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akd\Desktop\"/>
    </mc:Choice>
  </mc:AlternateContent>
  <bookViews>
    <workbookView xWindow="0" yWindow="0" windowWidth="30720" windowHeight="14670" tabRatio="522"/>
  </bookViews>
  <sheets>
    <sheet name="Introduction" sheetId="27" r:id="rId1"/>
    <sheet name="DATA" sheetId="11" r:id="rId2"/>
    <sheet name="SUMMARY TABLES" sheetId="12" r:id="rId3"/>
    <sheet name="adjustment factor" sheetId="19" state="hidden" r:id="rId4"/>
    <sheet name="BOX PLOTS" sheetId="20" r:id="rId5"/>
    <sheet name="Example t-test" sheetId="23" r:id="rId6"/>
    <sheet name="Example ANOVA" sheetId="25" r:id="rId7"/>
    <sheet name="Prefs" sheetId="14" state="hidden" r:id="rId8"/>
  </sheets>
  <definedNames>
    <definedName name="_xlnm._FilterDatabase" localSheetId="1" hidden="1">DATA!$B$1:$S$2000</definedName>
    <definedName name="Council">#REF!</definedName>
    <definedName name="Council_Number">#REF!</definedName>
    <definedName name="CouncilA">#REF!</definedName>
    <definedName name="_xlnm.Print_Area" localSheetId="0">Introduction!$A$1:$A$22</definedName>
    <definedName name="Weighted">Prefs!$A$2</definedName>
  </definedNames>
  <calcPr calcId="162913"/>
</workbook>
</file>

<file path=xl/calcChain.xml><?xml version="1.0" encoding="utf-8"?>
<calcChain xmlns="http://schemas.openxmlformats.org/spreadsheetml/2006/main">
  <c r="AJ5500" i="11" l="1"/>
  <c r="AJ5499" i="11"/>
  <c r="AJ5498" i="11"/>
  <c r="AJ5497" i="11"/>
  <c r="AJ5496" i="11"/>
  <c r="AJ5495" i="11"/>
  <c r="AJ5494" i="11"/>
  <c r="AJ5493" i="11"/>
  <c r="AJ5492" i="11"/>
  <c r="AJ5491" i="11"/>
  <c r="AJ5490" i="11"/>
  <c r="AJ5489" i="11"/>
  <c r="AJ5488" i="11"/>
  <c r="AJ5487" i="11"/>
  <c r="AJ5486" i="11"/>
  <c r="AJ5485" i="11"/>
  <c r="AJ5484" i="11"/>
  <c r="AJ5483" i="11"/>
  <c r="AJ5482" i="11"/>
  <c r="AJ5481" i="11"/>
  <c r="AJ5480" i="11"/>
  <c r="AJ5479" i="11"/>
  <c r="AJ5478" i="11"/>
  <c r="AJ5477" i="11"/>
  <c r="AJ5476" i="11"/>
  <c r="AJ5475" i="11"/>
  <c r="AJ5474" i="11"/>
  <c r="AJ5473" i="11"/>
  <c r="AJ5472" i="11"/>
  <c r="AJ5471" i="11"/>
  <c r="AJ5470" i="11"/>
  <c r="AJ5469" i="11"/>
  <c r="AJ5468" i="11"/>
  <c r="AJ5467" i="11"/>
  <c r="AJ5466" i="11"/>
  <c r="AJ5465" i="11"/>
  <c r="AJ5464" i="11"/>
  <c r="AJ5463" i="11"/>
  <c r="AJ5462" i="11"/>
  <c r="AJ5461" i="11"/>
  <c r="AJ5460" i="11"/>
  <c r="AJ5459" i="11"/>
  <c r="AJ5458" i="11"/>
  <c r="AJ5457" i="11"/>
  <c r="AJ5456" i="11"/>
  <c r="AJ5455" i="11"/>
  <c r="AJ5454" i="11"/>
  <c r="AJ5453" i="11"/>
  <c r="AJ5452" i="11"/>
  <c r="AJ5451" i="11"/>
  <c r="AJ5450" i="11"/>
  <c r="AJ5449" i="11"/>
  <c r="AJ5448" i="11"/>
  <c r="AJ5447" i="11"/>
  <c r="AJ5446" i="11"/>
  <c r="AJ5445" i="11"/>
  <c r="AJ5444" i="11"/>
  <c r="AJ5443" i="11"/>
  <c r="AJ5442" i="11"/>
  <c r="AJ5441" i="11"/>
  <c r="AJ5440" i="11"/>
  <c r="AJ5439" i="11"/>
  <c r="AJ5438" i="11"/>
  <c r="AJ5437" i="11"/>
  <c r="AJ5436" i="11"/>
  <c r="AJ5435" i="11"/>
  <c r="AJ5434" i="11"/>
  <c r="AJ5433" i="11"/>
  <c r="AJ5432" i="11"/>
  <c r="AJ5431" i="11"/>
  <c r="AJ5430" i="11"/>
  <c r="AJ5429" i="11"/>
  <c r="AJ5428" i="11"/>
  <c r="AJ5427" i="11"/>
  <c r="AJ5426" i="11"/>
  <c r="AJ5425" i="11"/>
  <c r="AJ5424" i="11"/>
  <c r="AJ5423" i="11"/>
  <c r="AJ5422" i="11"/>
  <c r="AJ5421" i="11"/>
  <c r="AJ5420" i="11"/>
  <c r="AJ5419" i="11"/>
  <c r="AJ5418" i="11"/>
  <c r="AJ5417" i="11"/>
  <c r="AJ5416" i="11"/>
  <c r="AJ5415" i="11"/>
  <c r="AJ5414" i="11"/>
  <c r="AJ5413" i="11"/>
  <c r="AJ5412" i="11"/>
  <c r="AJ5411" i="11"/>
  <c r="AJ5410" i="11"/>
  <c r="AJ5409" i="11"/>
  <c r="AJ5408" i="11"/>
  <c r="AJ5407" i="11"/>
  <c r="AJ5406" i="11"/>
  <c r="AJ5405" i="11"/>
  <c r="AJ5404" i="11"/>
  <c r="AJ5403" i="11"/>
  <c r="AJ5402" i="11"/>
  <c r="AJ5401" i="11"/>
  <c r="AJ5400" i="11"/>
  <c r="AJ5399" i="11"/>
  <c r="AJ5398" i="11"/>
  <c r="AJ5397" i="11"/>
  <c r="AJ5396" i="11"/>
  <c r="AJ5395" i="11"/>
  <c r="AJ5394" i="11"/>
  <c r="AJ5393" i="11"/>
  <c r="AJ5392" i="11"/>
  <c r="AJ5391" i="11"/>
  <c r="AJ5390" i="11"/>
  <c r="AJ5389" i="11"/>
  <c r="AJ5388" i="11"/>
  <c r="AJ5387" i="11"/>
  <c r="AJ5386" i="11"/>
  <c r="AJ5385" i="11"/>
  <c r="AJ5384" i="11"/>
  <c r="AJ5383" i="11"/>
  <c r="AJ5382" i="11"/>
  <c r="AJ5381" i="11"/>
  <c r="AJ5380" i="11"/>
  <c r="AJ5379" i="11"/>
  <c r="AJ5378" i="11"/>
  <c r="AJ5377" i="11"/>
  <c r="AJ5376" i="11"/>
  <c r="AJ5375" i="11"/>
  <c r="AJ5374" i="11"/>
  <c r="AJ5373" i="11"/>
  <c r="AJ5372" i="11"/>
  <c r="AJ5371" i="11"/>
  <c r="AJ5370" i="11"/>
  <c r="AJ5369" i="11"/>
  <c r="AJ5368" i="11"/>
  <c r="AJ5367" i="11"/>
  <c r="AJ5366" i="11"/>
  <c r="AJ5365" i="11"/>
  <c r="AJ5364" i="11"/>
  <c r="AJ5363" i="11"/>
  <c r="AJ5362" i="11"/>
  <c r="AJ5361" i="11"/>
  <c r="AJ5360" i="11"/>
  <c r="AJ5359" i="11"/>
  <c r="AJ5358" i="11"/>
  <c r="AJ5357" i="11"/>
  <c r="AJ5356" i="11"/>
  <c r="AJ5355" i="11"/>
  <c r="AJ5354" i="11"/>
  <c r="AJ5353" i="11"/>
  <c r="AJ5352" i="11"/>
  <c r="AJ5351" i="11"/>
  <c r="AJ5350" i="11"/>
  <c r="AJ5349" i="11"/>
  <c r="AJ5348" i="11"/>
  <c r="AJ5347" i="11"/>
  <c r="AJ5346" i="11"/>
  <c r="AJ5345" i="11"/>
  <c r="AJ5344" i="11"/>
  <c r="AJ5343" i="11"/>
  <c r="AJ5342" i="11"/>
  <c r="AJ5341" i="11"/>
  <c r="AJ5340" i="11"/>
  <c r="AJ5339" i="11"/>
  <c r="AJ5338" i="11"/>
  <c r="AJ5337" i="11"/>
  <c r="AJ5336" i="11"/>
  <c r="AJ5335" i="11"/>
  <c r="AJ5334" i="11"/>
  <c r="AJ5333" i="11"/>
  <c r="AJ5332" i="11"/>
  <c r="AJ5331" i="11"/>
  <c r="AJ5330" i="11"/>
  <c r="AJ5329" i="11"/>
  <c r="AJ5328" i="11"/>
  <c r="AJ5327" i="11"/>
  <c r="AJ5326" i="11"/>
  <c r="AJ5325" i="11"/>
  <c r="AJ5324" i="11"/>
  <c r="AJ5323" i="11"/>
  <c r="AJ5322" i="11"/>
  <c r="AJ5321" i="11"/>
  <c r="AJ5320" i="11"/>
  <c r="AJ5319" i="11"/>
  <c r="AJ5318" i="11"/>
  <c r="AJ5317" i="11"/>
  <c r="AJ5316" i="11"/>
  <c r="AJ5315" i="11"/>
  <c r="AJ5314" i="11"/>
  <c r="AJ5313" i="11"/>
  <c r="AJ5312" i="11"/>
  <c r="AJ5311" i="11"/>
  <c r="AJ5310" i="11"/>
  <c r="AJ5309" i="11"/>
  <c r="AJ5308" i="11"/>
  <c r="AJ5307" i="11"/>
  <c r="AJ5306" i="11"/>
  <c r="AJ5305" i="11"/>
  <c r="AJ5304" i="11"/>
  <c r="AJ5303" i="11"/>
  <c r="AJ5302" i="11"/>
  <c r="AJ5301" i="11"/>
  <c r="AJ5300" i="11"/>
  <c r="AJ5299" i="11"/>
  <c r="AJ5298" i="11"/>
  <c r="AJ5297" i="11"/>
  <c r="AJ5296" i="11"/>
  <c r="AJ5295" i="11"/>
  <c r="AJ5294" i="11"/>
  <c r="AJ5293" i="11"/>
  <c r="AJ5292" i="11"/>
  <c r="AJ5291" i="11"/>
  <c r="AJ5290" i="11"/>
  <c r="AJ5289" i="11"/>
  <c r="AJ5288" i="11"/>
  <c r="AJ5287" i="11"/>
  <c r="AJ5286" i="11"/>
  <c r="AJ5285" i="11"/>
  <c r="AJ5284" i="11"/>
  <c r="AJ5283" i="11"/>
  <c r="AJ5282" i="11"/>
  <c r="AJ5281" i="11"/>
  <c r="AJ5280" i="11"/>
  <c r="AJ5279" i="11"/>
  <c r="AJ5278" i="11"/>
  <c r="AJ5277" i="11"/>
  <c r="AJ5276" i="11"/>
  <c r="AJ5275" i="11"/>
  <c r="AJ5274" i="11"/>
  <c r="AJ5273" i="11"/>
  <c r="AJ5272" i="11"/>
  <c r="AJ5271" i="11"/>
  <c r="AJ5270" i="11"/>
  <c r="AJ5269" i="11"/>
  <c r="AJ5268" i="11"/>
  <c r="AJ5267" i="11"/>
  <c r="AJ5266" i="11"/>
  <c r="AJ5265" i="11"/>
  <c r="AJ5264" i="11"/>
  <c r="AJ5263" i="11"/>
  <c r="AJ5262" i="11"/>
  <c r="AJ5261" i="11"/>
  <c r="AJ5260" i="11"/>
  <c r="AJ5259" i="11"/>
  <c r="AJ5258" i="11"/>
  <c r="AJ5257" i="11"/>
  <c r="AJ5256" i="11"/>
  <c r="AJ5255" i="11"/>
  <c r="AJ5254" i="11"/>
  <c r="AJ5253" i="11"/>
  <c r="AJ5252" i="11"/>
  <c r="AJ5251" i="11"/>
  <c r="AJ5250" i="11"/>
  <c r="AJ5249" i="11"/>
  <c r="AJ5248" i="11"/>
  <c r="AJ5247" i="11"/>
  <c r="AJ5246" i="11"/>
  <c r="AJ5245" i="11"/>
  <c r="AJ5244" i="11"/>
  <c r="AJ5243" i="11"/>
  <c r="AJ5242" i="11"/>
  <c r="AJ5241" i="11"/>
  <c r="AJ5240" i="11"/>
  <c r="AJ5239" i="11"/>
  <c r="AJ5238" i="11"/>
  <c r="AJ5237" i="11"/>
  <c r="AJ5236" i="11"/>
  <c r="AJ5235" i="11"/>
  <c r="AJ5234" i="11"/>
  <c r="AJ5233" i="11"/>
  <c r="AJ5232" i="11"/>
  <c r="AJ5231" i="11"/>
  <c r="AJ5230" i="11"/>
  <c r="AJ5229" i="11"/>
  <c r="AJ5228" i="11"/>
  <c r="AJ5227" i="11"/>
  <c r="AJ5226" i="11"/>
  <c r="AJ5225" i="11"/>
  <c r="AJ5224" i="11"/>
  <c r="AJ5223" i="11"/>
  <c r="AJ5222" i="11"/>
  <c r="AJ5221" i="11"/>
  <c r="AJ5220" i="11"/>
  <c r="AJ5219" i="11"/>
  <c r="AJ5218" i="11"/>
  <c r="AJ5217" i="11"/>
  <c r="AJ5216" i="11"/>
  <c r="AJ5215" i="11"/>
  <c r="AJ5214" i="11"/>
  <c r="AJ5213" i="11"/>
  <c r="AJ5212" i="11"/>
  <c r="AJ5211" i="11"/>
  <c r="AJ5210" i="11"/>
  <c r="AJ5209" i="11"/>
  <c r="AJ5208" i="11"/>
  <c r="AJ5207" i="11"/>
  <c r="AJ5206" i="11"/>
  <c r="AJ5205" i="11"/>
  <c r="AJ5204" i="11"/>
  <c r="AJ5203" i="11"/>
  <c r="AJ5202" i="11"/>
  <c r="AJ5201" i="11"/>
  <c r="AJ5200" i="11"/>
  <c r="AJ5199" i="11"/>
  <c r="AJ5198" i="11"/>
  <c r="AJ5197" i="11"/>
  <c r="AJ5196" i="11"/>
  <c r="AJ5195" i="11"/>
  <c r="AJ5194" i="11"/>
  <c r="AJ5193" i="11"/>
  <c r="AJ5192" i="11"/>
  <c r="AJ5191" i="11"/>
  <c r="AJ5190" i="11"/>
  <c r="AJ5189" i="11"/>
  <c r="AJ5188" i="11"/>
  <c r="AJ5187" i="11"/>
  <c r="AJ5186" i="11"/>
  <c r="AJ5185" i="11"/>
  <c r="AJ5184" i="11"/>
  <c r="AJ5183" i="11"/>
  <c r="AJ5182" i="11"/>
  <c r="AJ5181" i="11"/>
  <c r="AJ5180" i="11"/>
  <c r="AJ5179" i="11"/>
  <c r="AJ5178" i="11"/>
  <c r="AJ5177" i="11"/>
  <c r="AJ5176" i="11"/>
  <c r="AJ5175" i="11"/>
  <c r="AJ5174" i="11"/>
  <c r="AJ5173" i="11"/>
  <c r="AJ5172" i="11"/>
  <c r="AJ5171" i="11"/>
  <c r="AJ5170" i="11"/>
  <c r="AJ5169" i="11"/>
  <c r="AJ5168" i="11"/>
  <c r="AJ5167" i="11"/>
  <c r="AJ5166" i="11"/>
  <c r="AJ5165" i="11"/>
  <c r="AJ5164" i="11"/>
  <c r="AJ5163" i="11"/>
  <c r="AJ5162" i="11"/>
  <c r="AJ5161" i="11"/>
  <c r="AJ5160" i="11"/>
  <c r="AJ5159" i="11"/>
  <c r="AJ5158" i="11"/>
  <c r="AJ5157" i="11"/>
  <c r="AJ5156" i="11"/>
  <c r="AJ5155" i="11"/>
  <c r="AJ5154" i="11"/>
  <c r="AJ5153" i="11"/>
  <c r="AJ5152" i="11"/>
  <c r="AJ5151" i="11"/>
  <c r="AJ5150" i="11"/>
  <c r="AJ5149" i="11"/>
  <c r="AJ5148" i="11"/>
  <c r="AJ5147" i="11"/>
  <c r="AJ5146" i="11"/>
  <c r="AJ5145" i="11"/>
  <c r="AJ5144" i="11"/>
  <c r="AJ5143" i="11"/>
  <c r="AJ5142" i="11"/>
  <c r="AJ5141" i="11"/>
  <c r="AJ5140" i="11"/>
  <c r="AJ5139" i="11"/>
  <c r="AJ5138" i="11"/>
  <c r="AJ5137" i="11"/>
  <c r="AJ5136" i="11"/>
  <c r="AJ5135" i="11"/>
  <c r="AJ5134" i="11"/>
  <c r="AJ5133" i="11"/>
  <c r="AJ5132" i="11"/>
  <c r="AJ5131" i="11"/>
  <c r="AJ5130" i="11"/>
  <c r="AJ5129" i="11"/>
  <c r="AJ5128" i="11"/>
  <c r="AJ5127" i="11"/>
  <c r="AJ5126" i="11"/>
  <c r="AJ5125" i="11"/>
  <c r="AJ5124" i="11"/>
  <c r="AJ5123" i="11"/>
  <c r="AJ5122" i="11"/>
  <c r="AJ5121" i="11"/>
  <c r="AJ5120" i="11"/>
  <c r="AJ5119" i="11"/>
  <c r="AJ5118" i="11"/>
  <c r="AJ5117" i="11"/>
  <c r="AJ5116" i="11"/>
  <c r="AJ5115" i="11"/>
  <c r="AJ5114" i="11"/>
  <c r="AJ5113" i="11"/>
  <c r="AJ5112" i="11"/>
  <c r="AJ5111" i="11"/>
  <c r="AJ5110" i="11"/>
  <c r="AJ5109" i="11"/>
  <c r="AJ5108" i="11"/>
  <c r="AJ5107" i="11"/>
  <c r="AJ5106" i="11"/>
  <c r="AJ5105" i="11"/>
  <c r="AJ5104" i="11"/>
  <c r="AJ5103" i="11"/>
  <c r="AJ5102" i="11"/>
  <c r="AJ5101" i="11"/>
  <c r="AJ5100" i="11"/>
  <c r="AJ5099" i="11"/>
  <c r="AJ5098" i="11"/>
  <c r="AJ5097" i="11"/>
  <c r="AJ5096" i="11"/>
  <c r="AJ5095" i="11"/>
  <c r="AJ5094" i="11"/>
  <c r="AJ5093" i="11"/>
  <c r="AJ5092" i="11"/>
  <c r="AJ5091" i="11"/>
  <c r="AJ5090" i="11"/>
  <c r="AJ5089" i="11"/>
  <c r="AJ5088" i="11"/>
  <c r="AJ5087" i="11"/>
  <c r="AJ5086" i="11"/>
  <c r="AJ5085" i="11"/>
  <c r="AJ5084" i="11"/>
  <c r="AJ5083" i="11"/>
  <c r="AJ5082" i="11"/>
  <c r="AJ5081" i="11"/>
  <c r="AJ5080" i="11"/>
  <c r="AJ5079" i="11"/>
  <c r="AJ5078" i="11"/>
  <c r="AJ5077" i="11"/>
  <c r="AJ5076" i="11"/>
  <c r="AJ5075" i="11"/>
  <c r="AJ5074" i="11"/>
  <c r="AJ5073" i="11"/>
  <c r="AJ5072" i="11"/>
  <c r="AJ5071" i="11"/>
  <c r="AJ5070" i="11"/>
  <c r="AJ5069" i="11"/>
  <c r="AJ5068" i="11"/>
  <c r="AJ5067" i="11"/>
  <c r="AJ5066" i="11"/>
  <c r="AJ5065" i="11"/>
  <c r="AJ5064" i="11"/>
  <c r="AJ5063" i="11"/>
  <c r="AJ5062" i="11"/>
  <c r="AJ5061" i="11"/>
  <c r="AJ5060" i="11"/>
  <c r="AJ5059" i="11"/>
  <c r="AJ5058" i="11"/>
  <c r="AJ5057" i="11"/>
  <c r="AJ5056" i="11"/>
  <c r="AJ5055" i="11"/>
  <c r="AJ5054" i="11"/>
  <c r="AJ5053" i="11"/>
  <c r="AJ5052" i="11"/>
  <c r="AJ5051" i="11"/>
  <c r="AJ5050" i="11"/>
  <c r="AJ5049" i="11"/>
  <c r="AJ5048" i="11"/>
  <c r="AJ5047" i="11"/>
  <c r="AJ5046" i="11"/>
  <c r="AJ5045" i="11"/>
  <c r="AJ5044" i="11"/>
  <c r="AJ5043" i="11"/>
  <c r="AJ5042" i="11"/>
  <c r="AJ5041" i="11"/>
  <c r="AJ5040" i="11"/>
  <c r="AJ5039" i="11"/>
  <c r="AJ5038" i="11"/>
  <c r="AJ5037" i="11"/>
  <c r="AJ5036" i="11"/>
  <c r="AJ5035" i="11"/>
  <c r="AJ5034" i="11"/>
  <c r="AJ5033" i="11"/>
  <c r="AJ5032" i="11"/>
  <c r="AJ5031" i="11"/>
  <c r="AJ5030" i="11"/>
  <c r="AJ5029" i="11"/>
  <c r="AJ5028" i="11"/>
  <c r="AJ5027" i="11"/>
  <c r="AJ5026" i="11"/>
  <c r="AJ5025" i="11"/>
  <c r="AJ5024" i="11"/>
  <c r="AJ5023" i="11"/>
  <c r="AJ5022" i="11"/>
  <c r="AJ5021" i="11"/>
  <c r="AJ5020" i="11"/>
  <c r="AJ5019" i="11"/>
  <c r="AJ5018" i="11"/>
  <c r="AJ5017" i="11"/>
  <c r="AJ5016" i="11"/>
  <c r="AJ5015" i="11"/>
  <c r="AJ5014" i="11"/>
  <c r="AJ5013" i="11"/>
  <c r="AJ5012" i="11"/>
  <c r="AJ5011" i="11"/>
  <c r="AJ5010" i="11"/>
  <c r="AJ5009" i="11"/>
  <c r="AJ5008" i="11"/>
  <c r="AJ5007" i="11"/>
  <c r="AJ5006" i="11"/>
  <c r="AJ5005" i="11"/>
  <c r="AJ5004" i="11"/>
  <c r="AJ5003" i="11"/>
  <c r="AJ5002" i="11"/>
  <c r="AJ5001" i="11"/>
  <c r="AJ5000" i="11"/>
  <c r="AJ4999" i="11"/>
  <c r="AJ4998" i="11"/>
  <c r="AJ4997" i="11"/>
  <c r="AJ4996" i="11"/>
  <c r="AJ4995" i="11"/>
  <c r="AJ4994" i="11"/>
  <c r="AJ4993" i="11"/>
  <c r="AJ4992" i="11"/>
  <c r="AJ4991" i="11"/>
  <c r="AJ4990" i="11"/>
  <c r="AJ4989" i="11"/>
  <c r="AJ4988" i="11"/>
  <c r="AJ4987" i="11"/>
  <c r="AJ4986" i="11"/>
  <c r="AJ4985" i="11"/>
  <c r="AJ4984" i="11"/>
  <c r="AJ4983" i="11"/>
  <c r="AJ4982" i="11"/>
  <c r="AJ4981" i="11"/>
  <c r="AJ4980" i="11"/>
  <c r="AJ4979" i="11"/>
  <c r="AJ4978" i="11"/>
  <c r="AJ4977" i="11"/>
  <c r="AJ4976" i="11"/>
  <c r="AJ4975" i="11"/>
  <c r="AJ4974" i="11"/>
  <c r="AJ4973" i="11"/>
  <c r="AJ4972" i="11"/>
  <c r="AJ4971" i="11"/>
  <c r="AJ4970" i="11"/>
  <c r="AJ4969" i="11"/>
  <c r="AJ4968" i="11"/>
  <c r="AJ4967" i="11"/>
  <c r="AJ4966" i="11"/>
  <c r="AJ4965" i="11"/>
  <c r="AJ4964" i="11"/>
  <c r="AJ4963" i="11"/>
  <c r="AJ4962" i="11"/>
  <c r="AJ4961" i="11"/>
  <c r="AJ4960" i="11"/>
  <c r="AJ4959" i="11"/>
  <c r="AJ4958" i="11"/>
  <c r="AJ4957" i="11"/>
  <c r="AJ4956" i="11"/>
  <c r="AJ4955" i="11"/>
  <c r="AJ4954" i="11"/>
  <c r="AJ4953" i="11"/>
  <c r="AJ4952" i="11"/>
  <c r="AJ4951" i="11"/>
  <c r="AJ4950" i="11"/>
  <c r="AJ4949" i="11"/>
  <c r="AJ4948" i="11"/>
  <c r="AJ4947" i="11"/>
  <c r="AJ4946" i="11"/>
  <c r="AJ4945" i="11"/>
  <c r="AJ4944" i="11"/>
  <c r="AJ4943" i="11"/>
  <c r="AJ4942" i="11"/>
  <c r="AJ4941" i="11"/>
  <c r="AJ4940" i="11"/>
  <c r="AJ4939" i="11"/>
  <c r="AJ4938" i="11"/>
  <c r="AJ4937" i="11"/>
  <c r="AJ4936" i="11"/>
  <c r="AJ4935" i="11"/>
  <c r="AJ4934" i="11"/>
  <c r="AJ4933" i="11"/>
  <c r="AJ4932" i="11"/>
  <c r="AJ4931" i="11"/>
  <c r="AJ4930" i="11"/>
  <c r="AJ4929" i="11"/>
  <c r="AJ4928" i="11"/>
  <c r="AJ4927" i="11"/>
  <c r="AJ4926" i="11"/>
  <c r="AJ4925" i="11"/>
  <c r="AJ4924" i="11"/>
  <c r="AJ4923" i="11"/>
  <c r="AJ4922" i="11"/>
  <c r="AJ4921" i="11"/>
  <c r="AJ4920" i="11"/>
  <c r="AJ4919" i="11"/>
  <c r="AJ4918" i="11"/>
  <c r="AJ4917" i="11"/>
  <c r="AJ4916" i="11"/>
  <c r="AJ4915" i="11"/>
  <c r="AJ4914" i="11"/>
  <c r="AJ4913" i="11"/>
  <c r="AJ4912" i="11"/>
  <c r="AJ4911" i="11"/>
  <c r="AJ4910" i="11"/>
  <c r="AJ4909" i="11"/>
  <c r="AJ4908" i="11"/>
  <c r="AJ4907" i="11"/>
  <c r="AJ4906" i="11"/>
  <c r="AJ4905" i="11"/>
  <c r="AJ4904" i="11"/>
  <c r="AJ4903" i="11"/>
  <c r="AJ4902" i="11"/>
  <c r="AJ4901" i="11"/>
  <c r="AJ4900" i="11"/>
  <c r="AJ4899" i="11"/>
  <c r="AJ4898" i="11"/>
  <c r="AJ4897" i="11"/>
  <c r="AJ4896" i="11"/>
  <c r="AJ4895" i="11"/>
  <c r="AJ4894" i="11"/>
  <c r="AJ4893" i="11"/>
  <c r="AJ4892" i="11"/>
  <c r="AJ4891" i="11"/>
  <c r="AJ4890" i="11"/>
  <c r="AJ4889" i="11"/>
  <c r="AJ4888" i="11"/>
  <c r="AJ4887" i="11"/>
  <c r="AJ4886" i="11"/>
  <c r="AJ4885" i="11"/>
  <c r="AJ4884" i="11"/>
  <c r="AJ4883" i="11"/>
  <c r="AJ4882" i="11"/>
  <c r="AJ4881" i="11"/>
  <c r="AJ4880" i="11"/>
  <c r="AJ4879" i="11"/>
  <c r="AJ4878" i="11"/>
  <c r="AJ4877" i="11"/>
  <c r="AJ4876" i="11"/>
  <c r="AJ4875" i="11"/>
  <c r="AJ4874" i="11"/>
  <c r="AJ4873" i="11"/>
  <c r="AJ4872" i="11"/>
  <c r="AJ4871" i="11"/>
  <c r="AJ4870" i="11"/>
  <c r="AJ4869" i="11"/>
  <c r="AJ4868" i="11"/>
  <c r="AJ4867" i="11"/>
  <c r="AJ4866" i="11"/>
  <c r="AJ4865" i="11"/>
  <c r="AJ4864" i="11"/>
  <c r="AJ4863" i="11"/>
  <c r="AJ4862" i="11"/>
  <c r="AJ4861" i="11"/>
  <c r="AJ4860" i="11"/>
  <c r="AJ4859" i="11"/>
  <c r="AJ4858" i="11"/>
  <c r="AJ4857" i="11"/>
  <c r="AJ4856" i="11"/>
  <c r="AJ4855" i="11"/>
  <c r="AJ4854" i="11"/>
  <c r="AJ4853" i="11"/>
  <c r="AJ4852" i="11"/>
  <c r="AJ4851" i="11"/>
  <c r="AJ4850" i="11"/>
  <c r="AJ4849" i="11"/>
  <c r="AJ4848" i="11"/>
  <c r="AJ4847" i="11"/>
  <c r="AJ4846" i="11"/>
  <c r="AJ4845" i="11"/>
  <c r="AJ4844" i="11"/>
  <c r="AJ4843" i="11"/>
  <c r="AJ4842" i="11"/>
  <c r="AJ4841" i="11"/>
  <c r="AJ4840" i="11"/>
  <c r="AJ4839" i="11"/>
  <c r="AJ4838" i="11"/>
  <c r="AJ4837" i="11"/>
  <c r="AJ4836" i="11"/>
  <c r="AJ4835" i="11"/>
  <c r="AJ4834" i="11"/>
  <c r="AJ4833" i="11"/>
  <c r="AJ4832" i="11"/>
  <c r="AJ4831" i="11"/>
  <c r="AJ4830" i="11"/>
  <c r="AJ4829" i="11"/>
  <c r="AJ4828" i="11"/>
  <c r="AJ4827" i="11"/>
  <c r="AJ4826" i="11"/>
  <c r="AJ4825" i="11"/>
  <c r="AJ4824" i="11"/>
  <c r="AJ4823" i="11"/>
  <c r="AJ4822" i="11"/>
  <c r="AJ4821" i="11"/>
  <c r="AJ4820" i="11"/>
  <c r="AJ4819" i="11"/>
  <c r="AJ4818" i="11"/>
  <c r="AJ4817" i="11"/>
  <c r="AJ4816" i="11"/>
  <c r="AJ4815" i="11"/>
  <c r="AJ4814" i="11"/>
  <c r="AJ4813" i="11"/>
  <c r="AJ4812" i="11"/>
  <c r="AJ4811" i="11"/>
  <c r="AJ4810" i="11"/>
  <c r="AJ4809" i="11"/>
  <c r="AJ4808" i="11"/>
  <c r="AJ4807" i="11"/>
  <c r="AJ4806" i="11"/>
  <c r="AJ4805" i="11"/>
  <c r="AJ4804" i="11"/>
  <c r="AJ4803" i="11"/>
  <c r="AJ4802" i="11"/>
  <c r="AJ4801" i="11"/>
  <c r="AJ4800" i="11"/>
  <c r="AJ4799" i="11"/>
  <c r="AJ4798" i="11"/>
  <c r="AJ4797" i="11"/>
  <c r="AJ4796" i="11"/>
  <c r="AJ4795" i="11"/>
  <c r="AJ4794" i="11"/>
  <c r="AJ4793" i="11"/>
  <c r="AJ4792" i="11"/>
  <c r="AJ4791" i="11"/>
  <c r="AJ4790" i="11"/>
  <c r="AJ4789" i="11"/>
  <c r="AJ4788" i="11"/>
  <c r="AJ4787" i="11"/>
  <c r="AJ4786" i="11"/>
  <c r="AJ4785" i="11"/>
  <c r="AJ4784" i="11"/>
  <c r="AJ4783" i="11"/>
  <c r="AJ4782" i="11"/>
  <c r="AJ4781" i="11"/>
  <c r="AJ4780" i="11"/>
  <c r="AJ4779" i="11"/>
  <c r="AJ4778" i="11"/>
  <c r="AJ4777" i="11"/>
  <c r="AJ4776" i="11"/>
  <c r="AJ4775" i="11"/>
  <c r="AJ4774" i="11"/>
  <c r="AJ4773" i="11"/>
  <c r="AJ4772" i="11"/>
  <c r="AJ4771" i="11"/>
  <c r="AJ4770" i="11"/>
  <c r="AJ4769" i="11"/>
  <c r="AJ4768" i="11"/>
  <c r="AJ4767" i="11"/>
  <c r="AJ4766" i="11"/>
  <c r="AJ4765" i="11"/>
  <c r="AJ4764" i="11"/>
  <c r="AJ4763" i="11"/>
  <c r="AJ4762" i="11"/>
  <c r="AJ4761" i="11"/>
  <c r="AJ4760" i="11"/>
  <c r="AJ4759" i="11"/>
  <c r="AJ4758" i="11"/>
  <c r="AJ4757" i="11"/>
  <c r="AJ4756" i="11"/>
  <c r="AJ4755" i="11"/>
  <c r="AJ4754" i="11"/>
  <c r="AJ4753" i="11"/>
  <c r="AJ4752" i="11"/>
  <c r="AJ4751" i="11"/>
  <c r="AJ4750" i="11"/>
  <c r="AJ4749" i="11"/>
  <c r="AJ4748" i="11"/>
  <c r="AJ4747" i="11"/>
  <c r="AJ4746" i="11"/>
  <c r="AJ4745" i="11"/>
  <c r="AJ4744" i="11"/>
  <c r="AJ4743" i="11"/>
  <c r="AJ4742" i="11"/>
  <c r="AJ4741" i="11"/>
  <c r="AJ4740" i="11"/>
  <c r="AJ4739" i="11"/>
  <c r="AJ4738" i="11"/>
  <c r="AJ4737" i="11"/>
  <c r="AJ4736" i="11"/>
  <c r="AJ4735" i="11"/>
  <c r="AJ4734" i="11"/>
  <c r="AJ4733" i="11"/>
  <c r="AJ4732" i="11"/>
  <c r="AJ4731" i="11"/>
  <c r="AJ4730" i="11"/>
  <c r="AJ4729" i="11"/>
  <c r="AJ4728" i="11"/>
  <c r="AJ4727" i="11"/>
  <c r="AJ4726" i="11"/>
  <c r="AJ4725" i="11"/>
  <c r="AJ4724" i="11"/>
  <c r="AJ4723" i="11"/>
  <c r="AJ4722" i="11"/>
  <c r="AJ4721" i="11"/>
  <c r="AJ4720" i="11"/>
  <c r="AJ4719" i="11"/>
  <c r="AJ4718" i="11"/>
  <c r="AJ4717" i="11"/>
  <c r="AJ4716" i="11"/>
  <c r="AJ4715" i="11"/>
  <c r="AJ4714" i="11"/>
  <c r="AJ4713" i="11"/>
  <c r="AJ4712" i="11"/>
  <c r="AJ4711" i="11"/>
  <c r="AJ4710" i="11"/>
  <c r="AJ4709" i="11"/>
  <c r="AJ4708" i="11"/>
  <c r="AJ4707" i="11"/>
  <c r="AJ4706" i="11"/>
  <c r="AJ4705" i="11"/>
  <c r="AJ4704" i="11"/>
  <c r="AJ4703" i="11"/>
  <c r="AJ4702" i="11"/>
  <c r="AJ4701" i="11"/>
  <c r="AJ4700" i="11"/>
  <c r="AJ4699" i="11"/>
  <c r="AJ4698" i="11"/>
  <c r="AJ4697" i="11"/>
  <c r="AJ4696" i="11"/>
  <c r="AJ4695" i="11"/>
  <c r="AJ4694" i="11"/>
  <c r="AJ4693" i="11"/>
  <c r="AJ4692" i="11"/>
  <c r="AJ4691" i="11"/>
  <c r="AJ4690" i="11"/>
  <c r="AJ4689" i="11"/>
  <c r="AJ4688" i="11"/>
  <c r="AJ4687" i="11"/>
  <c r="AJ4686" i="11"/>
  <c r="AJ4685" i="11"/>
  <c r="AJ4684" i="11"/>
  <c r="AJ4683" i="11"/>
  <c r="AJ4682" i="11"/>
  <c r="AJ4681" i="11"/>
  <c r="AJ4680" i="11"/>
  <c r="AJ4679" i="11"/>
  <c r="AJ4678" i="11"/>
  <c r="AJ4677" i="11"/>
  <c r="AJ4676" i="11"/>
  <c r="AJ4675" i="11"/>
  <c r="AJ4674" i="11"/>
  <c r="AJ4673" i="11"/>
  <c r="AJ4672" i="11"/>
  <c r="AJ4671" i="11"/>
  <c r="AJ4670" i="11"/>
  <c r="AJ4669" i="11"/>
  <c r="AJ4668" i="11"/>
  <c r="AJ4667" i="11"/>
  <c r="AJ4666" i="11"/>
  <c r="AJ4665" i="11"/>
  <c r="AJ4664" i="11"/>
  <c r="AJ4663" i="11"/>
  <c r="AJ4662" i="11"/>
  <c r="AJ4661" i="11"/>
  <c r="AJ4660" i="11"/>
  <c r="AJ4659" i="11"/>
  <c r="AJ4658" i="11"/>
  <c r="AJ4657" i="11"/>
  <c r="AJ4656" i="11"/>
  <c r="AJ4655" i="11"/>
  <c r="AJ4654" i="11"/>
  <c r="AJ4653" i="11"/>
  <c r="AJ4652" i="11"/>
  <c r="AJ4651" i="11"/>
  <c r="AJ4650" i="11"/>
  <c r="AJ4649" i="11"/>
  <c r="AJ4648" i="11"/>
  <c r="AJ4647" i="11"/>
  <c r="AJ4646" i="11"/>
  <c r="AJ4645" i="11"/>
  <c r="AJ4644" i="11"/>
  <c r="AJ4643" i="11"/>
  <c r="AJ4642" i="11"/>
  <c r="AJ4641" i="11"/>
  <c r="AJ4640" i="11"/>
  <c r="AJ4639" i="11"/>
  <c r="AJ4638" i="11"/>
  <c r="AJ4637" i="11"/>
  <c r="AJ4636" i="11"/>
  <c r="AJ4635" i="11"/>
  <c r="AJ4634" i="11"/>
  <c r="AJ4633" i="11"/>
  <c r="AJ4632" i="11"/>
  <c r="AJ4631" i="11"/>
  <c r="AJ4630" i="11"/>
  <c r="AJ4629" i="11"/>
  <c r="AJ4628" i="11"/>
  <c r="AJ4627" i="11"/>
  <c r="AJ4626" i="11"/>
  <c r="AJ4625" i="11"/>
  <c r="AJ4624" i="11"/>
  <c r="AJ4623" i="11"/>
  <c r="AJ4622" i="11"/>
  <c r="AJ4621" i="11"/>
  <c r="AJ4620" i="11"/>
  <c r="AJ4619" i="11"/>
  <c r="AJ4618" i="11"/>
  <c r="AJ4617" i="11"/>
  <c r="AJ4616" i="11"/>
  <c r="AJ4615" i="11"/>
  <c r="AJ4614" i="11"/>
  <c r="AJ4613" i="11"/>
  <c r="AJ4612" i="11"/>
  <c r="AJ4611" i="11"/>
  <c r="AJ4610" i="11"/>
  <c r="AJ4609" i="11"/>
  <c r="AJ4608" i="11"/>
  <c r="AJ4607" i="11"/>
  <c r="AJ4606" i="11"/>
  <c r="AJ4605" i="11"/>
  <c r="AJ4604" i="11"/>
  <c r="AJ4603" i="11"/>
  <c r="AJ4602" i="11"/>
  <c r="AJ4601" i="11"/>
  <c r="AJ4600" i="11"/>
  <c r="AJ4599" i="11"/>
  <c r="AJ4598" i="11"/>
  <c r="AJ4597" i="11"/>
  <c r="AJ4596" i="11"/>
  <c r="AJ4595" i="11"/>
  <c r="AJ4594" i="11"/>
  <c r="AJ4593" i="11"/>
  <c r="AJ4592" i="11"/>
  <c r="AJ4591" i="11"/>
  <c r="AJ4590" i="11"/>
  <c r="AJ4589" i="11"/>
  <c r="AJ4588" i="11"/>
  <c r="AJ4587" i="11"/>
  <c r="AJ4586" i="11"/>
  <c r="AJ4585" i="11"/>
  <c r="AJ4584" i="11"/>
  <c r="AJ4583" i="11"/>
  <c r="AJ4582" i="11"/>
  <c r="AJ4581" i="11"/>
  <c r="AJ4580" i="11"/>
  <c r="AJ4579" i="11"/>
  <c r="AJ4578" i="11"/>
  <c r="AJ4577" i="11"/>
  <c r="AJ4576" i="11"/>
  <c r="AJ4575" i="11"/>
  <c r="AJ4574" i="11"/>
  <c r="AJ4573" i="11"/>
  <c r="AJ4572" i="11"/>
  <c r="AJ4571" i="11"/>
  <c r="AJ4570" i="11"/>
  <c r="AJ4569" i="11"/>
  <c r="AJ4568" i="11"/>
  <c r="AJ4567" i="11"/>
  <c r="AJ4566" i="11"/>
  <c r="AJ4565" i="11"/>
  <c r="AJ4564" i="11"/>
  <c r="AJ4563" i="11"/>
  <c r="AJ4562" i="11"/>
  <c r="AJ4561" i="11"/>
  <c r="AJ4560" i="11"/>
  <c r="AJ4559" i="11"/>
  <c r="AJ4558" i="11"/>
  <c r="AJ4557" i="11"/>
  <c r="AJ4556" i="11"/>
  <c r="AJ4555" i="11"/>
  <c r="AJ4554" i="11"/>
  <c r="AJ4553" i="11"/>
  <c r="AJ4552" i="11"/>
  <c r="AJ4551" i="11"/>
  <c r="AJ4550" i="11"/>
  <c r="AJ4549" i="11"/>
  <c r="AJ4548" i="11"/>
  <c r="AJ4547" i="11"/>
  <c r="AJ4546" i="11"/>
  <c r="AJ4545" i="11"/>
  <c r="AJ4544" i="11"/>
  <c r="AJ4543" i="11"/>
  <c r="AJ4542" i="11"/>
  <c r="AJ4541" i="11"/>
  <c r="AJ4540" i="11"/>
  <c r="AJ4539" i="11"/>
  <c r="AJ4538" i="11"/>
  <c r="AJ4537" i="11"/>
  <c r="AJ4536" i="11"/>
  <c r="AJ4535" i="11"/>
  <c r="AJ4534" i="11"/>
  <c r="AJ4533" i="11"/>
  <c r="AJ4532" i="11"/>
  <c r="AJ4531" i="11"/>
  <c r="AJ4530" i="11"/>
  <c r="AJ4529" i="11"/>
  <c r="AJ4528" i="11"/>
  <c r="AJ4527" i="11"/>
  <c r="AJ4526" i="11"/>
  <c r="AJ4525" i="11"/>
  <c r="AJ4524" i="11"/>
  <c r="AJ4523" i="11"/>
  <c r="AJ4522" i="11"/>
  <c r="AJ4521" i="11"/>
  <c r="AJ4520" i="11"/>
  <c r="AJ4519" i="11"/>
  <c r="AJ4518" i="11"/>
  <c r="AJ4517" i="11"/>
  <c r="AJ4516" i="11"/>
  <c r="AJ4515" i="11"/>
  <c r="AJ4514" i="11"/>
  <c r="AJ4513" i="11"/>
  <c r="AJ4512" i="11"/>
  <c r="AJ4511" i="11"/>
  <c r="AJ4510" i="11"/>
  <c r="AJ4509" i="11"/>
  <c r="AJ4508" i="11"/>
  <c r="AJ4507" i="11"/>
  <c r="AJ4506" i="11"/>
  <c r="AJ4505" i="11"/>
  <c r="AJ4504" i="11"/>
  <c r="AJ4503" i="11"/>
  <c r="AJ4502" i="11"/>
  <c r="AJ4501" i="11"/>
  <c r="AJ4500" i="11"/>
  <c r="AJ4499" i="11"/>
  <c r="AJ4498" i="11"/>
  <c r="AJ4497" i="11"/>
  <c r="AJ4496" i="11"/>
  <c r="AJ4495" i="11"/>
  <c r="AJ4494" i="11"/>
  <c r="AJ4493" i="11"/>
  <c r="AJ4492" i="11"/>
  <c r="AJ4491" i="11"/>
  <c r="AJ4490" i="11"/>
  <c r="AJ4489" i="11"/>
  <c r="AJ4488" i="11"/>
  <c r="AJ4487" i="11"/>
  <c r="AJ4486" i="11"/>
  <c r="AJ4485" i="11"/>
  <c r="AJ4484" i="11"/>
  <c r="AJ4483" i="11"/>
  <c r="AJ4482" i="11"/>
  <c r="AJ4481" i="11"/>
  <c r="AJ4480" i="11"/>
  <c r="AJ4479" i="11"/>
  <c r="AJ4478" i="11"/>
  <c r="AJ4477" i="11"/>
  <c r="AJ4476" i="11"/>
  <c r="AJ4475" i="11"/>
  <c r="AJ4474" i="11"/>
  <c r="AJ4473" i="11"/>
  <c r="AJ4472" i="11"/>
  <c r="AJ4471" i="11"/>
  <c r="AJ4470" i="11"/>
  <c r="AJ4469" i="11"/>
  <c r="AJ4468" i="11"/>
  <c r="AJ4467" i="11"/>
  <c r="AJ4466" i="11"/>
  <c r="AJ4465" i="11"/>
  <c r="AJ4464" i="11"/>
  <c r="AJ4463" i="11"/>
  <c r="AJ4462" i="11"/>
  <c r="AJ4461" i="11"/>
  <c r="AJ4460" i="11"/>
  <c r="AJ4459" i="11"/>
  <c r="AJ4458" i="11"/>
  <c r="AJ4457" i="11"/>
  <c r="AJ4456" i="11"/>
  <c r="AJ4455" i="11"/>
  <c r="AJ4454" i="11"/>
  <c r="AJ4453" i="11"/>
  <c r="AJ4452" i="11"/>
  <c r="AJ4451" i="11"/>
  <c r="AJ4450" i="11"/>
  <c r="AJ4449" i="11"/>
  <c r="AJ4448" i="11"/>
  <c r="AJ4447" i="11"/>
  <c r="AJ4446" i="11"/>
  <c r="AJ4445" i="11"/>
  <c r="AJ4444" i="11"/>
  <c r="AJ4443" i="11"/>
  <c r="AJ4442" i="11"/>
  <c r="AJ4441" i="11"/>
  <c r="AJ4440" i="11"/>
  <c r="AJ4439" i="11"/>
  <c r="AJ4438" i="11"/>
  <c r="AJ4437" i="11"/>
  <c r="AJ4436" i="11"/>
  <c r="AJ4435" i="11"/>
  <c r="AJ4434" i="11"/>
  <c r="AJ4433" i="11"/>
  <c r="AJ4432" i="11"/>
  <c r="AJ4431" i="11"/>
  <c r="AJ4430" i="11"/>
  <c r="AJ4429" i="11"/>
  <c r="AJ4428" i="11"/>
  <c r="AJ4427" i="11"/>
  <c r="AJ4426" i="11"/>
  <c r="AJ4425" i="11"/>
  <c r="AJ4424" i="11"/>
  <c r="AJ4423" i="11"/>
  <c r="AJ4422" i="11"/>
  <c r="AJ4421" i="11"/>
  <c r="AJ4420" i="11"/>
  <c r="AJ4419" i="11"/>
  <c r="AJ4418" i="11"/>
  <c r="AJ4417" i="11"/>
  <c r="AJ4416" i="11"/>
  <c r="AJ4415" i="11"/>
  <c r="AJ4414" i="11"/>
  <c r="AJ4413" i="11"/>
  <c r="AJ4412" i="11"/>
  <c r="AJ4411" i="11"/>
  <c r="AJ4410" i="11"/>
  <c r="AJ4409" i="11"/>
  <c r="AJ4408" i="11"/>
  <c r="AJ4407" i="11"/>
  <c r="AJ4406" i="11"/>
  <c r="AJ4405" i="11"/>
  <c r="AJ4404" i="11"/>
  <c r="AJ4403" i="11"/>
  <c r="AJ4402" i="11"/>
  <c r="AJ4401" i="11"/>
  <c r="AJ4400" i="11"/>
  <c r="AJ4399" i="11"/>
  <c r="AJ4398" i="11"/>
  <c r="AJ4397" i="11"/>
  <c r="AJ4396" i="11"/>
  <c r="AJ4395" i="11"/>
  <c r="AJ4394" i="11"/>
  <c r="AJ4393" i="11"/>
  <c r="AJ4392" i="11"/>
  <c r="AJ4391" i="11"/>
  <c r="AJ4390" i="11"/>
  <c r="AJ4389" i="11"/>
  <c r="AJ4388" i="11"/>
  <c r="AJ4387" i="11"/>
  <c r="AJ4386" i="11"/>
  <c r="AJ4385" i="11"/>
  <c r="AJ4384" i="11"/>
  <c r="AJ4383" i="11"/>
  <c r="AJ4382" i="11"/>
  <c r="AJ4381" i="11"/>
  <c r="AJ4380" i="11"/>
  <c r="AJ4379" i="11"/>
  <c r="AJ4378" i="11"/>
  <c r="AJ4377" i="11"/>
  <c r="AJ4376" i="11"/>
  <c r="AJ4375" i="11"/>
  <c r="AJ4374" i="11"/>
  <c r="AJ4373" i="11"/>
  <c r="AJ4372" i="11"/>
  <c r="AJ4371" i="11"/>
  <c r="AJ4370" i="11"/>
  <c r="AJ4369" i="11"/>
  <c r="AJ4368" i="11"/>
  <c r="AJ4367" i="11"/>
  <c r="AJ4366" i="11"/>
  <c r="AJ4365" i="11"/>
  <c r="AJ4364" i="11"/>
  <c r="AJ4363" i="11"/>
  <c r="AJ4362" i="11"/>
  <c r="AJ4361" i="11"/>
  <c r="AJ4360" i="11"/>
  <c r="AJ4359" i="11"/>
  <c r="AJ4358" i="11"/>
  <c r="AJ4357" i="11"/>
  <c r="AJ4356" i="11"/>
  <c r="AJ4355" i="11"/>
  <c r="AJ4354" i="11"/>
  <c r="AJ4353" i="11"/>
  <c r="AJ4352" i="11"/>
  <c r="AJ4351" i="11"/>
  <c r="AJ4350" i="11"/>
  <c r="AJ4349" i="11"/>
  <c r="AJ4348" i="11"/>
  <c r="AJ4347" i="11"/>
  <c r="AJ4346" i="11"/>
  <c r="AJ4345" i="11"/>
  <c r="AJ4344" i="11"/>
  <c r="AJ4343" i="11"/>
  <c r="AJ4342" i="11"/>
  <c r="AJ4341" i="11"/>
  <c r="AJ4340" i="11"/>
  <c r="AJ4339" i="11"/>
  <c r="AJ4338" i="11"/>
  <c r="AJ4337" i="11"/>
  <c r="AJ4336" i="11"/>
  <c r="AJ4335" i="11"/>
  <c r="AJ4334" i="11"/>
  <c r="AJ4333" i="11"/>
  <c r="AJ4332" i="11"/>
  <c r="AJ4331" i="11"/>
  <c r="AJ4330" i="11"/>
  <c r="AJ4329" i="11"/>
  <c r="AJ4328" i="11"/>
  <c r="AJ4327" i="11"/>
  <c r="AJ4326" i="11"/>
  <c r="AJ4325" i="11"/>
  <c r="AJ4324" i="11"/>
  <c r="AJ4323" i="11"/>
  <c r="AJ4322" i="11"/>
  <c r="AJ4321" i="11"/>
  <c r="AJ4320" i="11"/>
  <c r="AJ4319" i="11"/>
  <c r="AJ4318" i="11"/>
  <c r="AJ4317" i="11"/>
  <c r="AJ4316" i="11"/>
  <c r="AJ4315" i="11"/>
  <c r="AJ4314" i="11"/>
  <c r="AJ4313" i="11"/>
  <c r="AJ4312" i="11"/>
  <c r="AJ4311" i="11"/>
  <c r="AJ4310" i="11"/>
  <c r="AJ4309" i="11"/>
  <c r="AJ4308" i="11"/>
  <c r="AJ4307" i="11"/>
  <c r="AJ4306" i="11"/>
  <c r="AJ4305" i="11"/>
  <c r="AJ4304" i="11"/>
  <c r="AJ4303" i="11"/>
  <c r="AJ4302" i="11"/>
  <c r="AJ4301" i="11"/>
  <c r="AJ4300" i="11"/>
  <c r="AJ4299" i="11"/>
  <c r="AJ4298" i="11"/>
  <c r="AJ4297" i="11"/>
  <c r="AJ4296" i="11"/>
  <c r="AJ4295" i="11"/>
  <c r="AJ4294" i="11"/>
  <c r="AJ4293" i="11"/>
  <c r="AJ4292" i="11"/>
  <c r="AJ4291" i="11"/>
  <c r="AJ4290" i="11"/>
  <c r="AJ4289" i="11"/>
  <c r="AJ4288" i="11"/>
  <c r="AJ4287" i="11"/>
  <c r="AJ4286" i="11"/>
  <c r="AJ4285" i="11"/>
  <c r="AJ4284" i="11"/>
  <c r="AJ4283" i="11"/>
  <c r="AJ4282" i="11"/>
  <c r="AJ4281" i="11"/>
  <c r="AJ4280" i="11"/>
  <c r="AJ4279" i="11"/>
  <c r="AJ4278" i="11"/>
  <c r="AJ4277" i="11"/>
  <c r="AJ4276" i="11"/>
  <c r="AJ4275" i="11"/>
  <c r="AJ4274" i="11"/>
  <c r="AJ4273" i="11"/>
  <c r="AJ4272" i="11"/>
  <c r="AJ4271" i="11"/>
  <c r="AJ4270" i="11"/>
  <c r="AJ4269" i="11"/>
  <c r="AJ4268" i="11"/>
  <c r="AJ4267" i="11"/>
  <c r="AJ4266" i="11"/>
  <c r="AJ4265" i="11"/>
  <c r="AJ4264" i="11"/>
  <c r="AJ4263" i="11"/>
  <c r="AJ4262" i="11"/>
  <c r="AJ4261" i="11"/>
  <c r="AJ4260" i="11"/>
  <c r="AJ4259" i="11"/>
  <c r="AJ4258" i="11"/>
  <c r="AJ4257" i="11"/>
  <c r="AJ4256" i="11"/>
  <c r="AJ4255" i="11"/>
  <c r="AJ4254" i="11"/>
  <c r="AJ4253" i="11"/>
  <c r="AJ4252" i="11"/>
  <c r="AJ4251" i="11"/>
  <c r="AJ4250" i="11"/>
  <c r="AJ4249" i="11"/>
  <c r="AJ4248" i="11"/>
  <c r="AJ4247" i="11"/>
  <c r="AJ4246" i="11"/>
  <c r="AJ4245" i="11"/>
  <c r="AJ4244" i="11"/>
  <c r="AJ4243" i="11"/>
  <c r="AJ4242" i="11"/>
  <c r="AJ4241" i="11"/>
  <c r="AJ4240" i="11"/>
  <c r="AJ4239" i="11"/>
  <c r="AJ4238" i="11"/>
  <c r="AJ4237" i="11"/>
  <c r="AJ4236" i="11"/>
  <c r="AJ4235" i="11"/>
  <c r="AJ4234" i="11"/>
  <c r="AJ4233" i="11"/>
  <c r="AJ4232" i="11"/>
  <c r="AJ4231" i="11"/>
  <c r="AJ4230" i="11"/>
  <c r="AJ4229" i="11"/>
  <c r="AJ4228" i="11"/>
  <c r="AJ4227" i="11"/>
  <c r="AJ4226" i="11"/>
  <c r="AJ4225" i="11"/>
  <c r="AJ4224" i="11"/>
  <c r="AJ4223" i="11"/>
  <c r="AJ4222" i="11"/>
  <c r="AJ4221" i="11"/>
  <c r="AJ4220" i="11"/>
  <c r="AJ4219" i="11"/>
  <c r="AJ4218" i="11"/>
  <c r="AJ4217" i="11"/>
  <c r="AJ4216" i="11"/>
  <c r="AJ4215" i="11"/>
  <c r="AJ4214" i="11"/>
  <c r="AJ4213" i="11"/>
  <c r="AJ4212" i="11"/>
  <c r="AJ4211" i="11"/>
  <c r="AJ4210" i="11"/>
  <c r="AJ4209" i="11"/>
  <c r="AJ4208" i="11"/>
  <c r="AJ4207" i="11"/>
  <c r="AJ4206" i="11"/>
  <c r="AJ4205" i="11"/>
  <c r="AJ4204" i="11"/>
  <c r="AJ4203" i="11"/>
  <c r="AJ4202" i="11"/>
  <c r="AJ4201" i="11"/>
  <c r="AJ4200" i="11"/>
  <c r="AJ4199" i="11"/>
  <c r="AJ4198" i="11"/>
  <c r="AJ4197" i="11"/>
  <c r="AJ4196" i="11"/>
  <c r="AJ4195" i="11"/>
  <c r="AJ4194" i="11"/>
  <c r="AJ4193" i="11"/>
  <c r="AJ4192" i="11"/>
  <c r="AJ4191" i="11"/>
  <c r="AJ4190" i="11"/>
  <c r="AJ4189" i="11"/>
  <c r="AJ4188" i="11"/>
  <c r="AJ4187" i="11"/>
  <c r="AJ4186" i="11"/>
  <c r="AJ4185" i="11"/>
  <c r="AJ4184" i="11"/>
  <c r="AJ4183" i="11"/>
  <c r="AJ4182" i="11"/>
  <c r="AJ4181" i="11"/>
  <c r="AJ4180" i="11"/>
  <c r="AJ4179" i="11"/>
  <c r="AJ4178" i="11"/>
  <c r="AJ4177" i="11"/>
  <c r="AJ4176" i="11"/>
  <c r="AJ4175" i="11"/>
  <c r="AJ4174" i="11"/>
  <c r="AJ4173" i="11"/>
  <c r="AJ4172" i="11"/>
  <c r="AJ4171" i="11"/>
  <c r="AJ4170" i="11"/>
  <c r="AJ4169" i="11"/>
  <c r="AJ4168" i="11"/>
  <c r="AJ4167" i="11"/>
  <c r="AJ4166" i="11"/>
  <c r="AJ4165" i="11"/>
  <c r="AJ4164" i="11"/>
  <c r="AJ4163" i="11"/>
  <c r="AJ4162" i="11"/>
  <c r="AJ4161" i="11"/>
  <c r="AJ4160" i="11"/>
  <c r="AJ4159" i="11"/>
  <c r="AJ4158" i="11"/>
  <c r="AJ4157" i="11"/>
  <c r="AJ4156" i="11"/>
  <c r="AJ4155" i="11"/>
  <c r="AJ4154" i="11"/>
  <c r="AJ4153" i="11"/>
  <c r="AJ4152" i="11"/>
  <c r="AJ4151" i="11"/>
  <c r="AJ4150" i="11"/>
  <c r="AJ4149" i="11"/>
  <c r="AJ4148" i="11"/>
  <c r="AJ4147" i="11"/>
  <c r="AJ4146" i="11"/>
  <c r="AJ4145" i="11"/>
  <c r="AJ4144" i="11"/>
  <c r="AJ4143" i="11"/>
  <c r="AJ4142" i="11"/>
  <c r="AJ4141" i="11"/>
  <c r="AJ4140" i="11"/>
  <c r="AJ4139" i="11"/>
  <c r="AJ4138" i="11"/>
  <c r="AJ4137" i="11"/>
  <c r="AJ4136" i="11"/>
  <c r="AJ4135" i="11"/>
  <c r="AJ4134" i="11"/>
  <c r="AJ4133" i="11"/>
  <c r="AJ4132" i="11"/>
  <c r="AJ4131" i="11"/>
  <c r="AJ4130" i="11"/>
  <c r="AJ4129" i="11"/>
  <c r="AJ4128" i="11"/>
  <c r="AJ4127" i="11"/>
  <c r="AJ4126" i="11"/>
  <c r="AJ4125" i="11"/>
  <c r="AJ4124" i="11"/>
  <c r="AJ4123" i="11"/>
  <c r="AJ4122" i="11"/>
  <c r="AJ4121" i="11"/>
  <c r="AJ4120" i="11"/>
  <c r="AJ4119" i="11"/>
  <c r="AJ4118" i="11"/>
  <c r="AJ4117" i="11"/>
  <c r="AJ4116" i="11"/>
  <c r="AJ4115" i="11"/>
  <c r="AJ4114" i="11"/>
  <c r="AJ4113" i="11"/>
  <c r="AJ4112" i="11"/>
  <c r="AJ4111" i="11"/>
  <c r="AJ4110" i="11"/>
  <c r="AJ4109" i="11"/>
  <c r="AJ4108" i="11"/>
  <c r="AJ4107" i="11"/>
  <c r="AJ4106" i="11"/>
  <c r="AJ4105" i="11"/>
  <c r="AJ4104" i="11"/>
  <c r="AJ4103" i="11"/>
  <c r="AJ4102" i="11"/>
  <c r="AJ4101" i="11"/>
  <c r="AJ4100" i="11"/>
  <c r="AJ4099" i="11"/>
  <c r="AJ4098" i="11"/>
  <c r="AJ4097" i="11"/>
  <c r="AJ4096" i="11"/>
  <c r="AJ4095" i="11"/>
  <c r="AJ4094" i="11"/>
  <c r="AJ4093" i="11"/>
  <c r="AJ4092" i="11"/>
  <c r="AJ4091" i="11"/>
  <c r="AJ4090" i="11"/>
  <c r="AJ4089" i="11"/>
  <c r="AJ4088" i="11"/>
  <c r="AJ4087" i="11"/>
  <c r="AJ4086" i="11"/>
  <c r="AJ4085" i="11"/>
  <c r="AJ4084" i="11"/>
  <c r="AJ4083" i="11"/>
  <c r="AJ4082" i="11"/>
  <c r="AJ4081" i="11"/>
  <c r="AJ4080" i="11"/>
  <c r="AJ4079" i="11"/>
  <c r="AJ4078" i="11"/>
  <c r="AJ4077" i="11"/>
  <c r="AJ4076" i="11"/>
  <c r="AJ4075" i="11"/>
  <c r="AJ4074" i="11"/>
  <c r="AJ4073" i="11"/>
  <c r="AJ4072" i="11"/>
  <c r="AJ4071" i="11"/>
  <c r="AJ4070" i="11"/>
  <c r="AJ4069" i="11"/>
  <c r="AJ4068" i="11"/>
  <c r="AJ4067" i="11"/>
  <c r="AJ4066" i="11"/>
  <c r="AJ4065" i="11"/>
  <c r="AJ4064" i="11"/>
  <c r="AJ4063" i="11"/>
  <c r="AJ4062" i="11"/>
  <c r="AJ4061" i="11"/>
  <c r="AJ4060" i="11"/>
  <c r="AJ4059" i="11"/>
  <c r="AJ4058" i="11"/>
  <c r="AJ4057" i="11"/>
  <c r="AJ4056" i="11"/>
  <c r="AJ4055" i="11"/>
  <c r="AJ4054" i="11"/>
  <c r="AJ4053" i="11"/>
  <c r="AJ4052" i="11"/>
  <c r="AJ4051" i="11"/>
  <c r="AJ4050" i="11"/>
  <c r="AJ4049" i="11"/>
  <c r="AJ4048" i="11"/>
  <c r="AJ4047" i="11"/>
  <c r="AJ4046" i="11"/>
  <c r="AJ4045" i="11"/>
  <c r="AJ4044" i="11"/>
  <c r="AJ4043" i="11"/>
  <c r="AJ4042" i="11"/>
  <c r="AJ4041" i="11"/>
  <c r="AJ4040" i="11"/>
  <c r="AJ4039" i="11"/>
  <c r="AJ4038" i="11"/>
  <c r="AJ4037" i="11"/>
  <c r="AJ4036" i="11"/>
  <c r="AJ4035" i="11"/>
  <c r="AJ4034" i="11"/>
  <c r="AJ4033" i="11"/>
  <c r="AJ4032" i="11"/>
  <c r="AJ4031" i="11"/>
  <c r="AJ4030" i="11"/>
  <c r="AJ4029" i="11"/>
  <c r="AJ4028" i="11"/>
  <c r="AJ4027" i="11"/>
  <c r="AJ4026" i="11"/>
  <c r="AJ4025" i="11"/>
  <c r="AJ4024" i="11"/>
  <c r="AJ4023" i="11"/>
  <c r="AJ4022" i="11"/>
  <c r="AJ4021" i="11"/>
  <c r="AJ4020" i="11"/>
  <c r="AJ4019" i="11"/>
  <c r="AJ4018" i="11"/>
  <c r="AJ4017" i="11"/>
  <c r="AJ4016" i="11"/>
  <c r="AJ4015" i="11"/>
  <c r="AJ4014" i="11"/>
  <c r="AJ4013" i="11"/>
  <c r="AJ4012" i="11"/>
  <c r="AJ4011" i="11"/>
  <c r="AJ4010" i="11"/>
  <c r="AJ4009" i="11"/>
  <c r="AJ4008" i="11"/>
  <c r="AJ4007" i="11"/>
  <c r="AJ4006" i="11"/>
  <c r="AJ4005" i="11"/>
  <c r="AJ4004" i="11"/>
  <c r="AJ4003" i="11"/>
  <c r="AJ4002" i="11"/>
  <c r="AJ4001" i="11"/>
  <c r="AJ4000" i="11"/>
  <c r="AJ3999" i="11"/>
  <c r="AJ3998" i="11"/>
  <c r="AJ3997" i="11"/>
  <c r="AJ3996" i="11"/>
  <c r="AJ3995" i="11"/>
  <c r="AJ3994" i="11"/>
  <c r="AJ3993" i="11"/>
  <c r="AJ3992" i="11"/>
  <c r="AJ3991" i="11"/>
  <c r="AJ3990" i="11"/>
  <c r="AJ3989" i="11"/>
  <c r="AJ3988" i="11"/>
  <c r="AJ3987" i="11"/>
  <c r="AJ3986" i="11"/>
  <c r="AJ3985" i="11"/>
  <c r="AJ3984" i="11"/>
  <c r="AJ3983" i="11"/>
  <c r="AJ3982" i="11"/>
  <c r="AJ3981" i="11"/>
  <c r="AJ3980" i="11"/>
  <c r="AJ3979" i="11"/>
  <c r="AJ3978" i="11"/>
  <c r="AJ3977" i="11"/>
  <c r="AJ3976" i="11"/>
  <c r="AJ3975" i="11"/>
  <c r="AJ3974" i="11"/>
  <c r="AJ3973" i="11"/>
  <c r="AJ3972" i="11"/>
  <c r="AJ3971" i="11"/>
  <c r="AJ3970" i="11"/>
  <c r="AJ3969" i="11"/>
  <c r="AJ3968" i="11"/>
  <c r="AJ3967" i="11"/>
  <c r="AJ3966" i="11"/>
  <c r="AJ3965" i="11"/>
  <c r="AJ3964" i="11"/>
  <c r="AJ3963" i="11"/>
  <c r="AJ3962" i="11"/>
  <c r="AJ3961" i="11"/>
  <c r="AJ3960" i="11"/>
  <c r="AJ3959" i="11"/>
  <c r="AJ3958" i="11"/>
  <c r="AJ3957" i="11"/>
  <c r="AJ3956" i="11"/>
  <c r="AJ3955" i="11"/>
  <c r="AJ3954" i="11"/>
  <c r="AJ3953" i="11"/>
  <c r="AJ3952" i="11"/>
  <c r="AJ3951" i="11"/>
  <c r="AJ3950" i="11"/>
  <c r="AJ3949" i="11"/>
  <c r="AJ3948" i="11"/>
  <c r="AJ3947" i="11"/>
  <c r="AJ3946" i="11"/>
  <c r="AJ3945" i="11"/>
  <c r="AJ3944" i="11"/>
  <c r="AJ3943" i="11"/>
  <c r="AJ3942" i="11"/>
  <c r="AJ3941" i="11"/>
  <c r="AJ3940" i="11"/>
  <c r="AJ3939" i="11"/>
  <c r="AJ3938" i="11"/>
  <c r="AJ3937" i="11"/>
  <c r="AJ3936" i="11"/>
  <c r="AJ3935" i="11"/>
  <c r="AJ3934" i="11"/>
  <c r="AJ3933" i="11"/>
  <c r="AJ3932" i="11"/>
  <c r="AJ3931" i="11"/>
  <c r="AJ3930" i="11"/>
  <c r="AJ3929" i="11"/>
  <c r="AJ3928" i="11"/>
  <c r="AJ3927" i="11"/>
  <c r="AJ3926" i="11"/>
  <c r="AJ3925" i="11"/>
  <c r="AJ3924" i="11"/>
  <c r="AJ3923" i="11"/>
  <c r="AJ3922" i="11"/>
  <c r="AJ3921" i="11"/>
  <c r="AJ3920" i="11"/>
  <c r="AJ3919" i="11"/>
  <c r="AJ3918" i="11"/>
  <c r="AJ3917" i="11"/>
  <c r="AJ3916" i="11"/>
  <c r="AJ3915" i="11"/>
  <c r="AJ3914" i="11"/>
  <c r="AJ3913" i="11"/>
  <c r="AJ3912" i="11"/>
  <c r="AJ3911" i="11"/>
  <c r="AJ3910" i="11"/>
  <c r="AJ3909" i="11"/>
  <c r="AJ3908" i="11"/>
  <c r="AJ3907" i="11"/>
  <c r="AJ3906" i="11"/>
  <c r="AJ3905" i="11"/>
  <c r="AJ3904" i="11"/>
  <c r="AJ3903" i="11"/>
  <c r="AJ3902" i="11"/>
  <c r="AJ3901" i="11"/>
  <c r="AJ3900" i="11"/>
  <c r="AJ3899" i="11"/>
  <c r="AJ3898" i="11"/>
  <c r="AJ3897" i="11"/>
  <c r="AJ3896" i="11"/>
  <c r="AJ3895" i="11"/>
  <c r="AJ3894" i="11"/>
  <c r="AJ3893" i="11"/>
  <c r="AJ3892" i="11"/>
  <c r="AJ3891" i="11"/>
  <c r="AJ3890" i="11"/>
  <c r="AJ3889" i="11"/>
  <c r="AJ3888" i="11"/>
  <c r="AJ3887" i="11"/>
  <c r="AJ3886" i="11"/>
  <c r="AJ3885" i="11"/>
  <c r="AJ3884" i="11"/>
  <c r="AJ3883" i="11"/>
  <c r="AJ3882" i="11"/>
  <c r="AJ3881" i="11"/>
  <c r="AJ3880" i="11"/>
  <c r="AJ3879" i="11"/>
  <c r="AJ3878" i="11"/>
  <c r="AJ3877" i="11"/>
  <c r="AJ3876" i="11"/>
  <c r="AJ3875" i="11"/>
  <c r="AJ3874" i="11"/>
  <c r="AJ3873" i="11"/>
  <c r="AJ3872" i="11"/>
  <c r="AJ3871" i="11"/>
  <c r="AJ3870" i="11"/>
  <c r="AJ3869" i="11"/>
  <c r="AJ3868" i="11"/>
  <c r="AJ3867" i="11"/>
  <c r="AJ3866" i="11"/>
  <c r="AJ3865" i="11"/>
  <c r="AJ3864" i="11"/>
  <c r="AJ3863" i="11"/>
  <c r="AJ3862" i="11"/>
  <c r="AJ3861" i="11"/>
  <c r="AJ3860" i="11"/>
  <c r="AJ3859" i="11"/>
  <c r="AJ3858" i="11"/>
  <c r="AJ3857" i="11"/>
  <c r="AJ3856" i="11"/>
  <c r="AJ3855" i="11"/>
  <c r="AJ3854" i="11"/>
  <c r="AJ3853" i="11"/>
  <c r="AJ3852" i="11"/>
  <c r="AJ3851" i="11"/>
  <c r="AJ3850" i="11"/>
  <c r="AJ3849" i="11"/>
  <c r="AJ3848" i="11"/>
  <c r="AJ3847" i="11"/>
  <c r="AJ3846" i="11"/>
  <c r="AJ3845" i="11"/>
  <c r="AJ3844" i="11"/>
  <c r="AJ3843" i="11"/>
  <c r="AJ3842" i="11"/>
  <c r="AJ3841" i="11"/>
  <c r="AJ3840" i="11"/>
  <c r="AJ3839" i="11"/>
  <c r="AJ3838" i="11"/>
  <c r="AJ3837" i="11"/>
  <c r="AJ3836" i="11"/>
  <c r="AJ3835" i="11"/>
  <c r="AJ3834" i="11"/>
  <c r="AJ3833" i="11"/>
  <c r="AJ3832" i="11"/>
  <c r="AJ3831" i="11"/>
  <c r="AJ3830" i="11"/>
  <c r="AJ3829" i="11"/>
  <c r="AJ3828" i="11"/>
  <c r="AJ3827" i="11"/>
  <c r="AJ3826" i="11"/>
  <c r="AJ3825" i="11"/>
  <c r="AJ3824" i="11"/>
  <c r="AJ3823" i="11"/>
  <c r="AJ3822" i="11"/>
  <c r="AJ3821" i="11"/>
  <c r="AJ3820" i="11"/>
  <c r="AJ3819" i="11"/>
  <c r="AJ3818" i="11"/>
  <c r="AJ3817" i="11"/>
  <c r="AJ3816" i="11"/>
  <c r="AJ3815" i="11"/>
  <c r="AJ3814" i="11"/>
  <c r="AJ3813" i="11"/>
  <c r="AJ3812" i="11"/>
  <c r="AJ3811" i="11"/>
  <c r="AJ3810" i="11"/>
  <c r="AJ3809" i="11"/>
  <c r="AJ3808" i="11"/>
  <c r="AJ3807" i="11"/>
  <c r="AJ3806" i="11"/>
  <c r="AJ3805" i="11"/>
  <c r="AJ3804" i="11"/>
  <c r="AJ3803" i="11"/>
  <c r="AJ3802" i="11"/>
  <c r="AJ3801" i="11"/>
  <c r="AJ3800" i="11"/>
  <c r="AJ3799" i="11"/>
  <c r="AJ3798" i="11"/>
  <c r="AJ3797" i="11"/>
  <c r="AJ3796" i="11"/>
  <c r="AJ3795" i="11"/>
  <c r="AJ3794" i="11"/>
  <c r="AJ3793" i="11"/>
  <c r="AJ3792" i="11"/>
  <c r="AJ3791" i="11"/>
  <c r="AJ3790" i="11"/>
  <c r="AJ3789" i="11"/>
  <c r="AJ3788" i="11"/>
  <c r="AJ3787" i="11"/>
  <c r="AJ3786" i="11"/>
  <c r="AJ3785" i="11"/>
  <c r="AJ3784" i="11"/>
  <c r="AJ3783" i="11"/>
  <c r="AJ3782" i="11"/>
  <c r="AJ3781" i="11"/>
  <c r="AJ3780" i="11"/>
  <c r="AJ3779" i="11"/>
  <c r="AJ3778" i="11"/>
  <c r="AJ3777" i="11"/>
  <c r="AJ3776" i="11"/>
  <c r="AJ3775" i="11"/>
  <c r="AJ3774" i="11"/>
  <c r="AJ3773" i="11"/>
  <c r="AJ3772" i="11"/>
  <c r="AJ3771" i="11"/>
  <c r="AJ3770" i="11"/>
  <c r="AJ3769" i="11"/>
  <c r="AJ3768" i="11"/>
  <c r="AJ3767" i="11"/>
  <c r="AJ3766" i="11"/>
  <c r="AJ3765" i="11"/>
  <c r="AJ3764" i="11"/>
  <c r="AJ3763" i="11"/>
  <c r="AJ3762" i="11"/>
  <c r="AJ3761" i="11"/>
  <c r="AJ3760" i="11"/>
  <c r="AJ3759" i="11"/>
  <c r="AJ3758" i="11"/>
  <c r="AJ3757" i="11"/>
  <c r="AJ3756" i="11"/>
  <c r="AJ3755" i="11"/>
  <c r="AJ3754" i="11"/>
  <c r="AJ3753" i="11"/>
  <c r="AJ3752" i="11"/>
  <c r="AJ3751" i="11"/>
  <c r="AJ3750" i="11"/>
  <c r="AJ3749" i="11"/>
  <c r="AJ3748" i="11"/>
  <c r="AJ3747" i="11"/>
  <c r="AJ3746" i="11"/>
  <c r="AJ3745" i="11"/>
  <c r="AJ3744" i="11"/>
  <c r="AJ3743" i="11"/>
  <c r="AJ3742" i="11"/>
  <c r="AJ3741" i="11"/>
  <c r="AJ3740" i="11"/>
  <c r="AJ3739" i="11"/>
  <c r="AJ3738" i="11"/>
  <c r="AJ3737" i="11"/>
  <c r="AJ3736" i="11"/>
  <c r="AJ3735" i="11"/>
  <c r="AJ3734" i="11"/>
  <c r="AJ3733" i="11"/>
  <c r="AJ3732" i="11"/>
  <c r="AJ3731" i="11"/>
  <c r="AJ3730" i="11"/>
  <c r="AJ3729" i="11"/>
  <c r="AJ3728" i="11"/>
  <c r="AJ3727" i="11"/>
  <c r="AJ3726" i="11"/>
  <c r="AJ3725" i="11"/>
  <c r="AJ3724" i="11"/>
  <c r="AJ3723" i="11"/>
  <c r="AJ3722" i="11"/>
  <c r="AJ3721" i="11"/>
  <c r="AJ3720" i="11"/>
  <c r="AJ3719" i="11"/>
  <c r="AJ3718" i="11"/>
  <c r="AJ3717" i="11"/>
  <c r="AJ3716" i="11"/>
  <c r="AJ3715" i="11"/>
  <c r="AJ3714" i="11"/>
  <c r="AJ3713" i="11"/>
  <c r="AJ3712" i="11"/>
  <c r="AJ3711" i="11"/>
  <c r="AJ3710" i="11"/>
  <c r="AJ3709" i="11"/>
  <c r="AJ3708" i="11"/>
  <c r="AJ3707" i="11"/>
  <c r="AJ3706" i="11"/>
  <c r="AJ3705" i="11"/>
  <c r="AJ3704" i="11"/>
  <c r="AJ3703" i="11"/>
  <c r="AJ3702" i="11"/>
  <c r="AJ3701" i="11"/>
  <c r="AJ3700" i="11"/>
  <c r="AJ3699" i="11"/>
  <c r="AJ3698" i="11"/>
  <c r="AJ3697" i="11"/>
  <c r="AJ3696" i="11"/>
  <c r="AJ3695" i="11"/>
  <c r="AJ3694" i="11"/>
  <c r="AJ3693" i="11"/>
  <c r="AJ3692" i="11"/>
  <c r="AJ3691" i="11"/>
  <c r="AJ3690" i="11"/>
  <c r="AJ3689" i="11"/>
  <c r="AJ3688" i="11"/>
  <c r="AJ3687" i="11"/>
  <c r="AJ3686" i="11"/>
  <c r="AJ3685" i="11"/>
  <c r="AJ3684" i="11"/>
  <c r="AJ3683" i="11"/>
  <c r="AJ3682" i="11"/>
  <c r="AJ3681" i="11"/>
  <c r="AJ3680" i="11"/>
  <c r="AJ3679" i="11"/>
  <c r="AJ3678" i="11"/>
  <c r="AJ3677" i="11"/>
  <c r="AJ3676" i="11"/>
  <c r="AJ3675" i="11"/>
  <c r="AJ3674" i="11"/>
  <c r="AJ3673" i="11"/>
  <c r="AJ3672" i="11"/>
  <c r="AJ3671" i="11"/>
  <c r="AJ3670" i="11"/>
  <c r="AJ3669" i="11"/>
  <c r="AJ3668" i="11"/>
  <c r="AJ3667" i="11"/>
  <c r="AJ3666" i="11"/>
  <c r="AJ3665" i="11"/>
  <c r="AJ3664" i="11"/>
  <c r="AJ3663" i="11"/>
  <c r="AJ3662" i="11"/>
  <c r="AJ3661" i="11"/>
  <c r="AJ3660" i="11"/>
  <c r="AJ3659" i="11"/>
  <c r="AJ3658" i="11"/>
  <c r="AJ3657" i="11"/>
  <c r="AJ3656" i="11"/>
  <c r="AJ3655" i="11"/>
  <c r="AJ3654" i="11"/>
  <c r="AJ3653" i="11"/>
  <c r="AJ3652" i="11"/>
  <c r="AJ3651" i="11"/>
  <c r="AJ3650" i="11"/>
  <c r="AJ3649" i="11"/>
  <c r="AJ3648" i="11"/>
  <c r="AJ3647" i="11"/>
  <c r="AJ3646" i="11"/>
  <c r="AJ3645" i="11"/>
  <c r="AJ3644" i="11"/>
  <c r="AJ3643" i="11"/>
  <c r="AJ3642" i="11"/>
  <c r="AJ3641" i="11"/>
  <c r="AJ3640" i="11"/>
  <c r="AJ3639" i="11"/>
  <c r="AJ3638" i="11"/>
  <c r="AJ3637" i="11"/>
  <c r="AJ3636" i="11"/>
  <c r="AJ3635" i="11"/>
  <c r="AJ3634" i="11"/>
  <c r="AJ3633" i="11"/>
  <c r="AJ3632" i="11"/>
  <c r="AJ3631" i="11"/>
  <c r="AJ3630" i="11"/>
  <c r="AJ3629" i="11"/>
  <c r="AJ3628" i="11"/>
  <c r="AJ3627" i="11"/>
  <c r="AJ3626" i="11"/>
  <c r="AJ3625" i="11"/>
  <c r="AJ3624" i="11"/>
  <c r="AJ3623" i="11"/>
  <c r="AJ3622" i="11"/>
  <c r="AJ3621" i="11"/>
  <c r="AJ3620" i="11"/>
  <c r="AJ3619" i="11"/>
  <c r="AJ3618" i="11"/>
  <c r="AJ3617" i="11"/>
  <c r="AJ3616" i="11"/>
  <c r="AJ3615" i="11"/>
  <c r="AJ3614" i="11"/>
  <c r="AJ3613" i="11"/>
  <c r="AJ3612" i="11"/>
  <c r="AJ3611" i="11"/>
  <c r="AJ3610" i="11"/>
  <c r="AJ3609" i="11"/>
  <c r="AJ3608" i="11"/>
  <c r="AJ3607" i="11"/>
  <c r="AJ3606" i="11"/>
  <c r="AJ3605" i="11"/>
  <c r="AJ3604" i="11"/>
  <c r="AJ3603" i="11"/>
  <c r="AJ3602" i="11"/>
  <c r="AJ3601" i="11"/>
  <c r="AJ3600" i="11"/>
  <c r="AJ3599" i="11"/>
  <c r="AJ3598" i="11"/>
  <c r="AJ3597" i="11"/>
  <c r="AJ3596" i="11"/>
  <c r="AJ3595" i="11"/>
  <c r="AJ3594" i="11"/>
  <c r="AJ3593" i="11"/>
  <c r="AJ3592" i="11"/>
  <c r="AJ3591" i="11"/>
  <c r="AJ3590" i="11"/>
  <c r="AJ3589" i="11"/>
  <c r="AJ3588" i="11"/>
  <c r="AJ3587" i="11"/>
  <c r="AJ3586" i="11"/>
  <c r="AJ3585" i="11"/>
  <c r="AJ3584" i="11"/>
  <c r="AJ3583" i="11"/>
  <c r="AJ3582" i="11"/>
  <c r="AJ3581" i="11"/>
  <c r="AJ3580" i="11"/>
  <c r="AJ3579" i="11"/>
  <c r="AJ3578" i="11"/>
  <c r="AJ3577" i="11"/>
  <c r="AJ3576" i="11"/>
  <c r="AJ3575" i="11"/>
  <c r="AJ3574" i="11"/>
  <c r="AJ3573" i="11"/>
  <c r="AJ3572" i="11"/>
  <c r="AJ3571" i="11"/>
  <c r="AJ3570" i="11"/>
  <c r="AJ3569" i="11"/>
  <c r="AJ3568" i="11"/>
  <c r="AJ3567" i="11"/>
  <c r="AJ3566" i="11"/>
  <c r="AJ3565" i="11"/>
  <c r="AJ3564" i="11"/>
  <c r="AJ3563" i="11"/>
  <c r="AJ3562" i="11"/>
  <c r="AJ3561" i="11"/>
  <c r="AJ3560" i="11"/>
  <c r="AJ3559" i="11"/>
  <c r="AJ3558" i="11"/>
  <c r="AJ3557" i="11"/>
  <c r="AJ3556" i="11"/>
  <c r="AJ3555" i="11"/>
  <c r="AJ3554" i="11"/>
  <c r="AJ3553" i="11"/>
  <c r="AJ3552" i="11"/>
  <c r="AJ3551" i="11"/>
  <c r="AJ3550" i="11"/>
  <c r="AJ3549" i="11"/>
  <c r="AJ3548" i="11"/>
  <c r="AJ3547" i="11"/>
  <c r="AJ3546" i="11"/>
  <c r="AJ3545" i="11"/>
  <c r="AJ3544" i="11"/>
  <c r="AJ3543" i="11"/>
  <c r="AJ3542" i="11"/>
  <c r="AJ3541" i="11"/>
  <c r="AJ3540" i="11"/>
  <c r="AJ3539" i="11"/>
  <c r="AJ3538" i="11"/>
  <c r="AJ3537" i="11"/>
  <c r="AJ3536" i="11"/>
  <c r="AJ3535" i="11"/>
  <c r="AJ3534" i="11"/>
  <c r="AJ3533" i="11"/>
  <c r="AJ3532" i="11"/>
  <c r="AJ3531" i="11"/>
  <c r="AJ3530" i="11"/>
  <c r="AJ3529" i="11"/>
  <c r="AJ3528" i="11"/>
  <c r="AJ3527" i="11"/>
  <c r="AJ3526" i="11"/>
  <c r="AJ3525" i="11"/>
  <c r="AJ3524" i="11"/>
  <c r="AJ3523" i="11"/>
  <c r="AJ3522" i="11"/>
  <c r="AJ3521" i="11"/>
  <c r="AJ3520" i="11"/>
  <c r="AJ3519" i="11"/>
  <c r="AJ3518" i="11"/>
  <c r="AJ3517" i="11"/>
  <c r="AJ3516" i="11"/>
  <c r="AJ3515" i="11"/>
  <c r="AJ3514" i="11"/>
  <c r="AJ3513" i="11"/>
  <c r="AJ3512" i="11"/>
  <c r="AJ3511" i="11"/>
  <c r="AJ3510" i="11"/>
  <c r="AJ3509" i="11"/>
  <c r="AJ3508" i="11"/>
  <c r="AJ3507" i="11"/>
  <c r="AJ3506" i="11"/>
  <c r="AJ3505" i="11"/>
  <c r="AJ3504" i="11"/>
  <c r="AJ3503" i="11"/>
  <c r="AJ3502" i="11"/>
  <c r="AJ3501" i="11"/>
  <c r="AJ3500" i="11"/>
  <c r="AJ3499" i="11"/>
  <c r="AJ3498" i="11"/>
  <c r="AJ3497" i="11"/>
  <c r="AJ3496" i="11"/>
  <c r="AJ3495" i="11"/>
  <c r="AJ3494" i="11"/>
  <c r="AJ3493" i="11"/>
  <c r="AJ3492" i="11"/>
  <c r="AJ3491" i="11"/>
  <c r="AJ3490" i="11"/>
  <c r="AJ3489" i="11"/>
  <c r="AJ3488" i="11"/>
  <c r="AJ3487" i="11"/>
  <c r="AJ3486" i="11"/>
  <c r="AJ3485" i="11"/>
  <c r="AJ3484" i="11"/>
  <c r="AJ3483" i="11"/>
  <c r="AJ3482" i="11"/>
  <c r="AJ3481" i="11"/>
  <c r="AJ3480" i="11"/>
  <c r="AJ3479" i="11"/>
  <c r="AJ3478" i="11"/>
  <c r="AJ3477" i="11"/>
  <c r="AJ3476" i="11"/>
  <c r="AJ3475" i="11"/>
  <c r="AJ3474" i="11"/>
  <c r="AJ3473" i="11"/>
  <c r="AJ3472" i="11"/>
  <c r="AJ3471" i="11"/>
  <c r="AJ3470" i="11"/>
  <c r="AJ3469" i="11"/>
  <c r="AJ3468" i="11"/>
  <c r="AJ3467" i="11"/>
  <c r="AJ3466" i="11"/>
  <c r="AJ3465" i="11"/>
  <c r="AJ3464" i="11"/>
  <c r="AJ3463" i="11"/>
  <c r="AJ3462" i="11"/>
  <c r="AJ3461" i="11"/>
  <c r="AJ3460" i="11"/>
  <c r="AJ3459" i="11"/>
  <c r="AJ3458" i="11"/>
  <c r="AJ3457" i="11"/>
  <c r="AJ3456" i="11"/>
  <c r="AJ3455" i="11"/>
  <c r="AJ3454" i="11"/>
  <c r="AJ3453" i="11"/>
  <c r="AJ3452" i="11"/>
  <c r="AJ3451" i="11"/>
  <c r="AJ3450" i="11"/>
  <c r="AJ3449" i="11"/>
  <c r="AJ3448" i="11"/>
  <c r="AJ3447" i="11"/>
  <c r="AJ3446" i="11"/>
  <c r="AJ3445" i="11"/>
  <c r="AJ3444" i="11"/>
  <c r="AJ3443" i="11"/>
  <c r="AJ3442" i="11"/>
  <c r="AJ3441" i="11"/>
  <c r="AJ3440" i="11"/>
  <c r="AJ3439" i="11"/>
  <c r="AJ3438" i="11"/>
  <c r="AJ3437" i="11"/>
  <c r="AJ3436" i="11"/>
  <c r="AJ3435" i="11"/>
  <c r="AJ3434" i="11"/>
  <c r="AJ3433" i="11"/>
  <c r="AJ3432" i="11"/>
  <c r="AJ3431" i="11"/>
  <c r="AJ3430" i="11"/>
  <c r="AJ3429" i="11"/>
  <c r="AJ3428" i="11"/>
  <c r="AJ3427" i="11"/>
  <c r="AJ3426" i="11"/>
  <c r="AJ3425" i="11"/>
  <c r="AJ3424" i="11"/>
  <c r="AJ3423" i="11"/>
  <c r="AJ3422" i="11"/>
  <c r="AJ3421" i="11"/>
  <c r="AJ3420" i="11"/>
  <c r="AJ3419" i="11"/>
  <c r="AJ3418" i="11"/>
  <c r="AJ3417" i="11"/>
  <c r="AJ3416" i="11"/>
  <c r="AJ3415" i="11"/>
  <c r="AJ3414" i="11"/>
  <c r="AJ3413" i="11"/>
  <c r="AJ3412" i="11"/>
  <c r="AJ3411" i="11"/>
  <c r="AJ3410" i="11"/>
  <c r="AJ3409" i="11"/>
  <c r="AJ3408" i="11"/>
  <c r="AJ3407" i="11"/>
  <c r="AJ3406" i="11"/>
  <c r="AJ3405" i="11"/>
  <c r="AJ3404" i="11"/>
  <c r="AJ3403" i="11"/>
  <c r="AJ3402" i="11"/>
  <c r="AJ3401" i="11"/>
  <c r="AJ3400" i="11"/>
  <c r="AJ3399" i="11"/>
  <c r="AJ3398" i="11"/>
  <c r="AJ3397" i="11"/>
  <c r="AJ3396" i="11"/>
  <c r="AJ3395" i="11"/>
  <c r="AJ3394" i="11"/>
  <c r="AJ3393" i="11"/>
  <c r="AJ3392" i="11"/>
  <c r="AJ3391" i="11"/>
  <c r="AJ3390" i="11"/>
  <c r="AJ3389" i="11"/>
  <c r="AJ3388" i="11"/>
  <c r="AJ3387" i="11"/>
  <c r="AJ3386" i="11"/>
  <c r="AJ3385" i="11"/>
  <c r="AJ3384" i="11"/>
  <c r="AJ3383" i="11"/>
  <c r="AJ3382" i="11"/>
  <c r="AJ3381" i="11"/>
  <c r="AJ3380" i="11"/>
  <c r="AJ3379" i="11"/>
  <c r="AJ3378" i="11"/>
  <c r="AJ3377" i="11"/>
  <c r="AJ3376" i="11"/>
  <c r="AJ3375" i="11"/>
  <c r="AJ3374" i="11"/>
  <c r="AJ3373" i="11"/>
  <c r="AJ3372" i="11"/>
  <c r="AJ3371" i="11"/>
  <c r="AJ3370" i="11"/>
  <c r="AJ3369" i="11"/>
  <c r="AJ3368" i="11"/>
  <c r="AJ3367" i="11"/>
  <c r="AJ3366" i="11"/>
  <c r="AJ3365" i="11"/>
  <c r="AJ3364" i="11"/>
  <c r="AJ3363" i="11"/>
  <c r="AJ3362" i="11"/>
  <c r="AJ3361" i="11"/>
  <c r="AJ3360" i="11"/>
  <c r="AJ3359" i="11"/>
  <c r="AJ3358" i="11"/>
  <c r="AJ3357" i="11"/>
  <c r="AJ3356" i="11"/>
  <c r="AJ3355" i="11"/>
  <c r="AJ3354" i="11"/>
  <c r="AJ3353" i="11"/>
  <c r="AJ3352" i="11"/>
  <c r="AJ3351" i="11"/>
  <c r="AJ3350" i="11"/>
  <c r="AJ3349" i="11"/>
  <c r="AJ3348" i="11"/>
  <c r="AJ3347" i="11"/>
  <c r="AJ3346" i="11"/>
  <c r="AJ3345" i="11"/>
  <c r="AJ3344" i="11"/>
  <c r="AJ3343" i="11"/>
  <c r="AJ3342" i="11"/>
  <c r="AJ3341" i="11"/>
  <c r="AJ3340" i="11"/>
  <c r="AJ3339" i="11"/>
  <c r="AJ3338" i="11"/>
  <c r="AJ3337" i="11"/>
  <c r="AJ3336" i="11"/>
  <c r="AJ3335" i="11"/>
  <c r="AJ3334" i="11"/>
  <c r="AJ3333" i="11"/>
  <c r="AJ3332" i="11"/>
  <c r="AJ3331" i="11"/>
  <c r="AJ3330" i="11"/>
  <c r="AJ3329" i="11"/>
  <c r="AJ3328" i="11"/>
  <c r="AJ3327" i="11"/>
  <c r="AJ3326" i="11"/>
  <c r="AJ3325" i="11"/>
  <c r="AJ3324" i="11"/>
  <c r="AJ3323" i="11"/>
  <c r="AJ3322" i="11"/>
  <c r="AJ3321" i="11"/>
  <c r="AJ3320" i="11"/>
  <c r="AJ3319" i="11"/>
  <c r="AJ3318" i="11"/>
  <c r="AJ3317" i="11"/>
  <c r="AJ3316" i="11"/>
  <c r="AJ3315" i="11"/>
  <c r="AJ3314" i="11"/>
  <c r="AJ3313" i="11"/>
  <c r="AJ3312" i="11"/>
  <c r="AJ3311" i="11"/>
  <c r="AJ3310" i="11"/>
  <c r="AJ3309" i="11"/>
  <c r="AJ3308" i="11"/>
  <c r="AJ3307" i="11"/>
  <c r="AJ3306" i="11"/>
  <c r="AJ3305" i="11"/>
  <c r="AJ3304" i="11"/>
  <c r="AJ3303" i="11"/>
  <c r="AJ3302" i="11"/>
  <c r="AJ3301" i="11"/>
  <c r="AJ3300" i="11"/>
  <c r="AJ3299" i="11"/>
  <c r="AJ3298" i="11"/>
  <c r="AJ3297" i="11"/>
  <c r="AJ3296" i="11"/>
  <c r="AJ3295" i="11"/>
  <c r="AJ3294" i="11"/>
  <c r="AJ3293" i="11"/>
  <c r="AJ3292" i="11"/>
  <c r="AJ3291" i="11"/>
  <c r="AJ3290" i="11"/>
  <c r="AJ3289" i="11"/>
  <c r="AJ3288" i="11"/>
  <c r="AJ3287" i="11"/>
  <c r="AJ3286" i="11"/>
  <c r="AJ3285" i="11"/>
  <c r="AJ3284" i="11"/>
  <c r="AJ3283" i="11"/>
  <c r="AJ3282" i="11"/>
  <c r="AJ3281" i="11"/>
  <c r="AJ3280" i="11"/>
  <c r="AJ3279" i="11"/>
  <c r="AJ3278" i="11"/>
  <c r="AJ3277" i="11"/>
  <c r="AJ3276" i="11"/>
  <c r="AJ3275" i="11"/>
  <c r="AJ3274" i="11"/>
  <c r="AJ3273" i="11"/>
  <c r="AJ3272" i="11"/>
  <c r="AJ3271" i="11"/>
  <c r="AJ3270" i="11"/>
  <c r="AJ3269" i="11"/>
  <c r="AJ3268" i="11"/>
  <c r="AJ3267" i="11"/>
  <c r="AJ3266" i="11"/>
  <c r="AJ3265" i="11"/>
  <c r="AJ3264" i="11"/>
  <c r="AJ3263" i="11"/>
  <c r="AJ3262" i="11"/>
  <c r="AJ3261" i="11"/>
  <c r="AJ3260" i="11"/>
  <c r="AJ3259" i="11"/>
  <c r="AJ3258" i="11"/>
  <c r="AJ3257" i="11"/>
  <c r="AJ3256" i="11"/>
  <c r="AJ3255" i="11"/>
  <c r="AJ3254" i="11"/>
  <c r="AJ3253" i="11"/>
  <c r="AJ3252" i="11"/>
  <c r="AJ3251" i="11"/>
  <c r="AJ3250" i="11"/>
  <c r="AJ3249" i="11"/>
  <c r="AJ3248" i="11"/>
  <c r="AJ3247" i="11"/>
  <c r="AJ3246" i="11"/>
  <c r="AJ3245" i="11"/>
  <c r="AJ3244" i="11"/>
  <c r="AJ3243" i="11"/>
  <c r="AJ3242" i="11"/>
  <c r="AJ3241" i="11"/>
  <c r="AJ3240" i="11"/>
  <c r="AJ3239" i="11"/>
  <c r="AJ3238" i="11"/>
  <c r="AJ3237" i="11"/>
  <c r="AJ3236" i="11"/>
  <c r="AJ3235" i="11"/>
  <c r="AJ3234" i="11"/>
  <c r="AJ3233" i="11"/>
  <c r="AJ3232" i="11"/>
  <c r="AJ3231" i="11"/>
  <c r="AJ3230" i="11"/>
  <c r="AJ3229" i="11"/>
  <c r="AJ3228" i="11"/>
  <c r="AJ3227" i="11"/>
  <c r="AJ3226" i="11"/>
  <c r="AJ3225" i="11"/>
  <c r="AJ3224" i="11"/>
  <c r="AJ3223" i="11"/>
  <c r="AJ3222" i="11"/>
  <c r="AJ3221" i="11"/>
  <c r="AJ3220" i="11"/>
  <c r="AJ3219" i="11"/>
  <c r="AJ3218" i="11"/>
  <c r="AJ3217" i="11"/>
  <c r="AJ3216" i="11"/>
  <c r="AJ3215" i="11"/>
  <c r="AJ3214" i="11"/>
  <c r="AJ3213" i="11"/>
  <c r="AJ3212" i="11"/>
  <c r="AJ3211" i="11"/>
  <c r="AJ3210" i="11"/>
  <c r="AJ3209" i="11"/>
  <c r="AJ3208" i="11"/>
  <c r="AJ3207" i="11"/>
  <c r="AJ3206" i="11"/>
  <c r="AJ3205" i="11"/>
  <c r="AJ3204" i="11"/>
  <c r="AJ3203" i="11"/>
  <c r="AJ3202" i="11"/>
  <c r="AJ3201" i="11"/>
  <c r="AJ3200" i="11"/>
  <c r="AJ3199" i="11"/>
  <c r="AJ3198" i="11"/>
  <c r="AJ3197" i="11"/>
  <c r="AJ3196" i="11"/>
  <c r="AJ3195" i="11"/>
  <c r="AJ3194" i="11"/>
  <c r="AJ3193" i="11"/>
  <c r="AJ3192" i="11"/>
  <c r="AJ3191" i="11"/>
  <c r="AJ3190" i="11"/>
  <c r="AJ3189" i="11"/>
  <c r="AJ3188" i="11"/>
  <c r="AJ3187" i="11"/>
  <c r="AJ3186" i="11"/>
  <c r="AJ3185" i="11"/>
  <c r="AJ3184" i="11"/>
  <c r="AJ3183" i="11"/>
  <c r="AJ3182" i="11"/>
  <c r="AJ3181" i="11"/>
  <c r="AJ3180" i="11"/>
  <c r="AJ3179" i="11"/>
  <c r="AJ3178" i="11"/>
  <c r="AJ3177" i="11"/>
  <c r="AJ3176" i="11"/>
  <c r="AJ3175" i="11"/>
  <c r="AJ3174" i="11"/>
  <c r="AJ3173" i="11"/>
  <c r="AJ3172" i="11"/>
  <c r="AJ3171" i="11"/>
  <c r="AJ3170" i="11"/>
  <c r="AJ3169" i="11"/>
  <c r="AJ3168" i="11"/>
  <c r="AJ3167" i="11"/>
  <c r="AJ3166" i="11"/>
  <c r="AJ3165" i="11"/>
  <c r="AJ3164" i="11"/>
  <c r="AJ3163" i="11"/>
  <c r="AJ3162" i="11"/>
  <c r="AJ3161" i="11"/>
  <c r="AJ3160" i="11"/>
  <c r="AJ3159" i="11"/>
  <c r="AJ3158" i="11"/>
  <c r="AJ3157" i="11"/>
  <c r="AJ3156" i="11"/>
  <c r="AJ3155" i="11"/>
  <c r="AJ3154" i="11"/>
  <c r="AJ3153" i="11"/>
  <c r="AJ3152" i="11"/>
  <c r="AJ3151" i="11"/>
  <c r="AJ3150" i="11"/>
  <c r="AJ3149" i="11"/>
  <c r="AJ3148" i="11"/>
  <c r="AJ3147" i="11"/>
  <c r="AJ3146" i="11"/>
  <c r="AJ3145" i="11"/>
  <c r="AJ3144" i="11"/>
  <c r="AJ3143" i="11"/>
  <c r="AJ3142" i="11"/>
  <c r="AJ3141" i="11"/>
  <c r="AJ3140" i="11"/>
  <c r="AJ3139" i="11"/>
  <c r="AJ3138" i="11"/>
  <c r="AJ3137" i="11"/>
  <c r="AJ3136" i="11"/>
  <c r="AJ3135" i="11"/>
  <c r="AJ3134" i="11"/>
  <c r="AJ3133" i="11"/>
  <c r="AJ3132" i="11"/>
  <c r="AJ3131" i="11"/>
  <c r="AJ3130" i="11"/>
  <c r="AJ3129" i="11"/>
  <c r="AJ3128" i="11"/>
  <c r="AJ3127" i="11"/>
  <c r="AJ3126" i="11"/>
  <c r="AJ3125" i="11"/>
  <c r="AJ3124" i="11"/>
  <c r="AJ3123" i="11"/>
  <c r="AJ3122" i="11"/>
  <c r="AJ3121" i="11"/>
  <c r="AJ3120" i="11"/>
  <c r="AJ3119" i="11"/>
  <c r="AJ3118" i="11"/>
  <c r="AJ3117" i="11"/>
  <c r="AJ3116" i="11"/>
  <c r="AJ3115" i="11"/>
  <c r="AJ3114" i="11"/>
  <c r="AJ3113" i="11"/>
  <c r="AJ3112" i="11"/>
  <c r="AJ3111" i="11"/>
  <c r="AJ3110" i="11"/>
  <c r="AJ3109" i="11"/>
  <c r="AJ3108" i="11"/>
  <c r="AJ3107" i="11"/>
  <c r="AJ3106" i="11"/>
  <c r="AJ3105" i="11"/>
  <c r="AJ3104" i="11"/>
  <c r="AJ3103" i="11"/>
  <c r="AJ3102" i="11"/>
  <c r="AJ3101" i="11"/>
  <c r="AJ3100" i="11"/>
  <c r="AJ3099" i="11"/>
  <c r="AJ3098" i="11"/>
  <c r="AJ3097" i="11"/>
  <c r="AJ3096" i="11"/>
  <c r="AJ3095" i="11"/>
  <c r="AJ3094" i="11"/>
  <c r="AJ3093" i="11"/>
  <c r="AJ3092" i="11"/>
  <c r="AJ3091" i="11"/>
  <c r="AJ3090" i="11"/>
  <c r="AJ3089" i="11"/>
  <c r="AJ3088" i="11"/>
  <c r="AJ3087" i="11"/>
  <c r="AJ3086" i="11"/>
  <c r="AJ3085" i="11"/>
  <c r="AJ3084" i="11"/>
  <c r="AJ3083" i="11"/>
  <c r="AJ3082" i="11"/>
  <c r="AJ3081" i="11"/>
  <c r="AJ3080" i="11"/>
  <c r="AJ3079" i="11"/>
  <c r="AJ3078" i="11"/>
  <c r="AJ3077" i="11"/>
  <c r="AJ3076" i="11"/>
  <c r="AJ3075" i="11"/>
  <c r="AJ3074" i="11"/>
  <c r="AJ3073" i="11"/>
  <c r="AJ3072" i="11"/>
  <c r="AJ3071" i="11"/>
  <c r="AJ3070" i="11"/>
  <c r="AJ3069" i="11"/>
  <c r="AJ3068" i="11"/>
  <c r="AJ3067" i="11"/>
  <c r="AJ3066" i="11"/>
  <c r="AJ3065" i="11"/>
  <c r="AJ3064" i="11"/>
  <c r="AJ3063" i="11"/>
  <c r="AJ3062" i="11"/>
  <c r="AJ3061" i="11"/>
  <c r="AJ3060" i="11"/>
  <c r="AJ3059" i="11"/>
  <c r="AJ3058" i="11"/>
  <c r="AJ3057" i="11"/>
  <c r="AJ3056" i="11"/>
  <c r="AJ3055" i="11"/>
  <c r="AJ3054" i="11"/>
  <c r="AJ3053" i="11"/>
  <c r="AJ3052" i="11"/>
  <c r="AJ3051" i="11"/>
  <c r="AJ3050" i="11"/>
  <c r="AJ3049" i="11"/>
  <c r="AJ3048" i="11"/>
  <c r="AJ3047" i="11"/>
  <c r="AJ3046" i="11"/>
  <c r="AJ3045" i="11"/>
  <c r="AJ3044" i="11"/>
  <c r="AJ3043" i="11"/>
  <c r="AJ3042" i="11"/>
  <c r="AJ3041" i="11"/>
  <c r="AJ3040" i="11"/>
  <c r="AJ3039" i="11"/>
  <c r="AJ3038" i="11"/>
  <c r="AJ3037" i="11"/>
  <c r="AJ3036" i="11"/>
  <c r="AJ3035" i="11"/>
  <c r="AJ3034" i="11"/>
  <c r="AJ3033" i="11"/>
  <c r="AJ3032" i="11"/>
  <c r="AJ3031" i="11"/>
  <c r="AJ3030" i="11"/>
  <c r="AJ3029" i="11"/>
  <c r="AJ3028" i="11"/>
  <c r="AJ3027" i="11"/>
  <c r="AJ3026" i="11"/>
  <c r="AJ3025" i="11"/>
  <c r="AJ3024" i="11"/>
  <c r="AJ3023" i="11"/>
  <c r="AJ3022" i="11"/>
  <c r="AJ3021" i="11"/>
  <c r="AJ3020" i="11"/>
  <c r="AJ3019" i="11"/>
  <c r="AJ3018" i="11"/>
  <c r="AJ3017" i="11"/>
  <c r="AJ3016" i="11"/>
  <c r="AJ3015" i="11"/>
  <c r="AJ3014" i="11"/>
  <c r="AJ3013" i="11"/>
  <c r="AJ3012" i="11"/>
  <c r="AJ3011" i="11"/>
  <c r="AJ3010" i="11"/>
  <c r="AJ3009" i="11"/>
  <c r="AJ3008" i="11"/>
  <c r="AJ3007" i="11"/>
  <c r="AJ3006" i="11"/>
  <c r="AJ3005" i="11"/>
  <c r="AJ3004" i="11"/>
  <c r="AJ3003" i="11"/>
  <c r="AJ3002" i="11"/>
  <c r="AJ3001" i="11"/>
  <c r="AJ3000" i="11"/>
  <c r="AJ2999" i="11"/>
  <c r="AJ2998" i="11"/>
  <c r="AJ2997" i="11"/>
  <c r="AJ2996" i="11"/>
  <c r="AJ2995" i="11"/>
  <c r="AJ2994" i="11"/>
  <c r="AJ2993" i="11"/>
  <c r="AJ2992" i="11"/>
  <c r="AJ2991" i="11"/>
  <c r="AJ2990" i="11"/>
  <c r="AJ2989" i="11"/>
  <c r="AJ2988" i="11"/>
  <c r="AJ2987" i="11"/>
  <c r="AJ2986" i="11"/>
  <c r="AJ2985" i="11"/>
  <c r="AJ2984" i="11"/>
  <c r="AJ2983" i="11"/>
  <c r="AJ2982" i="11"/>
  <c r="AJ2981" i="11"/>
  <c r="AJ2980" i="11"/>
  <c r="AJ2979" i="11"/>
  <c r="AJ2978" i="11"/>
  <c r="AJ2977" i="11"/>
  <c r="AJ2976" i="11"/>
  <c r="AJ2975" i="11"/>
  <c r="AJ2974" i="11"/>
  <c r="AJ2973" i="11"/>
  <c r="AJ2972" i="11"/>
  <c r="AJ2971" i="11"/>
  <c r="AJ2970" i="11"/>
  <c r="AJ2969" i="11"/>
  <c r="AJ2968" i="11"/>
  <c r="AJ2967" i="11"/>
  <c r="AJ2966" i="11"/>
  <c r="AJ2965" i="11"/>
  <c r="AJ2964" i="11"/>
  <c r="AJ2963" i="11"/>
  <c r="AJ2962" i="11"/>
  <c r="AJ2961" i="11"/>
  <c r="AJ2960" i="11"/>
  <c r="AJ2959" i="11"/>
  <c r="AJ2958" i="11"/>
  <c r="AJ2957" i="11"/>
  <c r="AJ2956" i="11"/>
  <c r="AJ2955" i="11"/>
  <c r="AJ2954" i="11"/>
  <c r="AJ2953" i="11"/>
  <c r="AJ2952" i="11"/>
  <c r="AJ2951" i="11"/>
  <c r="AJ2950" i="11"/>
  <c r="AJ2949" i="11"/>
  <c r="AJ2948" i="11"/>
  <c r="AJ2947" i="11"/>
  <c r="AJ2946" i="11"/>
  <c r="AJ2945" i="11"/>
  <c r="AJ2944" i="11"/>
  <c r="AJ2943" i="11"/>
  <c r="AJ2942" i="11"/>
  <c r="AJ2941" i="11"/>
  <c r="AJ2940" i="11"/>
  <c r="AJ2939" i="11"/>
  <c r="AJ2938" i="11"/>
  <c r="AJ2937" i="11"/>
  <c r="AJ2936" i="11"/>
  <c r="AJ2935" i="11"/>
  <c r="AJ2934" i="11"/>
  <c r="AJ2933" i="11"/>
  <c r="AJ2932" i="11"/>
  <c r="AJ2931" i="11"/>
  <c r="AJ2930" i="11"/>
  <c r="AJ2929" i="11"/>
  <c r="AJ2928" i="11"/>
  <c r="AJ2927" i="11"/>
  <c r="AJ2926" i="11"/>
  <c r="AJ2925" i="11"/>
  <c r="AJ2924" i="11"/>
  <c r="AJ2923" i="11"/>
  <c r="AJ2922" i="11"/>
  <c r="AJ2921" i="11"/>
  <c r="AJ2920" i="11"/>
  <c r="AJ2919" i="11"/>
  <c r="AJ2918" i="11"/>
  <c r="AJ2917" i="11"/>
  <c r="AJ2916" i="11"/>
  <c r="AJ2915" i="11"/>
  <c r="AJ2914" i="11"/>
  <c r="AJ2913" i="11"/>
  <c r="AJ2912" i="11"/>
  <c r="AJ2911" i="11"/>
  <c r="AJ2910" i="11"/>
  <c r="AJ2909" i="11"/>
  <c r="AJ2908" i="11"/>
  <c r="AJ2907" i="11"/>
  <c r="AJ2906" i="11"/>
  <c r="AJ2905" i="11"/>
  <c r="AJ2904" i="11"/>
  <c r="AJ2903" i="11"/>
  <c r="AJ2902" i="11"/>
  <c r="AJ2901" i="11"/>
  <c r="AJ2900" i="11"/>
  <c r="AJ2899" i="11"/>
  <c r="AJ2898" i="11"/>
  <c r="AJ2897" i="11"/>
  <c r="AJ2896" i="11"/>
  <c r="AJ2895" i="11"/>
  <c r="AJ2894" i="11"/>
  <c r="AJ2893" i="11"/>
  <c r="AJ2892" i="11"/>
  <c r="AJ2891" i="11"/>
  <c r="AJ2890" i="11"/>
  <c r="AJ2889" i="11"/>
  <c r="AJ2888" i="11"/>
  <c r="AJ2887" i="11"/>
  <c r="AJ2886" i="11"/>
  <c r="AJ2885" i="11"/>
  <c r="AJ2884" i="11"/>
  <c r="AJ2883" i="11"/>
  <c r="AJ2882" i="11"/>
  <c r="AJ2881" i="11"/>
  <c r="AJ2880" i="11"/>
  <c r="AJ2879" i="11"/>
  <c r="AJ2878" i="11"/>
  <c r="AJ2877" i="11"/>
  <c r="AJ2876" i="11"/>
  <c r="AJ2875" i="11"/>
  <c r="AJ2874" i="11"/>
  <c r="AJ2873" i="11"/>
  <c r="AJ2872" i="11"/>
  <c r="AJ2871" i="11"/>
  <c r="AJ2870" i="11"/>
  <c r="AJ2869" i="11"/>
  <c r="AJ2868" i="11"/>
  <c r="AJ2867" i="11"/>
  <c r="AJ2866" i="11"/>
  <c r="AJ2865" i="11"/>
  <c r="AJ2864" i="11"/>
  <c r="AJ2863" i="11"/>
  <c r="AJ2862" i="11"/>
  <c r="AJ2861" i="11"/>
  <c r="AJ2860" i="11"/>
  <c r="AJ2859" i="11"/>
  <c r="AJ2858" i="11"/>
  <c r="AJ2857" i="11"/>
  <c r="AJ2856" i="11"/>
  <c r="AJ2855" i="11"/>
  <c r="AJ2854" i="11"/>
  <c r="AJ2853" i="11"/>
  <c r="AJ2852" i="11"/>
  <c r="AJ2851" i="11"/>
  <c r="AJ2850" i="11"/>
  <c r="AJ2849" i="11"/>
  <c r="AJ2848" i="11"/>
  <c r="AJ2847" i="11"/>
  <c r="AJ2846" i="11"/>
  <c r="AJ2845" i="11"/>
  <c r="AJ2844" i="11"/>
  <c r="AJ2843" i="11"/>
  <c r="AJ2842" i="11"/>
  <c r="AJ2841" i="11"/>
  <c r="AJ2840" i="11"/>
  <c r="AJ2839" i="11"/>
  <c r="AJ2838" i="11"/>
  <c r="AJ2837" i="11"/>
  <c r="AJ2836" i="11"/>
  <c r="AJ2835" i="11"/>
  <c r="AJ2834" i="11"/>
  <c r="AJ2833" i="11"/>
  <c r="AJ2832" i="11"/>
  <c r="AJ2831" i="11"/>
  <c r="AJ2830" i="11"/>
  <c r="AJ2829" i="11"/>
  <c r="AJ2828" i="11"/>
  <c r="AJ2827" i="11"/>
  <c r="AJ2826" i="11"/>
  <c r="AJ2825" i="11"/>
  <c r="AJ2824" i="11"/>
  <c r="AJ2823" i="11"/>
  <c r="AJ2822" i="11"/>
  <c r="AJ2821" i="11"/>
  <c r="AJ2820" i="11"/>
  <c r="AJ2819" i="11"/>
  <c r="AJ2818" i="11"/>
  <c r="AJ2817" i="11"/>
  <c r="AJ2816" i="11"/>
  <c r="AJ2815" i="11"/>
  <c r="AJ2814" i="11"/>
  <c r="AJ2813" i="11"/>
  <c r="AJ2812" i="11"/>
  <c r="AJ2811" i="11"/>
  <c r="AJ2810" i="11"/>
  <c r="AJ2809" i="11"/>
  <c r="AJ2808" i="11"/>
  <c r="AJ2807" i="11"/>
  <c r="AJ2806" i="11"/>
  <c r="AJ2805" i="11"/>
  <c r="AJ2804" i="11"/>
  <c r="AJ2803" i="11"/>
  <c r="AJ2802" i="11"/>
  <c r="AJ2801" i="11"/>
  <c r="AJ2800" i="11"/>
  <c r="AJ2799" i="11"/>
  <c r="AJ2798" i="11"/>
  <c r="AJ2797" i="11"/>
  <c r="AJ2796" i="11"/>
  <c r="AJ2795" i="11"/>
  <c r="AJ2794" i="11"/>
  <c r="AJ2793" i="11"/>
  <c r="AJ2792" i="11"/>
  <c r="AJ2791" i="11"/>
  <c r="AJ2790" i="11"/>
  <c r="AJ2789" i="11"/>
  <c r="AJ2788" i="11"/>
  <c r="AJ2787" i="11"/>
  <c r="AJ2786" i="11"/>
  <c r="AJ2785" i="11"/>
  <c r="AJ2784" i="11"/>
  <c r="AJ2783" i="11"/>
  <c r="AJ2782" i="11"/>
  <c r="AJ2781" i="11"/>
  <c r="AJ2780" i="11"/>
  <c r="AJ2779" i="11"/>
  <c r="AJ2778" i="11"/>
  <c r="AJ2777" i="11"/>
  <c r="AJ2776" i="11"/>
  <c r="AJ2775" i="11"/>
  <c r="AJ2774" i="11"/>
  <c r="AJ2773" i="11"/>
  <c r="AJ2772" i="11"/>
  <c r="AJ2771" i="11"/>
  <c r="AJ2770" i="11"/>
  <c r="AJ2769" i="11"/>
  <c r="AJ2768" i="11"/>
  <c r="AJ2767" i="11"/>
  <c r="AJ2766" i="11"/>
  <c r="AJ2765" i="11"/>
  <c r="AJ2764" i="11"/>
  <c r="AJ2763" i="11"/>
  <c r="AJ2762" i="11"/>
  <c r="AJ2761" i="11"/>
  <c r="AJ2760" i="11"/>
  <c r="AJ2759" i="11"/>
  <c r="AJ2758" i="11"/>
  <c r="AJ2757" i="11"/>
  <c r="AJ2756" i="11"/>
  <c r="AJ2755" i="11"/>
  <c r="AJ2754" i="11"/>
  <c r="AJ2753" i="11"/>
  <c r="AJ2752" i="11"/>
  <c r="AJ2751" i="11"/>
  <c r="AJ2750" i="11"/>
  <c r="AJ2749" i="11"/>
  <c r="AJ2748" i="11"/>
  <c r="AJ2747" i="11"/>
  <c r="AJ2746" i="11"/>
  <c r="AJ2745" i="11"/>
  <c r="AJ2744" i="11"/>
  <c r="AJ2743" i="11"/>
  <c r="AJ2742" i="11"/>
  <c r="AJ2741" i="11"/>
  <c r="AJ2740" i="11"/>
  <c r="AJ2739" i="11"/>
  <c r="AJ2738" i="11"/>
  <c r="AJ2737" i="11"/>
  <c r="AJ2736" i="11"/>
  <c r="AJ2735" i="11"/>
  <c r="AJ2734" i="11"/>
  <c r="AJ2733" i="11"/>
  <c r="AJ2732" i="11"/>
  <c r="AJ2731" i="11"/>
  <c r="AJ2730" i="11"/>
  <c r="AJ2729" i="11"/>
  <c r="AJ2728" i="11"/>
  <c r="AJ2727" i="11"/>
  <c r="AJ2726" i="11"/>
  <c r="AJ2725" i="11"/>
  <c r="AJ2724" i="11"/>
  <c r="AJ2723" i="11"/>
  <c r="AJ2722" i="11"/>
  <c r="AJ2721" i="11"/>
  <c r="AJ2720" i="11"/>
  <c r="AJ2719" i="11"/>
  <c r="AJ2718" i="11"/>
  <c r="AJ2717" i="11"/>
  <c r="AJ2716" i="11"/>
  <c r="AJ2715" i="11"/>
  <c r="AJ2714" i="11"/>
  <c r="AJ2713" i="11"/>
  <c r="AJ2712" i="11"/>
  <c r="AJ2711" i="11"/>
  <c r="AJ2710" i="11"/>
  <c r="AJ2709" i="11"/>
  <c r="AJ2708" i="11"/>
  <c r="AJ2707" i="11"/>
  <c r="AJ2706" i="11"/>
  <c r="AJ2705" i="11"/>
  <c r="AJ2704" i="11"/>
  <c r="AJ2703" i="11"/>
  <c r="AJ2702" i="11"/>
  <c r="AJ2701" i="11"/>
  <c r="AJ2700" i="11"/>
  <c r="AJ2699" i="11"/>
  <c r="AJ2698" i="11"/>
  <c r="AJ2697" i="11"/>
  <c r="AJ2696" i="11"/>
  <c r="AJ2695" i="11"/>
  <c r="AJ2694" i="11"/>
  <c r="AJ2693" i="11"/>
  <c r="AJ2692" i="11"/>
  <c r="AJ2691" i="11"/>
  <c r="AJ2690" i="11"/>
  <c r="AJ2689" i="11"/>
  <c r="AJ2688" i="11"/>
  <c r="AJ2687" i="11"/>
  <c r="AJ2686" i="11"/>
  <c r="AJ2685" i="11"/>
  <c r="AJ2684" i="11"/>
  <c r="AJ2683" i="11"/>
  <c r="AJ2682" i="11"/>
  <c r="AJ2681" i="11"/>
  <c r="AJ2680" i="11"/>
  <c r="AJ2679" i="11"/>
  <c r="AJ2678" i="11"/>
  <c r="AJ2677" i="11"/>
  <c r="AJ2676" i="11"/>
  <c r="AJ2675" i="11"/>
  <c r="AJ2674" i="11"/>
  <c r="AJ2673" i="11"/>
  <c r="AJ2672" i="11"/>
  <c r="AJ2671" i="11"/>
  <c r="AJ2670" i="11"/>
  <c r="AJ2669" i="11"/>
  <c r="AJ2668" i="11"/>
  <c r="AJ2667" i="11"/>
  <c r="AJ2666" i="11"/>
  <c r="AJ2665" i="11"/>
  <c r="AJ2664" i="11"/>
  <c r="AJ2663" i="11"/>
  <c r="AJ2662" i="11"/>
  <c r="AJ2661" i="11"/>
  <c r="AJ2660" i="11"/>
  <c r="AJ2659" i="11"/>
  <c r="AJ2658" i="11"/>
  <c r="AJ2657" i="11"/>
  <c r="AJ2656" i="11"/>
  <c r="AJ2655" i="11"/>
  <c r="AJ2654" i="11"/>
  <c r="AJ2653" i="11"/>
  <c r="AJ2652" i="11"/>
  <c r="AJ2651" i="11"/>
  <c r="AJ2650" i="11"/>
  <c r="AJ2649" i="11"/>
  <c r="AJ2648" i="11"/>
  <c r="AJ2647" i="11"/>
  <c r="AJ2646" i="11"/>
  <c r="AJ2645" i="11"/>
  <c r="AJ2644" i="11"/>
  <c r="AJ2643" i="11"/>
  <c r="AJ2642" i="11"/>
  <c r="AJ2641" i="11"/>
  <c r="AJ2640" i="11"/>
  <c r="AJ2639" i="11"/>
  <c r="AJ2638" i="11"/>
  <c r="AJ2637" i="11"/>
  <c r="AJ2636" i="11"/>
  <c r="AJ2635" i="11"/>
  <c r="AJ2634" i="11"/>
  <c r="AJ2633" i="11"/>
  <c r="AJ2632" i="11"/>
  <c r="AJ2631" i="11"/>
  <c r="AJ2630" i="11"/>
  <c r="AJ2629" i="11"/>
  <c r="AJ2628" i="11"/>
  <c r="AJ2627" i="11"/>
  <c r="AJ2626" i="11"/>
  <c r="AJ2625" i="11"/>
  <c r="AJ2624" i="11"/>
  <c r="AJ2623" i="11"/>
  <c r="AJ2622" i="11"/>
  <c r="AJ2621" i="11"/>
  <c r="AJ2620" i="11"/>
  <c r="AJ2619" i="11"/>
  <c r="AJ2618" i="11"/>
  <c r="AJ2617" i="11"/>
  <c r="AJ2616" i="11"/>
  <c r="AJ2615" i="11"/>
  <c r="AJ2614" i="11"/>
  <c r="AJ2613" i="11"/>
  <c r="AJ2612" i="11"/>
  <c r="AJ2611" i="11"/>
  <c r="AJ2610" i="11"/>
  <c r="AJ2609" i="11"/>
  <c r="AJ2608" i="11"/>
  <c r="AJ2607" i="11"/>
  <c r="AJ2606" i="11"/>
  <c r="AJ2605" i="11"/>
  <c r="AJ2604" i="11"/>
  <c r="AJ2603" i="11"/>
  <c r="AJ2602" i="11"/>
  <c r="AJ2601" i="11"/>
  <c r="AJ2600" i="11"/>
  <c r="AJ2599" i="11"/>
  <c r="AJ2598" i="11"/>
  <c r="AJ2597" i="11"/>
  <c r="AJ2596" i="11"/>
  <c r="AJ2595" i="11"/>
  <c r="AJ2594" i="11"/>
  <c r="AJ2593" i="11"/>
  <c r="AJ2592" i="11"/>
  <c r="AJ2591" i="11"/>
  <c r="AJ2590" i="11"/>
  <c r="AJ2589" i="11"/>
  <c r="AJ2588" i="11"/>
  <c r="AJ2587" i="11"/>
  <c r="AJ2586" i="11"/>
  <c r="AJ2585" i="11"/>
  <c r="AJ2584" i="11"/>
  <c r="AJ2583" i="11"/>
  <c r="AJ2582" i="11"/>
  <c r="AJ2581" i="11"/>
  <c r="AJ2580" i="11"/>
  <c r="AJ2579" i="11"/>
  <c r="AJ2578" i="11"/>
  <c r="AJ2577" i="11"/>
  <c r="AJ2576" i="11"/>
  <c r="AJ2575" i="11"/>
  <c r="AJ2574" i="11"/>
  <c r="AJ2573" i="11"/>
  <c r="AJ2572" i="11"/>
  <c r="AJ2571" i="11"/>
  <c r="AJ2570" i="11"/>
  <c r="AJ2569" i="11"/>
  <c r="AJ2568" i="11"/>
  <c r="AJ2567" i="11"/>
  <c r="AJ2566" i="11"/>
  <c r="AJ2565" i="11"/>
  <c r="AJ2564" i="11"/>
  <c r="AJ2563" i="11"/>
  <c r="AJ2562" i="11"/>
  <c r="AJ2561" i="11"/>
  <c r="AJ2560" i="11"/>
  <c r="AJ2559" i="11"/>
  <c r="AJ2558" i="11"/>
  <c r="AJ2557" i="11"/>
  <c r="AJ2556" i="11"/>
  <c r="AJ2555" i="11"/>
  <c r="AJ2554" i="11"/>
  <c r="AJ2553" i="11"/>
  <c r="AJ2552" i="11"/>
  <c r="AJ2551" i="11"/>
  <c r="AJ2550" i="11"/>
  <c r="AJ2549" i="11"/>
  <c r="AJ2548" i="11"/>
  <c r="AJ2547" i="11"/>
  <c r="AJ2546" i="11"/>
  <c r="AJ2545" i="11"/>
  <c r="AJ2544" i="11"/>
  <c r="AJ2543" i="11"/>
  <c r="AJ2542" i="11"/>
  <c r="AJ2541" i="11"/>
  <c r="AJ2540" i="11"/>
  <c r="AJ2539" i="11"/>
  <c r="AJ2538" i="11"/>
  <c r="AJ2537" i="11"/>
  <c r="AJ2536" i="11"/>
  <c r="AJ2535" i="11"/>
  <c r="AJ2534" i="11"/>
  <c r="AJ2533" i="11"/>
  <c r="AJ2532" i="11"/>
  <c r="AJ2531" i="11"/>
  <c r="AJ2530" i="11"/>
  <c r="AJ2529" i="11"/>
  <c r="AJ2528" i="11"/>
  <c r="AJ2527" i="11"/>
  <c r="AJ2526" i="11"/>
  <c r="AJ2525" i="11"/>
  <c r="AJ2524" i="11"/>
  <c r="AJ2523" i="11"/>
  <c r="AJ2522" i="11"/>
  <c r="AJ2521" i="11"/>
  <c r="AJ2520" i="11"/>
  <c r="AJ2519" i="11"/>
  <c r="AJ2518" i="11"/>
  <c r="AJ2517" i="11"/>
  <c r="AJ2516" i="11"/>
  <c r="AJ2515" i="11"/>
  <c r="AJ2514" i="11"/>
  <c r="AJ2513" i="11"/>
  <c r="AJ2512" i="11"/>
  <c r="AJ2511" i="11"/>
  <c r="AJ2510" i="11"/>
  <c r="AJ2509" i="11"/>
  <c r="AJ2508" i="11"/>
  <c r="AJ2507" i="11"/>
  <c r="AJ2506" i="11"/>
  <c r="AJ2505" i="11"/>
  <c r="AJ2504" i="11"/>
  <c r="AJ2503" i="11"/>
  <c r="AJ2502" i="11"/>
  <c r="AJ2501" i="11"/>
  <c r="AJ2500" i="11"/>
  <c r="AJ2499" i="11"/>
  <c r="AJ2498" i="11"/>
  <c r="AJ2497" i="11"/>
  <c r="AJ2496" i="11"/>
  <c r="AJ2495" i="11"/>
  <c r="AJ2494" i="11"/>
  <c r="AJ2493" i="11"/>
  <c r="AJ2492" i="11"/>
  <c r="AJ2491" i="11"/>
  <c r="AJ2490" i="11"/>
  <c r="AJ2489" i="11"/>
  <c r="AJ2488" i="11"/>
  <c r="AJ2487" i="11"/>
  <c r="AJ2486" i="11"/>
  <c r="AJ2485" i="11"/>
  <c r="AJ2484" i="11"/>
  <c r="AJ2483" i="11"/>
  <c r="AJ2482" i="11"/>
  <c r="AJ2481" i="11"/>
  <c r="AJ2480" i="11"/>
  <c r="AJ2479" i="11"/>
  <c r="AJ2478" i="11"/>
  <c r="AJ2477" i="11"/>
  <c r="AJ2476" i="11"/>
  <c r="AJ2475" i="11"/>
  <c r="AJ2474" i="11"/>
  <c r="AJ2473" i="11"/>
  <c r="AJ2472" i="11"/>
  <c r="AJ2471" i="11"/>
  <c r="AJ2470" i="11"/>
  <c r="AJ2469" i="11"/>
  <c r="AJ2468" i="11"/>
  <c r="AJ2467" i="11"/>
  <c r="AJ2466" i="11"/>
  <c r="AJ2465" i="11"/>
  <c r="AJ2464" i="11"/>
  <c r="AJ2463" i="11"/>
  <c r="AJ2462" i="11"/>
  <c r="AJ2461" i="11"/>
  <c r="AJ2460" i="11"/>
  <c r="AJ2459" i="11"/>
  <c r="AJ2458" i="11"/>
  <c r="AJ2457" i="11"/>
  <c r="AJ2456" i="11"/>
  <c r="AJ2455" i="11"/>
  <c r="AJ2454" i="11"/>
  <c r="AJ2453" i="11"/>
  <c r="AJ2452" i="11"/>
  <c r="AJ2451" i="11"/>
  <c r="AJ2450" i="11"/>
  <c r="AJ2449" i="11"/>
  <c r="AJ2448" i="11"/>
  <c r="AJ2447" i="11"/>
  <c r="AJ2446" i="11"/>
  <c r="AJ2445" i="11"/>
  <c r="AJ2444" i="11"/>
  <c r="AJ2443" i="11"/>
  <c r="AJ2442" i="11"/>
  <c r="AJ2441" i="11"/>
  <c r="AJ2440" i="11"/>
  <c r="AJ2439" i="11"/>
  <c r="AJ2438" i="11"/>
  <c r="AJ2437" i="11"/>
  <c r="AJ2436" i="11"/>
  <c r="AJ2435" i="11"/>
  <c r="AJ2434" i="11"/>
  <c r="AJ2433" i="11"/>
  <c r="AJ2432" i="11"/>
  <c r="AJ2431" i="11"/>
  <c r="AJ2430" i="11"/>
  <c r="AJ2429" i="11"/>
  <c r="AJ2428" i="11"/>
  <c r="AJ2427" i="11"/>
  <c r="AJ2426" i="11"/>
  <c r="AJ2425" i="11"/>
  <c r="AJ2424" i="11"/>
  <c r="AJ2423" i="11"/>
  <c r="AJ2422" i="11"/>
  <c r="AJ2421" i="11"/>
  <c r="AJ2420" i="11"/>
  <c r="AJ2419" i="11"/>
  <c r="AJ2418" i="11"/>
  <c r="AJ2417" i="11"/>
  <c r="AJ2416" i="11"/>
  <c r="AJ2415" i="11"/>
  <c r="AJ2414" i="11"/>
  <c r="AJ2413" i="11"/>
  <c r="AJ2412" i="11"/>
  <c r="AJ2411" i="11"/>
  <c r="AJ2410" i="11"/>
  <c r="AJ2409" i="11"/>
  <c r="AJ2408" i="11"/>
  <c r="AJ2407" i="11"/>
  <c r="AJ2406" i="11"/>
  <c r="AJ2405" i="11"/>
  <c r="AJ2404" i="11"/>
  <c r="AJ2403" i="11"/>
  <c r="AJ2402" i="11"/>
  <c r="AJ2401" i="11"/>
  <c r="AJ2400" i="11"/>
  <c r="AJ2399" i="11"/>
  <c r="AJ2398" i="11"/>
  <c r="AJ2397" i="11"/>
  <c r="AJ2396" i="11"/>
  <c r="AJ2395" i="11"/>
  <c r="AJ2394" i="11"/>
  <c r="AJ2393" i="11"/>
  <c r="AJ2392" i="11"/>
  <c r="AJ2391" i="11"/>
  <c r="AJ2390" i="11"/>
  <c r="AJ2389" i="11"/>
  <c r="AJ2388" i="11"/>
  <c r="AJ2387" i="11"/>
  <c r="AJ2386" i="11"/>
  <c r="AJ2385" i="11"/>
  <c r="AJ2384" i="11"/>
  <c r="AJ2383" i="11"/>
  <c r="AJ2382" i="11"/>
  <c r="AJ2381" i="11"/>
  <c r="AJ2380" i="11"/>
  <c r="AJ2379" i="11"/>
  <c r="AJ2378" i="11"/>
  <c r="AJ2377" i="11"/>
  <c r="AJ2376" i="11"/>
  <c r="AJ2375" i="11"/>
  <c r="AJ2374" i="11"/>
  <c r="AJ2373" i="11"/>
  <c r="AJ2372" i="11"/>
  <c r="AJ2371" i="11"/>
  <c r="AJ2370" i="11"/>
  <c r="AJ2369" i="11"/>
  <c r="AJ2368" i="11"/>
  <c r="AJ2367" i="11"/>
  <c r="AJ2366" i="11"/>
  <c r="AJ2365" i="11"/>
  <c r="AJ2364" i="11"/>
  <c r="AJ2363" i="11"/>
  <c r="AJ2362" i="11"/>
  <c r="AJ2361" i="11"/>
  <c r="AJ2360" i="11"/>
  <c r="AJ2359" i="11"/>
  <c r="AJ2358" i="11"/>
  <c r="AJ2357" i="11"/>
  <c r="AJ2356" i="11"/>
  <c r="AJ2355" i="11"/>
  <c r="AJ2354" i="11"/>
  <c r="AJ2353" i="11"/>
  <c r="AJ2352" i="11"/>
  <c r="AJ2351" i="11"/>
  <c r="AJ2350" i="11"/>
  <c r="AJ2349" i="11"/>
  <c r="AJ2348" i="11"/>
  <c r="AJ2347" i="11"/>
  <c r="AJ2346" i="11"/>
  <c r="AJ2345" i="11"/>
  <c r="AJ2344" i="11"/>
  <c r="AJ2343" i="11"/>
  <c r="AJ2342" i="11"/>
  <c r="AJ2341" i="11"/>
  <c r="AJ2340" i="11"/>
  <c r="AJ2339" i="11"/>
  <c r="AJ2338" i="11"/>
  <c r="AJ2337" i="11"/>
  <c r="AJ2336" i="11"/>
  <c r="AJ2335" i="11"/>
  <c r="AJ2334" i="11"/>
  <c r="AJ2333" i="11"/>
  <c r="AJ2332" i="11"/>
  <c r="AJ2331" i="11"/>
  <c r="AJ2330" i="11"/>
  <c r="AJ2329" i="11"/>
  <c r="AJ2328" i="11"/>
  <c r="AJ2327" i="11"/>
  <c r="AJ2326" i="11"/>
  <c r="AJ2325" i="11"/>
  <c r="AJ2324" i="11"/>
  <c r="AJ2323" i="11"/>
  <c r="AJ2322" i="11"/>
  <c r="AJ2321" i="11"/>
  <c r="AJ2320" i="11"/>
  <c r="AJ2319" i="11"/>
  <c r="AJ2318" i="11"/>
  <c r="AJ2317" i="11"/>
  <c r="AJ2316" i="11"/>
  <c r="AJ2315" i="11"/>
  <c r="AJ2314" i="11"/>
  <c r="AJ2313" i="11"/>
  <c r="AJ2312" i="11"/>
  <c r="AJ2311" i="11"/>
  <c r="AJ2310" i="11"/>
  <c r="AJ2309" i="11"/>
  <c r="AJ2308" i="11"/>
  <c r="AJ2307" i="11"/>
  <c r="AJ2306" i="11"/>
  <c r="AJ2305" i="11"/>
  <c r="AJ2304" i="11"/>
  <c r="AJ2303" i="11"/>
  <c r="AJ2302" i="11"/>
  <c r="AJ2301" i="11"/>
  <c r="AJ2300" i="11"/>
  <c r="AJ2299" i="11"/>
  <c r="AJ2298" i="11"/>
  <c r="AJ2297" i="11"/>
  <c r="AJ2296" i="11"/>
  <c r="AJ2295" i="11"/>
  <c r="AJ2294" i="11"/>
  <c r="AJ2293" i="11"/>
  <c r="AJ2292" i="11"/>
  <c r="AJ2291" i="11"/>
  <c r="AJ2290" i="11"/>
  <c r="AJ2289" i="11"/>
  <c r="AJ2288" i="11"/>
  <c r="AJ2287" i="11"/>
  <c r="AJ2286" i="11"/>
  <c r="AJ2285" i="11"/>
  <c r="AJ2284" i="11"/>
  <c r="AJ2283" i="11"/>
  <c r="AJ2282" i="11"/>
  <c r="AJ2281" i="11"/>
  <c r="AJ2280" i="11"/>
  <c r="AJ2279" i="11"/>
  <c r="AJ2278" i="11"/>
  <c r="AJ2277" i="11"/>
  <c r="AJ2276" i="11"/>
  <c r="AJ2275" i="11"/>
  <c r="AJ2274" i="11"/>
  <c r="AJ2273" i="11"/>
  <c r="AJ2272" i="11"/>
  <c r="AJ2271" i="11"/>
  <c r="AJ2270" i="11"/>
  <c r="AJ2269" i="11"/>
  <c r="AJ2268" i="11"/>
  <c r="AJ2267" i="11"/>
  <c r="AJ2266" i="11"/>
  <c r="AJ2265" i="11"/>
  <c r="AJ2264" i="11"/>
  <c r="AJ2263" i="11"/>
  <c r="AJ2262" i="11"/>
  <c r="AJ2261" i="11"/>
  <c r="AJ2260" i="11"/>
  <c r="AJ2259" i="11"/>
  <c r="AJ2258" i="11"/>
  <c r="AJ2257" i="11"/>
  <c r="AJ2256" i="11"/>
  <c r="AJ2255" i="11"/>
  <c r="AJ2254" i="11"/>
  <c r="AJ2253" i="11"/>
  <c r="AJ2252" i="11"/>
  <c r="AJ2251" i="11"/>
  <c r="AJ2250" i="11"/>
  <c r="AJ2249" i="11"/>
  <c r="AJ2248" i="11"/>
  <c r="AJ2247" i="11"/>
  <c r="AJ2246" i="11"/>
  <c r="AJ2245" i="11"/>
  <c r="AJ2244" i="11"/>
  <c r="AJ2243" i="11"/>
  <c r="AJ2242" i="11"/>
  <c r="AJ2241" i="11"/>
  <c r="AJ2240" i="11"/>
  <c r="AJ2239" i="11"/>
  <c r="AJ2238" i="11"/>
  <c r="AJ2237" i="11"/>
  <c r="AJ2236" i="11"/>
  <c r="AJ2235" i="11"/>
  <c r="AJ2234" i="11"/>
  <c r="AJ2233" i="11"/>
  <c r="AJ2232" i="11"/>
  <c r="AJ2231" i="11"/>
  <c r="AJ2230" i="11"/>
  <c r="AJ2229" i="11"/>
  <c r="AJ2228" i="11"/>
  <c r="AJ2227" i="11"/>
  <c r="AJ2226" i="11"/>
  <c r="AJ2225" i="11"/>
  <c r="AJ2224" i="11"/>
  <c r="AJ2223" i="11"/>
  <c r="AJ2222" i="11"/>
  <c r="AJ2221" i="11"/>
  <c r="AJ2220" i="11"/>
  <c r="AJ2219" i="11"/>
  <c r="AJ2218" i="11"/>
  <c r="AJ2217" i="11"/>
  <c r="AJ2216" i="11"/>
  <c r="AJ2215" i="11"/>
  <c r="AJ2214" i="11"/>
  <c r="AJ2213" i="11"/>
  <c r="AJ2212" i="11"/>
  <c r="AJ2211" i="11"/>
  <c r="AJ2210" i="11"/>
  <c r="AJ2209" i="11"/>
  <c r="AJ2208" i="11"/>
  <c r="AJ2207" i="11"/>
  <c r="AJ2206" i="11"/>
  <c r="AJ2205" i="11"/>
  <c r="AJ2204" i="11"/>
  <c r="AJ2203" i="11"/>
  <c r="AJ2202" i="11"/>
  <c r="AJ2201" i="11"/>
  <c r="AJ2200" i="11"/>
  <c r="AJ2199" i="11"/>
  <c r="AJ2198" i="11"/>
  <c r="AJ2197" i="11"/>
  <c r="AJ2196" i="11"/>
  <c r="AJ2195" i="11"/>
  <c r="AJ2194" i="11"/>
  <c r="AJ2193" i="11"/>
  <c r="AJ2192" i="11"/>
  <c r="AJ2191" i="11"/>
  <c r="AJ2190" i="11"/>
  <c r="AJ2189" i="11"/>
  <c r="AJ2188" i="11"/>
  <c r="AJ2187" i="11"/>
  <c r="AJ2186" i="11"/>
  <c r="AJ2185" i="11"/>
  <c r="AJ2184" i="11"/>
  <c r="AJ2183" i="11"/>
  <c r="AJ2182" i="11"/>
  <c r="AJ2181" i="11"/>
  <c r="AJ2180" i="11"/>
  <c r="AJ2179" i="11"/>
  <c r="AJ2178" i="11"/>
  <c r="AJ2177" i="11"/>
  <c r="AJ2176" i="11"/>
  <c r="AJ2175" i="11"/>
  <c r="AJ2174" i="11"/>
  <c r="AJ2173" i="11"/>
  <c r="AJ2172" i="11"/>
  <c r="AJ2171" i="11"/>
  <c r="AJ2170" i="11"/>
  <c r="AJ2169" i="11"/>
  <c r="AJ2168" i="11"/>
  <c r="AJ2167" i="11"/>
  <c r="AJ2166" i="11"/>
  <c r="AJ2165" i="11"/>
  <c r="AJ2164" i="11"/>
  <c r="AJ2163" i="11"/>
  <c r="AJ2162" i="11"/>
  <c r="AJ2161" i="11"/>
  <c r="AJ2160" i="11"/>
  <c r="AJ2159" i="11"/>
  <c r="AJ2158" i="11"/>
  <c r="AJ2157" i="11"/>
  <c r="AJ2156" i="11"/>
  <c r="AJ2155" i="11"/>
  <c r="AJ2154" i="11"/>
  <c r="AJ2153" i="11"/>
  <c r="AJ2152" i="11"/>
  <c r="AJ2151" i="11"/>
  <c r="AJ2150" i="11"/>
  <c r="AJ2149" i="11"/>
  <c r="AJ2148" i="11"/>
  <c r="AJ2147" i="11"/>
  <c r="AJ2146" i="11"/>
  <c r="AJ2145" i="11"/>
  <c r="AJ2144" i="11"/>
  <c r="AJ2143" i="11"/>
  <c r="AJ2142" i="11"/>
  <c r="AJ2141" i="11"/>
  <c r="AJ2140" i="11"/>
  <c r="AJ2139" i="11"/>
  <c r="AJ2138" i="11"/>
  <c r="AJ2137" i="11"/>
  <c r="AJ2136" i="11"/>
  <c r="AJ2135" i="11"/>
  <c r="AJ2134" i="11"/>
  <c r="AJ2133" i="11"/>
  <c r="AJ2132" i="11"/>
  <c r="AJ2131" i="11"/>
  <c r="AJ2130" i="11"/>
  <c r="AJ2129" i="11"/>
  <c r="AJ2128" i="11"/>
  <c r="AJ2127" i="11"/>
  <c r="AJ2126" i="11"/>
  <c r="AJ2125" i="11"/>
  <c r="AJ2124" i="11"/>
  <c r="AJ2123" i="11"/>
  <c r="AJ2122" i="11"/>
  <c r="AJ2121" i="11"/>
  <c r="AJ2120" i="11"/>
  <c r="AJ2119" i="11"/>
  <c r="AJ2118" i="11"/>
  <c r="AJ2117" i="11"/>
  <c r="AJ2116" i="11"/>
  <c r="AJ2115" i="11"/>
  <c r="AJ2114" i="11"/>
  <c r="AJ2113" i="11"/>
  <c r="AJ2112" i="11"/>
  <c r="AJ2111" i="11"/>
  <c r="AJ2110" i="11"/>
  <c r="AJ2109" i="11"/>
  <c r="AJ2108" i="11"/>
  <c r="AJ2107" i="11"/>
  <c r="AJ2106" i="11"/>
  <c r="AJ2105" i="11"/>
  <c r="AJ2104" i="11"/>
  <c r="AJ2103" i="11"/>
  <c r="AJ2102" i="11"/>
  <c r="AJ2101" i="11"/>
  <c r="AJ2100" i="11"/>
  <c r="AJ2099" i="11"/>
  <c r="AJ2098" i="11"/>
  <c r="AJ2097" i="11"/>
  <c r="AJ2096" i="11"/>
  <c r="AJ2095" i="11"/>
  <c r="AJ2094" i="11"/>
  <c r="AJ2093" i="11"/>
  <c r="AJ2092" i="11"/>
  <c r="AJ2091" i="11"/>
  <c r="AJ2090" i="11"/>
  <c r="AJ2089" i="11"/>
  <c r="AJ2088" i="11"/>
  <c r="AJ2087" i="11"/>
  <c r="AJ2086" i="11"/>
  <c r="AJ2085" i="11"/>
  <c r="AJ2084" i="11"/>
  <c r="AJ2083" i="11"/>
  <c r="AJ2082" i="11"/>
  <c r="AJ2081" i="11"/>
  <c r="AJ2080" i="11"/>
  <c r="AJ2079" i="11"/>
  <c r="AJ2078" i="11"/>
  <c r="AJ2077" i="11"/>
  <c r="AJ2076" i="11"/>
  <c r="AJ2075" i="11"/>
  <c r="AJ2074" i="11"/>
  <c r="AJ2073" i="11"/>
  <c r="AJ2072" i="11"/>
  <c r="AJ2071" i="11"/>
  <c r="AJ2070" i="11"/>
  <c r="AJ2069" i="11"/>
  <c r="AJ2068" i="11"/>
  <c r="AJ2067" i="11"/>
  <c r="AJ2066" i="11"/>
  <c r="AJ2065" i="11"/>
  <c r="AJ2064" i="11"/>
  <c r="AJ2063" i="11"/>
  <c r="AJ2062" i="11"/>
  <c r="AJ2061" i="11"/>
  <c r="AJ2060" i="11"/>
  <c r="AJ2059" i="11"/>
  <c r="AJ2058" i="11"/>
  <c r="AJ2057" i="11"/>
  <c r="AJ2056" i="11"/>
  <c r="AJ2055" i="11"/>
  <c r="AJ2054" i="11"/>
  <c r="AJ2053" i="11"/>
  <c r="AJ2052" i="11"/>
  <c r="AJ2051" i="11"/>
  <c r="AJ2050" i="11"/>
  <c r="AJ2049" i="11"/>
  <c r="AJ2048" i="11"/>
  <c r="AJ2047" i="11"/>
  <c r="AJ2046" i="11"/>
  <c r="AJ2045" i="11"/>
  <c r="AJ2044" i="11"/>
  <c r="AJ2043" i="11"/>
  <c r="AJ2042" i="11"/>
  <c r="AJ2041" i="11"/>
  <c r="AJ2040" i="11"/>
  <c r="AJ2039" i="11"/>
  <c r="AJ2038" i="11"/>
  <c r="AJ2037" i="11"/>
  <c r="AJ2036" i="11"/>
  <c r="AJ2035" i="11"/>
  <c r="AJ2034" i="11"/>
  <c r="AJ2033" i="11"/>
  <c r="AJ2032" i="11"/>
  <c r="AJ2031" i="11"/>
  <c r="AJ2030" i="11"/>
  <c r="AJ2029" i="11"/>
  <c r="AJ2028" i="11"/>
  <c r="AJ2027" i="11"/>
  <c r="AJ2026" i="11"/>
  <c r="AJ2025" i="11"/>
  <c r="AJ2024" i="11"/>
  <c r="AJ2023" i="11"/>
  <c r="AJ2022" i="11"/>
  <c r="AJ2021" i="11"/>
  <c r="AJ2020" i="11"/>
  <c r="AJ2019" i="11"/>
  <c r="AJ2018" i="11"/>
  <c r="AJ2017" i="11"/>
  <c r="AJ2016" i="11"/>
  <c r="AJ2015" i="11"/>
  <c r="AJ2014" i="11"/>
  <c r="AJ2013" i="11"/>
  <c r="AJ2012" i="11"/>
  <c r="AJ2011" i="11"/>
  <c r="AJ2010" i="11"/>
  <c r="AJ2009" i="11"/>
  <c r="AJ2008" i="11"/>
  <c r="AJ2007" i="11"/>
  <c r="AJ2006" i="11"/>
  <c r="AJ2005" i="11"/>
  <c r="AJ2004" i="11"/>
  <c r="AJ2003" i="11"/>
  <c r="AJ2002" i="11"/>
  <c r="AJ2001" i="11"/>
  <c r="AJ2000" i="11"/>
  <c r="AJ1999" i="11"/>
  <c r="AJ1998" i="11"/>
  <c r="AJ1997" i="11"/>
  <c r="AJ1996" i="11"/>
  <c r="AJ1995" i="11"/>
  <c r="AJ1994" i="11"/>
  <c r="AJ1993" i="11"/>
  <c r="AJ1992" i="11"/>
  <c r="AJ1991" i="11"/>
  <c r="AJ1990" i="11"/>
  <c r="AJ1989" i="11"/>
  <c r="AJ1988" i="11"/>
  <c r="AJ1987" i="11"/>
  <c r="AJ1986" i="11"/>
  <c r="AJ1985" i="11"/>
  <c r="AJ1984" i="11"/>
  <c r="AJ1983" i="11"/>
  <c r="AJ1982" i="11"/>
  <c r="AJ1981" i="11"/>
  <c r="AJ1980" i="11"/>
  <c r="AJ1979" i="11"/>
  <c r="AJ1978" i="11"/>
  <c r="AJ1977" i="11"/>
  <c r="AJ1976" i="11"/>
  <c r="AJ1975" i="11"/>
  <c r="AJ1974" i="11"/>
  <c r="AJ1973" i="11"/>
  <c r="AJ1972" i="11"/>
  <c r="AJ1971" i="11"/>
  <c r="AJ1970" i="11"/>
  <c r="AJ1969" i="11"/>
  <c r="AJ1968" i="11"/>
  <c r="AJ1967" i="11"/>
  <c r="AJ1966" i="11"/>
  <c r="AJ1965" i="11"/>
  <c r="AJ1964" i="11"/>
  <c r="AJ1963" i="11"/>
  <c r="AJ1962" i="11"/>
  <c r="AJ1961" i="11"/>
  <c r="AJ1960" i="11"/>
  <c r="AJ1959" i="11"/>
  <c r="AJ1958" i="11"/>
  <c r="AJ1957" i="11"/>
  <c r="AJ1956" i="11"/>
  <c r="AJ1955" i="11"/>
  <c r="AJ1954" i="11"/>
  <c r="AJ1953" i="11"/>
  <c r="AJ1952" i="11"/>
  <c r="AJ1951" i="11"/>
  <c r="AJ1950" i="11"/>
  <c r="AJ1949" i="11"/>
  <c r="AJ1948" i="11"/>
  <c r="AJ1947" i="11"/>
  <c r="AJ1946" i="11"/>
  <c r="AJ1945" i="11"/>
  <c r="AJ1944" i="11"/>
  <c r="AJ1943" i="11"/>
  <c r="AJ1942" i="11"/>
  <c r="AJ1941" i="11"/>
  <c r="AJ1940" i="11"/>
  <c r="AJ1939" i="11"/>
  <c r="AJ1938" i="11"/>
  <c r="AJ1937" i="11"/>
  <c r="AJ1936" i="11"/>
  <c r="AJ1935" i="11"/>
  <c r="AJ1934" i="11"/>
  <c r="AJ1933" i="11"/>
  <c r="AJ1932" i="11"/>
  <c r="AJ1931" i="11"/>
  <c r="AJ1930" i="11"/>
  <c r="AJ1929" i="11"/>
  <c r="AJ1928" i="11"/>
  <c r="AJ1927" i="11"/>
  <c r="AJ1926" i="11"/>
  <c r="AJ1925" i="11"/>
  <c r="AJ1924" i="11"/>
  <c r="AJ1923" i="11"/>
  <c r="AJ1922" i="11"/>
  <c r="AJ1921" i="11"/>
  <c r="AJ1920" i="11"/>
  <c r="AJ1919" i="11"/>
  <c r="AJ1918" i="11"/>
  <c r="AJ1917" i="11"/>
  <c r="AJ1916" i="11"/>
  <c r="AJ1915" i="11"/>
  <c r="AJ1914" i="11"/>
  <c r="AJ1913" i="11"/>
  <c r="AJ1912" i="11"/>
  <c r="AJ1911" i="11"/>
  <c r="AJ1910" i="11"/>
  <c r="AJ1909" i="11"/>
  <c r="AJ1908" i="11"/>
  <c r="AJ1907" i="11"/>
  <c r="AJ1906" i="11"/>
  <c r="AJ1905" i="11"/>
  <c r="AJ1904" i="11"/>
  <c r="AJ1903" i="11"/>
  <c r="AJ1902" i="11"/>
  <c r="AJ1901" i="11"/>
  <c r="AJ1900" i="11"/>
  <c r="AJ1899" i="11"/>
  <c r="AJ1898" i="11"/>
  <c r="AJ1897" i="11"/>
  <c r="AJ1896" i="11"/>
  <c r="AJ1895" i="11"/>
  <c r="AJ1894" i="11"/>
  <c r="AJ1893" i="11"/>
  <c r="AJ1892" i="11"/>
  <c r="AJ1891" i="11"/>
  <c r="AJ1890" i="11"/>
  <c r="AJ1889" i="11"/>
  <c r="AJ1888" i="11"/>
  <c r="AJ1887" i="11"/>
  <c r="AJ1886" i="11"/>
  <c r="AJ1885" i="11"/>
  <c r="AJ1884" i="11"/>
  <c r="AJ1883" i="11"/>
  <c r="AJ1882" i="11"/>
  <c r="AJ1881" i="11"/>
  <c r="AJ1880" i="11"/>
  <c r="AJ1879" i="11"/>
  <c r="AJ1878" i="11"/>
  <c r="AJ1877" i="11"/>
  <c r="AJ1876" i="11"/>
  <c r="AJ1875" i="11"/>
  <c r="AJ1874" i="11"/>
  <c r="AJ1873" i="11"/>
  <c r="AJ1872" i="11"/>
  <c r="AJ1871" i="11"/>
  <c r="AJ1870" i="11"/>
  <c r="AJ1869" i="11"/>
  <c r="AJ1868" i="11"/>
  <c r="AJ1867" i="11"/>
  <c r="AJ1866" i="11"/>
  <c r="AJ1865" i="11"/>
  <c r="AJ1864" i="11"/>
  <c r="AJ1863" i="11"/>
  <c r="AJ1862" i="11"/>
  <c r="AJ1861" i="11"/>
  <c r="AJ1860" i="11"/>
  <c r="AJ1859" i="11"/>
  <c r="AJ1858" i="11"/>
  <c r="AJ1857" i="11"/>
  <c r="AJ1856" i="11"/>
  <c r="AJ1855" i="11"/>
  <c r="AJ1854" i="11"/>
  <c r="AJ1853" i="11"/>
  <c r="AJ1852" i="11"/>
  <c r="AJ1851" i="11"/>
  <c r="AJ1850" i="11"/>
  <c r="AJ1849" i="11"/>
  <c r="AJ1848" i="11"/>
  <c r="AJ1847" i="11"/>
  <c r="AJ1846" i="11"/>
  <c r="AJ1845" i="11"/>
  <c r="AJ1844" i="11"/>
  <c r="AJ1843" i="11"/>
  <c r="AJ1842" i="11"/>
  <c r="AJ1841" i="11"/>
  <c r="AJ1840" i="11"/>
  <c r="AJ1839" i="11"/>
  <c r="AJ1838" i="11"/>
  <c r="AJ1837" i="11"/>
  <c r="AJ1836" i="11"/>
  <c r="AJ1835" i="11"/>
  <c r="AJ1834" i="11"/>
  <c r="AJ1833" i="11"/>
  <c r="AJ1832" i="11"/>
  <c r="AJ1831" i="11"/>
  <c r="AJ1830" i="11"/>
  <c r="AJ1829" i="11"/>
  <c r="AJ1828" i="11"/>
  <c r="AJ1827" i="11"/>
  <c r="AJ1826" i="11"/>
  <c r="AJ1825" i="11"/>
  <c r="AJ1824" i="11"/>
  <c r="AJ1823" i="11"/>
  <c r="AJ1822" i="11"/>
  <c r="AJ1821" i="11"/>
  <c r="AJ1820" i="11"/>
  <c r="AJ1819" i="11"/>
  <c r="AJ1818" i="11"/>
  <c r="AJ1817" i="11"/>
  <c r="AJ1816" i="11"/>
  <c r="AJ1815" i="11"/>
  <c r="AJ1814" i="11"/>
  <c r="AJ1813" i="11"/>
  <c r="AJ1812" i="11"/>
  <c r="AJ1811" i="11"/>
  <c r="AJ1810" i="11"/>
  <c r="AJ1809" i="11"/>
  <c r="AJ1808" i="11"/>
  <c r="AJ1807" i="11"/>
  <c r="AJ1806" i="11"/>
  <c r="AJ1805" i="11"/>
  <c r="AJ1804" i="11"/>
  <c r="AJ1803" i="11"/>
  <c r="AJ1802" i="11"/>
  <c r="AJ1801" i="11"/>
  <c r="AJ1800" i="11"/>
  <c r="AJ1799" i="11"/>
  <c r="AJ1798" i="11"/>
  <c r="AJ1797" i="11"/>
  <c r="AJ1796" i="11"/>
  <c r="AJ1795" i="11"/>
  <c r="AJ1794" i="11"/>
  <c r="AJ1793" i="11"/>
  <c r="AJ1792" i="11"/>
  <c r="AJ1791" i="11"/>
  <c r="AJ1790" i="11"/>
  <c r="AJ1789" i="11"/>
  <c r="AJ1788" i="11"/>
  <c r="AJ1787" i="11"/>
  <c r="AJ1786" i="11"/>
  <c r="AJ1785" i="11"/>
  <c r="AJ1784" i="11"/>
  <c r="AJ1783" i="11"/>
  <c r="AJ1782" i="11"/>
  <c r="AJ1781" i="11"/>
  <c r="AJ1780" i="11"/>
  <c r="AJ1779" i="11"/>
  <c r="AJ1778" i="11"/>
  <c r="AJ1777" i="11"/>
  <c r="AJ1776" i="11"/>
  <c r="AJ1775" i="11"/>
  <c r="AJ1774" i="11"/>
  <c r="AJ1773" i="11"/>
  <c r="AJ1772" i="11"/>
  <c r="AJ1771" i="11"/>
  <c r="AJ1770" i="11"/>
  <c r="AJ1769" i="11"/>
  <c r="AJ1768" i="11"/>
  <c r="AJ1767" i="11"/>
  <c r="AJ1766" i="11"/>
  <c r="AJ1765" i="11"/>
  <c r="AJ1764" i="11"/>
  <c r="AJ1763" i="11"/>
  <c r="AJ1762" i="11"/>
  <c r="AJ1761" i="11"/>
  <c r="AJ1760" i="11"/>
  <c r="AJ1759" i="11"/>
  <c r="AJ1758" i="11"/>
  <c r="AJ1757" i="11"/>
  <c r="AJ1756" i="11"/>
  <c r="AJ1755" i="11"/>
  <c r="AJ1754" i="11"/>
  <c r="AJ1753" i="11"/>
  <c r="AJ1752" i="11"/>
  <c r="AJ1751" i="11"/>
  <c r="AJ1750" i="11"/>
  <c r="AJ1749" i="11"/>
  <c r="AJ1748" i="11"/>
  <c r="AJ1747" i="11"/>
  <c r="AJ1746" i="11"/>
  <c r="AJ1745" i="11"/>
  <c r="AJ1744" i="11"/>
  <c r="AJ1743" i="11"/>
  <c r="AJ1742" i="11"/>
  <c r="AJ1741" i="11"/>
  <c r="AJ1740" i="11"/>
  <c r="AJ1739" i="11"/>
  <c r="AJ1738" i="11"/>
  <c r="AJ1737" i="11"/>
  <c r="AJ1736" i="11"/>
  <c r="AJ1735" i="11"/>
  <c r="AJ1734" i="11"/>
  <c r="AJ1733" i="11"/>
  <c r="AJ1732" i="11"/>
  <c r="AJ1731" i="11"/>
  <c r="AJ1730" i="11"/>
  <c r="AJ1729" i="11"/>
  <c r="AJ1728" i="11"/>
  <c r="AJ1727" i="11"/>
  <c r="AJ1726" i="11"/>
  <c r="AJ1725" i="11"/>
  <c r="AJ1724" i="11"/>
  <c r="AJ1723" i="11"/>
  <c r="AJ1722" i="11"/>
  <c r="AJ1721" i="11"/>
  <c r="AJ1720" i="11"/>
  <c r="AJ1719" i="11"/>
  <c r="AJ1718" i="11"/>
  <c r="AJ1717" i="11"/>
  <c r="AJ1716" i="11"/>
  <c r="AJ1715" i="11"/>
  <c r="AJ1714" i="11"/>
  <c r="AJ1713" i="11"/>
  <c r="AJ1712" i="11"/>
  <c r="AJ1711" i="11"/>
  <c r="AJ1710" i="11"/>
  <c r="AJ1709" i="11"/>
  <c r="AJ1708" i="11"/>
  <c r="AJ1707" i="11"/>
  <c r="AJ1706" i="11"/>
  <c r="AJ1705" i="11"/>
  <c r="AJ1704" i="11"/>
  <c r="AJ1703" i="11"/>
  <c r="AJ1702" i="11"/>
  <c r="AJ1701" i="11"/>
  <c r="AJ1700" i="11"/>
  <c r="AJ1699" i="11"/>
  <c r="AJ1698" i="11"/>
  <c r="AJ1697" i="11"/>
  <c r="AJ1696" i="11"/>
  <c r="AJ1695" i="11"/>
  <c r="AJ1694" i="11"/>
  <c r="AJ1693" i="11"/>
  <c r="AJ1692" i="11"/>
  <c r="AJ1691" i="11"/>
  <c r="AJ1690" i="11"/>
  <c r="AJ1689" i="11"/>
  <c r="AJ1688" i="11"/>
  <c r="AJ1687" i="11"/>
  <c r="AJ1686" i="11"/>
  <c r="AJ1685" i="11"/>
  <c r="AJ1684" i="11"/>
  <c r="AJ1683" i="11"/>
  <c r="AJ1682" i="11"/>
  <c r="AJ1681" i="11"/>
  <c r="AJ1680" i="11"/>
  <c r="AJ1679" i="11"/>
  <c r="AJ1678" i="11"/>
  <c r="AJ1677" i="11"/>
  <c r="AJ1676" i="11"/>
  <c r="AJ1675" i="11"/>
  <c r="AJ1674" i="11"/>
  <c r="AJ1673" i="11"/>
  <c r="AJ1672" i="11"/>
  <c r="AJ1671" i="11"/>
  <c r="AJ1670" i="11"/>
  <c r="AJ1669" i="11"/>
  <c r="AJ1668" i="11"/>
  <c r="AJ1667" i="11"/>
  <c r="AJ1666" i="11"/>
  <c r="AJ1665" i="11"/>
  <c r="AJ1664" i="11"/>
  <c r="AJ1663" i="11"/>
  <c r="AJ1662" i="11"/>
  <c r="AJ1661" i="11"/>
  <c r="AJ1660" i="11"/>
  <c r="AJ1659" i="11"/>
  <c r="AJ1658" i="11"/>
  <c r="AJ1657" i="11"/>
  <c r="AJ1656" i="11"/>
  <c r="AJ1655" i="11"/>
  <c r="AJ1654" i="11"/>
  <c r="AJ1653" i="11"/>
  <c r="AJ1652" i="11"/>
  <c r="AJ1651" i="11"/>
  <c r="AJ1650" i="11"/>
  <c r="AJ1649" i="11"/>
  <c r="AJ1648" i="11"/>
  <c r="AJ1647" i="11"/>
  <c r="AJ1646" i="11"/>
  <c r="AJ1645" i="11"/>
  <c r="AJ1644" i="11"/>
  <c r="AJ1643" i="11"/>
  <c r="AJ1642" i="11"/>
  <c r="AJ1641" i="11"/>
  <c r="AJ1640" i="11"/>
  <c r="AJ1639" i="11"/>
  <c r="AJ1638" i="11"/>
  <c r="AJ1637" i="11"/>
  <c r="AJ1636" i="11"/>
  <c r="AJ1635" i="11"/>
  <c r="AJ1634" i="11"/>
  <c r="AJ1633" i="11"/>
  <c r="AJ1632" i="11"/>
  <c r="AJ1631" i="11"/>
  <c r="AJ1630" i="11"/>
  <c r="AJ1629" i="11"/>
  <c r="AJ1628" i="11"/>
  <c r="AJ1627" i="11"/>
  <c r="AJ1626" i="11"/>
  <c r="AJ1625" i="11"/>
  <c r="AJ1624" i="11"/>
  <c r="AJ1623" i="11"/>
  <c r="AJ1622" i="11"/>
  <c r="AJ1621" i="11"/>
  <c r="AJ1620" i="11"/>
  <c r="AJ1619" i="11"/>
  <c r="AJ1618" i="11"/>
  <c r="AJ1617" i="11"/>
  <c r="AJ1616" i="11"/>
  <c r="AJ1615" i="11"/>
  <c r="AJ1614" i="11"/>
  <c r="AJ1613" i="11"/>
  <c r="AJ1612" i="11"/>
  <c r="AJ1611" i="11"/>
  <c r="AJ1610" i="11"/>
  <c r="AJ1609" i="11"/>
  <c r="AJ1608" i="11"/>
  <c r="AJ1607" i="11"/>
  <c r="AJ1606" i="11"/>
  <c r="AJ1605" i="11"/>
  <c r="AJ1604" i="11"/>
  <c r="AJ1603" i="11"/>
  <c r="AJ1602" i="11"/>
  <c r="AJ1601" i="11"/>
  <c r="AJ1600" i="11"/>
  <c r="AJ1599" i="11"/>
  <c r="AJ1598" i="11"/>
  <c r="AJ1597" i="11"/>
  <c r="AJ1596" i="11"/>
  <c r="AJ1595" i="11"/>
  <c r="AJ1594" i="11"/>
  <c r="AJ1593" i="11"/>
  <c r="AJ1592" i="11"/>
  <c r="AJ1591" i="11"/>
  <c r="AJ1590" i="11"/>
  <c r="AJ1589" i="11"/>
  <c r="AJ1588" i="11"/>
  <c r="AJ1587" i="11"/>
  <c r="AJ1586" i="11"/>
  <c r="AJ1585" i="11"/>
  <c r="AJ1584" i="11"/>
  <c r="AJ1583" i="11"/>
  <c r="AJ1582" i="11"/>
  <c r="AJ1581" i="11"/>
  <c r="AJ1580" i="11"/>
  <c r="AJ1579" i="11"/>
  <c r="AJ1578" i="11"/>
  <c r="AJ1577" i="11"/>
  <c r="AJ1576" i="11"/>
  <c r="AJ1575" i="11"/>
  <c r="AJ1574" i="11"/>
  <c r="AJ1573" i="11"/>
  <c r="AJ1572" i="11"/>
  <c r="AJ1571" i="11"/>
  <c r="AJ1570" i="11"/>
  <c r="AJ1569" i="11"/>
  <c r="AJ1568" i="11"/>
  <c r="AJ1567" i="11"/>
  <c r="AJ1566" i="11"/>
  <c r="AJ1565" i="11"/>
  <c r="AJ1564" i="11"/>
  <c r="AJ1563" i="11"/>
  <c r="AJ1562" i="11"/>
  <c r="AJ1561" i="11"/>
  <c r="AJ1560" i="11"/>
  <c r="AJ1559" i="11"/>
  <c r="AJ1558" i="11"/>
  <c r="AJ1557" i="11"/>
  <c r="AJ1556" i="11"/>
  <c r="AJ1555" i="11"/>
  <c r="AJ1554" i="11"/>
  <c r="AJ1553" i="11"/>
  <c r="AJ1552" i="11"/>
  <c r="AJ1551" i="11"/>
  <c r="AJ1550" i="11"/>
  <c r="AJ1549" i="11"/>
  <c r="AJ1548" i="11"/>
  <c r="AJ1547" i="11"/>
  <c r="AJ1546" i="11"/>
  <c r="AJ1545" i="11"/>
  <c r="AJ1544" i="11"/>
  <c r="AJ1543" i="11"/>
  <c r="AJ1542" i="11"/>
  <c r="AJ1541" i="11"/>
  <c r="AJ1540" i="11"/>
  <c r="AJ1539" i="11"/>
  <c r="AJ1538" i="11"/>
  <c r="AJ1537" i="11"/>
  <c r="AJ1536" i="11"/>
  <c r="AJ1535" i="11"/>
  <c r="AJ1534" i="11"/>
  <c r="AJ1533" i="11"/>
  <c r="AJ1532" i="11"/>
  <c r="AJ1531" i="11"/>
  <c r="AJ1530" i="11"/>
  <c r="AJ1529" i="11"/>
  <c r="AJ1528" i="11"/>
  <c r="AJ1527" i="11"/>
  <c r="AJ1526" i="11"/>
  <c r="AJ1525" i="11"/>
  <c r="AJ1524" i="11"/>
  <c r="AJ1523" i="11"/>
  <c r="AJ1522" i="11"/>
  <c r="AJ1521" i="11"/>
  <c r="AJ1520" i="11"/>
  <c r="AJ1519" i="11"/>
  <c r="AJ1518" i="11"/>
  <c r="AJ1517" i="11"/>
  <c r="AJ1516" i="11"/>
  <c r="AJ1515" i="11"/>
  <c r="AJ1514" i="11"/>
  <c r="AJ1513" i="11"/>
  <c r="AJ1512" i="11"/>
  <c r="AJ1511" i="11"/>
  <c r="AJ1510" i="11"/>
  <c r="AJ1509" i="11"/>
  <c r="AJ1508" i="11"/>
  <c r="AJ1507" i="11"/>
  <c r="AJ1506" i="11"/>
  <c r="AJ1505" i="11"/>
  <c r="AJ1504" i="11"/>
  <c r="AJ1503" i="11"/>
  <c r="AJ1502" i="11"/>
  <c r="AJ1501" i="11"/>
  <c r="AJ1500" i="11"/>
  <c r="AJ1499" i="11"/>
  <c r="AJ1498" i="11"/>
  <c r="AJ1497" i="11"/>
  <c r="AJ1496" i="11"/>
  <c r="AJ1495" i="11"/>
  <c r="AJ1494" i="11"/>
  <c r="AJ1493" i="11"/>
  <c r="AJ1492" i="11"/>
  <c r="AJ1491" i="11"/>
  <c r="AJ1490" i="11"/>
  <c r="AJ1489" i="11"/>
  <c r="AJ1488" i="11"/>
  <c r="AJ1487" i="11"/>
  <c r="AJ1486" i="11"/>
  <c r="AJ1485" i="11"/>
  <c r="AJ1484" i="11"/>
  <c r="AJ1483" i="11"/>
  <c r="AJ1482" i="11"/>
  <c r="AJ1481" i="11"/>
  <c r="AJ1480" i="11"/>
  <c r="AJ1479" i="11"/>
  <c r="AJ1478" i="11"/>
  <c r="AJ1477" i="11"/>
  <c r="AJ1476" i="11"/>
  <c r="AJ1475" i="11"/>
  <c r="AJ1474" i="11"/>
  <c r="AJ1473" i="11"/>
  <c r="AJ1472" i="11"/>
  <c r="AJ1471" i="11"/>
  <c r="AJ1470" i="11"/>
  <c r="AJ1469" i="11"/>
  <c r="AJ1468" i="11"/>
  <c r="AJ1467" i="11"/>
  <c r="AJ1466" i="11"/>
  <c r="AJ1465" i="11"/>
  <c r="AJ1464" i="11"/>
  <c r="AJ1463" i="11"/>
  <c r="AJ1462" i="11"/>
  <c r="AJ1461" i="11"/>
  <c r="AJ1460" i="11"/>
  <c r="AJ1459" i="11"/>
  <c r="AJ1458" i="11"/>
  <c r="AJ1457" i="11"/>
  <c r="AJ1456" i="11"/>
  <c r="AJ1455" i="11"/>
  <c r="AJ1454" i="11"/>
  <c r="AJ1453" i="11"/>
  <c r="AJ1452" i="11"/>
  <c r="AJ1451" i="11"/>
  <c r="AJ1450" i="11"/>
  <c r="AJ1449" i="11"/>
  <c r="AJ1448" i="11"/>
  <c r="AJ1447" i="11"/>
  <c r="AJ1446" i="11"/>
  <c r="AJ1445" i="11"/>
  <c r="AJ1444" i="11"/>
  <c r="AJ1443" i="11"/>
  <c r="AJ1442" i="11"/>
  <c r="AJ1441" i="11"/>
  <c r="AJ1440" i="11"/>
  <c r="AJ1439" i="11"/>
  <c r="AJ1438" i="11"/>
  <c r="AJ1437" i="11"/>
  <c r="AJ1436" i="11"/>
  <c r="AJ1435" i="11"/>
  <c r="AJ1434" i="11"/>
  <c r="AJ1433" i="11"/>
  <c r="AJ1432" i="11"/>
  <c r="AJ1431" i="11"/>
  <c r="AJ1430" i="11"/>
  <c r="AJ1429" i="11"/>
  <c r="AJ1428" i="11"/>
  <c r="AJ1427" i="11"/>
  <c r="AJ1426" i="11"/>
  <c r="AJ1425" i="11"/>
  <c r="AJ1424" i="11"/>
  <c r="AJ1423" i="11"/>
  <c r="AJ1422" i="11"/>
  <c r="AJ1421" i="11"/>
  <c r="AJ1420" i="11"/>
  <c r="AJ1419" i="11"/>
  <c r="AJ1418" i="11"/>
  <c r="AJ1417" i="11"/>
  <c r="AJ1416" i="11"/>
  <c r="AJ1415" i="11"/>
  <c r="AJ1414" i="11"/>
  <c r="AJ1413" i="11"/>
  <c r="AJ1412" i="11"/>
  <c r="AJ1411" i="11"/>
  <c r="AJ1410" i="11"/>
  <c r="AJ1409" i="11"/>
  <c r="AJ1408" i="11"/>
  <c r="AJ1407" i="11"/>
  <c r="AJ1406" i="11"/>
  <c r="AJ1405" i="11"/>
  <c r="AJ1404" i="11"/>
  <c r="AJ1403" i="11"/>
  <c r="AJ1402" i="11"/>
  <c r="AJ1401" i="11"/>
  <c r="AJ1400" i="11"/>
  <c r="AJ1399" i="11"/>
  <c r="AJ1398" i="11"/>
  <c r="AJ1397" i="11"/>
  <c r="AJ1396" i="11"/>
  <c r="AJ1395" i="11"/>
  <c r="AJ1394" i="11"/>
  <c r="AJ1393" i="11"/>
  <c r="AJ1392" i="11"/>
  <c r="AJ1391" i="11"/>
  <c r="AJ1390" i="11"/>
  <c r="AJ1389" i="11"/>
  <c r="AJ1388" i="11"/>
  <c r="AJ1387" i="11"/>
  <c r="AJ1386" i="11"/>
  <c r="AJ1385" i="11"/>
  <c r="AJ1384" i="11"/>
  <c r="AJ1383" i="11"/>
  <c r="AJ1382" i="11"/>
  <c r="AJ1381" i="11"/>
  <c r="AJ1380" i="11"/>
  <c r="AJ1379" i="11"/>
  <c r="AJ1378" i="11"/>
  <c r="AJ1377" i="11"/>
  <c r="AJ1376" i="11"/>
  <c r="AJ1375" i="11"/>
  <c r="AJ1374" i="11"/>
  <c r="AJ1373" i="11"/>
  <c r="AJ1372" i="11"/>
  <c r="AJ1371" i="11"/>
  <c r="AJ1370" i="11"/>
  <c r="AJ1369" i="11"/>
  <c r="AJ1368" i="11"/>
  <c r="AJ1367" i="11"/>
  <c r="AJ1366" i="11"/>
  <c r="AJ1365" i="11"/>
  <c r="AJ1364" i="11"/>
  <c r="AJ1363" i="11"/>
  <c r="AJ1362" i="11"/>
  <c r="AJ1361" i="11"/>
  <c r="AJ1360" i="11"/>
  <c r="AJ1359" i="11"/>
  <c r="AJ1358" i="11"/>
  <c r="AJ1357" i="11"/>
  <c r="AJ1356" i="11"/>
  <c r="AJ1355" i="11"/>
  <c r="AJ1354" i="11"/>
  <c r="AJ1353" i="11"/>
  <c r="AJ1352" i="11"/>
  <c r="AJ1351" i="11"/>
  <c r="AJ1350" i="11"/>
  <c r="AJ1349" i="11"/>
  <c r="AJ1348" i="11"/>
  <c r="AJ1347" i="11"/>
  <c r="AJ1346" i="11"/>
  <c r="AJ1345" i="11"/>
  <c r="AJ1344" i="11"/>
  <c r="AJ1343" i="11"/>
  <c r="AJ1342" i="11"/>
  <c r="AJ1341" i="11"/>
  <c r="AJ1340" i="11"/>
  <c r="AJ1339" i="11"/>
  <c r="AJ1338" i="11"/>
  <c r="AJ1337" i="11"/>
  <c r="AJ1336" i="11"/>
  <c r="AJ1335" i="11"/>
  <c r="AJ1334" i="11"/>
  <c r="AJ1333" i="11"/>
  <c r="AJ1332" i="11"/>
  <c r="AJ1331" i="11"/>
  <c r="AJ1330" i="11"/>
  <c r="AJ1329" i="11"/>
  <c r="AJ1328" i="11"/>
  <c r="AJ1327" i="11"/>
  <c r="AJ1326" i="11"/>
  <c r="AJ1325" i="11"/>
  <c r="AJ1324" i="11"/>
  <c r="AJ1323" i="11"/>
  <c r="AJ1322" i="11"/>
  <c r="AJ1321" i="11"/>
  <c r="AJ1320" i="11"/>
  <c r="AJ1319" i="11"/>
  <c r="AJ1318" i="11"/>
  <c r="AJ1317" i="11"/>
  <c r="AJ1316" i="11"/>
  <c r="AJ1315" i="11"/>
  <c r="AJ1314" i="11"/>
  <c r="AJ1313" i="11"/>
  <c r="AJ1312" i="11"/>
  <c r="AJ1311" i="11"/>
  <c r="AJ1310" i="11"/>
  <c r="AJ1309" i="11"/>
  <c r="AJ1308" i="11"/>
  <c r="AJ1307" i="11"/>
  <c r="AJ1306" i="11"/>
  <c r="AJ1305" i="11"/>
  <c r="AJ1304" i="11"/>
  <c r="AJ1303" i="11"/>
  <c r="AJ1302" i="11"/>
  <c r="AJ1301" i="11"/>
  <c r="AJ1300" i="11"/>
  <c r="AJ1299" i="11"/>
  <c r="AJ1298" i="11"/>
  <c r="AJ1297" i="11"/>
  <c r="AJ1296" i="11"/>
  <c r="AJ1295" i="11"/>
  <c r="AJ1294" i="11"/>
  <c r="AJ1293" i="11"/>
  <c r="AJ1292" i="11"/>
  <c r="AJ1291" i="11"/>
  <c r="AJ1290" i="11"/>
  <c r="AJ1289" i="11"/>
  <c r="AJ1288" i="11"/>
  <c r="AJ1287" i="11"/>
  <c r="AJ1286" i="11"/>
  <c r="AJ1285" i="11"/>
  <c r="AJ1284" i="11"/>
  <c r="AJ1283" i="11"/>
  <c r="AJ1282" i="11"/>
  <c r="AJ1281" i="11"/>
  <c r="AJ1280" i="11"/>
  <c r="AJ1279" i="11"/>
  <c r="AJ1278" i="11"/>
  <c r="AJ1277" i="11"/>
  <c r="AJ1276" i="11"/>
  <c r="AJ1275" i="11"/>
  <c r="AJ1274" i="11"/>
  <c r="AJ1273" i="11"/>
  <c r="AJ1272" i="11"/>
  <c r="AJ1271" i="11"/>
  <c r="AJ1270" i="11"/>
  <c r="AJ1269" i="11"/>
  <c r="AJ1268" i="11"/>
  <c r="AJ1267" i="11"/>
  <c r="AJ1266" i="11"/>
  <c r="AJ1265" i="11"/>
  <c r="AJ1264" i="11"/>
  <c r="AJ1263" i="11"/>
  <c r="AJ1262" i="11"/>
  <c r="AJ1261" i="11"/>
  <c r="AJ1260" i="11"/>
  <c r="AJ1259" i="11"/>
  <c r="AJ1258" i="11"/>
  <c r="AJ1257" i="11"/>
  <c r="AJ1256" i="11"/>
  <c r="AJ1255" i="11"/>
  <c r="AJ1254" i="11"/>
  <c r="AJ1253" i="11"/>
  <c r="AJ1252" i="11"/>
  <c r="AJ1251" i="11"/>
  <c r="AJ1250" i="11"/>
  <c r="AJ1249" i="11"/>
  <c r="AJ1248" i="11"/>
  <c r="AJ1247" i="11"/>
  <c r="AJ1246" i="11"/>
  <c r="AJ1245" i="11"/>
  <c r="AJ1244" i="11"/>
  <c r="AJ1243" i="11"/>
  <c r="AJ1242" i="11"/>
  <c r="AJ1241" i="11"/>
  <c r="AJ1240" i="11"/>
  <c r="AJ1239" i="11"/>
  <c r="AJ1238" i="11"/>
  <c r="AJ1237" i="11"/>
  <c r="AJ1236" i="11"/>
  <c r="AJ1235" i="11"/>
  <c r="AJ1234" i="11"/>
  <c r="AJ1233" i="11"/>
  <c r="AJ1232" i="11"/>
  <c r="AJ1231" i="11"/>
  <c r="AJ1230" i="11"/>
  <c r="AJ1229" i="11"/>
  <c r="AJ1228" i="11"/>
  <c r="AJ1227" i="11"/>
  <c r="AJ1226" i="11"/>
  <c r="AJ1225" i="11"/>
  <c r="AJ1224" i="11"/>
  <c r="AJ1223" i="11"/>
  <c r="AJ1222" i="11"/>
  <c r="AJ1221" i="11"/>
  <c r="AJ1220" i="11"/>
  <c r="AJ1219" i="11"/>
  <c r="AJ1218" i="11"/>
  <c r="AJ1217" i="11"/>
  <c r="AJ1216" i="11"/>
  <c r="AJ1215" i="11"/>
  <c r="AJ1214" i="11"/>
  <c r="AJ1213" i="11"/>
  <c r="AJ1212" i="11"/>
  <c r="AJ1211" i="11"/>
  <c r="AJ1210" i="11"/>
  <c r="AJ1209" i="11"/>
  <c r="AJ1208" i="11"/>
  <c r="AJ1207" i="11"/>
  <c r="AJ1206" i="11"/>
  <c r="AJ1205" i="11"/>
  <c r="AJ1204" i="11"/>
  <c r="AJ1203" i="11"/>
  <c r="AJ1202" i="11"/>
  <c r="AJ1201" i="11"/>
  <c r="AJ1200" i="11"/>
  <c r="AJ1199" i="11"/>
  <c r="AJ1198" i="11"/>
  <c r="AJ1197" i="11"/>
  <c r="AJ1196" i="11"/>
  <c r="AJ1195" i="11"/>
  <c r="AJ1194" i="11"/>
  <c r="AJ1193" i="11"/>
  <c r="AJ1192" i="11"/>
  <c r="AJ1191" i="11"/>
  <c r="AJ1190" i="11"/>
  <c r="AJ1189" i="11"/>
  <c r="AJ1188" i="11"/>
  <c r="AJ1187" i="11"/>
  <c r="AJ1186" i="11"/>
  <c r="AJ1185" i="11"/>
  <c r="AJ1184" i="11"/>
  <c r="AJ1183" i="11"/>
  <c r="AJ1182" i="11"/>
  <c r="AJ1181" i="11"/>
  <c r="AJ1180" i="11"/>
  <c r="AJ1179" i="11"/>
  <c r="AJ1178" i="11"/>
  <c r="AJ1177" i="11"/>
  <c r="AJ1176" i="11"/>
  <c r="AJ1175" i="11"/>
  <c r="AJ1174" i="11"/>
  <c r="AJ1173" i="11"/>
  <c r="AJ1172" i="11"/>
  <c r="AJ1171" i="11"/>
  <c r="AJ1170" i="11"/>
  <c r="AJ1169" i="11"/>
  <c r="AJ1168" i="11"/>
  <c r="AJ1167" i="11"/>
  <c r="AJ1166" i="11"/>
  <c r="AJ1165" i="11"/>
  <c r="AJ1164" i="11"/>
  <c r="AJ1163" i="11"/>
  <c r="AJ1162" i="11"/>
  <c r="AJ1161" i="11"/>
  <c r="AJ1160" i="11"/>
  <c r="AJ1159" i="11"/>
  <c r="AJ1158" i="11"/>
  <c r="AJ1157" i="11"/>
  <c r="AJ1156" i="11"/>
  <c r="AJ1155" i="11"/>
  <c r="AJ1154" i="11"/>
  <c r="AJ1153" i="11"/>
  <c r="AJ1152" i="11"/>
  <c r="AJ1151" i="11"/>
  <c r="AJ1150" i="11"/>
  <c r="AJ1149" i="11"/>
  <c r="AJ1148" i="11"/>
  <c r="AJ1147" i="11"/>
  <c r="AJ1146" i="11"/>
  <c r="AJ1145" i="11"/>
  <c r="AJ1144" i="11"/>
  <c r="AJ1143" i="11"/>
  <c r="AJ1142" i="11"/>
  <c r="AJ1141" i="11"/>
  <c r="AJ1140" i="11"/>
  <c r="AJ1139" i="11"/>
  <c r="AJ1138" i="11"/>
  <c r="AJ1137" i="11"/>
  <c r="AJ1136" i="11"/>
  <c r="AJ1135" i="11"/>
  <c r="AJ1134" i="11"/>
  <c r="AJ1133" i="11"/>
  <c r="AJ1132" i="11"/>
  <c r="AJ1131" i="11"/>
  <c r="AJ1130" i="11"/>
  <c r="AJ1129" i="11"/>
  <c r="AJ1128" i="11"/>
  <c r="AJ1127" i="11"/>
  <c r="AJ1126" i="11"/>
  <c r="AJ1125" i="11"/>
  <c r="AJ1124" i="11"/>
  <c r="AJ1123" i="11"/>
  <c r="AJ1122" i="11"/>
  <c r="AJ1121" i="11"/>
  <c r="AJ1120" i="11"/>
  <c r="AJ1119" i="11"/>
  <c r="AJ1118" i="11"/>
  <c r="AJ1117" i="11"/>
  <c r="AJ1116" i="11"/>
  <c r="AJ1115" i="11"/>
  <c r="AJ1114" i="11"/>
  <c r="AJ1113" i="11"/>
  <c r="AJ1112" i="11"/>
  <c r="AJ1111" i="11"/>
  <c r="AJ1110" i="11"/>
  <c r="AJ1109" i="11"/>
  <c r="AJ1108" i="11"/>
  <c r="AJ1107" i="11"/>
  <c r="AJ1106" i="11"/>
  <c r="AJ1105" i="11"/>
  <c r="AJ1104" i="11"/>
  <c r="AJ1103" i="11"/>
  <c r="AJ1102" i="11"/>
  <c r="AJ1101" i="11"/>
  <c r="AJ1100" i="11"/>
  <c r="AJ1099" i="11"/>
  <c r="AJ1098" i="11"/>
  <c r="AJ1097" i="11"/>
  <c r="AJ1096" i="11"/>
  <c r="AJ1095" i="11"/>
  <c r="AJ1094" i="11"/>
  <c r="AJ1093" i="11"/>
  <c r="AJ1092" i="11"/>
  <c r="AJ1091" i="11"/>
  <c r="AJ1090" i="11"/>
  <c r="AJ1089" i="11"/>
  <c r="AJ1088" i="11"/>
  <c r="AJ1087" i="11"/>
  <c r="AJ1086" i="11"/>
  <c r="AJ1085" i="11"/>
  <c r="AJ1084" i="11"/>
  <c r="AJ1083" i="11"/>
  <c r="AJ1082" i="11"/>
  <c r="AJ1081" i="11"/>
  <c r="AJ1080" i="11"/>
  <c r="AJ1079" i="11"/>
  <c r="AJ1078" i="11"/>
  <c r="AJ1077" i="11"/>
  <c r="AJ1076" i="11"/>
  <c r="AJ1075" i="11"/>
  <c r="AJ1074" i="11"/>
  <c r="AJ1073" i="11"/>
  <c r="AJ1072" i="11"/>
  <c r="AJ1071" i="11"/>
  <c r="AJ1070" i="11"/>
  <c r="AJ1069" i="11"/>
  <c r="AJ1068" i="11"/>
  <c r="AJ1067" i="11"/>
  <c r="AJ1066" i="11"/>
  <c r="AJ1065" i="11"/>
  <c r="AJ1064" i="11"/>
  <c r="AJ1063" i="11"/>
  <c r="AJ1062" i="11"/>
  <c r="AJ1061" i="11"/>
  <c r="AJ1060" i="11"/>
  <c r="AJ1059" i="11"/>
  <c r="AJ1058" i="11"/>
  <c r="AJ1057" i="11"/>
  <c r="AJ1056" i="11"/>
  <c r="AJ1055" i="11"/>
  <c r="AJ1054" i="11"/>
  <c r="AJ1053" i="11"/>
  <c r="AJ1052" i="11"/>
  <c r="AJ1051" i="11"/>
  <c r="AJ1050" i="11"/>
  <c r="AJ1049" i="11"/>
  <c r="AJ1048" i="11"/>
  <c r="AJ1047" i="11"/>
  <c r="AJ1046" i="11"/>
  <c r="AJ1045" i="11"/>
  <c r="AJ1044" i="11"/>
  <c r="AJ1043" i="11"/>
  <c r="AJ1042" i="11"/>
  <c r="AJ1041" i="11"/>
  <c r="AJ1040" i="11"/>
  <c r="AJ1039" i="11"/>
  <c r="AJ1038" i="11"/>
  <c r="AJ1037" i="11"/>
  <c r="AJ1036" i="11"/>
  <c r="AJ1035" i="11"/>
  <c r="AJ1034" i="11"/>
  <c r="AJ1033" i="11"/>
  <c r="AJ1032" i="11"/>
  <c r="AJ1031" i="11"/>
  <c r="AJ1030" i="11"/>
  <c r="AJ1029" i="11"/>
  <c r="AJ1028" i="11"/>
  <c r="AJ1027" i="11"/>
  <c r="AJ1026" i="11"/>
  <c r="AJ1025" i="11"/>
  <c r="AJ1024" i="11"/>
  <c r="AJ1023" i="11"/>
  <c r="AJ1022" i="11"/>
  <c r="AJ1021" i="11"/>
  <c r="AJ1020" i="11"/>
  <c r="AJ1019" i="11"/>
  <c r="AJ1018" i="11"/>
  <c r="AJ1017" i="11"/>
  <c r="AJ1016" i="11"/>
  <c r="AJ1015" i="11"/>
  <c r="AJ1014" i="11"/>
  <c r="AJ1013" i="11"/>
  <c r="AJ1012" i="11"/>
  <c r="AJ1011" i="11"/>
  <c r="AJ1010" i="11"/>
  <c r="AJ1009" i="11"/>
  <c r="AJ1008" i="11"/>
  <c r="AJ1007" i="11"/>
  <c r="AJ1006" i="11"/>
  <c r="AJ1005" i="11"/>
  <c r="AJ1004" i="11"/>
  <c r="AJ1003" i="11"/>
  <c r="AJ1002" i="11"/>
  <c r="AJ1001" i="11"/>
  <c r="AJ1000" i="11"/>
  <c r="AJ999" i="11"/>
  <c r="AJ998" i="11"/>
  <c r="AJ997" i="11"/>
  <c r="AJ996" i="11"/>
  <c r="AJ995" i="11"/>
  <c r="AJ994" i="11"/>
  <c r="AJ993" i="11"/>
  <c r="AJ992" i="11"/>
  <c r="AJ991" i="11"/>
  <c r="AJ990" i="11"/>
  <c r="AJ989" i="11"/>
  <c r="AJ988" i="11"/>
  <c r="AJ987" i="11"/>
  <c r="AJ986" i="11"/>
  <c r="AJ985" i="11"/>
  <c r="AJ984" i="11"/>
  <c r="AJ983" i="11"/>
  <c r="AJ982" i="11"/>
  <c r="AJ981" i="11"/>
  <c r="AJ980" i="11"/>
  <c r="AJ979" i="11"/>
  <c r="AJ978" i="11"/>
  <c r="AJ977" i="11"/>
  <c r="AJ976" i="11"/>
  <c r="AJ975" i="11"/>
  <c r="AJ974" i="11"/>
  <c r="AJ973" i="11"/>
  <c r="AJ972" i="11"/>
  <c r="AJ971" i="11"/>
  <c r="AJ970" i="11"/>
  <c r="AJ969" i="11"/>
  <c r="AJ968" i="11"/>
  <c r="AJ967" i="11"/>
  <c r="AJ966" i="11"/>
  <c r="AJ965" i="11"/>
  <c r="AJ964" i="11"/>
  <c r="AJ963" i="11"/>
  <c r="AJ962" i="11"/>
  <c r="AJ961" i="11"/>
  <c r="AJ960" i="11"/>
  <c r="AJ959" i="11"/>
  <c r="AJ958" i="11"/>
  <c r="AJ957" i="11"/>
  <c r="AJ956" i="11"/>
  <c r="AJ955" i="11"/>
  <c r="AJ954" i="11"/>
  <c r="AJ953" i="11"/>
  <c r="AJ952" i="11"/>
  <c r="AJ951" i="11"/>
  <c r="AJ950" i="11"/>
  <c r="AJ949" i="11"/>
  <c r="AJ948" i="11"/>
  <c r="AJ947" i="11"/>
  <c r="AJ946" i="11"/>
  <c r="AJ945" i="11"/>
  <c r="AJ944" i="11"/>
  <c r="AJ943" i="11"/>
  <c r="AJ942" i="11"/>
  <c r="AJ941" i="11"/>
  <c r="AJ940" i="11"/>
  <c r="AJ939" i="11"/>
  <c r="AJ938" i="11"/>
  <c r="AJ937" i="11"/>
  <c r="AJ936" i="11"/>
  <c r="AJ935" i="11"/>
  <c r="AJ934" i="11"/>
  <c r="AJ933" i="11"/>
  <c r="AJ932" i="11"/>
  <c r="AJ931" i="11"/>
  <c r="AJ930" i="11"/>
  <c r="AJ929" i="11"/>
  <c r="AJ928" i="11"/>
  <c r="AJ927" i="11"/>
  <c r="AJ926" i="11"/>
  <c r="AJ925" i="11"/>
  <c r="AJ924" i="11"/>
  <c r="AJ923" i="11"/>
  <c r="AJ922" i="11"/>
  <c r="AJ921" i="11"/>
  <c r="AJ920" i="11"/>
  <c r="AJ919" i="11"/>
  <c r="AJ918" i="11"/>
  <c r="AJ917" i="11"/>
  <c r="AJ916" i="11"/>
  <c r="AJ915" i="11"/>
  <c r="AJ914" i="11"/>
  <c r="AJ913" i="11"/>
  <c r="AJ912" i="11"/>
  <c r="AJ911" i="11"/>
  <c r="AJ910" i="11"/>
  <c r="AJ909" i="11"/>
  <c r="AJ908" i="11"/>
  <c r="AJ907" i="11"/>
  <c r="AJ906" i="11"/>
  <c r="AJ905" i="11"/>
  <c r="AJ904" i="11"/>
  <c r="AJ903" i="11"/>
  <c r="AJ902" i="11"/>
  <c r="AJ901" i="11"/>
  <c r="AJ900" i="11"/>
  <c r="AJ899" i="11"/>
  <c r="AJ898" i="11"/>
  <c r="AJ897" i="11"/>
  <c r="AJ896" i="11"/>
  <c r="AJ895" i="11"/>
  <c r="AJ894" i="11"/>
  <c r="AJ893" i="11"/>
  <c r="AJ892" i="11"/>
  <c r="AJ891" i="11"/>
  <c r="AJ890" i="11"/>
  <c r="AJ889" i="11"/>
  <c r="AJ888" i="11"/>
  <c r="AJ887" i="11"/>
  <c r="AJ886" i="11"/>
  <c r="AJ885" i="11"/>
  <c r="AJ884" i="11"/>
  <c r="AJ883" i="11"/>
  <c r="AJ882" i="11"/>
  <c r="AJ881" i="11"/>
  <c r="AJ880" i="11"/>
  <c r="AJ879" i="11"/>
  <c r="AJ878" i="11"/>
  <c r="AJ877" i="11"/>
  <c r="AJ876" i="11"/>
  <c r="AJ875" i="11"/>
  <c r="AJ874" i="11"/>
  <c r="AJ873" i="11"/>
  <c r="AJ872" i="11"/>
  <c r="AJ871" i="11"/>
  <c r="AJ870" i="11"/>
  <c r="AJ869" i="11"/>
  <c r="AJ868" i="11"/>
  <c r="AJ867" i="11"/>
  <c r="AJ866" i="11"/>
  <c r="AJ865" i="11"/>
  <c r="AJ864" i="11"/>
  <c r="AJ863" i="11"/>
  <c r="AJ862" i="11"/>
  <c r="AJ861" i="11"/>
  <c r="AJ860" i="11"/>
  <c r="AJ859" i="11"/>
  <c r="AJ858" i="11"/>
  <c r="AJ857" i="11"/>
  <c r="AJ856" i="11"/>
  <c r="AJ855" i="11"/>
  <c r="AJ854" i="11"/>
  <c r="AJ853" i="11"/>
  <c r="AJ852" i="11"/>
  <c r="AJ851" i="11"/>
  <c r="AJ850" i="11"/>
  <c r="AJ849" i="11"/>
  <c r="AJ848" i="11"/>
  <c r="AJ847" i="11"/>
  <c r="AJ846" i="11"/>
  <c r="AJ845" i="11"/>
  <c r="AJ844" i="11"/>
  <c r="AJ843" i="11"/>
  <c r="AJ842" i="11"/>
  <c r="AJ841" i="11"/>
  <c r="AJ840" i="11"/>
  <c r="AJ839" i="11"/>
  <c r="AJ838" i="11"/>
  <c r="AJ837" i="11"/>
  <c r="AJ836" i="11"/>
  <c r="AJ835" i="11"/>
  <c r="AJ834" i="11"/>
  <c r="AJ833" i="11"/>
  <c r="AJ832" i="11"/>
  <c r="AJ831" i="11"/>
  <c r="AJ830" i="11"/>
  <c r="AJ829" i="11"/>
  <c r="AJ828" i="11"/>
  <c r="AJ827" i="11"/>
  <c r="AJ826" i="11"/>
  <c r="AJ825" i="11"/>
  <c r="AJ824" i="11"/>
  <c r="AJ823" i="11"/>
  <c r="AJ822" i="11"/>
  <c r="AJ821" i="11"/>
  <c r="AJ820" i="11"/>
  <c r="AJ819" i="11"/>
  <c r="AJ818" i="11"/>
  <c r="AJ817" i="11"/>
  <c r="AJ816" i="11"/>
  <c r="AJ815" i="11"/>
  <c r="AJ814" i="11"/>
  <c r="AJ813" i="11"/>
  <c r="AJ812" i="11"/>
  <c r="AJ811" i="11"/>
  <c r="AJ810" i="11"/>
  <c r="AJ809" i="11"/>
  <c r="AJ808" i="11"/>
  <c r="AJ807" i="11"/>
  <c r="AJ806" i="11"/>
  <c r="AJ805" i="11"/>
  <c r="AJ804" i="11"/>
  <c r="AJ803" i="11"/>
  <c r="AJ802" i="11"/>
  <c r="AJ801" i="11"/>
  <c r="AJ800" i="11"/>
  <c r="AJ799" i="11"/>
  <c r="AJ798" i="11"/>
  <c r="AJ797" i="11"/>
  <c r="AJ796" i="11"/>
  <c r="AJ795" i="11"/>
  <c r="AJ794" i="11"/>
  <c r="AJ793" i="11"/>
  <c r="AJ792" i="11"/>
  <c r="AJ791" i="11"/>
  <c r="AJ790" i="11"/>
  <c r="AJ789" i="11"/>
  <c r="AJ788" i="11"/>
  <c r="AJ787" i="11"/>
  <c r="AJ786" i="11"/>
  <c r="AJ785" i="11"/>
  <c r="AJ784" i="11"/>
  <c r="AJ783" i="11"/>
  <c r="AJ782" i="11"/>
  <c r="AJ781" i="11"/>
  <c r="AJ780" i="11"/>
  <c r="AJ779" i="11"/>
  <c r="AJ778" i="11"/>
  <c r="AJ777" i="11"/>
  <c r="AJ776" i="11"/>
  <c r="AJ775" i="11"/>
  <c r="AJ774" i="11"/>
  <c r="AJ773" i="11"/>
  <c r="AJ772" i="11"/>
  <c r="AJ771" i="11"/>
  <c r="AJ770" i="11"/>
  <c r="AJ769" i="11"/>
  <c r="AJ768" i="11"/>
  <c r="AJ767" i="11"/>
  <c r="AJ766" i="11"/>
  <c r="AJ765" i="11"/>
  <c r="AJ764" i="11"/>
  <c r="AJ763" i="11"/>
  <c r="AJ762" i="11"/>
  <c r="AJ761" i="11"/>
  <c r="AJ760" i="11"/>
  <c r="AJ759" i="11"/>
  <c r="AJ758" i="11"/>
  <c r="AJ757" i="11"/>
  <c r="AJ756" i="11"/>
  <c r="AJ755" i="11"/>
  <c r="AJ754" i="11"/>
  <c r="AJ753" i="11"/>
  <c r="AJ752" i="11"/>
  <c r="AJ751" i="11"/>
  <c r="AJ750" i="11"/>
  <c r="AJ749" i="11"/>
  <c r="AJ748" i="11"/>
  <c r="AJ747" i="11"/>
  <c r="AJ746" i="11"/>
  <c r="AJ745" i="11"/>
  <c r="AJ744" i="11"/>
  <c r="AJ743" i="11"/>
  <c r="AJ742" i="11"/>
  <c r="AJ741" i="11"/>
  <c r="AJ740" i="11"/>
  <c r="AJ739" i="11"/>
  <c r="AJ738" i="11"/>
  <c r="AJ737" i="11"/>
  <c r="AJ736" i="11"/>
  <c r="AJ735" i="11"/>
  <c r="AJ734" i="11"/>
  <c r="AJ733" i="11"/>
  <c r="AJ732" i="11"/>
  <c r="AJ731" i="11"/>
  <c r="AJ730" i="11"/>
  <c r="AJ729" i="11"/>
  <c r="AJ728" i="11"/>
  <c r="AJ727" i="11"/>
  <c r="AJ726" i="11"/>
  <c r="AJ725" i="11"/>
  <c r="AJ724" i="11"/>
  <c r="AJ723" i="11"/>
  <c r="AJ722" i="11"/>
  <c r="AJ721" i="11"/>
  <c r="AJ720" i="11"/>
  <c r="AJ719" i="11"/>
  <c r="AJ718" i="11"/>
  <c r="AJ717" i="11"/>
  <c r="AJ716" i="11"/>
  <c r="AJ715" i="11"/>
  <c r="AJ714" i="11"/>
  <c r="AJ713" i="11"/>
  <c r="AJ712" i="11"/>
  <c r="AJ711" i="11"/>
  <c r="AJ710" i="11"/>
  <c r="AJ709" i="11"/>
  <c r="AJ708" i="11"/>
  <c r="AJ707" i="11"/>
  <c r="AJ706" i="11"/>
  <c r="AJ705" i="11"/>
  <c r="AJ704" i="11"/>
  <c r="AJ703" i="11"/>
  <c r="AJ702" i="11"/>
  <c r="AJ701" i="11"/>
  <c r="AJ700" i="11"/>
  <c r="AJ699" i="11"/>
  <c r="AJ698" i="11"/>
  <c r="AJ697" i="11"/>
  <c r="AJ696" i="11"/>
  <c r="AJ695" i="11"/>
  <c r="AJ694" i="11"/>
  <c r="AJ693" i="11"/>
  <c r="AJ692" i="11"/>
  <c r="AJ691" i="11"/>
  <c r="AJ690" i="11"/>
  <c r="AJ689" i="11"/>
  <c r="AJ688" i="11"/>
  <c r="AJ687" i="11"/>
  <c r="AJ686" i="11"/>
  <c r="AJ685" i="11"/>
  <c r="AJ684" i="11"/>
  <c r="AJ683" i="11"/>
  <c r="AJ682" i="11"/>
  <c r="AJ681" i="11"/>
  <c r="AJ680" i="11"/>
  <c r="AJ679" i="11"/>
  <c r="AJ678" i="11"/>
  <c r="AJ677" i="11"/>
  <c r="AJ676" i="11"/>
  <c r="AJ675" i="11"/>
  <c r="AJ674" i="11"/>
  <c r="AJ673" i="11"/>
  <c r="AJ672" i="11"/>
  <c r="AJ671" i="11"/>
  <c r="AJ670" i="11"/>
  <c r="AJ669" i="11"/>
  <c r="AJ668" i="11"/>
  <c r="AJ667" i="11"/>
  <c r="AJ666" i="11"/>
  <c r="AJ665" i="11"/>
  <c r="AJ664" i="11"/>
  <c r="AJ663" i="11"/>
  <c r="AJ662" i="11"/>
  <c r="AJ661" i="11"/>
  <c r="AJ660" i="11"/>
  <c r="AJ659" i="11"/>
  <c r="AJ658" i="11"/>
  <c r="AJ657" i="11"/>
  <c r="AJ656" i="11"/>
  <c r="AJ655" i="11"/>
  <c r="AJ654" i="11"/>
  <c r="AJ653" i="11"/>
  <c r="AJ652" i="11"/>
  <c r="AJ651" i="11"/>
  <c r="AJ650" i="11"/>
  <c r="AJ649" i="11"/>
  <c r="AJ648" i="11"/>
  <c r="AJ647" i="11"/>
  <c r="AJ646" i="11"/>
  <c r="AJ645" i="11"/>
  <c r="AJ644" i="11"/>
  <c r="AJ643" i="11"/>
  <c r="AJ642" i="11"/>
  <c r="AJ641" i="11"/>
  <c r="AJ640" i="11"/>
  <c r="AJ639" i="11"/>
  <c r="AJ638" i="11"/>
  <c r="AJ637" i="11"/>
  <c r="AJ636" i="11"/>
  <c r="AJ635" i="11"/>
  <c r="AJ634" i="11"/>
  <c r="AJ633" i="11"/>
  <c r="AJ632" i="11"/>
  <c r="AJ631" i="11"/>
  <c r="AJ630" i="11"/>
  <c r="AJ629" i="11"/>
  <c r="AJ628" i="11"/>
  <c r="AJ627" i="11"/>
  <c r="AJ626" i="11"/>
  <c r="AJ625" i="11"/>
  <c r="AJ624" i="11"/>
  <c r="AJ623" i="11"/>
  <c r="AJ622" i="11"/>
  <c r="AJ621" i="11"/>
  <c r="AJ620" i="11"/>
  <c r="AJ619" i="11"/>
  <c r="AJ618" i="11"/>
  <c r="AJ617" i="11"/>
  <c r="AJ616" i="11"/>
  <c r="AJ615" i="11"/>
  <c r="AJ614" i="11"/>
  <c r="AJ613" i="11"/>
  <c r="AJ612" i="11"/>
  <c r="AJ611" i="11"/>
  <c r="AJ610" i="11"/>
  <c r="AJ609" i="11"/>
  <c r="AJ608" i="11"/>
  <c r="AJ607" i="11"/>
  <c r="AJ606" i="11"/>
  <c r="AJ605" i="11"/>
  <c r="AJ604" i="11"/>
  <c r="AJ603" i="11"/>
  <c r="AJ602" i="11"/>
  <c r="AJ601" i="11"/>
  <c r="AJ600" i="11"/>
  <c r="AJ599" i="11"/>
  <c r="AJ598" i="11"/>
  <c r="AJ597" i="11"/>
  <c r="AJ596" i="11"/>
  <c r="AJ595" i="11"/>
  <c r="AJ594" i="11"/>
  <c r="AJ593" i="11"/>
  <c r="AJ592" i="11"/>
  <c r="AJ591" i="11"/>
  <c r="AJ590" i="11"/>
  <c r="AJ589" i="11"/>
  <c r="AJ588" i="11"/>
  <c r="AJ587" i="11"/>
  <c r="AJ586" i="11"/>
  <c r="AJ585" i="11"/>
  <c r="AJ584" i="11"/>
  <c r="AJ583" i="11"/>
  <c r="AJ582" i="11"/>
  <c r="AJ581" i="11"/>
  <c r="AJ580" i="11"/>
  <c r="AJ579" i="11"/>
  <c r="AJ578" i="11"/>
  <c r="AJ577" i="11"/>
  <c r="AJ576" i="11"/>
  <c r="AJ575" i="11"/>
  <c r="AJ574" i="11"/>
  <c r="AJ573" i="11"/>
  <c r="AJ572" i="11"/>
  <c r="AJ571" i="11"/>
  <c r="AJ570" i="11"/>
  <c r="AJ569" i="11"/>
  <c r="AJ568" i="11"/>
  <c r="AJ567" i="11"/>
  <c r="AJ566" i="11"/>
  <c r="AJ565" i="11"/>
  <c r="AJ564" i="11"/>
  <c r="AJ563" i="11"/>
  <c r="AJ562" i="11"/>
  <c r="AJ561" i="11"/>
  <c r="AJ560" i="11"/>
  <c r="AJ559" i="11"/>
  <c r="AJ558" i="11"/>
  <c r="AJ557" i="11"/>
  <c r="AJ556" i="11"/>
  <c r="AJ555" i="11"/>
  <c r="AJ554" i="11"/>
  <c r="AJ553" i="11"/>
  <c r="AJ552" i="11"/>
  <c r="AJ551" i="11"/>
  <c r="AJ550" i="11"/>
  <c r="AJ549" i="11"/>
  <c r="AJ548" i="11"/>
  <c r="AJ547" i="11"/>
  <c r="AJ546" i="11"/>
  <c r="AJ545" i="11"/>
  <c r="AJ544" i="11"/>
  <c r="AJ543" i="11"/>
  <c r="AJ542" i="11"/>
  <c r="AJ541" i="11"/>
  <c r="AJ540" i="11"/>
  <c r="AJ539" i="11"/>
  <c r="AJ538" i="11"/>
  <c r="AJ537" i="11"/>
  <c r="AJ536" i="11"/>
  <c r="AJ535" i="11"/>
  <c r="AJ534" i="11"/>
  <c r="AJ533" i="11"/>
  <c r="AJ532" i="11"/>
  <c r="AJ531" i="11"/>
  <c r="AJ530" i="11"/>
  <c r="AJ529" i="11"/>
  <c r="AJ528" i="11"/>
  <c r="AJ527" i="11"/>
  <c r="AJ526" i="11"/>
  <c r="AJ525" i="11"/>
  <c r="AJ524" i="11"/>
  <c r="AJ523" i="11"/>
  <c r="AJ522" i="11"/>
  <c r="AJ521" i="11"/>
  <c r="AJ520" i="11"/>
  <c r="AJ519" i="11"/>
  <c r="AJ518" i="11"/>
  <c r="AJ517" i="11"/>
  <c r="AJ516" i="11"/>
  <c r="AJ515" i="11"/>
  <c r="AJ514" i="11"/>
  <c r="AJ513" i="11"/>
  <c r="AJ512" i="11"/>
  <c r="AJ511" i="11"/>
  <c r="AJ510" i="11"/>
  <c r="AJ509" i="11"/>
  <c r="AJ508" i="11"/>
  <c r="AJ507" i="11"/>
  <c r="AJ506" i="11"/>
  <c r="AJ505" i="11"/>
  <c r="AJ504" i="11"/>
  <c r="AJ503" i="11"/>
  <c r="AJ502" i="11"/>
  <c r="AJ501" i="11"/>
  <c r="AJ500" i="11"/>
  <c r="AJ499" i="11"/>
  <c r="AJ498" i="11"/>
  <c r="AJ497" i="11"/>
  <c r="AJ496" i="11"/>
  <c r="AJ495" i="11"/>
  <c r="AJ494" i="11"/>
  <c r="AJ493" i="11"/>
  <c r="AJ492" i="11"/>
  <c r="AJ491" i="11"/>
  <c r="AJ490" i="11"/>
  <c r="AJ489" i="11"/>
  <c r="AJ488" i="11"/>
  <c r="AJ487" i="11"/>
  <c r="AJ486" i="11"/>
  <c r="AJ485" i="11"/>
  <c r="AJ484" i="11"/>
  <c r="AJ483" i="11"/>
  <c r="AJ482" i="11"/>
  <c r="AJ481" i="11"/>
  <c r="AJ480" i="11"/>
  <c r="AJ479" i="11"/>
  <c r="AJ478" i="11"/>
  <c r="AJ477" i="11"/>
  <c r="AJ476" i="11"/>
  <c r="AJ475" i="11"/>
  <c r="AJ474" i="11"/>
  <c r="AJ473" i="11"/>
  <c r="AJ472" i="11"/>
  <c r="AJ471" i="11"/>
  <c r="AJ470" i="11"/>
  <c r="AJ469" i="11"/>
  <c r="AJ468" i="11"/>
  <c r="AJ467" i="11"/>
  <c r="AJ466" i="11"/>
  <c r="AJ465" i="11"/>
  <c r="AJ464" i="11"/>
  <c r="AJ463" i="11"/>
  <c r="AJ462" i="11"/>
  <c r="AJ461" i="11"/>
  <c r="AJ460" i="11"/>
  <c r="AJ459" i="11"/>
  <c r="AJ458" i="11"/>
  <c r="AJ457" i="11"/>
  <c r="AJ456" i="11"/>
  <c r="AJ455" i="11"/>
  <c r="AJ454" i="11"/>
  <c r="AJ453" i="11"/>
  <c r="AJ452" i="11"/>
  <c r="AJ451" i="11"/>
  <c r="AJ450" i="11"/>
  <c r="AJ449" i="11"/>
  <c r="AJ448" i="11"/>
  <c r="AJ447" i="11"/>
  <c r="AJ446" i="11"/>
  <c r="AJ445" i="11"/>
  <c r="AJ444" i="11"/>
  <c r="AJ443" i="11"/>
  <c r="AJ442" i="11"/>
  <c r="AJ441" i="11"/>
  <c r="AJ440" i="11"/>
  <c r="AJ439" i="11"/>
  <c r="AJ438" i="11"/>
  <c r="AJ437" i="11"/>
  <c r="AJ436" i="11"/>
  <c r="AJ435" i="11"/>
  <c r="AJ434" i="11"/>
  <c r="AJ433" i="11"/>
  <c r="AJ432" i="11"/>
  <c r="AJ431" i="11"/>
  <c r="AJ430" i="11"/>
  <c r="AJ429" i="11"/>
  <c r="AJ428" i="11"/>
  <c r="AJ427" i="11"/>
  <c r="AJ426" i="11"/>
  <c r="AJ425" i="11"/>
  <c r="AJ424" i="11"/>
  <c r="AJ423" i="11"/>
  <c r="AJ422" i="11"/>
  <c r="AJ421" i="11"/>
  <c r="AJ420" i="11"/>
  <c r="AJ419" i="11"/>
  <c r="AJ418" i="11"/>
  <c r="AJ417" i="11"/>
  <c r="AJ416" i="11"/>
  <c r="AJ415" i="11"/>
  <c r="AJ414" i="11"/>
  <c r="AJ413" i="11"/>
  <c r="AJ412" i="11"/>
  <c r="AJ411" i="11"/>
  <c r="AJ410" i="11"/>
  <c r="AJ409" i="11"/>
  <c r="AJ408" i="11"/>
  <c r="AJ407" i="11"/>
  <c r="AJ406" i="11"/>
  <c r="AJ405" i="11"/>
  <c r="AJ404" i="11"/>
  <c r="AJ403" i="11"/>
  <c r="AJ402" i="11"/>
  <c r="AJ401" i="11"/>
  <c r="AJ400" i="11"/>
  <c r="AJ399" i="11"/>
  <c r="AJ398" i="11"/>
  <c r="AJ397" i="11"/>
  <c r="AJ396" i="11"/>
  <c r="AJ395" i="11"/>
  <c r="AJ394" i="11"/>
  <c r="AJ393" i="11"/>
  <c r="AJ392" i="11"/>
  <c r="AJ391" i="11"/>
  <c r="AJ390" i="11"/>
  <c r="AJ389" i="11"/>
  <c r="AJ388" i="11"/>
  <c r="AJ387" i="11"/>
  <c r="AJ386" i="11"/>
  <c r="AJ385" i="11"/>
  <c r="AJ384" i="11"/>
  <c r="AJ383" i="11"/>
  <c r="AJ382" i="11"/>
  <c r="AJ381" i="11"/>
  <c r="AJ380" i="11"/>
  <c r="AJ379" i="11"/>
  <c r="AJ378" i="11"/>
  <c r="AJ377" i="11"/>
  <c r="AJ376" i="11"/>
  <c r="AJ375" i="11"/>
  <c r="AJ374" i="11"/>
  <c r="AJ373" i="11"/>
  <c r="AJ372" i="11"/>
  <c r="AJ371" i="11"/>
  <c r="AJ370" i="11"/>
  <c r="AJ369" i="11"/>
  <c r="AJ368" i="11"/>
  <c r="AJ367" i="11"/>
  <c r="AJ366" i="11"/>
  <c r="AJ365" i="11"/>
  <c r="AJ364" i="11"/>
  <c r="AJ363" i="11"/>
  <c r="AJ362" i="11"/>
  <c r="AJ361" i="11"/>
  <c r="AJ360" i="11"/>
  <c r="AJ359" i="11"/>
  <c r="AJ358" i="11"/>
  <c r="AJ357" i="11"/>
  <c r="AJ356" i="11"/>
  <c r="AJ355" i="11"/>
  <c r="AJ354" i="11"/>
  <c r="AJ353" i="11"/>
  <c r="AJ352" i="11"/>
  <c r="AJ351" i="11"/>
  <c r="AJ350" i="11"/>
  <c r="AJ349" i="11"/>
  <c r="AJ348" i="11"/>
  <c r="AJ347" i="11"/>
  <c r="AJ346" i="11"/>
  <c r="AJ345" i="11"/>
  <c r="AJ344" i="11"/>
  <c r="AJ343" i="11"/>
  <c r="AJ342" i="11"/>
  <c r="AJ341" i="11"/>
  <c r="AJ340" i="11"/>
  <c r="AJ339" i="11"/>
  <c r="AJ338" i="11"/>
  <c r="AJ337" i="11"/>
  <c r="AJ336" i="11"/>
  <c r="AJ335" i="11"/>
  <c r="AJ334" i="11"/>
  <c r="AJ333" i="11"/>
  <c r="AJ332" i="11"/>
  <c r="AJ331" i="11"/>
  <c r="AJ330" i="11"/>
  <c r="AJ329" i="11"/>
  <c r="AJ328" i="11"/>
  <c r="AJ327" i="11"/>
  <c r="AJ326" i="11"/>
  <c r="AJ325" i="11"/>
  <c r="AJ324" i="11"/>
  <c r="AJ323" i="11"/>
  <c r="AJ322" i="11"/>
  <c r="AJ321" i="11"/>
  <c r="AJ320" i="11"/>
  <c r="AJ319" i="11"/>
  <c r="AJ318" i="11"/>
  <c r="AJ317" i="11"/>
  <c r="AJ316" i="11"/>
  <c r="AJ315" i="11"/>
  <c r="AJ314" i="11"/>
  <c r="AJ313" i="11"/>
  <c r="AJ312" i="11"/>
  <c r="AJ311" i="11"/>
  <c r="AJ310" i="11"/>
  <c r="AJ309" i="11"/>
  <c r="AJ308" i="11"/>
  <c r="AJ307" i="11"/>
  <c r="AJ306" i="11"/>
  <c r="AJ305" i="11"/>
  <c r="AJ304" i="11"/>
  <c r="AJ303" i="11"/>
  <c r="AJ302" i="11"/>
  <c r="AJ301" i="11"/>
  <c r="AJ300" i="11"/>
  <c r="AJ299" i="11"/>
  <c r="AJ298" i="11"/>
  <c r="AJ297" i="11"/>
  <c r="AJ296" i="11"/>
  <c r="AJ295" i="11"/>
  <c r="AJ294" i="11"/>
  <c r="AJ293" i="11"/>
  <c r="AJ292" i="11"/>
  <c r="AJ291" i="11"/>
  <c r="AJ290" i="11"/>
  <c r="AJ289" i="11"/>
  <c r="AJ288" i="11"/>
  <c r="AJ287" i="11"/>
  <c r="AJ286" i="11"/>
  <c r="AJ285" i="11"/>
  <c r="AJ284" i="11"/>
  <c r="AJ283" i="11"/>
  <c r="AJ282" i="11"/>
  <c r="AJ281" i="11"/>
  <c r="AJ280" i="11"/>
  <c r="AJ279" i="11"/>
  <c r="AJ278" i="11"/>
  <c r="AJ277" i="11"/>
  <c r="AJ276" i="11"/>
  <c r="AJ275" i="11"/>
  <c r="AJ274" i="11"/>
  <c r="AJ273" i="11"/>
  <c r="AJ272" i="11"/>
  <c r="AJ271" i="11"/>
  <c r="AJ270" i="11"/>
  <c r="AJ269" i="11"/>
  <c r="AJ268" i="11"/>
  <c r="AJ267" i="11"/>
  <c r="AJ266" i="11"/>
  <c r="AJ265" i="11"/>
  <c r="AJ264" i="11"/>
  <c r="AJ263" i="11"/>
  <c r="AJ262" i="11"/>
  <c r="AJ261" i="11"/>
  <c r="AJ260" i="11"/>
  <c r="AJ259" i="11"/>
  <c r="AJ258" i="11"/>
  <c r="AJ257" i="11"/>
  <c r="AJ256" i="11"/>
  <c r="AJ255" i="11"/>
  <c r="AJ254" i="11"/>
  <c r="AJ253" i="11"/>
  <c r="AJ252" i="11"/>
  <c r="AJ251" i="11"/>
  <c r="AJ250" i="11"/>
  <c r="AJ249" i="11"/>
  <c r="AJ248" i="11"/>
  <c r="AJ247" i="11"/>
  <c r="AJ246" i="11"/>
  <c r="AJ245" i="11"/>
  <c r="AJ244" i="11"/>
  <c r="AJ243" i="11"/>
  <c r="AJ242" i="11"/>
  <c r="AJ241" i="11"/>
  <c r="AJ240" i="11"/>
  <c r="AJ239" i="11"/>
  <c r="AJ238" i="11"/>
  <c r="AJ237" i="11"/>
  <c r="AJ236" i="11"/>
  <c r="AJ235" i="11"/>
  <c r="AJ234" i="11"/>
  <c r="AJ233" i="11"/>
  <c r="AJ232" i="11"/>
  <c r="AJ231" i="11"/>
  <c r="AJ230" i="11"/>
  <c r="AJ229" i="11"/>
  <c r="AJ228" i="11"/>
  <c r="AJ227" i="11"/>
  <c r="AJ226" i="11"/>
  <c r="AJ225" i="11"/>
  <c r="AJ224" i="11"/>
  <c r="AJ223" i="11"/>
  <c r="AJ222" i="11"/>
  <c r="AJ221" i="11"/>
  <c r="AJ220" i="11"/>
  <c r="AJ219" i="11"/>
  <c r="AJ218" i="11"/>
  <c r="AJ217" i="11"/>
  <c r="AJ216" i="11"/>
  <c r="AJ215" i="11"/>
  <c r="AJ214" i="11"/>
  <c r="AJ213" i="11"/>
  <c r="AJ212" i="11"/>
  <c r="AJ211" i="11"/>
  <c r="AJ210" i="11"/>
  <c r="AJ209" i="11"/>
  <c r="AJ208" i="11"/>
  <c r="AJ207" i="11"/>
  <c r="AJ206" i="11"/>
  <c r="AJ205" i="11"/>
  <c r="AJ204" i="11"/>
  <c r="AJ203" i="11"/>
  <c r="AJ202" i="11"/>
  <c r="AJ201" i="11"/>
  <c r="AJ200" i="11"/>
  <c r="AJ199" i="11"/>
  <c r="AJ198" i="11"/>
  <c r="AJ197" i="11"/>
  <c r="AJ196" i="11"/>
  <c r="AJ195" i="11"/>
  <c r="AJ194" i="11"/>
  <c r="AJ193" i="11"/>
  <c r="AJ192" i="11"/>
  <c r="AJ191" i="11"/>
  <c r="AJ190" i="11"/>
  <c r="AJ189" i="11"/>
  <c r="AJ188" i="11"/>
  <c r="AJ187" i="11"/>
  <c r="AJ186" i="11"/>
  <c r="AJ185" i="11"/>
  <c r="AJ184" i="11"/>
  <c r="AJ183" i="11"/>
  <c r="AJ182" i="11"/>
  <c r="AJ181" i="11"/>
  <c r="AJ180" i="11"/>
  <c r="AJ179" i="11"/>
  <c r="AJ178" i="11"/>
  <c r="AJ177" i="11"/>
  <c r="AJ176" i="11"/>
  <c r="AJ175" i="11"/>
  <c r="AJ174" i="11"/>
  <c r="AJ173" i="11"/>
  <c r="AJ172" i="11"/>
  <c r="AJ171" i="11"/>
  <c r="AJ170" i="11"/>
  <c r="AJ169" i="11"/>
  <c r="AJ168" i="11"/>
  <c r="AJ167" i="11"/>
  <c r="AJ166" i="11"/>
  <c r="AJ165" i="11"/>
  <c r="AJ164" i="11"/>
  <c r="AJ163" i="11"/>
  <c r="AJ162" i="11"/>
  <c r="AJ161" i="11"/>
  <c r="AJ160" i="11"/>
  <c r="AJ159" i="11"/>
  <c r="AJ158" i="11"/>
  <c r="AJ157" i="11"/>
  <c r="AJ156" i="11"/>
  <c r="AJ155" i="11"/>
  <c r="AJ154" i="11"/>
  <c r="AJ153" i="11"/>
  <c r="AJ152" i="11"/>
  <c r="AJ151" i="11"/>
  <c r="AJ150" i="11"/>
  <c r="AJ149" i="11"/>
  <c r="AJ148" i="11"/>
  <c r="AJ147" i="11"/>
  <c r="AJ146" i="11"/>
  <c r="AJ145" i="11"/>
  <c r="AJ144" i="11"/>
  <c r="AJ143" i="11"/>
  <c r="AJ142" i="11"/>
  <c r="AJ141" i="11"/>
  <c r="AJ140" i="11"/>
  <c r="AJ139" i="11"/>
  <c r="AJ138" i="11"/>
  <c r="AJ137" i="11"/>
  <c r="AJ136" i="11"/>
  <c r="AJ135" i="11"/>
  <c r="AJ134" i="11"/>
  <c r="AJ133" i="11"/>
  <c r="AJ132" i="11"/>
  <c r="AJ131" i="11"/>
  <c r="AJ130" i="11"/>
  <c r="AJ129" i="11"/>
  <c r="AJ128" i="11"/>
  <c r="AJ127" i="11"/>
  <c r="AJ126" i="11"/>
  <c r="AJ125" i="11"/>
  <c r="AJ124" i="11"/>
  <c r="AJ123" i="11"/>
  <c r="AJ122" i="11"/>
  <c r="AJ121" i="11"/>
  <c r="AJ120" i="11"/>
  <c r="AJ119" i="11"/>
  <c r="AJ118" i="11"/>
  <c r="AJ117" i="11"/>
  <c r="AJ116" i="11"/>
  <c r="AJ115" i="11"/>
  <c r="AJ114" i="11"/>
  <c r="AJ113" i="11"/>
  <c r="AJ112" i="11"/>
  <c r="AJ111" i="11"/>
  <c r="AJ110" i="11"/>
  <c r="AJ109" i="11"/>
  <c r="AJ108" i="11"/>
  <c r="AJ107" i="11"/>
  <c r="AJ106" i="11"/>
  <c r="AJ105" i="11"/>
  <c r="AJ104" i="11"/>
  <c r="AJ103" i="11"/>
  <c r="AJ102" i="11"/>
  <c r="AJ101" i="11"/>
  <c r="AJ100" i="11"/>
  <c r="AJ99" i="11"/>
  <c r="AJ98" i="11"/>
  <c r="AJ97" i="11"/>
  <c r="AJ96" i="11"/>
  <c r="AJ95" i="11"/>
  <c r="AJ94" i="11"/>
  <c r="AJ93" i="11"/>
  <c r="AJ92" i="11"/>
  <c r="AJ91" i="11"/>
  <c r="AJ90" i="11"/>
  <c r="AJ89" i="11"/>
  <c r="AJ88" i="11"/>
  <c r="AJ87" i="11"/>
  <c r="AJ86" i="11"/>
  <c r="AJ85" i="11"/>
  <c r="AJ84" i="11"/>
  <c r="AJ83" i="11"/>
  <c r="AJ82" i="11"/>
  <c r="AJ81" i="11"/>
  <c r="AJ80" i="11"/>
  <c r="AJ79" i="11"/>
  <c r="AJ78" i="11"/>
  <c r="AJ77" i="11"/>
  <c r="AJ76" i="11"/>
  <c r="AJ75" i="11"/>
  <c r="AJ74" i="11"/>
  <c r="AJ73" i="11"/>
  <c r="AJ72" i="11"/>
  <c r="AJ71" i="11"/>
  <c r="AJ70" i="11"/>
  <c r="AJ69" i="11"/>
  <c r="AJ68" i="11"/>
  <c r="AJ67" i="11"/>
  <c r="AJ66" i="11"/>
  <c r="AJ65" i="11"/>
  <c r="AJ64" i="11"/>
  <c r="AJ63" i="11"/>
  <c r="AJ62" i="11"/>
  <c r="AJ61" i="11"/>
  <c r="AJ60" i="11"/>
  <c r="AJ59" i="11"/>
  <c r="AJ58" i="11"/>
  <c r="AJ57" i="11"/>
  <c r="AJ56" i="11"/>
  <c r="AJ55" i="11"/>
  <c r="AJ54" i="11"/>
  <c r="AJ53" i="11"/>
  <c r="AJ52" i="11"/>
  <c r="AJ51" i="11"/>
  <c r="AJ50" i="11"/>
  <c r="AJ49" i="11"/>
  <c r="AJ48" i="11"/>
  <c r="AJ47" i="11"/>
  <c r="AJ46" i="11"/>
  <c r="AJ45" i="11"/>
  <c r="AJ44" i="11"/>
  <c r="AJ43" i="11"/>
  <c r="AJ42" i="11"/>
  <c r="AJ41" i="11"/>
  <c r="AJ40" i="11"/>
  <c r="AJ39" i="11"/>
  <c r="AJ38" i="11"/>
  <c r="AJ37" i="11"/>
  <c r="AJ36" i="11"/>
  <c r="AJ35" i="11"/>
  <c r="AJ34" i="11"/>
  <c r="AJ33" i="11"/>
  <c r="AJ32" i="11"/>
  <c r="AJ31" i="11"/>
  <c r="AJ30" i="11"/>
  <c r="AJ29" i="11"/>
  <c r="AJ28" i="11"/>
  <c r="AJ27" i="11"/>
  <c r="AJ26" i="11"/>
  <c r="AJ25" i="11"/>
  <c r="AJ24" i="11"/>
  <c r="AJ23" i="11"/>
  <c r="AJ22" i="11"/>
  <c r="AJ21" i="11"/>
  <c r="AJ20" i="11"/>
  <c r="AJ19" i="11"/>
  <c r="AJ18" i="11"/>
  <c r="AJ17" i="11"/>
  <c r="AJ16" i="11"/>
  <c r="AJ15" i="11"/>
  <c r="AJ14" i="11"/>
  <c r="AJ13" i="11"/>
  <c r="AJ12" i="11"/>
  <c r="AJ11" i="11"/>
  <c r="AJ10" i="11"/>
  <c r="AJ9" i="11"/>
  <c r="AJ8" i="11"/>
  <c r="AJ7" i="11"/>
  <c r="AJ6" i="11"/>
  <c r="C46" i="12" l="1"/>
  <c r="C47" i="12"/>
  <c r="C48" i="12"/>
  <c r="C49" i="12"/>
  <c r="C50" i="12"/>
  <c r="C51" i="12"/>
  <c r="C52" i="12"/>
  <c r="C53" i="12"/>
  <c r="C54" i="12"/>
  <c r="C55" i="12"/>
  <c r="C56" i="12"/>
  <c r="C57" i="12"/>
  <c r="C58" i="12"/>
  <c r="C59" i="12"/>
  <c r="C60" i="12"/>
  <c r="C61" i="12"/>
  <c r="C62" i="12"/>
  <c r="C63" i="12"/>
  <c r="C64" i="12"/>
  <c r="C65" i="12"/>
  <c r="AJ5" i="11"/>
  <c r="L116" i="12" l="1"/>
  <c r="L117" i="12"/>
  <c r="L118" i="12"/>
  <c r="L119" i="12"/>
  <c r="L120" i="12"/>
  <c r="L121" i="12"/>
  <c r="L122" i="12"/>
  <c r="L123" i="12"/>
  <c r="L124" i="12" l="1"/>
  <c r="L109" i="12"/>
  <c r="L110" i="12"/>
  <c r="L111" i="12"/>
  <c r="L112" i="12"/>
  <c r="L101" i="12"/>
  <c r="L102" i="12"/>
  <c r="L103" i="12"/>
  <c r="L104" i="12"/>
  <c r="L92" i="12"/>
  <c r="L93" i="12"/>
  <c r="L94" i="12"/>
  <c r="L95" i="12"/>
  <c r="L96" i="12"/>
  <c r="C89" i="12" l="1"/>
  <c r="C88" i="12" l="1"/>
  <c r="C87" i="12"/>
  <c r="C83" i="12"/>
  <c r="C82" i="12"/>
  <c r="C81" i="12"/>
  <c r="C76" i="12"/>
  <c r="C77" i="12"/>
  <c r="C75" i="12"/>
  <c r="C71" i="12"/>
  <c r="C70" i="12"/>
  <c r="C69" i="12"/>
  <c r="C22" i="12"/>
  <c r="C23" i="12"/>
  <c r="C21" i="12"/>
  <c r="AN5500" i="11"/>
  <c r="AN5499" i="11"/>
  <c r="AN5498" i="11"/>
  <c r="AN5497" i="11"/>
  <c r="AN5496" i="11"/>
  <c r="AN5495" i="11"/>
  <c r="AN5494" i="11"/>
  <c r="AN5493" i="11"/>
  <c r="AN5492" i="11"/>
  <c r="AN5491" i="11"/>
  <c r="AN5490" i="11"/>
  <c r="AN5489" i="11"/>
  <c r="AN5488" i="11"/>
  <c r="AN5487" i="11"/>
  <c r="AN5486" i="11"/>
  <c r="AN5485" i="11"/>
  <c r="AN5484" i="11"/>
  <c r="AN5483" i="11"/>
  <c r="AN5482" i="11"/>
  <c r="AN5481" i="11"/>
  <c r="AN5480" i="11"/>
  <c r="AN5479" i="11"/>
  <c r="AN5478" i="11"/>
  <c r="AN5477" i="11"/>
  <c r="AN5476" i="11"/>
  <c r="AN5475" i="11"/>
  <c r="AN5474" i="11"/>
  <c r="AN5473" i="11"/>
  <c r="AN5472" i="11"/>
  <c r="AN5471" i="11"/>
  <c r="AN5470" i="11"/>
  <c r="AN5469" i="11"/>
  <c r="AN5468" i="11"/>
  <c r="AN5467" i="11"/>
  <c r="AN5466" i="11"/>
  <c r="AN5465" i="11"/>
  <c r="AN5464" i="11"/>
  <c r="AN5463" i="11"/>
  <c r="AN5462" i="11"/>
  <c r="AN5461" i="11"/>
  <c r="AN5460" i="11"/>
  <c r="AN5459" i="11"/>
  <c r="AN5458" i="11"/>
  <c r="AN5457" i="11"/>
  <c r="AN5456" i="11"/>
  <c r="AN5455" i="11"/>
  <c r="AN5454" i="11"/>
  <c r="AN5453" i="11"/>
  <c r="AN5452" i="11"/>
  <c r="AN5451" i="11"/>
  <c r="AN5450" i="11"/>
  <c r="AN5449" i="11"/>
  <c r="AN5448" i="11"/>
  <c r="AN5447" i="11"/>
  <c r="AN5446" i="11"/>
  <c r="AN5445" i="11"/>
  <c r="AN5444" i="11"/>
  <c r="AN5443" i="11"/>
  <c r="AN5442" i="11"/>
  <c r="AN5441" i="11"/>
  <c r="AN5440" i="11"/>
  <c r="AN5439" i="11"/>
  <c r="AN5438" i="11"/>
  <c r="AN5437" i="11"/>
  <c r="AN5436" i="11"/>
  <c r="AN5435" i="11"/>
  <c r="AN5434" i="11"/>
  <c r="AN5433" i="11"/>
  <c r="AN5432" i="11"/>
  <c r="AN5431" i="11"/>
  <c r="AN5430" i="11"/>
  <c r="AN5429" i="11"/>
  <c r="AN5428" i="11"/>
  <c r="AN5427" i="11"/>
  <c r="AN5426" i="11"/>
  <c r="AN5425" i="11"/>
  <c r="AN5424" i="11"/>
  <c r="AN5423" i="11"/>
  <c r="AN5422" i="11"/>
  <c r="AN5421" i="11"/>
  <c r="AN5420" i="11"/>
  <c r="AN5419" i="11"/>
  <c r="AN5418" i="11"/>
  <c r="AN5417" i="11"/>
  <c r="AN5416" i="11"/>
  <c r="AN5415" i="11"/>
  <c r="AN5414" i="11"/>
  <c r="AN5413" i="11"/>
  <c r="AN5412" i="11"/>
  <c r="AN5411" i="11"/>
  <c r="AN5410" i="11"/>
  <c r="AN5409" i="11"/>
  <c r="AN5408" i="11"/>
  <c r="AN5407" i="11"/>
  <c r="AN5406" i="11"/>
  <c r="AN5405" i="11"/>
  <c r="AN5404" i="11"/>
  <c r="AN5403" i="11"/>
  <c r="AN5402" i="11"/>
  <c r="AN5401" i="11"/>
  <c r="AN5400" i="11"/>
  <c r="AN5399" i="11"/>
  <c r="AN5398" i="11"/>
  <c r="AN5397" i="11"/>
  <c r="AN5396" i="11"/>
  <c r="AN5395" i="11"/>
  <c r="AN5394" i="11"/>
  <c r="AN5393" i="11"/>
  <c r="AN5392" i="11"/>
  <c r="AN5391" i="11"/>
  <c r="AN5390" i="11"/>
  <c r="AN5389" i="11"/>
  <c r="AN5388" i="11"/>
  <c r="AN5387" i="11"/>
  <c r="AN5386" i="11"/>
  <c r="AN5385" i="11"/>
  <c r="AN5384" i="11"/>
  <c r="AN5383" i="11"/>
  <c r="AN5382" i="11"/>
  <c r="AN5381" i="11"/>
  <c r="AN5380" i="11"/>
  <c r="AN5379" i="11"/>
  <c r="AN5378" i="11"/>
  <c r="AN5377" i="11"/>
  <c r="AN5376" i="11"/>
  <c r="AN5375" i="11"/>
  <c r="AN5374" i="11"/>
  <c r="AN5373" i="11"/>
  <c r="AN5372" i="11"/>
  <c r="AN5371" i="11"/>
  <c r="AN5370" i="11"/>
  <c r="AN5369" i="11"/>
  <c r="AN5368" i="11"/>
  <c r="AN5367" i="11"/>
  <c r="AN5366" i="11"/>
  <c r="AN5365" i="11"/>
  <c r="AN5364" i="11"/>
  <c r="AN5363" i="11"/>
  <c r="AN5362" i="11"/>
  <c r="AN5361" i="11"/>
  <c r="AN5360" i="11"/>
  <c r="AN5359" i="11"/>
  <c r="AN5358" i="11"/>
  <c r="AN5357" i="11"/>
  <c r="AN5356" i="11"/>
  <c r="AN5355" i="11"/>
  <c r="AN5354" i="11"/>
  <c r="AN5353" i="11"/>
  <c r="AN5352" i="11"/>
  <c r="AN5351" i="11"/>
  <c r="AN5350" i="11"/>
  <c r="AN5349" i="11"/>
  <c r="AN5348" i="11"/>
  <c r="AN5347" i="11"/>
  <c r="AN5346" i="11"/>
  <c r="AN5345" i="11"/>
  <c r="AN5344" i="11"/>
  <c r="AN5343" i="11"/>
  <c r="AN5342" i="11"/>
  <c r="AN5341" i="11"/>
  <c r="AN5340" i="11"/>
  <c r="AN5339" i="11"/>
  <c r="AN5338" i="11"/>
  <c r="AN5337" i="11"/>
  <c r="AN5336" i="11"/>
  <c r="AN5335" i="11"/>
  <c r="AN5334" i="11"/>
  <c r="AN5333" i="11"/>
  <c r="AN5332" i="11"/>
  <c r="AN5331" i="11"/>
  <c r="AN5330" i="11"/>
  <c r="AN5329" i="11"/>
  <c r="AN5328" i="11"/>
  <c r="AN5327" i="11"/>
  <c r="AN5326" i="11"/>
  <c r="AN5325" i="11"/>
  <c r="AN5324" i="11"/>
  <c r="AN5323" i="11"/>
  <c r="AN5322" i="11"/>
  <c r="AN5321" i="11"/>
  <c r="AN5320" i="11"/>
  <c r="AN5319" i="11"/>
  <c r="AN5318" i="11"/>
  <c r="AN5317" i="11"/>
  <c r="AN5316" i="11"/>
  <c r="AN5315" i="11"/>
  <c r="AN5314" i="11"/>
  <c r="AN5313" i="11"/>
  <c r="AN5312" i="11"/>
  <c r="AN5311" i="11"/>
  <c r="AN5310" i="11"/>
  <c r="AN5309" i="11"/>
  <c r="AN5308" i="11"/>
  <c r="AN5307" i="11"/>
  <c r="AN5306" i="11"/>
  <c r="AN5305" i="11"/>
  <c r="AN5304" i="11"/>
  <c r="AN5303" i="11"/>
  <c r="AN5302" i="11"/>
  <c r="AN5301" i="11"/>
  <c r="AN5300" i="11"/>
  <c r="AN5299" i="11"/>
  <c r="AN5298" i="11"/>
  <c r="AN5297" i="11"/>
  <c r="AN5296" i="11"/>
  <c r="AN5295" i="11"/>
  <c r="AN5294" i="11"/>
  <c r="AN5293" i="11"/>
  <c r="AN5292" i="11"/>
  <c r="AN5291" i="11"/>
  <c r="AN5290" i="11"/>
  <c r="AN5289" i="11"/>
  <c r="AN5288" i="11"/>
  <c r="AN5287" i="11"/>
  <c r="AN5286" i="11"/>
  <c r="AN5285" i="11"/>
  <c r="AN5284" i="11"/>
  <c r="AN5283" i="11"/>
  <c r="AN5282" i="11"/>
  <c r="AN5281" i="11"/>
  <c r="AN5280" i="11"/>
  <c r="AN5279" i="11"/>
  <c r="AN5278" i="11"/>
  <c r="AN5277" i="11"/>
  <c r="AN5276" i="11"/>
  <c r="AN5275" i="11"/>
  <c r="AN5274" i="11"/>
  <c r="AN5273" i="11"/>
  <c r="AN5272" i="11"/>
  <c r="AN5271" i="11"/>
  <c r="AN5270" i="11"/>
  <c r="AN5269" i="11"/>
  <c r="AN5268" i="11"/>
  <c r="AN5267" i="11"/>
  <c r="AN5266" i="11"/>
  <c r="AN5265" i="11"/>
  <c r="AN5264" i="11"/>
  <c r="AN5263" i="11"/>
  <c r="AN5262" i="11"/>
  <c r="AN5261" i="11"/>
  <c r="AN5260" i="11"/>
  <c r="AN5259" i="11"/>
  <c r="AN5258" i="11"/>
  <c r="AN5257" i="11"/>
  <c r="AN5256" i="11"/>
  <c r="AN5255" i="11"/>
  <c r="AN5254" i="11"/>
  <c r="AN5253" i="11"/>
  <c r="AN5252" i="11"/>
  <c r="AN5251" i="11"/>
  <c r="AN5250" i="11"/>
  <c r="AN5249" i="11"/>
  <c r="AN5248" i="11"/>
  <c r="AN5247" i="11"/>
  <c r="AN5246" i="11"/>
  <c r="AN5245" i="11"/>
  <c r="AN5244" i="11"/>
  <c r="AN5243" i="11"/>
  <c r="AN5242" i="11"/>
  <c r="AN5241" i="11"/>
  <c r="AN5240" i="11"/>
  <c r="AN5239" i="11"/>
  <c r="AN5238" i="11"/>
  <c r="AN5237" i="11"/>
  <c r="AN5236" i="11"/>
  <c r="AN5235" i="11"/>
  <c r="AN5234" i="11"/>
  <c r="AN5233" i="11"/>
  <c r="AN5232" i="11"/>
  <c r="AN5231" i="11"/>
  <c r="AN5230" i="11"/>
  <c r="AN5229" i="11"/>
  <c r="AN5228" i="11"/>
  <c r="AN5227" i="11"/>
  <c r="AN5226" i="11"/>
  <c r="AN5225" i="11"/>
  <c r="AN5224" i="11"/>
  <c r="AN5223" i="11"/>
  <c r="AN5222" i="11"/>
  <c r="AN5221" i="11"/>
  <c r="AN5220" i="11"/>
  <c r="AN5219" i="11"/>
  <c r="AN5218" i="11"/>
  <c r="AN5217" i="11"/>
  <c r="AN5216" i="11"/>
  <c r="AN5215" i="11"/>
  <c r="AN5214" i="11"/>
  <c r="AN5213" i="11"/>
  <c r="AN5212" i="11"/>
  <c r="AN5211" i="11"/>
  <c r="AN5210" i="11"/>
  <c r="AN5209" i="11"/>
  <c r="AN5208" i="11"/>
  <c r="AN5207" i="11"/>
  <c r="AN5206" i="11"/>
  <c r="AN5205" i="11"/>
  <c r="AN5204" i="11"/>
  <c r="AN5203" i="11"/>
  <c r="AN5202" i="11"/>
  <c r="AN5201" i="11"/>
  <c r="AN5200" i="11"/>
  <c r="AN5199" i="11"/>
  <c r="AN5198" i="11"/>
  <c r="AN5197" i="11"/>
  <c r="AN5196" i="11"/>
  <c r="AN5195" i="11"/>
  <c r="AN5194" i="11"/>
  <c r="AN5193" i="11"/>
  <c r="AN5192" i="11"/>
  <c r="AN5191" i="11"/>
  <c r="AN5190" i="11"/>
  <c r="AN5189" i="11"/>
  <c r="AN5188" i="11"/>
  <c r="AN5187" i="11"/>
  <c r="AN5186" i="11"/>
  <c r="AN5185" i="11"/>
  <c r="AN5184" i="11"/>
  <c r="AN5183" i="11"/>
  <c r="AN5182" i="11"/>
  <c r="AN5181" i="11"/>
  <c r="AN5180" i="11"/>
  <c r="AN5179" i="11"/>
  <c r="AN5178" i="11"/>
  <c r="AN5177" i="11"/>
  <c r="AN5176" i="11"/>
  <c r="AN5175" i="11"/>
  <c r="AN5174" i="11"/>
  <c r="AN5173" i="11"/>
  <c r="AN5172" i="11"/>
  <c r="AN5171" i="11"/>
  <c r="AN5170" i="11"/>
  <c r="AN5169" i="11"/>
  <c r="AN5168" i="11"/>
  <c r="AN5167" i="11"/>
  <c r="AN5166" i="11"/>
  <c r="AN5165" i="11"/>
  <c r="AN5164" i="11"/>
  <c r="AN5163" i="11"/>
  <c r="AN5162" i="11"/>
  <c r="AN5161" i="11"/>
  <c r="AN5160" i="11"/>
  <c r="AN5159" i="11"/>
  <c r="AN5158" i="11"/>
  <c r="AN5157" i="11"/>
  <c r="AN5156" i="11"/>
  <c r="AN5155" i="11"/>
  <c r="AN5154" i="11"/>
  <c r="AN5153" i="11"/>
  <c r="AN5152" i="11"/>
  <c r="AN5151" i="11"/>
  <c r="AN5150" i="11"/>
  <c r="AN5149" i="11"/>
  <c r="AN5148" i="11"/>
  <c r="AN5147" i="11"/>
  <c r="AN5146" i="11"/>
  <c r="AN5145" i="11"/>
  <c r="AN5144" i="11"/>
  <c r="AN5143" i="11"/>
  <c r="AN5142" i="11"/>
  <c r="AN5141" i="11"/>
  <c r="AN5140" i="11"/>
  <c r="AN5139" i="11"/>
  <c r="AN5138" i="11"/>
  <c r="AN5137" i="11"/>
  <c r="AN5136" i="11"/>
  <c r="AN5135" i="11"/>
  <c r="AN5134" i="11"/>
  <c r="AN5133" i="11"/>
  <c r="AN5132" i="11"/>
  <c r="AN5131" i="11"/>
  <c r="AN5130" i="11"/>
  <c r="AN5129" i="11"/>
  <c r="AN5128" i="11"/>
  <c r="AN5127" i="11"/>
  <c r="AN5126" i="11"/>
  <c r="AN5125" i="11"/>
  <c r="AN5124" i="11"/>
  <c r="AN5123" i="11"/>
  <c r="AN5122" i="11"/>
  <c r="AN5121" i="11"/>
  <c r="AN5120" i="11"/>
  <c r="AN5119" i="11"/>
  <c r="AN5118" i="11"/>
  <c r="AN5117" i="11"/>
  <c r="AN5116" i="11"/>
  <c r="AN5115" i="11"/>
  <c r="AN5114" i="11"/>
  <c r="AN5113" i="11"/>
  <c r="AN5112" i="11"/>
  <c r="AN5111" i="11"/>
  <c r="AN5110" i="11"/>
  <c r="AN5109" i="11"/>
  <c r="AN5108" i="11"/>
  <c r="AN5107" i="11"/>
  <c r="AN5106" i="11"/>
  <c r="AN5105" i="11"/>
  <c r="AN5104" i="11"/>
  <c r="AN5103" i="11"/>
  <c r="AN5102" i="11"/>
  <c r="AN5101" i="11"/>
  <c r="AN5100" i="11"/>
  <c r="AN5099" i="11"/>
  <c r="AN5098" i="11"/>
  <c r="AN5097" i="11"/>
  <c r="AN5096" i="11"/>
  <c r="AN5095" i="11"/>
  <c r="AN5094" i="11"/>
  <c r="AN5093" i="11"/>
  <c r="AN5092" i="11"/>
  <c r="AN5091" i="11"/>
  <c r="AN5090" i="11"/>
  <c r="AN5089" i="11"/>
  <c r="AN5088" i="11"/>
  <c r="AN5087" i="11"/>
  <c r="AN5086" i="11"/>
  <c r="AN5085" i="11"/>
  <c r="AN5084" i="11"/>
  <c r="AN5083" i="11"/>
  <c r="AN5082" i="11"/>
  <c r="AN5081" i="11"/>
  <c r="AN5080" i="11"/>
  <c r="AN5079" i="11"/>
  <c r="AN5078" i="11"/>
  <c r="AN5077" i="11"/>
  <c r="AN5076" i="11"/>
  <c r="AN5075" i="11"/>
  <c r="AN5074" i="11"/>
  <c r="AN5073" i="11"/>
  <c r="AN5072" i="11"/>
  <c r="AN5071" i="11"/>
  <c r="AN5070" i="11"/>
  <c r="AN5069" i="11"/>
  <c r="AN5068" i="11"/>
  <c r="AN5067" i="11"/>
  <c r="AN5066" i="11"/>
  <c r="AN5065" i="11"/>
  <c r="AN5064" i="11"/>
  <c r="AN5063" i="11"/>
  <c r="AN5062" i="11"/>
  <c r="AN5061" i="11"/>
  <c r="AN5060" i="11"/>
  <c r="AN5059" i="11"/>
  <c r="AN5058" i="11"/>
  <c r="AN5057" i="11"/>
  <c r="AN5056" i="11"/>
  <c r="AN5055" i="11"/>
  <c r="AN5054" i="11"/>
  <c r="AN5053" i="11"/>
  <c r="AN5052" i="11"/>
  <c r="AN5051" i="11"/>
  <c r="AN5050" i="11"/>
  <c r="AN5049" i="11"/>
  <c r="AN5048" i="11"/>
  <c r="AN5047" i="11"/>
  <c r="AN5046" i="11"/>
  <c r="AN5045" i="11"/>
  <c r="AN5044" i="11"/>
  <c r="AN5043" i="11"/>
  <c r="AN5042" i="11"/>
  <c r="AN5041" i="11"/>
  <c r="AN5040" i="11"/>
  <c r="AN5039" i="11"/>
  <c r="AN5038" i="11"/>
  <c r="AN5037" i="11"/>
  <c r="AN5036" i="11"/>
  <c r="AN5035" i="11"/>
  <c r="AN5034" i="11"/>
  <c r="AN5033" i="11"/>
  <c r="AN5032" i="11"/>
  <c r="AN5031" i="11"/>
  <c r="AN5030" i="11"/>
  <c r="AN5029" i="11"/>
  <c r="AN5028" i="11"/>
  <c r="AN5027" i="11"/>
  <c r="AN5026" i="11"/>
  <c r="AN5025" i="11"/>
  <c r="AN5024" i="11"/>
  <c r="AN5023" i="11"/>
  <c r="AN5022" i="11"/>
  <c r="AN5021" i="11"/>
  <c r="AN5020" i="11"/>
  <c r="AN5019" i="11"/>
  <c r="AN5018" i="11"/>
  <c r="AN5017" i="11"/>
  <c r="AN5016" i="11"/>
  <c r="AN5015" i="11"/>
  <c r="AN5014" i="11"/>
  <c r="AN5013" i="11"/>
  <c r="AN5012" i="11"/>
  <c r="AN5011" i="11"/>
  <c r="AN5010" i="11"/>
  <c r="AN5009" i="11"/>
  <c r="AN5008" i="11"/>
  <c r="AN5007" i="11"/>
  <c r="AN5006" i="11"/>
  <c r="AN5005" i="11"/>
  <c r="AN5004" i="11"/>
  <c r="AN5003" i="11"/>
  <c r="AN5002" i="11"/>
  <c r="AN5001" i="11"/>
  <c r="AN5000" i="11"/>
  <c r="AN4999" i="11"/>
  <c r="AN4998" i="11"/>
  <c r="AN4997" i="11"/>
  <c r="AN4996" i="11"/>
  <c r="AN4995" i="11"/>
  <c r="AN4994" i="11"/>
  <c r="AN4993" i="11"/>
  <c r="AN4992" i="11"/>
  <c r="AN4991" i="11"/>
  <c r="AN4990" i="11"/>
  <c r="AN4989" i="11"/>
  <c r="AN4988" i="11"/>
  <c r="AN4987" i="11"/>
  <c r="AN4986" i="11"/>
  <c r="AN4985" i="11"/>
  <c r="AN4984" i="11"/>
  <c r="AN4983" i="11"/>
  <c r="AN4982" i="11"/>
  <c r="AN4981" i="11"/>
  <c r="AN4980" i="11"/>
  <c r="AN4979" i="11"/>
  <c r="AN4978" i="11"/>
  <c r="AN4977" i="11"/>
  <c r="AN4976" i="11"/>
  <c r="AN4975" i="11"/>
  <c r="AN4974" i="11"/>
  <c r="AN4973" i="11"/>
  <c r="AN4972" i="11"/>
  <c r="AN4971" i="11"/>
  <c r="AN4970" i="11"/>
  <c r="AN4969" i="11"/>
  <c r="AN4968" i="11"/>
  <c r="AN4967" i="11"/>
  <c r="AN4966" i="11"/>
  <c r="AN4965" i="11"/>
  <c r="AN4964" i="11"/>
  <c r="AN4963" i="11"/>
  <c r="AN4962" i="11"/>
  <c r="AN4961" i="11"/>
  <c r="AN4960" i="11"/>
  <c r="AN4959" i="11"/>
  <c r="AN4958" i="11"/>
  <c r="AN4957" i="11"/>
  <c r="AN4956" i="11"/>
  <c r="AN4955" i="11"/>
  <c r="AN4954" i="11"/>
  <c r="AN4953" i="11"/>
  <c r="AN4952" i="11"/>
  <c r="AN4951" i="11"/>
  <c r="AN4950" i="11"/>
  <c r="AN4949" i="11"/>
  <c r="AN4948" i="11"/>
  <c r="AN4947" i="11"/>
  <c r="AN4946" i="11"/>
  <c r="AN4945" i="11"/>
  <c r="AN4944" i="11"/>
  <c r="AN4943" i="11"/>
  <c r="AN4942" i="11"/>
  <c r="AN4941" i="11"/>
  <c r="AN4940" i="11"/>
  <c r="AN4939" i="11"/>
  <c r="AN4938" i="11"/>
  <c r="AN4937" i="11"/>
  <c r="AN4936" i="11"/>
  <c r="AN4935" i="11"/>
  <c r="AN4934" i="11"/>
  <c r="AN4933" i="11"/>
  <c r="AN4932" i="11"/>
  <c r="AN4931" i="11"/>
  <c r="AN4930" i="11"/>
  <c r="AN4929" i="11"/>
  <c r="AN4928" i="11"/>
  <c r="AN4927" i="11"/>
  <c r="AN4926" i="11"/>
  <c r="AN4925" i="11"/>
  <c r="AN4924" i="11"/>
  <c r="AN4923" i="11"/>
  <c r="AN4922" i="11"/>
  <c r="AN4921" i="11"/>
  <c r="AN4920" i="11"/>
  <c r="AN4919" i="11"/>
  <c r="AN4918" i="11"/>
  <c r="AN4917" i="11"/>
  <c r="AN4916" i="11"/>
  <c r="AN4915" i="11"/>
  <c r="AN4914" i="11"/>
  <c r="AN4913" i="11"/>
  <c r="AN4912" i="11"/>
  <c r="AN4911" i="11"/>
  <c r="AN4910" i="11"/>
  <c r="AN4909" i="11"/>
  <c r="AN4908" i="11"/>
  <c r="AN4907" i="11"/>
  <c r="AN4906" i="11"/>
  <c r="AN4905" i="11"/>
  <c r="AN4904" i="11"/>
  <c r="AN4903" i="11"/>
  <c r="AN4902" i="11"/>
  <c r="AN4901" i="11"/>
  <c r="AN4900" i="11"/>
  <c r="AN4899" i="11"/>
  <c r="AN4898" i="11"/>
  <c r="AN4897" i="11"/>
  <c r="AN4896" i="11"/>
  <c r="AN4895" i="11"/>
  <c r="AN4894" i="11"/>
  <c r="AN4893" i="11"/>
  <c r="AN4892" i="11"/>
  <c r="AN4891" i="11"/>
  <c r="AN4890" i="11"/>
  <c r="AN4889" i="11"/>
  <c r="AN4888" i="11"/>
  <c r="AN4887" i="11"/>
  <c r="AN4886" i="11"/>
  <c r="AN4885" i="11"/>
  <c r="AN4884" i="11"/>
  <c r="AN4883" i="11"/>
  <c r="AN4882" i="11"/>
  <c r="AN4881" i="11"/>
  <c r="AN4880" i="11"/>
  <c r="AN4879" i="11"/>
  <c r="AN4878" i="11"/>
  <c r="AN4877" i="11"/>
  <c r="AN4876" i="11"/>
  <c r="AN4875" i="11"/>
  <c r="AN4874" i="11"/>
  <c r="AN4873" i="11"/>
  <c r="AN4872" i="11"/>
  <c r="AN4871" i="11"/>
  <c r="AN4870" i="11"/>
  <c r="AN4869" i="11"/>
  <c r="AN4868" i="11"/>
  <c r="AN4867" i="11"/>
  <c r="AN4866" i="11"/>
  <c r="AN4865" i="11"/>
  <c r="AN4864" i="11"/>
  <c r="AN4863" i="11"/>
  <c r="AN4862" i="11"/>
  <c r="AN4861" i="11"/>
  <c r="AN4860" i="11"/>
  <c r="AN4859" i="11"/>
  <c r="AN4858" i="11"/>
  <c r="AN4857" i="11"/>
  <c r="AN4856" i="11"/>
  <c r="AN4855" i="11"/>
  <c r="AN4854" i="11"/>
  <c r="AN4853" i="11"/>
  <c r="AN4852" i="11"/>
  <c r="AN4851" i="11"/>
  <c r="AN4850" i="11"/>
  <c r="AN4849" i="11"/>
  <c r="AN4848" i="11"/>
  <c r="AN4847" i="11"/>
  <c r="AN4846" i="11"/>
  <c r="AN4845" i="11"/>
  <c r="AN4844" i="11"/>
  <c r="AN4843" i="11"/>
  <c r="AN4842" i="11"/>
  <c r="AN4841" i="11"/>
  <c r="AN4840" i="11"/>
  <c r="AN4839" i="11"/>
  <c r="AN4838" i="11"/>
  <c r="AN4837" i="11"/>
  <c r="AN4836" i="11"/>
  <c r="AN4835" i="11"/>
  <c r="AN4834" i="11"/>
  <c r="AN4833" i="11"/>
  <c r="AN4832" i="11"/>
  <c r="AN4831" i="11"/>
  <c r="AN4830" i="11"/>
  <c r="AN4829" i="11"/>
  <c r="AN4828" i="11"/>
  <c r="AN4827" i="11"/>
  <c r="AN4826" i="11"/>
  <c r="AN4825" i="11"/>
  <c r="AN4824" i="11"/>
  <c r="AN4823" i="11"/>
  <c r="AN4822" i="11"/>
  <c r="AN4821" i="11"/>
  <c r="AN4820" i="11"/>
  <c r="AN4819" i="11"/>
  <c r="AN4818" i="11"/>
  <c r="AN4817" i="11"/>
  <c r="AN4816" i="11"/>
  <c r="AN4815" i="11"/>
  <c r="AN4814" i="11"/>
  <c r="AN4813" i="11"/>
  <c r="AN4812" i="11"/>
  <c r="AN4811" i="11"/>
  <c r="AN4810" i="11"/>
  <c r="AN4809" i="11"/>
  <c r="AN4808" i="11"/>
  <c r="AN4807" i="11"/>
  <c r="AN4806" i="11"/>
  <c r="AN4805" i="11"/>
  <c r="AN4804" i="11"/>
  <c r="AN4803" i="11"/>
  <c r="AN4802" i="11"/>
  <c r="AN4801" i="11"/>
  <c r="AN4800" i="11"/>
  <c r="AN4799" i="11"/>
  <c r="AN4798" i="11"/>
  <c r="AN4797" i="11"/>
  <c r="AN4796" i="11"/>
  <c r="AN4795" i="11"/>
  <c r="AN4794" i="11"/>
  <c r="AN4793" i="11"/>
  <c r="AN4792" i="11"/>
  <c r="AN4791" i="11"/>
  <c r="AN4790" i="11"/>
  <c r="AN4789" i="11"/>
  <c r="AN4788" i="11"/>
  <c r="AN4787" i="11"/>
  <c r="AN4786" i="11"/>
  <c r="AN4785" i="11"/>
  <c r="AN4784" i="11"/>
  <c r="AN4783" i="11"/>
  <c r="AN4782" i="11"/>
  <c r="AN4781" i="11"/>
  <c r="AN4780" i="11"/>
  <c r="AN4779" i="11"/>
  <c r="AN4778" i="11"/>
  <c r="AN4777" i="11"/>
  <c r="AN4776" i="11"/>
  <c r="AN4775" i="11"/>
  <c r="AN4774" i="11"/>
  <c r="AN4773" i="11"/>
  <c r="AN4772" i="11"/>
  <c r="AN4771" i="11"/>
  <c r="AN4770" i="11"/>
  <c r="AN4769" i="11"/>
  <c r="AN4768" i="11"/>
  <c r="AN4767" i="11"/>
  <c r="AN4766" i="11"/>
  <c r="AN4765" i="11"/>
  <c r="AN4764" i="11"/>
  <c r="AN4763" i="11"/>
  <c r="AN4762" i="11"/>
  <c r="AN4761" i="11"/>
  <c r="AN4760" i="11"/>
  <c r="AN4759" i="11"/>
  <c r="AN4758" i="11"/>
  <c r="AN4757" i="11"/>
  <c r="AN4756" i="11"/>
  <c r="AN4755" i="11"/>
  <c r="AN4754" i="11"/>
  <c r="AN4753" i="11"/>
  <c r="AN4752" i="11"/>
  <c r="AN4751" i="11"/>
  <c r="AN4750" i="11"/>
  <c r="AN4749" i="11"/>
  <c r="AN4748" i="11"/>
  <c r="AN4747" i="11"/>
  <c r="AN4746" i="11"/>
  <c r="AN4745" i="11"/>
  <c r="AN4744" i="11"/>
  <c r="AN4743" i="11"/>
  <c r="AN4742" i="11"/>
  <c r="AN4741" i="11"/>
  <c r="AN4740" i="11"/>
  <c r="AN4739" i="11"/>
  <c r="AN4738" i="11"/>
  <c r="AN4737" i="11"/>
  <c r="AN4736" i="11"/>
  <c r="AN4735" i="11"/>
  <c r="AN4734" i="11"/>
  <c r="AN4733" i="11"/>
  <c r="AN4732" i="11"/>
  <c r="AN4731" i="11"/>
  <c r="AN4730" i="11"/>
  <c r="AN4729" i="11"/>
  <c r="AN4728" i="11"/>
  <c r="AN4727" i="11"/>
  <c r="AN4726" i="11"/>
  <c r="AN4725" i="11"/>
  <c r="AN4724" i="11"/>
  <c r="AN4723" i="11"/>
  <c r="AN4722" i="11"/>
  <c r="AN4721" i="11"/>
  <c r="AN4720" i="11"/>
  <c r="AN4719" i="11"/>
  <c r="AN4718" i="11"/>
  <c r="AN4717" i="11"/>
  <c r="AN4716" i="11"/>
  <c r="AN4715" i="11"/>
  <c r="AN4714" i="11"/>
  <c r="AN4713" i="11"/>
  <c r="AN4712" i="11"/>
  <c r="AN4711" i="11"/>
  <c r="AN4710" i="11"/>
  <c r="AN4709" i="11"/>
  <c r="AN4708" i="11"/>
  <c r="AN4707" i="11"/>
  <c r="AN4706" i="11"/>
  <c r="AN4705" i="11"/>
  <c r="AN4704" i="11"/>
  <c r="AN4703" i="11"/>
  <c r="AN4702" i="11"/>
  <c r="AN4701" i="11"/>
  <c r="AN4700" i="11"/>
  <c r="AN4699" i="11"/>
  <c r="AN4698" i="11"/>
  <c r="AN4697" i="11"/>
  <c r="AN4696" i="11"/>
  <c r="AN4695" i="11"/>
  <c r="AN4694" i="11"/>
  <c r="AN4693" i="11"/>
  <c r="AN4692" i="11"/>
  <c r="AN4691" i="11"/>
  <c r="AN4690" i="11"/>
  <c r="AN4689" i="11"/>
  <c r="AN4688" i="11"/>
  <c r="AN4687" i="11"/>
  <c r="AN4686" i="11"/>
  <c r="AN4685" i="11"/>
  <c r="AN4684" i="11"/>
  <c r="AN4683" i="11"/>
  <c r="AN4682" i="11"/>
  <c r="AN4681" i="11"/>
  <c r="AN4680" i="11"/>
  <c r="AN4679" i="11"/>
  <c r="AN4678" i="11"/>
  <c r="AN4677" i="11"/>
  <c r="AN4676" i="11"/>
  <c r="AN4675" i="11"/>
  <c r="AN4674" i="11"/>
  <c r="AN4673" i="11"/>
  <c r="AN4672" i="11"/>
  <c r="AN4671" i="11"/>
  <c r="AN4670" i="11"/>
  <c r="AN4669" i="11"/>
  <c r="AN4668" i="11"/>
  <c r="AN4667" i="11"/>
  <c r="AN4666" i="11"/>
  <c r="AN4665" i="11"/>
  <c r="AN4664" i="11"/>
  <c r="AN4663" i="11"/>
  <c r="AN4662" i="11"/>
  <c r="AN4661" i="11"/>
  <c r="AN4660" i="11"/>
  <c r="AN4659" i="11"/>
  <c r="AN4658" i="11"/>
  <c r="AN4657" i="11"/>
  <c r="AN4656" i="11"/>
  <c r="AN4655" i="11"/>
  <c r="AN4654" i="11"/>
  <c r="AN4653" i="11"/>
  <c r="AN4652" i="11"/>
  <c r="AN4651" i="11"/>
  <c r="AN4650" i="11"/>
  <c r="AN4649" i="11"/>
  <c r="AN4648" i="11"/>
  <c r="AN4647" i="11"/>
  <c r="AN4646" i="11"/>
  <c r="AN4645" i="11"/>
  <c r="AN4644" i="11"/>
  <c r="AN4643" i="11"/>
  <c r="AN4642" i="11"/>
  <c r="AN4641" i="11"/>
  <c r="AN4640" i="11"/>
  <c r="AN4639" i="11"/>
  <c r="AN4638" i="11"/>
  <c r="AN4637" i="11"/>
  <c r="AN4636" i="11"/>
  <c r="AN4635" i="11"/>
  <c r="AN4634" i="11"/>
  <c r="AN4633" i="11"/>
  <c r="AN4632" i="11"/>
  <c r="AN4631" i="11"/>
  <c r="AN4630" i="11"/>
  <c r="AN4629" i="11"/>
  <c r="AN4628" i="11"/>
  <c r="AN4627" i="11"/>
  <c r="AN4626" i="11"/>
  <c r="AN4625" i="11"/>
  <c r="AN4624" i="11"/>
  <c r="AN4623" i="11"/>
  <c r="AN4622" i="11"/>
  <c r="AN4621" i="11"/>
  <c r="AN4620" i="11"/>
  <c r="AN4619" i="11"/>
  <c r="AN4618" i="11"/>
  <c r="AN4617" i="11"/>
  <c r="AN4616" i="11"/>
  <c r="AN4615" i="11"/>
  <c r="AN4614" i="11"/>
  <c r="AN4613" i="11"/>
  <c r="AN4612" i="11"/>
  <c r="AN4611" i="11"/>
  <c r="AN4610" i="11"/>
  <c r="AN4609" i="11"/>
  <c r="AN4608" i="11"/>
  <c r="AN4607" i="11"/>
  <c r="AN4606" i="11"/>
  <c r="AN4605" i="11"/>
  <c r="AN4604" i="11"/>
  <c r="AN4603" i="11"/>
  <c r="AN4602" i="11"/>
  <c r="AN4601" i="11"/>
  <c r="AN4600" i="11"/>
  <c r="AN4599" i="11"/>
  <c r="AN4598" i="11"/>
  <c r="AN4597" i="11"/>
  <c r="AN4596" i="11"/>
  <c r="AN4595" i="11"/>
  <c r="AN4594" i="11"/>
  <c r="AN4593" i="11"/>
  <c r="AN4592" i="11"/>
  <c r="AN4591" i="11"/>
  <c r="AN4590" i="11"/>
  <c r="AN4589" i="11"/>
  <c r="AN4588" i="11"/>
  <c r="AN4587" i="11"/>
  <c r="AN4586" i="11"/>
  <c r="AN4585" i="11"/>
  <c r="AN4584" i="11"/>
  <c r="AN4583" i="11"/>
  <c r="AN4582" i="11"/>
  <c r="AN4581" i="11"/>
  <c r="AN4580" i="11"/>
  <c r="AN4579" i="11"/>
  <c r="AN4578" i="11"/>
  <c r="AN4577" i="11"/>
  <c r="AN4576" i="11"/>
  <c r="AN4575" i="11"/>
  <c r="AN4574" i="11"/>
  <c r="AN4573" i="11"/>
  <c r="AN4572" i="11"/>
  <c r="AN4571" i="11"/>
  <c r="AN4570" i="11"/>
  <c r="AN4569" i="11"/>
  <c r="AN4568" i="11"/>
  <c r="AN4567" i="11"/>
  <c r="AN4566" i="11"/>
  <c r="AN4565" i="11"/>
  <c r="AN4564" i="11"/>
  <c r="AN4563" i="11"/>
  <c r="AN4562" i="11"/>
  <c r="AN4561" i="11"/>
  <c r="AN4560" i="11"/>
  <c r="AN4559" i="11"/>
  <c r="AN4558" i="11"/>
  <c r="AN4557" i="11"/>
  <c r="AN4556" i="11"/>
  <c r="AN4555" i="11"/>
  <c r="AN4554" i="11"/>
  <c r="AN4553" i="11"/>
  <c r="AN4552" i="11"/>
  <c r="AN4551" i="11"/>
  <c r="AN4550" i="11"/>
  <c r="AN4549" i="11"/>
  <c r="AN4548" i="11"/>
  <c r="AN4547" i="11"/>
  <c r="AN4546" i="11"/>
  <c r="AN4545" i="11"/>
  <c r="AN4544" i="11"/>
  <c r="AN4543" i="11"/>
  <c r="AN4542" i="11"/>
  <c r="AN4541" i="11"/>
  <c r="AN4540" i="11"/>
  <c r="AN4539" i="11"/>
  <c r="AN4538" i="11"/>
  <c r="AN4537" i="11"/>
  <c r="AN4536" i="11"/>
  <c r="AN4535" i="11"/>
  <c r="AN4534" i="11"/>
  <c r="AN4533" i="11"/>
  <c r="AN4532" i="11"/>
  <c r="AN4531" i="11"/>
  <c r="AN4530" i="11"/>
  <c r="AN4529" i="11"/>
  <c r="AN4528" i="11"/>
  <c r="AN4527" i="11"/>
  <c r="AN4526" i="11"/>
  <c r="AN4525" i="11"/>
  <c r="AN4524" i="11"/>
  <c r="AN4523" i="11"/>
  <c r="AN4522" i="11"/>
  <c r="AN4521" i="11"/>
  <c r="AN4520" i="11"/>
  <c r="AN4519" i="11"/>
  <c r="AN4518" i="11"/>
  <c r="AN4517" i="11"/>
  <c r="AN4516" i="11"/>
  <c r="AN4515" i="11"/>
  <c r="AN4514" i="11"/>
  <c r="AN4513" i="11"/>
  <c r="AN4512" i="11"/>
  <c r="AN4511" i="11"/>
  <c r="AN4510" i="11"/>
  <c r="AN4509" i="11"/>
  <c r="AN4508" i="11"/>
  <c r="AN4507" i="11"/>
  <c r="AN4506" i="11"/>
  <c r="AN4505" i="11"/>
  <c r="AN4504" i="11"/>
  <c r="AN4503" i="11"/>
  <c r="AN4502" i="11"/>
  <c r="AN4501" i="11"/>
  <c r="AN4500" i="11"/>
  <c r="AN4499" i="11"/>
  <c r="AN4498" i="11"/>
  <c r="AN4497" i="11"/>
  <c r="AN4496" i="11"/>
  <c r="AN4495" i="11"/>
  <c r="AN4494" i="11"/>
  <c r="AN4493" i="11"/>
  <c r="AN4492" i="11"/>
  <c r="AN4491" i="11"/>
  <c r="AN4490" i="11"/>
  <c r="AN4489" i="11"/>
  <c r="AN4488" i="11"/>
  <c r="AN4487" i="11"/>
  <c r="AN4486" i="11"/>
  <c r="AN4485" i="11"/>
  <c r="AN4484" i="11"/>
  <c r="AN4483" i="11"/>
  <c r="AN4482" i="11"/>
  <c r="AN4481" i="11"/>
  <c r="AN4480" i="11"/>
  <c r="AN4479" i="11"/>
  <c r="AN4478" i="11"/>
  <c r="AN4477" i="11"/>
  <c r="AN4476" i="11"/>
  <c r="AN4475" i="11"/>
  <c r="AN4474" i="11"/>
  <c r="AN4473" i="11"/>
  <c r="AN4472" i="11"/>
  <c r="AN4471" i="11"/>
  <c r="AN4470" i="11"/>
  <c r="AN4469" i="11"/>
  <c r="AN4468" i="11"/>
  <c r="AN4467" i="11"/>
  <c r="AN4466" i="11"/>
  <c r="AN4465" i="11"/>
  <c r="AN4464" i="11"/>
  <c r="AN4463" i="11"/>
  <c r="AN4462" i="11"/>
  <c r="AN4461" i="11"/>
  <c r="AN4460" i="11"/>
  <c r="AN4459" i="11"/>
  <c r="AN4458" i="11"/>
  <c r="AN4457" i="11"/>
  <c r="AN4456" i="11"/>
  <c r="AN4455" i="11"/>
  <c r="AN4454" i="11"/>
  <c r="AN4453" i="11"/>
  <c r="AN4452" i="11"/>
  <c r="AN4451" i="11"/>
  <c r="AN4450" i="11"/>
  <c r="AN4449" i="11"/>
  <c r="AN4448" i="11"/>
  <c r="AN4447" i="11"/>
  <c r="AN4446" i="11"/>
  <c r="AN4445" i="11"/>
  <c r="AN4444" i="11"/>
  <c r="AN4443" i="11"/>
  <c r="AN4442" i="11"/>
  <c r="AN4441" i="11"/>
  <c r="AN4440" i="11"/>
  <c r="AN4439" i="11"/>
  <c r="AN4438" i="11"/>
  <c r="AN4437" i="11"/>
  <c r="AN4436" i="11"/>
  <c r="AN4435" i="11"/>
  <c r="AN4434" i="11"/>
  <c r="AN4433" i="11"/>
  <c r="AN4432" i="11"/>
  <c r="AN4431" i="11"/>
  <c r="AN4430" i="11"/>
  <c r="AN4429" i="11"/>
  <c r="AN4428" i="11"/>
  <c r="AN4427" i="11"/>
  <c r="AN4426" i="11"/>
  <c r="AN4425" i="11"/>
  <c r="AN4424" i="11"/>
  <c r="AN4423" i="11"/>
  <c r="AN4422" i="11"/>
  <c r="AN4421" i="11"/>
  <c r="AN4420" i="11"/>
  <c r="AN4419" i="11"/>
  <c r="AN4418" i="11"/>
  <c r="AN4417" i="11"/>
  <c r="AN4416" i="11"/>
  <c r="AN4415" i="11"/>
  <c r="AN4414" i="11"/>
  <c r="AN4413" i="11"/>
  <c r="AN4412" i="11"/>
  <c r="AN4411" i="11"/>
  <c r="AN4410" i="11"/>
  <c r="AN4409" i="11"/>
  <c r="AN4408" i="11"/>
  <c r="AN4407" i="11"/>
  <c r="AN4406" i="11"/>
  <c r="AN4405" i="11"/>
  <c r="AN4404" i="11"/>
  <c r="AN4403" i="11"/>
  <c r="AN4402" i="11"/>
  <c r="AN4401" i="11"/>
  <c r="AN4400" i="11"/>
  <c r="AN4399" i="11"/>
  <c r="AN4398" i="11"/>
  <c r="AN4397" i="11"/>
  <c r="AN4396" i="11"/>
  <c r="AN4395" i="11"/>
  <c r="AN4394" i="11"/>
  <c r="AN4393" i="11"/>
  <c r="AN4392" i="11"/>
  <c r="AN4391" i="11"/>
  <c r="AN4390" i="11"/>
  <c r="AN4389" i="11"/>
  <c r="AN4388" i="11"/>
  <c r="AN4387" i="11"/>
  <c r="AN4386" i="11"/>
  <c r="AN4385" i="11"/>
  <c r="AN4384" i="11"/>
  <c r="AN4383" i="11"/>
  <c r="AN4382" i="11"/>
  <c r="AN4381" i="11"/>
  <c r="AN4380" i="11"/>
  <c r="AN4379" i="11"/>
  <c r="AN4378" i="11"/>
  <c r="AN4377" i="11"/>
  <c r="AN4376" i="11"/>
  <c r="AN4375" i="11"/>
  <c r="AN4374" i="11"/>
  <c r="AN4373" i="11"/>
  <c r="AN4372" i="11"/>
  <c r="AN4371" i="11"/>
  <c r="AN4370" i="11"/>
  <c r="AN4369" i="11"/>
  <c r="AN4368" i="11"/>
  <c r="AN4367" i="11"/>
  <c r="AN4366" i="11"/>
  <c r="AN4365" i="11"/>
  <c r="AN4364" i="11"/>
  <c r="AN4363" i="11"/>
  <c r="AN4362" i="11"/>
  <c r="AN4361" i="11"/>
  <c r="AN4360" i="11"/>
  <c r="AN4359" i="11"/>
  <c r="AN4358" i="11"/>
  <c r="AN4357" i="11"/>
  <c r="AN4356" i="11"/>
  <c r="AN4355" i="11"/>
  <c r="AN4354" i="11"/>
  <c r="AN4353" i="11"/>
  <c r="AN4352" i="11"/>
  <c r="AN4351" i="11"/>
  <c r="AN4350" i="11"/>
  <c r="AN4349" i="11"/>
  <c r="AN4348" i="11"/>
  <c r="AN4347" i="11"/>
  <c r="AN4346" i="11"/>
  <c r="AN4345" i="11"/>
  <c r="AN4344" i="11"/>
  <c r="AN4343" i="11"/>
  <c r="AN4342" i="11"/>
  <c r="AN4341" i="11"/>
  <c r="AN4340" i="11"/>
  <c r="AN4339" i="11"/>
  <c r="AN4338" i="11"/>
  <c r="AN4337" i="11"/>
  <c r="AN4336" i="11"/>
  <c r="AN4335" i="11"/>
  <c r="AN4334" i="11"/>
  <c r="AN4333" i="11"/>
  <c r="AN4332" i="11"/>
  <c r="AN4331" i="11"/>
  <c r="AN4330" i="11"/>
  <c r="AN4329" i="11"/>
  <c r="AN4328" i="11"/>
  <c r="AN4327" i="11"/>
  <c r="AN4326" i="11"/>
  <c r="AN4325" i="11"/>
  <c r="AN4324" i="11"/>
  <c r="AN4323" i="11"/>
  <c r="AN4322" i="11"/>
  <c r="AN4321" i="11"/>
  <c r="AN4320" i="11"/>
  <c r="AN4319" i="11"/>
  <c r="AN4318" i="11"/>
  <c r="AN4317" i="11"/>
  <c r="AN4316" i="11"/>
  <c r="AN4315" i="11"/>
  <c r="AN4314" i="11"/>
  <c r="AN4313" i="11"/>
  <c r="AN4312" i="11"/>
  <c r="AN4311" i="11"/>
  <c r="AN4310" i="11"/>
  <c r="AN4309" i="11"/>
  <c r="AN4308" i="11"/>
  <c r="AN4307" i="11"/>
  <c r="AN4306" i="11"/>
  <c r="AN4305" i="11"/>
  <c r="AN4304" i="11"/>
  <c r="AN4303" i="11"/>
  <c r="AN4302" i="11"/>
  <c r="AN4301" i="11"/>
  <c r="AN4300" i="11"/>
  <c r="AN4299" i="11"/>
  <c r="AN4298" i="11"/>
  <c r="AN4297" i="11"/>
  <c r="AN4296" i="11"/>
  <c r="AN4295" i="11"/>
  <c r="AN4294" i="11"/>
  <c r="AN4293" i="11"/>
  <c r="AN4292" i="11"/>
  <c r="AN4291" i="11"/>
  <c r="AN4290" i="11"/>
  <c r="AN4289" i="11"/>
  <c r="AN4288" i="11"/>
  <c r="AN4287" i="11"/>
  <c r="AN4286" i="11"/>
  <c r="AN4285" i="11"/>
  <c r="AN4284" i="11"/>
  <c r="AN4283" i="11"/>
  <c r="AN4282" i="11"/>
  <c r="AN4281" i="11"/>
  <c r="AN4280" i="11"/>
  <c r="AN4279" i="11"/>
  <c r="AN4278" i="11"/>
  <c r="AN4277" i="11"/>
  <c r="AN4276" i="11"/>
  <c r="AN4275" i="11"/>
  <c r="AN4274" i="11"/>
  <c r="AN4273" i="11"/>
  <c r="AN4272" i="11"/>
  <c r="AN4271" i="11"/>
  <c r="AN4270" i="11"/>
  <c r="AN4269" i="11"/>
  <c r="AN4268" i="11"/>
  <c r="AN4267" i="11"/>
  <c r="AN4266" i="11"/>
  <c r="AN4265" i="11"/>
  <c r="AN4264" i="11"/>
  <c r="AN4263" i="11"/>
  <c r="AN4262" i="11"/>
  <c r="AN4261" i="11"/>
  <c r="AN4260" i="11"/>
  <c r="AN4259" i="11"/>
  <c r="AN4258" i="11"/>
  <c r="AN4257" i="11"/>
  <c r="AN4256" i="11"/>
  <c r="AN4255" i="11"/>
  <c r="AN4254" i="11"/>
  <c r="AN4253" i="11"/>
  <c r="AN4252" i="11"/>
  <c r="AN4251" i="11"/>
  <c r="AN4250" i="11"/>
  <c r="AN4249" i="11"/>
  <c r="AN4248" i="11"/>
  <c r="AN4247" i="11"/>
  <c r="AN4246" i="11"/>
  <c r="AN4245" i="11"/>
  <c r="AN4244" i="11"/>
  <c r="AN4243" i="11"/>
  <c r="AN4242" i="11"/>
  <c r="AN4241" i="11"/>
  <c r="AN4240" i="11"/>
  <c r="AN4239" i="11"/>
  <c r="AN4238" i="11"/>
  <c r="AN4237" i="11"/>
  <c r="AN4236" i="11"/>
  <c r="AN4235" i="11"/>
  <c r="AN4234" i="11"/>
  <c r="AN4233" i="11"/>
  <c r="AN4232" i="11"/>
  <c r="AN4231" i="11"/>
  <c r="AN4230" i="11"/>
  <c r="AN4229" i="11"/>
  <c r="AN4228" i="11"/>
  <c r="AN4227" i="11"/>
  <c r="AN4226" i="11"/>
  <c r="AN4225" i="11"/>
  <c r="AN4224" i="11"/>
  <c r="AN4223" i="11"/>
  <c r="AN4222" i="11"/>
  <c r="AN4221" i="11"/>
  <c r="AN4220" i="11"/>
  <c r="AN4219" i="11"/>
  <c r="AN4218" i="11"/>
  <c r="AN4217" i="11"/>
  <c r="AN4216" i="11"/>
  <c r="AN4215" i="11"/>
  <c r="AN4214" i="11"/>
  <c r="AN4213" i="11"/>
  <c r="AN4212" i="11"/>
  <c r="AN4211" i="11"/>
  <c r="AN4210" i="11"/>
  <c r="AN4209" i="11"/>
  <c r="AN4208" i="11"/>
  <c r="AN4207" i="11"/>
  <c r="AN4206" i="11"/>
  <c r="AN4205" i="11"/>
  <c r="AN4204" i="11"/>
  <c r="AN4203" i="11"/>
  <c r="AN4202" i="11"/>
  <c r="AN4201" i="11"/>
  <c r="AN4200" i="11"/>
  <c r="AN4199" i="11"/>
  <c r="AN4198" i="11"/>
  <c r="AN4197" i="11"/>
  <c r="AN4196" i="11"/>
  <c r="AN4195" i="11"/>
  <c r="AN4194" i="11"/>
  <c r="AN4193" i="11"/>
  <c r="AN4192" i="11"/>
  <c r="AN4191" i="11"/>
  <c r="AN4190" i="11"/>
  <c r="AN4189" i="11"/>
  <c r="AN4188" i="11"/>
  <c r="AN4187" i="11"/>
  <c r="AN4186" i="11"/>
  <c r="AN4185" i="11"/>
  <c r="AN4184" i="11"/>
  <c r="AN4183" i="11"/>
  <c r="AN4182" i="11"/>
  <c r="AN4181" i="11"/>
  <c r="AN4180" i="11"/>
  <c r="AN4179" i="11"/>
  <c r="AN4178" i="11"/>
  <c r="AN4177" i="11"/>
  <c r="AN4176" i="11"/>
  <c r="AN4175" i="11"/>
  <c r="AN4174" i="11"/>
  <c r="AN4173" i="11"/>
  <c r="AN4172" i="11"/>
  <c r="AN4171" i="11"/>
  <c r="AN4170" i="11"/>
  <c r="AN4169" i="11"/>
  <c r="AN4168" i="11"/>
  <c r="AN4167" i="11"/>
  <c r="AN4166" i="11"/>
  <c r="AN4165" i="11"/>
  <c r="AN4164" i="11"/>
  <c r="AN4163" i="11"/>
  <c r="AN4162" i="11"/>
  <c r="AN4161" i="11"/>
  <c r="AN4160" i="11"/>
  <c r="AN4159" i="11"/>
  <c r="AN4158" i="11"/>
  <c r="AN4157" i="11"/>
  <c r="AN4156" i="11"/>
  <c r="AN4155" i="11"/>
  <c r="AN4154" i="11"/>
  <c r="AN4153" i="11"/>
  <c r="AN4152" i="11"/>
  <c r="AN4151" i="11"/>
  <c r="AN4150" i="11"/>
  <c r="AN4149" i="11"/>
  <c r="AN4148" i="11"/>
  <c r="AN4147" i="11"/>
  <c r="AN4146" i="11"/>
  <c r="AN4145" i="11"/>
  <c r="AN4144" i="11"/>
  <c r="AN4143" i="11"/>
  <c r="AN4142" i="11"/>
  <c r="AN4141" i="11"/>
  <c r="AN4140" i="11"/>
  <c r="AN4139" i="11"/>
  <c r="AN4138" i="11"/>
  <c r="AN4137" i="11"/>
  <c r="AN4136" i="11"/>
  <c r="AN4135" i="11"/>
  <c r="AN4134" i="11"/>
  <c r="AN4133" i="11"/>
  <c r="AN4132" i="11"/>
  <c r="AN4131" i="11"/>
  <c r="AN4130" i="11"/>
  <c r="AN4129" i="11"/>
  <c r="AN4128" i="11"/>
  <c r="AN4127" i="11"/>
  <c r="AN4126" i="11"/>
  <c r="AN4125" i="11"/>
  <c r="AN4124" i="11"/>
  <c r="AN4123" i="11"/>
  <c r="AN4122" i="11"/>
  <c r="AN4121" i="11"/>
  <c r="AN4120" i="11"/>
  <c r="AN4119" i="11"/>
  <c r="AN4118" i="11"/>
  <c r="AN4117" i="11"/>
  <c r="AN4116" i="11"/>
  <c r="AN4115" i="11"/>
  <c r="AN4114" i="11"/>
  <c r="AN4113" i="11"/>
  <c r="AN4112" i="11"/>
  <c r="AN4111" i="11"/>
  <c r="AN4110" i="11"/>
  <c r="AN4109" i="11"/>
  <c r="AN4108" i="11"/>
  <c r="AN4107" i="11"/>
  <c r="AN4106" i="11"/>
  <c r="AN4105" i="11"/>
  <c r="AN4104" i="11"/>
  <c r="AN4103" i="11"/>
  <c r="AN4102" i="11"/>
  <c r="AN4101" i="11"/>
  <c r="AN4100" i="11"/>
  <c r="AN4099" i="11"/>
  <c r="AN4098" i="11"/>
  <c r="AN4097" i="11"/>
  <c r="AN4096" i="11"/>
  <c r="AN4095" i="11"/>
  <c r="AN4094" i="11"/>
  <c r="AN4093" i="11"/>
  <c r="AN4092" i="11"/>
  <c r="AN4091" i="11"/>
  <c r="AN4090" i="11"/>
  <c r="AN4089" i="11"/>
  <c r="AN4088" i="11"/>
  <c r="AN4087" i="11"/>
  <c r="AN4086" i="11"/>
  <c r="AN4085" i="11"/>
  <c r="AN4084" i="11"/>
  <c r="AN4083" i="11"/>
  <c r="AN4082" i="11"/>
  <c r="AN4081" i="11"/>
  <c r="AN4080" i="11"/>
  <c r="AN4079" i="11"/>
  <c r="AN4078" i="11"/>
  <c r="AN4077" i="11"/>
  <c r="AN4076" i="11"/>
  <c r="AN4075" i="11"/>
  <c r="AN4074" i="11"/>
  <c r="AN4073" i="11"/>
  <c r="AN4072" i="11"/>
  <c r="AN4071" i="11"/>
  <c r="AN4070" i="11"/>
  <c r="AN4069" i="11"/>
  <c r="AN4068" i="11"/>
  <c r="AN4067" i="11"/>
  <c r="AN4066" i="11"/>
  <c r="AN4065" i="11"/>
  <c r="AN4064" i="11"/>
  <c r="AN4063" i="11"/>
  <c r="AN4062" i="11"/>
  <c r="AN4061" i="11"/>
  <c r="AN4060" i="11"/>
  <c r="AN4059" i="11"/>
  <c r="AN4058" i="11"/>
  <c r="AN4057" i="11"/>
  <c r="AN4056" i="11"/>
  <c r="AN4055" i="11"/>
  <c r="AN4054" i="11"/>
  <c r="AN4053" i="11"/>
  <c r="AN4052" i="11"/>
  <c r="AN4051" i="11"/>
  <c r="AN4050" i="11"/>
  <c r="AN4049" i="11"/>
  <c r="AN4048" i="11"/>
  <c r="AN4047" i="11"/>
  <c r="AN4046" i="11"/>
  <c r="AN4045" i="11"/>
  <c r="AN4044" i="11"/>
  <c r="AN4043" i="11"/>
  <c r="AN4042" i="11"/>
  <c r="AN4041" i="11"/>
  <c r="AN4040" i="11"/>
  <c r="AN4039" i="11"/>
  <c r="AN4038" i="11"/>
  <c r="AN4037" i="11"/>
  <c r="AN4036" i="11"/>
  <c r="AN4035" i="11"/>
  <c r="AN4034" i="11"/>
  <c r="AN4033" i="11"/>
  <c r="AN4032" i="11"/>
  <c r="AN4031" i="11"/>
  <c r="AN4030" i="11"/>
  <c r="AN4029" i="11"/>
  <c r="AN4028" i="11"/>
  <c r="AN4027" i="11"/>
  <c r="AN4026" i="11"/>
  <c r="AN4025" i="11"/>
  <c r="AN4024" i="11"/>
  <c r="AN4023" i="11"/>
  <c r="AN4022" i="11"/>
  <c r="AN4021" i="11"/>
  <c r="AN4020" i="11"/>
  <c r="AN4019" i="11"/>
  <c r="AN4018" i="11"/>
  <c r="AN4017" i="11"/>
  <c r="AN4016" i="11"/>
  <c r="AN4015" i="11"/>
  <c r="AN4014" i="11"/>
  <c r="AN4013" i="11"/>
  <c r="AN4012" i="11"/>
  <c r="AN4011" i="11"/>
  <c r="AN4010" i="11"/>
  <c r="AN4009" i="11"/>
  <c r="AN4008" i="11"/>
  <c r="AN4007" i="11"/>
  <c r="AN4006" i="11"/>
  <c r="AN4005" i="11"/>
  <c r="AN4004" i="11"/>
  <c r="AN4003" i="11"/>
  <c r="AN4002" i="11"/>
  <c r="AN4001" i="11"/>
  <c r="AN4000" i="11"/>
  <c r="AN3999" i="11"/>
  <c r="AN3998" i="11"/>
  <c r="AN3997" i="11"/>
  <c r="AN3996" i="11"/>
  <c r="AN3995" i="11"/>
  <c r="AN3994" i="11"/>
  <c r="AN3993" i="11"/>
  <c r="AN3992" i="11"/>
  <c r="AN3991" i="11"/>
  <c r="AN3990" i="11"/>
  <c r="AN3989" i="11"/>
  <c r="AN3988" i="11"/>
  <c r="AN3987" i="11"/>
  <c r="AN3986" i="11"/>
  <c r="AN3985" i="11"/>
  <c r="AN3984" i="11"/>
  <c r="AN3983" i="11"/>
  <c r="AN3982" i="11"/>
  <c r="AN3981" i="11"/>
  <c r="AN3980" i="11"/>
  <c r="AN3979" i="11"/>
  <c r="AN3978" i="11"/>
  <c r="AN3977" i="11"/>
  <c r="AN3976" i="11"/>
  <c r="AN3975" i="11"/>
  <c r="AN3974" i="11"/>
  <c r="AN3973" i="11"/>
  <c r="AN3972" i="11"/>
  <c r="AN3971" i="11"/>
  <c r="AN3970" i="11"/>
  <c r="AN3969" i="11"/>
  <c r="AN3968" i="11"/>
  <c r="AN3967" i="11"/>
  <c r="AN3966" i="11"/>
  <c r="AN3965" i="11"/>
  <c r="AN3964" i="11"/>
  <c r="AN3963" i="11"/>
  <c r="AN3962" i="11"/>
  <c r="AN3961" i="11"/>
  <c r="AN3960" i="11"/>
  <c r="AN3959" i="11"/>
  <c r="AN3958" i="11"/>
  <c r="AN3957" i="11"/>
  <c r="AN3956" i="11"/>
  <c r="AN3955" i="11"/>
  <c r="AN3954" i="11"/>
  <c r="AN3953" i="11"/>
  <c r="AN3952" i="11"/>
  <c r="AN3951" i="11"/>
  <c r="AN3950" i="11"/>
  <c r="AN3949" i="11"/>
  <c r="AN3948" i="11"/>
  <c r="AN3947" i="11"/>
  <c r="AN3946" i="11"/>
  <c r="AN3945" i="11"/>
  <c r="AN3944" i="11"/>
  <c r="AN3943" i="11"/>
  <c r="AN3942" i="11"/>
  <c r="AN3941" i="11"/>
  <c r="AN3940" i="11"/>
  <c r="AN3939" i="11"/>
  <c r="AN3938" i="11"/>
  <c r="AN3937" i="11"/>
  <c r="AN3936" i="11"/>
  <c r="AN3935" i="11"/>
  <c r="AN3934" i="11"/>
  <c r="AN3933" i="11"/>
  <c r="AN3932" i="11"/>
  <c r="AN3931" i="11"/>
  <c r="AN3930" i="11"/>
  <c r="AN3929" i="11"/>
  <c r="AN3928" i="11"/>
  <c r="AN3927" i="11"/>
  <c r="AN3926" i="11"/>
  <c r="AN3925" i="11"/>
  <c r="AN3924" i="11"/>
  <c r="AN3923" i="11"/>
  <c r="AN3922" i="11"/>
  <c r="AN3921" i="11"/>
  <c r="AN3920" i="11"/>
  <c r="AN3919" i="11"/>
  <c r="AN3918" i="11"/>
  <c r="AN3917" i="11"/>
  <c r="AN3916" i="11"/>
  <c r="AN3915" i="11"/>
  <c r="AN3914" i="11"/>
  <c r="AN3913" i="11"/>
  <c r="AN3912" i="11"/>
  <c r="AN3911" i="11"/>
  <c r="AN3910" i="11"/>
  <c r="AN3909" i="11"/>
  <c r="AN3908" i="11"/>
  <c r="AN3907" i="11"/>
  <c r="AN3906" i="11"/>
  <c r="AN3905" i="11"/>
  <c r="AN3904" i="11"/>
  <c r="AN3903" i="11"/>
  <c r="AN3902" i="11"/>
  <c r="AN3901" i="11"/>
  <c r="AN3900" i="11"/>
  <c r="AN3899" i="11"/>
  <c r="AN3898" i="11"/>
  <c r="AN3897" i="11"/>
  <c r="AN3896" i="11"/>
  <c r="AN3895" i="11"/>
  <c r="AN3894" i="11"/>
  <c r="AN3893" i="11"/>
  <c r="AN3892" i="11"/>
  <c r="AN3891" i="11"/>
  <c r="AN3890" i="11"/>
  <c r="AN3889" i="11"/>
  <c r="AN3888" i="11"/>
  <c r="AN3887" i="11"/>
  <c r="AN3886" i="11"/>
  <c r="AN3885" i="11"/>
  <c r="AN3884" i="11"/>
  <c r="AN3883" i="11"/>
  <c r="AN3882" i="11"/>
  <c r="AN3881" i="11"/>
  <c r="AN3880" i="11"/>
  <c r="AN3879" i="11"/>
  <c r="AN3878" i="11"/>
  <c r="AN3877" i="11"/>
  <c r="AN3876" i="11"/>
  <c r="AN3875" i="11"/>
  <c r="AN3874" i="11"/>
  <c r="AN3873" i="11"/>
  <c r="AN3872" i="11"/>
  <c r="AN3871" i="11"/>
  <c r="AN3870" i="11"/>
  <c r="AN3869" i="11"/>
  <c r="AN3868" i="11"/>
  <c r="AN3867" i="11"/>
  <c r="AN3866" i="11"/>
  <c r="AN3865" i="11"/>
  <c r="AN3864" i="11"/>
  <c r="AN3863" i="11"/>
  <c r="AN3862" i="11"/>
  <c r="AN3861" i="11"/>
  <c r="AN3860" i="11"/>
  <c r="AN3859" i="11"/>
  <c r="AN3858" i="11"/>
  <c r="AN3857" i="11"/>
  <c r="AN3856" i="11"/>
  <c r="AN3855" i="11"/>
  <c r="AN3854" i="11"/>
  <c r="AN3853" i="11"/>
  <c r="AN3852" i="11"/>
  <c r="AN3851" i="11"/>
  <c r="AN3850" i="11"/>
  <c r="AN3849" i="11"/>
  <c r="AN3848" i="11"/>
  <c r="AN3847" i="11"/>
  <c r="AN3846" i="11"/>
  <c r="AN3845" i="11"/>
  <c r="AN3844" i="11"/>
  <c r="AN3843" i="11"/>
  <c r="AN3842" i="11"/>
  <c r="AN3841" i="11"/>
  <c r="AN3840" i="11"/>
  <c r="AN3839" i="11"/>
  <c r="AN3838" i="11"/>
  <c r="AN3837" i="11"/>
  <c r="AN3836" i="11"/>
  <c r="AN3835" i="11"/>
  <c r="AN3834" i="11"/>
  <c r="AN3833" i="11"/>
  <c r="AN3832" i="11"/>
  <c r="AN3831" i="11"/>
  <c r="AN3830" i="11"/>
  <c r="AN3829" i="11"/>
  <c r="AN3828" i="11"/>
  <c r="AN3827" i="11"/>
  <c r="AN3826" i="11"/>
  <c r="AN3825" i="11"/>
  <c r="AN3824" i="11"/>
  <c r="AN3823" i="11"/>
  <c r="AN3822" i="11"/>
  <c r="AN3821" i="11"/>
  <c r="AN3820" i="11"/>
  <c r="AN3819" i="11"/>
  <c r="AN3818" i="11"/>
  <c r="AN3817" i="11"/>
  <c r="AN3816" i="11"/>
  <c r="AN3815" i="11"/>
  <c r="AN3814" i="11"/>
  <c r="AN3813" i="11"/>
  <c r="AN3812" i="11"/>
  <c r="AN3811" i="11"/>
  <c r="AN3810" i="11"/>
  <c r="AN3809" i="11"/>
  <c r="AN3808" i="11"/>
  <c r="AN3807" i="11"/>
  <c r="AN3806" i="11"/>
  <c r="AN3805" i="11"/>
  <c r="AN3804" i="11"/>
  <c r="AN3803" i="11"/>
  <c r="AN3802" i="11"/>
  <c r="AN3801" i="11"/>
  <c r="AN3800" i="11"/>
  <c r="AN3799" i="11"/>
  <c r="AN3798" i="11"/>
  <c r="AN3797" i="11"/>
  <c r="AN3796" i="11"/>
  <c r="AN3795" i="11"/>
  <c r="AN3794" i="11"/>
  <c r="AN3793" i="11"/>
  <c r="AN3792" i="11"/>
  <c r="AN3791" i="11"/>
  <c r="AN3790" i="11"/>
  <c r="AN3789" i="11"/>
  <c r="AN3788" i="11"/>
  <c r="AN3787" i="11"/>
  <c r="AN3786" i="11"/>
  <c r="AN3785" i="11"/>
  <c r="AN3784" i="11"/>
  <c r="AN3783" i="11"/>
  <c r="AN3782" i="11"/>
  <c r="AN3781" i="11"/>
  <c r="AN3780" i="11"/>
  <c r="AN3779" i="11"/>
  <c r="AN3778" i="11"/>
  <c r="AN3777" i="11"/>
  <c r="AN3776" i="11"/>
  <c r="AN3775" i="11"/>
  <c r="AN3774" i="11"/>
  <c r="AN3773" i="11"/>
  <c r="AN3772" i="11"/>
  <c r="AN3771" i="11"/>
  <c r="AN3770" i="11"/>
  <c r="AN3769" i="11"/>
  <c r="AN3768" i="11"/>
  <c r="AN3767" i="11"/>
  <c r="AN3766" i="11"/>
  <c r="AN3765" i="11"/>
  <c r="AN3764" i="11"/>
  <c r="AN3763" i="11"/>
  <c r="AN3762" i="11"/>
  <c r="AN3761" i="11"/>
  <c r="AN3760" i="11"/>
  <c r="AN3759" i="11"/>
  <c r="AN3758" i="11"/>
  <c r="AN3757" i="11"/>
  <c r="AN3756" i="11"/>
  <c r="AN3755" i="11"/>
  <c r="AN3754" i="11"/>
  <c r="AN3753" i="11"/>
  <c r="AN3752" i="11"/>
  <c r="AN3751" i="11"/>
  <c r="AN3750" i="11"/>
  <c r="AN3749" i="11"/>
  <c r="AN3748" i="11"/>
  <c r="AN3747" i="11"/>
  <c r="AN3746" i="11"/>
  <c r="AN3745" i="11"/>
  <c r="AN3744" i="11"/>
  <c r="AN3743" i="11"/>
  <c r="AN3742" i="11"/>
  <c r="AN3741" i="11"/>
  <c r="AN3740" i="11"/>
  <c r="AN3739" i="11"/>
  <c r="AN3738" i="11"/>
  <c r="AN3737" i="11"/>
  <c r="AN3736" i="11"/>
  <c r="AN3735" i="11"/>
  <c r="AN3734" i="11"/>
  <c r="AN3733" i="11"/>
  <c r="AN3732" i="11"/>
  <c r="AN3731" i="11"/>
  <c r="AN3730" i="11"/>
  <c r="AN3729" i="11"/>
  <c r="AN3728" i="11"/>
  <c r="AN3727" i="11"/>
  <c r="AN3726" i="11"/>
  <c r="AN3725" i="11"/>
  <c r="AN3724" i="11"/>
  <c r="AN3723" i="11"/>
  <c r="AN3722" i="11"/>
  <c r="AN3721" i="11"/>
  <c r="AN3720" i="11"/>
  <c r="AN3719" i="11"/>
  <c r="AN3718" i="11"/>
  <c r="AN3717" i="11"/>
  <c r="AN3716" i="11"/>
  <c r="AN3715" i="11"/>
  <c r="AN3714" i="11"/>
  <c r="AN3713" i="11"/>
  <c r="AN3712" i="11"/>
  <c r="AN3711" i="11"/>
  <c r="AN3710" i="11"/>
  <c r="AN3709" i="11"/>
  <c r="AN3708" i="11"/>
  <c r="AN3707" i="11"/>
  <c r="AN3706" i="11"/>
  <c r="AN3705" i="11"/>
  <c r="AN3704" i="11"/>
  <c r="AN3703" i="11"/>
  <c r="AN3702" i="11"/>
  <c r="AN3701" i="11"/>
  <c r="AN3700" i="11"/>
  <c r="AN3699" i="11"/>
  <c r="AN3698" i="11"/>
  <c r="AN3697" i="11"/>
  <c r="AN3696" i="11"/>
  <c r="AN3695" i="11"/>
  <c r="AN3694" i="11"/>
  <c r="AN3693" i="11"/>
  <c r="AN3692" i="11"/>
  <c r="AN3691" i="11"/>
  <c r="AN3690" i="11"/>
  <c r="AN3689" i="11"/>
  <c r="AN3688" i="11"/>
  <c r="AN3687" i="11"/>
  <c r="AN3686" i="11"/>
  <c r="AN3685" i="11"/>
  <c r="AN3684" i="11"/>
  <c r="AN3683" i="11"/>
  <c r="AN3682" i="11"/>
  <c r="AN3681" i="11"/>
  <c r="AN3680" i="11"/>
  <c r="AN3679" i="11"/>
  <c r="AN3678" i="11"/>
  <c r="AN3677" i="11"/>
  <c r="AN3676" i="11"/>
  <c r="AN3675" i="11"/>
  <c r="AN3674" i="11"/>
  <c r="AN3673" i="11"/>
  <c r="AN3672" i="11"/>
  <c r="AN3671" i="11"/>
  <c r="AN3670" i="11"/>
  <c r="AN3669" i="11"/>
  <c r="AN3668" i="11"/>
  <c r="AN3667" i="11"/>
  <c r="AN3666" i="11"/>
  <c r="AN3665" i="11"/>
  <c r="AN3664" i="11"/>
  <c r="AN3663" i="11"/>
  <c r="AN3662" i="11"/>
  <c r="AN3661" i="11"/>
  <c r="AN3660" i="11"/>
  <c r="AN3659" i="11"/>
  <c r="AN3658" i="11"/>
  <c r="AN3657" i="11"/>
  <c r="AN3656" i="11"/>
  <c r="AN3655" i="11"/>
  <c r="AN3654" i="11"/>
  <c r="AN3653" i="11"/>
  <c r="AN3652" i="11"/>
  <c r="AN3651" i="11"/>
  <c r="AN3650" i="11"/>
  <c r="AN3649" i="11"/>
  <c r="AN3648" i="11"/>
  <c r="AN3647" i="11"/>
  <c r="AN3646" i="11"/>
  <c r="AN3645" i="11"/>
  <c r="AN3644" i="11"/>
  <c r="AN3643" i="11"/>
  <c r="AN3642" i="11"/>
  <c r="AN3641" i="11"/>
  <c r="AN3640" i="11"/>
  <c r="AN3639" i="11"/>
  <c r="AN3638" i="11"/>
  <c r="AN3637" i="11"/>
  <c r="AN3636" i="11"/>
  <c r="AN3635" i="11"/>
  <c r="AN3634" i="11"/>
  <c r="AN3633" i="11"/>
  <c r="AN3632" i="11"/>
  <c r="AN3631" i="11"/>
  <c r="AN3630" i="11"/>
  <c r="AN3629" i="11"/>
  <c r="AN3628" i="11"/>
  <c r="AN3627" i="11"/>
  <c r="AN3626" i="11"/>
  <c r="AN3625" i="11"/>
  <c r="AN3624" i="11"/>
  <c r="AN3623" i="11"/>
  <c r="AN3622" i="11"/>
  <c r="AN3621" i="11"/>
  <c r="AN3620" i="11"/>
  <c r="AN3619" i="11"/>
  <c r="AN3618" i="11"/>
  <c r="AN3617" i="11"/>
  <c r="AN3616" i="11"/>
  <c r="AN3615" i="11"/>
  <c r="AN3614" i="11"/>
  <c r="AN3613" i="11"/>
  <c r="AN3612" i="11"/>
  <c r="AN3611" i="11"/>
  <c r="AN3610" i="11"/>
  <c r="AN3609" i="11"/>
  <c r="AN3608" i="11"/>
  <c r="AN3607" i="11"/>
  <c r="AN3606" i="11"/>
  <c r="AN3605" i="11"/>
  <c r="AN3604" i="11"/>
  <c r="AN3603" i="11"/>
  <c r="AN3602" i="11"/>
  <c r="AN3601" i="11"/>
  <c r="AN3600" i="11"/>
  <c r="AN3599" i="11"/>
  <c r="AN3598" i="11"/>
  <c r="AN3597" i="11"/>
  <c r="AN3596" i="11"/>
  <c r="AN3595" i="11"/>
  <c r="AN3594" i="11"/>
  <c r="AN3593" i="11"/>
  <c r="AN3592" i="11"/>
  <c r="AN3591" i="11"/>
  <c r="AN3590" i="11"/>
  <c r="AN3589" i="11"/>
  <c r="AN3588" i="11"/>
  <c r="AN3587" i="11"/>
  <c r="AN3586" i="11"/>
  <c r="AN3585" i="11"/>
  <c r="AN3584" i="11"/>
  <c r="AN3583" i="11"/>
  <c r="AN3582" i="11"/>
  <c r="AN3581" i="11"/>
  <c r="AN3580" i="11"/>
  <c r="AN3579" i="11"/>
  <c r="AN3578" i="11"/>
  <c r="AN3577" i="11"/>
  <c r="AN3576" i="11"/>
  <c r="AN3575" i="11"/>
  <c r="AN3574" i="11"/>
  <c r="AN3573" i="11"/>
  <c r="AN3572" i="11"/>
  <c r="AN3571" i="11"/>
  <c r="AN3570" i="11"/>
  <c r="AN3569" i="11"/>
  <c r="AN3568" i="11"/>
  <c r="AN3567" i="11"/>
  <c r="AN3566" i="11"/>
  <c r="AN3565" i="11"/>
  <c r="AN3564" i="11"/>
  <c r="AN3563" i="11"/>
  <c r="AN3562" i="11"/>
  <c r="AN3561" i="11"/>
  <c r="AN3560" i="11"/>
  <c r="AN3559" i="11"/>
  <c r="AN3558" i="11"/>
  <c r="AN3557" i="11"/>
  <c r="AN3556" i="11"/>
  <c r="AN3555" i="11"/>
  <c r="AN3554" i="11"/>
  <c r="AN3553" i="11"/>
  <c r="AN3552" i="11"/>
  <c r="AN3551" i="11"/>
  <c r="AN3550" i="11"/>
  <c r="AN3549" i="11"/>
  <c r="AN3548" i="11"/>
  <c r="AN3547" i="11"/>
  <c r="AN3546" i="11"/>
  <c r="AN3545" i="11"/>
  <c r="AN3544" i="11"/>
  <c r="AN3543" i="11"/>
  <c r="AN3542" i="11"/>
  <c r="AN3541" i="11"/>
  <c r="AN3540" i="11"/>
  <c r="AN3539" i="11"/>
  <c r="AN3538" i="11"/>
  <c r="AN3537" i="11"/>
  <c r="AN3536" i="11"/>
  <c r="AN3535" i="11"/>
  <c r="AN3534" i="11"/>
  <c r="AN3533" i="11"/>
  <c r="AN3532" i="11"/>
  <c r="AN3531" i="11"/>
  <c r="AN3530" i="11"/>
  <c r="AN3529" i="11"/>
  <c r="AN3528" i="11"/>
  <c r="AN3527" i="11"/>
  <c r="AN3526" i="11"/>
  <c r="AN3525" i="11"/>
  <c r="AN3524" i="11"/>
  <c r="AN3523" i="11"/>
  <c r="AN3522" i="11"/>
  <c r="AN3521" i="11"/>
  <c r="AN3520" i="11"/>
  <c r="AN3519" i="11"/>
  <c r="AN3518" i="11"/>
  <c r="AN3517" i="11"/>
  <c r="AN3516" i="11"/>
  <c r="AN3515" i="11"/>
  <c r="AN3514" i="11"/>
  <c r="AN3513" i="11"/>
  <c r="AN3512" i="11"/>
  <c r="AN3511" i="11"/>
  <c r="AN3510" i="11"/>
  <c r="AN3509" i="11"/>
  <c r="AN3508" i="11"/>
  <c r="AN3507" i="11"/>
  <c r="AN3506" i="11"/>
  <c r="AN3505" i="11"/>
  <c r="AN3504" i="11"/>
  <c r="AN3503" i="11"/>
  <c r="AN3502" i="11"/>
  <c r="AN3501" i="11"/>
  <c r="AN3500" i="11"/>
  <c r="AN3499" i="11"/>
  <c r="AN3498" i="11"/>
  <c r="AN3497" i="11"/>
  <c r="AN3496" i="11"/>
  <c r="AN3495" i="11"/>
  <c r="AN3494" i="11"/>
  <c r="AN3493" i="11"/>
  <c r="AN3492" i="11"/>
  <c r="AN3491" i="11"/>
  <c r="AN3490" i="11"/>
  <c r="AN3489" i="11"/>
  <c r="AN3488" i="11"/>
  <c r="AN3487" i="11"/>
  <c r="AN3486" i="11"/>
  <c r="AN3485" i="11"/>
  <c r="AN3484" i="11"/>
  <c r="AN3483" i="11"/>
  <c r="AN3482" i="11"/>
  <c r="AN3481" i="11"/>
  <c r="AN3480" i="11"/>
  <c r="AN3479" i="11"/>
  <c r="AN3478" i="11"/>
  <c r="AN3477" i="11"/>
  <c r="AN3476" i="11"/>
  <c r="AN3475" i="11"/>
  <c r="AN3474" i="11"/>
  <c r="AN3473" i="11"/>
  <c r="AN3472" i="11"/>
  <c r="AN3471" i="11"/>
  <c r="AN3470" i="11"/>
  <c r="AN3469" i="11"/>
  <c r="AN3468" i="11"/>
  <c r="AN3467" i="11"/>
  <c r="AN3466" i="11"/>
  <c r="AN3465" i="11"/>
  <c r="AN3464" i="11"/>
  <c r="AN3463" i="11"/>
  <c r="AN3462" i="11"/>
  <c r="AN3461" i="11"/>
  <c r="AN3460" i="11"/>
  <c r="AN3459" i="11"/>
  <c r="AN3458" i="11"/>
  <c r="AN3457" i="11"/>
  <c r="AN3456" i="11"/>
  <c r="AN3455" i="11"/>
  <c r="AN3454" i="11"/>
  <c r="AN3453" i="11"/>
  <c r="AN3452" i="11"/>
  <c r="AN3451" i="11"/>
  <c r="AN3450" i="11"/>
  <c r="AN3449" i="11"/>
  <c r="AN3448" i="11"/>
  <c r="AN3447" i="11"/>
  <c r="AN3446" i="11"/>
  <c r="AN3445" i="11"/>
  <c r="AN3444" i="11"/>
  <c r="AN3443" i="11"/>
  <c r="AN3442" i="11"/>
  <c r="AN3441" i="11"/>
  <c r="AN3440" i="11"/>
  <c r="AN3439" i="11"/>
  <c r="AN3438" i="11"/>
  <c r="AN3437" i="11"/>
  <c r="AN3436" i="11"/>
  <c r="AN3435" i="11"/>
  <c r="AN3434" i="11"/>
  <c r="AN3433" i="11"/>
  <c r="AN3432" i="11"/>
  <c r="AN3431" i="11"/>
  <c r="AN3430" i="11"/>
  <c r="AN3429" i="11"/>
  <c r="AN3428" i="11"/>
  <c r="AN3427" i="11"/>
  <c r="AN3426" i="11"/>
  <c r="AN3425" i="11"/>
  <c r="AN3424" i="11"/>
  <c r="AN3423" i="11"/>
  <c r="AN3422" i="11"/>
  <c r="AN3421" i="11"/>
  <c r="AN3420" i="11"/>
  <c r="AN3419" i="11"/>
  <c r="AN3418" i="11"/>
  <c r="AN3417" i="11"/>
  <c r="AN3416" i="11"/>
  <c r="AN3415" i="11"/>
  <c r="AN3414" i="11"/>
  <c r="AN3413" i="11"/>
  <c r="AN3412" i="11"/>
  <c r="AN3411" i="11"/>
  <c r="AN3410" i="11"/>
  <c r="AN3409" i="11"/>
  <c r="AN3408" i="11"/>
  <c r="AN3407" i="11"/>
  <c r="AN3406" i="11"/>
  <c r="AN3405" i="11"/>
  <c r="AN3404" i="11"/>
  <c r="AN3403" i="11"/>
  <c r="AN3402" i="11"/>
  <c r="AN3401" i="11"/>
  <c r="AN3400" i="11"/>
  <c r="AN3399" i="11"/>
  <c r="AN3398" i="11"/>
  <c r="AN3397" i="11"/>
  <c r="AN3396" i="11"/>
  <c r="AN3395" i="11"/>
  <c r="AN3394" i="11"/>
  <c r="AN3393" i="11"/>
  <c r="AN3392" i="11"/>
  <c r="AN3391" i="11"/>
  <c r="AN3390" i="11"/>
  <c r="AN3389" i="11"/>
  <c r="AN3388" i="11"/>
  <c r="AN3387" i="11"/>
  <c r="AN3386" i="11"/>
  <c r="AN3385" i="11"/>
  <c r="AN3384" i="11"/>
  <c r="AN3383" i="11"/>
  <c r="AN3382" i="11"/>
  <c r="AN3381" i="11"/>
  <c r="AN3380" i="11"/>
  <c r="AN3379" i="11"/>
  <c r="AN3378" i="11"/>
  <c r="AN3377" i="11"/>
  <c r="AN3376" i="11"/>
  <c r="AN3375" i="11"/>
  <c r="AN3374" i="11"/>
  <c r="AN3373" i="11"/>
  <c r="AN3372" i="11"/>
  <c r="AN3371" i="11"/>
  <c r="AN3370" i="11"/>
  <c r="AN3369" i="11"/>
  <c r="AN3368" i="11"/>
  <c r="AN3367" i="11"/>
  <c r="AN3366" i="11"/>
  <c r="AN3365" i="11"/>
  <c r="AN3364" i="11"/>
  <c r="AN3363" i="11"/>
  <c r="AN3362" i="11"/>
  <c r="AN3361" i="11"/>
  <c r="AN3360" i="11"/>
  <c r="AN3359" i="11"/>
  <c r="AN3358" i="11"/>
  <c r="AN3357" i="11"/>
  <c r="AN3356" i="11"/>
  <c r="AN3355" i="11"/>
  <c r="AN3354" i="11"/>
  <c r="AN3353" i="11"/>
  <c r="AN3352" i="11"/>
  <c r="AN3351" i="11"/>
  <c r="AN3350" i="11"/>
  <c r="AN3349" i="11"/>
  <c r="AN3348" i="11"/>
  <c r="AN3347" i="11"/>
  <c r="AN3346" i="11"/>
  <c r="AN3345" i="11"/>
  <c r="AN3344" i="11"/>
  <c r="AN3343" i="11"/>
  <c r="AN3342" i="11"/>
  <c r="AN3341" i="11"/>
  <c r="AN3340" i="11"/>
  <c r="AN3339" i="11"/>
  <c r="AN3338" i="11"/>
  <c r="AN3337" i="11"/>
  <c r="AN3336" i="11"/>
  <c r="AN3335" i="11"/>
  <c r="AN3334" i="11"/>
  <c r="AN3333" i="11"/>
  <c r="AN3332" i="11"/>
  <c r="AN3331" i="11"/>
  <c r="AN3330" i="11"/>
  <c r="AN3329" i="11"/>
  <c r="AN3328" i="11"/>
  <c r="AN3327" i="11"/>
  <c r="AN3326" i="11"/>
  <c r="AN3325" i="11"/>
  <c r="AN3324" i="11"/>
  <c r="AN3323" i="11"/>
  <c r="AN3322" i="11"/>
  <c r="AN3321" i="11"/>
  <c r="AN3320" i="11"/>
  <c r="AN3319" i="11"/>
  <c r="AN3318" i="11"/>
  <c r="AN3317" i="11"/>
  <c r="AN3316" i="11"/>
  <c r="AN3315" i="11"/>
  <c r="AN3314" i="11"/>
  <c r="AN3313" i="11"/>
  <c r="AN3312" i="11"/>
  <c r="AN3311" i="11"/>
  <c r="AN3310" i="11"/>
  <c r="AN3309" i="11"/>
  <c r="AN3308" i="11"/>
  <c r="AN3307" i="11"/>
  <c r="AN3306" i="11"/>
  <c r="AN3305" i="11"/>
  <c r="AN3304" i="11"/>
  <c r="AN3303" i="11"/>
  <c r="AN3302" i="11"/>
  <c r="AN3301" i="11"/>
  <c r="AN3300" i="11"/>
  <c r="AN3299" i="11"/>
  <c r="AN3298" i="11"/>
  <c r="AN3297" i="11"/>
  <c r="AN3296" i="11"/>
  <c r="AN3295" i="11"/>
  <c r="AN3294" i="11"/>
  <c r="AN3293" i="11"/>
  <c r="AN3292" i="11"/>
  <c r="AN3291" i="11"/>
  <c r="AN3290" i="11"/>
  <c r="AN3289" i="11"/>
  <c r="AN3288" i="11"/>
  <c r="AN3287" i="11"/>
  <c r="AN3286" i="11"/>
  <c r="AN3285" i="11"/>
  <c r="AN3284" i="11"/>
  <c r="AN3283" i="11"/>
  <c r="AN3282" i="11"/>
  <c r="AN3281" i="11"/>
  <c r="AN3280" i="11"/>
  <c r="AN3279" i="11"/>
  <c r="AN3278" i="11"/>
  <c r="AN3277" i="11"/>
  <c r="AN3276" i="11"/>
  <c r="AN3275" i="11"/>
  <c r="AN3274" i="11"/>
  <c r="AN3273" i="11"/>
  <c r="AN3272" i="11"/>
  <c r="AN3271" i="11"/>
  <c r="AN3270" i="11"/>
  <c r="AN3269" i="11"/>
  <c r="AN3268" i="11"/>
  <c r="AN3267" i="11"/>
  <c r="AN3266" i="11"/>
  <c r="AN3265" i="11"/>
  <c r="AN3264" i="11"/>
  <c r="AN3263" i="11"/>
  <c r="AN3262" i="11"/>
  <c r="AN3261" i="11"/>
  <c r="AN3260" i="11"/>
  <c r="AN3259" i="11"/>
  <c r="AN3258" i="11"/>
  <c r="AN3257" i="11"/>
  <c r="AN3256" i="11"/>
  <c r="AN3255" i="11"/>
  <c r="AN3254" i="11"/>
  <c r="AN3253" i="11"/>
  <c r="AN3252" i="11"/>
  <c r="AN3251" i="11"/>
  <c r="AN3250" i="11"/>
  <c r="AN3249" i="11"/>
  <c r="AN3248" i="11"/>
  <c r="AN3247" i="11"/>
  <c r="AN3246" i="11"/>
  <c r="AN3245" i="11"/>
  <c r="AN3244" i="11"/>
  <c r="AN3243" i="11"/>
  <c r="AN3242" i="11"/>
  <c r="AN3241" i="11"/>
  <c r="AN3240" i="11"/>
  <c r="AN3239" i="11"/>
  <c r="AN3238" i="11"/>
  <c r="AN3237" i="11"/>
  <c r="AN3236" i="11"/>
  <c r="AN3235" i="11"/>
  <c r="AN3234" i="11"/>
  <c r="AN3233" i="11"/>
  <c r="AN3232" i="11"/>
  <c r="AN3231" i="11"/>
  <c r="AN3230" i="11"/>
  <c r="AN3229" i="11"/>
  <c r="AN3228" i="11"/>
  <c r="AN3227" i="11"/>
  <c r="AN3226" i="11"/>
  <c r="AN3225" i="11"/>
  <c r="AN3224" i="11"/>
  <c r="AN3223" i="11"/>
  <c r="AN3222" i="11"/>
  <c r="AN3221" i="11"/>
  <c r="AN3220" i="11"/>
  <c r="AN3219" i="11"/>
  <c r="AN3218" i="11"/>
  <c r="AN3217" i="11"/>
  <c r="AN3216" i="11"/>
  <c r="AN3215" i="11"/>
  <c r="AN3214" i="11"/>
  <c r="AN3213" i="11"/>
  <c r="AN3212" i="11"/>
  <c r="AN3211" i="11"/>
  <c r="AN3210" i="11"/>
  <c r="AN3209" i="11"/>
  <c r="AN3208" i="11"/>
  <c r="AN3207" i="11"/>
  <c r="AN3206" i="11"/>
  <c r="AN3205" i="11"/>
  <c r="AN3204" i="11"/>
  <c r="AN3203" i="11"/>
  <c r="AN3202" i="11"/>
  <c r="AN3201" i="11"/>
  <c r="AN3200" i="11"/>
  <c r="AN3199" i="11"/>
  <c r="AN3198" i="11"/>
  <c r="AN3197" i="11"/>
  <c r="AN3196" i="11"/>
  <c r="AN3195" i="11"/>
  <c r="AN3194" i="11"/>
  <c r="AN3193" i="11"/>
  <c r="AN3192" i="11"/>
  <c r="AN3191" i="11"/>
  <c r="AN3190" i="11"/>
  <c r="AN3189" i="11"/>
  <c r="AN3188" i="11"/>
  <c r="AN3187" i="11"/>
  <c r="AN3186" i="11"/>
  <c r="AN3185" i="11"/>
  <c r="AN3184" i="11"/>
  <c r="AN3183" i="11"/>
  <c r="AN3182" i="11"/>
  <c r="AN3181" i="11"/>
  <c r="AN3180" i="11"/>
  <c r="AN3179" i="11"/>
  <c r="AN3178" i="11"/>
  <c r="AN3177" i="11"/>
  <c r="AN3176" i="11"/>
  <c r="AN3175" i="11"/>
  <c r="AN3174" i="11"/>
  <c r="AN3173" i="11"/>
  <c r="AN3172" i="11"/>
  <c r="AN3171" i="11"/>
  <c r="AN3170" i="11"/>
  <c r="AN3169" i="11"/>
  <c r="AN3168" i="11"/>
  <c r="AN3167" i="11"/>
  <c r="AN3166" i="11"/>
  <c r="AN3165" i="11"/>
  <c r="AN3164" i="11"/>
  <c r="AN3163" i="11"/>
  <c r="AN3162" i="11"/>
  <c r="AN3161" i="11"/>
  <c r="AN3160" i="11"/>
  <c r="AN3159" i="11"/>
  <c r="AN3158" i="11"/>
  <c r="AN3157" i="11"/>
  <c r="AN3156" i="11"/>
  <c r="AN3155" i="11"/>
  <c r="AN3154" i="11"/>
  <c r="AN3153" i="11"/>
  <c r="AN3152" i="11"/>
  <c r="AN3151" i="11"/>
  <c r="AN3150" i="11"/>
  <c r="AN3149" i="11"/>
  <c r="AN3148" i="11"/>
  <c r="AN3147" i="11"/>
  <c r="AN3146" i="11"/>
  <c r="AN3145" i="11"/>
  <c r="AN3144" i="11"/>
  <c r="AN3143" i="11"/>
  <c r="AN3142" i="11"/>
  <c r="AN3141" i="11"/>
  <c r="AN3140" i="11"/>
  <c r="AN3139" i="11"/>
  <c r="AN3138" i="11"/>
  <c r="AN3137" i="11"/>
  <c r="AN3136" i="11"/>
  <c r="AN3135" i="11"/>
  <c r="AN3134" i="11"/>
  <c r="AN3133" i="11"/>
  <c r="AN3132" i="11"/>
  <c r="AN3131" i="11"/>
  <c r="AN3130" i="11"/>
  <c r="AN3129" i="11"/>
  <c r="AN3128" i="11"/>
  <c r="AN3127" i="11"/>
  <c r="AN3126" i="11"/>
  <c r="AN3125" i="11"/>
  <c r="AN3124" i="11"/>
  <c r="AN3123" i="11"/>
  <c r="AN3122" i="11"/>
  <c r="AN3121" i="11"/>
  <c r="AN3120" i="11"/>
  <c r="AN3119" i="11"/>
  <c r="AN3118" i="11"/>
  <c r="AN3117" i="11"/>
  <c r="AN3116" i="11"/>
  <c r="AN3115" i="11"/>
  <c r="AN3114" i="11"/>
  <c r="AN3113" i="11"/>
  <c r="AN3112" i="11"/>
  <c r="AN3111" i="11"/>
  <c r="AN3110" i="11"/>
  <c r="AN3109" i="11"/>
  <c r="AN3108" i="11"/>
  <c r="AN3107" i="11"/>
  <c r="AN3106" i="11"/>
  <c r="AN3105" i="11"/>
  <c r="AN3104" i="11"/>
  <c r="AN3103" i="11"/>
  <c r="AN3102" i="11"/>
  <c r="AN3101" i="11"/>
  <c r="AN3100" i="11"/>
  <c r="AN3099" i="11"/>
  <c r="AN3098" i="11"/>
  <c r="AN3097" i="11"/>
  <c r="AN3096" i="11"/>
  <c r="AN3095" i="11"/>
  <c r="AN3094" i="11"/>
  <c r="AN3093" i="11"/>
  <c r="AN3092" i="11"/>
  <c r="AN3091" i="11"/>
  <c r="AN3090" i="11"/>
  <c r="AN3089" i="11"/>
  <c r="AN3088" i="11"/>
  <c r="AN3087" i="11"/>
  <c r="AN3086" i="11"/>
  <c r="AN3085" i="11"/>
  <c r="AN3084" i="11"/>
  <c r="AN3083" i="11"/>
  <c r="AN3082" i="11"/>
  <c r="AN3081" i="11"/>
  <c r="AN3080" i="11"/>
  <c r="AN3079" i="11"/>
  <c r="AN3078" i="11"/>
  <c r="AN3077" i="11"/>
  <c r="AN3076" i="11"/>
  <c r="AN3075" i="11"/>
  <c r="AN3074" i="11"/>
  <c r="AN3073" i="11"/>
  <c r="AN3072" i="11"/>
  <c r="AN3071" i="11"/>
  <c r="AN3070" i="11"/>
  <c r="AN3069" i="11"/>
  <c r="AN3068" i="11"/>
  <c r="AN3067" i="11"/>
  <c r="AN3066" i="11"/>
  <c r="AN3065" i="11"/>
  <c r="AN3064" i="11"/>
  <c r="AN3063" i="11"/>
  <c r="AN3062" i="11"/>
  <c r="AN3061" i="11"/>
  <c r="AN3060" i="11"/>
  <c r="AN3059" i="11"/>
  <c r="AN3058" i="11"/>
  <c r="AN3057" i="11"/>
  <c r="AN3056" i="11"/>
  <c r="AN3055" i="11"/>
  <c r="AN3054" i="11"/>
  <c r="AN3053" i="11"/>
  <c r="AN3052" i="11"/>
  <c r="AN3051" i="11"/>
  <c r="AN3050" i="11"/>
  <c r="AN3049" i="11"/>
  <c r="AN3048" i="11"/>
  <c r="AN3047" i="11"/>
  <c r="AN3046" i="11"/>
  <c r="AN3045" i="11"/>
  <c r="AN3044" i="11"/>
  <c r="AN3043" i="11"/>
  <c r="AN3042" i="11"/>
  <c r="AN3041" i="11"/>
  <c r="AN3040" i="11"/>
  <c r="AN3039" i="11"/>
  <c r="AN3038" i="11"/>
  <c r="AN3037" i="11"/>
  <c r="AN3036" i="11"/>
  <c r="AN3035" i="11"/>
  <c r="AN3034" i="11"/>
  <c r="AN3033" i="11"/>
  <c r="AN3032" i="11"/>
  <c r="AN3031" i="11"/>
  <c r="AN3030" i="11"/>
  <c r="AN3029" i="11"/>
  <c r="AN3028" i="11"/>
  <c r="AN3027" i="11"/>
  <c r="AN3026" i="11"/>
  <c r="AN3025" i="11"/>
  <c r="AN3024" i="11"/>
  <c r="AN3023" i="11"/>
  <c r="AN3022" i="11"/>
  <c r="AN3021" i="11"/>
  <c r="AN3020" i="11"/>
  <c r="AN3019" i="11"/>
  <c r="AN3018" i="11"/>
  <c r="AN3017" i="11"/>
  <c r="AN3016" i="11"/>
  <c r="AN3015" i="11"/>
  <c r="AN3014" i="11"/>
  <c r="AN3013" i="11"/>
  <c r="AN3012" i="11"/>
  <c r="AN3011" i="11"/>
  <c r="AN3010" i="11"/>
  <c r="AN3009" i="11"/>
  <c r="AN3008" i="11"/>
  <c r="AN3007" i="11"/>
  <c r="AN3006" i="11"/>
  <c r="AN3005" i="11"/>
  <c r="AN3004" i="11"/>
  <c r="AN3003" i="11"/>
  <c r="AN3002" i="11"/>
  <c r="AN3001" i="11"/>
  <c r="AN3000" i="11"/>
  <c r="AN2999" i="11"/>
  <c r="AN2998" i="11"/>
  <c r="AN2997" i="11"/>
  <c r="AN2996" i="11"/>
  <c r="AN2995" i="11"/>
  <c r="AN2994" i="11"/>
  <c r="AN2993" i="11"/>
  <c r="AN2992" i="11"/>
  <c r="AN2991" i="11"/>
  <c r="AN2990" i="11"/>
  <c r="AN2989" i="11"/>
  <c r="AN2988" i="11"/>
  <c r="AN2987" i="11"/>
  <c r="AN2986" i="11"/>
  <c r="AN2985" i="11"/>
  <c r="AN2984" i="11"/>
  <c r="AN2983" i="11"/>
  <c r="AN2982" i="11"/>
  <c r="AN2981" i="11"/>
  <c r="AN2980" i="11"/>
  <c r="AN2979" i="11"/>
  <c r="AN2978" i="11"/>
  <c r="AN2977" i="11"/>
  <c r="AN2976" i="11"/>
  <c r="AN2975" i="11"/>
  <c r="AN2974" i="11"/>
  <c r="AN2973" i="11"/>
  <c r="AN2972" i="11"/>
  <c r="AN2971" i="11"/>
  <c r="AN2970" i="11"/>
  <c r="AN2969" i="11"/>
  <c r="AN2968" i="11"/>
  <c r="AN2967" i="11"/>
  <c r="AN2966" i="11"/>
  <c r="AN2965" i="11"/>
  <c r="AN2964" i="11"/>
  <c r="AN2963" i="11"/>
  <c r="AN2962" i="11"/>
  <c r="AN2961" i="11"/>
  <c r="AN2960" i="11"/>
  <c r="AN2959" i="11"/>
  <c r="AN2958" i="11"/>
  <c r="AN2957" i="11"/>
  <c r="AN2956" i="11"/>
  <c r="AN2955" i="11"/>
  <c r="AN2954" i="11"/>
  <c r="AN2953" i="11"/>
  <c r="AN2952" i="11"/>
  <c r="AN2951" i="11"/>
  <c r="AN2950" i="11"/>
  <c r="AN2949" i="11"/>
  <c r="AN2948" i="11"/>
  <c r="AN2947" i="11"/>
  <c r="AN2946" i="11"/>
  <c r="AN2945" i="11"/>
  <c r="AN2944" i="11"/>
  <c r="AN2943" i="11"/>
  <c r="AN2942" i="11"/>
  <c r="AN2941" i="11"/>
  <c r="AN2940" i="11"/>
  <c r="AN2939" i="11"/>
  <c r="AN2938" i="11"/>
  <c r="AN2937" i="11"/>
  <c r="AN2936" i="11"/>
  <c r="AN2935" i="11"/>
  <c r="AN2934" i="11"/>
  <c r="AN2933" i="11"/>
  <c r="AN2932" i="11"/>
  <c r="AN2931" i="11"/>
  <c r="AN2930" i="11"/>
  <c r="AN2929" i="11"/>
  <c r="AN2928" i="11"/>
  <c r="AN2927" i="11"/>
  <c r="AN2926" i="11"/>
  <c r="AN2925" i="11"/>
  <c r="AN2924" i="11"/>
  <c r="AN2923" i="11"/>
  <c r="AN2922" i="11"/>
  <c r="AN2921" i="11"/>
  <c r="AN2920" i="11"/>
  <c r="AN2919" i="11"/>
  <c r="AN2918" i="11"/>
  <c r="AN2917" i="11"/>
  <c r="AN2916" i="11"/>
  <c r="AN2915" i="11"/>
  <c r="AN2914" i="11"/>
  <c r="AN2913" i="11"/>
  <c r="AN2912" i="11"/>
  <c r="AN2911" i="11"/>
  <c r="AN2910" i="11"/>
  <c r="AN2909" i="11"/>
  <c r="AN2908" i="11"/>
  <c r="AN2907" i="11"/>
  <c r="AN2906" i="11"/>
  <c r="AN2905" i="11"/>
  <c r="AN2904" i="11"/>
  <c r="AN2903" i="11"/>
  <c r="AN2902" i="11"/>
  <c r="AN2901" i="11"/>
  <c r="AN2900" i="11"/>
  <c r="AN2899" i="11"/>
  <c r="AN2898" i="11"/>
  <c r="AN2897" i="11"/>
  <c r="AN2896" i="11"/>
  <c r="AN2895" i="11"/>
  <c r="AN2894" i="11"/>
  <c r="AN2893" i="11"/>
  <c r="AN2892" i="11"/>
  <c r="AN2891" i="11"/>
  <c r="AN2890" i="11"/>
  <c r="AN2889" i="11"/>
  <c r="AN2888" i="11"/>
  <c r="AN2887" i="11"/>
  <c r="AN2886" i="11"/>
  <c r="AN2885" i="11"/>
  <c r="AN2884" i="11"/>
  <c r="AN2883" i="11"/>
  <c r="AN2882" i="11"/>
  <c r="AN2881" i="11"/>
  <c r="AN2880" i="11"/>
  <c r="AN2879" i="11"/>
  <c r="AN2878" i="11"/>
  <c r="AN2877" i="11"/>
  <c r="AN2876" i="11"/>
  <c r="AN2875" i="11"/>
  <c r="AN2874" i="11"/>
  <c r="AN2873" i="11"/>
  <c r="AN2872" i="11"/>
  <c r="AN2871" i="11"/>
  <c r="AN2870" i="11"/>
  <c r="AN2869" i="11"/>
  <c r="AN2868" i="11"/>
  <c r="AN2867" i="11"/>
  <c r="AN2866" i="11"/>
  <c r="AN2865" i="11"/>
  <c r="AN2864" i="11"/>
  <c r="AN2863" i="11"/>
  <c r="AN2862" i="11"/>
  <c r="AN2861" i="11"/>
  <c r="AN2860" i="11"/>
  <c r="AN2859" i="11"/>
  <c r="AN2858" i="11"/>
  <c r="AN2857" i="11"/>
  <c r="AN2856" i="11"/>
  <c r="AN2855" i="11"/>
  <c r="AN2854" i="11"/>
  <c r="AN2853" i="11"/>
  <c r="AN2852" i="11"/>
  <c r="AN2851" i="11"/>
  <c r="AN2850" i="11"/>
  <c r="AN2849" i="11"/>
  <c r="AN2848" i="11"/>
  <c r="AN2847" i="11"/>
  <c r="AN2846" i="11"/>
  <c r="AN2845" i="11"/>
  <c r="AN2844" i="11"/>
  <c r="AN2843" i="11"/>
  <c r="AN2842" i="11"/>
  <c r="AN2841" i="11"/>
  <c r="AN2840" i="11"/>
  <c r="AN2839" i="11"/>
  <c r="AN2838" i="11"/>
  <c r="AN2837" i="11"/>
  <c r="AN2836" i="11"/>
  <c r="AN2835" i="11"/>
  <c r="AN2834" i="11"/>
  <c r="AN2833" i="11"/>
  <c r="AN2832" i="11"/>
  <c r="AN2831" i="11"/>
  <c r="AN2830" i="11"/>
  <c r="AN2829" i="11"/>
  <c r="AN2828" i="11"/>
  <c r="AN2827" i="11"/>
  <c r="AN2826" i="11"/>
  <c r="AN2825" i="11"/>
  <c r="AN2824" i="11"/>
  <c r="AN2823" i="11"/>
  <c r="AN2822" i="11"/>
  <c r="AN2821" i="11"/>
  <c r="AN2820" i="11"/>
  <c r="AN2819" i="11"/>
  <c r="AN2818" i="11"/>
  <c r="AN2817" i="11"/>
  <c r="AN2816" i="11"/>
  <c r="AN2815" i="11"/>
  <c r="AN2814" i="11"/>
  <c r="AN2813" i="11"/>
  <c r="AN2812" i="11"/>
  <c r="AN2811" i="11"/>
  <c r="AN2810" i="11"/>
  <c r="AN2809" i="11"/>
  <c r="AN2808" i="11"/>
  <c r="AN2807" i="11"/>
  <c r="AN2806" i="11"/>
  <c r="AN2805" i="11"/>
  <c r="AN2804" i="11"/>
  <c r="AN2803" i="11"/>
  <c r="AN2802" i="11"/>
  <c r="AN2801" i="11"/>
  <c r="AN2800" i="11"/>
  <c r="AN2799" i="11"/>
  <c r="AN2798" i="11"/>
  <c r="AN2797" i="11"/>
  <c r="AN2796" i="11"/>
  <c r="AN2795" i="11"/>
  <c r="AN2794" i="11"/>
  <c r="AN2793" i="11"/>
  <c r="AN2792" i="11"/>
  <c r="AN2791" i="11"/>
  <c r="AN2790" i="11"/>
  <c r="AN2789" i="11"/>
  <c r="AN2788" i="11"/>
  <c r="AN2787" i="11"/>
  <c r="AN2786" i="11"/>
  <c r="AN2785" i="11"/>
  <c r="AN2784" i="11"/>
  <c r="AN2783" i="11"/>
  <c r="AN2782" i="11"/>
  <c r="AN2781" i="11"/>
  <c r="AN2780" i="11"/>
  <c r="AN2779" i="11"/>
  <c r="AN2778" i="11"/>
  <c r="AN2777" i="11"/>
  <c r="AN2776" i="11"/>
  <c r="AN2775" i="11"/>
  <c r="AN2774" i="11"/>
  <c r="AN2773" i="11"/>
  <c r="AN2772" i="11"/>
  <c r="AN2771" i="11"/>
  <c r="AN2770" i="11"/>
  <c r="AN2769" i="11"/>
  <c r="AN2768" i="11"/>
  <c r="AN2767" i="11"/>
  <c r="AN2766" i="11"/>
  <c r="AN2765" i="11"/>
  <c r="AN2764" i="11"/>
  <c r="AN2763" i="11"/>
  <c r="AN2762" i="11"/>
  <c r="AN2761" i="11"/>
  <c r="AN2760" i="11"/>
  <c r="AN2759" i="11"/>
  <c r="AN2758" i="11"/>
  <c r="AN2757" i="11"/>
  <c r="AN2756" i="11"/>
  <c r="AN2755" i="11"/>
  <c r="AN2754" i="11"/>
  <c r="AN2753" i="11"/>
  <c r="AN2752" i="11"/>
  <c r="AN2751" i="11"/>
  <c r="AN2750" i="11"/>
  <c r="AN2749" i="11"/>
  <c r="AN2748" i="11"/>
  <c r="AN2747" i="11"/>
  <c r="AN2746" i="11"/>
  <c r="AN2745" i="11"/>
  <c r="AN2744" i="11"/>
  <c r="AN2743" i="11"/>
  <c r="AN2742" i="11"/>
  <c r="AN2741" i="11"/>
  <c r="AN2740" i="11"/>
  <c r="AN2739" i="11"/>
  <c r="AN2738" i="11"/>
  <c r="AN2737" i="11"/>
  <c r="AN2736" i="11"/>
  <c r="AN2735" i="11"/>
  <c r="AN2734" i="11"/>
  <c r="AN2733" i="11"/>
  <c r="AN2732" i="11"/>
  <c r="AN2731" i="11"/>
  <c r="AN2730" i="11"/>
  <c r="AN2729" i="11"/>
  <c r="AN2728" i="11"/>
  <c r="AN2727" i="11"/>
  <c r="AN2726" i="11"/>
  <c r="AN2725" i="11"/>
  <c r="AN2724" i="11"/>
  <c r="AN2723" i="11"/>
  <c r="AN2722" i="11"/>
  <c r="AN2721" i="11"/>
  <c r="AN2720" i="11"/>
  <c r="AN2719" i="11"/>
  <c r="AN2718" i="11"/>
  <c r="AN2717" i="11"/>
  <c r="AN2716" i="11"/>
  <c r="AN2715" i="11"/>
  <c r="AN2714" i="11"/>
  <c r="AN2713" i="11"/>
  <c r="AN2712" i="11"/>
  <c r="AN2711" i="11"/>
  <c r="AN2710" i="11"/>
  <c r="AN2709" i="11"/>
  <c r="AN2708" i="11"/>
  <c r="AN2707" i="11"/>
  <c r="AN2706" i="11"/>
  <c r="AN2705" i="11"/>
  <c r="AN2704" i="11"/>
  <c r="AN2703" i="11"/>
  <c r="AN2702" i="11"/>
  <c r="AN2701" i="11"/>
  <c r="AN2700" i="11"/>
  <c r="AN2699" i="11"/>
  <c r="AN2698" i="11"/>
  <c r="AN2697" i="11"/>
  <c r="AN2696" i="11"/>
  <c r="AN2695" i="11"/>
  <c r="AN2694" i="11"/>
  <c r="AN2693" i="11"/>
  <c r="AN2692" i="11"/>
  <c r="AN2691" i="11"/>
  <c r="AN2690" i="11"/>
  <c r="AN2689" i="11"/>
  <c r="AN2688" i="11"/>
  <c r="AN2687" i="11"/>
  <c r="AN2686" i="11"/>
  <c r="AN2685" i="11"/>
  <c r="AN2684" i="11"/>
  <c r="AN2683" i="11"/>
  <c r="AN2682" i="11"/>
  <c r="AN2681" i="11"/>
  <c r="AN2680" i="11"/>
  <c r="AN2679" i="11"/>
  <c r="AN2678" i="11"/>
  <c r="AN2677" i="11"/>
  <c r="AN2676" i="11"/>
  <c r="AN2675" i="11"/>
  <c r="AN2674" i="11"/>
  <c r="AN2673" i="11"/>
  <c r="AN2672" i="11"/>
  <c r="AN2671" i="11"/>
  <c r="AN2670" i="11"/>
  <c r="AN2669" i="11"/>
  <c r="AN2668" i="11"/>
  <c r="AN2667" i="11"/>
  <c r="AN2666" i="11"/>
  <c r="AN2665" i="11"/>
  <c r="AN2664" i="11"/>
  <c r="AN2663" i="11"/>
  <c r="AN2662" i="11"/>
  <c r="AN2661" i="11"/>
  <c r="AN2660" i="11"/>
  <c r="AN2659" i="11"/>
  <c r="AN2658" i="11"/>
  <c r="AN2657" i="11"/>
  <c r="AN2656" i="11"/>
  <c r="AN2655" i="11"/>
  <c r="AN2654" i="11"/>
  <c r="AN2653" i="11"/>
  <c r="AN2652" i="11"/>
  <c r="AN2651" i="11"/>
  <c r="AN2650" i="11"/>
  <c r="AN2649" i="11"/>
  <c r="AN2648" i="11"/>
  <c r="AN2647" i="11"/>
  <c r="AN2646" i="11"/>
  <c r="AN2645" i="11"/>
  <c r="AN2644" i="11"/>
  <c r="AN2643" i="11"/>
  <c r="AN2642" i="11"/>
  <c r="AN2641" i="11"/>
  <c r="AN2640" i="11"/>
  <c r="AN2639" i="11"/>
  <c r="AN2638" i="11"/>
  <c r="AN2637" i="11"/>
  <c r="AN2636" i="11"/>
  <c r="AN2635" i="11"/>
  <c r="AN2634" i="11"/>
  <c r="AN2633" i="11"/>
  <c r="AN2632" i="11"/>
  <c r="AN2631" i="11"/>
  <c r="AN2630" i="11"/>
  <c r="AN2629" i="11"/>
  <c r="AN2628" i="11"/>
  <c r="AN2627" i="11"/>
  <c r="AN2626" i="11"/>
  <c r="AN2625" i="11"/>
  <c r="AN2624" i="11"/>
  <c r="AN2623" i="11"/>
  <c r="AN2622" i="11"/>
  <c r="AN2621" i="11"/>
  <c r="AN2620" i="11"/>
  <c r="AN2619" i="11"/>
  <c r="AN2618" i="11"/>
  <c r="AN2617" i="11"/>
  <c r="AN2616" i="11"/>
  <c r="AN2615" i="11"/>
  <c r="AN2614" i="11"/>
  <c r="AN2613" i="11"/>
  <c r="AN2612" i="11"/>
  <c r="AN2611" i="11"/>
  <c r="AN2610" i="11"/>
  <c r="AN2609" i="11"/>
  <c r="AN2608" i="11"/>
  <c r="AN2607" i="11"/>
  <c r="AN2606" i="11"/>
  <c r="AN2605" i="11"/>
  <c r="AN2604" i="11"/>
  <c r="AN2603" i="11"/>
  <c r="AN2602" i="11"/>
  <c r="AN2601" i="11"/>
  <c r="AN2600" i="11"/>
  <c r="AN2599" i="11"/>
  <c r="AN2598" i="11"/>
  <c r="AN2597" i="11"/>
  <c r="AN2596" i="11"/>
  <c r="AN2595" i="11"/>
  <c r="AN2594" i="11"/>
  <c r="AN2593" i="11"/>
  <c r="AN2592" i="11"/>
  <c r="AN2591" i="11"/>
  <c r="AN2590" i="11"/>
  <c r="AN2589" i="11"/>
  <c r="AN2588" i="11"/>
  <c r="AN2587" i="11"/>
  <c r="AN2586" i="11"/>
  <c r="AN2585" i="11"/>
  <c r="AN2584" i="11"/>
  <c r="AN2583" i="11"/>
  <c r="AN2582" i="11"/>
  <c r="AN2581" i="11"/>
  <c r="AN2580" i="11"/>
  <c r="AN2579" i="11"/>
  <c r="AN2578" i="11"/>
  <c r="AN2577" i="11"/>
  <c r="AN2576" i="11"/>
  <c r="AN2575" i="11"/>
  <c r="AN2574" i="11"/>
  <c r="AN2573" i="11"/>
  <c r="AN2572" i="11"/>
  <c r="AN2571" i="11"/>
  <c r="AN2570" i="11"/>
  <c r="AN2569" i="11"/>
  <c r="AN2568" i="11"/>
  <c r="AN2567" i="11"/>
  <c r="AN2566" i="11"/>
  <c r="AN2565" i="11"/>
  <c r="AN2564" i="11"/>
  <c r="AN2563" i="11"/>
  <c r="AN2562" i="11"/>
  <c r="AN2561" i="11"/>
  <c r="AN2560" i="11"/>
  <c r="AN2559" i="11"/>
  <c r="AN2558" i="11"/>
  <c r="AN2557" i="11"/>
  <c r="AN2556" i="11"/>
  <c r="AN2555" i="11"/>
  <c r="AN2554" i="11"/>
  <c r="AN2553" i="11"/>
  <c r="AN2552" i="11"/>
  <c r="AN2551" i="11"/>
  <c r="AN2550" i="11"/>
  <c r="AN2549" i="11"/>
  <c r="AN2548" i="11"/>
  <c r="AN2547" i="11"/>
  <c r="AN2546" i="11"/>
  <c r="AN2545" i="11"/>
  <c r="AN2544" i="11"/>
  <c r="AN2543" i="11"/>
  <c r="AN2542" i="11"/>
  <c r="AN2541" i="11"/>
  <c r="AN2540" i="11"/>
  <c r="AN2539" i="11"/>
  <c r="AN2538" i="11"/>
  <c r="AN2537" i="11"/>
  <c r="AN2536" i="11"/>
  <c r="AN2535" i="11"/>
  <c r="AN2534" i="11"/>
  <c r="AN2533" i="11"/>
  <c r="AN2532" i="11"/>
  <c r="AN2531" i="11"/>
  <c r="AN2530" i="11"/>
  <c r="AN2529" i="11"/>
  <c r="AN2528" i="11"/>
  <c r="AN2527" i="11"/>
  <c r="AN2526" i="11"/>
  <c r="AN2525" i="11"/>
  <c r="AN2524" i="11"/>
  <c r="AN2523" i="11"/>
  <c r="AN2522" i="11"/>
  <c r="AN2521" i="11"/>
  <c r="AN2520" i="11"/>
  <c r="AN2519" i="11"/>
  <c r="AN2518" i="11"/>
  <c r="AN2517" i="11"/>
  <c r="AN2516" i="11"/>
  <c r="AN2515" i="11"/>
  <c r="AN2514" i="11"/>
  <c r="AN2513" i="11"/>
  <c r="AN2512" i="11"/>
  <c r="AN2511" i="11"/>
  <c r="AN2510" i="11"/>
  <c r="AN2509" i="11"/>
  <c r="AN2508" i="11"/>
  <c r="AN2507" i="11"/>
  <c r="AN2506" i="11"/>
  <c r="AN2505" i="11"/>
  <c r="AN2504" i="11"/>
  <c r="AN2503" i="11"/>
  <c r="AN2502" i="11"/>
  <c r="AN2501" i="11"/>
  <c r="AN2500" i="11"/>
  <c r="AN2499" i="11"/>
  <c r="AN2498" i="11"/>
  <c r="AN2497" i="11"/>
  <c r="AN2496" i="11"/>
  <c r="AN2495" i="11"/>
  <c r="AN2494" i="11"/>
  <c r="AN2493" i="11"/>
  <c r="AN2492" i="11"/>
  <c r="AN2491" i="11"/>
  <c r="AN2490" i="11"/>
  <c r="AN2489" i="11"/>
  <c r="AN2488" i="11"/>
  <c r="AN2487" i="11"/>
  <c r="AN2486" i="11"/>
  <c r="AN2485" i="11"/>
  <c r="AN2484" i="11"/>
  <c r="AN2483" i="11"/>
  <c r="AN2482" i="11"/>
  <c r="AN2481" i="11"/>
  <c r="AN2480" i="11"/>
  <c r="AN2479" i="11"/>
  <c r="AN2478" i="11"/>
  <c r="AN2477" i="11"/>
  <c r="AN2476" i="11"/>
  <c r="AN2475" i="11"/>
  <c r="AN2474" i="11"/>
  <c r="AN2473" i="11"/>
  <c r="AN2472" i="11"/>
  <c r="AN2471" i="11"/>
  <c r="AN2470" i="11"/>
  <c r="AN2469" i="11"/>
  <c r="AN2468" i="11"/>
  <c r="AN2467" i="11"/>
  <c r="AN2466" i="11"/>
  <c r="AN2465" i="11"/>
  <c r="AN2464" i="11"/>
  <c r="AN2463" i="11"/>
  <c r="AN2462" i="11"/>
  <c r="AN2461" i="11"/>
  <c r="AN2460" i="11"/>
  <c r="AN2459" i="11"/>
  <c r="AN2458" i="11"/>
  <c r="AN2457" i="11"/>
  <c r="AN2456" i="11"/>
  <c r="AN2455" i="11"/>
  <c r="AN2454" i="11"/>
  <c r="AN2453" i="11"/>
  <c r="AN2452" i="11"/>
  <c r="AN2451" i="11"/>
  <c r="AN2450" i="11"/>
  <c r="AN2449" i="11"/>
  <c r="AN2448" i="11"/>
  <c r="AN2447" i="11"/>
  <c r="AN2446" i="11"/>
  <c r="AN2445" i="11"/>
  <c r="AN2444" i="11"/>
  <c r="AN2443" i="11"/>
  <c r="AN2442" i="11"/>
  <c r="AN2441" i="11"/>
  <c r="AN2440" i="11"/>
  <c r="AN2439" i="11"/>
  <c r="AN2438" i="11"/>
  <c r="AN2437" i="11"/>
  <c r="AN2436" i="11"/>
  <c r="AN2435" i="11"/>
  <c r="AN2434" i="11"/>
  <c r="AN2433" i="11"/>
  <c r="AN2432" i="11"/>
  <c r="AN2431" i="11"/>
  <c r="AN2430" i="11"/>
  <c r="AN2429" i="11"/>
  <c r="AN2428" i="11"/>
  <c r="AN2427" i="11"/>
  <c r="AN2426" i="11"/>
  <c r="AN2425" i="11"/>
  <c r="AN2424" i="11"/>
  <c r="AN2423" i="11"/>
  <c r="AN2422" i="11"/>
  <c r="AN2421" i="11"/>
  <c r="AN2420" i="11"/>
  <c r="AN2419" i="11"/>
  <c r="AN2418" i="11"/>
  <c r="AN2417" i="11"/>
  <c r="AN2416" i="11"/>
  <c r="AN2415" i="11"/>
  <c r="AN2414" i="11"/>
  <c r="AN2413" i="11"/>
  <c r="AN2412" i="11"/>
  <c r="AN2411" i="11"/>
  <c r="AN2410" i="11"/>
  <c r="AN2409" i="11"/>
  <c r="AN2408" i="11"/>
  <c r="AN2407" i="11"/>
  <c r="AN2406" i="11"/>
  <c r="AN2405" i="11"/>
  <c r="AN2404" i="11"/>
  <c r="AN2403" i="11"/>
  <c r="AN2402" i="11"/>
  <c r="AN2401" i="11"/>
  <c r="AN2400" i="11"/>
  <c r="AN2399" i="11"/>
  <c r="AN2398" i="11"/>
  <c r="AN2397" i="11"/>
  <c r="AN2396" i="11"/>
  <c r="AN2395" i="11"/>
  <c r="AN2394" i="11"/>
  <c r="AN2393" i="11"/>
  <c r="AN2392" i="11"/>
  <c r="AN2391" i="11"/>
  <c r="AN2390" i="11"/>
  <c r="AN2389" i="11"/>
  <c r="AN2388" i="11"/>
  <c r="AN2387" i="11"/>
  <c r="AN2386" i="11"/>
  <c r="AN2385" i="11"/>
  <c r="AN2384" i="11"/>
  <c r="AN2383" i="11"/>
  <c r="AN2382" i="11"/>
  <c r="AN2381" i="11"/>
  <c r="AN2380" i="11"/>
  <c r="AN2379" i="11"/>
  <c r="AN2378" i="11"/>
  <c r="AN2377" i="11"/>
  <c r="AN2376" i="11"/>
  <c r="AN2375" i="11"/>
  <c r="AN2374" i="11"/>
  <c r="AN2373" i="11"/>
  <c r="AN2372" i="11"/>
  <c r="AN2371" i="11"/>
  <c r="AN2370" i="11"/>
  <c r="AN2369" i="11"/>
  <c r="AN2368" i="11"/>
  <c r="AN2367" i="11"/>
  <c r="AN2366" i="11"/>
  <c r="AN2365" i="11"/>
  <c r="AN2364" i="11"/>
  <c r="AN2363" i="11"/>
  <c r="AN2362" i="11"/>
  <c r="AN2361" i="11"/>
  <c r="AN2360" i="11"/>
  <c r="AN2359" i="11"/>
  <c r="AN2358" i="11"/>
  <c r="AN2357" i="11"/>
  <c r="AN2356" i="11"/>
  <c r="AN2355" i="11"/>
  <c r="AN2354" i="11"/>
  <c r="AN2353" i="11"/>
  <c r="AN2352" i="11"/>
  <c r="AN2351" i="11"/>
  <c r="AN2350" i="11"/>
  <c r="AN2349" i="11"/>
  <c r="AN2348" i="11"/>
  <c r="AN2347" i="11"/>
  <c r="AN2346" i="11"/>
  <c r="AN2345" i="11"/>
  <c r="AN2344" i="11"/>
  <c r="AN2343" i="11"/>
  <c r="AN2342" i="11"/>
  <c r="AN2341" i="11"/>
  <c r="AN2340" i="11"/>
  <c r="AN2339" i="11"/>
  <c r="AN2338" i="11"/>
  <c r="AN2337" i="11"/>
  <c r="AN2336" i="11"/>
  <c r="AN2335" i="11"/>
  <c r="AN2334" i="11"/>
  <c r="AN2333" i="11"/>
  <c r="AN2332" i="11"/>
  <c r="AN2331" i="11"/>
  <c r="AN2330" i="11"/>
  <c r="AN2329" i="11"/>
  <c r="AN2328" i="11"/>
  <c r="AN2327" i="11"/>
  <c r="AN2326" i="11"/>
  <c r="AN2325" i="11"/>
  <c r="AN2324" i="11"/>
  <c r="AN2323" i="11"/>
  <c r="AN2322" i="11"/>
  <c r="AN2321" i="11"/>
  <c r="AN2320" i="11"/>
  <c r="AN2319" i="11"/>
  <c r="AN2318" i="11"/>
  <c r="AN2317" i="11"/>
  <c r="AN2316" i="11"/>
  <c r="AN2315" i="11"/>
  <c r="AN2314" i="11"/>
  <c r="AN2313" i="11"/>
  <c r="AN2312" i="11"/>
  <c r="AN2311" i="11"/>
  <c r="AN2310" i="11"/>
  <c r="AN2309" i="11"/>
  <c r="AN2308" i="11"/>
  <c r="AN2307" i="11"/>
  <c r="AN2306" i="11"/>
  <c r="AN2305" i="11"/>
  <c r="AN2304" i="11"/>
  <c r="AN2303" i="11"/>
  <c r="AN2302" i="11"/>
  <c r="AN2301" i="11"/>
  <c r="AN2300" i="11"/>
  <c r="AN2299" i="11"/>
  <c r="AN2298" i="11"/>
  <c r="AN2297" i="11"/>
  <c r="AN2296" i="11"/>
  <c r="AN2295" i="11"/>
  <c r="AN2294" i="11"/>
  <c r="AN2293" i="11"/>
  <c r="AN2292" i="11"/>
  <c r="AN2291" i="11"/>
  <c r="AN2290" i="11"/>
  <c r="AN2289" i="11"/>
  <c r="AN2288" i="11"/>
  <c r="AN2287" i="11"/>
  <c r="AN2286" i="11"/>
  <c r="AN2285" i="11"/>
  <c r="AN2284" i="11"/>
  <c r="AN2283" i="11"/>
  <c r="AN2282" i="11"/>
  <c r="AN2281" i="11"/>
  <c r="AN2280" i="11"/>
  <c r="AN2279" i="11"/>
  <c r="AN2278" i="11"/>
  <c r="AN2277" i="11"/>
  <c r="AN2276" i="11"/>
  <c r="AN2275" i="11"/>
  <c r="AN2274" i="11"/>
  <c r="AN2273" i="11"/>
  <c r="AN2272" i="11"/>
  <c r="AN2271" i="11"/>
  <c r="AN2270" i="11"/>
  <c r="AN2269" i="11"/>
  <c r="AN2268" i="11"/>
  <c r="AN2267" i="11"/>
  <c r="AN2266" i="11"/>
  <c r="AN2265" i="11"/>
  <c r="AN2264" i="11"/>
  <c r="AN2263" i="11"/>
  <c r="AN2262" i="11"/>
  <c r="AN2261" i="11"/>
  <c r="AN2260" i="11"/>
  <c r="AN2259" i="11"/>
  <c r="AN2258" i="11"/>
  <c r="AN2257" i="11"/>
  <c r="AN2256" i="11"/>
  <c r="AN2255" i="11"/>
  <c r="AN2254" i="11"/>
  <c r="AN2253" i="11"/>
  <c r="AN2252" i="11"/>
  <c r="AN2251" i="11"/>
  <c r="AN2250" i="11"/>
  <c r="AN2249" i="11"/>
  <c r="AN2248" i="11"/>
  <c r="AN2247" i="11"/>
  <c r="AN2246" i="11"/>
  <c r="AN2245" i="11"/>
  <c r="AN2244" i="11"/>
  <c r="AN2243" i="11"/>
  <c r="AN2242" i="11"/>
  <c r="AN2241" i="11"/>
  <c r="AN2240" i="11"/>
  <c r="AN2239" i="11"/>
  <c r="AN2238" i="11"/>
  <c r="AN2237" i="11"/>
  <c r="AN2236" i="11"/>
  <c r="AN2235" i="11"/>
  <c r="AN2234" i="11"/>
  <c r="AN2233" i="11"/>
  <c r="AN2232" i="11"/>
  <c r="AN2231" i="11"/>
  <c r="AN2230" i="11"/>
  <c r="AN2229" i="11"/>
  <c r="AN2228" i="11"/>
  <c r="AN2227" i="11"/>
  <c r="AN2226" i="11"/>
  <c r="AN2225" i="11"/>
  <c r="AN2224" i="11"/>
  <c r="AN2223" i="11"/>
  <c r="AN2222" i="11"/>
  <c r="AN2221" i="11"/>
  <c r="AN2220" i="11"/>
  <c r="AN2219" i="11"/>
  <c r="AN2218" i="11"/>
  <c r="AN2217" i="11"/>
  <c r="AN2216" i="11"/>
  <c r="AN2215" i="11"/>
  <c r="AN2214" i="11"/>
  <c r="AN2213" i="11"/>
  <c r="AN2212" i="11"/>
  <c r="AN2211" i="11"/>
  <c r="AN2210" i="11"/>
  <c r="AN2209" i="11"/>
  <c r="AN2208" i="11"/>
  <c r="AN2207" i="11"/>
  <c r="AN2206" i="11"/>
  <c r="AN2205" i="11"/>
  <c r="AN2204" i="11"/>
  <c r="AN2203" i="11"/>
  <c r="AN2202" i="11"/>
  <c r="AN2201" i="11"/>
  <c r="AN2200" i="11"/>
  <c r="AN2199" i="11"/>
  <c r="AN2198" i="11"/>
  <c r="AN2197" i="11"/>
  <c r="AN2196" i="11"/>
  <c r="AN2195" i="11"/>
  <c r="AN2194" i="11"/>
  <c r="AN2193" i="11"/>
  <c r="AN2192" i="11"/>
  <c r="AN2191" i="11"/>
  <c r="AN2190" i="11"/>
  <c r="AN2189" i="11"/>
  <c r="AN2188" i="11"/>
  <c r="AN2187" i="11"/>
  <c r="AN2186" i="11"/>
  <c r="AN2185" i="11"/>
  <c r="AN2184" i="11"/>
  <c r="AN2183" i="11"/>
  <c r="AN2182" i="11"/>
  <c r="AN2181" i="11"/>
  <c r="AN2180" i="11"/>
  <c r="AN2179" i="11"/>
  <c r="AN2178" i="11"/>
  <c r="AN2177" i="11"/>
  <c r="AN2176" i="11"/>
  <c r="AN2175" i="11"/>
  <c r="AN2174" i="11"/>
  <c r="AN2173" i="11"/>
  <c r="AN2172" i="11"/>
  <c r="AN2171" i="11"/>
  <c r="AN2170" i="11"/>
  <c r="AN2169" i="11"/>
  <c r="AN2168" i="11"/>
  <c r="AN2167" i="11"/>
  <c r="AN2166" i="11"/>
  <c r="AN2165" i="11"/>
  <c r="AN2164" i="11"/>
  <c r="AN2163" i="11"/>
  <c r="AN2162" i="11"/>
  <c r="AN2161" i="11"/>
  <c r="AN2160" i="11"/>
  <c r="AN2159" i="11"/>
  <c r="AN2158" i="11"/>
  <c r="AN2157" i="11"/>
  <c r="AN2156" i="11"/>
  <c r="AN2155" i="11"/>
  <c r="AN2154" i="11"/>
  <c r="AN2153" i="11"/>
  <c r="AN2152" i="11"/>
  <c r="AN2151" i="11"/>
  <c r="AN2150" i="11"/>
  <c r="AN2149" i="11"/>
  <c r="AN2148" i="11"/>
  <c r="AN2147" i="11"/>
  <c r="AN2146" i="11"/>
  <c r="AN2145" i="11"/>
  <c r="AN2144" i="11"/>
  <c r="AN2143" i="11"/>
  <c r="AN2142" i="11"/>
  <c r="AN2141" i="11"/>
  <c r="AN2140" i="11"/>
  <c r="AN2139" i="11"/>
  <c r="AN2138" i="11"/>
  <c r="AN2137" i="11"/>
  <c r="AN2136" i="11"/>
  <c r="AN2135" i="11"/>
  <c r="AN2134" i="11"/>
  <c r="AN2133" i="11"/>
  <c r="AN2132" i="11"/>
  <c r="AN2131" i="11"/>
  <c r="AN2130" i="11"/>
  <c r="AN2129" i="11"/>
  <c r="AN2128" i="11"/>
  <c r="AN2127" i="11"/>
  <c r="AN2126" i="11"/>
  <c r="AN2125" i="11"/>
  <c r="AN2124" i="11"/>
  <c r="AN2123" i="11"/>
  <c r="AN2122" i="11"/>
  <c r="AN2121" i="11"/>
  <c r="AN2120" i="11"/>
  <c r="AN2119" i="11"/>
  <c r="AN2118" i="11"/>
  <c r="AN2117" i="11"/>
  <c r="AN2116" i="11"/>
  <c r="AN2115" i="11"/>
  <c r="AN2114" i="11"/>
  <c r="AN2113" i="11"/>
  <c r="AN2112" i="11"/>
  <c r="AN2111" i="11"/>
  <c r="AN2110" i="11"/>
  <c r="AN2109" i="11"/>
  <c r="AN2108" i="11"/>
  <c r="AN2107" i="11"/>
  <c r="AN2106" i="11"/>
  <c r="AN2105" i="11"/>
  <c r="AN2104" i="11"/>
  <c r="AN2103" i="11"/>
  <c r="AN2102" i="11"/>
  <c r="AN2101" i="11"/>
  <c r="AN2100" i="11"/>
  <c r="AN2099" i="11"/>
  <c r="AN2098" i="11"/>
  <c r="AN2097" i="11"/>
  <c r="AN2096" i="11"/>
  <c r="AN2095" i="11"/>
  <c r="AN2094" i="11"/>
  <c r="AN2093" i="11"/>
  <c r="AN2092" i="11"/>
  <c r="AN2091" i="11"/>
  <c r="AN2090" i="11"/>
  <c r="AN2089" i="11"/>
  <c r="AN2088" i="11"/>
  <c r="AN2087" i="11"/>
  <c r="AN2086" i="11"/>
  <c r="AN2085" i="11"/>
  <c r="AN2084" i="11"/>
  <c r="AN2083" i="11"/>
  <c r="AN2082" i="11"/>
  <c r="AN2081" i="11"/>
  <c r="AN2080" i="11"/>
  <c r="AN2079" i="11"/>
  <c r="AN2078" i="11"/>
  <c r="AN2077" i="11"/>
  <c r="AN2076" i="11"/>
  <c r="AN2075" i="11"/>
  <c r="AN2074" i="11"/>
  <c r="AN2073" i="11"/>
  <c r="AN2072" i="11"/>
  <c r="AN2071" i="11"/>
  <c r="AN2070" i="11"/>
  <c r="AN2069" i="11"/>
  <c r="AN2068" i="11"/>
  <c r="AN2067" i="11"/>
  <c r="AN2066" i="11"/>
  <c r="AN2065" i="11"/>
  <c r="AN2064" i="11"/>
  <c r="AN2063" i="11"/>
  <c r="AN2062" i="11"/>
  <c r="AN2061" i="11"/>
  <c r="AN2060" i="11"/>
  <c r="AN2059" i="11"/>
  <c r="AN2058" i="11"/>
  <c r="AN2057" i="11"/>
  <c r="AN2056" i="11"/>
  <c r="AN2055" i="11"/>
  <c r="AN2054" i="11"/>
  <c r="AN2053" i="11"/>
  <c r="AN2052" i="11"/>
  <c r="AN2051" i="11"/>
  <c r="AN2050" i="11"/>
  <c r="AN2049" i="11"/>
  <c r="AN2048" i="11"/>
  <c r="AN2047" i="11"/>
  <c r="AN2046" i="11"/>
  <c r="AN2045" i="11"/>
  <c r="AN2044" i="11"/>
  <c r="AN2043" i="11"/>
  <c r="AN2042" i="11"/>
  <c r="AN2041" i="11"/>
  <c r="AN2040" i="11"/>
  <c r="AN2039" i="11"/>
  <c r="AN2038" i="11"/>
  <c r="AN2037" i="11"/>
  <c r="AN2036" i="11"/>
  <c r="AN2035" i="11"/>
  <c r="AN2034" i="11"/>
  <c r="AN2033" i="11"/>
  <c r="AN2032" i="11"/>
  <c r="AN2031" i="11"/>
  <c r="AN2030" i="11"/>
  <c r="AN2029" i="11"/>
  <c r="AN2028" i="11"/>
  <c r="AN2027" i="11"/>
  <c r="AN2026" i="11"/>
  <c r="AN2025" i="11"/>
  <c r="AN2024" i="11"/>
  <c r="AN2023" i="11"/>
  <c r="AN2022" i="11"/>
  <c r="AN2021" i="11"/>
  <c r="AN2020" i="11"/>
  <c r="AN2019" i="11"/>
  <c r="AN2018" i="11"/>
  <c r="AN2017" i="11"/>
  <c r="AN2016" i="11"/>
  <c r="AN2015" i="11"/>
  <c r="AN2014" i="11"/>
  <c r="AN2013" i="11"/>
  <c r="AN2012" i="11"/>
  <c r="AN2011" i="11"/>
  <c r="AN2010" i="11"/>
  <c r="AN2009" i="11"/>
  <c r="AN2008" i="11"/>
  <c r="AN2007" i="11"/>
  <c r="AN2006" i="11"/>
  <c r="AN2005" i="11"/>
  <c r="AN2004" i="11"/>
  <c r="AN2003" i="11"/>
  <c r="AN2002" i="11"/>
  <c r="AN2001" i="11"/>
  <c r="AN2000" i="11"/>
  <c r="AN1999" i="11"/>
  <c r="AN1998" i="11"/>
  <c r="AN1997" i="11"/>
  <c r="AN1996" i="11"/>
  <c r="AN1995" i="11"/>
  <c r="AN1994" i="11"/>
  <c r="AN1993" i="11"/>
  <c r="AN1992" i="11"/>
  <c r="AN1991" i="11"/>
  <c r="AN1990" i="11"/>
  <c r="AN1989" i="11"/>
  <c r="AN1988" i="11"/>
  <c r="AN1987" i="11"/>
  <c r="AN1986" i="11"/>
  <c r="AN1985" i="11"/>
  <c r="AN1984" i="11"/>
  <c r="AN1983" i="11"/>
  <c r="AN1982" i="11"/>
  <c r="AN1981" i="11"/>
  <c r="AN1980" i="11"/>
  <c r="AN1979" i="11"/>
  <c r="AN1978" i="11"/>
  <c r="AN1977" i="11"/>
  <c r="AN1976" i="11"/>
  <c r="AN1975" i="11"/>
  <c r="AN1974" i="11"/>
  <c r="AN1973" i="11"/>
  <c r="AN1972" i="11"/>
  <c r="AN1971" i="11"/>
  <c r="AN1970" i="11"/>
  <c r="AN1969" i="11"/>
  <c r="AN1968" i="11"/>
  <c r="AN1967" i="11"/>
  <c r="AN1966" i="11"/>
  <c r="AN1965" i="11"/>
  <c r="AN1964" i="11"/>
  <c r="AN1963" i="11"/>
  <c r="AN1962" i="11"/>
  <c r="AN1961" i="11"/>
  <c r="AN1960" i="11"/>
  <c r="AN1959" i="11"/>
  <c r="AN1958" i="11"/>
  <c r="AN1957" i="11"/>
  <c r="AN1956" i="11"/>
  <c r="AN1955" i="11"/>
  <c r="AN1954" i="11"/>
  <c r="AN1953" i="11"/>
  <c r="AN1952" i="11"/>
  <c r="AN1951" i="11"/>
  <c r="AN1950" i="11"/>
  <c r="AN1949" i="11"/>
  <c r="AN1948" i="11"/>
  <c r="AN1947" i="11"/>
  <c r="AN1946" i="11"/>
  <c r="AN1945" i="11"/>
  <c r="AN1944" i="11"/>
  <c r="AN1943" i="11"/>
  <c r="AN1942" i="11"/>
  <c r="AN1941" i="11"/>
  <c r="AN1940" i="11"/>
  <c r="AN1939" i="11"/>
  <c r="AN1938" i="11"/>
  <c r="AN1937" i="11"/>
  <c r="AN1936" i="11"/>
  <c r="AN1935" i="11"/>
  <c r="AN1934" i="11"/>
  <c r="AN1933" i="11"/>
  <c r="AN1932" i="11"/>
  <c r="AN1931" i="11"/>
  <c r="AN1930" i="11"/>
  <c r="AN1929" i="11"/>
  <c r="AN1928" i="11"/>
  <c r="AN1927" i="11"/>
  <c r="AN1926" i="11"/>
  <c r="AN1925" i="11"/>
  <c r="AN1924" i="11"/>
  <c r="AN1923" i="11"/>
  <c r="AN1922" i="11"/>
  <c r="AN1921" i="11"/>
  <c r="AN1920" i="11"/>
  <c r="AN1919" i="11"/>
  <c r="AN1918" i="11"/>
  <c r="AN1917" i="11"/>
  <c r="AN1916" i="11"/>
  <c r="AN1915" i="11"/>
  <c r="AN1914" i="11"/>
  <c r="AN1913" i="11"/>
  <c r="AN1912" i="11"/>
  <c r="AN1911" i="11"/>
  <c r="AN1910" i="11"/>
  <c r="AN1909" i="11"/>
  <c r="AN1908" i="11"/>
  <c r="AN1907" i="11"/>
  <c r="AN1906" i="11"/>
  <c r="AN1905" i="11"/>
  <c r="AN1904" i="11"/>
  <c r="AN1903" i="11"/>
  <c r="AN1902" i="11"/>
  <c r="AN1901" i="11"/>
  <c r="AN1900" i="11"/>
  <c r="AN1899" i="11"/>
  <c r="AN1898" i="11"/>
  <c r="AN1897" i="11"/>
  <c r="AN1896" i="11"/>
  <c r="AN1895" i="11"/>
  <c r="AN1894" i="11"/>
  <c r="AN1893" i="11"/>
  <c r="AN1892" i="11"/>
  <c r="AN1891" i="11"/>
  <c r="AN1890" i="11"/>
  <c r="AN1889" i="11"/>
  <c r="AN1888" i="11"/>
  <c r="AN1887" i="11"/>
  <c r="AN1886" i="11"/>
  <c r="AN1885" i="11"/>
  <c r="AN1884" i="11"/>
  <c r="AN1883" i="11"/>
  <c r="AN1882" i="11"/>
  <c r="AN1881" i="11"/>
  <c r="AN1880" i="11"/>
  <c r="AN1879" i="11"/>
  <c r="AN1878" i="11"/>
  <c r="AN1877" i="11"/>
  <c r="AN1876" i="11"/>
  <c r="AN1875" i="11"/>
  <c r="AN1874" i="11"/>
  <c r="AN1873" i="11"/>
  <c r="AN1872" i="11"/>
  <c r="AN1871" i="11"/>
  <c r="AN1870" i="11"/>
  <c r="AN1869" i="11"/>
  <c r="AN1868" i="11"/>
  <c r="AN1867" i="11"/>
  <c r="AN1866" i="11"/>
  <c r="AN1865" i="11"/>
  <c r="AN1864" i="11"/>
  <c r="AN1863" i="11"/>
  <c r="AN1862" i="11"/>
  <c r="AN1861" i="11"/>
  <c r="AN1860" i="11"/>
  <c r="AN1859" i="11"/>
  <c r="AN1858" i="11"/>
  <c r="AN1857" i="11"/>
  <c r="AN1856" i="11"/>
  <c r="AN1855" i="11"/>
  <c r="AN1854" i="11"/>
  <c r="AN1853" i="11"/>
  <c r="AN1852" i="11"/>
  <c r="AN1851" i="11"/>
  <c r="AN1850" i="11"/>
  <c r="AN1849" i="11"/>
  <c r="AN1848" i="11"/>
  <c r="AN1847" i="11"/>
  <c r="AN1846" i="11"/>
  <c r="AN1845" i="11"/>
  <c r="AN1844" i="11"/>
  <c r="AN1843" i="11"/>
  <c r="AN1842" i="11"/>
  <c r="AN1841" i="11"/>
  <c r="AN1840" i="11"/>
  <c r="AN1839" i="11"/>
  <c r="AN1838" i="11"/>
  <c r="AN1837" i="11"/>
  <c r="AN1836" i="11"/>
  <c r="AN1835" i="11"/>
  <c r="AN1834" i="11"/>
  <c r="AN1833" i="11"/>
  <c r="AN1832" i="11"/>
  <c r="AN1831" i="11"/>
  <c r="AN1830" i="11"/>
  <c r="AN1829" i="11"/>
  <c r="AN1828" i="11"/>
  <c r="AN1827" i="11"/>
  <c r="AN1826" i="11"/>
  <c r="AN1825" i="11"/>
  <c r="AN1824" i="11"/>
  <c r="AN1823" i="11"/>
  <c r="AN1822" i="11"/>
  <c r="AN1821" i="11"/>
  <c r="AN1820" i="11"/>
  <c r="AN1819" i="11"/>
  <c r="AN1818" i="11"/>
  <c r="AN1817" i="11"/>
  <c r="AN1816" i="11"/>
  <c r="AN1815" i="11"/>
  <c r="AN1814" i="11"/>
  <c r="AN1813" i="11"/>
  <c r="AN1812" i="11"/>
  <c r="AN1811" i="11"/>
  <c r="AN1810" i="11"/>
  <c r="AN1809" i="11"/>
  <c r="AN1808" i="11"/>
  <c r="AN1807" i="11"/>
  <c r="AN1806" i="11"/>
  <c r="AN1805" i="11"/>
  <c r="AN1804" i="11"/>
  <c r="AN1803" i="11"/>
  <c r="AN1802" i="11"/>
  <c r="AN1801" i="11"/>
  <c r="AN1800" i="11"/>
  <c r="AN1799" i="11"/>
  <c r="AN1798" i="11"/>
  <c r="AN1797" i="11"/>
  <c r="AN1796" i="11"/>
  <c r="AN1795" i="11"/>
  <c r="AN1794" i="11"/>
  <c r="AN1793" i="11"/>
  <c r="AN1792" i="11"/>
  <c r="AN1791" i="11"/>
  <c r="AN1790" i="11"/>
  <c r="AN1789" i="11"/>
  <c r="AN1788" i="11"/>
  <c r="AN1787" i="11"/>
  <c r="AN1786" i="11"/>
  <c r="AN1785" i="11"/>
  <c r="AN1784" i="11"/>
  <c r="AN1783" i="11"/>
  <c r="AN1782" i="11"/>
  <c r="AN1781" i="11"/>
  <c r="AN1780" i="11"/>
  <c r="AN1779" i="11"/>
  <c r="AN1778" i="11"/>
  <c r="AN1777" i="11"/>
  <c r="AN1776" i="11"/>
  <c r="AN1775" i="11"/>
  <c r="AN1774" i="11"/>
  <c r="AN1773" i="11"/>
  <c r="AN1772" i="11"/>
  <c r="AN1771" i="11"/>
  <c r="AN1770" i="11"/>
  <c r="AN1769" i="11"/>
  <c r="AN1768" i="11"/>
  <c r="AN1767" i="11"/>
  <c r="AN1766" i="11"/>
  <c r="AN1765" i="11"/>
  <c r="AN1764" i="11"/>
  <c r="AN1763" i="11"/>
  <c r="AN1762" i="11"/>
  <c r="AN1761" i="11"/>
  <c r="AN1760" i="11"/>
  <c r="AN1759" i="11"/>
  <c r="AN1758" i="11"/>
  <c r="AN1757" i="11"/>
  <c r="AN1756" i="11"/>
  <c r="AN1755" i="11"/>
  <c r="AN1754" i="11"/>
  <c r="AN1753" i="11"/>
  <c r="AN1752" i="11"/>
  <c r="AN1751" i="11"/>
  <c r="AN1750" i="11"/>
  <c r="AN1749" i="11"/>
  <c r="AN1748" i="11"/>
  <c r="AN1747" i="11"/>
  <c r="AN1746" i="11"/>
  <c r="AN1745" i="11"/>
  <c r="AN1744" i="11"/>
  <c r="AN1743" i="11"/>
  <c r="AN1742" i="11"/>
  <c r="AN1741" i="11"/>
  <c r="AN1740" i="11"/>
  <c r="AN1739" i="11"/>
  <c r="AN1738" i="11"/>
  <c r="AN1737" i="11"/>
  <c r="AN1736" i="11"/>
  <c r="AN1735" i="11"/>
  <c r="AN1734" i="11"/>
  <c r="AN1733" i="11"/>
  <c r="AN1732" i="11"/>
  <c r="AN1731" i="11"/>
  <c r="AN1730" i="11"/>
  <c r="AN1729" i="11"/>
  <c r="AN1728" i="11"/>
  <c r="AN1727" i="11"/>
  <c r="AN1726" i="11"/>
  <c r="AN1725" i="11"/>
  <c r="AN1724" i="11"/>
  <c r="AN1723" i="11"/>
  <c r="AN1722" i="11"/>
  <c r="AN1721" i="11"/>
  <c r="AN1720" i="11"/>
  <c r="AN1719" i="11"/>
  <c r="AN1718" i="11"/>
  <c r="AN1717" i="11"/>
  <c r="AN1716" i="11"/>
  <c r="AN1715" i="11"/>
  <c r="AN1714" i="11"/>
  <c r="AN1713" i="11"/>
  <c r="AN1712" i="11"/>
  <c r="AN1711" i="11"/>
  <c r="AN1710" i="11"/>
  <c r="AN1709" i="11"/>
  <c r="AN1708" i="11"/>
  <c r="AN1707" i="11"/>
  <c r="AN1706" i="11"/>
  <c r="AN1705" i="11"/>
  <c r="AN1704" i="11"/>
  <c r="AN1703" i="11"/>
  <c r="AN1702" i="11"/>
  <c r="AN1701" i="11"/>
  <c r="AN1700" i="11"/>
  <c r="AN1699" i="11"/>
  <c r="AN1698" i="11"/>
  <c r="AN1697" i="11"/>
  <c r="AN1696" i="11"/>
  <c r="AN1695" i="11"/>
  <c r="AN1694" i="11"/>
  <c r="AN1693" i="11"/>
  <c r="AN1692" i="11"/>
  <c r="AN1691" i="11"/>
  <c r="AN1690" i="11"/>
  <c r="AN1689" i="11"/>
  <c r="AN1688" i="11"/>
  <c r="AN1687" i="11"/>
  <c r="AN1686" i="11"/>
  <c r="AN1685" i="11"/>
  <c r="AN1684" i="11"/>
  <c r="AN1683" i="11"/>
  <c r="AN1682" i="11"/>
  <c r="AN1681" i="11"/>
  <c r="AN1680" i="11"/>
  <c r="AN1679" i="11"/>
  <c r="AN1678" i="11"/>
  <c r="AN1677" i="11"/>
  <c r="AN1676" i="11"/>
  <c r="AN1675" i="11"/>
  <c r="AN1674" i="11"/>
  <c r="AN1673" i="11"/>
  <c r="AN1672" i="11"/>
  <c r="AN1671" i="11"/>
  <c r="AN1670" i="11"/>
  <c r="AN1669" i="11"/>
  <c r="AN1668" i="11"/>
  <c r="AN1667" i="11"/>
  <c r="AN1666" i="11"/>
  <c r="AN1665" i="11"/>
  <c r="AN1664" i="11"/>
  <c r="AN1663" i="11"/>
  <c r="AN1662" i="11"/>
  <c r="AN1661" i="11"/>
  <c r="AN1660" i="11"/>
  <c r="AN1659" i="11"/>
  <c r="AN1658" i="11"/>
  <c r="AN1657" i="11"/>
  <c r="AN1656" i="11"/>
  <c r="AN1655" i="11"/>
  <c r="AN1654" i="11"/>
  <c r="AN1653" i="11"/>
  <c r="AN1652" i="11"/>
  <c r="AN1651" i="11"/>
  <c r="AN1650" i="11"/>
  <c r="AN1649" i="11"/>
  <c r="AN1648" i="11"/>
  <c r="AN1647" i="11"/>
  <c r="AN1646" i="11"/>
  <c r="AN1645" i="11"/>
  <c r="AN1644" i="11"/>
  <c r="AN1643" i="11"/>
  <c r="AN1642" i="11"/>
  <c r="AN1641" i="11"/>
  <c r="AN1640" i="11"/>
  <c r="AN1639" i="11"/>
  <c r="AN1638" i="11"/>
  <c r="AN1637" i="11"/>
  <c r="AN1636" i="11"/>
  <c r="AN1635" i="11"/>
  <c r="AN1634" i="11"/>
  <c r="AN1633" i="11"/>
  <c r="AN1632" i="11"/>
  <c r="AN1631" i="11"/>
  <c r="AN1630" i="11"/>
  <c r="AN1629" i="11"/>
  <c r="AN1628" i="11"/>
  <c r="AN1627" i="11"/>
  <c r="AN1626" i="11"/>
  <c r="AN1625" i="11"/>
  <c r="AN1624" i="11"/>
  <c r="AN1623" i="11"/>
  <c r="AN1622" i="11"/>
  <c r="AN1621" i="11"/>
  <c r="AN1620" i="11"/>
  <c r="AN1619" i="11"/>
  <c r="AN1618" i="11"/>
  <c r="AN1617" i="11"/>
  <c r="AN1616" i="11"/>
  <c r="AN1615" i="11"/>
  <c r="AN1614" i="11"/>
  <c r="AN1613" i="11"/>
  <c r="AN1612" i="11"/>
  <c r="AN1611" i="11"/>
  <c r="AN1610" i="11"/>
  <c r="AN1609" i="11"/>
  <c r="AN1608" i="11"/>
  <c r="AN1607" i="11"/>
  <c r="AN1606" i="11"/>
  <c r="AN1605" i="11"/>
  <c r="AN1604" i="11"/>
  <c r="AN1603" i="11"/>
  <c r="AN1602" i="11"/>
  <c r="AN1601" i="11"/>
  <c r="AN1600" i="11"/>
  <c r="AN1599" i="11"/>
  <c r="AN1598" i="11"/>
  <c r="AN1597" i="11"/>
  <c r="AN1596" i="11"/>
  <c r="AN1595" i="11"/>
  <c r="AN1594" i="11"/>
  <c r="AN1593" i="11"/>
  <c r="AN1592" i="11"/>
  <c r="AN1591" i="11"/>
  <c r="AN1590" i="11"/>
  <c r="AN1589" i="11"/>
  <c r="AN1588" i="11"/>
  <c r="AN1587" i="11"/>
  <c r="AN1586" i="11"/>
  <c r="AN1585" i="11"/>
  <c r="AN1584" i="11"/>
  <c r="AN1583" i="11"/>
  <c r="AN1582" i="11"/>
  <c r="AN1581" i="11"/>
  <c r="AN1580" i="11"/>
  <c r="AN1579" i="11"/>
  <c r="AN1578" i="11"/>
  <c r="AN1577" i="11"/>
  <c r="AN1576" i="11"/>
  <c r="AN1575" i="11"/>
  <c r="AN1574" i="11"/>
  <c r="AN1573" i="11"/>
  <c r="AN1572" i="11"/>
  <c r="AN1571" i="11"/>
  <c r="AN1570" i="11"/>
  <c r="AN1569" i="11"/>
  <c r="AN1568" i="11"/>
  <c r="AN1567" i="11"/>
  <c r="AN1566" i="11"/>
  <c r="AN1565" i="11"/>
  <c r="AN1564" i="11"/>
  <c r="AN1563" i="11"/>
  <c r="AN1562" i="11"/>
  <c r="AN1561" i="11"/>
  <c r="AN1560" i="11"/>
  <c r="AN1559" i="11"/>
  <c r="AN1558" i="11"/>
  <c r="AN1557" i="11"/>
  <c r="AN1556" i="11"/>
  <c r="AN1555" i="11"/>
  <c r="AN1554" i="11"/>
  <c r="AN1553" i="11"/>
  <c r="AN1552" i="11"/>
  <c r="AN1551" i="11"/>
  <c r="AN1550" i="11"/>
  <c r="AN1549" i="11"/>
  <c r="AN1548" i="11"/>
  <c r="AN1547" i="11"/>
  <c r="AN1546" i="11"/>
  <c r="AN1545" i="11"/>
  <c r="AN1544" i="11"/>
  <c r="AN1543" i="11"/>
  <c r="AN1542" i="11"/>
  <c r="AN1541" i="11"/>
  <c r="AN1540" i="11"/>
  <c r="AN1539" i="11"/>
  <c r="AN1538" i="11"/>
  <c r="AN1537" i="11"/>
  <c r="AN1536" i="11"/>
  <c r="AN1535" i="11"/>
  <c r="AN1534" i="11"/>
  <c r="AN1533" i="11"/>
  <c r="AN1532" i="11"/>
  <c r="AN1531" i="11"/>
  <c r="AN1530" i="11"/>
  <c r="AN1529" i="11"/>
  <c r="AN1528" i="11"/>
  <c r="AN1527" i="11"/>
  <c r="AN1526" i="11"/>
  <c r="AN1525" i="11"/>
  <c r="AN1524" i="11"/>
  <c r="AN1523" i="11"/>
  <c r="AN1522" i="11"/>
  <c r="AN1521" i="11"/>
  <c r="AN1520" i="11"/>
  <c r="AN1519" i="11"/>
  <c r="AN1518" i="11"/>
  <c r="AN1517" i="11"/>
  <c r="AN1516" i="11"/>
  <c r="AN1515" i="11"/>
  <c r="AN1514" i="11"/>
  <c r="AN1513" i="11"/>
  <c r="AN1512" i="11"/>
  <c r="AN1511" i="11"/>
  <c r="AN1510" i="11"/>
  <c r="AN1509" i="11"/>
  <c r="AN1508" i="11"/>
  <c r="AN1507" i="11"/>
  <c r="AN1506" i="11"/>
  <c r="AN1505" i="11"/>
  <c r="AN1504" i="11"/>
  <c r="AN1503" i="11"/>
  <c r="AN1502" i="11"/>
  <c r="AN1501" i="11"/>
  <c r="AN1500" i="11"/>
  <c r="AN1499" i="11"/>
  <c r="AN1498" i="11"/>
  <c r="AN1497" i="11"/>
  <c r="AN1496" i="11"/>
  <c r="AN1495" i="11"/>
  <c r="AN1494" i="11"/>
  <c r="AN1493" i="11"/>
  <c r="AN1492" i="11"/>
  <c r="AN1491" i="11"/>
  <c r="AN1490" i="11"/>
  <c r="AN1489" i="11"/>
  <c r="AN1488" i="11"/>
  <c r="AN1487" i="11"/>
  <c r="AN1486" i="11"/>
  <c r="AN1485" i="11"/>
  <c r="AN1484" i="11"/>
  <c r="AN1483" i="11"/>
  <c r="AN1482" i="11"/>
  <c r="AN1481" i="11"/>
  <c r="AN1480" i="11"/>
  <c r="AN1479" i="11"/>
  <c r="AN1478" i="11"/>
  <c r="AN1477" i="11"/>
  <c r="AN1476" i="11"/>
  <c r="AN1475" i="11"/>
  <c r="AN1474" i="11"/>
  <c r="AN1473" i="11"/>
  <c r="AN1472" i="11"/>
  <c r="AN1471" i="11"/>
  <c r="AN1470" i="11"/>
  <c r="AN1469" i="11"/>
  <c r="AN1468" i="11"/>
  <c r="AN1467" i="11"/>
  <c r="AN1466" i="11"/>
  <c r="AN1465" i="11"/>
  <c r="AN1464" i="11"/>
  <c r="AN1463" i="11"/>
  <c r="AN1462" i="11"/>
  <c r="AN1461" i="11"/>
  <c r="AN1460" i="11"/>
  <c r="AN1459" i="11"/>
  <c r="AN1458" i="11"/>
  <c r="AN1457" i="11"/>
  <c r="AN1456" i="11"/>
  <c r="AN1455" i="11"/>
  <c r="AN1454" i="11"/>
  <c r="AN1453" i="11"/>
  <c r="AN1452" i="11"/>
  <c r="AN1451" i="11"/>
  <c r="AN1450" i="11"/>
  <c r="AN1449" i="11"/>
  <c r="AN1448" i="11"/>
  <c r="AN1447" i="11"/>
  <c r="AN1446" i="11"/>
  <c r="AN1445" i="11"/>
  <c r="AN1444" i="11"/>
  <c r="AN1443" i="11"/>
  <c r="AN1442" i="11"/>
  <c r="AN1441" i="11"/>
  <c r="AN1440" i="11"/>
  <c r="AN1439" i="11"/>
  <c r="AN1438" i="11"/>
  <c r="AN1437" i="11"/>
  <c r="AN1436" i="11"/>
  <c r="AN1435" i="11"/>
  <c r="AN1434" i="11"/>
  <c r="AN1433" i="11"/>
  <c r="AN1432" i="11"/>
  <c r="AN1431" i="11"/>
  <c r="AN1430" i="11"/>
  <c r="AN1429" i="11"/>
  <c r="AN1428" i="11"/>
  <c r="AN1427" i="11"/>
  <c r="AN1426" i="11"/>
  <c r="AN1425" i="11"/>
  <c r="AN1424" i="11"/>
  <c r="AN1423" i="11"/>
  <c r="AN1422" i="11"/>
  <c r="AN1421" i="11"/>
  <c r="AN1420" i="11"/>
  <c r="AN1419" i="11"/>
  <c r="AN1418" i="11"/>
  <c r="AN1417" i="11"/>
  <c r="AN1416" i="11"/>
  <c r="AN1415" i="11"/>
  <c r="AN1414" i="11"/>
  <c r="AN1413" i="11"/>
  <c r="AN1412" i="11"/>
  <c r="AN1411" i="11"/>
  <c r="AN1410" i="11"/>
  <c r="AN1409" i="11"/>
  <c r="AN1408" i="11"/>
  <c r="AN1407" i="11"/>
  <c r="AN1406" i="11"/>
  <c r="AN1405" i="11"/>
  <c r="AN1404" i="11"/>
  <c r="AN1403" i="11"/>
  <c r="AN1402" i="11"/>
  <c r="AN1401" i="11"/>
  <c r="AN1400" i="11"/>
  <c r="AN1399" i="11"/>
  <c r="AN1398" i="11"/>
  <c r="AN1397" i="11"/>
  <c r="AN1396" i="11"/>
  <c r="AN1395" i="11"/>
  <c r="AN1394" i="11"/>
  <c r="AN1393" i="11"/>
  <c r="AN1392" i="11"/>
  <c r="AN1391" i="11"/>
  <c r="AN1390" i="11"/>
  <c r="AN1389" i="11"/>
  <c r="AN1388" i="11"/>
  <c r="AN1387" i="11"/>
  <c r="AN1386" i="11"/>
  <c r="AN1385" i="11"/>
  <c r="AN1384" i="11"/>
  <c r="AN1383" i="11"/>
  <c r="AN1382" i="11"/>
  <c r="AN1381" i="11"/>
  <c r="AN1380" i="11"/>
  <c r="AN1379" i="11"/>
  <c r="AN1378" i="11"/>
  <c r="AN1377" i="11"/>
  <c r="AN1376" i="11"/>
  <c r="AN1375" i="11"/>
  <c r="AN1374" i="11"/>
  <c r="AN1373" i="11"/>
  <c r="AN1372" i="11"/>
  <c r="AN1371" i="11"/>
  <c r="AN1370" i="11"/>
  <c r="AN1369" i="11"/>
  <c r="AN1368" i="11"/>
  <c r="AN1367" i="11"/>
  <c r="AN1366" i="11"/>
  <c r="AN1365" i="11"/>
  <c r="AN1364" i="11"/>
  <c r="AN1363" i="11"/>
  <c r="AN1362" i="11"/>
  <c r="AN1361" i="11"/>
  <c r="AN1360" i="11"/>
  <c r="AN1359" i="11"/>
  <c r="AN1358" i="11"/>
  <c r="AN1357" i="11"/>
  <c r="AN1356" i="11"/>
  <c r="AN1355" i="11"/>
  <c r="AN1354" i="11"/>
  <c r="AN1353" i="11"/>
  <c r="AN1352" i="11"/>
  <c r="AN1351" i="11"/>
  <c r="AN1350" i="11"/>
  <c r="AN1349" i="11"/>
  <c r="AN1348" i="11"/>
  <c r="AN1347" i="11"/>
  <c r="AN1346" i="11"/>
  <c r="AN1345" i="11"/>
  <c r="AN1344" i="11"/>
  <c r="AN1343" i="11"/>
  <c r="AN1342" i="11"/>
  <c r="AN1341" i="11"/>
  <c r="AN1340" i="11"/>
  <c r="AN1339" i="11"/>
  <c r="AN1338" i="11"/>
  <c r="AN1337" i="11"/>
  <c r="AN1336" i="11"/>
  <c r="AN1335" i="11"/>
  <c r="AN1334" i="11"/>
  <c r="AN1333" i="11"/>
  <c r="AN1332" i="11"/>
  <c r="AN1331" i="11"/>
  <c r="AN1330" i="11"/>
  <c r="AN1329" i="11"/>
  <c r="AN1328" i="11"/>
  <c r="AN1327" i="11"/>
  <c r="AN1326" i="11"/>
  <c r="AN1325" i="11"/>
  <c r="AN1324" i="11"/>
  <c r="AN1323" i="11"/>
  <c r="AN1322" i="11"/>
  <c r="AN1321" i="11"/>
  <c r="AN1320" i="11"/>
  <c r="AN1319" i="11"/>
  <c r="AN1318" i="11"/>
  <c r="AN1317" i="11"/>
  <c r="AN1316" i="11"/>
  <c r="AN1315" i="11"/>
  <c r="AN1314" i="11"/>
  <c r="AN1313" i="11"/>
  <c r="AN1312" i="11"/>
  <c r="AN1311" i="11"/>
  <c r="AN1310" i="11"/>
  <c r="AN1309" i="11"/>
  <c r="AN1308" i="11"/>
  <c r="AN1307" i="11"/>
  <c r="AN1306" i="11"/>
  <c r="AN1305" i="11"/>
  <c r="AN1304" i="11"/>
  <c r="AN1303" i="11"/>
  <c r="AN1302" i="11"/>
  <c r="AN1301" i="11"/>
  <c r="AN1300" i="11"/>
  <c r="AN1299" i="11"/>
  <c r="AN1298" i="11"/>
  <c r="AN1297" i="11"/>
  <c r="AN1296" i="11"/>
  <c r="AN1295" i="11"/>
  <c r="AN1294" i="11"/>
  <c r="AN1293" i="11"/>
  <c r="AN1292" i="11"/>
  <c r="AN1291" i="11"/>
  <c r="AN1290" i="11"/>
  <c r="AN1289" i="11"/>
  <c r="AN1288" i="11"/>
  <c r="AN1287" i="11"/>
  <c r="AN1286" i="11"/>
  <c r="AN1285" i="11"/>
  <c r="AN1284" i="11"/>
  <c r="AN1283" i="11"/>
  <c r="AN1282" i="11"/>
  <c r="AN1281" i="11"/>
  <c r="AN1280" i="11"/>
  <c r="AN1279" i="11"/>
  <c r="AN1278" i="11"/>
  <c r="AN1277" i="11"/>
  <c r="AN1276" i="11"/>
  <c r="AN1275" i="11"/>
  <c r="AN1274" i="11"/>
  <c r="AN1273" i="11"/>
  <c r="AN1272" i="11"/>
  <c r="AN1271" i="11"/>
  <c r="AN1270" i="11"/>
  <c r="AN1269" i="11"/>
  <c r="AN1268" i="11"/>
  <c r="AN1267" i="11"/>
  <c r="AN1266" i="11"/>
  <c r="AN1265" i="11"/>
  <c r="AN1264" i="11"/>
  <c r="AN1263" i="11"/>
  <c r="AN1262" i="11"/>
  <c r="AN1261" i="11"/>
  <c r="AN1260" i="11"/>
  <c r="AN1259" i="11"/>
  <c r="AN1258" i="11"/>
  <c r="AN1257" i="11"/>
  <c r="AN1256" i="11"/>
  <c r="AN1255" i="11"/>
  <c r="AN1254" i="11"/>
  <c r="AN1253" i="11"/>
  <c r="AN1252" i="11"/>
  <c r="AN1251" i="11"/>
  <c r="AN1250" i="11"/>
  <c r="AN1249" i="11"/>
  <c r="AN1248" i="11"/>
  <c r="AN1247" i="11"/>
  <c r="AN1246" i="11"/>
  <c r="AN1245" i="11"/>
  <c r="AN1244" i="11"/>
  <c r="AN1243" i="11"/>
  <c r="AN1242" i="11"/>
  <c r="AN1241" i="11"/>
  <c r="AN1240" i="11"/>
  <c r="AN1239" i="11"/>
  <c r="AN1238" i="11"/>
  <c r="AN1237" i="11"/>
  <c r="AN1236" i="11"/>
  <c r="AN1235" i="11"/>
  <c r="AN1234" i="11"/>
  <c r="AN1233" i="11"/>
  <c r="AN1232" i="11"/>
  <c r="AN1231" i="11"/>
  <c r="AN1230" i="11"/>
  <c r="AN1229" i="11"/>
  <c r="AN1228" i="11"/>
  <c r="AN1227" i="11"/>
  <c r="AN1226" i="11"/>
  <c r="AN1225" i="11"/>
  <c r="AN1224" i="11"/>
  <c r="AN1223" i="11"/>
  <c r="AN1222" i="11"/>
  <c r="AN1221" i="11"/>
  <c r="AN1220" i="11"/>
  <c r="AN1219" i="11"/>
  <c r="AN1218" i="11"/>
  <c r="AN1217" i="11"/>
  <c r="AN1216" i="11"/>
  <c r="AN1215" i="11"/>
  <c r="AN1214" i="11"/>
  <c r="AN1213" i="11"/>
  <c r="AN1212" i="11"/>
  <c r="AN1211" i="11"/>
  <c r="AN1210" i="11"/>
  <c r="AN1209" i="11"/>
  <c r="AN1208" i="11"/>
  <c r="AN1207" i="11"/>
  <c r="AN1206" i="11"/>
  <c r="AN1205" i="11"/>
  <c r="AN1204" i="11"/>
  <c r="AN1203" i="11"/>
  <c r="AN1202" i="11"/>
  <c r="AN1201" i="11"/>
  <c r="AN1200" i="11"/>
  <c r="AN1199" i="11"/>
  <c r="AN1198" i="11"/>
  <c r="AN1197" i="11"/>
  <c r="AN1196" i="11"/>
  <c r="AN1195" i="11"/>
  <c r="AN1194" i="11"/>
  <c r="AN1193" i="11"/>
  <c r="AN1192" i="11"/>
  <c r="AN1191" i="11"/>
  <c r="AN1190" i="11"/>
  <c r="AN1189" i="11"/>
  <c r="AN1188" i="11"/>
  <c r="AN1187" i="11"/>
  <c r="AN1186" i="11"/>
  <c r="AN1185" i="11"/>
  <c r="AN1184" i="11"/>
  <c r="AN1183" i="11"/>
  <c r="AN1182" i="11"/>
  <c r="AN1181" i="11"/>
  <c r="AN1180" i="11"/>
  <c r="AN1179" i="11"/>
  <c r="AN1178" i="11"/>
  <c r="AN1177" i="11"/>
  <c r="AN1176" i="11"/>
  <c r="AN1175" i="11"/>
  <c r="AN1174" i="11"/>
  <c r="AN1173" i="11"/>
  <c r="AN1172" i="11"/>
  <c r="AN1171" i="11"/>
  <c r="AN1170" i="11"/>
  <c r="AN1169" i="11"/>
  <c r="AN1168" i="11"/>
  <c r="AN1167" i="11"/>
  <c r="AN1166" i="11"/>
  <c r="AN1165" i="11"/>
  <c r="AN1164" i="11"/>
  <c r="AN1163" i="11"/>
  <c r="AN1162" i="11"/>
  <c r="AN1161" i="11"/>
  <c r="AN1160" i="11"/>
  <c r="AN1159" i="11"/>
  <c r="AN1158" i="11"/>
  <c r="AN1157" i="11"/>
  <c r="AN1156" i="11"/>
  <c r="AN1155" i="11"/>
  <c r="AN1154" i="11"/>
  <c r="AN1153" i="11"/>
  <c r="AN1152" i="11"/>
  <c r="AN1151" i="11"/>
  <c r="AN1150" i="11"/>
  <c r="AN1149" i="11"/>
  <c r="AN1148" i="11"/>
  <c r="AN1147" i="11"/>
  <c r="AN1146" i="11"/>
  <c r="AN1145" i="11"/>
  <c r="AN1144" i="11"/>
  <c r="AN1143" i="11"/>
  <c r="AN1142" i="11"/>
  <c r="AN1141" i="11"/>
  <c r="AN1140" i="11"/>
  <c r="AN1139" i="11"/>
  <c r="AN1138" i="11"/>
  <c r="AN1137" i="11"/>
  <c r="AN1136" i="11"/>
  <c r="AN1135" i="11"/>
  <c r="AN1134" i="11"/>
  <c r="AN1133" i="11"/>
  <c r="AN1132" i="11"/>
  <c r="AN1131" i="11"/>
  <c r="AN1130" i="11"/>
  <c r="AN1129" i="11"/>
  <c r="AN1128" i="11"/>
  <c r="AN1127" i="11"/>
  <c r="AN1126" i="11"/>
  <c r="AN1125" i="11"/>
  <c r="AN1124" i="11"/>
  <c r="AN1123" i="11"/>
  <c r="AN1122" i="11"/>
  <c r="AN1121" i="11"/>
  <c r="AN1120" i="11"/>
  <c r="AN1119" i="11"/>
  <c r="AN1118" i="11"/>
  <c r="AN1117" i="11"/>
  <c r="AN1116" i="11"/>
  <c r="AN1115" i="11"/>
  <c r="AN1114" i="11"/>
  <c r="AN1113" i="11"/>
  <c r="AN1112" i="11"/>
  <c r="AN1111" i="11"/>
  <c r="AN1110" i="11"/>
  <c r="AN1109" i="11"/>
  <c r="AN1108" i="11"/>
  <c r="AN1107" i="11"/>
  <c r="AN1106" i="11"/>
  <c r="AN1105" i="11"/>
  <c r="AN1104" i="11"/>
  <c r="AN1103" i="11"/>
  <c r="AN1102" i="11"/>
  <c r="AN1101" i="11"/>
  <c r="AN1100" i="11"/>
  <c r="AN1099" i="11"/>
  <c r="AN1098" i="11"/>
  <c r="AN1097" i="11"/>
  <c r="AN1096" i="11"/>
  <c r="AN1095" i="11"/>
  <c r="AN1094" i="11"/>
  <c r="AN1093" i="11"/>
  <c r="AN1092" i="11"/>
  <c r="AN1091" i="11"/>
  <c r="AN1090" i="11"/>
  <c r="AN1089" i="11"/>
  <c r="AN1088" i="11"/>
  <c r="AN1087" i="11"/>
  <c r="AN1086" i="11"/>
  <c r="AN1085" i="11"/>
  <c r="AN1084" i="11"/>
  <c r="AN1083" i="11"/>
  <c r="AN1082" i="11"/>
  <c r="AN1081" i="11"/>
  <c r="AN1080" i="11"/>
  <c r="AN1079" i="11"/>
  <c r="AN1078" i="11"/>
  <c r="AN1077" i="11"/>
  <c r="AN1076" i="11"/>
  <c r="AN1075" i="11"/>
  <c r="AN1074" i="11"/>
  <c r="AN1073" i="11"/>
  <c r="AN1072" i="11"/>
  <c r="AN1071" i="11"/>
  <c r="AN1070" i="11"/>
  <c r="AN1069" i="11"/>
  <c r="AN1068" i="11"/>
  <c r="AN1067" i="11"/>
  <c r="AN1066" i="11"/>
  <c r="AN1065" i="11"/>
  <c r="AN1064" i="11"/>
  <c r="AN1063" i="11"/>
  <c r="AN1062" i="11"/>
  <c r="AN1061" i="11"/>
  <c r="AN1060" i="11"/>
  <c r="AN1059" i="11"/>
  <c r="AN1058" i="11"/>
  <c r="AN1057" i="11"/>
  <c r="AN1056" i="11"/>
  <c r="AN1055" i="11"/>
  <c r="AN1054" i="11"/>
  <c r="AN1053" i="11"/>
  <c r="AN1052" i="11"/>
  <c r="AN1051" i="11"/>
  <c r="AN1050" i="11"/>
  <c r="AN1049" i="11"/>
  <c r="AN1048" i="11"/>
  <c r="AN1047" i="11"/>
  <c r="AN1046" i="11"/>
  <c r="AN1045" i="11"/>
  <c r="AN1044" i="11"/>
  <c r="AN1043" i="11"/>
  <c r="AN1042" i="11"/>
  <c r="AN1041" i="11"/>
  <c r="AN1040" i="11"/>
  <c r="AN1039" i="11"/>
  <c r="AN1038" i="11"/>
  <c r="AN1037" i="11"/>
  <c r="AN1036" i="11"/>
  <c r="AN1035" i="11"/>
  <c r="AN1034" i="11"/>
  <c r="AN1033" i="11"/>
  <c r="AN1032" i="11"/>
  <c r="AN1031" i="11"/>
  <c r="AN1030" i="11"/>
  <c r="AN1029" i="11"/>
  <c r="AN1028" i="11"/>
  <c r="AN1027" i="11"/>
  <c r="AN1026" i="11"/>
  <c r="AN1025" i="11"/>
  <c r="AN1024" i="11"/>
  <c r="AN1023" i="11"/>
  <c r="AN1022" i="11"/>
  <c r="AN1021" i="11"/>
  <c r="AN1020" i="11"/>
  <c r="AN1019" i="11"/>
  <c r="AN1018" i="11"/>
  <c r="AN1017" i="11"/>
  <c r="AN1016" i="11"/>
  <c r="AN1015" i="11"/>
  <c r="AN1014" i="11"/>
  <c r="AN1013" i="11"/>
  <c r="AN1012" i="11"/>
  <c r="AN1011" i="11"/>
  <c r="AN1010" i="11"/>
  <c r="AN1009" i="11"/>
  <c r="AN1008" i="11"/>
  <c r="AN1007" i="11"/>
  <c r="AN1006" i="11"/>
  <c r="AN1005" i="11"/>
  <c r="AN1004" i="11"/>
  <c r="AN1003" i="11"/>
  <c r="AN1002" i="11"/>
  <c r="AN1001" i="11"/>
  <c r="AN1000" i="11"/>
  <c r="AN999" i="11"/>
  <c r="AN998" i="11"/>
  <c r="AN997" i="11"/>
  <c r="AN996" i="11"/>
  <c r="AN995" i="11"/>
  <c r="AN994" i="11"/>
  <c r="AN993" i="11"/>
  <c r="AN992" i="11"/>
  <c r="AN991" i="11"/>
  <c r="AN990" i="11"/>
  <c r="AN989" i="11"/>
  <c r="AN988" i="11"/>
  <c r="AN987" i="11"/>
  <c r="AN986" i="11"/>
  <c r="AN985" i="11"/>
  <c r="AN984" i="11"/>
  <c r="AN983" i="11"/>
  <c r="AN982" i="11"/>
  <c r="AN981" i="11"/>
  <c r="AN980" i="11"/>
  <c r="AN979" i="11"/>
  <c r="AN978" i="11"/>
  <c r="AN977" i="11"/>
  <c r="AN976" i="11"/>
  <c r="AN975" i="11"/>
  <c r="AN974" i="11"/>
  <c r="AN973" i="11"/>
  <c r="AN972" i="11"/>
  <c r="AN971" i="11"/>
  <c r="AN970" i="11"/>
  <c r="AN969" i="11"/>
  <c r="AN968" i="11"/>
  <c r="AN967" i="11"/>
  <c r="AN966" i="11"/>
  <c r="AN965" i="11"/>
  <c r="AN964" i="11"/>
  <c r="AN963" i="11"/>
  <c r="AN962" i="11"/>
  <c r="AN961" i="11"/>
  <c r="AN960" i="11"/>
  <c r="AN959" i="11"/>
  <c r="AN958" i="11"/>
  <c r="AN957" i="11"/>
  <c r="AN956" i="11"/>
  <c r="AN955" i="11"/>
  <c r="AN954" i="11"/>
  <c r="AN953" i="11"/>
  <c r="AN952" i="11"/>
  <c r="AN951" i="11"/>
  <c r="AN950" i="11"/>
  <c r="AN949" i="11"/>
  <c r="AN948" i="11"/>
  <c r="AN947" i="11"/>
  <c r="AN946" i="11"/>
  <c r="AN945" i="11"/>
  <c r="AN944" i="11"/>
  <c r="AN943" i="11"/>
  <c r="AN942" i="11"/>
  <c r="AN941" i="11"/>
  <c r="AN940" i="11"/>
  <c r="AN939" i="11"/>
  <c r="AN938" i="11"/>
  <c r="AN937" i="11"/>
  <c r="AN936" i="11"/>
  <c r="AN935" i="11"/>
  <c r="AN934" i="11"/>
  <c r="AN933" i="11"/>
  <c r="AN932" i="11"/>
  <c r="AN931" i="11"/>
  <c r="AN930" i="11"/>
  <c r="AN929" i="11"/>
  <c r="AN928" i="11"/>
  <c r="AN927" i="11"/>
  <c r="AN926" i="11"/>
  <c r="AN925" i="11"/>
  <c r="AN924" i="11"/>
  <c r="AN923" i="11"/>
  <c r="AN922" i="11"/>
  <c r="AN921" i="11"/>
  <c r="AN920" i="11"/>
  <c r="AN919" i="11"/>
  <c r="AN918" i="11"/>
  <c r="AN917" i="11"/>
  <c r="AN916" i="11"/>
  <c r="AN915" i="11"/>
  <c r="AN914" i="11"/>
  <c r="AN913" i="11"/>
  <c r="AN912" i="11"/>
  <c r="AN911" i="11"/>
  <c r="AN910" i="11"/>
  <c r="AN909" i="11"/>
  <c r="AN908" i="11"/>
  <c r="AN907" i="11"/>
  <c r="AN906" i="11"/>
  <c r="AN905" i="11"/>
  <c r="AN904" i="11"/>
  <c r="AN903" i="11"/>
  <c r="AN902" i="11"/>
  <c r="AN901" i="11"/>
  <c r="AN900" i="11"/>
  <c r="AN899" i="11"/>
  <c r="AN898" i="11"/>
  <c r="AN897" i="11"/>
  <c r="AN896" i="11"/>
  <c r="AN895" i="11"/>
  <c r="AN894" i="11"/>
  <c r="AN893" i="11"/>
  <c r="AN892" i="11"/>
  <c r="AN891" i="11"/>
  <c r="AN890" i="11"/>
  <c r="AN889" i="11"/>
  <c r="AN888" i="11"/>
  <c r="AN887" i="11"/>
  <c r="AN886" i="11"/>
  <c r="AN885" i="11"/>
  <c r="AN884" i="11"/>
  <c r="AN883" i="11"/>
  <c r="AN882" i="11"/>
  <c r="AN881" i="11"/>
  <c r="AN880" i="11"/>
  <c r="AN879" i="11"/>
  <c r="AN878" i="11"/>
  <c r="AN877" i="11"/>
  <c r="AN876" i="11"/>
  <c r="AN875" i="11"/>
  <c r="AN874" i="11"/>
  <c r="AN873" i="11"/>
  <c r="AN872" i="11"/>
  <c r="AN871" i="11"/>
  <c r="AN870" i="11"/>
  <c r="AN869" i="11"/>
  <c r="AN868" i="11"/>
  <c r="AN867" i="11"/>
  <c r="AN866" i="11"/>
  <c r="AN865" i="11"/>
  <c r="AN864" i="11"/>
  <c r="AN863" i="11"/>
  <c r="AN862" i="11"/>
  <c r="AN861" i="11"/>
  <c r="AN860" i="11"/>
  <c r="AN859" i="11"/>
  <c r="AN858" i="11"/>
  <c r="AN857" i="11"/>
  <c r="AN856" i="11"/>
  <c r="AN855" i="11"/>
  <c r="AN854" i="11"/>
  <c r="AN853" i="11"/>
  <c r="AN852" i="11"/>
  <c r="AN851" i="11"/>
  <c r="AN850" i="11"/>
  <c r="AN849" i="11"/>
  <c r="AN848" i="11"/>
  <c r="AN847" i="11"/>
  <c r="AN846" i="11"/>
  <c r="AN845" i="11"/>
  <c r="AN844" i="11"/>
  <c r="AN843" i="11"/>
  <c r="AN842" i="11"/>
  <c r="AN841" i="11"/>
  <c r="AN840" i="11"/>
  <c r="AN839" i="11"/>
  <c r="AN838" i="11"/>
  <c r="AN837" i="11"/>
  <c r="AN836" i="11"/>
  <c r="AN835" i="11"/>
  <c r="AN834" i="11"/>
  <c r="AN833" i="11"/>
  <c r="AN832" i="11"/>
  <c r="AN831" i="11"/>
  <c r="AN830" i="11"/>
  <c r="AN829" i="11"/>
  <c r="AN828" i="11"/>
  <c r="AN827" i="11"/>
  <c r="AN826" i="11"/>
  <c r="AN825" i="11"/>
  <c r="AN824" i="11"/>
  <c r="AN823" i="11"/>
  <c r="AN822" i="11"/>
  <c r="AN821" i="11"/>
  <c r="AN820" i="11"/>
  <c r="AN819" i="11"/>
  <c r="AN818" i="11"/>
  <c r="AN817" i="11"/>
  <c r="AN816" i="11"/>
  <c r="AN815" i="11"/>
  <c r="AN814" i="11"/>
  <c r="AN813" i="11"/>
  <c r="AN812" i="11"/>
  <c r="AN811" i="11"/>
  <c r="AN810" i="11"/>
  <c r="AN809" i="11"/>
  <c r="AN808" i="11"/>
  <c r="AN807" i="11"/>
  <c r="AN806" i="11"/>
  <c r="AN805" i="11"/>
  <c r="AN804" i="11"/>
  <c r="AN803" i="11"/>
  <c r="AN802" i="11"/>
  <c r="AN801" i="11"/>
  <c r="AN800" i="11"/>
  <c r="AN799" i="11"/>
  <c r="AN798" i="11"/>
  <c r="AN797" i="11"/>
  <c r="AN796" i="11"/>
  <c r="AN795" i="11"/>
  <c r="AN794" i="11"/>
  <c r="AN793" i="11"/>
  <c r="AN792" i="11"/>
  <c r="AN791" i="11"/>
  <c r="AN790" i="11"/>
  <c r="AN789" i="11"/>
  <c r="AN788" i="11"/>
  <c r="AN787" i="11"/>
  <c r="AN786" i="11"/>
  <c r="AN785" i="11"/>
  <c r="AN784" i="11"/>
  <c r="AN783" i="11"/>
  <c r="AN782" i="11"/>
  <c r="AN781" i="11"/>
  <c r="AN780" i="11"/>
  <c r="AN779" i="11"/>
  <c r="AN778" i="11"/>
  <c r="AN777" i="11"/>
  <c r="AN776" i="11"/>
  <c r="AN775" i="11"/>
  <c r="AN774" i="11"/>
  <c r="AN773" i="11"/>
  <c r="AN772" i="11"/>
  <c r="AN771" i="11"/>
  <c r="AN770" i="11"/>
  <c r="AN769" i="11"/>
  <c r="AN768" i="11"/>
  <c r="AN767" i="11"/>
  <c r="AN766" i="11"/>
  <c r="AN765" i="11"/>
  <c r="AN764" i="11"/>
  <c r="AN763" i="11"/>
  <c r="AN762" i="11"/>
  <c r="AN761" i="11"/>
  <c r="AN760" i="11"/>
  <c r="AN759" i="11"/>
  <c r="AN758" i="11"/>
  <c r="AN757" i="11"/>
  <c r="AN756" i="11"/>
  <c r="AN755" i="11"/>
  <c r="AN754" i="11"/>
  <c r="AN753" i="11"/>
  <c r="AN752" i="11"/>
  <c r="AN751" i="11"/>
  <c r="AN750" i="11"/>
  <c r="AN749" i="11"/>
  <c r="AN748" i="11"/>
  <c r="AN747" i="11"/>
  <c r="AN746" i="11"/>
  <c r="AN745" i="11"/>
  <c r="AN744" i="11"/>
  <c r="AN743" i="11"/>
  <c r="AN742" i="11"/>
  <c r="AN741" i="11"/>
  <c r="AN740" i="11"/>
  <c r="AN739" i="11"/>
  <c r="AN738" i="11"/>
  <c r="AN737" i="11"/>
  <c r="AN736" i="11"/>
  <c r="AN735" i="11"/>
  <c r="AN734" i="11"/>
  <c r="AN733" i="11"/>
  <c r="AN732" i="11"/>
  <c r="AN731" i="11"/>
  <c r="AN730" i="11"/>
  <c r="AN729" i="11"/>
  <c r="AN728" i="11"/>
  <c r="AN727" i="11"/>
  <c r="AN726" i="11"/>
  <c r="AN725" i="11"/>
  <c r="AN724" i="11"/>
  <c r="AN723" i="11"/>
  <c r="AN722" i="11"/>
  <c r="AN721" i="11"/>
  <c r="AN720" i="11"/>
  <c r="AN719" i="11"/>
  <c r="AN718" i="11"/>
  <c r="AN717" i="11"/>
  <c r="AN716" i="11"/>
  <c r="AN715" i="11"/>
  <c r="AN714" i="11"/>
  <c r="AN713" i="11"/>
  <c r="AN712" i="11"/>
  <c r="AN711" i="11"/>
  <c r="AN710" i="11"/>
  <c r="AN709" i="11"/>
  <c r="AN708" i="11"/>
  <c r="AN707" i="11"/>
  <c r="AN706" i="11"/>
  <c r="AN705" i="11"/>
  <c r="AN704" i="11"/>
  <c r="AN703" i="11"/>
  <c r="AN702" i="11"/>
  <c r="AN701" i="11"/>
  <c r="AN700" i="11"/>
  <c r="AN699" i="11"/>
  <c r="AN698" i="11"/>
  <c r="AN697" i="11"/>
  <c r="AN696" i="11"/>
  <c r="AN695" i="11"/>
  <c r="AN694" i="11"/>
  <c r="AN693" i="11"/>
  <c r="AN692" i="11"/>
  <c r="AN691" i="11"/>
  <c r="AN690" i="11"/>
  <c r="AN689" i="11"/>
  <c r="AN688" i="11"/>
  <c r="AN687" i="11"/>
  <c r="AN686" i="11"/>
  <c r="AN685" i="11"/>
  <c r="AN684" i="11"/>
  <c r="AN683" i="11"/>
  <c r="AN682" i="11"/>
  <c r="AN681" i="11"/>
  <c r="AN680" i="11"/>
  <c r="AN679" i="11"/>
  <c r="AN678" i="11"/>
  <c r="AN677" i="11"/>
  <c r="AN676" i="11"/>
  <c r="AN675" i="11"/>
  <c r="AN674" i="11"/>
  <c r="AN673" i="11"/>
  <c r="AN672" i="11"/>
  <c r="AN671" i="11"/>
  <c r="AN670" i="11"/>
  <c r="AN669" i="11"/>
  <c r="AN668" i="11"/>
  <c r="AN667" i="11"/>
  <c r="AN666" i="11"/>
  <c r="AN665" i="11"/>
  <c r="AN664" i="11"/>
  <c r="AN663" i="11"/>
  <c r="AN662" i="11"/>
  <c r="AN661" i="11"/>
  <c r="AN660" i="11"/>
  <c r="AN659" i="11"/>
  <c r="AN658" i="11"/>
  <c r="AN657" i="11"/>
  <c r="AN656" i="11"/>
  <c r="AN655" i="11"/>
  <c r="AN654" i="11"/>
  <c r="AN653" i="11"/>
  <c r="AN652" i="11"/>
  <c r="AN651" i="11"/>
  <c r="AN650" i="11"/>
  <c r="AN649" i="11"/>
  <c r="AN648" i="11"/>
  <c r="AN647" i="11"/>
  <c r="AN646" i="11"/>
  <c r="AN645" i="11"/>
  <c r="AN644" i="11"/>
  <c r="AN643" i="11"/>
  <c r="AN642" i="11"/>
  <c r="AN641" i="11"/>
  <c r="AN640" i="11"/>
  <c r="AN639" i="11"/>
  <c r="AN638" i="11"/>
  <c r="AN637" i="11"/>
  <c r="AN636" i="11"/>
  <c r="AN635" i="11"/>
  <c r="AN634" i="11"/>
  <c r="AN633" i="11"/>
  <c r="AN632" i="11"/>
  <c r="AN631" i="11"/>
  <c r="AN630" i="11"/>
  <c r="AN629" i="11"/>
  <c r="AN628" i="11"/>
  <c r="AN627" i="11"/>
  <c r="AN626" i="11"/>
  <c r="AN625" i="11"/>
  <c r="AN624" i="11"/>
  <c r="AN623" i="11"/>
  <c r="AN622" i="11"/>
  <c r="AN621" i="11"/>
  <c r="AN620" i="11"/>
  <c r="AN619" i="11"/>
  <c r="AN618" i="11"/>
  <c r="AN617" i="11"/>
  <c r="AN616" i="11"/>
  <c r="AN615" i="11"/>
  <c r="AN614" i="11"/>
  <c r="AN613" i="11"/>
  <c r="AN612" i="11"/>
  <c r="AN611" i="11"/>
  <c r="AN610" i="11"/>
  <c r="AN609" i="11"/>
  <c r="AN608" i="11"/>
  <c r="AN607" i="11"/>
  <c r="AN606" i="11"/>
  <c r="AN605" i="11"/>
  <c r="AN604" i="11"/>
  <c r="AN603" i="11"/>
  <c r="AN602" i="11"/>
  <c r="AN601" i="11"/>
  <c r="AN600" i="11"/>
  <c r="AN599" i="11"/>
  <c r="AN598" i="11"/>
  <c r="AN597" i="11"/>
  <c r="AN596" i="11"/>
  <c r="AN595" i="11"/>
  <c r="AN594" i="11"/>
  <c r="AN593" i="11"/>
  <c r="AN592" i="11"/>
  <c r="AN591" i="11"/>
  <c r="AN590" i="11"/>
  <c r="AN589" i="11"/>
  <c r="AN588" i="11"/>
  <c r="AN587" i="11"/>
  <c r="AN586" i="11"/>
  <c r="AN585" i="11"/>
  <c r="AN584" i="11"/>
  <c r="AN583" i="11"/>
  <c r="AN582" i="11"/>
  <c r="AN581" i="11"/>
  <c r="AN580" i="11"/>
  <c r="AN579" i="11"/>
  <c r="AN578" i="11"/>
  <c r="AN577" i="11"/>
  <c r="AN576" i="11"/>
  <c r="AN575" i="11"/>
  <c r="AN574" i="11"/>
  <c r="AN573" i="11"/>
  <c r="AN572" i="11"/>
  <c r="AN571" i="11"/>
  <c r="AN570" i="11"/>
  <c r="AN569" i="11"/>
  <c r="AN568" i="11"/>
  <c r="AN567" i="11"/>
  <c r="AN566" i="11"/>
  <c r="AN565" i="11"/>
  <c r="AN564" i="11"/>
  <c r="AN563" i="11"/>
  <c r="AN562" i="11"/>
  <c r="AN561" i="11"/>
  <c r="AN560" i="11"/>
  <c r="AN559" i="11"/>
  <c r="AN558" i="11"/>
  <c r="AN557" i="11"/>
  <c r="AN556" i="11"/>
  <c r="AN555" i="11"/>
  <c r="AN554" i="11"/>
  <c r="AN553" i="11"/>
  <c r="AN552" i="11"/>
  <c r="AN551" i="11"/>
  <c r="AN550" i="11"/>
  <c r="AN549" i="11"/>
  <c r="AN548" i="11"/>
  <c r="AN547" i="11"/>
  <c r="AN546" i="11"/>
  <c r="AN545" i="11"/>
  <c r="AN544" i="11"/>
  <c r="AN543" i="11"/>
  <c r="AN542" i="11"/>
  <c r="AN541" i="11"/>
  <c r="AN540" i="11"/>
  <c r="AN539" i="11"/>
  <c r="AN538" i="11"/>
  <c r="AN537" i="11"/>
  <c r="AN536" i="11"/>
  <c r="AN535" i="11"/>
  <c r="AN534" i="11"/>
  <c r="AN533" i="11"/>
  <c r="AN532" i="11"/>
  <c r="AN531" i="11"/>
  <c r="AN530" i="11"/>
  <c r="AN529" i="11"/>
  <c r="AN528" i="11"/>
  <c r="AN527" i="11"/>
  <c r="AN526" i="11"/>
  <c r="AN525" i="11"/>
  <c r="AN524" i="11"/>
  <c r="AN523" i="11"/>
  <c r="AN522" i="11"/>
  <c r="AN521" i="11"/>
  <c r="AN520" i="11"/>
  <c r="AN519" i="11"/>
  <c r="AN518" i="11"/>
  <c r="AN517" i="11"/>
  <c r="AN516" i="11"/>
  <c r="AN515" i="11"/>
  <c r="AN514" i="11"/>
  <c r="AN513" i="11"/>
  <c r="AN512" i="11"/>
  <c r="AN511" i="11"/>
  <c r="AN510" i="11"/>
  <c r="AN509" i="11"/>
  <c r="AN508" i="11"/>
  <c r="AN507" i="11"/>
  <c r="AN506" i="11"/>
  <c r="AN505" i="11"/>
  <c r="AN504" i="11"/>
  <c r="AN503" i="11"/>
  <c r="AN502" i="11"/>
  <c r="AN501" i="11"/>
  <c r="AN500" i="11"/>
  <c r="AN499" i="11"/>
  <c r="AN498" i="11"/>
  <c r="AN497" i="11"/>
  <c r="AN496" i="11"/>
  <c r="AN495" i="11"/>
  <c r="AN494" i="11"/>
  <c r="AN493" i="11"/>
  <c r="AN492" i="11"/>
  <c r="AN491" i="11"/>
  <c r="AN490" i="11"/>
  <c r="AN489" i="11"/>
  <c r="AN488" i="11"/>
  <c r="AN487" i="11"/>
  <c r="AN486" i="11"/>
  <c r="AN485" i="11"/>
  <c r="AN484" i="11"/>
  <c r="AN483" i="11"/>
  <c r="AN482" i="11"/>
  <c r="AN481" i="11"/>
  <c r="AN480" i="11"/>
  <c r="AN479" i="11"/>
  <c r="AN478" i="11"/>
  <c r="AN477" i="11"/>
  <c r="AN476" i="11"/>
  <c r="AN475" i="11"/>
  <c r="AN474" i="11"/>
  <c r="AN473" i="11"/>
  <c r="AN472" i="11"/>
  <c r="AN471" i="11"/>
  <c r="AN470" i="11"/>
  <c r="AN469" i="11"/>
  <c r="AN468" i="11"/>
  <c r="AN467" i="11"/>
  <c r="AN466" i="11"/>
  <c r="AN465" i="11"/>
  <c r="AN464" i="11"/>
  <c r="AN463" i="11"/>
  <c r="AN462" i="11"/>
  <c r="AN461" i="11"/>
  <c r="AN460" i="11"/>
  <c r="AN459" i="11"/>
  <c r="AN458" i="11"/>
  <c r="AN457" i="11"/>
  <c r="AN456" i="11"/>
  <c r="AN455" i="11"/>
  <c r="AN454" i="11"/>
  <c r="AN453" i="11"/>
  <c r="AN452" i="11"/>
  <c r="AN451" i="11"/>
  <c r="AN450" i="11"/>
  <c r="AN449" i="11"/>
  <c r="AN448" i="11"/>
  <c r="AN447" i="11"/>
  <c r="AN446" i="11"/>
  <c r="AN445" i="11"/>
  <c r="AN444" i="11"/>
  <c r="AN443" i="11"/>
  <c r="AN442" i="11"/>
  <c r="AN441" i="11"/>
  <c r="AN440" i="11"/>
  <c r="AN439" i="11"/>
  <c r="AN438" i="11"/>
  <c r="AN437" i="11"/>
  <c r="AN436" i="11"/>
  <c r="AN435" i="11"/>
  <c r="AN434" i="11"/>
  <c r="AN433" i="11"/>
  <c r="AN432" i="11"/>
  <c r="AN431" i="11"/>
  <c r="AN430" i="11"/>
  <c r="AN429" i="11"/>
  <c r="AN428" i="11"/>
  <c r="AN427" i="11"/>
  <c r="AN426" i="11"/>
  <c r="AN425" i="11"/>
  <c r="AN424" i="11"/>
  <c r="AN423" i="11"/>
  <c r="AN422" i="11"/>
  <c r="AN421" i="11"/>
  <c r="AN420" i="11"/>
  <c r="AN419" i="11"/>
  <c r="AN418" i="11"/>
  <c r="AN417" i="11"/>
  <c r="AN416" i="11"/>
  <c r="AN415" i="11"/>
  <c r="AN414" i="11"/>
  <c r="AN413" i="11"/>
  <c r="AN412" i="11"/>
  <c r="AN411" i="11"/>
  <c r="AN410" i="11"/>
  <c r="AN409" i="11"/>
  <c r="AN408" i="11"/>
  <c r="AN407" i="11"/>
  <c r="AN406" i="11"/>
  <c r="AN405" i="11"/>
  <c r="AN404" i="11"/>
  <c r="AN403" i="11"/>
  <c r="AN402" i="11"/>
  <c r="AN401" i="11"/>
  <c r="AN400" i="11"/>
  <c r="AN399" i="11"/>
  <c r="AN398" i="11"/>
  <c r="AN397" i="11"/>
  <c r="AN396" i="11"/>
  <c r="AN395" i="11"/>
  <c r="AN394" i="11"/>
  <c r="AN393" i="11"/>
  <c r="AN392" i="11"/>
  <c r="AN391" i="11"/>
  <c r="AN390" i="11"/>
  <c r="AN389" i="11"/>
  <c r="AN388" i="11"/>
  <c r="AN387" i="11"/>
  <c r="AN386" i="11"/>
  <c r="AN385" i="11"/>
  <c r="AN384" i="11"/>
  <c r="AN383" i="11"/>
  <c r="AN382" i="11"/>
  <c r="AN381" i="11"/>
  <c r="AN380" i="11"/>
  <c r="AN379" i="11"/>
  <c r="AN378" i="11"/>
  <c r="AN377" i="11"/>
  <c r="AN376" i="11"/>
  <c r="AN375" i="11"/>
  <c r="AN374" i="11"/>
  <c r="AN373" i="11"/>
  <c r="AN372" i="11"/>
  <c r="AN371" i="11"/>
  <c r="AN370" i="11"/>
  <c r="AN369" i="11"/>
  <c r="AN368" i="11"/>
  <c r="AN367" i="11"/>
  <c r="AN366" i="11"/>
  <c r="AN365" i="11"/>
  <c r="AN364" i="11"/>
  <c r="AN363" i="11"/>
  <c r="AN362" i="11"/>
  <c r="AN361" i="11"/>
  <c r="AN360" i="11"/>
  <c r="AN359" i="11"/>
  <c r="AN358" i="11"/>
  <c r="AN357" i="11"/>
  <c r="AN356" i="11"/>
  <c r="AN355" i="11"/>
  <c r="AN354" i="11"/>
  <c r="AN353" i="11"/>
  <c r="AN352" i="11"/>
  <c r="AN351" i="11"/>
  <c r="AN350" i="11"/>
  <c r="AN349" i="11"/>
  <c r="AN348" i="11"/>
  <c r="AN347" i="11"/>
  <c r="AN346" i="11"/>
  <c r="AN345" i="11"/>
  <c r="AN344" i="11"/>
  <c r="AN343" i="11"/>
  <c r="AN342" i="11"/>
  <c r="AN341" i="11"/>
  <c r="AN340" i="11"/>
  <c r="AN339" i="11"/>
  <c r="AN338" i="11"/>
  <c r="AN337" i="11"/>
  <c r="AN336" i="11"/>
  <c r="AN335" i="11"/>
  <c r="AN334" i="11"/>
  <c r="AN333" i="11"/>
  <c r="AN332" i="11"/>
  <c r="AN331" i="11"/>
  <c r="AN330" i="11"/>
  <c r="AN329" i="11"/>
  <c r="AN328" i="11"/>
  <c r="AN327" i="11"/>
  <c r="AN326" i="11"/>
  <c r="AN325" i="11"/>
  <c r="AN324" i="11"/>
  <c r="AN323" i="11"/>
  <c r="AN322" i="11"/>
  <c r="AN321" i="11"/>
  <c r="AN320" i="11"/>
  <c r="AN319" i="11"/>
  <c r="AN318" i="11"/>
  <c r="AN317" i="11"/>
  <c r="AN316" i="11"/>
  <c r="AN315" i="11"/>
  <c r="AN314" i="11"/>
  <c r="AN313" i="11"/>
  <c r="AN312" i="11"/>
  <c r="AN311" i="11"/>
  <c r="AN310" i="11"/>
  <c r="AN309" i="11"/>
  <c r="AN308" i="11"/>
  <c r="AN307" i="11"/>
  <c r="AN306" i="11"/>
  <c r="AN305" i="11"/>
  <c r="AN304" i="11"/>
  <c r="AN303" i="11"/>
  <c r="AN302" i="11"/>
  <c r="AN301" i="11"/>
  <c r="AN300" i="11"/>
  <c r="AN299" i="11"/>
  <c r="AN298" i="11"/>
  <c r="AN297" i="11"/>
  <c r="AN296" i="11"/>
  <c r="AN295" i="11"/>
  <c r="AN294" i="11"/>
  <c r="AN293" i="11"/>
  <c r="AN292" i="11"/>
  <c r="AN291" i="11"/>
  <c r="AN290" i="11"/>
  <c r="AN289" i="11"/>
  <c r="AN288" i="11"/>
  <c r="AN287" i="11"/>
  <c r="AN286" i="11"/>
  <c r="AN285" i="11"/>
  <c r="AN284" i="11"/>
  <c r="AN283" i="11"/>
  <c r="AN282" i="11"/>
  <c r="AN281" i="11"/>
  <c r="AN280" i="11"/>
  <c r="AN279" i="11"/>
  <c r="AN278" i="11"/>
  <c r="AN277" i="11"/>
  <c r="AN276" i="11"/>
  <c r="AN275" i="11"/>
  <c r="AN274" i="11"/>
  <c r="AN273" i="11"/>
  <c r="AN272" i="11"/>
  <c r="AN271" i="11"/>
  <c r="AN270" i="11"/>
  <c r="AN269" i="11"/>
  <c r="AN268" i="11"/>
  <c r="AN267" i="11"/>
  <c r="AN266" i="11"/>
  <c r="AN265" i="11"/>
  <c r="AN264" i="11"/>
  <c r="AN263" i="11"/>
  <c r="AN262" i="11"/>
  <c r="AN261" i="11"/>
  <c r="AN260" i="11"/>
  <c r="AN259" i="11"/>
  <c r="AN258" i="11"/>
  <c r="AN257" i="11"/>
  <c r="AN256" i="11"/>
  <c r="AN255" i="11"/>
  <c r="AN254" i="11"/>
  <c r="AN253" i="11"/>
  <c r="AN252" i="11"/>
  <c r="AN251" i="11"/>
  <c r="AN250" i="11"/>
  <c r="AN249" i="11"/>
  <c r="AN248" i="11"/>
  <c r="AN247" i="11"/>
  <c r="AN246" i="11"/>
  <c r="AN245" i="11"/>
  <c r="AN244" i="11"/>
  <c r="AN243" i="11"/>
  <c r="AN242" i="11"/>
  <c r="AN241" i="11"/>
  <c r="AN240" i="11"/>
  <c r="AN239" i="11"/>
  <c r="AN238" i="11"/>
  <c r="AN237" i="11"/>
  <c r="AN236" i="11"/>
  <c r="AN235" i="11"/>
  <c r="AN234" i="11"/>
  <c r="AN233" i="11"/>
  <c r="AN232" i="11"/>
  <c r="AN231" i="11"/>
  <c r="AN230" i="11"/>
  <c r="AN229" i="11"/>
  <c r="AN228" i="11"/>
  <c r="AN227" i="11"/>
  <c r="AN226" i="11"/>
  <c r="AN225" i="11"/>
  <c r="AN224" i="11"/>
  <c r="AN223" i="11"/>
  <c r="AN222" i="11"/>
  <c r="AN221" i="11"/>
  <c r="AN220" i="11"/>
  <c r="AN219" i="11"/>
  <c r="AN218" i="11"/>
  <c r="AN217" i="11"/>
  <c r="AN216" i="11"/>
  <c r="AN215" i="11"/>
  <c r="AN214" i="11"/>
  <c r="AN213" i="11"/>
  <c r="AN212" i="11"/>
  <c r="AN211" i="11"/>
  <c r="AN210" i="11"/>
  <c r="AN209" i="11"/>
  <c r="AN208" i="11"/>
  <c r="AN207" i="11"/>
  <c r="AN206" i="11"/>
  <c r="AN205" i="11"/>
  <c r="AN204" i="11"/>
  <c r="AN203" i="11"/>
  <c r="AN202" i="11"/>
  <c r="AN201" i="11"/>
  <c r="AN200" i="11"/>
  <c r="AN199" i="11"/>
  <c r="AN198" i="11"/>
  <c r="AN197" i="11"/>
  <c r="AN196" i="11"/>
  <c r="AN195" i="11"/>
  <c r="AN194" i="11"/>
  <c r="AN193" i="11"/>
  <c r="AN192" i="11"/>
  <c r="AN191" i="11"/>
  <c r="AN190" i="11"/>
  <c r="AN189" i="11"/>
  <c r="AN188" i="11"/>
  <c r="AN187" i="11"/>
  <c r="AN186" i="11"/>
  <c r="AN185" i="11"/>
  <c r="AN184" i="11"/>
  <c r="AN183" i="11"/>
  <c r="AN182" i="11"/>
  <c r="AN181" i="11"/>
  <c r="AN180" i="11"/>
  <c r="AN179" i="11"/>
  <c r="AN178" i="11"/>
  <c r="AN177" i="11"/>
  <c r="AN176" i="11"/>
  <c r="AN175" i="11"/>
  <c r="AN174" i="11"/>
  <c r="AN173" i="11"/>
  <c r="AN172" i="11"/>
  <c r="AN171" i="11"/>
  <c r="AN170" i="11"/>
  <c r="AN169" i="11"/>
  <c r="AN168" i="11"/>
  <c r="AN167" i="11"/>
  <c r="AN166" i="11"/>
  <c r="AN165" i="11"/>
  <c r="AN164" i="11"/>
  <c r="AN163" i="11"/>
  <c r="AN162" i="11"/>
  <c r="AN161" i="11"/>
  <c r="AN160" i="11"/>
  <c r="AN159" i="11"/>
  <c r="AN158" i="11"/>
  <c r="AN157" i="11"/>
  <c r="AN156" i="11"/>
  <c r="AN155" i="11"/>
  <c r="AN154" i="11"/>
  <c r="AN153" i="11"/>
  <c r="AN152" i="11"/>
  <c r="AN151" i="11"/>
  <c r="AN150" i="11"/>
  <c r="AN149" i="11"/>
  <c r="AN148" i="11"/>
  <c r="AN147" i="11"/>
  <c r="AN146" i="11"/>
  <c r="AN145" i="11"/>
  <c r="AN144" i="11"/>
  <c r="AN143" i="11"/>
  <c r="AN142" i="11"/>
  <c r="AN141" i="11"/>
  <c r="AN140" i="11"/>
  <c r="AN139" i="11"/>
  <c r="AN138" i="11"/>
  <c r="AN137" i="11"/>
  <c r="AN136" i="11"/>
  <c r="AN135" i="11"/>
  <c r="AN134" i="11"/>
  <c r="AN133" i="11"/>
  <c r="AN132" i="11"/>
  <c r="AN131" i="11"/>
  <c r="AN130" i="11"/>
  <c r="AN129" i="11"/>
  <c r="AN128" i="11"/>
  <c r="AN127" i="11"/>
  <c r="AN126" i="11"/>
  <c r="AN125" i="11"/>
  <c r="AN124" i="11"/>
  <c r="AN123" i="11"/>
  <c r="AN122" i="11"/>
  <c r="AN121" i="11"/>
  <c r="AN120" i="11"/>
  <c r="AN119" i="11"/>
  <c r="AN118" i="11"/>
  <c r="AN117" i="11"/>
  <c r="AN116" i="11"/>
  <c r="AN115" i="11"/>
  <c r="AN114" i="11"/>
  <c r="AN113" i="11"/>
  <c r="AN112" i="11"/>
  <c r="AN111" i="11"/>
  <c r="AN110" i="11"/>
  <c r="AN109" i="11"/>
  <c r="AN108" i="11"/>
  <c r="AN107" i="11"/>
  <c r="AN106" i="11"/>
  <c r="AN105" i="11"/>
  <c r="AN104" i="11"/>
  <c r="AN103" i="11"/>
  <c r="AN102" i="11"/>
  <c r="AN101" i="11"/>
  <c r="AN100" i="11"/>
  <c r="AN99" i="11"/>
  <c r="AN98" i="11"/>
  <c r="AN97" i="11"/>
  <c r="AN96" i="11"/>
  <c r="AN95" i="11"/>
  <c r="AN94" i="11"/>
  <c r="AN93" i="11"/>
  <c r="AN92" i="11"/>
  <c r="AN91" i="11"/>
  <c r="AN90" i="11"/>
  <c r="AN89" i="11"/>
  <c r="AN88" i="11"/>
  <c r="AN87" i="11"/>
  <c r="AN86" i="11"/>
  <c r="AN85" i="11"/>
  <c r="AN84" i="11"/>
  <c r="AN83" i="11"/>
  <c r="AN82" i="11"/>
  <c r="AN81" i="11"/>
  <c r="AN80" i="11"/>
  <c r="AN79" i="11"/>
  <c r="AN78" i="11"/>
  <c r="AN77" i="11"/>
  <c r="AN76" i="11"/>
  <c r="AN75" i="11"/>
  <c r="AN74" i="11"/>
  <c r="AN73" i="11"/>
  <c r="AN72" i="11"/>
  <c r="AN71" i="11"/>
  <c r="AN70" i="11"/>
  <c r="AN69" i="11"/>
  <c r="AN68" i="11"/>
  <c r="AN67" i="11"/>
  <c r="AN66" i="11"/>
  <c r="AN65" i="11"/>
  <c r="AN64" i="11"/>
  <c r="AN63" i="11"/>
  <c r="AN62" i="11"/>
  <c r="AN61" i="11"/>
  <c r="AN60" i="11"/>
  <c r="AN59" i="11"/>
  <c r="AN58" i="11"/>
  <c r="AN57" i="11"/>
  <c r="AN56" i="11"/>
  <c r="AN55" i="11"/>
  <c r="AN54" i="11"/>
  <c r="AN53" i="11"/>
  <c r="AN52" i="11"/>
  <c r="AN51" i="11"/>
  <c r="AN50" i="11"/>
  <c r="AN49" i="11"/>
  <c r="AN48" i="11"/>
  <c r="AN47" i="11"/>
  <c r="AN46" i="11"/>
  <c r="AN45" i="11"/>
  <c r="AN44" i="11"/>
  <c r="AN43" i="11"/>
  <c r="AN42" i="11"/>
  <c r="AN41" i="11"/>
  <c r="AN40" i="11"/>
  <c r="AN39" i="11"/>
  <c r="AN38" i="11"/>
  <c r="AN37" i="11"/>
  <c r="AN36" i="11"/>
  <c r="AN35" i="11"/>
  <c r="AN34" i="11"/>
  <c r="AN33" i="11"/>
  <c r="AN32" i="11"/>
  <c r="AN31" i="11"/>
  <c r="AN30" i="11"/>
  <c r="AN29" i="11"/>
  <c r="AN28" i="11"/>
  <c r="AN27" i="11"/>
  <c r="AN26" i="11"/>
  <c r="AN25" i="11"/>
  <c r="AN24" i="11"/>
  <c r="AN23" i="11"/>
  <c r="AN22" i="11"/>
  <c r="AN21" i="11"/>
  <c r="AN20" i="11"/>
  <c r="AN19" i="11"/>
  <c r="AN18" i="11"/>
  <c r="AN17" i="11"/>
  <c r="AN16" i="11"/>
  <c r="AN15" i="11"/>
  <c r="AN14" i="11"/>
  <c r="AN13" i="11"/>
  <c r="AN12" i="11"/>
  <c r="AN11" i="11"/>
  <c r="AN10" i="11"/>
  <c r="AN9" i="11"/>
  <c r="AN8" i="11"/>
  <c r="AN7" i="11"/>
  <c r="AN6" i="11"/>
  <c r="AN5" i="11"/>
  <c r="AM5500" i="11"/>
  <c r="AM5499" i="11"/>
  <c r="AM5498" i="11"/>
  <c r="AM5497" i="11"/>
  <c r="AM5496" i="11"/>
  <c r="AM5495" i="11"/>
  <c r="AM5494" i="11"/>
  <c r="AM5493" i="11"/>
  <c r="AM5492" i="11"/>
  <c r="AM5491" i="11"/>
  <c r="AM5490" i="11"/>
  <c r="AM5489" i="11"/>
  <c r="AM5488" i="11"/>
  <c r="AM5487" i="11"/>
  <c r="AM5486" i="11"/>
  <c r="AM5485" i="11"/>
  <c r="AM5484" i="11"/>
  <c r="AM5483" i="11"/>
  <c r="AM5482" i="11"/>
  <c r="AM5481" i="11"/>
  <c r="AM5480" i="11"/>
  <c r="AM5479" i="11"/>
  <c r="AM5478" i="11"/>
  <c r="AM5477" i="11"/>
  <c r="AM5476" i="11"/>
  <c r="AM5475" i="11"/>
  <c r="AM5474" i="11"/>
  <c r="AM5473" i="11"/>
  <c r="AM5472" i="11"/>
  <c r="AM5471" i="11"/>
  <c r="AM5470" i="11"/>
  <c r="AM5469" i="11"/>
  <c r="AM5468" i="11"/>
  <c r="AM5467" i="11"/>
  <c r="AM5466" i="11"/>
  <c r="AM5465" i="11"/>
  <c r="AM5464" i="11"/>
  <c r="AM5463" i="11"/>
  <c r="AM5462" i="11"/>
  <c r="AM5461" i="11"/>
  <c r="AM5460" i="11"/>
  <c r="AM5459" i="11"/>
  <c r="AM5458" i="11"/>
  <c r="AM5457" i="11"/>
  <c r="AM5456" i="11"/>
  <c r="AM5455" i="11"/>
  <c r="AM5454" i="11"/>
  <c r="AM5453" i="11"/>
  <c r="AM5452" i="11"/>
  <c r="AM5451" i="11"/>
  <c r="AM5450" i="11"/>
  <c r="AM5449" i="11"/>
  <c r="AM5448" i="11"/>
  <c r="AM5447" i="11"/>
  <c r="AM5446" i="11"/>
  <c r="AM5445" i="11"/>
  <c r="AM5444" i="11"/>
  <c r="AM5443" i="11"/>
  <c r="AM5442" i="11"/>
  <c r="AM5441" i="11"/>
  <c r="AM5440" i="11"/>
  <c r="AM5439" i="11"/>
  <c r="AM5438" i="11"/>
  <c r="AM5437" i="11"/>
  <c r="AM5436" i="11"/>
  <c r="AM5435" i="11"/>
  <c r="AM5434" i="11"/>
  <c r="AM5433" i="11"/>
  <c r="AM5432" i="11"/>
  <c r="AM5431" i="11"/>
  <c r="AM5430" i="11"/>
  <c r="AM5429" i="11"/>
  <c r="AM5428" i="11"/>
  <c r="AM5427" i="11"/>
  <c r="AM5426" i="11"/>
  <c r="AM5425" i="11"/>
  <c r="AM5424" i="11"/>
  <c r="AM5423" i="11"/>
  <c r="AM5422" i="11"/>
  <c r="AM5421" i="11"/>
  <c r="AM5420" i="11"/>
  <c r="AM5419" i="11"/>
  <c r="AM5418" i="11"/>
  <c r="AM5417" i="11"/>
  <c r="AM5416" i="11"/>
  <c r="AM5415" i="11"/>
  <c r="AM5414" i="11"/>
  <c r="AM5413" i="11"/>
  <c r="AM5412" i="11"/>
  <c r="AM5411" i="11"/>
  <c r="AM5410" i="11"/>
  <c r="AM5409" i="11"/>
  <c r="AM5408" i="11"/>
  <c r="AM5407" i="11"/>
  <c r="AM5406" i="11"/>
  <c r="AM5405" i="11"/>
  <c r="AM5404" i="11"/>
  <c r="AM5403" i="11"/>
  <c r="AM5402" i="11"/>
  <c r="AM5401" i="11"/>
  <c r="AM5400" i="11"/>
  <c r="AM5399" i="11"/>
  <c r="AM5398" i="11"/>
  <c r="AM5397" i="11"/>
  <c r="AM5396" i="11"/>
  <c r="AM5395" i="11"/>
  <c r="AM5394" i="11"/>
  <c r="AM5393" i="11"/>
  <c r="AM5392" i="11"/>
  <c r="AM5391" i="11"/>
  <c r="AM5390" i="11"/>
  <c r="AM5389" i="11"/>
  <c r="AM5388" i="11"/>
  <c r="AM5387" i="11"/>
  <c r="AM5386" i="11"/>
  <c r="AM5385" i="11"/>
  <c r="AM5384" i="11"/>
  <c r="AM5383" i="11"/>
  <c r="AM5382" i="11"/>
  <c r="AM5381" i="11"/>
  <c r="AM5380" i="11"/>
  <c r="AM5379" i="11"/>
  <c r="AM5378" i="11"/>
  <c r="AM5377" i="11"/>
  <c r="AM5376" i="11"/>
  <c r="AM5375" i="11"/>
  <c r="AM5374" i="11"/>
  <c r="AM5373" i="11"/>
  <c r="AM5372" i="11"/>
  <c r="AM5371" i="11"/>
  <c r="AM5370" i="11"/>
  <c r="AM5369" i="11"/>
  <c r="AM5368" i="11"/>
  <c r="AM5367" i="11"/>
  <c r="AM5366" i="11"/>
  <c r="AM5365" i="11"/>
  <c r="AM5364" i="11"/>
  <c r="AM5363" i="11"/>
  <c r="AM5362" i="11"/>
  <c r="AM5361" i="11"/>
  <c r="AM5360" i="11"/>
  <c r="AM5359" i="11"/>
  <c r="AM5358" i="11"/>
  <c r="AM5357" i="11"/>
  <c r="AM5356" i="11"/>
  <c r="AM5355" i="11"/>
  <c r="AM5354" i="11"/>
  <c r="AM5353" i="11"/>
  <c r="AM5352" i="11"/>
  <c r="AM5351" i="11"/>
  <c r="AM5350" i="11"/>
  <c r="AM5349" i="11"/>
  <c r="AM5348" i="11"/>
  <c r="AM5347" i="11"/>
  <c r="AM5346" i="11"/>
  <c r="AM5345" i="11"/>
  <c r="AM5344" i="11"/>
  <c r="AM5343" i="11"/>
  <c r="AM5342" i="11"/>
  <c r="AM5341" i="11"/>
  <c r="AM5340" i="11"/>
  <c r="AM5339" i="11"/>
  <c r="AM5338" i="11"/>
  <c r="AM5337" i="11"/>
  <c r="AM5336" i="11"/>
  <c r="AM5335" i="11"/>
  <c r="AM5334" i="11"/>
  <c r="AM5333" i="11"/>
  <c r="AM5332" i="11"/>
  <c r="AM5331" i="11"/>
  <c r="AM5330" i="11"/>
  <c r="AM5329" i="11"/>
  <c r="AM5328" i="11"/>
  <c r="AM5327" i="11"/>
  <c r="AM5326" i="11"/>
  <c r="AM5325" i="11"/>
  <c r="AM5324" i="11"/>
  <c r="AM5323" i="11"/>
  <c r="AM5322" i="11"/>
  <c r="AM5321" i="11"/>
  <c r="AM5320" i="11"/>
  <c r="AM5319" i="11"/>
  <c r="AM5318" i="11"/>
  <c r="AM5317" i="11"/>
  <c r="AM5316" i="11"/>
  <c r="AM5315" i="11"/>
  <c r="AM5314" i="11"/>
  <c r="AM5313" i="11"/>
  <c r="AM5312" i="11"/>
  <c r="AM5311" i="11"/>
  <c r="AM5310" i="11"/>
  <c r="AM5309" i="11"/>
  <c r="AM5308" i="11"/>
  <c r="AM5307" i="11"/>
  <c r="AM5306" i="11"/>
  <c r="AM5305" i="11"/>
  <c r="AM5304" i="11"/>
  <c r="AM5303" i="11"/>
  <c r="AM5302" i="11"/>
  <c r="AM5301" i="11"/>
  <c r="AM5300" i="11"/>
  <c r="AM5299" i="11"/>
  <c r="AM5298" i="11"/>
  <c r="AM5297" i="11"/>
  <c r="AM5296" i="11"/>
  <c r="AM5295" i="11"/>
  <c r="AM5294" i="11"/>
  <c r="AM5293" i="11"/>
  <c r="AM5292" i="11"/>
  <c r="AM5291" i="11"/>
  <c r="AM5290" i="11"/>
  <c r="AM5289" i="11"/>
  <c r="AM5288" i="11"/>
  <c r="AM5287" i="11"/>
  <c r="AM5286" i="11"/>
  <c r="AM5285" i="11"/>
  <c r="AM5284" i="11"/>
  <c r="AM5283" i="11"/>
  <c r="AM5282" i="11"/>
  <c r="AM5281" i="11"/>
  <c r="AM5280" i="11"/>
  <c r="AM5279" i="11"/>
  <c r="AM5278" i="11"/>
  <c r="AM5277" i="11"/>
  <c r="AM5276" i="11"/>
  <c r="AM5275" i="11"/>
  <c r="AM5274" i="11"/>
  <c r="AM5273" i="11"/>
  <c r="AM5272" i="11"/>
  <c r="AM5271" i="11"/>
  <c r="AM5270" i="11"/>
  <c r="AM5269" i="11"/>
  <c r="AM5268" i="11"/>
  <c r="AM5267" i="11"/>
  <c r="AM5266" i="11"/>
  <c r="AM5265" i="11"/>
  <c r="AM5264" i="11"/>
  <c r="AM5263" i="11"/>
  <c r="AM5262" i="11"/>
  <c r="AM5261" i="11"/>
  <c r="AM5260" i="11"/>
  <c r="AM5259" i="11"/>
  <c r="AM5258" i="11"/>
  <c r="AM5257" i="11"/>
  <c r="AM5256" i="11"/>
  <c r="AM5255" i="11"/>
  <c r="AM5254" i="11"/>
  <c r="AM5253" i="11"/>
  <c r="AM5252" i="11"/>
  <c r="AM5251" i="11"/>
  <c r="AM5250" i="11"/>
  <c r="AM5249" i="11"/>
  <c r="AM5248" i="11"/>
  <c r="AM5247" i="11"/>
  <c r="AM5246" i="11"/>
  <c r="AM5245" i="11"/>
  <c r="AM5244" i="11"/>
  <c r="AM5243" i="11"/>
  <c r="AM5242" i="11"/>
  <c r="AM5241" i="11"/>
  <c r="AM5240" i="11"/>
  <c r="AM5239" i="11"/>
  <c r="AM5238" i="11"/>
  <c r="AM5237" i="11"/>
  <c r="AM5236" i="11"/>
  <c r="AM5235" i="11"/>
  <c r="AM5234" i="11"/>
  <c r="AM5233" i="11"/>
  <c r="AM5232" i="11"/>
  <c r="AM5231" i="11"/>
  <c r="AM5230" i="11"/>
  <c r="AM5229" i="11"/>
  <c r="AM5228" i="11"/>
  <c r="AM5227" i="11"/>
  <c r="AM5226" i="11"/>
  <c r="AM5225" i="11"/>
  <c r="AM5224" i="11"/>
  <c r="AM5223" i="11"/>
  <c r="AM5222" i="11"/>
  <c r="AM5221" i="11"/>
  <c r="AM5220" i="11"/>
  <c r="AM5219" i="11"/>
  <c r="AM5218" i="11"/>
  <c r="AM5217" i="11"/>
  <c r="AM5216" i="11"/>
  <c r="AM5215" i="11"/>
  <c r="AM5214" i="11"/>
  <c r="AM5213" i="11"/>
  <c r="AM5212" i="11"/>
  <c r="AM5211" i="11"/>
  <c r="AM5210" i="11"/>
  <c r="AM5209" i="11"/>
  <c r="AM5208" i="11"/>
  <c r="AM5207" i="11"/>
  <c r="AM5206" i="11"/>
  <c r="AM5205" i="11"/>
  <c r="AM5204" i="11"/>
  <c r="AM5203" i="11"/>
  <c r="AM5202" i="11"/>
  <c r="AM5201" i="11"/>
  <c r="AM5200" i="11"/>
  <c r="AM5199" i="11"/>
  <c r="AM5198" i="11"/>
  <c r="AM5197" i="11"/>
  <c r="AM5196" i="11"/>
  <c r="AM5195" i="11"/>
  <c r="AM5194" i="11"/>
  <c r="AM5193" i="11"/>
  <c r="AM5192" i="11"/>
  <c r="AM5191" i="11"/>
  <c r="AM5190" i="11"/>
  <c r="AM5189" i="11"/>
  <c r="AM5188" i="11"/>
  <c r="AM5187" i="11"/>
  <c r="AM5186" i="11"/>
  <c r="AM5185" i="11"/>
  <c r="AM5184" i="11"/>
  <c r="AM5183" i="11"/>
  <c r="AM5182" i="11"/>
  <c r="AM5181" i="11"/>
  <c r="AM5180" i="11"/>
  <c r="AM5179" i="11"/>
  <c r="AM5178" i="11"/>
  <c r="AM5177" i="11"/>
  <c r="AM5176" i="11"/>
  <c r="AM5175" i="11"/>
  <c r="AM5174" i="11"/>
  <c r="AM5173" i="11"/>
  <c r="AM5172" i="11"/>
  <c r="AM5171" i="11"/>
  <c r="AM5170" i="11"/>
  <c r="AM5169" i="11"/>
  <c r="AM5168" i="11"/>
  <c r="AM5167" i="11"/>
  <c r="AM5166" i="11"/>
  <c r="AM5165" i="11"/>
  <c r="AM5164" i="11"/>
  <c r="AM5163" i="11"/>
  <c r="AM5162" i="11"/>
  <c r="AM5161" i="11"/>
  <c r="AM5160" i="11"/>
  <c r="AM5159" i="11"/>
  <c r="AM5158" i="11"/>
  <c r="AM5157" i="11"/>
  <c r="AM5156" i="11"/>
  <c r="AM5155" i="11"/>
  <c r="AM5154" i="11"/>
  <c r="AM5153" i="11"/>
  <c r="AM5152" i="11"/>
  <c r="AM5151" i="11"/>
  <c r="AM5150" i="11"/>
  <c r="AM5149" i="11"/>
  <c r="AM5148" i="11"/>
  <c r="AM5147" i="11"/>
  <c r="AM5146" i="11"/>
  <c r="AM5145" i="11"/>
  <c r="AM5144" i="11"/>
  <c r="AM5143" i="11"/>
  <c r="AM5142" i="11"/>
  <c r="AM5141" i="11"/>
  <c r="AM5140" i="11"/>
  <c r="AM5139" i="11"/>
  <c r="AM5138" i="11"/>
  <c r="AM5137" i="11"/>
  <c r="AM5136" i="11"/>
  <c r="AM5135" i="11"/>
  <c r="AM5134" i="11"/>
  <c r="AM5133" i="11"/>
  <c r="AM5132" i="11"/>
  <c r="AM5131" i="11"/>
  <c r="AM5130" i="11"/>
  <c r="AM5129" i="11"/>
  <c r="AM5128" i="11"/>
  <c r="AM5127" i="11"/>
  <c r="AM5126" i="11"/>
  <c r="AM5125" i="11"/>
  <c r="AM5124" i="11"/>
  <c r="AM5123" i="11"/>
  <c r="AM5122" i="11"/>
  <c r="AM5121" i="11"/>
  <c r="AM5120" i="11"/>
  <c r="AM5119" i="11"/>
  <c r="AM5118" i="11"/>
  <c r="AM5117" i="11"/>
  <c r="AM5116" i="11"/>
  <c r="AM5115" i="11"/>
  <c r="AM5114" i="11"/>
  <c r="AM5113" i="11"/>
  <c r="AM5112" i="11"/>
  <c r="AM5111" i="11"/>
  <c r="AM5110" i="11"/>
  <c r="AM5109" i="11"/>
  <c r="AM5108" i="11"/>
  <c r="AM5107" i="11"/>
  <c r="AM5106" i="11"/>
  <c r="AM5105" i="11"/>
  <c r="AM5104" i="11"/>
  <c r="AM5103" i="11"/>
  <c r="AM5102" i="11"/>
  <c r="AM5101" i="11"/>
  <c r="AM5100" i="11"/>
  <c r="AM5099" i="11"/>
  <c r="AM5098" i="11"/>
  <c r="AM5097" i="11"/>
  <c r="AM5096" i="11"/>
  <c r="AM5095" i="11"/>
  <c r="AM5094" i="11"/>
  <c r="AM5093" i="11"/>
  <c r="AM5092" i="11"/>
  <c r="AM5091" i="11"/>
  <c r="AM5090" i="11"/>
  <c r="AM5089" i="11"/>
  <c r="AM5088" i="11"/>
  <c r="AM5087" i="11"/>
  <c r="AM5086" i="11"/>
  <c r="AM5085" i="11"/>
  <c r="AM5084" i="11"/>
  <c r="AM5083" i="11"/>
  <c r="AM5082" i="11"/>
  <c r="AM5081" i="11"/>
  <c r="AM5080" i="11"/>
  <c r="AM5079" i="11"/>
  <c r="AM5078" i="11"/>
  <c r="AM5077" i="11"/>
  <c r="AM5076" i="11"/>
  <c r="AM5075" i="11"/>
  <c r="AM5074" i="11"/>
  <c r="AM5073" i="11"/>
  <c r="AM5072" i="11"/>
  <c r="AM5071" i="11"/>
  <c r="AM5070" i="11"/>
  <c r="AM5069" i="11"/>
  <c r="AM5068" i="11"/>
  <c r="AM5067" i="11"/>
  <c r="AM5066" i="11"/>
  <c r="AM5065" i="11"/>
  <c r="AM5064" i="11"/>
  <c r="AM5063" i="11"/>
  <c r="AM5062" i="11"/>
  <c r="AM5061" i="11"/>
  <c r="AM5060" i="11"/>
  <c r="AM5059" i="11"/>
  <c r="AM5058" i="11"/>
  <c r="AM5057" i="11"/>
  <c r="AM5056" i="11"/>
  <c r="AM5055" i="11"/>
  <c r="AM5054" i="11"/>
  <c r="AM5053" i="11"/>
  <c r="AM5052" i="11"/>
  <c r="AM5051" i="11"/>
  <c r="AM5050" i="11"/>
  <c r="AM5049" i="11"/>
  <c r="AM5048" i="11"/>
  <c r="AM5047" i="11"/>
  <c r="AM5046" i="11"/>
  <c r="AM5045" i="11"/>
  <c r="AM5044" i="11"/>
  <c r="AM5043" i="11"/>
  <c r="AM5042" i="11"/>
  <c r="AM5041" i="11"/>
  <c r="AM5040" i="11"/>
  <c r="AM5039" i="11"/>
  <c r="AM5038" i="11"/>
  <c r="AM5037" i="11"/>
  <c r="AM5036" i="11"/>
  <c r="AM5035" i="11"/>
  <c r="AM5034" i="11"/>
  <c r="AM5033" i="11"/>
  <c r="AM5032" i="11"/>
  <c r="AM5031" i="11"/>
  <c r="AM5030" i="11"/>
  <c r="AM5029" i="11"/>
  <c r="AM5028" i="11"/>
  <c r="AM5027" i="11"/>
  <c r="AM5026" i="11"/>
  <c r="AM5025" i="11"/>
  <c r="AM5024" i="11"/>
  <c r="AM5023" i="11"/>
  <c r="AM5022" i="11"/>
  <c r="AM5021" i="11"/>
  <c r="AM5020" i="11"/>
  <c r="AM5019" i="11"/>
  <c r="AM5018" i="11"/>
  <c r="AM5017" i="11"/>
  <c r="AM5016" i="11"/>
  <c r="AM5015" i="11"/>
  <c r="AM5014" i="11"/>
  <c r="AM5013" i="11"/>
  <c r="AM5012" i="11"/>
  <c r="AM5011" i="11"/>
  <c r="AM5010" i="11"/>
  <c r="AM5009" i="11"/>
  <c r="AM5008" i="11"/>
  <c r="AM5007" i="11"/>
  <c r="AM5006" i="11"/>
  <c r="AM5005" i="11"/>
  <c r="AM5004" i="11"/>
  <c r="AM5003" i="11"/>
  <c r="AM5002" i="11"/>
  <c r="AM5001" i="11"/>
  <c r="AM5000" i="11"/>
  <c r="AM4999" i="11"/>
  <c r="AM4998" i="11"/>
  <c r="AM4997" i="11"/>
  <c r="AM4996" i="11"/>
  <c r="AM4995" i="11"/>
  <c r="AM4994" i="11"/>
  <c r="AM4993" i="11"/>
  <c r="AM4992" i="11"/>
  <c r="AM4991" i="11"/>
  <c r="AM4990" i="11"/>
  <c r="AM4989" i="11"/>
  <c r="AM4988" i="11"/>
  <c r="AM4987" i="11"/>
  <c r="AM4986" i="11"/>
  <c r="AM4985" i="11"/>
  <c r="AM4984" i="11"/>
  <c r="AM4983" i="11"/>
  <c r="AM4982" i="11"/>
  <c r="AM4981" i="11"/>
  <c r="AM4980" i="11"/>
  <c r="AM4979" i="11"/>
  <c r="AM4978" i="11"/>
  <c r="AM4977" i="11"/>
  <c r="AM4976" i="11"/>
  <c r="AM4975" i="11"/>
  <c r="AM4974" i="11"/>
  <c r="AM4973" i="11"/>
  <c r="AM4972" i="11"/>
  <c r="AM4971" i="11"/>
  <c r="AM4970" i="11"/>
  <c r="AM4969" i="11"/>
  <c r="AM4968" i="11"/>
  <c r="AM4967" i="11"/>
  <c r="AM4966" i="11"/>
  <c r="AM4965" i="11"/>
  <c r="AM4964" i="11"/>
  <c r="AM4963" i="11"/>
  <c r="AM4962" i="11"/>
  <c r="AM4961" i="11"/>
  <c r="AM4960" i="11"/>
  <c r="AM4959" i="11"/>
  <c r="AM4958" i="11"/>
  <c r="AM4957" i="11"/>
  <c r="AM4956" i="11"/>
  <c r="AM4955" i="11"/>
  <c r="AM4954" i="11"/>
  <c r="AM4953" i="11"/>
  <c r="AM4952" i="11"/>
  <c r="AM4951" i="11"/>
  <c r="AM4950" i="11"/>
  <c r="AM4949" i="11"/>
  <c r="AM4948" i="11"/>
  <c r="AM4947" i="11"/>
  <c r="AM4946" i="11"/>
  <c r="AM4945" i="11"/>
  <c r="AM4944" i="11"/>
  <c r="AM4943" i="11"/>
  <c r="AM4942" i="11"/>
  <c r="AM4941" i="11"/>
  <c r="AM4940" i="11"/>
  <c r="AM4939" i="11"/>
  <c r="AM4938" i="11"/>
  <c r="AM4937" i="11"/>
  <c r="AM4936" i="11"/>
  <c r="AM4935" i="11"/>
  <c r="AM4934" i="11"/>
  <c r="AM4933" i="11"/>
  <c r="AM4932" i="11"/>
  <c r="AM4931" i="11"/>
  <c r="AM4930" i="11"/>
  <c r="AM4929" i="11"/>
  <c r="AM4928" i="11"/>
  <c r="AM4927" i="11"/>
  <c r="AM4926" i="11"/>
  <c r="AM4925" i="11"/>
  <c r="AM4924" i="11"/>
  <c r="AM4923" i="11"/>
  <c r="AM4922" i="11"/>
  <c r="AM4921" i="11"/>
  <c r="AM4920" i="11"/>
  <c r="AM4919" i="11"/>
  <c r="AM4918" i="11"/>
  <c r="AM4917" i="11"/>
  <c r="AM4916" i="11"/>
  <c r="AM4915" i="11"/>
  <c r="AM4914" i="11"/>
  <c r="AM4913" i="11"/>
  <c r="AM4912" i="11"/>
  <c r="AM4911" i="11"/>
  <c r="AM4910" i="11"/>
  <c r="AM4909" i="11"/>
  <c r="AM4908" i="11"/>
  <c r="AM4907" i="11"/>
  <c r="AM4906" i="11"/>
  <c r="AM4905" i="11"/>
  <c r="AM4904" i="11"/>
  <c r="AM4903" i="11"/>
  <c r="AM4902" i="11"/>
  <c r="AM4901" i="11"/>
  <c r="AM4900" i="11"/>
  <c r="AM4899" i="11"/>
  <c r="AM4898" i="11"/>
  <c r="AM4897" i="11"/>
  <c r="AM4896" i="11"/>
  <c r="AM4895" i="11"/>
  <c r="AM4894" i="11"/>
  <c r="AM4893" i="11"/>
  <c r="AM4892" i="11"/>
  <c r="AM4891" i="11"/>
  <c r="AM4890" i="11"/>
  <c r="AM4889" i="11"/>
  <c r="AM4888" i="11"/>
  <c r="AM4887" i="11"/>
  <c r="AM4886" i="11"/>
  <c r="AM4885" i="11"/>
  <c r="AM4884" i="11"/>
  <c r="AM4883" i="11"/>
  <c r="AM4882" i="11"/>
  <c r="AM4881" i="11"/>
  <c r="AM4880" i="11"/>
  <c r="AM4879" i="11"/>
  <c r="AM4878" i="11"/>
  <c r="AM4877" i="11"/>
  <c r="AM4876" i="11"/>
  <c r="AM4875" i="11"/>
  <c r="AM4874" i="11"/>
  <c r="AM4873" i="11"/>
  <c r="AM4872" i="11"/>
  <c r="AM4871" i="11"/>
  <c r="AM4870" i="11"/>
  <c r="AM4869" i="11"/>
  <c r="AM4868" i="11"/>
  <c r="AM4867" i="11"/>
  <c r="AM4866" i="11"/>
  <c r="AM4865" i="11"/>
  <c r="AM4864" i="11"/>
  <c r="AM4863" i="11"/>
  <c r="AM4862" i="11"/>
  <c r="AM4861" i="11"/>
  <c r="AM4860" i="11"/>
  <c r="AM4859" i="11"/>
  <c r="AM4858" i="11"/>
  <c r="AM4857" i="11"/>
  <c r="AM4856" i="11"/>
  <c r="AM4855" i="11"/>
  <c r="AM4854" i="11"/>
  <c r="AM4853" i="11"/>
  <c r="AM4852" i="11"/>
  <c r="AM4851" i="11"/>
  <c r="AM4850" i="11"/>
  <c r="AM4849" i="11"/>
  <c r="AM4848" i="11"/>
  <c r="AM4847" i="11"/>
  <c r="AM4846" i="11"/>
  <c r="AM4845" i="11"/>
  <c r="AM4844" i="11"/>
  <c r="AM4843" i="11"/>
  <c r="AM4842" i="11"/>
  <c r="AM4841" i="11"/>
  <c r="AM4840" i="11"/>
  <c r="AM4839" i="11"/>
  <c r="AM4838" i="11"/>
  <c r="AM4837" i="11"/>
  <c r="AM4836" i="11"/>
  <c r="AM4835" i="11"/>
  <c r="AM4834" i="11"/>
  <c r="AM4833" i="11"/>
  <c r="AM4832" i="11"/>
  <c r="AM4831" i="11"/>
  <c r="AM4830" i="11"/>
  <c r="AM4829" i="11"/>
  <c r="AM4828" i="11"/>
  <c r="AM4827" i="11"/>
  <c r="AM4826" i="11"/>
  <c r="AM4825" i="11"/>
  <c r="AM4824" i="11"/>
  <c r="AM4823" i="11"/>
  <c r="AM4822" i="11"/>
  <c r="AM4821" i="11"/>
  <c r="AM4820" i="11"/>
  <c r="AM4819" i="11"/>
  <c r="AM4818" i="11"/>
  <c r="AM4817" i="11"/>
  <c r="AM4816" i="11"/>
  <c r="AM4815" i="11"/>
  <c r="AM4814" i="11"/>
  <c r="AM4813" i="11"/>
  <c r="AM4812" i="11"/>
  <c r="AM4811" i="11"/>
  <c r="AM4810" i="11"/>
  <c r="AM4809" i="11"/>
  <c r="AM4808" i="11"/>
  <c r="AM4807" i="11"/>
  <c r="AM4806" i="11"/>
  <c r="AM4805" i="11"/>
  <c r="AM4804" i="11"/>
  <c r="AM4803" i="11"/>
  <c r="AM4802" i="11"/>
  <c r="AM4801" i="11"/>
  <c r="AM4800" i="11"/>
  <c r="AM4799" i="11"/>
  <c r="AM4798" i="11"/>
  <c r="AM4797" i="11"/>
  <c r="AM4796" i="11"/>
  <c r="AM4795" i="11"/>
  <c r="AM4794" i="11"/>
  <c r="AM4793" i="11"/>
  <c r="AM4792" i="11"/>
  <c r="AM4791" i="11"/>
  <c r="AM4790" i="11"/>
  <c r="AM4789" i="11"/>
  <c r="AM4788" i="11"/>
  <c r="AM4787" i="11"/>
  <c r="AM4786" i="11"/>
  <c r="AM4785" i="11"/>
  <c r="AM4784" i="11"/>
  <c r="AM4783" i="11"/>
  <c r="AM4782" i="11"/>
  <c r="AM4781" i="11"/>
  <c r="AM4780" i="11"/>
  <c r="AM4779" i="11"/>
  <c r="AM4778" i="11"/>
  <c r="AM4777" i="11"/>
  <c r="AM4776" i="11"/>
  <c r="AM4775" i="11"/>
  <c r="AM4774" i="11"/>
  <c r="AM4773" i="11"/>
  <c r="AM4772" i="11"/>
  <c r="AM4771" i="11"/>
  <c r="AM4770" i="11"/>
  <c r="AM4769" i="11"/>
  <c r="AM4768" i="11"/>
  <c r="AM4767" i="11"/>
  <c r="AM4766" i="11"/>
  <c r="AM4765" i="11"/>
  <c r="AM4764" i="11"/>
  <c r="AM4763" i="11"/>
  <c r="AM4762" i="11"/>
  <c r="AM4761" i="11"/>
  <c r="AM4760" i="11"/>
  <c r="AM4759" i="11"/>
  <c r="AM4758" i="11"/>
  <c r="AM4757" i="11"/>
  <c r="AM4756" i="11"/>
  <c r="AM4755" i="11"/>
  <c r="AM4754" i="11"/>
  <c r="AM4753" i="11"/>
  <c r="AM4752" i="11"/>
  <c r="AM4751" i="11"/>
  <c r="AM4750" i="11"/>
  <c r="AM4749" i="11"/>
  <c r="AM4748" i="11"/>
  <c r="AM4747" i="11"/>
  <c r="AM4746" i="11"/>
  <c r="AM4745" i="11"/>
  <c r="AM4744" i="11"/>
  <c r="AM4743" i="11"/>
  <c r="AM4742" i="11"/>
  <c r="AM4741" i="11"/>
  <c r="AM4740" i="11"/>
  <c r="AM4739" i="11"/>
  <c r="AM4738" i="11"/>
  <c r="AM4737" i="11"/>
  <c r="AM4736" i="11"/>
  <c r="AM4735" i="11"/>
  <c r="AM4734" i="11"/>
  <c r="AM4733" i="11"/>
  <c r="AM4732" i="11"/>
  <c r="AM4731" i="11"/>
  <c r="AM4730" i="11"/>
  <c r="AM4729" i="11"/>
  <c r="AM4728" i="11"/>
  <c r="AM4727" i="11"/>
  <c r="AM4726" i="11"/>
  <c r="AM4725" i="11"/>
  <c r="AM4724" i="11"/>
  <c r="AM4723" i="11"/>
  <c r="AM4722" i="11"/>
  <c r="AM4721" i="11"/>
  <c r="AM4720" i="11"/>
  <c r="AM4719" i="11"/>
  <c r="AM4718" i="11"/>
  <c r="AM4717" i="11"/>
  <c r="AM4716" i="11"/>
  <c r="AM4715" i="11"/>
  <c r="AM4714" i="11"/>
  <c r="AM4713" i="11"/>
  <c r="AM4712" i="11"/>
  <c r="AM4711" i="11"/>
  <c r="AM4710" i="11"/>
  <c r="AM4709" i="11"/>
  <c r="AM4708" i="11"/>
  <c r="AM4707" i="11"/>
  <c r="AM4706" i="11"/>
  <c r="AM4705" i="11"/>
  <c r="AM4704" i="11"/>
  <c r="AM4703" i="11"/>
  <c r="AM4702" i="11"/>
  <c r="AM4701" i="11"/>
  <c r="AM4700" i="11"/>
  <c r="AM4699" i="11"/>
  <c r="AM4698" i="11"/>
  <c r="AM4697" i="11"/>
  <c r="AM4696" i="11"/>
  <c r="AM4695" i="11"/>
  <c r="AM4694" i="11"/>
  <c r="AM4693" i="11"/>
  <c r="AM4692" i="11"/>
  <c r="AM4691" i="11"/>
  <c r="AM4690" i="11"/>
  <c r="AM4689" i="11"/>
  <c r="AM4688" i="11"/>
  <c r="AM4687" i="11"/>
  <c r="AM4686" i="11"/>
  <c r="AM4685" i="11"/>
  <c r="AM4684" i="11"/>
  <c r="AM4683" i="11"/>
  <c r="AM4682" i="11"/>
  <c r="AM4681" i="11"/>
  <c r="AM4680" i="11"/>
  <c r="AM4679" i="11"/>
  <c r="AM4678" i="11"/>
  <c r="AM4677" i="11"/>
  <c r="AM4676" i="11"/>
  <c r="AM4675" i="11"/>
  <c r="AM4674" i="11"/>
  <c r="AM4673" i="11"/>
  <c r="AM4672" i="11"/>
  <c r="AM4671" i="11"/>
  <c r="AM4670" i="11"/>
  <c r="AM4669" i="11"/>
  <c r="AM4668" i="11"/>
  <c r="AM4667" i="11"/>
  <c r="AM4666" i="11"/>
  <c r="AM4665" i="11"/>
  <c r="AM4664" i="11"/>
  <c r="AM4663" i="11"/>
  <c r="AM4662" i="11"/>
  <c r="AM4661" i="11"/>
  <c r="AM4660" i="11"/>
  <c r="AM4659" i="11"/>
  <c r="AM4658" i="11"/>
  <c r="AM4657" i="11"/>
  <c r="AM4656" i="11"/>
  <c r="AM4655" i="11"/>
  <c r="AM4654" i="11"/>
  <c r="AM4653" i="11"/>
  <c r="AM4652" i="11"/>
  <c r="AM4651" i="11"/>
  <c r="AM4650" i="11"/>
  <c r="AM4649" i="11"/>
  <c r="AM4648" i="11"/>
  <c r="AM4647" i="11"/>
  <c r="AM4646" i="11"/>
  <c r="AM4645" i="11"/>
  <c r="AM4644" i="11"/>
  <c r="AM4643" i="11"/>
  <c r="AM4642" i="11"/>
  <c r="AM4641" i="11"/>
  <c r="AM4640" i="11"/>
  <c r="AM4639" i="11"/>
  <c r="AM4638" i="11"/>
  <c r="AM4637" i="11"/>
  <c r="AM4636" i="11"/>
  <c r="AM4635" i="11"/>
  <c r="AM4634" i="11"/>
  <c r="AM4633" i="11"/>
  <c r="AM4632" i="11"/>
  <c r="AM4631" i="11"/>
  <c r="AM4630" i="11"/>
  <c r="AM4629" i="11"/>
  <c r="AM4628" i="11"/>
  <c r="AM4627" i="11"/>
  <c r="AM4626" i="11"/>
  <c r="AM4625" i="11"/>
  <c r="AM4624" i="11"/>
  <c r="AM4623" i="11"/>
  <c r="AM4622" i="11"/>
  <c r="AM4621" i="11"/>
  <c r="AM4620" i="11"/>
  <c r="AM4619" i="11"/>
  <c r="AM4618" i="11"/>
  <c r="AM4617" i="11"/>
  <c r="AM4616" i="11"/>
  <c r="AM4615" i="11"/>
  <c r="AM4614" i="11"/>
  <c r="AM4613" i="11"/>
  <c r="AM4612" i="11"/>
  <c r="AM4611" i="11"/>
  <c r="AM4610" i="11"/>
  <c r="AM4609" i="11"/>
  <c r="AM4608" i="11"/>
  <c r="AM4607" i="11"/>
  <c r="AM4606" i="11"/>
  <c r="AM4605" i="11"/>
  <c r="AM4604" i="11"/>
  <c r="AM4603" i="11"/>
  <c r="AM4602" i="11"/>
  <c r="AM4601" i="11"/>
  <c r="AM4600" i="11"/>
  <c r="AM4599" i="11"/>
  <c r="AM4598" i="11"/>
  <c r="AM4597" i="11"/>
  <c r="AM4596" i="11"/>
  <c r="AM4595" i="11"/>
  <c r="AM4594" i="11"/>
  <c r="AM4593" i="11"/>
  <c r="AM4592" i="11"/>
  <c r="AM4591" i="11"/>
  <c r="AM4590" i="11"/>
  <c r="AM4589" i="11"/>
  <c r="AM4588" i="11"/>
  <c r="AM4587" i="11"/>
  <c r="AM4586" i="11"/>
  <c r="AM4585" i="11"/>
  <c r="AM4584" i="11"/>
  <c r="AM4583" i="11"/>
  <c r="AM4582" i="11"/>
  <c r="AM4581" i="11"/>
  <c r="AM4580" i="11"/>
  <c r="AM4579" i="11"/>
  <c r="AM4578" i="11"/>
  <c r="AM4577" i="11"/>
  <c r="AM4576" i="11"/>
  <c r="AM4575" i="11"/>
  <c r="AM4574" i="11"/>
  <c r="AM4573" i="11"/>
  <c r="AM4572" i="11"/>
  <c r="AM4571" i="11"/>
  <c r="AM4570" i="11"/>
  <c r="AM4569" i="11"/>
  <c r="AM4568" i="11"/>
  <c r="AM4567" i="11"/>
  <c r="AM4566" i="11"/>
  <c r="AM4565" i="11"/>
  <c r="AM4564" i="11"/>
  <c r="AM4563" i="11"/>
  <c r="AM4562" i="11"/>
  <c r="AM4561" i="11"/>
  <c r="AM4560" i="11"/>
  <c r="AM4559" i="11"/>
  <c r="AM4558" i="11"/>
  <c r="AM4557" i="11"/>
  <c r="AM4556" i="11"/>
  <c r="AM4555" i="11"/>
  <c r="AM4554" i="11"/>
  <c r="AM4553" i="11"/>
  <c r="AM4552" i="11"/>
  <c r="AM4551" i="11"/>
  <c r="AM4550" i="11"/>
  <c r="AM4549" i="11"/>
  <c r="AM4548" i="11"/>
  <c r="AM4547" i="11"/>
  <c r="AM4546" i="11"/>
  <c r="AM4545" i="11"/>
  <c r="AM4544" i="11"/>
  <c r="AM4543" i="11"/>
  <c r="AM4542" i="11"/>
  <c r="AM4541" i="11"/>
  <c r="AM4540" i="11"/>
  <c r="AM4539" i="11"/>
  <c r="AM4538" i="11"/>
  <c r="AM4537" i="11"/>
  <c r="AM4536" i="11"/>
  <c r="AM4535" i="11"/>
  <c r="AM4534" i="11"/>
  <c r="AM4533" i="11"/>
  <c r="AM4532" i="11"/>
  <c r="AM4531" i="11"/>
  <c r="AM4530" i="11"/>
  <c r="AM4529" i="11"/>
  <c r="AM4528" i="11"/>
  <c r="AM4527" i="11"/>
  <c r="AM4526" i="11"/>
  <c r="AM4525" i="11"/>
  <c r="AM4524" i="11"/>
  <c r="AM4523" i="11"/>
  <c r="AM4522" i="11"/>
  <c r="AM4521" i="11"/>
  <c r="AM4520" i="11"/>
  <c r="AM4519" i="11"/>
  <c r="AM4518" i="11"/>
  <c r="AM4517" i="11"/>
  <c r="AM4516" i="11"/>
  <c r="AM4515" i="11"/>
  <c r="AM4514" i="11"/>
  <c r="AM4513" i="11"/>
  <c r="AM4512" i="11"/>
  <c r="AM4511" i="11"/>
  <c r="AM4510" i="11"/>
  <c r="AM4509" i="11"/>
  <c r="AM4508" i="11"/>
  <c r="AM4507" i="11"/>
  <c r="AM4506" i="11"/>
  <c r="AM4505" i="11"/>
  <c r="AM4504" i="11"/>
  <c r="AM4503" i="11"/>
  <c r="AM4502" i="11"/>
  <c r="AM4501" i="11"/>
  <c r="AM4500" i="11"/>
  <c r="AM4499" i="11"/>
  <c r="AM4498" i="11"/>
  <c r="AM4497" i="11"/>
  <c r="AM4496" i="11"/>
  <c r="AM4495" i="11"/>
  <c r="AM4494" i="11"/>
  <c r="AM4493" i="11"/>
  <c r="AM4492" i="11"/>
  <c r="AM4491" i="11"/>
  <c r="AM4490" i="11"/>
  <c r="AM4489" i="11"/>
  <c r="AM4488" i="11"/>
  <c r="AM4487" i="11"/>
  <c r="AM4486" i="11"/>
  <c r="AM4485" i="11"/>
  <c r="AM4484" i="11"/>
  <c r="AM4483" i="11"/>
  <c r="AM4482" i="11"/>
  <c r="AM4481" i="11"/>
  <c r="AM4480" i="11"/>
  <c r="AM4479" i="11"/>
  <c r="AM4478" i="11"/>
  <c r="AM4477" i="11"/>
  <c r="AM4476" i="11"/>
  <c r="AM4475" i="11"/>
  <c r="AM4474" i="11"/>
  <c r="AM4473" i="11"/>
  <c r="AM4472" i="11"/>
  <c r="AM4471" i="11"/>
  <c r="AM4470" i="11"/>
  <c r="AM4469" i="11"/>
  <c r="AM4468" i="11"/>
  <c r="AM4467" i="11"/>
  <c r="AM4466" i="11"/>
  <c r="AM4465" i="11"/>
  <c r="AM4464" i="11"/>
  <c r="AM4463" i="11"/>
  <c r="AM4462" i="11"/>
  <c r="AM4461" i="11"/>
  <c r="AM4460" i="11"/>
  <c r="AM4459" i="11"/>
  <c r="AM4458" i="11"/>
  <c r="AM4457" i="11"/>
  <c r="AM4456" i="11"/>
  <c r="AM4455" i="11"/>
  <c r="AM4454" i="11"/>
  <c r="AM4453" i="11"/>
  <c r="AM4452" i="11"/>
  <c r="AM4451" i="11"/>
  <c r="AM4450" i="11"/>
  <c r="AM4449" i="11"/>
  <c r="AM4448" i="11"/>
  <c r="AM4447" i="11"/>
  <c r="AM4446" i="11"/>
  <c r="AM4445" i="11"/>
  <c r="AM4444" i="11"/>
  <c r="AM4443" i="11"/>
  <c r="AM4442" i="11"/>
  <c r="AM4441" i="11"/>
  <c r="AM4440" i="11"/>
  <c r="AM4439" i="11"/>
  <c r="AM4438" i="11"/>
  <c r="AM4437" i="11"/>
  <c r="AM4436" i="11"/>
  <c r="AM4435" i="11"/>
  <c r="AM4434" i="11"/>
  <c r="AM4433" i="11"/>
  <c r="AM4432" i="11"/>
  <c r="AM4431" i="11"/>
  <c r="AM4430" i="11"/>
  <c r="AM4429" i="11"/>
  <c r="AM4428" i="11"/>
  <c r="AM4427" i="11"/>
  <c r="AM4426" i="11"/>
  <c r="AM4425" i="11"/>
  <c r="AM4424" i="11"/>
  <c r="AM4423" i="11"/>
  <c r="AM4422" i="11"/>
  <c r="AM4421" i="11"/>
  <c r="AM4420" i="11"/>
  <c r="AM4419" i="11"/>
  <c r="AM4418" i="11"/>
  <c r="AM4417" i="11"/>
  <c r="AM4416" i="11"/>
  <c r="AM4415" i="11"/>
  <c r="AM4414" i="11"/>
  <c r="AM4413" i="11"/>
  <c r="AM4412" i="11"/>
  <c r="AM4411" i="11"/>
  <c r="AM4410" i="11"/>
  <c r="AM4409" i="11"/>
  <c r="AM4408" i="11"/>
  <c r="AM4407" i="11"/>
  <c r="AM4406" i="11"/>
  <c r="AM4405" i="11"/>
  <c r="AM4404" i="11"/>
  <c r="AM4403" i="11"/>
  <c r="AM4402" i="11"/>
  <c r="AM4401" i="11"/>
  <c r="AM4400" i="11"/>
  <c r="AM4399" i="11"/>
  <c r="AM4398" i="11"/>
  <c r="AM4397" i="11"/>
  <c r="AM4396" i="11"/>
  <c r="AM4395" i="11"/>
  <c r="AM4394" i="11"/>
  <c r="AM4393" i="11"/>
  <c r="AM4392" i="11"/>
  <c r="AM4391" i="11"/>
  <c r="AM4390" i="11"/>
  <c r="AM4389" i="11"/>
  <c r="AM4388" i="11"/>
  <c r="AM4387" i="11"/>
  <c r="AM4386" i="11"/>
  <c r="AM4385" i="11"/>
  <c r="AM4384" i="11"/>
  <c r="AM4383" i="11"/>
  <c r="AM4382" i="11"/>
  <c r="AM4381" i="11"/>
  <c r="AM4380" i="11"/>
  <c r="AM4379" i="11"/>
  <c r="AM4378" i="11"/>
  <c r="AM4377" i="11"/>
  <c r="AM4376" i="11"/>
  <c r="AM4375" i="11"/>
  <c r="AM4374" i="11"/>
  <c r="AM4373" i="11"/>
  <c r="AM4372" i="11"/>
  <c r="AM4371" i="11"/>
  <c r="AM4370" i="11"/>
  <c r="AM4369" i="11"/>
  <c r="AM4368" i="11"/>
  <c r="AM4367" i="11"/>
  <c r="AM4366" i="11"/>
  <c r="AM4365" i="11"/>
  <c r="AM4364" i="11"/>
  <c r="AM4363" i="11"/>
  <c r="AM4362" i="11"/>
  <c r="AM4361" i="11"/>
  <c r="AM4360" i="11"/>
  <c r="AM4359" i="11"/>
  <c r="AM4358" i="11"/>
  <c r="AM4357" i="11"/>
  <c r="AM4356" i="11"/>
  <c r="AM4355" i="11"/>
  <c r="AM4354" i="11"/>
  <c r="AM4353" i="11"/>
  <c r="AM4352" i="11"/>
  <c r="AM4351" i="11"/>
  <c r="AM4350" i="11"/>
  <c r="AM4349" i="11"/>
  <c r="AM4348" i="11"/>
  <c r="AM4347" i="11"/>
  <c r="AM4346" i="11"/>
  <c r="AM4345" i="11"/>
  <c r="AM4344" i="11"/>
  <c r="AM4343" i="11"/>
  <c r="AM4342" i="11"/>
  <c r="AM4341" i="11"/>
  <c r="AM4340" i="11"/>
  <c r="AM4339" i="11"/>
  <c r="AM4338" i="11"/>
  <c r="AM4337" i="11"/>
  <c r="AM4336" i="11"/>
  <c r="AM4335" i="11"/>
  <c r="AM4334" i="11"/>
  <c r="AM4333" i="11"/>
  <c r="AM4332" i="11"/>
  <c r="AM4331" i="11"/>
  <c r="AM4330" i="11"/>
  <c r="AM4329" i="11"/>
  <c r="AM4328" i="11"/>
  <c r="AM4327" i="11"/>
  <c r="AM4326" i="11"/>
  <c r="AM4325" i="11"/>
  <c r="AM4324" i="11"/>
  <c r="AM4323" i="11"/>
  <c r="AM4322" i="11"/>
  <c r="AM4321" i="11"/>
  <c r="AM4320" i="11"/>
  <c r="AM4319" i="11"/>
  <c r="AM4318" i="11"/>
  <c r="AM4317" i="11"/>
  <c r="AM4316" i="11"/>
  <c r="AM4315" i="11"/>
  <c r="AM4314" i="11"/>
  <c r="AM4313" i="11"/>
  <c r="AM4312" i="11"/>
  <c r="AM4311" i="11"/>
  <c r="AM4310" i="11"/>
  <c r="AM4309" i="11"/>
  <c r="AM4308" i="11"/>
  <c r="AM4307" i="11"/>
  <c r="AM4306" i="11"/>
  <c r="AM4305" i="11"/>
  <c r="AM4304" i="11"/>
  <c r="AM4303" i="11"/>
  <c r="AM4302" i="11"/>
  <c r="AM4301" i="11"/>
  <c r="AM4300" i="11"/>
  <c r="AM4299" i="11"/>
  <c r="AM4298" i="11"/>
  <c r="AM4297" i="11"/>
  <c r="AM4296" i="11"/>
  <c r="AM4295" i="11"/>
  <c r="AM4294" i="11"/>
  <c r="AM4293" i="11"/>
  <c r="AM4292" i="11"/>
  <c r="AM4291" i="11"/>
  <c r="AM4290" i="11"/>
  <c r="AM4289" i="11"/>
  <c r="AM4288" i="11"/>
  <c r="AM4287" i="11"/>
  <c r="AM4286" i="11"/>
  <c r="AM4285" i="11"/>
  <c r="AM4284" i="11"/>
  <c r="AM4283" i="11"/>
  <c r="AM4282" i="11"/>
  <c r="AM4281" i="11"/>
  <c r="AM4280" i="11"/>
  <c r="AM4279" i="11"/>
  <c r="AM4278" i="11"/>
  <c r="AM4277" i="11"/>
  <c r="AM4276" i="11"/>
  <c r="AM4275" i="11"/>
  <c r="AM4274" i="11"/>
  <c r="AM4273" i="11"/>
  <c r="AM4272" i="11"/>
  <c r="AM4271" i="11"/>
  <c r="AM4270" i="11"/>
  <c r="AM4269" i="11"/>
  <c r="AM4268" i="11"/>
  <c r="AM4267" i="11"/>
  <c r="AM4266" i="11"/>
  <c r="AM4265" i="11"/>
  <c r="AM4264" i="11"/>
  <c r="AM4263" i="11"/>
  <c r="AM4262" i="11"/>
  <c r="AM4261" i="11"/>
  <c r="AM4260" i="11"/>
  <c r="AM4259" i="11"/>
  <c r="AM4258" i="11"/>
  <c r="AM4257" i="11"/>
  <c r="AM4256" i="11"/>
  <c r="AM4255" i="11"/>
  <c r="AM4254" i="11"/>
  <c r="AM4253" i="11"/>
  <c r="AM4252" i="11"/>
  <c r="AM4251" i="11"/>
  <c r="AM4250" i="11"/>
  <c r="AM4249" i="11"/>
  <c r="AM4248" i="11"/>
  <c r="AM4247" i="11"/>
  <c r="AM4246" i="11"/>
  <c r="AM4245" i="11"/>
  <c r="AM4244" i="11"/>
  <c r="AM4243" i="11"/>
  <c r="AM4242" i="11"/>
  <c r="AM4241" i="11"/>
  <c r="AM4240" i="11"/>
  <c r="AM4239" i="11"/>
  <c r="AM4238" i="11"/>
  <c r="AM4237" i="11"/>
  <c r="AM4236" i="11"/>
  <c r="AM4235" i="11"/>
  <c r="AM4234" i="11"/>
  <c r="AM4233" i="11"/>
  <c r="AM4232" i="11"/>
  <c r="AM4231" i="11"/>
  <c r="AM4230" i="11"/>
  <c r="AM4229" i="11"/>
  <c r="AM4228" i="11"/>
  <c r="AM4227" i="11"/>
  <c r="AM4226" i="11"/>
  <c r="AM4225" i="11"/>
  <c r="AM4224" i="11"/>
  <c r="AM4223" i="11"/>
  <c r="AM4222" i="11"/>
  <c r="AM4221" i="11"/>
  <c r="AM4220" i="11"/>
  <c r="AM4219" i="11"/>
  <c r="AM4218" i="11"/>
  <c r="AM4217" i="11"/>
  <c r="AM4216" i="11"/>
  <c r="AM4215" i="11"/>
  <c r="AM4214" i="11"/>
  <c r="AM4213" i="11"/>
  <c r="AM4212" i="11"/>
  <c r="AM4211" i="11"/>
  <c r="AM4210" i="11"/>
  <c r="AM4209" i="11"/>
  <c r="AM4208" i="11"/>
  <c r="AM4207" i="11"/>
  <c r="AM4206" i="11"/>
  <c r="AM4205" i="11"/>
  <c r="AM4204" i="11"/>
  <c r="AM4203" i="11"/>
  <c r="AM4202" i="11"/>
  <c r="AM4201" i="11"/>
  <c r="AM4200" i="11"/>
  <c r="AM4199" i="11"/>
  <c r="AM4198" i="11"/>
  <c r="AM4197" i="11"/>
  <c r="AM4196" i="11"/>
  <c r="AM4195" i="11"/>
  <c r="AM4194" i="11"/>
  <c r="AM4193" i="11"/>
  <c r="AM4192" i="11"/>
  <c r="AM4191" i="11"/>
  <c r="AM4190" i="11"/>
  <c r="AM4189" i="11"/>
  <c r="AM4188" i="11"/>
  <c r="AM4187" i="11"/>
  <c r="AM4186" i="11"/>
  <c r="AM4185" i="11"/>
  <c r="AM4184" i="11"/>
  <c r="AM4183" i="11"/>
  <c r="AM4182" i="11"/>
  <c r="AM4181" i="11"/>
  <c r="AM4180" i="11"/>
  <c r="AM4179" i="11"/>
  <c r="AM4178" i="11"/>
  <c r="AM4177" i="11"/>
  <c r="AM4176" i="11"/>
  <c r="AM4175" i="11"/>
  <c r="AM4174" i="11"/>
  <c r="AM4173" i="11"/>
  <c r="AM4172" i="11"/>
  <c r="AM4171" i="11"/>
  <c r="AM4170" i="11"/>
  <c r="AM4169" i="11"/>
  <c r="AM4168" i="11"/>
  <c r="AM4167" i="11"/>
  <c r="AM4166" i="11"/>
  <c r="AM4165" i="11"/>
  <c r="AM4164" i="11"/>
  <c r="AM4163" i="11"/>
  <c r="AM4162" i="11"/>
  <c r="AM4161" i="11"/>
  <c r="AM4160" i="11"/>
  <c r="AM4159" i="11"/>
  <c r="AM4158" i="11"/>
  <c r="AM4157" i="11"/>
  <c r="AM4156" i="11"/>
  <c r="AM4155" i="11"/>
  <c r="AM4154" i="11"/>
  <c r="AM4153" i="11"/>
  <c r="AM4152" i="11"/>
  <c r="AM4151" i="11"/>
  <c r="AM4150" i="11"/>
  <c r="AM4149" i="11"/>
  <c r="AM4148" i="11"/>
  <c r="AM4147" i="11"/>
  <c r="AM4146" i="11"/>
  <c r="AM4145" i="11"/>
  <c r="AM4144" i="11"/>
  <c r="AM4143" i="11"/>
  <c r="AM4142" i="11"/>
  <c r="AM4141" i="11"/>
  <c r="AM4140" i="11"/>
  <c r="AM4139" i="11"/>
  <c r="AM4138" i="11"/>
  <c r="AM4137" i="11"/>
  <c r="AM4136" i="11"/>
  <c r="AM4135" i="11"/>
  <c r="AM4134" i="11"/>
  <c r="AM4133" i="11"/>
  <c r="AM4132" i="11"/>
  <c r="AM4131" i="11"/>
  <c r="AM4130" i="11"/>
  <c r="AM4129" i="11"/>
  <c r="AM4128" i="11"/>
  <c r="AM4127" i="11"/>
  <c r="AM4126" i="11"/>
  <c r="AM4125" i="11"/>
  <c r="AM4124" i="11"/>
  <c r="AM4123" i="11"/>
  <c r="AM4122" i="11"/>
  <c r="AM4121" i="11"/>
  <c r="AM4120" i="11"/>
  <c r="AM4119" i="11"/>
  <c r="AM4118" i="11"/>
  <c r="AM4117" i="11"/>
  <c r="AM4116" i="11"/>
  <c r="AM4115" i="11"/>
  <c r="AM4114" i="11"/>
  <c r="AM4113" i="11"/>
  <c r="AM4112" i="11"/>
  <c r="AM4111" i="11"/>
  <c r="AM4110" i="11"/>
  <c r="AM4109" i="11"/>
  <c r="AM4108" i="11"/>
  <c r="AM4107" i="11"/>
  <c r="AM4106" i="11"/>
  <c r="AM4105" i="11"/>
  <c r="AM4104" i="11"/>
  <c r="AM4103" i="11"/>
  <c r="AM4102" i="11"/>
  <c r="AM4101" i="11"/>
  <c r="AM4100" i="11"/>
  <c r="AM4099" i="11"/>
  <c r="AM4098" i="11"/>
  <c r="AM4097" i="11"/>
  <c r="AM4096" i="11"/>
  <c r="AM4095" i="11"/>
  <c r="AM4094" i="11"/>
  <c r="AM4093" i="11"/>
  <c r="AM4092" i="11"/>
  <c r="AM4091" i="11"/>
  <c r="AM4090" i="11"/>
  <c r="AM4089" i="11"/>
  <c r="AM4088" i="11"/>
  <c r="AM4087" i="11"/>
  <c r="AM4086" i="11"/>
  <c r="AM4085" i="11"/>
  <c r="AM4084" i="11"/>
  <c r="AM4083" i="11"/>
  <c r="AM4082" i="11"/>
  <c r="AM4081" i="11"/>
  <c r="AM4080" i="11"/>
  <c r="AM4079" i="11"/>
  <c r="AM4078" i="11"/>
  <c r="AM4077" i="11"/>
  <c r="AM4076" i="11"/>
  <c r="AM4075" i="11"/>
  <c r="AM4074" i="11"/>
  <c r="AM4073" i="11"/>
  <c r="AM4072" i="11"/>
  <c r="AM4071" i="11"/>
  <c r="AM4070" i="11"/>
  <c r="AM4069" i="11"/>
  <c r="AM4068" i="11"/>
  <c r="AM4067" i="11"/>
  <c r="AM4066" i="11"/>
  <c r="AM4065" i="11"/>
  <c r="AM4064" i="11"/>
  <c r="AM4063" i="11"/>
  <c r="AM4062" i="11"/>
  <c r="AM4061" i="11"/>
  <c r="AM4060" i="11"/>
  <c r="AM4059" i="11"/>
  <c r="AM4058" i="11"/>
  <c r="AM4057" i="11"/>
  <c r="AM4056" i="11"/>
  <c r="AM4055" i="11"/>
  <c r="AM4054" i="11"/>
  <c r="AM4053" i="11"/>
  <c r="AM4052" i="11"/>
  <c r="AM4051" i="11"/>
  <c r="AM4050" i="11"/>
  <c r="AM4049" i="11"/>
  <c r="AM4048" i="11"/>
  <c r="AM4047" i="11"/>
  <c r="AM4046" i="11"/>
  <c r="AM4045" i="11"/>
  <c r="AM4044" i="11"/>
  <c r="AM4043" i="11"/>
  <c r="AM4042" i="11"/>
  <c r="AM4041" i="11"/>
  <c r="AM4040" i="11"/>
  <c r="AM4039" i="11"/>
  <c r="AM4038" i="11"/>
  <c r="AM4037" i="11"/>
  <c r="AM4036" i="11"/>
  <c r="AM4035" i="11"/>
  <c r="AM4034" i="11"/>
  <c r="AM4033" i="11"/>
  <c r="AM4032" i="11"/>
  <c r="AM4031" i="11"/>
  <c r="AM4030" i="11"/>
  <c r="AM4029" i="11"/>
  <c r="AM4028" i="11"/>
  <c r="AM4027" i="11"/>
  <c r="AM4026" i="11"/>
  <c r="AM4025" i="11"/>
  <c r="AM4024" i="11"/>
  <c r="AM4023" i="11"/>
  <c r="AM4022" i="11"/>
  <c r="AM4021" i="11"/>
  <c r="AM4020" i="11"/>
  <c r="AM4019" i="11"/>
  <c r="AM4018" i="11"/>
  <c r="AM4017" i="11"/>
  <c r="AM4016" i="11"/>
  <c r="AM4015" i="11"/>
  <c r="AM4014" i="11"/>
  <c r="AM4013" i="11"/>
  <c r="AM4012" i="11"/>
  <c r="AM4011" i="11"/>
  <c r="AM4010" i="11"/>
  <c r="AM4009" i="11"/>
  <c r="AM4008" i="11"/>
  <c r="AM4007" i="11"/>
  <c r="AM4006" i="11"/>
  <c r="AM4005" i="11"/>
  <c r="AM4004" i="11"/>
  <c r="AM4003" i="11"/>
  <c r="AM4002" i="11"/>
  <c r="AM4001" i="11"/>
  <c r="AM4000" i="11"/>
  <c r="AM3999" i="11"/>
  <c r="AM3998" i="11"/>
  <c r="AM3997" i="11"/>
  <c r="AM3996" i="11"/>
  <c r="AM3995" i="11"/>
  <c r="AM3994" i="11"/>
  <c r="AM3993" i="11"/>
  <c r="AM3992" i="11"/>
  <c r="AM3991" i="11"/>
  <c r="AM3990" i="11"/>
  <c r="AM3989" i="11"/>
  <c r="AM3988" i="11"/>
  <c r="AM3987" i="11"/>
  <c r="AM3986" i="11"/>
  <c r="AM3985" i="11"/>
  <c r="AM3984" i="11"/>
  <c r="AM3983" i="11"/>
  <c r="AM3982" i="11"/>
  <c r="AM3981" i="11"/>
  <c r="AM3980" i="11"/>
  <c r="AM3979" i="11"/>
  <c r="AM3978" i="11"/>
  <c r="AM3977" i="11"/>
  <c r="AM3976" i="11"/>
  <c r="AM3975" i="11"/>
  <c r="AM3974" i="11"/>
  <c r="AM3973" i="11"/>
  <c r="AM3972" i="11"/>
  <c r="AM3971" i="11"/>
  <c r="AM3970" i="11"/>
  <c r="AM3969" i="11"/>
  <c r="AM3968" i="11"/>
  <c r="AM3967" i="11"/>
  <c r="AM3966" i="11"/>
  <c r="AM3965" i="11"/>
  <c r="AM3964" i="11"/>
  <c r="AM3963" i="11"/>
  <c r="AM3962" i="11"/>
  <c r="AM3961" i="11"/>
  <c r="AM3960" i="11"/>
  <c r="AM3959" i="11"/>
  <c r="AM3958" i="11"/>
  <c r="AM3957" i="11"/>
  <c r="AM3956" i="11"/>
  <c r="AM3955" i="11"/>
  <c r="AM3954" i="11"/>
  <c r="AM3953" i="11"/>
  <c r="AM3952" i="11"/>
  <c r="AM3951" i="11"/>
  <c r="AM3950" i="11"/>
  <c r="AM3949" i="11"/>
  <c r="AM3948" i="11"/>
  <c r="AM3947" i="11"/>
  <c r="AM3946" i="11"/>
  <c r="AM3945" i="11"/>
  <c r="AM3944" i="11"/>
  <c r="AM3943" i="11"/>
  <c r="AM3942" i="11"/>
  <c r="AM3941" i="11"/>
  <c r="AM3940" i="11"/>
  <c r="AM3939" i="11"/>
  <c r="AM3938" i="11"/>
  <c r="AM3937" i="11"/>
  <c r="AM3936" i="11"/>
  <c r="AM3935" i="11"/>
  <c r="AM3934" i="11"/>
  <c r="AM3933" i="11"/>
  <c r="AM3932" i="11"/>
  <c r="AM3931" i="11"/>
  <c r="AM3930" i="11"/>
  <c r="AM3929" i="11"/>
  <c r="AM3928" i="11"/>
  <c r="AM3927" i="11"/>
  <c r="AM3926" i="11"/>
  <c r="AM3925" i="11"/>
  <c r="AM3924" i="11"/>
  <c r="AM3923" i="11"/>
  <c r="AM3922" i="11"/>
  <c r="AM3921" i="11"/>
  <c r="AM3920" i="11"/>
  <c r="AM3919" i="11"/>
  <c r="AM3918" i="11"/>
  <c r="AM3917" i="11"/>
  <c r="AM3916" i="11"/>
  <c r="AM3915" i="11"/>
  <c r="AM3914" i="11"/>
  <c r="AM3913" i="11"/>
  <c r="AM3912" i="11"/>
  <c r="AM3911" i="11"/>
  <c r="AM3910" i="11"/>
  <c r="AM3909" i="11"/>
  <c r="AM3908" i="11"/>
  <c r="AM3907" i="11"/>
  <c r="AM3906" i="11"/>
  <c r="AM3905" i="11"/>
  <c r="AM3904" i="11"/>
  <c r="AM3903" i="11"/>
  <c r="AM3902" i="11"/>
  <c r="AM3901" i="11"/>
  <c r="AM3900" i="11"/>
  <c r="AM3899" i="11"/>
  <c r="AM3898" i="11"/>
  <c r="AM3897" i="11"/>
  <c r="AM3896" i="11"/>
  <c r="AM3895" i="11"/>
  <c r="AM3894" i="11"/>
  <c r="AM3893" i="11"/>
  <c r="AM3892" i="11"/>
  <c r="AM3891" i="11"/>
  <c r="AM3890" i="11"/>
  <c r="AM3889" i="11"/>
  <c r="AM3888" i="11"/>
  <c r="AM3887" i="11"/>
  <c r="AM3886" i="11"/>
  <c r="AM3885" i="11"/>
  <c r="AM3884" i="11"/>
  <c r="AM3883" i="11"/>
  <c r="AM3882" i="11"/>
  <c r="AM3881" i="11"/>
  <c r="AM3880" i="11"/>
  <c r="AM3879" i="11"/>
  <c r="AM3878" i="11"/>
  <c r="AM3877" i="11"/>
  <c r="AM3876" i="11"/>
  <c r="AM3875" i="11"/>
  <c r="AM3874" i="11"/>
  <c r="AM3873" i="11"/>
  <c r="AM3872" i="11"/>
  <c r="AM3871" i="11"/>
  <c r="AM3870" i="11"/>
  <c r="AM3869" i="11"/>
  <c r="AM3868" i="11"/>
  <c r="AM3867" i="11"/>
  <c r="AM3866" i="11"/>
  <c r="AM3865" i="11"/>
  <c r="AM3864" i="11"/>
  <c r="AM3863" i="11"/>
  <c r="AM3862" i="11"/>
  <c r="AM3861" i="11"/>
  <c r="AM3860" i="11"/>
  <c r="AM3859" i="11"/>
  <c r="AM3858" i="11"/>
  <c r="AM3857" i="11"/>
  <c r="AM3856" i="11"/>
  <c r="AM3855" i="11"/>
  <c r="AM3854" i="11"/>
  <c r="AM3853" i="11"/>
  <c r="AM3852" i="11"/>
  <c r="AM3851" i="11"/>
  <c r="AM3850" i="11"/>
  <c r="AM3849" i="11"/>
  <c r="AM3848" i="11"/>
  <c r="AM3847" i="11"/>
  <c r="AM3846" i="11"/>
  <c r="AM3845" i="11"/>
  <c r="AM3844" i="11"/>
  <c r="AM3843" i="11"/>
  <c r="AM3842" i="11"/>
  <c r="AM3841" i="11"/>
  <c r="AM3840" i="11"/>
  <c r="AM3839" i="11"/>
  <c r="AM3838" i="11"/>
  <c r="AM3837" i="11"/>
  <c r="AM3836" i="11"/>
  <c r="AM3835" i="11"/>
  <c r="AM3834" i="11"/>
  <c r="AM3833" i="11"/>
  <c r="AM3832" i="11"/>
  <c r="AM3831" i="11"/>
  <c r="AM3830" i="11"/>
  <c r="AM3829" i="11"/>
  <c r="AM3828" i="11"/>
  <c r="AM3827" i="11"/>
  <c r="AM3826" i="11"/>
  <c r="AM3825" i="11"/>
  <c r="AM3824" i="11"/>
  <c r="AM3823" i="11"/>
  <c r="AM3822" i="11"/>
  <c r="AM3821" i="11"/>
  <c r="AM3820" i="11"/>
  <c r="AM3819" i="11"/>
  <c r="AM3818" i="11"/>
  <c r="AM3817" i="11"/>
  <c r="AM3816" i="11"/>
  <c r="AM3815" i="11"/>
  <c r="AM3814" i="11"/>
  <c r="AM3813" i="11"/>
  <c r="AM3812" i="11"/>
  <c r="AM3811" i="11"/>
  <c r="AM3810" i="11"/>
  <c r="AM3809" i="11"/>
  <c r="AM3808" i="11"/>
  <c r="AM3807" i="11"/>
  <c r="AM3806" i="11"/>
  <c r="AM3805" i="11"/>
  <c r="AM3804" i="11"/>
  <c r="AM3803" i="11"/>
  <c r="AM3802" i="11"/>
  <c r="AM3801" i="11"/>
  <c r="AM3800" i="11"/>
  <c r="AM3799" i="11"/>
  <c r="AM3798" i="11"/>
  <c r="AM3797" i="11"/>
  <c r="AM3796" i="11"/>
  <c r="AM3795" i="11"/>
  <c r="AM3794" i="11"/>
  <c r="AM3793" i="11"/>
  <c r="AM3792" i="11"/>
  <c r="AM3791" i="11"/>
  <c r="AM3790" i="11"/>
  <c r="AM3789" i="11"/>
  <c r="AM3788" i="11"/>
  <c r="AM3787" i="11"/>
  <c r="AM3786" i="11"/>
  <c r="AM3785" i="11"/>
  <c r="AM3784" i="11"/>
  <c r="AM3783" i="11"/>
  <c r="AM3782" i="11"/>
  <c r="AM3781" i="11"/>
  <c r="AM3780" i="11"/>
  <c r="AM3779" i="11"/>
  <c r="AM3778" i="11"/>
  <c r="AM3777" i="11"/>
  <c r="AM3776" i="11"/>
  <c r="AM3775" i="11"/>
  <c r="AM3774" i="11"/>
  <c r="AM3773" i="11"/>
  <c r="AM3772" i="11"/>
  <c r="AM3771" i="11"/>
  <c r="AM3770" i="11"/>
  <c r="AM3769" i="11"/>
  <c r="AM3768" i="11"/>
  <c r="AM3767" i="11"/>
  <c r="AM3766" i="11"/>
  <c r="AM3765" i="11"/>
  <c r="AM3764" i="11"/>
  <c r="AM3763" i="11"/>
  <c r="AM3762" i="11"/>
  <c r="AM3761" i="11"/>
  <c r="AM3760" i="11"/>
  <c r="AM3759" i="11"/>
  <c r="AM3758" i="11"/>
  <c r="AM3757" i="11"/>
  <c r="AM3756" i="11"/>
  <c r="AM3755" i="11"/>
  <c r="AM3754" i="11"/>
  <c r="AM3753" i="11"/>
  <c r="AM3752" i="11"/>
  <c r="AM3751" i="11"/>
  <c r="AM3750" i="11"/>
  <c r="AM3749" i="11"/>
  <c r="AM3748" i="11"/>
  <c r="AM3747" i="11"/>
  <c r="AM3746" i="11"/>
  <c r="AM3745" i="11"/>
  <c r="AM3744" i="11"/>
  <c r="AM3743" i="11"/>
  <c r="AM3742" i="11"/>
  <c r="AM3741" i="11"/>
  <c r="AM3740" i="11"/>
  <c r="AM3739" i="11"/>
  <c r="AM3738" i="11"/>
  <c r="AM3737" i="11"/>
  <c r="AM3736" i="11"/>
  <c r="AM3735" i="11"/>
  <c r="AM3734" i="11"/>
  <c r="AM3733" i="11"/>
  <c r="AM3732" i="11"/>
  <c r="AM3731" i="11"/>
  <c r="AM3730" i="11"/>
  <c r="AM3729" i="11"/>
  <c r="AM3728" i="11"/>
  <c r="AM3727" i="11"/>
  <c r="AM3726" i="11"/>
  <c r="AM3725" i="11"/>
  <c r="AM3724" i="11"/>
  <c r="AM3723" i="11"/>
  <c r="AM3722" i="11"/>
  <c r="AM3721" i="11"/>
  <c r="AM3720" i="11"/>
  <c r="AM3719" i="11"/>
  <c r="AM3718" i="11"/>
  <c r="AM3717" i="11"/>
  <c r="AM3716" i="11"/>
  <c r="AM3715" i="11"/>
  <c r="AM3714" i="11"/>
  <c r="AM3713" i="11"/>
  <c r="AM3712" i="11"/>
  <c r="AM3711" i="11"/>
  <c r="AM3710" i="11"/>
  <c r="AM3709" i="11"/>
  <c r="AM3708" i="11"/>
  <c r="AM3707" i="11"/>
  <c r="AM3706" i="11"/>
  <c r="AM3705" i="11"/>
  <c r="AM3704" i="11"/>
  <c r="AM3703" i="11"/>
  <c r="AM3702" i="11"/>
  <c r="AM3701" i="11"/>
  <c r="AM3700" i="11"/>
  <c r="AM3699" i="11"/>
  <c r="AM3698" i="11"/>
  <c r="AM3697" i="11"/>
  <c r="AM3696" i="11"/>
  <c r="AM3695" i="11"/>
  <c r="AM3694" i="11"/>
  <c r="AM3693" i="11"/>
  <c r="AM3692" i="11"/>
  <c r="AM3691" i="11"/>
  <c r="AM3690" i="11"/>
  <c r="AM3689" i="11"/>
  <c r="AM3688" i="11"/>
  <c r="AM3687" i="11"/>
  <c r="AM3686" i="11"/>
  <c r="AM3685" i="11"/>
  <c r="AM3684" i="11"/>
  <c r="AM3683" i="11"/>
  <c r="AM3682" i="11"/>
  <c r="AM3681" i="11"/>
  <c r="AM3680" i="11"/>
  <c r="AM3679" i="11"/>
  <c r="AM3678" i="11"/>
  <c r="AM3677" i="11"/>
  <c r="AM3676" i="11"/>
  <c r="AM3675" i="11"/>
  <c r="AM3674" i="11"/>
  <c r="AM3673" i="11"/>
  <c r="AM3672" i="11"/>
  <c r="AM3671" i="11"/>
  <c r="AM3670" i="11"/>
  <c r="AM3669" i="11"/>
  <c r="AM3668" i="11"/>
  <c r="AM3667" i="11"/>
  <c r="AM3666" i="11"/>
  <c r="AM3665" i="11"/>
  <c r="AM3664" i="11"/>
  <c r="AM3663" i="11"/>
  <c r="AM3662" i="11"/>
  <c r="AM3661" i="11"/>
  <c r="AM3660" i="11"/>
  <c r="AM3659" i="11"/>
  <c r="AM3658" i="11"/>
  <c r="AM3657" i="11"/>
  <c r="AM3656" i="11"/>
  <c r="AM3655" i="11"/>
  <c r="AM3654" i="11"/>
  <c r="AM3653" i="11"/>
  <c r="AM3652" i="11"/>
  <c r="AM3651" i="11"/>
  <c r="AM3650" i="11"/>
  <c r="AM3649" i="11"/>
  <c r="AM3648" i="11"/>
  <c r="AM3647" i="11"/>
  <c r="AM3646" i="11"/>
  <c r="AM3645" i="11"/>
  <c r="AM3644" i="11"/>
  <c r="AM3643" i="11"/>
  <c r="AM3642" i="11"/>
  <c r="AM3641" i="11"/>
  <c r="AM3640" i="11"/>
  <c r="AM3639" i="11"/>
  <c r="AM3638" i="11"/>
  <c r="AM3637" i="11"/>
  <c r="AM3636" i="11"/>
  <c r="AM3635" i="11"/>
  <c r="AM3634" i="11"/>
  <c r="AM3633" i="11"/>
  <c r="AM3632" i="11"/>
  <c r="AM3631" i="11"/>
  <c r="AM3630" i="11"/>
  <c r="AM3629" i="11"/>
  <c r="AM3628" i="11"/>
  <c r="AM3627" i="11"/>
  <c r="AM3626" i="11"/>
  <c r="AM3625" i="11"/>
  <c r="AM3624" i="11"/>
  <c r="AM3623" i="11"/>
  <c r="AM3622" i="11"/>
  <c r="AM3621" i="11"/>
  <c r="AM3620" i="11"/>
  <c r="AM3619" i="11"/>
  <c r="AM3618" i="11"/>
  <c r="AM3617" i="11"/>
  <c r="AM3616" i="11"/>
  <c r="AM3615" i="11"/>
  <c r="AM3614" i="11"/>
  <c r="AM3613" i="11"/>
  <c r="AM3612" i="11"/>
  <c r="AM3611" i="11"/>
  <c r="AM3610" i="11"/>
  <c r="AM3609" i="11"/>
  <c r="AM3608" i="11"/>
  <c r="AM3607" i="11"/>
  <c r="AM3606" i="11"/>
  <c r="AM3605" i="11"/>
  <c r="AM3604" i="11"/>
  <c r="AM3603" i="11"/>
  <c r="AM3602" i="11"/>
  <c r="AM3601" i="11"/>
  <c r="AM3600" i="11"/>
  <c r="AM3599" i="11"/>
  <c r="AM3598" i="11"/>
  <c r="AM3597" i="11"/>
  <c r="AM3596" i="11"/>
  <c r="AM3595" i="11"/>
  <c r="AM3594" i="11"/>
  <c r="AM3593" i="11"/>
  <c r="AM3592" i="11"/>
  <c r="AM3591" i="11"/>
  <c r="AM3590" i="11"/>
  <c r="AM3589" i="11"/>
  <c r="AM3588" i="11"/>
  <c r="AM3587" i="11"/>
  <c r="AM3586" i="11"/>
  <c r="AM3585" i="11"/>
  <c r="AM3584" i="11"/>
  <c r="AM3583" i="11"/>
  <c r="AM3582" i="11"/>
  <c r="AM3581" i="11"/>
  <c r="AM3580" i="11"/>
  <c r="AM3579" i="11"/>
  <c r="AM3578" i="11"/>
  <c r="AM3577" i="11"/>
  <c r="AM3576" i="11"/>
  <c r="AM3575" i="11"/>
  <c r="AM3574" i="11"/>
  <c r="AM3573" i="11"/>
  <c r="AM3572" i="11"/>
  <c r="AM3571" i="11"/>
  <c r="AM3570" i="11"/>
  <c r="AM3569" i="11"/>
  <c r="AM3568" i="11"/>
  <c r="AM3567" i="11"/>
  <c r="AM3566" i="11"/>
  <c r="AM3565" i="11"/>
  <c r="AM3564" i="11"/>
  <c r="AM3563" i="11"/>
  <c r="AM3562" i="11"/>
  <c r="AM3561" i="11"/>
  <c r="AM3560" i="11"/>
  <c r="AM3559" i="11"/>
  <c r="AM3558" i="11"/>
  <c r="AM3557" i="11"/>
  <c r="AM3556" i="11"/>
  <c r="AM3555" i="11"/>
  <c r="AM3554" i="11"/>
  <c r="AM3553" i="11"/>
  <c r="AM3552" i="11"/>
  <c r="AM3551" i="11"/>
  <c r="AM3550" i="11"/>
  <c r="AM3549" i="11"/>
  <c r="AM3548" i="11"/>
  <c r="AM3547" i="11"/>
  <c r="AM3546" i="11"/>
  <c r="AM3545" i="11"/>
  <c r="AM3544" i="11"/>
  <c r="AM3543" i="11"/>
  <c r="AM3542" i="11"/>
  <c r="AM3541" i="11"/>
  <c r="AM3540" i="11"/>
  <c r="AM3539" i="11"/>
  <c r="AM3538" i="11"/>
  <c r="AM3537" i="11"/>
  <c r="AM3536" i="11"/>
  <c r="AM3535" i="11"/>
  <c r="AM3534" i="11"/>
  <c r="AM3533" i="11"/>
  <c r="AM3532" i="11"/>
  <c r="AM3531" i="11"/>
  <c r="AM3530" i="11"/>
  <c r="AM3529" i="11"/>
  <c r="AM3528" i="11"/>
  <c r="AM3527" i="11"/>
  <c r="AM3526" i="11"/>
  <c r="AM3525" i="11"/>
  <c r="AM3524" i="11"/>
  <c r="AM3523" i="11"/>
  <c r="AM3522" i="11"/>
  <c r="AM3521" i="11"/>
  <c r="AM3520" i="11"/>
  <c r="AM3519" i="11"/>
  <c r="AM3518" i="11"/>
  <c r="AM3517" i="11"/>
  <c r="AM3516" i="11"/>
  <c r="AM3515" i="11"/>
  <c r="AM3514" i="11"/>
  <c r="AM3513" i="11"/>
  <c r="AM3512" i="11"/>
  <c r="AM3511" i="11"/>
  <c r="AM3510" i="11"/>
  <c r="AM3509" i="11"/>
  <c r="AM3508" i="11"/>
  <c r="AM3507" i="11"/>
  <c r="AM3506" i="11"/>
  <c r="AM3505" i="11"/>
  <c r="AM3504" i="11"/>
  <c r="AM3503" i="11"/>
  <c r="AM3502" i="11"/>
  <c r="AM3501" i="11"/>
  <c r="AM3500" i="11"/>
  <c r="AM3499" i="11"/>
  <c r="AM3498" i="11"/>
  <c r="AM3497" i="11"/>
  <c r="AM3496" i="11"/>
  <c r="AM3495" i="11"/>
  <c r="AM3494" i="11"/>
  <c r="AM3493" i="11"/>
  <c r="AM3492" i="11"/>
  <c r="AM3491" i="11"/>
  <c r="AM3490" i="11"/>
  <c r="AM3489" i="11"/>
  <c r="AM3488" i="11"/>
  <c r="AM3487" i="11"/>
  <c r="AM3486" i="11"/>
  <c r="AM3485" i="11"/>
  <c r="AM3484" i="11"/>
  <c r="AM3483" i="11"/>
  <c r="AM3482" i="11"/>
  <c r="AM3481" i="11"/>
  <c r="AM3480" i="11"/>
  <c r="AM3479" i="11"/>
  <c r="AM3478" i="11"/>
  <c r="AM3477" i="11"/>
  <c r="AM3476" i="11"/>
  <c r="AM3475" i="11"/>
  <c r="AM3474" i="11"/>
  <c r="AM3473" i="11"/>
  <c r="AM3472" i="11"/>
  <c r="AM3471" i="11"/>
  <c r="AM3470" i="11"/>
  <c r="AM3469" i="11"/>
  <c r="AM3468" i="11"/>
  <c r="AM3467" i="11"/>
  <c r="AM3466" i="11"/>
  <c r="AM3465" i="11"/>
  <c r="AM3464" i="11"/>
  <c r="AM3463" i="11"/>
  <c r="AM3462" i="11"/>
  <c r="AM3461" i="11"/>
  <c r="AM3460" i="11"/>
  <c r="AM3459" i="11"/>
  <c r="AM3458" i="11"/>
  <c r="AM3457" i="11"/>
  <c r="AM3456" i="11"/>
  <c r="AM3455" i="11"/>
  <c r="AM3454" i="11"/>
  <c r="AM3453" i="11"/>
  <c r="AM3452" i="11"/>
  <c r="AM3451" i="11"/>
  <c r="AM3450" i="11"/>
  <c r="AM3449" i="11"/>
  <c r="AM3448" i="11"/>
  <c r="AM3447" i="11"/>
  <c r="AM3446" i="11"/>
  <c r="AM3445" i="11"/>
  <c r="AM3444" i="11"/>
  <c r="AM3443" i="11"/>
  <c r="AM3442" i="11"/>
  <c r="AM3441" i="11"/>
  <c r="AM3440" i="11"/>
  <c r="AM3439" i="11"/>
  <c r="AM3438" i="11"/>
  <c r="AM3437" i="11"/>
  <c r="AM3436" i="11"/>
  <c r="AM3435" i="11"/>
  <c r="AM3434" i="11"/>
  <c r="AM3433" i="11"/>
  <c r="AM3432" i="11"/>
  <c r="AM3431" i="11"/>
  <c r="AM3430" i="11"/>
  <c r="AM3429" i="11"/>
  <c r="AM3428" i="11"/>
  <c r="AM3427" i="11"/>
  <c r="AM3426" i="11"/>
  <c r="AM3425" i="11"/>
  <c r="AM3424" i="11"/>
  <c r="AM3423" i="11"/>
  <c r="AM3422" i="11"/>
  <c r="AM3421" i="11"/>
  <c r="AM3420" i="11"/>
  <c r="AM3419" i="11"/>
  <c r="AM3418" i="11"/>
  <c r="AM3417" i="11"/>
  <c r="AM3416" i="11"/>
  <c r="AM3415" i="11"/>
  <c r="AM3414" i="11"/>
  <c r="AM3413" i="11"/>
  <c r="AM3412" i="11"/>
  <c r="AM3411" i="11"/>
  <c r="AM3410" i="11"/>
  <c r="AM3409" i="11"/>
  <c r="AM3408" i="11"/>
  <c r="AM3407" i="11"/>
  <c r="AM3406" i="11"/>
  <c r="AM3405" i="11"/>
  <c r="AM3404" i="11"/>
  <c r="AM3403" i="11"/>
  <c r="AM3402" i="11"/>
  <c r="AM3401" i="11"/>
  <c r="AM3400" i="11"/>
  <c r="AM3399" i="11"/>
  <c r="AM3398" i="11"/>
  <c r="AM3397" i="11"/>
  <c r="AM3396" i="11"/>
  <c r="AM3395" i="11"/>
  <c r="AM3394" i="11"/>
  <c r="AM3393" i="11"/>
  <c r="AM3392" i="11"/>
  <c r="AM3391" i="11"/>
  <c r="AM3390" i="11"/>
  <c r="AM3389" i="11"/>
  <c r="AM3388" i="11"/>
  <c r="AM3387" i="11"/>
  <c r="AM3386" i="11"/>
  <c r="AM3385" i="11"/>
  <c r="AM3384" i="11"/>
  <c r="AM3383" i="11"/>
  <c r="AM3382" i="11"/>
  <c r="AM3381" i="11"/>
  <c r="AM3380" i="11"/>
  <c r="AM3379" i="11"/>
  <c r="AM3378" i="11"/>
  <c r="AM3377" i="11"/>
  <c r="AM3376" i="11"/>
  <c r="AM3375" i="11"/>
  <c r="AM3374" i="11"/>
  <c r="AM3373" i="11"/>
  <c r="AM3372" i="11"/>
  <c r="AM3371" i="11"/>
  <c r="AM3370" i="11"/>
  <c r="AM3369" i="11"/>
  <c r="AM3368" i="11"/>
  <c r="AM3367" i="11"/>
  <c r="AM3366" i="11"/>
  <c r="AM3365" i="11"/>
  <c r="AM3364" i="11"/>
  <c r="AM3363" i="11"/>
  <c r="AM3362" i="11"/>
  <c r="AM3361" i="11"/>
  <c r="AM3360" i="11"/>
  <c r="AM3359" i="11"/>
  <c r="AM3358" i="11"/>
  <c r="AM3357" i="11"/>
  <c r="AM3356" i="11"/>
  <c r="AM3355" i="11"/>
  <c r="AM3354" i="11"/>
  <c r="AM3353" i="11"/>
  <c r="AM3352" i="11"/>
  <c r="AM3351" i="11"/>
  <c r="AM3350" i="11"/>
  <c r="AM3349" i="11"/>
  <c r="AM3348" i="11"/>
  <c r="AM3347" i="11"/>
  <c r="AM3346" i="11"/>
  <c r="AM3345" i="11"/>
  <c r="AM3344" i="11"/>
  <c r="AM3343" i="11"/>
  <c r="AM3342" i="11"/>
  <c r="AM3341" i="11"/>
  <c r="AM3340" i="11"/>
  <c r="AM3339" i="11"/>
  <c r="AM3338" i="11"/>
  <c r="AM3337" i="11"/>
  <c r="AM3336" i="11"/>
  <c r="AM3335" i="11"/>
  <c r="AM3334" i="11"/>
  <c r="AM3333" i="11"/>
  <c r="AM3332" i="11"/>
  <c r="AM3331" i="11"/>
  <c r="AM3330" i="11"/>
  <c r="AM3329" i="11"/>
  <c r="AM3328" i="11"/>
  <c r="AM3327" i="11"/>
  <c r="AM3326" i="11"/>
  <c r="AM3325" i="11"/>
  <c r="AM3324" i="11"/>
  <c r="AM3323" i="11"/>
  <c r="AM3322" i="11"/>
  <c r="AM3321" i="11"/>
  <c r="AM3320" i="11"/>
  <c r="AM3319" i="11"/>
  <c r="AM3318" i="11"/>
  <c r="AM3317" i="11"/>
  <c r="AM3316" i="11"/>
  <c r="AM3315" i="11"/>
  <c r="AM3314" i="11"/>
  <c r="AM3313" i="11"/>
  <c r="AM3312" i="11"/>
  <c r="AM3311" i="11"/>
  <c r="AM3310" i="11"/>
  <c r="AM3309" i="11"/>
  <c r="AM3308" i="11"/>
  <c r="AM3307" i="11"/>
  <c r="AM3306" i="11"/>
  <c r="AM3305" i="11"/>
  <c r="AM3304" i="11"/>
  <c r="AM3303" i="11"/>
  <c r="AM3302" i="11"/>
  <c r="AM3301" i="11"/>
  <c r="AM3300" i="11"/>
  <c r="AM3299" i="11"/>
  <c r="AM3298" i="11"/>
  <c r="AM3297" i="11"/>
  <c r="AM3296" i="11"/>
  <c r="AM3295" i="11"/>
  <c r="AM3294" i="11"/>
  <c r="AM3293" i="11"/>
  <c r="AM3292" i="11"/>
  <c r="AM3291" i="11"/>
  <c r="AM3290" i="11"/>
  <c r="AM3289" i="11"/>
  <c r="AM3288" i="11"/>
  <c r="AM3287" i="11"/>
  <c r="AM3286" i="11"/>
  <c r="AM3285" i="11"/>
  <c r="AM3284" i="11"/>
  <c r="AM3283" i="11"/>
  <c r="AM3282" i="11"/>
  <c r="AM3281" i="11"/>
  <c r="AM3280" i="11"/>
  <c r="AM3279" i="11"/>
  <c r="AM3278" i="11"/>
  <c r="AM3277" i="11"/>
  <c r="AM3276" i="11"/>
  <c r="AM3275" i="11"/>
  <c r="AM3274" i="11"/>
  <c r="AM3273" i="11"/>
  <c r="AM3272" i="11"/>
  <c r="AM3271" i="11"/>
  <c r="AM3270" i="11"/>
  <c r="AM3269" i="11"/>
  <c r="AM3268" i="11"/>
  <c r="AM3267" i="11"/>
  <c r="AM3266" i="11"/>
  <c r="AM3265" i="11"/>
  <c r="AM3264" i="11"/>
  <c r="AM3263" i="11"/>
  <c r="AM3262" i="11"/>
  <c r="AM3261" i="11"/>
  <c r="AM3260" i="11"/>
  <c r="AM3259" i="11"/>
  <c r="AM3258" i="11"/>
  <c r="AM3257" i="11"/>
  <c r="AM3256" i="11"/>
  <c r="AM3255" i="11"/>
  <c r="AM3254" i="11"/>
  <c r="AM3253" i="11"/>
  <c r="AM3252" i="11"/>
  <c r="AM3251" i="11"/>
  <c r="AM3250" i="11"/>
  <c r="AM3249" i="11"/>
  <c r="AM3248" i="11"/>
  <c r="AM3247" i="11"/>
  <c r="AM3246" i="11"/>
  <c r="AM3245" i="11"/>
  <c r="AM3244" i="11"/>
  <c r="AM3243" i="11"/>
  <c r="AM3242" i="11"/>
  <c r="AM3241" i="11"/>
  <c r="AM3240" i="11"/>
  <c r="AM3239" i="11"/>
  <c r="AM3238" i="11"/>
  <c r="AM3237" i="11"/>
  <c r="AM3236" i="11"/>
  <c r="AM3235" i="11"/>
  <c r="AM3234" i="11"/>
  <c r="AM3233" i="11"/>
  <c r="AM3232" i="11"/>
  <c r="AM3231" i="11"/>
  <c r="AM3230" i="11"/>
  <c r="AM3229" i="11"/>
  <c r="AM3228" i="11"/>
  <c r="AM3227" i="11"/>
  <c r="AM3226" i="11"/>
  <c r="AM3225" i="11"/>
  <c r="AM3224" i="11"/>
  <c r="AM3223" i="11"/>
  <c r="AM3222" i="11"/>
  <c r="AM3221" i="11"/>
  <c r="AM3220" i="11"/>
  <c r="AM3219" i="11"/>
  <c r="AM3218" i="11"/>
  <c r="AM3217" i="11"/>
  <c r="AM3216" i="11"/>
  <c r="AM3215" i="11"/>
  <c r="AM3214" i="11"/>
  <c r="AM3213" i="11"/>
  <c r="AM3212" i="11"/>
  <c r="AM3211" i="11"/>
  <c r="AM3210" i="11"/>
  <c r="AM3209" i="11"/>
  <c r="AM3208" i="11"/>
  <c r="AM3207" i="11"/>
  <c r="AM3206" i="11"/>
  <c r="AM3205" i="11"/>
  <c r="AM3204" i="11"/>
  <c r="AM3203" i="11"/>
  <c r="AM3202" i="11"/>
  <c r="AM3201" i="11"/>
  <c r="AM3200" i="11"/>
  <c r="AM3199" i="11"/>
  <c r="AM3198" i="11"/>
  <c r="AM3197" i="11"/>
  <c r="AM3196" i="11"/>
  <c r="AM3195" i="11"/>
  <c r="AM3194" i="11"/>
  <c r="AM3193" i="11"/>
  <c r="AM3192" i="11"/>
  <c r="AM3191" i="11"/>
  <c r="AM3190" i="11"/>
  <c r="AM3189" i="11"/>
  <c r="AM3188" i="11"/>
  <c r="AM3187" i="11"/>
  <c r="AM3186" i="11"/>
  <c r="AM3185" i="11"/>
  <c r="AM3184" i="11"/>
  <c r="AM3183" i="11"/>
  <c r="AM3182" i="11"/>
  <c r="AM3181" i="11"/>
  <c r="AM3180" i="11"/>
  <c r="AM3179" i="11"/>
  <c r="AM3178" i="11"/>
  <c r="AM3177" i="11"/>
  <c r="AM3176" i="11"/>
  <c r="AM3175" i="11"/>
  <c r="AM3174" i="11"/>
  <c r="AM3173" i="11"/>
  <c r="AM3172" i="11"/>
  <c r="AM3171" i="11"/>
  <c r="AM3170" i="11"/>
  <c r="AM3169" i="11"/>
  <c r="AM3168" i="11"/>
  <c r="AM3167" i="11"/>
  <c r="AM3166" i="11"/>
  <c r="AM3165" i="11"/>
  <c r="AM3164" i="11"/>
  <c r="AM3163" i="11"/>
  <c r="AM3162" i="11"/>
  <c r="AM3161" i="11"/>
  <c r="AM3160" i="11"/>
  <c r="AM3159" i="11"/>
  <c r="AM3158" i="11"/>
  <c r="AM3157" i="11"/>
  <c r="AM3156" i="11"/>
  <c r="AM3155" i="11"/>
  <c r="AM3154" i="11"/>
  <c r="AM3153" i="11"/>
  <c r="AM3152" i="11"/>
  <c r="AM3151" i="11"/>
  <c r="AM3150" i="11"/>
  <c r="AM3149" i="11"/>
  <c r="AM3148" i="11"/>
  <c r="AM3147" i="11"/>
  <c r="AM3146" i="11"/>
  <c r="AM3145" i="11"/>
  <c r="AM3144" i="11"/>
  <c r="AM3143" i="11"/>
  <c r="AM3142" i="11"/>
  <c r="AM3141" i="11"/>
  <c r="AM3140" i="11"/>
  <c r="AM3139" i="11"/>
  <c r="AM3138" i="11"/>
  <c r="AM3137" i="11"/>
  <c r="AM3136" i="11"/>
  <c r="AM3135" i="11"/>
  <c r="AM3134" i="11"/>
  <c r="AM3133" i="11"/>
  <c r="AM3132" i="11"/>
  <c r="AM3131" i="11"/>
  <c r="AM3130" i="11"/>
  <c r="AM3129" i="11"/>
  <c r="AM3128" i="11"/>
  <c r="AM3127" i="11"/>
  <c r="AM3126" i="11"/>
  <c r="AM3125" i="11"/>
  <c r="AM3124" i="11"/>
  <c r="AM3123" i="11"/>
  <c r="AM3122" i="11"/>
  <c r="AM3121" i="11"/>
  <c r="AM3120" i="11"/>
  <c r="AM3119" i="11"/>
  <c r="AM3118" i="11"/>
  <c r="AM3117" i="11"/>
  <c r="AM3116" i="11"/>
  <c r="AM3115" i="11"/>
  <c r="AM3114" i="11"/>
  <c r="AM3113" i="11"/>
  <c r="AM3112" i="11"/>
  <c r="AM3111" i="11"/>
  <c r="AM3110" i="11"/>
  <c r="AM3109" i="11"/>
  <c r="AM3108" i="11"/>
  <c r="AM3107" i="11"/>
  <c r="AM3106" i="11"/>
  <c r="AM3105" i="11"/>
  <c r="AM3104" i="11"/>
  <c r="AM3103" i="11"/>
  <c r="AM3102" i="11"/>
  <c r="AM3101" i="11"/>
  <c r="AM3100" i="11"/>
  <c r="AM3099" i="11"/>
  <c r="AM3098" i="11"/>
  <c r="AM3097" i="11"/>
  <c r="AM3096" i="11"/>
  <c r="AM3095" i="11"/>
  <c r="AM3094" i="11"/>
  <c r="AM3093" i="11"/>
  <c r="AM3092" i="11"/>
  <c r="AM3091" i="11"/>
  <c r="AM3090" i="11"/>
  <c r="AM3089" i="11"/>
  <c r="AM3088" i="11"/>
  <c r="AM3087" i="11"/>
  <c r="AM3086" i="11"/>
  <c r="AM3085" i="11"/>
  <c r="AM3084" i="11"/>
  <c r="AM3083" i="11"/>
  <c r="AM3082" i="11"/>
  <c r="AM3081" i="11"/>
  <c r="AM3080" i="11"/>
  <c r="AM3079" i="11"/>
  <c r="AM3078" i="11"/>
  <c r="AM3077" i="11"/>
  <c r="AM3076" i="11"/>
  <c r="AM3075" i="11"/>
  <c r="AM3074" i="11"/>
  <c r="AM3073" i="11"/>
  <c r="AM3072" i="11"/>
  <c r="AM3071" i="11"/>
  <c r="AM3070" i="11"/>
  <c r="AM3069" i="11"/>
  <c r="AM3068" i="11"/>
  <c r="AM3067" i="11"/>
  <c r="AM3066" i="11"/>
  <c r="AM3065" i="11"/>
  <c r="AM3064" i="11"/>
  <c r="AM3063" i="11"/>
  <c r="AM3062" i="11"/>
  <c r="AM3061" i="11"/>
  <c r="AM3060" i="11"/>
  <c r="AM3059" i="11"/>
  <c r="AM3058" i="11"/>
  <c r="AM3057" i="11"/>
  <c r="AM3056" i="11"/>
  <c r="AM3055" i="11"/>
  <c r="AM3054" i="11"/>
  <c r="AM3053" i="11"/>
  <c r="AM3052" i="11"/>
  <c r="AM3051" i="11"/>
  <c r="AM3050" i="11"/>
  <c r="AM3049" i="11"/>
  <c r="AM3048" i="11"/>
  <c r="AM3047" i="11"/>
  <c r="AM3046" i="11"/>
  <c r="AM3045" i="11"/>
  <c r="AM3044" i="11"/>
  <c r="AM3043" i="11"/>
  <c r="AM3042" i="11"/>
  <c r="AM3041" i="11"/>
  <c r="AM3040" i="11"/>
  <c r="AM3039" i="11"/>
  <c r="AM3038" i="11"/>
  <c r="AM3037" i="11"/>
  <c r="AM3036" i="11"/>
  <c r="AM3035" i="11"/>
  <c r="AM3034" i="11"/>
  <c r="AM3033" i="11"/>
  <c r="AM3032" i="11"/>
  <c r="AM3031" i="11"/>
  <c r="AM3030" i="11"/>
  <c r="AM3029" i="11"/>
  <c r="AM3028" i="11"/>
  <c r="AM3027" i="11"/>
  <c r="AM3026" i="11"/>
  <c r="AM3025" i="11"/>
  <c r="AM3024" i="11"/>
  <c r="AM3023" i="11"/>
  <c r="AM3022" i="11"/>
  <c r="AM3021" i="11"/>
  <c r="AM3020" i="11"/>
  <c r="AM3019" i="11"/>
  <c r="AM3018" i="11"/>
  <c r="AM3017" i="11"/>
  <c r="AM3016" i="11"/>
  <c r="AM3015" i="11"/>
  <c r="AM3014" i="11"/>
  <c r="AM3013" i="11"/>
  <c r="AM3012" i="11"/>
  <c r="AM3011" i="11"/>
  <c r="AM3010" i="11"/>
  <c r="AM3009" i="11"/>
  <c r="AM3008" i="11"/>
  <c r="AM3007" i="11"/>
  <c r="AM3006" i="11"/>
  <c r="AM3005" i="11"/>
  <c r="AM3004" i="11"/>
  <c r="AM3003" i="11"/>
  <c r="AM3002" i="11"/>
  <c r="AM3001" i="11"/>
  <c r="AM3000" i="11"/>
  <c r="AM2999" i="11"/>
  <c r="AM2998" i="11"/>
  <c r="AM2997" i="11"/>
  <c r="AM2996" i="11"/>
  <c r="AM2995" i="11"/>
  <c r="AM2994" i="11"/>
  <c r="AM2993" i="11"/>
  <c r="AM2992" i="11"/>
  <c r="AM2991" i="11"/>
  <c r="AM2990" i="11"/>
  <c r="AM2989" i="11"/>
  <c r="AM2988" i="11"/>
  <c r="AM2987" i="11"/>
  <c r="AM2986" i="11"/>
  <c r="AM2985" i="11"/>
  <c r="AM2984" i="11"/>
  <c r="AM2983" i="11"/>
  <c r="AM2982" i="11"/>
  <c r="AM2981" i="11"/>
  <c r="AM2980" i="11"/>
  <c r="AM2979" i="11"/>
  <c r="AM2978" i="11"/>
  <c r="AM2977" i="11"/>
  <c r="AM2976" i="11"/>
  <c r="AM2975" i="11"/>
  <c r="AM2974" i="11"/>
  <c r="AM2973" i="11"/>
  <c r="AM2972" i="11"/>
  <c r="AM2971" i="11"/>
  <c r="AM2970" i="11"/>
  <c r="AM2969" i="11"/>
  <c r="AM2968" i="11"/>
  <c r="AM2967" i="11"/>
  <c r="AM2966" i="11"/>
  <c r="AM2965" i="11"/>
  <c r="AM2964" i="11"/>
  <c r="AM2963" i="11"/>
  <c r="AM2962" i="11"/>
  <c r="AM2961" i="11"/>
  <c r="AM2960" i="11"/>
  <c r="AM2959" i="11"/>
  <c r="AM2958" i="11"/>
  <c r="AM2957" i="11"/>
  <c r="AM2956" i="11"/>
  <c r="AM2955" i="11"/>
  <c r="AM2954" i="11"/>
  <c r="AM2953" i="11"/>
  <c r="AM2952" i="11"/>
  <c r="AM2951" i="11"/>
  <c r="AM2950" i="11"/>
  <c r="AM2949" i="11"/>
  <c r="AM2948" i="11"/>
  <c r="AM2947" i="11"/>
  <c r="AM2946" i="11"/>
  <c r="AM2945" i="11"/>
  <c r="AM2944" i="11"/>
  <c r="AM2943" i="11"/>
  <c r="AM2942" i="11"/>
  <c r="AM2941" i="11"/>
  <c r="AM2940" i="11"/>
  <c r="AM2939" i="11"/>
  <c r="AM2938" i="11"/>
  <c r="AM2937" i="11"/>
  <c r="AM2936" i="11"/>
  <c r="AM2935" i="11"/>
  <c r="AM2934" i="11"/>
  <c r="AM2933" i="11"/>
  <c r="AM2932" i="11"/>
  <c r="AM2931" i="11"/>
  <c r="AM2930" i="11"/>
  <c r="AM2929" i="11"/>
  <c r="AM2928" i="11"/>
  <c r="AM2927" i="11"/>
  <c r="AM2926" i="11"/>
  <c r="AM2925" i="11"/>
  <c r="AM2924" i="11"/>
  <c r="AM2923" i="11"/>
  <c r="AM2922" i="11"/>
  <c r="AM2921" i="11"/>
  <c r="AM2920" i="11"/>
  <c r="AM2919" i="11"/>
  <c r="AM2918" i="11"/>
  <c r="AM2917" i="11"/>
  <c r="AM2916" i="11"/>
  <c r="AM2915" i="11"/>
  <c r="AM2914" i="11"/>
  <c r="AM2913" i="11"/>
  <c r="AM2912" i="11"/>
  <c r="AM2911" i="11"/>
  <c r="AM2910" i="11"/>
  <c r="AM2909" i="11"/>
  <c r="AM2908" i="11"/>
  <c r="AM2907" i="11"/>
  <c r="AM2906" i="11"/>
  <c r="AM2905" i="11"/>
  <c r="AM2904" i="11"/>
  <c r="AM2903" i="11"/>
  <c r="AM2902" i="11"/>
  <c r="AM2901" i="11"/>
  <c r="AM2900" i="11"/>
  <c r="AM2899" i="11"/>
  <c r="AM2898" i="11"/>
  <c r="AM2897" i="11"/>
  <c r="AM2896" i="11"/>
  <c r="AM2895" i="11"/>
  <c r="AM2894" i="11"/>
  <c r="AM2893" i="11"/>
  <c r="AM2892" i="11"/>
  <c r="AM2891" i="11"/>
  <c r="AM2890" i="11"/>
  <c r="AM2889" i="11"/>
  <c r="AM2888" i="11"/>
  <c r="AM2887" i="11"/>
  <c r="AM2886" i="11"/>
  <c r="AM2885" i="11"/>
  <c r="AM2884" i="11"/>
  <c r="AM2883" i="11"/>
  <c r="AM2882" i="11"/>
  <c r="AM2881" i="11"/>
  <c r="AM2880" i="11"/>
  <c r="AM2879" i="11"/>
  <c r="AM2878" i="11"/>
  <c r="AM2877" i="11"/>
  <c r="AM2876" i="11"/>
  <c r="AM2875" i="11"/>
  <c r="AM2874" i="11"/>
  <c r="AM2873" i="11"/>
  <c r="AM2872" i="11"/>
  <c r="AM2871" i="11"/>
  <c r="AM2870" i="11"/>
  <c r="AM2869" i="11"/>
  <c r="AM2868" i="11"/>
  <c r="AM2867" i="11"/>
  <c r="AM2866" i="11"/>
  <c r="AM2865" i="11"/>
  <c r="AM2864" i="11"/>
  <c r="AM2863" i="11"/>
  <c r="AM2862" i="11"/>
  <c r="AM2861" i="11"/>
  <c r="AM2860" i="11"/>
  <c r="AM2859" i="11"/>
  <c r="AM2858" i="11"/>
  <c r="AM2857" i="11"/>
  <c r="AM2856" i="11"/>
  <c r="AM2855" i="11"/>
  <c r="AM2854" i="11"/>
  <c r="AM2853" i="11"/>
  <c r="AM2852" i="11"/>
  <c r="AM2851" i="11"/>
  <c r="AM2850" i="11"/>
  <c r="AM2849" i="11"/>
  <c r="AM2848" i="11"/>
  <c r="AM2847" i="11"/>
  <c r="AM2846" i="11"/>
  <c r="AM2845" i="11"/>
  <c r="AM2844" i="11"/>
  <c r="AM2843" i="11"/>
  <c r="AM2842" i="11"/>
  <c r="AM2841" i="11"/>
  <c r="AM2840" i="11"/>
  <c r="AM2839" i="11"/>
  <c r="AM2838" i="11"/>
  <c r="AM2837" i="11"/>
  <c r="AM2836" i="11"/>
  <c r="AM2835" i="11"/>
  <c r="AM2834" i="11"/>
  <c r="AM2833" i="11"/>
  <c r="AM2832" i="11"/>
  <c r="AM2831" i="11"/>
  <c r="AM2830" i="11"/>
  <c r="AM2829" i="11"/>
  <c r="AM2828" i="11"/>
  <c r="AM2827" i="11"/>
  <c r="AM2826" i="11"/>
  <c r="AM2825" i="11"/>
  <c r="AM2824" i="11"/>
  <c r="AM2823" i="11"/>
  <c r="AM2822" i="11"/>
  <c r="AM2821" i="11"/>
  <c r="AM2820" i="11"/>
  <c r="AM2819" i="11"/>
  <c r="AM2818" i="11"/>
  <c r="AM2817" i="11"/>
  <c r="AM2816" i="11"/>
  <c r="AM2815" i="11"/>
  <c r="AM2814" i="11"/>
  <c r="AM2813" i="11"/>
  <c r="AM2812" i="11"/>
  <c r="AM2811" i="11"/>
  <c r="AM2810" i="11"/>
  <c r="AM2809" i="11"/>
  <c r="AM2808" i="11"/>
  <c r="AM2807" i="11"/>
  <c r="AM2806" i="11"/>
  <c r="AM2805" i="11"/>
  <c r="AM2804" i="11"/>
  <c r="AM2803" i="11"/>
  <c r="AM2802" i="11"/>
  <c r="AM2801" i="11"/>
  <c r="AM2800" i="11"/>
  <c r="AM2799" i="11"/>
  <c r="AM2798" i="11"/>
  <c r="AM2797" i="11"/>
  <c r="AM2796" i="11"/>
  <c r="AM2795" i="11"/>
  <c r="AM2794" i="11"/>
  <c r="AM2793" i="11"/>
  <c r="AM2792" i="11"/>
  <c r="AM2791" i="11"/>
  <c r="AM2790" i="11"/>
  <c r="AM2789" i="11"/>
  <c r="AM2788" i="11"/>
  <c r="AM2787" i="11"/>
  <c r="AM2786" i="11"/>
  <c r="AM2785" i="11"/>
  <c r="AM2784" i="11"/>
  <c r="AM2783" i="11"/>
  <c r="AM2782" i="11"/>
  <c r="AM2781" i="11"/>
  <c r="AM2780" i="11"/>
  <c r="AM2779" i="11"/>
  <c r="AM2778" i="11"/>
  <c r="AM2777" i="11"/>
  <c r="AM2776" i="11"/>
  <c r="AM2775" i="11"/>
  <c r="AM2774" i="11"/>
  <c r="AM2773" i="11"/>
  <c r="AM2772" i="11"/>
  <c r="AM2771" i="11"/>
  <c r="AM2770" i="11"/>
  <c r="AM2769" i="11"/>
  <c r="AM2768" i="11"/>
  <c r="AM2767" i="11"/>
  <c r="AM2766" i="11"/>
  <c r="AM2765" i="11"/>
  <c r="AM2764" i="11"/>
  <c r="AM2763" i="11"/>
  <c r="AM2762" i="11"/>
  <c r="AM2761" i="11"/>
  <c r="AM2760" i="11"/>
  <c r="AM2759" i="11"/>
  <c r="AM2758" i="11"/>
  <c r="AM2757" i="11"/>
  <c r="AM2756" i="11"/>
  <c r="AM2755" i="11"/>
  <c r="AM2754" i="11"/>
  <c r="AM2753" i="11"/>
  <c r="AM2752" i="11"/>
  <c r="AM2751" i="11"/>
  <c r="AM2750" i="11"/>
  <c r="AM2749" i="11"/>
  <c r="AM2748" i="11"/>
  <c r="AM2747" i="11"/>
  <c r="AM2746" i="11"/>
  <c r="AM2745" i="11"/>
  <c r="AM2744" i="11"/>
  <c r="AM2743" i="11"/>
  <c r="AM2742" i="11"/>
  <c r="AM2741" i="11"/>
  <c r="AM2740" i="11"/>
  <c r="AM2739" i="11"/>
  <c r="AM2738" i="11"/>
  <c r="AM2737" i="11"/>
  <c r="AM2736" i="11"/>
  <c r="AM2735" i="11"/>
  <c r="AM2734" i="11"/>
  <c r="AM2733" i="11"/>
  <c r="AM2732" i="11"/>
  <c r="AM2731" i="11"/>
  <c r="AM2730" i="11"/>
  <c r="AM2729" i="11"/>
  <c r="AM2728" i="11"/>
  <c r="AM2727" i="11"/>
  <c r="AM2726" i="11"/>
  <c r="AM2725" i="11"/>
  <c r="AM2724" i="11"/>
  <c r="AM2723" i="11"/>
  <c r="AM2722" i="11"/>
  <c r="AM2721" i="11"/>
  <c r="AM2720" i="11"/>
  <c r="AM2719" i="11"/>
  <c r="AM2718" i="11"/>
  <c r="AM2717" i="11"/>
  <c r="AM2716" i="11"/>
  <c r="AM2715" i="11"/>
  <c r="AM2714" i="11"/>
  <c r="AM2713" i="11"/>
  <c r="AM2712" i="11"/>
  <c r="AM2711" i="11"/>
  <c r="AM2710" i="11"/>
  <c r="AM2709" i="11"/>
  <c r="AM2708" i="11"/>
  <c r="AM2707" i="11"/>
  <c r="AM2706" i="11"/>
  <c r="AM2705" i="11"/>
  <c r="AM2704" i="11"/>
  <c r="AM2703" i="11"/>
  <c r="AM2702" i="11"/>
  <c r="AM2701" i="11"/>
  <c r="AM2700" i="11"/>
  <c r="AM2699" i="11"/>
  <c r="AM2698" i="11"/>
  <c r="AM2697" i="11"/>
  <c r="AM2696" i="11"/>
  <c r="AM2695" i="11"/>
  <c r="AM2694" i="11"/>
  <c r="AM2693" i="11"/>
  <c r="AM2692" i="11"/>
  <c r="AM2691" i="11"/>
  <c r="AM2690" i="11"/>
  <c r="AM2689" i="11"/>
  <c r="AM2688" i="11"/>
  <c r="AM2687" i="11"/>
  <c r="AM2686" i="11"/>
  <c r="AM2685" i="11"/>
  <c r="AM2684" i="11"/>
  <c r="AM2683" i="11"/>
  <c r="AM2682" i="11"/>
  <c r="AM2681" i="11"/>
  <c r="AM2680" i="11"/>
  <c r="AM2679" i="11"/>
  <c r="AM2678" i="11"/>
  <c r="AM2677" i="11"/>
  <c r="AM2676" i="11"/>
  <c r="AM2675" i="11"/>
  <c r="AM2674" i="11"/>
  <c r="AM2673" i="11"/>
  <c r="AM2672" i="11"/>
  <c r="AM2671" i="11"/>
  <c r="AM2670" i="11"/>
  <c r="AM2669" i="11"/>
  <c r="AM2668" i="11"/>
  <c r="AM2667" i="11"/>
  <c r="AM2666" i="11"/>
  <c r="AM2665" i="11"/>
  <c r="AM2664" i="11"/>
  <c r="AM2663" i="11"/>
  <c r="AM2662" i="11"/>
  <c r="AM2661" i="11"/>
  <c r="AM2660" i="11"/>
  <c r="AM2659" i="11"/>
  <c r="AM2658" i="11"/>
  <c r="AM2657" i="11"/>
  <c r="AM2656" i="11"/>
  <c r="AM2655" i="11"/>
  <c r="AM2654" i="11"/>
  <c r="AM2653" i="11"/>
  <c r="AM2652" i="11"/>
  <c r="AM2651" i="11"/>
  <c r="AM2650" i="11"/>
  <c r="AM2649" i="11"/>
  <c r="AM2648" i="11"/>
  <c r="AM2647" i="11"/>
  <c r="AM2646" i="11"/>
  <c r="AM2645" i="11"/>
  <c r="AM2644" i="11"/>
  <c r="AM2643" i="11"/>
  <c r="AM2642" i="11"/>
  <c r="AM2641" i="11"/>
  <c r="AM2640" i="11"/>
  <c r="AM2639" i="11"/>
  <c r="AM2638" i="11"/>
  <c r="AM2637" i="11"/>
  <c r="AM2636" i="11"/>
  <c r="AM2635" i="11"/>
  <c r="AM2634" i="11"/>
  <c r="AM2633" i="11"/>
  <c r="AM2632" i="11"/>
  <c r="AM2631" i="11"/>
  <c r="AM2630" i="11"/>
  <c r="AM2629" i="11"/>
  <c r="AM2628" i="11"/>
  <c r="AM2627" i="11"/>
  <c r="AM2626" i="11"/>
  <c r="AM2625" i="11"/>
  <c r="AM2624" i="11"/>
  <c r="AM2623" i="11"/>
  <c r="AM2622" i="11"/>
  <c r="AM2621" i="11"/>
  <c r="AM2620" i="11"/>
  <c r="AM2619" i="11"/>
  <c r="AM2618" i="11"/>
  <c r="AM2617" i="11"/>
  <c r="AM2616" i="11"/>
  <c r="AM2615" i="11"/>
  <c r="AM2614" i="11"/>
  <c r="AM2613" i="11"/>
  <c r="AM2612" i="11"/>
  <c r="AM2611" i="11"/>
  <c r="AM2610" i="11"/>
  <c r="AM2609" i="11"/>
  <c r="AM2608" i="11"/>
  <c r="AM2607" i="11"/>
  <c r="AM2606" i="11"/>
  <c r="AM2605" i="11"/>
  <c r="AM2604" i="11"/>
  <c r="AM2603" i="11"/>
  <c r="AM2602" i="11"/>
  <c r="AM2601" i="11"/>
  <c r="AM2600" i="11"/>
  <c r="AM2599" i="11"/>
  <c r="AM2598" i="11"/>
  <c r="AM2597" i="11"/>
  <c r="AM2596" i="11"/>
  <c r="AM2595" i="11"/>
  <c r="AM2594" i="11"/>
  <c r="AM2593" i="11"/>
  <c r="AM2592" i="11"/>
  <c r="AM2591" i="11"/>
  <c r="AM2590" i="11"/>
  <c r="AM2589" i="11"/>
  <c r="AM2588" i="11"/>
  <c r="AM2587" i="11"/>
  <c r="AM2586" i="11"/>
  <c r="AM2585" i="11"/>
  <c r="AM2584" i="11"/>
  <c r="AM2583" i="11"/>
  <c r="AM2582" i="11"/>
  <c r="AM2581" i="11"/>
  <c r="AM2580" i="11"/>
  <c r="AM2579" i="11"/>
  <c r="AM2578" i="11"/>
  <c r="AM2577" i="11"/>
  <c r="AM2576" i="11"/>
  <c r="AM2575" i="11"/>
  <c r="AM2574" i="11"/>
  <c r="AM2573" i="11"/>
  <c r="AM2572" i="11"/>
  <c r="AM2571" i="11"/>
  <c r="AM2570" i="11"/>
  <c r="AM2569" i="11"/>
  <c r="AM2568" i="11"/>
  <c r="AM2567" i="11"/>
  <c r="AM2566" i="11"/>
  <c r="AM2565" i="11"/>
  <c r="AM2564" i="11"/>
  <c r="AM2563" i="11"/>
  <c r="AM2562" i="11"/>
  <c r="AM2561" i="11"/>
  <c r="AM2560" i="11"/>
  <c r="AM2559" i="11"/>
  <c r="AM2558" i="11"/>
  <c r="AM2557" i="11"/>
  <c r="AM2556" i="11"/>
  <c r="AM2555" i="11"/>
  <c r="AM2554" i="11"/>
  <c r="AM2553" i="11"/>
  <c r="AM2552" i="11"/>
  <c r="AM2551" i="11"/>
  <c r="AM2550" i="11"/>
  <c r="AM2549" i="11"/>
  <c r="AM2548" i="11"/>
  <c r="AM2547" i="11"/>
  <c r="AM2546" i="11"/>
  <c r="AM2545" i="11"/>
  <c r="AM2544" i="11"/>
  <c r="AM2543" i="11"/>
  <c r="AM2542" i="11"/>
  <c r="AM2541" i="11"/>
  <c r="AM2540" i="11"/>
  <c r="AM2539" i="11"/>
  <c r="AM2538" i="11"/>
  <c r="AM2537" i="11"/>
  <c r="AM2536" i="11"/>
  <c r="AM2535" i="11"/>
  <c r="AM2534" i="11"/>
  <c r="AM2533" i="11"/>
  <c r="AM2532" i="11"/>
  <c r="AM2531" i="11"/>
  <c r="AM2530" i="11"/>
  <c r="AM2529" i="11"/>
  <c r="AM2528" i="11"/>
  <c r="AM2527" i="11"/>
  <c r="AM2526" i="11"/>
  <c r="AM2525" i="11"/>
  <c r="AM2524" i="11"/>
  <c r="AM2523" i="11"/>
  <c r="AM2522" i="11"/>
  <c r="AM2521" i="11"/>
  <c r="AM2520" i="11"/>
  <c r="AM2519" i="11"/>
  <c r="AM2518" i="11"/>
  <c r="AM2517" i="11"/>
  <c r="AM2516" i="11"/>
  <c r="AM2515" i="11"/>
  <c r="AM2514" i="11"/>
  <c r="AM2513" i="11"/>
  <c r="AM2512" i="11"/>
  <c r="AM2511" i="11"/>
  <c r="AM2510" i="11"/>
  <c r="AM2509" i="11"/>
  <c r="AM2508" i="11"/>
  <c r="AM2507" i="11"/>
  <c r="AM2506" i="11"/>
  <c r="AM2505" i="11"/>
  <c r="AM2504" i="11"/>
  <c r="AM2503" i="11"/>
  <c r="AM2502" i="11"/>
  <c r="AM2501" i="11"/>
  <c r="AM2500" i="11"/>
  <c r="AM2499" i="11"/>
  <c r="AM2498" i="11"/>
  <c r="AM2497" i="11"/>
  <c r="AM2496" i="11"/>
  <c r="AM2495" i="11"/>
  <c r="AM2494" i="11"/>
  <c r="AM2493" i="11"/>
  <c r="AM2492" i="11"/>
  <c r="AM2491" i="11"/>
  <c r="AM2490" i="11"/>
  <c r="AM2489" i="11"/>
  <c r="AM2488" i="11"/>
  <c r="AM2487" i="11"/>
  <c r="AM2486" i="11"/>
  <c r="AM2485" i="11"/>
  <c r="AM2484" i="11"/>
  <c r="AM2483" i="11"/>
  <c r="AM2482" i="11"/>
  <c r="AM2481" i="11"/>
  <c r="AM2480" i="11"/>
  <c r="AM2479" i="11"/>
  <c r="AM2478" i="11"/>
  <c r="AM2477" i="11"/>
  <c r="AM2476" i="11"/>
  <c r="AM2475" i="11"/>
  <c r="AM2474" i="11"/>
  <c r="AM2473" i="11"/>
  <c r="AM2472" i="11"/>
  <c r="AM2471" i="11"/>
  <c r="AM2470" i="11"/>
  <c r="AM2469" i="11"/>
  <c r="AM2468" i="11"/>
  <c r="AM2467" i="11"/>
  <c r="AM2466" i="11"/>
  <c r="AM2465" i="11"/>
  <c r="AM2464" i="11"/>
  <c r="AM2463" i="11"/>
  <c r="AM2462" i="11"/>
  <c r="AM2461" i="11"/>
  <c r="AM2460" i="11"/>
  <c r="AM2459" i="11"/>
  <c r="AM2458" i="11"/>
  <c r="AM2457" i="11"/>
  <c r="AM2456" i="11"/>
  <c r="AM2455" i="11"/>
  <c r="AM2454" i="11"/>
  <c r="AM2453" i="11"/>
  <c r="AM2452" i="11"/>
  <c r="AM2451" i="11"/>
  <c r="AM2450" i="11"/>
  <c r="AM2449" i="11"/>
  <c r="AM2448" i="11"/>
  <c r="AM2447" i="11"/>
  <c r="AM2446" i="11"/>
  <c r="AM2445" i="11"/>
  <c r="AM2444" i="11"/>
  <c r="AM2443" i="11"/>
  <c r="AM2442" i="11"/>
  <c r="AM2441" i="11"/>
  <c r="AM2440" i="11"/>
  <c r="AM2439" i="11"/>
  <c r="AM2438" i="11"/>
  <c r="AM2437" i="11"/>
  <c r="AM2436" i="11"/>
  <c r="AM2435" i="11"/>
  <c r="AM2434" i="11"/>
  <c r="AM2433" i="11"/>
  <c r="AM2432" i="11"/>
  <c r="AM2431" i="11"/>
  <c r="AM2430" i="11"/>
  <c r="AM2429" i="11"/>
  <c r="AM2428" i="11"/>
  <c r="AM2427" i="11"/>
  <c r="AM2426" i="11"/>
  <c r="AM2425" i="11"/>
  <c r="AM2424" i="11"/>
  <c r="AM2423" i="11"/>
  <c r="AM2422" i="11"/>
  <c r="AM2421" i="11"/>
  <c r="AM2420" i="11"/>
  <c r="AM2419" i="11"/>
  <c r="AM2418" i="11"/>
  <c r="AM2417" i="11"/>
  <c r="AM2416" i="11"/>
  <c r="AM2415" i="11"/>
  <c r="AM2414" i="11"/>
  <c r="AM2413" i="11"/>
  <c r="AM2412" i="11"/>
  <c r="AM2411" i="11"/>
  <c r="AM2410" i="11"/>
  <c r="AM2409" i="11"/>
  <c r="AM2408" i="11"/>
  <c r="AM2407" i="11"/>
  <c r="AM2406" i="11"/>
  <c r="AM2405" i="11"/>
  <c r="AM2404" i="11"/>
  <c r="AM2403" i="11"/>
  <c r="AM2402" i="11"/>
  <c r="AM2401" i="11"/>
  <c r="AM2400" i="11"/>
  <c r="AM2399" i="11"/>
  <c r="AM2398" i="11"/>
  <c r="AM2397" i="11"/>
  <c r="AM2396" i="11"/>
  <c r="AM2395" i="11"/>
  <c r="AM2394" i="11"/>
  <c r="AM2393" i="11"/>
  <c r="AM2392" i="11"/>
  <c r="AM2391" i="11"/>
  <c r="AM2390" i="11"/>
  <c r="AM2389" i="11"/>
  <c r="AM2388" i="11"/>
  <c r="AM2387" i="11"/>
  <c r="AM2386" i="11"/>
  <c r="AM2385" i="11"/>
  <c r="AM2384" i="11"/>
  <c r="AM2383" i="11"/>
  <c r="AM2382" i="11"/>
  <c r="AM2381" i="11"/>
  <c r="AM2380" i="11"/>
  <c r="AM2379" i="11"/>
  <c r="AM2378" i="11"/>
  <c r="AM2377" i="11"/>
  <c r="AM2376" i="11"/>
  <c r="AM2375" i="11"/>
  <c r="AM2374" i="11"/>
  <c r="AM2373" i="11"/>
  <c r="AM2372" i="11"/>
  <c r="AM2371" i="11"/>
  <c r="AM2370" i="11"/>
  <c r="AM2369" i="11"/>
  <c r="AM2368" i="11"/>
  <c r="AM2367" i="11"/>
  <c r="AM2366" i="11"/>
  <c r="AM2365" i="11"/>
  <c r="AM2364" i="11"/>
  <c r="AM2363" i="11"/>
  <c r="AM2362" i="11"/>
  <c r="AM2361" i="11"/>
  <c r="AM2360" i="11"/>
  <c r="AM2359" i="11"/>
  <c r="AM2358" i="11"/>
  <c r="AM2357" i="11"/>
  <c r="AM2356" i="11"/>
  <c r="AM2355" i="11"/>
  <c r="AM2354" i="11"/>
  <c r="AM2353" i="11"/>
  <c r="AM2352" i="11"/>
  <c r="AM2351" i="11"/>
  <c r="AM2350" i="11"/>
  <c r="AM2349" i="11"/>
  <c r="AM2348" i="11"/>
  <c r="AM2347" i="11"/>
  <c r="AM2346" i="11"/>
  <c r="AM2345" i="11"/>
  <c r="AM2344" i="11"/>
  <c r="AM2343" i="11"/>
  <c r="AM2342" i="11"/>
  <c r="AM2341" i="11"/>
  <c r="AM2340" i="11"/>
  <c r="AM2339" i="11"/>
  <c r="AM2338" i="11"/>
  <c r="AM2337" i="11"/>
  <c r="AM2336" i="11"/>
  <c r="AM2335" i="11"/>
  <c r="AM2334" i="11"/>
  <c r="AM2333" i="11"/>
  <c r="AM2332" i="11"/>
  <c r="AM2331" i="11"/>
  <c r="AM2330" i="11"/>
  <c r="AM2329" i="11"/>
  <c r="AM2328" i="11"/>
  <c r="AM2327" i="11"/>
  <c r="AM2326" i="11"/>
  <c r="AM2325" i="11"/>
  <c r="AM2324" i="11"/>
  <c r="AM2323" i="11"/>
  <c r="AM2322" i="11"/>
  <c r="AM2321" i="11"/>
  <c r="AM2320" i="11"/>
  <c r="AM2319" i="11"/>
  <c r="AM2318" i="11"/>
  <c r="AM2317" i="11"/>
  <c r="AM2316" i="11"/>
  <c r="AM2315" i="11"/>
  <c r="AM2314" i="11"/>
  <c r="AM2313" i="11"/>
  <c r="AM2312" i="11"/>
  <c r="AM2311" i="11"/>
  <c r="AM2310" i="11"/>
  <c r="AM2309" i="11"/>
  <c r="AM2308" i="11"/>
  <c r="AM2307" i="11"/>
  <c r="AM2306" i="11"/>
  <c r="AM2305" i="11"/>
  <c r="AM2304" i="11"/>
  <c r="AM2303" i="11"/>
  <c r="AM2302" i="11"/>
  <c r="AM2301" i="11"/>
  <c r="AM2300" i="11"/>
  <c r="AM2299" i="11"/>
  <c r="AM2298" i="11"/>
  <c r="AM2297" i="11"/>
  <c r="AM2296" i="11"/>
  <c r="AM2295" i="11"/>
  <c r="AM2294" i="11"/>
  <c r="AM2293" i="11"/>
  <c r="AM2292" i="11"/>
  <c r="AM2291" i="11"/>
  <c r="AM2290" i="11"/>
  <c r="AM2289" i="11"/>
  <c r="AM2288" i="11"/>
  <c r="AM2287" i="11"/>
  <c r="AM2286" i="11"/>
  <c r="AM2285" i="11"/>
  <c r="AM2284" i="11"/>
  <c r="AM2283" i="11"/>
  <c r="AM2282" i="11"/>
  <c r="AM2281" i="11"/>
  <c r="AM2280" i="11"/>
  <c r="AM2279" i="11"/>
  <c r="AM2278" i="11"/>
  <c r="AM2277" i="11"/>
  <c r="AM2276" i="11"/>
  <c r="AM2275" i="11"/>
  <c r="AM2274" i="11"/>
  <c r="AM2273" i="11"/>
  <c r="AM2272" i="11"/>
  <c r="AM2271" i="11"/>
  <c r="AM2270" i="11"/>
  <c r="AM2269" i="11"/>
  <c r="AM2268" i="11"/>
  <c r="AM2267" i="11"/>
  <c r="AM2266" i="11"/>
  <c r="AM2265" i="11"/>
  <c r="AM2264" i="11"/>
  <c r="AM2263" i="11"/>
  <c r="AM2262" i="11"/>
  <c r="AM2261" i="11"/>
  <c r="AM2260" i="11"/>
  <c r="AM2259" i="11"/>
  <c r="AM2258" i="11"/>
  <c r="AM2257" i="11"/>
  <c r="AM2256" i="11"/>
  <c r="AM2255" i="11"/>
  <c r="AM2254" i="11"/>
  <c r="AM2253" i="11"/>
  <c r="AM2252" i="11"/>
  <c r="AM2251" i="11"/>
  <c r="AM2250" i="11"/>
  <c r="AM2249" i="11"/>
  <c r="AM2248" i="11"/>
  <c r="AM2247" i="11"/>
  <c r="AM2246" i="11"/>
  <c r="AM2245" i="11"/>
  <c r="AM2244" i="11"/>
  <c r="AM2243" i="11"/>
  <c r="AM2242" i="11"/>
  <c r="AM2241" i="11"/>
  <c r="AM2240" i="11"/>
  <c r="AM2239" i="11"/>
  <c r="AM2238" i="11"/>
  <c r="AM2237" i="11"/>
  <c r="AM2236" i="11"/>
  <c r="AM2235" i="11"/>
  <c r="AM2234" i="11"/>
  <c r="AM2233" i="11"/>
  <c r="AM2232" i="11"/>
  <c r="AM2231" i="11"/>
  <c r="AM2230" i="11"/>
  <c r="AM2229" i="11"/>
  <c r="AM2228" i="11"/>
  <c r="AM2227" i="11"/>
  <c r="AM2226" i="11"/>
  <c r="AM2225" i="11"/>
  <c r="AM2224" i="11"/>
  <c r="AM2223" i="11"/>
  <c r="AM2222" i="11"/>
  <c r="AM2221" i="11"/>
  <c r="AM2220" i="11"/>
  <c r="AM2219" i="11"/>
  <c r="AM2218" i="11"/>
  <c r="AM2217" i="11"/>
  <c r="AM2216" i="11"/>
  <c r="AM2215" i="11"/>
  <c r="AM2214" i="11"/>
  <c r="AM2213" i="11"/>
  <c r="AM2212" i="11"/>
  <c r="AM2211" i="11"/>
  <c r="AM2210" i="11"/>
  <c r="AM2209" i="11"/>
  <c r="AM2208" i="11"/>
  <c r="AM2207" i="11"/>
  <c r="AM2206" i="11"/>
  <c r="AM2205" i="11"/>
  <c r="AM2204" i="11"/>
  <c r="AM2203" i="11"/>
  <c r="AM2202" i="11"/>
  <c r="AM2201" i="11"/>
  <c r="AM2200" i="11"/>
  <c r="AM2199" i="11"/>
  <c r="AM2198" i="11"/>
  <c r="AM2197" i="11"/>
  <c r="AM2196" i="11"/>
  <c r="AM2195" i="11"/>
  <c r="AM2194" i="11"/>
  <c r="AM2193" i="11"/>
  <c r="AM2192" i="11"/>
  <c r="AM2191" i="11"/>
  <c r="AM2190" i="11"/>
  <c r="AM2189" i="11"/>
  <c r="AM2188" i="11"/>
  <c r="AM2187" i="11"/>
  <c r="AM2186" i="11"/>
  <c r="AM2185" i="11"/>
  <c r="AM2184" i="11"/>
  <c r="AM2183" i="11"/>
  <c r="AM2182" i="11"/>
  <c r="AM2181" i="11"/>
  <c r="AM2180" i="11"/>
  <c r="AM2179" i="11"/>
  <c r="AM2178" i="11"/>
  <c r="AM2177" i="11"/>
  <c r="AM2176" i="11"/>
  <c r="AM2175" i="11"/>
  <c r="AM2174" i="11"/>
  <c r="AM2173" i="11"/>
  <c r="AM2172" i="11"/>
  <c r="AM2171" i="11"/>
  <c r="AM2170" i="11"/>
  <c r="AM2169" i="11"/>
  <c r="AM2168" i="11"/>
  <c r="AM2167" i="11"/>
  <c r="AM2166" i="11"/>
  <c r="AM2165" i="11"/>
  <c r="AM2164" i="11"/>
  <c r="AM2163" i="11"/>
  <c r="AM2162" i="11"/>
  <c r="AM2161" i="11"/>
  <c r="AM2160" i="11"/>
  <c r="AM2159" i="11"/>
  <c r="AM2158" i="11"/>
  <c r="AM2157" i="11"/>
  <c r="AM2156" i="11"/>
  <c r="AM2155" i="11"/>
  <c r="AM2154" i="11"/>
  <c r="AM2153" i="11"/>
  <c r="AM2152" i="11"/>
  <c r="AM2151" i="11"/>
  <c r="AM2150" i="11"/>
  <c r="AM2149" i="11"/>
  <c r="AM2148" i="11"/>
  <c r="AM2147" i="11"/>
  <c r="AM2146" i="11"/>
  <c r="AM2145" i="11"/>
  <c r="AM2144" i="11"/>
  <c r="AM2143" i="11"/>
  <c r="AM2142" i="11"/>
  <c r="AM2141" i="11"/>
  <c r="AM2140" i="11"/>
  <c r="AM2139" i="11"/>
  <c r="AM2138" i="11"/>
  <c r="AM2137" i="11"/>
  <c r="AM2136" i="11"/>
  <c r="AM2135" i="11"/>
  <c r="AM2134" i="11"/>
  <c r="AM2133" i="11"/>
  <c r="AM2132" i="11"/>
  <c r="AM2131" i="11"/>
  <c r="AM2130" i="11"/>
  <c r="AM2129" i="11"/>
  <c r="AM2128" i="11"/>
  <c r="AM2127" i="11"/>
  <c r="AM2126" i="11"/>
  <c r="AM2125" i="11"/>
  <c r="AM2124" i="11"/>
  <c r="AM2123" i="11"/>
  <c r="AM2122" i="11"/>
  <c r="AM2121" i="11"/>
  <c r="AM2120" i="11"/>
  <c r="AM2119" i="11"/>
  <c r="AM2118" i="11"/>
  <c r="AM2117" i="11"/>
  <c r="AM2116" i="11"/>
  <c r="AM2115" i="11"/>
  <c r="AM2114" i="11"/>
  <c r="AM2113" i="11"/>
  <c r="AM2112" i="11"/>
  <c r="AM2111" i="11"/>
  <c r="AM2110" i="11"/>
  <c r="AM2109" i="11"/>
  <c r="AM2108" i="11"/>
  <c r="AM2107" i="11"/>
  <c r="AM2106" i="11"/>
  <c r="AM2105" i="11"/>
  <c r="AM2104" i="11"/>
  <c r="AM2103" i="11"/>
  <c r="AM2102" i="11"/>
  <c r="AM2101" i="11"/>
  <c r="AM2100" i="11"/>
  <c r="AM2099" i="11"/>
  <c r="AM2098" i="11"/>
  <c r="AM2097" i="11"/>
  <c r="AM2096" i="11"/>
  <c r="AM2095" i="11"/>
  <c r="AM2094" i="11"/>
  <c r="AM2093" i="11"/>
  <c r="AM2092" i="11"/>
  <c r="AM2091" i="11"/>
  <c r="AM2090" i="11"/>
  <c r="AM2089" i="11"/>
  <c r="AM2088" i="11"/>
  <c r="AM2087" i="11"/>
  <c r="AM2086" i="11"/>
  <c r="AM2085" i="11"/>
  <c r="AM2084" i="11"/>
  <c r="AM2083" i="11"/>
  <c r="AM2082" i="11"/>
  <c r="AM2081" i="11"/>
  <c r="AM2080" i="11"/>
  <c r="AM2079" i="11"/>
  <c r="AM2078" i="11"/>
  <c r="AM2077" i="11"/>
  <c r="AM2076" i="11"/>
  <c r="AM2075" i="11"/>
  <c r="AM2074" i="11"/>
  <c r="AM2073" i="11"/>
  <c r="AM2072" i="11"/>
  <c r="AM2071" i="11"/>
  <c r="AM2070" i="11"/>
  <c r="AM2069" i="11"/>
  <c r="AM2068" i="11"/>
  <c r="AM2067" i="11"/>
  <c r="AM2066" i="11"/>
  <c r="AM2065" i="11"/>
  <c r="AM2064" i="11"/>
  <c r="AM2063" i="11"/>
  <c r="AM2062" i="11"/>
  <c r="AM2061" i="11"/>
  <c r="AM2060" i="11"/>
  <c r="AM2059" i="11"/>
  <c r="AM2058" i="11"/>
  <c r="AM2057" i="11"/>
  <c r="AM2056" i="11"/>
  <c r="AM2055" i="11"/>
  <c r="AM2054" i="11"/>
  <c r="AM2053" i="11"/>
  <c r="AM2052" i="11"/>
  <c r="AM2051" i="11"/>
  <c r="AM2050" i="11"/>
  <c r="AM2049" i="11"/>
  <c r="AM2048" i="11"/>
  <c r="AM2047" i="11"/>
  <c r="AM2046" i="11"/>
  <c r="AM2045" i="11"/>
  <c r="AM2044" i="11"/>
  <c r="AM2043" i="11"/>
  <c r="AM2042" i="11"/>
  <c r="AM2041" i="11"/>
  <c r="AM2040" i="11"/>
  <c r="AM2039" i="11"/>
  <c r="AM2038" i="11"/>
  <c r="AM2037" i="11"/>
  <c r="AM2036" i="11"/>
  <c r="AM2035" i="11"/>
  <c r="AM2034" i="11"/>
  <c r="AM2033" i="11"/>
  <c r="AM2032" i="11"/>
  <c r="AM2031" i="11"/>
  <c r="AM2030" i="11"/>
  <c r="AM2029" i="11"/>
  <c r="AM2028" i="11"/>
  <c r="AM2027" i="11"/>
  <c r="AM2026" i="11"/>
  <c r="AM2025" i="11"/>
  <c r="AM2024" i="11"/>
  <c r="AM2023" i="11"/>
  <c r="AM2022" i="11"/>
  <c r="AM2021" i="11"/>
  <c r="AM2020" i="11"/>
  <c r="AM2019" i="11"/>
  <c r="AM2018" i="11"/>
  <c r="AM2017" i="11"/>
  <c r="AM2016" i="11"/>
  <c r="AM2015" i="11"/>
  <c r="AM2014" i="11"/>
  <c r="AM2013" i="11"/>
  <c r="AM2012" i="11"/>
  <c r="AM2011" i="11"/>
  <c r="AM2010" i="11"/>
  <c r="AM2009" i="11"/>
  <c r="AM2008" i="11"/>
  <c r="AM2007" i="11"/>
  <c r="AM2006" i="11"/>
  <c r="AM2005" i="11"/>
  <c r="AM2004" i="11"/>
  <c r="AM2003" i="11"/>
  <c r="AM2002" i="11"/>
  <c r="AM2001" i="11"/>
  <c r="AM2000" i="11"/>
  <c r="AM1999" i="11"/>
  <c r="AM1998" i="11"/>
  <c r="AM1997" i="11"/>
  <c r="AM1996" i="11"/>
  <c r="AM1995" i="11"/>
  <c r="AM1994" i="11"/>
  <c r="AM1993" i="11"/>
  <c r="AM1992" i="11"/>
  <c r="AM1991" i="11"/>
  <c r="AM1990" i="11"/>
  <c r="AM1989" i="11"/>
  <c r="AM1988" i="11"/>
  <c r="AM1987" i="11"/>
  <c r="AM1986" i="11"/>
  <c r="AM1985" i="11"/>
  <c r="AM1984" i="11"/>
  <c r="AM1983" i="11"/>
  <c r="AM1982" i="11"/>
  <c r="AM1981" i="11"/>
  <c r="AM1980" i="11"/>
  <c r="AM1979" i="11"/>
  <c r="AM1978" i="11"/>
  <c r="AM1977" i="11"/>
  <c r="AM1976" i="11"/>
  <c r="AM1975" i="11"/>
  <c r="AM1974" i="11"/>
  <c r="AM1973" i="11"/>
  <c r="AM1972" i="11"/>
  <c r="AM1971" i="11"/>
  <c r="AM1970" i="11"/>
  <c r="AM1969" i="11"/>
  <c r="AM1968" i="11"/>
  <c r="AM1967" i="11"/>
  <c r="AM1966" i="11"/>
  <c r="AM1965" i="11"/>
  <c r="AM1964" i="11"/>
  <c r="AM1963" i="11"/>
  <c r="AM1962" i="11"/>
  <c r="AM1961" i="11"/>
  <c r="AM1960" i="11"/>
  <c r="AM1959" i="11"/>
  <c r="AM1958" i="11"/>
  <c r="AM1957" i="11"/>
  <c r="AM1956" i="11"/>
  <c r="AM1955" i="11"/>
  <c r="AM1954" i="11"/>
  <c r="AM1953" i="11"/>
  <c r="AM1952" i="11"/>
  <c r="AM1951" i="11"/>
  <c r="AM1950" i="11"/>
  <c r="AM1949" i="11"/>
  <c r="AM1948" i="11"/>
  <c r="AM1947" i="11"/>
  <c r="AM1946" i="11"/>
  <c r="AM1945" i="11"/>
  <c r="AM1944" i="11"/>
  <c r="AM1943" i="11"/>
  <c r="AM1942" i="11"/>
  <c r="AM1941" i="11"/>
  <c r="AM1940" i="11"/>
  <c r="AM1939" i="11"/>
  <c r="AM1938" i="11"/>
  <c r="AM1937" i="11"/>
  <c r="AM1936" i="11"/>
  <c r="AM1935" i="11"/>
  <c r="AM1934" i="11"/>
  <c r="AM1933" i="11"/>
  <c r="AM1932" i="11"/>
  <c r="AM1931" i="11"/>
  <c r="AM1930" i="11"/>
  <c r="AM1929" i="11"/>
  <c r="AM1928" i="11"/>
  <c r="AM1927" i="11"/>
  <c r="AM1926" i="11"/>
  <c r="AM1925" i="11"/>
  <c r="AM1924" i="11"/>
  <c r="AM1923" i="11"/>
  <c r="AM1922" i="11"/>
  <c r="AM1921" i="11"/>
  <c r="AM1920" i="11"/>
  <c r="AM1919" i="11"/>
  <c r="AM1918" i="11"/>
  <c r="AM1917" i="11"/>
  <c r="AM1916" i="11"/>
  <c r="AM1915" i="11"/>
  <c r="AM1914" i="11"/>
  <c r="AM1913" i="11"/>
  <c r="AM1912" i="11"/>
  <c r="AM1911" i="11"/>
  <c r="AM1910" i="11"/>
  <c r="AM1909" i="11"/>
  <c r="AM1908" i="11"/>
  <c r="AM1907" i="11"/>
  <c r="AM1906" i="11"/>
  <c r="AM1905" i="11"/>
  <c r="AM1904" i="11"/>
  <c r="AM1903" i="11"/>
  <c r="AM1902" i="11"/>
  <c r="AM1901" i="11"/>
  <c r="AM1900" i="11"/>
  <c r="AM1899" i="11"/>
  <c r="AM1898" i="11"/>
  <c r="AM1897" i="11"/>
  <c r="AM1896" i="11"/>
  <c r="AM1895" i="11"/>
  <c r="AM1894" i="11"/>
  <c r="AM1893" i="11"/>
  <c r="AM1892" i="11"/>
  <c r="AM1891" i="11"/>
  <c r="AM1890" i="11"/>
  <c r="AM1889" i="11"/>
  <c r="AM1888" i="11"/>
  <c r="AM1887" i="11"/>
  <c r="AM1886" i="11"/>
  <c r="AM1885" i="11"/>
  <c r="AM1884" i="11"/>
  <c r="AM1883" i="11"/>
  <c r="AM1882" i="11"/>
  <c r="AM1881" i="11"/>
  <c r="AM1880" i="11"/>
  <c r="AM1879" i="11"/>
  <c r="AM1878" i="11"/>
  <c r="AM1877" i="11"/>
  <c r="AM1876" i="11"/>
  <c r="AM1875" i="11"/>
  <c r="AM1874" i="11"/>
  <c r="AM1873" i="11"/>
  <c r="AM1872" i="11"/>
  <c r="AM1871" i="11"/>
  <c r="AM1870" i="11"/>
  <c r="AM1869" i="11"/>
  <c r="AM1868" i="11"/>
  <c r="AM1867" i="11"/>
  <c r="AM1866" i="11"/>
  <c r="AM1865" i="11"/>
  <c r="AM1864" i="11"/>
  <c r="AM1863" i="11"/>
  <c r="AM1862" i="11"/>
  <c r="AM1861" i="11"/>
  <c r="AM1860" i="11"/>
  <c r="AM1859" i="11"/>
  <c r="AM1858" i="11"/>
  <c r="AM1857" i="11"/>
  <c r="AM1856" i="11"/>
  <c r="AM1855" i="11"/>
  <c r="AM1854" i="11"/>
  <c r="AM1853" i="11"/>
  <c r="AM1852" i="11"/>
  <c r="AM1851" i="11"/>
  <c r="AM1850" i="11"/>
  <c r="AM1849" i="11"/>
  <c r="AM1848" i="11"/>
  <c r="AM1847" i="11"/>
  <c r="AM1846" i="11"/>
  <c r="AM1845" i="11"/>
  <c r="AM1844" i="11"/>
  <c r="AM1843" i="11"/>
  <c r="AM1842" i="11"/>
  <c r="AM1841" i="11"/>
  <c r="AM1840" i="11"/>
  <c r="AM1839" i="11"/>
  <c r="AM1838" i="11"/>
  <c r="AM1837" i="11"/>
  <c r="AM1836" i="11"/>
  <c r="AM1835" i="11"/>
  <c r="AM1834" i="11"/>
  <c r="AM1833" i="11"/>
  <c r="AM1832" i="11"/>
  <c r="AM1831" i="11"/>
  <c r="AM1830" i="11"/>
  <c r="AM1829" i="11"/>
  <c r="AM1828" i="11"/>
  <c r="AM1827" i="11"/>
  <c r="AM1826" i="11"/>
  <c r="AM1825" i="11"/>
  <c r="AM1824" i="11"/>
  <c r="AM1823" i="11"/>
  <c r="AM1822" i="11"/>
  <c r="AM1821" i="11"/>
  <c r="AM1820" i="11"/>
  <c r="AM1819" i="11"/>
  <c r="AM1818" i="11"/>
  <c r="AM1817" i="11"/>
  <c r="AM1816" i="11"/>
  <c r="AM1815" i="11"/>
  <c r="AM1814" i="11"/>
  <c r="AM1813" i="11"/>
  <c r="AM1812" i="11"/>
  <c r="AM1811" i="11"/>
  <c r="AM1810" i="11"/>
  <c r="AM1809" i="11"/>
  <c r="AM1808" i="11"/>
  <c r="AM1807" i="11"/>
  <c r="AM1806" i="11"/>
  <c r="AM1805" i="11"/>
  <c r="AM1804" i="11"/>
  <c r="AM1803" i="11"/>
  <c r="AM1802" i="11"/>
  <c r="AM1801" i="11"/>
  <c r="AM1800" i="11"/>
  <c r="AM1799" i="11"/>
  <c r="AM1798" i="11"/>
  <c r="AM1797" i="11"/>
  <c r="AM1796" i="11"/>
  <c r="AM1795" i="11"/>
  <c r="AM1794" i="11"/>
  <c r="AM1793" i="11"/>
  <c r="AM1792" i="11"/>
  <c r="AM1791" i="11"/>
  <c r="AM1790" i="11"/>
  <c r="AM1789" i="11"/>
  <c r="AM1788" i="11"/>
  <c r="AM1787" i="11"/>
  <c r="AM1786" i="11"/>
  <c r="AM1785" i="11"/>
  <c r="AM1784" i="11"/>
  <c r="AM1783" i="11"/>
  <c r="AM1782" i="11"/>
  <c r="AM1781" i="11"/>
  <c r="AM1780" i="11"/>
  <c r="AM1779" i="11"/>
  <c r="AM1778" i="11"/>
  <c r="AM1777" i="11"/>
  <c r="AM1776" i="11"/>
  <c r="AM1775" i="11"/>
  <c r="AM1774" i="11"/>
  <c r="AM1773" i="11"/>
  <c r="AM1772" i="11"/>
  <c r="AM1771" i="11"/>
  <c r="AM1770" i="11"/>
  <c r="AM1769" i="11"/>
  <c r="AM1768" i="11"/>
  <c r="AM1767" i="11"/>
  <c r="AM1766" i="11"/>
  <c r="AM1765" i="11"/>
  <c r="AM1764" i="11"/>
  <c r="AM1763" i="11"/>
  <c r="AM1762" i="11"/>
  <c r="AM1761" i="11"/>
  <c r="AM1760" i="11"/>
  <c r="AM1759" i="11"/>
  <c r="AM1758" i="11"/>
  <c r="AM1757" i="11"/>
  <c r="AM1756" i="11"/>
  <c r="AM1755" i="11"/>
  <c r="AM1754" i="11"/>
  <c r="AM1753" i="11"/>
  <c r="AM1752" i="11"/>
  <c r="AM1751" i="11"/>
  <c r="AM1750" i="11"/>
  <c r="AM1749" i="11"/>
  <c r="AM1748" i="11"/>
  <c r="AM1747" i="11"/>
  <c r="AM1746" i="11"/>
  <c r="AM1745" i="11"/>
  <c r="AM1744" i="11"/>
  <c r="AM1743" i="11"/>
  <c r="AM1742" i="11"/>
  <c r="AM1741" i="11"/>
  <c r="AM1740" i="11"/>
  <c r="AM1739" i="11"/>
  <c r="AM1738" i="11"/>
  <c r="AM1737" i="11"/>
  <c r="AM1736" i="11"/>
  <c r="AM1735" i="11"/>
  <c r="AM1734" i="11"/>
  <c r="AM1733" i="11"/>
  <c r="AM1732" i="11"/>
  <c r="AM1731" i="11"/>
  <c r="AM1730" i="11"/>
  <c r="AM1729" i="11"/>
  <c r="AM1728" i="11"/>
  <c r="AM1727" i="11"/>
  <c r="AM1726" i="11"/>
  <c r="AM1725" i="11"/>
  <c r="AM1724" i="11"/>
  <c r="AM1723" i="11"/>
  <c r="AM1722" i="11"/>
  <c r="AM1721" i="11"/>
  <c r="AM1720" i="11"/>
  <c r="AM1719" i="11"/>
  <c r="AM1718" i="11"/>
  <c r="AM1717" i="11"/>
  <c r="AM1716" i="11"/>
  <c r="AM1715" i="11"/>
  <c r="AM1714" i="11"/>
  <c r="AM1713" i="11"/>
  <c r="AM1712" i="11"/>
  <c r="AM1711" i="11"/>
  <c r="AM1710" i="11"/>
  <c r="AM1709" i="11"/>
  <c r="AM1708" i="11"/>
  <c r="AM1707" i="11"/>
  <c r="AM1706" i="11"/>
  <c r="AM1705" i="11"/>
  <c r="AM1704" i="11"/>
  <c r="AM1703" i="11"/>
  <c r="AM1702" i="11"/>
  <c r="AM1701" i="11"/>
  <c r="AM1700" i="11"/>
  <c r="AM1699" i="11"/>
  <c r="AM1698" i="11"/>
  <c r="AM1697" i="11"/>
  <c r="AM1696" i="11"/>
  <c r="AM1695" i="11"/>
  <c r="AM1694" i="11"/>
  <c r="AM1693" i="11"/>
  <c r="AM1692" i="11"/>
  <c r="AM1691" i="11"/>
  <c r="AM1690" i="11"/>
  <c r="AM1689" i="11"/>
  <c r="AM1688" i="11"/>
  <c r="AM1687" i="11"/>
  <c r="AM1686" i="11"/>
  <c r="AM1685" i="11"/>
  <c r="AM1684" i="11"/>
  <c r="AM1683" i="11"/>
  <c r="AM1682" i="11"/>
  <c r="AM1681" i="11"/>
  <c r="AM1680" i="11"/>
  <c r="AM1679" i="11"/>
  <c r="AM1678" i="11"/>
  <c r="AM1677" i="11"/>
  <c r="AM1676" i="11"/>
  <c r="AM1675" i="11"/>
  <c r="AM1674" i="11"/>
  <c r="AM1673" i="11"/>
  <c r="AM1672" i="11"/>
  <c r="AM1671" i="11"/>
  <c r="AM1670" i="11"/>
  <c r="AM1669" i="11"/>
  <c r="AM1668" i="11"/>
  <c r="AM1667" i="11"/>
  <c r="AM1666" i="11"/>
  <c r="AM1665" i="11"/>
  <c r="AM1664" i="11"/>
  <c r="AM1663" i="11"/>
  <c r="AM1662" i="11"/>
  <c r="AM1661" i="11"/>
  <c r="AM1660" i="11"/>
  <c r="AM1659" i="11"/>
  <c r="AM1658" i="11"/>
  <c r="AM1657" i="11"/>
  <c r="AM1656" i="11"/>
  <c r="AM1655" i="11"/>
  <c r="AM1654" i="11"/>
  <c r="AM1653" i="11"/>
  <c r="AM1652" i="11"/>
  <c r="AM1651" i="11"/>
  <c r="AM1650" i="11"/>
  <c r="AM1649" i="11"/>
  <c r="AM1648" i="11"/>
  <c r="AM1647" i="11"/>
  <c r="AM1646" i="11"/>
  <c r="AM1645" i="11"/>
  <c r="AM1644" i="11"/>
  <c r="AM1643" i="11"/>
  <c r="AM1642" i="11"/>
  <c r="AM1641" i="11"/>
  <c r="AM1640" i="11"/>
  <c r="AM1639" i="11"/>
  <c r="AM1638" i="11"/>
  <c r="AM1637" i="11"/>
  <c r="AM1636" i="11"/>
  <c r="AM1635" i="11"/>
  <c r="AM1634" i="11"/>
  <c r="AM1633" i="11"/>
  <c r="AM1632" i="11"/>
  <c r="AM1631" i="11"/>
  <c r="AM1630" i="11"/>
  <c r="AM1629" i="11"/>
  <c r="AM1628" i="11"/>
  <c r="AM1627" i="11"/>
  <c r="AM1626" i="11"/>
  <c r="AM1625" i="11"/>
  <c r="AM1624" i="11"/>
  <c r="AM1623" i="11"/>
  <c r="AM1622" i="11"/>
  <c r="AM1621" i="11"/>
  <c r="AM1620" i="11"/>
  <c r="AM1619" i="11"/>
  <c r="AM1618" i="11"/>
  <c r="AM1617" i="11"/>
  <c r="AM1616" i="11"/>
  <c r="AM1615" i="11"/>
  <c r="AM1614" i="11"/>
  <c r="AM1613" i="11"/>
  <c r="AM1612" i="11"/>
  <c r="AM1611" i="11"/>
  <c r="AM1610" i="11"/>
  <c r="AM1609" i="11"/>
  <c r="AM1608" i="11"/>
  <c r="AM1607" i="11"/>
  <c r="AM1606" i="11"/>
  <c r="AM1605" i="11"/>
  <c r="AM1604" i="11"/>
  <c r="AM1603" i="11"/>
  <c r="AM1602" i="11"/>
  <c r="AM1601" i="11"/>
  <c r="AM1600" i="11"/>
  <c r="AM1599" i="11"/>
  <c r="AM1598" i="11"/>
  <c r="AM1597" i="11"/>
  <c r="AM1596" i="11"/>
  <c r="AM1595" i="11"/>
  <c r="AM1594" i="11"/>
  <c r="AM1593" i="11"/>
  <c r="AM1592" i="11"/>
  <c r="AM1591" i="11"/>
  <c r="AM1590" i="11"/>
  <c r="AM1589" i="11"/>
  <c r="AM1588" i="11"/>
  <c r="AM1587" i="11"/>
  <c r="AM1586" i="11"/>
  <c r="AM1585" i="11"/>
  <c r="AM1584" i="11"/>
  <c r="AM1583" i="11"/>
  <c r="AM1582" i="11"/>
  <c r="AM1581" i="11"/>
  <c r="AM1580" i="11"/>
  <c r="AM1579" i="11"/>
  <c r="AM1578" i="11"/>
  <c r="AM1577" i="11"/>
  <c r="AM1576" i="11"/>
  <c r="AM1575" i="11"/>
  <c r="AM1574" i="11"/>
  <c r="AM1573" i="11"/>
  <c r="AM1572" i="11"/>
  <c r="AM1571" i="11"/>
  <c r="AM1570" i="11"/>
  <c r="AM1569" i="11"/>
  <c r="AM1568" i="11"/>
  <c r="AM1567" i="11"/>
  <c r="AM1566" i="11"/>
  <c r="AM1565" i="11"/>
  <c r="AM1564" i="11"/>
  <c r="AM1563" i="11"/>
  <c r="AM1562" i="11"/>
  <c r="AM1561" i="11"/>
  <c r="AM1560" i="11"/>
  <c r="AM1559" i="11"/>
  <c r="AM1558" i="11"/>
  <c r="AM1557" i="11"/>
  <c r="AM1556" i="11"/>
  <c r="AM1555" i="11"/>
  <c r="AM1554" i="11"/>
  <c r="AM1553" i="11"/>
  <c r="AM1552" i="11"/>
  <c r="AM1551" i="11"/>
  <c r="AM1550" i="11"/>
  <c r="AM1549" i="11"/>
  <c r="AM1548" i="11"/>
  <c r="AM1547" i="11"/>
  <c r="AM1546" i="11"/>
  <c r="AM1545" i="11"/>
  <c r="AM1544" i="11"/>
  <c r="AM1543" i="11"/>
  <c r="AM1542" i="11"/>
  <c r="AM1541" i="11"/>
  <c r="AM1540" i="11"/>
  <c r="AM1539" i="11"/>
  <c r="AM1538" i="11"/>
  <c r="AM1537" i="11"/>
  <c r="AM1536" i="11"/>
  <c r="AM1535" i="11"/>
  <c r="AM1534" i="11"/>
  <c r="AM1533" i="11"/>
  <c r="AM1532" i="11"/>
  <c r="AM1531" i="11"/>
  <c r="AM1530" i="11"/>
  <c r="AM1529" i="11"/>
  <c r="AM1528" i="11"/>
  <c r="AM1527" i="11"/>
  <c r="AM1526" i="11"/>
  <c r="AM1525" i="11"/>
  <c r="AM1524" i="11"/>
  <c r="AM1523" i="11"/>
  <c r="AM1522" i="11"/>
  <c r="AM1521" i="11"/>
  <c r="AM1520" i="11"/>
  <c r="AM1519" i="11"/>
  <c r="AM1518" i="11"/>
  <c r="AM1517" i="11"/>
  <c r="AM1516" i="11"/>
  <c r="AM1515" i="11"/>
  <c r="AM1514" i="11"/>
  <c r="AM1513" i="11"/>
  <c r="AM1512" i="11"/>
  <c r="AM1511" i="11"/>
  <c r="AM1510" i="11"/>
  <c r="AM1509" i="11"/>
  <c r="AM1508" i="11"/>
  <c r="AM1507" i="11"/>
  <c r="AM1506" i="11"/>
  <c r="AM1505" i="11"/>
  <c r="AM1504" i="11"/>
  <c r="AM1503" i="11"/>
  <c r="AM1502" i="11"/>
  <c r="AM1501" i="11"/>
  <c r="AM1500" i="11"/>
  <c r="AM1499" i="11"/>
  <c r="AM1498" i="11"/>
  <c r="AM1497" i="11"/>
  <c r="AM1496" i="11"/>
  <c r="AM1495" i="11"/>
  <c r="AM1494" i="11"/>
  <c r="AM1493" i="11"/>
  <c r="AM1492" i="11"/>
  <c r="AM1491" i="11"/>
  <c r="AM1490" i="11"/>
  <c r="AM1489" i="11"/>
  <c r="AM1488" i="11"/>
  <c r="AM1487" i="11"/>
  <c r="AM1486" i="11"/>
  <c r="AM1485" i="11"/>
  <c r="AM1484" i="11"/>
  <c r="AM1483" i="11"/>
  <c r="AM1482" i="11"/>
  <c r="AM1481" i="11"/>
  <c r="AM1480" i="11"/>
  <c r="AM1479" i="11"/>
  <c r="AM1478" i="11"/>
  <c r="AM1477" i="11"/>
  <c r="AM1476" i="11"/>
  <c r="AM1475" i="11"/>
  <c r="AM1474" i="11"/>
  <c r="AM1473" i="11"/>
  <c r="AM1472" i="11"/>
  <c r="AM1471" i="11"/>
  <c r="AM1470" i="11"/>
  <c r="AM1469" i="11"/>
  <c r="AM1468" i="11"/>
  <c r="AM1467" i="11"/>
  <c r="AM1466" i="11"/>
  <c r="AM1465" i="11"/>
  <c r="AM1464" i="11"/>
  <c r="AM1463" i="11"/>
  <c r="AM1462" i="11"/>
  <c r="AM1461" i="11"/>
  <c r="AM1460" i="11"/>
  <c r="AM1459" i="11"/>
  <c r="AM1458" i="11"/>
  <c r="AM1457" i="11"/>
  <c r="AM1456" i="11"/>
  <c r="AM1455" i="11"/>
  <c r="AM1454" i="11"/>
  <c r="AM1453" i="11"/>
  <c r="AM1452" i="11"/>
  <c r="AM1451" i="11"/>
  <c r="AM1450" i="11"/>
  <c r="AM1449" i="11"/>
  <c r="AM1448" i="11"/>
  <c r="AM1447" i="11"/>
  <c r="AM1446" i="11"/>
  <c r="AM1445" i="11"/>
  <c r="AM1444" i="11"/>
  <c r="AM1443" i="11"/>
  <c r="AM1442" i="11"/>
  <c r="AM1441" i="11"/>
  <c r="AM1440" i="11"/>
  <c r="AM1439" i="11"/>
  <c r="AM1438" i="11"/>
  <c r="AM1437" i="11"/>
  <c r="AM1436" i="11"/>
  <c r="AM1435" i="11"/>
  <c r="AM1434" i="11"/>
  <c r="AM1433" i="11"/>
  <c r="AM1432" i="11"/>
  <c r="AM1431" i="11"/>
  <c r="AM1430" i="11"/>
  <c r="AM1429" i="11"/>
  <c r="AM1428" i="11"/>
  <c r="AM1427" i="11"/>
  <c r="AM1426" i="11"/>
  <c r="AM1425" i="11"/>
  <c r="AM1424" i="11"/>
  <c r="AM1423" i="11"/>
  <c r="AM1422" i="11"/>
  <c r="AM1421" i="11"/>
  <c r="AM1420" i="11"/>
  <c r="AM1419" i="11"/>
  <c r="AM1418" i="11"/>
  <c r="AM1417" i="11"/>
  <c r="AM1416" i="11"/>
  <c r="AM1415" i="11"/>
  <c r="AM1414" i="11"/>
  <c r="AM1413" i="11"/>
  <c r="AM1412" i="11"/>
  <c r="AM1411" i="11"/>
  <c r="AM1410" i="11"/>
  <c r="AM1409" i="11"/>
  <c r="AM1408" i="11"/>
  <c r="AM1407" i="11"/>
  <c r="AM1406" i="11"/>
  <c r="AM1405" i="11"/>
  <c r="AM1404" i="11"/>
  <c r="AM1403" i="11"/>
  <c r="AM1402" i="11"/>
  <c r="AM1401" i="11"/>
  <c r="AM1400" i="11"/>
  <c r="AM1399" i="11"/>
  <c r="AM1398" i="11"/>
  <c r="AM1397" i="11"/>
  <c r="AM1396" i="11"/>
  <c r="AM1395" i="11"/>
  <c r="AM1394" i="11"/>
  <c r="AM1393" i="11"/>
  <c r="AM1392" i="11"/>
  <c r="AM1391" i="11"/>
  <c r="AM1390" i="11"/>
  <c r="AM1389" i="11"/>
  <c r="AM1388" i="11"/>
  <c r="AM1387" i="11"/>
  <c r="AM1386" i="11"/>
  <c r="AM1385" i="11"/>
  <c r="AM1384" i="11"/>
  <c r="AM1383" i="11"/>
  <c r="AM1382" i="11"/>
  <c r="AM1381" i="11"/>
  <c r="AM1380" i="11"/>
  <c r="AM1379" i="11"/>
  <c r="AM1378" i="11"/>
  <c r="AM1377" i="11"/>
  <c r="AM1376" i="11"/>
  <c r="AM1375" i="11"/>
  <c r="AM1374" i="11"/>
  <c r="AM1373" i="11"/>
  <c r="AM1372" i="11"/>
  <c r="AM1371" i="11"/>
  <c r="AM1370" i="11"/>
  <c r="AM1369" i="11"/>
  <c r="AM1368" i="11"/>
  <c r="AM1367" i="11"/>
  <c r="AM1366" i="11"/>
  <c r="AM1365" i="11"/>
  <c r="AM1364" i="11"/>
  <c r="AM1363" i="11"/>
  <c r="AM1362" i="11"/>
  <c r="AM1361" i="11"/>
  <c r="AM1360" i="11"/>
  <c r="AM1359" i="11"/>
  <c r="AM1358" i="11"/>
  <c r="AM1357" i="11"/>
  <c r="AM1356" i="11"/>
  <c r="AM1355" i="11"/>
  <c r="AM1354" i="11"/>
  <c r="AM1353" i="11"/>
  <c r="AM1352" i="11"/>
  <c r="AM1351" i="11"/>
  <c r="AM1350" i="11"/>
  <c r="AM1349" i="11"/>
  <c r="AM1348" i="11"/>
  <c r="AM1347" i="11"/>
  <c r="AM1346" i="11"/>
  <c r="AM1345" i="11"/>
  <c r="AM1344" i="11"/>
  <c r="AM1343" i="11"/>
  <c r="AM1342" i="11"/>
  <c r="AM1341" i="11"/>
  <c r="AM1340" i="11"/>
  <c r="AM1339" i="11"/>
  <c r="AM1338" i="11"/>
  <c r="AM1337" i="11"/>
  <c r="AM1336" i="11"/>
  <c r="AM1335" i="11"/>
  <c r="AM1334" i="11"/>
  <c r="AM1333" i="11"/>
  <c r="AM1332" i="11"/>
  <c r="AM1331" i="11"/>
  <c r="AM1330" i="11"/>
  <c r="AM1329" i="11"/>
  <c r="AM1328" i="11"/>
  <c r="AM1327" i="11"/>
  <c r="AM1326" i="11"/>
  <c r="AM1325" i="11"/>
  <c r="AM1324" i="11"/>
  <c r="AM1323" i="11"/>
  <c r="AM1322" i="11"/>
  <c r="AM1321" i="11"/>
  <c r="AM1320" i="11"/>
  <c r="AM1319" i="11"/>
  <c r="AM1318" i="11"/>
  <c r="AM1317" i="11"/>
  <c r="AM1316" i="11"/>
  <c r="AM1315" i="11"/>
  <c r="AM1314" i="11"/>
  <c r="AM1313" i="11"/>
  <c r="AM1312" i="11"/>
  <c r="AM1311" i="11"/>
  <c r="AM1310" i="11"/>
  <c r="AM1309" i="11"/>
  <c r="AM1308" i="11"/>
  <c r="AM1307" i="11"/>
  <c r="AM1306" i="11"/>
  <c r="AM1305" i="11"/>
  <c r="AM1304" i="11"/>
  <c r="AM1303" i="11"/>
  <c r="AM1302" i="11"/>
  <c r="AM1301" i="11"/>
  <c r="AM1300" i="11"/>
  <c r="AM1299" i="11"/>
  <c r="AM1298" i="11"/>
  <c r="AM1297" i="11"/>
  <c r="AM1296" i="11"/>
  <c r="AM1295" i="11"/>
  <c r="AM1294" i="11"/>
  <c r="AM1293" i="11"/>
  <c r="AM1292" i="11"/>
  <c r="AM1291" i="11"/>
  <c r="AM1290" i="11"/>
  <c r="AM1289" i="11"/>
  <c r="AM1288" i="11"/>
  <c r="AM1287" i="11"/>
  <c r="AM1286" i="11"/>
  <c r="AM1285" i="11"/>
  <c r="AM1284" i="11"/>
  <c r="AM1283" i="11"/>
  <c r="AM1282" i="11"/>
  <c r="AM1281" i="11"/>
  <c r="AM1280" i="11"/>
  <c r="AM1279" i="11"/>
  <c r="AM1278" i="11"/>
  <c r="AM1277" i="11"/>
  <c r="AM1276" i="11"/>
  <c r="AM1275" i="11"/>
  <c r="AM1274" i="11"/>
  <c r="AM1273" i="11"/>
  <c r="AM1272" i="11"/>
  <c r="AM1271" i="11"/>
  <c r="AM1270" i="11"/>
  <c r="AM1269" i="11"/>
  <c r="AM1268" i="11"/>
  <c r="AM1267" i="11"/>
  <c r="AM1266" i="11"/>
  <c r="AM1265" i="11"/>
  <c r="AM1264" i="11"/>
  <c r="AM1263" i="11"/>
  <c r="AM1262" i="11"/>
  <c r="AM1261" i="11"/>
  <c r="AM1260" i="11"/>
  <c r="AM1259" i="11"/>
  <c r="AM1258" i="11"/>
  <c r="AM1257" i="11"/>
  <c r="AM1256" i="11"/>
  <c r="AM1255" i="11"/>
  <c r="AM1254" i="11"/>
  <c r="AM1253" i="11"/>
  <c r="AM1252" i="11"/>
  <c r="AM1251" i="11"/>
  <c r="AM1250" i="11"/>
  <c r="AM1249" i="11"/>
  <c r="AM1248" i="11"/>
  <c r="AM1247" i="11"/>
  <c r="AM1246" i="11"/>
  <c r="AM1245" i="11"/>
  <c r="AM1244" i="11"/>
  <c r="AM1243" i="11"/>
  <c r="AM1242" i="11"/>
  <c r="AM1241" i="11"/>
  <c r="AM1240" i="11"/>
  <c r="AM1239" i="11"/>
  <c r="AM1238" i="11"/>
  <c r="AM1237" i="11"/>
  <c r="AM1236" i="11"/>
  <c r="AM1235" i="11"/>
  <c r="AM1234" i="11"/>
  <c r="AM1233" i="11"/>
  <c r="AM1232" i="11"/>
  <c r="AM1231" i="11"/>
  <c r="AM1230" i="11"/>
  <c r="AM1229" i="11"/>
  <c r="AM1228" i="11"/>
  <c r="AM1227" i="11"/>
  <c r="AM1226" i="11"/>
  <c r="AM1225" i="11"/>
  <c r="AM1224" i="11"/>
  <c r="AM1223" i="11"/>
  <c r="AM1222" i="11"/>
  <c r="AM1221" i="11"/>
  <c r="AM1220" i="11"/>
  <c r="AM1219" i="11"/>
  <c r="AM1218" i="11"/>
  <c r="AM1217" i="11"/>
  <c r="AM1216" i="11"/>
  <c r="AM1215" i="11"/>
  <c r="AM1214" i="11"/>
  <c r="AM1213" i="11"/>
  <c r="AM1212" i="11"/>
  <c r="AM1211" i="11"/>
  <c r="AM1210" i="11"/>
  <c r="AM1209" i="11"/>
  <c r="AM1208" i="11"/>
  <c r="AM1207" i="11"/>
  <c r="AM1206" i="11"/>
  <c r="AM1205" i="11"/>
  <c r="AM1204" i="11"/>
  <c r="AM1203" i="11"/>
  <c r="AM1202" i="11"/>
  <c r="AM1201" i="11"/>
  <c r="AM1200" i="11"/>
  <c r="AM1199" i="11"/>
  <c r="AM1198" i="11"/>
  <c r="AM1197" i="11"/>
  <c r="AM1196" i="11"/>
  <c r="AM1195" i="11"/>
  <c r="AM1194" i="11"/>
  <c r="AM1193" i="11"/>
  <c r="AM1192" i="11"/>
  <c r="AM1191" i="11"/>
  <c r="AM1190" i="11"/>
  <c r="AM1189" i="11"/>
  <c r="AM1188" i="11"/>
  <c r="AM1187" i="11"/>
  <c r="AM1186" i="11"/>
  <c r="AM1185" i="11"/>
  <c r="AM1184" i="11"/>
  <c r="AM1183" i="11"/>
  <c r="AM1182" i="11"/>
  <c r="AM1181" i="11"/>
  <c r="AM1180" i="11"/>
  <c r="AM1179" i="11"/>
  <c r="AM1178" i="11"/>
  <c r="AM1177" i="11"/>
  <c r="AM1176" i="11"/>
  <c r="AM1175" i="11"/>
  <c r="AM1174" i="11"/>
  <c r="AM1173" i="11"/>
  <c r="AM1172" i="11"/>
  <c r="AM1171" i="11"/>
  <c r="AM1170" i="11"/>
  <c r="AM1169" i="11"/>
  <c r="AM1168" i="11"/>
  <c r="AM1167" i="11"/>
  <c r="AM1166" i="11"/>
  <c r="AM1165" i="11"/>
  <c r="AM1164" i="11"/>
  <c r="AM1163" i="11"/>
  <c r="AM1162" i="11"/>
  <c r="AM1161" i="11"/>
  <c r="AM1160" i="11"/>
  <c r="AM1159" i="11"/>
  <c r="AM1158" i="11"/>
  <c r="AM1157" i="11"/>
  <c r="AM1156" i="11"/>
  <c r="AM1155" i="11"/>
  <c r="AM1154" i="11"/>
  <c r="AM1153" i="11"/>
  <c r="AM1152" i="11"/>
  <c r="AM1151" i="11"/>
  <c r="AM1150" i="11"/>
  <c r="AM1149" i="11"/>
  <c r="AM1148" i="11"/>
  <c r="AM1147" i="11"/>
  <c r="AM1146" i="11"/>
  <c r="AM1145" i="11"/>
  <c r="AM1144" i="11"/>
  <c r="AM1143" i="11"/>
  <c r="AM1142" i="11"/>
  <c r="AM1141" i="11"/>
  <c r="AM1140" i="11"/>
  <c r="AM1139" i="11"/>
  <c r="AM1138" i="11"/>
  <c r="AM1137" i="11"/>
  <c r="AM1136" i="11"/>
  <c r="AM1135" i="11"/>
  <c r="AM1134" i="11"/>
  <c r="AM1133" i="11"/>
  <c r="AM1132" i="11"/>
  <c r="AM1131" i="11"/>
  <c r="AM1130" i="11"/>
  <c r="AM1129" i="11"/>
  <c r="AM1128" i="11"/>
  <c r="AM1127" i="11"/>
  <c r="AM1126" i="11"/>
  <c r="AM1125" i="11"/>
  <c r="AM1124" i="11"/>
  <c r="AM1123" i="11"/>
  <c r="AM1122" i="11"/>
  <c r="AM1121" i="11"/>
  <c r="AM1120" i="11"/>
  <c r="AM1119" i="11"/>
  <c r="AM1118" i="11"/>
  <c r="AM1117" i="11"/>
  <c r="AM1116" i="11"/>
  <c r="AM1115" i="11"/>
  <c r="AM1114" i="11"/>
  <c r="AM1113" i="11"/>
  <c r="AM1112" i="11"/>
  <c r="AM1111" i="11"/>
  <c r="AM1110" i="11"/>
  <c r="AM1109" i="11"/>
  <c r="AM1108" i="11"/>
  <c r="AM1107" i="11"/>
  <c r="AM1106" i="11"/>
  <c r="AM1105" i="11"/>
  <c r="AM1104" i="11"/>
  <c r="AM1103" i="11"/>
  <c r="AM1102" i="11"/>
  <c r="AM1101" i="11"/>
  <c r="AM1100" i="11"/>
  <c r="AM1099" i="11"/>
  <c r="AM1098" i="11"/>
  <c r="AM1097" i="11"/>
  <c r="AM1096" i="11"/>
  <c r="AM1095" i="11"/>
  <c r="AM1094" i="11"/>
  <c r="AM1093" i="11"/>
  <c r="AM1092" i="11"/>
  <c r="AM1091" i="11"/>
  <c r="AM1090" i="11"/>
  <c r="AM1089" i="11"/>
  <c r="AM1088" i="11"/>
  <c r="AM1087" i="11"/>
  <c r="AM1086" i="11"/>
  <c r="AM1085" i="11"/>
  <c r="AM1084" i="11"/>
  <c r="AM1083" i="11"/>
  <c r="AM1082" i="11"/>
  <c r="AM1081" i="11"/>
  <c r="AM1080" i="11"/>
  <c r="AM1079" i="11"/>
  <c r="AM1078" i="11"/>
  <c r="AM1077" i="11"/>
  <c r="AM1076" i="11"/>
  <c r="AM1075" i="11"/>
  <c r="AM1074" i="11"/>
  <c r="AM1073" i="11"/>
  <c r="AM1072" i="11"/>
  <c r="AM1071" i="11"/>
  <c r="AM1070" i="11"/>
  <c r="AM1069" i="11"/>
  <c r="AM1068" i="11"/>
  <c r="AM1067" i="11"/>
  <c r="AM1066" i="11"/>
  <c r="AM1065" i="11"/>
  <c r="AM1064" i="11"/>
  <c r="AM1063" i="11"/>
  <c r="AM1062" i="11"/>
  <c r="AM1061" i="11"/>
  <c r="AM1060" i="11"/>
  <c r="AM1059" i="11"/>
  <c r="AM1058" i="11"/>
  <c r="AM1057" i="11"/>
  <c r="AM1056" i="11"/>
  <c r="AM1055" i="11"/>
  <c r="AM1054" i="11"/>
  <c r="AM1053" i="11"/>
  <c r="AM1052" i="11"/>
  <c r="AM1051" i="11"/>
  <c r="AM1050" i="11"/>
  <c r="AM1049" i="11"/>
  <c r="AM1048" i="11"/>
  <c r="AM1047" i="11"/>
  <c r="AM1046" i="11"/>
  <c r="AM1045" i="11"/>
  <c r="AM1044" i="11"/>
  <c r="AM1043" i="11"/>
  <c r="AM1042" i="11"/>
  <c r="AM1041" i="11"/>
  <c r="AM1040" i="11"/>
  <c r="AM1039" i="11"/>
  <c r="AM1038" i="11"/>
  <c r="AM1037" i="11"/>
  <c r="AM1036" i="11"/>
  <c r="AM1035" i="11"/>
  <c r="AM1034" i="11"/>
  <c r="AM1033" i="11"/>
  <c r="AM1032" i="11"/>
  <c r="AM1031" i="11"/>
  <c r="AM1030" i="11"/>
  <c r="AM1029" i="11"/>
  <c r="AM1028" i="11"/>
  <c r="AM1027" i="11"/>
  <c r="AM1026" i="11"/>
  <c r="AM1025" i="11"/>
  <c r="AM1024" i="11"/>
  <c r="AM1023" i="11"/>
  <c r="AM1022" i="11"/>
  <c r="AM1021" i="11"/>
  <c r="AM1020" i="11"/>
  <c r="AM1019" i="11"/>
  <c r="AM1018" i="11"/>
  <c r="AM1017" i="11"/>
  <c r="AM1016" i="11"/>
  <c r="AM1015" i="11"/>
  <c r="AM1014" i="11"/>
  <c r="AM1013" i="11"/>
  <c r="AM1012" i="11"/>
  <c r="AM1011" i="11"/>
  <c r="AM1010" i="11"/>
  <c r="AM1009" i="11"/>
  <c r="AM1008" i="11"/>
  <c r="AM1007" i="11"/>
  <c r="AM1006" i="11"/>
  <c r="AM1005" i="11"/>
  <c r="AM1004" i="11"/>
  <c r="AM1003" i="11"/>
  <c r="AM1002" i="11"/>
  <c r="AM1001" i="11"/>
  <c r="AM1000" i="11"/>
  <c r="AM999" i="11"/>
  <c r="AM998" i="11"/>
  <c r="AM997" i="11"/>
  <c r="AM996" i="11"/>
  <c r="AM995" i="11"/>
  <c r="AM994" i="11"/>
  <c r="AM993" i="11"/>
  <c r="AM992" i="11"/>
  <c r="AM991" i="11"/>
  <c r="AM990" i="11"/>
  <c r="AM989" i="11"/>
  <c r="AM988" i="11"/>
  <c r="AM987" i="11"/>
  <c r="AM986" i="11"/>
  <c r="AM985" i="11"/>
  <c r="AM984" i="11"/>
  <c r="AM983" i="11"/>
  <c r="AM982" i="11"/>
  <c r="AM981" i="11"/>
  <c r="AM980" i="11"/>
  <c r="AM979" i="11"/>
  <c r="AM978" i="11"/>
  <c r="AM977" i="11"/>
  <c r="AM976" i="11"/>
  <c r="AM975" i="11"/>
  <c r="AM974" i="11"/>
  <c r="AM973" i="11"/>
  <c r="AM972" i="11"/>
  <c r="AM971" i="11"/>
  <c r="AM970" i="11"/>
  <c r="AM969" i="11"/>
  <c r="AM968" i="11"/>
  <c r="AM967" i="11"/>
  <c r="AM966" i="11"/>
  <c r="AM965" i="11"/>
  <c r="AM964" i="11"/>
  <c r="AM963" i="11"/>
  <c r="AM962" i="11"/>
  <c r="AM961" i="11"/>
  <c r="AM960" i="11"/>
  <c r="AM959" i="11"/>
  <c r="AM958" i="11"/>
  <c r="AM957" i="11"/>
  <c r="AM956" i="11"/>
  <c r="AM955" i="11"/>
  <c r="AM954" i="11"/>
  <c r="AM953" i="11"/>
  <c r="AM952" i="11"/>
  <c r="AM951" i="11"/>
  <c r="AM950" i="11"/>
  <c r="AM949" i="11"/>
  <c r="AM948" i="11"/>
  <c r="AM947" i="11"/>
  <c r="AM946" i="11"/>
  <c r="AM945" i="11"/>
  <c r="AM944" i="11"/>
  <c r="AM943" i="11"/>
  <c r="AM942" i="11"/>
  <c r="AM941" i="11"/>
  <c r="AM940" i="11"/>
  <c r="AM939" i="11"/>
  <c r="AM938" i="11"/>
  <c r="AM937" i="11"/>
  <c r="AM936" i="11"/>
  <c r="AM935" i="11"/>
  <c r="AM934" i="11"/>
  <c r="AM933" i="11"/>
  <c r="AM932" i="11"/>
  <c r="AM931" i="11"/>
  <c r="AM930" i="11"/>
  <c r="AM929" i="11"/>
  <c r="AM928" i="11"/>
  <c r="AM927" i="11"/>
  <c r="AM926" i="11"/>
  <c r="AM925" i="11"/>
  <c r="AM924" i="11"/>
  <c r="AM923" i="11"/>
  <c r="AM922" i="11"/>
  <c r="AM921" i="11"/>
  <c r="AM920" i="11"/>
  <c r="AM919" i="11"/>
  <c r="AM918" i="11"/>
  <c r="AM917" i="11"/>
  <c r="AM916" i="11"/>
  <c r="AM915" i="11"/>
  <c r="AM914" i="11"/>
  <c r="AM913" i="11"/>
  <c r="AM912" i="11"/>
  <c r="AM911" i="11"/>
  <c r="AM910" i="11"/>
  <c r="AM909" i="11"/>
  <c r="AM908" i="11"/>
  <c r="AM907" i="11"/>
  <c r="AM906" i="11"/>
  <c r="AM905" i="11"/>
  <c r="AM904" i="11"/>
  <c r="AM903" i="11"/>
  <c r="AM902" i="11"/>
  <c r="AM901" i="11"/>
  <c r="AM900" i="11"/>
  <c r="AM899" i="11"/>
  <c r="AM898" i="11"/>
  <c r="AM897" i="11"/>
  <c r="AM896" i="11"/>
  <c r="AM895" i="11"/>
  <c r="AM894" i="11"/>
  <c r="AM893" i="11"/>
  <c r="AM892" i="11"/>
  <c r="AM891" i="11"/>
  <c r="AM890" i="11"/>
  <c r="AM889" i="11"/>
  <c r="AM888" i="11"/>
  <c r="AM887" i="11"/>
  <c r="AM886" i="11"/>
  <c r="AM885" i="11"/>
  <c r="AM884" i="11"/>
  <c r="AM883" i="11"/>
  <c r="AM882" i="11"/>
  <c r="AM881" i="11"/>
  <c r="AM880" i="11"/>
  <c r="AM879" i="11"/>
  <c r="AM878" i="11"/>
  <c r="AM877" i="11"/>
  <c r="AM876" i="11"/>
  <c r="AM875" i="11"/>
  <c r="AM874" i="11"/>
  <c r="AM873" i="11"/>
  <c r="AM872" i="11"/>
  <c r="AM871" i="11"/>
  <c r="AM870" i="11"/>
  <c r="AM869" i="11"/>
  <c r="AM868" i="11"/>
  <c r="AM867" i="11"/>
  <c r="AM866" i="11"/>
  <c r="AM865" i="11"/>
  <c r="AM864" i="11"/>
  <c r="AM863" i="11"/>
  <c r="AM862" i="11"/>
  <c r="AM861" i="11"/>
  <c r="AM860" i="11"/>
  <c r="AM859" i="11"/>
  <c r="AM858" i="11"/>
  <c r="AM857" i="11"/>
  <c r="AM856" i="11"/>
  <c r="AM855" i="11"/>
  <c r="AM854" i="11"/>
  <c r="AM853" i="11"/>
  <c r="AM852" i="11"/>
  <c r="AM851" i="11"/>
  <c r="AM850" i="11"/>
  <c r="AM849" i="11"/>
  <c r="AM848" i="11"/>
  <c r="AM847" i="11"/>
  <c r="AM846" i="11"/>
  <c r="AM845" i="11"/>
  <c r="AM844" i="11"/>
  <c r="AM843" i="11"/>
  <c r="AM842" i="11"/>
  <c r="AM841" i="11"/>
  <c r="AM840" i="11"/>
  <c r="AM839" i="11"/>
  <c r="AM838" i="11"/>
  <c r="AM837" i="11"/>
  <c r="AM836" i="11"/>
  <c r="AM835" i="11"/>
  <c r="AM834" i="11"/>
  <c r="AM833" i="11"/>
  <c r="AM832" i="11"/>
  <c r="AM831" i="11"/>
  <c r="AM830" i="11"/>
  <c r="AM829" i="11"/>
  <c r="AM828" i="11"/>
  <c r="AM827" i="11"/>
  <c r="AM826" i="11"/>
  <c r="AM825" i="11"/>
  <c r="AM824" i="11"/>
  <c r="AM823" i="11"/>
  <c r="AM822" i="11"/>
  <c r="AM821" i="11"/>
  <c r="AM820" i="11"/>
  <c r="AM819" i="11"/>
  <c r="AM818" i="11"/>
  <c r="AM817" i="11"/>
  <c r="AM816" i="11"/>
  <c r="AM815" i="11"/>
  <c r="AM814" i="11"/>
  <c r="AM813" i="11"/>
  <c r="AM812" i="11"/>
  <c r="AM811" i="11"/>
  <c r="AM810" i="11"/>
  <c r="AM809" i="11"/>
  <c r="AM808" i="11"/>
  <c r="AM807" i="11"/>
  <c r="AM806" i="11"/>
  <c r="AM805" i="11"/>
  <c r="AM804" i="11"/>
  <c r="AM803" i="11"/>
  <c r="AM802" i="11"/>
  <c r="AM801" i="11"/>
  <c r="AM800" i="11"/>
  <c r="AM799" i="11"/>
  <c r="AM798" i="11"/>
  <c r="AM797" i="11"/>
  <c r="AM796" i="11"/>
  <c r="AM795" i="11"/>
  <c r="AM794" i="11"/>
  <c r="AM793" i="11"/>
  <c r="AM792" i="11"/>
  <c r="AM791" i="11"/>
  <c r="AM790" i="11"/>
  <c r="AM789" i="11"/>
  <c r="AM788" i="11"/>
  <c r="AM787" i="11"/>
  <c r="AM786" i="11"/>
  <c r="AM785" i="11"/>
  <c r="AM784" i="11"/>
  <c r="AM783" i="11"/>
  <c r="AM782" i="11"/>
  <c r="AM781" i="11"/>
  <c r="AM780" i="11"/>
  <c r="AM779" i="11"/>
  <c r="AM778" i="11"/>
  <c r="AM777" i="11"/>
  <c r="AM776" i="11"/>
  <c r="AM775" i="11"/>
  <c r="AM774" i="11"/>
  <c r="AM773" i="11"/>
  <c r="AM772" i="11"/>
  <c r="AM771" i="11"/>
  <c r="AM770" i="11"/>
  <c r="AM769" i="11"/>
  <c r="AM768" i="11"/>
  <c r="AM767" i="11"/>
  <c r="AM766" i="11"/>
  <c r="AM765" i="11"/>
  <c r="AM764" i="11"/>
  <c r="AM763" i="11"/>
  <c r="AM762" i="11"/>
  <c r="AM761" i="11"/>
  <c r="AM760" i="11"/>
  <c r="AM759" i="11"/>
  <c r="AM758" i="11"/>
  <c r="AM757" i="11"/>
  <c r="AM756" i="11"/>
  <c r="AM755" i="11"/>
  <c r="AM754" i="11"/>
  <c r="AM753" i="11"/>
  <c r="AM752" i="11"/>
  <c r="AM751" i="11"/>
  <c r="AM750" i="11"/>
  <c r="AM749" i="11"/>
  <c r="AM748" i="11"/>
  <c r="AM747" i="11"/>
  <c r="AM746" i="11"/>
  <c r="AM745" i="11"/>
  <c r="AM744" i="11"/>
  <c r="AM743" i="11"/>
  <c r="AM742" i="11"/>
  <c r="AM741" i="11"/>
  <c r="AM740" i="11"/>
  <c r="AM739" i="11"/>
  <c r="AM738" i="11"/>
  <c r="AM737" i="11"/>
  <c r="AM736" i="11"/>
  <c r="AM735" i="11"/>
  <c r="AM734" i="11"/>
  <c r="AM733" i="11"/>
  <c r="AM732" i="11"/>
  <c r="AM731" i="11"/>
  <c r="AM730" i="11"/>
  <c r="AM729" i="11"/>
  <c r="AM728" i="11"/>
  <c r="AM727" i="11"/>
  <c r="AM726" i="11"/>
  <c r="AM725" i="11"/>
  <c r="AM724" i="11"/>
  <c r="AM723" i="11"/>
  <c r="AM722" i="11"/>
  <c r="AM721" i="11"/>
  <c r="AM720" i="11"/>
  <c r="AM719" i="11"/>
  <c r="AM718" i="11"/>
  <c r="AM717" i="11"/>
  <c r="AM716" i="11"/>
  <c r="AM715" i="11"/>
  <c r="AM714" i="11"/>
  <c r="AM713" i="11"/>
  <c r="AM712" i="11"/>
  <c r="AM711" i="11"/>
  <c r="AM710" i="11"/>
  <c r="AM709" i="11"/>
  <c r="AM708" i="11"/>
  <c r="AM707" i="11"/>
  <c r="AM706" i="11"/>
  <c r="AM705" i="11"/>
  <c r="AM704" i="11"/>
  <c r="AM703" i="11"/>
  <c r="AM702" i="11"/>
  <c r="AM701" i="11"/>
  <c r="AM700" i="11"/>
  <c r="AM699" i="11"/>
  <c r="AM698" i="11"/>
  <c r="AM697" i="11"/>
  <c r="AM696" i="11"/>
  <c r="AM695" i="11"/>
  <c r="AM694" i="11"/>
  <c r="AM693" i="11"/>
  <c r="AM692" i="11"/>
  <c r="AM691" i="11"/>
  <c r="AM690" i="11"/>
  <c r="AM689" i="11"/>
  <c r="AM688" i="11"/>
  <c r="AM687" i="11"/>
  <c r="AM686" i="11"/>
  <c r="AM685" i="11"/>
  <c r="AM684" i="11"/>
  <c r="AM683" i="11"/>
  <c r="AM682" i="11"/>
  <c r="AM681" i="11"/>
  <c r="AM680" i="11"/>
  <c r="AM679" i="11"/>
  <c r="AM678" i="11"/>
  <c r="AM677" i="11"/>
  <c r="AM676" i="11"/>
  <c r="AM675" i="11"/>
  <c r="AM674" i="11"/>
  <c r="AM673" i="11"/>
  <c r="AM672" i="11"/>
  <c r="AM671" i="11"/>
  <c r="AM670" i="11"/>
  <c r="AM669" i="11"/>
  <c r="AM668" i="11"/>
  <c r="AM667" i="11"/>
  <c r="AM666" i="11"/>
  <c r="AM665" i="11"/>
  <c r="AM664" i="11"/>
  <c r="AM663" i="11"/>
  <c r="AM662" i="11"/>
  <c r="AM661" i="11"/>
  <c r="AM660" i="11"/>
  <c r="AM659" i="11"/>
  <c r="AM658" i="11"/>
  <c r="AM657" i="11"/>
  <c r="AM656" i="11"/>
  <c r="AM655" i="11"/>
  <c r="AM654" i="11"/>
  <c r="AM653" i="11"/>
  <c r="AM652" i="11"/>
  <c r="AM651" i="11"/>
  <c r="AM650" i="11"/>
  <c r="AM649" i="11"/>
  <c r="AM648" i="11"/>
  <c r="AM647" i="11"/>
  <c r="AM646" i="11"/>
  <c r="AM645" i="11"/>
  <c r="AM644" i="11"/>
  <c r="AM643" i="11"/>
  <c r="AM642" i="11"/>
  <c r="AM641" i="11"/>
  <c r="AM640" i="11"/>
  <c r="AM639" i="11"/>
  <c r="AM638" i="11"/>
  <c r="AM637" i="11"/>
  <c r="AM636" i="11"/>
  <c r="AM635" i="11"/>
  <c r="AM634" i="11"/>
  <c r="AM633" i="11"/>
  <c r="AM632" i="11"/>
  <c r="AM631" i="11"/>
  <c r="AM630" i="11"/>
  <c r="AM629" i="11"/>
  <c r="AM628" i="11"/>
  <c r="AM627" i="11"/>
  <c r="AM626" i="11"/>
  <c r="AM625" i="11"/>
  <c r="AM624" i="11"/>
  <c r="AM623" i="11"/>
  <c r="AM622" i="11"/>
  <c r="AM621" i="11"/>
  <c r="AM620" i="11"/>
  <c r="AM619" i="11"/>
  <c r="AM618" i="11"/>
  <c r="AM617" i="11"/>
  <c r="AM616" i="11"/>
  <c r="AM615" i="11"/>
  <c r="AM614" i="11"/>
  <c r="AM613" i="11"/>
  <c r="AM612" i="11"/>
  <c r="AM611" i="11"/>
  <c r="AM610" i="11"/>
  <c r="AM609" i="11"/>
  <c r="AM608" i="11"/>
  <c r="AM607" i="11"/>
  <c r="AM606" i="11"/>
  <c r="AM605" i="11"/>
  <c r="AM604" i="11"/>
  <c r="AM603" i="11"/>
  <c r="AM602" i="11"/>
  <c r="AM601" i="11"/>
  <c r="AM600" i="11"/>
  <c r="AM599" i="11"/>
  <c r="AM598" i="11"/>
  <c r="AM597" i="11"/>
  <c r="AM596" i="11"/>
  <c r="AM595" i="11"/>
  <c r="AM594" i="11"/>
  <c r="AM593" i="11"/>
  <c r="AM592" i="11"/>
  <c r="AM591" i="11"/>
  <c r="AM590" i="11"/>
  <c r="AM589" i="11"/>
  <c r="AM588" i="11"/>
  <c r="AM587" i="11"/>
  <c r="AM586" i="11"/>
  <c r="AM585" i="11"/>
  <c r="AM584" i="11"/>
  <c r="AM583" i="11"/>
  <c r="AM582" i="11"/>
  <c r="AM581" i="11"/>
  <c r="AM580" i="11"/>
  <c r="AM579" i="11"/>
  <c r="AM578" i="11"/>
  <c r="AM577" i="11"/>
  <c r="AM576" i="11"/>
  <c r="AM575" i="11"/>
  <c r="AM574" i="11"/>
  <c r="AM573" i="11"/>
  <c r="AM572" i="11"/>
  <c r="AM571" i="11"/>
  <c r="AM570" i="11"/>
  <c r="AM569" i="11"/>
  <c r="AM568" i="11"/>
  <c r="AM567" i="11"/>
  <c r="AM566" i="11"/>
  <c r="AM565" i="11"/>
  <c r="AM564" i="11"/>
  <c r="AM563" i="11"/>
  <c r="AM562" i="11"/>
  <c r="AM561" i="11"/>
  <c r="AM560" i="11"/>
  <c r="AM559" i="11"/>
  <c r="AM558" i="11"/>
  <c r="AM557" i="11"/>
  <c r="AM556" i="11"/>
  <c r="AM555" i="11"/>
  <c r="AM554" i="11"/>
  <c r="AM553" i="11"/>
  <c r="AM552" i="11"/>
  <c r="AM551" i="11"/>
  <c r="AM550" i="11"/>
  <c r="AM549" i="11"/>
  <c r="AM548" i="11"/>
  <c r="AM547" i="11"/>
  <c r="AM546" i="11"/>
  <c r="AM545" i="11"/>
  <c r="AM544" i="11"/>
  <c r="AM543" i="11"/>
  <c r="AM542" i="11"/>
  <c r="AM541" i="11"/>
  <c r="AM540" i="11"/>
  <c r="AM539" i="11"/>
  <c r="AM538" i="11"/>
  <c r="AM537" i="11"/>
  <c r="AM536" i="11"/>
  <c r="AM535" i="11"/>
  <c r="AM534" i="11"/>
  <c r="AM533" i="11"/>
  <c r="AM532" i="11"/>
  <c r="AM531" i="11"/>
  <c r="AM530" i="11"/>
  <c r="AM529" i="11"/>
  <c r="AM528" i="11"/>
  <c r="AM527" i="11"/>
  <c r="AM526" i="11"/>
  <c r="AM525" i="11"/>
  <c r="AM524" i="11"/>
  <c r="AM523" i="11"/>
  <c r="AM522" i="11"/>
  <c r="AM521" i="11"/>
  <c r="AM520" i="11"/>
  <c r="AM519" i="11"/>
  <c r="AM518" i="11"/>
  <c r="AM517" i="11"/>
  <c r="AM516" i="11"/>
  <c r="AM515" i="11"/>
  <c r="AM514" i="11"/>
  <c r="AM513" i="11"/>
  <c r="AM512" i="11"/>
  <c r="AM511" i="11"/>
  <c r="AM510" i="11"/>
  <c r="AM509" i="11"/>
  <c r="AM508" i="11"/>
  <c r="AM507" i="11"/>
  <c r="AM506" i="11"/>
  <c r="AM505" i="11"/>
  <c r="AM504" i="11"/>
  <c r="AM503" i="11"/>
  <c r="AM502" i="11"/>
  <c r="AM501" i="11"/>
  <c r="AM500" i="11"/>
  <c r="AM499" i="11"/>
  <c r="AM498" i="11"/>
  <c r="AM497" i="11"/>
  <c r="AM496" i="11"/>
  <c r="AM495" i="11"/>
  <c r="AM494" i="11"/>
  <c r="AM493" i="11"/>
  <c r="AM492" i="11"/>
  <c r="AM491" i="11"/>
  <c r="AM490" i="11"/>
  <c r="AM489" i="11"/>
  <c r="AM488" i="11"/>
  <c r="AM487" i="11"/>
  <c r="AM486" i="11"/>
  <c r="AM485" i="11"/>
  <c r="AM484" i="11"/>
  <c r="AM483" i="11"/>
  <c r="AM482" i="11"/>
  <c r="AM481" i="11"/>
  <c r="AM480" i="11"/>
  <c r="AM479" i="11"/>
  <c r="AM478" i="11"/>
  <c r="AM477" i="11"/>
  <c r="AM476" i="11"/>
  <c r="AM475" i="11"/>
  <c r="AM474" i="11"/>
  <c r="AM473" i="11"/>
  <c r="AM472" i="11"/>
  <c r="AM471" i="11"/>
  <c r="AM470" i="11"/>
  <c r="AM469" i="11"/>
  <c r="AM468" i="11"/>
  <c r="AM467" i="11"/>
  <c r="AM466" i="11"/>
  <c r="AM465" i="11"/>
  <c r="AM464" i="11"/>
  <c r="AM463" i="11"/>
  <c r="AM462" i="11"/>
  <c r="AM461" i="11"/>
  <c r="AM460" i="11"/>
  <c r="AM459" i="11"/>
  <c r="AM458" i="11"/>
  <c r="AM457" i="11"/>
  <c r="AM456" i="11"/>
  <c r="AM455" i="11"/>
  <c r="AM454" i="11"/>
  <c r="AM453" i="11"/>
  <c r="AM452" i="11"/>
  <c r="AM451" i="11"/>
  <c r="AM450" i="11"/>
  <c r="AM449" i="11"/>
  <c r="AM448" i="11"/>
  <c r="AM447" i="11"/>
  <c r="AM446" i="11"/>
  <c r="AM445" i="11"/>
  <c r="AM444" i="11"/>
  <c r="AM443" i="11"/>
  <c r="AM442" i="11"/>
  <c r="AM441" i="11"/>
  <c r="AM440" i="11"/>
  <c r="AM439" i="11"/>
  <c r="AM438" i="11"/>
  <c r="AM437" i="11"/>
  <c r="AM436" i="11"/>
  <c r="AM435" i="11"/>
  <c r="AM434" i="11"/>
  <c r="AM433" i="11"/>
  <c r="AM432" i="11"/>
  <c r="AM431" i="11"/>
  <c r="AM430" i="11"/>
  <c r="AM429" i="11"/>
  <c r="AM428" i="11"/>
  <c r="AM427" i="11"/>
  <c r="AM426" i="11"/>
  <c r="AM425" i="11"/>
  <c r="AM424" i="11"/>
  <c r="AM423" i="11"/>
  <c r="AM422" i="11"/>
  <c r="AM421" i="11"/>
  <c r="AM420" i="11"/>
  <c r="AM419" i="11"/>
  <c r="AM418" i="11"/>
  <c r="AM417" i="11"/>
  <c r="AM416" i="11"/>
  <c r="AM415" i="11"/>
  <c r="AM414" i="11"/>
  <c r="AM413" i="11"/>
  <c r="AM412" i="11"/>
  <c r="AM411" i="11"/>
  <c r="AM410" i="11"/>
  <c r="AM409" i="11"/>
  <c r="AM408" i="11"/>
  <c r="AM407" i="11"/>
  <c r="AM406" i="11"/>
  <c r="AM405" i="11"/>
  <c r="AM404" i="11"/>
  <c r="AM403" i="11"/>
  <c r="AM402" i="11"/>
  <c r="AM401" i="11"/>
  <c r="AM400" i="11"/>
  <c r="AM399" i="11"/>
  <c r="AM398" i="11"/>
  <c r="AM397" i="11"/>
  <c r="AM396" i="11"/>
  <c r="AM395" i="11"/>
  <c r="AM394" i="11"/>
  <c r="AM393" i="11"/>
  <c r="AM392" i="11"/>
  <c r="AM391" i="11"/>
  <c r="AM390" i="11"/>
  <c r="AM389" i="11"/>
  <c r="AM388" i="11"/>
  <c r="AM387" i="11"/>
  <c r="AM386" i="11"/>
  <c r="AM385" i="11"/>
  <c r="AM384" i="11"/>
  <c r="AM383" i="11"/>
  <c r="AM382" i="11"/>
  <c r="AM381" i="11"/>
  <c r="AM380" i="11"/>
  <c r="AM379" i="11"/>
  <c r="AM378" i="11"/>
  <c r="AM377" i="11"/>
  <c r="AM376" i="11"/>
  <c r="AM375" i="11"/>
  <c r="AM374" i="11"/>
  <c r="AM373" i="11"/>
  <c r="AM372" i="11"/>
  <c r="AM371" i="11"/>
  <c r="AM370" i="11"/>
  <c r="AM369" i="11"/>
  <c r="AM368" i="11"/>
  <c r="AM367" i="11"/>
  <c r="AM366" i="11"/>
  <c r="AM365" i="11"/>
  <c r="AM364" i="11"/>
  <c r="AM363" i="11"/>
  <c r="AM362" i="11"/>
  <c r="AM361" i="11"/>
  <c r="AM360" i="11"/>
  <c r="AM359" i="11"/>
  <c r="AM358" i="11"/>
  <c r="AM357" i="11"/>
  <c r="AM356" i="11"/>
  <c r="AM355" i="11"/>
  <c r="AM354" i="11"/>
  <c r="AM353" i="11"/>
  <c r="AM352" i="11"/>
  <c r="AM351" i="11"/>
  <c r="AM350" i="11"/>
  <c r="AM349" i="11"/>
  <c r="AM348" i="11"/>
  <c r="AM347" i="11"/>
  <c r="AM346" i="11"/>
  <c r="AM345" i="11"/>
  <c r="AM344" i="11"/>
  <c r="AM343" i="11"/>
  <c r="AM342" i="11"/>
  <c r="AM341" i="11"/>
  <c r="AM340" i="11"/>
  <c r="AM339" i="11"/>
  <c r="AM338" i="11"/>
  <c r="AM337" i="11"/>
  <c r="AM336" i="11"/>
  <c r="AM335" i="11"/>
  <c r="AM334" i="11"/>
  <c r="AM333" i="11"/>
  <c r="AM332" i="11"/>
  <c r="AM331" i="11"/>
  <c r="AM330" i="11"/>
  <c r="AM329" i="11"/>
  <c r="AM328" i="11"/>
  <c r="AM327" i="11"/>
  <c r="AM326" i="11"/>
  <c r="AM325" i="11"/>
  <c r="AM324" i="11"/>
  <c r="AM323" i="11"/>
  <c r="AM322" i="11"/>
  <c r="AM321" i="11"/>
  <c r="AM320" i="11"/>
  <c r="AM319" i="11"/>
  <c r="AM318" i="11"/>
  <c r="AM317" i="11"/>
  <c r="AM316" i="11"/>
  <c r="AM315" i="11"/>
  <c r="AM314" i="11"/>
  <c r="AM313" i="11"/>
  <c r="AM312" i="11"/>
  <c r="AM311" i="11"/>
  <c r="AM310" i="11"/>
  <c r="AM309" i="11"/>
  <c r="AM308" i="11"/>
  <c r="AM307" i="11"/>
  <c r="AM306" i="11"/>
  <c r="AM305" i="11"/>
  <c r="AM304" i="11"/>
  <c r="AM303" i="11"/>
  <c r="AM302" i="11"/>
  <c r="AM301" i="11"/>
  <c r="AM300" i="11"/>
  <c r="AM299" i="11"/>
  <c r="AM298" i="11"/>
  <c r="AM297" i="11"/>
  <c r="AM296" i="11"/>
  <c r="AM295" i="11"/>
  <c r="AM294" i="11"/>
  <c r="AM293" i="11"/>
  <c r="AM292" i="11"/>
  <c r="AM291" i="11"/>
  <c r="AM290" i="11"/>
  <c r="AM289" i="11"/>
  <c r="AM288" i="11"/>
  <c r="AM287" i="11"/>
  <c r="AM286" i="11"/>
  <c r="AM285" i="11"/>
  <c r="AM284" i="11"/>
  <c r="AM283" i="11"/>
  <c r="AM282" i="11"/>
  <c r="AM281" i="11"/>
  <c r="AM280" i="11"/>
  <c r="AM279" i="11"/>
  <c r="AM278" i="11"/>
  <c r="AM277" i="11"/>
  <c r="AM276" i="11"/>
  <c r="AM275" i="11"/>
  <c r="AM274" i="11"/>
  <c r="AM273" i="11"/>
  <c r="AM272" i="11"/>
  <c r="AM271" i="11"/>
  <c r="AM270" i="11"/>
  <c r="AM269" i="11"/>
  <c r="AM268" i="11"/>
  <c r="AM267" i="11"/>
  <c r="AM266" i="11"/>
  <c r="AM265" i="11"/>
  <c r="AM264" i="11"/>
  <c r="AM263" i="11"/>
  <c r="AM262" i="11"/>
  <c r="AM261" i="11"/>
  <c r="AM260" i="11"/>
  <c r="AM259" i="11"/>
  <c r="AM258" i="11"/>
  <c r="AM257" i="11"/>
  <c r="AM256" i="11"/>
  <c r="AM255" i="11"/>
  <c r="AM254" i="11"/>
  <c r="AM253" i="11"/>
  <c r="AM252" i="11"/>
  <c r="AM251" i="11"/>
  <c r="AM250" i="11"/>
  <c r="AM249" i="11"/>
  <c r="AM248" i="11"/>
  <c r="AM247" i="11"/>
  <c r="AM246" i="11"/>
  <c r="AM245" i="11"/>
  <c r="AM244" i="11"/>
  <c r="AM243" i="11"/>
  <c r="AM242" i="11"/>
  <c r="AM241" i="11"/>
  <c r="AM240" i="11"/>
  <c r="AM239" i="11"/>
  <c r="AM238" i="11"/>
  <c r="AM237" i="11"/>
  <c r="AM236" i="11"/>
  <c r="AM235" i="11"/>
  <c r="AM234" i="11"/>
  <c r="AM233" i="11"/>
  <c r="AM232" i="11"/>
  <c r="AM231" i="11"/>
  <c r="AM230" i="11"/>
  <c r="AM229" i="11"/>
  <c r="AM228" i="11"/>
  <c r="AM227" i="11"/>
  <c r="AM226" i="11"/>
  <c r="AM225" i="11"/>
  <c r="AM224" i="11"/>
  <c r="AM223" i="11"/>
  <c r="AM222" i="11"/>
  <c r="AM221" i="11"/>
  <c r="AM220" i="11"/>
  <c r="AM219" i="11"/>
  <c r="AM218" i="11"/>
  <c r="AM217" i="11"/>
  <c r="AM216" i="11"/>
  <c r="AM215" i="11"/>
  <c r="AM214" i="11"/>
  <c r="AM213" i="11"/>
  <c r="AM212" i="11"/>
  <c r="AM211" i="11"/>
  <c r="AM210" i="11"/>
  <c r="AM209" i="11"/>
  <c r="AM208" i="11"/>
  <c r="AM207" i="11"/>
  <c r="AM206" i="11"/>
  <c r="AM205" i="11"/>
  <c r="AM204" i="11"/>
  <c r="AM203" i="11"/>
  <c r="AM202" i="11"/>
  <c r="AM201" i="11"/>
  <c r="AM200" i="11"/>
  <c r="AM199" i="11"/>
  <c r="AM198" i="11"/>
  <c r="AM197" i="11"/>
  <c r="AM196" i="11"/>
  <c r="AM195" i="11"/>
  <c r="AM194" i="11"/>
  <c r="AM193" i="11"/>
  <c r="AM192" i="11"/>
  <c r="AM191" i="11"/>
  <c r="AM190" i="11"/>
  <c r="AM189" i="11"/>
  <c r="AM188" i="11"/>
  <c r="AM187" i="11"/>
  <c r="AM186" i="11"/>
  <c r="AM185" i="11"/>
  <c r="AM184" i="11"/>
  <c r="AM183" i="11"/>
  <c r="AM182" i="11"/>
  <c r="AM181" i="11"/>
  <c r="AM180" i="11"/>
  <c r="AM179" i="11"/>
  <c r="AM178" i="11"/>
  <c r="AM177" i="11"/>
  <c r="AM176" i="11"/>
  <c r="AM175" i="11"/>
  <c r="AM174" i="11"/>
  <c r="AM173" i="11"/>
  <c r="AM172" i="11"/>
  <c r="AM171" i="11"/>
  <c r="AM170" i="11"/>
  <c r="AM169" i="11"/>
  <c r="AM168" i="11"/>
  <c r="AM167" i="11"/>
  <c r="AM166" i="11"/>
  <c r="AM165" i="11"/>
  <c r="AM164" i="11"/>
  <c r="AM163" i="11"/>
  <c r="AM162" i="11"/>
  <c r="AM161" i="11"/>
  <c r="AM160" i="11"/>
  <c r="AM159" i="11"/>
  <c r="AM158" i="11"/>
  <c r="AM157" i="11"/>
  <c r="AM156" i="11"/>
  <c r="AM155" i="11"/>
  <c r="AM154" i="11"/>
  <c r="AM153" i="11"/>
  <c r="AM152" i="11"/>
  <c r="AM151" i="11"/>
  <c r="AM150" i="11"/>
  <c r="AM149" i="11"/>
  <c r="AM148" i="11"/>
  <c r="AM147" i="11"/>
  <c r="AM146" i="11"/>
  <c r="AM145" i="11"/>
  <c r="AM144" i="11"/>
  <c r="AM143" i="11"/>
  <c r="AM142" i="11"/>
  <c r="AM141" i="11"/>
  <c r="AM140" i="11"/>
  <c r="AM139" i="11"/>
  <c r="AM138" i="11"/>
  <c r="AM137" i="11"/>
  <c r="AM136" i="11"/>
  <c r="AM135" i="11"/>
  <c r="AM134" i="11"/>
  <c r="AM133" i="11"/>
  <c r="AM132" i="11"/>
  <c r="AM131" i="11"/>
  <c r="AM130" i="11"/>
  <c r="AM129" i="11"/>
  <c r="AM128" i="11"/>
  <c r="AM127" i="11"/>
  <c r="AM126" i="11"/>
  <c r="AM125" i="11"/>
  <c r="AM124" i="11"/>
  <c r="AM123" i="11"/>
  <c r="AM122" i="11"/>
  <c r="AM121" i="11"/>
  <c r="AM120" i="11"/>
  <c r="AM119" i="11"/>
  <c r="AM118" i="11"/>
  <c r="AM117" i="11"/>
  <c r="AM116" i="11"/>
  <c r="AM115" i="11"/>
  <c r="AM114" i="11"/>
  <c r="AM113" i="11"/>
  <c r="AM112" i="11"/>
  <c r="AM111" i="11"/>
  <c r="AM110" i="11"/>
  <c r="AM109" i="11"/>
  <c r="AM108" i="11"/>
  <c r="AM107" i="11"/>
  <c r="AM106" i="11"/>
  <c r="AM105" i="11"/>
  <c r="AM104" i="11"/>
  <c r="AM103" i="11"/>
  <c r="AM102" i="11"/>
  <c r="AM101" i="11"/>
  <c r="AM100" i="11"/>
  <c r="AM99" i="11"/>
  <c r="AM98" i="11"/>
  <c r="AM97" i="11"/>
  <c r="AM96" i="11"/>
  <c r="AM95" i="11"/>
  <c r="AM94" i="11"/>
  <c r="AM93" i="11"/>
  <c r="AM92" i="11"/>
  <c r="AM91" i="11"/>
  <c r="AM90" i="11"/>
  <c r="AM89" i="11"/>
  <c r="AM88" i="11"/>
  <c r="AM87" i="11"/>
  <c r="AM86" i="11"/>
  <c r="AM85" i="11"/>
  <c r="AM84" i="11"/>
  <c r="AM83" i="11"/>
  <c r="AM82" i="11"/>
  <c r="AM81" i="11"/>
  <c r="AM80" i="11"/>
  <c r="AM79" i="11"/>
  <c r="AM78" i="11"/>
  <c r="AM77" i="11"/>
  <c r="AM76" i="11"/>
  <c r="AM75" i="11"/>
  <c r="AM74" i="11"/>
  <c r="AM73" i="11"/>
  <c r="AM72" i="11"/>
  <c r="AM71" i="11"/>
  <c r="AM70" i="11"/>
  <c r="AM69" i="11"/>
  <c r="AM68" i="11"/>
  <c r="AM67" i="11"/>
  <c r="AM66" i="11"/>
  <c r="AM65" i="11"/>
  <c r="AM64" i="11"/>
  <c r="AM63" i="11"/>
  <c r="AM62" i="11"/>
  <c r="AM61" i="11"/>
  <c r="AM60" i="11"/>
  <c r="AM59" i="11"/>
  <c r="AM58" i="11"/>
  <c r="AM57" i="11"/>
  <c r="AM56" i="11"/>
  <c r="AM55" i="11"/>
  <c r="AM54" i="11"/>
  <c r="AM53" i="11"/>
  <c r="AM52" i="11"/>
  <c r="AM51" i="11"/>
  <c r="AM50" i="11"/>
  <c r="AM49" i="11"/>
  <c r="AM48" i="11"/>
  <c r="AM47" i="11"/>
  <c r="AM46" i="11"/>
  <c r="AM45" i="11"/>
  <c r="AM44" i="11"/>
  <c r="AM43" i="11"/>
  <c r="AM42" i="11"/>
  <c r="AM41" i="11"/>
  <c r="AM40" i="11"/>
  <c r="AM39" i="11"/>
  <c r="AM38" i="11"/>
  <c r="AM37" i="11"/>
  <c r="AM36" i="11"/>
  <c r="AM35" i="11"/>
  <c r="AM34" i="11"/>
  <c r="AM33" i="11"/>
  <c r="AM32" i="11"/>
  <c r="AM31" i="11"/>
  <c r="AM30" i="11"/>
  <c r="AM29" i="11"/>
  <c r="AM28" i="11"/>
  <c r="AM27" i="11"/>
  <c r="AM26" i="11"/>
  <c r="AM25" i="11"/>
  <c r="AM24" i="11"/>
  <c r="AM23" i="11"/>
  <c r="AM22" i="11"/>
  <c r="AM21" i="11"/>
  <c r="AM20" i="11"/>
  <c r="AM19" i="11"/>
  <c r="AM18" i="11"/>
  <c r="AM17" i="11"/>
  <c r="AM16" i="11"/>
  <c r="AM15" i="11"/>
  <c r="AM14" i="11"/>
  <c r="AM13" i="11"/>
  <c r="AM12" i="11"/>
  <c r="AM11" i="11"/>
  <c r="AM10" i="11"/>
  <c r="AM9" i="11"/>
  <c r="AM8" i="11"/>
  <c r="AM7" i="11"/>
  <c r="AM6" i="11"/>
  <c r="AM5" i="11"/>
  <c r="AL5500" i="11"/>
  <c r="AL5499" i="11"/>
  <c r="AL5498" i="11"/>
  <c r="AL5497" i="11"/>
  <c r="AL5496" i="11"/>
  <c r="AL5495" i="11"/>
  <c r="AL5494" i="11"/>
  <c r="AL5493" i="11"/>
  <c r="AL5492" i="11"/>
  <c r="AL5491" i="11"/>
  <c r="AL5490" i="11"/>
  <c r="AL5489" i="11"/>
  <c r="AL5488" i="11"/>
  <c r="AL5487" i="11"/>
  <c r="AL5486" i="11"/>
  <c r="AL5485" i="11"/>
  <c r="AL5484" i="11"/>
  <c r="AL5483" i="11"/>
  <c r="AL5482" i="11"/>
  <c r="AL5481" i="11"/>
  <c r="AL5480" i="11"/>
  <c r="AL5479" i="11"/>
  <c r="AL5478" i="11"/>
  <c r="AL5477" i="11"/>
  <c r="AL5476" i="11"/>
  <c r="AL5475" i="11"/>
  <c r="AL5474" i="11"/>
  <c r="AL5473" i="11"/>
  <c r="AL5472" i="11"/>
  <c r="AL5471" i="11"/>
  <c r="AL5470" i="11"/>
  <c r="AL5469" i="11"/>
  <c r="AL5468" i="11"/>
  <c r="AL5467" i="11"/>
  <c r="AL5466" i="11"/>
  <c r="AL5465" i="11"/>
  <c r="AL5464" i="11"/>
  <c r="AL5463" i="11"/>
  <c r="AL5462" i="11"/>
  <c r="AL5461" i="11"/>
  <c r="AL5460" i="11"/>
  <c r="AL5459" i="11"/>
  <c r="AL5458" i="11"/>
  <c r="AL5457" i="11"/>
  <c r="AL5456" i="11"/>
  <c r="AL5455" i="11"/>
  <c r="AL5454" i="11"/>
  <c r="AL5453" i="11"/>
  <c r="AL5452" i="11"/>
  <c r="AL5451" i="11"/>
  <c r="AL5450" i="11"/>
  <c r="AL5449" i="11"/>
  <c r="AL5448" i="11"/>
  <c r="AL5447" i="11"/>
  <c r="AL5446" i="11"/>
  <c r="AL5445" i="11"/>
  <c r="AL5444" i="11"/>
  <c r="AL5443" i="11"/>
  <c r="AL5442" i="11"/>
  <c r="AL5441" i="11"/>
  <c r="AL5440" i="11"/>
  <c r="AL5439" i="11"/>
  <c r="AL5438" i="11"/>
  <c r="AL5437" i="11"/>
  <c r="AL5436" i="11"/>
  <c r="AL5435" i="11"/>
  <c r="AL5434" i="11"/>
  <c r="AL5433" i="11"/>
  <c r="AL5432" i="11"/>
  <c r="AL5431" i="11"/>
  <c r="AL5430" i="11"/>
  <c r="AL5429" i="11"/>
  <c r="AL5428" i="11"/>
  <c r="AL5427" i="11"/>
  <c r="AL5426" i="11"/>
  <c r="AL5425" i="11"/>
  <c r="AL5424" i="11"/>
  <c r="AL5423" i="11"/>
  <c r="AL5422" i="11"/>
  <c r="AL5421" i="11"/>
  <c r="AL5420" i="11"/>
  <c r="AL5419" i="11"/>
  <c r="AL5418" i="11"/>
  <c r="AL5417" i="11"/>
  <c r="AL5416" i="11"/>
  <c r="AL5415" i="11"/>
  <c r="AL5414" i="11"/>
  <c r="AL5413" i="11"/>
  <c r="AL5412" i="11"/>
  <c r="AL5411" i="11"/>
  <c r="AL5410" i="11"/>
  <c r="AL5409" i="11"/>
  <c r="AL5408" i="11"/>
  <c r="AL5407" i="11"/>
  <c r="AL5406" i="11"/>
  <c r="AL5405" i="11"/>
  <c r="AL5404" i="11"/>
  <c r="AL5403" i="11"/>
  <c r="AL5402" i="11"/>
  <c r="AL5401" i="11"/>
  <c r="AL5400" i="11"/>
  <c r="AL5399" i="11"/>
  <c r="AL5398" i="11"/>
  <c r="AL5397" i="11"/>
  <c r="AL5396" i="11"/>
  <c r="AL5395" i="11"/>
  <c r="AL5394" i="11"/>
  <c r="AL5393" i="11"/>
  <c r="AL5392" i="11"/>
  <c r="AL5391" i="11"/>
  <c r="AL5390" i="11"/>
  <c r="AL5389" i="11"/>
  <c r="AL5388" i="11"/>
  <c r="AL5387" i="11"/>
  <c r="AL5386" i="11"/>
  <c r="AL5385" i="11"/>
  <c r="AL5384" i="11"/>
  <c r="AL5383" i="11"/>
  <c r="AL5382" i="11"/>
  <c r="AL5381" i="11"/>
  <c r="AL5380" i="11"/>
  <c r="AL5379" i="11"/>
  <c r="AL5378" i="11"/>
  <c r="AL5377" i="11"/>
  <c r="AL5376" i="11"/>
  <c r="AL5375" i="11"/>
  <c r="AL5374" i="11"/>
  <c r="AL5373" i="11"/>
  <c r="AL5372" i="11"/>
  <c r="AL5371" i="11"/>
  <c r="AL5370" i="11"/>
  <c r="AL5369" i="11"/>
  <c r="AL5368" i="11"/>
  <c r="AL5367" i="11"/>
  <c r="AL5366" i="11"/>
  <c r="AL5365" i="11"/>
  <c r="AL5364" i="11"/>
  <c r="AL5363" i="11"/>
  <c r="AL5362" i="11"/>
  <c r="AL5361" i="11"/>
  <c r="AL5360" i="11"/>
  <c r="AL5359" i="11"/>
  <c r="AL5358" i="11"/>
  <c r="AL5357" i="11"/>
  <c r="AL5356" i="11"/>
  <c r="AL5355" i="11"/>
  <c r="AL5354" i="11"/>
  <c r="AL5353" i="11"/>
  <c r="AL5352" i="11"/>
  <c r="AL5351" i="11"/>
  <c r="AL5350" i="11"/>
  <c r="AL5349" i="11"/>
  <c r="AL5348" i="11"/>
  <c r="AL5347" i="11"/>
  <c r="AL5346" i="11"/>
  <c r="AL5345" i="11"/>
  <c r="AL5344" i="11"/>
  <c r="AL5343" i="11"/>
  <c r="AL5342" i="11"/>
  <c r="AL5341" i="11"/>
  <c r="AL5340" i="11"/>
  <c r="AL5339" i="11"/>
  <c r="AL5338" i="11"/>
  <c r="AL5337" i="11"/>
  <c r="AL5336" i="11"/>
  <c r="AL5335" i="11"/>
  <c r="AL5334" i="11"/>
  <c r="AL5333" i="11"/>
  <c r="AL5332" i="11"/>
  <c r="AL5331" i="11"/>
  <c r="AL5330" i="11"/>
  <c r="AL5329" i="11"/>
  <c r="AL5328" i="11"/>
  <c r="AL5327" i="11"/>
  <c r="AL5326" i="11"/>
  <c r="AL5325" i="11"/>
  <c r="AL5324" i="11"/>
  <c r="AL5323" i="11"/>
  <c r="AL5322" i="11"/>
  <c r="AL5321" i="11"/>
  <c r="AL5320" i="11"/>
  <c r="AL5319" i="11"/>
  <c r="AL5318" i="11"/>
  <c r="AL5317" i="11"/>
  <c r="AL5316" i="11"/>
  <c r="AL5315" i="11"/>
  <c r="AL5314" i="11"/>
  <c r="AL5313" i="11"/>
  <c r="AL5312" i="11"/>
  <c r="AL5311" i="11"/>
  <c r="AL5310" i="11"/>
  <c r="AL5309" i="11"/>
  <c r="AL5308" i="11"/>
  <c r="AL5307" i="11"/>
  <c r="AL5306" i="11"/>
  <c r="AL5305" i="11"/>
  <c r="AL5304" i="11"/>
  <c r="AL5303" i="11"/>
  <c r="AL5302" i="11"/>
  <c r="AL5301" i="11"/>
  <c r="AL5300" i="11"/>
  <c r="AL5299" i="11"/>
  <c r="AL5298" i="11"/>
  <c r="AL5297" i="11"/>
  <c r="AL5296" i="11"/>
  <c r="AL5295" i="11"/>
  <c r="AL5294" i="11"/>
  <c r="AL5293" i="11"/>
  <c r="AL5292" i="11"/>
  <c r="AL5291" i="11"/>
  <c r="AL5290" i="11"/>
  <c r="AL5289" i="11"/>
  <c r="AL5288" i="11"/>
  <c r="AL5287" i="11"/>
  <c r="AL5286" i="11"/>
  <c r="AL5285" i="11"/>
  <c r="AL5284" i="11"/>
  <c r="AL5283" i="11"/>
  <c r="AL5282" i="11"/>
  <c r="AL5281" i="11"/>
  <c r="AL5280" i="11"/>
  <c r="AL5279" i="11"/>
  <c r="AL5278" i="11"/>
  <c r="AL5277" i="11"/>
  <c r="AL5276" i="11"/>
  <c r="AL5275" i="11"/>
  <c r="AL5274" i="11"/>
  <c r="AL5273" i="11"/>
  <c r="AL5272" i="11"/>
  <c r="AL5271" i="11"/>
  <c r="AL5270" i="11"/>
  <c r="AL5269" i="11"/>
  <c r="AL5268" i="11"/>
  <c r="AL5267" i="11"/>
  <c r="AL5266" i="11"/>
  <c r="AL5265" i="11"/>
  <c r="AL5264" i="11"/>
  <c r="AL5263" i="11"/>
  <c r="AL5262" i="11"/>
  <c r="AL5261" i="11"/>
  <c r="AL5260" i="11"/>
  <c r="AL5259" i="11"/>
  <c r="AL5258" i="11"/>
  <c r="AL5257" i="11"/>
  <c r="AL5256" i="11"/>
  <c r="AL5255" i="11"/>
  <c r="AL5254" i="11"/>
  <c r="AL5253" i="11"/>
  <c r="AL5252" i="11"/>
  <c r="AL5251" i="11"/>
  <c r="AL5250" i="11"/>
  <c r="AL5249" i="11"/>
  <c r="AL5248" i="11"/>
  <c r="AL5247" i="11"/>
  <c r="AL5246" i="11"/>
  <c r="AL5245" i="11"/>
  <c r="AL5244" i="11"/>
  <c r="AL5243" i="11"/>
  <c r="AL5242" i="11"/>
  <c r="AL5241" i="11"/>
  <c r="AL5240" i="11"/>
  <c r="AL5239" i="11"/>
  <c r="AL5238" i="11"/>
  <c r="AL5237" i="11"/>
  <c r="AL5236" i="11"/>
  <c r="AL5235" i="11"/>
  <c r="AL5234" i="11"/>
  <c r="AL5233" i="11"/>
  <c r="AL5232" i="11"/>
  <c r="AL5231" i="11"/>
  <c r="AL5230" i="11"/>
  <c r="AL5229" i="11"/>
  <c r="AL5228" i="11"/>
  <c r="AL5227" i="11"/>
  <c r="AL5226" i="11"/>
  <c r="AL5225" i="11"/>
  <c r="AL5224" i="11"/>
  <c r="AL5223" i="11"/>
  <c r="AL5222" i="11"/>
  <c r="AL5221" i="11"/>
  <c r="AL5220" i="11"/>
  <c r="AL5219" i="11"/>
  <c r="AL5218" i="11"/>
  <c r="AL5217" i="11"/>
  <c r="AL5216" i="11"/>
  <c r="AL5215" i="11"/>
  <c r="AL5214" i="11"/>
  <c r="AL5213" i="11"/>
  <c r="AL5212" i="11"/>
  <c r="AL5211" i="11"/>
  <c r="AL5210" i="11"/>
  <c r="AL5209" i="11"/>
  <c r="AL5208" i="11"/>
  <c r="AL5207" i="11"/>
  <c r="AL5206" i="11"/>
  <c r="AL5205" i="11"/>
  <c r="AL5204" i="11"/>
  <c r="AL5203" i="11"/>
  <c r="AL5202" i="11"/>
  <c r="AL5201" i="11"/>
  <c r="AL5200" i="11"/>
  <c r="AL5199" i="11"/>
  <c r="AL5198" i="11"/>
  <c r="AL5197" i="11"/>
  <c r="AL5196" i="11"/>
  <c r="AL5195" i="11"/>
  <c r="AL5194" i="11"/>
  <c r="AL5193" i="11"/>
  <c r="AL5192" i="11"/>
  <c r="AL5191" i="11"/>
  <c r="AL5190" i="11"/>
  <c r="AL5189" i="11"/>
  <c r="AL5188" i="11"/>
  <c r="AL5187" i="11"/>
  <c r="AL5186" i="11"/>
  <c r="AL5185" i="11"/>
  <c r="AL5184" i="11"/>
  <c r="AL5183" i="11"/>
  <c r="AL5182" i="11"/>
  <c r="AL5181" i="11"/>
  <c r="AL5180" i="11"/>
  <c r="AL5179" i="11"/>
  <c r="AL5178" i="11"/>
  <c r="AL5177" i="11"/>
  <c r="AL5176" i="11"/>
  <c r="AL5175" i="11"/>
  <c r="AL5174" i="11"/>
  <c r="AL5173" i="11"/>
  <c r="AL5172" i="11"/>
  <c r="AL5171" i="11"/>
  <c r="AL5170" i="11"/>
  <c r="AL5169" i="11"/>
  <c r="AL5168" i="11"/>
  <c r="AL5167" i="11"/>
  <c r="AL5166" i="11"/>
  <c r="AL5165" i="11"/>
  <c r="AL5164" i="11"/>
  <c r="AL5163" i="11"/>
  <c r="AL5162" i="11"/>
  <c r="AL5161" i="11"/>
  <c r="AL5160" i="11"/>
  <c r="AL5159" i="11"/>
  <c r="AL5158" i="11"/>
  <c r="AL5157" i="11"/>
  <c r="AL5156" i="11"/>
  <c r="AL5155" i="11"/>
  <c r="AL5154" i="11"/>
  <c r="AL5153" i="11"/>
  <c r="AL5152" i="11"/>
  <c r="AL5151" i="11"/>
  <c r="AL5150" i="11"/>
  <c r="AL5149" i="11"/>
  <c r="AL5148" i="11"/>
  <c r="AL5147" i="11"/>
  <c r="AL5146" i="11"/>
  <c r="AL5145" i="11"/>
  <c r="AL5144" i="11"/>
  <c r="AL5143" i="11"/>
  <c r="AL5142" i="11"/>
  <c r="AL5141" i="11"/>
  <c r="AL5140" i="11"/>
  <c r="AL5139" i="11"/>
  <c r="AL5138" i="11"/>
  <c r="AL5137" i="11"/>
  <c r="AL5136" i="11"/>
  <c r="AL5135" i="11"/>
  <c r="AL5134" i="11"/>
  <c r="AL5133" i="11"/>
  <c r="AL5132" i="11"/>
  <c r="AL5131" i="11"/>
  <c r="AL5130" i="11"/>
  <c r="AL5129" i="11"/>
  <c r="AL5128" i="11"/>
  <c r="AL5127" i="11"/>
  <c r="AL5126" i="11"/>
  <c r="AL5125" i="11"/>
  <c r="AL5124" i="11"/>
  <c r="AL5123" i="11"/>
  <c r="AL5122" i="11"/>
  <c r="AL5121" i="11"/>
  <c r="AL5120" i="11"/>
  <c r="AL5119" i="11"/>
  <c r="AL5118" i="11"/>
  <c r="AL5117" i="11"/>
  <c r="AL5116" i="11"/>
  <c r="AL5115" i="11"/>
  <c r="AL5114" i="11"/>
  <c r="AL5113" i="11"/>
  <c r="AL5112" i="11"/>
  <c r="AL5111" i="11"/>
  <c r="AL5110" i="11"/>
  <c r="AL5109" i="11"/>
  <c r="AL5108" i="11"/>
  <c r="AL5107" i="11"/>
  <c r="AL5106" i="11"/>
  <c r="AL5105" i="11"/>
  <c r="AL5104" i="11"/>
  <c r="AL5103" i="11"/>
  <c r="AL5102" i="11"/>
  <c r="AL5101" i="11"/>
  <c r="AL5100" i="11"/>
  <c r="AL5099" i="11"/>
  <c r="AL5098" i="11"/>
  <c r="AL5097" i="11"/>
  <c r="AL5096" i="11"/>
  <c r="AL5095" i="11"/>
  <c r="AL5094" i="11"/>
  <c r="AL5093" i="11"/>
  <c r="AL5092" i="11"/>
  <c r="AL5091" i="11"/>
  <c r="AL5090" i="11"/>
  <c r="AL5089" i="11"/>
  <c r="AL5088" i="11"/>
  <c r="AL5087" i="11"/>
  <c r="AL5086" i="11"/>
  <c r="AL5085" i="11"/>
  <c r="AL5084" i="11"/>
  <c r="AL5083" i="11"/>
  <c r="AL5082" i="11"/>
  <c r="AL5081" i="11"/>
  <c r="AL5080" i="11"/>
  <c r="AL5079" i="11"/>
  <c r="AL5078" i="11"/>
  <c r="AL5077" i="11"/>
  <c r="AL5076" i="11"/>
  <c r="AL5075" i="11"/>
  <c r="AL5074" i="11"/>
  <c r="AL5073" i="11"/>
  <c r="AL5072" i="11"/>
  <c r="AL5071" i="11"/>
  <c r="AL5070" i="11"/>
  <c r="AL5069" i="11"/>
  <c r="AL5068" i="11"/>
  <c r="AL5067" i="11"/>
  <c r="AL5066" i="11"/>
  <c r="AL5065" i="11"/>
  <c r="AL5064" i="11"/>
  <c r="AL5063" i="11"/>
  <c r="AL5062" i="11"/>
  <c r="AL5061" i="11"/>
  <c r="AL5060" i="11"/>
  <c r="AL5059" i="11"/>
  <c r="AL5058" i="11"/>
  <c r="AL5057" i="11"/>
  <c r="AL5056" i="11"/>
  <c r="AL5055" i="11"/>
  <c r="AL5054" i="11"/>
  <c r="AL5053" i="11"/>
  <c r="AL5052" i="11"/>
  <c r="AL5051" i="11"/>
  <c r="AL5050" i="11"/>
  <c r="AL5049" i="11"/>
  <c r="AL5048" i="11"/>
  <c r="AL5047" i="11"/>
  <c r="AL5046" i="11"/>
  <c r="AL5045" i="11"/>
  <c r="AL5044" i="11"/>
  <c r="AL5043" i="11"/>
  <c r="AL5042" i="11"/>
  <c r="AL5041" i="11"/>
  <c r="AL5040" i="11"/>
  <c r="AL5039" i="11"/>
  <c r="AL5038" i="11"/>
  <c r="AL5037" i="11"/>
  <c r="AL5036" i="11"/>
  <c r="AL5035" i="11"/>
  <c r="AL5034" i="11"/>
  <c r="AL5033" i="11"/>
  <c r="AL5032" i="11"/>
  <c r="AL5031" i="11"/>
  <c r="AL5030" i="11"/>
  <c r="AL5029" i="11"/>
  <c r="AL5028" i="11"/>
  <c r="AL5027" i="11"/>
  <c r="AL5026" i="11"/>
  <c r="AL5025" i="11"/>
  <c r="AL5024" i="11"/>
  <c r="AL5023" i="11"/>
  <c r="AL5022" i="11"/>
  <c r="AL5021" i="11"/>
  <c r="AL5020" i="11"/>
  <c r="AL5019" i="11"/>
  <c r="AL5018" i="11"/>
  <c r="AL5017" i="11"/>
  <c r="AL5016" i="11"/>
  <c r="AL5015" i="11"/>
  <c r="AL5014" i="11"/>
  <c r="AL5013" i="11"/>
  <c r="AL5012" i="11"/>
  <c r="AL5011" i="11"/>
  <c r="AL5010" i="11"/>
  <c r="AL5009" i="11"/>
  <c r="AL5008" i="11"/>
  <c r="AL5007" i="11"/>
  <c r="AL5006" i="11"/>
  <c r="AL5005" i="11"/>
  <c r="AL5004" i="11"/>
  <c r="AL5003" i="11"/>
  <c r="AL5002" i="11"/>
  <c r="AL5001" i="11"/>
  <c r="AL5000" i="11"/>
  <c r="AL4999" i="11"/>
  <c r="AL4998" i="11"/>
  <c r="AL4997" i="11"/>
  <c r="AL4996" i="11"/>
  <c r="AL4995" i="11"/>
  <c r="AL4994" i="11"/>
  <c r="AL4993" i="11"/>
  <c r="AL4992" i="11"/>
  <c r="AL4991" i="11"/>
  <c r="AL4990" i="11"/>
  <c r="AL4989" i="11"/>
  <c r="AL4988" i="11"/>
  <c r="AL4987" i="11"/>
  <c r="AL4986" i="11"/>
  <c r="AL4985" i="11"/>
  <c r="AL4984" i="11"/>
  <c r="AL4983" i="11"/>
  <c r="AL4982" i="11"/>
  <c r="AL4981" i="11"/>
  <c r="AL4980" i="11"/>
  <c r="AL4979" i="11"/>
  <c r="AL4978" i="11"/>
  <c r="AL4977" i="11"/>
  <c r="AL4976" i="11"/>
  <c r="AL4975" i="11"/>
  <c r="AL4974" i="11"/>
  <c r="AL4973" i="11"/>
  <c r="AL4972" i="11"/>
  <c r="AL4971" i="11"/>
  <c r="AL4970" i="11"/>
  <c r="AL4969" i="11"/>
  <c r="AL4968" i="11"/>
  <c r="AL4967" i="11"/>
  <c r="AL4966" i="11"/>
  <c r="AL4965" i="11"/>
  <c r="AL4964" i="11"/>
  <c r="AL4963" i="11"/>
  <c r="AL4962" i="11"/>
  <c r="AL4961" i="11"/>
  <c r="AL4960" i="11"/>
  <c r="AL4959" i="11"/>
  <c r="AL4958" i="11"/>
  <c r="AL4957" i="11"/>
  <c r="AL4956" i="11"/>
  <c r="AL4955" i="11"/>
  <c r="AL4954" i="11"/>
  <c r="AL4953" i="11"/>
  <c r="AL4952" i="11"/>
  <c r="AL4951" i="11"/>
  <c r="AL4950" i="11"/>
  <c r="AL4949" i="11"/>
  <c r="AL4948" i="11"/>
  <c r="AL4947" i="11"/>
  <c r="AL4946" i="11"/>
  <c r="AL4945" i="11"/>
  <c r="AL4944" i="11"/>
  <c r="AL4943" i="11"/>
  <c r="AL4942" i="11"/>
  <c r="AL4941" i="11"/>
  <c r="AL4940" i="11"/>
  <c r="AL4939" i="11"/>
  <c r="AL4938" i="11"/>
  <c r="AL4937" i="11"/>
  <c r="AL4936" i="11"/>
  <c r="AL4935" i="11"/>
  <c r="AL4934" i="11"/>
  <c r="AL4933" i="11"/>
  <c r="AL4932" i="11"/>
  <c r="AL4931" i="11"/>
  <c r="AL4930" i="11"/>
  <c r="AL4929" i="11"/>
  <c r="AL4928" i="11"/>
  <c r="AL4927" i="11"/>
  <c r="AL4926" i="11"/>
  <c r="AL4925" i="11"/>
  <c r="AL4924" i="11"/>
  <c r="AL4923" i="11"/>
  <c r="AL4922" i="11"/>
  <c r="AL4921" i="11"/>
  <c r="AL4920" i="11"/>
  <c r="AL4919" i="11"/>
  <c r="AL4918" i="11"/>
  <c r="AL4917" i="11"/>
  <c r="AL4916" i="11"/>
  <c r="AL4915" i="11"/>
  <c r="AL4914" i="11"/>
  <c r="AL4913" i="11"/>
  <c r="AL4912" i="11"/>
  <c r="AL4911" i="11"/>
  <c r="AL4910" i="11"/>
  <c r="AL4909" i="11"/>
  <c r="AL4908" i="11"/>
  <c r="AL4907" i="11"/>
  <c r="AL4906" i="11"/>
  <c r="AL4905" i="11"/>
  <c r="AL4904" i="11"/>
  <c r="AL4903" i="11"/>
  <c r="AL4902" i="11"/>
  <c r="AL4901" i="11"/>
  <c r="AL4900" i="11"/>
  <c r="AL4899" i="11"/>
  <c r="AL4898" i="11"/>
  <c r="AL4897" i="11"/>
  <c r="AL4896" i="11"/>
  <c r="AL4895" i="11"/>
  <c r="AL4894" i="11"/>
  <c r="AL4893" i="11"/>
  <c r="AL4892" i="11"/>
  <c r="AL4891" i="11"/>
  <c r="AL4890" i="11"/>
  <c r="AL4889" i="11"/>
  <c r="AL4888" i="11"/>
  <c r="AL4887" i="11"/>
  <c r="AL4886" i="11"/>
  <c r="AL4885" i="11"/>
  <c r="AL4884" i="11"/>
  <c r="AL4883" i="11"/>
  <c r="AL4882" i="11"/>
  <c r="AL4881" i="11"/>
  <c r="AL4880" i="11"/>
  <c r="AL4879" i="11"/>
  <c r="AL4878" i="11"/>
  <c r="AL4877" i="11"/>
  <c r="AL4876" i="11"/>
  <c r="AL4875" i="11"/>
  <c r="AL4874" i="11"/>
  <c r="AL4873" i="11"/>
  <c r="AL4872" i="11"/>
  <c r="AL4871" i="11"/>
  <c r="AL4870" i="11"/>
  <c r="AL4869" i="11"/>
  <c r="AL4868" i="11"/>
  <c r="AL4867" i="11"/>
  <c r="AL4866" i="11"/>
  <c r="AL4865" i="11"/>
  <c r="AL4864" i="11"/>
  <c r="AL4863" i="11"/>
  <c r="AL4862" i="11"/>
  <c r="AL4861" i="11"/>
  <c r="AL4860" i="11"/>
  <c r="AL4859" i="11"/>
  <c r="AL4858" i="11"/>
  <c r="AL4857" i="11"/>
  <c r="AL4856" i="11"/>
  <c r="AL4855" i="11"/>
  <c r="AL4854" i="11"/>
  <c r="AL4853" i="11"/>
  <c r="AL4852" i="11"/>
  <c r="AL4851" i="11"/>
  <c r="AL4850" i="11"/>
  <c r="AL4849" i="11"/>
  <c r="AL4848" i="11"/>
  <c r="AL4847" i="11"/>
  <c r="AL4846" i="11"/>
  <c r="AL4845" i="11"/>
  <c r="AL4844" i="11"/>
  <c r="AL4843" i="11"/>
  <c r="AL4842" i="11"/>
  <c r="AL4841" i="11"/>
  <c r="AL4840" i="11"/>
  <c r="AL4839" i="11"/>
  <c r="AL4838" i="11"/>
  <c r="AL4837" i="11"/>
  <c r="AL4836" i="11"/>
  <c r="AL4835" i="11"/>
  <c r="AL4834" i="11"/>
  <c r="AL4833" i="11"/>
  <c r="AL4832" i="11"/>
  <c r="AL4831" i="11"/>
  <c r="AL4830" i="11"/>
  <c r="AL4829" i="11"/>
  <c r="AL4828" i="11"/>
  <c r="AL4827" i="11"/>
  <c r="AL4826" i="11"/>
  <c r="AL4825" i="11"/>
  <c r="AL4824" i="11"/>
  <c r="AL4823" i="11"/>
  <c r="AL4822" i="11"/>
  <c r="AL4821" i="11"/>
  <c r="AL4820" i="11"/>
  <c r="AL4819" i="11"/>
  <c r="AL4818" i="11"/>
  <c r="AL4817" i="11"/>
  <c r="AL4816" i="11"/>
  <c r="AL4815" i="11"/>
  <c r="AL4814" i="11"/>
  <c r="AL4813" i="11"/>
  <c r="AL4812" i="11"/>
  <c r="AL4811" i="11"/>
  <c r="AL4810" i="11"/>
  <c r="AL4809" i="11"/>
  <c r="AL4808" i="11"/>
  <c r="AL4807" i="11"/>
  <c r="AL4806" i="11"/>
  <c r="AL4805" i="11"/>
  <c r="AL4804" i="11"/>
  <c r="AL4803" i="11"/>
  <c r="AL4802" i="11"/>
  <c r="AL4801" i="11"/>
  <c r="AL4800" i="11"/>
  <c r="AL4799" i="11"/>
  <c r="AL4798" i="11"/>
  <c r="AL4797" i="11"/>
  <c r="AL4796" i="11"/>
  <c r="AL4795" i="11"/>
  <c r="AL4794" i="11"/>
  <c r="AL4793" i="11"/>
  <c r="AL4792" i="11"/>
  <c r="AL4791" i="11"/>
  <c r="AL4790" i="11"/>
  <c r="AL4789" i="11"/>
  <c r="AL4788" i="11"/>
  <c r="AL4787" i="11"/>
  <c r="AL4786" i="11"/>
  <c r="AL4785" i="11"/>
  <c r="AL4784" i="11"/>
  <c r="AL4783" i="11"/>
  <c r="AL4782" i="11"/>
  <c r="AL4781" i="11"/>
  <c r="AL4780" i="11"/>
  <c r="AL4779" i="11"/>
  <c r="AL4778" i="11"/>
  <c r="AL4777" i="11"/>
  <c r="AL4776" i="11"/>
  <c r="AL4775" i="11"/>
  <c r="AL4774" i="11"/>
  <c r="AL4773" i="11"/>
  <c r="AL4772" i="11"/>
  <c r="AL4771" i="11"/>
  <c r="AL4770" i="11"/>
  <c r="AL4769" i="11"/>
  <c r="AL4768" i="11"/>
  <c r="AL4767" i="11"/>
  <c r="AL4766" i="11"/>
  <c r="AL4765" i="11"/>
  <c r="AL4764" i="11"/>
  <c r="AL4763" i="11"/>
  <c r="AL4762" i="11"/>
  <c r="AL4761" i="11"/>
  <c r="AL4760" i="11"/>
  <c r="AL4759" i="11"/>
  <c r="AL4758" i="11"/>
  <c r="AL4757" i="11"/>
  <c r="AL4756" i="11"/>
  <c r="AL4755" i="11"/>
  <c r="AL4754" i="11"/>
  <c r="AL4753" i="11"/>
  <c r="AL4752" i="11"/>
  <c r="AL4751" i="11"/>
  <c r="AL4750" i="11"/>
  <c r="AL4749" i="11"/>
  <c r="AL4748" i="11"/>
  <c r="AL4747" i="11"/>
  <c r="AL4746" i="11"/>
  <c r="AL4745" i="11"/>
  <c r="AL4744" i="11"/>
  <c r="AL4743" i="11"/>
  <c r="AL4742" i="11"/>
  <c r="AL4741" i="11"/>
  <c r="AL4740" i="11"/>
  <c r="AL4739" i="11"/>
  <c r="AL4738" i="11"/>
  <c r="AL4737" i="11"/>
  <c r="AL4736" i="11"/>
  <c r="AL4735" i="11"/>
  <c r="AL4734" i="11"/>
  <c r="AL4733" i="11"/>
  <c r="AL4732" i="11"/>
  <c r="AL4731" i="11"/>
  <c r="AL4730" i="11"/>
  <c r="AL4729" i="11"/>
  <c r="AL4728" i="11"/>
  <c r="AL4727" i="11"/>
  <c r="AL4726" i="11"/>
  <c r="AL4725" i="11"/>
  <c r="AL4724" i="11"/>
  <c r="AL4723" i="11"/>
  <c r="AL4722" i="11"/>
  <c r="AL4721" i="11"/>
  <c r="AL4720" i="11"/>
  <c r="AL4719" i="11"/>
  <c r="AL4718" i="11"/>
  <c r="AL4717" i="11"/>
  <c r="AL4716" i="11"/>
  <c r="AL4715" i="11"/>
  <c r="AL4714" i="11"/>
  <c r="AL4713" i="11"/>
  <c r="AL4712" i="11"/>
  <c r="AL4711" i="11"/>
  <c r="AL4710" i="11"/>
  <c r="AL4709" i="11"/>
  <c r="AL4708" i="11"/>
  <c r="AL4707" i="11"/>
  <c r="AL4706" i="11"/>
  <c r="AL4705" i="11"/>
  <c r="AL4704" i="11"/>
  <c r="AL4703" i="11"/>
  <c r="AL4702" i="11"/>
  <c r="AL4701" i="11"/>
  <c r="AL4700" i="11"/>
  <c r="AL4699" i="11"/>
  <c r="AL4698" i="11"/>
  <c r="AL4697" i="11"/>
  <c r="AL4696" i="11"/>
  <c r="AL4695" i="11"/>
  <c r="AL4694" i="11"/>
  <c r="AL4693" i="11"/>
  <c r="AL4692" i="11"/>
  <c r="AL4691" i="11"/>
  <c r="AL4690" i="11"/>
  <c r="AL4689" i="11"/>
  <c r="AL4688" i="11"/>
  <c r="AL4687" i="11"/>
  <c r="AL4686" i="11"/>
  <c r="AL4685" i="11"/>
  <c r="AL4684" i="11"/>
  <c r="AL4683" i="11"/>
  <c r="AL4682" i="11"/>
  <c r="AL4681" i="11"/>
  <c r="AL4680" i="11"/>
  <c r="AL4679" i="11"/>
  <c r="AL4678" i="11"/>
  <c r="AL4677" i="11"/>
  <c r="AL4676" i="11"/>
  <c r="AL4675" i="11"/>
  <c r="AL4674" i="11"/>
  <c r="AL4673" i="11"/>
  <c r="AL4672" i="11"/>
  <c r="AL4671" i="11"/>
  <c r="AL4670" i="11"/>
  <c r="AL4669" i="11"/>
  <c r="AL4668" i="11"/>
  <c r="AL4667" i="11"/>
  <c r="AL4666" i="11"/>
  <c r="AL4665" i="11"/>
  <c r="AL4664" i="11"/>
  <c r="AL4663" i="11"/>
  <c r="AL4662" i="11"/>
  <c r="AL4661" i="11"/>
  <c r="AL4660" i="11"/>
  <c r="AL4659" i="11"/>
  <c r="AL4658" i="11"/>
  <c r="AL4657" i="11"/>
  <c r="AL4656" i="11"/>
  <c r="AL4655" i="11"/>
  <c r="AL4654" i="11"/>
  <c r="AL4653" i="11"/>
  <c r="AL4652" i="11"/>
  <c r="AL4651" i="11"/>
  <c r="AL4650" i="11"/>
  <c r="AL4649" i="11"/>
  <c r="AL4648" i="11"/>
  <c r="AL4647" i="11"/>
  <c r="AL4646" i="11"/>
  <c r="AL4645" i="11"/>
  <c r="AL4644" i="11"/>
  <c r="AL4643" i="11"/>
  <c r="AL4642" i="11"/>
  <c r="AL4641" i="11"/>
  <c r="AL4640" i="11"/>
  <c r="AL4639" i="11"/>
  <c r="AL4638" i="11"/>
  <c r="AL4637" i="11"/>
  <c r="AL4636" i="11"/>
  <c r="AL4635" i="11"/>
  <c r="AL4634" i="11"/>
  <c r="AL4633" i="11"/>
  <c r="AL4632" i="11"/>
  <c r="AL4631" i="11"/>
  <c r="AL4630" i="11"/>
  <c r="AL4629" i="11"/>
  <c r="AL4628" i="11"/>
  <c r="AL4627" i="11"/>
  <c r="AL4626" i="11"/>
  <c r="AL4625" i="11"/>
  <c r="AL4624" i="11"/>
  <c r="AL4623" i="11"/>
  <c r="AL4622" i="11"/>
  <c r="AL4621" i="11"/>
  <c r="AL4620" i="11"/>
  <c r="AL4619" i="11"/>
  <c r="AL4618" i="11"/>
  <c r="AL4617" i="11"/>
  <c r="AL4616" i="11"/>
  <c r="AL4615" i="11"/>
  <c r="AL4614" i="11"/>
  <c r="AL4613" i="11"/>
  <c r="AL4612" i="11"/>
  <c r="AL4611" i="11"/>
  <c r="AL4610" i="11"/>
  <c r="AL4609" i="11"/>
  <c r="AL4608" i="11"/>
  <c r="AL4607" i="11"/>
  <c r="AL4606" i="11"/>
  <c r="AL4605" i="11"/>
  <c r="AL4604" i="11"/>
  <c r="AL4603" i="11"/>
  <c r="AL4602" i="11"/>
  <c r="AL4601" i="11"/>
  <c r="AL4600" i="11"/>
  <c r="AL4599" i="11"/>
  <c r="AL4598" i="11"/>
  <c r="AL4597" i="11"/>
  <c r="AL4596" i="11"/>
  <c r="AL4595" i="11"/>
  <c r="AL4594" i="11"/>
  <c r="AL4593" i="11"/>
  <c r="AL4592" i="11"/>
  <c r="AL4591" i="11"/>
  <c r="AL4590" i="11"/>
  <c r="AL4589" i="11"/>
  <c r="AL4588" i="11"/>
  <c r="AL4587" i="11"/>
  <c r="AL4586" i="11"/>
  <c r="AL4585" i="11"/>
  <c r="AL4584" i="11"/>
  <c r="AL4583" i="11"/>
  <c r="AL4582" i="11"/>
  <c r="AL4581" i="11"/>
  <c r="AL4580" i="11"/>
  <c r="AL4579" i="11"/>
  <c r="AL4578" i="11"/>
  <c r="AL4577" i="11"/>
  <c r="AL4576" i="11"/>
  <c r="AL4575" i="11"/>
  <c r="AL4574" i="11"/>
  <c r="AL4573" i="11"/>
  <c r="AL4572" i="11"/>
  <c r="AL4571" i="11"/>
  <c r="AL4570" i="11"/>
  <c r="AL4569" i="11"/>
  <c r="AL4568" i="11"/>
  <c r="AL4567" i="11"/>
  <c r="AL4566" i="11"/>
  <c r="AL4565" i="11"/>
  <c r="AL4564" i="11"/>
  <c r="AL4563" i="11"/>
  <c r="AL4562" i="11"/>
  <c r="AL4561" i="11"/>
  <c r="AL4560" i="11"/>
  <c r="AL4559" i="11"/>
  <c r="AL4558" i="11"/>
  <c r="AL4557" i="11"/>
  <c r="AL4556" i="11"/>
  <c r="AL4555" i="11"/>
  <c r="AL4554" i="11"/>
  <c r="AL4553" i="11"/>
  <c r="AL4552" i="11"/>
  <c r="AL4551" i="11"/>
  <c r="AL4550" i="11"/>
  <c r="AL4549" i="11"/>
  <c r="AL4548" i="11"/>
  <c r="AL4547" i="11"/>
  <c r="AL4546" i="11"/>
  <c r="AL4545" i="11"/>
  <c r="AL4544" i="11"/>
  <c r="AL4543" i="11"/>
  <c r="AL4542" i="11"/>
  <c r="AL4541" i="11"/>
  <c r="AL4540" i="11"/>
  <c r="AL4539" i="11"/>
  <c r="AL4538" i="11"/>
  <c r="AL4537" i="11"/>
  <c r="AL4536" i="11"/>
  <c r="AL4535" i="11"/>
  <c r="AL4534" i="11"/>
  <c r="AL4533" i="11"/>
  <c r="AL4532" i="11"/>
  <c r="AL4531" i="11"/>
  <c r="AL4530" i="11"/>
  <c r="AL4529" i="11"/>
  <c r="AL4528" i="11"/>
  <c r="AL4527" i="11"/>
  <c r="AL4526" i="11"/>
  <c r="AL4525" i="11"/>
  <c r="AL4524" i="11"/>
  <c r="AL4523" i="11"/>
  <c r="AL4522" i="11"/>
  <c r="AL4521" i="11"/>
  <c r="AL4520" i="11"/>
  <c r="AL4519" i="11"/>
  <c r="AL4518" i="11"/>
  <c r="AL4517" i="11"/>
  <c r="AL4516" i="11"/>
  <c r="AL4515" i="11"/>
  <c r="AL4514" i="11"/>
  <c r="AL4513" i="11"/>
  <c r="AL4512" i="11"/>
  <c r="AL4511" i="11"/>
  <c r="AL4510" i="11"/>
  <c r="AL4509" i="11"/>
  <c r="AL4508" i="11"/>
  <c r="AL4507" i="11"/>
  <c r="AL4506" i="11"/>
  <c r="AL4505" i="11"/>
  <c r="AL4504" i="11"/>
  <c r="AL4503" i="11"/>
  <c r="AL4502" i="11"/>
  <c r="AL4501" i="11"/>
  <c r="AL4500" i="11"/>
  <c r="AL4499" i="11"/>
  <c r="AL4498" i="11"/>
  <c r="AL4497" i="11"/>
  <c r="AL4496" i="11"/>
  <c r="AL4495" i="11"/>
  <c r="AL4494" i="11"/>
  <c r="AL4493" i="11"/>
  <c r="AL4492" i="11"/>
  <c r="AL4491" i="11"/>
  <c r="AL4490" i="11"/>
  <c r="AL4489" i="11"/>
  <c r="AL4488" i="11"/>
  <c r="AL4487" i="11"/>
  <c r="AL4486" i="11"/>
  <c r="AL4485" i="11"/>
  <c r="AL4484" i="11"/>
  <c r="AL4483" i="11"/>
  <c r="AL4482" i="11"/>
  <c r="AL4481" i="11"/>
  <c r="AL4480" i="11"/>
  <c r="AL4479" i="11"/>
  <c r="AL4478" i="11"/>
  <c r="AL4477" i="11"/>
  <c r="AL4476" i="11"/>
  <c r="AL4475" i="11"/>
  <c r="AL4474" i="11"/>
  <c r="AL4473" i="11"/>
  <c r="AL4472" i="11"/>
  <c r="AL4471" i="11"/>
  <c r="AL4470" i="11"/>
  <c r="AL4469" i="11"/>
  <c r="AL4468" i="11"/>
  <c r="AL4467" i="11"/>
  <c r="AL4466" i="11"/>
  <c r="AL4465" i="11"/>
  <c r="AL4464" i="11"/>
  <c r="AL4463" i="11"/>
  <c r="AL4462" i="11"/>
  <c r="AL4461" i="11"/>
  <c r="AL4460" i="11"/>
  <c r="AL4459" i="11"/>
  <c r="AL4458" i="11"/>
  <c r="AL4457" i="11"/>
  <c r="AL4456" i="11"/>
  <c r="AL4455" i="11"/>
  <c r="AL4454" i="11"/>
  <c r="AL4453" i="11"/>
  <c r="AL4452" i="11"/>
  <c r="AL4451" i="11"/>
  <c r="AL4450" i="11"/>
  <c r="AL4449" i="11"/>
  <c r="AL4448" i="11"/>
  <c r="AL4447" i="11"/>
  <c r="AL4446" i="11"/>
  <c r="AL4445" i="11"/>
  <c r="AL4444" i="11"/>
  <c r="AL4443" i="11"/>
  <c r="AL4442" i="11"/>
  <c r="AL4441" i="11"/>
  <c r="AL4440" i="11"/>
  <c r="AL4439" i="11"/>
  <c r="AL4438" i="11"/>
  <c r="AL4437" i="11"/>
  <c r="AL4436" i="11"/>
  <c r="AL4435" i="11"/>
  <c r="AL4434" i="11"/>
  <c r="AL4433" i="11"/>
  <c r="AL4432" i="11"/>
  <c r="AL4431" i="11"/>
  <c r="AL4430" i="11"/>
  <c r="AL4429" i="11"/>
  <c r="AL4428" i="11"/>
  <c r="AL4427" i="11"/>
  <c r="AL4426" i="11"/>
  <c r="AL4425" i="11"/>
  <c r="AL4424" i="11"/>
  <c r="AL4423" i="11"/>
  <c r="AL4422" i="11"/>
  <c r="AL4421" i="11"/>
  <c r="AL4420" i="11"/>
  <c r="AL4419" i="11"/>
  <c r="AL4418" i="11"/>
  <c r="AL4417" i="11"/>
  <c r="AL4416" i="11"/>
  <c r="AL4415" i="11"/>
  <c r="AL4414" i="11"/>
  <c r="AL4413" i="11"/>
  <c r="AL4412" i="11"/>
  <c r="AL4411" i="11"/>
  <c r="AL4410" i="11"/>
  <c r="AL4409" i="11"/>
  <c r="AL4408" i="11"/>
  <c r="AL4407" i="11"/>
  <c r="AL4406" i="11"/>
  <c r="AL4405" i="11"/>
  <c r="AL4404" i="11"/>
  <c r="AL4403" i="11"/>
  <c r="AL4402" i="11"/>
  <c r="AL4401" i="11"/>
  <c r="AL4400" i="11"/>
  <c r="AL4399" i="11"/>
  <c r="AL4398" i="11"/>
  <c r="AL4397" i="11"/>
  <c r="AL4396" i="11"/>
  <c r="AL4395" i="11"/>
  <c r="AL4394" i="11"/>
  <c r="AL4393" i="11"/>
  <c r="AL4392" i="11"/>
  <c r="AL4391" i="11"/>
  <c r="AL4390" i="11"/>
  <c r="AL4389" i="11"/>
  <c r="AL4388" i="11"/>
  <c r="AL4387" i="11"/>
  <c r="AL4386" i="11"/>
  <c r="AL4385" i="11"/>
  <c r="AL4384" i="11"/>
  <c r="AL4383" i="11"/>
  <c r="AL4382" i="11"/>
  <c r="AL4381" i="11"/>
  <c r="AL4380" i="11"/>
  <c r="AL4379" i="11"/>
  <c r="AL4378" i="11"/>
  <c r="AL4377" i="11"/>
  <c r="AL4376" i="11"/>
  <c r="AL4375" i="11"/>
  <c r="AL4374" i="11"/>
  <c r="AL4373" i="11"/>
  <c r="AL4372" i="11"/>
  <c r="AL4371" i="11"/>
  <c r="AL4370" i="11"/>
  <c r="AL4369" i="11"/>
  <c r="AL4368" i="11"/>
  <c r="AL4367" i="11"/>
  <c r="AL4366" i="11"/>
  <c r="AL4365" i="11"/>
  <c r="AL4364" i="11"/>
  <c r="AL4363" i="11"/>
  <c r="AL4362" i="11"/>
  <c r="AL4361" i="11"/>
  <c r="AL4360" i="11"/>
  <c r="AL4359" i="11"/>
  <c r="AL4358" i="11"/>
  <c r="AL4357" i="11"/>
  <c r="AL4356" i="11"/>
  <c r="AL4355" i="11"/>
  <c r="AL4354" i="11"/>
  <c r="AL4353" i="11"/>
  <c r="AL4352" i="11"/>
  <c r="AL4351" i="11"/>
  <c r="AL4350" i="11"/>
  <c r="AL4349" i="11"/>
  <c r="AL4348" i="11"/>
  <c r="AL4347" i="11"/>
  <c r="AL4346" i="11"/>
  <c r="AL4345" i="11"/>
  <c r="AL4344" i="11"/>
  <c r="AL4343" i="11"/>
  <c r="AL4342" i="11"/>
  <c r="AL4341" i="11"/>
  <c r="AL4340" i="11"/>
  <c r="AL4339" i="11"/>
  <c r="AL4338" i="11"/>
  <c r="AL4337" i="11"/>
  <c r="AL4336" i="11"/>
  <c r="AL4335" i="11"/>
  <c r="AL4334" i="11"/>
  <c r="AL4333" i="11"/>
  <c r="AL4332" i="11"/>
  <c r="AL4331" i="11"/>
  <c r="AL4330" i="11"/>
  <c r="AL4329" i="11"/>
  <c r="AL4328" i="11"/>
  <c r="AL4327" i="11"/>
  <c r="AL4326" i="11"/>
  <c r="AL4325" i="11"/>
  <c r="AL4324" i="11"/>
  <c r="AL4323" i="11"/>
  <c r="AL4322" i="11"/>
  <c r="AL4321" i="11"/>
  <c r="AL4320" i="11"/>
  <c r="AL4319" i="11"/>
  <c r="AL4318" i="11"/>
  <c r="AL4317" i="11"/>
  <c r="AL4316" i="11"/>
  <c r="AL4315" i="11"/>
  <c r="AL4314" i="11"/>
  <c r="AL4313" i="11"/>
  <c r="AL4312" i="11"/>
  <c r="AL4311" i="11"/>
  <c r="AL4310" i="11"/>
  <c r="AL4309" i="11"/>
  <c r="AL4308" i="11"/>
  <c r="AL4307" i="11"/>
  <c r="AL4306" i="11"/>
  <c r="AL4305" i="11"/>
  <c r="AL4304" i="11"/>
  <c r="AL4303" i="11"/>
  <c r="AL4302" i="11"/>
  <c r="AL4301" i="11"/>
  <c r="AL4300" i="11"/>
  <c r="AL4299" i="11"/>
  <c r="AL4298" i="11"/>
  <c r="AL4297" i="11"/>
  <c r="AL4296" i="11"/>
  <c r="AL4295" i="11"/>
  <c r="AL4294" i="11"/>
  <c r="AL4293" i="11"/>
  <c r="AL4292" i="11"/>
  <c r="AL4291" i="11"/>
  <c r="AL4290" i="11"/>
  <c r="AL4289" i="11"/>
  <c r="AL4288" i="11"/>
  <c r="AL4287" i="11"/>
  <c r="AL4286" i="11"/>
  <c r="AL4285" i="11"/>
  <c r="AL4284" i="11"/>
  <c r="AL4283" i="11"/>
  <c r="AL4282" i="11"/>
  <c r="AL4281" i="11"/>
  <c r="AL4280" i="11"/>
  <c r="AL4279" i="11"/>
  <c r="AL4278" i="11"/>
  <c r="AL4277" i="11"/>
  <c r="AL4276" i="11"/>
  <c r="AL4275" i="11"/>
  <c r="AL4274" i="11"/>
  <c r="AL4273" i="11"/>
  <c r="AL4272" i="11"/>
  <c r="AL4271" i="11"/>
  <c r="AL4270" i="11"/>
  <c r="AL4269" i="11"/>
  <c r="AL4268" i="11"/>
  <c r="AL4267" i="11"/>
  <c r="AL4266" i="11"/>
  <c r="AL4265" i="11"/>
  <c r="AL4264" i="11"/>
  <c r="AL4263" i="11"/>
  <c r="AL4262" i="11"/>
  <c r="AL4261" i="11"/>
  <c r="AL4260" i="11"/>
  <c r="AL4259" i="11"/>
  <c r="AL4258" i="11"/>
  <c r="AL4257" i="11"/>
  <c r="AL4256" i="11"/>
  <c r="AL4255" i="11"/>
  <c r="AL4254" i="11"/>
  <c r="AL4253" i="11"/>
  <c r="AL4252" i="11"/>
  <c r="AL4251" i="11"/>
  <c r="AL4250" i="11"/>
  <c r="AL4249" i="11"/>
  <c r="AL4248" i="11"/>
  <c r="AL4247" i="11"/>
  <c r="AL4246" i="11"/>
  <c r="AL4245" i="11"/>
  <c r="AL4244" i="11"/>
  <c r="AL4243" i="11"/>
  <c r="AL4242" i="11"/>
  <c r="AL4241" i="11"/>
  <c r="AL4240" i="11"/>
  <c r="AL4239" i="11"/>
  <c r="AL4238" i="11"/>
  <c r="AL4237" i="11"/>
  <c r="AL4236" i="11"/>
  <c r="AL4235" i="11"/>
  <c r="AL4234" i="11"/>
  <c r="AL4233" i="11"/>
  <c r="AL4232" i="11"/>
  <c r="AL4231" i="11"/>
  <c r="AL4230" i="11"/>
  <c r="AL4229" i="11"/>
  <c r="AL4228" i="11"/>
  <c r="AL4227" i="11"/>
  <c r="AL4226" i="11"/>
  <c r="AL4225" i="11"/>
  <c r="AL4224" i="11"/>
  <c r="AL4223" i="11"/>
  <c r="AL4222" i="11"/>
  <c r="AL4221" i="11"/>
  <c r="AL4220" i="11"/>
  <c r="AL4219" i="11"/>
  <c r="AL4218" i="11"/>
  <c r="AL4217" i="11"/>
  <c r="AL4216" i="11"/>
  <c r="AL4215" i="11"/>
  <c r="AL4214" i="11"/>
  <c r="AL4213" i="11"/>
  <c r="AL4212" i="11"/>
  <c r="AL4211" i="11"/>
  <c r="AL4210" i="11"/>
  <c r="AL4209" i="11"/>
  <c r="AL4208" i="11"/>
  <c r="AL4207" i="11"/>
  <c r="AL4206" i="11"/>
  <c r="AL4205" i="11"/>
  <c r="AL4204" i="11"/>
  <c r="AL4203" i="11"/>
  <c r="AL4202" i="11"/>
  <c r="AL4201" i="11"/>
  <c r="AL4200" i="11"/>
  <c r="AL4199" i="11"/>
  <c r="AL4198" i="11"/>
  <c r="AL4197" i="11"/>
  <c r="AL4196" i="11"/>
  <c r="AL4195" i="11"/>
  <c r="AL4194" i="11"/>
  <c r="AL4193" i="11"/>
  <c r="AL4192" i="11"/>
  <c r="AL4191" i="11"/>
  <c r="AL4190" i="11"/>
  <c r="AL4189" i="11"/>
  <c r="AL4188" i="11"/>
  <c r="AL4187" i="11"/>
  <c r="AL4186" i="11"/>
  <c r="AL4185" i="11"/>
  <c r="AL4184" i="11"/>
  <c r="AL4183" i="11"/>
  <c r="AL4182" i="11"/>
  <c r="AL4181" i="11"/>
  <c r="AL4180" i="11"/>
  <c r="AL4179" i="11"/>
  <c r="AL4178" i="11"/>
  <c r="AL4177" i="11"/>
  <c r="AL4176" i="11"/>
  <c r="AL4175" i="11"/>
  <c r="AL4174" i="11"/>
  <c r="AL4173" i="11"/>
  <c r="AL4172" i="11"/>
  <c r="AL4171" i="11"/>
  <c r="AL4170" i="11"/>
  <c r="AL4169" i="11"/>
  <c r="AL4168" i="11"/>
  <c r="AL4167" i="11"/>
  <c r="AL4166" i="11"/>
  <c r="AL4165" i="11"/>
  <c r="AL4164" i="11"/>
  <c r="AL4163" i="11"/>
  <c r="AL4162" i="11"/>
  <c r="AL4161" i="11"/>
  <c r="AL4160" i="11"/>
  <c r="AL4159" i="11"/>
  <c r="AL4158" i="11"/>
  <c r="AL4157" i="11"/>
  <c r="AL4156" i="11"/>
  <c r="AL4155" i="11"/>
  <c r="AL4154" i="11"/>
  <c r="AL4153" i="11"/>
  <c r="AL4152" i="11"/>
  <c r="AL4151" i="11"/>
  <c r="AL4150" i="11"/>
  <c r="AL4149" i="11"/>
  <c r="AL4148" i="11"/>
  <c r="AL4147" i="11"/>
  <c r="AL4146" i="11"/>
  <c r="AL4145" i="11"/>
  <c r="AL4144" i="11"/>
  <c r="AL4143" i="11"/>
  <c r="AL4142" i="11"/>
  <c r="AL4141" i="11"/>
  <c r="AL4140" i="11"/>
  <c r="AL4139" i="11"/>
  <c r="AL4138" i="11"/>
  <c r="AL4137" i="11"/>
  <c r="AL4136" i="11"/>
  <c r="AL4135" i="11"/>
  <c r="AL4134" i="11"/>
  <c r="AL4133" i="11"/>
  <c r="AL4132" i="11"/>
  <c r="AL4131" i="11"/>
  <c r="AL4130" i="11"/>
  <c r="AL4129" i="11"/>
  <c r="AL4128" i="11"/>
  <c r="AL4127" i="11"/>
  <c r="AL4126" i="11"/>
  <c r="AL4125" i="11"/>
  <c r="AL4124" i="11"/>
  <c r="AL4123" i="11"/>
  <c r="AL4122" i="11"/>
  <c r="AL4121" i="11"/>
  <c r="AL4120" i="11"/>
  <c r="AL4119" i="11"/>
  <c r="AL4118" i="11"/>
  <c r="AL4117" i="11"/>
  <c r="AL4116" i="11"/>
  <c r="AL4115" i="11"/>
  <c r="AL4114" i="11"/>
  <c r="AL4113" i="11"/>
  <c r="AL4112" i="11"/>
  <c r="AL4111" i="11"/>
  <c r="AL4110" i="11"/>
  <c r="AL4109" i="11"/>
  <c r="AL4108" i="11"/>
  <c r="AL4107" i="11"/>
  <c r="AL4106" i="11"/>
  <c r="AL4105" i="11"/>
  <c r="AL4104" i="11"/>
  <c r="AL4103" i="11"/>
  <c r="AL4102" i="11"/>
  <c r="AL4101" i="11"/>
  <c r="AL4100" i="11"/>
  <c r="AL4099" i="11"/>
  <c r="AL4098" i="11"/>
  <c r="AL4097" i="11"/>
  <c r="AL4096" i="11"/>
  <c r="AL4095" i="11"/>
  <c r="AL4094" i="11"/>
  <c r="AL4093" i="11"/>
  <c r="AL4092" i="11"/>
  <c r="AL4091" i="11"/>
  <c r="AL4090" i="11"/>
  <c r="AL4089" i="11"/>
  <c r="AL4088" i="11"/>
  <c r="AL4087" i="11"/>
  <c r="AL4086" i="11"/>
  <c r="AL4085" i="11"/>
  <c r="AL4084" i="11"/>
  <c r="AL4083" i="11"/>
  <c r="AL4082" i="11"/>
  <c r="AL4081" i="11"/>
  <c r="AL4080" i="11"/>
  <c r="AL4079" i="11"/>
  <c r="AL4078" i="11"/>
  <c r="AL4077" i="11"/>
  <c r="AL4076" i="11"/>
  <c r="AL4075" i="11"/>
  <c r="AL4074" i="11"/>
  <c r="AL4073" i="11"/>
  <c r="AL4072" i="11"/>
  <c r="AL4071" i="11"/>
  <c r="AL4070" i="11"/>
  <c r="AL4069" i="11"/>
  <c r="AL4068" i="11"/>
  <c r="AL4067" i="11"/>
  <c r="AL4066" i="11"/>
  <c r="AL4065" i="11"/>
  <c r="AL4064" i="11"/>
  <c r="AL4063" i="11"/>
  <c r="AL4062" i="11"/>
  <c r="AL4061" i="11"/>
  <c r="AL4060" i="11"/>
  <c r="AL4059" i="11"/>
  <c r="AL4058" i="11"/>
  <c r="AL4057" i="11"/>
  <c r="AL4056" i="11"/>
  <c r="AL4055" i="11"/>
  <c r="AL4054" i="11"/>
  <c r="AL4053" i="11"/>
  <c r="AL4052" i="11"/>
  <c r="AL4051" i="11"/>
  <c r="AL4050" i="11"/>
  <c r="AL4049" i="11"/>
  <c r="AL4048" i="11"/>
  <c r="AL4047" i="11"/>
  <c r="AL4046" i="11"/>
  <c r="AL4045" i="11"/>
  <c r="AL4044" i="11"/>
  <c r="AL4043" i="11"/>
  <c r="AL4042" i="11"/>
  <c r="AL4041" i="11"/>
  <c r="AL4040" i="11"/>
  <c r="AL4039" i="11"/>
  <c r="AL4038" i="11"/>
  <c r="AL4037" i="11"/>
  <c r="AL4036" i="11"/>
  <c r="AL4035" i="11"/>
  <c r="AL4034" i="11"/>
  <c r="AL4033" i="11"/>
  <c r="AL4032" i="11"/>
  <c r="AL4031" i="11"/>
  <c r="AL4030" i="11"/>
  <c r="AL4029" i="11"/>
  <c r="AL4028" i="11"/>
  <c r="AL4027" i="11"/>
  <c r="AL4026" i="11"/>
  <c r="AL4025" i="11"/>
  <c r="AL4024" i="11"/>
  <c r="AL4023" i="11"/>
  <c r="AL4022" i="11"/>
  <c r="AL4021" i="11"/>
  <c r="AL4020" i="11"/>
  <c r="AL4019" i="11"/>
  <c r="AL4018" i="11"/>
  <c r="AL4017" i="11"/>
  <c r="AL4016" i="11"/>
  <c r="AL4015" i="11"/>
  <c r="AL4014" i="11"/>
  <c r="AL4013" i="11"/>
  <c r="AL4012" i="11"/>
  <c r="AL4011" i="11"/>
  <c r="AL4010" i="11"/>
  <c r="AL4009" i="11"/>
  <c r="AL4008" i="11"/>
  <c r="AL4007" i="11"/>
  <c r="AL4006" i="11"/>
  <c r="AL4005" i="11"/>
  <c r="AL4004" i="11"/>
  <c r="AL4003" i="11"/>
  <c r="AL4002" i="11"/>
  <c r="AL4001" i="11"/>
  <c r="AL4000" i="11"/>
  <c r="AL3999" i="11"/>
  <c r="AL3998" i="11"/>
  <c r="AL3997" i="11"/>
  <c r="AL3996" i="11"/>
  <c r="AL3995" i="11"/>
  <c r="AL3994" i="11"/>
  <c r="AL3993" i="11"/>
  <c r="AL3992" i="11"/>
  <c r="AL3991" i="11"/>
  <c r="AL3990" i="11"/>
  <c r="AL3989" i="11"/>
  <c r="AL3988" i="11"/>
  <c r="AL3987" i="11"/>
  <c r="AL3986" i="11"/>
  <c r="AL3985" i="11"/>
  <c r="AL3984" i="11"/>
  <c r="AL3983" i="11"/>
  <c r="AL3982" i="11"/>
  <c r="AL3981" i="11"/>
  <c r="AL3980" i="11"/>
  <c r="AL3979" i="11"/>
  <c r="AL3978" i="11"/>
  <c r="AL3977" i="11"/>
  <c r="AL3976" i="11"/>
  <c r="AL3975" i="11"/>
  <c r="AL3974" i="11"/>
  <c r="AL3973" i="11"/>
  <c r="AL3972" i="11"/>
  <c r="AL3971" i="11"/>
  <c r="AL3970" i="11"/>
  <c r="AL3969" i="11"/>
  <c r="AL3968" i="11"/>
  <c r="AL3967" i="11"/>
  <c r="AL3966" i="11"/>
  <c r="AL3965" i="11"/>
  <c r="AL3964" i="11"/>
  <c r="AL3963" i="11"/>
  <c r="AL3962" i="11"/>
  <c r="AL3961" i="11"/>
  <c r="AL3960" i="11"/>
  <c r="AL3959" i="11"/>
  <c r="AL3958" i="11"/>
  <c r="AL3957" i="11"/>
  <c r="AL3956" i="11"/>
  <c r="AL3955" i="11"/>
  <c r="AL3954" i="11"/>
  <c r="AL3953" i="11"/>
  <c r="AL3952" i="11"/>
  <c r="AL3951" i="11"/>
  <c r="AL3950" i="11"/>
  <c r="AL3949" i="11"/>
  <c r="AL3948" i="11"/>
  <c r="AL3947" i="11"/>
  <c r="AL3946" i="11"/>
  <c r="AL3945" i="11"/>
  <c r="AL3944" i="11"/>
  <c r="AL3943" i="11"/>
  <c r="AL3942" i="11"/>
  <c r="AL3941" i="11"/>
  <c r="AL3940" i="11"/>
  <c r="AL3939" i="11"/>
  <c r="AL3938" i="11"/>
  <c r="AL3937" i="11"/>
  <c r="AL3936" i="11"/>
  <c r="AL3935" i="11"/>
  <c r="AL3934" i="11"/>
  <c r="AL3933" i="11"/>
  <c r="AL3932" i="11"/>
  <c r="AL3931" i="11"/>
  <c r="AL3930" i="11"/>
  <c r="AL3929" i="11"/>
  <c r="AL3928" i="11"/>
  <c r="AL3927" i="11"/>
  <c r="AL3926" i="11"/>
  <c r="AL3925" i="11"/>
  <c r="AL3924" i="11"/>
  <c r="AL3923" i="11"/>
  <c r="AL3922" i="11"/>
  <c r="AL3921" i="11"/>
  <c r="AL3920" i="11"/>
  <c r="AL3919" i="11"/>
  <c r="AL3918" i="11"/>
  <c r="AL3917" i="11"/>
  <c r="AL3916" i="11"/>
  <c r="AL3915" i="11"/>
  <c r="AL3914" i="11"/>
  <c r="AL3913" i="11"/>
  <c r="AL3912" i="11"/>
  <c r="AL3911" i="11"/>
  <c r="AL3910" i="11"/>
  <c r="AL3909" i="11"/>
  <c r="AL3908" i="11"/>
  <c r="AL3907" i="11"/>
  <c r="AL3906" i="11"/>
  <c r="AL3905" i="11"/>
  <c r="AL3904" i="11"/>
  <c r="AL3903" i="11"/>
  <c r="AL3902" i="11"/>
  <c r="AL3901" i="11"/>
  <c r="AL3900" i="11"/>
  <c r="AL3899" i="11"/>
  <c r="AL3898" i="11"/>
  <c r="AL3897" i="11"/>
  <c r="AL3896" i="11"/>
  <c r="AL3895" i="11"/>
  <c r="AL3894" i="11"/>
  <c r="AL3893" i="11"/>
  <c r="AL3892" i="11"/>
  <c r="AL3891" i="11"/>
  <c r="AL3890" i="11"/>
  <c r="AL3889" i="11"/>
  <c r="AL3888" i="11"/>
  <c r="AL3887" i="11"/>
  <c r="AL3886" i="11"/>
  <c r="AL3885" i="11"/>
  <c r="AL3884" i="11"/>
  <c r="AL3883" i="11"/>
  <c r="AL3882" i="11"/>
  <c r="AL3881" i="11"/>
  <c r="AL3880" i="11"/>
  <c r="AL3879" i="11"/>
  <c r="AL3878" i="11"/>
  <c r="AL3877" i="11"/>
  <c r="AL3876" i="11"/>
  <c r="AL3875" i="11"/>
  <c r="AL3874" i="11"/>
  <c r="AL3873" i="11"/>
  <c r="AL3872" i="11"/>
  <c r="AL3871" i="11"/>
  <c r="AL3870" i="11"/>
  <c r="AL3869" i="11"/>
  <c r="AL3868" i="11"/>
  <c r="AL3867" i="11"/>
  <c r="AL3866" i="11"/>
  <c r="AL3865" i="11"/>
  <c r="AL3864" i="11"/>
  <c r="AL3863" i="11"/>
  <c r="AL3862" i="11"/>
  <c r="AL3861" i="11"/>
  <c r="AL3860" i="11"/>
  <c r="AL3859" i="11"/>
  <c r="AL3858" i="11"/>
  <c r="AL3857" i="11"/>
  <c r="AL3856" i="11"/>
  <c r="AL3855" i="11"/>
  <c r="AL3854" i="11"/>
  <c r="AL3853" i="11"/>
  <c r="AL3852" i="11"/>
  <c r="AL3851" i="11"/>
  <c r="AL3850" i="11"/>
  <c r="AL3849" i="11"/>
  <c r="AL3848" i="11"/>
  <c r="AL3847" i="11"/>
  <c r="AL3846" i="11"/>
  <c r="AL3845" i="11"/>
  <c r="AL3844" i="11"/>
  <c r="AL3843" i="11"/>
  <c r="AL3842" i="11"/>
  <c r="AL3841" i="11"/>
  <c r="AL3840" i="11"/>
  <c r="AL3839" i="11"/>
  <c r="AL3838" i="11"/>
  <c r="AL3837" i="11"/>
  <c r="AL3836" i="11"/>
  <c r="AL3835" i="11"/>
  <c r="AL3834" i="11"/>
  <c r="AL3833" i="11"/>
  <c r="AL3832" i="11"/>
  <c r="AL3831" i="11"/>
  <c r="AL3830" i="11"/>
  <c r="AL3829" i="11"/>
  <c r="AL3828" i="11"/>
  <c r="AL3827" i="11"/>
  <c r="AL3826" i="11"/>
  <c r="AL3825" i="11"/>
  <c r="AL3824" i="11"/>
  <c r="AL3823" i="11"/>
  <c r="AL3822" i="11"/>
  <c r="AL3821" i="11"/>
  <c r="AL3820" i="11"/>
  <c r="AL3819" i="11"/>
  <c r="AL3818" i="11"/>
  <c r="AL3817" i="11"/>
  <c r="AL3816" i="11"/>
  <c r="AL3815" i="11"/>
  <c r="AL3814" i="11"/>
  <c r="AL3813" i="11"/>
  <c r="AL3812" i="11"/>
  <c r="AL3811" i="11"/>
  <c r="AL3810" i="11"/>
  <c r="AL3809" i="11"/>
  <c r="AL3808" i="11"/>
  <c r="AL3807" i="11"/>
  <c r="AL3806" i="11"/>
  <c r="AL3805" i="11"/>
  <c r="AL3804" i="11"/>
  <c r="AL3803" i="11"/>
  <c r="AL3802" i="11"/>
  <c r="AL3801" i="11"/>
  <c r="AL3800" i="11"/>
  <c r="AL3799" i="11"/>
  <c r="AL3798" i="11"/>
  <c r="AL3797" i="11"/>
  <c r="AL3796" i="11"/>
  <c r="AL3795" i="11"/>
  <c r="AL3794" i="11"/>
  <c r="AL3793" i="11"/>
  <c r="AL3792" i="11"/>
  <c r="AL3791" i="11"/>
  <c r="AL3790" i="11"/>
  <c r="AL3789" i="11"/>
  <c r="AL3788" i="11"/>
  <c r="AL3787" i="11"/>
  <c r="AL3786" i="11"/>
  <c r="AL3785" i="11"/>
  <c r="AL3784" i="11"/>
  <c r="AL3783" i="11"/>
  <c r="AL3782" i="11"/>
  <c r="AL3781" i="11"/>
  <c r="AL3780" i="11"/>
  <c r="AL3779" i="11"/>
  <c r="AL3778" i="11"/>
  <c r="AL3777" i="11"/>
  <c r="AL3776" i="11"/>
  <c r="AL3775" i="11"/>
  <c r="AL3774" i="11"/>
  <c r="AL3773" i="11"/>
  <c r="AL3772" i="11"/>
  <c r="AL3771" i="11"/>
  <c r="AL3770" i="11"/>
  <c r="AL3769" i="11"/>
  <c r="AL3768" i="11"/>
  <c r="AL3767" i="11"/>
  <c r="AL3766" i="11"/>
  <c r="AL3765" i="11"/>
  <c r="AL3764" i="11"/>
  <c r="AL3763" i="11"/>
  <c r="AL3762" i="11"/>
  <c r="AL3761" i="11"/>
  <c r="AL3760" i="11"/>
  <c r="AL3759" i="11"/>
  <c r="AL3758" i="11"/>
  <c r="AL3757" i="11"/>
  <c r="AL3756" i="11"/>
  <c r="AL3755" i="11"/>
  <c r="AL3754" i="11"/>
  <c r="AL3753" i="11"/>
  <c r="AL3752" i="11"/>
  <c r="AL3751" i="11"/>
  <c r="AL3750" i="11"/>
  <c r="AL3749" i="11"/>
  <c r="AL3748" i="11"/>
  <c r="AL3747" i="11"/>
  <c r="AL3746" i="11"/>
  <c r="AL3745" i="11"/>
  <c r="AL3744" i="11"/>
  <c r="AL3743" i="11"/>
  <c r="AL3742" i="11"/>
  <c r="AL3741" i="11"/>
  <c r="AL3740" i="11"/>
  <c r="AL3739" i="11"/>
  <c r="AL3738" i="11"/>
  <c r="AL3737" i="11"/>
  <c r="AL3736" i="11"/>
  <c r="AL3735" i="11"/>
  <c r="AL3734" i="11"/>
  <c r="AL3733" i="11"/>
  <c r="AL3732" i="11"/>
  <c r="AL3731" i="11"/>
  <c r="AL3730" i="11"/>
  <c r="AL3729" i="11"/>
  <c r="AL3728" i="11"/>
  <c r="AL3727" i="11"/>
  <c r="AL3726" i="11"/>
  <c r="AL3725" i="11"/>
  <c r="AL3724" i="11"/>
  <c r="AL3723" i="11"/>
  <c r="AL3722" i="11"/>
  <c r="AL3721" i="11"/>
  <c r="AL3720" i="11"/>
  <c r="AL3719" i="11"/>
  <c r="AL3718" i="11"/>
  <c r="AL3717" i="11"/>
  <c r="AL3716" i="11"/>
  <c r="AL3715" i="11"/>
  <c r="AL3714" i="11"/>
  <c r="AL3713" i="11"/>
  <c r="AL3712" i="11"/>
  <c r="AL3711" i="11"/>
  <c r="AL3710" i="11"/>
  <c r="AL3709" i="11"/>
  <c r="AL3708" i="11"/>
  <c r="AL3707" i="11"/>
  <c r="AL3706" i="11"/>
  <c r="AL3705" i="11"/>
  <c r="AL3704" i="11"/>
  <c r="AL3703" i="11"/>
  <c r="AL3702" i="11"/>
  <c r="AL3701" i="11"/>
  <c r="AL3700" i="11"/>
  <c r="AL3699" i="11"/>
  <c r="AL3698" i="11"/>
  <c r="AL3697" i="11"/>
  <c r="AL3696" i="11"/>
  <c r="AL3695" i="11"/>
  <c r="AL3694" i="11"/>
  <c r="AL3693" i="11"/>
  <c r="AL3692" i="11"/>
  <c r="AL3691" i="11"/>
  <c r="AL3690" i="11"/>
  <c r="AL3689" i="11"/>
  <c r="AL3688" i="11"/>
  <c r="AL3687" i="11"/>
  <c r="AL3686" i="11"/>
  <c r="AL3685" i="11"/>
  <c r="AL3684" i="11"/>
  <c r="AL3683" i="11"/>
  <c r="AL3682" i="11"/>
  <c r="AL3681" i="11"/>
  <c r="AL3680" i="11"/>
  <c r="AL3679" i="11"/>
  <c r="AL3678" i="11"/>
  <c r="AL3677" i="11"/>
  <c r="AL3676" i="11"/>
  <c r="AL3675" i="11"/>
  <c r="AL3674" i="11"/>
  <c r="AL3673" i="11"/>
  <c r="AL3672" i="11"/>
  <c r="AL3671" i="11"/>
  <c r="AL3670" i="11"/>
  <c r="AL3669" i="11"/>
  <c r="AL3668" i="11"/>
  <c r="AL3667" i="11"/>
  <c r="AL3666" i="11"/>
  <c r="AL3665" i="11"/>
  <c r="AL3664" i="11"/>
  <c r="AL3663" i="11"/>
  <c r="AL3662" i="11"/>
  <c r="AL3661" i="11"/>
  <c r="AL3660" i="11"/>
  <c r="AL3659" i="11"/>
  <c r="AL3658" i="11"/>
  <c r="AL3657" i="11"/>
  <c r="AL3656" i="11"/>
  <c r="AL3655" i="11"/>
  <c r="AL3654" i="11"/>
  <c r="AL3653" i="11"/>
  <c r="AL3652" i="11"/>
  <c r="AL3651" i="11"/>
  <c r="AL3650" i="11"/>
  <c r="AL3649" i="11"/>
  <c r="AL3648" i="11"/>
  <c r="AL3647" i="11"/>
  <c r="AL3646" i="11"/>
  <c r="AL3645" i="11"/>
  <c r="AL3644" i="11"/>
  <c r="AL3643" i="11"/>
  <c r="AL3642" i="11"/>
  <c r="AL3641" i="11"/>
  <c r="AL3640" i="11"/>
  <c r="AL3639" i="11"/>
  <c r="AL3638" i="11"/>
  <c r="AL3637" i="11"/>
  <c r="AL3636" i="11"/>
  <c r="AL3635" i="11"/>
  <c r="AL3634" i="11"/>
  <c r="AL3633" i="11"/>
  <c r="AL3632" i="11"/>
  <c r="AL3631" i="11"/>
  <c r="AL3630" i="11"/>
  <c r="AL3629" i="11"/>
  <c r="AL3628" i="11"/>
  <c r="AL3627" i="11"/>
  <c r="AL3626" i="11"/>
  <c r="AL3625" i="11"/>
  <c r="AL3624" i="11"/>
  <c r="AL3623" i="11"/>
  <c r="AL3622" i="11"/>
  <c r="AL3621" i="11"/>
  <c r="AL3620" i="11"/>
  <c r="AL3619" i="11"/>
  <c r="AL3618" i="11"/>
  <c r="AL3617" i="11"/>
  <c r="AL3616" i="11"/>
  <c r="AL3615" i="11"/>
  <c r="AL3614" i="11"/>
  <c r="AL3613" i="11"/>
  <c r="AL3612" i="11"/>
  <c r="AL3611" i="11"/>
  <c r="AL3610" i="11"/>
  <c r="AL3609" i="11"/>
  <c r="AL3608" i="11"/>
  <c r="AL3607" i="11"/>
  <c r="AL3606" i="11"/>
  <c r="AL3605" i="11"/>
  <c r="AL3604" i="11"/>
  <c r="AL3603" i="11"/>
  <c r="AL3602" i="11"/>
  <c r="AL3601" i="11"/>
  <c r="AL3600" i="11"/>
  <c r="AL3599" i="11"/>
  <c r="AL3598" i="11"/>
  <c r="AL3597" i="11"/>
  <c r="AL3596" i="11"/>
  <c r="AL3595" i="11"/>
  <c r="AL3594" i="11"/>
  <c r="AL3593" i="11"/>
  <c r="AL3592" i="11"/>
  <c r="AL3591" i="11"/>
  <c r="AL3590" i="11"/>
  <c r="AL3589" i="11"/>
  <c r="AL3588" i="11"/>
  <c r="AL3587" i="11"/>
  <c r="AL3586" i="11"/>
  <c r="AL3585" i="11"/>
  <c r="AL3584" i="11"/>
  <c r="AL3583" i="11"/>
  <c r="AL3582" i="11"/>
  <c r="AL3581" i="11"/>
  <c r="AL3580" i="11"/>
  <c r="AL3579" i="11"/>
  <c r="AL3578" i="11"/>
  <c r="AL3577" i="11"/>
  <c r="AL3576" i="11"/>
  <c r="AL3575" i="11"/>
  <c r="AL3574" i="11"/>
  <c r="AL3573" i="11"/>
  <c r="AL3572" i="11"/>
  <c r="AL3571" i="11"/>
  <c r="AL3570" i="11"/>
  <c r="AL3569" i="11"/>
  <c r="AL3568" i="11"/>
  <c r="AL3567" i="11"/>
  <c r="AL3566" i="11"/>
  <c r="AL3565" i="11"/>
  <c r="AL3564" i="11"/>
  <c r="AL3563" i="11"/>
  <c r="AL3562" i="11"/>
  <c r="AL3561" i="11"/>
  <c r="AL3560" i="11"/>
  <c r="AL3559" i="11"/>
  <c r="AL3558" i="11"/>
  <c r="AL3557" i="11"/>
  <c r="AL3556" i="11"/>
  <c r="AL3555" i="11"/>
  <c r="AL3554" i="11"/>
  <c r="AL3553" i="11"/>
  <c r="AL3552" i="11"/>
  <c r="AL3551" i="11"/>
  <c r="AL3550" i="11"/>
  <c r="AL3549" i="11"/>
  <c r="AL3548" i="11"/>
  <c r="AL3547" i="11"/>
  <c r="AL3546" i="11"/>
  <c r="AL3545" i="11"/>
  <c r="AL3544" i="11"/>
  <c r="AL3543" i="11"/>
  <c r="AL3542" i="11"/>
  <c r="AL3541" i="11"/>
  <c r="AL3540" i="11"/>
  <c r="AL3539" i="11"/>
  <c r="AL3538" i="11"/>
  <c r="AL3537" i="11"/>
  <c r="AL3536" i="11"/>
  <c r="AL3535" i="11"/>
  <c r="AL3534" i="11"/>
  <c r="AL3533" i="11"/>
  <c r="AL3532" i="11"/>
  <c r="AL3531" i="11"/>
  <c r="AL3530" i="11"/>
  <c r="AL3529" i="11"/>
  <c r="AL3528" i="11"/>
  <c r="AL3527" i="11"/>
  <c r="AL3526" i="11"/>
  <c r="AL3525" i="11"/>
  <c r="AL3524" i="11"/>
  <c r="AL3523" i="11"/>
  <c r="AL3522" i="11"/>
  <c r="AL3521" i="11"/>
  <c r="AL3520" i="11"/>
  <c r="AL3519" i="11"/>
  <c r="AL3518" i="11"/>
  <c r="AL3517" i="11"/>
  <c r="AL3516" i="11"/>
  <c r="AL3515" i="11"/>
  <c r="AL3514" i="11"/>
  <c r="AL3513" i="11"/>
  <c r="AL3512" i="11"/>
  <c r="AL3511" i="11"/>
  <c r="AL3510" i="11"/>
  <c r="AL3509" i="11"/>
  <c r="AL3508" i="11"/>
  <c r="AL3507" i="11"/>
  <c r="AL3506" i="11"/>
  <c r="AL3505" i="11"/>
  <c r="AL3504" i="11"/>
  <c r="AL3503" i="11"/>
  <c r="AL3502" i="11"/>
  <c r="AL3501" i="11"/>
  <c r="AL3500" i="11"/>
  <c r="AL3499" i="11"/>
  <c r="AL3498" i="11"/>
  <c r="AL3497" i="11"/>
  <c r="AL3496" i="11"/>
  <c r="AL3495" i="11"/>
  <c r="AL3494" i="11"/>
  <c r="AL3493" i="11"/>
  <c r="AL3492" i="11"/>
  <c r="AL3491" i="11"/>
  <c r="AL3490" i="11"/>
  <c r="AL3489" i="11"/>
  <c r="AL3488" i="11"/>
  <c r="AL3487" i="11"/>
  <c r="AL3486" i="11"/>
  <c r="AL3485" i="11"/>
  <c r="AL3484" i="11"/>
  <c r="AL3483" i="11"/>
  <c r="AL3482" i="11"/>
  <c r="AL3481" i="11"/>
  <c r="AL3480" i="11"/>
  <c r="AL3479" i="11"/>
  <c r="AL3478" i="11"/>
  <c r="AL3477" i="11"/>
  <c r="AL3476" i="11"/>
  <c r="AL3475" i="11"/>
  <c r="AL3474" i="11"/>
  <c r="AL3473" i="11"/>
  <c r="AL3472" i="11"/>
  <c r="AL3471" i="11"/>
  <c r="AL3470" i="11"/>
  <c r="AL3469" i="11"/>
  <c r="AL3468" i="11"/>
  <c r="AL3467" i="11"/>
  <c r="AL3466" i="11"/>
  <c r="AL3465" i="11"/>
  <c r="AL3464" i="11"/>
  <c r="AL3463" i="11"/>
  <c r="AL3462" i="11"/>
  <c r="AL3461" i="11"/>
  <c r="AL3460" i="11"/>
  <c r="AL3459" i="11"/>
  <c r="AL3458" i="11"/>
  <c r="AL3457" i="11"/>
  <c r="AL3456" i="11"/>
  <c r="AL3455" i="11"/>
  <c r="AL3454" i="11"/>
  <c r="AL3453" i="11"/>
  <c r="AL3452" i="11"/>
  <c r="AL3451" i="11"/>
  <c r="AL3450" i="11"/>
  <c r="AL3449" i="11"/>
  <c r="AL3448" i="11"/>
  <c r="AL3447" i="11"/>
  <c r="AL3446" i="11"/>
  <c r="AL3445" i="11"/>
  <c r="AL3444" i="11"/>
  <c r="AL3443" i="11"/>
  <c r="AL3442" i="11"/>
  <c r="AL3441" i="11"/>
  <c r="AL3440" i="11"/>
  <c r="AL3439" i="11"/>
  <c r="AL3438" i="11"/>
  <c r="AL3437" i="11"/>
  <c r="AL3436" i="11"/>
  <c r="AL3435" i="11"/>
  <c r="AL3434" i="11"/>
  <c r="AL3433" i="11"/>
  <c r="AL3432" i="11"/>
  <c r="AL3431" i="11"/>
  <c r="AL3430" i="11"/>
  <c r="AL3429" i="11"/>
  <c r="AL3428" i="11"/>
  <c r="AL3427" i="11"/>
  <c r="AL3426" i="11"/>
  <c r="AL3425" i="11"/>
  <c r="AL3424" i="11"/>
  <c r="AL3423" i="11"/>
  <c r="AL3422" i="11"/>
  <c r="AL3421" i="11"/>
  <c r="AL3420" i="11"/>
  <c r="AL3419" i="11"/>
  <c r="AL3418" i="11"/>
  <c r="AL3417" i="11"/>
  <c r="AL3416" i="11"/>
  <c r="AL3415" i="11"/>
  <c r="AL3414" i="11"/>
  <c r="AL3413" i="11"/>
  <c r="AL3412" i="11"/>
  <c r="AL3411" i="11"/>
  <c r="AL3410" i="11"/>
  <c r="AL3409" i="11"/>
  <c r="AL3408" i="11"/>
  <c r="AL3407" i="11"/>
  <c r="AL3406" i="11"/>
  <c r="AL3405" i="11"/>
  <c r="AL3404" i="11"/>
  <c r="AL3403" i="11"/>
  <c r="AL3402" i="11"/>
  <c r="AL3401" i="11"/>
  <c r="AL3400" i="11"/>
  <c r="AL3399" i="11"/>
  <c r="AL3398" i="11"/>
  <c r="AL3397" i="11"/>
  <c r="AL3396" i="11"/>
  <c r="AL3395" i="11"/>
  <c r="AL3394" i="11"/>
  <c r="AL3393" i="11"/>
  <c r="AL3392" i="11"/>
  <c r="AL3391" i="11"/>
  <c r="AL3390" i="11"/>
  <c r="AL3389" i="11"/>
  <c r="AL3388" i="11"/>
  <c r="AL3387" i="11"/>
  <c r="AL3386" i="11"/>
  <c r="AL3385" i="11"/>
  <c r="AL3384" i="11"/>
  <c r="AL3383" i="11"/>
  <c r="AL3382" i="11"/>
  <c r="AL3381" i="11"/>
  <c r="AL3380" i="11"/>
  <c r="AL3379" i="11"/>
  <c r="AL3378" i="11"/>
  <c r="AL3377" i="11"/>
  <c r="AL3376" i="11"/>
  <c r="AL3375" i="11"/>
  <c r="AL3374" i="11"/>
  <c r="AL3373" i="11"/>
  <c r="AL3372" i="11"/>
  <c r="AL3371" i="11"/>
  <c r="AL3370" i="11"/>
  <c r="AL3369" i="11"/>
  <c r="AL3368" i="11"/>
  <c r="AL3367" i="11"/>
  <c r="AL3366" i="11"/>
  <c r="AL3365" i="11"/>
  <c r="AL3364" i="11"/>
  <c r="AL3363" i="11"/>
  <c r="AL3362" i="11"/>
  <c r="AL3361" i="11"/>
  <c r="AL3360" i="11"/>
  <c r="AL3359" i="11"/>
  <c r="AL3358" i="11"/>
  <c r="AL3357" i="11"/>
  <c r="AL3356" i="11"/>
  <c r="AL3355" i="11"/>
  <c r="AL3354" i="11"/>
  <c r="AL3353" i="11"/>
  <c r="AL3352" i="11"/>
  <c r="AL3351" i="11"/>
  <c r="AL3350" i="11"/>
  <c r="AL3349" i="11"/>
  <c r="AL3348" i="11"/>
  <c r="AL3347" i="11"/>
  <c r="AL3346" i="11"/>
  <c r="AL3345" i="11"/>
  <c r="AL3344" i="11"/>
  <c r="AL3343" i="11"/>
  <c r="AL3342" i="11"/>
  <c r="AL3341" i="11"/>
  <c r="AL3340" i="11"/>
  <c r="AL3339" i="11"/>
  <c r="AL3338" i="11"/>
  <c r="AL3337" i="11"/>
  <c r="AL3336" i="11"/>
  <c r="AL3335" i="11"/>
  <c r="AL3334" i="11"/>
  <c r="AL3333" i="11"/>
  <c r="AL3332" i="11"/>
  <c r="AL3331" i="11"/>
  <c r="AL3330" i="11"/>
  <c r="AL3329" i="11"/>
  <c r="AL3328" i="11"/>
  <c r="AL3327" i="11"/>
  <c r="AL3326" i="11"/>
  <c r="AL3325" i="11"/>
  <c r="AL3324" i="11"/>
  <c r="AL3323" i="11"/>
  <c r="AL3322" i="11"/>
  <c r="AL3321" i="11"/>
  <c r="AL3320" i="11"/>
  <c r="AL3319" i="11"/>
  <c r="AL3318" i="11"/>
  <c r="AL3317" i="11"/>
  <c r="AL3316" i="11"/>
  <c r="AL3315" i="11"/>
  <c r="AL3314" i="11"/>
  <c r="AL3313" i="11"/>
  <c r="AL3312" i="11"/>
  <c r="AL3311" i="11"/>
  <c r="AL3310" i="11"/>
  <c r="AL3309" i="11"/>
  <c r="AL3308" i="11"/>
  <c r="AL3307" i="11"/>
  <c r="AL3306" i="11"/>
  <c r="AL3305" i="11"/>
  <c r="AL3304" i="11"/>
  <c r="AL3303" i="11"/>
  <c r="AL3302" i="11"/>
  <c r="AL3301" i="11"/>
  <c r="AL3300" i="11"/>
  <c r="AL3299" i="11"/>
  <c r="AL3298" i="11"/>
  <c r="AL3297" i="11"/>
  <c r="AL3296" i="11"/>
  <c r="AL3295" i="11"/>
  <c r="AL3294" i="11"/>
  <c r="AL3293" i="11"/>
  <c r="AL3292" i="11"/>
  <c r="AL3291" i="11"/>
  <c r="AL3290" i="11"/>
  <c r="AL3289" i="11"/>
  <c r="AL3288" i="11"/>
  <c r="AL3287" i="11"/>
  <c r="AL3286" i="11"/>
  <c r="AL3285" i="11"/>
  <c r="AL3284" i="11"/>
  <c r="AL3283" i="11"/>
  <c r="AL3282" i="11"/>
  <c r="AL3281" i="11"/>
  <c r="AL3280" i="11"/>
  <c r="AL3279" i="11"/>
  <c r="AL3278" i="11"/>
  <c r="AL3277" i="11"/>
  <c r="AL3276" i="11"/>
  <c r="AL3275" i="11"/>
  <c r="AL3274" i="11"/>
  <c r="AL3273" i="11"/>
  <c r="AL3272" i="11"/>
  <c r="AL3271" i="11"/>
  <c r="AL3270" i="11"/>
  <c r="AL3269" i="11"/>
  <c r="AL3268" i="11"/>
  <c r="AL3267" i="11"/>
  <c r="AL3266" i="11"/>
  <c r="AL3265" i="11"/>
  <c r="AL3264" i="11"/>
  <c r="AL3263" i="11"/>
  <c r="AL3262" i="11"/>
  <c r="AL3261" i="11"/>
  <c r="AL3260" i="11"/>
  <c r="AL3259" i="11"/>
  <c r="AL3258" i="11"/>
  <c r="AL3257" i="11"/>
  <c r="AL3256" i="11"/>
  <c r="AL3255" i="11"/>
  <c r="AL3254" i="11"/>
  <c r="AL3253" i="11"/>
  <c r="AL3252" i="11"/>
  <c r="AL3251" i="11"/>
  <c r="AL3250" i="11"/>
  <c r="AL3249" i="11"/>
  <c r="AL3248" i="11"/>
  <c r="AL3247" i="11"/>
  <c r="AL3246" i="11"/>
  <c r="AL3245" i="11"/>
  <c r="AL3244" i="11"/>
  <c r="AL3243" i="11"/>
  <c r="AL3242" i="11"/>
  <c r="AL3241" i="11"/>
  <c r="AL3240" i="11"/>
  <c r="AL3239" i="11"/>
  <c r="AL3238" i="11"/>
  <c r="AL3237" i="11"/>
  <c r="AL3236" i="11"/>
  <c r="AL3235" i="11"/>
  <c r="AL3234" i="11"/>
  <c r="AL3233" i="11"/>
  <c r="AL3232" i="11"/>
  <c r="AL3231" i="11"/>
  <c r="AL3230" i="11"/>
  <c r="AL3229" i="11"/>
  <c r="AL3228" i="11"/>
  <c r="AL3227" i="11"/>
  <c r="AL3226" i="11"/>
  <c r="AL3225" i="11"/>
  <c r="AL3224" i="11"/>
  <c r="AL3223" i="11"/>
  <c r="AL3222" i="11"/>
  <c r="AL3221" i="11"/>
  <c r="AL3220" i="11"/>
  <c r="AL3219" i="11"/>
  <c r="AL3218" i="11"/>
  <c r="AL3217" i="11"/>
  <c r="AL3216" i="11"/>
  <c r="AL3215" i="11"/>
  <c r="AL3214" i="11"/>
  <c r="AL3213" i="11"/>
  <c r="AL3212" i="11"/>
  <c r="AL3211" i="11"/>
  <c r="AL3210" i="11"/>
  <c r="AL3209" i="11"/>
  <c r="AL3208" i="11"/>
  <c r="AL3207" i="11"/>
  <c r="AL3206" i="11"/>
  <c r="AL3205" i="11"/>
  <c r="AL3204" i="11"/>
  <c r="AL3203" i="11"/>
  <c r="AL3202" i="11"/>
  <c r="AL3201" i="11"/>
  <c r="AL3200" i="11"/>
  <c r="AL3199" i="11"/>
  <c r="AL3198" i="11"/>
  <c r="AL3197" i="11"/>
  <c r="AL3196" i="11"/>
  <c r="AL3195" i="11"/>
  <c r="AL3194" i="11"/>
  <c r="AL3193" i="11"/>
  <c r="AL3192" i="11"/>
  <c r="AL3191" i="11"/>
  <c r="AL3190" i="11"/>
  <c r="AL3189" i="11"/>
  <c r="AL3188" i="11"/>
  <c r="AL3187" i="11"/>
  <c r="AL3186" i="11"/>
  <c r="AL3185" i="11"/>
  <c r="AL3184" i="11"/>
  <c r="AL3183" i="11"/>
  <c r="AL3182" i="11"/>
  <c r="AL3181" i="11"/>
  <c r="AL3180" i="11"/>
  <c r="AL3179" i="11"/>
  <c r="AL3178" i="11"/>
  <c r="AL3177" i="11"/>
  <c r="AL3176" i="11"/>
  <c r="AL3175" i="11"/>
  <c r="AL3174" i="11"/>
  <c r="AL3173" i="11"/>
  <c r="AL3172" i="11"/>
  <c r="AL3171" i="11"/>
  <c r="AL3170" i="11"/>
  <c r="AL3169" i="11"/>
  <c r="AL3168" i="11"/>
  <c r="AL3167" i="11"/>
  <c r="AL3166" i="11"/>
  <c r="AL3165" i="11"/>
  <c r="AL3164" i="11"/>
  <c r="AL3163" i="11"/>
  <c r="AL3162" i="11"/>
  <c r="AL3161" i="11"/>
  <c r="AL3160" i="11"/>
  <c r="AL3159" i="11"/>
  <c r="AL3158" i="11"/>
  <c r="AL3157" i="11"/>
  <c r="AL3156" i="11"/>
  <c r="AL3155" i="11"/>
  <c r="AL3154" i="11"/>
  <c r="AL3153" i="11"/>
  <c r="AL3152" i="11"/>
  <c r="AL3151" i="11"/>
  <c r="AL3150" i="11"/>
  <c r="AL3149" i="11"/>
  <c r="AL3148" i="11"/>
  <c r="AL3147" i="11"/>
  <c r="AL3146" i="11"/>
  <c r="AL3145" i="11"/>
  <c r="AL3144" i="11"/>
  <c r="AL3143" i="11"/>
  <c r="AL3142" i="11"/>
  <c r="AL3141" i="11"/>
  <c r="AL3140" i="11"/>
  <c r="AL3139" i="11"/>
  <c r="AL3138" i="11"/>
  <c r="AL3137" i="11"/>
  <c r="AL3136" i="11"/>
  <c r="AL3135" i="11"/>
  <c r="AL3134" i="11"/>
  <c r="AL3133" i="11"/>
  <c r="AL3132" i="11"/>
  <c r="AL3131" i="11"/>
  <c r="AL3130" i="11"/>
  <c r="AL3129" i="11"/>
  <c r="AL3128" i="11"/>
  <c r="AL3127" i="11"/>
  <c r="AL3126" i="11"/>
  <c r="AL3125" i="11"/>
  <c r="AL3124" i="11"/>
  <c r="AL3123" i="11"/>
  <c r="AL3122" i="11"/>
  <c r="AL3121" i="11"/>
  <c r="AL3120" i="11"/>
  <c r="AL3119" i="11"/>
  <c r="AL3118" i="11"/>
  <c r="AL3117" i="11"/>
  <c r="AL3116" i="11"/>
  <c r="AL3115" i="11"/>
  <c r="AL3114" i="11"/>
  <c r="AL3113" i="11"/>
  <c r="AL3112" i="11"/>
  <c r="AL3111" i="11"/>
  <c r="AL3110" i="11"/>
  <c r="AL3109" i="11"/>
  <c r="AL3108" i="11"/>
  <c r="AL3107" i="11"/>
  <c r="AL3106" i="11"/>
  <c r="AL3105" i="11"/>
  <c r="AL3104" i="11"/>
  <c r="AL3103" i="11"/>
  <c r="AL3102" i="11"/>
  <c r="AL3101" i="11"/>
  <c r="AL3100" i="11"/>
  <c r="AL3099" i="11"/>
  <c r="AL3098" i="11"/>
  <c r="AL3097" i="11"/>
  <c r="AL3096" i="11"/>
  <c r="AL3095" i="11"/>
  <c r="AL3094" i="11"/>
  <c r="AL3093" i="11"/>
  <c r="AL3092" i="11"/>
  <c r="AL3091" i="11"/>
  <c r="AL3090" i="11"/>
  <c r="AL3089" i="11"/>
  <c r="AL3088" i="11"/>
  <c r="AL3087" i="11"/>
  <c r="AL3086" i="11"/>
  <c r="AL3085" i="11"/>
  <c r="AL3084" i="11"/>
  <c r="AL3083" i="11"/>
  <c r="AL3082" i="11"/>
  <c r="AL3081" i="11"/>
  <c r="AL3080" i="11"/>
  <c r="AL3079" i="11"/>
  <c r="AL3078" i="11"/>
  <c r="AL3077" i="11"/>
  <c r="AL3076" i="11"/>
  <c r="AL3075" i="11"/>
  <c r="AL3074" i="11"/>
  <c r="AL3073" i="11"/>
  <c r="AL3072" i="11"/>
  <c r="AL3071" i="11"/>
  <c r="AL3070" i="11"/>
  <c r="AL3069" i="11"/>
  <c r="AL3068" i="11"/>
  <c r="AL3067" i="11"/>
  <c r="AL3066" i="11"/>
  <c r="AL3065" i="11"/>
  <c r="AL3064" i="11"/>
  <c r="AL3063" i="11"/>
  <c r="AL3062" i="11"/>
  <c r="AL3061" i="11"/>
  <c r="AL3060" i="11"/>
  <c r="AL3059" i="11"/>
  <c r="AL3058" i="11"/>
  <c r="AL3057" i="11"/>
  <c r="AL3056" i="11"/>
  <c r="AL3055" i="11"/>
  <c r="AL3054" i="11"/>
  <c r="AL3053" i="11"/>
  <c r="AL3052" i="11"/>
  <c r="AL3051" i="11"/>
  <c r="AL3050" i="11"/>
  <c r="AL3049" i="11"/>
  <c r="AL3048" i="11"/>
  <c r="AL3047" i="11"/>
  <c r="AL3046" i="11"/>
  <c r="AL3045" i="11"/>
  <c r="AL3044" i="11"/>
  <c r="AL3043" i="11"/>
  <c r="AL3042" i="11"/>
  <c r="AL3041" i="11"/>
  <c r="AL3040" i="11"/>
  <c r="AL3039" i="11"/>
  <c r="AL3038" i="11"/>
  <c r="AL3037" i="11"/>
  <c r="AL3036" i="11"/>
  <c r="AL3035" i="11"/>
  <c r="AL3034" i="11"/>
  <c r="AL3033" i="11"/>
  <c r="AL3032" i="11"/>
  <c r="AL3031" i="11"/>
  <c r="AL3030" i="11"/>
  <c r="AL3029" i="11"/>
  <c r="AL3028" i="11"/>
  <c r="AL3027" i="11"/>
  <c r="AL3026" i="11"/>
  <c r="AL3025" i="11"/>
  <c r="AL3024" i="11"/>
  <c r="AL3023" i="11"/>
  <c r="AL3022" i="11"/>
  <c r="AL3021" i="11"/>
  <c r="AL3020" i="11"/>
  <c r="AL3019" i="11"/>
  <c r="AL3018" i="11"/>
  <c r="AL3017" i="11"/>
  <c r="AL3016" i="11"/>
  <c r="AL3015" i="11"/>
  <c r="AL3014" i="11"/>
  <c r="AL3013" i="11"/>
  <c r="AL3012" i="11"/>
  <c r="AL3011" i="11"/>
  <c r="AL3010" i="11"/>
  <c r="AL3009" i="11"/>
  <c r="AL3008" i="11"/>
  <c r="AL3007" i="11"/>
  <c r="AL3006" i="11"/>
  <c r="AL3005" i="11"/>
  <c r="AL3004" i="11"/>
  <c r="AL3003" i="11"/>
  <c r="AL3002" i="11"/>
  <c r="AL3001" i="11"/>
  <c r="AL3000" i="11"/>
  <c r="AL2999" i="11"/>
  <c r="AL2998" i="11"/>
  <c r="AL2997" i="11"/>
  <c r="AL2996" i="11"/>
  <c r="AL2995" i="11"/>
  <c r="AL2994" i="11"/>
  <c r="AL2993" i="11"/>
  <c r="AL2992" i="11"/>
  <c r="AL2991" i="11"/>
  <c r="AL2990" i="11"/>
  <c r="AL2989" i="11"/>
  <c r="AL2988" i="11"/>
  <c r="AL2987" i="11"/>
  <c r="AL2986" i="11"/>
  <c r="AL2985" i="11"/>
  <c r="AL2984" i="11"/>
  <c r="AL2983" i="11"/>
  <c r="AL2982" i="11"/>
  <c r="AL2981" i="11"/>
  <c r="AL2980" i="11"/>
  <c r="AL2979" i="11"/>
  <c r="AL2978" i="11"/>
  <c r="AL2977" i="11"/>
  <c r="AL2976" i="11"/>
  <c r="AL2975" i="11"/>
  <c r="AL2974" i="11"/>
  <c r="AL2973" i="11"/>
  <c r="AL2972" i="11"/>
  <c r="AL2971" i="11"/>
  <c r="AL2970" i="11"/>
  <c r="AL2969" i="11"/>
  <c r="AL2968" i="11"/>
  <c r="AL2967" i="11"/>
  <c r="AL2966" i="11"/>
  <c r="AL2965" i="11"/>
  <c r="AL2964" i="11"/>
  <c r="AL2963" i="11"/>
  <c r="AL2962" i="11"/>
  <c r="AL2961" i="11"/>
  <c r="AL2960" i="11"/>
  <c r="AL2959" i="11"/>
  <c r="AL2958" i="11"/>
  <c r="AL2957" i="11"/>
  <c r="AL2956" i="11"/>
  <c r="AL2955" i="11"/>
  <c r="AL2954" i="11"/>
  <c r="AL2953" i="11"/>
  <c r="AL2952" i="11"/>
  <c r="AL2951" i="11"/>
  <c r="AL2950" i="11"/>
  <c r="AL2949" i="11"/>
  <c r="AL2948" i="11"/>
  <c r="AL2947" i="11"/>
  <c r="AL2946" i="11"/>
  <c r="AL2945" i="11"/>
  <c r="AL2944" i="11"/>
  <c r="AL2943" i="11"/>
  <c r="AL2942" i="11"/>
  <c r="AL2941" i="11"/>
  <c r="AL2940" i="11"/>
  <c r="AL2939" i="11"/>
  <c r="AL2938" i="11"/>
  <c r="AL2937" i="11"/>
  <c r="AL2936" i="11"/>
  <c r="AL2935" i="11"/>
  <c r="AL2934" i="11"/>
  <c r="AL2933" i="11"/>
  <c r="AL2932" i="11"/>
  <c r="AL2931" i="11"/>
  <c r="AL2930" i="11"/>
  <c r="AL2929" i="11"/>
  <c r="AL2928" i="11"/>
  <c r="AL2927" i="11"/>
  <c r="AL2926" i="11"/>
  <c r="AL2925" i="11"/>
  <c r="AL2924" i="11"/>
  <c r="AL2923" i="11"/>
  <c r="AL2922" i="11"/>
  <c r="AL2921" i="11"/>
  <c r="AL2920" i="11"/>
  <c r="AL2919" i="11"/>
  <c r="AL2918" i="11"/>
  <c r="AL2917" i="11"/>
  <c r="AL2916" i="11"/>
  <c r="AL2915" i="11"/>
  <c r="AL2914" i="11"/>
  <c r="AL2913" i="11"/>
  <c r="AL2912" i="11"/>
  <c r="AL2911" i="11"/>
  <c r="AL2910" i="11"/>
  <c r="AL2909" i="11"/>
  <c r="AL2908" i="11"/>
  <c r="AL2907" i="11"/>
  <c r="AL2906" i="11"/>
  <c r="AL2905" i="11"/>
  <c r="AL2904" i="11"/>
  <c r="AL2903" i="11"/>
  <c r="AL2902" i="11"/>
  <c r="AL2901" i="11"/>
  <c r="AL2900" i="11"/>
  <c r="AL2899" i="11"/>
  <c r="AL2898" i="11"/>
  <c r="AL2897" i="11"/>
  <c r="AL2896" i="11"/>
  <c r="AL2895" i="11"/>
  <c r="AL2894" i="11"/>
  <c r="AL2893" i="11"/>
  <c r="AL2892" i="11"/>
  <c r="AL2891" i="11"/>
  <c r="AL2890" i="11"/>
  <c r="AL2889" i="11"/>
  <c r="AL2888" i="11"/>
  <c r="AL2887" i="11"/>
  <c r="AL2886" i="11"/>
  <c r="AL2885" i="11"/>
  <c r="AL2884" i="11"/>
  <c r="AL2883" i="11"/>
  <c r="AL2882" i="11"/>
  <c r="AL2881" i="11"/>
  <c r="AL2880" i="11"/>
  <c r="AL2879" i="11"/>
  <c r="AL2878" i="11"/>
  <c r="AL2877" i="11"/>
  <c r="AL2876" i="11"/>
  <c r="AL2875" i="11"/>
  <c r="AL2874" i="11"/>
  <c r="AL2873" i="11"/>
  <c r="AL2872" i="11"/>
  <c r="AL2871" i="11"/>
  <c r="AL2870" i="11"/>
  <c r="AL2869" i="11"/>
  <c r="AL2868" i="11"/>
  <c r="AL2867" i="11"/>
  <c r="AL2866" i="11"/>
  <c r="AL2865" i="11"/>
  <c r="AL2864" i="11"/>
  <c r="AL2863" i="11"/>
  <c r="AL2862" i="11"/>
  <c r="AL2861" i="11"/>
  <c r="AL2860" i="11"/>
  <c r="AL2859" i="11"/>
  <c r="AL2858" i="11"/>
  <c r="AL2857" i="11"/>
  <c r="AL2856" i="11"/>
  <c r="AL2855" i="11"/>
  <c r="AL2854" i="11"/>
  <c r="AL2853" i="11"/>
  <c r="AL2852" i="11"/>
  <c r="AL2851" i="11"/>
  <c r="AL2850" i="11"/>
  <c r="AL2849" i="11"/>
  <c r="AL2848" i="11"/>
  <c r="AL2847" i="11"/>
  <c r="AL2846" i="11"/>
  <c r="AL2845" i="11"/>
  <c r="AL2844" i="11"/>
  <c r="AL2843" i="11"/>
  <c r="AL2842" i="11"/>
  <c r="AL2841" i="11"/>
  <c r="AL2840" i="11"/>
  <c r="AL2839" i="11"/>
  <c r="AL2838" i="11"/>
  <c r="AL2837" i="11"/>
  <c r="AL2836" i="11"/>
  <c r="AL2835" i="11"/>
  <c r="AL2834" i="11"/>
  <c r="AL2833" i="11"/>
  <c r="AL2832" i="11"/>
  <c r="AL2831" i="11"/>
  <c r="AL2830" i="11"/>
  <c r="AL2829" i="11"/>
  <c r="AL2828" i="11"/>
  <c r="AL2827" i="11"/>
  <c r="AL2826" i="11"/>
  <c r="AL2825" i="11"/>
  <c r="AL2824" i="11"/>
  <c r="AL2823" i="11"/>
  <c r="AL2822" i="11"/>
  <c r="AL2821" i="11"/>
  <c r="AL2820" i="11"/>
  <c r="AL2819" i="11"/>
  <c r="AL2818" i="11"/>
  <c r="AL2817" i="11"/>
  <c r="AL2816" i="11"/>
  <c r="AL2815" i="11"/>
  <c r="AL2814" i="11"/>
  <c r="AL2813" i="11"/>
  <c r="AL2812" i="11"/>
  <c r="AL2811" i="11"/>
  <c r="AL2810" i="11"/>
  <c r="AL2809" i="11"/>
  <c r="AL2808" i="11"/>
  <c r="AL2807" i="11"/>
  <c r="AL2806" i="11"/>
  <c r="AL2805" i="11"/>
  <c r="AL2804" i="11"/>
  <c r="AL2803" i="11"/>
  <c r="AL2802" i="11"/>
  <c r="AL2801" i="11"/>
  <c r="AL2800" i="11"/>
  <c r="AL2799" i="11"/>
  <c r="AL2798" i="11"/>
  <c r="AL2797" i="11"/>
  <c r="AL2796" i="11"/>
  <c r="AL2795" i="11"/>
  <c r="AL2794" i="11"/>
  <c r="AL2793" i="11"/>
  <c r="AL2792" i="11"/>
  <c r="AL2791" i="11"/>
  <c r="AL2790" i="11"/>
  <c r="AL2789" i="11"/>
  <c r="AL2788" i="11"/>
  <c r="AL2787" i="11"/>
  <c r="AL2786" i="11"/>
  <c r="AL2785" i="11"/>
  <c r="AL2784" i="11"/>
  <c r="AL2783" i="11"/>
  <c r="AL2782" i="11"/>
  <c r="AL2781" i="11"/>
  <c r="AL2780" i="11"/>
  <c r="AL2779" i="11"/>
  <c r="AL2778" i="11"/>
  <c r="AL2777" i="11"/>
  <c r="AL2776" i="11"/>
  <c r="AL2775" i="11"/>
  <c r="AL2774" i="11"/>
  <c r="AL2773" i="11"/>
  <c r="AL2772" i="11"/>
  <c r="AL2771" i="11"/>
  <c r="AL2770" i="11"/>
  <c r="AL2769" i="11"/>
  <c r="AL2768" i="11"/>
  <c r="AL2767" i="11"/>
  <c r="AL2766" i="11"/>
  <c r="AL2765" i="11"/>
  <c r="AL2764" i="11"/>
  <c r="AL2763" i="11"/>
  <c r="AL2762" i="11"/>
  <c r="AL2761" i="11"/>
  <c r="AL2760" i="11"/>
  <c r="AL2759" i="11"/>
  <c r="AL2758" i="11"/>
  <c r="AL2757" i="11"/>
  <c r="AL2756" i="11"/>
  <c r="AL2755" i="11"/>
  <c r="AL2754" i="11"/>
  <c r="AL2753" i="11"/>
  <c r="AL2752" i="11"/>
  <c r="AL2751" i="11"/>
  <c r="AL2750" i="11"/>
  <c r="AL2749" i="11"/>
  <c r="AL2748" i="11"/>
  <c r="AL2747" i="11"/>
  <c r="AL2746" i="11"/>
  <c r="AL2745" i="11"/>
  <c r="AL2744" i="11"/>
  <c r="AL2743" i="11"/>
  <c r="AL2742" i="11"/>
  <c r="AL2741" i="11"/>
  <c r="AL2740" i="11"/>
  <c r="AL2739" i="11"/>
  <c r="AL2738" i="11"/>
  <c r="AL2737" i="11"/>
  <c r="AL2736" i="11"/>
  <c r="AL2735" i="11"/>
  <c r="AL2734" i="11"/>
  <c r="AL2733" i="11"/>
  <c r="AL2732" i="11"/>
  <c r="AL2731" i="11"/>
  <c r="AL2730" i="11"/>
  <c r="AL2729" i="11"/>
  <c r="AL2728" i="11"/>
  <c r="AL2727" i="11"/>
  <c r="AL2726" i="11"/>
  <c r="AL2725" i="11"/>
  <c r="AL2724" i="11"/>
  <c r="AL2723" i="11"/>
  <c r="AL2722" i="11"/>
  <c r="AL2721" i="11"/>
  <c r="AL2720" i="11"/>
  <c r="AL2719" i="11"/>
  <c r="AL2718" i="11"/>
  <c r="AL2717" i="11"/>
  <c r="AL2716" i="11"/>
  <c r="AL2715" i="11"/>
  <c r="AL2714" i="11"/>
  <c r="AL2713" i="11"/>
  <c r="AL2712" i="11"/>
  <c r="AL2711" i="11"/>
  <c r="AL2710" i="11"/>
  <c r="AL2709" i="11"/>
  <c r="AL2708" i="11"/>
  <c r="AL2707" i="11"/>
  <c r="AL2706" i="11"/>
  <c r="AL2705" i="11"/>
  <c r="AL2704" i="11"/>
  <c r="AL2703" i="11"/>
  <c r="AL2702" i="11"/>
  <c r="AL2701" i="11"/>
  <c r="AL2700" i="11"/>
  <c r="AL2699" i="11"/>
  <c r="AL2698" i="11"/>
  <c r="AL2697" i="11"/>
  <c r="AL2696" i="11"/>
  <c r="AL2695" i="11"/>
  <c r="AL2694" i="11"/>
  <c r="AL2693" i="11"/>
  <c r="AL2692" i="11"/>
  <c r="AL2691" i="11"/>
  <c r="AL2690" i="11"/>
  <c r="AL2689" i="11"/>
  <c r="AL2688" i="11"/>
  <c r="AL2687" i="11"/>
  <c r="AL2686" i="11"/>
  <c r="AL2685" i="11"/>
  <c r="AL2684" i="11"/>
  <c r="AL2683" i="11"/>
  <c r="AL2682" i="11"/>
  <c r="AL2681" i="11"/>
  <c r="AL2680" i="11"/>
  <c r="AL2679" i="11"/>
  <c r="AL2678" i="11"/>
  <c r="AL2677" i="11"/>
  <c r="AL2676" i="11"/>
  <c r="AL2675" i="11"/>
  <c r="AL2674" i="11"/>
  <c r="AL2673" i="11"/>
  <c r="AL2672" i="11"/>
  <c r="AL2671" i="11"/>
  <c r="AL2670" i="11"/>
  <c r="AL2669" i="11"/>
  <c r="AL2668" i="11"/>
  <c r="AL2667" i="11"/>
  <c r="AL2666" i="11"/>
  <c r="AL2665" i="11"/>
  <c r="AL2664" i="11"/>
  <c r="AL2663" i="11"/>
  <c r="AL2662" i="11"/>
  <c r="AL2661" i="11"/>
  <c r="AL2660" i="11"/>
  <c r="AL2659" i="11"/>
  <c r="AL2658" i="11"/>
  <c r="AL2657" i="11"/>
  <c r="AL2656" i="11"/>
  <c r="AL2655" i="11"/>
  <c r="AL2654" i="11"/>
  <c r="AL2653" i="11"/>
  <c r="AL2652" i="11"/>
  <c r="AL2651" i="11"/>
  <c r="AL2650" i="11"/>
  <c r="AL2649" i="11"/>
  <c r="AL2648" i="11"/>
  <c r="AL2647" i="11"/>
  <c r="AL2646" i="11"/>
  <c r="AL2645" i="11"/>
  <c r="AL2644" i="11"/>
  <c r="AL2643" i="11"/>
  <c r="AL2642" i="11"/>
  <c r="AL2641" i="11"/>
  <c r="AL2640" i="11"/>
  <c r="AL2639" i="11"/>
  <c r="AL2638" i="11"/>
  <c r="AL2637" i="11"/>
  <c r="AL2636" i="11"/>
  <c r="AL2635" i="11"/>
  <c r="AL2634" i="11"/>
  <c r="AL2633" i="11"/>
  <c r="AL2632" i="11"/>
  <c r="AL2631" i="11"/>
  <c r="AL2630" i="11"/>
  <c r="AL2629" i="11"/>
  <c r="AL2628" i="11"/>
  <c r="AL2627" i="11"/>
  <c r="AL2626" i="11"/>
  <c r="AL2625" i="11"/>
  <c r="AL2624" i="11"/>
  <c r="AL2623" i="11"/>
  <c r="AL2622" i="11"/>
  <c r="AL2621" i="11"/>
  <c r="AL2620" i="11"/>
  <c r="AL2619" i="11"/>
  <c r="AL2618" i="11"/>
  <c r="AL2617" i="11"/>
  <c r="AL2616" i="11"/>
  <c r="AL2615" i="11"/>
  <c r="AL2614" i="11"/>
  <c r="AL2613" i="11"/>
  <c r="AL2612" i="11"/>
  <c r="AL2611" i="11"/>
  <c r="AL2610" i="11"/>
  <c r="AL2609" i="11"/>
  <c r="AL2608" i="11"/>
  <c r="AL2607" i="11"/>
  <c r="AL2606" i="11"/>
  <c r="AL2605" i="11"/>
  <c r="AL2604" i="11"/>
  <c r="AL2603" i="11"/>
  <c r="AL2602" i="11"/>
  <c r="AL2601" i="11"/>
  <c r="AL2600" i="11"/>
  <c r="AL2599" i="11"/>
  <c r="AL2598" i="11"/>
  <c r="AL2597" i="11"/>
  <c r="AL2596" i="11"/>
  <c r="AL2595" i="11"/>
  <c r="AL2594" i="11"/>
  <c r="AL2593" i="11"/>
  <c r="AL2592" i="11"/>
  <c r="AL2591" i="11"/>
  <c r="AL2590" i="11"/>
  <c r="AL2589" i="11"/>
  <c r="AL2588" i="11"/>
  <c r="AL2587" i="11"/>
  <c r="AL2586" i="11"/>
  <c r="AL2585" i="11"/>
  <c r="AL2584" i="11"/>
  <c r="AL2583" i="11"/>
  <c r="AL2582" i="11"/>
  <c r="AL2581" i="11"/>
  <c r="AL2580" i="11"/>
  <c r="AL2579" i="11"/>
  <c r="AL2578" i="11"/>
  <c r="AL2577" i="11"/>
  <c r="AL2576" i="11"/>
  <c r="AL2575" i="11"/>
  <c r="AL2574" i="11"/>
  <c r="AL2573" i="11"/>
  <c r="AL2572" i="11"/>
  <c r="AL2571" i="11"/>
  <c r="AL2570" i="11"/>
  <c r="AL2569" i="11"/>
  <c r="AL2568" i="11"/>
  <c r="AL2567" i="11"/>
  <c r="AL2566" i="11"/>
  <c r="AL2565" i="11"/>
  <c r="AL2564" i="11"/>
  <c r="AL2563" i="11"/>
  <c r="AL2562" i="11"/>
  <c r="AL2561" i="11"/>
  <c r="AL2560" i="11"/>
  <c r="AL2559" i="11"/>
  <c r="AL2558" i="11"/>
  <c r="AL2557" i="11"/>
  <c r="AL2556" i="11"/>
  <c r="AL2555" i="11"/>
  <c r="AL2554" i="11"/>
  <c r="AL2553" i="11"/>
  <c r="AL2552" i="11"/>
  <c r="AL2551" i="11"/>
  <c r="AL2550" i="11"/>
  <c r="AL2549" i="11"/>
  <c r="AL2548" i="11"/>
  <c r="AL2547" i="11"/>
  <c r="AL2546" i="11"/>
  <c r="AL2545" i="11"/>
  <c r="AL2544" i="11"/>
  <c r="AL2543" i="11"/>
  <c r="AL2542" i="11"/>
  <c r="AL2541" i="11"/>
  <c r="AL2540" i="11"/>
  <c r="AL2539" i="11"/>
  <c r="AL2538" i="11"/>
  <c r="AL2537" i="11"/>
  <c r="AL2536" i="11"/>
  <c r="AL2535" i="11"/>
  <c r="AL2534" i="11"/>
  <c r="AL2533" i="11"/>
  <c r="AL2532" i="11"/>
  <c r="AL2531" i="11"/>
  <c r="AL2530" i="11"/>
  <c r="AL2529" i="11"/>
  <c r="AL2528" i="11"/>
  <c r="AL2527" i="11"/>
  <c r="AL2526" i="11"/>
  <c r="AL2525" i="11"/>
  <c r="AL2524" i="11"/>
  <c r="AL2523" i="11"/>
  <c r="AL2522" i="11"/>
  <c r="AL2521" i="11"/>
  <c r="AL2520" i="11"/>
  <c r="AL2519" i="11"/>
  <c r="AL2518" i="11"/>
  <c r="AL2517" i="11"/>
  <c r="AL2516" i="11"/>
  <c r="AL2515" i="11"/>
  <c r="AL2514" i="11"/>
  <c r="AL2513" i="11"/>
  <c r="AL2512" i="11"/>
  <c r="AL2511" i="11"/>
  <c r="AL2510" i="11"/>
  <c r="AL2509" i="11"/>
  <c r="AL2508" i="11"/>
  <c r="AL2507" i="11"/>
  <c r="AL2506" i="11"/>
  <c r="AL2505" i="11"/>
  <c r="AL2504" i="11"/>
  <c r="AL2503" i="11"/>
  <c r="AL2502" i="11"/>
  <c r="AL2501" i="11"/>
  <c r="AL2500" i="11"/>
  <c r="AL2499" i="11"/>
  <c r="AL2498" i="11"/>
  <c r="AL2497" i="11"/>
  <c r="AL2496" i="11"/>
  <c r="AL2495" i="11"/>
  <c r="AL2494" i="11"/>
  <c r="AL2493" i="11"/>
  <c r="AL2492" i="11"/>
  <c r="AL2491" i="11"/>
  <c r="AL2490" i="11"/>
  <c r="AL2489" i="11"/>
  <c r="AL2488" i="11"/>
  <c r="AL2487" i="11"/>
  <c r="AL2486" i="11"/>
  <c r="AL2485" i="11"/>
  <c r="AL2484" i="11"/>
  <c r="AL2483" i="11"/>
  <c r="AL2482" i="11"/>
  <c r="AL2481" i="11"/>
  <c r="AL2480" i="11"/>
  <c r="AL2479" i="11"/>
  <c r="AL2478" i="11"/>
  <c r="AL2477" i="11"/>
  <c r="AL2476" i="11"/>
  <c r="AL2475" i="11"/>
  <c r="AL2474" i="11"/>
  <c r="AL2473" i="11"/>
  <c r="AL2472" i="11"/>
  <c r="AL2471" i="11"/>
  <c r="AL2470" i="11"/>
  <c r="AL2469" i="11"/>
  <c r="AL2468" i="11"/>
  <c r="AL2467" i="11"/>
  <c r="AL2466" i="11"/>
  <c r="AL2465" i="11"/>
  <c r="AL2464" i="11"/>
  <c r="AL2463" i="11"/>
  <c r="AL2462" i="11"/>
  <c r="AL2461" i="11"/>
  <c r="AL2460" i="11"/>
  <c r="AL2459" i="11"/>
  <c r="AL2458" i="11"/>
  <c r="AL2457" i="11"/>
  <c r="AL2456" i="11"/>
  <c r="AL2455" i="11"/>
  <c r="AL2454" i="11"/>
  <c r="AL2453" i="11"/>
  <c r="AL2452" i="11"/>
  <c r="AL2451" i="11"/>
  <c r="AL2450" i="11"/>
  <c r="AL2449" i="11"/>
  <c r="AL2448" i="11"/>
  <c r="AL2447" i="11"/>
  <c r="AL2446" i="11"/>
  <c r="AL2445" i="11"/>
  <c r="AL2444" i="11"/>
  <c r="AL2443" i="11"/>
  <c r="AL2442" i="11"/>
  <c r="AL2441" i="11"/>
  <c r="AL2440" i="11"/>
  <c r="AL2439" i="11"/>
  <c r="AL2438" i="11"/>
  <c r="AL2437" i="11"/>
  <c r="AL2436" i="11"/>
  <c r="AL2435" i="11"/>
  <c r="AL2434" i="11"/>
  <c r="AL2433" i="11"/>
  <c r="AL2432" i="11"/>
  <c r="AL2431" i="11"/>
  <c r="AL2430" i="11"/>
  <c r="AL2429" i="11"/>
  <c r="AL2428" i="11"/>
  <c r="AL2427" i="11"/>
  <c r="AL2426" i="11"/>
  <c r="AL2425" i="11"/>
  <c r="AL2424" i="11"/>
  <c r="AL2423" i="11"/>
  <c r="AL2422" i="11"/>
  <c r="AL2421" i="11"/>
  <c r="AL2420" i="11"/>
  <c r="AL2419" i="11"/>
  <c r="AL2418" i="11"/>
  <c r="AL2417" i="11"/>
  <c r="AL2416" i="11"/>
  <c r="AL2415" i="11"/>
  <c r="AL2414" i="11"/>
  <c r="AL2413" i="11"/>
  <c r="AL2412" i="11"/>
  <c r="AL2411" i="11"/>
  <c r="AL2410" i="11"/>
  <c r="AL2409" i="11"/>
  <c r="AL2408" i="11"/>
  <c r="AL2407" i="11"/>
  <c r="AL2406" i="11"/>
  <c r="AL2405" i="11"/>
  <c r="AL2404" i="11"/>
  <c r="AL2403" i="11"/>
  <c r="AL2402" i="11"/>
  <c r="AL2401" i="11"/>
  <c r="AL2400" i="11"/>
  <c r="AL2399" i="11"/>
  <c r="AL2398" i="11"/>
  <c r="AL2397" i="11"/>
  <c r="AL2396" i="11"/>
  <c r="AL2395" i="11"/>
  <c r="AL2394" i="11"/>
  <c r="AL2393" i="11"/>
  <c r="AL2392" i="11"/>
  <c r="AL2391" i="11"/>
  <c r="AL2390" i="11"/>
  <c r="AL2389" i="11"/>
  <c r="AL2388" i="11"/>
  <c r="AL2387" i="11"/>
  <c r="AL2386" i="11"/>
  <c r="AL2385" i="11"/>
  <c r="AL2384" i="11"/>
  <c r="AL2383" i="11"/>
  <c r="AL2382" i="11"/>
  <c r="AL2381" i="11"/>
  <c r="AL2380" i="11"/>
  <c r="AL2379" i="11"/>
  <c r="AL2378" i="11"/>
  <c r="AL2377" i="11"/>
  <c r="AL2376" i="11"/>
  <c r="AL2375" i="11"/>
  <c r="AL2374" i="11"/>
  <c r="AL2373" i="11"/>
  <c r="AL2372" i="11"/>
  <c r="AL2371" i="11"/>
  <c r="AL2370" i="11"/>
  <c r="AL2369" i="11"/>
  <c r="AL2368" i="11"/>
  <c r="AL2367" i="11"/>
  <c r="AL2366" i="11"/>
  <c r="AL2365" i="11"/>
  <c r="AL2364" i="11"/>
  <c r="AL2363" i="11"/>
  <c r="AL2362" i="11"/>
  <c r="AL2361" i="11"/>
  <c r="AL2360" i="11"/>
  <c r="AL2359" i="11"/>
  <c r="AL2358" i="11"/>
  <c r="AL2357" i="11"/>
  <c r="AL2356" i="11"/>
  <c r="AL2355" i="11"/>
  <c r="AL2354" i="11"/>
  <c r="AL2353" i="11"/>
  <c r="AL2352" i="11"/>
  <c r="AL2351" i="11"/>
  <c r="AL2350" i="11"/>
  <c r="AL2349" i="11"/>
  <c r="AL2348" i="11"/>
  <c r="AL2347" i="11"/>
  <c r="AL2346" i="11"/>
  <c r="AL2345" i="11"/>
  <c r="AL2344" i="11"/>
  <c r="AL2343" i="11"/>
  <c r="AL2342" i="11"/>
  <c r="AL2341" i="11"/>
  <c r="AL2340" i="11"/>
  <c r="AL2339" i="11"/>
  <c r="AL2338" i="11"/>
  <c r="AL2337" i="11"/>
  <c r="AL2336" i="11"/>
  <c r="AL2335" i="11"/>
  <c r="AL2334" i="11"/>
  <c r="AL2333" i="11"/>
  <c r="AL2332" i="11"/>
  <c r="AL2331" i="11"/>
  <c r="AL2330" i="11"/>
  <c r="AL2329" i="11"/>
  <c r="AL2328" i="11"/>
  <c r="AL2327" i="11"/>
  <c r="AL2326" i="11"/>
  <c r="AL2325" i="11"/>
  <c r="AL2324" i="11"/>
  <c r="AL2323" i="11"/>
  <c r="AL2322" i="11"/>
  <c r="AL2321" i="11"/>
  <c r="AL2320" i="11"/>
  <c r="AL2319" i="11"/>
  <c r="AL2318" i="11"/>
  <c r="AL2317" i="11"/>
  <c r="AL2316" i="11"/>
  <c r="AL2315" i="11"/>
  <c r="AL2314" i="11"/>
  <c r="AL2313" i="11"/>
  <c r="AL2312" i="11"/>
  <c r="AL2311" i="11"/>
  <c r="AL2310" i="11"/>
  <c r="AL2309" i="11"/>
  <c r="AL2308" i="11"/>
  <c r="AL2307" i="11"/>
  <c r="AL2306" i="11"/>
  <c r="AL2305" i="11"/>
  <c r="AL2304" i="11"/>
  <c r="AL2303" i="11"/>
  <c r="AL2302" i="11"/>
  <c r="AL2301" i="11"/>
  <c r="AL2300" i="11"/>
  <c r="AL2299" i="11"/>
  <c r="AL2298" i="11"/>
  <c r="AL2297" i="11"/>
  <c r="AL2296" i="11"/>
  <c r="AL2295" i="11"/>
  <c r="AL2294" i="11"/>
  <c r="AL2293" i="11"/>
  <c r="AL2292" i="11"/>
  <c r="AL2291" i="11"/>
  <c r="AL2290" i="11"/>
  <c r="AL2289" i="11"/>
  <c r="AL2288" i="11"/>
  <c r="AL2287" i="11"/>
  <c r="AL2286" i="11"/>
  <c r="AL2285" i="11"/>
  <c r="AL2284" i="11"/>
  <c r="AL2283" i="11"/>
  <c r="AL2282" i="11"/>
  <c r="AL2281" i="11"/>
  <c r="AL2280" i="11"/>
  <c r="AL2279" i="11"/>
  <c r="AL2278" i="11"/>
  <c r="AL2277" i="11"/>
  <c r="AL2276" i="11"/>
  <c r="AL2275" i="11"/>
  <c r="AL2274" i="11"/>
  <c r="AL2273" i="11"/>
  <c r="AL2272" i="11"/>
  <c r="AL2271" i="11"/>
  <c r="AL2270" i="11"/>
  <c r="AL2269" i="11"/>
  <c r="AL2268" i="11"/>
  <c r="AL2267" i="11"/>
  <c r="AL2266" i="11"/>
  <c r="AL2265" i="11"/>
  <c r="AL2264" i="11"/>
  <c r="AL2263" i="11"/>
  <c r="AL2262" i="11"/>
  <c r="AL2261" i="11"/>
  <c r="AL2260" i="11"/>
  <c r="AL2259" i="11"/>
  <c r="AL2258" i="11"/>
  <c r="AL2257" i="11"/>
  <c r="AL2256" i="11"/>
  <c r="AL2255" i="11"/>
  <c r="AL2254" i="11"/>
  <c r="AL2253" i="11"/>
  <c r="AL2252" i="11"/>
  <c r="AL2251" i="11"/>
  <c r="AL2250" i="11"/>
  <c r="AL2249" i="11"/>
  <c r="AL2248" i="11"/>
  <c r="AL2247" i="11"/>
  <c r="AL2246" i="11"/>
  <c r="AL2245" i="11"/>
  <c r="AL2244" i="11"/>
  <c r="AL2243" i="11"/>
  <c r="AL2242" i="11"/>
  <c r="AL2241" i="11"/>
  <c r="AL2240" i="11"/>
  <c r="AL2239" i="11"/>
  <c r="AL2238" i="11"/>
  <c r="AL2237" i="11"/>
  <c r="AL2236" i="11"/>
  <c r="AL2235" i="11"/>
  <c r="AL2234" i="11"/>
  <c r="AL2233" i="11"/>
  <c r="AL2232" i="11"/>
  <c r="AL2231" i="11"/>
  <c r="AL2230" i="11"/>
  <c r="AL2229" i="11"/>
  <c r="AL2228" i="11"/>
  <c r="AL2227" i="11"/>
  <c r="AL2226" i="11"/>
  <c r="AL2225" i="11"/>
  <c r="AL2224" i="11"/>
  <c r="AL2223" i="11"/>
  <c r="AL2222" i="11"/>
  <c r="AL2221" i="11"/>
  <c r="AL2220" i="11"/>
  <c r="AL2219" i="11"/>
  <c r="AL2218" i="11"/>
  <c r="AL2217" i="11"/>
  <c r="AL2216" i="11"/>
  <c r="AL2215" i="11"/>
  <c r="AL2214" i="11"/>
  <c r="AL2213" i="11"/>
  <c r="AL2212" i="11"/>
  <c r="AL2211" i="11"/>
  <c r="AL2210" i="11"/>
  <c r="AL2209" i="11"/>
  <c r="AL2208" i="11"/>
  <c r="AL2207" i="11"/>
  <c r="AL2206" i="11"/>
  <c r="AL2205" i="11"/>
  <c r="AL2204" i="11"/>
  <c r="AL2203" i="11"/>
  <c r="AL2202" i="11"/>
  <c r="AL2201" i="11"/>
  <c r="AL2200" i="11"/>
  <c r="AL2199" i="11"/>
  <c r="AL2198" i="11"/>
  <c r="AL2197" i="11"/>
  <c r="AL2196" i="11"/>
  <c r="AL2195" i="11"/>
  <c r="AL2194" i="11"/>
  <c r="AL2193" i="11"/>
  <c r="AL2192" i="11"/>
  <c r="AL2191" i="11"/>
  <c r="AL2190" i="11"/>
  <c r="AL2189" i="11"/>
  <c r="AL2188" i="11"/>
  <c r="AL2187" i="11"/>
  <c r="AL2186" i="11"/>
  <c r="AL2185" i="11"/>
  <c r="AL2184" i="11"/>
  <c r="AL2183" i="11"/>
  <c r="AL2182" i="11"/>
  <c r="AL2181" i="11"/>
  <c r="AL2180" i="11"/>
  <c r="AL2179" i="11"/>
  <c r="AL2178" i="11"/>
  <c r="AL2177" i="11"/>
  <c r="AL2176" i="11"/>
  <c r="AL2175" i="11"/>
  <c r="AL2174" i="11"/>
  <c r="AL2173" i="11"/>
  <c r="AL2172" i="11"/>
  <c r="AL2171" i="11"/>
  <c r="AL2170" i="11"/>
  <c r="AL2169" i="11"/>
  <c r="AL2168" i="11"/>
  <c r="AL2167" i="11"/>
  <c r="AL2166" i="11"/>
  <c r="AL2165" i="11"/>
  <c r="AL2164" i="11"/>
  <c r="AL2163" i="11"/>
  <c r="AL2162" i="11"/>
  <c r="AL2161" i="11"/>
  <c r="AL2160" i="11"/>
  <c r="AL2159" i="11"/>
  <c r="AL2158" i="11"/>
  <c r="AL2157" i="11"/>
  <c r="AL2156" i="11"/>
  <c r="AL2155" i="11"/>
  <c r="AL2154" i="11"/>
  <c r="AL2153" i="11"/>
  <c r="AL2152" i="11"/>
  <c r="AL2151" i="11"/>
  <c r="AL2150" i="11"/>
  <c r="AL2149" i="11"/>
  <c r="AL2148" i="11"/>
  <c r="AL2147" i="11"/>
  <c r="AL2146" i="11"/>
  <c r="AL2145" i="11"/>
  <c r="AL2144" i="11"/>
  <c r="AL2143" i="11"/>
  <c r="AL2142" i="11"/>
  <c r="AL2141" i="11"/>
  <c r="AL2140" i="11"/>
  <c r="AL2139" i="11"/>
  <c r="AL2138" i="11"/>
  <c r="AL2137" i="11"/>
  <c r="AL2136" i="11"/>
  <c r="AL2135" i="11"/>
  <c r="AL2134" i="11"/>
  <c r="AL2133" i="11"/>
  <c r="AL2132" i="11"/>
  <c r="AL2131" i="11"/>
  <c r="AL2130" i="11"/>
  <c r="AL2129" i="11"/>
  <c r="AL2128" i="11"/>
  <c r="AL2127" i="11"/>
  <c r="AL2126" i="11"/>
  <c r="AL2125" i="11"/>
  <c r="AL2124" i="11"/>
  <c r="AL2123" i="11"/>
  <c r="AL2122" i="11"/>
  <c r="AL2121" i="11"/>
  <c r="AL2120" i="11"/>
  <c r="AL2119" i="11"/>
  <c r="AL2118" i="11"/>
  <c r="AL2117" i="11"/>
  <c r="AL2116" i="11"/>
  <c r="AL2115" i="11"/>
  <c r="AL2114" i="11"/>
  <c r="AL2113" i="11"/>
  <c r="AL2112" i="11"/>
  <c r="AL2111" i="11"/>
  <c r="AL2110" i="11"/>
  <c r="AL2109" i="11"/>
  <c r="AL2108" i="11"/>
  <c r="AL2107" i="11"/>
  <c r="AL2106" i="11"/>
  <c r="AL2105" i="11"/>
  <c r="AL2104" i="11"/>
  <c r="AL2103" i="11"/>
  <c r="AL2102" i="11"/>
  <c r="AL2101" i="11"/>
  <c r="AL2100" i="11"/>
  <c r="AL2099" i="11"/>
  <c r="AL2098" i="11"/>
  <c r="AL2097" i="11"/>
  <c r="AL2096" i="11"/>
  <c r="AL2095" i="11"/>
  <c r="AL2094" i="11"/>
  <c r="AL2093" i="11"/>
  <c r="AL2092" i="11"/>
  <c r="AL2091" i="11"/>
  <c r="AL2090" i="11"/>
  <c r="AL2089" i="11"/>
  <c r="AL2088" i="11"/>
  <c r="AL2087" i="11"/>
  <c r="AL2086" i="11"/>
  <c r="AL2085" i="11"/>
  <c r="AL2084" i="11"/>
  <c r="AL2083" i="11"/>
  <c r="AL2082" i="11"/>
  <c r="AL2081" i="11"/>
  <c r="AL2080" i="11"/>
  <c r="AL2079" i="11"/>
  <c r="AL2078" i="11"/>
  <c r="AL2077" i="11"/>
  <c r="AL2076" i="11"/>
  <c r="AL2075" i="11"/>
  <c r="AL2074" i="11"/>
  <c r="AL2073" i="11"/>
  <c r="AL2072" i="11"/>
  <c r="AL2071" i="11"/>
  <c r="AL2070" i="11"/>
  <c r="AL2069" i="11"/>
  <c r="AL2068" i="11"/>
  <c r="AL2067" i="11"/>
  <c r="AL2066" i="11"/>
  <c r="AL2065" i="11"/>
  <c r="AL2064" i="11"/>
  <c r="AL2063" i="11"/>
  <c r="AL2062" i="11"/>
  <c r="AL2061" i="11"/>
  <c r="AL2060" i="11"/>
  <c r="AL2059" i="11"/>
  <c r="AL2058" i="11"/>
  <c r="AL2057" i="11"/>
  <c r="AL2056" i="11"/>
  <c r="AL2055" i="11"/>
  <c r="AL2054" i="11"/>
  <c r="AL2053" i="11"/>
  <c r="AL2052" i="11"/>
  <c r="AL2051" i="11"/>
  <c r="AL2050" i="11"/>
  <c r="AL2049" i="11"/>
  <c r="AL2048" i="11"/>
  <c r="AL2047" i="11"/>
  <c r="AL2046" i="11"/>
  <c r="AL2045" i="11"/>
  <c r="AL2044" i="11"/>
  <c r="AL2043" i="11"/>
  <c r="AL2042" i="11"/>
  <c r="AL2041" i="11"/>
  <c r="AL2040" i="11"/>
  <c r="AL2039" i="11"/>
  <c r="AL2038" i="11"/>
  <c r="AL2037" i="11"/>
  <c r="AL2036" i="11"/>
  <c r="AL2035" i="11"/>
  <c r="AL2034" i="11"/>
  <c r="AL2033" i="11"/>
  <c r="AL2032" i="11"/>
  <c r="AL2031" i="11"/>
  <c r="AL2030" i="11"/>
  <c r="AL2029" i="11"/>
  <c r="AL2028" i="11"/>
  <c r="AL2027" i="11"/>
  <c r="AL2026" i="11"/>
  <c r="AL2025" i="11"/>
  <c r="AL2024" i="11"/>
  <c r="AL2023" i="11"/>
  <c r="AL2022" i="11"/>
  <c r="AL2021" i="11"/>
  <c r="AL2020" i="11"/>
  <c r="AL2019" i="11"/>
  <c r="AL2018" i="11"/>
  <c r="AL2017" i="11"/>
  <c r="AL2016" i="11"/>
  <c r="AL2015" i="11"/>
  <c r="AL2014" i="11"/>
  <c r="AL2013" i="11"/>
  <c r="AL2012" i="11"/>
  <c r="AL2011" i="11"/>
  <c r="AL2010" i="11"/>
  <c r="AL2009" i="11"/>
  <c r="AL2008" i="11"/>
  <c r="AL2007" i="11"/>
  <c r="AL2006" i="11"/>
  <c r="AL2005" i="11"/>
  <c r="AL2004" i="11"/>
  <c r="AL2003" i="11"/>
  <c r="AL2002" i="11"/>
  <c r="AL2001" i="11"/>
  <c r="AL2000" i="11"/>
  <c r="AL1999" i="11"/>
  <c r="AL1998" i="11"/>
  <c r="AL1997" i="11"/>
  <c r="AL1996" i="11"/>
  <c r="AL1995" i="11"/>
  <c r="AL1994" i="11"/>
  <c r="AL1993" i="11"/>
  <c r="AL1992" i="11"/>
  <c r="AL1991" i="11"/>
  <c r="AL1990" i="11"/>
  <c r="AL1989" i="11"/>
  <c r="AL1988" i="11"/>
  <c r="AL1987" i="11"/>
  <c r="AL1986" i="11"/>
  <c r="AL1985" i="11"/>
  <c r="AL1984" i="11"/>
  <c r="AL1983" i="11"/>
  <c r="AL1982" i="11"/>
  <c r="AL1981" i="11"/>
  <c r="AL1980" i="11"/>
  <c r="AL1979" i="11"/>
  <c r="AL1978" i="11"/>
  <c r="AL1977" i="11"/>
  <c r="AL1976" i="11"/>
  <c r="AL1975" i="11"/>
  <c r="AL1974" i="11"/>
  <c r="AL1973" i="11"/>
  <c r="AL1972" i="11"/>
  <c r="AL1971" i="11"/>
  <c r="AL1970" i="11"/>
  <c r="AL1969" i="11"/>
  <c r="AL1968" i="11"/>
  <c r="AL1967" i="11"/>
  <c r="AL1966" i="11"/>
  <c r="AL1965" i="11"/>
  <c r="AL1964" i="11"/>
  <c r="AL1963" i="11"/>
  <c r="AL1962" i="11"/>
  <c r="AL1961" i="11"/>
  <c r="AL1960" i="11"/>
  <c r="AL1959" i="11"/>
  <c r="AL1958" i="11"/>
  <c r="AL1957" i="11"/>
  <c r="AL1956" i="11"/>
  <c r="AL1955" i="11"/>
  <c r="AL1954" i="11"/>
  <c r="AL1953" i="11"/>
  <c r="AL1952" i="11"/>
  <c r="AL1951" i="11"/>
  <c r="AL1950" i="11"/>
  <c r="AL1949" i="11"/>
  <c r="AL1948" i="11"/>
  <c r="AL1947" i="11"/>
  <c r="AL1946" i="11"/>
  <c r="AL1945" i="11"/>
  <c r="AL1944" i="11"/>
  <c r="AL1943" i="11"/>
  <c r="AL1942" i="11"/>
  <c r="AL1941" i="11"/>
  <c r="AL1940" i="11"/>
  <c r="AL1939" i="11"/>
  <c r="AL1938" i="11"/>
  <c r="AL1937" i="11"/>
  <c r="AL1936" i="11"/>
  <c r="AL1935" i="11"/>
  <c r="AL1934" i="11"/>
  <c r="AL1933" i="11"/>
  <c r="AL1932" i="11"/>
  <c r="AL1931" i="11"/>
  <c r="AL1930" i="11"/>
  <c r="AL1929" i="11"/>
  <c r="AL1928" i="11"/>
  <c r="AL1927" i="11"/>
  <c r="AL1926" i="11"/>
  <c r="AL1925" i="11"/>
  <c r="AL1924" i="11"/>
  <c r="AL1923" i="11"/>
  <c r="AL1922" i="11"/>
  <c r="AL1921" i="11"/>
  <c r="AL1920" i="11"/>
  <c r="AL1919" i="11"/>
  <c r="AL1918" i="11"/>
  <c r="AL1917" i="11"/>
  <c r="AL1916" i="11"/>
  <c r="AL1915" i="11"/>
  <c r="AL1914" i="11"/>
  <c r="AL1913" i="11"/>
  <c r="AL1912" i="11"/>
  <c r="AL1911" i="11"/>
  <c r="AL1910" i="11"/>
  <c r="AL1909" i="11"/>
  <c r="AL1908" i="11"/>
  <c r="AL1907" i="11"/>
  <c r="AL1906" i="11"/>
  <c r="AL1905" i="11"/>
  <c r="AL1904" i="11"/>
  <c r="AL1903" i="11"/>
  <c r="AL1902" i="11"/>
  <c r="AL1901" i="11"/>
  <c r="AL1900" i="11"/>
  <c r="AL1899" i="11"/>
  <c r="AL1898" i="11"/>
  <c r="AL1897" i="11"/>
  <c r="AL1896" i="11"/>
  <c r="AL1895" i="11"/>
  <c r="AL1894" i="11"/>
  <c r="AL1893" i="11"/>
  <c r="AL1892" i="11"/>
  <c r="AL1891" i="11"/>
  <c r="AL1890" i="11"/>
  <c r="AL1889" i="11"/>
  <c r="AL1888" i="11"/>
  <c r="AL1887" i="11"/>
  <c r="AL1886" i="11"/>
  <c r="AL1885" i="11"/>
  <c r="AL1884" i="11"/>
  <c r="AL1883" i="11"/>
  <c r="AL1882" i="11"/>
  <c r="AL1881" i="11"/>
  <c r="AL1880" i="11"/>
  <c r="AL1879" i="11"/>
  <c r="AL1878" i="11"/>
  <c r="AL1877" i="11"/>
  <c r="AL1876" i="11"/>
  <c r="AL1875" i="11"/>
  <c r="AL1874" i="11"/>
  <c r="AL1873" i="11"/>
  <c r="AL1872" i="11"/>
  <c r="AL1871" i="11"/>
  <c r="AL1870" i="11"/>
  <c r="AL1869" i="11"/>
  <c r="AL1868" i="11"/>
  <c r="AL1867" i="11"/>
  <c r="AL1866" i="11"/>
  <c r="AL1865" i="11"/>
  <c r="AL1864" i="11"/>
  <c r="AL1863" i="11"/>
  <c r="AL1862" i="11"/>
  <c r="AL1861" i="11"/>
  <c r="AL1860" i="11"/>
  <c r="AL1859" i="11"/>
  <c r="AL1858" i="11"/>
  <c r="AL1857" i="11"/>
  <c r="AL1856" i="11"/>
  <c r="AL1855" i="11"/>
  <c r="AL1854" i="11"/>
  <c r="AL1853" i="11"/>
  <c r="AL1852" i="11"/>
  <c r="AL1851" i="11"/>
  <c r="AL1850" i="11"/>
  <c r="AL1849" i="11"/>
  <c r="AL1848" i="11"/>
  <c r="AL1847" i="11"/>
  <c r="AL1846" i="11"/>
  <c r="AL1845" i="11"/>
  <c r="AL1844" i="11"/>
  <c r="AL1843" i="11"/>
  <c r="AL1842" i="11"/>
  <c r="AL1841" i="11"/>
  <c r="AL1840" i="11"/>
  <c r="AL1839" i="11"/>
  <c r="AL1838" i="11"/>
  <c r="AL1837" i="11"/>
  <c r="AL1836" i="11"/>
  <c r="AL1835" i="11"/>
  <c r="AL1834" i="11"/>
  <c r="AL1833" i="11"/>
  <c r="AL1832" i="11"/>
  <c r="AL1831" i="11"/>
  <c r="AL1830" i="11"/>
  <c r="AL1829" i="11"/>
  <c r="AL1828" i="11"/>
  <c r="AL1827" i="11"/>
  <c r="AL1826" i="11"/>
  <c r="AL1825" i="11"/>
  <c r="AL1824" i="11"/>
  <c r="AL1823" i="11"/>
  <c r="AL1822" i="11"/>
  <c r="AL1821" i="11"/>
  <c r="AL1820" i="11"/>
  <c r="AL1819" i="11"/>
  <c r="AL1818" i="11"/>
  <c r="AL1817" i="11"/>
  <c r="AL1816" i="11"/>
  <c r="AL1815" i="11"/>
  <c r="AL1814" i="11"/>
  <c r="AL1813" i="11"/>
  <c r="AL1812" i="11"/>
  <c r="AL1811" i="11"/>
  <c r="AL1810" i="11"/>
  <c r="AL1809" i="11"/>
  <c r="AL1808" i="11"/>
  <c r="AL1807" i="11"/>
  <c r="AL1806" i="11"/>
  <c r="AL1805" i="11"/>
  <c r="AL1804" i="11"/>
  <c r="AL1803" i="11"/>
  <c r="AL1802" i="11"/>
  <c r="AL1801" i="11"/>
  <c r="AL1800" i="11"/>
  <c r="AL1799" i="11"/>
  <c r="AL1798" i="11"/>
  <c r="AL1797" i="11"/>
  <c r="AL1796" i="11"/>
  <c r="AL1795" i="11"/>
  <c r="AL1794" i="11"/>
  <c r="AL1793" i="11"/>
  <c r="AL1792" i="11"/>
  <c r="AL1791" i="11"/>
  <c r="AL1790" i="11"/>
  <c r="AL1789" i="11"/>
  <c r="AL1788" i="11"/>
  <c r="AL1787" i="11"/>
  <c r="AL1786" i="11"/>
  <c r="AL1785" i="11"/>
  <c r="AL1784" i="11"/>
  <c r="AL1783" i="11"/>
  <c r="AL1782" i="11"/>
  <c r="AL1781" i="11"/>
  <c r="AL1780" i="11"/>
  <c r="AL1779" i="11"/>
  <c r="AL1778" i="11"/>
  <c r="AL1777" i="11"/>
  <c r="AL1776" i="11"/>
  <c r="AL1775" i="11"/>
  <c r="AL1774" i="11"/>
  <c r="AL1773" i="11"/>
  <c r="AL1772" i="11"/>
  <c r="AL1771" i="11"/>
  <c r="AL1770" i="11"/>
  <c r="AL1769" i="11"/>
  <c r="AL1768" i="11"/>
  <c r="AL1767" i="11"/>
  <c r="AL1766" i="11"/>
  <c r="AL1765" i="11"/>
  <c r="AL1764" i="11"/>
  <c r="AL1763" i="11"/>
  <c r="AL1762" i="11"/>
  <c r="AL1761" i="11"/>
  <c r="AL1760" i="11"/>
  <c r="AL1759" i="11"/>
  <c r="AL1758" i="11"/>
  <c r="AL1757" i="11"/>
  <c r="AL1756" i="11"/>
  <c r="AL1755" i="11"/>
  <c r="AL1754" i="11"/>
  <c r="AL1753" i="11"/>
  <c r="AL1752" i="11"/>
  <c r="AL1751" i="11"/>
  <c r="AL1750" i="11"/>
  <c r="AL1749" i="11"/>
  <c r="AL1748" i="11"/>
  <c r="AL1747" i="11"/>
  <c r="AL1746" i="11"/>
  <c r="AL1745" i="11"/>
  <c r="AL1744" i="11"/>
  <c r="AL1743" i="11"/>
  <c r="AL1742" i="11"/>
  <c r="AL1741" i="11"/>
  <c r="AL1740" i="11"/>
  <c r="AL1739" i="11"/>
  <c r="AL1738" i="11"/>
  <c r="AL1737" i="11"/>
  <c r="AL1736" i="11"/>
  <c r="AL1735" i="11"/>
  <c r="AL1734" i="11"/>
  <c r="AL1733" i="11"/>
  <c r="AL1732" i="11"/>
  <c r="AL1731" i="11"/>
  <c r="AL1730" i="11"/>
  <c r="AL1729" i="11"/>
  <c r="AL1728" i="11"/>
  <c r="AL1727" i="11"/>
  <c r="AL1726" i="11"/>
  <c r="AL1725" i="11"/>
  <c r="AL1724" i="11"/>
  <c r="AL1723" i="11"/>
  <c r="AL1722" i="11"/>
  <c r="AL1721" i="11"/>
  <c r="AL1720" i="11"/>
  <c r="AL1719" i="11"/>
  <c r="AL1718" i="11"/>
  <c r="AL1717" i="11"/>
  <c r="AL1716" i="11"/>
  <c r="AL1715" i="11"/>
  <c r="AL1714" i="11"/>
  <c r="AL1713" i="11"/>
  <c r="AL1712" i="11"/>
  <c r="AL1711" i="11"/>
  <c r="AL1710" i="11"/>
  <c r="AL1709" i="11"/>
  <c r="AL1708" i="11"/>
  <c r="AL1707" i="11"/>
  <c r="AL1706" i="11"/>
  <c r="AL1705" i="11"/>
  <c r="AL1704" i="11"/>
  <c r="AL1703" i="11"/>
  <c r="AL1702" i="11"/>
  <c r="AL1701" i="11"/>
  <c r="AL1700" i="11"/>
  <c r="AL1699" i="11"/>
  <c r="AL1698" i="11"/>
  <c r="AL1697" i="11"/>
  <c r="AL1696" i="11"/>
  <c r="AL1695" i="11"/>
  <c r="AL1694" i="11"/>
  <c r="AL1693" i="11"/>
  <c r="AL1692" i="11"/>
  <c r="AL1691" i="11"/>
  <c r="AL1690" i="11"/>
  <c r="AL1689" i="11"/>
  <c r="AL1688" i="11"/>
  <c r="AL1687" i="11"/>
  <c r="AL1686" i="11"/>
  <c r="AL1685" i="11"/>
  <c r="AL1684" i="11"/>
  <c r="AL1683" i="11"/>
  <c r="AL1682" i="11"/>
  <c r="AL1681" i="11"/>
  <c r="AL1680" i="11"/>
  <c r="AL1679" i="11"/>
  <c r="AL1678" i="11"/>
  <c r="AL1677" i="11"/>
  <c r="AL1676" i="11"/>
  <c r="AL1675" i="11"/>
  <c r="AL1674" i="11"/>
  <c r="AL1673" i="11"/>
  <c r="AL1672" i="11"/>
  <c r="AL1671" i="11"/>
  <c r="AL1670" i="11"/>
  <c r="AL1669" i="11"/>
  <c r="AL1668" i="11"/>
  <c r="AL1667" i="11"/>
  <c r="AL1666" i="11"/>
  <c r="AL1665" i="11"/>
  <c r="AL1664" i="11"/>
  <c r="AL1663" i="11"/>
  <c r="AL1662" i="11"/>
  <c r="AL1661" i="11"/>
  <c r="AL1660" i="11"/>
  <c r="AL1659" i="11"/>
  <c r="AL1658" i="11"/>
  <c r="AL1657" i="11"/>
  <c r="AL1656" i="11"/>
  <c r="AL1655" i="11"/>
  <c r="AL1654" i="11"/>
  <c r="AL1653" i="11"/>
  <c r="AL1652" i="11"/>
  <c r="AL1651" i="11"/>
  <c r="AL1650" i="11"/>
  <c r="AL1649" i="11"/>
  <c r="AL1648" i="11"/>
  <c r="AL1647" i="11"/>
  <c r="AL1646" i="11"/>
  <c r="AL1645" i="11"/>
  <c r="AL1644" i="11"/>
  <c r="AL1643" i="11"/>
  <c r="AL1642" i="11"/>
  <c r="AL1641" i="11"/>
  <c r="AL1640" i="11"/>
  <c r="AL1639" i="11"/>
  <c r="AL1638" i="11"/>
  <c r="AL1637" i="11"/>
  <c r="AL1636" i="11"/>
  <c r="AL1635" i="11"/>
  <c r="AL1634" i="11"/>
  <c r="AL1633" i="11"/>
  <c r="AL1632" i="11"/>
  <c r="AL1631" i="11"/>
  <c r="AL1630" i="11"/>
  <c r="AL1629" i="11"/>
  <c r="AL1628" i="11"/>
  <c r="AL1627" i="11"/>
  <c r="AL1626" i="11"/>
  <c r="AL1625" i="11"/>
  <c r="AL1624" i="11"/>
  <c r="AL1623" i="11"/>
  <c r="AL1622" i="11"/>
  <c r="AL1621" i="11"/>
  <c r="AL1620" i="11"/>
  <c r="AL1619" i="11"/>
  <c r="AL1618" i="11"/>
  <c r="AL1617" i="11"/>
  <c r="AL1616" i="11"/>
  <c r="AL1615" i="11"/>
  <c r="AL1614" i="11"/>
  <c r="AL1613" i="11"/>
  <c r="AL1612" i="11"/>
  <c r="AL1611" i="11"/>
  <c r="AL1610" i="11"/>
  <c r="AL1609" i="11"/>
  <c r="AL1608" i="11"/>
  <c r="AL1607" i="11"/>
  <c r="AL1606" i="11"/>
  <c r="AL1605" i="11"/>
  <c r="AL1604" i="11"/>
  <c r="AL1603" i="11"/>
  <c r="AL1602" i="11"/>
  <c r="AL1601" i="11"/>
  <c r="AL1600" i="11"/>
  <c r="AL1599" i="11"/>
  <c r="AL1598" i="11"/>
  <c r="AL1597" i="11"/>
  <c r="AL1596" i="11"/>
  <c r="AL1595" i="11"/>
  <c r="AL1594" i="11"/>
  <c r="AL1593" i="11"/>
  <c r="AL1592" i="11"/>
  <c r="AL1591" i="11"/>
  <c r="AL1590" i="11"/>
  <c r="AL1589" i="11"/>
  <c r="AL1588" i="11"/>
  <c r="AL1587" i="11"/>
  <c r="AL1586" i="11"/>
  <c r="AL1585" i="11"/>
  <c r="AL1584" i="11"/>
  <c r="AL1583" i="11"/>
  <c r="AL1582" i="11"/>
  <c r="AL1581" i="11"/>
  <c r="AL1580" i="11"/>
  <c r="AL1579" i="11"/>
  <c r="AL1578" i="11"/>
  <c r="AL1577" i="11"/>
  <c r="AL1576" i="11"/>
  <c r="AL1575" i="11"/>
  <c r="AL1574" i="11"/>
  <c r="AL1573" i="11"/>
  <c r="AL1572" i="11"/>
  <c r="AL1571" i="11"/>
  <c r="AL1570" i="11"/>
  <c r="AL1569" i="11"/>
  <c r="AL1568" i="11"/>
  <c r="AL1567" i="11"/>
  <c r="AL1566" i="11"/>
  <c r="AL1565" i="11"/>
  <c r="AL1564" i="11"/>
  <c r="AL1563" i="11"/>
  <c r="AL1562" i="11"/>
  <c r="AL1561" i="11"/>
  <c r="AL1560" i="11"/>
  <c r="AL1559" i="11"/>
  <c r="AL1558" i="11"/>
  <c r="AL1557" i="11"/>
  <c r="AL1556" i="11"/>
  <c r="AL1555" i="11"/>
  <c r="AL1554" i="11"/>
  <c r="AL1553" i="11"/>
  <c r="AL1552" i="11"/>
  <c r="AL1551" i="11"/>
  <c r="AL1550" i="11"/>
  <c r="AL1549" i="11"/>
  <c r="AL1548" i="11"/>
  <c r="AL1547" i="11"/>
  <c r="AL1546" i="11"/>
  <c r="AL1545" i="11"/>
  <c r="AL1544" i="11"/>
  <c r="AL1543" i="11"/>
  <c r="AL1542" i="11"/>
  <c r="AL1541" i="11"/>
  <c r="AL1540" i="11"/>
  <c r="AL1539" i="11"/>
  <c r="AL1538" i="11"/>
  <c r="AL1537" i="11"/>
  <c r="AL1536" i="11"/>
  <c r="AL1535" i="11"/>
  <c r="AL1534" i="11"/>
  <c r="AL1533" i="11"/>
  <c r="AL1532" i="11"/>
  <c r="AL1531" i="11"/>
  <c r="AL1530" i="11"/>
  <c r="AL1529" i="11"/>
  <c r="AL1528" i="11"/>
  <c r="AL1527" i="11"/>
  <c r="AL1526" i="11"/>
  <c r="AL1525" i="11"/>
  <c r="AL1524" i="11"/>
  <c r="AL1523" i="11"/>
  <c r="AL1522" i="11"/>
  <c r="AL1521" i="11"/>
  <c r="AL1520" i="11"/>
  <c r="AL1519" i="11"/>
  <c r="AL1518" i="11"/>
  <c r="AL1517" i="11"/>
  <c r="AL1516" i="11"/>
  <c r="AL1515" i="11"/>
  <c r="AL1514" i="11"/>
  <c r="AL1513" i="11"/>
  <c r="AL1512" i="11"/>
  <c r="AL1511" i="11"/>
  <c r="AL1510" i="11"/>
  <c r="AL1509" i="11"/>
  <c r="AL1508" i="11"/>
  <c r="AL1507" i="11"/>
  <c r="AL1506" i="11"/>
  <c r="AL1505" i="11"/>
  <c r="AL1504" i="11"/>
  <c r="AL1503" i="11"/>
  <c r="AL1502" i="11"/>
  <c r="AL1501" i="11"/>
  <c r="AL1500" i="11"/>
  <c r="AL1499" i="11"/>
  <c r="AL1498" i="11"/>
  <c r="AL1497" i="11"/>
  <c r="AL1496" i="11"/>
  <c r="AL1495" i="11"/>
  <c r="AL1494" i="11"/>
  <c r="AL1493" i="11"/>
  <c r="AL1492" i="11"/>
  <c r="AL1491" i="11"/>
  <c r="AL1490" i="11"/>
  <c r="AL1489" i="11"/>
  <c r="AL1488" i="11"/>
  <c r="AL1487" i="11"/>
  <c r="AL1486" i="11"/>
  <c r="AL1485" i="11"/>
  <c r="AL1484" i="11"/>
  <c r="AL1483" i="11"/>
  <c r="AL1482" i="11"/>
  <c r="AL1481" i="11"/>
  <c r="AL1480" i="11"/>
  <c r="AL1479" i="11"/>
  <c r="AL1478" i="11"/>
  <c r="AL1477" i="11"/>
  <c r="AL1476" i="11"/>
  <c r="AL1475" i="11"/>
  <c r="AL1474" i="11"/>
  <c r="AL1473" i="11"/>
  <c r="AL1472" i="11"/>
  <c r="AL1471" i="11"/>
  <c r="AL1470" i="11"/>
  <c r="AL1469" i="11"/>
  <c r="AL1468" i="11"/>
  <c r="AL1467" i="11"/>
  <c r="AL1466" i="11"/>
  <c r="AL1465" i="11"/>
  <c r="AL1464" i="11"/>
  <c r="AL1463" i="11"/>
  <c r="AL1462" i="11"/>
  <c r="AL1461" i="11"/>
  <c r="AL1460" i="11"/>
  <c r="AL1459" i="11"/>
  <c r="AL1458" i="11"/>
  <c r="AL1457" i="11"/>
  <c r="AL1456" i="11"/>
  <c r="AL1455" i="11"/>
  <c r="AL1454" i="11"/>
  <c r="AL1453" i="11"/>
  <c r="AL1452" i="11"/>
  <c r="AL1451" i="11"/>
  <c r="AL1450" i="11"/>
  <c r="AL1449" i="11"/>
  <c r="AL1448" i="11"/>
  <c r="AL1447" i="11"/>
  <c r="AL1446" i="11"/>
  <c r="AL1445" i="11"/>
  <c r="AL1444" i="11"/>
  <c r="AL1443" i="11"/>
  <c r="AL1442" i="11"/>
  <c r="AL1441" i="11"/>
  <c r="AL1440" i="11"/>
  <c r="AL1439" i="11"/>
  <c r="AL1438" i="11"/>
  <c r="AL1437" i="11"/>
  <c r="AL1436" i="11"/>
  <c r="AL1435" i="11"/>
  <c r="AL1434" i="11"/>
  <c r="AL1433" i="11"/>
  <c r="AL1432" i="11"/>
  <c r="AL1431" i="11"/>
  <c r="AL1430" i="11"/>
  <c r="AL1429" i="11"/>
  <c r="AL1428" i="11"/>
  <c r="AL1427" i="11"/>
  <c r="AL1426" i="11"/>
  <c r="AL1425" i="11"/>
  <c r="AL1424" i="11"/>
  <c r="AL1423" i="11"/>
  <c r="AL1422" i="11"/>
  <c r="AL1421" i="11"/>
  <c r="AL1420" i="11"/>
  <c r="AL1419" i="11"/>
  <c r="AL1418" i="11"/>
  <c r="AL1417" i="11"/>
  <c r="AL1416" i="11"/>
  <c r="AL1415" i="11"/>
  <c r="AL1414" i="11"/>
  <c r="AL1413" i="11"/>
  <c r="AL1412" i="11"/>
  <c r="AL1411" i="11"/>
  <c r="AL1410" i="11"/>
  <c r="AL1409" i="11"/>
  <c r="AL1408" i="11"/>
  <c r="AL1407" i="11"/>
  <c r="AL1406" i="11"/>
  <c r="AL1405" i="11"/>
  <c r="AL1404" i="11"/>
  <c r="AL1403" i="11"/>
  <c r="AL1402" i="11"/>
  <c r="AL1401" i="11"/>
  <c r="AL1400" i="11"/>
  <c r="AL1399" i="11"/>
  <c r="AL1398" i="11"/>
  <c r="AL1397" i="11"/>
  <c r="AL1396" i="11"/>
  <c r="AL1395" i="11"/>
  <c r="AL1394" i="11"/>
  <c r="AL1393" i="11"/>
  <c r="AL1392" i="11"/>
  <c r="AL1391" i="11"/>
  <c r="AL1390" i="11"/>
  <c r="AL1389" i="11"/>
  <c r="AL1388" i="11"/>
  <c r="AL1387" i="11"/>
  <c r="AL1386" i="11"/>
  <c r="AL1385" i="11"/>
  <c r="AL1384" i="11"/>
  <c r="AL1383" i="11"/>
  <c r="AL1382" i="11"/>
  <c r="AL1381" i="11"/>
  <c r="AL1380" i="11"/>
  <c r="AL1379" i="11"/>
  <c r="AL1378" i="11"/>
  <c r="AL1377" i="11"/>
  <c r="AL1376" i="11"/>
  <c r="AL1375" i="11"/>
  <c r="AL1374" i="11"/>
  <c r="AL1373" i="11"/>
  <c r="AL1372" i="11"/>
  <c r="AL1371" i="11"/>
  <c r="AL1370" i="11"/>
  <c r="AL1369" i="11"/>
  <c r="AL1368" i="11"/>
  <c r="AL1367" i="11"/>
  <c r="AL1366" i="11"/>
  <c r="AL1365" i="11"/>
  <c r="AL1364" i="11"/>
  <c r="AL1363" i="11"/>
  <c r="AL1362" i="11"/>
  <c r="AL1361" i="11"/>
  <c r="AL1360" i="11"/>
  <c r="AL1359" i="11"/>
  <c r="AL1358" i="11"/>
  <c r="AL1357" i="11"/>
  <c r="AL1356" i="11"/>
  <c r="AL1355" i="11"/>
  <c r="AL1354" i="11"/>
  <c r="AL1353" i="11"/>
  <c r="AL1352" i="11"/>
  <c r="AL1351" i="11"/>
  <c r="AL1350" i="11"/>
  <c r="AL1349" i="11"/>
  <c r="AL1348" i="11"/>
  <c r="AL1347" i="11"/>
  <c r="AL1346" i="11"/>
  <c r="AL1345" i="11"/>
  <c r="AL1344" i="11"/>
  <c r="AL1343" i="11"/>
  <c r="AL1342" i="11"/>
  <c r="AL1341" i="11"/>
  <c r="AL1340" i="11"/>
  <c r="AL1339" i="11"/>
  <c r="AL1338" i="11"/>
  <c r="AL1337" i="11"/>
  <c r="AL1336" i="11"/>
  <c r="AL1335" i="11"/>
  <c r="AL1334" i="11"/>
  <c r="AL1333" i="11"/>
  <c r="AL1332" i="11"/>
  <c r="AL1331" i="11"/>
  <c r="AL1330" i="11"/>
  <c r="AL1329" i="11"/>
  <c r="AL1328" i="11"/>
  <c r="AL1327" i="11"/>
  <c r="AL1326" i="11"/>
  <c r="AL1325" i="11"/>
  <c r="AL1324" i="11"/>
  <c r="AL1323" i="11"/>
  <c r="AL1322" i="11"/>
  <c r="AL1321" i="11"/>
  <c r="AL1320" i="11"/>
  <c r="AL1319" i="11"/>
  <c r="AL1318" i="11"/>
  <c r="AL1317" i="11"/>
  <c r="AL1316" i="11"/>
  <c r="AL1315" i="11"/>
  <c r="AL1314" i="11"/>
  <c r="AL1313" i="11"/>
  <c r="AL1312" i="11"/>
  <c r="AL1311" i="11"/>
  <c r="AL1310" i="11"/>
  <c r="AL1309" i="11"/>
  <c r="AL1308" i="11"/>
  <c r="AL1307" i="11"/>
  <c r="AL1306" i="11"/>
  <c r="AL1305" i="11"/>
  <c r="AL1304" i="11"/>
  <c r="AL1303" i="11"/>
  <c r="AL1302" i="11"/>
  <c r="AL1301" i="11"/>
  <c r="AL1300" i="11"/>
  <c r="AL1299" i="11"/>
  <c r="AL1298" i="11"/>
  <c r="AL1297" i="11"/>
  <c r="AL1296" i="11"/>
  <c r="AL1295" i="11"/>
  <c r="AL1294" i="11"/>
  <c r="AL1293" i="11"/>
  <c r="AL1292" i="11"/>
  <c r="AL1291" i="11"/>
  <c r="AL1290" i="11"/>
  <c r="AL1289" i="11"/>
  <c r="AL1288" i="11"/>
  <c r="AL1287" i="11"/>
  <c r="AL1286" i="11"/>
  <c r="AL1285" i="11"/>
  <c r="AL1284" i="11"/>
  <c r="AL1283" i="11"/>
  <c r="AL1282" i="11"/>
  <c r="AL1281" i="11"/>
  <c r="AL1280" i="11"/>
  <c r="AL1279" i="11"/>
  <c r="AL1278" i="11"/>
  <c r="AL1277" i="11"/>
  <c r="AL1276" i="11"/>
  <c r="AL1275" i="11"/>
  <c r="AL1274" i="11"/>
  <c r="AL1273" i="11"/>
  <c r="AL1272" i="11"/>
  <c r="AL1271" i="11"/>
  <c r="AL1270" i="11"/>
  <c r="AL1269" i="11"/>
  <c r="AL1268" i="11"/>
  <c r="AL1267" i="11"/>
  <c r="AL1266" i="11"/>
  <c r="AL1265" i="11"/>
  <c r="AL1264" i="11"/>
  <c r="AL1263" i="11"/>
  <c r="AL1262" i="11"/>
  <c r="AL1261" i="11"/>
  <c r="AL1260" i="11"/>
  <c r="AL1259" i="11"/>
  <c r="AL1258" i="11"/>
  <c r="AL1257" i="11"/>
  <c r="AL1256" i="11"/>
  <c r="AL1255" i="11"/>
  <c r="AL1254" i="11"/>
  <c r="AL1253" i="11"/>
  <c r="AL1252" i="11"/>
  <c r="AL1251" i="11"/>
  <c r="AL1250" i="11"/>
  <c r="AL1249" i="11"/>
  <c r="AL1248" i="11"/>
  <c r="AL1247" i="11"/>
  <c r="AL1246" i="11"/>
  <c r="AL1245" i="11"/>
  <c r="AL1244" i="11"/>
  <c r="AL1243" i="11"/>
  <c r="AL1242" i="11"/>
  <c r="AL1241" i="11"/>
  <c r="AL1240" i="11"/>
  <c r="AL1239" i="11"/>
  <c r="AL1238" i="11"/>
  <c r="AL1237" i="11"/>
  <c r="AL1236" i="11"/>
  <c r="AL1235" i="11"/>
  <c r="AL1234" i="11"/>
  <c r="AL1233" i="11"/>
  <c r="AL1232" i="11"/>
  <c r="AL1231" i="11"/>
  <c r="AL1230" i="11"/>
  <c r="AL1229" i="11"/>
  <c r="AL1228" i="11"/>
  <c r="AL1227" i="11"/>
  <c r="AL1226" i="11"/>
  <c r="AL1225" i="11"/>
  <c r="AL1224" i="11"/>
  <c r="AL1223" i="11"/>
  <c r="AL1222" i="11"/>
  <c r="AL1221" i="11"/>
  <c r="AL1220" i="11"/>
  <c r="AL1219" i="11"/>
  <c r="AL1218" i="11"/>
  <c r="AL1217" i="11"/>
  <c r="AL1216" i="11"/>
  <c r="AL1215" i="11"/>
  <c r="AL1214" i="11"/>
  <c r="AL1213" i="11"/>
  <c r="AL1212" i="11"/>
  <c r="AL1211" i="11"/>
  <c r="AL1210" i="11"/>
  <c r="AL1209" i="11"/>
  <c r="AL1208" i="11"/>
  <c r="AL1207" i="11"/>
  <c r="AL1206" i="11"/>
  <c r="AL1205" i="11"/>
  <c r="AL1204" i="11"/>
  <c r="AL1203" i="11"/>
  <c r="AL1202" i="11"/>
  <c r="AL1201" i="11"/>
  <c r="AL1200" i="11"/>
  <c r="AL1199" i="11"/>
  <c r="AL1198" i="11"/>
  <c r="AL1197" i="11"/>
  <c r="AL1196" i="11"/>
  <c r="AL1195" i="11"/>
  <c r="AL1194" i="11"/>
  <c r="AL1193" i="11"/>
  <c r="AL1192" i="11"/>
  <c r="AL1191" i="11"/>
  <c r="AL1190" i="11"/>
  <c r="AL1189" i="11"/>
  <c r="AL1188" i="11"/>
  <c r="AL1187" i="11"/>
  <c r="AL1186" i="11"/>
  <c r="AL1185" i="11"/>
  <c r="AL1184" i="11"/>
  <c r="AL1183" i="11"/>
  <c r="AL1182" i="11"/>
  <c r="AL1181" i="11"/>
  <c r="AL1180" i="11"/>
  <c r="AL1179" i="11"/>
  <c r="AL1178" i="11"/>
  <c r="AL1177" i="11"/>
  <c r="AL1176" i="11"/>
  <c r="AL1175" i="11"/>
  <c r="AL1174" i="11"/>
  <c r="AL1173" i="11"/>
  <c r="AL1172" i="11"/>
  <c r="AL1171" i="11"/>
  <c r="AL1170" i="11"/>
  <c r="AL1169" i="11"/>
  <c r="AL1168" i="11"/>
  <c r="AL1167" i="11"/>
  <c r="AL1166" i="11"/>
  <c r="AL1165" i="11"/>
  <c r="AL1164" i="11"/>
  <c r="AL1163" i="11"/>
  <c r="AL1162" i="11"/>
  <c r="AL1161" i="11"/>
  <c r="AL1160" i="11"/>
  <c r="AL1159" i="11"/>
  <c r="AL1158" i="11"/>
  <c r="AL1157" i="11"/>
  <c r="AL1156" i="11"/>
  <c r="AL1155" i="11"/>
  <c r="AL1154" i="11"/>
  <c r="AL1153" i="11"/>
  <c r="AL1152" i="11"/>
  <c r="AL1151" i="11"/>
  <c r="AL1150" i="11"/>
  <c r="AL1149" i="11"/>
  <c r="AL1148" i="11"/>
  <c r="AL1147" i="11"/>
  <c r="AL1146" i="11"/>
  <c r="AL1145" i="11"/>
  <c r="AL1144" i="11"/>
  <c r="AL1143" i="11"/>
  <c r="AL1142" i="11"/>
  <c r="AL1141" i="11"/>
  <c r="AL1140" i="11"/>
  <c r="AL1139" i="11"/>
  <c r="AL1138" i="11"/>
  <c r="AL1137" i="11"/>
  <c r="AL1136" i="11"/>
  <c r="AL1135" i="11"/>
  <c r="AL1134" i="11"/>
  <c r="AL1133" i="11"/>
  <c r="AL1132" i="11"/>
  <c r="AL1131" i="11"/>
  <c r="AL1130" i="11"/>
  <c r="AL1129" i="11"/>
  <c r="AL1128" i="11"/>
  <c r="AL1127" i="11"/>
  <c r="AL1126" i="11"/>
  <c r="AL1125" i="11"/>
  <c r="AL1124" i="11"/>
  <c r="AL1123" i="11"/>
  <c r="AL1122" i="11"/>
  <c r="AL1121" i="11"/>
  <c r="AL1120" i="11"/>
  <c r="AL1119" i="11"/>
  <c r="AL1118" i="11"/>
  <c r="AL1117" i="11"/>
  <c r="AL1116" i="11"/>
  <c r="AL1115" i="11"/>
  <c r="AL1114" i="11"/>
  <c r="AL1113" i="11"/>
  <c r="AL1112" i="11"/>
  <c r="AL1111" i="11"/>
  <c r="AL1110" i="11"/>
  <c r="AL1109" i="11"/>
  <c r="AL1108" i="11"/>
  <c r="AL1107" i="11"/>
  <c r="AL1106" i="11"/>
  <c r="AL1105" i="11"/>
  <c r="AL1104" i="11"/>
  <c r="AL1103" i="11"/>
  <c r="AL1102" i="11"/>
  <c r="AL1101" i="11"/>
  <c r="AL1100" i="11"/>
  <c r="AL1099" i="11"/>
  <c r="AL1098" i="11"/>
  <c r="AL1097" i="11"/>
  <c r="AL1096" i="11"/>
  <c r="AL1095" i="11"/>
  <c r="AL1094" i="11"/>
  <c r="AL1093" i="11"/>
  <c r="AL1092" i="11"/>
  <c r="AL1091" i="11"/>
  <c r="AL1090" i="11"/>
  <c r="AL1089" i="11"/>
  <c r="AL1088" i="11"/>
  <c r="AL1087" i="11"/>
  <c r="AL1086" i="11"/>
  <c r="AL1085" i="11"/>
  <c r="AL1084" i="11"/>
  <c r="AL1083" i="11"/>
  <c r="AL1082" i="11"/>
  <c r="AL1081" i="11"/>
  <c r="AL1080" i="11"/>
  <c r="AL1079" i="11"/>
  <c r="AL1078" i="11"/>
  <c r="AL1077" i="11"/>
  <c r="AL1076" i="11"/>
  <c r="AL1075" i="11"/>
  <c r="AL1074" i="11"/>
  <c r="AL1073" i="11"/>
  <c r="AL1072" i="11"/>
  <c r="AL1071" i="11"/>
  <c r="AL1070" i="11"/>
  <c r="AL1069" i="11"/>
  <c r="AL1068" i="11"/>
  <c r="AL1067" i="11"/>
  <c r="AL1066" i="11"/>
  <c r="AL1065" i="11"/>
  <c r="AL1064" i="11"/>
  <c r="AL1063" i="11"/>
  <c r="AL1062" i="11"/>
  <c r="AL1061" i="11"/>
  <c r="AL1060" i="11"/>
  <c r="AL1059" i="11"/>
  <c r="AL1058" i="11"/>
  <c r="AL1057" i="11"/>
  <c r="AL1056" i="11"/>
  <c r="AL1055" i="11"/>
  <c r="AL1054" i="11"/>
  <c r="AL1053" i="11"/>
  <c r="AL1052" i="11"/>
  <c r="AL1051" i="11"/>
  <c r="AL1050" i="11"/>
  <c r="AL1049" i="11"/>
  <c r="AL1048" i="11"/>
  <c r="AL1047" i="11"/>
  <c r="AL1046" i="11"/>
  <c r="AL1045" i="11"/>
  <c r="AL1044" i="11"/>
  <c r="AL1043" i="11"/>
  <c r="AL1042" i="11"/>
  <c r="AL1041" i="11"/>
  <c r="AL1040" i="11"/>
  <c r="AL1039" i="11"/>
  <c r="AL1038" i="11"/>
  <c r="AL1037" i="11"/>
  <c r="AL1036" i="11"/>
  <c r="AL1035" i="11"/>
  <c r="AL1034" i="11"/>
  <c r="AL1033" i="11"/>
  <c r="AL1032" i="11"/>
  <c r="AL1031" i="11"/>
  <c r="AL1030" i="11"/>
  <c r="AL1029" i="11"/>
  <c r="AL1028" i="11"/>
  <c r="AL1027" i="11"/>
  <c r="AL1026" i="11"/>
  <c r="AL1025" i="11"/>
  <c r="AL1024" i="11"/>
  <c r="AL1023" i="11"/>
  <c r="AL1022" i="11"/>
  <c r="AL1021" i="11"/>
  <c r="AL1020" i="11"/>
  <c r="AL1019" i="11"/>
  <c r="AL1018" i="11"/>
  <c r="AL1017" i="11"/>
  <c r="AL1016" i="11"/>
  <c r="AL1015" i="11"/>
  <c r="AL1014" i="11"/>
  <c r="AL1013" i="11"/>
  <c r="AL1012" i="11"/>
  <c r="AL1011" i="11"/>
  <c r="AL1010" i="11"/>
  <c r="AL1009" i="11"/>
  <c r="AL1008" i="11"/>
  <c r="AL1007" i="11"/>
  <c r="AL1006" i="11"/>
  <c r="AL1005" i="11"/>
  <c r="AL1004" i="11"/>
  <c r="AL1003" i="11"/>
  <c r="AL1002" i="11"/>
  <c r="AL1001" i="11"/>
  <c r="AL1000" i="11"/>
  <c r="AL999" i="11"/>
  <c r="AL998" i="11"/>
  <c r="AL997" i="11"/>
  <c r="AL996" i="11"/>
  <c r="AL995" i="11"/>
  <c r="AL994" i="11"/>
  <c r="AL993" i="11"/>
  <c r="AL992" i="11"/>
  <c r="AL991" i="11"/>
  <c r="AL990" i="11"/>
  <c r="AL989" i="11"/>
  <c r="AL988" i="11"/>
  <c r="AL987" i="11"/>
  <c r="AL986" i="11"/>
  <c r="AL985" i="11"/>
  <c r="AL984" i="11"/>
  <c r="AL983" i="11"/>
  <c r="AL982" i="11"/>
  <c r="AL981" i="11"/>
  <c r="AL980" i="11"/>
  <c r="AL979" i="11"/>
  <c r="AL978" i="11"/>
  <c r="AL977" i="11"/>
  <c r="AL976" i="11"/>
  <c r="AL975" i="11"/>
  <c r="AL974" i="11"/>
  <c r="AL973" i="11"/>
  <c r="AL972" i="11"/>
  <c r="AL971" i="11"/>
  <c r="AL970" i="11"/>
  <c r="AL969" i="11"/>
  <c r="AL968" i="11"/>
  <c r="AL967" i="11"/>
  <c r="AL966" i="11"/>
  <c r="AL965" i="11"/>
  <c r="AL964" i="11"/>
  <c r="AL963" i="11"/>
  <c r="AL962" i="11"/>
  <c r="AL961" i="11"/>
  <c r="AL960" i="11"/>
  <c r="AL959" i="11"/>
  <c r="AL958" i="11"/>
  <c r="AL957" i="11"/>
  <c r="AL956" i="11"/>
  <c r="AL955" i="11"/>
  <c r="AL954" i="11"/>
  <c r="AL953" i="11"/>
  <c r="AL952" i="11"/>
  <c r="AL951" i="11"/>
  <c r="AL950" i="11"/>
  <c r="AL949" i="11"/>
  <c r="AL948" i="11"/>
  <c r="AL947" i="11"/>
  <c r="AL946" i="11"/>
  <c r="AL945" i="11"/>
  <c r="AL944" i="11"/>
  <c r="AL943" i="11"/>
  <c r="AL942" i="11"/>
  <c r="AL941" i="11"/>
  <c r="AL940" i="11"/>
  <c r="AL939" i="11"/>
  <c r="AL938" i="11"/>
  <c r="AL937" i="11"/>
  <c r="AL936" i="11"/>
  <c r="AL935" i="11"/>
  <c r="AL934" i="11"/>
  <c r="AL933" i="11"/>
  <c r="AL932" i="11"/>
  <c r="AL931" i="11"/>
  <c r="AL930" i="11"/>
  <c r="AL929" i="11"/>
  <c r="AL928" i="11"/>
  <c r="AL927" i="11"/>
  <c r="AL926" i="11"/>
  <c r="AL925" i="11"/>
  <c r="AL924" i="11"/>
  <c r="AL923" i="11"/>
  <c r="AL922" i="11"/>
  <c r="AL921" i="11"/>
  <c r="AL920" i="11"/>
  <c r="AL919" i="11"/>
  <c r="AL918" i="11"/>
  <c r="AL917" i="11"/>
  <c r="AL916" i="11"/>
  <c r="AL915" i="11"/>
  <c r="AL914" i="11"/>
  <c r="AL913" i="11"/>
  <c r="AL912" i="11"/>
  <c r="AL911" i="11"/>
  <c r="AL910" i="11"/>
  <c r="AL909" i="11"/>
  <c r="AL908" i="11"/>
  <c r="AL907" i="11"/>
  <c r="AL906" i="11"/>
  <c r="AL905" i="11"/>
  <c r="AL904" i="11"/>
  <c r="AL903" i="11"/>
  <c r="AL902" i="11"/>
  <c r="AL901" i="11"/>
  <c r="AL900" i="11"/>
  <c r="AL899" i="11"/>
  <c r="AL898" i="11"/>
  <c r="AL897" i="11"/>
  <c r="AL896" i="11"/>
  <c r="AL895" i="11"/>
  <c r="AL894" i="11"/>
  <c r="AL893" i="11"/>
  <c r="AL892" i="11"/>
  <c r="AL891" i="11"/>
  <c r="AL890" i="11"/>
  <c r="AL889" i="11"/>
  <c r="AL888" i="11"/>
  <c r="AL887" i="11"/>
  <c r="AL886" i="11"/>
  <c r="AL885" i="11"/>
  <c r="AL884" i="11"/>
  <c r="AL883" i="11"/>
  <c r="AL882" i="11"/>
  <c r="AL881" i="11"/>
  <c r="AL880" i="11"/>
  <c r="AL879" i="11"/>
  <c r="AL878" i="11"/>
  <c r="AL877" i="11"/>
  <c r="AL876" i="11"/>
  <c r="AL875" i="11"/>
  <c r="AL874" i="11"/>
  <c r="AL873" i="11"/>
  <c r="AL872" i="11"/>
  <c r="AL871" i="11"/>
  <c r="AL870" i="11"/>
  <c r="AL869" i="11"/>
  <c r="AL868" i="11"/>
  <c r="AL867" i="11"/>
  <c r="AL866" i="11"/>
  <c r="AL865" i="11"/>
  <c r="AL864" i="11"/>
  <c r="AL863" i="11"/>
  <c r="AL862" i="11"/>
  <c r="AL861" i="11"/>
  <c r="AL860" i="11"/>
  <c r="AL859" i="11"/>
  <c r="AL858" i="11"/>
  <c r="AL857" i="11"/>
  <c r="AL856" i="11"/>
  <c r="AL855" i="11"/>
  <c r="AL854" i="11"/>
  <c r="AL853" i="11"/>
  <c r="AL852" i="11"/>
  <c r="AL851" i="11"/>
  <c r="AL850" i="11"/>
  <c r="AL849" i="11"/>
  <c r="AL848" i="11"/>
  <c r="AL847" i="11"/>
  <c r="AL846" i="11"/>
  <c r="AL845" i="11"/>
  <c r="AL844" i="11"/>
  <c r="AL843" i="11"/>
  <c r="AL842" i="11"/>
  <c r="AL841" i="11"/>
  <c r="AL840" i="11"/>
  <c r="AL839" i="11"/>
  <c r="AL838" i="11"/>
  <c r="AL837" i="11"/>
  <c r="AL836" i="11"/>
  <c r="AL835" i="11"/>
  <c r="AL834" i="11"/>
  <c r="AL833" i="11"/>
  <c r="AL832" i="11"/>
  <c r="AL831" i="11"/>
  <c r="AL830" i="11"/>
  <c r="AL829" i="11"/>
  <c r="AL828" i="11"/>
  <c r="AL827" i="11"/>
  <c r="AL826" i="11"/>
  <c r="AL825" i="11"/>
  <c r="AL824" i="11"/>
  <c r="AL823" i="11"/>
  <c r="AL822" i="11"/>
  <c r="AL821" i="11"/>
  <c r="AL820" i="11"/>
  <c r="AL819" i="11"/>
  <c r="AL818" i="11"/>
  <c r="AL817" i="11"/>
  <c r="AL816" i="11"/>
  <c r="AL815" i="11"/>
  <c r="AL814" i="11"/>
  <c r="AL813" i="11"/>
  <c r="AL812" i="11"/>
  <c r="AL811" i="11"/>
  <c r="AL810" i="11"/>
  <c r="AL809" i="11"/>
  <c r="AL808" i="11"/>
  <c r="AL807" i="11"/>
  <c r="AL806" i="11"/>
  <c r="AL805" i="11"/>
  <c r="AL804" i="11"/>
  <c r="AL803" i="11"/>
  <c r="AL802" i="11"/>
  <c r="AL801" i="11"/>
  <c r="AL800" i="11"/>
  <c r="AL799" i="11"/>
  <c r="AL798" i="11"/>
  <c r="AL797" i="11"/>
  <c r="AL796" i="11"/>
  <c r="AL795" i="11"/>
  <c r="AL794" i="11"/>
  <c r="AL793" i="11"/>
  <c r="AL792" i="11"/>
  <c r="AL791" i="11"/>
  <c r="AL790" i="11"/>
  <c r="AL789" i="11"/>
  <c r="AL788" i="11"/>
  <c r="AL787" i="11"/>
  <c r="AL786" i="11"/>
  <c r="AL785" i="11"/>
  <c r="AL784" i="11"/>
  <c r="AL783" i="11"/>
  <c r="AL782" i="11"/>
  <c r="AL781" i="11"/>
  <c r="AL780" i="11"/>
  <c r="AL779" i="11"/>
  <c r="AL778" i="11"/>
  <c r="AL777" i="11"/>
  <c r="AL776" i="11"/>
  <c r="AL775" i="11"/>
  <c r="AL774" i="11"/>
  <c r="AL773" i="11"/>
  <c r="AL772" i="11"/>
  <c r="AL771" i="11"/>
  <c r="AL770" i="11"/>
  <c r="AL769" i="11"/>
  <c r="AL768" i="11"/>
  <c r="AL767" i="11"/>
  <c r="AL766" i="11"/>
  <c r="AL765" i="11"/>
  <c r="AL764" i="11"/>
  <c r="AL763" i="11"/>
  <c r="AL762" i="11"/>
  <c r="AL761" i="11"/>
  <c r="AL760" i="11"/>
  <c r="AL759" i="11"/>
  <c r="AL758" i="11"/>
  <c r="AL757" i="11"/>
  <c r="AL756" i="11"/>
  <c r="AL755" i="11"/>
  <c r="AL754" i="11"/>
  <c r="AL753" i="11"/>
  <c r="AL752" i="11"/>
  <c r="AL751" i="11"/>
  <c r="AL750" i="11"/>
  <c r="AL749" i="11"/>
  <c r="AL748" i="11"/>
  <c r="AL747" i="11"/>
  <c r="AL746" i="11"/>
  <c r="AL745" i="11"/>
  <c r="AL744" i="11"/>
  <c r="AL743" i="11"/>
  <c r="AL742" i="11"/>
  <c r="AL741" i="11"/>
  <c r="AL740" i="11"/>
  <c r="AL739" i="11"/>
  <c r="AL738" i="11"/>
  <c r="AL737" i="11"/>
  <c r="AL736" i="11"/>
  <c r="AL735" i="11"/>
  <c r="AL734" i="11"/>
  <c r="AL733" i="11"/>
  <c r="AL732" i="11"/>
  <c r="AL731" i="11"/>
  <c r="AL730" i="11"/>
  <c r="AL729" i="11"/>
  <c r="AL728" i="11"/>
  <c r="AL727" i="11"/>
  <c r="AL726" i="11"/>
  <c r="AL725" i="11"/>
  <c r="AL724" i="11"/>
  <c r="AL723" i="11"/>
  <c r="AL722" i="11"/>
  <c r="AL721" i="11"/>
  <c r="AL720" i="11"/>
  <c r="AL719" i="11"/>
  <c r="AL718" i="11"/>
  <c r="AL717" i="11"/>
  <c r="AL716" i="11"/>
  <c r="AL715" i="11"/>
  <c r="AL714" i="11"/>
  <c r="AL713" i="11"/>
  <c r="AL712" i="11"/>
  <c r="AL711" i="11"/>
  <c r="AL710" i="11"/>
  <c r="AL709" i="11"/>
  <c r="AL708" i="11"/>
  <c r="AL707" i="11"/>
  <c r="AL706" i="11"/>
  <c r="AL705" i="11"/>
  <c r="AL704" i="11"/>
  <c r="AL703" i="11"/>
  <c r="AL702" i="11"/>
  <c r="AL701" i="11"/>
  <c r="AL700" i="11"/>
  <c r="AL699" i="11"/>
  <c r="AL698" i="11"/>
  <c r="AL697" i="11"/>
  <c r="AL696" i="11"/>
  <c r="AL695" i="11"/>
  <c r="AL694" i="11"/>
  <c r="AL693" i="11"/>
  <c r="AL692" i="11"/>
  <c r="AL691" i="11"/>
  <c r="AL690" i="11"/>
  <c r="AL689" i="11"/>
  <c r="AL688" i="11"/>
  <c r="AL687" i="11"/>
  <c r="AL686" i="11"/>
  <c r="AL685" i="11"/>
  <c r="AL684" i="11"/>
  <c r="AL683" i="11"/>
  <c r="AL682" i="11"/>
  <c r="AL681" i="11"/>
  <c r="AL680" i="11"/>
  <c r="AL679" i="11"/>
  <c r="AL678" i="11"/>
  <c r="AL677" i="11"/>
  <c r="AL676" i="11"/>
  <c r="AL675" i="11"/>
  <c r="AL674" i="11"/>
  <c r="AL673" i="11"/>
  <c r="AL672" i="11"/>
  <c r="AL671" i="11"/>
  <c r="AL670" i="11"/>
  <c r="AL669" i="11"/>
  <c r="AL668" i="11"/>
  <c r="AL667" i="11"/>
  <c r="AL666" i="11"/>
  <c r="AL665" i="11"/>
  <c r="AL664" i="11"/>
  <c r="AL663" i="11"/>
  <c r="AL662" i="11"/>
  <c r="AL661" i="11"/>
  <c r="AL660" i="11"/>
  <c r="AL659" i="11"/>
  <c r="AL658" i="11"/>
  <c r="AL657" i="11"/>
  <c r="AL656" i="11"/>
  <c r="AL655" i="11"/>
  <c r="AL654" i="11"/>
  <c r="AL653" i="11"/>
  <c r="AL652" i="11"/>
  <c r="AL651" i="11"/>
  <c r="AL650" i="11"/>
  <c r="AL649" i="11"/>
  <c r="AL648" i="11"/>
  <c r="AL647" i="11"/>
  <c r="AL646" i="11"/>
  <c r="AL645" i="11"/>
  <c r="AL644" i="11"/>
  <c r="AL643" i="11"/>
  <c r="AL642" i="11"/>
  <c r="AL641" i="11"/>
  <c r="AL640" i="11"/>
  <c r="AL639" i="11"/>
  <c r="AL638" i="11"/>
  <c r="AL637" i="11"/>
  <c r="AL636" i="11"/>
  <c r="AL635" i="11"/>
  <c r="AL634" i="11"/>
  <c r="AL633" i="11"/>
  <c r="AL632" i="11"/>
  <c r="AL631" i="11"/>
  <c r="AL630" i="11"/>
  <c r="AL629" i="11"/>
  <c r="AL628" i="11"/>
  <c r="AL627" i="11"/>
  <c r="AL626" i="11"/>
  <c r="AL625" i="11"/>
  <c r="AL624" i="11"/>
  <c r="AL623" i="11"/>
  <c r="AL622" i="11"/>
  <c r="AL621" i="11"/>
  <c r="AL620" i="11"/>
  <c r="AL619" i="11"/>
  <c r="AL618" i="11"/>
  <c r="AL617" i="11"/>
  <c r="AL616" i="11"/>
  <c r="AL615" i="11"/>
  <c r="AL614" i="11"/>
  <c r="AL613" i="11"/>
  <c r="AL612" i="11"/>
  <c r="AL611" i="11"/>
  <c r="AL610" i="11"/>
  <c r="AL609" i="11"/>
  <c r="AL608" i="11"/>
  <c r="AL607" i="11"/>
  <c r="AL606" i="11"/>
  <c r="AL605" i="11"/>
  <c r="AL604" i="11"/>
  <c r="AL603" i="11"/>
  <c r="AL602" i="11"/>
  <c r="AL601" i="11"/>
  <c r="AL600" i="11"/>
  <c r="AL599" i="11"/>
  <c r="AL598" i="11"/>
  <c r="AL597" i="11"/>
  <c r="AL596" i="11"/>
  <c r="AL595" i="11"/>
  <c r="AL594" i="11"/>
  <c r="AL593" i="11"/>
  <c r="AL592" i="11"/>
  <c r="AL591" i="11"/>
  <c r="AL590" i="11"/>
  <c r="AL589" i="11"/>
  <c r="AL588" i="11"/>
  <c r="AL587" i="11"/>
  <c r="AL586" i="11"/>
  <c r="AL585" i="11"/>
  <c r="AL584" i="11"/>
  <c r="AL583" i="11"/>
  <c r="AL582" i="11"/>
  <c r="AL581" i="11"/>
  <c r="AL580" i="11"/>
  <c r="AL579" i="11"/>
  <c r="AL578" i="11"/>
  <c r="AL577" i="11"/>
  <c r="AL576" i="11"/>
  <c r="AL575" i="11"/>
  <c r="AL574" i="11"/>
  <c r="AL573" i="11"/>
  <c r="AL572" i="11"/>
  <c r="AL571" i="11"/>
  <c r="AL570" i="11"/>
  <c r="AL569" i="11"/>
  <c r="AL568" i="11"/>
  <c r="AL567" i="11"/>
  <c r="AL566" i="11"/>
  <c r="AL565" i="11"/>
  <c r="AL564" i="11"/>
  <c r="AL563" i="11"/>
  <c r="AL562" i="11"/>
  <c r="AL561" i="11"/>
  <c r="AL560" i="11"/>
  <c r="AL559" i="11"/>
  <c r="AL558" i="11"/>
  <c r="AL557" i="11"/>
  <c r="AL556" i="11"/>
  <c r="AL555" i="11"/>
  <c r="AL554" i="11"/>
  <c r="AL553" i="11"/>
  <c r="AL552" i="11"/>
  <c r="AL551" i="11"/>
  <c r="AL550" i="11"/>
  <c r="AL549" i="11"/>
  <c r="AL548" i="11"/>
  <c r="AL547" i="11"/>
  <c r="AL546" i="11"/>
  <c r="AL545" i="11"/>
  <c r="AL544" i="11"/>
  <c r="AL543" i="11"/>
  <c r="AL542" i="11"/>
  <c r="AL541" i="11"/>
  <c r="AL540" i="11"/>
  <c r="AL539" i="11"/>
  <c r="AL538" i="11"/>
  <c r="AL537" i="11"/>
  <c r="AL536" i="11"/>
  <c r="AL535" i="11"/>
  <c r="AL534" i="11"/>
  <c r="AL533" i="11"/>
  <c r="AL532" i="11"/>
  <c r="AL531" i="11"/>
  <c r="AL530" i="11"/>
  <c r="AL529" i="11"/>
  <c r="AL528" i="11"/>
  <c r="AL527" i="11"/>
  <c r="AL526" i="11"/>
  <c r="AL525" i="11"/>
  <c r="AL524" i="11"/>
  <c r="AL523" i="11"/>
  <c r="AL522" i="11"/>
  <c r="AL521" i="11"/>
  <c r="AL520" i="11"/>
  <c r="AL519" i="11"/>
  <c r="AL518" i="11"/>
  <c r="AL517" i="11"/>
  <c r="AL516" i="11"/>
  <c r="AL515" i="11"/>
  <c r="AL514" i="11"/>
  <c r="AL513" i="11"/>
  <c r="AL512" i="11"/>
  <c r="AL511" i="11"/>
  <c r="AL510" i="11"/>
  <c r="AL509" i="11"/>
  <c r="AL508" i="11"/>
  <c r="AL507" i="11"/>
  <c r="AL506" i="11"/>
  <c r="AL505" i="11"/>
  <c r="AL504" i="11"/>
  <c r="AL503" i="11"/>
  <c r="AL502" i="11"/>
  <c r="AL501" i="11"/>
  <c r="AL500" i="11"/>
  <c r="AL499" i="11"/>
  <c r="AL498" i="11"/>
  <c r="AL497" i="11"/>
  <c r="AL496" i="11"/>
  <c r="AL495" i="11"/>
  <c r="AL494" i="11"/>
  <c r="AL493" i="11"/>
  <c r="AL492" i="11"/>
  <c r="AL491" i="11"/>
  <c r="AL490" i="11"/>
  <c r="AL489" i="11"/>
  <c r="AL488" i="11"/>
  <c r="AL487" i="11"/>
  <c r="AL486" i="11"/>
  <c r="AL485" i="11"/>
  <c r="AL484" i="11"/>
  <c r="AL483" i="11"/>
  <c r="AL482" i="11"/>
  <c r="AL481" i="11"/>
  <c r="AL480" i="11"/>
  <c r="AL479" i="11"/>
  <c r="AL478" i="11"/>
  <c r="AL477" i="11"/>
  <c r="AL476" i="11"/>
  <c r="AL475" i="11"/>
  <c r="AL474" i="11"/>
  <c r="AL473" i="11"/>
  <c r="AL472" i="11"/>
  <c r="AL471" i="11"/>
  <c r="AL470" i="11"/>
  <c r="AL469" i="11"/>
  <c r="AL468" i="11"/>
  <c r="AL467" i="11"/>
  <c r="AL466" i="11"/>
  <c r="AL465" i="11"/>
  <c r="AL464" i="11"/>
  <c r="AL463" i="11"/>
  <c r="AL462" i="11"/>
  <c r="AL461" i="11"/>
  <c r="AL460" i="11"/>
  <c r="AL459" i="11"/>
  <c r="AL458" i="11"/>
  <c r="AL457" i="11"/>
  <c r="AL456" i="11"/>
  <c r="AL455" i="11"/>
  <c r="AL454" i="11"/>
  <c r="AL453" i="11"/>
  <c r="AL452" i="11"/>
  <c r="AL451" i="11"/>
  <c r="AL450" i="11"/>
  <c r="AL449" i="11"/>
  <c r="AL448" i="11"/>
  <c r="AL447" i="11"/>
  <c r="AL446" i="11"/>
  <c r="AL445" i="11"/>
  <c r="AL444" i="11"/>
  <c r="AL443" i="11"/>
  <c r="AL442" i="11"/>
  <c r="AL441" i="11"/>
  <c r="AL440" i="11"/>
  <c r="AL439" i="11"/>
  <c r="AL438" i="11"/>
  <c r="AL437" i="11"/>
  <c r="AL436" i="11"/>
  <c r="AL435" i="11"/>
  <c r="AL434" i="11"/>
  <c r="AL433" i="11"/>
  <c r="AL432" i="11"/>
  <c r="AL431" i="11"/>
  <c r="AL430" i="11"/>
  <c r="AL429" i="11"/>
  <c r="AL428" i="11"/>
  <c r="AL427" i="11"/>
  <c r="AL426" i="11"/>
  <c r="AL425" i="11"/>
  <c r="AL424" i="11"/>
  <c r="AL423" i="11"/>
  <c r="AL422" i="11"/>
  <c r="AL421" i="11"/>
  <c r="AL420" i="11"/>
  <c r="AL419" i="11"/>
  <c r="AL418" i="11"/>
  <c r="AL417" i="11"/>
  <c r="AL416" i="11"/>
  <c r="AL415" i="11"/>
  <c r="AL414" i="11"/>
  <c r="AL413" i="11"/>
  <c r="AL412" i="11"/>
  <c r="AL411" i="11"/>
  <c r="AL410" i="11"/>
  <c r="AL409" i="11"/>
  <c r="AL408" i="11"/>
  <c r="AL407" i="11"/>
  <c r="AL406" i="11"/>
  <c r="AL405" i="11"/>
  <c r="AL404" i="11"/>
  <c r="AL403" i="11"/>
  <c r="AL402" i="11"/>
  <c r="AL401" i="11"/>
  <c r="AL400" i="11"/>
  <c r="AL399" i="11"/>
  <c r="AL398" i="11"/>
  <c r="AL397" i="11"/>
  <c r="AL396" i="11"/>
  <c r="AL395" i="11"/>
  <c r="AL394" i="11"/>
  <c r="AL393" i="11"/>
  <c r="AL392" i="11"/>
  <c r="AL391" i="11"/>
  <c r="AL390" i="11"/>
  <c r="AL389" i="11"/>
  <c r="AL388" i="11"/>
  <c r="AL387" i="11"/>
  <c r="AL386" i="11"/>
  <c r="AL385" i="11"/>
  <c r="AL384" i="11"/>
  <c r="AL383" i="11"/>
  <c r="AL382" i="11"/>
  <c r="AL381" i="11"/>
  <c r="AL380" i="11"/>
  <c r="AL379" i="11"/>
  <c r="AL378" i="11"/>
  <c r="AL377" i="11"/>
  <c r="AL376" i="11"/>
  <c r="AL375" i="11"/>
  <c r="AL374" i="11"/>
  <c r="AL373" i="11"/>
  <c r="AL372" i="11"/>
  <c r="AL371" i="11"/>
  <c r="AL370" i="11"/>
  <c r="AL369" i="11"/>
  <c r="AL368" i="11"/>
  <c r="AL367" i="11"/>
  <c r="AL366" i="11"/>
  <c r="AL365" i="11"/>
  <c r="AL364" i="11"/>
  <c r="AL363" i="11"/>
  <c r="AL362" i="11"/>
  <c r="AL361" i="11"/>
  <c r="AL360" i="11"/>
  <c r="AL359" i="11"/>
  <c r="AL358" i="11"/>
  <c r="AL357" i="11"/>
  <c r="AL356" i="11"/>
  <c r="AL355" i="11"/>
  <c r="AL354" i="11"/>
  <c r="AL353" i="11"/>
  <c r="AL352" i="11"/>
  <c r="AL351" i="11"/>
  <c r="AL350" i="11"/>
  <c r="AL349" i="11"/>
  <c r="AL348" i="11"/>
  <c r="AL347" i="11"/>
  <c r="AL346" i="11"/>
  <c r="AL345" i="11"/>
  <c r="AL344" i="11"/>
  <c r="AL343" i="11"/>
  <c r="AL342" i="11"/>
  <c r="AL341" i="11"/>
  <c r="AL340" i="11"/>
  <c r="AL339" i="11"/>
  <c r="AL338" i="11"/>
  <c r="AL337" i="11"/>
  <c r="AL336" i="11"/>
  <c r="AL335" i="11"/>
  <c r="AL334" i="11"/>
  <c r="AL333" i="11"/>
  <c r="AL332" i="11"/>
  <c r="AL331" i="11"/>
  <c r="AL330" i="11"/>
  <c r="AL329" i="11"/>
  <c r="AL328" i="11"/>
  <c r="AL327" i="11"/>
  <c r="AL326" i="11"/>
  <c r="AL325" i="11"/>
  <c r="AL324" i="11"/>
  <c r="AL323" i="11"/>
  <c r="AL322" i="11"/>
  <c r="AL321" i="11"/>
  <c r="AL320" i="11"/>
  <c r="AL319" i="11"/>
  <c r="AL318" i="11"/>
  <c r="AL317" i="11"/>
  <c r="AL316" i="11"/>
  <c r="AL315" i="11"/>
  <c r="AL314" i="11"/>
  <c r="AL313" i="11"/>
  <c r="AL312" i="11"/>
  <c r="AL311" i="11"/>
  <c r="AL310" i="11"/>
  <c r="AL309" i="11"/>
  <c r="AL308" i="11"/>
  <c r="AL307" i="11"/>
  <c r="AL306" i="11"/>
  <c r="AL305" i="11"/>
  <c r="AL304" i="11"/>
  <c r="AL303" i="11"/>
  <c r="AL302" i="11"/>
  <c r="AL301" i="11"/>
  <c r="AL300" i="11"/>
  <c r="AL299" i="11"/>
  <c r="AL298" i="11"/>
  <c r="AL297" i="11"/>
  <c r="AL296" i="11"/>
  <c r="AL295" i="11"/>
  <c r="AL294" i="11"/>
  <c r="AL293" i="11"/>
  <c r="AL292" i="11"/>
  <c r="AL291" i="11"/>
  <c r="AL290" i="11"/>
  <c r="AL289" i="11"/>
  <c r="AL288" i="11"/>
  <c r="AL287" i="11"/>
  <c r="AL286" i="11"/>
  <c r="AL285" i="11"/>
  <c r="AL284" i="11"/>
  <c r="AL283" i="11"/>
  <c r="AL282" i="11"/>
  <c r="AL281" i="11"/>
  <c r="AL280" i="11"/>
  <c r="AL279" i="11"/>
  <c r="AL278" i="11"/>
  <c r="AL277" i="11"/>
  <c r="AL276" i="11"/>
  <c r="AL275" i="11"/>
  <c r="AL274" i="11"/>
  <c r="AL273" i="11"/>
  <c r="AL272" i="11"/>
  <c r="AL271" i="11"/>
  <c r="AL270" i="11"/>
  <c r="AL269" i="11"/>
  <c r="AL268" i="11"/>
  <c r="AL267" i="11"/>
  <c r="AL266" i="11"/>
  <c r="AL265" i="11"/>
  <c r="AL264" i="11"/>
  <c r="AL263" i="11"/>
  <c r="AL262" i="11"/>
  <c r="AL261" i="11"/>
  <c r="AL260" i="11"/>
  <c r="AL259" i="11"/>
  <c r="AL258" i="11"/>
  <c r="AL257" i="11"/>
  <c r="AL256" i="11"/>
  <c r="AL255" i="11"/>
  <c r="AL254" i="11"/>
  <c r="AL253" i="11"/>
  <c r="AL252" i="11"/>
  <c r="AL251" i="11"/>
  <c r="AL250" i="11"/>
  <c r="AL249" i="11"/>
  <c r="AL248" i="11"/>
  <c r="AL247" i="11"/>
  <c r="AL246" i="11"/>
  <c r="AL245" i="11"/>
  <c r="AL244" i="11"/>
  <c r="AL243" i="11"/>
  <c r="AL242" i="11"/>
  <c r="AL241" i="11"/>
  <c r="AL240" i="11"/>
  <c r="AL239" i="11"/>
  <c r="AL238" i="11"/>
  <c r="AL237" i="11"/>
  <c r="AL236" i="11"/>
  <c r="AL235" i="11"/>
  <c r="AL234" i="11"/>
  <c r="AL233" i="11"/>
  <c r="AL232" i="11"/>
  <c r="AL231" i="11"/>
  <c r="AL230" i="11"/>
  <c r="AL229" i="11"/>
  <c r="AL228" i="11"/>
  <c r="AL227" i="11"/>
  <c r="AL226" i="11"/>
  <c r="AL225" i="11"/>
  <c r="AL224" i="11"/>
  <c r="AL223" i="11"/>
  <c r="AL222" i="11"/>
  <c r="AL221" i="11"/>
  <c r="AL220" i="11"/>
  <c r="AL219" i="11"/>
  <c r="AL218" i="11"/>
  <c r="AL217" i="11"/>
  <c r="AL216" i="11"/>
  <c r="AL215" i="11"/>
  <c r="AL214" i="11"/>
  <c r="AL213" i="11"/>
  <c r="AL212" i="11"/>
  <c r="AL211" i="11"/>
  <c r="AL210" i="11"/>
  <c r="AL209" i="11"/>
  <c r="AL208" i="11"/>
  <c r="AL207" i="11"/>
  <c r="AL206" i="11"/>
  <c r="AL205" i="11"/>
  <c r="AL204" i="11"/>
  <c r="AL203" i="11"/>
  <c r="AL202" i="11"/>
  <c r="AL201" i="11"/>
  <c r="AL200" i="11"/>
  <c r="AL199" i="11"/>
  <c r="AL198" i="11"/>
  <c r="AL197" i="11"/>
  <c r="AL196" i="11"/>
  <c r="AL195" i="11"/>
  <c r="AL194" i="11"/>
  <c r="AL193" i="11"/>
  <c r="AL192" i="11"/>
  <c r="AL191" i="11"/>
  <c r="AL190" i="11"/>
  <c r="AL189" i="11"/>
  <c r="AL188" i="11"/>
  <c r="AL187" i="11"/>
  <c r="AL186" i="11"/>
  <c r="AL185" i="11"/>
  <c r="AL184" i="11"/>
  <c r="AL183" i="11"/>
  <c r="AL182" i="11"/>
  <c r="AL181" i="11"/>
  <c r="AL180" i="11"/>
  <c r="AL179" i="11"/>
  <c r="AL178" i="11"/>
  <c r="AL177" i="11"/>
  <c r="AL176" i="11"/>
  <c r="AL175" i="11"/>
  <c r="AL174" i="11"/>
  <c r="AL173" i="11"/>
  <c r="AL172" i="11"/>
  <c r="AL171" i="11"/>
  <c r="AL170" i="11"/>
  <c r="AL169" i="11"/>
  <c r="AL168" i="11"/>
  <c r="AL167" i="11"/>
  <c r="AL166" i="11"/>
  <c r="AL165" i="11"/>
  <c r="AL164" i="11"/>
  <c r="AL163" i="11"/>
  <c r="AL162" i="11"/>
  <c r="AL161" i="11"/>
  <c r="AL160" i="11"/>
  <c r="AL159" i="11"/>
  <c r="AL158" i="11"/>
  <c r="AL157" i="11"/>
  <c r="AL156" i="11"/>
  <c r="AL155" i="11"/>
  <c r="AL154" i="11"/>
  <c r="AL153" i="11"/>
  <c r="AL152" i="11"/>
  <c r="AL151" i="11"/>
  <c r="AL150" i="11"/>
  <c r="AL149" i="11"/>
  <c r="AL148" i="11"/>
  <c r="AL147" i="11"/>
  <c r="AL146" i="11"/>
  <c r="AL145" i="11"/>
  <c r="AL144" i="11"/>
  <c r="AL143" i="11"/>
  <c r="AL142" i="11"/>
  <c r="AL141" i="11"/>
  <c r="AL140" i="11"/>
  <c r="AL139" i="11"/>
  <c r="AL138" i="11"/>
  <c r="AL137" i="11"/>
  <c r="AL136" i="11"/>
  <c r="AL135" i="11"/>
  <c r="AL134" i="11"/>
  <c r="AL133" i="11"/>
  <c r="AL132" i="11"/>
  <c r="AL131" i="11"/>
  <c r="AL130" i="11"/>
  <c r="AL129" i="11"/>
  <c r="AL128" i="11"/>
  <c r="AL127" i="11"/>
  <c r="AL126" i="11"/>
  <c r="AL125" i="11"/>
  <c r="AL124" i="11"/>
  <c r="AL123" i="11"/>
  <c r="AL122" i="11"/>
  <c r="AL121" i="11"/>
  <c r="AL120" i="11"/>
  <c r="AL119" i="11"/>
  <c r="AL118" i="11"/>
  <c r="AL117" i="11"/>
  <c r="AL116" i="11"/>
  <c r="AL115" i="11"/>
  <c r="AL114" i="11"/>
  <c r="AL113" i="11"/>
  <c r="AL112" i="11"/>
  <c r="AL111" i="11"/>
  <c r="AL110" i="11"/>
  <c r="AL109" i="11"/>
  <c r="AL108" i="11"/>
  <c r="AL107" i="11"/>
  <c r="AL106" i="11"/>
  <c r="AL105" i="11"/>
  <c r="AL104" i="11"/>
  <c r="AL103" i="11"/>
  <c r="AL102" i="11"/>
  <c r="AL101" i="11"/>
  <c r="AL100" i="11"/>
  <c r="AL99" i="11"/>
  <c r="AL98" i="11"/>
  <c r="AL97" i="11"/>
  <c r="AL96" i="11"/>
  <c r="AL95" i="11"/>
  <c r="AL94" i="11"/>
  <c r="AL93" i="11"/>
  <c r="AL92" i="11"/>
  <c r="AL91" i="11"/>
  <c r="AL90" i="11"/>
  <c r="AL89" i="11"/>
  <c r="AL88" i="11"/>
  <c r="AL87" i="11"/>
  <c r="AL86" i="11"/>
  <c r="AL85" i="11"/>
  <c r="AL84" i="11"/>
  <c r="AL83" i="11"/>
  <c r="AL82" i="11"/>
  <c r="AL81" i="11"/>
  <c r="AL80" i="11"/>
  <c r="AL79" i="11"/>
  <c r="AL78" i="11"/>
  <c r="AL77" i="11"/>
  <c r="AL76" i="11"/>
  <c r="AL75" i="11"/>
  <c r="AL74" i="11"/>
  <c r="AL73" i="11"/>
  <c r="AL72" i="11"/>
  <c r="AL71" i="11"/>
  <c r="AL70" i="11"/>
  <c r="AL69" i="11"/>
  <c r="AL68" i="11"/>
  <c r="AL67" i="11"/>
  <c r="AL66" i="11"/>
  <c r="AL65" i="11"/>
  <c r="AL64" i="11"/>
  <c r="AL63" i="11"/>
  <c r="AL62" i="11"/>
  <c r="AL61" i="11"/>
  <c r="AL60" i="11"/>
  <c r="AL59" i="11"/>
  <c r="AL58" i="11"/>
  <c r="AL57" i="11"/>
  <c r="AL56" i="11"/>
  <c r="AL55" i="11"/>
  <c r="AL54" i="11"/>
  <c r="AL53" i="11"/>
  <c r="AL52" i="11"/>
  <c r="AL51" i="11"/>
  <c r="AL50" i="11"/>
  <c r="AL49" i="11"/>
  <c r="AL48" i="11"/>
  <c r="AL47" i="11"/>
  <c r="AL46" i="11"/>
  <c r="AL45" i="11"/>
  <c r="AL44" i="11"/>
  <c r="AL43" i="11"/>
  <c r="AL42" i="11"/>
  <c r="AL41" i="11"/>
  <c r="AL40" i="11"/>
  <c r="AL39" i="11"/>
  <c r="AL38" i="11"/>
  <c r="AL37" i="11"/>
  <c r="AL36" i="11"/>
  <c r="AL35" i="11"/>
  <c r="AL34" i="11"/>
  <c r="AL33" i="11"/>
  <c r="AL32" i="11"/>
  <c r="AL31" i="11"/>
  <c r="AL30" i="11"/>
  <c r="AL29" i="11"/>
  <c r="AL28" i="11"/>
  <c r="AL27" i="11"/>
  <c r="AL26" i="11"/>
  <c r="AL25" i="11"/>
  <c r="AL24" i="11"/>
  <c r="AL23" i="11"/>
  <c r="AL22" i="11"/>
  <c r="AL21" i="11"/>
  <c r="AL20" i="11"/>
  <c r="AL19" i="11"/>
  <c r="AL18" i="11"/>
  <c r="AL17" i="11"/>
  <c r="AL16" i="11"/>
  <c r="AL15" i="11"/>
  <c r="AL14" i="11"/>
  <c r="AL13" i="11"/>
  <c r="AL12" i="11"/>
  <c r="AL11" i="11"/>
  <c r="AL10" i="11"/>
  <c r="AL9" i="11"/>
  <c r="AL8" i="11"/>
  <c r="AL7" i="11"/>
  <c r="AL6" i="11"/>
  <c r="AL5" i="11"/>
  <c r="AK5500" i="11"/>
  <c r="AK5499" i="11"/>
  <c r="AK5498" i="11"/>
  <c r="AK5497" i="11"/>
  <c r="AK5496" i="11"/>
  <c r="AK5495" i="11"/>
  <c r="AK5494" i="11"/>
  <c r="AK5493" i="11"/>
  <c r="AK5492" i="11"/>
  <c r="AK5491" i="11"/>
  <c r="AK5490" i="11"/>
  <c r="AK5489" i="11"/>
  <c r="AK5488" i="11"/>
  <c r="AK5487" i="11"/>
  <c r="AK5486" i="11"/>
  <c r="AK5485" i="11"/>
  <c r="AK5484" i="11"/>
  <c r="AK5483" i="11"/>
  <c r="AK5482" i="11"/>
  <c r="AK5481" i="11"/>
  <c r="AK5480" i="11"/>
  <c r="AK5479" i="11"/>
  <c r="AK5478" i="11"/>
  <c r="AK5477" i="11"/>
  <c r="AK5476" i="11"/>
  <c r="AK5475" i="11"/>
  <c r="AK5474" i="11"/>
  <c r="AK5473" i="11"/>
  <c r="AK5472" i="11"/>
  <c r="AK5471" i="11"/>
  <c r="AK5470" i="11"/>
  <c r="AK5469" i="11"/>
  <c r="AK5468" i="11"/>
  <c r="AK5467" i="11"/>
  <c r="AK5466" i="11"/>
  <c r="AK5465" i="11"/>
  <c r="AK5464" i="11"/>
  <c r="AK5463" i="11"/>
  <c r="AK5462" i="11"/>
  <c r="AK5461" i="11"/>
  <c r="AK5460" i="11"/>
  <c r="AK5459" i="11"/>
  <c r="AK5458" i="11"/>
  <c r="AK5457" i="11"/>
  <c r="AK5456" i="11"/>
  <c r="AK5455" i="11"/>
  <c r="AK5454" i="11"/>
  <c r="AK5453" i="11"/>
  <c r="AK5452" i="11"/>
  <c r="AK5451" i="11"/>
  <c r="AK5450" i="11"/>
  <c r="AK5449" i="11"/>
  <c r="AK5448" i="11"/>
  <c r="AK5447" i="11"/>
  <c r="AK5446" i="11"/>
  <c r="AK5445" i="11"/>
  <c r="AK5444" i="11"/>
  <c r="AK5443" i="11"/>
  <c r="AK5442" i="11"/>
  <c r="AK5441" i="11"/>
  <c r="AK5440" i="11"/>
  <c r="AK5439" i="11"/>
  <c r="AK5438" i="11"/>
  <c r="AK5437" i="11"/>
  <c r="AK5436" i="11"/>
  <c r="AK5435" i="11"/>
  <c r="AK5434" i="11"/>
  <c r="AK5433" i="11"/>
  <c r="AK5432" i="11"/>
  <c r="AK5431" i="11"/>
  <c r="AK5430" i="11"/>
  <c r="AK5429" i="11"/>
  <c r="AK5428" i="11"/>
  <c r="AK5427" i="11"/>
  <c r="AK5426" i="11"/>
  <c r="AK5425" i="11"/>
  <c r="AK5424" i="11"/>
  <c r="AK5423" i="11"/>
  <c r="AK5422" i="11"/>
  <c r="AK5421" i="11"/>
  <c r="AK5420" i="11"/>
  <c r="AK5419" i="11"/>
  <c r="AK5418" i="11"/>
  <c r="AK5417" i="11"/>
  <c r="AK5416" i="11"/>
  <c r="AK5415" i="11"/>
  <c r="AK5414" i="11"/>
  <c r="AK5413" i="11"/>
  <c r="AK5412" i="11"/>
  <c r="AK5411" i="11"/>
  <c r="AK5410" i="11"/>
  <c r="AK5409" i="11"/>
  <c r="AK5408" i="11"/>
  <c r="AK5407" i="11"/>
  <c r="AK5406" i="11"/>
  <c r="AK5405" i="11"/>
  <c r="AK5404" i="11"/>
  <c r="AK5403" i="11"/>
  <c r="AK5402" i="11"/>
  <c r="AK5401" i="11"/>
  <c r="AK5400" i="11"/>
  <c r="AK5399" i="11"/>
  <c r="AK5398" i="11"/>
  <c r="AK5397" i="11"/>
  <c r="AK5396" i="11"/>
  <c r="AK5395" i="11"/>
  <c r="AK5394" i="11"/>
  <c r="AK5393" i="11"/>
  <c r="AK5392" i="11"/>
  <c r="AK5391" i="11"/>
  <c r="AK5390" i="11"/>
  <c r="AK5389" i="11"/>
  <c r="AK5388" i="11"/>
  <c r="AK5387" i="11"/>
  <c r="AK5386" i="11"/>
  <c r="AK5385" i="11"/>
  <c r="AK5384" i="11"/>
  <c r="AK5383" i="11"/>
  <c r="AK5382" i="11"/>
  <c r="AK5381" i="11"/>
  <c r="AK5380" i="11"/>
  <c r="AK5379" i="11"/>
  <c r="AK5378" i="11"/>
  <c r="AK5377" i="11"/>
  <c r="AK5376" i="11"/>
  <c r="AK5375" i="11"/>
  <c r="AK5374" i="11"/>
  <c r="AK5373" i="11"/>
  <c r="AK5372" i="11"/>
  <c r="AK5371" i="11"/>
  <c r="AK5370" i="11"/>
  <c r="AK5369" i="11"/>
  <c r="AK5368" i="11"/>
  <c r="AK5367" i="11"/>
  <c r="AK5366" i="11"/>
  <c r="AK5365" i="11"/>
  <c r="AK5364" i="11"/>
  <c r="AK5363" i="11"/>
  <c r="AK5362" i="11"/>
  <c r="AK5361" i="11"/>
  <c r="AK5360" i="11"/>
  <c r="AK5359" i="11"/>
  <c r="AK5358" i="11"/>
  <c r="AK5357" i="11"/>
  <c r="AK5356" i="11"/>
  <c r="AK5355" i="11"/>
  <c r="AK5354" i="11"/>
  <c r="AK5353" i="11"/>
  <c r="AK5352" i="11"/>
  <c r="AK5351" i="11"/>
  <c r="AK5350" i="11"/>
  <c r="AK5349" i="11"/>
  <c r="AK5348" i="11"/>
  <c r="AK5347" i="11"/>
  <c r="AK5346" i="11"/>
  <c r="AK5345" i="11"/>
  <c r="AK5344" i="11"/>
  <c r="AK5343" i="11"/>
  <c r="AK5342" i="11"/>
  <c r="AK5341" i="11"/>
  <c r="AK5340" i="11"/>
  <c r="AK5339" i="11"/>
  <c r="AK5338" i="11"/>
  <c r="AK5337" i="11"/>
  <c r="AK5336" i="11"/>
  <c r="AK5335" i="11"/>
  <c r="AK5334" i="11"/>
  <c r="AK5333" i="11"/>
  <c r="AK5332" i="11"/>
  <c r="AK5331" i="11"/>
  <c r="AK5330" i="11"/>
  <c r="AK5329" i="11"/>
  <c r="AK5328" i="11"/>
  <c r="AK5327" i="11"/>
  <c r="AK5326" i="11"/>
  <c r="AK5325" i="11"/>
  <c r="AK5324" i="11"/>
  <c r="AK5323" i="11"/>
  <c r="AK5322" i="11"/>
  <c r="AK5321" i="11"/>
  <c r="AK5320" i="11"/>
  <c r="AK5319" i="11"/>
  <c r="AK5318" i="11"/>
  <c r="AK5317" i="11"/>
  <c r="AK5316" i="11"/>
  <c r="AK5315" i="11"/>
  <c r="AK5314" i="11"/>
  <c r="AK5313" i="11"/>
  <c r="AK5312" i="11"/>
  <c r="AK5311" i="11"/>
  <c r="AK5310" i="11"/>
  <c r="AK5309" i="11"/>
  <c r="AK5308" i="11"/>
  <c r="AK5307" i="11"/>
  <c r="AK5306" i="11"/>
  <c r="AK5305" i="11"/>
  <c r="AK5304" i="11"/>
  <c r="AK5303" i="11"/>
  <c r="AK5302" i="11"/>
  <c r="AK5301" i="11"/>
  <c r="AK5300" i="11"/>
  <c r="AK5299" i="11"/>
  <c r="AK5298" i="11"/>
  <c r="AK5297" i="11"/>
  <c r="AK5296" i="11"/>
  <c r="AK5295" i="11"/>
  <c r="AK5294" i="11"/>
  <c r="AK5293" i="11"/>
  <c r="AK5292" i="11"/>
  <c r="AK5291" i="11"/>
  <c r="AK5290" i="11"/>
  <c r="AK5289" i="11"/>
  <c r="AK5288" i="11"/>
  <c r="AK5287" i="11"/>
  <c r="AK5286" i="11"/>
  <c r="AK5285" i="11"/>
  <c r="AK5284" i="11"/>
  <c r="AK5283" i="11"/>
  <c r="AK5282" i="11"/>
  <c r="AK5281" i="11"/>
  <c r="AK5280" i="11"/>
  <c r="AK5279" i="11"/>
  <c r="AK5278" i="11"/>
  <c r="AK5277" i="11"/>
  <c r="AK5276" i="11"/>
  <c r="AK5275" i="11"/>
  <c r="AK5274" i="11"/>
  <c r="AK5273" i="11"/>
  <c r="AK5272" i="11"/>
  <c r="AK5271" i="11"/>
  <c r="AK5270" i="11"/>
  <c r="AK5269" i="11"/>
  <c r="AK5268" i="11"/>
  <c r="AK5267" i="11"/>
  <c r="AK5266" i="11"/>
  <c r="AK5265" i="11"/>
  <c r="AK5264" i="11"/>
  <c r="AK5263" i="11"/>
  <c r="AK5262" i="11"/>
  <c r="AK5261" i="11"/>
  <c r="AK5260" i="11"/>
  <c r="AK5259" i="11"/>
  <c r="AK5258" i="11"/>
  <c r="AK5257" i="11"/>
  <c r="AK5256" i="11"/>
  <c r="AK5255" i="11"/>
  <c r="AK5254" i="11"/>
  <c r="AK5253" i="11"/>
  <c r="AK5252" i="11"/>
  <c r="AK5251" i="11"/>
  <c r="AK5250" i="11"/>
  <c r="AK5249" i="11"/>
  <c r="AK5248" i="11"/>
  <c r="AK5247" i="11"/>
  <c r="AK5246" i="11"/>
  <c r="AK5245" i="11"/>
  <c r="AK5244" i="11"/>
  <c r="AK5243" i="11"/>
  <c r="AK5242" i="11"/>
  <c r="AK5241" i="11"/>
  <c r="AK5240" i="11"/>
  <c r="AK5239" i="11"/>
  <c r="AK5238" i="11"/>
  <c r="AK5237" i="11"/>
  <c r="AK5236" i="11"/>
  <c r="AK5235" i="11"/>
  <c r="AK5234" i="11"/>
  <c r="AK5233" i="11"/>
  <c r="AK5232" i="11"/>
  <c r="AK5231" i="11"/>
  <c r="AK5230" i="11"/>
  <c r="AK5229" i="11"/>
  <c r="AK5228" i="11"/>
  <c r="AK5227" i="11"/>
  <c r="AK5226" i="11"/>
  <c r="AK5225" i="11"/>
  <c r="AK5224" i="11"/>
  <c r="AK5223" i="11"/>
  <c r="AK5222" i="11"/>
  <c r="AK5221" i="11"/>
  <c r="AK5220" i="11"/>
  <c r="AK5219" i="11"/>
  <c r="AK5218" i="11"/>
  <c r="AK5217" i="11"/>
  <c r="AK5216" i="11"/>
  <c r="AK5215" i="11"/>
  <c r="AK5214" i="11"/>
  <c r="AK5213" i="11"/>
  <c r="AK5212" i="11"/>
  <c r="AK5211" i="11"/>
  <c r="AK5210" i="11"/>
  <c r="AK5209" i="11"/>
  <c r="AK5208" i="11"/>
  <c r="AK5207" i="11"/>
  <c r="AK5206" i="11"/>
  <c r="AK5205" i="11"/>
  <c r="AK5204" i="11"/>
  <c r="AK5203" i="11"/>
  <c r="AK5202" i="11"/>
  <c r="AK5201" i="11"/>
  <c r="AK5200" i="11"/>
  <c r="AK5199" i="11"/>
  <c r="AK5198" i="11"/>
  <c r="AK5197" i="11"/>
  <c r="AK5196" i="11"/>
  <c r="AK5195" i="11"/>
  <c r="AK5194" i="11"/>
  <c r="AK5193" i="11"/>
  <c r="AK5192" i="11"/>
  <c r="AK5191" i="11"/>
  <c r="AK5190" i="11"/>
  <c r="AK5189" i="11"/>
  <c r="AK5188" i="11"/>
  <c r="AK5187" i="11"/>
  <c r="AK5186" i="11"/>
  <c r="AK5185" i="11"/>
  <c r="AK5184" i="11"/>
  <c r="AK5183" i="11"/>
  <c r="AK5182" i="11"/>
  <c r="AK5181" i="11"/>
  <c r="AK5180" i="11"/>
  <c r="AK5179" i="11"/>
  <c r="AK5178" i="11"/>
  <c r="AK5177" i="11"/>
  <c r="AK5176" i="11"/>
  <c r="AK5175" i="11"/>
  <c r="AK5174" i="11"/>
  <c r="AK5173" i="11"/>
  <c r="AK5172" i="11"/>
  <c r="AK5171" i="11"/>
  <c r="AK5170" i="11"/>
  <c r="AK5169" i="11"/>
  <c r="AK5168" i="11"/>
  <c r="AK5167" i="11"/>
  <c r="AK5166" i="11"/>
  <c r="AK5165" i="11"/>
  <c r="AK5164" i="11"/>
  <c r="AK5163" i="11"/>
  <c r="AK5162" i="11"/>
  <c r="AK5161" i="11"/>
  <c r="AK5160" i="11"/>
  <c r="AK5159" i="11"/>
  <c r="AK5158" i="11"/>
  <c r="AK5157" i="11"/>
  <c r="AK5156" i="11"/>
  <c r="AK5155" i="11"/>
  <c r="AK5154" i="11"/>
  <c r="AK5153" i="11"/>
  <c r="AK5152" i="11"/>
  <c r="AK5151" i="11"/>
  <c r="AK5150" i="11"/>
  <c r="AK5149" i="11"/>
  <c r="AK5148" i="11"/>
  <c r="AK5147" i="11"/>
  <c r="AK5146" i="11"/>
  <c r="AK5145" i="11"/>
  <c r="AK5144" i="11"/>
  <c r="AK5143" i="11"/>
  <c r="AK5142" i="11"/>
  <c r="AK5141" i="11"/>
  <c r="AK5140" i="11"/>
  <c r="AK5139" i="11"/>
  <c r="AK5138" i="11"/>
  <c r="AK5137" i="11"/>
  <c r="AK5136" i="11"/>
  <c r="AK5135" i="11"/>
  <c r="AK5134" i="11"/>
  <c r="AK5133" i="11"/>
  <c r="AK5132" i="11"/>
  <c r="AK5131" i="11"/>
  <c r="AK5130" i="11"/>
  <c r="AK5129" i="11"/>
  <c r="AK5128" i="11"/>
  <c r="AK5127" i="11"/>
  <c r="AK5126" i="11"/>
  <c r="AK5125" i="11"/>
  <c r="AK5124" i="11"/>
  <c r="AK5123" i="11"/>
  <c r="AK5122" i="11"/>
  <c r="AK5121" i="11"/>
  <c r="AK5120" i="11"/>
  <c r="AK5119" i="11"/>
  <c r="AK5118" i="11"/>
  <c r="AK5117" i="11"/>
  <c r="AK5116" i="11"/>
  <c r="AK5115" i="11"/>
  <c r="AK5114" i="11"/>
  <c r="AK5113" i="11"/>
  <c r="AK5112" i="11"/>
  <c r="AK5111" i="11"/>
  <c r="AK5110" i="11"/>
  <c r="AK5109" i="11"/>
  <c r="AK5108" i="11"/>
  <c r="AK5107" i="11"/>
  <c r="AK5106" i="11"/>
  <c r="AK5105" i="11"/>
  <c r="AK5104" i="11"/>
  <c r="AK5103" i="11"/>
  <c r="AK5102" i="11"/>
  <c r="AK5101" i="11"/>
  <c r="AK5100" i="11"/>
  <c r="AK5099" i="11"/>
  <c r="AK5098" i="11"/>
  <c r="AK5097" i="11"/>
  <c r="AK5096" i="11"/>
  <c r="AK5095" i="11"/>
  <c r="AK5094" i="11"/>
  <c r="AK5093" i="11"/>
  <c r="AK5092" i="11"/>
  <c r="AK5091" i="11"/>
  <c r="AK5090" i="11"/>
  <c r="AK5089" i="11"/>
  <c r="AK5088" i="11"/>
  <c r="AK5087" i="11"/>
  <c r="AK5086" i="11"/>
  <c r="AK5085" i="11"/>
  <c r="AK5084" i="11"/>
  <c r="AK5083" i="11"/>
  <c r="AK5082" i="11"/>
  <c r="AK5081" i="11"/>
  <c r="AK5080" i="11"/>
  <c r="AK5079" i="11"/>
  <c r="AK5078" i="11"/>
  <c r="AK5077" i="11"/>
  <c r="AK5076" i="11"/>
  <c r="AK5075" i="11"/>
  <c r="AK5074" i="11"/>
  <c r="AK5073" i="11"/>
  <c r="AK5072" i="11"/>
  <c r="AK5071" i="11"/>
  <c r="AK5070" i="11"/>
  <c r="AK5069" i="11"/>
  <c r="AK5068" i="11"/>
  <c r="AK5067" i="11"/>
  <c r="AK5066" i="11"/>
  <c r="AK5065" i="11"/>
  <c r="AK5064" i="11"/>
  <c r="AK5063" i="11"/>
  <c r="AK5062" i="11"/>
  <c r="AK5061" i="11"/>
  <c r="AK5060" i="11"/>
  <c r="AK5059" i="11"/>
  <c r="AK5058" i="11"/>
  <c r="AK5057" i="11"/>
  <c r="AK5056" i="11"/>
  <c r="AK5055" i="11"/>
  <c r="AK5054" i="11"/>
  <c r="AK5053" i="11"/>
  <c r="AK5052" i="11"/>
  <c r="AK5051" i="11"/>
  <c r="AK5050" i="11"/>
  <c r="AK5049" i="11"/>
  <c r="AK5048" i="11"/>
  <c r="AK5047" i="11"/>
  <c r="AK5046" i="11"/>
  <c r="AK5045" i="11"/>
  <c r="AK5044" i="11"/>
  <c r="AK5043" i="11"/>
  <c r="AK5042" i="11"/>
  <c r="AK5041" i="11"/>
  <c r="AK5040" i="11"/>
  <c r="AK5039" i="11"/>
  <c r="AK5038" i="11"/>
  <c r="AK5037" i="11"/>
  <c r="AK5036" i="11"/>
  <c r="AK5035" i="11"/>
  <c r="AK5034" i="11"/>
  <c r="AK5033" i="11"/>
  <c r="AK5032" i="11"/>
  <c r="AK5031" i="11"/>
  <c r="AK5030" i="11"/>
  <c r="AK5029" i="11"/>
  <c r="AK5028" i="11"/>
  <c r="AK5027" i="11"/>
  <c r="AK5026" i="11"/>
  <c r="AK5025" i="11"/>
  <c r="AK5024" i="11"/>
  <c r="AK5023" i="11"/>
  <c r="AK5022" i="11"/>
  <c r="AK5021" i="11"/>
  <c r="AK5020" i="11"/>
  <c r="AK5019" i="11"/>
  <c r="AK5018" i="11"/>
  <c r="AK5017" i="11"/>
  <c r="AK5016" i="11"/>
  <c r="AK5015" i="11"/>
  <c r="AK5014" i="11"/>
  <c r="AK5013" i="11"/>
  <c r="AK5012" i="11"/>
  <c r="AK5011" i="11"/>
  <c r="AK5010" i="11"/>
  <c r="AK5009" i="11"/>
  <c r="AK5008" i="11"/>
  <c r="AK5007" i="11"/>
  <c r="AK5006" i="11"/>
  <c r="AK5005" i="11"/>
  <c r="AK5004" i="11"/>
  <c r="AK5003" i="11"/>
  <c r="AK5002" i="11"/>
  <c r="AK5001" i="11"/>
  <c r="AK5000" i="11"/>
  <c r="AK4999" i="11"/>
  <c r="AK4998" i="11"/>
  <c r="AK4997" i="11"/>
  <c r="AK4996" i="11"/>
  <c r="AK4995" i="11"/>
  <c r="AK4994" i="11"/>
  <c r="AK4993" i="11"/>
  <c r="AK4992" i="11"/>
  <c r="AK4991" i="11"/>
  <c r="AK4990" i="11"/>
  <c r="AK4989" i="11"/>
  <c r="AK4988" i="11"/>
  <c r="AK4987" i="11"/>
  <c r="AK4986" i="11"/>
  <c r="AK4985" i="11"/>
  <c r="AK4984" i="11"/>
  <c r="AK4983" i="11"/>
  <c r="AK4982" i="11"/>
  <c r="AK4981" i="11"/>
  <c r="AK4980" i="11"/>
  <c r="AK4979" i="11"/>
  <c r="AK4978" i="11"/>
  <c r="AK4977" i="11"/>
  <c r="AK4976" i="11"/>
  <c r="AK4975" i="11"/>
  <c r="AK4974" i="11"/>
  <c r="AK4973" i="11"/>
  <c r="AK4972" i="11"/>
  <c r="AK4971" i="11"/>
  <c r="AK4970" i="11"/>
  <c r="AK4969" i="11"/>
  <c r="AK4968" i="11"/>
  <c r="AK4967" i="11"/>
  <c r="AK4966" i="11"/>
  <c r="AK4965" i="11"/>
  <c r="AK4964" i="11"/>
  <c r="AK4963" i="11"/>
  <c r="AK4962" i="11"/>
  <c r="AK4961" i="11"/>
  <c r="AK4960" i="11"/>
  <c r="AK4959" i="11"/>
  <c r="AK4958" i="11"/>
  <c r="AK4957" i="11"/>
  <c r="AK4956" i="11"/>
  <c r="AK4955" i="11"/>
  <c r="AK4954" i="11"/>
  <c r="AK4953" i="11"/>
  <c r="AK4952" i="11"/>
  <c r="AK4951" i="11"/>
  <c r="AK4950" i="11"/>
  <c r="AK4949" i="11"/>
  <c r="AK4948" i="11"/>
  <c r="AK4947" i="11"/>
  <c r="AK4946" i="11"/>
  <c r="AK4945" i="11"/>
  <c r="AK4944" i="11"/>
  <c r="AK4943" i="11"/>
  <c r="AK4942" i="11"/>
  <c r="AK4941" i="11"/>
  <c r="AK4940" i="11"/>
  <c r="AK4939" i="11"/>
  <c r="AK4938" i="11"/>
  <c r="AK4937" i="11"/>
  <c r="AK4936" i="11"/>
  <c r="AK4935" i="11"/>
  <c r="AK4934" i="11"/>
  <c r="AK4933" i="11"/>
  <c r="AK4932" i="11"/>
  <c r="AK4931" i="11"/>
  <c r="AK4930" i="11"/>
  <c r="AK4929" i="11"/>
  <c r="AK4928" i="11"/>
  <c r="AK4927" i="11"/>
  <c r="AK4926" i="11"/>
  <c r="AK4925" i="11"/>
  <c r="AK4924" i="11"/>
  <c r="AK4923" i="11"/>
  <c r="AK4922" i="11"/>
  <c r="AK4921" i="11"/>
  <c r="AK4920" i="11"/>
  <c r="AK4919" i="11"/>
  <c r="AK4918" i="11"/>
  <c r="AK4917" i="11"/>
  <c r="AK4916" i="11"/>
  <c r="AK4915" i="11"/>
  <c r="AK4914" i="11"/>
  <c r="AK4913" i="11"/>
  <c r="AK4912" i="11"/>
  <c r="AK4911" i="11"/>
  <c r="AK4910" i="11"/>
  <c r="AK4909" i="11"/>
  <c r="AK4908" i="11"/>
  <c r="AK4907" i="11"/>
  <c r="AK4906" i="11"/>
  <c r="AK4905" i="11"/>
  <c r="AK4904" i="11"/>
  <c r="AK4903" i="11"/>
  <c r="AK4902" i="11"/>
  <c r="AK4901" i="11"/>
  <c r="AK4900" i="11"/>
  <c r="AK4899" i="11"/>
  <c r="AK4898" i="11"/>
  <c r="AK4897" i="11"/>
  <c r="AK4896" i="11"/>
  <c r="AK4895" i="11"/>
  <c r="AK4894" i="11"/>
  <c r="AK4893" i="11"/>
  <c r="AK4892" i="11"/>
  <c r="AK4891" i="11"/>
  <c r="AK4890" i="11"/>
  <c r="AK4889" i="11"/>
  <c r="AK4888" i="11"/>
  <c r="AK4887" i="11"/>
  <c r="AK4886" i="11"/>
  <c r="AK4885" i="11"/>
  <c r="AK4884" i="11"/>
  <c r="AK4883" i="11"/>
  <c r="AK4882" i="11"/>
  <c r="AK4881" i="11"/>
  <c r="AK4880" i="11"/>
  <c r="AK4879" i="11"/>
  <c r="AK4878" i="11"/>
  <c r="AK4877" i="11"/>
  <c r="AK4876" i="11"/>
  <c r="AK4875" i="11"/>
  <c r="AK4874" i="11"/>
  <c r="AK4873" i="11"/>
  <c r="AK4872" i="11"/>
  <c r="AK4871" i="11"/>
  <c r="AK4870" i="11"/>
  <c r="AK4869" i="11"/>
  <c r="AK4868" i="11"/>
  <c r="AK4867" i="11"/>
  <c r="AK4866" i="11"/>
  <c r="AK4865" i="11"/>
  <c r="AK4864" i="11"/>
  <c r="AK4863" i="11"/>
  <c r="AK4862" i="11"/>
  <c r="AK4861" i="11"/>
  <c r="AK4860" i="11"/>
  <c r="AK4859" i="11"/>
  <c r="AK4858" i="11"/>
  <c r="AK4857" i="11"/>
  <c r="AK4856" i="11"/>
  <c r="AK4855" i="11"/>
  <c r="AK4854" i="11"/>
  <c r="AK4853" i="11"/>
  <c r="AK4852" i="11"/>
  <c r="AK4851" i="11"/>
  <c r="AK4850" i="11"/>
  <c r="AK4849" i="11"/>
  <c r="AK4848" i="11"/>
  <c r="AK4847" i="11"/>
  <c r="AK4846" i="11"/>
  <c r="AK4845" i="11"/>
  <c r="AK4844" i="11"/>
  <c r="AK4843" i="11"/>
  <c r="AK4842" i="11"/>
  <c r="AK4841" i="11"/>
  <c r="AK4840" i="11"/>
  <c r="AK4839" i="11"/>
  <c r="AK4838" i="11"/>
  <c r="AK4837" i="11"/>
  <c r="AK4836" i="11"/>
  <c r="AK4835" i="11"/>
  <c r="AK4834" i="11"/>
  <c r="AK4833" i="11"/>
  <c r="AK4832" i="11"/>
  <c r="AK4831" i="11"/>
  <c r="AK4830" i="11"/>
  <c r="AK4829" i="11"/>
  <c r="AK4828" i="11"/>
  <c r="AK4827" i="11"/>
  <c r="AK4826" i="11"/>
  <c r="AK4825" i="11"/>
  <c r="AK4824" i="11"/>
  <c r="AK4823" i="11"/>
  <c r="AK4822" i="11"/>
  <c r="AK4821" i="11"/>
  <c r="AK4820" i="11"/>
  <c r="AK4819" i="11"/>
  <c r="AK4818" i="11"/>
  <c r="AK4817" i="11"/>
  <c r="AK4816" i="11"/>
  <c r="AK4815" i="11"/>
  <c r="AK4814" i="11"/>
  <c r="AK4813" i="11"/>
  <c r="AK4812" i="11"/>
  <c r="AK4811" i="11"/>
  <c r="AK4810" i="11"/>
  <c r="AK4809" i="11"/>
  <c r="AK4808" i="11"/>
  <c r="AK4807" i="11"/>
  <c r="AK4806" i="11"/>
  <c r="AK4805" i="11"/>
  <c r="AK4804" i="11"/>
  <c r="AK4803" i="11"/>
  <c r="AK4802" i="11"/>
  <c r="AK4801" i="11"/>
  <c r="AK4800" i="11"/>
  <c r="AK4799" i="11"/>
  <c r="AK4798" i="11"/>
  <c r="AK4797" i="11"/>
  <c r="AK4796" i="11"/>
  <c r="AK4795" i="11"/>
  <c r="AK4794" i="11"/>
  <c r="AK4793" i="11"/>
  <c r="AK4792" i="11"/>
  <c r="AK4791" i="11"/>
  <c r="AK4790" i="11"/>
  <c r="AK4789" i="11"/>
  <c r="AK4788" i="11"/>
  <c r="AK4787" i="11"/>
  <c r="AK4786" i="11"/>
  <c r="AK4785" i="11"/>
  <c r="AK4784" i="11"/>
  <c r="AK4783" i="11"/>
  <c r="AK4782" i="11"/>
  <c r="AK4781" i="11"/>
  <c r="AK4780" i="11"/>
  <c r="AK4779" i="11"/>
  <c r="AK4778" i="11"/>
  <c r="AK4777" i="11"/>
  <c r="AK4776" i="11"/>
  <c r="AK4775" i="11"/>
  <c r="AK4774" i="11"/>
  <c r="AK4773" i="11"/>
  <c r="AK4772" i="11"/>
  <c r="AK4771" i="11"/>
  <c r="AK4770" i="11"/>
  <c r="AK4769" i="11"/>
  <c r="AK4768" i="11"/>
  <c r="AK4767" i="11"/>
  <c r="AK4766" i="11"/>
  <c r="AK4765" i="11"/>
  <c r="AK4764" i="11"/>
  <c r="AK4763" i="11"/>
  <c r="AK4762" i="11"/>
  <c r="AK4761" i="11"/>
  <c r="AK4760" i="11"/>
  <c r="AK4759" i="11"/>
  <c r="AK4758" i="11"/>
  <c r="AK4757" i="11"/>
  <c r="AK4756" i="11"/>
  <c r="AK4755" i="11"/>
  <c r="AK4754" i="11"/>
  <c r="AK4753" i="11"/>
  <c r="AK4752" i="11"/>
  <c r="AK4751" i="11"/>
  <c r="AK4750" i="11"/>
  <c r="AK4749" i="11"/>
  <c r="AK4748" i="11"/>
  <c r="AK4747" i="11"/>
  <c r="AK4746" i="11"/>
  <c r="AK4745" i="11"/>
  <c r="AK4744" i="11"/>
  <c r="AK4743" i="11"/>
  <c r="AK4742" i="11"/>
  <c r="AK4741" i="11"/>
  <c r="AK4740" i="11"/>
  <c r="AK4739" i="11"/>
  <c r="AK4738" i="11"/>
  <c r="AK4737" i="11"/>
  <c r="AK4736" i="11"/>
  <c r="AK4735" i="11"/>
  <c r="AK4734" i="11"/>
  <c r="AK4733" i="11"/>
  <c r="AK4732" i="11"/>
  <c r="AK4731" i="11"/>
  <c r="AK4730" i="11"/>
  <c r="AK4729" i="11"/>
  <c r="AK4728" i="11"/>
  <c r="AK4727" i="11"/>
  <c r="AK4726" i="11"/>
  <c r="AK4725" i="11"/>
  <c r="AK4724" i="11"/>
  <c r="AK4723" i="11"/>
  <c r="AK4722" i="11"/>
  <c r="AK4721" i="11"/>
  <c r="AK4720" i="11"/>
  <c r="AK4719" i="11"/>
  <c r="AK4718" i="11"/>
  <c r="AK4717" i="11"/>
  <c r="AK4716" i="11"/>
  <c r="AK4715" i="11"/>
  <c r="AK4714" i="11"/>
  <c r="AK4713" i="11"/>
  <c r="AK4712" i="11"/>
  <c r="AK4711" i="11"/>
  <c r="AK4710" i="11"/>
  <c r="AK4709" i="11"/>
  <c r="AK4708" i="11"/>
  <c r="AK4707" i="11"/>
  <c r="AK4706" i="11"/>
  <c r="AK4705" i="11"/>
  <c r="AK4704" i="11"/>
  <c r="AK4703" i="11"/>
  <c r="AK4702" i="11"/>
  <c r="AK4701" i="11"/>
  <c r="AK4700" i="11"/>
  <c r="AK4699" i="11"/>
  <c r="AK4698" i="11"/>
  <c r="AK4697" i="11"/>
  <c r="AK4696" i="11"/>
  <c r="AK4695" i="11"/>
  <c r="AK4694" i="11"/>
  <c r="AK4693" i="11"/>
  <c r="AK4692" i="11"/>
  <c r="AK4691" i="11"/>
  <c r="AK4690" i="11"/>
  <c r="AK4689" i="11"/>
  <c r="AK4688" i="11"/>
  <c r="AK4687" i="11"/>
  <c r="AK4686" i="11"/>
  <c r="AK4685" i="11"/>
  <c r="AK4684" i="11"/>
  <c r="AK4683" i="11"/>
  <c r="AK4682" i="11"/>
  <c r="AK4681" i="11"/>
  <c r="AK4680" i="11"/>
  <c r="AK4679" i="11"/>
  <c r="AK4678" i="11"/>
  <c r="AK4677" i="11"/>
  <c r="AK4676" i="11"/>
  <c r="AK4675" i="11"/>
  <c r="AK4674" i="11"/>
  <c r="AK4673" i="11"/>
  <c r="AK4672" i="11"/>
  <c r="AK4671" i="11"/>
  <c r="AK4670" i="11"/>
  <c r="AK4669" i="11"/>
  <c r="AK4668" i="11"/>
  <c r="AK4667" i="11"/>
  <c r="AK4666" i="11"/>
  <c r="AK4665" i="11"/>
  <c r="AK4664" i="11"/>
  <c r="AK4663" i="11"/>
  <c r="AK4662" i="11"/>
  <c r="AK4661" i="11"/>
  <c r="AK4660" i="11"/>
  <c r="AK4659" i="11"/>
  <c r="AK4658" i="11"/>
  <c r="AK4657" i="11"/>
  <c r="AK4656" i="11"/>
  <c r="AK4655" i="11"/>
  <c r="AK4654" i="11"/>
  <c r="AK4653" i="11"/>
  <c r="AK4652" i="11"/>
  <c r="AK4651" i="11"/>
  <c r="AK4650" i="11"/>
  <c r="AK4649" i="11"/>
  <c r="AK4648" i="11"/>
  <c r="AK4647" i="11"/>
  <c r="AK4646" i="11"/>
  <c r="AK4645" i="11"/>
  <c r="AK4644" i="11"/>
  <c r="AK4643" i="11"/>
  <c r="AK4642" i="11"/>
  <c r="AK4641" i="11"/>
  <c r="AK4640" i="11"/>
  <c r="AK4639" i="11"/>
  <c r="AK4638" i="11"/>
  <c r="AK4637" i="11"/>
  <c r="AK4636" i="11"/>
  <c r="AK4635" i="11"/>
  <c r="AK4634" i="11"/>
  <c r="AK4633" i="11"/>
  <c r="AK4632" i="11"/>
  <c r="AK4631" i="11"/>
  <c r="AK4630" i="11"/>
  <c r="AK4629" i="11"/>
  <c r="AK4628" i="11"/>
  <c r="AK4627" i="11"/>
  <c r="AK4626" i="11"/>
  <c r="AK4625" i="11"/>
  <c r="AK4624" i="11"/>
  <c r="AK4623" i="11"/>
  <c r="AK4622" i="11"/>
  <c r="AK4621" i="11"/>
  <c r="AK4620" i="11"/>
  <c r="AK4619" i="11"/>
  <c r="AK4618" i="11"/>
  <c r="AK4617" i="11"/>
  <c r="AK4616" i="11"/>
  <c r="AK4615" i="11"/>
  <c r="AK4614" i="11"/>
  <c r="AK4613" i="11"/>
  <c r="AK4612" i="11"/>
  <c r="AK4611" i="11"/>
  <c r="AK4610" i="11"/>
  <c r="AK4609" i="11"/>
  <c r="AK4608" i="11"/>
  <c r="AK4607" i="11"/>
  <c r="AK4606" i="11"/>
  <c r="AK4605" i="11"/>
  <c r="AK4604" i="11"/>
  <c r="AK4603" i="11"/>
  <c r="AK4602" i="11"/>
  <c r="AK4601" i="11"/>
  <c r="AK4600" i="11"/>
  <c r="AK4599" i="11"/>
  <c r="AK4598" i="11"/>
  <c r="AK4597" i="11"/>
  <c r="AK4596" i="11"/>
  <c r="AK4595" i="11"/>
  <c r="AK4594" i="11"/>
  <c r="AK4593" i="11"/>
  <c r="AK4592" i="11"/>
  <c r="AK4591" i="11"/>
  <c r="AK4590" i="11"/>
  <c r="AK4589" i="11"/>
  <c r="AK4588" i="11"/>
  <c r="AK4587" i="11"/>
  <c r="AK4586" i="11"/>
  <c r="AK4585" i="11"/>
  <c r="AK4584" i="11"/>
  <c r="AK4583" i="11"/>
  <c r="AK4582" i="11"/>
  <c r="AK4581" i="11"/>
  <c r="AK4580" i="11"/>
  <c r="AK4579" i="11"/>
  <c r="AK4578" i="11"/>
  <c r="AK4577" i="11"/>
  <c r="AK4576" i="11"/>
  <c r="AK4575" i="11"/>
  <c r="AK4574" i="11"/>
  <c r="AK4573" i="11"/>
  <c r="AK4572" i="11"/>
  <c r="AK4571" i="11"/>
  <c r="AK4570" i="11"/>
  <c r="AK4569" i="11"/>
  <c r="AK4568" i="11"/>
  <c r="AK4567" i="11"/>
  <c r="AK4566" i="11"/>
  <c r="AK4565" i="11"/>
  <c r="AK4564" i="11"/>
  <c r="AK4563" i="11"/>
  <c r="AK4562" i="11"/>
  <c r="AK4561" i="11"/>
  <c r="AK4560" i="11"/>
  <c r="AK4559" i="11"/>
  <c r="AK4558" i="11"/>
  <c r="AK4557" i="11"/>
  <c r="AK4556" i="11"/>
  <c r="AK4555" i="11"/>
  <c r="AK4554" i="11"/>
  <c r="AK4553" i="11"/>
  <c r="AK4552" i="11"/>
  <c r="AK4551" i="11"/>
  <c r="AK4550" i="11"/>
  <c r="AK4549" i="11"/>
  <c r="AK4548" i="11"/>
  <c r="AK4547" i="11"/>
  <c r="AK4546" i="11"/>
  <c r="AK4545" i="11"/>
  <c r="AK4544" i="11"/>
  <c r="AK4543" i="11"/>
  <c r="AK4542" i="11"/>
  <c r="AK4541" i="11"/>
  <c r="AK4540" i="11"/>
  <c r="AK4539" i="11"/>
  <c r="AK4538" i="11"/>
  <c r="AK4537" i="11"/>
  <c r="AK4536" i="11"/>
  <c r="AK4535" i="11"/>
  <c r="AK4534" i="11"/>
  <c r="AK4533" i="11"/>
  <c r="AK4532" i="11"/>
  <c r="AK4531" i="11"/>
  <c r="AK4530" i="11"/>
  <c r="AK4529" i="11"/>
  <c r="AK4528" i="11"/>
  <c r="AK4527" i="11"/>
  <c r="AK4526" i="11"/>
  <c r="AK4525" i="11"/>
  <c r="AK4524" i="11"/>
  <c r="AK4523" i="11"/>
  <c r="AK4522" i="11"/>
  <c r="AK4521" i="11"/>
  <c r="AK4520" i="11"/>
  <c r="AK4519" i="11"/>
  <c r="AK4518" i="11"/>
  <c r="AK4517" i="11"/>
  <c r="AK4516" i="11"/>
  <c r="AK4515" i="11"/>
  <c r="AK4514" i="11"/>
  <c r="AK4513" i="11"/>
  <c r="AK4512" i="11"/>
  <c r="AK4511" i="11"/>
  <c r="AK4510" i="11"/>
  <c r="AK4509" i="11"/>
  <c r="AK4508" i="11"/>
  <c r="AK4507" i="11"/>
  <c r="AK4506" i="11"/>
  <c r="AK4505" i="11"/>
  <c r="AK4504" i="11"/>
  <c r="AK4503" i="11"/>
  <c r="AK4502" i="11"/>
  <c r="AK4501" i="11"/>
  <c r="AK4500" i="11"/>
  <c r="AK4499" i="11"/>
  <c r="AK4498" i="11"/>
  <c r="AK4497" i="11"/>
  <c r="AK4496" i="11"/>
  <c r="AK4495" i="11"/>
  <c r="AK4494" i="11"/>
  <c r="AK4493" i="11"/>
  <c r="AK4492" i="11"/>
  <c r="AK4491" i="11"/>
  <c r="AK4490" i="11"/>
  <c r="AK4489" i="11"/>
  <c r="AK4488" i="11"/>
  <c r="AK4487" i="11"/>
  <c r="AK4486" i="11"/>
  <c r="AK4485" i="11"/>
  <c r="AK4484" i="11"/>
  <c r="AK4483" i="11"/>
  <c r="AK4482" i="11"/>
  <c r="AK4481" i="11"/>
  <c r="AK4480" i="11"/>
  <c r="AK4479" i="11"/>
  <c r="AK4478" i="11"/>
  <c r="AK4477" i="11"/>
  <c r="AK4476" i="11"/>
  <c r="AK4475" i="11"/>
  <c r="AK4474" i="11"/>
  <c r="AK4473" i="11"/>
  <c r="AK4472" i="11"/>
  <c r="AK4471" i="11"/>
  <c r="AK4470" i="11"/>
  <c r="AK4469" i="11"/>
  <c r="AK4468" i="11"/>
  <c r="AK4467" i="11"/>
  <c r="AK4466" i="11"/>
  <c r="AK4465" i="11"/>
  <c r="AK4464" i="11"/>
  <c r="AK4463" i="11"/>
  <c r="AK4462" i="11"/>
  <c r="AK4461" i="11"/>
  <c r="AK4460" i="11"/>
  <c r="AK4459" i="11"/>
  <c r="AK4458" i="11"/>
  <c r="AK4457" i="11"/>
  <c r="AK4456" i="11"/>
  <c r="AK4455" i="11"/>
  <c r="AK4454" i="11"/>
  <c r="AK4453" i="11"/>
  <c r="AK4452" i="11"/>
  <c r="AK4451" i="11"/>
  <c r="AK4450" i="11"/>
  <c r="AK4449" i="11"/>
  <c r="AK4448" i="11"/>
  <c r="AK4447" i="11"/>
  <c r="AK4446" i="11"/>
  <c r="AK4445" i="11"/>
  <c r="AK4444" i="11"/>
  <c r="AK4443" i="11"/>
  <c r="AK4442" i="11"/>
  <c r="AK4441" i="11"/>
  <c r="AK4440" i="11"/>
  <c r="AK4439" i="11"/>
  <c r="AK4438" i="11"/>
  <c r="AK4437" i="11"/>
  <c r="AK4436" i="11"/>
  <c r="AK4435" i="11"/>
  <c r="AK4434" i="11"/>
  <c r="AK4433" i="11"/>
  <c r="AK4432" i="11"/>
  <c r="AK4431" i="11"/>
  <c r="AK4430" i="11"/>
  <c r="AK4429" i="11"/>
  <c r="AK4428" i="11"/>
  <c r="AK4427" i="11"/>
  <c r="AK4426" i="11"/>
  <c r="AK4425" i="11"/>
  <c r="AK4424" i="11"/>
  <c r="AK4423" i="11"/>
  <c r="AK4422" i="11"/>
  <c r="AK4421" i="11"/>
  <c r="AK4420" i="11"/>
  <c r="AK4419" i="11"/>
  <c r="AK4418" i="11"/>
  <c r="AK4417" i="11"/>
  <c r="AK4416" i="11"/>
  <c r="AK4415" i="11"/>
  <c r="AK4414" i="11"/>
  <c r="AK4413" i="11"/>
  <c r="AK4412" i="11"/>
  <c r="AK4411" i="11"/>
  <c r="AK4410" i="11"/>
  <c r="AK4409" i="11"/>
  <c r="AK4408" i="11"/>
  <c r="AK4407" i="11"/>
  <c r="AK4406" i="11"/>
  <c r="AK4405" i="11"/>
  <c r="AK4404" i="11"/>
  <c r="AK4403" i="11"/>
  <c r="AK4402" i="11"/>
  <c r="AK4401" i="11"/>
  <c r="AK4400" i="11"/>
  <c r="AK4399" i="11"/>
  <c r="AK4398" i="11"/>
  <c r="AK4397" i="11"/>
  <c r="AK4396" i="11"/>
  <c r="AK4395" i="11"/>
  <c r="AK4394" i="11"/>
  <c r="AK4393" i="11"/>
  <c r="AK4392" i="11"/>
  <c r="AK4391" i="11"/>
  <c r="AK4390" i="11"/>
  <c r="AK4389" i="11"/>
  <c r="AK4388" i="11"/>
  <c r="AK4387" i="11"/>
  <c r="AK4386" i="11"/>
  <c r="AK4385" i="11"/>
  <c r="AK4384" i="11"/>
  <c r="AK4383" i="11"/>
  <c r="AK4382" i="11"/>
  <c r="AK4381" i="11"/>
  <c r="AK4380" i="11"/>
  <c r="AK4379" i="11"/>
  <c r="AK4378" i="11"/>
  <c r="AK4377" i="11"/>
  <c r="AK4376" i="11"/>
  <c r="AK4375" i="11"/>
  <c r="AK4374" i="11"/>
  <c r="AK4373" i="11"/>
  <c r="AK4372" i="11"/>
  <c r="AK4371" i="11"/>
  <c r="AK4370" i="11"/>
  <c r="AK4369" i="11"/>
  <c r="AK4368" i="11"/>
  <c r="AK4367" i="11"/>
  <c r="AK4366" i="11"/>
  <c r="AK4365" i="11"/>
  <c r="AK4364" i="11"/>
  <c r="AK4363" i="11"/>
  <c r="AK4362" i="11"/>
  <c r="AK4361" i="11"/>
  <c r="AK4360" i="11"/>
  <c r="AK4359" i="11"/>
  <c r="AK4358" i="11"/>
  <c r="AK4357" i="11"/>
  <c r="AK4356" i="11"/>
  <c r="AK4355" i="11"/>
  <c r="AK4354" i="11"/>
  <c r="AK4353" i="11"/>
  <c r="AK4352" i="11"/>
  <c r="AK4351" i="11"/>
  <c r="AK4350" i="11"/>
  <c r="AK4349" i="11"/>
  <c r="AK4348" i="11"/>
  <c r="AK4347" i="11"/>
  <c r="AK4346" i="11"/>
  <c r="AK4345" i="11"/>
  <c r="AK4344" i="11"/>
  <c r="AK4343" i="11"/>
  <c r="AK4342" i="11"/>
  <c r="AK4341" i="11"/>
  <c r="AK4340" i="11"/>
  <c r="AK4339" i="11"/>
  <c r="AK4338" i="11"/>
  <c r="AK4337" i="11"/>
  <c r="AK4336" i="11"/>
  <c r="AK4335" i="11"/>
  <c r="AK4334" i="11"/>
  <c r="AK4333" i="11"/>
  <c r="AK4332" i="11"/>
  <c r="AK4331" i="11"/>
  <c r="AK4330" i="11"/>
  <c r="AK4329" i="11"/>
  <c r="AK4328" i="11"/>
  <c r="AK4327" i="11"/>
  <c r="AK4326" i="11"/>
  <c r="AK4325" i="11"/>
  <c r="AK4324" i="11"/>
  <c r="AK4323" i="11"/>
  <c r="AK4322" i="11"/>
  <c r="AK4321" i="11"/>
  <c r="AK4320" i="11"/>
  <c r="AK4319" i="11"/>
  <c r="AK4318" i="11"/>
  <c r="AK4317" i="11"/>
  <c r="AK4316" i="11"/>
  <c r="AK4315" i="11"/>
  <c r="AK4314" i="11"/>
  <c r="AK4313" i="11"/>
  <c r="AK4312" i="11"/>
  <c r="AK4311" i="11"/>
  <c r="AK4310" i="11"/>
  <c r="AK4309" i="11"/>
  <c r="AK4308" i="11"/>
  <c r="AK4307" i="11"/>
  <c r="AK4306" i="11"/>
  <c r="AK4305" i="11"/>
  <c r="AK4304" i="11"/>
  <c r="AK4303" i="11"/>
  <c r="AK4302" i="11"/>
  <c r="AK4301" i="11"/>
  <c r="AK4300" i="11"/>
  <c r="AK4299" i="11"/>
  <c r="AK4298" i="11"/>
  <c r="AK4297" i="11"/>
  <c r="AK4296" i="11"/>
  <c r="AK4295" i="11"/>
  <c r="AK4294" i="11"/>
  <c r="AK4293" i="11"/>
  <c r="AK4292" i="11"/>
  <c r="AK4291" i="11"/>
  <c r="AK4290" i="11"/>
  <c r="AK4289" i="11"/>
  <c r="AK4288" i="11"/>
  <c r="AK4287" i="11"/>
  <c r="AK4286" i="11"/>
  <c r="AK4285" i="11"/>
  <c r="AK4284" i="11"/>
  <c r="AK4283" i="11"/>
  <c r="AK4282" i="11"/>
  <c r="AK4281" i="11"/>
  <c r="AK4280" i="11"/>
  <c r="AK4279" i="11"/>
  <c r="AK4278" i="11"/>
  <c r="AK4277" i="11"/>
  <c r="AK4276" i="11"/>
  <c r="AK4275" i="11"/>
  <c r="AK4274" i="11"/>
  <c r="AK4273" i="11"/>
  <c r="AK4272" i="11"/>
  <c r="AK4271" i="11"/>
  <c r="AK4270" i="11"/>
  <c r="AK4269" i="11"/>
  <c r="AK4268" i="11"/>
  <c r="AK4267" i="11"/>
  <c r="AK4266" i="11"/>
  <c r="AK4265" i="11"/>
  <c r="AK4264" i="11"/>
  <c r="AK4263" i="11"/>
  <c r="AK4262" i="11"/>
  <c r="AK4261" i="11"/>
  <c r="AK4260" i="11"/>
  <c r="AK4259" i="11"/>
  <c r="AK4258" i="11"/>
  <c r="AK4257" i="11"/>
  <c r="AK4256" i="11"/>
  <c r="AK4255" i="11"/>
  <c r="AK4254" i="11"/>
  <c r="AK4253" i="11"/>
  <c r="AK4252" i="11"/>
  <c r="AK4251" i="11"/>
  <c r="AK4250" i="11"/>
  <c r="AK4249" i="11"/>
  <c r="AK4248" i="11"/>
  <c r="AK4247" i="11"/>
  <c r="AK4246" i="11"/>
  <c r="AK4245" i="11"/>
  <c r="AK4244" i="11"/>
  <c r="AK4243" i="11"/>
  <c r="AK4242" i="11"/>
  <c r="AK4241" i="11"/>
  <c r="AK4240" i="11"/>
  <c r="AK4239" i="11"/>
  <c r="AK4238" i="11"/>
  <c r="AK4237" i="11"/>
  <c r="AK4236" i="11"/>
  <c r="AK4235" i="11"/>
  <c r="AK4234" i="11"/>
  <c r="AK4233" i="11"/>
  <c r="AK4232" i="11"/>
  <c r="AK4231" i="11"/>
  <c r="AK4230" i="11"/>
  <c r="AK4229" i="11"/>
  <c r="AK4228" i="11"/>
  <c r="AK4227" i="11"/>
  <c r="AK4226" i="11"/>
  <c r="AK4225" i="11"/>
  <c r="AK4224" i="11"/>
  <c r="AK4223" i="11"/>
  <c r="AK4222" i="11"/>
  <c r="AK4221" i="11"/>
  <c r="AK4220" i="11"/>
  <c r="AK4219" i="11"/>
  <c r="AK4218" i="11"/>
  <c r="AK4217" i="11"/>
  <c r="AK4216" i="11"/>
  <c r="AK4215" i="11"/>
  <c r="AK4214" i="11"/>
  <c r="AK4213" i="11"/>
  <c r="AK4212" i="11"/>
  <c r="AK4211" i="11"/>
  <c r="AK4210" i="11"/>
  <c r="AK4209" i="11"/>
  <c r="AK4208" i="11"/>
  <c r="AK4207" i="11"/>
  <c r="AK4206" i="11"/>
  <c r="AK4205" i="11"/>
  <c r="AK4204" i="11"/>
  <c r="AK4203" i="11"/>
  <c r="AK4202" i="11"/>
  <c r="AK4201" i="11"/>
  <c r="AK4200" i="11"/>
  <c r="AK4199" i="11"/>
  <c r="AK4198" i="11"/>
  <c r="AK4197" i="11"/>
  <c r="AK4196" i="11"/>
  <c r="AK4195" i="11"/>
  <c r="AK4194" i="11"/>
  <c r="AK4193" i="11"/>
  <c r="AK4192" i="11"/>
  <c r="AK4191" i="11"/>
  <c r="AK4190" i="11"/>
  <c r="AK4189" i="11"/>
  <c r="AK4188" i="11"/>
  <c r="AK4187" i="11"/>
  <c r="AK4186" i="11"/>
  <c r="AK4185" i="11"/>
  <c r="AK4184" i="11"/>
  <c r="AK4183" i="11"/>
  <c r="AK4182" i="11"/>
  <c r="AK4181" i="11"/>
  <c r="AK4180" i="11"/>
  <c r="AK4179" i="11"/>
  <c r="AK4178" i="11"/>
  <c r="AK4177" i="11"/>
  <c r="AK4176" i="11"/>
  <c r="AK4175" i="11"/>
  <c r="AK4174" i="11"/>
  <c r="AK4173" i="11"/>
  <c r="AK4172" i="11"/>
  <c r="AK4171" i="11"/>
  <c r="AK4170" i="11"/>
  <c r="AK4169" i="11"/>
  <c r="AK4168" i="11"/>
  <c r="AK4167" i="11"/>
  <c r="AK4166" i="11"/>
  <c r="AK4165" i="11"/>
  <c r="AK4164" i="11"/>
  <c r="AK4163" i="11"/>
  <c r="AK4162" i="11"/>
  <c r="AK4161" i="11"/>
  <c r="AK4160" i="11"/>
  <c r="AK4159" i="11"/>
  <c r="AK4158" i="11"/>
  <c r="AK4157" i="11"/>
  <c r="AK4156" i="11"/>
  <c r="AK4155" i="11"/>
  <c r="AK4154" i="11"/>
  <c r="AK4153" i="11"/>
  <c r="AK4152" i="11"/>
  <c r="AK4151" i="11"/>
  <c r="AK4150" i="11"/>
  <c r="AK4149" i="11"/>
  <c r="AK4148" i="11"/>
  <c r="AK4147" i="11"/>
  <c r="AK4146" i="11"/>
  <c r="AK4145" i="11"/>
  <c r="AK4144" i="11"/>
  <c r="AK4143" i="11"/>
  <c r="AK4142" i="11"/>
  <c r="AK4141" i="11"/>
  <c r="AK4140" i="11"/>
  <c r="AK4139" i="11"/>
  <c r="AK4138" i="11"/>
  <c r="AK4137" i="11"/>
  <c r="AK4136" i="11"/>
  <c r="AK4135" i="11"/>
  <c r="AK4134" i="11"/>
  <c r="AK4133" i="11"/>
  <c r="AK4132" i="11"/>
  <c r="AK4131" i="11"/>
  <c r="AK4130" i="11"/>
  <c r="AK4129" i="11"/>
  <c r="AK4128" i="11"/>
  <c r="AK4127" i="11"/>
  <c r="AK4126" i="11"/>
  <c r="AK4125" i="11"/>
  <c r="AK4124" i="11"/>
  <c r="AK4123" i="11"/>
  <c r="AK4122" i="11"/>
  <c r="AK4121" i="11"/>
  <c r="AK4120" i="11"/>
  <c r="AK4119" i="11"/>
  <c r="AK4118" i="11"/>
  <c r="AK4117" i="11"/>
  <c r="AK4116" i="11"/>
  <c r="AK4115" i="11"/>
  <c r="AK4114" i="11"/>
  <c r="AK4113" i="11"/>
  <c r="AK4112" i="11"/>
  <c r="AK4111" i="11"/>
  <c r="AK4110" i="11"/>
  <c r="AK4109" i="11"/>
  <c r="AK4108" i="11"/>
  <c r="AK4107" i="11"/>
  <c r="AK4106" i="11"/>
  <c r="AK4105" i="11"/>
  <c r="AK4104" i="11"/>
  <c r="AK4103" i="11"/>
  <c r="AK4102" i="11"/>
  <c r="AK4101" i="11"/>
  <c r="AK4100" i="11"/>
  <c r="AK4099" i="11"/>
  <c r="AK4098" i="11"/>
  <c r="AK4097" i="11"/>
  <c r="AK4096" i="11"/>
  <c r="AK4095" i="11"/>
  <c r="AK4094" i="11"/>
  <c r="AK4093" i="11"/>
  <c r="AK4092" i="11"/>
  <c r="AK4091" i="11"/>
  <c r="AK4090" i="11"/>
  <c r="AK4089" i="11"/>
  <c r="AK4088" i="11"/>
  <c r="AK4087" i="11"/>
  <c r="AK4086" i="11"/>
  <c r="AK4085" i="11"/>
  <c r="AK4084" i="11"/>
  <c r="AK4083" i="11"/>
  <c r="AK4082" i="11"/>
  <c r="AK4081" i="11"/>
  <c r="AK4080" i="11"/>
  <c r="AK4079" i="11"/>
  <c r="AK4078" i="11"/>
  <c r="AK4077" i="11"/>
  <c r="AK4076" i="11"/>
  <c r="AK4075" i="11"/>
  <c r="AK4074" i="11"/>
  <c r="AK4073" i="11"/>
  <c r="AK4072" i="11"/>
  <c r="AK4071" i="11"/>
  <c r="AK4070" i="11"/>
  <c r="AK4069" i="11"/>
  <c r="AK4068" i="11"/>
  <c r="AK4067" i="11"/>
  <c r="AK4066" i="11"/>
  <c r="AK4065" i="11"/>
  <c r="AK4064" i="11"/>
  <c r="AK4063" i="11"/>
  <c r="AK4062" i="11"/>
  <c r="AK4061" i="11"/>
  <c r="AK4060" i="11"/>
  <c r="AK4059" i="11"/>
  <c r="AK4058" i="11"/>
  <c r="AK4057" i="11"/>
  <c r="AK4056" i="11"/>
  <c r="AK4055" i="11"/>
  <c r="AK4054" i="11"/>
  <c r="AK4053" i="11"/>
  <c r="AK4052" i="11"/>
  <c r="AK4051" i="11"/>
  <c r="AK4050" i="11"/>
  <c r="AK4049" i="11"/>
  <c r="AK4048" i="11"/>
  <c r="AK4047" i="11"/>
  <c r="AK4046" i="11"/>
  <c r="AK4045" i="11"/>
  <c r="AK4044" i="11"/>
  <c r="AK4043" i="11"/>
  <c r="AK4042" i="11"/>
  <c r="AK4041" i="11"/>
  <c r="AK4040" i="11"/>
  <c r="AK4039" i="11"/>
  <c r="AK4038" i="11"/>
  <c r="AK4037" i="11"/>
  <c r="AK4036" i="11"/>
  <c r="AK4035" i="11"/>
  <c r="AK4034" i="11"/>
  <c r="AK4033" i="11"/>
  <c r="AK4032" i="11"/>
  <c r="AK4031" i="11"/>
  <c r="AK4030" i="11"/>
  <c r="AK4029" i="11"/>
  <c r="AK4028" i="11"/>
  <c r="AK4027" i="11"/>
  <c r="AK4026" i="11"/>
  <c r="AK4025" i="11"/>
  <c r="AK4024" i="11"/>
  <c r="AK4023" i="11"/>
  <c r="AK4022" i="11"/>
  <c r="AK4021" i="11"/>
  <c r="AK4020" i="11"/>
  <c r="AK4019" i="11"/>
  <c r="AK4018" i="11"/>
  <c r="AK4017" i="11"/>
  <c r="AK4016" i="11"/>
  <c r="AK4015" i="11"/>
  <c r="AK4014" i="11"/>
  <c r="AK4013" i="11"/>
  <c r="AK4012" i="11"/>
  <c r="AK4011" i="11"/>
  <c r="AK4010" i="11"/>
  <c r="AK4009" i="11"/>
  <c r="AK4008" i="11"/>
  <c r="AK4007" i="11"/>
  <c r="AK4006" i="11"/>
  <c r="AK4005" i="11"/>
  <c r="AK4004" i="11"/>
  <c r="AK4003" i="11"/>
  <c r="AK4002" i="11"/>
  <c r="AK4001" i="11"/>
  <c r="AK4000" i="11"/>
  <c r="AK3999" i="11"/>
  <c r="AK3998" i="11"/>
  <c r="AK3997" i="11"/>
  <c r="AK3996" i="11"/>
  <c r="AK3995" i="11"/>
  <c r="AK3994" i="11"/>
  <c r="AK3993" i="11"/>
  <c r="AK3992" i="11"/>
  <c r="AK3991" i="11"/>
  <c r="AK3990" i="11"/>
  <c r="AK3989" i="11"/>
  <c r="AK3988" i="11"/>
  <c r="AK3987" i="11"/>
  <c r="AK3986" i="11"/>
  <c r="AK3985" i="11"/>
  <c r="AK3984" i="11"/>
  <c r="AK3983" i="11"/>
  <c r="AK3982" i="11"/>
  <c r="AK3981" i="11"/>
  <c r="AK3980" i="11"/>
  <c r="AK3979" i="11"/>
  <c r="AK3978" i="11"/>
  <c r="AK3977" i="11"/>
  <c r="AK3976" i="11"/>
  <c r="AK3975" i="11"/>
  <c r="AK3974" i="11"/>
  <c r="AK3973" i="11"/>
  <c r="AK3972" i="11"/>
  <c r="AK3971" i="11"/>
  <c r="AK3970" i="11"/>
  <c r="AK3969" i="11"/>
  <c r="AK3968" i="11"/>
  <c r="AK3967" i="11"/>
  <c r="AK3966" i="11"/>
  <c r="AK3965" i="11"/>
  <c r="AK3964" i="11"/>
  <c r="AK3963" i="11"/>
  <c r="AK3962" i="11"/>
  <c r="AK3961" i="11"/>
  <c r="AK3960" i="11"/>
  <c r="AK3959" i="11"/>
  <c r="AK3958" i="11"/>
  <c r="AK3957" i="11"/>
  <c r="AK3956" i="11"/>
  <c r="AK3955" i="11"/>
  <c r="AK3954" i="11"/>
  <c r="AK3953" i="11"/>
  <c r="AK3952" i="11"/>
  <c r="AK3951" i="11"/>
  <c r="AK3950" i="11"/>
  <c r="AK3949" i="11"/>
  <c r="AK3948" i="11"/>
  <c r="AK3947" i="11"/>
  <c r="AK3946" i="11"/>
  <c r="AK3945" i="11"/>
  <c r="AK3944" i="11"/>
  <c r="AK3943" i="11"/>
  <c r="AK3942" i="11"/>
  <c r="AK3941" i="11"/>
  <c r="AK3940" i="11"/>
  <c r="AK3939" i="11"/>
  <c r="AK3938" i="11"/>
  <c r="AK3937" i="11"/>
  <c r="AK3936" i="11"/>
  <c r="AK3935" i="11"/>
  <c r="AK3934" i="11"/>
  <c r="AK3933" i="11"/>
  <c r="AK3932" i="11"/>
  <c r="AK3931" i="11"/>
  <c r="AK3930" i="11"/>
  <c r="AK3929" i="11"/>
  <c r="AK3928" i="11"/>
  <c r="AK3927" i="11"/>
  <c r="AK3926" i="11"/>
  <c r="AK3925" i="11"/>
  <c r="AK3924" i="11"/>
  <c r="AK3923" i="11"/>
  <c r="AK3922" i="11"/>
  <c r="AK3921" i="11"/>
  <c r="AK3920" i="11"/>
  <c r="AK3919" i="11"/>
  <c r="AK3918" i="11"/>
  <c r="AK3917" i="11"/>
  <c r="AK3916" i="11"/>
  <c r="AK3915" i="11"/>
  <c r="AK3914" i="11"/>
  <c r="AK3913" i="11"/>
  <c r="AK3912" i="11"/>
  <c r="AK3911" i="11"/>
  <c r="AK3910" i="11"/>
  <c r="AK3909" i="11"/>
  <c r="AK3908" i="11"/>
  <c r="AK3907" i="11"/>
  <c r="AK3906" i="11"/>
  <c r="AK3905" i="11"/>
  <c r="AK3904" i="11"/>
  <c r="AK3903" i="11"/>
  <c r="AK3902" i="11"/>
  <c r="AK3901" i="11"/>
  <c r="AK3900" i="11"/>
  <c r="AK3899" i="11"/>
  <c r="AK3898" i="11"/>
  <c r="AK3897" i="11"/>
  <c r="AK3896" i="11"/>
  <c r="AK3895" i="11"/>
  <c r="AK3894" i="11"/>
  <c r="AK3893" i="11"/>
  <c r="AK3892" i="11"/>
  <c r="AK3891" i="11"/>
  <c r="AK3890" i="11"/>
  <c r="AK3889" i="11"/>
  <c r="AK3888" i="11"/>
  <c r="AK3887" i="11"/>
  <c r="AK3886" i="11"/>
  <c r="AK3885" i="11"/>
  <c r="AK3884" i="11"/>
  <c r="AK3883" i="11"/>
  <c r="AK3882" i="11"/>
  <c r="AK3881" i="11"/>
  <c r="AK3880" i="11"/>
  <c r="AK3879" i="11"/>
  <c r="AK3878" i="11"/>
  <c r="AK3877" i="11"/>
  <c r="AK3876" i="11"/>
  <c r="AK3875" i="11"/>
  <c r="AK3874" i="11"/>
  <c r="AK3873" i="11"/>
  <c r="AK3872" i="11"/>
  <c r="AK3871" i="11"/>
  <c r="AK3870" i="11"/>
  <c r="AK3869" i="11"/>
  <c r="AK3868" i="11"/>
  <c r="AK3867" i="11"/>
  <c r="AK3866" i="11"/>
  <c r="AK3865" i="11"/>
  <c r="AK3864" i="11"/>
  <c r="AK3863" i="11"/>
  <c r="AK3862" i="11"/>
  <c r="AK3861" i="11"/>
  <c r="AK3860" i="11"/>
  <c r="AK3859" i="11"/>
  <c r="AK3858" i="11"/>
  <c r="AK3857" i="11"/>
  <c r="AK3856" i="11"/>
  <c r="AK3855" i="11"/>
  <c r="AK3854" i="11"/>
  <c r="AK3853" i="11"/>
  <c r="AK3852" i="11"/>
  <c r="AK3851" i="11"/>
  <c r="AK3850" i="11"/>
  <c r="AK3849" i="11"/>
  <c r="AK3848" i="11"/>
  <c r="AK3847" i="11"/>
  <c r="AK3846" i="11"/>
  <c r="AK3845" i="11"/>
  <c r="AK3844" i="11"/>
  <c r="AK3843" i="11"/>
  <c r="AK3842" i="11"/>
  <c r="AK3841" i="11"/>
  <c r="AK3840" i="11"/>
  <c r="AK3839" i="11"/>
  <c r="AK3838" i="11"/>
  <c r="AK3837" i="11"/>
  <c r="AK3836" i="11"/>
  <c r="AK3835" i="11"/>
  <c r="AK3834" i="11"/>
  <c r="AK3833" i="11"/>
  <c r="AK3832" i="11"/>
  <c r="AK3831" i="11"/>
  <c r="AK3830" i="11"/>
  <c r="AK3829" i="11"/>
  <c r="AK3828" i="11"/>
  <c r="AK3827" i="11"/>
  <c r="AK3826" i="11"/>
  <c r="AK3825" i="11"/>
  <c r="AK3824" i="11"/>
  <c r="AK3823" i="11"/>
  <c r="AK3822" i="11"/>
  <c r="AK3821" i="11"/>
  <c r="AK3820" i="11"/>
  <c r="AK3819" i="11"/>
  <c r="AK3818" i="11"/>
  <c r="AK3817" i="11"/>
  <c r="AK3816" i="11"/>
  <c r="AK3815" i="11"/>
  <c r="AK3814" i="11"/>
  <c r="AK3813" i="11"/>
  <c r="AK3812" i="11"/>
  <c r="AK3811" i="11"/>
  <c r="AK3810" i="11"/>
  <c r="AK3809" i="11"/>
  <c r="AK3808" i="11"/>
  <c r="AK3807" i="11"/>
  <c r="AK3806" i="11"/>
  <c r="AK3805" i="11"/>
  <c r="AK3804" i="11"/>
  <c r="AK3803" i="11"/>
  <c r="AK3802" i="11"/>
  <c r="AK3801" i="11"/>
  <c r="AK3800" i="11"/>
  <c r="AK3799" i="11"/>
  <c r="AK3798" i="11"/>
  <c r="AK3797" i="11"/>
  <c r="AK3796" i="11"/>
  <c r="AK3795" i="11"/>
  <c r="AK3794" i="11"/>
  <c r="AK3793" i="11"/>
  <c r="AK3792" i="11"/>
  <c r="AK3791" i="11"/>
  <c r="AK3790" i="11"/>
  <c r="AK3789" i="11"/>
  <c r="AK3788" i="11"/>
  <c r="AK3787" i="11"/>
  <c r="AK3786" i="11"/>
  <c r="AK3785" i="11"/>
  <c r="AK3784" i="11"/>
  <c r="AK3783" i="11"/>
  <c r="AK3782" i="11"/>
  <c r="AK3781" i="11"/>
  <c r="AK3780" i="11"/>
  <c r="AK3779" i="11"/>
  <c r="AK3778" i="11"/>
  <c r="AK3777" i="11"/>
  <c r="AK3776" i="11"/>
  <c r="AK3775" i="11"/>
  <c r="AK3774" i="11"/>
  <c r="AK3773" i="11"/>
  <c r="AK3772" i="11"/>
  <c r="AK3771" i="11"/>
  <c r="AK3770" i="11"/>
  <c r="AK3769" i="11"/>
  <c r="AK3768" i="11"/>
  <c r="AK3767" i="11"/>
  <c r="AK3766" i="11"/>
  <c r="AK3765" i="11"/>
  <c r="AK3764" i="11"/>
  <c r="AK3763" i="11"/>
  <c r="AK3762" i="11"/>
  <c r="AK3761" i="11"/>
  <c r="AK3760" i="11"/>
  <c r="AK3759" i="11"/>
  <c r="AK3758" i="11"/>
  <c r="AK3757" i="11"/>
  <c r="AK3756" i="11"/>
  <c r="AK3755" i="11"/>
  <c r="AK3754" i="11"/>
  <c r="AK3753" i="11"/>
  <c r="AK3752" i="11"/>
  <c r="AK3751" i="11"/>
  <c r="AK3750" i="11"/>
  <c r="AK3749" i="11"/>
  <c r="AK3748" i="11"/>
  <c r="AK3747" i="11"/>
  <c r="AK3746" i="11"/>
  <c r="AK3745" i="11"/>
  <c r="AK3744" i="11"/>
  <c r="AK3743" i="11"/>
  <c r="AK3742" i="11"/>
  <c r="AK3741" i="11"/>
  <c r="AK3740" i="11"/>
  <c r="AK3739" i="11"/>
  <c r="AK3738" i="11"/>
  <c r="AK3737" i="11"/>
  <c r="AK3736" i="11"/>
  <c r="AK3735" i="11"/>
  <c r="AK3734" i="11"/>
  <c r="AK3733" i="11"/>
  <c r="AK3732" i="11"/>
  <c r="AK3731" i="11"/>
  <c r="AK3730" i="11"/>
  <c r="AK3729" i="11"/>
  <c r="AK3728" i="11"/>
  <c r="AK3727" i="11"/>
  <c r="AK3726" i="11"/>
  <c r="AK3725" i="11"/>
  <c r="AK3724" i="11"/>
  <c r="AK3723" i="11"/>
  <c r="AK3722" i="11"/>
  <c r="AK3721" i="11"/>
  <c r="AK3720" i="11"/>
  <c r="AK3719" i="11"/>
  <c r="AK3718" i="11"/>
  <c r="AK3717" i="11"/>
  <c r="AK3716" i="11"/>
  <c r="AK3715" i="11"/>
  <c r="AK3714" i="11"/>
  <c r="AK3713" i="11"/>
  <c r="AK3712" i="11"/>
  <c r="AK3711" i="11"/>
  <c r="AK3710" i="11"/>
  <c r="AK3709" i="11"/>
  <c r="AK3708" i="11"/>
  <c r="AK3707" i="11"/>
  <c r="AK3706" i="11"/>
  <c r="AK3705" i="11"/>
  <c r="AK3704" i="11"/>
  <c r="AK3703" i="11"/>
  <c r="AK3702" i="11"/>
  <c r="AK3701" i="11"/>
  <c r="AK3700" i="11"/>
  <c r="AK3699" i="11"/>
  <c r="AK3698" i="11"/>
  <c r="AK3697" i="11"/>
  <c r="AK3696" i="11"/>
  <c r="AK3695" i="11"/>
  <c r="AK3694" i="11"/>
  <c r="AK3693" i="11"/>
  <c r="AK3692" i="11"/>
  <c r="AK3691" i="11"/>
  <c r="AK3690" i="11"/>
  <c r="AK3689" i="11"/>
  <c r="AK3688" i="11"/>
  <c r="AK3687" i="11"/>
  <c r="AK3686" i="11"/>
  <c r="AK3685" i="11"/>
  <c r="AK3684" i="11"/>
  <c r="AK3683" i="11"/>
  <c r="AK3682" i="11"/>
  <c r="AK3681" i="11"/>
  <c r="AK3680" i="11"/>
  <c r="AK3679" i="11"/>
  <c r="AK3678" i="11"/>
  <c r="AK3677" i="11"/>
  <c r="AK3676" i="11"/>
  <c r="AK3675" i="11"/>
  <c r="AK3674" i="11"/>
  <c r="AK3673" i="11"/>
  <c r="AK3672" i="11"/>
  <c r="AK3671" i="11"/>
  <c r="AK3670" i="11"/>
  <c r="AK3669" i="11"/>
  <c r="AK3668" i="11"/>
  <c r="AK3667" i="11"/>
  <c r="AK3666" i="11"/>
  <c r="AK3665" i="11"/>
  <c r="AK3664" i="11"/>
  <c r="AK3663" i="11"/>
  <c r="AK3662" i="11"/>
  <c r="AK3661" i="11"/>
  <c r="AK3660" i="11"/>
  <c r="AK3659" i="11"/>
  <c r="AK3658" i="11"/>
  <c r="AK3657" i="11"/>
  <c r="AK3656" i="11"/>
  <c r="AK3655" i="11"/>
  <c r="AK3654" i="11"/>
  <c r="AK3653" i="11"/>
  <c r="AK3652" i="11"/>
  <c r="AK3651" i="11"/>
  <c r="AK3650" i="11"/>
  <c r="AK3649" i="11"/>
  <c r="AK3648" i="11"/>
  <c r="AK3647" i="11"/>
  <c r="AK3646" i="11"/>
  <c r="AK3645" i="11"/>
  <c r="AK3644" i="11"/>
  <c r="AK3643" i="11"/>
  <c r="AK3642" i="11"/>
  <c r="AK3641" i="11"/>
  <c r="AK3640" i="11"/>
  <c r="AK3639" i="11"/>
  <c r="AK3638" i="11"/>
  <c r="AK3637" i="11"/>
  <c r="AK3636" i="11"/>
  <c r="AK3635" i="11"/>
  <c r="AK3634" i="11"/>
  <c r="AK3633" i="11"/>
  <c r="AK3632" i="11"/>
  <c r="AK3631" i="11"/>
  <c r="AK3630" i="11"/>
  <c r="AK3629" i="11"/>
  <c r="AK3628" i="11"/>
  <c r="AK3627" i="11"/>
  <c r="AK3626" i="11"/>
  <c r="AK3625" i="11"/>
  <c r="AK3624" i="11"/>
  <c r="AK3623" i="11"/>
  <c r="AK3622" i="11"/>
  <c r="AK3621" i="11"/>
  <c r="AK3620" i="11"/>
  <c r="AK3619" i="11"/>
  <c r="AK3618" i="11"/>
  <c r="AK3617" i="11"/>
  <c r="AK3616" i="11"/>
  <c r="AK3615" i="11"/>
  <c r="AK3614" i="11"/>
  <c r="AK3613" i="11"/>
  <c r="AK3612" i="11"/>
  <c r="AK3611" i="11"/>
  <c r="AK3610" i="11"/>
  <c r="AK3609" i="11"/>
  <c r="AK3608" i="11"/>
  <c r="AK3607" i="11"/>
  <c r="AK3606" i="11"/>
  <c r="AK3605" i="11"/>
  <c r="AK3604" i="11"/>
  <c r="AK3603" i="11"/>
  <c r="AK3602" i="11"/>
  <c r="AK3601" i="11"/>
  <c r="AK3600" i="11"/>
  <c r="AK3599" i="11"/>
  <c r="AK3598" i="11"/>
  <c r="AK3597" i="11"/>
  <c r="AK3596" i="11"/>
  <c r="AK3595" i="11"/>
  <c r="AK3594" i="11"/>
  <c r="AK3593" i="11"/>
  <c r="AK3592" i="11"/>
  <c r="AK3591" i="11"/>
  <c r="AK3590" i="11"/>
  <c r="AK3589" i="11"/>
  <c r="AK3588" i="11"/>
  <c r="AK3587" i="11"/>
  <c r="AK3586" i="11"/>
  <c r="AK3585" i="11"/>
  <c r="AK3584" i="11"/>
  <c r="AK3583" i="11"/>
  <c r="AK3582" i="11"/>
  <c r="AK3581" i="11"/>
  <c r="AK3580" i="11"/>
  <c r="AK3579" i="11"/>
  <c r="AK3578" i="11"/>
  <c r="AK3577" i="11"/>
  <c r="AK3576" i="11"/>
  <c r="AK3575" i="11"/>
  <c r="AK3574" i="11"/>
  <c r="AK3573" i="11"/>
  <c r="AK3572" i="11"/>
  <c r="AK3571" i="11"/>
  <c r="AK3570" i="11"/>
  <c r="AK3569" i="11"/>
  <c r="AK3568" i="11"/>
  <c r="AK3567" i="11"/>
  <c r="AK3566" i="11"/>
  <c r="AK3565" i="11"/>
  <c r="AK3564" i="11"/>
  <c r="AK3563" i="11"/>
  <c r="AK3562" i="11"/>
  <c r="AK3561" i="11"/>
  <c r="AK3560" i="11"/>
  <c r="AK3559" i="11"/>
  <c r="AK3558" i="11"/>
  <c r="AK3557" i="11"/>
  <c r="AK3556" i="11"/>
  <c r="AK3555" i="11"/>
  <c r="AK3554" i="11"/>
  <c r="AK3553" i="11"/>
  <c r="AK3552" i="11"/>
  <c r="AK3551" i="11"/>
  <c r="AK3550" i="11"/>
  <c r="AK3549" i="11"/>
  <c r="AK3548" i="11"/>
  <c r="AK3547" i="11"/>
  <c r="AK3546" i="11"/>
  <c r="AK3545" i="11"/>
  <c r="AK3544" i="11"/>
  <c r="AK3543" i="11"/>
  <c r="AK3542" i="11"/>
  <c r="AK3541" i="11"/>
  <c r="AK3540" i="11"/>
  <c r="AK3539" i="11"/>
  <c r="AK3538" i="11"/>
  <c r="AK3537" i="11"/>
  <c r="AK3536" i="11"/>
  <c r="AK3535" i="11"/>
  <c r="AK3534" i="11"/>
  <c r="AK3533" i="11"/>
  <c r="AK3532" i="11"/>
  <c r="AK3531" i="11"/>
  <c r="AK3530" i="11"/>
  <c r="AK3529" i="11"/>
  <c r="AK3528" i="11"/>
  <c r="AK3527" i="11"/>
  <c r="AK3526" i="11"/>
  <c r="AK3525" i="11"/>
  <c r="AK3524" i="11"/>
  <c r="AK3523" i="11"/>
  <c r="AK3522" i="11"/>
  <c r="AK3521" i="11"/>
  <c r="AK3520" i="11"/>
  <c r="AK3519" i="11"/>
  <c r="AK3518" i="11"/>
  <c r="AK3517" i="11"/>
  <c r="AK3516" i="11"/>
  <c r="AK3515" i="11"/>
  <c r="AK3514" i="11"/>
  <c r="AK3513" i="11"/>
  <c r="AK3512" i="11"/>
  <c r="AK3511" i="11"/>
  <c r="AK3510" i="11"/>
  <c r="AK3509" i="11"/>
  <c r="AK3508" i="11"/>
  <c r="AK3507" i="11"/>
  <c r="AK3506" i="11"/>
  <c r="AK3505" i="11"/>
  <c r="AK3504" i="11"/>
  <c r="AK3503" i="11"/>
  <c r="AK3502" i="11"/>
  <c r="AK3501" i="11"/>
  <c r="AK3500" i="11"/>
  <c r="AK3499" i="11"/>
  <c r="AK3498" i="11"/>
  <c r="AK3497" i="11"/>
  <c r="AK3496" i="11"/>
  <c r="AK3495" i="11"/>
  <c r="AK3494" i="11"/>
  <c r="AK3493" i="11"/>
  <c r="AK3492" i="11"/>
  <c r="AK3491" i="11"/>
  <c r="AK3490" i="11"/>
  <c r="AK3489" i="11"/>
  <c r="AK3488" i="11"/>
  <c r="AK3487" i="11"/>
  <c r="AK3486" i="11"/>
  <c r="AK3485" i="11"/>
  <c r="AK3484" i="11"/>
  <c r="AK3483" i="11"/>
  <c r="AK3482" i="11"/>
  <c r="AK3481" i="11"/>
  <c r="AK3480" i="11"/>
  <c r="AK3479" i="11"/>
  <c r="AK3478" i="11"/>
  <c r="AK3477" i="11"/>
  <c r="AK3476" i="11"/>
  <c r="AK3475" i="11"/>
  <c r="AK3474" i="11"/>
  <c r="AK3473" i="11"/>
  <c r="AK3472" i="11"/>
  <c r="AK3471" i="11"/>
  <c r="AK3470" i="11"/>
  <c r="AK3469" i="11"/>
  <c r="AK3468" i="11"/>
  <c r="AK3467" i="11"/>
  <c r="AK3466" i="11"/>
  <c r="AK3465" i="11"/>
  <c r="AK3464" i="11"/>
  <c r="AK3463" i="11"/>
  <c r="AK3462" i="11"/>
  <c r="AK3461" i="11"/>
  <c r="AK3460" i="11"/>
  <c r="AK3459" i="11"/>
  <c r="AK3458" i="11"/>
  <c r="AK3457" i="11"/>
  <c r="AK3456" i="11"/>
  <c r="AK3455" i="11"/>
  <c r="AK3454" i="11"/>
  <c r="AK3453" i="11"/>
  <c r="AK3452" i="11"/>
  <c r="AK3451" i="11"/>
  <c r="AK3450" i="11"/>
  <c r="AK3449" i="11"/>
  <c r="AK3448" i="11"/>
  <c r="AK3447" i="11"/>
  <c r="AK3446" i="11"/>
  <c r="AK3445" i="11"/>
  <c r="AK3444" i="11"/>
  <c r="AK3443" i="11"/>
  <c r="AK3442" i="11"/>
  <c r="AK3441" i="11"/>
  <c r="AK3440" i="11"/>
  <c r="AK3439" i="11"/>
  <c r="AK3438" i="11"/>
  <c r="AK3437" i="11"/>
  <c r="AK3436" i="11"/>
  <c r="AK3435" i="11"/>
  <c r="AK3434" i="11"/>
  <c r="AK3433" i="11"/>
  <c r="AK3432" i="11"/>
  <c r="AK3431" i="11"/>
  <c r="AK3430" i="11"/>
  <c r="AK3429" i="11"/>
  <c r="AK3428" i="11"/>
  <c r="AK3427" i="11"/>
  <c r="AK3426" i="11"/>
  <c r="AK3425" i="11"/>
  <c r="AK3424" i="11"/>
  <c r="AK3423" i="11"/>
  <c r="AK3422" i="11"/>
  <c r="AK3421" i="11"/>
  <c r="AK3420" i="11"/>
  <c r="AK3419" i="11"/>
  <c r="AK3418" i="11"/>
  <c r="AK3417" i="11"/>
  <c r="AK3416" i="11"/>
  <c r="AK3415" i="11"/>
  <c r="AK3414" i="11"/>
  <c r="AK3413" i="11"/>
  <c r="AK3412" i="11"/>
  <c r="AK3411" i="11"/>
  <c r="AK3410" i="11"/>
  <c r="AK3409" i="11"/>
  <c r="AK3408" i="11"/>
  <c r="AK3407" i="11"/>
  <c r="AK3406" i="11"/>
  <c r="AK3405" i="11"/>
  <c r="AK3404" i="11"/>
  <c r="AK3403" i="11"/>
  <c r="AK3402" i="11"/>
  <c r="AK3401" i="11"/>
  <c r="AK3400" i="11"/>
  <c r="AK3399" i="11"/>
  <c r="AK3398" i="11"/>
  <c r="AK3397" i="11"/>
  <c r="AK3396" i="11"/>
  <c r="AK3395" i="11"/>
  <c r="AK3394" i="11"/>
  <c r="AK3393" i="11"/>
  <c r="AK3392" i="11"/>
  <c r="AK3391" i="11"/>
  <c r="AK3390" i="11"/>
  <c r="AK3389" i="11"/>
  <c r="AK3388" i="11"/>
  <c r="AK3387" i="11"/>
  <c r="AK3386" i="11"/>
  <c r="AK3385" i="11"/>
  <c r="AK3384" i="11"/>
  <c r="AK3383" i="11"/>
  <c r="AK3382" i="11"/>
  <c r="AK3381" i="11"/>
  <c r="AK3380" i="11"/>
  <c r="AK3379" i="11"/>
  <c r="AK3378" i="11"/>
  <c r="AK3377" i="11"/>
  <c r="AK3376" i="11"/>
  <c r="AK3375" i="11"/>
  <c r="AK3374" i="11"/>
  <c r="AK3373" i="11"/>
  <c r="AK3372" i="11"/>
  <c r="AK3371" i="11"/>
  <c r="AK3370" i="11"/>
  <c r="AK3369" i="11"/>
  <c r="AK3368" i="11"/>
  <c r="AK3367" i="11"/>
  <c r="AK3366" i="11"/>
  <c r="AK3365" i="11"/>
  <c r="AK3364" i="11"/>
  <c r="AK3363" i="11"/>
  <c r="AK3362" i="11"/>
  <c r="AK3361" i="11"/>
  <c r="AK3360" i="11"/>
  <c r="AK3359" i="11"/>
  <c r="AK3358" i="11"/>
  <c r="AK3357" i="11"/>
  <c r="AK3356" i="11"/>
  <c r="AK3355" i="11"/>
  <c r="AK3354" i="11"/>
  <c r="AK3353" i="11"/>
  <c r="AK3352" i="11"/>
  <c r="AK3351" i="11"/>
  <c r="AK3350" i="11"/>
  <c r="AK3349" i="11"/>
  <c r="AK3348" i="11"/>
  <c r="AK3347" i="11"/>
  <c r="AK3346" i="11"/>
  <c r="AK3345" i="11"/>
  <c r="AK3344" i="11"/>
  <c r="AK3343" i="11"/>
  <c r="AK3342" i="11"/>
  <c r="AK3341" i="11"/>
  <c r="AK3340" i="11"/>
  <c r="AK3339" i="11"/>
  <c r="AK3338" i="11"/>
  <c r="AK3337" i="11"/>
  <c r="AK3336" i="11"/>
  <c r="AK3335" i="11"/>
  <c r="AK3334" i="11"/>
  <c r="AK3333" i="11"/>
  <c r="AK3332" i="11"/>
  <c r="AK3331" i="11"/>
  <c r="AK3330" i="11"/>
  <c r="AK3329" i="11"/>
  <c r="AK3328" i="11"/>
  <c r="AK3327" i="11"/>
  <c r="AK3326" i="11"/>
  <c r="AK3325" i="11"/>
  <c r="AK3324" i="11"/>
  <c r="AK3323" i="11"/>
  <c r="AK3322" i="11"/>
  <c r="AK3321" i="11"/>
  <c r="AK3320" i="11"/>
  <c r="AK3319" i="11"/>
  <c r="AK3318" i="11"/>
  <c r="AK3317" i="11"/>
  <c r="AK3316" i="11"/>
  <c r="AK3315" i="11"/>
  <c r="AK3314" i="11"/>
  <c r="AK3313" i="11"/>
  <c r="AK3312" i="11"/>
  <c r="AK3311" i="11"/>
  <c r="AK3310" i="11"/>
  <c r="AK3309" i="11"/>
  <c r="AK3308" i="11"/>
  <c r="AK3307" i="11"/>
  <c r="AK3306" i="11"/>
  <c r="AK3305" i="11"/>
  <c r="AK3304" i="11"/>
  <c r="AK3303" i="11"/>
  <c r="AK3302" i="11"/>
  <c r="AK3301" i="11"/>
  <c r="AK3300" i="11"/>
  <c r="AK3299" i="11"/>
  <c r="AK3298" i="11"/>
  <c r="AK3297" i="11"/>
  <c r="AK3296" i="11"/>
  <c r="AK3295" i="11"/>
  <c r="AK3294" i="11"/>
  <c r="AK3293" i="11"/>
  <c r="AK3292" i="11"/>
  <c r="AK3291" i="11"/>
  <c r="AK3290" i="11"/>
  <c r="AK3289" i="11"/>
  <c r="AK3288" i="11"/>
  <c r="AK3287" i="11"/>
  <c r="AK3286" i="11"/>
  <c r="AK3285" i="11"/>
  <c r="AK3284" i="11"/>
  <c r="AK3283" i="11"/>
  <c r="AK3282" i="11"/>
  <c r="AK3281" i="11"/>
  <c r="AK3280" i="11"/>
  <c r="AK3279" i="11"/>
  <c r="AK3278" i="11"/>
  <c r="AK3277" i="11"/>
  <c r="AK3276" i="11"/>
  <c r="AK3275" i="11"/>
  <c r="AK3274" i="11"/>
  <c r="AK3273" i="11"/>
  <c r="AK3272" i="11"/>
  <c r="AK3271" i="11"/>
  <c r="AK3270" i="11"/>
  <c r="AK3269" i="11"/>
  <c r="AK3268" i="11"/>
  <c r="AK3267" i="11"/>
  <c r="AK3266" i="11"/>
  <c r="AK3265" i="11"/>
  <c r="AK3264" i="11"/>
  <c r="AK3263" i="11"/>
  <c r="AK3262" i="11"/>
  <c r="AK3261" i="11"/>
  <c r="AK3260" i="11"/>
  <c r="AK3259" i="11"/>
  <c r="AK3258" i="11"/>
  <c r="AK3257" i="11"/>
  <c r="AK3256" i="11"/>
  <c r="AK3255" i="11"/>
  <c r="AK3254" i="11"/>
  <c r="AK3253" i="11"/>
  <c r="AK3252" i="11"/>
  <c r="AK3251" i="11"/>
  <c r="AK3250" i="11"/>
  <c r="AK3249" i="11"/>
  <c r="AK3248" i="11"/>
  <c r="AK3247" i="11"/>
  <c r="AK3246" i="11"/>
  <c r="AK3245" i="11"/>
  <c r="AK3244" i="11"/>
  <c r="AK3243" i="11"/>
  <c r="AK3242" i="11"/>
  <c r="AK3241" i="11"/>
  <c r="AK3240" i="11"/>
  <c r="AK3239" i="11"/>
  <c r="AK3238" i="11"/>
  <c r="AK3237" i="11"/>
  <c r="AK3236" i="11"/>
  <c r="AK3235" i="11"/>
  <c r="AK3234" i="11"/>
  <c r="AK3233" i="11"/>
  <c r="AK3232" i="11"/>
  <c r="AK3231" i="11"/>
  <c r="AK3230" i="11"/>
  <c r="AK3229" i="11"/>
  <c r="AK3228" i="11"/>
  <c r="AK3227" i="11"/>
  <c r="AK3226" i="11"/>
  <c r="AK3225" i="11"/>
  <c r="AK3224" i="11"/>
  <c r="AK3223" i="11"/>
  <c r="AK3222" i="11"/>
  <c r="AK3221" i="11"/>
  <c r="AK3220" i="11"/>
  <c r="AK3219" i="11"/>
  <c r="AK3218" i="11"/>
  <c r="AK3217" i="11"/>
  <c r="AK3216" i="11"/>
  <c r="AK3215" i="11"/>
  <c r="AK3214" i="11"/>
  <c r="AK3213" i="11"/>
  <c r="AK3212" i="11"/>
  <c r="AK3211" i="11"/>
  <c r="AK3210" i="11"/>
  <c r="AK3209" i="11"/>
  <c r="AK3208" i="11"/>
  <c r="AK3207" i="11"/>
  <c r="AK3206" i="11"/>
  <c r="AK3205" i="11"/>
  <c r="AK3204" i="11"/>
  <c r="AK3203" i="11"/>
  <c r="AK3202" i="11"/>
  <c r="AK3201" i="11"/>
  <c r="AK3200" i="11"/>
  <c r="AK3199" i="11"/>
  <c r="AK3198" i="11"/>
  <c r="AK3197" i="11"/>
  <c r="AK3196" i="11"/>
  <c r="AK3195" i="11"/>
  <c r="AK3194" i="11"/>
  <c r="AK3193" i="11"/>
  <c r="AK3192" i="11"/>
  <c r="AK3191" i="11"/>
  <c r="AK3190" i="11"/>
  <c r="AK3189" i="11"/>
  <c r="AK3188" i="11"/>
  <c r="AK3187" i="11"/>
  <c r="AK3186" i="11"/>
  <c r="AK3185" i="11"/>
  <c r="AK3184" i="11"/>
  <c r="AK3183" i="11"/>
  <c r="AK3182" i="11"/>
  <c r="AK3181" i="11"/>
  <c r="AK3180" i="11"/>
  <c r="AK3179" i="11"/>
  <c r="AK3178" i="11"/>
  <c r="AK3177" i="11"/>
  <c r="AK3176" i="11"/>
  <c r="AK3175" i="11"/>
  <c r="AK3174" i="11"/>
  <c r="AK3173" i="11"/>
  <c r="AK3172" i="11"/>
  <c r="AK3171" i="11"/>
  <c r="AK3170" i="11"/>
  <c r="AK3169" i="11"/>
  <c r="AK3168" i="11"/>
  <c r="AK3167" i="11"/>
  <c r="AK3166" i="11"/>
  <c r="AK3165" i="11"/>
  <c r="AK3164" i="11"/>
  <c r="AK3163" i="11"/>
  <c r="AK3162" i="11"/>
  <c r="AK3161" i="11"/>
  <c r="AK3160" i="11"/>
  <c r="AK3159" i="11"/>
  <c r="AK3158" i="11"/>
  <c r="AK3157" i="11"/>
  <c r="AK3156" i="11"/>
  <c r="AK3155" i="11"/>
  <c r="AK3154" i="11"/>
  <c r="AK3153" i="11"/>
  <c r="AK3152" i="11"/>
  <c r="AK3151" i="11"/>
  <c r="AK3150" i="11"/>
  <c r="AK3149" i="11"/>
  <c r="AK3148" i="11"/>
  <c r="AK3147" i="11"/>
  <c r="AK3146" i="11"/>
  <c r="AK3145" i="11"/>
  <c r="AK3144" i="11"/>
  <c r="AK3143" i="11"/>
  <c r="AK3142" i="11"/>
  <c r="AK3141" i="11"/>
  <c r="AK3140" i="11"/>
  <c r="AK3139" i="11"/>
  <c r="AK3138" i="11"/>
  <c r="AK3137" i="11"/>
  <c r="AK3136" i="11"/>
  <c r="AK3135" i="11"/>
  <c r="AK3134" i="11"/>
  <c r="AK3133" i="11"/>
  <c r="AK3132" i="11"/>
  <c r="AK3131" i="11"/>
  <c r="AK3130" i="11"/>
  <c r="AK3129" i="11"/>
  <c r="AK3128" i="11"/>
  <c r="AK3127" i="11"/>
  <c r="AK3126" i="11"/>
  <c r="AK3125" i="11"/>
  <c r="AK3124" i="11"/>
  <c r="AK3123" i="11"/>
  <c r="AK3122" i="11"/>
  <c r="AK3121" i="11"/>
  <c r="AK3120" i="11"/>
  <c r="AK3119" i="11"/>
  <c r="AK3118" i="11"/>
  <c r="AK3117" i="11"/>
  <c r="AK3116" i="11"/>
  <c r="AK3115" i="11"/>
  <c r="AK3114" i="11"/>
  <c r="AK3113" i="11"/>
  <c r="AK3112" i="11"/>
  <c r="AK3111" i="11"/>
  <c r="AK3110" i="11"/>
  <c r="AK3109" i="11"/>
  <c r="AK3108" i="11"/>
  <c r="AK3107" i="11"/>
  <c r="AK3106" i="11"/>
  <c r="AK3105" i="11"/>
  <c r="AK3104" i="11"/>
  <c r="AK3103" i="11"/>
  <c r="AK3102" i="11"/>
  <c r="AK3101" i="11"/>
  <c r="AK3100" i="11"/>
  <c r="AK3099" i="11"/>
  <c r="AK3098" i="11"/>
  <c r="AK3097" i="11"/>
  <c r="AK3096" i="11"/>
  <c r="AK3095" i="11"/>
  <c r="AK3094" i="11"/>
  <c r="AK3093" i="11"/>
  <c r="AK3092" i="11"/>
  <c r="AK3091" i="11"/>
  <c r="AK3090" i="11"/>
  <c r="AK3089" i="11"/>
  <c r="AK3088" i="11"/>
  <c r="AK3087" i="11"/>
  <c r="AK3086" i="11"/>
  <c r="AK3085" i="11"/>
  <c r="AK3084" i="11"/>
  <c r="AK3083" i="11"/>
  <c r="AK3082" i="11"/>
  <c r="AK3081" i="11"/>
  <c r="AK3080" i="11"/>
  <c r="AK3079" i="11"/>
  <c r="AK3078" i="11"/>
  <c r="AK3077" i="11"/>
  <c r="AK3076" i="11"/>
  <c r="AK3075" i="11"/>
  <c r="AK3074" i="11"/>
  <c r="AK3073" i="11"/>
  <c r="AK3072" i="11"/>
  <c r="AK3071" i="11"/>
  <c r="AK3070" i="11"/>
  <c r="AK3069" i="11"/>
  <c r="AK3068" i="11"/>
  <c r="AK3067" i="11"/>
  <c r="AK3066" i="11"/>
  <c r="AK3065" i="11"/>
  <c r="AK3064" i="11"/>
  <c r="AK3063" i="11"/>
  <c r="AK3062" i="11"/>
  <c r="AK3061" i="11"/>
  <c r="AK3060" i="11"/>
  <c r="AK3059" i="11"/>
  <c r="AK3058" i="11"/>
  <c r="AK3057" i="11"/>
  <c r="AK3056" i="11"/>
  <c r="AK3055" i="11"/>
  <c r="AK3054" i="11"/>
  <c r="AK3053" i="11"/>
  <c r="AK3052" i="11"/>
  <c r="AK3051" i="11"/>
  <c r="AK3050" i="11"/>
  <c r="AK3049" i="11"/>
  <c r="AK3048" i="11"/>
  <c r="AK3047" i="11"/>
  <c r="AK3046" i="11"/>
  <c r="AK3045" i="11"/>
  <c r="AK3044" i="11"/>
  <c r="AK3043" i="11"/>
  <c r="AK3042" i="11"/>
  <c r="AK3041" i="11"/>
  <c r="AK3040" i="11"/>
  <c r="AK3039" i="11"/>
  <c r="AK3038" i="11"/>
  <c r="AK3037" i="11"/>
  <c r="AK3036" i="11"/>
  <c r="AK3035" i="11"/>
  <c r="AK3034" i="11"/>
  <c r="AK3033" i="11"/>
  <c r="AK3032" i="11"/>
  <c r="AK3031" i="11"/>
  <c r="AK3030" i="11"/>
  <c r="AK3029" i="11"/>
  <c r="AK3028" i="11"/>
  <c r="AK3027" i="11"/>
  <c r="AK3026" i="11"/>
  <c r="AK3025" i="11"/>
  <c r="AK3024" i="11"/>
  <c r="AK3023" i="11"/>
  <c r="AK3022" i="11"/>
  <c r="AK3021" i="11"/>
  <c r="AK3020" i="11"/>
  <c r="AK3019" i="11"/>
  <c r="AK3018" i="11"/>
  <c r="AK3017" i="11"/>
  <c r="AK3016" i="11"/>
  <c r="AK3015" i="11"/>
  <c r="AK3014" i="11"/>
  <c r="AK3013" i="11"/>
  <c r="AK3012" i="11"/>
  <c r="AK3011" i="11"/>
  <c r="AK3010" i="11"/>
  <c r="AK3009" i="11"/>
  <c r="AK3008" i="11"/>
  <c r="AK3007" i="11"/>
  <c r="AK3006" i="11"/>
  <c r="AK3005" i="11"/>
  <c r="AK3004" i="11"/>
  <c r="AK3003" i="11"/>
  <c r="AK3002" i="11"/>
  <c r="AK3001" i="11"/>
  <c r="AK3000" i="11"/>
  <c r="AK2999" i="11"/>
  <c r="AK2998" i="11"/>
  <c r="AK2997" i="11"/>
  <c r="AK2996" i="11"/>
  <c r="AK2995" i="11"/>
  <c r="AK2994" i="11"/>
  <c r="AK2993" i="11"/>
  <c r="AK2992" i="11"/>
  <c r="AK2991" i="11"/>
  <c r="AK2990" i="11"/>
  <c r="AK2989" i="11"/>
  <c r="AK2988" i="11"/>
  <c r="AK2987" i="11"/>
  <c r="AK2986" i="11"/>
  <c r="AK2985" i="11"/>
  <c r="AK2984" i="11"/>
  <c r="AK2983" i="11"/>
  <c r="AK2982" i="11"/>
  <c r="AK2981" i="11"/>
  <c r="AK2980" i="11"/>
  <c r="AK2979" i="11"/>
  <c r="AK2978" i="11"/>
  <c r="AK2977" i="11"/>
  <c r="AK2976" i="11"/>
  <c r="AK2975" i="11"/>
  <c r="AK2974" i="11"/>
  <c r="AK2973" i="11"/>
  <c r="AK2972" i="11"/>
  <c r="AK2971" i="11"/>
  <c r="AK2970" i="11"/>
  <c r="AK2969" i="11"/>
  <c r="AK2968" i="11"/>
  <c r="AK2967" i="11"/>
  <c r="AK2966" i="11"/>
  <c r="AK2965" i="11"/>
  <c r="AK2964" i="11"/>
  <c r="AK2963" i="11"/>
  <c r="AK2962" i="11"/>
  <c r="AK2961" i="11"/>
  <c r="AK2960" i="11"/>
  <c r="AK2959" i="11"/>
  <c r="AK2958" i="11"/>
  <c r="AK2957" i="11"/>
  <c r="AK2956" i="11"/>
  <c r="AK2955" i="11"/>
  <c r="AK2954" i="11"/>
  <c r="AK2953" i="11"/>
  <c r="AK2952" i="11"/>
  <c r="AK2951" i="11"/>
  <c r="AK2950" i="11"/>
  <c r="AK2949" i="11"/>
  <c r="AK2948" i="11"/>
  <c r="AK2947" i="11"/>
  <c r="AK2946" i="11"/>
  <c r="AK2945" i="11"/>
  <c r="AK2944" i="11"/>
  <c r="AK2943" i="11"/>
  <c r="AK2942" i="11"/>
  <c r="AK2941" i="11"/>
  <c r="AK2940" i="11"/>
  <c r="AK2939" i="11"/>
  <c r="AK2938" i="11"/>
  <c r="AK2937" i="11"/>
  <c r="AK2936" i="11"/>
  <c r="AK2935" i="11"/>
  <c r="AK2934" i="11"/>
  <c r="AK2933" i="11"/>
  <c r="AK2932" i="11"/>
  <c r="AK2931" i="11"/>
  <c r="AK2930" i="11"/>
  <c r="AK2929" i="11"/>
  <c r="AK2928" i="11"/>
  <c r="AK2927" i="11"/>
  <c r="AK2926" i="11"/>
  <c r="AK2925" i="11"/>
  <c r="AK2924" i="11"/>
  <c r="AK2923" i="11"/>
  <c r="AK2922" i="11"/>
  <c r="AK2921" i="11"/>
  <c r="AK2920" i="11"/>
  <c r="AK2919" i="11"/>
  <c r="AK2918" i="11"/>
  <c r="AK2917" i="11"/>
  <c r="AK2916" i="11"/>
  <c r="AK2915" i="11"/>
  <c r="AK2914" i="11"/>
  <c r="AK2913" i="11"/>
  <c r="AK2912" i="11"/>
  <c r="AK2911" i="11"/>
  <c r="AK2910" i="11"/>
  <c r="AK2909" i="11"/>
  <c r="AK2908" i="11"/>
  <c r="AK2907" i="11"/>
  <c r="AK2906" i="11"/>
  <c r="AK2905" i="11"/>
  <c r="AK2904" i="11"/>
  <c r="AK2903" i="11"/>
  <c r="AK2902" i="11"/>
  <c r="AK2901" i="11"/>
  <c r="AK2900" i="11"/>
  <c r="AK2899" i="11"/>
  <c r="AK2898" i="11"/>
  <c r="AK2897" i="11"/>
  <c r="AK2896" i="11"/>
  <c r="AK2895" i="11"/>
  <c r="AK2894" i="11"/>
  <c r="AK2893" i="11"/>
  <c r="AK2892" i="11"/>
  <c r="AK2891" i="11"/>
  <c r="AK2890" i="11"/>
  <c r="AK2889" i="11"/>
  <c r="AK2888" i="11"/>
  <c r="AK2887" i="11"/>
  <c r="AK2886" i="11"/>
  <c r="AK2885" i="11"/>
  <c r="AK2884" i="11"/>
  <c r="AK2883" i="11"/>
  <c r="AK2882" i="11"/>
  <c r="AK2881" i="11"/>
  <c r="AK2880" i="11"/>
  <c r="AK2879" i="11"/>
  <c r="AK2878" i="11"/>
  <c r="AK2877" i="11"/>
  <c r="AK2876" i="11"/>
  <c r="AK2875" i="11"/>
  <c r="AK2874" i="11"/>
  <c r="AK2873" i="11"/>
  <c r="AK2872" i="11"/>
  <c r="AK2871" i="11"/>
  <c r="AK2870" i="11"/>
  <c r="AK2869" i="11"/>
  <c r="AK2868" i="11"/>
  <c r="AK2867" i="11"/>
  <c r="AK2866" i="11"/>
  <c r="AK2865" i="11"/>
  <c r="AK2864" i="11"/>
  <c r="AK2863" i="11"/>
  <c r="AK2862" i="11"/>
  <c r="AK2861" i="11"/>
  <c r="AK2860" i="11"/>
  <c r="AK2859" i="11"/>
  <c r="AK2858" i="11"/>
  <c r="AK2857" i="11"/>
  <c r="AK2856" i="11"/>
  <c r="AK2855" i="11"/>
  <c r="AK2854" i="11"/>
  <c r="AK2853" i="11"/>
  <c r="AK2852" i="11"/>
  <c r="AK2851" i="11"/>
  <c r="AK2850" i="11"/>
  <c r="AK2849" i="11"/>
  <c r="AK2848" i="11"/>
  <c r="AK2847" i="11"/>
  <c r="AK2846" i="11"/>
  <c r="AK2845" i="11"/>
  <c r="AK2844" i="11"/>
  <c r="AK2843" i="11"/>
  <c r="AK2842" i="11"/>
  <c r="AK2841" i="11"/>
  <c r="AK2840" i="11"/>
  <c r="AK2839" i="11"/>
  <c r="AK2838" i="11"/>
  <c r="AK2837" i="11"/>
  <c r="AK2836" i="11"/>
  <c r="AK2835" i="11"/>
  <c r="AK2834" i="11"/>
  <c r="AK2833" i="11"/>
  <c r="AK2832" i="11"/>
  <c r="AK2831" i="11"/>
  <c r="AK2830" i="11"/>
  <c r="AK2829" i="11"/>
  <c r="AK2828" i="11"/>
  <c r="AK2827" i="11"/>
  <c r="AK2826" i="11"/>
  <c r="AK2825" i="11"/>
  <c r="AK2824" i="11"/>
  <c r="AK2823" i="11"/>
  <c r="AK2822" i="11"/>
  <c r="AK2821" i="11"/>
  <c r="AK2820" i="11"/>
  <c r="AK2819" i="11"/>
  <c r="AK2818" i="11"/>
  <c r="AK2817" i="11"/>
  <c r="AK2816" i="11"/>
  <c r="AK2815" i="11"/>
  <c r="AK2814" i="11"/>
  <c r="AK2813" i="11"/>
  <c r="AK2812" i="11"/>
  <c r="AK2811" i="11"/>
  <c r="AK2810" i="11"/>
  <c r="AK2809" i="11"/>
  <c r="AK2808" i="11"/>
  <c r="AK2807" i="11"/>
  <c r="AK2806" i="11"/>
  <c r="AK2805" i="11"/>
  <c r="AK2804" i="11"/>
  <c r="AK2803" i="11"/>
  <c r="AK2802" i="11"/>
  <c r="AK2801" i="11"/>
  <c r="AK2800" i="11"/>
  <c r="AK2799" i="11"/>
  <c r="AK2798" i="11"/>
  <c r="AK2797" i="11"/>
  <c r="AK2796" i="11"/>
  <c r="AK2795" i="11"/>
  <c r="AK2794" i="11"/>
  <c r="AK2793" i="11"/>
  <c r="AK2792" i="11"/>
  <c r="AK2791" i="11"/>
  <c r="AK2790" i="11"/>
  <c r="AK2789" i="11"/>
  <c r="AK2788" i="11"/>
  <c r="AK2787" i="11"/>
  <c r="AK2786" i="11"/>
  <c r="AK2785" i="11"/>
  <c r="AK2784" i="11"/>
  <c r="AK2783" i="11"/>
  <c r="AK2782" i="11"/>
  <c r="AK2781" i="11"/>
  <c r="AK2780" i="11"/>
  <c r="AK2779" i="11"/>
  <c r="AK2778" i="11"/>
  <c r="AK2777" i="11"/>
  <c r="AK2776" i="11"/>
  <c r="AK2775" i="11"/>
  <c r="AK2774" i="11"/>
  <c r="AK2773" i="11"/>
  <c r="AK2772" i="11"/>
  <c r="AK2771" i="11"/>
  <c r="AK2770" i="11"/>
  <c r="AK2769" i="11"/>
  <c r="AK2768" i="11"/>
  <c r="AK2767" i="11"/>
  <c r="AK2766" i="11"/>
  <c r="AK2765" i="11"/>
  <c r="AK2764" i="11"/>
  <c r="AK2763" i="11"/>
  <c r="AK2762" i="11"/>
  <c r="AK2761" i="11"/>
  <c r="AK2760" i="11"/>
  <c r="AK2759" i="11"/>
  <c r="AK2758" i="11"/>
  <c r="AK2757" i="11"/>
  <c r="AK2756" i="11"/>
  <c r="AK2755" i="11"/>
  <c r="AK2754" i="11"/>
  <c r="AK2753" i="11"/>
  <c r="AK2752" i="11"/>
  <c r="AK2751" i="11"/>
  <c r="AK2750" i="11"/>
  <c r="AK2749" i="11"/>
  <c r="AK2748" i="11"/>
  <c r="AK2747" i="11"/>
  <c r="AK2746" i="11"/>
  <c r="AK2745" i="11"/>
  <c r="AK2744" i="11"/>
  <c r="AK2743" i="11"/>
  <c r="AK2742" i="11"/>
  <c r="AK2741" i="11"/>
  <c r="AK2740" i="11"/>
  <c r="AK2739" i="11"/>
  <c r="AK2738" i="11"/>
  <c r="AK2737" i="11"/>
  <c r="AK2736" i="11"/>
  <c r="AK2735" i="11"/>
  <c r="AK2734" i="11"/>
  <c r="AK2733" i="11"/>
  <c r="AK2732" i="11"/>
  <c r="AK2731" i="11"/>
  <c r="AK2730" i="11"/>
  <c r="AK2729" i="11"/>
  <c r="AK2728" i="11"/>
  <c r="AK2727" i="11"/>
  <c r="AK2726" i="11"/>
  <c r="AK2725" i="11"/>
  <c r="AK2724" i="11"/>
  <c r="AK2723" i="11"/>
  <c r="AK2722" i="11"/>
  <c r="AK2721" i="11"/>
  <c r="AK2720" i="11"/>
  <c r="AK2719" i="11"/>
  <c r="AK2718" i="11"/>
  <c r="AK2717" i="11"/>
  <c r="AK2716" i="11"/>
  <c r="AK2715" i="11"/>
  <c r="AK2714" i="11"/>
  <c r="AK2713" i="11"/>
  <c r="AK2712" i="11"/>
  <c r="AK2711" i="11"/>
  <c r="AK2710" i="11"/>
  <c r="AK2709" i="11"/>
  <c r="AK2708" i="11"/>
  <c r="AK2707" i="11"/>
  <c r="AK2706" i="11"/>
  <c r="AK2705" i="11"/>
  <c r="AK2704" i="11"/>
  <c r="AK2703" i="11"/>
  <c r="AK2702" i="11"/>
  <c r="AK2701" i="11"/>
  <c r="AK2700" i="11"/>
  <c r="AK2699" i="11"/>
  <c r="AK2698" i="11"/>
  <c r="AK2697" i="11"/>
  <c r="AK2696" i="11"/>
  <c r="AK2695" i="11"/>
  <c r="AK2694" i="11"/>
  <c r="AK2693" i="11"/>
  <c r="AK2692" i="11"/>
  <c r="AK2691" i="11"/>
  <c r="AK2690" i="11"/>
  <c r="AK2689" i="11"/>
  <c r="AK2688" i="11"/>
  <c r="AK2687" i="11"/>
  <c r="AK2686" i="11"/>
  <c r="AK2685" i="11"/>
  <c r="AK2684" i="11"/>
  <c r="AK2683" i="11"/>
  <c r="AK2682" i="11"/>
  <c r="AK2681" i="11"/>
  <c r="AK2680" i="11"/>
  <c r="AK2679" i="11"/>
  <c r="AK2678" i="11"/>
  <c r="AK2677" i="11"/>
  <c r="AK2676" i="11"/>
  <c r="AK2675" i="11"/>
  <c r="AK2674" i="11"/>
  <c r="AK2673" i="11"/>
  <c r="AK2672" i="11"/>
  <c r="AK2671" i="11"/>
  <c r="AK2670" i="11"/>
  <c r="AK2669" i="11"/>
  <c r="AK2668" i="11"/>
  <c r="AK2667" i="11"/>
  <c r="AK2666" i="11"/>
  <c r="AK2665" i="11"/>
  <c r="AK2664" i="11"/>
  <c r="AK2663" i="11"/>
  <c r="AK2662" i="11"/>
  <c r="AK2661" i="11"/>
  <c r="AK2660" i="11"/>
  <c r="AK2659" i="11"/>
  <c r="AK2658" i="11"/>
  <c r="AK2657" i="11"/>
  <c r="AK2656" i="11"/>
  <c r="AK2655" i="11"/>
  <c r="AK2654" i="11"/>
  <c r="AK2653" i="11"/>
  <c r="AK2652" i="11"/>
  <c r="AK2651" i="11"/>
  <c r="AK2650" i="11"/>
  <c r="AK2649" i="11"/>
  <c r="AK2648" i="11"/>
  <c r="AK2647" i="11"/>
  <c r="AK2646" i="11"/>
  <c r="AK2645" i="11"/>
  <c r="AK2644" i="11"/>
  <c r="AK2643" i="11"/>
  <c r="AK2642" i="11"/>
  <c r="AK2641" i="11"/>
  <c r="AK2640" i="11"/>
  <c r="AK2639" i="11"/>
  <c r="AK2638" i="11"/>
  <c r="AK2637" i="11"/>
  <c r="AK2636" i="11"/>
  <c r="AK2635" i="11"/>
  <c r="AK2634" i="11"/>
  <c r="AK2633" i="11"/>
  <c r="AK2632" i="11"/>
  <c r="AK2631" i="11"/>
  <c r="AK2630" i="11"/>
  <c r="AK2629" i="11"/>
  <c r="AK2628" i="11"/>
  <c r="AK2627" i="11"/>
  <c r="AK2626" i="11"/>
  <c r="AK2625" i="11"/>
  <c r="AK2624" i="11"/>
  <c r="AK2623" i="11"/>
  <c r="AK2622" i="11"/>
  <c r="AK2621" i="11"/>
  <c r="AK2620" i="11"/>
  <c r="AK2619" i="11"/>
  <c r="AK2618" i="11"/>
  <c r="AK2617" i="11"/>
  <c r="AK2616" i="11"/>
  <c r="AK2615" i="11"/>
  <c r="AK2614" i="11"/>
  <c r="AK2613" i="11"/>
  <c r="AK2612" i="11"/>
  <c r="AK2611" i="11"/>
  <c r="AK2610" i="11"/>
  <c r="AK2609" i="11"/>
  <c r="AK2608" i="11"/>
  <c r="AK2607" i="11"/>
  <c r="AK2606" i="11"/>
  <c r="AK2605" i="11"/>
  <c r="AK2604" i="11"/>
  <c r="AK2603" i="11"/>
  <c r="AK2602" i="11"/>
  <c r="AK2601" i="11"/>
  <c r="AK2600" i="11"/>
  <c r="AK2599" i="11"/>
  <c r="AK2598" i="11"/>
  <c r="AK2597" i="11"/>
  <c r="AK2596" i="11"/>
  <c r="AK2595" i="11"/>
  <c r="AK2594" i="11"/>
  <c r="AK2593" i="11"/>
  <c r="AK2592" i="11"/>
  <c r="AK2591" i="11"/>
  <c r="AK2590" i="11"/>
  <c r="AK2589" i="11"/>
  <c r="AK2588" i="11"/>
  <c r="AK2587" i="11"/>
  <c r="AK2586" i="11"/>
  <c r="AK2585" i="11"/>
  <c r="AK2584" i="11"/>
  <c r="AK2583" i="11"/>
  <c r="AK2582" i="11"/>
  <c r="AK2581" i="11"/>
  <c r="AK2580" i="11"/>
  <c r="AK2579" i="11"/>
  <c r="AK2578" i="11"/>
  <c r="AK2577" i="11"/>
  <c r="AK2576" i="11"/>
  <c r="AK2575" i="11"/>
  <c r="AK2574" i="11"/>
  <c r="AK2573" i="11"/>
  <c r="AK2572" i="11"/>
  <c r="AK2571" i="11"/>
  <c r="AK2570" i="11"/>
  <c r="AK2569" i="11"/>
  <c r="AK2568" i="11"/>
  <c r="AK2567" i="11"/>
  <c r="AK2566" i="11"/>
  <c r="AK2565" i="11"/>
  <c r="AK2564" i="11"/>
  <c r="AK2563" i="11"/>
  <c r="AK2562" i="11"/>
  <c r="AK2561" i="11"/>
  <c r="AK2560" i="11"/>
  <c r="AK2559" i="11"/>
  <c r="AK2558" i="11"/>
  <c r="AK2557" i="11"/>
  <c r="AK2556" i="11"/>
  <c r="AK2555" i="11"/>
  <c r="AK2554" i="11"/>
  <c r="AK2553" i="11"/>
  <c r="AK2552" i="11"/>
  <c r="AK2551" i="11"/>
  <c r="AK2550" i="11"/>
  <c r="AK2549" i="11"/>
  <c r="AK2548" i="11"/>
  <c r="AK2547" i="11"/>
  <c r="AK2546" i="11"/>
  <c r="AK2545" i="11"/>
  <c r="AK2544" i="11"/>
  <c r="AK2543" i="11"/>
  <c r="AK2542" i="11"/>
  <c r="AK2541" i="11"/>
  <c r="AK2540" i="11"/>
  <c r="AK2539" i="11"/>
  <c r="AK2538" i="11"/>
  <c r="AK2537" i="11"/>
  <c r="AK2536" i="11"/>
  <c r="AK2535" i="11"/>
  <c r="AK2534" i="11"/>
  <c r="AK2533" i="11"/>
  <c r="AK2532" i="11"/>
  <c r="AK2531" i="11"/>
  <c r="AK2530" i="11"/>
  <c r="AK2529" i="11"/>
  <c r="AK2528" i="11"/>
  <c r="AK2527" i="11"/>
  <c r="AK2526" i="11"/>
  <c r="AK2525" i="11"/>
  <c r="AK2524" i="11"/>
  <c r="AK2523" i="11"/>
  <c r="AK2522" i="11"/>
  <c r="AK2521" i="11"/>
  <c r="AK2520" i="11"/>
  <c r="AK2519" i="11"/>
  <c r="AK2518" i="11"/>
  <c r="AK2517" i="11"/>
  <c r="AK2516" i="11"/>
  <c r="AK2515" i="11"/>
  <c r="AK2514" i="11"/>
  <c r="AK2513" i="11"/>
  <c r="AK2512" i="11"/>
  <c r="AK2511" i="11"/>
  <c r="AK2510" i="11"/>
  <c r="AK2509" i="11"/>
  <c r="AK2508" i="11"/>
  <c r="AK2507" i="11"/>
  <c r="AK2506" i="11"/>
  <c r="AK2505" i="11"/>
  <c r="AK2504" i="11"/>
  <c r="AK2503" i="11"/>
  <c r="AK2502" i="11"/>
  <c r="AK2501" i="11"/>
  <c r="AK2500" i="11"/>
  <c r="AK2499" i="11"/>
  <c r="AK2498" i="11"/>
  <c r="AK2497" i="11"/>
  <c r="AK2496" i="11"/>
  <c r="AK2495" i="11"/>
  <c r="AK2494" i="11"/>
  <c r="AK2493" i="11"/>
  <c r="AK2492" i="11"/>
  <c r="AK2491" i="11"/>
  <c r="AK2490" i="11"/>
  <c r="AK2489" i="11"/>
  <c r="AK2488" i="11"/>
  <c r="AK2487" i="11"/>
  <c r="AK2486" i="11"/>
  <c r="AK2485" i="11"/>
  <c r="AK2484" i="11"/>
  <c r="AK2483" i="11"/>
  <c r="AK2482" i="11"/>
  <c r="AK2481" i="11"/>
  <c r="AK2480" i="11"/>
  <c r="AK2479" i="11"/>
  <c r="AK2478" i="11"/>
  <c r="AK2477" i="11"/>
  <c r="AK2476" i="11"/>
  <c r="AK2475" i="11"/>
  <c r="AK2474" i="11"/>
  <c r="AK2473" i="11"/>
  <c r="AK2472" i="11"/>
  <c r="AK2471" i="11"/>
  <c r="AK2470" i="11"/>
  <c r="AK2469" i="11"/>
  <c r="AK2468" i="11"/>
  <c r="AK2467" i="11"/>
  <c r="AK2466" i="11"/>
  <c r="AK2465" i="11"/>
  <c r="AK2464" i="11"/>
  <c r="AK2463" i="11"/>
  <c r="AK2462" i="11"/>
  <c r="AK2461" i="11"/>
  <c r="AK2460" i="11"/>
  <c r="AK2459" i="11"/>
  <c r="AK2458" i="11"/>
  <c r="AK2457" i="11"/>
  <c r="AK2456" i="11"/>
  <c r="AK2455" i="11"/>
  <c r="AK2454" i="11"/>
  <c r="AK2453" i="11"/>
  <c r="AK2452" i="11"/>
  <c r="AK2451" i="11"/>
  <c r="AK2450" i="11"/>
  <c r="AK2449" i="11"/>
  <c r="AK2448" i="11"/>
  <c r="AK2447" i="11"/>
  <c r="AK2446" i="11"/>
  <c r="AK2445" i="11"/>
  <c r="AK2444" i="11"/>
  <c r="AK2443" i="11"/>
  <c r="AK2442" i="11"/>
  <c r="AK2441" i="11"/>
  <c r="AK2440" i="11"/>
  <c r="AK2439" i="11"/>
  <c r="AK2438" i="11"/>
  <c r="AK2437" i="11"/>
  <c r="AK2436" i="11"/>
  <c r="AK2435" i="11"/>
  <c r="AK2434" i="11"/>
  <c r="AK2433" i="11"/>
  <c r="AK2432" i="11"/>
  <c r="AK2431" i="11"/>
  <c r="AK2430" i="11"/>
  <c r="AK2429" i="11"/>
  <c r="AK2428" i="11"/>
  <c r="AK2427" i="11"/>
  <c r="AK2426" i="11"/>
  <c r="AK2425" i="11"/>
  <c r="AK2424" i="11"/>
  <c r="AK2423" i="11"/>
  <c r="AK2422" i="11"/>
  <c r="AK2421" i="11"/>
  <c r="AK2420" i="11"/>
  <c r="AK2419" i="11"/>
  <c r="AK2418" i="11"/>
  <c r="AK2417" i="11"/>
  <c r="AK2416" i="11"/>
  <c r="AK2415" i="11"/>
  <c r="AK2414" i="11"/>
  <c r="AK2413" i="11"/>
  <c r="AK2412" i="11"/>
  <c r="AK2411" i="11"/>
  <c r="AK2410" i="11"/>
  <c r="AK2409" i="11"/>
  <c r="AK2408" i="11"/>
  <c r="AK2407" i="11"/>
  <c r="AK2406" i="11"/>
  <c r="AK2405" i="11"/>
  <c r="AK2404" i="11"/>
  <c r="AK2403" i="11"/>
  <c r="AK2402" i="11"/>
  <c r="AK2401" i="11"/>
  <c r="AK2400" i="11"/>
  <c r="AK2399" i="11"/>
  <c r="AK2398" i="11"/>
  <c r="AK2397" i="11"/>
  <c r="AK2396" i="11"/>
  <c r="AK2395" i="11"/>
  <c r="AK2394" i="11"/>
  <c r="AK2393" i="11"/>
  <c r="AK2392" i="11"/>
  <c r="AK2391" i="11"/>
  <c r="AK2390" i="11"/>
  <c r="AK2389" i="11"/>
  <c r="AK2388" i="11"/>
  <c r="AK2387" i="11"/>
  <c r="AK2386" i="11"/>
  <c r="AK2385" i="11"/>
  <c r="AK2384" i="11"/>
  <c r="AK2383" i="11"/>
  <c r="AK2382" i="11"/>
  <c r="AK2381" i="11"/>
  <c r="AK2380" i="11"/>
  <c r="AK2379" i="11"/>
  <c r="AK2378" i="11"/>
  <c r="AK2377" i="11"/>
  <c r="AK2376" i="11"/>
  <c r="AK2375" i="11"/>
  <c r="AK2374" i="11"/>
  <c r="AK2373" i="11"/>
  <c r="AK2372" i="11"/>
  <c r="AK2371" i="11"/>
  <c r="AK2370" i="11"/>
  <c r="AK2369" i="11"/>
  <c r="AK2368" i="11"/>
  <c r="AK2367" i="11"/>
  <c r="AK2366" i="11"/>
  <c r="AK2365" i="11"/>
  <c r="AK2364" i="11"/>
  <c r="AK2363" i="11"/>
  <c r="AK2362" i="11"/>
  <c r="AK2361" i="11"/>
  <c r="AK2360" i="11"/>
  <c r="AK2359" i="11"/>
  <c r="AK2358" i="11"/>
  <c r="AK2357" i="11"/>
  <c r="AK2356" i="11"/>
  <c r="AK2355" i="11"/>
  <c r="AK2354" i="11"/>
  <c r="AK2353" i="11"/>
  <c r="AK2352" i="11"/>
  <c r="AK2351" i="11"/>
  <c r="AK2350" i="11"/>
  <c r="AK2349" i="11"/>
  <c r="AK2348" i="11"/>
  <c r="AK2347" i="11"/>
  <c r="AK2346" i="11"/>
  <c r="AK2345" i="11"/>
  <c r="AK2344" i="11"/>
  <c r="AK2343" i="11"/>
  <c r="AK2342" i="11"/>
  <c r="AK2341" i="11"/>
  <c r="AK2340" i="11"/>
  <c r="AK2339" i="11"/>
  <c r="AK2338" i="11"/>
  <c r="AK2337" i="11"/>
  <c r="AK2336" i="11"/>
  <c r="AK2335" i="11"/>
  <c r="AK2334" i="11"/>
  <c r="AK2333" i="11"/>
  <c r="AK2332" i="11"/>
  <c r="AK2331" i="11"/>
  <c r="AK2330" i="11"/>
  <c r="AK2329" i="11"/>
  <c r="AK2328" i="11"/>
  <c r="AK2327" i="11"/>
  <c r="AK2326" i="11"/>
  <c r="AK2325" i="11"/>
  <c r="AK2324" i="11"/>
  <c r="AK2323" i="11"/>
  <c r="AK2322" i="11"/>
  <c r="AK2321" i="11"/>
  <c r="AK2320" i="11"/>
  <c r="AK2319" i="11"/>
  <c r="AK2318" i="11"/>
  <c r="AK2317" i="11"/>
  <c r="AK2316" i="11"/>
  <c r="AK2315" i="11"/>
  <c r="AK2314" i="11"/>
  <c r="AK2313" i="11"/>
  <c r="AK2312" i="11"/>
  <c r="AK2311" i="11"/>
  <c r="AK2310" i="11"/>
  <c r="AK2309" i="11"/>
  <c r="AK2308" i="11"/>
  <c r="AK2307" i="11"/>
  <c r="AK2306" i="11"/>
  <c r="AK2305" i="11"/>
  <c r="AK2304" i="11"/>
  <c r="AK2303" i="11"/>
  <c r="AK2302" i="11"/>
  <c r="AK2301" i="11"/>
  <c r="AK2300" i="11"/>
  <c r="AK2299" i="11"/>
  <c r="AK2298" i="11"/>
  <c r="AK2297" i="11"/>
  <c r="AK2296" i="11"/>
  <c r="AK2295" i="11"/>
  <c r="AK2294" i="11"/>
  <c r="AK2293" i="11"/>
  <c r="AK2292" i="11"/>
  <c r="AK2291" i="11"/>
  <c r="AK2290" i="11"/>
  <c r="AK2289" i="11"/>
  <c r="AK2288" i="11"/>
  <c r="AK2287" i="11"/>
  <c r="AK2286" i="11"/>
  <c r="AK2285" i="11"/>
  <c r="AK2284" i="11"/>
  <c r="AK2283" i="11"/>
  <c r="AK2282" i="11"/>
  <c r="AK2281" i="11"/>
  <c r="AK2280" i="11"/>
  <c r="AK2279" i="11"/>
  <c r="AK2278" i="11"/>
  <c r="AK2277" i="11"/>
  <c r="AK2276" i="11"/>
  <c r="AK2275" i="11"/>
  <c r="AK2274" i="11"/>
  <c r="AK2273" i="11"/>
  <c r="AK2272" i="11"/>
  <c r="AK2271" i="11"/>
  <c r="AK2270" i="11"/>
  <c r="AK2269" i="11"/>
  <c r="AK2268" i="11"/>
  <c r="AK2267" i="11"/>
  <c r="AK2266" i="11"/>
  <c r="AK2265" i="11"/>
  <c r="AK2264" i="11"/>
  <c r="AK2263" i="11"/>
  <c r="AK2262" i="11"/>
  <c r="AK2261" i="11"/>
  <c r="AK2260" i="11"/>
  <c r="AK2259" i="11"/>
  <c r="AK2258" i="11"/>
  <c r="AK2257" i="11"/>
  <c r="AK2256" i="11"/>
  <c r="AK2255" i="11"/>
  <c r="AK2254" i="11"/>
  <c r="AK2253" i="11"/>
  <c r="AK2252" i="11"/>
  <c r="AK2251" i="11"/>
  <c r="AK2250" i="11"/>
  <c r="AK2249" i="11"/>
  <c r="AK2248" i="11"/>
  <c r="AK2247" i="11"/>
  <c r="AK2246" i="11"/>
  <c r="AK2245" i="11"/>
  <c r="AK2244" i="11"/>
  <c r="AK2243" i="11"/>
  <c r="AK2242" i="11"/>
  <c r="AK2241" i="11"/>
  <c r="AK2240" i="11"/>
  <c r="AK2239" i="11"/>
  <c r="AK2238" i="11"/>
  <c r="AK2237" i="11"/>
  <c r="AK2236" i="11"/>
  <c r="AK2235" i="11"/>
  <c r="AK2234" i="11"/>
  <c r="AK2233" i="11"/>
  <c r="AK2232" i="11"/>
  <c r="AK2231" i="11"/>
  <c r="AK2230" i="11"/>
  <c r="AK2229" i="11"/>
  <c r="AK2228" i="11"/>
  <c r="AK2227" i="11"/>
  <c r="AK2226" i="11"/>
  <c r="AK2225" i="11"/>
  <c r="AK2224" i="11"/>
  <c r="AK2223" i="11"/>
  <c r="AK2222" i="11"/>
  <c r="AK2221" i="11"/>
  <c r="AK2220" i="11"/>
  <c r="AK2219" i="11"/>
  <c r="AK2218" i="11"/>
  <c r="AK2217" i="11"/>
  <c r="AK2216" i="11"/>
  <c r="AK2215" i="11"/>
  <c r="AK2214" i="11"/>
  <c r="AK2213" i="11"/>
  <c r="AK2212" i="11"/>
  <c r="AK2211" i="11"/>
  <c r="AK2210" i="11"/>
  <c r="AK2209" i="11"/>
  <c r="AK2208" i="11"/>
  <c r="AK2207" i="11"/>
  <c r="AK2206" i="11"/>
  <c r="AK2205" i="11"/>
  <c r="AK2204" i="11"/>
  <c r="AK2203" i="11"/>
  <c r="AK2202" i="11"/>
  <c r="AK2201" i="11"/>
  <c r="AK2200" i="11"/>
  <c r="AK2199" i="11"/>
  <c r="AK2198" i="11"/>
  <c r="AK2197" i="11"/>
  <c r="AK2196" i="11"/>
  <c r="AK2195" i="11"/>
  <c r="AK2194" i="11"/>
  <c r="AK2193" i="11"/>
  <c r="AK2192" i="11"/>
  <c r="AK2191" i="11"/>
  <c r="AK2190" i="11"/>
  <c r="AK2189" i="11"/>
  <c r="AK2188" i="11"/>
  <c r="AK2187" i="11"/>
  <c r="AK2186" i="11"/>
  <c r="AK2185" i="11"/>
  <c r="AK2184" i="11"/>
  <c r="AK2183" i="11"/>
  <c r="AK2182" i="11"/>
  <c r="AK2181" i="11"/>
  <c r="AK2180" i="11"/>
  <c r="AK2179" i="11"/>
  <c r="AK2178" i="11"/>
  <c r="AK2177" i="11"/>
  <c r="AK2176" i="11"/>
  <c r="AK2175" i="11"/>
  <c r="AK2174" i="11"/>
  <c r="AK2173" i="11"/>
  <c r="AK2172" i="11"/>
  <c r="AK2171" i="11"/>
  <c r="AK2170" i="11"/>
  <c r="AK2169" i="11"/>
  <c r="AK2168" i="11"/>
  <c r="AK2167" i="11"/>
  <c r="AK2166" i="11"/>
  <c r="AK2165" i="11"/>
  <c r="AK2164" i="11"/>
  <c r="AK2163" i="11"/>
  <c r="AK2162" i="11"/>
  <c r="AK2161" i="11"/>
  <c r="AK2160" i="11"/>
  <c r="AK2159" i="11"/>
  <c r="AK2158" i="11"/>
  <c r="AK2157" i="11"/>
  <c r="AK2156" i="11"/>
  <c r="AK2155" i="11"/>
  <c r="AK2154" i="11"/>
  <c r="AK2153" i="11"/>
  <c r="AK2152" i="11"/>
  <c r="AK2151" i="11"/>
  <c r="AK2150" i="11"/>
  <c r="AK2149" i="11"/>
  <c r="AK2148" i="11"/>
  <c r="AK2147" i="11"/>
  <c r="AK2146" i="11"/>
  <c r="AK2145" i="11"/>
  <c r="AK2144" i="11"/>
  <c r="AK2143" i="11"/>
  <c r="AK2142" i="11"/>
  <c r="AK2141" i="11"/>
  <c r="AK2140" i="11"/>
  <c r="AK2139" i="11"/>
  <c r="AK2138" i="11"/>
  <c r="AK2137" i="11"/>
  <c r="AK2136" i="11"/>
  <c r="AK2135" i="11"/>
  <c r="AK2134" i="11"/>
  <c r="AK2133" i="11"/>
  <c r="AK2132" i="11"/>
  <c r="AK2131" i="11"/>
  <c r="AK2130" i="11"/>
  <c r="AK2129" i="11"/>
  <c r="AK2128" i="11"/>
  <c r="AK2127" i="11"/>
  <c r="AK2126" i="11"/>
  <c r="AK2125" i="11"/>
  <c r="AK2124" i="11"/>
  <c r="AK2123" i="11"/>
  <c r="AK2122" i="11"/>
  <c r="AK2121" i="11"/>
  <c r="AK2120" i="11"/>
  <c r="AK2119" i="11"/>
  <c r="AK2118" i="11"/>
  <c r="AK2117" i="11"/>
  <c r="AK2116" i="11"/>
  <c r="AK2115" i="11"/>
  <c r="AK2114" i="11"/>
  <c r="AK2113" i="11"/>
  <c r="AK2112" i="11"/>
  <c r="AK2111" i="11"/>
  <c r="AK2110" i="11"/>
  <c r="AK2109" i="11"/>
  <c r="AK2108" i="11"/>
  <c r="AK2107" i="11"/>
  <c r="AK2106" i="11"/>
  <c r="AK2105" i="11"/>
  <c r="AK2104" i="11"/>
  <c r="AK2103" i="11"/>
  <c r="AK2102" i="11"/>
  <c r="AK2101" i="11"/>
  <c r="AK2100" i="11"/>
  <c r="AK2099" i="11"/>
  <c r="AK2098" i="11"/>
  <c r="AK2097" i="11"/>
  <c r="AK2096" i="11"/>
  <c r="AK2095" i="11"/>
  <c r="AK2094" i="11"/>
  <c r="AK2093" i="11"/>
  <c r="AK2092" i="11"/>
  <c r="AK2091" i="11"/>
  <c r="AK2090" i="11"/>
  <c r="AK2089" i="11"/>
  <c r="AK2088" i="11"/>
  <c r="AK2087" i="11"/>
  <c r="AK2086" i="11"/>
  <c r="AK2085" i="11"/>
  <c r="AK2084" i="11"/>
  <c r="AK2083" i="11"/>
  <c r="AK2082" i="11"/>
  <c r="AK2081" i="11"/>
  <c r="AK2080" i="11"/>
  <c r="AK2079" i="11"/>
  <c r="AK2078" i="11"/>
  <c r="AK2077" i="11"/>
  <c r="AK2076" i="11"/>
  <c r="AK2075" i="11"/>
  <c r="AK2074" i="11"/>
  <c r="AK2073" i="11"/>
  <c r="AK2072" i="11"/>
  <c r="AK2071" i="11"/>
  <c r="AK2070" i="11"/>
  <c r="AK2069" i="11"/>
  <c r="AK2068" i="11"/>
  <c r="AK2067" i="11"/>
  <c r="AK2066" i="11"/>
  <c r="AK2065" i="11"/>
  <c r="AK2064" i="11"/>
  <c r="AK2063" i="11"/>
  <c r="AK2062" i="11"/>
  <c r="AK2061" i="11"/>
  <c r="AK2060" i="11"/>
  <c r="AK2059" i="11"/>
  <c r="AK2058" i="11"/>
  <c r="AK2057" i="11"/>
  <c r="AK2056" i="11"/>
  <c r="AK2055" i="11"/>
  <c r="AK2054" i="11"/>
  <c r="AK2053" i="11"/>
  <c r="AK2052" i="11"/>
  <c r="AK2051" i="11"/>
  <c r="AK2050" i="11"/>
  <c r="AK2049" i="11"/>
  <c r="AK2048" i="11"/>
  <c r="AK2047" i="11"/>
  <c r="AK2046" i="11"/>
  <c r="AK2045" i="11"/>
  <c r="AK2044" i="11"/>
  <c r="AK2043" i="11"/>
  <c r="AK2042" i="11"/>
  <c r="AK2041" i="11"/>
  <c r="AK2040" i="11"/>
  <c r="AK2039" i="11"/>
  <c r="AK2038" i="11"/>
  <c r="AK2037" i="11"/>
  <c r="AK2036" i="11"/>
  <c r="AK2035" i="11"/>
  <c r="AK2034" i="11"/>
  <c r="AK2033" i="11"/>
  <c r="AK2032" i="11"/>
  <c r="AK2031" i="11"/>
  <c r="AK2030" i="11"/>
  <c r="AK2029" i="11"/>
  <c r="AK2028" i="11"/>
  <c r="AK2027" i="11"/>
  <c r="AK2026" i="11"/>
  <c r="AK2025" i="11"/>
  <c r="AK2024" i="11"/>
  <c r="AK2023" i="11"/>
  <c r="AK2022" i="11"/>
  <c r="AK2021" i="11"/>
  <c r="AK2020" i="11"/>
  <c r="AK2019" i="11"/>
  <c r="AK2018" i="11"/>
  <c r="AK2017" i="11"/>
  <c r="AK2016" i="11"/>
  <c r="AK2015" i="11"/>
  <c r="AK2014" i="11"/>
  <c r="AK2013" i="11"/>
  <c r="AK2012" i="11"/>
  <c r="AK2011" i="11"/>
  <c r="AK2010" i="11"/>
  <c r="AK2009" i="11"/>
  <c r="AK2008" i="11"/>
  <c r="AK2007" i="11"/>
  <c r="AK2006" i="11"/>
  <c r="AK2005" i="11"/>
  <c r="AK2004" i="11"/>
  <c r="AK2003" i="11"/>
  <c r="AK2002" i="11"/>
  <c r="AK2001" i="11"/>
  <c r="AK2000" i="11"/>
  <c r="AK1999" i="11"/>
  <c r="AK1998" i="11"/>
  <c r="AK1997" i="11"/>
  <c r="AK1996" i="11"/>
  <c r="AK1995" i="11"/>
  <c r="AK1994" i="11"/>
  <c r="AK1993" i="11"/>
  <c r="AK1992" i="11"/>
  <c r="AK1991" i="11"/>
  <c r="AK1990" i="11"/>
  <c r="AK1989" i="11"/>
  <c r="AK1988" i="11"/>
  <c r="AK1987" i="11"/>
  <c r="AK1986" i="11"/>
  <c r="AK1985" i="11"/>
  <c r="AK1984" i="11"/>
  <c r="AK1983" i="11"/>
  <c r="AK1982" i="11"/>
  <c r="AK1981" i="11"/>
  <c r="AK1980" i="11"/>
  <c r="AK1979" i="11"/>
  <c r="AK1978" i="11"/>
  <c r="AK1977" i="11"/>
  <c r="AK1976" i="11"/>
  <c r="AK1975" i="11"/>
  <c r="AK1974" i="11"/>
  <c r="AK1973" i="11"/>
  <c r="AK1972" i="11"/>
  <c r="AK1971" i="11"/>
  <c r="AK1970" i="11"/>
  <c r="AK1969" i="11"/>
  <c r="AK1968" i="11"/>
  <c r="AK1967" i="11"/>
  <c r="AK1966" i="11"/>
  <c r="AK1965" i="11"/>
  <c r="AK1964" i="11"/>
  <c r="AK1963" i="11"/>
  <c r="AK1962" i="11"/>
  <c r="AK1961" i="11"/>
  <c r="AK1960" i="11"/>
  <c r="AK1959" i="11"/>
  <c r="AK1958" i="11"/>
  <c r="AK1957" i="11"/>
  <c r="AK1956" i="11"/>
  <c r="AK1955" i="11"/>
  <c r="AK1954" i="11"/>
  <c r="AK1953" i="11"/>
  <c r="AK1952" i="11"/>
  <c r="AK1951" i="11"/>
  <c r="AK1950" i="11"/>
  <c r="AK1949" i="11"/>
  <c r="AK1948" i="11"/>
  <c r="AK1947" i="11"/>
  <c r="AK1946" i="11"/>
  <c r="AK1945" i="11"/>
  <c r="AK1944" i="11"/>
  <c r="AK1943" i="11"/>
  <c r="AK1942" i="11"/>
  <c r="AK1941" i="11"/>
  <c r="AK1940" i="11"/>
  <c r="AK1939" i="11"/>
  <c r="AK1938" i="11"/>
  <c r="AK1937" i="11"/>
  <c r="AK1936" i="11"/>
  <c r="AK1935" i="11"/>
  <c r="AK1934" i="11"/>
  <c r="AK1933" i="11"/>
  <c r="AK1932" i="11"/>
  <c r="AK1931" i="11"/>
  <c r="AK1930" i="11"/>
  <c r="AK1929" i="11"/>
  <c r="AK1928" i="11"/>
  <c r="AK1927" i="11"/>
  <c r="AK1926" i="11"/>
  <c r="AK1925" i="11"/>
  <c r="AK1924" i="11"/>
  <c r="AK1923" i="11"/>
  <c r="AK1922" i="11"/>
  <c r="AK1921" i="11"/>
  <c r="AK1920" i="11"/>
  <c r="AK1919" i="11"/>
  <c r="AK1918" i="11"/>
  <c r="AK1917" i="11"/>
  <c r="AK1916" i="11"/>
  <c r="AK1915" i="11"/>
  <c r="AK1914" i="11"/>
  <c r="AK1913" i="11"/>
  <c r="AK1912" i="11"/>
  <c r="AK1911" i="11"/>
  <c r="AK1910" i="11"/>
  <c r="AK1909" i="11"/>
  <c r="AK1908" i="11"/>
  <c r="AK1907" i="11"/>
  <c r="AK1906" i="11"/>
  <c r="AK1905" i="11"/>
  <c r="AK1904" i="11"/>
  <c r="AK1903" i="11"/>
  <c r="AK1902" i="11"/>
  <c r="AK1901" i="11"/>
  <c r="AK1900" i="11"/>
  <c r="AK1899" i="11"/>
  <c r="AK1898" i="11"/>
  <c r="AK1897" i="11"/>
  <c r="AK1896" i="11"/>
  <c r="AK1895" i="11"/>
  <c r="AK1894" i="11"/>
  <c r="AK1893" i="11"/>
  <c r="AK1892" i="11"/>
  <c r="AK1891" i="11"/>
  <c r="AK1890" i="11"/>
  <c r="AK1889" i="11"/>
  <c r="AK1888" i="11"/>
  <c r="AK1887" i="11"/>
  <c r="AK1886" i="11"/>
  <c r="AK1885" i="11"/>
  <c r="AK1884" i="11"/>
  <c r="AK1883" i="11"/>
  <c r="AK1882" i="11"/>
  <c r="AK1881" i="11"/>
  <c r="AK1880" i="11"/>
  <c r="AK1879" i="11"/>
  <c r="AK1878" i="11"/>
  <c r="AK1877" i="11"/>
  <c r="AK1876" i="11"/>
  <c r="AK1875" i="11"/>
  <c r="AK1874" i="11"/>
  <c r="AK1873" i="11"/>
  <c r="AK1872" i="11"/>
  <c r="AK1871" i="11"/>
  <c r="AK1870" i="11"/>
  <c r="AK1869" i="11"/>
  <c r="AK1868" i="11"/>
  <c r="AK1867" i="11"/>
  <c r="AK1866" i="11"/>
  <c r="AK1865" i="11"/>
  <c r="AK1864" i="11"/>
  <c r="AK1863" i="11"/>
  <c r="AK1862" i="11"/>
  <c r="AK1861" i="11"/>
  <c r="AK1860" i="11"/>
  <c r="AK1859" i="11"/>
  <c r="AK1858" i="11"/>
  <c r="AK1857" i="11"/>
  <c r="AK1856" i="11"/>
  <c r="AK1855" i="11"/>
  <c r="AK1854" i="11"/>
  <c r="AK1853" i="11"/>
  <c r="AK1852" i="11"/>
  <c r="AK1851" i="11"/>
  <c r="AK1850" i="11"/>
  <c r="AK1849" i="11"/>
  <c r="AK1848" i="11"/>
  <c r="AK1847" i="11"/>
  <c r="AK1846" i="11"/>
  <c r="AK1845" i="11"/>
  <c r="AK1844" i="11"/>
  <c r="AK1843" i="11"/>
  <c r="AK1842" i="11"/>
  <c r="AK1841" i="11"/>
  <c r="AK1840" i="11"/>
  <c r="AK1839" i="11"/>
  <c r="AK1838" i="11"/>
  <c r="AK1837" i="11"/>
  <c r="AK1836" i="11"/>
  <c r="AK1835" i="11"/>
  <c r="AK1834" i="11"/>
  <c r="AK1833" i="11"/>
  <c r="AK1832" i="11"/>
  <c r="AK1831" i="11"/>
  <c r="AK1830" i="11"/>
  <c r="AK1829" i="11"/>
  <c r="AK1828" i="11"/>
  <c r="AK1827" i="11"/>
  <c r="AK1826" i="11"/>
  <c r="AK1825" i="11"/>
  <c r="AK1824" i="11"/>
  <c r="AK1823" i="11"/>
  <c r="AK1822" i="11"/>
  <c r="AK1821" i="11"/>
  <c r="AK1820" i="11"/>
  <c r="AK1819" i="11"/>
  <c r="AK1818" i="11"/>
  <c r="AK1817" i="11"/>
  <c r="AK1816" i="11"/>
  <c r="AK1815" i="11"/>
  <c r="AK1814" i="11"/>
  <c r="AK1813" i="11"/>
  <c r="AK1812" i="11"/>
  <c r="AK1811" i="11"/>
  <c r="AK1810" i="11"/>
  <c r="AK1809" i="11"/>
  <c r="AK1808" i="11"/>
  <c r="AK1807" i="11"/>
  <c r="AK1806" i="11"/>
  <c r="AK1805" i="11"/>
  <c r="AK1804" i="11"/>
  <c r="AK1803" i="11"/>
  <c r="AK1802" i="11"/>
  <c r="AK1801" i="11"/>
  <c r="AK1800" i="11"/>
  <c r="AK1799" i="11"/>
  <c r="AK1798" i="11"/>
  <c r="AK1797" i="11"/>
  <c r="AK1796" i="11"/>
  <c r="AK1795" i="11"/>
  <c r="AK1794" i="11"/>
  <c r="AK1793" i="11"/>
  <c r="AK1792" i="11"/>
  <c r="AK1791" i="11"/>
  <c r="AK1790" i="11"/>
  <c r="AK1789" i="11"/>
  <c r="AK1788" i="11"/>
  <c r="AK1787" i="11"/>
  <c r="AK1786" i="11"/>
  <c r="AK1785" i="11"/>
  <c r="AK1784" i="11"/>
  <c r="AK1783" i="11"/>
  <c r="AK1782" i="11"/>
  <c r="AK1781" i="11"/>
  <c r="AK1780" i="11"/>
  <c r="AK1779" i="11"/>
  <c r="AK1778" i="11"/>
  <c r="AK1777" i="11"/>
  <c r="AK1776" i="11"/>
  <c r="AK1775" i="11"/>
  <c r="AK1774" i="11"/>
  <c r="AK1773" i="11"/>
  <c r="AK1772" i="11"/>
  <c r="AK1771" i="11"/>
  <c r="AK1770" i="11"/>
  <c r="AK1769" i="11"/>
  <c r="AK1768" i="11"/>
  <c r="AK1767" i="11"/>
  <c r="AK1766" i="11"/>
  <c r="AK1765" i="11"/>
  <c r="AK1764" i="11"/>
  <c r="AK1763" i="11"/>
  <c r="AK1762" i="11"/>
  <c r="AK1761" i="11"/>
  <c r="AK1760" i="11"/>
  <c r="AK1759" i="11"/>
  <c r="AK1758" i="11"/>
  <c r="AK1757" i="11"/>
  <c r="AK1756" i="11"/>
  <c r="AK1755" i="11"/>
  <c r="AK1754" i="11"/>
  <c r="AK1753" i="11"/>
  <c r="AK1752" i="11"/>
  <c r="AK1751" i="11"/>
  <c r="AK1750" i="11"/>
  <c r="AK1749" i="11"/>
  <c r="AK1748" i="11"/>
  <c r="AK1747" i="11"/>
  <c r="AK1746" i="11"/>
  <c r="AK1745" i="11"/>
  <c r="AK1744" i="11"/>
  <c r="AK1743" i="11"/>
  <c r="AK1742" i="11"/>
  <c r="AK1741" i="11"/>
  <c r="AK1740" i="11"/>
  <c r="AK1739" i="11"/>
  <c r="AK1738" i="11"/>
  <c r="AK1737" i="11"/>
  <c r="AK1736" i="11"/>
  <c r="AK1735" i="11"/>
  <c r="AK1734" i="11"/>
  <c r="AK1733" i="11"/>
  <c r="AK1732" i="11"/>
  <c r="AK1731" i="11"/>
  <c r="AK1730" i="11"/>
  <c r="AK1729" i="11"/>
  <c r="AK1728" i="11"/>
  <c r="AK1727" i="11"/>
  <c r="AK1726" i="11"/>
  <c r="AK1725" i="11"/>
  <c r="AK1724" i="11"/>
  <c r="AK1723" i="11"/>
  <c r="AK1722" i="11"/>
  <c r="AK1721" i="11"/>
  <c r="AK1720" i="11"/>
  <c r="AK1719" i="11"/>
  <c r="AK1718" i="11"/>
  <c r="AK1717" i="11"/>
  <c r="AK1716" i="11"/>
  <c r="AK1715" i="11"/>
  <c r="AK1714" i="11"/>
  <c r="AK1713" i="11"/>
  <c r="AK1712" i="11"/>
  <c r="AK1711" i="11"/>
  <c r="AK1710" i="11"/>
  <c r="AK1709" i="11"/>
  <c r="AK1708" i="11"/>
  <c r="AK1707" i="11"/>
  <c r="AK1706" i="11"/>
  <c r="AK1705" i="11"/>
  <c r="AK1704" i="11"/>
  <c r="AK1703" i="11"/>
  <c r="AK1702" i="11"/>
  <c r="AK1701" i="11"/>
  <c r="AK1700" i="11"/>
  <c r="AK1699" i="11"/>
  <c r="AK1698" i="11"/>
  <c r="AK1697" i="11"/>
  <c r="AK1696" i="11"/>
  <c r="AK1695" i="11"/>
  <c r="AK1694" i="11"/>
  <c r="AK1693" i="11"/>
  <c r="AK1692" i="11"/>
  <c r="AK1691" i="11"/>
  <c r="AK1690" i="11"/>
  <c r="AK1689" i="11"/>
  <c r="AK1688" i="11"/>
  <c r="AK1687" i="11"/>
  <c r="AK1686" i="11"/>
  <c r="AK1685" i="11"/>
  <c r="AK1684" i="11"/>
  <c r="AK1683" i="11"/>
  <c r="AK1682" i="11"/>
  <c r="AK1681" i="11"/>
  <c r="AK1680" i="11"/>
  <c r="AK1679" i="11"/>
  <c r="AK1678" i="11"/>
  <c r="AK1677" i="11"/>
  <c r="AK1676" i="11"/>
  <c r="AK1675" i="11"/>
  <c r="AK1674" i="11"/>
  <c r="AK1673" i="11"/>
  <c r="AK1672" i="11"/>
  <c r="AK1671" i="11"/>
  <c r="AK1670" i="11"/>
  <c r="AK1669" i="11"/>
  <c r="AK1668" i="11"/>
  <c r="AK1667" i="11"/>
  <c r="AK1666" i="11"/>
  <c r="AK1665" i="11"/>
  <c r="AK1664" i="11"/>
  <c r="AK1663" i="11"/>
  <c r="AK1662" i="11"/>
  <c r="AK1661" i="11"/>
  <c r="AK1660" i="11"/>
  <c r="AK1659" i="11"/>
  <c r="AK1658" i="11"/>
  <c r="AK1657" i="11"/>
  <c r="AK1656" i="11"/>
  <c r="AK1655" i="11"/>
  <c r="AK1654" i="11"/>
  <c r="AK1653" i="11"/>
  <c r="AK1652" i="11"/>
  <c r="AK1651" i="11"/>
  <c r="AK1650" i="11"/>
  <c r="AK1649" i="11"/>
  <c r="AK1648" i="11"/>
  <c r="AK1647" i="11"/>
  <c r="AK1646" i="11"/>
  <c r="AK1645" i="11"/>
  <c r="AK1644" i="11"/>
  <c r="AK1643" i="11"/>
  <c r="AK1642" i="11"/>
  <c r="AK1641" i="11"/>
  <c r="AK1640" i="11"/>
  <c r="AK1639" i="11"/>
  <c r="AK1638" i="11"/>
  <c r="AK1637" i="11"/>
  <c r="AK1636" i="11"/>
  <c r="AK1635" i="11"/>
  <c r="AK1634" i="11"/>
  <c r="AK1633" i="11"/>
  <c r="AK1632" i="11"/>
  <c r="AK1631" i="11"/>
  <c r="AK1630" i="11"/>
  <c r="AK1629" i="11"/>
  <c r="AK1628" i="11"/>
  <c r="AK1627" i="11"/>
  <c r="AK1626" i="11"/>
  <c r="AK1625" i="11"/>
  <c r="AK1624" i="11"/>
  <c r="AK1623" i="11"/>
  <c r="AK1622" i="11"/>
  <c r="AK1621" i="11"/>
  <c r="AK1620" i="11"/>
  <c r="AK1619" i="11"/>
  <c r="AK1618" i="11"/>
  <c r="AK1617" i="11"/>
  <c r="AK1616" i="11"/>
  <c r="AK1615" i="11"/>
  <c r="AK1614" i="11"/>
  <c r="AK1613" i="11"/>
  <c r="AK1612" i="11"/>
  <c r="AK1611" i="11"/>
  <c r="AK1610" i="11"/>
  <c r="AK1609" i="11"/>
  <c r="AK1608" i="11"/>
  <c r="AK1607" i="11"/>
  <c r="AK1606" i="11"/>
  <c r="AK1605" i="11"/>
  <c r="AK1604" i="11"/>
  <c r="AK1603" i="11"/>
  <c r="AK1602" i="11"/>
  <c r="AK1601" i="11"/>
  <c r="AK1600" i="11"/>
  <c r="AK1599" i="11"/>
  <c r="AK1598" i="11"/>
  <c r="AK1597" i="11"/>
  <c r="AK1596" i="11"/>
  <c r="AK1595" i="11"/>
  <c r="AK1594" i="11"/>
  <c r="AK1593" i="11"/>
  <c r="AK1592" i="11"/>
  <c r="AK1591" i="11"/>
  <c r="AK1590" i="11"/>
  <c r="AK1589" i="11"/>
  <c r="AK1588" i="11"/>
  <c r="AK1587" i="11"/>
  <c r="AK1586" i="11"/>
  <c r="AK1585" i="11"/>
  <c r="AK1584" i="11"/>
  <c r="AK1583" i="11"/>
  <c r="AK1582" i="11"/>
  <c r="AK1581" i="11"/>
  <c r="AK1580" i="11"/>
  <c r="AK1579" i="11"/>
  <c r="AK1578" i="11"/>
  <c r="AK1577" i="11"/>
  <c r="AK1576" i="11"/>
  <c r="AK1575" i="11"/>
  <c r="AK1574" i="11"/>
  <c r="AK1573" i="11"/>
  <c r="AK1572" i="11"/>
  <c r="AK1571" i="11"/>
  <c r="AK1570" i="11"/>
  <c r="AK1569" i="11"/>
  <c r="AK1568" i="11"/>
  <c r="AK1567" i="11"/>
  <c r="AK1566" i="11"/>
  <c r="AK1565" i="11"/>
  <c r="AK1564" i="11"/>
  <c r="AK1563" i="11"/>
  <c r="AK1562" i="11"/>
  <c r="AK1561" i="11"/>
  <c r="AK1560" i="11"/>
  <c r="AK1559" i="11"/>
  <c r="AK1558" i="11"/>
  <c r="AK1557" i="11"/>
  <c r="AK1556" i="11"/>
  <c r="AK1555" i="11"/>
  <c r="AK1554" i="11"/>
  <c r="AK1553" i="11"/>
  <c r="AK1552" i="11"/>
  <c r="AK1551" i="11"/>
  <c r="AK1550" i="11"/>
  <c r="AK1549" i="11"/>
  <c r="AK1548" i="11"/>
  <c r="AK1547" i="11"/>
  <c r="AK1546" i="11"/>
  <c r="AK1545" i="11"/>
  <c r="AK1544" i="11"/>
  <c r="AK1543" i="11"/>
  <c r="AK1542" i="11"/>
  <c r="AK1541" i="11"/>
  <c r="AK1540" i="11"/>
  <c r="AK1539" i="11"/>
  <c r="AK1538" i="11"/>
  <c r="AK1537" i="11"/>
  <c r="AK1536" i="11"/>
  <c r="AK1535" i="11"/>
  <c r="AK1534" i="11"/>
  <c r="AK1533" i="11"/>
  <c r="AK1532" i="11"/>
  <c r="AK1531" i="11"/>
  <c r="AK1530" i="11"/>
  <c r="AK1529" i="11"/>
  <c r="AK1528" i="11"/>
  <c r="AK1527" i="11"/>
  <c r="AK1526" i="11"/>
  <c r="AK1525" i="11"/>
  <c r="AK1524" i="11"/>
  <c r="AK1523" i="11"/>
  <c r="AK1522" i="11"/>
  <c r="AK1521" i="11"/>
  <c r="AK1520" i="11"/>
  <c r="AK1519" i="11"/>
  <c r="AK1518" i="11"/>
  <c r="AK1517" i="11"/>
  <c r="AK1516" i="11"/>
  <c r="AK1515" i="11"/>
  <c r="AK1514" i="11"/>
  <c r="AK1513" i="11"/>
  <c r="AK1512" i="11"/>
  <c r="AK1511" i="11"/>
  <c r="AK1510" i="11"/>
  <c r="AK1509" i="11"/>
  <c r="AK1508" i="11"/>
  <c r="AK1507" i="11"/>
  <c r="AK1506" i="11"/>
  <c r="AK1505" i="11"/>
  <c r="AK1504" i="11"/>
  <c r="AK1503" i="11"/>
  <c r="AK1502" i="11"/>
  <c r="AK1501" i="11"/>
  <c r="AK1500" i="11"/>
  <c r="AK1499" i="11"/>
  <c r="AK1498" i="11"/>
  <c r="AK1497" i="11"/>
  <c r="AK1496" i="11"/>
  <c r="AK1495" i="11"/>
  <c r="AK1494" i="11"/>
  <c r="AK1493" i="11"/>
  <c r="AK1492" i="11"/>
  <c r="AK1491" i="11"/>
  <c r="AK1490" i="11"/>
  <c r="AK1489" i="11"/>
  <c r="AK1488" i="11"/>
  <c r="AK1487" i="11"/>
  <c r="AK1486" i="11"/>
  <c r="AK1485" i="11"/>
  <c r="AK1484" i="11"/>
  <c r="AK1483" i="11"/>
  <c r="AK1482" i="11"/>
  <c r="AK1481" i="11"/>
  <c r="AK1480" i="11"/>
  <c r="AK1479" i="11"/>
  <c r="AK1478" i="11"/>
  <c r="AK1477" i="11"/>
  <c r="AK1476" i="11"/>
  <c r="AK1475" i="11"/>
  <c r="AK1474" i="11"/>
  <c r="AK1473" i="11"/>
  <c r="AK1472" i="11"/>
  <c r="AK1471" i="11"/>
  <c r="AK1470" i="11"/>
  <c r="AK1469" i="11"/>
  <c r="AK1468" i="11"/>
  <c r="AK1467" i="11"/>
  <c r="AK1466" i="11"/>
  <c r="AK1465" i="11"/>
  <c r="AK1464" i="11"/>
  <c r="AK1463" i="11"/>
  <c r="AK1462" i="11"/>
  <c r="AK1461" i="11"/>
  <c r="AK1460" i="11"/>
  <c r="AK1459" i="11"/>
  <c r="AK1458" i="11"/>
  <c r="AK1457" i="11"/>
  <c r="AK1456" i="11"/>
  <c r="AK1455" i="11"/>
  <c r="AK1454" i="11"/>
  <c r="AK1453" i="11"/>
  <c r="AK1452" i="11"/>
  <c r="AK1451" i="11"/>
  <c r="AK1450" i="11"/>
  <c r="AK1449" i="11"/>
  <c r="AK1448" i="11"/>
  <c r="AK1447" i="11"/>
  <c r="AK1446" i="11"/>
  <c r="AK1445" i="11"/>
  <c r="AK1444" i="11"/>
  <c r="AK1443" i="11"/>
  <c r="AK1442" i="11"/>
  <c r="AK1441" i="11"/>
  <c r="AK1440" i="11"/>
  <c r="AK1439" i="11"/>
  <c r="AK1438" i="11"/>
  <c r="AK1437" i="11"/>
  <c r="AK1436" i="11"/>
  <c r="AK1435" i="11"/>
  <c r="AK1434" i="11"/>
  <c r="AK1433" i="11"/>
  <c r="AK1432" i="11"/>
  <c r="AK1431" i="11"/>
  <c r="AK1430" i="11"/>
  <c r="AK1429" i="11"/>
  <c r="AK1428" i="11"/>
  <c r="AK1427" i="11"/>
  <c r="AK1426" i="11"/>
  <c r="AK1425" i="11"/>
  <c r="AK1424" i="11"/>
  <c r="AK1423" i="11"/>
  <c r="AK1422" i="11"/>
  <c r="AK1421" i="11"/>
  <c r="AK1420" i="11"/>
  <c r="AK1419" i="11"/>
  <c r="AK1418" i="11"/>
  <c r="AK1417" i="11"/>
  <c r="AK1416" i="11"/>
  <c r="AK1415" i="11"/>
  <c r="AK1414" i="11"/>
  <c r="AK1413" i="11"/>
  <c r="AK1412" i="11"/>
  <c r="AK1411" i="11"/>
  <c r="AK1410" i="11"/>
  <c r="AK1409" i="11"/>
  <c r="AK1408" i="11"/>
  <c r="AK1407" i="11"/>
  <c r="AK1406" i="11"/>
  <c r="AK1405" i="11"/>
  <c r="AK1404" i="11"/>
  <c r="AK1403" i="11"/>
  <c r="AK1402" i="11"/>
  <c r="AK1401" i="11"/>
  <c r="AK1400" i="11"/>
  <c r="AK1399" i="11"/>
  <c r="AK1398" i="11"/>
  <c r="AK1397" i="11"/>
  <c r="AK1396" i="11"/>
  <c r="AK1395" i="11"/>
  <c r="AK1394" i="11"/>
  <c r="AK1393" i="11"/>
  <c r="AK1392" i="11"/>
  <c r="AK1391" i="11"/>
  <c r="AK1390" i="11"/>
  <c r="AK1389" i="11"/>
  <c r="AK1388" i="11"/>
  <c r="AK1387" i="11"/>
  <c r="AK1386" i="11"/>
  <c r="AK1385" i="11"/>
  <c r="AK1384" i="11"/>
  <c r="AK1383" i="11"/>
  <c r="AK1382" i="11"/>
  <c r="AK1381" i="11"/>
  <c r="AK1380" i="11"/>
  <c r="AK1379" i="11"/>
  <c r="AK1378" i="11"/>
  <c r="AK1377" i="11"/>
  <c r="AK1376" i="11"/>
  <c r="AK1375" i="11"/>
  <c r="AK1374" i="11"/>
  <c r="AK1373" i="11"/>
  <c r="AK1372" i="11"/>
  <c r="AK1371" i="11"/>
  <c r="AK1370" i="11"/>
  <c r="AK1369" i="11"/>
  <c r="AK1368" i="11"/>
  <c r="AK1367" i="11"/>
  <c r="AK1366" i="11"/>
  <c r="AK1365" i="11"/>
  <c r="AK1364" i="11"/>
  <c r="AK1363" i="11"/>
  <c r="AK1362" i="11"/>
  <c r="AK1361" i="11"/>
  <c r="AK1360" i="11"/>
  <c r="AK1359" i="11"/>
  <c r="AK1358" i="11"/>
  <c r="AK1357" i="11"/>
  <c r="AK1356" i="11"/>
  <c r="AK1355" i="11"/>
  <c r="AK1354" i="11"/>
  <c r="AK1353" i="11"/>
  <c r="AK1352" i="11"/>
  <c r="AK1351" i="11"/>
  <c r="AK1350" i="11"/>
  <c r="AK1349" i="11"/>
  <c r="AK1348" i="11"/>
  <c r="AK1347" i="11"/>
  <c r="AK1346" i="11"/>
  <c r="AK1345" i="11"/>
  <c r="AK1344" i="11"/>
  <c r="AK1343" i="11"/>
  <c r="AK1342" i="11"/>
  <c r="AK1341" i="11"/>
  <c r="AK1340" i="11"/>
  <c r="AK1339" i="11"/>
  <c r="AK1338" i="11"/>
  <c r="AK1337" i="11"/>
  <c r="AK1336" i="11"/>
  <c r="AK1335" i="11"/>
  <c r="AK1334" i="11"/>
  <c r="AK1333" i="11"/>
  <c r="AK1332" i="11"/>
  <c r="AK1331" i="11"/>
  <c r="AK1330" i="11"/>
  <c r="AK1329" i="11"/>
  <c r="AK1328" i="11"/>
  <c r="AK1327" i="11"/>
  <c r="AK1326" i="11"/>
  <c r="AK1325" i="11"/>
  <c r="AK1324" i="11"/>
  <c r="AK1323" i="11"/>
  <c r="AK1322" i="11"/>
  <c r="AK1321" i="11"/>
  <c r="AK1320" i="11"/>
  <c r="AK1319" i="11"/>
  <c r="AK1318" i="11"/>
  <c r="AK1317" i="11"/>
  <c r="AK1316" i="11"/>
  <c r="AK1315" i="11"/>
  <c r="AK1314" i="11"/>
  <c r="AK1313" i="11"/>
  <c r="AK1312" i="11"/>
  <c r="AK1311" i="11"/>
  <c r="AK1310" i="11"/>
  <c r="AK1309" i="11"/>
  <c r="AK1308" i="11"/>
  <c r="AK1307" i="11"/>
  <c r="AK1306" i="11"/>
  <c r="AK1305" i="11"/>
  <c r="AK1304" i="11"/>
  <c r="AK1303" i="11"/>
  <c r="AK1302" i="11"/>
  <c r="AK1301" i="11"/>
  <c r="AK1300" i="11"/>
  <c r="AK1299" i="11"/>
  <c r="AK1298" i="11"/>
  <c r="AK1297" i="11"/>
  <c r="AK1296" i="11"/>
  <c r="AK1295" i="11"/>
  <c r="AK1294" i="11"/>
  <c r="AK1293" i="11"/>
  <c r="AK1292" i="11"/>
  <c r="AK1291" i="11"/>
  <c r="AK1290" i="11"/>
  <c r="AK1289" i="11"/>
  <c r="AK1288" i="11"/>
  <c r="AK1287" i="11"/>
  <c r="AK1286" i="11"/>
  <c r="AK1285" i="11"/>
  <c r="AK1284" i="11"/>
  <c r="AK1283" i="11"/>
  <c r="AK1282" i="11"/>
  <c r="AK1281" i="11"/>
  <c r="AK1280" i="11"/>
  <c r="AK1279" i="11"/>
  <c r="AK1278" i="11"/>
  <c r="AK1277" i="11"/>
  <c r="AK1276" i="11"/>
  <c r="AK1275" i="11"/>
  <c r="AK1274" i="11"/>
  <c r="AK1273" i="11"/>
  <c r="AK1272" i="11"/>
  <c r="AK1271" i="11"/>
  <c r="AK1270" i="11"/>
  <c r="AK1269" i="11"/>
  <c r="AK1268" i="11"/>
  <c r="AK1267" i="11"/>
  <c r="AK1266" i="11"/>
  <c r="AK1265" i="11"/>
  <c r="AK1264" i="11"/>
  <c r="AK1263" i="11"/>
  <c r="AK1262" i="11"/>
  <c r="AK1261" i="11"/>
  <c r="AK1260" i="11"/>
  <c r="AK1259" i="11"/>
  <c r="AK1258" i="11"/>
  <c r="AK1257" i="11"/>
  <c r="AK1256" i="11"/>
  <c r="AK1255" i="11"/>
  <c r="AK1254" i="11"/>
  <c r="AK1253" i="11"/>
  <c r="AK1252" i="11"/>
  <c r="AK1251" i="11"/>
  <c r="AK1250" i="11"/>
  <c r="AK1249" i="11"/>
  <c r="AK1248" i="11"/>
  <c r="AK1247" i="11"/>
  <c r="AK1246" i="11"/>
  <c r="AK1245" i="11"/>
  <c r="AK1244" i="11"/>
  <c r="AK1243" i="11"/>
  <c r="AK1242" i="11"/>
  <c r="AK1241" i="11"/>
  <c r="AK1240" i="11"/>
  <c r="AK1239" i="11"/>
  <c r="AK1238" i="11"/>
  <c r="AK1237" i="11"/>
  <c r="AK1236" i="11"/>
  <c r="AK1235" i="11"/>
  <c r="AK1234" i="11"/>
  <c r="AK1233" i="11"/>
  <c r="AK1232" i="11"/>
  <c r="AK1231" i="11"/>
  <c r="AK1230" i="11"/>
  <c r="AK1229" i="11"/>
  <c r="AK1228" i="11"/>
  <c r="AK1227" i="11"/>
  <c r="AK1226" i="11"/>
  <c r="AK1225" i="11"/>
  <c r="AK1224" i="11"/>
  <c r="AK1223" i="11"/>
  <c r="AK1222" i="11"/>
  <c r="AK1221" i="11"/>
  <c r="AK1220" i="11"/>
  <c r="AK1219" i="11"/>
  <c r="AK1218" i="11"/>
  <c r="AK1217" i="11"/>
  <c r="AK1216" i="11"/>
  <c r="AK1215" i="11"/>
  <c r="AK1214" i="11"/>
  <c r="AK1213" i="11"/>
  <c r="AK1212" i="11"/>
  <c r="AK1211" i="11"/>
  <c r="AK1210" i="11"/>
  <c r="AK1209" i="11"/>
  <c r="AK1208" i="11"/>
  <c r="AK1207" i="11"/>
  <c r="AK1206" i="11"/>
  <c r="AK1205" i="11"/>
  <c r="AK1204" i="11"/>
  <c r="AK1203" i="11"/>
  <c r="AK1202" i="11"/>
  <c r="AK1201" i="11"/>
  <c r="AK1200" i="11"/>
  <c r="AK1199" i="11"/>
  <c r="AK1198" i="11"/>
  <c r="AK1197" i="11"/>
  <c r="AK1196" i="11"/>
  <c r="AK1195" i="11"/>
  <c r="AK1194" i="11"/>
  <c r="AK1193" i="11"/>
  <c r="AK1192" i="11"/>
  <c r="AK1191" i="11"/>
  <c r="AK1190" i="11"/>
  <c r="AK1189" i="11"/>
  <c r="AK1188" i="11"/>
  <c r="AK1187" i="11"/>
  <c r="AK1186" i="11"/>
  <c r="AK1185" i="11"/>
  <c r="AK1184" i="11"/>
  <c r="AK1183" i="11"/>
  <c r="AK1182" i="11"/>
  <c r="AK1181" i="11"/>
  <c r="AK1180" i="11"/>
  <c r="AK1179" i="11"/>
  <c r="AK1178" i="11"/>
  <c r="AK1177" i="11"/>
  <c r="AK1176" i="11"/>
  <c r="AK1175" i="11"/>
  <c r="AK1174" i="11"/>
  <c r="AK1173" i="11"/>
  <c r="AK1172" i="11"/>
  <c r="AK1171" i="11"/>
  <c r="AK1170" i="11"/>
  <c r="AK1169" i="11"/>
  <c r="AK1168" i="11"/>
  <c r="AK1167" i="11"/>
  <c r="AK1166" i="11"/>
  <c r="AK1165" i="11"/>
  <c r="AK1164" i="11"/>
  <c r="AK1163" i="11"/>
  <c r="AK1162" i="11"/>
  <c r="AK1161" i="11"/>
  <c r="AK1160" i="11"/>
  <c r="AK1159" i="11"/>
  <c r="AK1158" i="11"/>
  <c r="AK1157" i="11"/>
  <c r="AK1156" i="11"/>
  <c r="AK1155" i="11"/>
  <c r="AK1154" i="11"/>
  <c r="AK1153" i="11"/>
  <c r="AK1152" i="11"/>
  <c r="AK1151" i="11"/>
  <c r="AK1150" i="11"/>
  <c r="AK1149" i="11"/>
  <c r="AK1148" i="11"/>
  <c r="AK1147" i="11"/>
  <c r="AK1146" i="11"/>
  <c r="AK1145" i="11"/>
  <c r="AK1144" i="11"/>
  <c r="AK1143" i="11"/>
  <c r="AK1142" i="11"/>
  <c r="AK1141" i="11"/>
  <c r="AK1140" i="11"/>
  <c r="AK1139" i="11"/>
  <c r="AK1138" i="11"/>
  <c r="AK1137" i="11"/>
  <c r="AK1136" i="11"/>
  <c r="AK1135" i="11"/>
  <c r="AK1134" i="11"/>
  <c r="AK1133" i="11"/>
  <c r="AK1132" i="11"/>
  <c r="AK1131" i="11"/>
  <c r="AK1130" i="11"/>
  <c r="AK1129" i="11"/>
  <c r="AK1128" i="11"/>
  <c r="AK1127" i="11"/>
  <c r="AK1126" i="11"/>
  <c r="AK1125" i="11"/>
  <c r="AK1124" i="11"/>
  <c r="AK1123" i="11"/>
  <c r="AK1122" i="11"/>
  <c r="AK1121" i="11"/>
  <c r="AK1120" i="11"/>
  <c r="AK1119" i="11"/>
  <c r="AK1118" i="11"/>
  <c r="AK1117" i="11"/>
  <c r="AK1116" i="11"/>
  <c r="AK1115" i="11"/>
  <c r="AK1114" i="11"/>
  <c r="AK1113" i="11"/>
  <c r="AK1112" i="11"/>
  <c r="AK1111" i="11"/>
  <c r="AK1110" i="11"/>
  <c r="AK1109" i="11"/>
  <c r="AK1108" i="11"/>
  <c r="AK1107" i="11"/>
  <c r="AK1106" i="11"/>
  <c r="AK1105" i="11"/>
  <c r="AK1104" i="11"/>
  <c r="AK1103" i="11"/>
  <c r="AK1102" i="11"/>
  <c r="AK1101" i="11"/>
  <c r="AK1100" i="11"/>
  <c r="AK1099" i="11"/>
  <c r="AK1098" i="11"/>
  <c r="AK1097" i="11"/>
  <c r="AK1096" i="11"/>
  <c r="AK1095" i="11"/>
  <c r="AK1094" i="11"/>
  <c r="AK1093" i="11"/>
  <c r="AK1092" i="11"/>
  <c r="AK1091" i="11"/>
  <c r="AK1090" i="11"/>
  <c r="AK1089" i="11"/>
  <c r="AK1088" i="11"/>
  <c r="AK1087" i="11"/>
  <c r="AK1086" i="11"/>
  <c r="AK1085" i="11"/>
  <c r="AK1084" i="11"/>
  <c r="AK1083" i="11"/>
  <c r="AK1082" i="11"/>
  <c r="AK1081" i="11"/>
  <c r="AK1080" i="11"/>
  <c r="AK1079" i="11"/>
  <c r="AK1078" i="11"/>
  <c r="AK1077" i="11"/>
  <c r="AK1076" i="11"/>
  <c r="AK1075" i="11"/>
  <c r="AK1074" i="11"/>
  <c r="AK1073" i="11"/>
  <c r="AK1072" i="11"/>
  <c r="AK1071" i="11"/>
  <c r="AK1070" i="11"/>
  <c r="AK1069" i="11"/>
  <c r="AK1068" i="11"/>
  <c r="AK1067" i="11"/>
  <c r="AK1066" i="11"/>
  <c r="AK1065" i="11"/>
  <c r="AK1064" i="11"/>
  <c r="AK1063" i="11"/>
  <c r="AK1062" i="11"/>
  <c r="AK1061" i="11"/>
  <c r="AK1060" i="11"/>
  <c r="AK1059" i="11"/>
  <c r="AK1058" i="11"/>
  <c r="AK1057" i="11"/>
  <c r="AK1056" i="11"/>
  <c r="AK1055" i="11"/>
  <c r="AK1054" i="11"/>
  <c r="AK1053" i="11"/>
  <c r="AK1052" i="11"/>
  <c r="AK1051" i="11"/>
  <c r="AK1050" i="11"/>
  <c r="AK1049" i="11"/>
  <c r="AK1048" i="11"/>
  <c r="AK1047" i="11"/>
  <c r="AK1046" i="11"/>
  <c r="AK1045" i="11"/>
  <c r="AK1044" i="11"/>
  <c r="AK1043" i="11"/>
  <c r="AK1042" i="11"/>
  <c r="AK1041" i="11"/>
  <c r="AK1040" i="11"/>
  <c r="AK1039" i="11"/>
  <c r="AK1038" i="11"/>
  <c r="AK1037" i="11"/>
  <c r="AK1036" i="11"/>
  <c r="AK1035" i="11"/>
  <c r="AK1034" i="11"/>
  <c r="AK1033" i="11"/>
  <c r="AK1032" i="11"/>
  <c r="AK1031" i="11"/>
  <c r="AK1030" i="11"/>
  <c r="AK1029" i="11"/>
  <c r="AK1028" i="11"/>
  <c r="AK1027" i="11"/>
  <c r="AK1026" i="11"/>
  <c r="AK1025" i="11"/>
  <c r="AK1024" i="11"/>
  <c r="AK1023" i="11"/>
  <c r="AK1022" i="11"/>
  <c r="AK1021" i="11"/>
  <c r="AK1020" i="11"/>
  <c r="AK1019" i="11"/>
  <c r="AK1018" i="11"/>
  <c r="AK1017" i="11"/>
  <c r="AK1016" i="11"/>
  <c r="AK1015" i="11"/>
  <c r="AK1014" i="11"/>
  <c r="AK1013" i="11"/>
  <c r="AK1012" i="11"/>
  <c r="AK1011" i="11"/>
  <c r="AK1010" i="11"/>
  <c r="AK1009" i="11"/>
  <c r="AK1008" i="11"/>
  <c r="AK1007" i="11"/>
  <c r="AK1006" i="11"/>
  <c r="AK1005" i="11"/>
  <c r="AK1004" i="11"/>
  <c r="AK1003" i="11"/>
  <c r="AK1002" i="11"/>
  <c r="AK1001" i="11"/>
  <c r="AK1000" i="11"/>
  <c r="AK999" i="11"/>
  <c r="AK998" i="11"/>
  <c r="AK997" i="11"/>
  <c r="AK996" i="11"/>
  <c r="AK995" i="11"/>
  <c r="AK994" i="11"/>
  <c r="AK993" i="11"/>
  <c r="AK992" i="11"/>
  <c r="AK991" i="11"/>
  <c r="AK990" i="11"/>
  <c r="AK989" i="11"/>
  <c r="AK988" i="11"/>
  <c r="AK987" i="11"/>
  <c r="AK986" i="11"/>
  <c r="AK985" i="11"/>
  <c r="AK984" i="11"/>
  <c r="AK983" i="11"/>
  <c r="AK982" i="11"/>
  <c r="AK981" i="11"/>
  <c r="AK980" i="11"/>
  <c r="AK979" i="11"/>
  <c r="AK978" i="11"/>
  <c r="AK977" i="11"/>
  <c r="AK976" i="11"/>
  <c r="AK975" i="11"/>
  <c r="AK974" i="11"/>
  <c r="AK973" i="11"/>
  <c r="AK972" i="11"/>
  <c r="AK971" i="11"/>
  <c r="AK970" i="11"/>
  <c r="AK969" i="11"/>
  <c r="AK968" i="11"/>
  <c r="AK967" i="11"/>
  <c r="AK966" i="11"/>
  <c r="AK965" i="11"/>
  <c r="AK964" i="11"/>
  <c r="AK963" i="11"/>
  <c r="AK962" i="11"/>
  <c r="AK961" i="11"/>
  <c r="AK960" i="11"/>
  <c r="AK959" i="11"/>
  <c r="AK958" i="11"/>
  <c r="AK957" i="11"/>
  <c r="AK956" i="11"/>
  <c r="AK955" i="11"/>
  <c r="AK954" i="11"/>
  <c r="AK953" i="11"/>
  <c r="AK952" i="11"/>
  <c r="AK951" i="11"/>
  <c r="AK950" i="11"/>
  <c r="AK949" i="11"/>
  <c r="AK948" i="11"/>
  <c r="AK947" i="11"/>
  <c r="AK946" i="11"/>
  <c r="AK945" i="11"/>
  <c r="AK944" i="11"/>
  <c r="AK943" i="11"/>
  <c r="AK942" i="11"/>
  <c r="AK941" i="11"/>
  <c r="AK940" i="11"/>
  <c r="AK939" i="11"/>
  <c r="AK938" i="11"/>
  <c r="AK937" i="11"/>
  <c r="AK936" i="11"/>
  <c r="AK935" i="11"/>
  <c r="AK934" i="11"/>
  <c r="AK933" i="11"/>
  <c r="AK932" i="11"/>
  <c r="AK931" i="11"/>
  <c r="AK930" i="11"/>
  <c r="AK929" i="11"/>
  <c r="AK928" i="11"/>
  <c r="AK927" i="11"/>
  <c r="AK926" i="11"/>
  <c r="AK925" i="11"/>
  <c r="AK924" i="11"/>
  <c r="AK923" i="11"/>
  <c r="AK922" i="11"/>
  <c r="AK921" i="11"/>
  <c r="AK920" i="11"/>
  <c r="AK919" i="11"/>
  <c r="AK918" i="11"/>
  <c r="AK917" i="11"/>
  <c r="AK916" i="11"/>
  <c r="AK915" i="11"/>
  <c r="AK914" i="11"/>
  <c r="AK913" i="11"/>
  <c r="AK912" i="11"/>
  <c r="AK911" i="11"/>
  <c r="AK910" i="11"/>
  <c r="AK909" i="11"/>
  <c r="AK908" i="11"/>
  <c r="AK907" i="11"/>
  <c r="AK906" i="11"/>
  <c r="AK905" i="11"/>
  <c r="AK904" i="11"/>
  <c r="AK903" i="11"/>
  <c r="AK902" i="11"/>
  <c r="AK901" i="11"/>
  <c r="AK900" i="11"/>
  <c r="AK899" i="11"/>
  <c r="AK898" i="11"/>
  <c r="AK897" i="11"/>
  <c r="AK896" i="11"/>
  <c r="AK895" i="11"/>
  <c r="AK894" i="11"/>
  <c r="AK893" i="11"/>
  <c r="AK892" i="11"/>
  <c r="AK891" i="11"/>
  <c r="AK890" i="11"/>
  <c r="AK889" i="11"/>
  <c r="AK888" i="11"/>
  <c r="AK887" i="11"/>
  <c r="AK886" i="11"/>
  <c r="AK885" i="11"/>
  <c r="AK884" i="11"/>
  <c r="AK883" i="11"/>
  <c r="AK882" i="11"/>
  <c r="AK881" i="11"/>
  <c r="AK880" i="11"/>
  <c r="AK879" i="11"/>
  <c r="AK878" i="11"/>
  <c r="AK877" i="11"/>
  <c r="AK876" i="11"/>
  <c r="AK875" i="11"/>
  <c r="AK874" i="11"/>
  <c r="AK873" i="11"/>
  <c r="AK872" i="11"/>
  <c r="AK871" i="11"/>
  <c r="AK870" i="11"/>
  <c r="AK869" i="11"/>
  <c r="AK868" i="11"/>
  <c r="AK867" i="11"/>
  <c r="AK866" i="11"/>
  <c r="AK865" i="11"/>
  <c r="AK864" i="11"/>
  <c r="AK863" i="11"/>
  <c r="AK862" i="11"/>
  <c r="AK861" i="11"/>
  <c r="AK860" i="11"/>
  <c r="AK859" i="11"/>
  <c r="AK858" i="11"/>
  <c r="AK857" i="11"/>
  <c r="AK856" i="11"/>
  <c r="AK855" i="11"/>
  <c r="AK854" i="11"/>
  <c r="AK853" i="11"/>
  <c r="AK852" i="11"/>
  <c r="AK851" i="11"/>
  <c r="AK850" i="11"/>
  <c r="AK849" i="11"/>
  <c r="AK848" i="11"/>
  <c r="AK847" i="11"/>
  <c r="AK846" i="11"/>
  <c r="AK845" i="11"/>
  <c r="AK844" i="11"/>
  <c r="AK843" i="11"/>
  <c r="AK842" i="11"/>
  <c r="AK841" i="11"/>
  <c r="AK840" i="11"/>
  <c r="AK839" i="11"/>
  <c r="AK838" i="11"/>
  <c r="AK837" i="11"/>
  <c r="AK836" i="11"/>
  <c r="AK835" i="11"/>
  <c r="AK834" i="11"/>
  <c r="AK833" i="11"/>
  <c r="AK832" i="11"/>
  <c r="AK831" i="11"/>
  <c r="AK830" i="11"/>
  <c r="AK829" i="11"/>
  <c r="AK828" i="11"/>
  <c r="AK827" i="11"/>
  <c r="AK826" i="11"/>
  <c r="AK825" i="11"/>
  <c r="AK824" i="11"/>
  <c r="AK823" i="11"/>
  <c r="AK822" i="11"/>
  <c r="AK821" i="11"/>
  <c r="AK820" i="11"/>
  <c r="AK819" i="11"/>
  <c r="AK818" i="11"/>
  <c r="AK817" i="11"/>
  <c r="AK816" i="11"/>
  <c r="AK815" i="11"/>
  <c r="AK814" i="11"/>
  <c r="AK813" i="11"/>
  <c r="AK812" i="11"/>
  <c r="AK811" i="11"/>
  <c r="AK810" i="11"/>
  <c r="AK809" i="11"/>
  <c r="AK808" i="11"/>
  <c r="AK807" i="11"/>
  <c r="AK806" i="11"/>
  <c r="AK805" i="11"/>
  <c r="AK804" i="11"/>
  <c r="AK803" i="11"/>
  <c r="AK802" i="11"/>
  <c r="AK801" i="11"/>
  <c r="AK800" i="11"/>
  <c r="AK799" i="11"/>
  <c r="AK798" i="11"/>
  <c r="AK797" i="11"/>
  <c r="AK796" i="11"/>
  <c r="AK795" i="11"/>
  <c r="AK794" i="11"/>
  <c r="AK793" i="11"/>
  <c r="AK792" i="11"/>
  <c r="AK791" i="11"/>
  <c r="AK790" i="11"/>
  <c r="AK789" i="11"/>
  <c r="AK788" i="11"/>
  <c r="AK787" i="11"/>
  <c r="AK786" i="11"/>
  <c r="AK785" i="11"/>
  <c r="AK784" i="11"/>
  <c r="AK783" i="11"/>
  <c r="AK782" i="11"/>
  <c r="AK781" i="11"/>
  <c r="AK780" i="11"/>
  <c r="AK779" i="11"/>
  <c r="AK778" i="11"/>
  <c r="AK777" i="11"/>
  <c r="AK776" i="11"/>
  <c r="AK775" i="11"/>
  <c r="AK774" i="11"/>
  <c r="AK773" i="11"/>
  <c r="AK772" i="11"/>
  <c r="AK771" i="11"/>
  <c r="AK770" i="11"/>
  <c r="AK769" i="11"/>
  <c r="AK768" i="11"/>
  <c r="AK767" i="11"/>
  <c r="AK766" i="11"/>
  <c r="AK765" i="11"/>
  <c r="AK764" i="11"/>
  <c r="AK763" i="11"/>
  <c r="AK762" i="11"/>
  <c r="AK761" i="11"/>
  <c r="AK760" i="11"/>
  <c r="AK759" i="11"/>
  <c r="AK758" i="11"/>
  <c r="AK757" i="11"/>
  <c r="AK756" i="11"/>
  <c r="AK755" i="11"/>
  <c r="AK754" i="11"/>
  <c r="AK753" i="11"/>
  <c r="AK752" i="11"/>
  <c r="AK751" i="11"/>
  <c r="AK750" i="11"/>
  <c r="AK749" i="11"/>
  <c r="AK748" i="11"/>
  <c r="AK747" i="11"/>
  <c r="AK746" i="11"/>
  <c r="AK745" i="11"/>
  <c r="AK744" i="11"/>
  <c r="AK743" i="11"/>
  <c r="AK742" i="11"/>
  <c r="AK741" i="11"/>
  <c r="AK740" i="11"/>
  <c r="AK739" i="11"/>
  <c r="AK738" i="11"/>
  <c r="AK737" i="11"/>
  <c r="AK736" i="11"/>
  <c r="AK735" i="11"/>
  <c r="AK734" i="11"/>
  <c r="AK733" i="11"/>
  <c r="AK732" i="11"/>
  <c r="AK731" i="11"/>
  <c r="AK730" i="11"/>
  <c r="AK729" i="11"/>
  <c r="AK728" i="11"/>
  <c r="AK727" i="11"/>
  <c r="AK726" i="11"/>
  <c r="AK725" i="11"/>
  <c r="AK724" i="11"/>
  <c r="AK723" i="11"/>
  <c r="AK722" i="11"/>
  <c r="AK721" i="11"/>
  <c r="AK720" i="11"/>
  <c r="AK719" i="11"/>
  <c r="AK718" i="11"/>
  <c r="AK717" i="11"/>
  <c r="AK716" i="11"/>
  <c r="AK715" i="11"/>
  <c r="AK714" i="11"/>
  <c r="AK713" i="11"/>
  <c r="AK712" i="11"/>
  <c r="AK711" i="11"/>
  <c r="AK710" i="11"/>
  <c r="AK709" i="11"/>
  <c r="AK708" i="11"/>
  <c r="AK707" i="11"/>
  <c r="AK706" i="11"/>
  <c r="AK705" i="11"/>
  <c r="AK704" i="11"/>
  <c r="AK703" i="11"/>
  <c r="AK702" i="11"/>
  <c r="AK701" i="11"/>
  <c r="AK700" i="11"/>
  <c r="AK699" i="11"/>
  <c r="AK698" i="11"/>
  <c r="AK697" i="11"/>
  <c r="AK696" i="11"/>
  <c r="AK695" i="11"/>
  <c r="AK694" i="11"/>
  <c r="AK693" i="11"/>
  <c r="AK692" i="11"/>
  <c r="AK691" i="11"/>
  <c r="AK690" i="11"/>
  <c r="AK689" i="11"/>
  <c r="AK688" i="11"/>
  <c r="AK687" i="11"/>
  <c r="AK686" i="11"/>
  <c r="AK685" i="11"/>
  <c r="AK684" i="11"/>
  <c r="AK683" i="11"/>
  <c r="AK682" i="11"/>
  <c r="AK681" i="11"/>
  <c r="AK680" i="11"/>
  <c r="AK679" i="11"/>
  <c r="AK678" i="11"/>
  <c r="AK677" i="11"/>
  <c r="AK676" i="11"/>
  <c r="AK675" i="11"/>
  <c r="AK674" i="11"/>
  <c r="AK673" i="11"/>
  <c r="AK672" i="11"/>
  <c r="AK671" i="11"/>
  <c r="AK670" i="11"/>
  <c r="AK669" i="11"/>
  <c r="AK668" i="11"/>
  <c r="AK667" i="11"/>
  <c r="AK666" i="11"/>
  <c r="AK665" i="11"/>
  <c r="AK664" i="11"/>
  <c r="AK663" i="11"/>
  <c r="AK662" i="11"/>
  <c r="AK661" i="11"/>
  <c r="AK660" i="11"/>
  <c r="AK659" i="11"/>
  <c r="AK658" i="11"/>
  <c r="AK657" i="11"/>
  <c r="AK656" i="11"/>
  <c r="AK655" i="11"/>
  <c r="AK654" i="11"/>
  <c r="AK653" i="11"/>
  <c r="AK652" i="11"/>
  <c r="AK651" i="11"/>
  <c r="AK650" i="11"/>
  <c r="AK649" i="11"/>
  <c r="AK648" i="11"/>
  <c r="AK647" i="11"/>
  <c r="AK646" i="11"/>
  <c r="AK645" i="11"/>
  <c r="AK644" i="11"/>
  <c r="AK643" i="11"/>
  <c r="AK642" i="11"/>
  <c r="AK641" i="11"/>
  <c r="AK640" i="11"/>
  <c r="AK639" i="11"/>
  <c r="AK638" i="11"/>
  <c r="AK637" i="11"/>
  <c r="AK636" i="11"/>
  <c r="AK635" i="11"/>
  <c r="AK634" i="11"/>
  <c r="AK633" i="11"/>
  <c r="AK632" i="11"/>
  <c r="AK631" i="11"/>
  <c r="AK630" i="11"/>
  <c r="AK629" i="11"/>
  <c r="AK628" i="11"/>
  <c r="AK627" i="11"/>
  <c r="AK626" i="11"/>
  <c r="AK625" i="11"/>
  <c r="AK624" i="11"/>
  <c r="AK623" i="11"/>
  <c r="AK622" i="11"/>
  <c r="AK621" i="11"/>
  <c r="AK620" i="11"/>
  <c r="AK619" i="11"/>
  <c r="AK618" i="11"/>
  <c r="AK617" i="11"/>
  <c r="AK616" i="11"/>
  <c r="AK615" i="11"/>
  <c r="AK614" i="11"/>
  <c r="AK613" i="11"/>
  <c r="AK612" i="11"/>
  <c r="AK611" i="11"/>
  <c r="AK610" i="11"/>
  <c r="AK609" i="11"/>
  <c r="AK608" i="11"/>
  <c r="AK607" i="11"/>
  <c r="AK606" i="11"/>
  <c r="AK605" i="11"/>
  <c r="AK604" i="11"/>
  <c r="AK603" i="11"/>
  <c r="AK602" i="11"/>
  <c r="AK601" i="11"/>
  <c r="AK600" i="11"/>
  <c r="AK599" i="11"/>
  <c r="AK598" i="11"/>
  <c r="AK597" i="11"/>
  <c r="AK596" i="11"/>
  <c r="AK595" i="11"/>
  <c r="AK594" i="11"/>
  <c r="AK593" i="11"/>
  <c r="AK592" i="11"/>
  <c r="AK591" i="11"/>
  <c r="AK590" i="11"/>
  <c r="AK589" i="11"/>
  <c r="AK588" i="11"/>
  <c r="AK587" i="11"/>
  <c r="AK586" i="11"/>
  <c r="AK585" i="11"/>
  <c r="AK584" i="11"/>
  <c r="AK583" i="11"/>
  <c r="AK582" i="11"/>
  <c r="AK581" i="11"/>
  <c r="AK580" i="11"/>
  <c r="AK579" i="11"/>
  <c r="AK578" i="11"/>
  <c r="AK577" i="11"/>
  <c r="AK576" i="11"/>
  <c r="AK575" i="11"/>
  <c r="AK574" i="11"/>
  <c r="AK573" i="11"/>
  <c r="AK572" i="11"/>
  <c r="AK571" i="11"/>
  <c r="AK570" i="11"/>
  <c r="AK569" i="11"/>
  <c r="AK568" i="11"/>
  <c r="AK567" i="11"/>
  <c r="AK566" i="11"/>
  <c r="AK565" i="11"/>
  <c r="AK564" i="11"/>
  <c r="AK563" i="11"/>
  <c r="AK562" i="11"/>
  <c r="AK561" i="11"/>
  <c r="AK560" i="11"/>
  <c r="AK559" i="11"/>
  <c r="AK558" i="11"/>
  <c r="AK557" i="11"/>
  <c r="AK556" i="11"/>
  <c r="AK555" i="11"/>
  <c r="AK554" i="11"/>
  <c r="AK553" i="11"/>
  <c r="AK552" i="11"/>
  <c r="AK551" i="11"/>
  <c r="AK550" i="11"/>
  <c r="AK549" i="11"/>
  <c r="AK548" i="11"/>
  <c r="AK547" i="11"/>
  <c r="AK546" i="11"/>
  <c r="AK545" i="11"/>
  <c r="AK544" i="11"/>
  <c r="AK543" i="11"/>
  <c r="AK542" i="11"/>
  <c r="AK541" i="11"/>
  <c r="AK540" i="11"/>
  <c r="AK539" i="11"/>
  <c r="AK538" i="11"/>
  <c r="AK537" i="11"/>
  <c r="AK536" i="11"/>
  <c r="AK535" i="11"/>
  <c r="AK534" i="11"/>
  <c r="AK533" i="11"/>
  <c r="AK532" i="11"/>
  <c r="AK531" i="11"/>
  <c r="AK530" i="11"/>
  <c r="AK529" i="11"/>
  <c r="AK528" i="11"/>
  <c r="AK527" i="11"/>
  <c r="AK526" i="11"/>
  <c r="AK525" i="11"/>
  <c r="AK524" i="11"/>
  <c r="AK523" i="11"/>
  <c r="AK522" i="11"/>
  <c r="AK521" i="11"/>
  <c r="AK520" i="11"/>
  <c r="AK519" i="11"/>
  <c r="AK518" i="11"/>
  <c r="AK517" i="11"/>
  <c r="AK516" i="11"/>
  <c r="AK515" i="11"/>
  <c r="AK514" i="11"/>
  <c r="AK513" i="11"/>
  <c r="AK512" i="11"/>
  <c r="AK511" i="11"/>
  <c r="AK510" i="11"/>
  <c r="AK509" i="11"/>
  <c r="AK508" i="11"/>
  <c r="AK507" i="11"/>
  <c r="AK506" i="11"/>
  <c r="AK505" i="11"/>
  <c r="AK504" i="11"/>
  <c r="AK503" i="11"/>
  <c r="AK502" i="11"/>
  <c r="AK501" i="11"/>
  <c r="AK500" i="11"/>
  <c r="AK499" i="11"/>
  <c r="AK498" i="11"/>
  <c r="AK497" i="11"/>
  <c r="AK496" i="11"/>
  <c r="AK495" i="11"/>
  <c r="AK494" i="11"/>
  <c r="AK493" i="11"/>
  <c r="AK492" i="11"/>
  <c r="AK491" i="11"/>
  <c r="AK490" i="11"/>
  <c r="AK489" i="11"/>
  <c r="AK488" i="11"/>
  <c r="AK487" i="11"/>
  <c r="AK486" i="11"/>
  <c r="AK485" i="11"/>
  <c r="AK484" i="11"/>
  <c r="AK483" i="11"/>
  <c r="AK482" i="11"/>
  <c r="AK481" i="11"/>
  <c r="AK480" i="11"/>
  <c r="AK479" i="11"/>
  <c r="AK478" i="11"/>
  <c r="AK477" i="11"/>
  <c r="AK476" i="11"/>
  <c r="AK475" i="11"/>
  <c r="AK474" i="11"/>
  <c r="AK473" i="11"/>
  <c r="AK472" i="11"/>
  <c r="AK471" i="11"/>
  <c r="AK470" i="11"/>
  <c r="AK469" i="11"/>
  <c r="AK468" i="11"/>
  <c r="AK467" i="11"/>
  <c r="AK466" i="11"/>
  <c r="AK465" i="11"/>
  <c r="AK464" i="11"/>
  <c r="AK463" i="11"/>
  <c r="AK462" i="11"/>
  <c r="AK461" i="11"/>
  <c r="AK460" i="11"/>
  <c r="AK459" i="11"/>
  <c r="AK458" i="11"/>
  <c r="AK457" i="11"/>
  <c r="AK456" i="11"/>
  <c r="AK455" i="11"/>
  <c r="AK454" i="11"/>
  <c r="AK453" i="11"/>
  <c r="AK452" i="11"/>
  <c r="AK451" i="11"/>
  <c r="AK450" i="11"/>
  <c r="AK449" i="11"/>
  <c r="AK448" i="11"/>
  <c r="AK447" i="11"/>
  <c r="AK446" i="11"/>
  <c r="AK445" i="11"/>
  <c r="AK444" i="11"/>
  <c r="AK443" i="11"/>
  <c r="AK442" i="11"/>
  <c r="AK441" i="11"/>
  <c r="AK440" i="11"/>
  <c r="AK439" i="11"/>
  <c r="AK438" i="11"/>
  <c r="AK437" i="11"/>
  <c r="AK436" i="11"/>
  <c r="AK435" i="11"/>
  <c r="AK434" i="11"/>
  <c r="AK433" i="11"/>
  <c r="AK432" i="11"/>
  <c r="AK431" i="11"/>
  <c r="AK430" i="11"/>
  <c r="AK429" i="11"/>
  <c r="AK428" i="11"/>
  <c r="AK427" i="11"/>
  <c r="AK426" i="11"/>
  <c r="AK425" i="11"/>
  <c r="AK424" i="11"/>
  <c r="AK423" i="11"/>
  <c r="AK422" i="11"/>
  <c r="AK421" i="11"/>
  <c r="AK420" i="11"/>
  <c r="AK419" i="11"/>
  <c r="AK418" i="11"/>
  <c r="AK417" i="11"/>
  <c r="AK416" i="11"/>
  <c r="AK415" i="11"/>
  <c r="AK414" i="11"/>
  <c r="AK413" i="11"/>
  <c r="AK412" i="11"/>
  <c r="AK411" i="11"/>
  <c r="AK410" i="11"/>
  <c r="AK409" i="11"/>
  <c r="AK408" i="11"/>
  <c r="AK407" i="11"/>
  <c r="AK406" i="11"/>
  <c r="AK405" i="11"/>
  <c r="AK404" i="11"/>
  <c r="AK403" i="11"/>
  <c r="AK402" i="11"/>
  <c r="AK401" i="11"/>
  <c r="AK400" i="11"/>
  <c r="AK399" i="11"/>
  <c r="AK398" i="11"/>
  <c r="AK397" i="11"/>
  <c r="AK396" i="11"/>
  <c r="AK395" i="11"/>
  <c r="AK394" i="11"/>
  <c r="AK393" i="11"/>
  <c r="AK392" i="11"/>
  <c r="AK391" i="11"/>
  <c r="AK390" i="11"/>
  <c r="AK389" i="11"/>
  <c r="AK388" i="11"/>
  <c r="AK387" i="11"/>
  <c r="AK386" i="11"/>
  <c r="AK385" i="11"/>
  <c r="AK384" i="11"/>
  <c r="AK383" i="11"/>
  <c r="AK382" i="11"/>
  <c r="AK381" i="11"/>
  <c r="AK380" i="11"/>
  <c r="AK379" i="11"/>
  <c r="AK378" i="11"/>
  <c r="AK377" i="11"/>
  <c r="AK376" i="11"/>
  <c r="AK375" i="11"/>
  <c r="AK374" i="11"/>
  <c r="AK373" i="11"/>
  <c r="AK372" i="11"/>
  <c r="AK371" i="11"/>
  <c r="AK370" i="11"/>
  <c r="AK369" i="11"/>
  <c r="AK368" i="11"/>
  <c r="AK367" i="11"/>
  <c r="AK366" i="11"/>
  <c r="AK365" i="11"/>
  <c r="AK364" i="11"/>
  <c r="AK363" i="11"/>
  <c r="AK362" i="11"/>
  <c r="AK361" i="11"/>
  <c r="AK360" i="11"/>
  <c r="AK359" i="11"/>
  <c r="AK358" i="11"/>
  <c r="AK357" i="11"/>
  <c r="AK356" i="11"/>
  <c r="AK355" i="11"/>
  <c r="AK354" i="11"/>
  <c r="AK353" i="11"/>
  <c r="AK352" i="11"/>
  <c r="AK351" i="11"/>
  <c r="AK350" i="11"/>
  <c r="AK349" i="11"/>
  <c r="AK348" i="11"/>
  <c r="AK347" i="11"/>
  <c r="AK346" i="11"/>
  <c r="AK345" i="11"/>
  <c r="AK344" i="11"/>
  <c r="AK343" i="11"/>
  <c r="AK342" i="11"/>
  <c r="AK341" i="11"/>
  <c r="AK340" i="11"/>
  <c r="AK339" i="11"/>
  <c r="AK338" i="11"/>
  <c r="AK337" i="11"/>
  <c r="AK336" i="11"/>
  <c r="AK335" i="11"/>
  <c r="AK334" i="11"/>
  <c r="AK333" i="11"/>
  <c r="AK332" i="11"/>
  <c r="AK331" i="11"/>
  <c r="AK330" i="11"/>
  <c r="AK329" i="11"/>
  <c r="AK328" i="11"/>
  <c r="AK327" i="11"/>
  <c r="AK326" i="11"/>
  <c r="AK325" i="11"/>
  <c r="AK324" i="11"/>
  <c r="AK323" i="11"/>
  <c r="AK322" i="11"/>
  <c r="AK321" i="11"/>
  <c r="AK320" i="11"/>
  <c r="AK319" i="11"/>
  <c r="AK318" i="11"/>
  <c r="AK317" i="11"/>
  <c r="AK316" i="11"/>
  <c r="AK315" i="11"/>
  <c r="AK314" i="11"/>
  <c r="AK313" i="11"/>
  <c r="AK312" i="11"/>
  <c r="AK311" i="11"/>
  <c r="AK310" i="11"/>
  <c r="AK309" i="11"/>
  <c r="AK308" i="11"/>
  <c r="AK307" i="11"/>
  <c r="AK306" i="11"/>
  <c r="AK305" i="11"/>
  <c r="AK304" i="11"/>
  <c r="AK303" i="11"/>
  <c r="AK302" i="11"/>
  <c r="AK301" i="11"/>
  <c r="AK300" i="11"/>
  <c r="AK299" i="11"/>
  <c r="AK298" i="11"/>
  <c r="AK297" i="11"/>
  <c r="AK296" i="11"/>
  <c r="AK295" i="11"/>
  <c r="AK294" i="11"/>
  <c r="AK293" i="11"/>
  <c r="AK292" i="11"/>
  <c r="AK291" i="11"/>
  <c r="AK290" i="11"/>
  <c r="AK289" i="11"/>
  <c r="AK288" i="11"/>
  <c r="AK287" i="11"/>
  <c r="AK286" i="11"/>
  <c r="AK285" i="11"/>
  <c r="AK284" i="11"/>
  <c r="AK283" i="11"/>
  <c r="AK282" i="11"/>
  <c r="AK281" i="11"/>
  <c r="AK280" i="11"/>
  <c r="AK279" i="11"/>
  <c r="AK278" i="11"/>
  <c r="AK277" i="11"/>
  <c r="AK276" i="11"/>
  <c r="AK275" i="11"/>
  <c r="AK274" i="11"/>
  <c r="AK273" i="11"/>
  <c r="AK272" i="11"/>
  <c r="AK271" i="11"/>
  <c r="AK270" i="11"/>
  <c r="AK269" i="11"/>
  <c r="AK268" i="11"/>
  <c r="AK267" i="11"/>
  <c r="AK266" i="11"/>
  <c r="AK265" i="11"/>
  <c r="AK264" i="11"/>
  <c r="AK263" i="11"/>
  <c r="AK262" i="11"/>
  <c r="AK261" i="11"/>
  <c r="AK260" i="11"/>
  <c r="AK259" i="11"/>
  <c r="AK258" i="11"/>
  <c r="AK257" i="11"/>
  <c r="AK256" i="11"/>
  <c r="AK255" i="11"/>
  <c r="AK254" i="11"/>
  <c r="AK253" i="11"/>
  <c r="AK252" i="11"/>
  <c r="AK251" i="11"/>
  <c r="AK250" i="11"/>
  <c r="AK249" i="11"/>
  <c r="AK248" i="11"/>
  <c r="AK247" i="11"/>
  <c r="AK246" i="11"/>
  <c r="AK245" i="11"/>
  <c r="AK244" i="11"/>
  <c r="AK243" i="11"/>
  <c r="AK242" i="11"/>
  <c r="AK241" i="11"/>
  <c r="AK240" i="11"/>
  <c r="AK239" i="11"/>
  <c r="AK238" i="11"/>
  <c r="AK237" i="11"/>
  <c r="AK236" i="11"/>
  <c r="AK235" i="11"/>
  <c r="AK234" i="11"/>
  <c r="AK233" i="11"/>
  <c r="AK232" i="11"/>
  <c r="AK231" i="11"/>
  <c r="AK230" i="11"/>
  <c r="AK229" i="11"/>
  <c r="AK228" i="11"/>
  <c r="AK227" i="11"/>
  <c r="AK226" i="11"/>
  <c r="AK225" i="11"/>
  <c r="AK224" i="11"/>
  <c r="AK223" i="11"/>
  <c r="AK222" i="11"/>
  <c r="AK221" i="11"/>
  <c r="AK220" i="11"/>
  <c r="AK219" i="11"/>
  <c r="AK218" i="11"/>
  <c r="AK217" i="11"/>
  <c r="AK216" i="11"/>
  <c r="AK215" i="11"/>
  <c r="AK214" i="11"/>
  <c r="AK213" i="11"/>
  <c r="AK212" i="11"/>
  <c r="AK211" i="11"/>
  <c r="AK210" i="11"/>
  <c r="AK209" i="11"/>
  <c r="AK208" i="11"/>
  <c r="AK207" i="11"/>
  <c r="AK206" i="11"/>
  <c r="AK205" i="11"/>
  <c r="AK204" i="11"/>
  <c r="AK203" i="11"/>
  <c r="AK202" i="11"/>
  <c r="AK201" i="11"/>
  <c r="AK200" i="11"/>
  <c r="AK199" i="11"/>
  <c r="AK198" i="11"/>
  <c r="AK197" i="11"/>
  <c r="AK196" i="11"/>
  <c r="AK195" i="11"/>
  <c r="AK194" i="11"/>
  <c r="AK193" i="11"/>
  <c r="AK192" i="11"/>
  <c r="AK191" i="11"/>
  <c r="AK190" i="11"/>
  <c r="AK189" i="11"/>
  <c r="AK188" i="11"/>
  <c r="AK187" i="11"/>
  <c r="AK186" i="11"/>
  <c r="AK185" i="11"/>
  <c r="AK184" i="11"/>
  <c r="AK183" i="11"/>
  <c r="AK182" i="11"/>
  <c r="AK181" i="11"/>
  <c r="AK180" i="11"/>
  <c r="AK179" i="11"/>
  <c r="AK178" i="11"/>
  <c r="AK177" i="11"/>
  <c r="AK176" i="11"/>
  <c r="AK175" i="11"/>
  <c r="AK174" i="11"/>
  <c r="AK173" i="11"/>
  <c r="AK172" i="11"/>
  <c r="AK171" i="11"/>
  <c r="AK170" i="11"/>
  <c r="AK169" i="11"/>
  <c r="AK168" i="11"/>
  <c r="AK167" i="11"/>
  <c r="AK166" i="11"/>
  <c r="AK165" i="11"/>
  <c r="AK164" i="11"/>
  <c r="AK163" i="11"/>
  <c r="AK162" i="11"/>
  <c r="AK161" i="11"/>
  <c r="AK160" i="11"/>
  <c r="AK159" i="11"/>
  <c r="AK158" i="11"/>
  <c r="AK157" i="11"/>
  <c r="AK156" i="11"/>
  <c r="AK155" i="11"/>
  <c r="AK154" i="11"/>
  <c r="AK153" i="11"/>
  <c r="AK152" i="11"/>
  <c r="AK151" i="11"/>
  <c r="AK150" i="11"/>
  <c r="AK149" i="11"/>
  <c r="AK148" i="11"/>
  <c r="AK147" i="11"/>
  <c r="AK146" i="11"/>
  <c r="AK145" i="11"/>
  <c r="AK144" i="11"/>
  <c r="AK143" i="11"/>
  <c r="AK142" i="11"/>
  <c r="AK141" i="11"/>
  <c r="AK140" i="11"/>
  <c r="AK139" i="11"/>
  <c r="AK138" i="11"/>
  <c r="AK137" i="11"/>
  <c r="AK136" i="11"/>
  <c r="AK135" i="11"/>
  <c r="AK134" i="11"/>
  <c r="AK133" i="11"/>
  <c r="AK132" i="11"/>
  <c r="AK131" i="11"/>
  <c r="AK130" i="11"/>
  <c r="AK129" i="11"/>
  <c r="AK128" i="11"/>
  <c r="AK127" i="11"/>
  <c r="AK126" i="11"/>
  <c r="AK125" i="11"/>
  <c r="AK124" i="11"/>
  <c r="AK123" i="11"/>
  <c r="AK122" i="11"/>
  <c r="AK121" i="11"/>
  <c r="AK120" i="11"/>
  <c r="AK119" i="11"/>
  <c r="AK118" i="11"/>
  <c r="AK117" i="11"/>
  <c r="AK116" i="11"/>
  <c r="AK115" i="11"/>
  <c r="AK114" i="11"/>
  <c r="AK113" i="11"/>
  <c r="AK112" i="11"/>
  <c r="AK111" i="11"/>
  <c r="AK110" i="11"/>
  <c r="AK109" i="11"/>
  <c r="AK108" i="11"/>
  <c r="AK107" i="11"/>
  <c r="AK106" i="11"/>
  <c r="AK105" i="11"/>
  <c r="AK104" i="11"/>
  <c r="AK103" i="11"/>
  <c r="AK102" i="11"/>
  <c r="AK101" i="11"/>
  <c r="AK100" i="11"/>
  <c r="AK99" i="11"/>
  <c r="AK98" i="11"/>
  <c r="AK97" i="11"/>
  <c r="AK96" i="11"/>
  <c r="AK95" i="11"/>
  <c r="AK94" i="11"/>
  <c r="AK93" i="11"/>
  <c r="AK92" i="11"/>
  <c r="AK91" i="11"/>
  <c r="AK90" i="11"/>
  <c r="AK89" i="11"/>
  <c r="AK88" i="11"/>
  <c r="AK87" i="11"/>
  <c r="AK86" i="11"/>
  <c r="AK85" i="11"/>
  <c r="AK84" i="11"/>
  <c r="AK83" i="11"/>
  <c r="AK82" i="11"/>
  <c r="AK81" i="11"/>
  <c r="AK80" i="11"/>
  <c r="AK79" i="11"/>
  <c r="AK78" i="11"/>
  <c r="AK77" i="11"/>
  <c r="AK76" i="11"/>
  <c r="AK75" i="11"/>
  <c r="AK74" i="11"/>
  <c r="AK73" i="11"/>
  <c r="AK72" i="11"/>
  <c r="AK71" i="11"/>
  <c r="AK70" i="11"/>
  <c r="AK69" i="11"/>
  <c r="AK68" i="11"/>
  <c r="AK67" i="11"/>
  <c r="AK66" i="11"/>
  <c r="AK65" i="11"/>
  <c r="AK64" i="11"/>
  <c r="AK63" i="11"/>
  <c r="AK62" i="11"/>
  <c r="AK61" i="11"/>
  <c r="AK60" i="11"/>
  <c r="AK59" i="11"/>
  <c r="AK58" i="11"/>
  <c r="AK57" i="11"/>
  <c r="AK56" i="11"/>
  <c r="AK55" i="11"/>
  <c r="AK54" i="11"/>
  <c r="AK53" i="11"/>
  <c r="AK52" i="11"/>
  <c r="AK51" i="11"/>
  <c r="AK50" i="11"/>
  <c r="AK49" i="11"/>
  <c r="AK48" i="11"/>
  <c r="AK47" i="11"/>
  <c r="AK46" i="11"/>
  <c r="AK45" i="11"/>
  <c r="AK44" i="11"/>
  <c r="AK43" i="11"/>
  <c r="AK42" i="11"/>
  <c r="AK41" i="11"/>
  <c r="AK40" i="11"/>
  <c r="AK39" i="11"/>
  <c r="AK38" i="11"/>
  <c r="AK37" i="11"/>
  <c r="AK36" i="11"/>
  <c r="AK35" i="11"/>
  <c r="AK34" i="11"/>
  <c r="AK33" i="11"/>
  <c r="AK32" i="11"/>
  <c r="AK31" i="11"/>
  <c r="AK30" i="11"/>
  <c r="AK29" i="11"/>
  <c r="AK28" i="11"/>
  <c r="AK27" i="11"/>
  <c r="AK26" i="11"/>
  <c r="AK25" i="11"/>
  <c r="AK24" i="11"/>
  <c r="AK23" i="11"/>
  <c r="AK22" i="11"/>
  <c r="AK21" i="11"/>
  <c r="AK20" i="11"/>
  <c r="AK19" i="11"/>
  <c r="AK18" i="11"/>
  <c r="AK17" i="11"/>
  <c r="AK16" i="11"/>
  <c r="AK15" i="11"/>
  <c r="AK14" i="11"/>
  <c r="AK13" i="11"/>
  <c r="AK12" i="11"/>
  <c r="AK11" i="11"/>
  <c r="AK10" i="11"/>
  <c r="AK9" i="11"/>
  <c r="AK8" i="11"/>
  <c r="AK7" i="11"/>
  <c r="AK6" i="11"/>
  <c r="AK5" i="11"/>
  <c r="AI5500" i="11"/>
  <c r="AI5499" i="11"/>
  <c r="AI5498" i="11"/>
  <c r="AI5497" i="11"/>
  <c r="AI5496" i="11"/>
  <c r="AI5495" i="11"/>
  <c r="AI5494" i="11"/>
  <c r="AI5493" i="11"/>
  <c r="AI5492" i="11"/>
  <c r="AI5491" i="11"/>
  <c r="AI5490" i="11"/>
  <c r="AI5489" i="11"/>
  <c r="AI5488" i="11"/>
  <c r="AI5487" i="11"/>
  <c r="AI5486" i="11"/>
  <c r="AI5485" i="11"/>
  <c r="AI5484" i="11"/>
  <c r="AI5483" i="11"/>
  <c r="AI5482" i="11"/>
  <c r="AI5481" i="11"/>
  <c r="AI5480" i="11"/>
  <c r="AI5479" i="11"/>
  <c r="AI5478" i="11"/>
  <c r="AI5477" i="11"/>
  <c r="AI5476" i="11"/>
  <c r="AI5475" i="11"/>
  <c r="AI5474" i="11"/>
  <c r="AI5473" i="11"/>
  <c r="AI5472" i="11"/>
  <c r="AI5471" i="11"/>
  <c r="AI5470" i="11"/>
  <c r="AI5469" i="11"/>
  <c r="AI5468" i="11"/>
  <c r="AI5467" i="11"/>
  <c r="AI5466" i="11"/>
  <c r="AI5465" i="11"/>
  <c r="AI5464" i="11"/>
  <c r="AI5463" i="11"/>
  <c r="AI5462" i="11"/>
  <c r="AI5461" i="11"/>
  <c r="AI5460" i="11"/>
  <c r="AI5459" i="11"/>
  <c r="AI5458" i="11"/>
  <c r="AI5457" i="11"/>
  <c r="AI5456" i="11"/>
  <c r="AI5455" i="11"/>
  <c r="AI5454" i="11"/>
  <c r="AI5453" i="11"/>
  <c r="AI5452" i="11"/>
  <c r="AI5451" i="11"/>
  <c r="AI5450" i="11"/>
  <c r="AI5449" i="11"/>
  <c r="AI5448" i="11"/>
  <c r="AI5447" i="11"/>
  <c r="AI5446" i="11"/>
  <c r="AI5445" i="11"/>
  <c r="AI5444" i="11"/>
  <c r="AI5443" i="11"/>
  <c r="AI5442" i="11"/>
  <c r="AI5441" i="11"/>
  <c r="AI5440" i="11"/>
  <c r="AI5439" i="11"/>
  <c r="AI5438" i="11"/>
  <c r="AI5437" i="11"/>
  <c r="AI5436" i="11"/>
  <c r="AI5435" i="11"/>
  <c r="AI5434" i="11"/>
  <c r="AI5433" i="11"/>
  <c r="AI5432" i="11"/>
  <c r="AI5431" i="11"/>
  <c r="AI5430" i="11"/>
  <c r="AI5429" i="11"/>
  <c r="AI5428" i="11"/>
  <c r="AI5427" i="11"/>
  <c r="AI5426" i="11"/>
  <c r="AI5425" i="11"/>
  <c r="AI5424" i="11"/>
  <c r="AI5423" i="11"/>
  <c r="AI5422" i="11"/>
  <c r="AI5421" i="11"/>
  <c r="AI5420" i="11"/>
  <c r="AI5419" i="11"/>
  <c r="AI5418" i="11"/>
  <c r="AI5417" i="11"/>
  <c r="AI5416" i="11"/>
  <c r="AI5415" i="11"/>
  <c r="AI5414" i="11"/>
  <c r="AI5413" i="11"/>
  <c r="AI5412" i="11"/>
  <c r="AI5411" i="11"/>
  <c r="AI5410" i="11"/>
  <c r="AI5409" i="11"/>
  <c r="AI5408" i="11"/>
  <c r="AI5407" i="11"/>
  <c r="AI5406" i="11"/>
  <c r="AI5405" i="11"/>
  <c r="AI5404" i="11"/>
  <c r="AI5403" i="11"/>
  <c r="AI5402" i="11"/>
  <c r="AI5401" i="11"/>
  <c r="AI5400" i="11"/>
  <c r="AI5399" i="11"/>
  <c r="AI5398" i="11"/>
  <c r="AI5397" i="11"/>
  <c r="AI5396" i="11"/>
  <c r="AI5395" i="11"/>
  <c r="AI5394" i="11"/>
  <c r="AI5393" i="11"/>
  <c r="AI5392" i="11"/>
  <c r="AI5391" i="11"/>
  <c r="AI5390" i="11"/>
  <c r="AI5389" i="11"/>
  <c r="AI5388" i="11"/>
  <c r="AI5387" i="11"/>
  <c r="AI5386" i="11"/>
  <c r="AI5385" i="11"/>
  <c r="AI5384" i="11"/>
  <c r="AI5383" i="11"/>
  <c r="AI5382" i="11"/>
  <c r="AI5381" i="11"/>
  <c r="AI5380" i="11"/>
  <c r="AI5379" i="11"/>
  <c r="AI5378" i="11"/>
  <c r="AI5377" i="11"/>
  <c r="AI5376" i="11"/>
  <c r="AI5375" i="11"/>
  <c r="AI5374" i="11"/>
  <c r="AI5373" i="11"/>
  <c r="AI5372" i="11"/>
  <c r="AI5371" i="11"/>
  <c r="AI5370" i="11"/>
  <c r="AI5369" i="11"/>
  <c r="AI5368" i="11"/>
  <c r="AI5367" i="11"/>
  <c r="AI5366" i="11"/>
  <c r="AI5365" i="11"/>
  <c r="AI5364" i="11"/>
  <c r="AI5363" i="11"/>
  <c r="AI5362" i="11"/>
  <c r="AI5361" i="11"/>
  <c r="AI5360" i="11"/>
  <c r="AI5359" i="11"/>
  <c r="AI5358" i="11"/>
  <c r="AI5357" i="11"/>
  <c r="AI5356" i="11"/>
  <c r="AI5355" i="11"/>
  <c r="AI5354" i="11"/>
  <c r="AI5353" i="11"/>
  <c r="AI5352" i="11"/>
  <c r="AI5351" i="11"/>
  <c r="AI5350" i="11"/>
  <c r="AI5349" i="11"/>
  <c r="AI5348" i="11"/>
  <c r="AI5347" i="11"/>
  <c r="AI5346" i="11"/>
  <c r="AI5345" i="11"/>
  <c r="AI5344" i="11"/>
  <c r="AI5343" i="11"/>
  <c r="AI5342" i="11"/>
  <c r="AI5341" i="11"/>
  <c r="AI5340" i="11"/>
  <c r="AI5339" i="11"/>
  <c r="AI5338" i="11"/>
  <c r="AI5337" i="11"/>
  <c r="AI5336" i="11"/>
  <c r="AI5335" i="11"/>
  <c r="AI5334" i="11"/>
  <c r="AI5333" i="11"/>
  <c r="AI5332" i="11"/>
  <c r="AI5331" i="11"/>
  <c r="AI5330" i="11"/>
  <c r="AI5329" i="11"/>
  <c r="AI5328" i="11"/>
  <c r="AI5327" i="11"/>
  <c r="AI5326" i="11"/>
  <c r="AI5325" i="11"/>
  <c r="AI5324" i="11"/>
  <c r="AI5323" i="11"/>
  <c r="AI5322" i="11"/>
  <c r="AI5321" i="11"/>
  <c r="AI5320" i="11"/>
  <c r="AI5319" i="11"/>
  <c r="AI5318" i="11"/>
  <c r="AI5317" i="11"/>
  <c r="AI5316" i="11"/>
  <c r="AI5315" i="11"/>
  <c r="AI5314" i="11"/>
  <c r="AI5313" i="11"/>
  <c r="AI5312" i="11"/>
  <c r="AI5311" i="11"/>
  <c r="AI5310" i="11"/>
  <c r="AI5309" i="11"/>
  <c r="AI5308" i="11"/>
  <c r="AI5307" i="11"/>
  <c r="AI5306" i="11"/>
  <c r="AI5305" i="11"/>
  <c r="AI5304" i="11"/>
  <c r="AI5303" i="11"/>
  <c r="AI5302" i="11"/>
  <c r="AI5301" i="11"/>
  <c r="AI5300" i="11"/>
  <c r="AI5299" i="11"/>
  <c r="AI5298" i="11"/>
  <c r="AI5297" i="11"/>
  <c r="AI5296" i="11"/>
  <c r="AI5295" i="11"/>
  <c r="AI5294" i="11"/>
  <c r="AI5293" i="11"/>
  <c r="AI5292" i="11"/>
  <c r="AI5291" i="11"/>
  <c r="AI5290" i="11"/>
  <c r="AI5289" i="11"/>
  <c r="AI5288" i="11"/>
  <c r="AI5287" i="11"/>
  <c r="AI5286" i="11"/>
  <c r="AI5285" i="11"/>
  <c r="AI5284" i="11"/>
  <c r="AI5283" i="11"/>
  <c r="AI5282" i="11"/>
  <c r="AI5281" i="11"/>
  <c r="AI5280" i="11"/>
  <c r="AI5279" i="11"/>
  <c r="AI5278" i="11"/>
  <c r="AI5277" i="11"/>
  <c r="AI5276" i="11"/>
  <c r="AI5275" i="11"/>
  <c r="AI5274" i="11"/>
  <c r="AI5273" i="11"/>
  <c r="AI5272" i="11"/>
  <c r="AI5271" i="11"/>
  <c r="AI5270" i="11"/>
  <c r="AI5269" i="11"/>
  <c r="AI5268" i="11"/>
  <c r="AI5267" i="11"/>
  <c r="AI5266" i="11"/>
  <c r="AI5265" i="11"/>
  <c r="AI5264" i="11"/>
  <c r="AI5263" i="11"/>
  <c r="AI5262" i="11"/>
  <c r="AI5261" i="11"/>
  <c r="AI5260" i="11"/>
  <c r="AI5259" i="11"/>
  <c r="AI5258" i="11"/>
  <c r="AI5257" i="11"/>
  <c r="AI5256" i="11"/>
  <c r="AI5255" i="11"/>
  <c r="AI5254" i="11"/>
  <c r="AI5253" i="11"/>
  <c r="AI5252" i="11"/>
  <c r="AI5251" i="11"/>
  <c r="AI5250" i="11"/>
  <c r="AI5249" i="11"/>
  <c r="AI5248" i="11"/>
  <c r="AI5247" i="11"/>
  <c r="AI5246" i="11"/>
  <c r="AI5245" i="11"/>
  <c r="AI5244" i="11"/>
  <c r="AI5243" i="11"/>
  <c r="AI5242" i="11"/>
  <c r="AI5241" i="11"/>
  <c r="AI5240" i="11"/>
  <c r="AI5239" i="11"/>
  <c r="AI5238" i="11"/>
  <c r="AI5237" i="11"/>
  <c r="AI5236" i="11"/>
  <c r="AI5235" i="11"/>
  <c r="AI5234" i="11"/>
  <c r="AI5233" i="11"/>
  <c r="AI5232" i="11"/>
  <c r="AI5231" i="11"/>
  <c r="AI5230" i="11"/>
  <c r="AI5229" i="11"/>
  <c r="AI5228" i="11"/>
  <c r="AI5227" i="11"/>
  <c r="AI5226" i="11"/>
  <c r="AI5225" i="11"/>
  <c r="AI5224" i="11"/>
  <c r="AI5223" i="11"/>
  <c r="AI5222" i="11"/>
  <c r="AI5221" i="11"/>
  <c r="AI5220" i="11"/>
  <c r="AI5219" i="11"/>
  <c r="AI5218" i="11"/>
  <c r="AI5217" i="11"/>
  <c r="AI5216" i="11"/>
  <c r="AI5215" i="11"/>
  <c r="AI5214" i="11"/>
  <c r="AI5213" i="11"/>
  <c r="AI5212" i="11"/>
  <c r="AI5211" i="11"/>
  <c r="AI5210" i="11"/>
  <c r="AI5209" i="11"/>
  <c r="AI5208" i="11"/>
  <c r="AI5207" i="11"/>
  <c r="AI5206" i="11"/>
  <c r="AI5205" i="11"/>
  <c r="AI5204" i="11"/>
  <c r="AI5203" i="11"/>
  <c r="AI5202" i="11"/>
  <c r="AI5201" i="11"/>
  <c r="AI5200" i="11"/>
  <c r="AI5199" i="11"/>
  <c r="AI5198" i="11"/>
  <c r="AI5197" i="11"/>
  <c r="AI5196" i="11"/>
  <c r="AI5195" i="11"/>
  <c r="AI5194" i="11"/>
  <c r="AI5193" i="11"/>
  <c r="AI5192" i="11"/>
  <c r="AI5191" i="11"/>
  <c r="AI5190" i="11"/>
  <c r="AI5189" i="11"/>
  <c r="AI5188" i="11"/>
  <c r="AI5187" i="11"/>
  <c r="AI5186" i="11"/>
  <c r="AI5185" i="11"/>
  <c r="AI5184" i="11"/>
  <c r="AI5183" i="11"/>
  <c r="AI5182" i="11"/>
  <c r="AI5181" i="11"/>
  <c r="AI5180" i="11"/>
  <c r="AI5179" i="11"/>
  <c r="AI5178" i="11"/>
  <c r="AI5177" i="11"/>
  <c r="AI5176" i="11"/>
  <c r="AI5175" i="11"/>
  <c r="AI5174" i="11"/>
  <c r="AI5173" i="11"/>
  <c r="AI5172" i="11"/>
  <c r="AI5171" i="11"/>
  <c r="AI5170" i="11"/>
  <c r="AI5169" i="11"/>
  <c r="AI5168" i="11"/>
  <c r="AI5167" i="11"/>
  <c r="AI5166" i="11"/>
  <c r="AI5165" i="11"/>
  <c r="AI5164" i="11"/>
  <c r="AI5163" i="11"/>
  <c r="AI5162" i="11"/>
  <c r="AI5161" i="11"/>
  <c r="AI5160" i="11"/>
  <c r="AI5159" i="11"/>
  <c r="AI5158" i="11"/>
  <c r="AI5157" i="11"/>
  <c r="AI5156" i="11"/>
  <c r="AI5155" i="11"/>
  <c r="AI5154" i="11"/>
  <c r="AI5153" i="11"/>
  <c r="AI5152" i="11"/>
  <c r="AI5151" i="11"/>
  <c r="AI5150" i="11"/>
  <c r="AI5149" i="11"/>
  <c r="AI5148" i="11"/>
  <c r="AI5147" i="11"/>
  <c r="AI5146" i="11"/>
  <c r="AI5145" i="11"/>
  <c r="AI5144" i="11"/>
  <c r="AI5143" i="11"/>
  <c r="AI5142" i="11"/>
  <c r="AI5141" i="11"/>
  <c r="AI5140" i="11"/>
  <c r="AI5139" i="11"/>
  <c r="AI5138" i="11"/>
  <c r="AI5137" i="11"/>
  <c r="AI5136" i="11"/>
  <c r="AI5135" i="11"/>
  <c r="AI5134" i="11"/>
  <c r="AI5133" i="11"/>
  <c r="AI5132" i="11"/>
  <c r="AI5131" i="11"/>
  <c r="AI5130" i="11"/>
  <c r="AI5129" i="11"/>
  <c r="AI5128" i="11"/>
  <c r="AI5127" i="11"/>
  <c r="AI5126" i="11"/>
  <c r="AI5125" i="11"/>
  <c r="AI5124" i="11"/>
  <c r="AI5123" i="11"/>
  <c r="AI5122" i="11"/>
  <c r="AI5121" i="11"/>
  <c r="AI5120" i="11"/>
  <c r="AI5119" i="11"/>
  <c r="AI5118" i="11"/>
  <c r="AI5117" i="11"/>
  <c r="AI5116" i="11"/>
  <c r="AI5115" i="11"/>
  <c r="AI5114" i="11"/>
  <c r="AI5113" i="11"/>
  <c r="AI5112" i="11"/>
  <c r="AI5111" i="11"/>
  <c r="AI5110" i="11"/>
  <c r="AI5109" i="11"/>
  <c r="AI5108" i="11"/>
  <c r="AI5107" i="11"/>
  <c r="AI5106" i="11"/>
  <c r="AI5105" i="11"/>
  <c r="AI5104" i="11"/>
  <c r="AI5103" i="11"/>
  <c r="AI5102" i="11"/>
  <c r="AI5101" i="11"/>
  <c r="AI5100" i="11"/>
  <c r="AI5099" i="11"/>
  <c r="AI5098" i="11"/>
  <c r="AI5097" i="11"/>
  <c r="AI5096" i="11"/>
  <c r="AI5095" i="11"/>
  <c r="AI5094" i="11"/>
  <c r="AI5093" i="11"/>
  <c r="AI5092" i="11"/>
  <c r="AI5091" i="11"/>
  <c r="AI5090" i="11"/>
  <c r="AI5089" i="11"/>
  <c r="AI5088" i="11"/>
  <c r="AI5087" i="11"/>
  <c r="AI5086" i="11"/>
  <c r="AI5085" i="11"/>
  <c r="AI5084" i="11"/>
  <c r="AI5083" i="11"/>
  <c r="AI5082" i="11"/>
  <c r="AI5081" i="11"/>
  <c r="AI5080" i="11"/>
  <c r="AI5079" i="11"/>
  <c r="AI5078" i="11"/>
  <c r="AI5077" i="11"/>
  <c r="AI5076" i="11"/>
  <c r="AI5075" i="11"/>
  <c r="AI5074" i="11"/>
  <c r="AI5073" i="11"/>
  <c r="AI5072" i="11"/>
  <c r="AI5071" i="11"/>
  <c r="AI5070" i="11"/>
  <c r="AI5069" i="11"/>
  <c r="AI5068" i="11"/>
  <c r="AI5067" i="11"/>
  <c r="AI5066" i="11"/>
  <c r="AI5065" i="11"/>
  <c r="AI5064" i="11"/>
  <c r="AI5063" i="11"/>
  <c r="AI5062" i="11"/>
  <c r="AI5061" i="11"/>
  <c r="AI5060" i="11"/>
  <c r="AI5059" i="11"/>
  <c r="AI5058" i="11"/>
  <c r="AI5057" i="11"/>
  <c r="AI5056" i="11"/>
  <c r="AI5055" i="11"/>
  <c r="AI5054" i="11"/>
  <c r="AI5053" i="11"/>
  <c r="AI5052" i="11"/>
  <c r="AI5051" i="11"/>
  <c r="AI5050" i="11"/>
  <c r="AI5049" i="11"/>
  <c r="AI5048" i="11"/>
  <c r="AI5047" i="11"/>
  <c r="AI5046" i="11"/>
  <c r="AI5045" i="11"/>
  <c r="AI5044" i="11"/>
  <c r="AI5043" i="11"/>
  <c r="AI5042" i="11"/>
  <c r="AI5041" i="11"/>
  <c r="AI5040" i="11"/>
  <c r="AI5039" i="11"/>
  <c r="AI5038" i="11"/>
  <c r="AI5037" i="11"/>
  <c r="AI5036" i="11"/>
  <c r="AI5035" i="11"/>
  <c r="AI5034" i="11"/>
  <c r="AI5033" i="11"/>
  <c r="AI5032" i="11"/>
  <c r="AI5031" i="11"/>
  <c r="AI5030" i="11"/>
  <c r="AI5029" i="11"/>
  <c r="AI5028" i="11"/>
  <c r="AI5027" i="11"/>
  <c r="AI5026" i="11"/>
  <c r="AI5025" i="11"/>
  <c r="AI5024" i="11"/>
  <c r="AI5023" i="11"/>
  <c r="AI5022" i="11"/>
  <c r="AI5021" i="11"/>
  <c r="AI5020" i="11"/>
  <c r="AI5019" i="11"/>
  <c r="AI5018" i="11"/>
  <c r="AI5017" i="11"/>
  <c r="AI5016" i="11"/>
  <c r="AI5015" i="11"/>
  <c r="AI5014" i="11"/>
  <c r="AI5013" i="11"/>
  <c r="AI5012" i="11"/>
  <c r="AI5011" i="11"/>
  <c r="AI5010" i="11"/>
  <c r="AI5009" i="11"/>
  <c r="AI5008" i="11"/>
  <c r="AI5007" i="11"/>
  <c r="AI5006" i="11"/>
  <c r="AI5005" i="11"/>
  <c r="AI5004" i="11"/>
  <c r="AI5003" i="11"/>
  <c r="AI5002" i="11"/>
  <c r="AI5001" i="11"/>
  <c r="AI5000" i="11"/>
  <c r="AI4999" i="11"/>
  <c r="AI4998" i="11"/>
  <c r="AI4997" i="11"/>
  <c r="AI4996" i="11"/>
  <c r="AI4995" i="11"/>
  <c r="AI4994" i="11"/>
  <c r="AI4993" i="11"/>
  <c r="AI4992" i="11"/>
  <c r="AI4991" i="11"/>
  <c r="AI4990" i="11"/>
  <c r="AI4989" i="11"/>
  <c r="AI4988" i="11"/>
  <c r="AI4987" i="11"/>
  <c r="AI4986" i="11"/>
  <c r="AI4985" i="11"/>
  <c r="AI4984" i="11"/>
  <c r="AI4983" i="11"/>
  <c r="AI4982" i="11"/>
  <c r="AI4981" i="11"/>
  <c r="AI4980" i="11"/>
  <c r="AI4979" i="11"/>
  <c r="AI4978" i="11"/>
  <c r="AI4977" i="11"/>
  <c r="AI4976" i="11"/>
  <c r="AI4975" i="11"/>
  <c r="AI4974" i="11"/>
  <c r="AI4973" i="11"/>
  <c r="AI4972" i="11"/>
  <c r="AI4971" i="11"/>
  <c r="AI4970" i="11"/>
  <c r="AI4969" i="11"/>
  <c r="AI4968" i="11"/>
  <c r="AI4967" i="11"/>
  <c r="AI4966" i="11"/>
  <c r="AI4965" i="11"/>
  <c r="AI4964" i="11"/>
  <c r="AI4963" i="11"/>
  <c r="AI4962" i="11"/>
  <c r="AI4961" i="11"/>
  <c r="AI4960" i="11"/>
  <c r="AI4959" i="11"/>
  <c r="AI4958" i="11"/>
  <c r="AI4957" i="11"/>
  <c r="AI4956" i="11"/>
  <c r="AI4955" i="11"/>
  <c r="AI4954" i="11"/>
  <c r="AI4953" i="11"/>
  <c r="AI4952" i="11"/>
  <c r="AI4951" i="11"/>
  <c r="AI4950" i="11"/>
  <c r="AI4949" i="11"/>
  <c r="AI4948" i="11"/>
  <c r="AI4947" i="11"/>
  <c r="AI4946" i="11"/>
  <c r="AI4945" i="11"/>
  <c r="AI4944" i="11"/>
  <c r="AI4943" i="11"/>
  <c r="AI4942" i="11"/>
  <c r="AI4941" i="11"/>
  <c r="AI4940" i="11"/>
  <c r="AI4939" i="11"/>
  <c r="AI4938" i="11"/>
  <c r="AI4937" i="11"/>
  <c r="AI4936" i="11"/>
  <c r="AI4935" i="11"/>
  <c r="AI4934" i="11"/>
  <c r="AI4933" i="11"/>
  <c r="AI4932" i="11"/>
  <c r="AI4931" i="11"/>
  <c r="AI4930" i="11"/>
  <c r="AI4929" i="11"/>
  <c r="AI4928" i="11"/>
  <c r="AI4927" i="11"/>
  <c r="AI4926" i="11"/>
  <c r="AI4925" i="11"/>
  <c r="AI4924" i="11"/>
  <c r="AI4923" i="11"/>
  <c r="AI4922" i="11"/>
  <c r="AI4921" i="11"/>
  <c r="AI4920" i="11"/>
  <c r="AI4919" i="11"/>
  <c r="AI4918" i="11"/>
  <c r="AI4917" i="11"/>
  <c r="AI4916" i="11"/>
  <c r="AI4915" i="11"/>
  <c r="AI4914" i="11"/>
  <c r="AI4913" i="11"/>
  <c r="AI4912" i="11"/>
  <c r="AI4911" i="11"/>
  <c r="AI4910" i="11"/>
  <c r="AI4909" i="11"/>
  <c r="AI4908" i="11"/>
  <c r="AI4907" i="11"/>
  <c r="AI4906" i="11"/>
  <c r="AI4905" i="11"/>
  <c r="AI4904" i="11"/>
  <c r="AI4903" i="11"/>
  <c r="AI4902" i="11"/>
  <c r="AI4901" i="11"/>
  <c r="AI4900" i="11"/>
  <c r="AI4899" i="11"/>
  <c r="AI4898" i="11"/>
  <c r="AI4897" i="11"/>
  <c r="AI4896" i="11"/>
  <c r="AI4895" i="11"/>
  <c r="AI4894" i="11"/>
  <c r="AI4893" i="11"/>
  <c r="AI4892" i="11"/>
  <c r="AI4891" i="11"/>
  <c r="AI4890" i="11"/>
  <c r="AI4889" i="11"/>
  <c r="AI4888" i="11"/>
  <c r="AI4887" i="11"/>
  <c r="AI4886" i="11"/>
  <c r="AI4885" i="11"/>
  <c r="AI4884" i="11"/>
  <c r="AI4883" i="11"/>
  <c r="AI4882" i="11"/>
  <c r="AI4881" i="11"/>
  <c r="AI4880" i="11"/>
  <c r="AI4879" i="11"/>
  <c r="AI4878" i="11"/>
  <c r="AI4877" i="11"/>
  <c r="AI4876" i="11"/>
  <c r="AI4875" i="11"/>
  <c r="AI4874" i="11"/>
  <c r="AI4873" i="11"/>
  <c r="AI4872" i="11"/>
  <c r="AI4871" i="11"/>
  <c r="AI4870" i="11"/>
  <c r="AI4869" i="11"/>
  <c r="AI4868" i="11"/>
  <c r="AI4867" i="11"/>
  <c r="AI4866" i="11"/>
  <c r="AI4865" i="11"/>
  <c r="AI4864" i="11"/>
  <c r="AI4863" i="11"/>
  <c r="AI4862" i="11"/>
  <c r="AI4861" i="11"/>
  <c r="AI4860" i="11"/>
  <c r="AI4859" i="11"/>
  <c r="AI4858" i="11"/>
  <c r="AI4857" i="11"/>
  <c r="AI4856" i="11"/>
  <c r="AI4855" i="11"/>
  <c r="AI4854" i="11"/>
  <c r="AI4853" i="11"/>
  <c r="AI4852" i="11"/>
  <c r="AI4851" i="11"/>
  <c r="AI4850" i="11"/>
  <c r="AI4849" i="11"/>
  <c r="AI4848" i="11"/>
  <c r="AI4847" i="11"/>
  <c r="AI4846" i="11"/>
  <c r="AI4845" i="11"/>
  <c r="AI4844" i="11"/>
  <c r="AI4843" i="11"/>
  <c r="AI4842" i="11"/>
  <c r="AI4841" i="11"/>
  <c r="AI4840" i="11"/>
  <c r="AI4839" i="11"/>
  <c r="AI4838" i="11"/>
  <c r="AI4837" i="11"/>
  <c r="AI4836" i="11"/>
  <c r="AI4835" i="11"/>
  <c r="AI4834" i="11"/>
  <c r="AI4833" i="11"/>
  <c r="AI4832" i="11"/>
  <c r="AI4831" i="11"/>
  <c r="AI4830" i="11"/>
  <c r="AI4829" i="11"/>
  <c r="AI4828" i="11"/>
  <c r="AI4827" i="11"/>
  <c r="AI4826" i="11"/>
  <c r="AI4825" i="11"/>
  <c r="AI4824" i="11"/>
  <c r="AI4823" i="11"/>
  <c r="AI4822" i="11"/>
  <c r="AI4821" i="11"/>
  <c r="AI4820" i="11"/>
  <c r="AI4819" i="11"/>
  <c r="AI4818" i="11"/>
  <c r="AI4817" i="11"/>
  <c r="AI4816" i="11"/>
  <c r="AI4815" i="11"/>
  <c r="AI4814" i="11"/>
  <c r="AI4813" i="11"/>
  <c r="AI4812" i="11"/>
  <c r="AI4811" i="11"/>
  <c r="AI4810" i="11"/>
  <c r="AI4809" i="11"/>
  <c r="AI4808" i="11"/>
  <c r="AI4807" i="11"/>
  <c r="AI4806" i="11"/>
  <c r="AI4805" i="11"/>
  <c r="AI4804" i="11"/>
  <c r="AI4803" i="11"/>
  <c r="AI4802" i="11"/>
  <c r="AI4801" i="11"/>
  <c r="AI4800" i="11"/>
  <c r="AI4799" i="11"/>
  <c r="AI4798" i="11"/>
  <c r="AI4797" i="11"/>
  <c r="AI4796" i="11"/>
  <c r="AI4795" i="11"/>
  <c r="AI4794" i="11"/>
  <c r="AI4793" i="11"/>
  <c r="AI4792" i="11"/>
  <c r="AI4791" i="11"/>
  <c r="AI4790" i="11"/>
  <c r="AI4789" i="11"/>
  <c r="AI4788" i="11"/>
  <c r="AI4787" i="11"/>
  <c r="AI4786" i="11"/>
  <c r="AI4785" i="11"/>
  <c r="AI4784" i="11"/>
  <c r="AI4783" i="11"/>
  <c r="AI4782" i="11"/>
  <c r="AI4781" i="11"/>
  <c r="AI4780" i="11"/>
  <c r="AI4779" i="11"/>
  <c r="AI4778" i="11"/>
  <c r="AI4777" i="11"/>
  <c r="AI4776" i="11"/>
  <c r="AI4775" i="11"/>
  <c r="AI4774" i="11"/>
  <c r="AI4773" i="11"/>
  <c r="AI4772" i="11"/>
  <c r="AI4771" i="11"/>
  <c r="AI4770" i="11"/>
  <c r="AI4769" i="11"/>
  <c r="AI4768" i="11"/>
  <c r="AI4767" i="11"/>
  <c r="AI4766" i="11"/>
  <c r="AI4765" i="11"/>
  <c r="AI4764" i="11"/>
  <c r="AI4763" i="11"/>
  <c r="AI4762" i="11"/>
  <c r="AI4761" i="11"/>
  <c r="AI4760" i="11"/>
  <c r="AI4759" i="11"/>
  <c r="AI4758" i="11"/>
  <c r="AI4757" i="11"/>
  <c r="AI4756" i="11"/>
  <c r="AI4755" i="11"/>
  <c r="AI4754" i="11"/>
  <c r="AI4753" i="11"/>
  <c r="AI4752" i="11"/>
  <c r="AI4751" i="11"/>
  <c r="AI4750" i="11"/>
  <c r="AI4749" i="11"/>
  <c r="AI4748" i="11"/>
  <c r="AI4747" i="11"/>
  <c r="AI4746" i="11"/>
  <c r="AI4745" i="11"/>
  <c r="AI4744" i="11"/>
  <c r="AI4743" i="11"/>
  <c r="AI4742" i="11"/>
  <c r="AI4741" i="11"/>
  <c r="AI4740" i="11"/>
  <c r="AI4739" i="11"/>
  <c r="AI4738" i="11"/>
  <c r="AI4737" i="11"/>
  <c r="AI4736" i="11"/>
  <c r="AI4735" i="11"/>
  <c r="AI4734" i="11"/>
  <c r="AI4733" i="11"/>
  <c r="AI4732" i="11"/>
  <c r="AI4731" i="11"/>
  <c r="AI4730" i="11"/>
  <c r="AI4729" i="11"/>
  <c r="AI4728" i="11"/>
  <c r="AI4727" i="11"/>
  <c r="AI4726" i="11"/>
  <c r="AI4725" i="11"/>
  <c r="AI4724" i="11"/>
  <c r="AI4723" i="11"/>
  <c r="AI4722" i="11"/>
  <c r="AI4721" i="11"/>
  <c r="AI4720" i="11"/>
  <c r="AI4719" i="11"/>
  <c r="AI4718" i="11"/>
  <c r="AI4717" i="11"/>
  <c r="AI4716" i="11"/>
  <c r="AI4715" i="11"/>
  <c r="AI4714" i="11"/>
  <c r="AI4713" i="11"/>
  <c r="AI4712" i="11"/>
  <c r="AI4711" i="11"/>
  <c r="AI4710" i="11"/>
  <c r="AI4709" i="11"/>
  <c r="AI4708" i="11"/>
  <c r="AI4707" i="11"/>
  <c r="AI4706" i="11"/>
  <c r="AI4705" i="11"/>
  <c r="AI4704" i="11"/>
  <c r="AI4703" i="11"/>
  <c r="AI4702" i="11"/>
  <c r="AI4701" i="11"/>
  <c r="AI4700" i="11"/>
  <c r="AI4699" i="11"/>
  <c r="AI4698" i="11"/>
  <c r="AI4697" i="11"/>
  <c r="AI4696" i="11"/>
  <c r="AI4695" i="11"/>
  <c r="AI4694" i="11"/>
  <c r="AI4693" i="11"/>
  <c r="AI4692" i="11"/>
  <c r="AI4691" i="11"/>
  <c r="AI4690" i="11"/>
  <c r="AI4689" i="11"/>
  <c r="AI4688" i="11"/>
  <c r="AI4687" i="11"/>
  <c r="AI4686" i="11"/>
  <c r="AI4685" i="11"/>
  <c r="AI4684" i="11"/>
  <c r="AI4683" i="11"/>
  <c r="AI4682" i="11"/>
  <c r="AI4681" i="11"/>
  <c r="AI4680" i="11"/>
  <c r="AI4679" i="11"/>
  <c r="AI4678" i="11"/>
  <c r="AI4677" i="11"/>
  <c r="AI4676" i="11"/>
  <c r="AI4675" i="11"/>
  <c r="AI4674" i="11"/>
  <c r="AI4673" i="11"/>
  <c r="AI4672" i="11"/>
  <c r="AI4671" i="11"/>
  <c r="AI4670" i="11"/>
  <c r="AI4669" i="11"/>
  <c r="AI4668" i="11"/>
  <c r="AI4667" i="11"/>
  <c r="AI4666" i="11"/>
  <c r="AI4665" i="11"/>
  <c r="AI4664" i="11"/>
  <c r="AI4663" i="11"/>
  <c r="AI4662" i="11"/>
  <c r="AI4661" i="11"/>
  <c r="AI4660" i="11"/>
  <c r="AI4659" i="11"/>
  <c r="AI4658" i="11"/>
  <c r="AI4657" i="11"/>
  <c r="AI4656" i="11"/>
  <c r="AI4655" i="11"/>
  <c r="AI4654" i="11"/>
  <c r="AI4653" i="11"/>
  <c r="AI4652" i="11"/>
  <c r="AI4651" i="11"/>
  <c r="AI4650" i="11"/>
  <c r="AI4649" i="11"/>
  <c r="AI4648" i="11"/>
  <c r="AI4647" i="11"/>
  <c r="AI4646" i="11"/>
  <c r="AI4645" i="11"/>
  <c r="AI4644" i="11"/>
  <c r="AI4643" i="11"/>
  <c r="AI4642" i="11"/>
  <c r="AI4641" i="11"/>
  <c r="AI4640" i="11"/>
  <c r="AI4639" i="11"/>
  <c r="AI4638" i="11"/>
  <c r="AI4637" i="11"/>
  <c r="AI4636" i="11"/>
  <c r="AI4635" i="11"/>
  <c r="AI4634" i="11"/>
  <c r="AI4633" i="11"/>
  <c r="AI4632" i="11"/>
  <c r="AI4631" i="11"/>
  <c r="AI4630" i="11"/>
  <c r="AI4629" i="11"/>
  <c r="AI4628" i="11"/>
  <c r="AI4627" i="11"/>
  <c r="AI4626" i="11"/>
  <c r="AI4625" i="11"/>
  <c r="AI4624" i="11"/>
  <c r="AI4623" i="11"/>
  <c r="AI4622" i="11"/>
  <c r="AI4621" i="11"/>
  <c r="AI4620" i="11"/>
  <c r="AI4619" i="11"/>
  <c r="AI4618" i="11"/>
  <c r="AI4617" i="11"/>
  <c r="AI4616" i="11"/>
  <c r="AI4615" i="11"/>
  <c r="AI4614" i="11"/>
  <c r="AI4613" i="11"/>
  <c r="AI4612" i="11"/>
  <c r="AI4611" i="11"/>
  <c r="AI4610" i="11"/>
  <c r="AI4609" i="11"/>
  <c r="AI4608" i="11"/>
  <c r="AI4607" i="11"/>
  <c r="AI4606" i="11"/>
  <c r="AI4605" i="11"/>
  <c r="AI4604" i="11"/>
  <c r="AI4603" i="11"/>
  <c r="AI4602" i="11"/>
  <c r="AI4601" i="11"/>
  <c r="AI4600" i="11"/>
  <c r="AI4599" i="11"/>
  <c r="AI4598" i="11"/>
  <c r="AI4597" i="11"/>
  <c r="AI4596" i="11"/>
  <c r="AI4595" i="11"/>
  <c r="AI4594" i="11"/>
  <c r="AI4593" i="11"/>
  <c r="AI4592" i="11"/>
  <c r="AI4591" i="11"/>
  <c r="AI4590" i="11"/>
  <c r="AI4589" i="11"/>
  <c r="AI4588" i="11"/>
  <c r="AI4587" i="11"/>
  <c r="AI4586" i="11"/>
  <c r="AI4585" i="11"/>
  <c r="AI4584" i="11"/>
  <c r="AI4583" i="11"/>
  <c r="AI4582" i="11"/>
  <c r="AI4581" i="11"/>
  <c r="AI4580" i="11"/>
  <c r="AI4579" i="11"/>
  <c r="AI4578" i="11"/>
  <c r="AI4577" i="11"/>
  <c r="AI4576" i="11"/>
  <c r="AI4575" i="11"/>
  <c r="AI4574" i="11"/>
  <c r="AI4573" i="11"/>
  <c r="AI4572" i="11"/>
  <c r="AI4571" i="11"/>
  <c r="AI4570" i="11"/>
  <c r="AI4569" i="11"/>
  <c r="AI4568" i="11"/>
  <c r="AI4567" i="11"/>
  <c r="AI4566" i="11"/>
  <c r="AI4565" i="11"/>
  <c r="AI4564" i="11"/>
  <c r="AI4563" i="11"/>
  <c r="AI4562" i="11"/>
  <c r="AI4561" i="11"/>
  <c r="AI4560" i="11"/>
  <c r="AI4559" i="11"/>
  <c r="AI4558" i="11"/>
  <c r="AI4557" i="11"/>
  <c r="AI4556" i="11"/>
  <c r="AI4555" i="11"/>
  <c r="AI4554" i="11"/>
  <c r="AI4553" i="11"/>
  <c r="AI4552" i="11"/>
  <c r="AI4551" i="11"/>
  <c r="AI4550" i="11"/>
  <c r="AI4549" i="11"/>
  <c r="AI4548" i="11"/>
  <c r="AI4547" i="11"/>
  <c r="AI4546" i="11"/>
  <c r="AI4545" i="11"/>
  <c r="AI4544" i="11"/>
  <c r="AI4543" i="11"/>
  <c r="AI4542" i="11"/>
  <c r="AI4541" i="11"/>
  <c r="AI4540" i="11"/>
  <c r="AI4539" i="11"/>
  <c r="AI4538" i="11"/>
  <c r="AI4537" i="11"/>
  <c r="AI4536" i="11"/>
  <c r="AI4535" i="11"/>
  <c r="AI4534" i="11"/>
  <c r="AI4533" i="11"/>
  <c r="AI4532" i="11"/>
  <c r="AI4531" i="11"/>
  <c r="AI4530" i="11"/>
  <c r="AI4529" i="11"/>
  <c r="AI4528" i="11"/>
  <c r="AI4527" i="11"/>
  <c r="AI4526" i="11"/>
  <c r="AI4525" i="11"/>
  <c r="AI4524" i="11"/>
  <c r="AI4523" i="11"/>
  <c r="AI4522" i="11"/>
  <c r="AI4521" i="11"/>
  <c r="AI4520" i="11"/>
  <c r="AI4519" i="11"/>
  <c r="AI4518" i="11"/>
  <c r="AI4517" i="11"/>
  <c r="AI4516" i="11"/>
  <c r="AI4515" i="11"/>
  <c r="AI4514" i="11"/>
  <c r="AI4513" i="11"/>
  <c r="AI4512" i="11"/>
  <c r="AI4511" i="11"/>
  <c r="AI4510" i="11"/>
  <c r="AI4509" i="11"/>
  <c r="AI4508" i="11"/>
  <c r="AI4507" i="11"/>
  <c r="AI4506" i="11"/>
  <c r="AI4505" i="11"/>
  <c r="AI4504" i="11"/>
  <c r="AI4503" i="11"/>
  <c r="AI4502" i="11"/>
  <c r="AI4501" i="11"/>
  <c r="AI4500" i="11"/>
  <c r="AI4499" i="11"/>
  <c r="AI4498" i="11"/>
  <c r="AI4497" i="11"/>
  <c r="AI4496" i="11"/>
  <c r="AI4495" i="11"/>
  <c r="AI4494" i="11"/>
  <c r="AI4493" i="11"/>
  <c r="AI4492" i="11"/>
  <c r="AI4491" i="11"/>
  <c r="AI4490" i="11"/>
  <c r="AI4489" i="11"/>
  <c r="AI4488" i="11"/>
  <c r="AI4487" i="11"/>
  <c r="AI4486" i="11"/>
  <c r="AI4485" i="11"/>
  <c r="AI4484" i="11"/>
  <c r="AI4483" i="11"/>
  <c r="AI4482" i="11"/>
  <c r="AI4481" i="11"/>
  <c r="AI4480" i="11"/>
  <c r="AI4479" i="11"/>
  <c r="AI4478" i="11"/>
  <c r="AI4477" i="11"/>
  <c r="AI4476" i="11"/>
  <c r="AI4475" i="11"/>
  <c r="AI4474" i="11"/>
  <c r="AI4473" i="11"/>
  <c r="AI4472" i="11"/>
  <c r="AI4471" i="11"/>
  <c r="AI4470" i="11"/>
  <c r="AI4469" i="11"/>
  <c r="AI4468" i="11"/>
  <c r="AI4467" i="11"/>
  <c r="AI4466" i="11"/>
  <c r="AI4465" i="11"/>
  <c r="AI4464" i="11"/>
  <c r="AI4463" i="11"/>
  <c r="AI4462" i="11"/>
  <c r="AI4461" i="11"/>
  <c r="AI4460" i="11"/>
  <c r="AI4459" i="11"/>
  <c r="AI4458" i="11"/>
  <c r="AI4457" i="11"/>
  <c r="AI4456" i="11"/>
  <c r="AI4455" i="11"/>
  <c r="AI4454" i="11"/>
  <c r="AI4453" i="11"/>
  <c r="AI4452" i="11"/>
  <c r="AI4451" i="11"/>
  <c r="AI4450" i="11"/>
  <c r="AI4449" i="11"/>
  <c r="AI4448" i="11"/>
  <c r="AI4447" i="11"/>
  <c r="AI4446" i="11"/>
  <c r="AI4445" i="11"/>
  <c r="AI4444" i="11"/>
  <c r="AI4443" i="11"/>
  <c r="AI4442" i="11"/>
  <c r="AI4441" i="11"/>
  <c r="AI4440" i="11"/>
  <c r="AI4439" i="11"/>
  <c r="AI4438" i="11"/>
  <c r="AI4437" i="11"/>
  <c r="AI4436" i="11"/>
  <c r="AI4435" i="11"/>
  <c r="AI4434" i="11"/>
  <c r="AI4433" i="11"/>
  <c r="AI4432" i="11"/>
  <c r="AI4431" i="11"/>
  <c r="AI4430" i="11"/>
  <c r="AI4429" i="11"/>
  <c r="AI4428" i="11"/>
  <c r="AI4427" i="11"/>
  <c r="AI4426" i="11"/>
  <c r="AI4425" i="11"/>
  <c r="AI4424" i="11"/>
  <c r="AI4423" i="11"/>
  <c r="AI4422" i="11"/>
  <c r="AI4421" i="11"/>
  <c r="AI4420" i="11"/>
  <c r="AI4419" i="11"/>
  <c r="AI4418" i="11"/>
  <c r="AI4417" i="11"/>
  <c r="AI4416" i="11"/>
  <c r="AI4415" i="11"/>
  <c r="AI4414" i="11"/>
  <c r="AI4413" i="11"/>
  <c r="AI4412" i="11"/>
  <c r="AI4411" i="11"/>
  <c r="AI4410" i="11"/>
  <c r="AI4409" i="11"/>
  <c r="AI4408" i="11"/>
  <c r="AI4407" i="11"/>
  <c r="AI4406" i="11"/>
  <c r="AI4405" i="11"/>
  <c r="AI4404" i="11"/>
  <c r="AI4403" i="11"/>
  <c r="AI4402" i="11"/>
  <c r="AI4401" i="11"/>
  <c r="AI4400" i="11"/>
  <c r="AI4399" i="11"/>
  <c r="AI4398" i="11"/>
  <c r="AI4397" i="11"/>
  <c r="AI4396" i="11"/>
  <c r="AI4395" i="11"/>
  <c r="AI4394" i="11"/>
  <c r="AI4393" i="11"/>
  <c r="AI4392" i="11"/>
  <c r="AI4391" i="11"/>
  <c r="AI4390" i="11"/>
  <c r="AI4389" i="11"/>
  <c r="AI4388" i="11"/>
  <c r="AI4387" i="11"/>
  <c r="AI4386" i="11"/>
  <c r="AI4385" i="11"/>
  <c r="AI4384" i="11"/>
  <c r="AI4383" i="11"/>
  <c r="AI4382" i="11"/>
  <c r="AI4381" i="11"/>
  <c r="AI4380" i="11"/>
  <c r="AI4379" i="11"/>
  <c r="AI4378" i="11"/>
  <c r="AI4377" i="11"/>
  <c r="AI4376" i="11"/>
  <c r="AI4375" i="11"/>
  <c r="AI4374" i="11"/>
  <c r="AI4373" i="11"/>
  <c r="AI4372" i="11"/>
  <c r="AI4371" i="11"/>
  <c r="AI4370" i="11"/>
  <c r="AI4369" i="11"/>
  <c r="AI4368" i="11"/>
  <c r="AI4367" i="11"/>
  <c r="AI4366" i="11"/>
  <c r="AI4365" i="11"/>
  <c r="AI4364" i="11"/>
  <c r="AI4363" i="11"/>
  <c r="AI4362" i="11"/>
  <c r="AI4361" i="11"/>
  <c r="AI4360" i="11"/>
  <c r="AI4359" i="11"/>
  <c r="AI4358" i="11"/>
  <c r="AI4357" i="11"/>
  <c r="AI4356" i="11"/>
  <c r="AI4355" i="11"/>
  <c r="AI4354" i="11"/>
  <c r="AI4353" i="11"/>
  <c r="AI4352" i="11"/>
  <c r="AI4351" i="11"/>
  <c r="AI4350" i="11"/>
  <c r="AI4349" i="11"/>
  <c r="AI4348" i="11"/>
  <c r="AI4347" i="11"/>
  <c r="AI4346" i="11"/>
  <c r="AI4345" i="11"/>
  <c r="AI4344" i="11"/>
  <c r="AI4343" i="11"/>
  <c r="AI4342" i="11"/>
  <c r="AI4341" i="11"/>
  <c r="AI4340" i="11"/>
  <c r="AI4339" i="11"/>
  <c r="AI4338" i="11"/>
  <c r="AI4337" i="11"/>
  <c r="AI4336" i="11"/>
  <c r="AI4335" i="11"/>
  <c r="AI4334" i="11"/>
  <c r="AI4333" i="11"/>
  <c r="AI4332" i="11"/>
  <c r="AI4331" i="11"/>
  <c r="AI4330" i="11"/>
  <c r="AI4329" i="11"/>
  <c r="AI4328" i="11"/>
  <c r="AI4327" i="11"/>
  <c r="AI4326" i="11"/>
  <c r="AI4325" i="11"/>
  <c r="AI4324" i="11"/>
  <c r="AI4323" i="11"/>
  <c r="AI4322" i="11"/>
  <c r="AI4321" i="11"/>
  <c r="AI4320" i="11"/>
  <c r="AI4319" i="11"/>
  <c r="AI4318" i="11"/>
  <c r="AI4317" i="11"/>
  <c r="AI4316" i="11"/>
  <c r="AI4315" i="11"/>
  <c r="AI4314" i="11"/>
  <c r="AI4313" i="11"/>
  <c r="AI4312" i="11"/>
  <c r="AI4311" i="11"/>
  <c r="AI4310" i="11"/>
  <c r="AI4309" i="11"/>
  <c r="AI4308" i="11"/>
  <c r="AI4307" i="11"/>
  <c r="AI4306" i="11"/>
  <c r="AI4305" i="11"/>
  <c r="AI4304" i="11"/>
  <c r="AI4303" i="11"/>
  <c r="AI4302" i="11"/>
  <c r="AI4301" i="11"/>
  <c r="AI4300" i="11"/>
  <c r="AI4299" i="11"/>
  <c r="AI4298" i="11"/>
  <c r="AI4297" i="11"/>
  <c r="AI4296" i="11"/>
  <c r="AI4295" i="11"/>
  <c r="AI4294" i="11"/>
  <c r="AI4293" i="11"/>
  <c r="AI4292" i="11"/>
  <c r="AI4291" i="11"/>
  <c r="AI4290" i="11"/>
  <c r="AI4289" i="11"/>
  <c r="AI4288" i="11"/>
  <c r="AI4287" i="11"/>
  <c r="AI4286" i="11"/>
  <c r="AI4285" i="11"/>
  <c r="AI4284" i="11"/>
  <c r="AI4283" i="11"/>
  <c r="AI4282" i="11"/>
  <c r="AI4281" i="11"/>
  <c r="AI4280" i="11"/>
  <c r="AI4279" i="11"/>
  <c r="AI4278" i="11"/>
  <c r="AI4277" i="11"/>
  <c r="AI4276" i="11"/>
  <c r="AI4275" i="11"/>
  <c r="AI4274" i="11"/>
  <c r="AI4273" i="11"/>
  <c r="AI4272" i="11"/>
  <c r="AI4271" i="11"/>
  <c r="AI4270" i="11"/>
  <c r="AI4269" i="11"/>
  <c r="AI4268" i="11"/>
  <c r="AI4267" i="11"/>
  <c r="AI4266" i="11"/>
  <c r="AI4265" i="11"/>
  <c r="AI4264" i="11"/>
  <c r="AI4263" i="11"/>
  <c r="AI4262" i="11"/>
  <c r="AI4261" i="11"/>
  <c r="AI4260" i="11"/>
  <c r="AI4259" i="11"/>
  <c r="AI4258" i="11"/>
  <c r="AI4257" i="11"/>
  <c r="AI4256" i="11"/>
  <c r="AI4255" i="11"/>
  <c r="AI4254" i="11"/>
  <c r="AI4253" i="11"/>
  <c r="AI4252" i="11"/>
  <c r="AI4251" i="11"/>
  <c r="AI4250" i="11"/>
  <c r="AI4249" i="11"/>
  <c r="AI4248" i="11"/>
  <c r="AI4247" i="11"/>
  <c r="AI4246" i="11"/>
  <c r="AI4245" i="11"/>
  <c r="AI4244" i="11"/>
  <c r="AI4243" i="11"/>
  <c r="AI4242" i="11"/>
  <c r="AI4241" i="11"/>
  <c r="AI4240" i="11"/>
  <c r="AI4239" i="11"/>
  <c r="AI4238" i="11"/>
  <c r="AI4237" i="11"/>
  <c r="AI4236" i="11"/>
  <c r="AI4235" i="11"/>
  <c r="AI4234" i="11"/>
  <c r="AI4233" i="11"/>
  <c r="AI4232" i="11"/>
  <c r="AI4231" i="11"/>
  <c r="AI4230" i="11"/>
  <c r="AI4229" i="11"/>
  <c r="AI4228" i="11"/>
  <c r="AI4227" i="11"/>
  <c r="AI4226" i="11"/>
  <c r="AI4225" i="11"/>
  <c r="AI4224" i="11"/>
  <c r="AI4223" i="11"/>
  <c r="AI4222" i="11"/>
  <c r="AI4221" i="11"/>
  <c r="AI4220" i="11"/>
  <c r="AI4219" i="11"/>
  <c r="AI4218" i="11"/>
  <c r="AI4217" i="11"/>
  <c r="AI4216" i="11"/>
  <c r="AI4215" i="11"/>
  <c r="AI4214" i="11"/>
  <c r="AI4213" i="11"/>
  <c r="AI4212" i="11"/>
  <c r="AI4211" i="11"/>
  <c r="AI4210" i="11"/>
  <c r="AI4209" i="11"/>
  <c r="AI4208" i="11"/>
  <c r="AI4207" i="11"/>
  <c r="AI4206" i="11"/>
  <c r="AI4205" i="11"/>
  <c r="AI4204" i="11"/>
  <c r="AI4203" i="11"/>
  <c r="AI4202" i="11"/>
  <c r="AI4201" i="11"/>
  <c r="AI4200" i="11"/>
  <c r="AI4199" i="11"/>
  <c r="AI4198" i="11"/>
  <c r="AI4197" i="11"/>
  <c r="AI4196" i="11"/>
  <c r="AI4195" i="11"/>
  <c r="AI4194" i="11"/>
  <c r="AI4193" i="11"/>
  <c r="AI4192" i="11"/>
  <c r="AI4191" i="11"/>
  <c r="AI4190" i="11"/>
  <c r="AI4189" i="11"/>
  <c r="AI4188" i="11"/>
  <c r="AI4187" i="11"/>
  <c r="AI4186" i="11"/>
  <c r="AI4185" i="11"/>
  <c r="AI4184" i="11"/>
  <c r="AI4183" i="11"/>
  <c r="AI4182" i="11"/>
  <c r="AI4181" i="11"/>
  <c r="AI4180" i="11"/>
  <c r="AI4179" i="11"/>
  <c r="AI4178" i="11"/>
  <c r="AI4177" i="11"/>
  <c r="AI4176" i="11"/>
  <c r="AI4175" i="11"/>
  <c r="AI4174" i="11"/>
  <c r="AI4173" i="11"/>
  <c r="AI4172" i="11"/>
  <c r="AI4171" i="11"/>
  <c r="AI4170" i="11"/>
  <c r="AI4169" i="11"/>
  <c r="AI4168" i="11"/>
  <c r="AI4167" i="11"/>
  <c r="AI4166" i="11"/>
  <c r="AI4165" i="11"/>
  <c r="AI4164" i="11"/>
  <c r="AI4163" i="11"/>
  <c r="AI4162" i="11"/>
  <c r="AI4161" i="11"/>
  <c r="AI4160" i="11"/>
  <c r="AI4159" i="11"/>
  <c r="AI4158" i="11"/>
  <c r="AI4157" i="11"/>
  <c r="AI4156" i="11"/>
  <c r="AI4155" i="11"/>
  <c r="AI4154" i="11"/>
  <c r="AI4153" i="11"/>
  <c r="AI4152" i="11"/>
  <c r="AI4151" i="11"/>
  <c r="AI4150" i="11"/>
  <c r="AI4149" i="11"/>
  <c r="AI4148" i="11"/>
  <c r="AI4147" i="11"/>
  <c r="AI4146" i="11"/>
  <c r="AI4145" i="11"/>
  <c r="AI4144" i="11"/>
  <c r="AI4143" i="11"/>
  <c r="AI4142" i="11"/>
  <c r="AI4141" i="11"/>
  <c r="AI4140" i="11"/>
  <c r="AI4139" i="11"/>
  <c r="AI4138" i="11"/>
  <c r="AI4137" i="11"/>
  <c r="AI4136" i="11"/>
  <c r="AI4135" i="11"/>
  <c r="AI4134" i="11"/>
  <c r="AI4133" i="11"/>
  <c r="AI4132" i="11"/>
  <c r="AI4131" i="11"/>
  <c r="AI4130" i="11"/>
  <c r="AI4129" i="11"/>
  <c r="AI4128" i="11"/>
  <c r="AI4127" i="11"/>
  <c r="AI4126" i="11"/>
  <c r="AI4125" i="11"/>
  <c r="AI4124" i="11"/>
  <c r="AI4123" i="11"/>
  <c r="AI4122" i="11"/>
  <c r="AI4121" i="11"/>
  <c r="AI4120" i="11"/>
  <c r="AI4119" i="11"/>
  <c r="AI4118" i="11"/>
  <c r="AI4117" i="11"/>
  <c r="AI4116" i="11"/>
  <c r="AI4115" i="11"/>
  <c r="AI4114" i="11"/>
  <c r="AI4113" i="11"/>
  <c r="AI4112" i="11"/>
  <c r="AI4111" i="11"/>
  <c r="AI4110" i="11"/>
  <c r="AI4109" i="11"/>
  <c r="AI4108" i="11"/>
  <c r="AI4107" i="11"/>
  <c r="AI4106" i="11"/>
  <c r="AI4105" i="11"/>
  <c r="AI4104" i="11"/>
  <c r="AI4103" i="11"/>
  <c r="AI4102" i="11"/>
  <c r="AI4101" i="11"/>
  <c r="AI4100" i="11"/>
  <c r="AI4099" i="11"/>
  <c r="AI4098" i="11"/>
  <c r="AI4097" i="11"/>
  <c r="AI4096" i="11"/>
  <c r="AI4095" i="11"/>
  <c r="AI4094" i="11"/>
  <c r="AI4093" i="11"/>
  <c r="AI4092" i="11"/>
  <c r="AI4091" i="11"/>
  <c r="AI4090" i="11"/>
  <c r="AI4089" i="11"/>
  <c r="AI4088" i="11"/>
  <c r="AI4087" i="11"/>
  <c r="AI4086" i="11"/>
  <c r="AI4085" i="11"/>
  <c r="AI4084" i="11"/>
  <c r="AI4083" i="11"/>
  <c r="AI4082" i="11"/>
  <c r="AI4081" i="11"/>
  <c r="AI4080" i="11"/>
  <c r="AI4079" i="11"/>
  <c r="AI4078" i="11"/>
  <c r="AI4077" i="11"/>
  <c r="AI4076" i="11"/>
  <c r="AI4075" i="11"/>
  <c r="AI4074" i="11"/>
  <c r="AI4073" i="11"/>
  <c r="AI4072" i="11"/>
  <c r="AI4071" i="11"/>
  <c r="AI4070" i="11"/>
  <c r="AI4069" i="11"/>
  <c r="AI4068" i="11"/>
  <c r="AI4067" i="11"/>
  <c r="AI4066" i="11"/>
  <c r="AI4065" i="11"/>
  <c r="AI4064" i="11"/>
  <c r="AI4063" i="11"/>
  <c r="AI4062" i="11"/>
  <c r="AI4061" i="11"/>
  <c r="AI4060" i="11"/>
  <c r="AI4059" i="11"/>
  <c r="AI4058" i="11"/>
  <c r="AI4057" i="11"/>
  <c r="AI4056" i="11"/>
  <c r="AI4055" i="11"/>
  <c r="AI4054" i="11"/>
  <c r="AI4053" i="11"/>
  <c r="AI4052" i="11"/>
  <c r="AI4051" i="11"/>
  <c r="AI4050" i="11"/>
  <c r="AI4049" i="11"/>
  <c r="AI4048" i="11"/>
  <c r="AI4047" i="11"/>
  <c r="AI4046" i="11"/>
  <c r="AI4045" i="11"/>
  <c r="AI4044" i="11"/>
  <c r="AI4043" i="11"/>
  <c r="AI4042" i="11"/>
  <c r="AI4041" i="11"/>
  <c r="AI4040" i="11"/>
  <c r="AI4039" i="11"/>
  <c r="AI4038" i="11"/>
  <c r="AI4037" i="11"/>
  <c r="AI4036" i="11"/>
  <c r="AI4035" i="11"/>
  <c r="AI4034" i="11"/>
  <c r="AI4033" i="11"/>
  <c r="AI4032" i="11"/>
  <c r="AI4031" i="11"/>
  <c r="AI4030" i="11"/>
  <c r="AI4029" i="11"/>
  <c r="AI4028" i="11"/>
  <c r="AI4027" i="11"/>
  <c r="AI4026" i="11"/>
  <c r="AI4025" i="11"/>
  <c r="AI4024" i="11"/>
  <c r="AI4023" i="11"/>
  <c r="AI4022" i="11"/>
  <c r="AI4021" i="11"/>
  <c r="AI4020" i="11"/>
  <c r="AI4019" i="11"/>
  <c r="AI4018" i="11"/>
  <c r="AI4017" i="11"/>
  <c r="AI4016" i="11"/>
  <c r="AI4015" i="11"/>
  <c r="AI4014" i="11"/>
  <c r="AI4013" i="11"/>
  <c r="AI4012" i="11"/>
  <c r="AI4011" i="11"/>
  <c r="AI4010" i="11"/>
  <c r="AI4009" i="11"/>
  <c r="AI4008" i="11"/>
  <c r="AI4007" i="11"/>
  <c r="AI4006" i="11"/>
  <c r="AI4005" i="11"/>
  <c r="AI4004" i="11"/>
  <c r="AI4003" i="11"/>
  <c r="AI4002" i="11"/>
  <c r="AI4001" i="11"/>
  <c r="AI4000" i="11"/>
  <c r="AI3999" i="11"/>
  <c r="AI3998" i="11"/>
  <c r="AI3997" i="11"/>
  <c r="AI3996" i="11"/>
  <c r="AI3995" i="11"/>
  <c r="AI3994" i="11"/>
  <c r="AI3993" i="11"/>
  <c r="AI3992" i="11"/>
  <c r="AI3991" i="11"/>
  <c r="AI3990" i="11"/>
  <c r="AI3989" i="11"/>
  <c r="AI3988" i="11"/>
  <c r="AI3987" i="11"/>
  <c r="AI3986" i="11"/>
  <c r="AI3985" i="11"/>
  <c r="AI3984" i="11"/>
  <c r="AI3983" i="11"/>
  <c r="AI3982" i="11"/>
  <c r="AI3981" i="11"/>
  <c r="AI3980" i="11"/>
  <c r="AI3979" i="11"/>
  <c r="AI3978" i="11"/>
  <c r="AI3977" i="11"/>
  <c r="AI3976" i="11"/>
  <c r="AI3975" i="11"/>
  <c r="AI3974" i="11"/>
  <c r="AI3973" i="11"/>
  <c r="AI3972" i="11"/>
  <c r="AI3971" i="11"/>
  <c r="AI3970" i="11"/>
  <c r="AI3969" i="11"/>
  <c r="AI3968" i="11"/>
  <c r="AI3967" i="11"/>
  <c r="AI3966" i="11"/>
  <c r="AI3965" i="11"/>
  <c r="AI3964" i="11"/>
  <c r="AI3963" i="11"/>
  <c r="AI3962" i="11"/>
  <c r="AI3961" i="11"/>
  <c r="AI3960" i="11"/>
  <c r="AI3959" i="11"/>
  <c r="AI3958" i="11"/>
  <c r="AI3957" i="11"/>
  <c r="AI3956" i="11"/>
  <c r="AI3955" i="11"/>
  <c r="AI3954" i="11"/>
  <c r="AI3953" i="11"/>
  <c r="AI3952" i="11"/>
  <c r="AI3951" i="11"/>
  <c r="AI3950" i="11"/>
  <c r="AI3949" i="11"/>
  <c r="AI3948" i="11"/>
  <c r="AI3947" i="11"/>
  <c r="AI3946" i="11"/>
  <c r="AI3945" i="11"/>
  <c r="AI3944" i="11"/>
  <c r="AI3943" i="11"/>
  <c r="AI3942" i="11"/>
  <c r="AI3941" i="11"/>
  <c r="AI3940" i="11"/>
  <c r="AI3939" i="11"/>
  <c r="AI3938" i="11"/>
  <c r="AI3937" i="11"/>
  <c r="AI3936" i="11"/>
  <c r="AI3935" i="11"/>
  <c r="AI3934" i="11"/>
  <c r="AI3933" i="11"/>
  <c r="AI3932" i="11"/>
  <c r="AI3931" i="11"/>
  <c r="AI3930" i="11"/>
  <c r="AI3929" i="11"/>
  <c r="AI3928" i="11"/>
  <c r="AI3927" i="11"/>
  <c r="AI3926" i="11"/>
  <c r="AI3925" i="11"/>
  <c r="AI3924" i="11"/>
  <c r="AI3923" i="11"/>
  <c r="AI3922" i="11"/>
  <c r="AI3921" i="11"/>
  <c r="AI3920" i="11"/>
  <c r="AI3919" i="11"/>
  <c r="AI3918" i="11"/>
  <c r="AI3917" i="11"/>
  <c r="AI3916" i="11"/>
  <c r="AI3915" i="11"/>
  <c r="AI3914" i="11"/>
  <c r="AI3913" i="11"/>
  <c r="AI3912" i="11"/>
  <c r="AI3911" i="11"/>
  <c r="AI3910" i="11"/>
  <c r="AI3909" i="11"/>
  <c r="AI3908" i="11"/>
  <c r="AI3907" i="11"/>
  <c r="AI3906" i="11"/>
  <c r="AI3905" i="11"/>
  <c r="AI3904" i="11"/>
  <c r="AI3903" i="11"/>
  <c r="AI3902" i="11"/>
  <c r="AI3901" i="11"/>
  <c r="AI3900" i="11"/>
  <c r="AI3899" i="11"/>
  <c r="AI3898" i="11"/>
  <c r="AI3897" i="11"/>
  <c r="AI3896" i="11"/>
  <c r="AI3895" i="11"/>
  <c r="AI3894" i="11"/>
  <c r="AI3893" i="11"/>
  <c r="AI3892" i="11"/>
  <c r="AI3891" i="11"/>
  <c r="AI3890" i="11"/>
  <c r="AI3889" i="11"/>
  <c r="AI3888" i="11"/>
  <c r="AI3887" i="11"/>
  <c r="AI3886" i="11"/>
  <c r="AI3885" i="11"/>
  <c r="AI3884" i="11"/>
  <c r="AI3883" i="11"/>
  <c r="AI3882" i="11"/>
  <c r="AI3881" i="11"/>
  <c r="AI3880" i="11"/>
  <c r="AI3879" i="11"/>
  <c r="AI3878" i="11"/>
  <c r="AI3877" i="11"/>
  <c r="AI3876" i="11"/>
  <c r="AI3875" i="11"/>
  <c r="AI3874" i="11"/>
  <c r="AI3873" i="11"/>
  <c r="AI3872" i="11"/>
  <c r="AI3871" i="11"/>
  <c r="AI3870" i="11"/>
  <c r="AI3869" i="11"/>
  <c r="AI3868" i="11"/>
  <c r="AI3867" i="11"/>
  <c r="AI3866" i="11"/>
  <c r="AI3865" i="11"/>
  <c r="AI3864" i="11"/>
  <c r="AI3863" i="11"/>
  <c r="AI3862" i="11"/>
  <c r="AI3861" i="11"/>
  <c r="AI3860" i="11"/>
  <c r="AI3859" i="11"/>
  <c r="AI3858" i="11"/>
  <c r="AI3857" i="11"/>
  <c r="AI3856" i="11"/>
  <c r="AI3855" i="11"/>
  <c r="AI3854" i="11"/>
  <c r="AI3853" i="11"/>
  <c r="AI3852" i="11"/>
  <c r="AI3851" i="11"/>
  <c r="AI3850" i="11"/>
  <c r="AI3849" i="11"/>
  <c r="AI3848" i="11"/>
  <c r="AI3847" i="11"/>
  <c r="AI3846" i="11"/>
  <c r="AI3845" i="11"/>
  <c r="AI3844" i="11"/>
  <c r="AI3843" i="11"/>
  <c r="AI3842" i="11"/>
  <c r="AI3841" i="11"/>
  <c r="AI3840" i="11"/>
  <c r="AI3839" i="11"/>
  <c r="AI3838" i="11"/>
  <c r="AI3837" i="11"/>
  <c r="AI3836" i="11"/>
  <c r="AI3835" i="11"/>
  <c r="AI3834" i="11"/>
  <c r="AI3833" i="11"/>
  <c r="AI3832" i="11"/>
  <c r="AI3831" i="11"/>
  <c r="AI3830" i="11"/>
  <c r="AI3829" i="11"/>
  <c r="AI3828" i="11"/>
  <c r="AI3827" i="11"/>
  <c r="AI3826" i="11"/>
  <c r="AI3825" i="11"/>
  <c r="AI3824" i="11"/>
  <c r="AI3823" i="11"/>
  <c r="AI3822" i="11"/>
  <c r="AI3821" i="11"/>
  <c r="AI3820" i="11"/>
  <c r="AI3819" i="11"/>
  <c r="AI3818" i="11"/>
  <c r="AI3817" i="11"/>
  <c r="AI3816" i="11"/>
  <c r="AI3815" i="11"/>
  <c r="AI3814" i="11"/>
  <c r="AI3813" i="11"/>
  <c r="AI3812" i="11"/>
  <c r="AI3811" i="11"/>
  <c r="AI3810" i="11"/>
  <c r="AI3809" i="11"/>
  <c r="AI3808" i="11"/>
  <c r="AI3807" i="11"/>
  <c r="AI3806" i="11"/>
  <c r="AI3805" i="11"/>
  <c r="AI3804" i="11"/>
  <c r="AI3803" i="11"/>
  <c r="AI3802" i="11"/>
  <c r="AI3801" i="11"/>
  <c r="AI3800" i="11"/>
  <c r="AI3799" i="11"/>
  <c r="AI3798" i="11"/>
  <c r="AI3797" i="11"/>
  <c r="AI3796" i="11"/>
  <c r="AI3795" i="11"/>
  <c r="AI3794" i="11"/>
  <c r="AI3793" i="11"/>
  <c r="AI3792" i="11"/>
  <c r="AI3791" i="11"/>
  <c r="AI3790" i="11"/>
  <c r="AI3789" i="11"/>
  <c r="AI3788" i="11"/>
  <c r="AI3787" i="11"/>
  <c r="AI3786" i="11"/>
  <c r="AI3785" i="11"/>
  <c r="AI3784" i="11"/>
  <c r="AI3783" i="11"/>
  <c r="AI3782" i="11"/>
  <c r="AI3781" i="11"/>
  <c r="AI3780" i="11"/>
  <c r="AI3779" i="11"/>
  <c r="AI3778" i="11"/>
  <c r="AI3777" i="11"/>
  <c r="AI3776" i="11"/>
  <c r="AI3775" i="11"/>
  <c r="AI3774" i="11"/>
  <c r="AI3773" i="11"/>
  <c r="AI3772" i="11"/>
  <c r="AI3771" i="11"/>
  <c r="AI3770" i="11"/>
  <c r="AI3769" i="11"/>
  <c r="AI3768" i="11"/>
  <c r="AI3767" i="11"/>
  <c r="AI3766" i="11"/>
  <c r="AI3765" i="11"/>
  <c r="AI3764" i="11"/>
  <c r="AI3763" i="11"/>
  <c r="AI3762" i="11"/>
  <c r="AI3761" i="11"/>
  <c r="AI3760" i="11"/>
  <c r="AI3759" i="11"/>
  <c r="AI3758" i="11"/>
  <c r="AI3757" i="11"/>
  <c r="AI3756" i="11"/>
  <c r="AI3755" i="11"/>
  <c r="AI3754" i="11"/>
  <c r="AI3753" i="11"/>
  <c r="AI3752" i="11"/>
  <c r="AI3751" i="11"/>
  <c r="AI3750" i="11"/>
  <c r="AI3749" i="11"/>
  <c r="AI3748" i="11"/>
  <c r="AI3747" i="11"/>
  <c r="AI3746" i="11"/>
  <c r="AI3745" i="11"/>
  <c r="AI3744" i="11"/>
  <c r="AI3743" i="11"/>
  <c r="AI3742" i="11"/>
  <c r="AI3741" i="11"/>
  <c r="AI3740" i="11"/>
  <c r="AI3739" i="11"/>
  <c r="AI3738" i="11"/>
  <c r="AI3737" i="11"/>
  <c r="AI3736" i="11"/>
  <c r="AI3735" i="11"/>
  <c r="AI3734" i="11"/>
  <c r="AI3733" i="11"/>
  <c r="AI3732" i="11"/>
  <c r="AI3731" i="11"/>
  <c r="AI3730" i="11"/>
  <c r="AI3729" i="11"/>
  <c r="AI3728" i="11"/>
  <c r="AI3727" i="11"/>
  <c r="AI3726" i="11"/>
  <c r="AI3725" i="11"/>
  <c r="AI3724" i="11"/>
  <c r="AI3723" i="11"/>
  <c r="AI3722" i="11"/>
  <c r="AI3721" i="11"/>
  <c r="AI3720" i="11"/>
  <c r="AI3719" i="11"/>
  <c r="AI3718" i="11"/>
  <c r="AI3717" i="11"/>
  <c r="AI3716" i="11"/>
  <c r="AI3715" i="11"/>
  <c r="AI3714" i="11"/>
  <c r="AI3713" i="11"/>
  <c r="AI3712" i="11"/>
  <c r="AI3711" i="11"/>
  <c r="AI3710" i="11"/>
  <c r="AI3709" i="11"/>
  <c r="AI3708" i="11"/>
  <c r="AI3707" i="11"/>
  <c r="AI3706" i="11"/>
  <c r="AI3705" i="11"/>
  <c r="AI3704" i="11"/>
  <c r="AI3703" i="11"/>
  <c r="AI3702" i="11"/>
  <c r="AI3701" i="11"/>
  <c r="AI3700" i="11"/>
  <c r="AI3699" i="11"/>
  <c r="AI3698" i="11"/>
  <c r="AI3697" i="11"/>
  <c r="AI3696" i="11"/>
  <c r="AI3695" i="11"/>
  <c r="AI3694" i="11"/>
  <c r="AI3693" i="11"/>
  <c r="AI3692" i="11"/>
  <c r="AI3691" i="11"/>
  <c r="AI3690" i="11"/>
  <c r="AI3689" i="11"/>
  <c r="AI3688" i="11"/>
  <c r="AI3687" i="11"/>
  <c r="AI3686" i="11"/>
  <c r="AI3685" i="11"/>
  <c r="AI3684" i="11"/>
  <c r="AI3683" i="11"/>
  <c r="AI3682" i="11"/>
  <c r="AI3681" i="11"/>
  <c r="AI3680" i="11"/>
  <c r="AI3679" i="11"/>
  <c r="AI3678" i="11"/>
  <c r="AI3677" i="11"/>
  <c r="AI3676" i="11"/>
  <c r="AI3675" i="11"/>
  <c r="AI3674" i="11"/>
  <c r="AI3673" i="11"/>
  <c r="AI3672" i="11"/>
  <c r="AI3671" i="11"/>
  <c r="AI3670" i="11"/>
  <c r="AI3669" i="11"/>
  <c r="AI3668" i="11"/>
  <c r="AI3667" i="11"/>
  <c r="AI3666" i="11"/>
  <c r="AI3665" i="11"/>
  <c r="AI3664" i="11"/>
  <c r="AI3663" i="11"/>
  <c r="AI3662" i="11"/>
  <c r="AI3661" i="11"/>
  <c r="AI3660" i="11"/>
  <c r="AI3659" i="11"/>
  <c r="AI3658" i="11"/>
  <c r="AI3657" i="11"/>
  <c r="AI3656" i="11"/>
  <c r="AI3655" i="11"/>
  <c r="AI3654" i="11"/>
  <c r="AI3653" i="11"/>
  <c r="AI3652" i="11"/>
  <c r="AI3651" i="11"/>
  <c r="AI3650" i="11"/>
  <c r="AI3649" i="11"/>
  <c r="AI3648" i="11"/>
  <c r="AI3647" i="11"/>
  <c r="AI3646" i="11"/>
  <c r="AI3645" i="11"/>
  <c r="AI3644" i="11"/>
  <c r="AI3643" i="11"/>
  <c r="AI3642" i="11"/>
  <c r="AI3641" i="11"/>
  <c r="AI3640" i="11"/>
  <c r="AI3639" i="11"/>
  <c r="AI3638" i="11"/>
  <c r="AI3637" i="11"/>
  <c r="AI3636" i="11"/>
  <c r="AI3635" i="11"/>
  <c r="AI3634" i="11"/>
  <c r="AI3633" i="11"/>
  <c r="AI3632" i="11"/>
  <c r="AI3631" i="11"/>
  <c r="AI3630" i="11"/>
  <c r="AI3629" i="11"/>
  <c r="AI3628" i="11"/>
  <c r="AI3627" i="11"/>
  <c r="AI3626" i="11"/>
  <c r="AI3625" i="11"/>
  <c r="AI3624" i="11"/>
  <c r="AI3623" i="11"/>
  <c r="AI3622" i="11"/>
  <c r="AI3621" i="11"/>
  <c r="AI3620" i="11"/>
  <c r="AI3619" i="11"/>
  <c r="AI3618" i="11"/>
  <c r="AI3617" i="11"/>
  <c r="AI3616" i="11"/>
  <c r="AI3615" i="11"/>
  <c r="AI3614" i="11"/>
  <c r="AI3613" i="11"/>
  <c r="AI3612" i="11"/>
  <c r="AI3611" i="11"/>
  <c r="AI3610" i="11"/>
  <c r="AI3609" i="11"/>
  <c r="AI3608" i="11"/>
  <c r="AI3607" i="11"/>
  <c r="AI3606" i="11"/>
  <c r="AI3605" i="11"/>
  <c r="AI3604" i="11"/>
  <c r="AI3603" i="11"/>
  <c r="AI3602" i="11"/>
  <c r="AI3601" i="11"/>
  <c r="AI3600" i="11"/>
  <c r="AI3599" i="11"/>
  <c r="AI3598" i="11"/>
  <c r="AI3597" i="11"/>
  <c r="AI3596" i="11"/>
  <c r="AI3595" i="11"/>
  <c r="AI3594" i="11"/>
  <c r="AI3593" i="11"/>
  <c r="AI3592" i="11"/>
  <c r="AI3591" i="11"/>
  <c r="AI3590" i="11"/>
  <c r="AI3589" i="11"/>
  <c r="AI3588" i="11"/>
  <c r="AI3587" i="11"/>
  <c r="AI3586" i="11"/>
  <c r="AI3585" i="11"/>
  <c r="AI3584" i="11"/>
  <c r="AI3583" i="11"/>
  <c r="AI3582" i="11"/>
  <c r="AI3581" i="11"/>
  <c r="AI3580" i="11"/>
  <c r="AI3579" i="11"/>
  <c r="AI3578" i="11"/>
  <c r="AI3577" i="11"/>
  <c r="AI3576" i="11"/>
  <c r="AI3575" i="11"/>
  <c r="AI3574" i="11"/>
  <c r="AI3573" i="11"/>
  <c r="AI3572" i="11"/>
  <c r="AI3571" i="11"/>
  <c r="AI3570" i="11"/>
  <c r="AI3569" i="11"/>
  <c r="AI3568" i="11"/>
  <c r="AI3567" i="11"/>
  <c r="AI3566" i="11"/>
  <c r="AI3565" i="11"/>
  <c r="AI3564" i="11"/>
  <c r="AI3563" i="11"/>
  <c r="AI3562" i="11"/>
  <c r="AI3561" i="11"/>
  <c r="AI3560" i="11"/>
  <c r="AI3559" i="11"/>
  <c r="AI3558" i="11"/>
  <c r="AI3557" i="11"/>
  <c r="AI3556" i="11"/>
  <c r="AI3555" i="11"/>
  <c r="AI3554" i="11"/>
  <c r="AI3553" i="11"/>
  <c r="AI3552" i="11"/>
  <c r="AI3551" i="11"/>
  <c r="AI3550" i="11"/>
  <c r="AI3549" i="11"/>
  <c r="AI3548" i="11"/>
  <c r="AI3547" i="11"/>
  <c r="AI3546" i="11"/>
  <c r="AI3545" i="11"/>
  <c r="AI3544" i="11"/>
  <c r="AI3543" i="11"/>
  <c r="AI3542" i="11"/>
  <c r="AI3541" i="11"/>
  <c r="AI3540" i="11"/>
  <c r="AI3539" i="11"/>
  <c r="AI3538" i="11"/>
  <c r="AI3537" i="11"/>
  <c r="AI3536" i="11"/>
  <c r="AI3535" i="11"/>
  <c r="AI3534" i="11"/>
  <c r="AI3533" i="11"/>
  <c r="AI3532" i="11"/>
  <c r="AI3531" i="11"/>
  <c r="AI3530" i="11"/>
  <c r="AI3529" i="11"/>
  <c r="AI3528" i="11"/>
  <c r="AI3527" i="11"/>
  <c r="AI3526" i="11"/>
  <c r="AI3525" i="11"/>
  <c r="AI3524" i="11"/>
  <c r="AI3523" i="11"/>
  <c r="AI3522" i="11"/>
  <c r="AI3521" i="11"/>
  <c r="AI3520" i="11"/>
  <c r="AI3519" i="11"/>
  <c r="AI3518" i="11"/>
  <c r="AI3517" i="11"/>
  <c r="AI3516" i="11"/>
  <c r="AI3515" i="11"/>
  <c r="AI3514" i="11"/>
  <c r="AI3513" i="11"/>
  <c r="AI3512" i="11"/>
  <c r="AI3511" i="11"/>
  <c r="AI3510" i="11"/>
  <c r="AI3509" i="11"/>
  <c r="AI3508" i="11"/>
  <c r="AI3507" i="11"/>
  <c r="AI3506" i="11"/>
  <c r="AI3505" i="11"/>
  <c r="AI3504" i="11"/>
  <c r="AI3503" i="11"/>
  <c r="AI3502" i="11"/>
  <c r="AI3501" i="11"/>
  <c r="AI3500" i="11"/>
  <c r="AI3499" i="11"/>
  <c r="AI3498" i="11"/>
  <c r="AI3497" i="11"/>
  <c r="AI3496" i="11"/>
  <c r="AI3495" i="11"/>
  <c r="AI3494" i="11"/>
  <c r="AI3493" i="11"/>
  <c r="AI3492" i="11"/>
  <c r="AI3491" i="11"/>
  <c r="AI3490" i="11"/>
  <c r="AI3489" i="11"/>
  <c r="AI3488" i="11"/>
  <c r="AI3487" i="11"/>
  <c r="AI3486" i="11"/>
  <c r="AI3485" i="11"/>
  <c r="AI3484" i="11"/>
  <c r="AI3483" i="11"/>
  <c r="AI3482" i="11"/>
  <c r="AI3481" i="11"/>
  <c r="AI3480" i="11"/>
  <c r="AI3479" i="11"/>
  <c r="AI3478" i="11"/>
  <c r="AI3477" i="11"/>
  <c r="AI3476" i="11"/>
  <c r="AI3475" i="11"/>
  <c r="AI3474" i="11"/>
  <c r="AI3473" i="11"/>
  <c r="AI3472" i="11"/>
  <c r="AI3471" i="11"/>
  <c r="AI3470" i="11"/>
  <c r="AI3469" i="11"/>
  <c r="AI3468" i="11"/>
  <c r="AI3467" i="11"/>
  <c r="AI3466" i="11"/>
  <c r="AI3465" i="11"/>
  <c r="AI3464" i="11"/>
  <c r="AI3463" i="11"/>
  <c r="AI3462" i="11"/>
  <c r="AI3461" i="11"/>
  <c r="AI3460" i="11"/>
  <c r="AI3459" i="11"/>
  <c r="AI3458" i="11"/>
  <c r="AI3457" i="11"/>
  <c r="AI3456" i="11"/>
  <c r="AI3455" i="11"/>
  <c r="AI3454" i="11"/>
  <c r="AI3453" i="11"/>
  <c r="AI3452" i="11"/>
  <c r="AI3451" i="11"/>
  <c r="AI3450" i="11"/>
  <c r="AI3449" i="11"/>
  <c r="AI3448" i="11"/>
  <c r="AI3447" i="11"/>
  <c r="AI3446" i="11"/>
  <c r="AI3445" i="11"/>
  <c r="AI3444" i="11"/>
  <c r="AI3443" i="11"/>
  <c r="AI3442" i="11"/>
  <c r="AI3441" i="11"/>
  <c r="AI3440" i="11"/>
  <c r="AI3439" i="11"/>
  <c r="AI3438" i="11"/>
  <c r="AI3437" i="11"/>
  <c r="AI3436" i="11"/>
  <c r="AI3435" i="11"/>
  <c r="AI3434" i="11"/>
  <c r="AI3433" i="11"/>
  <c r="AI3432" i="11"/>
  <c r="AI3431" i="11"/>
  <c r="AI3430" i="11"/>
  <c r="AI3429" i="11"/>
  <c r="AI3428" i="11"/>
  <c r="AI3427" i="11"/>
  <c r="AI3426" i="11"/>
  <c r="AI3425" i="11"/>
  <c r="AI3424" i="11"/>
  <c r="AI3423" i="11"/>
  <c r="AI3422" i="11"/>
  <c r="AI3421" i="11"/>
  <c r="AI3420" i="11"/>
  <c r="AI3419" i="11"/>
  <c r="AI3418" i="11"/>
  <c r="AI3417" i="11"/>
  <c r="AI3416" i="11"/>
  <c r="AI3415" i="11"/>
  <c r="AI3414" i="11"/>
  <c r="AI3413" i="11"/>
  <c r="AI3412" i="11"/>
  <c r="AI3411" i="11"/>
  <c r="AI3410" i="11"/>
  <c r="AI3409" i="11"/>
  <c r="AI3408" i="11"/>
  <c r="AI3407" i="11"/>
  <c r="AI3406" i="11"/>
  <c r="AI3405" i="11"/>
  <c r="AI3404" i="11"/>
  <c r="AI3403" i="11"/>
  <c r="AI3402" i="11"/>
  <c r="AI3401" i="11"/>
  <c r="AI3400" i="11"/>
  <c r="AI3399" i="11"/>
  <c r="AI3398" i="11"/>
  <c r="AI3397" i="11"/>
  <c r="AI3396" i="11"/>
  <c r="AI3395" i="11"/>
  <c r="AI3394" i="11"/>
  <c r="AI3393" i="11"/>
  <c r="AI3392" i="11"/>
  <c r="AI3391" i="11"/>
  <c r="AI3390" i="11"/>
  <c r="AI3389" i="11"/>
  <c r="AI3388" i="11"/>
  <c r="AI3387" i="11"/>
  <c r="AI3386" i="11"/>
  <c r="AI3385" i="11"/>
  <c r="AI3384" i="11"/>
  <c r="AI3383" i="11"/>
  <c r="AI3382" i="11"/>
  <c r="AI3381" i="11"/>
  <c r="AI3380" i="11"/>
  <c r="AI3379" i="11"/>
  <c r="AI3378" i="11"/>
  <c r="AI3377" i="11"/>
  <c r="AI3376" i="11"/>
  <c r="AI3375" i="11"/>
  <c r="AI3374" i="11"/>
  <c r="AI3373" i="11"/>
  <c r="AI3372" i="11"/>
  <c r="AI3371" i="11"/>
  <c r="AI3370" i="11"/>
  <c r="AI3369" i="11"/>
  <c r="AI3368" i="11"/>
  <c r="AI3367" i="11"/>
  <c r="AI3366" i="11"/>
  <c r="AI3365" i="11"/>
  <c r="AI3364" i="11"/>
  <c r="AI3363" i="11"/>
  <c r="AI3362" i="11"/>
  <c r="AI3361" i="11"/>
  <c r="AI3360" i="11"/>
  <c r="AI3359" i="11"/>
  <c r="AI3358" i="11"/>
  <c r="AI3357" i="11"/>
  <c r="AI3356" i="11"/>
  <c r="AI3355" i="11"/>
  <c r="AI3354" i="11"/>
  <c r="AI3353" i="11"/>
  <c r="AI3352" i="11"/>
  <c r="AI3351" i="11"/>
  <c r="AI3350" i="11"/>
  <c r="AI3349" i="11"/>
  <c r="AI3348" i="11"/>
  <c r="AI3347" i="11"/>
  <c r="AI3346" i="11"/>
  <c r="AI3345" i="11"/>
  <c r="AI3344" i="11"/>
  <c r="AI3343" i="11"/>
  <c r="AI3342" i="11"/>
  <c r="AI3341" i="11"/>
  <c r="AI3340" i="11"/>
  <c r="AI3339" i="11"/>
  <c r="AI3338" i="11"/>
  <c r="AI3337" i="11"/>
  <c r="AI3336" i="11"/>
  <c r="AI3335" i="11"/>
  <c r="AI3334" i="11"/>
  <c r="AI3333" i="11"/>
  <c r="AI3332" i="11"/>
  <c r="AI3331" i="11"/>
  <c r="AI3330" i="11"/>
  <c r="AI3329" i="11"/>
  <c r="AI3328" i="11"/>
  <c r="AI3327" i="11"/>
  <c r="AI3326" i="11"/>
  <c r="AI3325" i="11"/>
  <c r="AI3324" i="11"/>
  <c r="AI3323" i="11"/>
  <c r="AI3322" i="11"/>
  <c r="AI3321" i="11"/>
  <c r="AI3320" i="11"/>
  <c r="AI3319" i="11"/>
  <c r="AI3318" i="11"/>
  <c r="AI3317" i="11"/>
  <c r="AI3316" i="11"/>
  <c r="AI3315" i="11"/>
  <c r="AI3314" i="11"/>
  <c r="AI3313" i="11"/>
  <c r="AI3312" i="11"/>
  <c r="AI3311" i="11"/>
  <c r="AI3310" i="11"/>
  <c r="AI3309" i="11"/>
  <c r="AI3308" i="11"/>
  <c r="AI3307" i="11"/>
  <c r="AI3306" i="11"/>
  <c r="AI3305" i="11"/>
  <c r="AI3304" i="11"/>
  <c r="AI3303" i="11"/>
  <c r="AI3302" i="11"/>
  <c r="AI3301" i="11"/>
  <c r="AI3300" i="11"/>
  <c r="AI3299" i="11"/>
  <c r="AI3298" i="11"/>
  <c r="AI3297" i="11"/>
  <c r="AI3296" i="11"/>
  <c r="AI3295" i="11"/>
  <c r="AI3294" i="11"/>
  <c r="AI3293" i="11"/>
  <c r="AI3292" i="11"/>
  <c r="AI3291" i="11"/>
  <c r="AI3290" i="11"/>
  <c r="AI3289" i="11"/>
  <c r="AI3288" i="11"/>
  <c r="AI3287" i="11"/>
  <c r="AI3286" i="11"/>
  <c r="AI3285" i="11"/>
  <c r="AI3284" i="11"/>
  <c r="AI3283" i="11"/>
  <c r="AI3282" i="11"/>
  <c r="AI3281" i="11"/>
  <c r="AI3280" i="11"/>
  <c r="AI3279" i="11"/>
  <c r="AI3278" i="11"/>
  <c r="AI3277" i="11"/>
  <c r="AI3276" i="11"/>
  <c r="AI3275" i="11"/>
  <c r="AI3274" i="11"/>
  <c r="AI3273" i="11"/>
  <c r="AI3272" i="11"/>
  <c r="AI3271" i="11"/>
  <c r="AI3270" i="11"/>
  <c r="AI3269" i="11"/>
  <c r="AI3268" i="11"/>
  <c r="AI3267" i="11"/>
  <c r="AI3266" i="11"/>
  <c r="AI3265" i="11"/>
  <c r="AI3264" i="11"/>
  <c r="AI3263" i="11"/>
  <c r="AI3262" i="11"/>
  <c r="AI3261" i="11"/>
  <c r="AI3260" i="11"/>
  <c r="AI3259" i="11"/>
  <c r="AI3258" i="11"/>
  <c r="AI3257" i="11"/>
  <c r="AI3256" i="11"/>
  <c r="AI3255" i="11"/>
  <c r="AI3254" i="11"/>
  <c r="AI3253" i="11"/>
  <c r="AI3252" i="11"/>
  <c r="AI3251" i="11"/>
  <c r="AI3250" i="11"/>
  <c r="AI3249" i="11"/>
  <c r="AI3248" i="11"/>
  <c r="AI3247" i="11"/>
  <c r="AI3246" i="11"/>
  <c r="AI3245" i="11"/>
  <c r="AI3244" i="11"/>
  <c r="AI3243" i="11"/>
  <c r="AI3242" i="11"/>
  <c r="AI3241" i="11"/>
  <c r="AI3240" i="11"/>
  <c r="AI3239" i="11"/>
  <c r="AI3238" i="11"/>
  <c r="AI3237" i="11"/>
  <c r="AI3236" i="11"/>
  <c r="AI3235" i="11"/>
  <c r="AI3234" i="11"/>
  <c r="AI3233" i="11"/>
  <c r="AI3232" i="11"/>
  <c r="AI3231" i="11"/>
  <c r="AI3230" i="11"/>
  <c r="AI3229" i="11"/>
  <c r="AI3228" i="11"/>
  <c r="AI3227" i="11"/>
  <c r="AI3226" i="11"/>
  <c r="AI3225" i="11"/>
  <c r="AI3224" i="11"/>
  <c r="AI3223" i="11"/>
  <c r="AI3222" i="11"/>
  <c r="AI3221" i="11"/>
  <c r="AI3220" i="11"/>
  <c r="AI3219" i="11"/>
  <c r="AI3218" i="11"/>
  <c r="AI3217" i="11"/>
  <c r="AI3216" i="11"/>
  <c r="AI3215" i="11"/>
  <c r="AI3214" i="11"/>
  <c r="AI3213" i="11"/>
  <c r="AI3212" i="11"/>
  <c r="AI3211" i="11"/>
  <c r="AI3210" i="11"/>
  <c r="AI3209" i="11"/>
  <c r="AI3208" i="11"/>
  <c r="AI3207" i="11"/>
  <c r="AI3206" i="11"/>
  <c r="AI3205" i="11"/>
  <c r="AI3204" i="11"/>
  <c r="AI3203" i="11"/>
  <c r="AI3202" i="11"/>
  <c r="AI3201" i="11"/>
  <c r="AI3200" i="11"/>
  <c r="AI3199" i="11"/>
  <c r="AI3198" i="11"/>
  <c r="AI3197" i="11"/>
  <c r="AI3196" i="11"/>
  <c r="AI3195" i="11"/>
  <c r="AI3194" i="11"/>
  <c r="AI3193" i="11"/>
  <c r="AI3192" i="11"/>
  <c r="AI3191" i="11"/>
  <c r="AI3190" i="11"/>
  <c r="AI3189" i="11"/>
  <c r="AI3188" i="11"/>
  <c r="AI3187" i="11"/>
  <c r="AI3186" i="11"/>
  <c r="AI3185" i="11"/>
  <c r="AI3184" i="11"/>
  <c r="AI3183" i="11"/>
  <c r="AI3182" i="11"/>
  <c r="AI3181" i="11"/>
  <c r="AI3180" i="11"/>
  <c r="AI3179" i="11"/>
  <c r="AI3178" i="11"/>
  <c r="AI3177" i="11"/>
  <c r="AI3176" i="11"/>
  <c r="AI3175" i="11"/>
  <c r="AI3174" i="11"/>
  <c r="AI3173" i="11"/>
  <c r="AI3172" i="11"/>
  <c r="AI3171" i="11"/>
  <c r="AI3170" i="11"/>
  <c r="AI3169" i="11"/>
  <c r="AI3168" i="11"/>
  <c r="AI3167" i="11"/>
  <c r="AI3166" i="11"/>
  <c r="AI3165" i="11"/>
  <c r="AI3164" i="11"/>
  <c r="AI3163" i="11"/>
  <c r="AI3162" i="11"/>
  <c r="AI3161" i="11"/>
  <c r="AI3160" i="11"/>
  <c r="AI3159" i="11"/>
  <c r="AI3158" i="11"/>
  <c r="AI3157" i="11"/>
  <c r="AI3156" i="11"/>
  <c r="AI3155" i="11"/>
  <c r="AI3154" i="11"/>
  <c r="AI3153" i="11"/>
  <c r="AI3152" i="11"/>
  <c r="AI3151" i="11"/>
  <c r="AI3150" i="11"/>
  <c r="AI3149" i="11"/>
  <c r="AI3148" i="11"/>
  <c r="AI3147" i="11"/>
  <c r="AI3146" i="11"/>
  <c r="AI3145" i="11"/>
  <c r="AI3144" i="11"/>
  <c r="AI3143" i="11"/>
  <c r="AI3142" i="11"/>
  <c r="AI3141" i="11"/>
  <c r="AI3140" i="11"/>
  <c r="AI3139" i="11"/>
  <c r="AI3138" i="11"/>
  <c r="AI3137" i="11"/>
  <c r="AI3136" i="11"/>
  <c r="AI3135" i="11"/>
  <c r="AI3134" i="11"/>
  <c r="AI3133" i="11"/>
  <c r="AI3132" i="11"/>
  <c r="AI3131" i="11"/>
  <c r="AI3130" i="11"/>
  <c r="AI3129" i="11"/>
  <c r="AI3128" i="11"/>
  <c r="AI3127" i="11"/>
  <c r="AI3126" i="11"/>
  <c r="AI3125" i="11"/>
  <c r="AI3124" i="11"/>
  <c r="AI3123" i="11"/>
  <c r="AI3122" i="11"/>
  <c r="AI3121" i="11"/>
  <c r="AI3120" i="11"/>
  <c r="AI3119" i="11"/>
  <c r="AI3118" i="11"/>
  <c r="AI3117" i="11"/>
  <c r="AI3116" i="11"/>
  <c r="AI3115" i="11"/>
  <c r="AI3114" i="11"/>
  <c r="AI3113" i="11"/>
  <c r="AI3112" i="11"/>
  <c r="AI3111" i="11"/>
  <c r="AI3110" i="11"/>
  <c r="AI3109" i="11"/>
  <c r="AI3108" i="11"/>
  <c r="AI3107" i="11"/>
  <c r="AI3106" i="11"/>
  <c r="AI3105" i="11"/>
  <c r="AI3104" i="11"/>
  <c r="AI3103" i="11"/>
  <c r="AI3102" i="11"/>
  <c r="AI3101" i="11"/>
  <c r="AI3100" i="11"/>
  <c r="AI3099" i="11"/>
  <c r="AI3098" i="11"/>
  <c r="AI3097" i="11"/>
  <c r="AI3096" i="11"/>
  <c r="AI3095" i="11"/>
  <c r="AI3094" i="11"/>
  <c r="AI3093" i="11"/>
  <c r="AI3092" i="11"/>
  <c r="AI3091" i="11"/>
  <c r="AI3090" i="11"/>
  <c r="AI3089" i="11"/>
  <c r="AI3088" i="11"/>
  <c r="AI3087" i="11"/>
  <c r="AI3086" i="11"/>
  <c r="AI3085" i="11"/>
  <c r="AI3084" i="11"/>
  <c r="AI3083" i="11"/>
  <c r="AI3082" i="11"/>
  <c r="AI3081" i="11"/>
  <c r="AI3080" i="11"/>
  <c r="AI3079" i="11"/>
  <c r="AI3078" i="11"/>
  <c r="AI3077" i="11"/>
  <c r="AI3076" i="11"/>
  <c r="AI3075" i="11"/>
  <c r="AI3074" i="11"/>
  <c r="AI3073" i="11"/>
  <c r="AI3072" i="11"/>
  <c r="AI3071" i="11"/>
  <c r="AI3070" i="11"/>
  <c r="AI3069" i="11"/>
  <c r="AI3068" i="11"/>
  <c r="AI3067" i="11"/>
  <c r="AI3066" i="11"/>
  <c r="AI3065" i="11"/>
  <c r="AI3064" i="11"/>
  <c r="AI3063" i="11"/>
  <c r="AI3062" i="11"/>
  <c r="AI3061" i="11"/>
  <c r="AI3060" i="11"/>
  <c r="AI3059" i="11"/>
  <c r="AI3058" i="11"/>
  <c r="AI3057" i="11"/>
  <c r="AI3056" i="11"/>
  <c r="AI3055" i="11"/>
  <c r="AI3054" i="11"/>
  <c r="AI3053" i="11"/>
  <c r="AI3052" i="11"/>
  <c r="AI3051" i="11"/>
  <c r="AI3050" i="11"/>
  <c r="AI3049" i="11"/>
  <c r="AI3048" i="11"/>
  <c r="AI3047" i="11"/>
  <c r="AI3046" i="11"/>
  <c r="AI3045" i="11"/>
  <c r="AI3044" i="11"/>
  <c r="AI3043" i="11"/>
  <c r="AI3042" i="11"/>
  <c r="AI3041" i="11"/>
  <c r="AI3040" i="11"/>
  <c r="AI3039" i="11"/>
  <c r="AI3038" i="11"/>
  <c r="AI3037" i="11"/>
  <c r="AI3036" i="11"/>
  <c r="AI3035" i="11"/>
  <c r="AI3034" i="11"/>
  <c r="AI3033" i="11"/>
  <c r="AI3032" i="11"/>
  <c r="AI3031" i="11"/>
  <c r="AI3030" i="11"/>
  <c r="AI3029" i="11"/>
  <c r="AI3028" i="11"/>
  <c r="AI3027" i="11"/>
  <c r="AI3026" i="11"/>
  <c r="AI3025" i="11"/>
  <c r="AI3024" i="11"/>
  <c r="AI3023" i="11"/>
  <c r="AI3022" i="11"/>
  <c r="AI3021" i="11"/>
  <c r="AI3020" i="11"/>
  <c r="AI3019" i="11"/>
  <c r="AI3018" i="11"/>
  <c r="AI3017" i="11"/>
  <c r="AI3016" i="11"/>
  <c r="AI3015" i="11"/>
  <c r="AI3014" i="11"/>
  <c r="AI3013" i="11"/>
  <c r="AI3012" i="11"/>
  <c r="AI3011" i="11"/>
  <c r="AI3010" i="11"/>
  <c r="AI3009" i="11"/>
  <c r="AI3008" i="11"/>
  <c r="AI3007" i="11"/>
  <c r="AI3006" i="11"/>
  <c r="AI3005" i="11"/>
  <c r="AI3004" i="11"/>
  <c r="AI3003" i="11"/>
  <c r="AI3002" i="11"/>
  <c r="AI3001" i="11"/>
  <c r="AI3000" i="11"/>
  <c r="AI2999" i="11"/>
  <c r="AI2998" i="11"/>
  <c r="AI2997" i="11"/>
  <c r="AI2996" i="11"/>
  <c r="AI2995" i="11"/>
  <c r="AI2994" i="11"/>
  <c r="AI2993" i="11"/>
  <c r="AI2992" i="11"/>
  <c r="AI2991" i="11"/>
  <c r="AI2990" i="11"/>
  <c r="AI2989" i="11"/>
  <c r="AI2988" i="11"/>
  <c r="AI2987" i="11"/>
  <c r="AI2986" i="11"/>
  <c r="AI2985" i="11"/>
  <c r="AI2984" i="11"/>
  <c r="AI2983" i="11"/>
  <c r="AI2982" i="11"/>
  <c r="AI2981" i="11"/>
  <c r="AI2980" i="11"/>
  <c r="AI2979" i="11"/>
  <c r="AI2978" i="11"/>
  <c r="AI2977" i="11"/>
  <c r="AI2976" i="11"/>
  <c r="AI2975" i="11"/>
  <c r="AI2974" i="11"/>
  <c r="AI2973" i="11"/>
  <c r="AI2972" i="11"/>
  <c r="AI2971" i="11"/>
  <c r="AI2970" i="11"/>
  <c r="AI2969" i="11"/>
  <c r="AI2968" i="11"/>
  <c r="AI2967" i="11"/>
  <c r="AI2966" i="11"/>
  <c r="AI2965" i="11"/>
  <c r="AI2964" i="11"/>
  <c r="AI2963" i="11"/>
  <c r="AI2962" i="11"/>
  <c r="AI2961" i="11"/>
  <c r="AI2960" i="11"/>
  <c r="AI2959" i="11"/>
  <c r="AI2958" i="11"/>
  <c r="AI2957" i="11"/>
  <c r="AI2956" i="11"/>
  <c r="AI2955" i="11"/>
  <c r="AI2954" i="11"/>
  <c r="AI2953" i="11"/>
  <c r="AI2952" i="11"/>
  <c r="AI2951" i="11"/>
  <c r="AI2950" i="11"/>
  <c r="AI2949" i="11"/>
  <c r="AI2948" i="11"/>
  <c r="AI2947" i="11"/>
  <c r="AI2946" i="11"/>
  <c r="AI2945" i="11"/>
  <c r="AI2944" i="11"/>
  <c r="AI2943" i="11"/>
  <c r="AI2942" i="11"/>
  <c r="AI2941" i="11"/>
  <c r="AI2940" i="11"/>
  <c r="AI2939" i="11"/>
  <c r="AI2938" i="11"/>
  <c r="AI2937" i="11"/>
  <c r="AI2936" i="11"/>
  <c r="AI2935" i="11"/>
  <c r="AI2934" i="11"/>
  <c r="AI2933" i="11"/>
  <c r="AI2932" i="11"/>
  <c r="AI2931" i="11"/>
  <c r="AI2930" i="11"/>
  <c r="AI2929" i="11"/>
  <c r="AI2928" i="11"/>
  <c r="AI2927" i="11"/>
  <c r="AI2926" i="11"/>
  <c r="AI2925" i="11"/>
  <c r="AI2924" i="11"/>
  <c r="AI2923" i="11"/>
  <c r="AI2922" i="11"/>
  <c r="AI2921" i="11"/>
  <c r="AI2920" i="11"/>
  <c r="AI2919" i="11"/>
  <c r="AI2918" i="11"/>
  <c r="AI2917" i="11"/>
  <c r="AI2916" i="11"/>
  <c r="AI2915" i="11"/>
  <c r="AI2914" i="11"/>
  <c r="AI2913" i="11"/>
  <c r="AI2912" i="11"/>
  <c r="AI2911" i="11"/>
  <c r="AI2910" i="11"/>
  <c r="AI2909" i="11"/>
  <c r="AI2908" i="11"/>
  <c r="AI2907" i="11"/>
  <c r="AI2906" i="11"/>
  <c r="AI2905" i="11"/>
  <c r="AI2904" i="11"/>
  <c r="AI2903" i="11"/>
  <c r="AI2902" i="11"/>
  <c r="AI2901" i="11"/>
  <c r="AI2900" i="11"/>
  <c r="AI2899" i="11"/>
  <c r="AI2898" i="11"/>
  <c r="AI2897" i="11"/>
  <c r="AI2896" i="11"/>
  <c r="AI2895" i="11"/>
  <c r="AI2894" i="11"/>
  <c r="AI2893" i="11"/>
  <c r="AI2892" i="11"/>
  <c r="AI2891" i="11"/>
  <c r="AI2890" i="11"/>
  <c r="AI2889" i="11"/>
  <c r="AI2888" i="11"/>
  <c r="AI2887" i="11"/>
  <c r="AI2886" i="11"/>
  <c r="AI2885" i="11"/>
  <c r="AI2884" i="11"/>
  <c r="AI2883" i="11"/>
  <c r="AI2882" i="11"/>
  <c r="AI2881" i="11"/>
  <c r="AI2880" i="11"/>
  <c r="AI2879" i="11"/>
  <c r="AI2878" i="11"/>
  <c r="AI2877" i="11"/>
  <c r="AI2876" i="11"/>
  <c r="AI2875" i="11"/>
  <c r="AI2874" i="11"/>
  <c r="AI2873" i="11"/>
  <c r="AI2872" i="11"/>
  <c r="AI2871" i="11"/>
  <c r="AI2870" i="11"/>
  <c r="AI2869" i="11"/>
  <c r="AI2868" i="11"/>
  <c r="AI2867" i="11"/>
  <c r="AI2866" i="11"/>
  <c r="AI2865" i="11"/>
  <c r="AI2864" i="11"/>
  <c r="AI2863" i="11"/>
  <c r="AI2862" i="11"/>
  <c r="AI2861" i="11"/>
  <c r="AI2860" i="11"/>
  <c r="AI2859" i="11"/>
  <c r="AI2858" i="11"/>
  <c r="AI2857" i="11"/>
  <c r="AI2856" i="11"/>
  <c r="AI2855" i="11"/>
  <c r="AI2854" i="11"/>
  <c r="AI2853" i="11"/>
  <c r="AI2852" i="11"/>
  <c r="AI2851" i="11"/>
  <c r="AI2850" i="11"/>
  <c r="AI2849" i="11"/>
  <c r="AI2848" i="11"/>
  <c r="AI2847" i="11"/>
  <c r="AI2846" i="11"/>
  <c r="AI2845" i="11"/>
  <c r="AI2844" i="11"/>
  <c r="AI2843" i="11"/>
  <c r="AI2842" i="11"/>
  <c r="AI2841" i="11"/>
  <c r="AI2840" i="11"/>
  <c r="AI2839" i="11"/>
  <c r="AI2838" i="11"/>
  <c r="AI2837" i="11"/>
  <c r="AI2836" i="11"/>
  <c r="AI2835" i="11"/>
  <c r="AI2834" i="11"/>
  <c r="AI2833" i="11"/>
  <c r="AI2832" i="11"/>
  <c r="AI2831" i="11"/>
  <c r="AI2830" i="11"/>
  <c r="AI2829" i="11"/>
  <c r="AI2828" i="11"/>
  <c r="AI2827" i="11"/>
  <c r="AI2826" i="11"/>
  <c r="AI2825" i="11"/>
  <c r="AI2824" i="11"/>
  <c r="AI2823" i="11"/>
  <c r="AI2822" i="11"/>
  <c r="AI2821" i="11"/>
  <c r="AI2820" i="11"/>
  <c r="AI2819" i="11"/>
  <c r="AI2818" i="11"/>
  <c r="AI2817" i="11"/>
  <c r="AI2816" i="11"/>
  <c r="AI2815" i="11"/>
  <c r="AI2814" i="11"/>
  <c r="AI2813" i="11"/>
  <c r="AI2812" i="11"/>
  <c r="AI2811" i="11"/>
  <c r="AI2810" i="11"/>
  <c r="AI2809" i="11"/>
  <c r="AI2808" i="11"/>
  <c r="AI2807" i="11"/>
  <c r="AI2806" i="11"/>
  <c r="AI2805" i="11"/>
  <c r="AI2804" i="11"/>
  <c r="AI2803" i="11"/>
  <c r="AI2802" i="11"/>
  <c r="AI2801" i="11"/>
  <c r="AI2800" i="11"/>
  <c r="AI2799" i="11"/>
  <c r="AI2798" i="11"/>
  <c r="AI2797" i="11"/>
  <c r="AI2796" i="11"/>
  <c r="AI2795" i="11"/>
  <c r="AI2794" i="11"/>
  <c r="AI2793" i="11"/>
  <c r="AI2792" i="11"/>
  <c r="AI2791" i="11"/>
  <c r="AI2790" i="11"/>
  <c r="AI2789" i="11"/>
  <c r="AI2788" i="11"/>
  <c r="AI2787" i="11"/>
  <c r="AI2786" i="11"/>
  <c r="AI2785" i="11"/>
  <c r="AI2784" i="11"/>
  <c r="AI2783" i="11"/>
  <c r="AI2782" i="11"/>
  <c r="AI2781" i="11"/>
  <c r="AI2780" i="11"/>
  <c r="AI2779" i="11"/>
  <c r="AI2778" i="11"/>
  <c r="AI2777" i="11"/>
  <c r="AI2776" i="11"/>
  <c r="AI2775" i="11"/>
  <c r="AI2774" i="11"/>
  <c r="AI2773" i="11"/>
  <c r="AI2772" i="11"/>
  <c r="AI2771" i="11"/>
  <c r="AI2770" i="11"/>
  <c r="AI2769" i="11"/>
  <c r="AI2768" i="11"/>
  <c r="AI2767" i="11"/>
  <c r="AI2766" i="11"/>
  <c r="AI2765" i="11"/>
  <c r="AI2764" i="11"/>
  <c r="AI2763" i="11"/>
  <c r="AI2762" i="11"/>
  <c r="AI2761" i="11"/>
  <c r="AI2760" i="11"/>
  <c r="AI2759" i="11"/>
  <c r="AI2758" i="11"/>
  <c r="AI2757" i="11"/>
  <c r="AI2756" i="11"/>
  <c r="AI2755" i="11"/>
  <c r="AI2754" i="11"/>
  <c r="AI2753" i="11"/>
  <c r="AI2752" i="11"/>
  <c r="AI2751" i="11"/>
  <c r="AI2750" i="11"/>
  <c r="AI2749" i="11"/>
  <c r="AI2748" i="11"/>
  <c r="AI2747" i="11"/>
  <c r="AI2746" i="11"/>
  <c r="AI2745" i="11"/>
  <c r="AI2744" i="11"/>
  <c r="AI2743" i="11"/>
  <c r="AI2742" i="11"/>
  <c r="AI2741" i="11"/>
  <c r="AI2740" i="11"/>
  <c r="AI2739" i="11"/>
  <c r="AI2738" i="11"/>
  <c r="AI2737" i="11"/>
  <c r="AI2736" i="11"/>
  <c r="AI2735" i="11"/>
  <c r="AI2734" i="11"/>
  <c r="AI2733" i="11"/>
  <c r="AI2732" i="11"/>
  <c r="AI2731" i="11"/>
  <c r="AI2730" i="11"/>
  <c r="AI2729" i="11"/>
  <c r="AI2728" i="11"/>
  <c r="AI2727" i="11"/>
  <c r="AI2726" i="11"/>
  <c r="AI2725" i="11"/>
  <c r="AI2724" i="11"/>
  <c r="AI2723" i="11"/>
  <c r="AI2722" i="11"/>
  <c r="AI2721" i="11"/>
  <c r="AI2720" i="11"/>
  <c r="AI2719" i="11"/>
  <c r="AI2718" i="11"/>
  <c r="AI2717" i="11"/>
  <c r="AI2716" i="11"/>
  <c r="AI2715" i="11"/>
  <c r="AI2714" i="11"/>
  <c r="AI2713" i="11"/>
  <c r="AI2712" i="11"/>
  <c r="AI2711" i="11"/>
  <c r="AI2710" i="11"/>
  <c r="AI2709" i="11"/>
  <c r="AI2708" i="11"/>
  <c r="AI2707" i="11"/>
  <c r="AI2706" i="11"/>
  <c r="AI2705" i="11"/>
  <c r="AI2704" i="11"/>
  <c r="AI2703" i="11"/>
  <c r="AI2702" i="11"/>
  <c r="AI2701" i="11"/>
  <c r="AI2700" i="11"/>
  <c r="AI2699" i="11"/>
  <c r="AI2698" i="11"/>
  <c r="AI2697" i="11"/>
  <c r="AI2696" i="11"/>
  <c r="AI2695" i="11"/>
  <c r="AI2694" i="11"/>
  <c r="AI2693" i="11"/>
  <c r="AI2692" i="11"/>
  <c r="AI2691" i="11"/>
  <c r="AI2690" i="11"/>
  <c r="AI2689" i="11"/>
  <c r="AI2688" i="11"/>
  <c r="AI2687" i="11"/>
  <c r="AI2686" i="11"/>
  <c r="AI2685" i="11"/>
  <c r="AI2684" i="11"/>
  <c r="AI2683" i="11"/>
  <c r="AI2682" i="11"/>
  <c r="AI2681" i="11"/>
  <c r="AI2680" i="11"/>
  <c r="AI2679" i="11"/>
  <c r="AI2678" i="11"/>
  <c r="AI2677" i="11"/>
  <c r="AI2676" i="11"/>
  <c r="AI2675" i="11"/>
  <c r="AI2674" i="11"/>
  <c r="AI2673" i="11"/>
  <c r="AI2672" i="11"/>
  <c r="AI2671" i="11"/>
  <c r="AI2670" i="11"/>
  <c r="AI2669" i="11"/>
  <c r="AI2668" i="11"/>
  <c r="AI2667" i="11"/>
  <c r="AI2666" i="11"/>
  <c r="AI2665" i="11"/>
  <c r="AI2664" i="11"/>
  <c r="AI2663" i="11"/>
  <c r="AI2662" i="11"/>
  <c r="AI2661" i="11"/>
  <c r="AI2660" i="11"/>
  <c r="AI2659" i="11"/>
  <c r="AI2658" i="11"/>
  <c r="AI2657" i="11"/>
  <c r="AI2656" i="11"/>
  <c r="AI2655" i="11"/>
  <c r="AI2654" i="11"/>
  <c r="AI2653" i="11"/>
  <c r="AI2652" i="11"/>
  <c r="AI2651" i="11"/>
  <c r="AI2650" i="11"/>
  <c r="AI2649" i="11"/>
  <c r="AI2648" i="11"/>
  <c r="AI2647" i="11"/>
  <c r="AI2646" i="11"/>
  <c r="AI2645" i="11"/>
  <c r="AI2644" i="11"/>
  <c r="AI2643" i="11"/>
  <c r="AI2642" i="11"/>
  <c r="AI2641" i="11"/>
  <c r="AI2640" i="11"/>
  <c r="AI2639" i="11"/>
  <c r="AI2638" i="11"/>
  <c r="AI2637" i="11"/>
  <c r="AI2636" i="11"/>
  <c r="AI2635" i="11"/>
  <c r="AI2634" i="11"/>
  <c r="AI2633" i="11"/>
  <c r="AI2632" i="11"/>
  <c r="AI2631" i="11"/>
  <c r="AI2630" i="11"/>
  <c r="AI2629" i="11"/>
  <c r="AI2628" i="11"/>
  <c r="AI2627" i="11"/>
  <c r="AI2626" i="11"/>
  <c r="AI2625" i="11"/>
  <c r="AI2624" i="11"/>
  <c r="AI2623" i="11"/>
  <c r="AI2622" i="11"/>
  <c r="AI2621" i="11"/>
  <c r="AI2620" i="11"/>
  <c r="AI2619" i="11"/>
  <c r="AI2618" i="11"/>
  <c r="AI2617" i="11"/>
  <c r="AI2616" i="11"/>
  <c r="AI2615" i="11"/>
  <c r="AI2614" i="11"/>
  <c r="AI2613" i="11"/>
  <c r="AI2612" i="11"/>
  <c r="AI2611" i="11"/>
  <c r="AI2610" i="11"/>
  <c r="AI2609" i="11"/>
  <c r="AI2608" i="11"/>
  <c r="AI2607" i="11"/>
  <c r="AI2606" i="11"/>
  <c r="AI2605" i="11"/>
  <c r="AI2604" i="11"/>
  <c r="AI2603" i="11"/>
  <c r="AI2602" i="11"/>
  <c r="AI2601" i="11"/>
  <c r="AI2600" i="11"/>
  <c r="AI2599" i="11"/>
  <c r="AI2598" i="11"/>
  <c r="AI2597" i="11"/>
  <c r="AI2596" i="11"/>
  <c r="AI2595" i="11"/>
  <c r="AI2594" i="11"/>
  <c r="AI2593" i="11"/>
  <c r="AI2592" i="11"/>
  <c r="AI2591" i="11"/>
  <c r="AI2590" i="11"/>
  <c r="AI2589" i="11"/>
  <c r="AI2588" i="11"/>
  <c r="AI2587" i="11"/>
  <c r="AI2586" i="11"/>
  <c r="AI2585" i="11"/>
  <c r="AI2584" i="11"/>
  <c r="AI2583" i="11"/>
  <c r="AI2582" i="11"/>
  <c r="AI2581" i="11"/>
  <c r="AI2580" i="11"/>
  <c r="AI2579" i="11"/>
  <c r="AI2578" i="11"/>
  <c r="AI2577" i="11"/>
  <c r="AI2576" i="11"/>
  <c r="AI2575" i="11"/>
  <c r="AI2574" i="11"/>
  <c r="AI2573" i="11"/>
  <c r="AI2572" i="11"/>
  <c r="AI2571" i="11"/>
  <c r="AI2570" i="11"/>
  <c r="AI2569" i="11"/>
  <c r="AI2568" i="11"/>
  <c r="AI2567" i="11"/>
  <c r="AI2566" i="11"/>
  <c r="AI2565" i="11"/>
  <c r="AI2564" i="11"/>
  <c r="AI2563" i="11"/>
  <c r="AI2562" i="11"/>
  <c r="AI2561" i="11"/>
  <c r="AI2560" i="11"/>
  <c r="AI2559" i="11"/>
  <c r="AI2558" i="11"/>
  <c r="AI2557" i="11"/>
  <c r="AI2556" i="11"/>
  <c r="AI2555" i="11"/>
  <c r="AI2554" i="11"/>
  <c r="AI2553" i="11"/>
  <c r="AI2552" i="11"/>
  <c r="AI2551" i="11"/>
  <c r="AI2550" i="11"/>
  <c r="AI2549" i="11"/>
  <c r="AI2548" i="11"/>
  <c r="AI2547" i="11"/>
  <c r="AI2546" i="11"/>
  <c r="AI2545" i="11"/>
  <c r="AI2544" i="11"/>
  <c r="AI2543" i="11"/>
  <c r="AI2542" i="11"/>
  <c r="AI2541" i="11"/>
  <c r="AI2540" i="11"/>
  <c r="AI2539" i="11"/>
  <c r="AI2538" i="11"/>
  <c r="AI2537" i="11"/>
  <c r="AI2536" i="11"/>
  <c r="AI2535" i="11"/>
  <c r="AI2534" i="11"/>
  <c r="AI2533" i="11"/>
  <c r="AI2532" i="11"/>
  <c r="AI2531" i="11"/>
  <c r="AI2530" i="11"/>
  <c r="AI2529" i="11"/>
  <c r="AI2528" i="11"/>
  <c r="AI2527" i="11"/>
  <c r="AI2526" i="11"/>
  <c r="AI2525" i="11"/>
  <c r="AI2524" i="11"/>
  <c r="AI2523" i="11"/>
  <c r="AI2522" i="11"/>
  <c r="AI2521" i="11"/>
  <c r="AI2520" i="11"/>
  <c r="AI2519" i="11"/>
  <c r="AI2518" i="11"/>
  <c r="AI2517" i="11"/>
  <c r="AI2516" i="11"/>
  <c r="AI2515" i="11"/>
  <c r="AI2514" i="11"/>
  <c r="AI2513" i="11"/>
  <c r="AI2512" i="11"/>
  <c r="AI2511" i="11"/>
  <c r="AI2510" i="11"/>
  <c r="AI2509" i="11"/>
  <c r="AI2508" i="11"/>
  <c r="AI2507" i="11"/>
  <c r="AI2506" i="11"/>
  <c r="AI2505" i="11"/>
  <c r="AI2504" i="11"/>
  <c r="AI2503" i="11"/>
  <c r="AI2502" i="11"/>
  <c r="AI2501" i="11"/>
  <c r="AI2500" i="11"/>
  <c r="AI2499" i="11"/>
  <c r="AI2498" i="11"/>
  <c r="AI2497" i="11"/>
  <c r="AI2496" i="11"/>
  <c r="AI2495" i="11"/>
  <c r="AI2494" i="11"/>
  <c r="AI2493" i="11"/>
  <c r="AI2492" i="11"/>
  <c r="AI2491" i="11"/>
  <c r="AI2490" i="11"/>
  <c r="AI2489" i="11"/>
  <c r="AI2488" i="11"/>
  <c r="AI2487" i="11"/>
  <c r="AI2486" i="11"/>
  <c r="AI2485" i="11"/>
  <c r="AI2484" i="11"/>
  <c r="AI2483" i="11"/>
  <c r="AI2482" i="11"/>
  <c r="AI2481" i="11"/>
  <c r="AI2480" i="11"/>
  <c r="AI2479" i="11"/>
  <c r="AI2478" i="11"/>
  <c r="AI2477" i="11"/>
  <c r="AI2476" i="11"/>
  <c r="AI2475" i="11"/>
  <c r="AI2474" i="11"/>
  <c r="AI2473" i="11"/>
  <c r="AI2472" i="11"/>
  <c r="AI2471" i="11"/>
  <c r="AI2470" i="11"/>
  <c r="AI2469" i="11"/>
  <c r="AI2468" i="11"/>
  <c r="AI2467" i="11"/>
  <c r="AI2466" i="11"/>
  <c r="AI2465" i="11"/>
  <c r="AI2464" i="11"/>
  <c r="AI2463" i="11"/>
  <c r="AI2462" i="11"/>
  <c r="AI2461" i="11"/>
  <c r="AI2460" i="11"/>
  <c r="AI2459" i="11"/>
  <c r="AI2458" i="11"/>
  <c r="AI2457" i="11"/>
  <c r="AI2456" i="11"/>
  <c r="AI2455" i="11"/>
  <c r="AI2454" i="11"/>
  <c r="AI2453" i="11"/>
  <c r="AI2452" i="11"/>
  <c r="AI2451" i="11"/>
  <c r="AI2450" i="11"/>
  <c r="AI2449" i="11"/>
  <c r="AI2448" i="11"/>
  <c r="AI2447" i="11"/>
  <c r="AI2446" i="11"/>
  <c r="AI2445" i="11"/>
  <c r="AI2444" i="11"/>
  <c r="AI2443" i="11"/>
  <c r="AI2442" i="11"/>
  <c r="AI2441" i="11"/>
  <c r="AI2440" i="11"/>
  <c r="AI2439" i="11"/>
  <c r="AI2438" i="11"/>
  <c r="AI2437" i="11"/>
  <c r="AI2436" i="11"/>
  <c r="AI2435" i="11"/>
  <c r="AI2434" i="11"/>
  <c r="AI2433" i="11"/>
  <c r="AI2432" i="11"/>
  <c r="AI2431" i="11"/>
  <c r="AI2430" i="11"/>
  <c r="AI2429" i="11"/>
  <c r="AI2428" i="11"/>
  <c r="AI2427" i="11"/>
  <c r="AI2426" i="11"/>
  <c r="AI2425" i="11"/>
  <c r="AI2424" i="11"/>
  <c r="AI2423" i="11"/>
  <c r="AI2422" i="11"/>
  <c r="AI2421" i="11"/>
  <c r="AI2420" i="11"/>
  <c r="AI2419" i="11"/>
  <c r="AI2418" i="11"/>
  <c r="AI2417" i="11"/>
  <c r="AI2416" i="11"/>
  <c r="AI2415" i="11"/>
  <c r="AI2414" i="11"/>
  <c r="AI2413" i="11"/>
  <c r="AI2412" i="11"/>
  <c r="AI2411" i="11"/>
  <c r="AI2410" i="11"/>
  <c r="AI2409" i="11"/>
  <c r="AI2408" i="11"/>
  <c r="AI2407" i="11"/>
  <c r="AI2406" i="11"/>
  <c r="AI2405" i="11"/>
  <c r="AI2404" i="11"/>
  <c r="AI2403" i="11"/>
  <c r="AI2402" i="11"/>
  <c r="AI2401" i="11"/>
  <c r="AI2400" i="11"/>
  <c r="AI2399" i="11"/>
  <c r="AI2398" i="11"/>
  <c r="AI2397" i="11"/>
  <c r="AI2396" i="11"/>
  <c r="AI2395" i="11"/>
  <c r="AI2394" i="11"/>
  <c r="AI2393" i="11"/>
  <c r="AI2392" i="11"/>
  <c r="AI2391" i="11"/>
  <c r="AI2390" i="11"/>
  <c r="AI2389" i="11"/>
  <c r="AI2388" i="11"/>
  <c r="AI2387" i="11"/>
  <c r="AI2386" i="11"/>
  <c r="AI2385" i="11"/>
  <c r="AI2384" i="11"/>
  <c r="AI2383" i="11"/>
  <c r="AI2382" i="11"/>
  <c r="AI2381" i="11"/>
  <c r="AI2380" i="11"/>
  <c r="AI2379" i="11"/>
  <c r="AI2378" i="11"/>
  <c r="AI2377" i="11"/>
  <c r="AI2376" i="11"/>
  <c r="AI2375" i="11"/>
  <c r="AI2374" i="11"/>
  <c r="AI2373" i="11"/>
  <c r="AI2372" i="11"/>
  <c r="AI2371" i="11"/>
  <c r="AI2370" i="11"/>
  <c r="AI2369" i="11"/>
  <c r="AI2368" i="11"/>
  <c r="AI2367" i="11"/>
  <c r="AI2366" i="11"/>
  <c r="AI2365" i="11"/>
  <c r="AI2364" i="11"/>
  <c r="AI2363" i="11"/>
  <c r="AI2362" i="11"/>
  <c r="AI2361" i="11"/>
  <c r="AI2360" i="11"/>
  <c r="AI2359" i="11"/>
  <c r="AI2358" i="11"/>
  <c r="AI2357" i="11"/>
  <c r="AI2356" i="11"/>
  <c r="AI2355" i="11"/>
  <c r="AI2354" i="11"/>
  <c r="AI2353" i="11"/>
  <c r="AI2352" i="11"/>
  <c r="AI2351" i="11"/>
  <c r="AI2350" i="11"/>
  <c r="AI2349" i="11"/>
  <c r="AI2348" i="11"/>
  <c r="AI2347" i="11"/>
  <c r="AI2346" i="11"/>
  <c r="AI2345" i="11"/>
  <c r="AI2344" i="11"/>
  <c r="AI2343" i="11"/>
  <c r="AI2342" i="11"/>
  <c r="AI2341" i="11"/>
  <c r="AI2340" i="11"/>
  <c r="AI2339" i="11"/>
  <c r="AI2338" i="11"/>
  <c r="AI2337" i="11"/>
  <c r="AI2336" i="11"/>
  <c r="AI2335" i="11"/>
  <c r="AI2334" i="11"/>
  <c r="AI2333" i="11"/>
  <c r="AI2332" i="11"/>
  <c r="AI2331" i="11"/>
  <c r="AI2330" i="11"/>
  <c r="AI2329" i="11"/>
  <c r="AI2328" i="11"/>
  <c r="AI2327" i="11"/>
  <c r="AI2326" i="11"/>
  <c r="AI2325" i="11"/>
  <c r="AI2324" i="11"/>
  <c r="AI2323" i="11"/>
  <c r="AI2322" i="11"/>
  <c r="AI2321" i="11"/>
  <c r="AI2320" i="11"/>
  <c r="AI2319" i="11"/>
  <c r="AI2318" i="11"/>
  <c r="AI2317" i="11"/>
  <c r="AI2316" i="11"/>
  <c r="AI2315" i="11"/>
  <c r="AI2314" i="11"/>
  <c r="AI2313" i="11"/>
  <c r="AI2312" i="11"/>
  <c r="AI2311" i="11"/>
  <c r="AI2310" i="11"/>
  <c r="AI2309" i="11"/>
  <c r="AI2308" i="11"/>
  <c r="AI2307" i="11"/>
  <c r="AI2306" i="11"/>
  <c r="AI2305" i="11"/>
  <c r="AI2304" i="11"/>
  <c r="AI2303" i="11"/>
  <c r="AI2302" i="11"/>
  <c r="AI2301" i="11"/>
  <c r="AI2300" i="11"/>
  <c r="AI2299" i="11"/>
  <c r="AI2298" i="11"/>
  <c r="AI2297" i="11"/>
  <c r="AI2296" i="11"/>
  <c r="AI2295" i="11"/>
  <c r="AI2294" i="11"/>
  <c r="AI2293" i="11"/>
  <c r="AI2292" i="11"/>
  <c r="AI2291" i="11"/>
  <c r="AI2290" i="11"/>
  <c r="AI2289" i="11"/>
  <c r="AI2288" i="11"/>
  <c r="AI2287" i="11"/>
  <c r="AI2286" i="11"/>
  <c r="AI2285" i="11"/>
  <c r="AI2284" i="11"/>
  <c r="AI2283" i="11"/>
  <c r="AI2282" i="11"/>
  <c r="AI2281" i="11"/>
  <c r="AI2280" i="11"/>
  <c r="AI2279" i="11"/>
  <c r="AI2278" i="11"/>
  <c r="AI2277" i="11"/>
  <c r="AI2276" i="11"/>
  <c r="AI2275" i="11"/>
  <c r="AI2274" i="11"/>
  <c r="AI2273" i="11"/>
  <c r="AI2272" i="11"/>
  <c r="AI2271" i="11"/>
  <c r="AI2270" i="11"/>
  <c r="AI2269" i="11"/>
  <c r="AI2268" i="11"/>
  <c r="AI2267" i="11"/>
  <c r="AI2266" i="11"/>
  <c r="AI2265" i="11"/>
  <c r="AI2264" i="11"/>
  <c r="AI2263" i="11"/>
  <c r="AI2262" i="11"/>
  <c r="AI2261" i="11"/>
  <c r="AI2260" i="11"/>
  <c r="AI2259" i="11"/>
  <c r="AI2258" i="11"/>
  <c r="AI2257" i="11"/>
  <c r="AI2256" i="11"/>
  <c r="AI2255" i="11"/>
  <c r="AI2254" i="11"/>
  <c r="AI2253" i="11"/>
  <c r="AI2252" i="11"/>
  <c r="AI2251" i="11"/>
  <c r="AI2250" i="11"/>
  <c r="AI2249" i="11"/>
  <c r="AI2248" i="11"/>
  <c r="AI2247" i="11"/>
  <c r="AI2246" i="11"/>
  <c r="AI2245" i="11"/>
  <c r="AI2244" i="11"/>
  <c r="AI2243" i="11"/>
  <c r="AI2242" i="11"/>
  <c r="AI2241" i="11"/>
  <c r="AI2240" i="11"/>
  <c r="AI2239" i="11"/>
  <c r="AI2238" i="11"/>
  <c r="AI2237" i="11"/>
  <c r="AI2236" i="11"/>
  <c r="AI2235" i="11"/>
  <c r="AI2234" i="11"/>
  <c r="AI2233" i="11"/>
  <c r="AI2232" i="11"/>
  <c r="AI2231" i="11"/>
  <c r="AI2230" i="11"/>
  <c r="AI2229" i="11"/>
  <c r="AI2228" i="11"/>
  <c r="AI2227" i="11"/>
  <c r="AI2226" i="11"/>
  <c r="AI2225" i="11"/>
  <c r="AI2224" i="11"/>
  <c r="AI2223" i="11"/>
  <c r="AI2222" i="11"/>
  <c r="AI2221" i="11"/>
  <c r="AI2220" i="11"/>
  <c r="AI2219" i="11"/>
  <c r="AI2218" i="11"/>
  <c r="AI2217" i="11"/>
  <c r="AI2216" i="11"/>
  <c r="AI2215" i="11"/>
  <c r="AI2214" i="11"/>
  <c r="AI2213" i="11"/>
  <c r="AI2212" i="11"/>
  <c r="AI2211" i="11"/>
  <c r="AI2210" i="11"/>
  <c r="AI2209" i="11"/>
  <c r="AI2208" i="11"/>
  <c r="AI2207" i="11"/>
  <c r="AI2206" i="11"/>
  <c r="AI2205" i="11"/>
  <c r="AI2204" i="11"/>
  <c r="AI2203" i="11"/>
  <c r="AI2202" i="11"/>
  <c r="AI2201" i="11"/>
  <c r="AI2200" i="11"/>
  <c r="AI2199" i="11"/>
  <c r="AI2198" i="11"/>
  <c r="AI2197" i="11"/>
  <c r="AI2196" i="11"/>
  <c r="AI2195" i="11"/>
  <c r="AI2194" i="11"/>
  <c r="AI2193" i="11"/>
  <c r="AI2192" i="11"/>
  <c r="AI2191" i="11"/>
  <c r="AI2190" i="11"/>
  <c r="AI2189" i="11"/>
  <c r="AI2188" i="11"/>
  <c r="AI2187" i="11"/>
  <c r="AI2186" i="11"/>
  <c r="AI2185" i="11"/>
  <c r="AI2184" i="11"/>
  <c r="AI2183" i="11"/>
  <c r="AI2182" i="11"/>
  <c r="AI2181" i="11"/>
  <c r="AI2180" i="11"/>
  <c r="AI2179" i="11"/>
  <c r="AI2178" i="11"/>
  <c r="AI2177" i="11"/>
  <c r="AI2176" i="11"/>
  <c r="AI2175" i="11"/>
  <c r="AI2174" i="11"/>
  <c r="AI2173" i="11"/>
  <c r="AI2172" i="11"/>
  <c r="AI2171" i="11"/>
  <c r="AI2170" i="11"/>
  <c r="AI2169" i="11"/>
  <c r="AI2168" i="11"/>
  <c r="AI2167" i="11"/>
  <c r="AI2166" i="11"/>
  <c r="AI2165" i="11"/>
  <c r="AI2164" i="11"/>
  <c r="AI2163" i="11"/>
  <c r="AI2162" i="11"/>
  <c r="AI2161" i="11"/>
  <c r="AI2160" i="11"/>
  <c r="AI2159" i="11"/>
  <c r="AI2158" i="11"/>
  <c r="AI2157" i="11"/>
  <c r="AI2156" i="11"/>
  <c r="AI2155" i="11"/>
  <c r="AI2154" i="11"/>
  <c r="AI2153" i="11"/>
  <c r="AI2152" i="11"/>
  <c r="AI2151" i="11"/>
  <c r="AI2150" i="11"/>
  <c r="AI2149" i="11"/>
  <c r="AI2148" i="11"/>
  <c r="AI2147" i="11"/>
  <c r="AI2146" i="11"/>
  <c r="AI2145" i="11"/>
  <c r="AI2144" i="11"/>
  <c r="AI2143" i="11"/>
  <c r="AI2142" i="11"/>
  <c r="AI2141" i="11"/>
  <c r="AI2140" i="11"/>
  <c r="AI2139" i="11"/>
  <c r="AI2138" i="11"/>
  <c r="AI2137" i="11"/>
  <c r="AI2136" i="11"/>
  <c r="AI2135" i="11"/>
  <c r="AI2134" i="11"/>
  <c r="AI2133" i="11"/>
  <c r="AI2132" i="11"/>
  <c r="AI2131" i="11"/>
  <c r="AI2130" i="11"/>
  <c r="AI2129" i="11"/>
  <c r="AI2128" i="11"/>
  <c r="AI2127" i="11"/>
  <c r="AI2126" i="11"/>
  <c r="AI2125" i="11"/>
  <c r="AI2124" i="11"/>
  <c r="AI2123" i="11"/>
  <c r="AI2122" i="11"/>
  <c r="AI2121" i="11"/>
  <c r="AI2120" i="11"/>
  <c r="AI2119" i="11"/>
  <c r="AI2118" i="11"/>
  <c r="AI2117" i="11"/>
  <c r="AI2116" i="11"/>
  <c r="AI2115" i="11"/>
  <c r="AI2114" i="11"/>
  <c r="AI2113" i="11"/>
  <c r="AI2112" i="11"/>
  <c r="AI2111" i="11"/>
  <c r="AI2110" i="11"/>
  <c r="AI2109" i="11"/>
  <c r="AI2108" i="11"/>
  <c r="AI2107" i="11"/>
  <c r="AI2106" i="11"/>
  <c r="AI2105" i="11"/>
  <c r="AI2104" i="11"/>
  <c r="AI2103" i="11"/>
  <c r="AI2102" i="11"/>
  <c r="AI2101" i="11"/>
  <c r="AI2100" i="11"/>
  <c r="AI2099" i="11"/>
  <c r="AI2098" i="11"/>
  <c r="AI2097" i="11"/>
  <c r="AI2096" i="11"/>
  <c r="AI2095" i="11"/>
  <c r="AI2094" i="11"/>
  <c r="AI2093" i="11"/>
  <c r="AI2092" i="11"/>
  <c r="AI2091" i="11"/>
  <c r="AI2090" i="11"/>
  <c r="AI2089" i="11"/>
  <c r="AI2088" i="11"/>
  <c r="AI2087" i="11"/>
  <c r="AI2086" i="11"/>
  <c r="AI2085" i="11"/>
  <c r="AI2084" i="11"/>
  <c r="AI2083" i="11"/>
  <c r="AI2082" i="11"/>
  <c r="AI2081" i="11"/>
  <c r="AI2080" i="11"/>
  <c r="AI2079" i="11"/>
  <c r="AI2078" i="11"/>
  <c r="AI2077" i="11"/>
  <c r="AI2076" i="11"/>
  <c r="AI2075" i="11"/>
  <c r="AI2074" i="11"/>
  <c r="AI2073" i="11"/>
  <c r="AI2072" i="11"/>
  <c r="AI2071" i="11"/>
  <c r="AI2070" i="11"/>
  <c r="AI2069" i="11"/>
  <c r="AI2068" i="11"/>
  <c r="AI2067" i="11"/>
  <c r="AI2066" i="11"/>
  <c r="AI2065" i="11"/>
  <c r="AI2064" i="11"/>
  <c r="AI2063" i="11"/>
  <c r="AI2062" i="11"/>
  <c r="AI2061" i="11"/>
  <c r="AI2060" i="11"/>
  <c r="AI2059" i="11"/>
  <c r="AI2058" i="11"/>
  <c r="AI2057" i="11"/>
  <c r="AI2056" i="11"/>
  <c r="AI2055" i="11"/>
  <c r="AI2054" i="11"/>
  <c r="AI2053" i="11"/>
  <c r="AI2052" i="11"/>
  <c r="AI2051" i="11"/>
  <c r="AI2050" i="11"/>
  <c r="AI2049" i="11"/>
  <c r="AI2048" i="11"/>
  <c r="AI2047" i="11"/>
  <c r="AI2046" i="11"/>
  <c r="AI2045" i="11"/>
  <c r="AI2044" i="11"/>
  <c r="AI2043" i="11"/>
  <c r="AI2042" i="11"/>
  <c r="AI2041" i="11"/>
  <c r="AI2040" i="11"/>
  <c r="AI2039" i="11"/>
  <c r="AI2038" i="11"/>
  <c r="AI2037" i="11"/>
  <c r="AI2036" i="11"/>
  <c r="AI2035" i="11"/>
  <c r="AI2034" i="11"/>
  <c r="AI2033" i="11"/>
  <c r="AI2032" i="11"/>
  <c r="AI2031" i="11"/>
  <c r="AI2030" i="11"/>
  <c r="AI2029" i="11"/>
  <c r="AI2028" i="11"/>
  <c r="AI2027" i="11"/>
  <c r="AI2026" i="11"/>
  <c r="AI2025" i="11"/>
  <c r="AI2024" i="11"/>
  <c r="AI2023" i="11"/>
  <c r="AI2022" i="11"/>
  <c r="AI2021" i="11"/>
  <c r="AI2020" i="11"/>
  <c r="AI2019" i="11"/>
  <c r="AI2018" i="11"/>
  <c r="AI2017" i="11"/>
  <c r="AI2016" i="11"/>
  <c r="AI2015" i="11"/>
  <c r="AI2014" i="11"/>
  <c r="AI2013" i="11"/>
  <c r="AI2012" i="11"/>
  <c r="AI2011" i="11"/>
  <c r="AI2010" i="11"/>
  <c r="AI2009" i="11"/>
  <c r="AI2008" i="11"/>
  <c r="AI2007" i="11"/>
  <c r="AI2006" i="11"/>
  <c r="AI2005" i="11"/>
  <c r="AI2004" i="11"/>
  <c r="AI2003" i="11"/>
  <c r="AI2002" i="11"/>
  <c r="AI2001" i="11"/>
  <c r="AI2000" i="11"/>
  <c r="AI1999" i="11"/>
  <c r="AI1998" i="11"/>
  <c r="AI1997" i="11"/>
  <c r="AI1996" i="11"/>
  <c r="AI1995" i="11"/>
  <c r="AI1994" i="11"/>
  <c r="AI1993" i="11"/>
  <c r="AI1992" i="11"/>
  <c r="AI1991" i="11"/>
  <c r="AI1990" i="11"/>
  <c r="AI1989" i="11"/>
  <c r="AI1988" i="11"/>
  <c r="AI1987" i="11"/>
  <c r="AI1986" i="11"/>
  <c r="AI1985" i="11"/>
  <c r="AI1984" i="11"/>
  <c r="AI1983" i="11"/>
  <c r="AI1982" i="11"/>
  <c r="AI1981" i="11"/>
  <c r="AI1980" i="11"/>
  <c r="AI1979" i="11"/>
  <c r="AI1978" i="11"/>
  <c r="AI1977" i="11"/>
  <c r="AI1976" i="11"/>
  <c r="AI1975" i="11"/>
  <c r="AI1974" i="11"/>
  <c r="AI1973" i="11"/>
  <c r="AI1972" i="11"/>
  <c r="AI1971" i="11"/>
  <c r="AI1970" i="11"/>
  <c r="AI1969" i="11"/>
  <c r="AI1968" i="11"/>
  <c r="AI1967" i="11"/>
  <c r="AI1966" i="11"/>
  <c r="AI1965" i="11"/>
  <c r="AI1964" i="11"/>
  <c r="AI1963" i="11"/>
  <c r="AI1962" i="11"/>
  <c r="AI1961" i="11"/>
  <c r="AI1960" i="11"/>
  <c r="AI1959" i="11"/>
  <c r="AI1958" i="11"/>
  <c r="AI1957" i="11"/>
  <c r="AI1956" i="11"/>
  <c r="AI1955" i="11"/>
  <c r="AI1954" i="11"/>
  <c r="AI1953" i="11"/>
  <c r="AI1952" i="11"/>
  <c r="AI1951" i="11"/>
  <c r="AI1950" i="11"/>
  <c r="AI1949" i="11"/>
  <c r="AI1948" i="11"/>
  <c r="AI1947" i="11"/>
  <c r="AI1946" i="11"/>
  <c r="AI1945" i="11"/>
  <c r="AI1944" i="11"/>
  <c r="AI1943" i="11"/>
  <c r="AI1942" i="11"/>
  <c r="AI1941" i="11"/>
  <c r="AI1940" i="11"/>
  <c r="AI1939" i="11"/>
  <c r="AI1938" i="11"/>
  <c r="AI1937" i="11"/>
  <c r="AI1936" i="11"/>
  <c r="AI1935" i="11"/>
  <c r="AI1934" i="11"/>
  <c r="AI1933" i="11"/>
  <c r="AI1932" i="11"/>
  <c r="AI1931" i="11"/>
  <c r="AI1930" i="11"/>
  <c r="AI1929" i="11"/>
  <c r="AI1928" i="11"/>
  <c r="AI1927" i="11"/>
  <c r="AI1926" i="11"/>
  <c r="AI1925" i="11"/>
  <c r="AI1924" i="11"/>
  <c r="AI1923" i="11"/>
  <c r="AI1922" i="11"/>
  <c r="AI1921" i="11"/>
  <c r="AI1920" i="11"/>
  <c r="AI1919" i="11"/>
  <c r="AI1918" i="11"/>
  <c r="AI1917" i="11"/>
  <c r="AI1916" i="11"/>
  <c r="AI1915" i="11"/>
  <c r="AI1914" i="11"/>
  <c r="AI1913" i="11"/>
  <c r="AI1912" i="11"/>
  <c r="AI1911" i="11"/>
  <c r="AI1910" i="11"/>
  <c r="AI1909" i="11"/>
  <c r="AI1908" i="11"/>
  <c r="AI1907" i="11"/>
  <c r="AI1906" i="11"/>
  <c r="AI1905" i="11"/>
  <c r="AI1904" i="11"/>
  <c r="AI1903" i="11"/>
  <c r="AI1902" i="11"/>
  <c r="AI1901" i="11"/>
  <c r="AI1900" i="11"/>
  <c r="AI1899" i="11"/>
  <c r="AI1898" i="11"/>
  <c r="AI1897" i="11"/>
  <c r="AI1896" i="11"/>
  <c r="AI1895" i="11"/>
  <c r="AI1894" i="11"/>
  <c r="AI1893" i="11"/>
  <c r="AI1892" i="11"/>
  <c r="AI1891" i="11"/>
  <c r="AI1890" i="11"/>
  <c r="AI1889" i="11"/>
  <c r="AI1888" i="11"/>
  <c r="AI1887" i="11"/>
  <c r="AI1886" i="11"/>
  <c r="AI1885" i="11"/>
  <c r="AI1884" i="11"/>
  <c r="AI1883" i="11"/>
  <c r="AI1882" i="11"/>
  <c r="AI1881" i="11"/>
  <c r="AI1880" i="11"/>
  <c r="AI1879" i="11"/>
  <c r="AI1878" i="11"/>
  <c r="AI1877" i="11"/>
  <c r="AI1876" i="11"/>
  <c r="AI1875" i="11"/>
  <c r="AI1874" i="11"/>
  <c r="AI1873" i="11"/>
  <c r="AI1872" i="11"/>
  <c r="AI1871" i="11"/>
  <c r="AI1870" i="11"/>
  <c r="AI1869" i="11"/>
  <c r="AI1868" i="11"/>
  <c r="AI1867" i="11"/>
  <c r="AI1866" i="11"/>
  <c r="AI1865" i="11"/>
  <c r="AI1864" i="11"/>
  <c r="AI1863" i="11"/>
  <c r="AI1862" i="11"/>
  <c r="AI1861" i="11"/>
  <c r="AI1860" i="11"/>
  <c r="AI1859" i="11"/>
  <c r="AI1858" i="11"/>
  <c r="AI1857" i="11"/>
  <c r="AI1856" i="11"/>
  <c r="AI1855" i="11"/>
  <c r="AI1854" i="11"/>
  <c r="AI1853" i="11"/>
  <c r="AI1852" i="11"/>
  <c r="AI1851" i="11"/>
  <c r="AI1850" i="11"/>
  <c r="AI1849" i="11"/>
  <c r="AI1848" i="11"/>
  <c r="AI1847" i="11"/>
  <c r="AI1846" i="11"/>
  <c r="AI1845" i="11"/>
  <c r="AI1844" i="11"/>
  <c r="AI1843" i="11"/>
  <c r="AI1842" i="11"/>
  <c r="AI1841" i="11"/>
  <c r="AI1840" i="11"/>
  <c r="AI1839" i="11"/>
  <c r="AI1838" i="11"/>
  <c r="AI1837" i="11"/>
  <c r="AI1836" i="11"/>
  <c r="AI1835" i="11"/>
  <c r="AI1834" i="11"/>
  <c r="AI1833" i="11"/>
  <c r="AI1832" i="11"/>
  <c r="AI1831" i="11"/>
  <c r="AI1830" i="11"/>
  <c r="AI1829" i="11"/>
  <c r="AI1828" i="11"/>
  <c r="AI1827" i="11"/>
  <c r="AI1826" i="11"/>
  <c r="AI1825" i="11"/>
  <c r="AI1824" i="11"/>
  <c r="AI1823" i="11"/>
  <c r="AI1822" i="11"/>
  <c r="AI1821" i="11"/>
  <c r="AI1820" i="11"/>
  <c r="AI1819" i="11"/>
  <c r="AI1818" i="11"/>
  <c r="AI1817" i="11"/>
  <c r="AI1816" i="11"/>
  <c r="AI1815" i="11"/>
  <c r="AI1814" i="11"/>
  <c r="AI1813" i="11"/>
  <c r="AI1812" i="11"/>
  <c r="AI1811" i="11"/>
  <c r="AI1810" i="11"/>
  <c r="AI1809" i="11"/>
  <c r="AI1808" i="11"/>
  <c r="AI1807" i="11"/>
  <c r="AI1806" i="11"/>
  <c r="AI1805" i="11"/>
  <c r="AI1804" i="11"/>
  <c r="AI1803" i="11"/>
  <c r="AI1802" i="11"/>
  <c r="AI1801" i="11"/>
  <c r="AI1800" i="11"/>
  <c r="AI1799" i="11"/>
  <c r="AI1798" i="11"/>
  <c r="AI1797" i="11"/>
  <c r="AI1796" i="11"/>
  <c r="AI1795" i="11"/>
  <c r="AI1794" i="11"/>
  <c r="AI1793" i="11"/>
  <c r="AI1792" i="11"/>
  <c r="AI1791" i="11"/>
  <c r="AI1790" i="11"/>
  <c r="AI1789" i="11"/>
  <c r="AI1788" i="11"/>
  <c r="AI1787" i="11"/>
  <c r="AI1786" i="11"/>
  <c r="AI1785" i="11"/>
  <c r="AI1784" i="11"/>
  <c r="AI1783" i="11"/>
  <c r="AI1782" i="11"/>
  <c r="AI1781" i="11"/>
  <c r="AI1780" i="11"/>
  <c r="AI1779" i="11"/>
  <c r="AI1778" i="11"/>
  <c r="AI1777" i="11"/>
  <c r="AI1776" i="11"/>
  <c r="AI1775" i="11"/>
  <c r="AI1774" i="11"/>
  <c r="AI1773" i="11"/>
  <c r="AI1772" i="11"/>
  <c r="AI1771" i="11"/>
  <c r="AI1770" i="11"/>
  <c r="AI1769" i="11"/>
  <c r="AI1768" i="11"/>
  <c r="AI1767" i="11"/>
  <c r="AI1766" i="11"/>
  <c r="AI1765" i="11"/>
  <c r="AI1764" i="11"/>
  <c r="AI1763" i="11"/>
  <c r="AI1762" i="11"/>
  <c r="AI1761" i="11"/>
  <c r="AI1760" i="11"/>
  <c r="AI1759" i="11"/>
  <c r="AI1758" i="11"/>
  <c r="AI1757" i="11"/>
  <c r="AI1756" i="11"/>
  <c r="AI1755" i="11"/>
  <c r="AI1754" i="11"/>
  <c r="AI1753" i="11"/>
  <c r="AI1752" i="11"/>
  <c r="AI1751" i="11"/>
  <c r="AI1750" i="11"/>
  <c r="AI1749" i="11"/>
  <c r="AI1748" i="11"/>
  <c r="AI1747" i="11"/>
  <c r="AI1746" i="11"/>
  <c r="AI1745" i="11"/>
  <c r="AI1744" i="11"/>
  <c r="AI1743" i="11"/>
  <c r="AI1742" i="11"/>
  <c r="AI1741" i="11"/>
  <c r="AI1740" i="11"/>
  <c r="AI1739" i="11"/>
  <c r="AI1738" i="11"/>
  <c r="AI1737" i="11"/>
  <c r="AI1736" i="11"/>
  <c r="AI1735" i="11"/>
  <c r="AI1734" i="11"/>
  <c r="AI1733" i="11"/>
  <c r="AI1732" i="11"/>
  <c r="AI1731" i="11"/>
  <c r="AI1730" i="11"/>
  <c r="AI1729" i="11"/>
  <c r="AI1728" i="11"/>
  <c r="AI1727" i="11"/>
  <c r="AI1726" i="11"/>
  <c r="AI1725" i="11"/>
  <c r="AI1724" i="11"/>
  <c r="AI1723" i="11"/>
  <c r="AI1722" i="11"/>
  <c r="AI1721" i="11"/>
  <c r="AI1720" i="11"/>
  <c r="AI1719" i="11"/>
  <c r="AI1718" i="11"/>
  <c r="AI1717" i="11"/>
  <c r="AI1716" i="11"/>
  <c r="AI1715" i="11"/>
  <c r="AI1714" i="11"/>
  <c r="AI1713" i="11"/>
  <c r="AI1712" i="11"/>
  <c r="AI1711" i="11"/>
  <c r="AI1710" i="11"/>
  <c r="AI1709" i="11"/>
  <c r="AI1708" i="11"/>
  <c r="AI1707" i="11"/>
  <c r="AI1706" i="11"/>
  <c r="AI1705" i="11"/>
  <c r="AI1704" i="11"/>
  <c r="AI1703" i="11"/>
  <c r="AI1702" i="11"/>
  <c r="AI1701" i="11"/>
  <c r="AI1700" i="11"/>
  <c r="AI1699" i="11"/>
  <c r="AI1698" i="11"/>
  <c r="AI1697" i="11"/>
  <c r="AI1696" i="11"/>
  <c r="AI1695" i="11"/>
  <c r="AI1694" i="11"/>
  <c r="AI1693" i="11"/>
  <c r="AI1692" i="11"/>
  <c r="AI1691" i="11"/>
  <c r="AI1690" i="11"/>
  <c r="AI1689" i="11"/>
  <c r="AI1688" i="11"/>
  <c r="AI1687" i="11"/>
  <c r="AI1686" i="11"/>
  <c r="AI1685" i="11"/>
  <c r="AI1684" i="11"/>
  <c r="AI1683" i="11"/>
  <c r="AI1682" i="11"/>
  <c r="AI1681" i="11"/>
  <c r="AI1680" i="11"/>
  <c r="AI1679" i="11"/>
  <c r="AI1678" i="11"/>
  <c r="AI1677" i="11"/>
  <c r="AI1676" i="11"/>
  <c r="AI1675" i="11"/>
  <c r="AI1674" i="11"/>
  <c r="AI1673" i="11"/>
  <c r="AI1672" i="11"/>
  <c r="AI1671" i="11"/>
  <c r="AI1670" i="11"/>
  <c r="AI1669" i="11"/>
  <c r="AI1668" i="11"/>
  <c r="AI1667" i="11"/>
  <c r="AI1666" i="11"/>
  <c r="AI1665" i="11"/>
  <c r="AI1664" i="11"/>
  <c r="AI1663" i="11"/>
  <c r="AI1662" i="11"/>
  <c r="AI1661" i="11"/>
  <c r="AI1660" i="11"/>
  <c r="AI1659" i="11"/>
  <c r="AI1658" i="11"/>
  <c r="AI1657" i="11"/>
  <c r="AI1656" i="11"/>
  <c r="AI1655" i="11"/>
  <c r="AI1654" i="11"/>
  <c r="AI1653" i="11"/>
  <c r="AI1652" i="11"/>
  <c r="AI1651" i="11"/>
  <c r="AI1650" i="11"/>
  <c r="AI1649" i="11"/>
  <c r="AI1648" i="11"/>
  <c r="AI1647" i="11"/>
  <c r="AI1646" i="11"/>
  <c r="AI1645" i="11"/>
  <c r="AI1644" i="11"/>
  <c r="AI1643" i="11"/>
  <c r="AI1642" i="11"/>
  <c r="AI1641" i="11"/>
  <c r="AI1640" i="11"/>
  <c r="AI1639" i="11"/>
  <c r="AI1638" i="11"/>
  <c r="AI1637" i="11"/>
  <c r="AI1636" i="11"/>
  <c r="AI1635" i="11"/>
  <c r="AI1634" i="11"/>
  <c r="AI1633" i="11"/>
  <c r="AI1632" i="11"/>
  <c r="AI1631" i="11"/>
  <c r="AI1630" i="11"/>
  <c r="AI1629" i="11"/>
  <c r="AI1628" i="11"/>
  <c r="AI1627" i="11"/>
  <c r="AI1626" i="11"/>
  <c r="AI1625" i="11"/>
  <c r="AI1624" i="11"/>
  <c r="AI1623" i="11"/>
  <c r="AI1622" i="11"/>
  <c r="AI1621" i="11"/>
  <c r="AI1620" i="11"/>
  <c r="AI1619" i="11"/>
  <c r="AI1618" i="11"/>
  <c r="AI1617" i="11"/>
  <c r="AI1616" i="11"/>
  <c r="AI1615" i="11"/>
  <c r="AI1614" i="11"/>
  <c r="AI1613" i="11"/>
  <c r="AI1612" i="11"/>
  <c r="AI1611" i="11"/>
  <c r="AI1610" i="11"/>
  <c r="AI1609" i="11"/>
  <c r="AI1608" i="11"/>
  <c r="AI1607" i="11"/>
  <c r="AI1606" i="11"/>
  <c r="AI1605" i="11"/>
  <c r="AI1604" i="11"/>
  <c r="AI1603" i="11"/>
  <c r="AI1602" i="11"/>
  <c r="AI1601" i="11"/>
  <c r="AI1600" i="11"/>
  <c r="AI1599" i="11"/>
  <c r="AI1598" i="11"/>
  <c r="AI1597" i="11"/>
  <c r="AI1596" i="11"/>
  <c r="AI1595" i="11"/>
  <c r="AI1594" i="11"/>
  <c r="AI1593" i="11"/>
  <c r="AI1592" i="11"/>
  <c r="AI1591" i="11"/>
  <c r="AI1590" i="11"/>
  <c r="AI1589" i="11"/>
  <c r="AI1588" i="11"/>
  <c r="AI1587" i="11"/>
  <c r="AI1586" i="11"/>
  <c r="AI1585" i="11"/>
  <c r="AI1584" i="11"/>
  <c r="AI1583" i="11"/>
  <c r="AI1582" i="11"/>
  <c r="AI1581" i="11"/>
  <c r="AI1580" i="11"/>
  <c r="AI1579" i="11"/>
  <c r="AI1578" i="11"/>
  <c r="AI1577" i="11"/>
  <c r="AI1576" i="11"/>
  <c r="AI1575" i="11"/>
  <c r="AI1574" i="11"/>
  <c r="AI1573" i="11"/>
  <c r="AI1572" i="11"/>
  <c r="AI1571" i="11"/>
  <c r="AI1570" i="11"/>
  <c r="AI1569" i="11"/>
  <c r="AI1568" i="11"/>
  <c r="AI1567" i="11"/>
  <c r="AI1566" i="11"/>
  <c r="AI1565" i="11"/>
  <c r="AI1564" i="11"/>
  <c r="AI1563" i="11"/>
  <c r="AI1562" i="11"/>
  <c r="AI1561" i="11"/>
  <c r="AI1560" i="11"/>
  <c r="AI1559" i="11"/>
  <c r="AI1558" i="11"/>
  <c r="AI1557" i="11"/>
  <c r="AI1556" i="11"/>
  <c r="AI1555" i="11"/>
  <c r="AI1554" i="11"/>
  <c r="AI1553" i="11"/>
  <c r="AI1552" i="11"/>
  <c r="AI1551" i="11"/>
  <c r="AI1550" i="11"/>
  <c r="AI1549" i="11"/>
  <c r="AI1548" i="11"/>
  <c r="AI1547" i="11"/>
  <c r="AI1546" i="11"/>
  <c r="AI1545" i="11"/>
  <c r="AI1544" i="11"/>
  <c r="AI1543" i="11"/>
  <c r="AI1542" i="11"/>
  <c r="AI1541" i="11"/>
  <c r="AI1540" i="11"/>
  <c r="AI1539" i="11"/>
  <c r="AI1538" i="11"/>
  <c r="AI1537" i="11"/>
  <c r="AI1536" i="11"/>
  <c r="AI1535" i="11"/>
  <c r="AI1534" i="11"/>
  <c r="AI1533" i="11"/>
  <c r="AI1532" i="11"/>
  <c r="AI1531" i="11"/>
  <c r="AI1530" i="11"/>
  <c r="AI1529" i="11"/>
  <c r="AI1528" i="11"/>
  <c r="AI1527" i="11"/>
  <c r="AI1526" i="11"/>
  <c r="AI1525" i="11"/>
  <c r="AI1524" i="11"/>
  <c r="AI1523" i="11"/>
  <c r="AI1522" i="11"/>
  <c r="AI1521" i="11"/>
  <c r="AI1520" i="11"/>
  <c r="AI1519" i="11"/>
  <c r="AI1518" i="11"/>
  <c r="AI1517" i="11"/>
  <c r="AI1516" i="11"/>
  <c r="AI1515" i="11"/>
  <c r="AI1514" i="11"/>
  <c r="AI1513" i="11"/>
  <c r="AI1512" i="11"/>
  <c r="AI1511" i="11"/>
  <c r="AI1510" i="11"/>
  <c r="AI1509" i="11"/>
  <c r="AI1508" i="11"/>
  <c r="AI1507" i="11"/>
  <c r="AI1506" i="11"/>
  <c r="AI1505" i="11"/>
  <c r="AI1504" i="11"/>
  <c r="AI1503" i="11"/>
  <c r="AI1502" i="11"/>
  <c r="AI1501" i="11"/>
  <c r="AI1500" i="11"/>
  <c r="AI1499" i="11"/>
  <c r="AI1498" i="11"/>
  <c r="AI1497" i="11"/>
  <c r="AI1496" i="11"/>
  <c r="AI1495" i="11"/>
  <c r="AI1494" i="11"/>
  <c r="AI1493" i="11"/>
  <c r="AI1492" i="11"/>
  <c r="AI1491" i="11"/>
  <c r="AI1490" i="11"/>
  <c r="AI1489" i="11"/>
  <c r="AI1488" i="11"/>
  <c r="AI1487" i="11"/>
  <c r="AI1486" i="11"/>
  <c r="AI1485" i="11"/>
  <c r="AI1484" i="11"/>
  <c r="AI1483" i="11"/>
  <c r="AI1482" i="11"/>
  <c r="AI1481" i="11"/>
  <c r="AI1480" i="11"/>
  <c r="AI1479" i="11"/>
  <c r="AI1478" i="11"/>
  <c r="AI1477" i="11"/>
  <c r="AI1476" i="11"/>
  <c r="AI1475" i="11"/>
  <c r="AI1474" i="11"/>
  <c r="AI1473" i="11"/>
  <c r="AI1472" i="11"/>
  <c r="AI1471" i="11"/>
  <c r="AI1470" i="11"/>
  <c r="AI1469" i="11"/>
  <c r="AI1468" i="11"/>
  <c r="AI1467" i="11"/>
  <c r="AI1466" i="11"/>
  <c r="AI1465" i="11"/>
  <c r="AI1464" i="11"/>
  <c r="AI1463" i="11"/>
  <c r="AI1462" i="11"/>
  <c r="AI1461" i="11"/>
  <c r="AI1460" i="11"/>
  <c r="AI1459" i="11"/>
  <c r="AI1458" i="11"/>
  <c r="AI1457" i="11"/>
  <c r="AI1456" i="11"/>
  <c r="AI1455" i="11"/>
  <c r="AI1454" i="11"/>
  <c r="AI1453" i="11"/>
  <c r="AI1452" i="11"/>
  <c r="AI1451" i="11"/>
  <c r="AI1450" i="11"/>
  <c r="AI1449" i="11"/>
  <c r="AI1448" i="11"/>
  <c r="AI1447" i="11"/>
  <c r="AI1446" i="11"/>
  <c r="AI1445" i="11"/>
  <c r="AI1444" i="11"/>
  <c r="AI1443" i="11"/>
  <c r="AI1442" i="11"/>
  <c r="AI1441" i="11"/>
  <c r="AI1440" i="11"/>
  <c r="AI1439" i="11"/>
  <c r="AI1438" i="11"/>
  <c r="AI1437" i="11"/>
  <c r="AI1436" i="11"/>
  <c r="AI1435" i="11"/>
  <c r="AI1434" i="11"/>
  <c r="AI1433" i="11"/>
  <c r="AI1432" i="11"/>
  <c r="AI1431" i="11"/>
  <c r="AI1430" i="11"/>
  <c r="AI1429" i="11"/>
  <c r="AI1428" i="11"/>
  <c r="AI1427" i="11"/>
  <c r="AI1426" i="11"/>
  <c r="AI1425" i="11"/>
  <c r="AI1424" i="11"/>
  <c r="AI1423" i="11"/>
  <c r="AI1422" i="11"/>
  <c r="AI1421" i="11"/>
  <c r="AI1420" i="11"/>
  <c r="AI1419" i="11"/>
  <c r="AI1418" i="11"/>
  <c r="AI1417" i="11"/>
  <c r="AI1416" i="11"/>
  <c r="AI1415" i="11"/>
  <c r="AI1414" i="11"/>
  <c r="AI1413" i="11"/>
  <c r="AI1412" i="11"/>
  <c r="AI1411" i="11"/>
  <c r="AI1410" i="11"/>
  <c r="AI1409" i="11"/>
  <c r="AI1408" i="11"/>
  <c r="AI1407" i="11"/>
  <c r="AI1406" i="11"/>
  <c r="AI1405" i="11"/>
  <c r="AI1404" i="11"/>
  <c r="AI1403" i="11"/>
  <c r="AI1402" i="11"/>
  <c r="AI1401" i="11"/>
  <c r="AI1400" i="11"/>
  <c r="AI1399" i="11"/>
  <c r="AI1398" i="11"/>
  <c r="AI1397" i="11"/>
  <c r="AI1396" i="11"/>
  <c r="AI1395" i="11"/>
  <c r="AI1394" i="11"/>
  <c r="AI1393" i="11"/>
  <c r="AI1392" i="11"/>
  <c r="AI1391" i="11"/>
  <c r="AI1390" i="11"/>
  <c r="AI1389" i="11"/>
  <c r="AI1388" i="11"/>
  <c r="AI1387" i="11"/>
  <c r="AI1386" i="11"/>
  <c r="AI1385" i="11"/>
  <c r="AI1384" i="11"/>
  <c r="AI1383" i="11"/>
  <c r="AI1382" i="11"/>
  <c r="AI1381" i="11"/>
  <c r="AI1380" i="11"/>
  <c r="AI1379" i="11"/>
  <c r="AI1378" i="11"/>
  <c r="AI1377" i="11"/>
  <c r="AI1376" i="11"/>
  <c r="AI1375" i="11"/>
  <c r="AI1374" i="11"/>
  <c r="AI1373" i="11"/>
  <c r="AI1372" i="11"/>
  <c r="AI1371" i="11"/>
  <c r="AI1370" i="11"/>
  <c r="AI1369" i="11"/>
  <c r="AI1368" i="11"/>
  <c r="AI1367" i="11"/>
  <c r="AI1366" i="11"/>
  <c r="AI1365" i="11"/>
  <c r="AI1364" i="11"/>
  <c r="AI1363" i="11"/>
  <c r="AI1362" i="11"/>
  <c r="AI1361" i="11"/>
  <c r="AI1360" i="11"/>
  <c r="AI1359" i="11"/>
  <c r="AI1358" i="11"/>
  <c r="AI1357" i="11"/>
  <c r="AI1356" i="11"/>
  <c r="AI1355" i="11"/>
  <c r="AI1354" i="11"/>
  <c r="AI1353" i="11"/>
  <c r="AI1352" i="11"/>
  <c r="AI1351" i="11"/>
  <c r="AI1350" i="11"/>
  <c r="AI1349" i="11"/>
  <c r="AI1348" i="11"/>
  <c r="AI1347" i="11"/>
  <c r="AI1346" i="11"/>
  <c r="AI1345" i="11"/>
  <c r="AI1344" i="11"/>
  <c r="AI1343" i="11"/>
  <c r="AI1342" i="11"/>
  <c r="AI1341" i="11"/>
  <c r="AI1340" i="11"/>
  <c r="AI1339" i="11"/>
  <c r="AI1338" i="11"/>
  <c r="AI1337" i="11"/>
  <c r="AI1336" i="11"/>
  <c r="AI1335" i="11"/>
  <c r="AI1334" i="11"/>
  <c r="AI1333" i="11"/>
  <c r="AI1332" i="11"/>
  <c r="AI1331" i="11"/>
  <c r="AI1330" i="11"/>
  <c r="AI1329" i="11"/>
  <c r="AI1328" i="11"/>
  <c r="AI1327" i="11"/>
  <c r="AI1326" i="11"/>
  <c r="AI1325" i="11"/>
  <c r="AI1324" i="11"/>
  <c r="AI1323" i="11"/>
  <c r="AI1322" i="11"/>
  <c r="AI1321" i="11"/>
  <c r="AI1320" i="11"/>
  <c r="AI1319" i="11"/>
  <c r="AI1318" i="11"/>
  <c r="AI1317" i="11"/>
  <c r="AI1316" i="11"/>
  <c r="AI1315" i="11"/>
  <c r="AI1314" i="11"/>
  <c r="AI1313" i="11"/>
  <c r="AI1312" i="11"/>
  <c r="AI1311" i="11"/>
  <c r="AI1310" i="11"/>
  <c r="AI1309" i="11"/>
  <c r="AI1308" i="11"/>
  <c r="AI1307" i="11"/>
  <c r="AI1306" i="11"/>
  <c r="AI1305" i="11"/>
  <c r="AI1304" i="11"/>
  <c r="AI1303" i="11"/>
  <c r="AI1302" i="11"/>
  <c r="AI1301" i="11"/>
  <c r="AI1300" i="11"/>
  <c r="AI1299" i="11"/>
  <c r="AI1298" i="11"/>
  <c r="AI1297" i="11"/>
  <c r="AI1296" i="11"/>
  <c r="AI1295" i="11"/>
  <c r="AI1294" i="11"/>
  <c r="AI1293" i="11"/>
  <c r="AI1292" i="11"/>
  <c r="AI1291" i="11"/>
  <c r="AI1290" i="11"/>
  <c r="AI1289" i="11"/>
  <c r="AI1288" i="11"/>
  <c r="AI1287" i="11"/>
  <c r="AI1286" i="11"/>
  <c r="AI1285" i="11"/>
  <c r="AI1284" i="11"/>
  <c r="AI1283" i="11"/>
  <c r="AI1282" i="11"/>
  <c r="AI1281" i="11"/>
  <c r="AI1280" i="11"/>
  <c r="AI1279" i="11"/>
  <c r="AI1278" i="11"/>
  <c r="AI1277" i="11"/>
  <c r="AI1276" i="11"/>
  <c r="AI1275" i="11"/>
  <c r="AI1274" i="11"/>
  <c r="AI1273" i="11"/>
  <c r="AI1272" i="11"/>
  <c r="AI1271" i="11"/>
  <c r="AI1270" i="11"/>
  <c r="AI1269" i="11"/>
  <c r="AI1268" i="11"/>
  <c r="AI1267" i="11"/>
  <c r="AI1266" i="11"/>
  <c r="AI1265" i="11"/>
  <c r="AI1264" i="11"/>
  <c r="AI1263" i="11"/>
  <c r="AI1262" i="11"/>
  <c r="AI1261" i="11"/>
  <c r="AI1260" i="11"/>
  <c r="AI1259" i="11"/>
  <c r="AI1258" i="11"/>
  <c r="AI1257" i="11"/>
  <c r="AI1256" i="11"/>
  <c r="AI1255" i="11"/>
  <c r="AI1254" i="11"/>
  <c r="AI1253" i="11"/>
  <c r="AI1252" i="11"/>
  <c r="AI1251" i="11"/>
  <c r="AI1250" i="11"/>
  <c r="AI1249" i="11"/>
  <c r="AI1248" i="11"/>
  <c r="AI1247" i="11"/>
  <c r="AI1246" i="11"/>
  <c r="AI1245" i="11"/>
  <c r="AI1244" i="11"/>
  <c r="AI1243" i="11"/>
  <c r="AI1242" i="11"/>
  <c r="AI1241" i="11"/>
  <c r="AI1240" i="11"/>
  <c r="AI1239" i="11"/>
  <c r="AI1238" i="11"/>
  <c r="AI1237" i="11"/>
  <c r="AI1236" i="11"/>
  <c r="AI1235" i="11"/>
  <c r="AI1234" i="11"/>
  <c r="AI1233" i="11"/>
  <c r="AI1232" i="11"/>
  <c r="AI1231" i="11"/>
  <c r="AI1230" i="11"/>
  <c r="AI1229" i="11"/>
  <c r="AI1228" i="11"/>
  <c r="AI1227" i="11"/>
  <c r="AI1226" i="11"/>
  <c r="AI1225" i="11"/>
  <c r="AI1224" i="11"/>
  <c r="AI1223" i="11"/>
  <c r="AI1222" i="11"/>
  <c r="AI1221" i="11"/>
  <c r="AI1220" i="11"/>
  <c r="AI1219" i="11"/>
  <c r="AI1218" i="11"/>
  <c r="AI1217" i="11"/>
  <c r="AI1216" i="11"/>
  <c r="AI1215" i="11"/>
  <c r="AI1214" i="11"/>
  <c r="AI1213" i="11"/>
  <c r="AI1212" i="11"/>
  <c r="AI1211" i="11"/>
  <c r="AI1210" i="11"/>
  <c r="AI1209" i="11"/>
  <c r="AI1208" i="11"/>
  <c r="AI1207" i="11"/>
  <c r="AI1206" i="11"/>
  <c r="AI1205" i="11"/>
  <c r="AI1204" i="11"/>
  <c r="AI1203" i="11"/>
  <c r="AI1202" i="11"/>
  <c r="AI1201" i="11"/>
  <c r="AI1200" i="11"/>
  <c r="AI1199" i="11"/>
  <c r="AI1198" i="11"/>
  <c r="AI1197" i="11"/>
  <c r="AI1196" i="11"/>
  <c r="AI1195" i="11"/>
  <c r="AI1194" i="11"/>
  <c r="AI1193" i="11"/>
  <c r="AI1192" i="11"/>
  <c r="AI1191" i="11"/>
  <c r="AI1190" i="11"/>
  <c r="AI1189" i="11"/>
  <c r="AI1188" i="11"/>
  <c r="AI1187" i="11"/>
  <c r="AI1186" i="11"/>
  <c r="AI1185" i="11"/>
  <c r="AI1184" i="11"/>
  <c r="AI1183" i="11"/>
  <c r="AI1182" i="11"/>
  <c r="AI1181" i="11"/>
  <c r="AI1180" i="11"/>
  <c r="AI1179" i="11"/>
  <c r="AI1178" i="11"/>
  <c r="AI1177" i="11"/>
  <c r="AI1176" i="11"/>
  <c r="AI1175" i="11"/>
  <c r="AI1174" i="11"/>
  <c r="AI1173" i="11"/>
  <c r="AI1172" i="11"/>
  <c r="AI1171" i="11"/>
  <c r="AI1170" i="11"/>
  <c r="AI1169" i="11"/>
  <c r="AI1168" i="11"/>
  <c r="AI1167" i="11"/>
  <c r="AI1166" i="11"/>
  <c r="AI1165" i="11"/>
  <c r="AI1164" i="11"/>
  <c r="AI1163" i="11"/>
  <c r="AI1162" i="11"/>
  <c r="AI1161" i="11"/>
  <c r="AI1160" i="11"/>
  <c r="AI1159" i="11"/>
  <c r="AI1158" i="11"/>
  <c r="AI1157" i="11"/>
  <c r="AI1156" i="11"/>
  <c r="AI1155" i="11"/>
  <c r="AI1154" i="11"/>
  <c r="AI1153" i="11"/>
  <c r="AI1152" i="11"/>
  <c r="AI1151" i="11"/>
  <c r="AI1150" i="11"/>
  <c r="AI1149" i="11"/>
  <c r="AI1148" i="11"/>
  <c r="AI1147" i="11"/>
  <c r="AI1146" i="11"/>
  <c r="AI1145" i="11"/>
  <c r="AI1144" i="11"/>
  <c r="AI1143" i="11"/>
  <c r="AI1142" i="11"/>
  <c r="AI1141" i="11"/>
  <c r="AI1140" i="11"/>
  <c r="AI1139" i="11"/>
  <c r="AI1138" i="11"/>
  <c r="AI1137" i="11"/>
  <c r="AI1136" i="11"/>
  <c r="AI1135" i="11"/>
  <c r="AI1134" i="11"/>
  <c r="AI1133" i="11"/>
  <c r="AI1132" i="11"/>
  <c r="AI1131" i="11"/>
  <c r="AI1130" i="11"/>
  <c r="AI1129" i="11"/>
  <c r="AI1128" i="11"/>
  <c r="AI1127" i="11"/>
  <c r="AI1126" i="11"/>
  <c r="AI1125" i="11"/>
  <c r="AI1124" i="11"/>
  <c r="AI1123" i="11"/>
  <c r="AI1122" i="11"/>
  <c r="AI1121" i="11"/>
  <c r="AI1120" i="11"/>
  <c r="AI1119" i="11"/>
  <c r="AI1118" i="11"/>
  <c r="AI1117" i="11"/>
  <c r="AI1116" i="11"/>
  <c r="AI1115" i="11"/>
  <c r="AI1114" i="11"/>
  <c r="AI1113" i="11"/>
  <c r="AI1112" i="11"/>
  <c r="AI1111" i="11"/>
  <c r="AI1110" i="11"/>
  <c r="AI1109" i="11"/>
  <c r="AI1108" i="11"/>
  <c r="AI1107" i="11"/>
  <c r="AI1106" i="11"/>
  <c r="AI1105" i="11"/>
  <c r="AI1104" i="11"/>
  <c r="AI1103" i="11"/>
  <c r="AI1102" i="11"/>
  <c r="AI1101" i="11"/>
  <c r="AI1100" i="11"/>
  <c r="AI1099" i="11"/>
  <c r="AI1098" i="11"/>
  <c r="AI1097" i="11"/>
  <c r="AI1096" i="11"/>
  <c r="AI1095" i="11"/>
  <c r="AI1094" i="11"/>
  <c r="AI1093" i="11"/>
  <c r="AI1092" i="11"/>
  <c r="AI1091" i="11"/>
  <c r="AI1090" i="11"/>
  <c r="AI1089" i="11"/>
  <c r="AI1088" i="11"/>
  <c r="AI1087" i="11"/>
  <c r="AI1086" i="11"/>
  <c r="AI1085" i="11"/>
  <c r="AI1084" i="11"/>
  <c r="AI1083" i="11"/>
  <c r="AI1082" i="11"/>
  <c r="AI1081" i="11"/>
  <c r="AI1080" i="11"/>
  <c r="AI1079" i="11"/>
  <c r="AI1078" i="11"/>
  <c r="AI1077" i="11"/>
  <c r="AI1076" i="11"/>
  <c r="AI1075" i="11"/>
  <c r="AI1074" i="11"/>
  <c r="AI1073" i="11"/>
  <c r="AI1072" i="11"/>
  <c r="AI1071" i="11"/>
  <c r="AI1070" i="11"/>
  <c r="AI1069" i="11"/>
  <c r="AI1068" i="11"/>
  <c r="AI1067" i="11"/>
  <c r="AI1066" i="11"/>
  <c r="AI1065" i="11"/>
  <c r="AI1064" i="11"/>
  <c r="AI1063" i="11"/>
  <c r="AI1062" i="11"/>
  <c r="AI1061" i="11"/>
  <c r="AI1060" i="11"/>
  <c r="AI1059" i="11"/>
  <c r="AI1058" i="11"/>
  <c r="AI1057" i="11"/>
  <c r="AI1056" i="11"/>
  <c r="AI1055" i="11"/>
  <c r="AI1054" i="11"/>
  <c r="AI1053" i="11"/>
  <c r="AI1052" i="11"/>
  <c r="AI1051" i="11"/>
  <c r="AI1050" i="11"/>
  <c r="AI1049" i="11"/>
  <c r="AI1048" i="11"/>
  <c r="AI1047" i="11"/>
  <c r="AI1046" i="11"/>
  <c r="AI1045" i="11"/>
  <c r="AI1044" i="11"/>
  <c r="AI1043" i="11"/>
  <c r="AI1042" i="11"/>
  <c r="AI1041" i="11"/>
  <c r="AI1040" i="11"/>
  <c r="AI1039" i="11"/>
  <c r="AI1038" i="11"/>
  <c r="AI1037" i="11"/>
  <c r="AI1036" i="11"/>
  <c r="AI1035" i="11"/>
  <c r="AI1034" i="11"/>
  <c r="AI1033" i="11"/>
  <c r="AI1032" i="11"/>
  <c r="AI1031" i="11"/>
  <c r="AI1030" i="11"/>
  <c r="AI1029" i="11"/>
  <c r="AI1028" i="11"/>
  <c r="AI1027" i="11"/>
  <c r="AI1026" i="11"/>
  <c r="AI1025" i="11"/>
  <c r="AI1024" i="11"/>
  <c r="AI1023" i="11"/>
  <c r="AI1022" i="11"/>
  <c r="AI1021" i="11"/>
  <c r="AI1020" i="11"/>
  <c r="AI1019" i="11"/>
  <c r="AI1018" i="11"/>
  <c r="AI1017" i="11"/>
  <c r="AI1016" i="11"/>
  <c r="AI1015" i="11"/>
  <c r="AI1014" i="11"/>
  <c r="AI1013" i="11"/>
  <c r="AI1012" i="11"/>
  <c r="AI1011" i="11"/>
  <c r="AI1010" i="11"/>
  <c r="AI1009" i="11"/>
  <c r="AI1008" i="11"/>
  <c r="AI1007" i="11"/>
  <c r="AI1006" i="11"/>
  <c r="AI1005" i="11"/>
  <c r="AI1004" i="11"/>
  <c r="AI1003" i="11"/>
  <c r="AI1002" i="11"/>
  <c r="AI1001" i="11"/>
  <c r="AI1000" i="11"/>
  <c r="AI999" i="11"/>
  <c r="AI998" i="11"/>
  <c r="AI997" i="11"/>
  <c r="AI996" i="11"/>
  <c r="AI995" i="11"/>
  <c r="AI994" i="11"/>
  <c r="AI993" i="11"/>
  <c r="AI992" i="11"/>
  <c r="AI991" i="11"/>
  <c r="AI990" i="11"/>
  <c r="AI989" i="11"/>
  <c r="AI988" i="11"/>
  <c r="AI987" i="11"/>
  <c r="AI986" i="11"/>
  <c r="AI985" i="11"/>
  <c r="AI984" i="11"/>
  <c r="AI983" i="11"/>
  <c r="AI982" i="11"/>
  <c r="AI981" i="11"/>
  <c r="AI980" i="11"/>
  <c r="AI979" i="11"/>
  <c r="AI978" i="11"/>
  <c r="AI977" i="11"/>
  <c r="AI976" i="11"/>
  <c r="AI975" i="11"/>
  <c r="AI974" i="11"/>
  <c r="AI973" i="11"/>
  <c r="AI972" i="11"/>
  <c r="AI971" i="11"/>
  <c r="AI970" i="11"/>
  <c r="AI969" i="11"/>
  <c r="AI968" i="11"/>
  <c r="AI967" i="11"/>
  <c r="AI966" i="11"/>
  <c r="AI965" i="11"/>
  <c r="AI964" i="11"/>
  <c r="AI963" i="11"/>
  <c r="AI962" i="11"/>
  <c r="AI961" i="11"/>
  <c r="AI960" i="11"/>
  <c r="AI959" i="11"/>
  <c r="AI958" i="11"/>
  <c r="AI957" i="11"/>
  <c r="AI956" i="11"/>
  <c r="AI955" i="11"/>
  <c r="AI954" i="11"/>
  <c r="AI953" i="11"/>
  <c r="AI952" i="11"/>
  <c r="AI951" i="11"/>
  <c r="AI950" i="11"/>
  <c r="AI949" i="11"/>
  <c r="AI948" i="11"/>
  <c r="AI947" i="11"/>
  <c r="AI946" i="11"/>
  <c r="AI945" i="11"/>
  <c r="AI944" i="11"/>
  <c r="AI943" i="11"/>
  <c r="AI942" i="11"/>
  <c r="AI941" i="11"/>
  <c r="AI940" i="11"/>
  <c r="AI939" i="11"/>
  <c r="AI938" i="11"/>
  <c r="AI937" i="11"/>
  <c r="AI936" i="11"/>
  <c r="AI935" i="11"/>
  <c r="AI934" i="11"/>
  <c r="AI933" i="11"/>
  <c r="AI932" i="11"/>
  <c r="AI931" i="11"/>
  <c r="AI930" i="11"/>
  <c r="AI929" i="11"/>
  <c r="AI928" i="11"/>
  <c r="AI927" i="11"/>
  <c r="AI926" i="11"/>
  <c r="AI925" i="11"/>
  <c r="AI924" i="11"/>
  <c r="AI923" i="11"/>
  <c r="AI922" i="11"/>
  <c r="AI921" i="11"/>
  <c r="AI920" i="11"/>
  <c r="AI919" i="11"/>
  <c r="AI918" i="11"/>
  <c r="AI917" i="11"/>
  <c r="AI916" i="11"/>
  <c r="AI915" i="11"/>
  <c r="AI914" i="11"/>
  <c r="AI913" i="11"/>
  <c r="AI912" i="11"/>
  <c r="AI911" i="11"/>
  <c r="AI910" i="11"/>
  <c r="AI909" i="11"/>
  <c r="AI908" i="11"/>
  <c r="AI907" i="11"/>
  <c r="AI906" i="11"/>
  <c r="AI905" i="11"/>
  <c r="AI904" i="11"/>
  <c r="AI903" i="11"/>
  <c r="AI902" i="11"/>
  <c r="AI901" i="11"/>
  <c r="AI900" i="11"/>
  <c r="AI899" i="11"/>
  <c r="AI898" i="11"/>
  <c r="AI897" i="11"/>
  <c r="AI896" i="11"/>
  <c r="AI895" i="11"/>
  <c r="AI894" i="11"/>
  <c r="AI893" i="11"/>
  <c r="AI892" i="11"/>
  <c r="AI891" i="11"/>
  <c r="AI890" i="11"/>
  <c r="AI889" i="11"/>
  <c r="AI888" i="11"/>
  <c r="AI887" i="11"/>
  <c r="AI886" i="11"/>
  <c r="AI885" i="11"/>
  <c r="AI884" i="11"/>
  <c r="AI883" i="11"/>
  <c r="AI882" i="11"/>
  <c r="AI881" i="11"/>
  <c r="AI880" i="11"/>
  <c r="AI879" i="11"/>
  <c r="AI878" i="11"/>
  <c r="AI877" i="11"/>
  <c r="AI876" i="11"/>
  <c r="AI875" i="11"/>
  <c r="AI874" i="11"/>
  <c r="AI873" i="11"/>
  <c r="AI872" i="11"/>
  <c r="AI871" i="11"/>
  <c r="AI870" i="11"/>
  <c r="AI869" i="11"/>
  <c r="AI868" i="11"/>
  <c r="AI867" i="11"/>
  <c r="AI866" i="11"/>
  <c r="AI865" i="11"/>
  <c r="AI864" i="11"/>
  <c r="AI863" i="11"/>
  <c r="AI862" i="11"/>
  <c r="AI861" i="11"/>
  <c r="AI860" i="11"/>
  <c r="AI859" i="11"/>
  <c r="AI858" i="11"/>
  <c r="AI857" i="11"/>
  <c r="AI856" i="11"/>
  <c r="AI855" i="11"/>
  <c r="AI854" i="11"/>
  <c r="AI853" i="11"/>
  <c r="AI852" i="11"/>
  <c r="AI851" i="11"/>
  <c r="AI850" i="11"/>
  <c r="AI849" i="11"/>
  <c r="AI848" i="11"/>
  <c r="AI847" i="11"/>
  <c r="AI846" i="11"/>
  <c r="AI845" i="11"/>
  <c r="AI844" i="11"/>
  <c r="AI843" i="11"/>
  <c r="AI842" i="11"/>
  <c r="AI841" i="11"/>
  <c r="AI840" i="11"/>
  <c r="AI839" i="11"/>
  <c r="AI838" i="11"/>
  <c r="AI837" i="11"/>
  <c r="AI836" i="11"/>
  <c r="AI835" i="11"/>
  <c r="AI834" i="11"/>
  <c r="AI833" i="11"/>
  <c r="AI832" i="11"/>
  <c r="AI831" i="11"/>
  <c r="AI830" i="11"/>
  <c r="AI829" i="11"/>
  <c r="AI828" i="11"/>
  <c r="AI827" i="11"/>
  <c r="AI826" i="11"/>
  <c r="AI825" i="11"/>
  <c r="AI824" i="11"/>
  <c r="AI823" i="11"/>
  <c r="AI822" i="11"/>
  <c r="AI821" i="11"/>
  <c r="AI820" i="11"/>
  <c r="AI819" i="11"/>
  <c r="AI818" i="11"/>
  <c r="AI817" i="11"/>
  <c r="AI816" i="11"/>
  <c r="AI815" i="11"/>
  <c r="AI814" i="11"/>
  <c r="AI813" i="11"/>
  <c r="AI812" i="11"/>
  <c r="AI811" i="11"/>
  <c r="AI810" i="11"/>
  <c r="AI809" i="11"/>
  <c r="AI808" i="11"/>
  <c r="AI807" i="11"/>
  <c r="AI806" i="11"/>
  <c r="AI805" i="11"/>
  <c r="AI804" i="11"/>
  <c r="AI803" i="11"/>
  <c r="AI802" i="11"/>
  <c r="AI801" i="11"/>
  <c r="AI800" i="11"/>
  <c r="AI799" i="11"/>
  <c r="AI798" i="11"/>
  <c r="AI797" i="11"/>
  <c r="AI796" i="11"/>
  <c r="AI795" i="11"/>
  <c r="AI794" i="11"/>
  <c r="AI793" i="11"/>
  <c r="AI792" i="11"/>
  <c r="AI791" i="11"/>
  <c r="AI790" i="11"/>
  <c r="AI789" i="11"/>
  <c r="AI788" i="11"/>
  <c r="AI787" i="11"/>
  <c r="AI786" i="11"/>
  <c r="AI785" i="11"/>
  <c r="AI784" i="11"/>
  <c r="AI783" i="11"/>
  <c r="AI782" i="11"/>
  <c r="AI781" i="11"/>
  <c r="AI780" i="11"/>
  <c r="AI779" i="11"/>
  <c r="AI778" i="11"/>
  <c r="AI777" i="11"/>
  <c r="AI776" i="11"/>
  <c r="AI775" i="11"/>
  <c r="AI774" i="11"/>
  <c r="AI773" i="11"/>
  <c r="AI772" i="11"/>
  <c r="AI771" i="11"/>
  <c r="AI770" i="11"/>
  <c r="AI769" i="11"/>
  <c r="AI768" i="11"/>
  <c r="AI767" i="11"/>
  <c r="AI766" i="11"/>
  <c r="AI765" i="11"/>
  <c r="AI764" i="11"/>
  <c r="AI763" i="11"/>
  <c r="AI762" i="11"/>
  <c r="AI761" i="11"/>
  <c r="AI760" i="11"/>
  <c r="AI759" i="11"/>
  <c r="AI758" i="11"/>
  <c r="AI757" i="11"/>
  <c r="AI756" i="11"/>
  <c r="AI755" i="11"/>
  <c r="AI754" i="11"/>
  <c r="AI753" i="11"/>
  <c r="AI752" i="11"/>
  <c r="AI751" i="11"/>
  <c r="AI750" i="11"/>
  <c r="AI749" i="11"/>
  <c r="AI748" i="11"/>
  <c r="AI747" i="11"/>
  <c r="AI746" i="11"/>
  <c r="AI745" i="11"/>
  <c r="AI744" i="11"/>
  <c r="AI743" i="11"/>
  <c r="AI742" i="11"/>
  <c r="AI741" i="11"/>
  <c r="AI740" i="11"/>
  <c r="AI739" i="11"/>
  <c r="AI738" i="11"/>
  <c r="AI737" i="11"/>
  <c r="AI736" i="11"/>
  <c r="AI735" i="11"/>
  <c r="AI734" i="11"/>
  <c r="AI733" i="11"/>
  <c r="AI732" i="11"/>
  <c r="AI731" i="11"/>
  <c r="AI730" i="11"/>
  <c r="AI729" i="11"/>
  <c r="AI728" i="11"/>
  <c r="AI727" i="11"/>
  <c r="AI726" i="11"/>
  <c r="AI725" i="11"/>
  <c r="AI724" i="11"/>
  <c r="AI723" i="11"/>
  <c r="AI722" i="11"/>
  <c r="AI721" i="11"/>
  <c r="AI720" i="11"/>
  <c r="AI719" i="11"/>
  <c r="AI718" i="11"/>
  <c r="AI717" i="11"/>
  <c r="AI716" i="11"/>
  <c r="AI715" i="11"/>
  <c r="AI714" i="11"/>
  <c r="AI713" i="11"/>
  <c r="AI712" i="11"/>
  <c r="AI711" i="11"/>
  <c r="AI710" i="11"/>
  <c r="AI709" i="11"/>
  <c r="AI708" i="11"/>
  <c r="AI707" i="11"/>
  <c r="AI706" i="11"/>
  <c r="AI705" i="11"/>
  <c r="AI704" i="11"/>
  <c r="AI703" i="11"/>
  <c r="AI702" i="11"/>
  <c r="AI701" i="11"/>
  <c r="AI700" i="11"/>
  <c r="AI699" i="11"/>
  <c r="AI698" i="11"/>
  <c r="AI697" i="11"/>
  <c r="AI696" i="11"/>
  <c r="AI695" i="11"/>
  <c r="AI694" i="11"/>
  <c r="AI693" i="11"/>
  <c r="AI692" i="11"/>
  <c r="AI691" i="11"/>
  <c r="AI690" i="11"/>
  <c r="AI689" i="11"/>
  <c r="AI688" i="11"/>
  <c r="AI687" i="11"/>
  <c r="AI686" i="11"/>
  <c r="AI685" i="11"/>
  <c r="AI684" i="11"/>
  <c r="AI683" i="11"/>
  <c r="AI682" i="11"/>
  <c r="AI681" i="11"/>
  <c r="AI680" i="11"/>
  <c r="AI679" i="11"/>
  <c r="AI678" i="11"/>
  <c r="AI677" i="11"/>
  <c r="AI676" i="11"/>
  <c r="AI675" i="11"/>
  <c r="AI674" i="11"/>
  <c r="AI673" i="11"/>
  <c r="AI672" i="11"/>
  <c r="AI671" i="11"/>
  <c r="AI670" i="11"/>
  <c r="AI669" i="11"/>
  <c r="AI668" i="11"/>
  <c r="AI667" i="11"/>
  <c r="AI666" i="11"/>
  <c r="AI665" i="11"/>
  <c r="AI664" i="11"/>
  <c r="AI663" i="11"/>
  <c r="AI662" i="11"/>
  <c r="AI661" i="11"/>
  <c r="AI660" i="11"/>
  <c r="AI659" i="11"/>
  <c r="AI658" i="11"/>
  <c r="AI657" i="11"/>
  <c r="AI656" i="11"/>
  <c r="AI655" i="11"/>
  <c r="AI654" i="11"/>
  <c r="AI653" i="11"/>
  <c r="AI652" i="11"/>
  <c r="AI651" i="11"/>
  <c r="AI650" i="11"/>
  <c r="AI649" i="11"/>
  <c r="AI648" i="11"/>
  <c r="AI647" i="11"/>
  <c r="AI646" i="11"/>
  <c r="AI645" i="11"/>
  <c r="AI644" i="11"/>
  <c r="AI643" i="11"/>
  <c r="AI642" i="11"/>
  <c r="AI641" i="11"/>
  <c r="AI640" i="11"/>
  <c r="AI639" i="11"/>
  <c r="AI638" i="11"/>
  <c r="AI637" i="11"/>
  <c r="AI636" i="11"/>
  <c r="AI635" i="11"/>
  <c r="AI634" i="11"/>
  <c r="AI633" i="11"/>
  <c r="AI632" i="11"/>
  <c r="AI631" i="11"/>
  <c r="AI630" i="11"/>
  <c r="AI629" i="11"/>
  <c r="AI628" i="11"/>
  <c r="AI627" i="11"/>
  <c r="AI626" i="11"/>
  <c r="AI625" i="11"/>
  <c r="AI624" i="11"/>
  <c r="AI623" i="11"/>
  <c r="AI622" i="11"/>
  <c r="AI621" i="11"/>
  <c r="AI620" i="11"/>
  <c r="AI619" i="11"/>
  <c r="AI618" i="11"/>
  <c r="AI617" i="11"/>
  <c r="AI616" i="11"/>
  <c r="AI615" i="11"/>
  <c r="AI614" i="11"/>
  <c r="AI613" i="11"/>
  <c r="AI612" i="11"/>
  <c r="AI611" i="11"/>
  <c r="AI610" i="11"/>
  <c r="AI609" i="11"/>
  <c r="AI608" i="11"/>
  <c r="AI607" i="11"/>
  <c r="AI606" i="11"/>
  <c r="AI605" i="11"/>
  <c r="AI604" i="11"/>
  <c r="AI603" i="11"/>
  <c r="AI602" i="11"/>
  <c r="AI601" i="11"/>
  <c r="AI600" i="11"/>
  <c r="AI599" i="11"/>
  <c r="AI598" i="11"/>
  <c r="AI597" i="11"/>
  <c r="AI596" i="11"/>
  <c r="AI595" i="11"/>
  <c r="AI594" i="11"/>
  <c r="AI593" i="11"/>
  <c r="AI592" i="11"/>
  <c r="AI591" i="11"/>
  <c r="AI590" i="11"/>
  <c r="AI589" i="11"/>
  <c r="AI588" i="11"/>
  <c r="AI587" i="11"/>
  <c r="AI586" i="11"/>
  <c r="AI585" i="11"/>
  <c r="AI584" i="11"/>
  <c r="AI583" i="11"/>
  <c r="AI582" i="11"/>
  <c r="AI581" i="11"/>
  <c r="AI580" i="11"/>
  <c r="AI579" i="11"/>
  <c r="AI578" i="11"/>
  <c r="AI577" i="11"/>
  <c r="AI576" i="11"/>
  <c r="AI575" i="11"/>
  <c r="AI574" i="11"/>
  <c r="AI573" i="11"/>
  <c r="AI572" i="11"/>
  <c r="AI571" i="11"/>
  <c r="AI570" i="11"/>
  <c r="AI569" i="11"/>
  <c r="AI568" i="11"/>
  <c r="AI567" i="11"/>
  <c r="AI566" i="11"/>
  <c r="AI565" i="11"/>
  <c r="AI564" i="11"/>
  <c r="AI563" i="11"/>
  <c r="AI562" i="11"/>
  <c r="AI561" i="11"/>
  <c r="AI560" i="11"/>
  <c r="AI559" i="11"/>
  <c r="AI558" i="11"/>
  <c r="AI557" i="11"/>
  <c r="AI556" i="11"/>
  <c r="AI555" i="11"/>
  <c r="AI554" i="11"/>
  <c r="AI553" i="11"/>
  <c r="AI552" i="11"/>
  <c r="AI551" i="11"/>
  <c r="AI550" i="11"/>
  <c r="AI549" i="11"/>
  <c r="AI548" i="11"/>
  <c r="AI547" i="11"/>
  <c r="AI546" i="11"/>
  <c r="AI545" i="11"/>
  <c r="AI544" i="11"/>
  <c r="AI543" i="11"/>
  <c r="AI542" i="11"/>
  <c r="AI541" i="11"/>
  <c r="AI540" i="11"/>
  <c r="AI539" i="11"/>
  <c r="AI538" i="11"/>
  <c r="AI537" i="11"/>
  <c r="AI536" i="11"/>
  <c r="AI535" i="11"/>
  <c r="AI534" i="11"/>
  <c r="AI533" i="11"/>
  <c r="AI532" i="11"/>
  <c r="AI531" i="11"/>
  <c r="AI530" i="11"/>
  <c r="AI529" i="11"/>
  <c r="AI528" i="11"/>
  <c r="AI527" i="11"/>
  <c r="AI526" i="11"/>
  <c r="AI525" i="11"/>
  <c r="AI524" i="11"/>
  <c r="AI523" i="11"/>
  <c r="AI522" i="11"/>
  <c r="AI521" i="11"/>
  <c r="AI520" i="11"/>
  <c r="AI519" i="11"/>
  <c r="AI518" i="11"/>
  <c r="AI517" i="11"/>
  <c r="AI516" i="11"/>
  <c r="AI515" i="11"/>
  <c r="AI514" i="11"/>
  <c r="AI513" i="11"/>
  <c r="AI512" i="11"/>
  <c r="AI511" i="11"/>
  <c r="AI510" i="11"/>
  <c r="AI509" i="11"/>
  <c r="AI508" i="11"/>
  <c r="AI507" i="11"/>
  <c r="AI506" i="11"/>
  <c r="AI505" i="11"/>
  <c r="AI504" i="11"/>
  <c r="AI503" i="11"/>
  <c r="AI502" i="11"/>
  <c r="AI501" i="11"/>
  <c r="AI500" i="11"/>
  <c r="AI499" i="11"/>
  <c r="AI498" i="11"/>
  <c r="AI497" i="11"/>
  <c r="AI496" i="11"/>
  <c r="AI495" i="11"/>
  <c r="AI494" i="11"/>
  <c r="AI493" i="11"/>
  <c r="AI492" i="11"/>
  <c r="AI491" i="11"/>
  <c r="AI490" i="11"/>
  <c r="AI489" i="11"/>
  <c r="AI488" i="11"/>
  <c r="AI487" i="11"/>
  <c r="AI486" i="11"/>
  <c r="AI485" i="11"/>
  <c r="AI484" i="11"/>
  <c r="AI483" i="11"/>
  <c r="AI482" i="11"/>
  <c r="AI481" i="11"/>
  <c r="AI480" i="11"/>
  <c r="AI479" i="11"/>
  <c r="AI478" i="11"/>
  <c r="AI477" i="11"/>
  <c r="AI476" i="11"/>
  <c r="AI475" i="11"/>
  <c r="AI474" i="11"/>
  <c r="AI473" i="11"/>
  <c r="AI472" i="11"/>
  <c r="AI471" i="11"/>
  <c r="AI470" i="11"/>
  <c r="AI469" i="11"/>
  <c r="AI468" i="11"/>
  <c r="AI467" i="11"/>
  <c r="AI466" i="11"/>
  <c r="AI465" i="11"/>
  <c r="AI464" i="11"/>
  <c r="AI463" i="11"/>
  <c r="AI462" i="11"/>
  <c r="AI461" i="11"/>
  <c r="AI460" i="11"/>
  <c r="AI459" i="11"/>
  <c r="AI458" i="11"/>
  <c r="AI457" i="11"/>
  <c r="AI456" i="11"/>
  <c r="AI455" i="11"/>
  <c r="AI454" i="11"/>
  <c r="AI453" i="11"/>
  <c r="AI452" i="11"/>
  <c r="AI451" i="11"/>
  <c r="AI450" i="11"/>
  <c r="AI449" i="11"/>
  <c r="AI448" i="11"/>
  <c r="AI447" i="11"/>
  <c r="AI446" i="11"/>
  <c r="AI445" i="11"/>
  <c r="AI444" i="11"/>
  <c r="AI443" i="11"/>
  <c r="AI442" i="11"/>
  <c r="AI441" i="11"/>
  <c r="AI440" i="11"/>
  <c r="AI439" i="11"/>
  <c r="AI438" i="11"/>
  <c r="AI437" i="11"/>
  <c r="AI436" i="11"/>
  <c r="AI435" i="11"/>
  <c r="AI434" i="11"/>
  <c r="AI433" i="11"/>
  <c r="AI432" i="11"/>
  <c r="AI431" i="11"/>
  <c r="AI430" i="11"/>
  <c r="AI429" i="11"/>
  <c r="AI428" i="11"/>
  <c r="AI427" i="11"/>
  <c r="AI426" i="11"/>
  <c r="AI425" i="11"/>
  <c r="AI424" i="11"/>
  <c r="AI423" i="11"/>
  <c r="AI422" i="11"/>
  <c r="AI421" i="11"/>
  <c r="AI420" i="11"/>
  <c r="AI419" i="11"/>
  <c r="AI418" i="11"/>
  <c r="AI417" i="11"/>
  <c r="AI416" i="11"/>
  <c r="AI415" i="11"/>
  <c r="AI414" i="11"/>
  <c r="AI413" i="11"/>
  <c r="AI412" i="11"/>
  <c r="AI411" i="11"/>
  <c r="AI410" i="11"/>
  <c r="AI409" i="11"/>
  <c r="AI408" i="11"/>
  <c r="AI407" i="11"/>
  <c r="AI406" i="11"/>
  <c r="AI405" i="11"/>
  <c r="AI404" i="11"/>
  <c r="AI403" i="11"/>
  <c r="AI402" i="11"/>
  <c r="AI401" i="11"/>
  <c r="AI400" i="11"/>
  <c r="AI399" i="11"/>
  <c r="AI398" i="11"/>
  <c r="AI397" i="11"/>
  <c r="AI396" i="11"/>
  <c r="AI395" i="11"/>
  <c r="AI394" i="11"/>
  <c r="AI393" i="11"/>
  <c r="AI392" i="11"/>
  <c r="AI391" i="11"/>
  <c r="AI390" i="11"/>
  <c r="AI389" i="11"/>
  <c r="AI388" i="11"/>
  <c r="AI387" i="11"/>
  <c r="AI386" i="11"/>
  <c r="AI385" i="11"/>
  <c r="AI384" i="11"/>
  <c r="AI383" i="11"/>
  <c r="AI382" i="11"/>
  <c r="AI381" i="11"/>
  <c r="AI380" i="11"/>
  <c r="AI379" i="11"/>
  <c r="AI378" i="11"/>
  <c r="AI377" i="11"/>
  <c r="AI376" i="11"/>
  <c r="AI375" i="11"/>
  <c r="AI374" i="11"/>
  <c r="AI373" i="11"/>
  <c r="AI372" i="11"/>
  <c r="AI371" i="11"/>
  <c r="AI370" i="11"/>
  <c r="AI369" i="11"/>
  <c r="AI368" i="11"/>
  <c r="AI367" i="11"/>
  <c r="AI366" i="11"/>
  <c r="AI365" i="11"/>
  <c r="AI364" i="11"/>
  <c r="AI363" i="11"/>
  <c r="AI362" i="11"/>
  <c r="AI361" i="11"/>
  <c r="AI360" i="11"/>
  <c r="AI359" i="11"/>
  <c r="AI358" i="11"/>
  <c r="AI357" i="11"/>
  <c r="AI356" i="11"/>
  <c r="AI355" i="11"/>
  <c r="AI354" i="11"/>
  <c r="AI353" i="11"/>
  <c r="AI352" i="11"/>
  <c r="AI351" i="11"/>
  <c r="AI350" i="11"/>
  <c r="AI349" i="11"/>
  <c r="AI348" i="11"/>
  <c r="AI347" i="11"/>
  <c r="AI346" i="11"/>
  <c r="AI345" i="11"/>
  <c r="AI344" i="11"/>
  <c r="AI343" i="11"/>
  <c r="AI342" i="11"/>
  <c r="AI341" i="11"/>
  <c r="AI340" i="11"/>
  <c r="AI339" i="11"/>
  <c r="AI338" i="11"/>
  <c r="AI337" i="11"/>
  <c r="AI336" i="11"/>
  <c r="AI335" i="11"/>
  <c r="AI334" i="11"/>
  <c r="AI333" i="11"/>
  <c r="AI332" i="11"/>
  <c r="AI331" i="11"/>
  <c r="AI330" i="11"/>
  <c r="AI329" i="11"/>
  <c r="AI328" i="11"/>
  <c r="AI327" i="11"/>
  <c r="AI326" i="11"/>
  <c r="AI325" i="11"/>
  <c r="AI324" i="11"/>
  <c r="AI323" i="11"/>
  <c r="AI322" i="11"/>
  <c r="AI321" i="11"/>
  <c r="AI320" i="11"/>
  <c r="AI319" i="11"/>
  <c r="AI318" i="11"/>
  <c r="AI317" i="11"/>
  <c r="AI316" i="11"/>
  <c r="AI315" i="11"/>
  <c r="AI314" i="11"/>
  <c r="AI313" i="11"/>
  <c r="AI312" i="11"/>
  <c r="AI311" i="11"/>
  <c r="AI310" i="11"/>
  <c r="AI309" i="11"/>
  <c r="AI308" i="11"/>
  <c r="AI307" i="11"/>
  <c r="AI306" i="11"/>
  <c r="AI305" i="11"/>
  <c r="AI304" i="11"/>
  <c r="AI303" i="11"/>
  <c r="AI302" i="11"/>
  <c r="AI301" i="11"/>
  <c r="AI300" i="11"/>
  <c r="AI299" i="11"/>
  <c r="AI298" i="11"/>
  <c r="AI297" i="11"/>
  <c r="AI296" i="11"/>
  <c r="AI295" i="11"/>
  <c r="AI294" i="11"/>
  <c r="AI293" i="11"/>
  <c r="AI292" i="11"/>
  <c r="AI291" i="11"/>
  <c r="AI290" i="11"/>
  <c r="AI289" i="11"/>
  <c r="AI288" i="11"/>
  <c r="AI287" i="11"/>
  <c r="AI286" i="11"/>
  <c r="AI285" i="11"/>
  <c r="AI284" i="11"/>
  <c r="AI283" i="11"/>
  <c r="AI282" i="11"/>
  <c r="AI281" i="11"/>
  <c r="AI280" i="11"/>
  <c r="AI279" i="11"/>
  <c r="AI278" i="11"/>
  <c r="AI277" i="11"/>
  <c r="AI276" i="11"/>
  <c r="AI275" i="11"/>
  <c r="AI274" i="11"/>
  <c r="AI273" i="11"/>
  <c r="AI272" i="11"/>
  <c r="AI271" i="11"/>
  <c r="AI270" i="11"/>
  <c r="AI269" i="11"/>
  <c r="AI268" i="11"/>
  <c r="AI267" i="11"/>
  <c r="AI266" i="11"/>
  <c r="AI265" i="11"/>
  <c r="AI264" i="11"/>
  <c r="AI263" i="11"/>
  <c r="AI262" i="11"/>
  <c r="AI261" i="11"/>
  <c r="AI260" i="11"/>
  <c r="AI259" i="11"/>
  <c r="AI258" i="11"/>
  <c r="AI257" i="11"/>
  <c r="AI256" i="11"/>
  <c r="AI255" i="11"/>
  <c r="AI254" i="11"/>
  <c r="AI253" i="11"/>
  <c r="AI252" i="11"/>
  <c r="AI251" i="11"/>
  <c r="AI250" i="11"/>
  <c r="AI249" i="11"/>
  <c r="AI248" i="11"/>
  <c r="AI247" i="11"/>
  <c r="AI246" i="11"/>
  <c r="AI245" i="11"/>
  <c r="AI244" i="11"/>
  <c r="AI243" i="11"/>
  <c r="AI242" i="11"/>
  <c r="AI241" i="11"/>
  <c r="AI240" i="11"/>
  <c r="AI239" i="11"/>
  <c r="AI238" i="11"/>
  <c r="AI237" i="11"/>
  <c r="AI236" i="11"/>
  <c r="AI235" i="11"/>
  <c r="AI234" i="11"/>
  <c r="AI233" i="11"/>
  <c r="AI232" i="11"/>
  <c r="AI231" i="11"/>
  <c r="AI230" i="11"/>
  <c r="AI229" i="11"/>
  <c r="AI228" i="11"/>
  <c r="AI227" i="11"/>
  <c r="AI226" i="11"/>
  <c r="AI225" i="11"/>
  <c r="AI224" i="11"/>
  <c r="AI223" i="11"/>
  <c r="AI222" i="11"/>
  <c r="AI221" i="11"/>
  <c r="AI220" i="11"/>
  <c r="AI219" i="11"/>
  <c r="AI218" i="11"/>
  <c r="AI217" i="11"/>
  <c r="AI216" i="11"/>
  <c r="AI215" i="11"/>
  <c r="AI214" i="11"/>
  <c r="AI213" i="11"/>
  <c r="AI212" i="11"/>
  <c r="AI211" i="11"/>
  <c r="AI210" i="11"/>
  <c r="AI209" i="11"/>
  <c r="AI208" i="11"/>
  <c r="AI207" i="11"/>
  <c r="AI206" i="11"/>
  <c r="AI205" i="11"/>
  <c r="AI204" i="11"/>
  <c r="AI203" i="11"/>
  <c r="AI202" i="11"/>
  <c r="AI201" i="11"/>
  <c r="AI200" i="11"/>
  <c r="AI199" i="11"/>
  <c r="AI198" i="11"/>
  <c r="AI197" i="11"/>
  <c r="AI196" i="11"/>
  <c r="AI195" i="11"/>
  <c r="AI194" i="11"/>
  <c r="AI193" i="11"/>
  <c r="AI192" i="11"/>
  <c r="AI191" i="11"/>
  <c r="AI190" i="11"/>
  <c r="AI189" i="11"/>
  <c r="AI188" i="11"/>
  <c r="AI187" i="11"/>
  <c r="AI186" i="11"/>
  <c r="AI185" i="11"/>
  <c r="AI184" i="11"/>
  <c r="AI183" i="11"/>
  <c r="AI182" i="11"/>
  <c r="AI181" i="11"/>
  <c r="AI180" i="11"/>
  <c r="AI179" i="11"/>
  <c r="AI178" i="11"/>
  <c r="AI177" i="11"/>
  <c r="AI176" i="11"/>
  <c r="AI175" i="11"/>
  <c r="AI174" i="11"/>
  <c r="AI173" i="11"/>
  <c r="AI172" i="11"/>
  <c r="AI171" i="11"/>
  <c r="AI170" i="11"/>
  <c r="AI169" i="11"/>
  <c r="AI168" i="11"/>
  <c r="AI167" i="11"/>
  <c r="AI166" i="11"/>
  <c r="AI165" i="11"/>
  <c r="AI164" i="11"/>
  <c r="AI163" i="11"/>
  <c r="AI162" i="11"/>
  <c r="AI161" i="11"/>
  <c r="AI160" i="11"/>
  <c r="AI159" i="11"/>
  <c r="AI158" i="11"/>
  <c r="AI157" i="11"/>
  <c r="AI156" i="11"/>
  <c r="AI155" i="11"/>
  <c r="AI154" i="11"/>
  <c r="AI153" i="11"/>
  <c r="AI152" i="11"/>
  <c r="AI151" i="11"/>
  <c r="AI150" i="11"/>
  <c r="AI149" i="11"/>
  <c r="AI148" i="11"/>
  <c r="AI147" i="11"/>
  <c r="AI146" i="11"/>
  <c r="AI145" i="11"/>
  <c r="AI144" i="11"/>
  <c r="AI143" i="11"/>
  <c r="AI142" i="11"/>
  <c r="AI141" i="11"/>
  <c r="AI140" i="11"/>
  <c r="AI139" i="11"/>
  <c r="AI138" i="11"/>
  <c r="AI137" i="11"/>
  <c r="AI136" i="11"/>
  <c r="AI135" i="11"/>
  <c r="AI134" i="11"/>
  <c r="AI133" i="11"/>
  <c r="AI132" i="11"/>
  <c r="AI131" i="11"/>
  <c r="AI130" i="11"/>
  <c r="AI129" i="11"/>
  <c r="AI128" i="11"/>
  <c r="AI127" i="11"/>
  <c r="AI126" i="11"/>
  <c r="AI125" i="11"/>
  <c r="AI124" i="11"/>
  <c r="AI123" i="11"/>
  <c r="AI122" i="11"/>
  <c r="AI121" i="11"/>
  <c r="AI120" i="11"/>
  <c r="AI119" i="11"/>
  <c r="AI118" i="11"/>
  <c r="AI117" i="11"/>
  <c r="AI116" i="11"/>
  <c r="AI115" i="11"/>
  <c r="AI114" i="11"/>
  <c r="AI113" i="11"/>
  <c r="AI112" i="11"/>
  <c r="AI111" i="11"/>
  <c r="AI110" i="11"/>
  <c r="AI109" i="11"/>
  <c r="AI108" i="11"/>
  <c r="AI107" i="11"/>
  <c r="AI106" i="11"/>
  <c r="AI105" i="11"/>
  <c r="AI104" i="11"/>
  <c r="AI103" i="11"/>
  <c r="AI102" i="11"/>
  <c r="AI101" i="11"/>
  <c r="AI100" i="11"/>
  <c r="AI99" i="11"/>
  <c r="AI98" i="11"/>
  <c r="AI97" i="11"/>
  <c r="AI96" i="11"/>
  <c r="AI95" i="11"/>
  <c r="AI94" i="11"/>
  <c r="AI93" i="11"/>
  <c r="AI92" i="11"/>
  <c r="AI91" i="11"/>
  <c r="AI90" i="11"/>
  <c r="AI89" i="11"/>
  <c r="AI88" i="11"/>
  <c r="AI87" i="11"/>
  <c r="AI86" i="11"/>
  <c r="AI85" i="11"/>
  <c r="AI84" i="11"/>
  <c r="AI83" i="11"/>
  <c r="AI82" i="11"/>
  <c r="AI81" i="11"/>
  <c r="AI80" i="11"/>
  <c r="AI79" i="11"/>
  <c r="AI78" i="11"/>
  <c r="AI77" i="11"/>
  <c r="AI76" i="11"/>
  <c r="AI75" i="11"/>
  <c r="AI74" i="11"/>
  <c r="AI73" i="11"/>
  <c r="AI72" i="11"/>
  <c r="AI71" i="11"/>
  <c r="AI70" i="11"/>
  <c r="AI69" i="11"/>
  <c r="AI68" i="11"/>
  <c r="AI67" i="11"/>
  <c r="AI66" i="11"/>
  <c r="AI65" i="11"/>
  <c r="AI64" i="11"/>
  <c r="AI63" i="11"/>
  <c r="AI62" i="11"/>
  <c r="AI61" i="11"/>
  <c r="AI60" i="11"/>
  <c r="AI59" i="11"/>
  <c r="AI58" i="11"/>
  <c r="AI57" i="11"/>
  <c r="AI56" i="11"/>
  <c r="AI55" i="11"/>
  <c r="AI54" i="11"/>
  <c r="AI53" i="11"/>
  <c r="AI52" i="11"/>
  <c r="AI51" i="11"/>
  <c r="AI50" i="11"/>
  <c r="AI49" i="11"/>
  <c r="AI48" i="11"/>
  <c r="AI47" i="11"/>
  <c r="AI46" i="11"/>
  <c r="AI45" i="11"/>
  <c r="AI44" i="11"/>
  <c r="AI43" i="11"/>
  <c r="AI42" i="11"/>
  <c r="AI41" i="11"/>
  <c r="AI40" i="11"/>
  <c r="AI39" i="11"/>
  <c r="AI38" i="11"/>
  <c r="AI37" i="11"/>
  <c r="AI36" i="11"/>
  <c r="AI35" i="11"/>
  <c r="AI34" i="11"/>
  <c r="AI33" i="11"/>
  <c r="AI32" i="11"/>
  <c r="AI31" i="11"/>
  <c r="AI30" i="11"/>
  <c r="AI29" i="11"/>
  <c r="AI28" i="11"/>
  <c r="AI27" i="11"/>
  <c r="AI26" i="11"/>
  <c r="AI25" i="11"/>
  <c r="AI24" i="11"/>
  <c r="AI23" i="11"/>
  <c r="AI22" i="11"/>
  <c r="AI21" i="11"/>
  <c r="AI20" i="11"/>
  <c r="AI19" i="11"/>
  <c r="AI18" i="11"/>
  <c r="AI17" i="11"/>
  <c r="AI16" i="11"/>
  <c r="AI15" i="11"/>
  <c r="AI14" i="11"/>
  <c r="AI13" i="11"/>
  <c r="AI12" i="11"/>
  <c r="AI11" i="11"/>
  <c r="AI10" i="11"/>
  <c r="AI9" i="11"/>
  <c r="AI8" i="11"/>
  <c r="AI7" i="11"/>
  <c r="AI6" i="11"/>
  <c r="AH5500" i="11"/>
  <c r="AH5499" i="11"/>
  <c r="AH5498" i="11"/>
  <c r="AH5497" i="11"/>
  <c r="AH5496" i="11"/>
  <c r="AH5495" i="11"/>
  <c r="AH5494" i="11"/>
  <c r="AH5493" i="11"/>
  <c r="AH5492" i="11"/>
  <c r="AH5491" i="11"/>
  <c r="AH5490" i="11"/>
  <c r="AH5489" i="11"/>
  <c r="AH5488" i="11"/>
  <c r="AH5487" i="11"/>
  <c r="AH5486" i="11"/>
  <c r="AH5485" i="11"/>
  <c r="AH5484" i="11"/>
  <c r="AH5483" i="11"/>
  <c r="AH5482" i="11"/>
  <c r="AH5481" i="11"/>
  <c r="AH5480" i="11"/>
  <c r="AH5479" i="11"/>
  <c r="AH5478" i="11"/>
  <c r="AH5477" i="11"/>
  <c r="AH5476" i="11"/>
  <c r="AH5475" i="11"/>
  <c r="AH5474" i="11"/>
  <c r="AH5473" i="11"/>
  <c r="AH5472" i="11"/>
  <c r="AH5471" i="11"/>
  <c r="AH5470" i="11"/>
  <c r="AH5469" i="11"/>
  <c r="AH5468" i="11"/>
  <c r="AH5467" i="11"/>
  <c r="AH5466" i="11"/>
  <c r="AH5465" i="11"/>
  <c r="AH5464" i="11"/>
  <c r="AH5463" i="11"/>
  <c r="AH5462" i="11"/>
  <c r="AH5461" i="11"/>
  <c r="AH5460" i="11"/>
  <c r="AH5459" i="11"/>
  <c r="AH5458" i="11"/>
  <c r="AH5457" i="11"/>
  <c r="AH5456" i="11"/>
  <c r="AH5455" i="11"/>
  <c r="AH5454" i="11"/>
  <c r="AH5453" i="11"/>
  <c r="AH5452" i="11"/>
  <c r="AH5451" i="11"/>
  <c r="AH5450" i="11"/>
  <c r="AH5449" i="11"/>
  <c r="AH5448" i="11"/>
  <c r="AH5447" i="11"/>
  <c r="AH5446" i="11"/>
  <c r="AH5445" i="11"/>
  <c r="AH5444" i="11"/>
  <c r="AH5443" i="11"/>
  <c r="AH5442" i="11"/>
  <c r="AH5441" i="11"/>
  <c r="AH5440" i="11"/>
  <c r="AH5439" i="11"/>
  <c r="AH5438" i="11"/>
  <c r="AH5437" i="11"/>
  <c r="AH5436" i="11"/>
  <c r="AH5435" i="11"/>
  <c r="AH5434" i="11"/>
  <c r="AH5433" i="11"/>
  <c r="AH5432" i="11"/>
  <c r="AH5431" i="11"/>
  <c r="AH5430" i="11"/>
  <c r="AH5429" i="11"/>
  <c r="AH5428" i="11"/>
  <c r="AH5427" i="11"/>
  <c r="AH5426" i="11"/>
  <c r="AH5425" i="11"/>
  <c r="AH5424" i="11"/>
  <c r="AH5423" i="11"/>
  <c r="AH5422" i="11"/>
  <c r="AH5421" i="11"/>
  <c r="AH5420" i="11"/>
  <c r="AH5419" i="11"/>
  <c r="AH5418" i="11"/>
  <c r="AH5417" i="11"/>
  <c r="AH5416" i="11"/>
  <c r="AH5415" i="11"/>
  <c r="AH5414" i="11"/>
  <c r="AH5413" i="11"/>
  <c r="AH5412" i="11"/>
  <c r="AH5411" i="11"/>
  <c r="AH5410" i="11"/>
  <c r="AH5409" i="11"/>
  <c r="AH5408" i="11"/>
  <c r="AH5407" i="11"/>
  <c r="AH5406" i="11"/>
  <c r="AH5405" i="11"/>
  <c r="AH5404" i="11"/>
  <c r="AH5403" i="11"/>
  <c r="AH5402" i="11"/>
  <c r="AH5401" i="11"/>
  <c r="AH5400" i="11"/>
  <c r="AH5399" i="11"/>
  <c r="AH5398" i="11"/>
  <c r="AH5397" i="11"/>
  <c r="AH5396" i="11"/>
  <c r="AH5395" i="11"/>
  <c r="AH5394" i="11"/>
  <c r="AH5393" i="11"/>
  <c r="AH5392" i="11"/>
  <c r="AH5391" i="11"/>
  <c r="AH5390" i="11"/>
  <c r="AH5389" i="11"/>
  <c r="AH5388" i="11"/>
  <c r="AH5387" i="11"/>
  <c r="AH5386" i="11"/>
  <c r="AH5385" i="11"/>
  <c r="AH5384" i="11"/>
  <c r="AH5383" i="11"/>
  <c r="AH5382" i="11"/>
  <c r="AH5381" i="11"/>
  <c r="AH5380" i="11"/>
  <c r="AH5379" i="11"/>
  <c r="AH5378" i="11"/>
  <c r="AH5377" i="11"/>
  <c r="AH5376" i="11"/>
  <c r="AH5375" i="11"/>
  <c r="AH5374" i="11"/>
  <c r="AH5373" i="11"/>
  <c r="AH5372" i="11"/>
  <c r="AH5371" i="11"/>
  <c r="AH5370" i="11"/>
  <c r="AH5369" i="11"/>
  <c r="AH5368" i="11"/>
  <c r="AH5367" i="11"/>
  <c r="AH5366" i="11"/>
  <c r="AH5365" i="11"/>
  <c r="AH5364" i="11"/>
  <c r="AH5363" i="11"/>
  <c r="AH5362" i="11"/>
  <c r="AH5361" i="11"/>
  <c r="AH5360" i="11"/>
  <c r="AH5359" i="11"/>
  <c r="AH5358" i="11"/>
  <c r="AH5357" i="11"/>
  <c r="AH5356" i="11"/>
  <c r="AH5355" i="11"/>
  <c r="AH5354" i="11"/>
  <c r="AH5353" i="11"/>
  <c r="AH5352" i="11"/>
  <c r="AH5351" i="11"/>
  <c r="AH5350" i="11"/>
  <c r="AH5349" i="11"/>
  <c r="AH5348" i="11"/>
  <c r="AH5347" i="11"/>
  <c r="AH5346" i="11"/>
  <c r="AH5345" i="11"/>
  <c r="AH5344" i="11"/>
  <c r="AH5343" i="11"/>
  <c r="AH5342" i="11"/>
  <c r="AH5341" i="11"/>
  <c r="AH5340" i="11"/>
  <c r="AH5339" i="11"/>
  <c r="AH5338" i="11"/>
  <c r="AH5337" i="11"/>
  <c r="AH5336" i="11"/>
  <c r="AH5335" i="11"/>
  <c r="AH5334" i="11"/>
  <c r="AH5333" i="11"/>
  <c r="AH5332" i="11"/>
  <c r="AH5331" i="11"/>
  <c r="AH5330" i="11"/>
  <c r="AH5329" i="11"/>
  <c r="AH5328" i="11"/>
  <c r="AH5327" i="11"/>
  <c r="AH5326" i="11"/>
  <c r="AH5325" i="11"/>
  <c r="AH5324" i="11"/>
  <c r="AH5323" i="11"/>
  <c r="AH5322" i="11"/>
  <c r="AH5321" i="11"/>
  <c r="AH5320" i="11"/>
  <c r="AH5319" i="11"/>
  <c r="AH5318" i="11"/>
  <c r="AH5317" i="11"/>
  <c r="AH5316" i="11"/>
  <c r="AH5315" i="11"/>
  <c r="AH5314" i="11"/>
  <c r="AH5313" i="11"/>
  <c r="AH5312" i="11"/>
  <c r="AH5311" i="11"/>
  <c r="AH5310" i="11"/>
  <c r="AH5309" i="11"/>
  <c r="AH5308" i="11"/>
  <c r="AH5307" i="11"/>
  <c r="AH5306" i="11"/>
  <c r="AH5305" i="11"/>
  <c r="AH5304" i="11"/>
  <c r="AH5303" i="11"/>
  <c r="AH5302" i="11"/>
  <c r="AH5301" i="11"/>
  <c r="AH5300" i="11"/>
  <c r="AH5299" i="11"/>
  <c r="AH5298" i="11"/>
  <c r="AH5297" i="11"/>
  <c r="AH5296" i="11"/>
  <c r="AH5295" i="11"/>
  <c r="AH5294" i="11"/>
  <c r="AH5293" i="11"/>
  <c r="AH5292" i="11"/>
  <c r="AH5291" i="11"/>
  <c r="AH5290" i="11"/>
  <c r="AH5289" i="11"/>
  <c r="AH5288" i="11"/>
  <c r="AH5287" i="11"/>
  <c r="AH5286" i="11"/>
  <c r="AH5285" i="11"/>
  <c r="AH5284" i="11"/>
  <c r="AH5283" i="11"/>
  <c r="AH5282" i="11"/>
  <c r="AH5281" i="11"/>
  <c r="AH5280" i="11"/>
  <c r="AH5279" i="11"/>
  <c r="AH5278" i="11"/>
  <c r="AH5277" i="11"/>
  <c r="AH5276" i="11"/>
  <c r="AH5275" i="11"/>
  <c r="AH5274" i="11"/>
  <c r="AH5273" i="11"/>
  <c r="AH5272" i="11"/>
  <c r="AH5271" i="11"/>
  <c r="AH5270" i="11"/>
  <c r="AH5269" i="11"/>
  <c r="AH5268" i="11"/>
  <c r="AH5267" i="11"/>
  <c r="AH5266" i="11"/>
  <c r="AH5265" i="11"/>
  <c r="AH5264" i="11"/>
  <c r="AH5263" i="11"/>
  <c r="AH5262" i="11"/>
  <c r="AH5261" i="11"/>
  <c r="AH5260" i="11"/>
  <c r="AH5259" i="11"/>
  <c r="AH5258" i="11"/>
  <c r="AH5257" i="11"/>
  <c r="AH5256" i="11"/>
  <c r="AH5255" i="11"/>
  <c r="AH5254" i="11"/>
  <c r="AH5253" i="11"/>
  <c r="AH5252" i="11"/>
  <c r="AH5251" i="11"/>
  <c r="AH5250" i="11"/>
  <c r="AH5249" i="11"/>
  <c r="AH5248" i="11"/>
  <c r="AH5247" i="11"/>
  <c r="AH5246" i="11"/>
  <c r="AH5245" i="11"/>
  <c r="AH5244" i="11"/>
  <c r="AH5243" i="11"/>
  <c r="AH5242" i="11"/>
  <c r="AH5241" i="11"/>
  <c r="AH5240" i="11"/>
  <c r="AH5239" i="11"/>
  <c r="AH5238" i="11"/>
  <c r="AH5237" i="11"/>
  <c r="AH5236" i="11"/>
  <c r="AH5235" i="11"/>
  <c r="AH5234" i="11"/>
  <c r="AH5233" i="11"/>
  <c r="AH5232" i="11"/>
  <c r="AH5231" i="11"/>
  <c r="AH5230" i="11"/>
  <c r="AH5229" i="11"/>
  <c r="AH5228" i="11"/>
  <c r="AH5227" i="11"/>
  <c r="AH5226" i="11"/>
  <c r="AH5225" i="11"/>
  <c r="AH5224" i="11"/>
  <c r="AH5223" i="11"/>
  <c r="AH5222" i="11"/>
  <c r="AH5221" i="11"/>
  <c r="AH5220" i="11"/>
  <c r="AH5219" i="11"/>
  <c r="AH5218" i="11"/>
  <c r="AH5217" i="11"/>
  <c r="AH5216" i="11"/>
  <c r="AH5215" i="11"/>
  <c r="AH5214" i="11"/>
  <c r="AH5213" i="11"/>
  <c r="AH5212" i="11"/>
  <c r="AH5211" i="11"/>
  <c r="AH5210" i="11"/>
  <c r="AH5209" i="11"/>
  <c r="AH5208" i="11"/>
  <c r="AH5207" i="11"/>
  <c r="AH5206" i="11"/>
  <c r="AH5205" i="11"/>
  <c r="AH5204" i="11"/>
  <c r="AH5203" i="11"/>
  <c r="AH5202" i="11"/>
  <c r="AH5201" i="11"/>
  <c r="AH5200" i="11"/>
  <c r="AH5199" i="11"/>
  <c r="AH5198" i="11"/>
  <c r="AH5197" i="11"/>
  <c r="AH5196" i="11"/>
  <c r="AH5195" i="11"/>
  <c r="AH5194" i="11"/>
  <c r="AH5193" i="11"/>
  <c r="AH5192" i="11"/>
  <c r="AH5191" i="11"/>
  <c r="AH5190" i="11"/>
  <c r="AH5189" i="11"/>
  <c r="AH5188" i="11"/>
  <c r="AH5187" i="11"/>
  <c r="AH5186" i="11"/>
  <c r="AH5185" i="11"/>
  <c r="AH5184" i="11"/>
  <c r="AH5183" i="11"/>
  <c r="AH5182" i="11"/>
  <c r="AH5181" i="11"/>
  <c r="AH5180" i="11"/>
  <c r="AH5179" i="11"/>
  <c r="AH5178" i="11"/>
  <c r="AH5177" i="11"/>
  <c r="AH5176" i="11"/>
  <c r="AH5175" i="11"/>
  <c r="AH5174" i="11"/>
  <c r="AH5173" i="11"/>
  <c r="AH5172" i="11"/>
  <c r="AH5171" i="11"/>
  <c r="AH5170" i="11"/>
  <c r="AH5169" i="11"/>
  <c r="AH5168" i="11"/>
  <c r="AH5167" i="11"/>
  <c r="AH5166" i="11"/>
  <c r="AH5165" i="11"/>
  <c r="AH5164" i="11"/>
  <c r="AH5163" i="11"/>
  <c r="AH5162" i="11"/>
  <c r="AH5161" i="11"/>
  <c r="AH5160" i="11"/>
  <c r="AH5159" i="11"/>
  <c r="AH5158" i="11"/>
  <c r="AH5157" i="11"/>
  <c r="AH5156" i="11"/>
  <c r="AH5155" i="11"/>
  <c r="AH5154" i="11"/>
  <c r="AH5153" i="11"/>
  <c r="AH5152" i="11"/>
  <c r="AH5151" i="11"/>
  <c r="AH5150" i="11"/>
  <c r="AH5149" i="11"/>
  <c r="AH5148" i="11"/>
  <c r="AH5147" i="11"/>
  <c r="AH5146" i="11"/>
  <c r="AH5145" i="11"/>
  <c r="AH5144" i="11"/>
  <c r="AH5143" i="11"/>
  <c r="AH5142" i="11"/>
  <c r="AH5141" i="11"/>
  <c r="AH5140" i="11"/>
  <c r="AH5139" i="11"/>
  <c r="AH5138" i="11"/>
  <c r="AH5137" i="11"/>
  <c r="AH5136" i="11"/>
  <c r="AH5135" i="11"/>
  <c r="AH5134" i="11"/>
  <c r="AH5133" i="11"/>
  <c r="AH5132" i="11"/>
  <c r="AH5131" i="11"/>
  <c r="AH5130" i="11"/>
  <c r="AH5129" i="11"/>
  <c r="AH5128" i="11"/>
  <c r="AH5127" i="11"/>
  <c r="AH5126" i="11"/>
  <c r="AH5125" i="11"/>
  <c r="AH5124" i="11"/>
  <c r="AH5123" i="11"/>
  <c r="AH5122" i="11"/>
  <c r="AH5121" i="11"/>
  <c r="AH5120" i="11"/>
  <c r="AH5119" i="11"/>
  <c r="AH5118" i="11"/>
  <c r="AH5117" i="11"/>
  <c r="AH5116" i="11"/>
  <c r="AH5115" i="11"/>
  <c r="AH5114" i="11"/>
  <c r="AH5113" i="11"/>
  <c r="AH5112" i="11"/>
  <c r="AH5111" i="11"/>
  <c r="AH5110" i="11"/>
  <c r="AH5109" i="11"/>
  <c r="AH5108" i="11"/>
  <c r="AH5107" i="11"/>
  <c r="AH5106" i="11"/>
  <c r="AH5105" i="11"/>
  <c r="AH5104" i="11"/>
  <c r="AH5103" i="11"/>
  <c r="AH5102" i="11"/>
  <c r="AH5101" i="11"/>
  <c r="AH5100" i="11"/>
  <c r="AH5099" i="11"/>
  <c r="AH5098" i="11"/>
  <c r="AH5097" i="11"/>
  <c r="AH5096" i="11"/>
  <c r="AH5095" i="11"/>
  <c r="AH5094" i="11"/>
  <c r="AH5093" i="11"/>
  <c r="AH5092" i="11"/>
  <c r="AH5091" i="11"/>
  <c r="AH5090" i="11"/>
  <c r="AH5089" i="11"/>
  <c r="AH5088" i="11"/>
  <c r="AH5087" i="11"/>
  <c r="AH5086" i="11"/>
  <c r="AH5085" i="11"/>
  <c r="AH5084" i="11"/>
  <c r="AH5083" i="11"/>
  <c r="AH5082" i="11"/>
  <c r="AH5081" i="11"/>
  <c r="AH5080" i="11"/>
  <c r="AH5079" i="11"/>
  <c r="AH5078" i="11"/>
  <c r="AH5077" i="11"/>
  <c r="AH5076" i="11"/>
  <c r="AH5075" i="11"/>
  <c r="AH5074" i="11"/>
  <c r="AH5073" i="11"/>
  <c r="AH5072" i="11"/>
  <c r="AH5071" i="11"/>
  <c r="AH5070" i="11"/>
  <c r="AH5069" i="11"/>
  <c r="AH5068" i="11"/>
  <c r="AH5067" i="11"/>
  <c r="AH5066" i="11"/>
  <c r="AH5065" i="11"/>
  <c r="AH5064" i="11"/>
  <c r="AH5063" i="11"/>
  <c r="AH5062" i="11"/>
  <c r="AH5061" i="11"/>
  <c r="AH5060" i="11"/>
  <c r="AH5059" i="11"/>
  <c r="AH5058" i="11"/>
  <c r="AH5057" i="11"/>
  <c r="AH5056" i="11"/>
  <c r="AH5055" i="11"/>
  <c r="AH5054" i="11"/>
  <c r="AH5053" i="11"/>
  <c r="AH5052" i="11"/>
  <c r="AH5051" i="11"/>
  <c r="AH5050" i="11"/>
  <c r="AH5049" i="11"/>
  <c r="AH5048" i="11"/>
  <c r="AH5047" i="11"/>
  <c r="AH5046" i="11"/>
  <c r="AH5045" i="11"/>
  <c r="AH5044" i="11"/>
  <c r="AH5043" i="11"/>
  <c r="AH5042" i="11"/>
  <c r="AH5041" i="11"/>
  <c r="AH5040" i="11"/>
  <c r="AH5039" i="11"/>
  <c r="AH5038" i="11"/>
  <c r="AH5037" i="11"/>
  <c r="AH5036" i="11"/>
  <c r="AH5035" i="11"/>
  <c r="AH5034" i="11"/>
  <c r="AH5033" i="11"/>
  <c r="AH5032" i="11"/>
  <c r="AH5031" i="11"/>
  <c r="AH5030" i="11"/>
  <c r="AH5029" i="11"/>
  <c r="AH5028" i="11"/>
  <c r="AH5027" i="11"/>
  <c r="AH5026" i="11"/>
  <c r="AH5025" i="11"/>
  <c r="AH5024" i="11"/>
  <c r="AH5023" i="11"/>
  <c r="AH5022" i="11"/>
  <c r="AH5021" i="11"/>
  <c r="AH5020" i="11"/>
  <c r="AH5019" i="11"/>
  <c r="AH5018" i="11"/>
  <c r="AH5017" i="11"/>
  <c r="AH5016" i="11"/>
  <c r="AH5015" i="11"/>
  <c r="AH5014" i="11"/>
  <c r="AH5013" i="11"/>
  <c r="AH5012" i="11"/>
  <c r="AH5011" i="11"/>
  <c r="AH5010" i="11"/>
  <c r="AH5009" i="11"/>
  <c r="AH5008" i="11"/>
  <c r="AH5007" i="11"/>
  <c r="AH5006" i="11"/>
  <c r="AH5005" i="11"/>
  <c r="AH5004" i="11"/>
  <c r="AH5003" i="11"/>
  <c r="AH5002" i="11"/>
  <c r="AH5001" i="11"/>
  <c r="AH5000" i="11"/>
  <c r="AH4999" i="11"/>
  <c r="AH4998" i="11"/>
  <c r="AH4997" i="11"/>
  <c r="AH4996" i="11"/>
  <c r="AH4995" i="11"/>
  <c r="AH4994" i="11"/>
  <c r="AH4993" i="11"/>
  <c r="AH4992" i="11"/>
  <c r="AH4991" i="11"/>
  <c r="AH4990" i="11"/>
  <c r="AH4989" i="11"/>
  <c r="AH4988" i="11"/>
  <c r="AH4987" i="11"/>
  <c r="AH4986" i="11"/>
  <c r="AH4985" i="11"/>
  <c r="AH4984" i="11"/>
  <c r="AH4983" i="11"/>
  <c r="AH4982" i="11"/>
  <c r="AH4981" i="11"/>
  <c r="AH4980" i="11"/>
  <c r="AH4979" i="11"/>
  <c r="AH4978" i="11"/>
  <c r="AH4977" i="11"/>
  <c r="AH4976" i="11"/>
  <c r="AH4975" i="11"/>
  <c r="AH4974" i="11"/>
  <c r="AH4973" i="11"/>
  <c r="AH4972" i="11"/>
  <c r="AH4971" i="11"/>
  <c r="AH4970" i="11"/>
  <c r="AH4969" i="11"/>
  <c r="AH4968" i="11"/>
  <c r="AH4967" i="11"/>
  <c r="AH4966" i="11"/>
  <c r="AH4965" i="11"/>
  <c r="AH4964" i="11"/>
  <c r="AH4963" i="11"/>
  <c r="AH4962" i="11"/>
  <c r="AH4961" i="11"/>
  <c r="AH4960" i="11"/>
  <c r="AH4959" i="11"/>
  <c r="AH4958" i="11"/>
  <c r="AH4957" i="11"/>
  <c r="AH4956" i="11"/>
  <c r="AH4955" i="11"/>
  <c r="AH4954" i="11"/>
  <c r="AH4953" i="11"/>
  <c r="AH4952" i="11"/>
  <c r="AH4951" i="11"/>
  <c r="AH4950" i="11"/>
  <c r="AH4949" i="11"/>
  <c r="AH4948" i="11"/>
  <c r="AH4947" i="11"/>
  <c r="AH4946" i="11"/>
  <c r="AH4945" i="11"/>
  <c r="AH4944" i="11"/>
  <c r="AH4943" i="11"/>
  <c r="AH4942" i="11"/>
  <c r="AH4941" i="11"/>
  <c r="AH4940" i="11"/>
  <c r="AH4939" i="11"/>
  <c r="AH4938" i="11"/>
  <c r="AH4937" i="11"/>
  <c r="AH4936" i="11"/>
  <c r="AH4935" i="11"/>
  <c r="AH4934" i="11"/>
  <c r="AH4933" i="11"/>
  <c r="AH4932" i="11"/>
  <c r="AH4931" i="11"/>
  <c r="AH4930" i="11"/>
  <c r="AH4929" i="11"/>
  <c r="AH4928" i="11"/>
  <c r="AH4927" i="11"/>
  <c r="AH4926" i="11"/>
  <c r="AH4925" i="11"/>
  <c r="AH4924" i="11"/>
  <c r="AH4923" i="11"/>
  <c r="AH4922" i="11"/>
  <c r="AH4921" i="11"/>
  <c r="AH4920" i="11"/>
  <c r="AH4919" i="11"/>
  <c r="AH4918" i="11"/>
  <c r="AH4917" i="11"/>
  <c r="AH4916" i="11"/>
  <c r="AH4915" i="11"/>
  <c r="AH4914" i="11"/>
  <c r="AH4913" i="11"/>
  <c r="AH4912" i="11"/>
  <c r="AH4911" i="11"/>
  <c r="AH4910" i="11"/>
  <c r="AH4909" i="11"/>
  <c r="AH4908" i="11"/>
  <c r="AH4907" i="11"/>
  <c r="AH4906" i="11"/>
  <c r="AH4905" i="11"/>
  <c r="AH4904" i="11"/>
  <c r="AH4903" i="11"/>
  <c r="AH4902" i="11"/>
  <c r="AH4901" i="11"/>
  <c r="AH4900" i="11"/>
  <c r="AH4899" i="11"/>
  <c r="AH4898" i="11"/>
  <c r="AH4897" i="11"/>
  <c r="AH4896" i="11"/>
  <c r="AH4895" i="11"/>
  <c r="AH4894" i="11"/>
  <c r="AH4893" i="11"/>
  <c r="AH4892" i="11"/>
  <c r="AH4891" i="11"/>
  <c r="AH4890" i="11"/>
  <c r="AH4889" i="11"/>
  <c r="AH4888" i="11"/>
  <c r="AH4887" i="11"/>
  <c r="AH4886" i="11"/>
  <c r="AH4885" i="11"/>
  <c r="AH4884" i="11"/>
  <c r="AH4883" i="11"/>
  <c r="AH4882" i="11"/>
  <c r="AH4881" i="11"/>
  <c r="AH4880" i="11"/>
  <c r="AH4879" i="11"/>
  <c r="AH4878" i="11"/>
  <c r="AH4877" i="11"/>
  <c r="AH4876" i="11"/>
  <c r="AH4875" i="11"/>
  <c r="AH4874" i="11"/>
  <c r="AH4873" i="11"/>
  <c r="AH4872" i="11"/>
  <c r="AH4871" i="11"/>
  <c r="AH4870" i="11"/>
  <c r="AH4869" i="11"/>
  <c r="AH4868" i="11"/>
  <c r="AH4867" i="11"/>
  <c r="AH4866" i="11"/>
  <c r="AH4865" i="11"/>
  <c r="AH4864" i="11"/>
  <c r="AH4863" i="11"/>
  <c r="AH4862" i="11"/>
  <c r="AH4861" i="11"/>
  <c r="AH4860" i="11"/>
  <c r="AH4859" i="11"/>
  <c r="AH4858" i="11"/>
  <c r="AH4857" i="11"/>
  <c r="AH4856" i="11"/>
  <c r="AH4855" i="11"/>
  <c r="AH4854" i="11"/>
  <c r="AH4853" i="11"/>
  <c r="AH4852" i="11"/>
  <c r="AH4851" i="11"/>
  <c r="AH4850" i="11"/>
  <c r="AH4849" i="11"/>
  <c r="AH4848" i="11"/>
  <c r="AH4847" i="11"/>
  <c r="AH4846" i="11"/>
  <c r="AH4845" i="11"/>
  <c r="AH4844" i="11"/>
  <c r="AH4843" i="11"/>
  <c r="AH4842" i="11"/>
  <c r="AH4841" i="11"/>
  <c r="AH4840" i="11"/>
  <c r="AH4839" i="11"/>
  <c r="AH4838" i="11"/>
  <c r="AH4837" i="11"/>
  <c r="AH4836" i="11"/>
  <c r="AH4835" i="11"/>
  <c r="AH4834" i="11"/>
  <c r="AH4833" i="11"/>
  <c r="AH4832" i="11"/>
  <c r="AH4831" i="11"/>
  <c r="AH4830" i="11"/>
  <c r="AH4829" i="11"/>
  <c r="AH4828" i="11"/>
  <c r="AH4827" i="11"/>
  <c r="AH4826" i="11"/>
  <c r="AH4825" i="11"/>
  <c r="AH4824" i="11"/>
  <c r="AH4823" i="11"/>
  <c r="AH4822" i="11"/>
  <c r="AH4821" i="11"/>
  <c r="AH4820" i="11"/>
  <c r="AH4819" i="11"/>
  <c r="AH4818" i="11"/>
  <c r="AH4817" i="11"/>
  <c r="AH4816" i="11"/>
  <c r="AH4815" i="11"/>
  <c r="AH4814" i="11"/>
  <c r="AH4813" i="11"/>
  <c r="AH4812" i="11"/>
  <c r="AH4811" i="11"/>
  <c r="AH4810" i="11"/>
  <c r="AH4809" i="11"/>
  <c r="AH4808" i="11"/>
  <c r="AH4807" i="11"/>
  <c r="AH4806" i="11"/>
  <c r="AH4805" i="11"/>
  <c r="AH4804" i="11"/>
  <c r="AH4803" i="11"/>
  <c r="AH4802" i="11"/>
  <c r="AH4801" i="11"/>
  <c r="AH4800" i="11"/>
  <c r="AH4799" i="11"/>
  <c r="AH4798" i="11"/>
  <c r="AH4797" i="11"/>
  <c r="AH4796" i="11"/>
  <c r="AH4795" i="11"/>
  <c r="AH4794" i="11"/>
  <c r="AH4793" i="11"/>
  <c r="AH4792" i="11"/>
  <c r="AH4791" i="11"/>
  <c r="AH4790" i="11"/>
  <c r="AH4789" i="11"/>
  <c r="AH4788" i="11"/>
  <c r="AH4787" i="11"/>
  <c r="AH4786" i="11"/>
  <c r="AH4785" i="11"/>
  <c r="AH4784" i="11"/>
  <c r="AH4783" i="11"/>
  <c r="AH4782" i="11"/>
  <c r="AH4781" i="11"/>
  <c r="AH4780" i="11"/>
  <c r="AH4779" i="11"/>
  <c r="AH4778" i="11"/>
  <c r="AH4777" i="11"/>
  <c r="AH4776" i="11"/>
  <c r="AH4775" i="11"/>
  <c r="AH4774" i="11"/>
  <c r="AH4773" i="11"/>
  <c r="AH4772" i="11"/>
  <c r="AH4771" i="11"/>
  <c r="AH4770" i="11"/>
  <c r="AH4769" i="11"/>
  <c r="AH4768" i="11"/>
  <c r="AH4767" i="11"/>
  <c r="AH4766" i="11"/>
  <c r="AH4765" i="11"/>
  <c r="AH4764" i="11"/>
  <c r="AH4763" i="11"/>
  <c r="AH4762" i="11"/>
  <c r="AH4761" i="11"/>
  <c r="AH4760" i="11"/>
  <c r="AH4759" i="11"/>
  <c r="AH4758" i="11"/>
  <c r="AH4757" i="11"/>
  <c r="AH4756" i="11"/>
  <c r="AH4755" i="11"/>
  <c r="AH4754" i="11"/>
  <c r="AH4753" i="11"/>
  <c r="AH4752" i="11"/>
  <c r="AH4751" i="11"/>
  <c r="AH4750" i="11"/>
  <c r="AH4749" i="11"/>
  <c r="AH4748" i="11"/>
  <c r="AH4747" i="11"/>
  <c r="AH4746" i="11"/>
  <c r="AH4745" i="11"/>
  <c r="AH4744" i="11"/>
  <c r="AH4743" i="11"/>
  <c r="AH4742" i="11"/>
  <c r="AH4741" i="11"/>
  <c r="AH4740" i="11"/>
  <c r="AH4739" i="11"/>
  <c r="AH4738" i="11"/>
  <c r="AH4737" i="11"/>
  <c r="AH4736" i="11"/>
  <c r="AH4735" i="11"/>
  <c r="AH4734" i="11"/>
  <c r="AH4733" i="11"/>
  <c r="AH4732" i="11"/>
  <c r="AH4731" i="11"/>
  <c r="AH4730" i="11"/>
  <c r="AH4729" i="11"/>
  <c r="AH4728" i="11"/>
  <c r="AH4727" i="11"/>
  <c r="AH4726" i="11"/>
  <c r="AH4725" i="11"/>
  <c r="AH4724" i="11"/>
  <c r="AH4723" i="11"/>
  <c r="AH4722" i="11"/>
  <c r="AH4721" i="11"/>
  <c r="AH4720" i="11"/>
  <c r="AH4719" i="11"/>
  <c r="AH4718" i="11"/>
  <c r="AH4717" i="11"/>
  <c r="AH4716" i="11"/>
  <c r="AH4715" i="11"/>
  <c r="AH4714" i="11"/>
  <c r="AH4713" i="11"/>
  <c r="AH4712" i="11"/>
  <c r="AH4711" i="11"/>
  <c r="AH4710" i="11"/>
  <c r="AH4709" i="11"/>
  <c r="AH4708" i="11"/>
  <c r="AH4707" i="11"/>
  <c r="AH4706" i="11"/>
  <c r="AH4705" i="11"/>
  <c r="AH4704" i="11"/>
  <c r="AH4703" i="11"/>
  <c r="AH4702" i="11"/>
  <c r="AH4701" i="11"/>
  <c r="AH4700" i="11"/>
  <c r="AH4699" i="11"/>
  <c r="AH4698" i="11"/>
  <c r="AH4697" i="11"/>
  <c r="AH4696" i="11"/>
  <c r="AH4695" i="11"/>
  <c r="AH4694" i="11"/>
  <c r="AH4693" i="11"/>
  <c r="AH4692" i="11"/>
  <c r="AH4691" i="11"/>
  <c r="AH4690" i="11"/>
  <c r="AH4689" i="11"/>
  <c r="AH4688" i="11"/>
  <c r="AH4687" i="11"/>
  <c r="AH4686" i="11"/>
  <c r="AH4685" i="11"/>
  <c r="AH4684" i="11"/>
  <c r="AH4683" i="11"/>
  <c r="AH4682" i="11"/>
  <c r="AH4681" i="11"/>
  <c r="AH4680" i="11"/>
  <c r="AH4679" i="11"/>
  <c r="AH4678" i="11"/>
  <c r="AH4677" i="11"/>
  <c r="AH4676" i="11"/>
  <c r="AH4675" i="11"/>
  <c r="AH4674" i="11"/>
  <c r="AH4673" i="11"/>
  <c r="AH4672" i="11"/>
  <c r="AH4671" i="11"/>
  <c r="AH4670" i="11"/>
  <c r="AH4669" i="11"/>
  <c r="AH4668" i="11"/>
  <c r="AH4667" i="11"/>
  <c r="AH4666" i="11"/>
  <c r="AH4665" i="11"/>
  <c r="AH4664" i="11"/>
  <c r="AH4663" i="11"/>
  <c r="AH4662" i="11"/>
  <c r="AH4661" i="11"/>
  <c r="AH4660" i="11"/>
  <c r="AH4659" i="11"/>
  <c r="AH4658" i="11"/>
  <c r="AH4657" i="11"/>
  <c r="AH4656" i="11"/>
  <c r="AH4655" i="11"/>
  <c r="AH4654" i="11"/>
  <c r="AH4653" i="11"/>
  <c r="AH4652" i="11"/>
  <c r="AH4651" i="11"/>
  <c r="AH4650" i="11"/>
  <c r="AH4649" i="11"/>
  <c r="AH4648" i="11"/>
  <c r="AH4647" i="11"/>
  <c r="AH4646" i="11"/>
  <c r="AH4645" i="11"/>
  <c r="AH4644" i="11"/>
  <c r="AH4643" i="11"/>
  <c r="AH4642" i="11"/>
  <c r="AH4641" i="11"/>
  <c r="AH4640" i="11"/>
  <c r="AH4639" i="11"/>
  <c r="AH4638" i="11"/>
  <c r="AH4637" i="11"/>
  <c r="AH4636" i="11"/>
  <c r="AH4635" i="11"/>
  <c r="AH4634" i="11"/>
  <c r="AH4633" i="11"/>
  <c r="AH4632" i="11"/>
  <c r="AH4631" i="11"/>
  <c r="AH4630" i="11"/>
  <c r="AH4629" i="11"/>
  <c r="AH4628" i="11"/>
  <c r="AH4627" i="11"/>
  <c r="AH4626" i="11"/>
  <c r="AH4625" i="11"/>
  <c r="AH4624" i="11"/>
  <c r="AH4623" i="11"/>
  <c r="AH4622" i="11"/>
  <c r="AH4621" i="11"/>
  <c r="AH4620" i="11"/>
  <c r="AH4619" i="11"/>
  <c r="AH4618" i="11"/>
  <c r="AH4617" i="11"/>
  <c r="AH4616" i="11"/>
  <c r="AH4615" i="11"/>
  <c r="AH4614" i="11"/>
  <c r="AH4613" i="11"/>
  <c r="AH4612" i="11"/>
  <c r="AH4611" i="11"/>
  <c r="AH4610" i="11"/>
  <c r="AH4609" i="11"/>
  <c r="AH4608" i="11"/>
  <c r="AH4607" i="11"/>
  <c r="AH4606" i="11"/>
  <c r="AH4605" i="11"/>
  <c r="AH4604" i="11"/>
  <c r="AH4603" i="11"/>
  <c r="AH4602" i="11"/>
  <c r="AH4601" i="11"/>
  <c r="AH4600" i="11"/>
  <c r="AH4599" i="11"/>
  <c r="AH4598" i="11"/>
  <c r="AH4597" i="11"/>
  <c r="AH4596" i="11"/>
  <c r="AH4595" i="11"/>
  <c r="AH4594" i="11"/>
  <c r="AH4593" i="11"/>
  <c r="AH4592" i="11"/>
  <c r="AH4591" i="11"/>
  <c r="AH4590" i="11"/>
  <c r="AH4589" i="11"/>
  <c r="AH4588" i="11"/>
  <c r="AH4587" i="11"/>
  <c r="AH4586" i="11"/>
  <c r="AH4585" i="11"/>
  <c r="AH4584" i="11"/>
  <c r="AH4583" i="11"/>
  <c r="AH4582" i="11"/>
  <c r="AH4581" i="11"/>
  <c r="AH4580" i="11"/>
  <c r="AH4579" i="11"/>
  <c r="AH4578" i="11"/>
  <c r="AH4577" i="11"/>
  <c r="AH4576" i="11"/>
  <c r="AH4575" i="11"/>
  <c r="AH4574" i="11"/>
  <c r="AH4573" i="11"/>
  <c r="AH4572" i="11"/>
  <c r="AH4571" i="11"/>
  <c r="AH4570" i="11"/>
  <c r="AH4569" i="11"/>
  <c r="AH4568" i="11"/>
  <c r="AH4567" i="11"/>
  <c r="AH4566" i="11"/>
  <c r="AH4565" i="11"/>
  <c r="AH4564" i="11"/>
  <c r="AH4563" i="11"/>
  <c r="AH4562" i="11"/>
  <c r="AH4561" i="11"/>
  <c r="AH4560" i="11"/>
  <c r="AH4559" i="11"/>
  <c r="AH4558" i="11"/>
  <c r="AH4557" i="11"/>
  <c r="AH4556" i="11"/>
  <c r="AH4555" i="11"/>
  <c r="AH4554" i="11"/>
  <c r="AH4553" i="11"/>
  <c r="AH4552" i="11"/>
  <c r="AH4551" i="11"/>
  <c r="AH4550" i="11"/>
  <c r="AH4549" i="11"/>
  <c r="AH4548" i="11"/>
  <c r="AH4547" i="11"/>
  <c r="AH4546" i="11"/>
  <c r="AH4545" i="11"/>
  <c r="AH4544" i="11"/>
  <c r="AH4543" i="11"/>
  <c r="AH4542" i="11"/>
  <c r="AH4541" i="11"/>
  <c r="AH4540" i="11"/>
  <c r="AH4539" i="11"/>
  <c r="AH4538" i="11"/>
  <c r="AH4537" i="11"/>
  <c r="AH4536" i="11"/>
  <c r="AH4535" i="11"/>
  <c r="AH4534" i="11"/>
  <c r="AH4533" i="11"/>
  <c r="AH4532" i="11"/>
  <c r="AH4531" i="11"/>
  <c r="AH4530" i="11"/>
  <c r="AH4529" i="11"/>
  <c r="AH4528" i="11"/>
  <c r="AH4527" i="11"/>
  <c r="AH4526" i="11"/>
  <c r="AH4525" i="11"/>
  <c r="AH4524" i="11"/>
  <c r="AH4523" i="11"/>
  <c r="AH4522" i="11"/>
  <c r="AH4521" i="11"/>
  <c r="AH4520" i="11"/>
  <c r="AH4519" i="11"/>
  <c r="AH4518" i="11"/>
  <c r="AH4517" i="11"/>
  <c r="AH4516" i="11"/>
  <c r="AH4515" i="11"/>
  <c r="AH4514" i="11"/>
  <c r="AH4513" i="11"/>
  <c r="AH4512" i="11"/>
  <c r="AH4511" i="11"/>
  <c r="AH4510" i="11"/>
  <c r="AH4509" i="11"/>
  <c r="AH4508" i="11"/>
  <c r="AH4507" i="11"/>
  <c r="AH4506" i="11"/>
  <c r="AH4505" i="11"/>
  <c r="AH4504" i="11"/>
  <c r="AH4503" i="11"/>
  <c r="AH4502" i="11"/>
  <c r="AH4501" i="11"/>
  <c r="AH4500" i="11"/>
  <c r="AH4499" i="11"/>
  <c r="AH4498" i="11"/>
  <c r="AH4497" i="11"/>
  <c r="AH4496" i="11"/>
  <c r="AH4495" i="11"/>
  <c r="AH4494" i="11"/>
  <c r="AH4493" i="11"/>
  <c r="AH4492" i="11"/>
  <c r="AH4491" i="11"/>
  <c r="AH4490" i="11"/>
  <c r="AH4489" i="11"/>
  <c r="AH4488" i="11"/>
  <c r="AH4487" i="11"/>
  <c r="AH4486" i="11"/>
  <c r="AH4485" i="11"/>
  <c r="AH4484" i="11"/>
  <c r="AH4483" i="11"/>
  <c r="AH4482" i="11"/>
  <c r="AH4481" i="11"/>
  <c r="AH4480" i="11"/>
  <c r="AH4479" i="11"/>
  <c r="AH4478" i="11"/>
  <c r="AH4477" i="11"/>
  <c r="AH4476" i="11"/>
  <c r="AH4475" i="11"/>
  <c r="AH4474" i="11"/>
  <c r="AH4473" i="11"/>
  <c r="AH4472" i="11"/>
  <c r="AH4471" i="11"/>
  <c r="AH4470" i="11"/>
  <c r="AH4469" i="11"/>
  <c r="AH4468" i="11"/>
  <c r="AH4467" i="11"/>
  <c r="AH4466" i="11"/>
  <c r="AH4465" i="11"/>
  <c r="AH4464" i="11"/>
  <c r="AH4463" i="11"/>
  <c r="AH4462" i="11"/>
  <c r="AH4461" i="11"/>
  <c r="AH4460" i="11"/>
  <c r="AH4459" i="11"/>
  <c r="AH4458" i="11"/>
  <c r="AH4457" i="11"/>
  <c r="AH4456" i="11"/>
  <c r="AH4455" i="11"/>
  <c r="AH4454" i="11"/>
  <c r="AH4453" i="11"/>
  <c r="AH4452" i="11"/>
  <c r="AH4451" i="11"/>
  <c r="AH4450" i="11"/>
  <c r="AH4449" i="11"/>
  <c r="AH4448" i="11"/>
  <c r="AH4447" i="11"/>
  <c r="AH4446" i="11"/>
  <c r="AH4445" i="11"/>
  <c r="AH4444" i="11"/>
  <c r="AH4443" i="11"/>
  <c r="AH4442" i="11"/>
  <c r="AH4441" i="11"/>
  <c r="AH4440" i="11"/>
  <c r="AH4439" i="11"/>
  <c r="AH4438" i="11"/>
  <c r="AH4437" i="11"/>
  <c r="AH4436" i="11"/>
  <c r="AH4435" i="11"/>
  <c r="AH4434" i="11"/>
  <c r="AH4433" i="11"/>
  <c r="AH4432" i="11"/>
  <c r="AH4431" i="11"/>
  <c r="AH4430" i="11"/>
  <c r="AH4429" i="11"/>
  <c r="AH4428" i="11"/>
  <c r="AH4427" i="11"/>
  <c r="AH4426" i="11"/>
  <c r="AH4425" i="11"/>
  <c r="AH4424" i="11"/>
  <c r="AH4423" i="11"/>
  <c r="AH4422" i="11"/>
  <c r="AH4421" i="11"/>
  <c r="AH4420" i="11"/>
  <c r="AH4419" i="11"/>
  <c r="AH4418" i="11"/>
  <c r="AH4417" i="11"/>
  <c r="AH4416" i="11"/>
  <c r="AH4415" i="11"/>
  <c r="AH4414" i="11"/>
  <c r="AH4413" i="11"/>
  <c r="AH4412" i="11"/>
  <c r="AH4411" i="11"/>
  <c r="AH4410" i="11"/>
  <c r="AH4409" i="11"/>
  <c r="AH4408" i="11"/>
  <c r="AH4407" i="11"/>
  <c r="AH4406" i="11"/>
  <c r="AH4405" i="11"/>
  <c r="AH4404" i="11"/>
  <c r="AH4403" i="11"/>
  <c r="AH4402" i="11"/>
  <c r="AH4401" i="11"/>
  <c r="AH4400" i="11"/>
  <c r="AH4399" i="11"/>
  <c r="AH4398" i="11"/>
  <c r="AH4397" i="11"/>
  <c r="AH4396" i="11"/>
  <c r="AH4395" i="11"/>
  <c r="AH4394" i="11"/>
  <c r="AH4393" i="11"/>
  <c r="AH4392" i="11"/>
  <c r="AH4391" i="11"/>
  <c r="AH4390" i="11"/>
  <c r="AH4389" i="11"/>
  <c r="AH4388" i="11"/>
  <c r="AH4387" i="11"/>
  <c r="AH4386" i="11"/>
  <c r="AH4385" i="11"/>
  <c r="AH4384" i="11"/>
  <c r="AH4383" i="11"/>
  <c r="AH4382" i="11"/>
  <c r="AH4381" i="11"/>
  <c r="AH4380" i="11"/>
  <c r="AH4379" i="11"/>
  <c r="AH4378" i="11"/>
  <c r="AH4377" i="11"/>
  <c r="AH4376" i="11"/>
  <c r="AH4375" i="11"/>
  <c r="AH4374" i="11"/>
  <c r="AH4373" i="11"/>
  <c r="AH4372" i="11"/>
  <c r="AH4371" i="11"/>
  <c r="AH4370" i="11"/>
  <c r="AH4369" i="11"/>
  <c r="AH4368" i="11"/>
  <c r="AH4367" i="11"/>
  <c r="AH4366" i="11"/>
  <c r="AH4365" i="11"/>
  <c r="AH4364" i="11"/>
  <c r="AH4363" i="11"/>
  <c r="AH4362" i="11"/>
  <c r="AH4361" i="11"/>
  <c r="AH4360" i="11"/>
  <c r="AH4359" i="11"/>
  <c r="AH4358" i="11"/>
  <c r="AH4357" i="11"/>
  <c r="AH4356" i="11"/>
  <c r="AH4355" i="11"/>
  <c r="AH4354" i="11"/>
  <c r="AH4353" i="11"/>
  <c r="AH4352" i="11"/>
  <c r="AH4351" i="11"/>
  <c r="AH4350" i="11"/>
  <c r="AH4349" i="11"/>
  <c r="AH4348" i="11"/>
  <c r="AH4347" i="11"/>
  <c r="AH4346" i="11"/>
  <c r="AH4345" i="11"/>
  <c r="AH4344" i="11"/>
  <c r="AH4343" i="11"/>
  <c r="AH4342" i="11"/>
  <c r="AH4341" i="11"/>
  <c r="AH4340" i="11"/>
  <c r="AH4339" i="11"/>
  <c r="AH4338" i="11"/>
  <c r="AH4337" i="11"/>
  <c r="AH4336" i="11"/>
  <c r="AH4335" i="11"/>
  <c r="AH4334" i="11"/>
  <c r="AH4333" i="11"/>
  <c r="AH4332" i="11"/>
  <c r="AH4331" i="11"/>
  <c r="AH4330" i="11"/>
  <c r="AH4329" i="11"/>
  <c r="AH4328" i="11"/>
  <c r="AH4327" i="11"/>
  <c r="AH4326" i="11"/>
  <c r="AH4325" i="11"/>
  <c r="AH4324" i="11"/>
  <c r="AH4323" i="11"/>
  <c r="AH4322" i="11"/>
  <c r="AH4321" i="11"/>
  <c r="AH4320" i="11"/>
  <c r="AH4319" i="11"/>
  <c r="AH4318" i="11"/>
  <c r="AH4317" i="11"/>
  <c r="AH4316" i="11"/>
  <c r="AH4315" i="11"/>
  <c r="AH4314" i="11"/>
  <c r="AH4313" i="11"/>
  <c r="AH4312" i="11"/>
  <c r="AH4311" i="11"/>
  <c r="AH4310" i="11"/>
  <c r="AH4309" i="11"/>
  <c r="AH4308" i="11"/>
  <c r="AH4307" i="11"/>
  <c r="AH4306" i="11"/>
  <c r="AH4305" i="11"/>
  <c r="AH4304" i="11"/>
  <c r="AH4303" i="11"/>
  <c r="AH4302" i="11"/>
  <c r="AH4301" i="11"/>
  <c r="AH4300" i="11"/>
  <c r="AH4299" i="11"/>
  <c r="AH4298" i="11"/>
  <c r="AH4297" i="11"/>
  <c r="AH4296" i="11"/>
  <c r="AH4295" i="11"/>
  <c r="AH4294" i="11"/>
  <c r="AH4293" i="11"/>
  <c r="AH4292" i="11"/>
  <c r="AH4291" i="11"/>
  <c r="AH4290" i="11"/>
  <c r="AH4289" i="11"/>
  <c r="AH4288" i="11"/>
  <c r="AH4287" i="11"/>
  <c r="AH4286" i="11"/>
  <c r="AH4285" i="11"/>
  <c r="AH4284" i="11"/>
  <c r="AH4283" i="11"/>
  <c r="AH4282" i="11"/>
  <c r="AH4281" i="11"/>
  <c r="AH4280" i="11"/>
  <c r="AH4279" i="11"/>
  <c r="AH4278" i="11"/>
  <c r="AH4277" i="11"/>
  <c r="AH4276" i="11"/>
  <c r="AH4275" i="11"/>
  <c r="AH4274" i="11"/>
  <c r="AH4273" i="11"/>
  <c r="AH4272" i="11"/>
  <c r="AH4271" i="11"/>
  <c r="AH4270" i="11"/>
  <c r="AH4269" i="11"/>
  <c r="AH4268" i="11"/>
  <c r="AH4267" i="11"/>
  <c r="AH4266" i="11"/>
  <c r="AH4265" i="11"/>
  <c r="AH4264" i="11"/>
  <c r="AH4263" i="11"/>
  <c r="AH4262" i="11"/>
  <c r="AH4261" i="11"/>
  <c r="AH4260" i="11"/>
  <c r="AH4259" i="11"/>
  <c r="AH4258" i="11"/>
  <c r="AH4257" i="11"/>
  <c r="AH4256" i="11"/>
  <c r="AH4255" i="11"/>
  <c r="AH4254" i="11"/>
  <c r="AH4253" i="11"/>
  <c r="AH4252" i="11"/>
  <c r="AH4251" i="11"/>
  <c r="AH4250" i="11"/>
  <c r="AH4249" i="11"/>
  <c r="AH4248" i="11"/>
  <c r="AH4247" i="11"/>
  <c r="AH4246" i="11"/>
  <c r="AH4245" i="11"/>
  <c r="AH4244" i="11"/>
  <c r="AH4243" i="11"/>
  <c r="AH4242" i="11"/>
  <c r="AH4241" i="11"/>
  <c r="AH4240" i="11"/>
  <c r="AH4239" i="11"/>
  <c r="AH4238" i="11"/>
  <c r="AH4237" i="11"/>
  <c r="AH4236" i="11"/>
  <c r="AH4235" i="11"/>
  <c r="AH4234" i="11"/>
  <c r="AH4233" i="11"/>
  <c r="AH4232" i="11"/>
  <c r="AH4231" i="11"/>
  <c r="AH4230" i="11"/>
  <c r="AH4229" i="11"/>
  <c r="AH4228" i="11"/>
  <c r="AH4227" i="11"/>
  <c r="AH4226" i="11"/>
  <c r="AH4225" i="11"/>
  <c r="AH4224" i="11"/>
  <c r="AH4223" i="11"/>
  <c r="AH4222" i="11"/>
  <c r="AH4221" i="11"/>
  <c r="AH4220" i="11"/>
  <c r="AH4219" i="11"/>
  <c r="AH4218" i="11"/>
  <c r="AH4217" i="11"/>
  <c r="AH4216" i="11"/>
  <c r="AH4215" i="11"/>
  <c r="AH4214" i="11"/>
  <c r="AH4213" i="11"/>
  <c r="AH4212" i="11"/>
  <c r="AH4211" i="11"/>
  <c r="AH4210" i="11"/>
  <c r="AH4209" i="11"/>
  <c r="AH4208" i="11"/>
  <c r="AH4207" i="11"/>
  <c r="AH4206" i="11"/>
  <c r="AH4205" i="11"/>
  <c r="AH4204" i="11"/>
  <c r="AH4203" i="11"/>
  <c r="AH4202" i="11"/>
  <c r="AH4201" i="11"/>
  <c r="AH4200" i="11"/>
  <c r="AH4199" i="11"/>
  <c r="AH4198" i="11"/>
  <c r="AH4197" i="11"/>
  <c r="AH4196" i="11"/>
  <c r="AH4195" i="11"/>
  <c r="AH4194" i="11"/>
  <c r="AH4193" i="11"/>
  <c r="AH4192" i="11"/>
  <c r="AH4191" i="11"/>
  <c r="AH4190" i="11"/>
  <c r="AH4189" i="11"/>
  <c r="AH4188" i="11"/>
  <c r="AH4187" i="11"/>
  <c r="AH4186" i="11"/>
  <c r="AH4185" i="11"/>
  <c r="AH4184" i="11"/>
  <c r="AH4183" i="11"/>
  <c r="AH4182" i="11"/>
  <c r="AH4181" i="11"/>
  <c r="AH4180" i="11"/>
  <c r="AH4179" i="11"/>
  <c r="AH4178" i="11"/>
  <c r="AH4177" i="11"/>
  <c r="AH4176" i="11"/>
  <c r="AH4175" i="11"/>
  <c r="AH4174" i="11"/>
  <c r="AH4173" i="11"/>
  <c r="AH4172" i="11"/>
  <c r="AH4171" i="11"/>
  <c r="AH4170" i="11"/>
  <c r="AH4169" i="11"/>
  <c r="AH4168" i="11"/>
  <c r="AH4167" i="11"/>
  <c r="AH4166" i="11"/>
  <c r="AH4165" i="11"/>
  <c r="AH4164" i="11"/>
  <c r="AH4163" i="11"/>
  <c r="AH4162" i="11"/>
  <c r="AH4161" i="11"/>
  <c r="AH4160" i="11"/>
  <c r="AH4159" i="11"/>
  <c r="AH4158" i="11"/>
  <c r="AH4157" i="11"/>
  <c r="AH4156" i="11"/>
  <c r="AH4155" i="11"/>
  <c r="AH4154" i="11"/>
  <c r="AH4153" i="11"/>
  <c r="AH4152" i="11"/>
  <c r="AH4151" i="11"/>
  <c r="AH4150" i="11"/>
  <c r="AH4149" i="11"/>
  <c r="AH4148" i="11"/>
  <c r="AH4147" i="11"/>
  <c r="AH4146" i="11"/>
  <c r="AH4145" i="11"/>
  <c r="AH4144" i="11"/>
  <c r="AH4143" i="11"/>
  <c r="AH4142" i="11"/>
  <c r="AH4141" i="11"/>
  <c r="AH4140" i="11"/>
  <c r="AH4139" i="11"/>
  <c r="AH4138" i="11"/>
  <c r="AH4137" i="11"/>
  <c r="AH4136" i="11"/>
  <c r="AH4135" i="11"/>
  <c r="AH4134" i="11"/>
  <c r="AH4133" i="11"/>
  <c r="AH4132" i="11"/>
  <c r="AH4131" i="11"/>
  <c r="AH4130" i="11"/>
  <c r="AH4129" i="11"/>
  <c r="AH4128" i="11"/>
  <c r="AH4127" i="11"/>
  <c r="AH4126" i="11"/>
  <c r="AH4125" i="11"/>
  <c r="AH4124" i="11"/>
  <c r="AH4123" i="11"/>
  <c r="AH4122" i="11"/>
  <c r="AH4121" i="11"/>
  <c r="AH4120" i="11"/>
  <c r="AH4119" i="11"/>
  <c r="AH4118" i="11"/>
  <c r="AH4117" i="11"/>
  <c r="AH4116" i="11"/>
  <c r="AH4115" i="11"/>
  <c r="AH4114" i="11"/>
  <c r="AH4113" i="11"/>
  <c r="AH4112" i="11"/>
  <c r="AH4111" i="11"/>
  <c r="AH4110" i="11"/>
  <c r="AH4109" i="11"/>
  <c r="AH4108" i="11"/>
  <c r="AH4107" i="11"/>
  <c r="AH4106" i="11"/>
  <c r="AH4105" i="11"/>
  <c r="AH4104" i="11"/>
  <c r="AH4103" i="11"/>
  <c r="AH4102" i="11"/>
  <c r="AH4101" i="11"/>
  <c r="AH4100" i="11"/>
  <c r="AH4099" i="11"/>
  <c r="AH4098" i="11"/>
  <c r="AH4097" i="11"/>
  <c r="AH4096" i="11"/>
  <c r="AH4095" i="11"/>
  <c r="AH4094" i="11"/>
  <c r="AH4093" i="11"/>
  <c r="AH4092" i="11"/>
  <c r="AH4091" i="11"/>
  <c r="AH4090" i="11"/>
  <c r="AH4089" i="11"/>
  <c r="AH4088" i="11"/>
  <c r="AH4087" i="11"/>
  <c r="AH4086" i="11"/>
  <c r="AH4085" i="11"/>
  <c r="AH4084" i="11"/>
  <c r="AH4083" i="11"/>
  <c r="AH4082" i="11"/>
  <c r="AH4081" i="11"/>
  <c r="AH4080" i="11"/>
  <c r="AH4079" i="11"/>
  <c r="AH4078" i="11"/>
  <c r="AH4077" i="11"/>
  <c r="AH4076" i="11"/>
  <c r="AH4075" i="11"/>
  <c r="AH4074" i="11"/>
  <c r="AH4073" i="11"/>
  <c r="AH4072" i="11"/>
  <c r="AH4071" i="11"/>
  <c r="AH4070" i="11"/>
  <c r="AH4069" i="11"/>
  <c r="AH4068" i="11"/>
  <c r="AH4067" i="11"/>
  <c r="AH4066" i="11"/>
  <c r="AH4065" i="11"/>
  <c r="AH4064" i="11"/>
  <c r="AH4063" i="11"/>
  <c r="AH4062" i="11"/>
  <c r="AH4061" i="11"/>
  <c r="AH4060" i="11"/>
  <c r="AH4059" i="11"/>
  <c r="AH4058" i="11"/>
  <c r="AH4057" i="11"/>
  <c r="AH4056" i="11"/>
  <c r="AH4055" i="11"/>
  <c r="AH4054" i="11"/>
  <c r="AH4053" i="11"/>
  <c r="AH4052" i="11"/>
  <c r="AH4051" i="11"/>
  <c r="AH4050" i="11"/>
  <c r="AH4049" i="11"/>
  <c r="AH4048" i="11"/>
  <c r="AH4047" i="11"/>
  <c r="AH4046" i="11"/>
  <c r="AH4045" i="11"/>
  <c r="AH4044" i="11"/>
  <c r="AH4043" i="11"/>
  <c r="AH4042" i="11"/>
  <c r="AH4041" i="11"/>
  <c r="AH4040" i="11"/>
  <c r="AH4039" i="11"/>
  <c r="AH4038" i="11"/>
  <c r="AH4037" i="11"/>
  <c r="AH4036" i="11"/>
  <c r="AH4035" i="11"/>
  <c r="AH4034" i="11"/>
  <c r="AH4033" i="11"/>
  <c r="AH4032" i="11"/>
  <c r="AH4031" i="11"/>
  <c r="AH4030" i="11"/>
  <c r="AH4029" i="11"/>
  <c r="AH4028" i="11"/>
  <c r="AH4027" i="11"/>
  <c r="AH4026" i="11"/>
  <c r="AH4025" i="11"/>
  <c r="AH4024" i="11"/>
  <c r="AH4023" i="11"/>
  <c r="AH4022" i="11"/>
  <c r="AH4021" i="11"/>
  <c r="AH4020" i="11"/>
  <c r="AH4019" i="11"/>
  <c r="AH4018" i="11"/>
  <c r="AH4017" i="11"/>
  <c r="AH4016" i="11"/>
  <c r="AH4015" i="11"/>
  <c r="AH4014" i="11"/>
  <c r="AH4013" i="11"/>
  <c r="AH4012" i="11"/>
  <c r="AH4011" i="11"/>
  <c r="AH4010" i="11"/>
  <c r="AH4009" i="11"/>
  <c r="AH4008" i="11"/>
  <c r="AH4007" i="11"/>
  <c r="AH4006" i="11"/>
  <c r="AH4005" i="11"/>
  <c r="AH4004" i="11"/>
  <c r="AH4003" i="11"/>
  <c r="AH4002" i="11"/>
  <c r="AH4001" i="11"/>
  <c r="AH4000" i="11"/>
  <c r="AH3999" i="11"/>
  <c r="AH3998" i="11"/>
  <c r="AH3997" i="11"/>
  <c r="AH3996" i="11"/>
  <c r="AH3995" i="11"/>
  <c r="AH3994" i="11"/>
  <c r="AH3993" i="11"/>
  <c r="AH3992" i="11"/>
  <c r="AH3991" i="11"/>
  <c r="AH3990" i="11"/>
  <c r="AH3989" i="11"/>
  <c r="AH3988" i="11"/>
  <c r="AH3987" i="11"/>
  <c r="AH3986" i="11"/>
  <c r="AH3985" i="11"/>
  <c r="AH3984" i="11"/>
  <c r="AH3983" i="11"/>
  <c r="AH3982" i="11"/>
  <c r="AH3981" i="11"/>
  <c r="AH3980" i="11"/>
  <c r="AH3979" i="11"/>
  <c r="AH3978" i="11"/>
  <c r="AH3977" i="11"/>
  <c r="AH3976" i="11"/>
  <c r="AH3975" i="11"/>
  <c r="AH3974" i="11"/>
  <c r="AH3973" i="11"/>
  <c r="AH3972" i="11"/>
  <c r="AH3971" i="11"/>
  <c r="AH3970" i="11"/>
  <c r="AH3969" i="11"/>
  <c r="AH3968" i="11"/>
  <c r="AH3967" i="11"/>
  <c r="AH3966" i="11"/>
  <c r="AH3965" i="11"/>
  <c r="AH3964" i="11"/>
  <c r="AH3963" i="11"/>
  <c r="AH3962" i="11"/>
  <c r="AH3961" i="11"/>
  <c r="AH3960" i="11"/>
  <c r="AH3959" i="11"/>
  <c r="AH3958" i="11"/>
  <c r="AH3957" i="11"/>
  <c r="AH3956" i="11"/>
  <c r="AH3955" i="11"/>
  <c r="AH3954" i="11"/>
  <c r="AH3953" i="11"/>
  <c r="AH3952" i="11"/>
  <c r="AH3951" i="11"/>
  <c r="AH3950" i="11"/>
  <c r="AH3949" i="11"/>
  <c r="AH3948" i="11"/>
  <c r="AH3947" i="11"/>
  <c r="AH3946" i="11"/>
  <c r="AH3945" i="11"/>
  <c r="AH3944" i="11"/>
  <c r="AH3943" i="11"/>
  <c r="AH3942" i="11"/>
  <c r="AH3941" i="11"/>
  <c r="AH3940" i="11"/>
  <c r="AH3939" i="11"/>
  <c r="AH3938" i="11"/>
  <c r="AH3937" i="11"/>
  <c r="AH3936" i="11"/>
  <c r="AH3935" i="11"/>
  <c r="AH3934" i="11"/>
  <c r="AH3933" i="11"/>
  <c r="AH3932" i="11"/>
  <c r="AH3931" i="11"/>
  <c r="AH3930" i="11"/>
  <c r="AH3929" i="11"/>
  <c r="AH3928" i="11"/>
  <c r="AH3927" i="11"/>
  <c r="AH3926" i="11"/>
  <c r="AH3925" i="11"/>
  <c r="AH3924" i="11"/>
  <c r="AH3923" i="11"/>
  <c r="AH3922" i="11"/>
  <c r="AH3921" i="11"/>
  <c r="AH3920" i="11"/>
  <c r="AH3919" i="11"/>
  <c r="AH3918" i="11"/>
  <c r="AH3917" i="11"/>
  <c r="AH3916" i="11"/>
  <c r="AH3915" i="11"/>
  <c r="AH3914" i="11"/>
  <c r="AH3913" i="11"/>
  <c r="AH3912" i="11"/>
  <c r="AH3911" i="11"/>
  <c r="AH3910" i="11"/>
  <c r="AH3909" i="11"/>
  <c r="AH3908" i="11"/>
  <c r="AH3907" i="11"/>
  <c r="AH3906" i="11"/>
  <c r="AH3905" i="11"/>
  <c r="AH3904" i="11"/>
  <c r="AH3903" i="11"/>
  <c r="AH3902" i="11"/>
  <c r="AH3901" i="11"/>
  <c r="AH3900" i="11"/>
  <c r="AH3899" i="11"/>
  <c r="AH3898" i="11"/>
  <c r="AH3897" i="11"/>
  <c r="AH3896" i="11"/>
  <c r="AH3895" i="11"/>
  <c r="AH3894" i="11"/>
  <c r="AH3893" i="11"/>
  <c r="AH3892" i="11"/>
  <c r="AH3891" i="11"/>
  <c r="AH3890" i="11"/>
  <c r="AH3889" i="11"/>
  <c r="AH3888" i="11"/>
  <c r="AH3887" i="11"/>
  <c r="AH3886" i="11"/>
  <c r="AH3885" i="11"/>
  <c r="AH3884" i="11"/>
  <c r="AH3883" i="11"/>
  <c r="AH3882" i="11"/>
  <c r="AH3881" i="11"/>
  <c r="AH3880" i="11"/>
  <c r="AH3879" i="11"/>
  <c r="AH3878" i="11"/>
  <c r="AH3877" i="11"/>
  <c r="AH3876" i="11"/>
  <c r="AH3875" i="11"/>
  <c r="AH3874" i="11"/>
  <c r="AH3873" i="11"/>
  <c r="AH3872" i="11"/>
  <c r="AH3871" i="11"/>
  <c r="AH3870" i="11"/>
  <c r="AH3869" i="11"/>
  <c r="AH3868" i="11"/>
  <c r="AH3867" i="11"/>
  <c r="AH3866" i="11"/>
  <c r="AH3865" i="11"/>
  <c r="AH3864" i="11"/>
  <c r="AH3863" i="11"/>
  <c r="AH3862" i="11"/>
  <c r="AH3861" i="11"/>
  <c r="AH3860" i="11"/>
  <c r="AH3859" i="11"/>
  <c r="AH3858" i="11"/>
  <c r="AH3857" i="11"/>
  <c r="AH3856" i="11"/>
  <c r="AH3855" i="11"/>
  <c r="AH3854" i="11"/>
  <c r="AH3853" i="11"/>
  <c r="AH3852" i="11"/>
  <c r="AH3851" i="11"/>
  <c r="AH3850" i="11"/>
  <c r="AH3849" i="11"/>
  <c r="AH3848" i="11"/>
  <c r="AH3847" i="11"/>
  <c r="AH3846" i="11"/>
  <c r="AH3845" i="11"/>
  <c r="AH3844" i="11"/>
  <c r="AH3843" i="11"/>
  <c r="AH3842" i="11"/>
  <c r="AH3841" i="11"/>
  <c r="AH3840" i="11"/>
  <c r="AH3839" i="11"/>
  <c r="AH3838" i="11"/>
  <c r="AH3837" i="11"/>
  <c r="AH3836" i="11"/>
  <c r="AH3835" i="11"/>
  <c r="AH3834" i="11"/>
  <c r="AH3833" i="11"/>
  <c r="AH3832" i="11"/>
  <c r="AH3831" i="11"/>
  <c r="AH3830" i="11"/>
  <c r="AH3829" i="11"/>
  <c r="AH3828" i="11"/>
  <c r="AH3827" i="11"/>
  <c r="AH3826" i="11"/>
  <c r="AH3825" i="11"/>
  <c r="AH3824" i="11"/>
  <c r="AH3823" i="11"/>
  <c r="AH3822" i="11"/>
  <c r="AH3821" i="11"/>
  <c r="AH3820" i="11"/>
  <c r="AH3819" i="11"/>
  <c r="AH3818" i="11"/>
  <c r="AH3817" i="11"/>
  <c r="AH3816" i="11"/>
  <c r="AH3815" i="11"/>
  <c r="AH3814" i="11"/>
  <c r="AH3813" i="11"/>
  <c r="AH3812" i="11"/>
  <c r="AH3811" i="11"/>
  <c r="AH3810" i="11"/>
  <c r="AH3809" i="11"/>
  <c r="AH3808" i="11"/>
  <c r="AH3807" i="11"/>
  <c r="AH3806" i="11"/>
  <c r="AH3805" i="11"/>
  <c r="AH3804" i="11"/>
  <c r="AH3803" i="11"/>
  <c r="AH3802" i="11"/>
  <c r="AH3801" i="11"/>
  <c r="AH3800" i="11"/>
  <c r="AH3799" i="11"/>
  <c r="AH3798" i="11"/>
  <c r="AH3797" i="11"/>
  <c r="AH3796" i="11"/>
  <c r="AH3795" i="11"/>
  <c r="AH3794" i="11"/>
  <c r="AH3793" i="11"/>
  <c r="AH3792" i="11"/>
  <c r="AH3791" i="11"/>
  <c r="AH3790" i="11"/>
  <c r="AH3789" i="11"/>
  <c r="AH3788" i="11"/>
  <c r="AH3787" i="11"/>
  <c r="AH3786" i="11"/>
  <c r="AH3785" i="11"/>
  <c r="AH3784" i="11"/>
  <c r="AH3783" i="11"/>
  <c r="AH3782" i="11"/>
  <c r="AH3781" i="11"/>
  <c r="AH3780" i="11"/>
  <c r="AH3779" i="11"/>
  <c r="AH3778" i="11"/>
  <c r="AH3777" i="11"/>
  <c r="AH3776" i="11"/>
  <c r="AH3775" i="11"/>
  <c r="AH3774" i="11"/>
  <c r="AH3773" i="11"/>
  <c r="AH3772" i="11"/>
  <c r="AH3771" i="11"/>
  <c r="AH3770" i="11"/>
  <c r="AH3769" i="11"/>
  <c r="AH3768" i="11"/>
  <c r="AH3767" i="11"/>
  <c r="AH3766" i="11"/>
  <c r="AH3765" i="11"/>
  <c r="AH3764" i="11"/>
  <c r="AH3763" i="11"/>
  <c r="AH3762" i="11"/>
  <c r="AH3761" i="11"/>
  <c r="AH3760" i="11"/>
  <c r="AH3759" i="11"/>
  <c r="AH3758" i="11"/>
  <c r="AH3757" i="11"/>
  <c r="AH3756" i="11"/>
  <c r="AH3755" i="11"/>
  <c r="AH3754" i="11"/>
  <c r="AH3753" i="11"/>
  <c r="AH3752" i="11"/>
  <c r="AH3751" i="11"/>
  <c r="AH3750" i="11"/>
  <c r="AH3749" i="11"/>
  <c r="AH3748" i="11"/>
  <c r="AH3747" i="11"/>
  <c r="AH3746" i="11"/>
  <c r="AH3745" i="11"/>
  <c r="AH3744" i="11"/>
  <c r="AH3743" i="11"/>
  <c r="AH3742" i="11"/>
  <c r="AH3741" i="11"/>
  <c r="AH3740" i="11"/>
  <c r="AH3739" i="11"/>
  <c r="AH3738" i="11"/>
  <c r="AH3737" i="11"/>
  <c r="AH3736" i="11"/>
  <c r="AH3735" i="11"/>
  <c r="AH3734" i="11"/>
  <c r="AH3733" i="11"/>
  <c r="AH3732" i="11"/>
  <c r="AH3731" i="11"/>
  <c r="AH3730" i="11"/>
  <c r="AH3729" i="11"/>
  <c r="AH3728" i="11"/>
  <c r="AH3727" i="11"/>
  <c r="AH3726" i="11"/>
  <c r="AH3725" i="11"/>
  <c r="AH3724" i="11"/>
  <c r="AH3723" i="11"/>
  <c r="AH3722" i="11"/>
  <c r="AH3721" i="11"/>
  <c r="AH3720" i="11"/>
  <c r="AH3719" i="11"/>
  <c r="AH3718" i="11"/>
  <c r="AH3717" i="11"/>
  <c r="AH3716" i="11"/>
  <c r="AH3715" i="11"/>
  <c r="AH3714" i="11"/>
  <c r="AH3713" i="11"/>
  <c r="AH3712" i="11"/>
  <c r="AH3711" i="11"/>
  <c r="AH3710" i="11"/>
  <c r="AH3709" i="11"/>
  <c r="AH3708" i="11"/>
  <c r="AH3707" i="11"/>
  <c r="AH3706" i="11"/>
  <c r="AH3705" i="11"/>
  <c r="AH3704" i="11"/>
  <c r="AH3703" i="11"/>
  <c r="AH3702" i="11"/>
  <c r="AH3701" i="11"/>
  <c r="AH3700" i="11"/>
  <c r="AH3699" i="11"/>
  <c r="AH3698" i="11"/>
  <c r="AH3697" i="11"/>
  <c r="AH3696" i="11"/>
  <c r="AH3695" i="11"/>
  <c r="AH3694" i="11"/>
  <c r="AH3693" i="11"/>
  <c r="AH3692" i="11"/>
  <c r="AH3691" i="11"/>
  <c r="AH3690" i="11"/>
  <c r="AH3689" i="11"/>
  <c r="AH3688" i="11"/>
  <c r="AH3687" i="11"/>
  <c r="AH3686" i="11"/>
  <c r="AH3685" i="11"/>
  <c r="AH3684" i="11"/>
  <c r="AH3683" i="11"/>
  <c r="AH3682" i="11"/>
  <c r="AH3681" i="11"/>
  <c r="AH3680" i="11"/>
  <c r="AH3679" i="11"/>
  <c r="AH3678" i="11"/>
  <c r="AH3677" i="11"/>
  <c r="AH3676" i="11"/>
  <c r="AH3675" i="11"/>
  <c r="AH3674" i="11"/>
  <c r="AH3673" i="11"/>
  <c r="AH3672" i="11"/>
  <c r="AH3671" i="11"/>
  <c r="AH3670" i="11"/>
  <c r="AH3669" i="11"/>
  <c r="AH3668" i="11"/>
  <c r="AH3667" i="11"/>
  <c r="AH3666" i="11"/>
  <c r="AH3665" i="11"/>
  <c r="AH3664" i="11"/>
  <c r="AH3663" i="11"/>
  <c r="AH3662" i="11"/>
  <c r="AH3661" i="11"/>
  <c r="AH3660" i="11"/>
  <c r="AH3659" i="11"/>
  <c r="AH3658" i="11"/>
  <c r="AH3657" i="11"/>
  <c r="AH3656" i="11"/>
  <c r="AH3655" i="11"/>
  <c r="AH3654" i="11"/>
  <c r="AH3653" i="11"/>
  <c r="AH3652" i="11"/>
  <c r="AH3651" i="11"/>
  <c r="AH3650" i="11"/>
  <c r="AH3649" i="11"/>
  <c r="AH3648" i="11"/>
  <c r="AH3647" i="11"/>
  <c r="AH3646" i="11"/>
  <c r="AH3645" i="11"/>
  <c r="AH3644" i="11"/>
  <c r="AH3643" i="11"/>
  <c r="AH3642" i="11"/>
  <c r="AH3641" i="11"/>
  <c r="AH3640" i="11"/>
  <c r="AH3639" i="11"/>
  <c r="AH3638" i="11"/>
  <c r="AH3637" i="11"/>
  <c r="AH3636" i="11"/>
  <c r="AH3635" i="11"/>
  <c r="AH3634" i="11"/>
  <c r="AH3633" i="11"/>
  <c r="AH3632" i="11"/>
  <c r="AH3631" i="11"/>
  <c r="AH3630" i="11"/>
  <c r="AH3629" i="11"/>
  <c r="AH3628" i="11"/>
  <c r="AH3627" i="11"/>
  <c r="AH3626" i="11"/>
  <c r="AH3625" i="11"/>
  <c r="AH3624" i="11"/>
  <c r="AH3623" i="11"/>
  <c r="AH3622" i="11"/>
  <c r="AH3621" i="11"/>
  <c r="AH3620" i="11"/>
  <c r="AH3619" i="11"/>
  <c r="AH3618" i="11"/>
  <c r="AH3617" i="11"/>
  <c r="AH3616" i="11"/>
  <c r="AH3615" i="11"/>
  <c r="AH3614" i="11"/>
  <c r="AH3613" i="11"/>
  <c r="AH3612" i="11"/>
  <c r="AH3611" i="11"/>
  <c r="AH3610" i="11"/>
  <c r="AH3609" i="11"/>
  <c r="AH3608" i="11"/>
  <c r="AH3607" i="11"/>
  <c r="AH3606" i="11"/>
  <c r="AH3605" i="11"/>
  <c r="AH3604" i="11"/>
  <c r="AH3603" i="11"/>
  <c r="AH3602" i="11"/>
  <c r="AH3601" i="11"/>
  <c r="AH3600" i="11"/>
  <c r="AH3599" i="11"/>
  <c r="AH3598" i="11"/>
  <c r="AH3597" i="11"/>
  <c r="AH3596" i="11"/>
  <c r="AH3595" i="11"/>
  <c r="AH3594" i="11"/>
  <c r="AH3593" i="11"/>
  <c r="AH3592" i="11"/>
  <c r="AH3591" i="11"/>
  <c r="AH3590" i="11"/>
  <c r="AH3589" i="11"/>
  <c r="AH3588" i="11"/>
  <c r="AH3587" i="11"/>
  <c r="AH3586" i="11"/>
  <c r="AH3585" i="11"/>
  <c r="AH3584" i="11"/>
  <c r="AH3583" i="11"/>
  <c r="AH3582" i="11"/>
  <c r="AH3581" i="11"/>
  <c r="AH3580" i="11"/>
  <c r="AH3579" i="11"/>
  <c r="AH3578" i="11"/>
  <c r="AH3577" i="11"/>
  <c r="AH3576" i="11"/>
  <c r="AH3575" i="11"/>
  <c r="AH3574" i="11"/>
  <c r="AH3573" i="11"/>
  <c r="AH3572" i="11"/>
  <c r="AH3571" i="11"/>
  <c r="AH3570" i="11"/>
  <c r="AH3569" i="11"/>
  <c r="AH3568" i="11"/>
  <c r="AH3567" i="11"/>
  <c r="AH3566" i="11"/>
  <c r="AH3565" i="11"/>
  <c r="AH3564" i="11"/>
  <c r="AH3563" i="11"/>
  <c r="AH3562" i="11"/>
  <c r="AH3561" i="11"/>
  <c r="AH3560" i="11"/>
  <c r="AH3559" i="11"/>
  <c r="AH3558" i="11"/>
  <c r="AH3557" i="11"/>
  <c r="AH3556" i="11"/>
  <c r="AH3555" i="11"/>
  <c r="AH3554" i="11"/>
  <c r="AH3553" i="11"/>
  <c r="AH3552" i="11"/>
  <c r="AH3551" i="11"/>
  <c r="AH3550" i="11"/>
  <c r="AH3549" i="11"/>
  <c r="AH3548" i="11"/>
  <c r="AH3547" i="11"/>
  <c r="AH3546" i="11"/>
  <c r="AH3545" i="11"/>
  <c r="AH3544" i="11"/>
  <c r="AH3543" i="11"/>
  <c r="AH3542" i="11"/>
  <c r="AH3541" i="11"/>
  <c r="AH3540" i="11"/>
  <c r="AH3539" i="11"/>
  <c r="AH3538" i="11"/>
  <c r="AH3537" i="11"/>
  <c r="AH3536" i="11"/>
  <c r="AH3535" i="11"/>
  <c r="AH3534" i="11"/>
  <c r="AH3533" i="11"/>
  <c r="AH3532" i="11"/>
  <c r="AH3531" i="11"/>
  <c r="AH3530" i="11"/>
  <c r="AH3529" i="11"/>
  <c r="AH3528" i="11"/>
  <c r="AH3527" i="11"/>
  <c r="AH3526" i="11"/>
  <c r="AH3525" i="11"/>
  <c r="AH3524" i="11"/>
  <c r="AH3523" i="11"/>
  <c r="AH3522" i="11"/>
  <c r="AH3521" i="11"/>
  <c r="AH3520" i="11"/>
  <c r="AH3519" i="11"/>
  <c r="AH3518" i="11"/>
  <c r="AH3517" i="11"/>
  <c r="AH3516" i="11"/>
  <c r="AH3515" i="11"/>
  <c r="AH3514" i="11"/>
  <c r="AH3513" i="11"/>
  <c r="AH3512" i="11"/>
  <c r="AH3511" i="11"/>
  <c r="AH3510" i="11"/>
  <c r="AH3509" i="11"/>
  <c r="AH3508" i="11"/>
  <c r="AH3507" i="11"/>
  <c r="AH3506" i="11"/>
  <c r="AH3505" i="11"/>
  <c r="AH3504" i="11"/>
  <c r="AH3503" i="11"/>
  <c r="AH3502" i="11"/>
  <c r="AH3501" i="11"/>
  <c r="AH3500" i="11"/>
  <c r="AH3499" i="11"/>
  <c r="AH3498" i="11"/>
  <c r="AH3497" i="11"/>
  <c r="AH3496" i="11"/>
  <c r="AH3495" i="11"/>
  <c r="AH3494" i="11"/>
  <c r="AH3493" i="11"/>
  <c r="AH3492" i="11"/>
  <c r="AH3491" i="11"/>
  <c r="AH3490" i="11"/>
  <c r="AH3489" i="11"/>
  <c r="AH3488" i="11"/>
  <c r="AH3487" i="11"/>
  <c r="AH3486" i="11"/>
  <c r="AH3485" i="11"/>
  <c r="AH3484" i="11"/>
  <c r="AH3483" i="11"/>
  <c r="AH3482" i="11"/>
  <c r="AH3481" i="11"/>
  <c r="AH3480" i="11"/>
  <c r="AH3479" i="11"/>
  <c r="AH3478" i="11"/>
  <c r="AH3477" i="11"/>
  <c r="AH3476" i="11"/>
  <c r="AH3475" i="11"/>
  <c r="AH3474" i="11"/>
  <c r="AH3473" i="11"/>
  <c r="AH3472" i="11"/>
  <c r="AH3471" i="11"/>
  <c r="AH3470" i="11"/>
  <c r="AH3469" i="11"/>
  <c r="AH3468" i="11"/>
  <c r="AH3467" i="11"/>
  <c r="AH3466" i="11"/>
  <c r="AH3465" i="11"/>
  <c r="AH3464" i="11"/>
  <c r="AH3463" i="11"/>
  <c r="AH3462" i="11"/>
  <c r="AH3461" i="11"/>
  <c r="AH3460" i="11"/>
  <c r="AH3459" i="11"/>
  <c r="AH3458" i="11"/>
  <c r="AH3457" i="11"/>
  <c r="AH3456" i="11"/>
  <c r="AH3455" i="11"/>
  <c r="AH3454" i="11"/>
  <c r="AH3453" i="11"/>
  <c r="AH3452" i="11"/>
  <c r="AH3451" i="11"/>
  <c r="AH3450" i="11"/>
  <c r="AH3449" i="11"/>
  <c r="AH3448" i="11"/>
  <c r="AH3447" i="11"/>
  <c r="AH3446" i="11"/>
  <c r="AH3445" i="11"/>
  <c r="AH3444" i="11"/>
  <c r="AH3443" i="11"/>
  <c r="AH3442" i="11"/>
  <c r="AH3441" i="11"/>
  <c r="AH3440" i="11"/>
  <c r="AH3439" i="11"/>
  <c r="AH3438" i="11"/>
  <c r="AH3437" i="11"/>
  <c r="AH3436" i="11"/>
  <c r="AH3435" i="11"/>
  <c r="AH3434" i="11"/>
  <c r="AH3433" i="11"/>
  <c r="AH3432" i="11"/>
  <c r="AH3431" i="11"/>
  <c r="AH3430" i="11"/>
  <c r="AH3429" i="11"/>
  <c r="AH3428" i="11"/>
  <c r="AH3427" i="11"/>
  <c r="AH3426" i="11"/>
  <c r="AH3425" i="11"/>
  <c r="AH3424" i="11"/>
  <c r="AH3423" i="11"/>
  <c r="AH3422" i="11"/>
  <c r="AH3421" i="11"/>
  <c r="AH3420" i="11"/>
  <c r="AH3419" i="11"/>
  <c r="AH3418" i="11"/>
  <c r="AH3417" i="11"/>
  <c r="AH3416" i="11"/>
  <c r="AH3415" i="11"/>
  <c r="AH3414" i="11"/>
  <c r="AH3413" i="11"/>
  <c r="AH3412" i="11"/>
  <c r="AH3411" i="11"/>
  <c r="AH3410" i="11"/>
  <c r="AH3409" i="11"/>
  <c r="AH3408" i="11"/>
  <c r="AH3407" i="11"/>
  <c r="AH3406" i="11"/>
  <c r="AH3405" i="11"/>
  <c r="AH3404" i="11"/>
  <c r="AH3403" i="11"/>
  <c r="AH3402" i="11"/>
  <c r="AH3401" i="11"/>
  <c r="AH3400" i="11"/>
  <c r="AH3399" i="11"/>
  <c r="AH3398" i="11"/>
  <c r="AH3397" i="11"/>
  <c r="AH3396" i="11"/>
  <c r="AH3395" i="11"/>
  <c r="AH3394" i="11"/>
  <c r="AH3393" i="11"/>
  <c r="AH3392" i="11"/>
  <c r="AH3391" i="11"/>
  <c r="AH3390" i="11"/>
  <c r="AH3389" i="11"/>
  <c r="AH3388" i="11"/>
  <c r="AH3387" i="11"/>
  <c r="AH3386" i="11"/>
  <c r="AH3385" i="11"/>
  <c r="AH3384" i="11"/>
  <c r="AH3383" i="11"/>
  <c r="AH3382" i="11"/>
  <c r="AH3381" i="11"/>
  <c r="AH3380" i="11"/>
  <c r="AH3379" i="11"/>
  <c r="AH3378" i="11"/>
  <c r="AH3377" i="11"/>
  <c r="AH3376" i="11"/>
  <c r="AH3375" i="11"/>
  <c r="AH3374" i="11"/>
  <c r="AH3373" i="11"/>
  <c r="AH3372" i="11"/>
  <c r="AH3371" i="11"/>
  <c r="AH3370" i="11"/>
  <c r="AH3369" i="11"/>
  <c r="AH3368" i="11"/>
  <c r="AH3367" i="11"/>
  <c r="AH3366" i="11"/>
  <c r="AH3365" i="11"/>
  <c r="AH3364" i="11"/>
  <c r="AH3363" i="11"/>
  <c r="AH3362" i="11"/>
  <c r="AH3361" i="11"/>
  <c r="AH3360" i="11"/>
  <c r="AH3359" i="11"/>
  <c r="AH3358" i="11"/>
  <c r="AH3357" i="11"/>
  <c r="AH3356" i="11"/>
  <c r="AH3355" i="11"/>
  <c r="AH3354" i="11"/>
  <c r="AH3353" i="11"/>
  <c r="AH3352" i="11"/>
  <c r="AH3351" i="11"/>
  <c r="AH3350" i="11"/>
  <c r="AH3349" i="11"/>
  <c r="AH3348" i="11"/>
  <c r="AH3347" i="11"/>
  <c r="AH3346" i="11"/>
  <c r="AH3345" i="11"/>
  <c r="AH3344" i="11"/>
  <c r="AH3343" i="11"/>
  <c r="AH3342" i="11"/>
  <c r="AH3341" i="11"/>
  <c r="AH3340" i="11"/>
  <c r="AH3339" i="11"/>
  <c r="AH3338" i="11"/>
  <c r="AH3337" i="11"/>
  <c r="AH3336" i="11"/>
  <c r="AH3335" i="11"/>
  <c r="AH3334" i="11"/>
  <c r="AH3333" i="11"/>
  <c r="AH3332" i="11"/>
  <c r="AH3331" i="11"/>
  <c r="AH3330" i="11"/>
  <c r="AH3329" i="11"/>
  <c r="AH3328" i="11"/>
  <c r="AH3327" i="11"/>
  <c r="AH3326" i="11"/>
  <c r="AH3325" i="11"/>
  <c r="AH3324" i="11"/>
  <c r="AH3323" i="11"/>
  <c r="AH3322" i="11"/>
  <c r="AH3321" i="11"/>
  <c r="AH3320" i="11"/>
  <c r="AH3319" i="11"/>
  <c r="AH3318" i="11"/>
  <c r="AH3317" i="11"/>
  <c r="AH3316" i="11"/>
  <c r="AH3315" i="11"/>
  <c r="AH3314" i="11"/>
  <c r="AH3313" i="11"/>
  <c r="AH3312" i="11"/>
  <c r="AH3311" i="11"/>
  <c r="AH3310" i="11"/>
  <c r="AH3309" i="11"/>
  <c r="AH3308" i="11"/>
  <c r="AH3307" i="11"/>
  <c r="AH3306" i="11"/>
  <c r="AH3305" i="11"/>
  <c r="AH3304" i="11"/>
  <c r="AH3303" i="11"/>
  <c r="AH3302" i="11"/>
  <c r="AH3301" i="11"/>
  <c r="AH3300" i="11"/>
  <c r="AH3299" i="11"/>
  <c r="AH3298" i="11"/>
  <c r="AH3297" i="11"/>
  <c r="AH3296" i="11"/>
  <c r="AH3295" i="11"/>
  <c r="AH3294" i="11"/>
  <c r="AH3293" i="11"/>
  <c r="AH3292" i="11"/>
  <c r="AH3291" i="11"/>
  <c r="AH3290" i="11"/>
  <c r="AH3289" i="11"/>
  <c r="AH3288" i="11"/>
  <c r="AH3287" i="11"/>
  <c r="AH3286" i="11"/>
  <c r="AH3285" i="11"/>
  <c r="AH3284" i="11"/>
  <c r="AH3283" i="11"/>
  <c r="AH3282" i="11"/>
  <c r="AH3281" i="11"/>
  <c r="AH3280" i="11"/>
  <c r="AH3279" i="11"/>
  <c r="AH3278" i="11"/>
  <c r="AH3277" i="11"/>
  <c r="AH3276" i="11"/>
  <c r="AH3275" i="11"/>
  <c r="AH3274" i="11"/>
  <c r="AH3273" i="11"/>
  <c r="AH3272" i="11"/>
  <c r="AH3271" i="11"/>
  <c r="AH3270" i="11"/>
  <c r="AH3269" i="11"/>
  <c r="AH3268" i="11"/>
  <c r="AH3267" i="11"/>
  <c r="AH3266" i="11"/>
  <c r="AH3265" i="11"/>
  <c r="AH3264" i="11"/>
  <c r="AH3263" i="11"/>
  <c r="AH3262" i="11"/>
  <c r="AH3261" i="11"/>
  <c r="AH3260" i="11"/>
  <c r="AH3259" i="11"/>
  <c r="AH3258" i="11"/>
  <c r="AH3257" i="11"/>
  <c r="AH3256" i="11"/>
  <c r="AH3255" i="11"/>
  <c r="AH3254" i="11"/>
  <c r="AH3253" i="11"/>
  <c r="AH3252" i="11"/>
  <c r="AH3251" i="11"/>
  <c r="AH3250" i="11"/>
  <c r="AH3249" i="11"/>
  <c r="AH3248" i="11"/>
  <c r="AH3247" i="11"/>
  <c r="AH3246" i="11"/>
  <c r="AH3245" i="11"/>
  <c r="AH3244" i="11"/>
  <c r="AH3243" i="11"/>
  <c r="AH3242" i="11"/>
  <c r="AH3241" i="11"/>
  <c r="AH3240" i="11"/>
  <c r="AH3239" i="11"/>
  <c r="AH3238" i="11"/>
  <c r="AH3237" i="11"/>
  <c r="AH3236" i="11"/>
  <c r="AH3235" i="11"/>
  <c r="AH3234" i="11"/>
  <c r="AH3233" i="11"/>
  <c r="AH3232" i="11"/>
  <c r="AH3231" i="11"/>
  <c r="AH3230" i="11"/>
  <c r="AH3229" i="11"/>
  <c r="AH3228" i="11"/>
  <c r="AH3227" i="11"/>
  <c r="AH3226" i="11"/>
  <c r="AH3225" i="11"/>
  <c r="AH3224" i="11"/>
  <c r="AH3223" i="11"/>
  <c r="AH3222" i="11"/>
  <c r="AH3221" i="11"/>
  <c r="AH3220" i="11"/>
  <c r="AH3219" i="11"/>
  <c r="AH3218" i="11"/>
  <c r="AH3217" i="11"/>
  <c r="AH3216" i="11"/>
  <c r="AH3215" i="11"/>
  <c r="AH3214" i="11"/>
  <c r="AH3213" i="11"/>
  <c r="AH3212" i="11"/>
  <c r="AH3211" i="11"/>
  <c r="AH3210" i="11"/>
  <c r="AH3209" i="11"/>
  <c r="AH3208" i="11"/>
  <c r="AH3207" i="11"/>
  <c r="AH3206" i="11"/>
  <c r="AH3205" i="11"/>
  <c r="AH3204" i="11"/>
  <c r="AH3203" i="11"/>
  <c r="AH3202" i="11"/>
  <c r="AH3201" i="11"/>
  <c r="AH3200" i="11"/>
  <c r="AH3199" i="11"/>
  <c r="AH3198" i="11"/>
  <c r="AH3197" i="11"/>
  <c r="AH3196" i="11"/>
  <c r="AH3195" i="11"/>
  <c r="AH3194" i="11"/>
  <c r="AH3193" i="11"/>
  <c r="AH3192" i="11"/>
  <c r="AH3191" i="11"/>
  <c r="AH3190" i="11"/>
  <c r="AH3189" i="11"/>
  <c r="AH3188" i="11"/>
  <c r="AH3187" i="11"/>
  <c r="AH3186" i="11"/>
  <c r="AH3185" i="11"/>
  <c r="AH3184" i="11"/>
  <c r="AH3183" i="11"/>
  <c r="AH3182" i="11"/>
  <c r="AH3181" i="11"/>
  <c r="AH3180" i="11"/>
  <c r="AH3179" i="11"/>
  <c r="AH3178" i="11"/>
  <c r="AH3177" i="11"/>
  <c r="AH3176" i="11"/>
  <c r="AH3175" i="11"/>
  <c r="AH3174" i="11"/>
  <c r="AH3173" i="11"/>
  <c r="AH3172" i="11"/>
  <c r="AH3171" i="11"/>
  <c r="AH3170" i="11"/>
  <c r="AH3169" i="11"/>
  <c r="AH3168" i="11"/>
  <c r="AH3167" i="11"/>
  <c r="AH3166" i="11"/>
  <c r="AH3165" i="11"/>
  <c r="AH3164" i="11"/>
  <c r="AH3163" i="11"/>
  <c r="AH3162" i="11"/>
  <c r="AH3161" i="11"/>
  <c r="AH3160" i="11"/>
  <c r="AH3159" i="11"/>
  <c r="AH3158" i="11"/>
  <c r="AH3157" i="11"/>
  <c r="AH3156" i="11"/>
  <c r="AH3155" i="11"/>
  <c r="AH3154" i="11"/>
  <c r="AH3153" i="11"/>
  <c r="AH3152" i="11"/>
  <c r="AH3151" i="11"/>
  <c r="AH3150" i="11"/>
  <c r="AH3149" i="11"/>
  <c r="AH3148" i="11"/>
  <c r="AH3147" i="11"/>
  <c r="AH3146" i="11"/>
  <c r="AH3145" i="11"/>
  <c r="AH3144" i="11"/>
  <c r="AH3143" i="11"/>
  <c r="AH3142" i="11"/>
  <c r="AH3141" i="11"/>
  <c r="AH3140" i="11"/>
  <c r="AH3139" i="11"/>
  <c r="AH3138" i="11"/>
  <c r="AH3137" i="11"/>
  <c r="AH3136" i="11"/>
  <c r="AH3135" i="11"/>
  <c r="AH3134" i="11"/>
  <c r="AH3133" i="11"/>
  <c r="AH3132" i="11"/>
  <c r="AH3131" i="11"/>
  <c r="AH3130" i="11"/>
  <c r="AH3129" i="11"/>
  <c r="AH3128" i="11"/>
  <c r="AH3127" i="11"/>
  <c r="AH3126" i="11"/>
  <c r="AH3125" i="11"/>
  <c r="AH3124" i="11"/>
  <c r="AH3123" i="11"/>
  <c r="AH3122" i="11"/>
  <c r="AH3121" i="11"/>
  <c r="AH3120" i="11"/>
  <c r="AH3119" i="11"/>
  <c r="AH3118" i="11"/>
  <c r="AH3117" i="11"/>
  <c r="AH3116" i="11"/>
  <c r="AH3115" i="11"/>
  <c r="AH3114" i="11"/>
  <c r="AH3113" i="11"/>
  <c r="AH3112" i="11"/>
  <c r="AH3111" i="11"/>
  <c r="AH3110" i="11"/>
  <c r="AH3109" i="11"/>
  <c r="AH3108" i="11"/>
  <c r="AH3107" i="11"/>
  <c r="AH3106" i="11"/>
  <c r="AH3105" i="11"/>
  <c r="AH3104" i="11"/>
  <c r="AH3103" i="11"/>
  <c r="AH3102" i="11"/>
  <c r="AH3101" i="11"/>
  <c r="AH3100" i="11"/>
  <c r="AH3099" i="11"/>
  <c r="AH3098" i="11"/>
  <c r="AH3097" i="11"/>
  <c r="AH3096" i="11"/>
  <c r="AH3095" i="11"/>
  <c r="AH3094" i="11"/>
  <c r="AH3093" i="11"/>
  <c r="AH3092" i="11"/>
  <c r="AH3091" i="11"/>
  <c r="AH3090" i="11"/>
  <c r="AH3089" i="11"/>
  <c r="AH3088" i="11"/>
  <c r="AH3087" i="11"/>
  <c r="AH3086" i="11"/>
  <c r="AH3085" i="11"/>
  <c r="AH3084" i="11"/>
  <c r="AH3083" i="11"/>
  <c r="AH3082" i="11"/>
  <c r="AH3081" i="11"/>
  <c r="AH3080" i="11"/>
  <c r="AH3079" i="11"/>
  <c r="AH3078" i="11"/>
  <c r="AH3077" i="11"/>
  <c r="AH3076" i="11"/>
  <c r="AH3075" i="11"/>
  <c r="AH3074" i="11"/>
  <c r="AH3073" i="11"/>
  <c r="AH3072" i="11"/>
  <c r="AH3071" i="11"/>
  <c r="AH3070" i="11"/>
  <c r="AH3069" i="11"/>
  <c r="AH3068" i="11"/>
  <c r="AH3067" i="11"/>
  <c r="AH3066" i="11"/>
  <c r="AH3065" i="11"/>
  <c r="AH3064" i="11"/>
  <c r="AH3063" i="11"/>
  <c r="AH3062" i="11"/>
  <c r="AH3061" i="11"/>
  <c r="AH3060" i="11"/>
  <c r="AH3059" i="11"/>
  <c r="AH3058" i="11"/>
  <c r="AH3057" i="11"/>
  <c r="AH3056" i="11"/>
  <c r="AH3055" i="11"/>
  <c r="AH3054" i="11"/>
  <c r="AH3053" i="11"/>
  <c r="AH3052" i="11"/>
  <c r="AH3051" i="11"/>
  <c r="AH3050" i="11"/>
  <c r="AH3049" i="11"/>
  <c r="AH3048" i="11"/>
  <c r="AH3047" i="11"/>
  <c r="AH3046" i="11"/>
  <c r="AH3045" i="11"/>
  <c r="AH3044" i="11"/>
  <c r="AH3043" i="11"/>
  <c r="AH3042" i="11"/>
  <c r="AH3041" i="11"/>
  <c r="AH3040" i="11"/>
  <c r="AH3039" i="11"/>
  <c r="AH3038" i="11"/>
  <c r="AH3037" i="11"/>
  <c r="AH3036" i="11"/>
  <c r="AH3035" i="11"/>
  <c r="AH3034" i="11"/>
  <c r="AH3033" i="11"/>
  <c r="AH3032" i="11"/>
  <c r="AH3031" i="11"/>
  <c r="AH3030" i="11"/>
  <c r="AH3029" i="11"/>
  <c r="AH3028" i="11"/>
  <c r="AH3027" i="11"/>
  <c r="AH3026" i="11"/>
  <c r="AH3025" i="11"/>
  <c r="AH3024" i="11"/>
  <c r="AH3023" i="11"/>
  <c r="AH3022" i="11"/>
  <c r="AH3021" i="11"/>
  <c r="AH3020" i="11"/>
  <c r="AH3019" i="11"/>
  <c r="AH3018" i="11"/>
  <c r="AH3017" i="11"/>
  <c r="AH3016" i="11"/>
  <c r="AH3015" i="11"/>
  <c r="AH3014" i="11"/>
  <c r="AH3013" i="11"/>
  <c r="AH3012" i="11"/>
  <c r="AH3011" i="11"/>
  <c r="AH3010" i="11"/>
  <c r="AH3009" i="11"/>
  <c r="AH3008" i="11"/>
  <c r="AH3007" i="11"/>
  <c r="AH3006" i="11"/>
  <c r="AH3005" i="11"/>
  <c r="AH3004" i="11"/>
  <c r="AH3003" i="11"/>
  <c r="AH3002" i="11"/>
  <c r="AH3001" i="11"/>
  <c r="AH3000" i="11"/>
  <c r="AH2999" i="11"/>
  <c r="AH2998" i="11"/>
  <c r="AH2997" i="11"/>
  <c r="AH2996" i="11"/>
  <c r="AH2995" i="11"/>
  <c r="AH2994" i="11"/>
  <c r="AH2993" i="11"/>
  <c r="AH2992" i="11"/>
  <c r="AH2991" i="11"/>
  <c r="AH2990" i="11"/>
  <c r="AH2989" i="11"/>
  <c r="AH2988" i="11"/>
  <c r="AH2987" i="11"/>
  <c r="AH2986" i="11"/>
  <c r="AH2985" i="11"/>
  <c r="AH2984" i="11"/>
  <c r="AH2983" i="11"/>
  <c r="AH2982" i="11"/>
  <c r="AH2981" i="11"/>
  <c r="AH2980" i="11"/>
  <c r="AH2979" i="11"/>
  <c r="AH2978" i="11"/>
  <c r="AH2977" i="11"/>
  <c r="AH2976" i="11"/>
  <c r="AH2975" i="11"/>
  <c r="AH2974" i="11"/>
  <c r="AH2973" i="11"/>
  <c r="AH2972" i="11"/>
  <c r="AH2971" i="11"/>
  <c r="AH2970" i="11"/>
  <c r="AH2969" i="11"/>
  <c r="AH2968" i="11"/>
  <c r="AH2967" i="11"/>
  <c r="AH2966" i="11"/>
  <c r="AH2965" i="11"/>
  <c r="AH2964" i="11"/>
  <c r="AH2963" i="11"/>
  <c r="AH2962" i="11"/>
  <c r="AH2961" i="11"/>
  <c r="AH2960" i="11"/>
  <c r="AH2959" i="11"/>
  <c r="AH2958" i="11"/>
  <c r="AH2957" i="11"/>
  <c r="AH2956" i="11"/>
  <c r="AH2955" i="11"/>
  <c r="AH2954" i="11"/>
  <c r="AH2953" i="11"/>
  <c r="AH2952" i="11"/>
  <c r="AH2951" i="11"/>
  <c r="AH2950" i="11"/>
  <c r="AH2949" i="11"/>
  <c r="AH2948" i="11"/>
  <c r="AH2947" i="11"/>
  <c r="AH2946" i="11"/>
  <c r="AH2945" i="11"/>
  <c r="AH2944" i="11"/>
  <c r="AH2943" i="11"/>
  <c r="AH2942" i="11"/>
  <c r="AH2941" i="11"/>
  <c r="AH2940" i="11"/>
  <c r="AH2939" i="11"/>
  <c r="AH2938" i="11"/>
  <c r="AH2937" i="11"/>
  <c r="AH2936" i="11"/>
  <c r="AH2935" i="11"/>
  <c r="AH2934" i="11"/>
  <c r="AH2933" i="11"/>
  <c r="AH2932" i="11"/>
  <c r="AH2931" i="11"/>
  <c r="AH2930" i="11"/>
  <c r="AH2929" i="11"/>
  <c r="AH2928" i="11"/>
  <c r="AH2927" i="11"/>
  <c r="AH2926" i="11"/>
  <c r="AH2925" i="11"/>
  <c r="AH2924" i="11"/>
  <c r="AH2923" i="11"/>
  <c r="AH2922" i="11"/>
  <c r="AH2921" i="11"/>
  <c r="AH2920" i="11"/>
  <c r="AH2919" i="11"/>
  <c r="AH2918" i="11"/>
  <c r="AH2917" i="11"/>
  <c r="AH2916" i="11"/>
  <c r="AH2915" i="11"/>
  <c r="AH2914" i="11"/>
  <c r="AH2913" i="11"/>
  <c r="AH2912" i="11"/>
  <c r="AH2911" i="11"/>
  <c r="AH2910" i="11"/>
  <c r="AH2909" i="11"/>
  <c r="AH2908" i="11"/>
  <c r="AH2907" i="11"/>
  <c r="AH2906" i="11"/>
  <c r="AH2905" i="11"/>
  <c r="AH2904" i="11"/>
  <c r="AH2903" i="11"/>
  <c r="AH2902" i="11"/>
  <c r="AH2901" i="11"/>
  <c r="AH2900" i="11"/>
  <c r="AH2899" i="11"/>
  <c r="AH2898" i="11"/>
  <c r="AH2897" i="11"/>
  <c r="AH2896" i="11"/>
  <c r="AH2895" i="11"/>
  <c r="AH2894" i="11"/>
  <c r="AH2893" i="11"/>
  <c r="AH2892" i="11"/>
  <c r="AH2891" i="11"/>
  <c r="AH2890" i="11"/>
  <c r="AH2889" i="11"/>
  <c r="AH2888" i="11"/>
  <c r="AH2887" i="11"/>
  <c r="AH2886" i="11"/>
  <c r="AH2885" i="11"/>
  <c r="AH2884" i="11"/>
  <c r="AH2883" i="11"/>
  <c r="AH2882" i="11"/>
  <c r="AH2881" i="11"/>
  <c r="AH2880" i="11"/>
  <c r="AH2879" i="11"/>
  <c r="AH2878" i="11"/>
  <c r="AH2877" i="11"/>
  <c r="AH2876" i="11"/>
  <c r="AH2875" i="11"/>
  <c r="AH2874" i="11"/>
  <c r="AH2873" i="11"/>
  <c r="AH2872" i="11"/>
  <c r="AH2871" i="11"/>
  <c r="AH2870" i="11"/>
  <c r="AH2869" i="11"/>
  <c r="AH2868" i="11"/>
  <c r="AH2867" i="11"/>
  <c r="AH2866" i="11"/>
  <c r="AH2865" i="11"/>
  <c r="AH2864" i="11"/>
  <c r="AH2863" i="11"/>
  <c r="AH2862" i="11"/>
  <c r="AH2861" i="11"/>
  <c r="AH2860" i="11"/>
  <c r="AH2859" i="11"/>
  <c r="AH2858" i="11"/>
  <c r="AH2857" i="11"/>
  <c r="AH2856" i="11"/>
  <c r="AH2855" i="11"/>
  <c r="AH2854" i="11"/>
  <c r="AH2853" i="11"/>
  <c r="AH2852" i="11"/>
  <c r="AH2851" i="11"/>
  <c r="AH2850" i="11"/>
  <c r="AH2849" i="11"/>
  <c r="AH2848" i="11"/>
  <c r="AH2847" i="11"/>
  <c r="AH2846" i="11"/>
  <c r="AH2845" i="11"/>
  <c r="AH2844" i="11"/>
  <c r="AH2843" i="11"/>
  <c r="AH2842" i="11"/>
  <c r="AH2841" i="11"/>
  <c r="AH2840" i="11"/>
  <c r="AH2839" i="11"/>
  <c r="AH2838" i="11"/>
  <c r="AH2837" i="11"/>
  <c r="AH2836" i="11"/>
  <c r="AH2835" i="11"/>
  <c r="AH2834" i="11"/>
  <c r="AH2833" i="11"/>
  <c r="AH2832" i="11"/>
  <c r="AH2831" i="11"/>
  <c r="AH2830" i="11"/>
  <c r="AH2829" i="11"/>
  <c r="AH2828" i="11"/>
  <c r="AH2827" i="11"/>
  <c r="AH2826" i="11"/>
  <c r="AH2825" i="11"/>
  <c r="AH2824" i="11"/>
  <c r="AH2823" i="11"/>
  <c r="AH2822" i="11"/>
  <c r="AH2821" i="11"/>
  <c r="AH2820" i="11"/>
  <c r="AH2819" i="11"/>
  <c r="AH2818" i="11"/>
  <c r="AH2817" i="11"/>
  <c r="AH2816" i="11"/>
  <c r="AH2815" i="11"/>
  <c r="AH2814" i="11"/>
  <c r="AH2813" i="11"/>
  <c r="AH2812" i="11"/>
  <c r="AH2811" i="11"/>
  <c r="AH2810" i="11"/>
  <c r="AH2809" i="11"/>
  <c r="AH2808" i="11"/>
  <c r="AH2807" i="11"/>
  <c r="AH2806" i="11"/>
  <c r="AH2805" i="11"/>
  <c r="AH2804" i="11"/>
  <c r="AH2803" i="11"/>
  <c r="AH2802" i="11"/>
  <c r="AH2801" i="11"/>
  <c r="AH2800" i="11"/>
  <c r="AH2799" i="11"/>
  <c r="AH2798" i="11"/>
  <c r="AH2797" i="11"/>
  <c r="AH2796" i="11"/>
  <c r="AH2795" i="11"/>
  <c r="AH2794" i="11"/>
  <c r="AH2793" i="11"/>
  <c r="AH2792" i="11"/>
  <c r="AH2791" i="11"/>
  <c r="AH2790" i="11"/>
  <c r="AH2789" i="11"/>
  <c r="AH2788" i="11"/>
  <c r="AH2787" i="11"/>
  <c r="AH2786" i="11"/>
  <c r="AH2785" i="11"/>
  <c r="AH2784" i="11"/>
  <c r="AH2783" i="11"/>
  <c r="AH2782" i="11"/>
  <c r="AH2781" i="11"/>
  <c r="AH2780" i="11"/>
  <c r="AH2779" i="11"/>
  <c r="AH2778" i="11"/>
  <c r="AH2777" i="11"/>
  <c r="AH2776" i="11"/>
  <c r="AH2775" i="11"/>
  <c r="AH2774" i="11"/>
  <c r="AH2773" i="11"/>
  <c r="AH2772" i="11"/>
  <c r="AH2771" i="11"/>
  <c r="AH2770" i="11"/>
  <c r="AH2769" i="11"/>
  <c r="AH2768" i="11"/>
  <c r="AH2767" i="11"/>
  <c r="AH2766" i="11"/>
  <c r="AH2765" i="11"/>
  <c r="AH2764" i="11"/>
  <c r="AH2763" i="11"/>
  <c r="AH2762" i="11"/>
  <c r="AH2761" i="11"/>
  <c r="AH2760" i="11"/>
  <c r="AH2759" i="11"/>
  <c r="AH2758" i="11"/>
  <c r="AH2757" i="11"/>
  <c r="AH2756" i="11"/>
  <c r="AH2755" i="11"/>
  <c r="AH2754" i="11"/>
  <c r="AH2753" i="11"/>
  <c r="AH2752" i="11"/>
  <c r="AH2751" i="11"/>
  <c r="AH2750" i="11"/>
  <c r="AH2749" i="11"/>
  <c r="AH2748" i="11"/>
  <c r="AH2747" i="11"/>
  <c r="AH2746" i="11"/>
  <c r="AH2745" i="11"/>
  <c r="AH2744" i="11"/>
  <c r="AH2743" i="11"/>
  <c r="AH2742" i="11"/>
  <c r="AH2741" i="11"/>
  <c r="AH2740" i="11"/>
  <c r="AH2739" i="11"/>
  <c r="AH2738" i="11"/>
  <c r="AH2737" i="11"/>
  <c r="AH2736" i="11"/>
  <c r="AH2735" i="11"/>
  <c r="AH2734" i="11"/>
  <c r="AH2733" i="11"/>
  <c r="AH2732" i="11"/>
  <c r="AH2731" i="11"/>
  <c r="AH2730" i="11"/>
  <c r="AH2729" i="11"/>
  <c r="AH2728" i="11"/>
  <c r="AH2727" i="11"/>
  <c r="AH2726" i="11"/>
  <c r="AH2725" i="11"/>
  <c r="AH2724" i="11"/>
  <c r="AH2723" i="11"/>
  <c r="AH2722" i="11"/>
  <c r="AH2721" i="11"/>
  <c r="AH2720" i="11"/>
  <c r="AH2719" i="11"/>
  <c r="AH2718" i="11"/>
  <c r="AH2717" i="11"/>
  <c r="AH2716" i="11"/>
  <c r="AH2715" i="11"/>
  <c r="AH2714" i="11"/>
  <c r="AH2713" i="11"/>
  <c r="AH2712" i="11"/>
  <c r="AH2711" i="11"/>
  <c r="AH2710" i="11"/>
  <c r="AH2709" i="11"/>
  <c r="AH2708" i="11"/>
  <c r="AH2707" i="11"/>
  <c r="AH2706" i="11"/>
  <c r="AH2705" i="11"/>
  <c r="AH2704" i="11"/>
  <c r="AH2703" i="11"/>
  <c r="AH2702" i="11"/>
  <c r="AH2701" i="11"/>
  <c r="AH2700" i="11"/>
  <c r="AH2699" i="11"/>
  <c r="AH2698" i="11"/>
  <c r="AH2697" i="11"/>
  <c r="AH2696" i="11"/>
  <c r="AH2695" i="11"/>
  <c r="AH2694" i="11"/>
  <c r="AH2693" i="11"/>
  <c r="AH2692" i="11"/>
  <c r="AH2691" i="11"/>
  <c r="AH2690" i="11"/>
  <c r="AH2689" i="11"/>
  <c r="AH2688" i="11"/>
  <c r="AH2687" i="11"/>
  <c r="AH2686" i="11"/>
  <c r="AH2685" i="11"/>
  <c r="AH2684" i="11"/>
  <c r="AH2683" i="11"/>
  <c r="AH2682" i="11"/>
  <c r="AH2681" i="11"/>
  <c r="AH2680" i="11"/>
  <c r="AH2679" i="11"/>
  <c r="AH2678" i="11"/>
  <c r="AH2677" i="11"/>
  <c r="AH2676" i="11"/>
  <c r="AH2675" i="11"/>
  <c r="AH2674" i="11"/>
  <c r="AH2673" i="11"/>
  <c r="AH2672" i="11"/>
  <c r="AH2671" i="11"/>
  <c r="AH2670" i="11"/>
  <c r="AH2669" i="11"/>
  <c r="AH2668" i="11"/>
  <c r="AH2667" i="11"/>
  <c r="AH2666" i="11"/>
  <c r="AH2665" i="11"/>
  <c r="AH2664" i="11"/>
  <c r="AH2663" i="11"/>
  <c r="AH2662" i="11"/>
  <c r="AH2661" i="11"/>
  <c r="AH2660" i="11"/>
  <c r="AH2659" i="11"/>
  <c r="AH2658" i="11"/>
  <c r="AH2657" i="11"/>
  <c r="AH2656" i="11"/>
  <c r="AH2655" i="11"/>
  <c r="AH2654" i="11"/>
  <c r="AH2653" i="11"/>
  <c r="AH2652" i="11"/>
  <c r="AH2651" i="11"/>
  <c r="AH2650" i="11"/>
  <c r="AH2649" i="11"/>
  <c r="AH2648" i="11"/>
  <c r="AH2647" i="11"/>
  <c r="AH2646" i="11"/>
  <c r="AH2645" i="11"/>
  <c r="AH2644" i="11"/>
  <c r="AH2643" i="11"/>
  <c r="AH2642" i="11"/>
  <c r="AH2641" i="11"/>
  <c r="AH2640" i="11"/>
  <c r="AH2639" i="11"/>
  <c r="AH2638" i="11"/>
  <c r="AH2637" i="11"/>
  <c r="AH2636" i="11"/>
  <c r="AH2635" i="11"/>
  <c r="AH2634" i="11"/>
  <c r="AH2633" i="11"/>
  <c r="AH2632" i="11"/>
  <c r="AH2631" i="11"/>
  <c r="AH2630" i="11"/>
  <c r="AH2629" i="11"/>
  <c r="AH2628" i="11"/>
  <c r="AH2627" i="11"/>
  <c r="AH2626" i="11"/>
  <c r="AH2625" i="11"/>
  <c r="AH2624" i="11"/>
  <c r="AH2623" i="11"/>
  <c r="AH2622" i="11"/>
  <c r="AH2621" i="11"/>
  <c r="AH2620" i="11"/>
  <c r="AH2619" i="11"/>
  <c r="AH2618" i="11"/>
  <c r="AH2617" i="11"/>
  <c r="AH2616" i="11"/>
  <c r="AH2615" i="11"/>
  <c r="AH2614" i="11"/>
  <c r="AH2613" i="11"/>
  <c r="AH2612" i="11"/>
  <c r="AH2611" i="11"/>
  <c r="AH2610" i="11"/>
  <c r="AH2609" i="11"/>
  <c r="AH2608" i="11"/>
  <c r="AH2607" i="11"/>
  <c r="AH2606" i="11"/>
  <c r="AH2605" i="11"/>
  <c r="AH2604" i="11"/>
  <c r="AH2603" i="11"/>
  <c r="AH2602" i="11"/>
  <c r="AH2601" i="11"/>
  <c r="AH2600" i="11"/>
  <c r="AH2599" i="11"/>
  <c r="AH2598" i="11"/>
  <c r="AH2597" i="11"/>
  <c r="AH2596" i="11"/>
  <c r="AH2595" i="11"/>
  <c r="AH2594" i="11"/>
  <c r="AH2593" i="11"/>
  <c r="AH2592" i="11"/>
  <c r="AH2591" i="11"/>
  <c r="AH2590" i="11"/>
  <c r="AH2589" i="11"/>
  <c r="AH2588" i="11"/>
  <c r="AH2587" i="11"/>
  <c r="AH2586" i="11"/>
  <c r="AH2585" i="11"/>
  <c r="AH2584" i="11"/>
  <c r="AH2583" i="11"/>
  <c r="AH2582" i="11"/>
  <c r="AH2581" i="11"/>
  <c r="AH2580" i="11"/>
  <c r="AH2579" i="11"/>
  <c r="AH2578" i="11"/>
  <c r="AH2577" i="11"/>
  <c r="AH2576" i="11"/>
  <c r="AH2575" i="11"/>
  <c r="AH2574" i="11"/>
  <c r="AH2573" i="11"/>
  <c r="AH2572" i="11"/>
  <c r="AH2571" i="11"/>
  <c r="AH2570" i="11"/>
  <c r="AH2569" i="11"/>
  <c r="AH2568" i="11"/>
  <c r="AH2567" i="11"/>
  <c r="AH2566" i="11"/>
  <c r="AH2565" i="11"/>
  <c r="AH2564" i="11"/>
  <c r="AH2563" i="11"/>
  <c r="AH2562" i="11"/>
  <c r="AH2561" i="11"/>
  <c r="AH2560" i="11"/>
  <c r="AH2559" i="11"/>
  <c r="AH2558" i="11"/>
  <c r="AH2557" i="11"/>
  <c r="AH2556" i="11"/>
  <c r="AH2555" i="11"/>
  <c r="AH2554" i="11"/>
  <c r="AH2553" i="11"/>
  <c r="AH2552" i="11"/>
  <c r="AH2551" i="11"/>
  <c r="AH2550" i="11"/>
  <c r="AH2549" i="11"/>
  <c r="AH2548" i="11"/>
  <c r="AH2547" i="11"/>
  <c r="AH2546" i="11"/>
  <c r="AH2545" i="11"/>
  <c r="AH2544" i="11"/>
  <c r="AH2543" i="11"/>
  <c r="AH2542" i="11"/>
  <c r="AH2541" i="11"/>
  <c r="AH2540" i="11"/>
  <c r="AH2539" i="11"/>
  <c r="AH2538" i="11"/>
  <c r="AH2537" i="11"/>
  <c r="AH2536" i="11"/>
  <c r="AH2535" i="11"/>
  <c r="AH2534" i="11"/>
  <c r="AH2533" i="11"/>
  <c r="AH2532" i="11"/>
  <c r="AH2531" i="11"/>
  <c r="AH2530" i="11"/>
  <c r="AH2529" i="11"/>
  <c r="AH2528" i="11"/>
  <c r="AH2527" i="11"/>
  <c r="AH2526" i="11"/>
  <c r="AH2525" i="11"/>
  <c r="AH2524" i="11"/>
  <c r="AH2523" i="11"/>
  <c r="AH2522" i="11"/>
  <c r="AH2521" i="11"/>
  <c r="AH2520" i="11"/>
  <c r="AH2519" i="11"/>
  <c r="AH2518" i="11"/>
  <c r="AH2517" i="11"/>
  <c r="AH2516" i="11"/>
  <c r="AH2515" i="11"/>
  <c r="AH2514" i="11"/>
  <c r="AH2513" i="11"/>
  <c r="AH2512" i="11"/>
  <c r="AH2511" i="11"/>
  <c r="AH2510" i="11"/>
  <c r="AH2509" i="11"/>
  <c r="AH2508" i="11"/>
  <c r="AH2507" i="11"/>
  <c r="AH2506" i="11"/>
  <c r="AH2505" i="11"/>
  <c r="AH2504" i="11"/>
  <c r="AH2503" i="11"/>
  <c r="AH2502" i="11"/>
  <c r="AH2501" i="11"/>
  <c r="AH2500" i="11"/>
  <c r="AH2499" i="11"/>
  <c r="AH2498" i="11"/>
  <c r="AH2497" i="11"/>
  <c r="AH2496" i="11"/>
  <c r="AH2495" i="11"/>
  <c r="AH2494" i="11"/>
  <c r="AH2493" i="11"/>
  <c r="AH2492" i="11"/>
  <c r="AH2491" i="11"/>
  <c r="AH2490" i="11"/>
  <c r="AH2489" i="11"/>
  <c r="AH2488" i="11"/>
  <c r="AH2487" i="11"/>
  <c r="AH2486" i="11"/>
  <c r="AH2485" i="11"/>
  <c r="AH2484" i="11"/>
  <c r="AH2483" i="11"/>
  <c r="AH2482" i="11"/>
  <c r="AH2481" i="11"/>
  <c r="AH2480" i="11"/>
  <c r="AH2479" i="11"/>
  <c r="AH2478" i="11"/>
  <c r="AH2477" i="11"/>
  <c r="AH2476" i="11"/>
  <c r="AH2475" i="11"/>
  <c r="AH2474" i="11"/>
  <c r="AH2473" i="11"/>
  <c r="AH2472" i="11"/>
  <c r="AH2471" i="11"/>
  <c r="AH2470" i="11"/>
  <c r="AH2469" i="11"/>
  <c r="AH2468" i="11"/>
  <c r="AH2467" i="11"/>
  <c r="AH2466" i="11"/>
  <c r="AH2465" i="11"/>
  <c r="AH2464" i="11"/>
  <c r="AH2463" i="11"/>
  <c r="AH2462" i="11"/>
  <c r="AH2461" i="11"/>
  <c r="AH2460" i="11"/>
  <c r="AH2459" i="11"/>
  <c r="AH2458" i="11"/>
  <c r="AH2457" i="11"/>
  <c r="AH2456" i="11"/>
  <c r="AH2455" i="11"/>
  <c r="AH2454" i="11"/>
  <c r="AH2453" i="11"/>
  <c r="AH2452" i="11"/>
  <c r="AH2451" i="11"/>
  <c r="AH2450" i="11"/>
  <c r="AH2449" i="11"/>
  <c r="AH2448" i="11"/>
  <c r="AH2447" i="11"/>
  <c r="AH2446" i="11"/>
  <c r="AH2445" i="11"/>
  <c r="AH2444" i="11"/>
  <c r="AH2443" i="11"/>
  <c r="AH2442" i="11"/>
  <c r="AH2441" i="11"/>
  <c r="AH2440" i="11"/>
  <c r="AH2439" i="11"/>
  <c r="AH2438" i="11"/>
  <c r="AH2437" i="11"/>
  <c r="AH2436" i="11"/>
  <c r="AH2435" i="11"/>
  <c r="AH2434" i="11"/>
  <c r="AH2433" i="11"/>
  <c r="AH2432" i="11"/>
  <c r="AH2431" i="11"/>
  <c r="AH2430" i="11"/>
  <c r="AH2429" i="11"/>
  <c r="AH2428" i="11"/>
  <c r="AH2427" i="11"/>
  <c r="AH2426" i="11"/>
  <c r="AH2425" i="11"/>
  <c r="AH2424" i="11"/>
  <c r="AH2423" i="11"/>
  <c r="AH2422" i="11"/>
  <c r="AH2421" i="11"/>
  <c r="AH2420" i="11"/>
  <c r="AH2419" i="11"/>
  <c r="AH2418" i="11"/>
  <c r="AH2417" i="11"/>
  <c r="AH2416" i="11"/>
  <c r="AH2415" i="11"/>
  <c r="AH2414" i="11"/>
  <c r="AH2413" i="11"/>
  <c r="AH2412" i="11"/>
  <c r="AH2411" i="11"/>
  <c r="AH2410" i="11"/>
  <c r="AH2409" i="11"/>
  <c r="AH2408" i="11"/>
  <c r="AH2407" i="11"/>
  <c r="AH2406" i="11"/>
  <c r="AH2405" i="11"/>
  <c r="AH2404" i="11"/>
  <c r="AH2403" i="11"/>
  <c r="AH2402" i="11"/>
  <c r="AH2401" i="11"/>
  <c r="AH2400" i="11"/>
  <c r="AH2399" i="11"/>
  <c r="AH2398" i="11"/>
  <c r="AH2397" i="11"/>
  <c r="AH2396" i="11"/>
  <c r="AH2395" i="11"/>
  <c r="AH2394" i="11"/>
  <c r="AH2393" i="11"/>
  <c r="AH2392" i="11"/>
  <c r="AH2391" i="11"/>
  <c r="AH2390" i="11"/>
  <c r="AH2389" i="11"/>
  <c r="AH2388" i="11"/>
  <c r="AH2387" i="11"/>
  <c r="AH2386" i="11"/>
  <c r="AH2385" i="11"/>
  <c r="AH2384" i="11"/>
  <c r="AH2383" i="11"/>
  <c r="AH2382" i="11"/>
  <c r="AH2381" i="11"/>
  <c r="AH2380" i="11"/>
  <c r="AH2379" i="11"/>
  <c r="AH2378" i="11"/>
  <c r="AH2377" i="11"/>
  <c r="AH2376" i="11"/>
  <c r="AH2375" i="11"/>
  <c r="AH2374" i="11"/>
  <c r="AH2373" i="11"/>
  <c r="AH2372" i="11"/>
  <c r="AH2371" i="11"/>
  <c r="AH2370" i="11"/>
  <c r="AH2369" i="11"/>
  <c r="AH2368" i="11"/>
  <c r="AH2367" i="11"/>
  <c r="AH2366" i="11"/>
  <c r="AH2365" i="11"/>
  <c r="AH2364" i="11"/>
  <c r="AH2363" i="11"/>
  <c r="AH2362" i="11"/>
  <c r="AH2361" i="11"/>
  <c r="AH2360" i="11"/>
  <c r="AH2359" i="11"/>
  <c r="AH2358" i="11"/>
  <c r="AH2357" i="11"/>
  <c r="AH2356" i="11"/>
  <c r="AH2355" i="11"/>
  <c r="AH2354" i="11"/>
  <c r="AH2353" i="11"/>
  <c r="AH2352" i="11"/>
  <c r="AH2351" i="11"/>
  <c r="AH2350" i="11"/>
  <c r="AH2349" i="11"/>
  <c r="AH2348" i="11"/>
  <c r="AH2347" i="11"/>
  <c r="AH2346" i="11"/>
  <c r="AH2345" i="11"/>
  <c r="AH2344" i="11"/>
  <c r="AH2343" i="11"/>
  <c r="AH2342" i="11"/>
  <c r="AH2341" i="11"/>
  <c r="AH2340" i="11"/>
  <c r="AH2339" i="11"/>
  <c r="AH2338" i="11"/>
  <c r="AH2337" i="11"/>
  <c r="AH2336" i="11"/>
  <c r="AH2335" i="11"/>
  <c r="AH2334" i="11"/>
  <c r="AH2333" i="11"/>
  <c r="AH2332" i="11"/>
  <c r="AH2331" i="11"/>
  <c r="AH2330" i="11"/>
  <c r="AH2329" i="11"/>
  <c r="AH2328" i="11"/>
  <c r="AH2327" i="11"/>
  <c r="AH2326" i="11"/>
  <c r="AH2325" i="11"/>
  <c r="AH2324" i="11"/>
  <c r="AH2323" i="11"/>
  <c r="AH2322" i="11"/>
  <c r="AH2321" i="11"/>
  <c r="AH2320" i="11"/>
  <c r="AH2319" i="11"/>
  <c r="AH2318" i="11"/>
  <c r="AH2317" i="11"/>
  <c r="AH2316" i="11"/>
  <c r="AH2315" i="11"/>
  <c r="AH2314" i="11"/>
  <c r="AH2313" i="11"/>
  <c r="AH2312" i="11"/>
  <c r="AH2311" i="11"/>
  <c r="AH2310" i="11"/>
  <c r="AH2309" i="11"/>
  <c r="AH2308" i="11"/>
  <c r="AH2307" i="11"/>
  <c r="AH2306" i="11"/>
  <c r="AH2305" i="11"/>
  <c r="AH2304" i="11"/>
  <c r="AH2303" i="11"/>
  <c r="AH2302" i="11"/>
  <c r="AH2301" i="11"/>
  <c r="AH2300" i="11"/>
  <c r="AH2299" i="11"/>
  <c r="AH2298" i="11"/>
  <c r="AH2297" i="11"/>
  <c r="AH2296" i="11"/>
  <c r="AH2295" i="11"/>
  <c r="AH2294" i="11"/>
  <c r="AH2293" i="11"/>
  <c r="AH2292" i="11"/>
  <c r="AH2291" i="11"/>
  <c r="AH2290" i="11"/>
  <c r="AH2289" i="11"/>
  <c r="AH2288" i="11"/>
  <c r="AH2287" i="11"/>
  <c r="AH2286" i="11"/>
  <c r="AH2285" i="11"/>
  <c r="AH2284" i="11"/>
  <c r="AH2283" i="11"/>
  <c r="AH2282" i="11"/>
  <c r="AH2281" i="11"/>
  <c r="AH2280" i="11"/>
  <c r="AH2279" i="11"/>
  <c r="AH2278" i="11"/>
  <c r="AH2277" i="11"/>
  <c r="AH2276" i="11"/>
  <c r="AH2275" i="11"/>
  <c r="AH2274" i="11"/>
  <c r="AH2273" i="11"/>
  <c r="AH2272" i="11"/>
  <c r="AH2271" i="11"/>
  <c r="AH2270" i="11"/>
  <c r="AH2269" i="11"/>
  <c r="AH2268" i="11"/>
  <c r="AH2267" i="11"/>
  <c r="AH2266" i="11"/>
  <c r="AH2265" i="11"/>
  <c r="AH2264" i="11"/>
  <c r="AH2263" i="11"/>
  <c r="AH2262" i="11"/>
  <c r="AH2261" i="11"/>
  <c r="AH2260" i="11"/>
  <c r="AH2259" i="11"/>
  <c r="AH2258" i="11"/>
  <c r="AH2257" i="11"/>
  <c r="AH2256" i="11"/>
  <c r="AH2255" i="11"/>
  <c r="AH2254" i="11"/>
  <c r="AH2253" i="11"/>
  <c r="AH2252" i="11"/>
  <c r="AH2251" i="11"/>
  <c r="AH2250" i="11"/>
  <c r="AH2249" i="11"/>
  <c r="AH2248" i="11"/>
  <c r="AH2247" i="11"/>
  <c r="AH2246" i="11"/>
  <c r="AH2245" i="11"/>
  <c r="AH2244" i="11"/>
  <c r="AH2243" i="11"/>
  <c r="AH2242" i="11"/>
  <c r="AH2241" i="11"/>
  <c r="AH2240" i="11"/>
  <c r="AH2239" i="11"/>
  <c r="AH2238" i="11"/>
  <c r="AH2237" i="11"/>
  <c r="AH2236" i="11"/>
  <c r="AH2235" i="11"/>
  <c r="AH2234" i="11"/>
  <c r="AH2233" i="11"/>
  <c r="AH2232" i="11"/>
  <c r="AH2231" i="11"/>
  <c r="AH2230" i="11"/>
  <c r="AH2229" i="11"/>
  <c r="AH2228" i="11"/>
  <c r="AH2227" i="11"/>
  <c r="AH2226" i="11"/>
  <c r="AH2225" i="11"/>
  <c r="AH2224" i="11"/>
  <c r="AH2223" i="11"/>
  <c r="AH2222" i="11"/>
  <c r="AH2221" i="11"/>
  <c r="AH2220" i="11"/>
  <c r="AH2219" i="11"/>
  <c r="AH2218" i="11"/>
  <c r="AH2217" i="11"/>
  <c r="AH2216" i="11"/>
  <c r="AH2215" i="11"/>
  <c r="AH2214" i="11"/>
  <c r="AH2213" i="11"/>
  <c r="AH2212" i="11"/>
  <c r="AH2211" i="11"/>
  <c r="AH2210" i="11"/>
  <c r="AH2209" i="11"/>
  <c r="AH2208" i="11"/>
  <c r="AH2207" i="11"/>
  <c r="AH2206" i="11"/>
  <c r="AH2205" i="11"/>
  <c r="AH2204" i="11"/>
  <c r="AH2203" i="11"/>
  <c r="AH2202" i="11"/>
  <c r="AH2201" i="11"/>
  <c r="AH2200" i="11"/>
  <c r="AH2199" i="11"/>
  <c r="AH2198" i="11"/>
  <c r="AH2197" i="11"/>
  <c r="AH2196" i="11"/>
  <c r="AH2195" i="11"/>
  <c r="AH2194" i="11"/>
  <c r="AH2193" i="11"/>
  <c r="AH2192" i="11"/>
  <c r="AH2191" i="11"/>
  <c r="AH2190" i="11"/>
  <c r="AH2189" i="11"/>
  <c r="AH2188" i="11"/>
  <c r="AH2187" i="11"/>
  <c r="AH2186" i="11"/>
  <c r="AH2185" i="11"/>
  <c r="AH2184" i="11"/>
  <c r="AH2183" i="11"/>
  <c r="AH2182" i="11"/>
  <c r="AH2181" i="11"/>
  <c r="AH2180" i="11"/>
  <c r="AH2179" i="11"/>
  <c r="AH2178" i="11"/>
  <c r="AH2177" i="11"/>
  <c r="AH2176" i="11"/>
  <c r="AH2175" i="11"/>
  <c r="AH2174" i="11"/>
  <c r="AH2173" i="11"/>
  <c r="AH2172" i="11"/>
  <c r="AH2171" i="11"/>
  <c r="AH2170" i="11"/>
  <c r="AH2169" i="11"/>
  <c r="AH2168" i="11"/>
  <c r="AH2167" i="11"/>
  <c r="AH2166" i="11"/>
  <c r="AH2165" i="11"/>
  <c r="AH2164" i="11"/>
  <c r="AH2163" i="11"/>
  <c r="AH2162" i="11"/>
  <c r="AH2161" i="11"/>
  <c r="AH2160" i="11"/>
  <c r="AH2159" i="11"/>
  <c r="AH2158" i="11"/>
  <c r="AH2157" i="11"/>
  <c r="AH2156" i="11"/>
  <c r="AH2155" i="11"/>
  <c r="AH2154" i="11"/>
  <c r="AH2153" i="11"/>
  <c r="AH2152" i="11"/>
  <c r="AH2151" i="11"/>
  <c r="AH2150" i="11"/>
  <c r="AH2149" i="11"/>
  <c r="AH2148" i="11"/>
  <c r="AH2147" i="11"/>
  <c r="AH2146" i="11"/>
  <c r="AH2145" i="11"/>
  <c r="AH2144" i="11"/>
  <c r="AH2143" i="11"/>
  <c r="AH2142" i="11"/>
  <c r="AH2141" i="11"/>
  <c r="AH2140" i="11"/>
  <c r="AH2139" i="11"/>
  <c r="AH2138" i="11"/>
  <c r="AH2137" i="11"/>
  <c r="AH2136" i="11"/>
  <c r="AH2135" i="11"/>
  <c r="AH2134" i="11"/>
  <c r="AH2133" i="11"/>
  <c r="AH2132" i="11"/>
  <c r="AH2131" i="11"/>
  <c r="AH2130" i="11"/>
  <c r="AH2129" i="11"/>
  <c r="AH2128" i="11"/>
  <c r="AH2127" i="11"/>
  <c r="AH2126" i="11"/>
  <c r="AH2125" i="11"/>
  <c r="AH2124" i="11"/>
  <c r="AH2123" i="11"/>
  <c r="AH2122" i="11"/>
  <c r="AH2121" i="11"/>
  <c r="AH2120" i="11"/>
  <c r="AH2119" i="11"/>
  <c r="AH2118" i="11"/>
  <c r="AH2117" i="11"/>
  <c r="AH2116" i="11"/>
  <c r="AH2115" i="11"/>
  <c r="AH2114" i="11"/>
  <c r="AH2113" i="11"/>
  <c r="AH2112" i="11"/>
  <c r="AH2111" i="11"/>
  <c r="AH2110" i="11"/>
  <c r="AH2109" i="11"/>
  <c r="AH2108" i="11"/>
  <c r="AH2107" i="11"/>
  <c r="AH2106" i="11"/>
  <c r="AH2105" i="11"/>
  <c r="AH2104" i="11"/>
  <c r="AH2103" i="11"/>
  <c r="AH2102" i="11"/>
  <c r="AH2101" i="11"/>
  <c r="AH2100" i="11"/>
  <c r="AH2099" i="11"/>
  <c r="AH2098" i="11"/>
  <c r="AH2097" i="11"/>
  <c r="AH2096" i="11"/>
  <c r="AH2095" i="11"/>
  <c r="AH2094" i="11"/>
  <c r="AH2093" i="11"/>
  <c r="AH2092" i="11"/>
  <c r="AH2091" i="11"/>
  <c r="AH2090" i="11"/>
  <c r="AH2089" i="11"/>
  <c r="AH2088" i="11"/>
  <c r="AH2087" i="11"/>
  <c r="AH2086" i="11"/>
  <c r="AH2085" i="11"/>
  <c r="AH2084" i="11"/>
  <c r="AH2083" i="11"/>
  <c r="AH2082" i="11"/>
  <c r="AH2081" i="11"/>
  <c r="AH2080" i="11"/>
  <c r="AH2079" i="11"/>
  <c r="AH2078" i="11"/>
  <c r="AH2077" i="11"/>
  <c r="AH2076" i="11"/>
  <c r="AH2075" i="11"/>
  <c r="AH2074" i="11"/>
  <c r="AH2073" i="11"/>
  <c r="AH2072" i="11"/>
  <c r="AH2071" i="11"/>
  <c r="AH2070" i="11"/>
  <c r="AH2069" i="11"/>
  <c r="AH2068" i="11"/>
  <c r="AH2067" i="11"/>
  <c r="AH2066" i="11"/>
  <c r="AH2065" i="11"/>
  <c r="AH2064" i="11"/>
  <c r="AH2063" i="11"/>
  <c r="AH2062" i="11"/>
  <c r="AH2061" i="11"/>
  <c r="AH2060" i="11"/>
  <c r="AH2059" i="11"/>
  <c r="AH2058" i="11"/>
  <c r="AH2057" i="11"/>
  <c r="AH2056" i="11"/>
  <c r="AH2055" i="11"/>
  <c r="AH2054" i="11"/>
  <c r="AH2053" i="11"/>
  <c r="AH2052" i="11"/>
  <c r="AH2051" i="11"/>
  <c r="AH2050" i="11"/>
  <c r="AH2049" i="11"/>
  <c r="AH2048" i="11"/>
  <c r="AH2047" i="11"/>
  <c r="AH2046" i="11"/>
  <c r="AH2045" i="11"/>
  <c r="AH2044" i="11"/>
  <c r="AH2043" i="11"/>
  <c r="AH2042" i="11"/>
  <c r="AH2041" i="11"/>
  <c r="AH2040" i="11"/>
  <c r="AH2039" i="11"/>
  <c r="AH2038" i="11"/>
  <c r="AH2037" i="11"/>
  <c r="AH2036" i="11"/>
  <c r="AH2035" i="11"/>
  <c r="AH2034" i="11"/>
  <c r="AH2033" i="11"/>
  <c r="AH2032" i="11"/>
  <c r="AH2031" i="11"/>
  <c r="AH2030" i="11"/>
  <c r="AH2029" i="11"/>
  <c r="AH2028" i="11"/>
  <c r="AH2027" i="11"/>
  <c r="AH2026" i="11"/>
  <c r="AH2025" i="11"/>
  <c r="AH2024" i="11"/>
  <c r="AH2023" i="11"/>
  <c r="AH2022" i="11"/>
  <c r="AH2021" i="11"/>
  <c r="AH2020" i="11"/>
  <c r="AH2019" i="11"/>
  <c r="AH2018" i="11"/>
  <c r="AH2017" i="11"/>
  <c r="AH2016" i="11"/>
  <c r="AH2015" i="11"/>
  <c r="AH2014" i="11"/>
  <c r="AH2013" i="11"/>
  <c r="AH2012" i="11"/>
  <c r="AH2011" i="11"/>
  <c r="AH2010" i="11"/>
  <c r="AH2009" i="11"/>
  <c r="AH2008" i="11"/>
  <c r="AH2007" i="11"/>
  <c r="AH2006" i="11"/>
  <c r="AH2005" i="11"/>
  <c r="AH2004" i="11"/>
  <c r="AH2003" i="11"/>
  <c r="AH2002" i="11"/>
  <c r="AH2001" i="11"/>
  <c r="AH2000" i="11"/>
  <c r="AH1999" i="11"/>
  <c r="AH1998" i="11"/>
  <c r="AH1997" i="11"/>
  <c r="AH1996" i="11"/>
  <c r="AH1995" i="11"/>
  <c r="AH1994" i="11"/>
  <c r="AH1993" i="11"/>
  <c r="AH1992" i="11"/>
  <c r="AH1991" i="11"/>
  <c r="AH1990" i="11"/>
  <c r="AH1989" i="11"/>
  <c r="AH1988" i="11"/>
  <c r="AH1987" i="11"/>
  <c r="AH1986" i="11"/>
  <c r="AH1985" i="11"/>
  <c r="AH1984" i="11"/>
  <c r="AH1983" i="11"/>
  <c r="AH1982" i="11"/>
  <c r="AH1981" i="11"/>
  <c r="AH1980" i="11"/>
  <c r="AH1979" i="11"/>
  <c r="AH1978" i="11"/>
  <c r="AH1977" i="11"/>
  <c r="AH1976" i="11"/>
  <c r="AH1975" i="11"/>
  <c r="AH1974" i="11"/>
  <c r="AH1973" i="11"/>
  <c r="AH1972" i="11"/>
  <c r="AH1971" i="11"/>
  <c r="AH1970" i="11"/>
  <c r="AH1969" i="11"/>
  <c r="AH1968" i="11"/>
  <c r="AH1967" i="11"/>
  <c r="AH1966" i="11"/>
  <c r="AH1965" i="11"/>
  <c r="AH1964" i="11"/>
  <c r="AH1963" i="11"/>
  <c r="AH1962" i="11"/>
  <c r="AH1961" i="11"/>
  <c r="AH1960" i="11"/>
  <c r="AH1959" i="11"/>
  <c r="AH1958" i="11"/>
  <c r="AH1957" i="11"/>
  <c r="AH1956" i="11"/>
  <c r="AH1955" i="11"/>
  <c r="AH1954" i="11"/>
  <c r="AH1953" i="11"/>
  <c r="AH1952" i="11"/>
  <c r="AH1951" i="11"/>
  <c r="AH1950" i="11"/>
  <c r="AH1949" i="11"/>
  <c r="AH1948" i="11"/>
  <c r="AH1947" i="11"/>
  <c r="AH1946" i="11"/>
  <c r="AH1945" i="11"/>
  <c r="AH1944" i="11"/>
  <c r="AH1943" i="11"/>
  <c r="AH1942" i="11"/>
  <c r="AH1941" i="11"/>
  <c r="AH1940" i="11"/>
  <c r="AH1939" i="11"/>
  <c r="AH1938" i="11"/>
  <c r="AH1937" i="11"/>
  <c r="AH1936" i="11"/>
  <c r="AH1935" i="11"/>
  <c r="AH1934" i="11"/>
  <c r="AH1933" i="11"/>
  <c r="AH1932" i="11"/>
  <c r="AH1931" i="11"/>
  <c r="AH1930" i="11"/>
  <c r="AH1929" i="11"/>
  <c r="AH1928" i="11"/>
  <c r="AH1927" i="11"/>
  <c r="AH1926" i="11"/>
  <c r="AH1925" i="11"/>
  <c r="AH1924" i="11"/>
  <c r="AH1923" i="11"/>
  <c r="AH1922" i="11"/>
  <c r="AH1921" i="11"/>
  <c r="AH1920" i="11"/>
  <c r="AH1919" i="11"/>
  <c r="AH1918" i="11"/>
  <c r="AH1917" i="11"/>
  <c r="AH1916" i="11"/>
  <c r="AH1915" i="11"/>
  <c r="AH1914" i="11"/>
  <c r="AH1913" i="11"/>
  <c r="AH1912" i="11"/>
  <c r="AH1911" i="11"/>
  <c r="AH1910" i="11"/>
  <c r="AH1909" i="11"/>
  <c r="AH1908" i="11"/>
  <c r="AH1907" i="11"/>
  <c r="AH1906" i="11"/>
  <c r="AH1905" i="11"/>
  <c r="AH1904" i="11"/>
  <c r="AH1903" i="11"/>
  <c r="AH1902" i="11"/>
  <c r="AH1901" i="11"/>
  <c r="AH1900" i="11"/>
  <c r="AH1899" i="11"/>
  <c r="AH1898" i="11"/>
  <c r="AH1897" i="11"/>
  <c r="AH1896" i="11"/>
  <c r="AH1895" i="11"/>
  <c r="AH1894" i="11"/>
  <c r="AH1893" i="11"/>
  <c r="AH1892" i="11"/>
  <c r="AH1891" i="11"/>
  <c r="AH1890" i="11"/>
  <c r="AH1889" i="11"/>
  <c r="AH1888" i="11"/>
  <c r="AH1887" i="11"/>
  <c r="AH1886" i="11"/>
  <c r="AH1885" i="11"/>
  <c r="AH1884" i="11"/>
  <c r="AH1883" i="11"/>
  <c r="AH1882" i="11"/>
  <c r="AH1881" i="11"/>
  <c r="AH1880" i="11"/>
  <c r="AH1879" i="11"/>
  <c r="AH1878" i="11"/>
  <c r="AH1877" i="11"/>
  <c r="AH1876" i="11"/>
  <c r="AH1875" i="11"/>
  <c r="AH1874" i="11"/>
  <c r="AH1873" i="11"/>
  <c r="AH1872" i="11"/>
  <c r="AH1871" i="11"/>
  <c r="AH1870" i="11"/>
  <c r="AH1869" i="11"/>
  <c r="AH1868" i="11"/>
  <c r="AH1867" i="11"/>
  <c r="AH1866" i="11"/>
  <c r="AH1865" i="11"/>
  <c r="AH1864" i="11"/>
  <c r="AH1863" i="11"/>
  <c r="AH1862" i="11"/>
  <c r="AH1861" i="11"/>
  <c r="AH1860" i="11"/>
  <c r="AH1859" i="11"/>
  <c r="AH1858" i="11"/>
  <c r="AH1857" i="11"/>
  <c r="AH1856" i="11"/>
  <c r="AH1855" i="11"/>
  <c r="AH1854" i="11"/>
  <c r="AH1853" i="11"/>
  <c r="AH1852" i="11"/>
  <c r="AH1851" i="11"/>
  <c r="AH1850" i="11"/>
  <c r="AH1849" i="11"/>
  <c r="AH1848" i="11"/>
  <c r="AH1847" i="11"/>
  <c r="AH1846" i="11"/>
  <c r="AH1845" i="11"/>
  <c r="AH1844" i="11"/>
  <c r="AH1843" i="11"/>
  <c r="AH1842" i="11"/>
  <c r="AH1841" i="11"/>
  <c r="AH1840" i="11"/>
  <c r="AH1839" i="11"/>
  <c r="AH1838" i="11"/>
  <c r="AH1837" i="11"/>
  <c r="AH1836" i="11"/>
  <c r="AH1835" i="11"/>
  <c r="AH1834" i="11"/>
  <c r="AH1833" i="11"/>
  <c r="AH1832" i="11"/>
  <c r="AH1831" i="11"/>
  <c r="AH1830" i="11"/>
  <c r="AH1829" i="11"/>
  <c r="AH1828" i="11"/>
  <c r="AH1827" i="11"/>
  <c r="AH1826" i="11"/>
  <c r="AH1825" i="11"/>
  <c r="AH1824" i="11"/>
  <c r="AH1823" i="11"/>
  <c r="AH1822" i="11"/>
  <c r="AH1821" i="11"/>
  <c r="AH1820" i="11"/>
  <c r="AH1819" i="11"/>
  <c r="AH1818" i="11"/>
  <c r="AH1817" i="11"/>
  <c r="AH1816" i="11"/>
  <c r="AH1815" i="11"/>
  <c r="AH1814" i="11"/>
  <c r="AH1813" i="11"/>
  <c r="AH1812" i="11"/>
  <c r="AH1811" i="11"/>
  <c r="AH1810" i="11"/>
  <c r="AH1809" i="11"/>
  <c r="AH1808" i="11"/>
  <c r="AH1807" i="11"/>
  <c r="AH1806" i="11"/>
  <c r="AH1805" i="11"/>
  <c r="AH1804" i="11"/>
  <c r="AH1803" i="11"/>
  <c r="AH1802" i="11"/>
  <c r="AH1801" i="11"/>
  <c r="AH1800" i="11"/>
  <c r="AH1799" i="11"/>
  <c r="AH1798" i="11"/>
  <c r="AH1797" i="11"/>
  <c r="AH1796" i="11"/>
  <c r="AH1795" i="11"/>
  <c r="AH1794" i="11"/>
  <c r="AH1793" i="11"/>
  <c r="AH1792" i="11"/>
  <c r="AH1791" i="11"/>
  <c r="AH1790" i="11"/>
  <c r="AH1789" i="11"/>
  <c r="AH1788" i="11"/>
  <c r="AH1787" i="11"/>
  <c r="AH1786" i="11"/>
  <c r="AH1785" i="11"/>
  <c r="AH1784" i="11"/>
  <c r="AH1783" i="11"/>
  <c r="AH1782" i="11"/>
  <c r="AH1781" i="11"/>
  <c r="AH1780" i="11"/>
  <c r="AH1779" i="11"/>
  <c r="AH1778" i="11"/>
  <c r="AH1777" i="11"/>
  <c r="AH1776" i="11"/>
  <c r="AH1775" i="11"/>
  <c r="AH1774" i="11"/>
  <c r="AH1773" i="11"/>
  <c r="AH1772" i="11"/>
  <c r="AH1771" i="11"/>
  <c r="AH1770" i="11"/>
  <c r="AH1769" i="11"/>
  <c r="AH1768" i="11"/>
  <c r="AH1767" i="11"/>
  <c r="AH1766" i="11"/>
  <c r="AH1765" i="11"/>
  <c r="AH1764" i="11"/>
  <c r="AH1763" i="11"/>
  <c r="AH1762" i="11"/>
  <c r="AH1761" i="11"/>
  <c r="AH1760" i="11"/>
  <c r="AH1759" i="11"/>
  <c r="AH1758" i="11"/>
  <c r="AH1757" i="11"/>
  <c r="AH1756" i="11"/>
  <c r="AH1755" i="11"/>
  <c r="AH1754" i="11"/>
  <c r="AH1753" i="11"/>
  <c r="AH1752" i="11"/>
  <c r="AH1751" i="11"/>
  <c r="AH1750" i="11"/>
  <c r="AH1749" i="11"/>
  <c r="AH1748" i="11"/>
  <c r="AH1747" i="11"/>
  <c r="AH1746" i="11"/>
  <c r="AH1745" i="11"/>
  <c r="AH1744" i="11"/>
  <c r="AH1743" i="11"/>
  <c r="AH1742" i="11"/>
  <c r="AH1741" i="11"/>
  <c r="AH1740" i="11"/>
  <c r="AH1739" i="11"/>
  <c r="AH1738" i="11"/>
  <c r="AH1737" i="11"/>
  <c r="AH1736" i="11"/>
  <c r="AH1735" i="11"/>
  <c r="AH1734" i="11"/>
  <c r="AH1733" i="11"/>
  <c r="AH1732" i="11"/>
  <c r="AH1731" i="11"/>
  <c r="AH1730" i="11"/>
  <c r="AH1729" i="11"/>
  <c r="AH1728" i="11"/>
  <c r="AH1727" i="11"/>
  <c r="AH1726" i="11"/>
  <c r="AH1725" i="11"/>
  <c r="AH1724" i="11"/>
  <c r="AH1723" i="11"/>
  <c r="AH1722" i="11"/>
  <c r="AH1721" i="11"/>
  <c r="AH1720" i="11"/>
  <c r="AH1719" i="11"/>
  <c r="AH1718" i="11"/>
  <c r="AH1717" i="11"/>
  <c r="AH1716" i="11"/>
  <c r="AH1715" i="11"/>
  <c r="AH1714" i="11"/>
  <c r="AH1713" i="11"/>
  <c r="AH1712" i="11"/>
  <c r="AH1711" i="11"/>
  <c r="AH1710" i="11"/>
  <c r="AH1709" i="11"/>
  <c r="AH1708" i="11"/>
  <c r="AH1707" i="11"/>
  <c r="AH1706" i="11"/>
  <c r="AH1705" i="11"/>
  <c r="AH1704" i="11"/>
  <c r="AH1703" i="11"/>
  <c r="AH1702" i="11"/>
  <c r="AH1701" i="11"/>
  <c r="AH1700" i="11"/>
  <c r="AH1699" i="11"/>
  <c r="AH1698" i="11"/>
  <c r="AH1697" i="11"/>
  <c r="AH1696" i="11"/>
  <c r="AH1695" i="11"/>
  <c r="AH1694" i="11"/>
  <c r="AH1693" i="11"/>
  <c r="AH1692" i="11"/>
  <c r="AH1691" i="11"/>
  <c r="AH1690" i="11"/>
  <c r="AH1689" i="11"/>
  <c r="AH1688" i="11"/>
  <c r="AH1687" i="11"/>
  <c r="AH1686" i="11"/>
  <c r="AH1685" i="11"/>
  <c r="AH1684" i="11"/>
  <c r="AH1683" i="11"/>
  <c r="AH1682" i="11"/>
  <c r="AH1681" i="11"/>
  <c r="AH1680" i="11"/>
  <c r="AH1679" i="11"/>
  <c r="AH1678" i="11"/>
  <c r="AH1677" i="11"/>
  <c r="AH1676" i="11"/>
  <c r="AH1675" i="11"/>
  <c r="AH1674" i="11"/>
  <c r="AH1673" i="11"/>
  <c r="AH1672" i="11"/>
  <c r="AH1671" i="11"/>
  <c r="AH1670" i="11"/>
  <c r="AH1669" i="11"/>
  <c r="AH1668" i="11"/>
  <c r="AH1667" i="11"/>
  <c r="AH1666" i="11"/>
  <c r="AH1665" i="11"/>
  <c r="AH1664" i="11"/>
  <c r="AH1663" i="11"/>
  <c r="AH1662" i="11"/>
  <c r="AH1661" i="11"/>
  <c r="AH1660" i="11"/>
  <c r="AH1659" i="11"/>
  <c r="AH1658" i="11"/>
  <c r="AH1657" i="11"/>
  <c r="AH1656" i="11"/>
  <c r="AH1655" i="11"/>
  <c r="AH1654" i="11"/>
  <c r="AH1653" i="11"/>
  <c r="AH1652" i="11"/>
  <c r="AH1651" i="11"/>
  <c r="AH1650" i="11"/>
  <c r="AH1649" i="11"/>
  <c r="AH1648" i="11"/>
  <c r="AH1647" i="11"/>
  <c r="AH1646" i="11"/>
  <c r="AH1645" i="11"/>
  <c r="AH1644" i="11"/>
  <c r="AH1643" i="11"/>
  <c r="AH1642" i="11"/>
  <c r="AH1641" i="11"/>
  <c r="AH1640" i="11"/>
  <c r="AH1639" i="11"/>
  <c r="AH1638" i="11"/>
  <c r="AH1637" i="11"/>
  <c r="AH1636" i="11"/>
  <c r="AH1635" i="11"/>
  <c r="AH1634" i="11"/>
  <c r="AH1633" i="11"/>
  <c r="AH1632" i="11"/>
  <c r="AH1631" i="11"/>
  <c r="AH1630" i="11"/>
  <c r="AH1629" i="11"/>
  <c r="AH1628" i="11"/>
  <c r="AH1627" i="11"/>
  <c r="AH1626" i="11"/>
  <c r="AH1625" i="11"/>
  <c r="AH1624" i="11"/>
  <c r="AH1623" i="11"/>
  <c r="AH1622" i="11"/>
  <c r="AH1621" i="11"/>
  <c r="AH1620" i="11"/>
  <c r="AH1619" i="11"/>
  <c r="AH1618" i="11"/>
  <c r="AH1617" i="11"/>
  <c r="AH1616" i="11"/>
  <c r="AH1615" i="11"/>
  <c r="AH1614" i="11"/>
  <c r="AH1613" i="11"/>
  <c r="AH1612" i="11"/>
  <c r="AH1611" i="11"/>
  <c r="AH1610" i="11"/>
  <c r="AH1609" i="11"/>
  <c r="AH1608" i="11"/>
  <c r="AH1607" i="11"/>
  <c r="AH1606" i="11"/>
  <c r="AH1605" i="11"/>
  <c r="AH1604" i="11"/>
  <c r="AH1603" i="11"/>
  <c r="AH1602" i="11"/>
  <c r="AH1601" i="11"/>
  <c r="AH1600" i="11"/>
  <c r="AH1599" i="11"/>
  <c r="AH1598" i="11"/>
  <c r="AH1597" i="11"/>
  <c r="AH1596" i="11"/>
  <c r="AH1595" i="11"/>
  <c r="AH1594" i="11"/>
  <c r="AH1593" i="11"/>
  <c r="AH1592" i="11"/>
  <c r="AH1591" i="11"/>
  <c r="AH1590" i="11"/>
  <c r="AH1589" i="11"/>
  <c r="AH1588" i="11"/>
  <c r="AH1587" i="11"/>
  <c r="AH1586" i="11"/>
  <c r="AH1585" i="11"/>
  <c r="AH1584" i="11"/>
  <c r="AH1583" i="11"/>
  <c r="AH1582" i="11"/>
  <c r="AH1581" i="11"/>
  <c r="AH1580" i="11"/>
  <c r="AH1579" i="11"/>
  <c r="AH1578" i="11"/>
  <c r="AH1577" i="11"/>
  <c r="AH1576" i="11"/>
  <c r="AH1575" i="11"/>
  <c r="AH1574" i="11"/>
  <c r="AH1573" i="11"/>
  <c r="AH1572" i="11"/>
  <c r="AH1571" i="11"/>
  <c r="AH1570" i="11"/>
  <c r="AH1569" i="11"/>
  <c r="AH1568" i="11"/>
  <c r="AH1567" i="11"/>
  <c r="AH1566" i="11"/>
  <c r="AH1565" i="11"/>
  <c r="AH1564" i="11"/>
  <c r="AH1563" i="11"/>
  <c r="AH1562" i="11"/>
  <c r="AH1561" i="11"/>
  <c r="AH1560" i="11"/>
  <c r="AH1559" i="11"/>
  <c r="AH1558" i="11"/>
  <c r="AH1557" i="11"/>
  <c r="AH1556" i="11"/>
  <c r="AH1555" i="11"/>
  <c r="AH1554" i="11"/>
  <c r="AH1553" i="11"/>
  <c r="AH1552" i="11"/>
  <c r="AH1551" i="11"/>
  <c r="AH1550" i="11"/>
  <c r="AH1549" i="11"/>
  <c r="AH1548" i="11"/>
  <c r="AH1547" i="11"/>
  <c r="AH1546" i="11"/>
  <c r="AH1545" i="11"/>
  <c r="AH1544" i="11"/>
  <c r="AH1543" i="11"/>
  <c r="AH1542" i="11"/>
  <c r="AH1541" i="11"/>
  <c r="AH1540" i="11"/>
  <c r="AH1539" i="11"/>
  <c r="AH1538" i="11"/>
  <c r="AH1537" i="11"/>
  <c r="AH1536" i="11"/>
  <c r="AH1535" i="11"/>
  <c r="AH1534" i="11"/>
  <c r="AH1533" i="11"/>
  <c r="AH1532" i="11"/>
  <c r="AH1531" i="11"/>
  <c r="AH1530" i="11"/>
  <c r="AH1529" i="11"/>
  <c r="AH1528" i="11"/>
  <c r="AH1527" i="11"/>
  <c r="AH1526" i="11"/>
  <c r="AH1525" i="11"/>
  <c r="AH1524" i="11"/>
  <c r="AH1523" i="11"/>
  <c r="AH1522" i="11"/>
  <c r="AH1521" i="11"/>
  <c r="AH1520" i="11"/>
  <c r="AH1519" i="11"/>
  <c r="AH1518" i="11"/>
  <c r="AH1517" i="11"/>
  <c r="AH1516" i="11"/>
  <c r="AH1515" i="11"/>
  <c r="AH1514" i="11"/>
  <c r="AH1513" i="11"/>
  <c r="AH1512" i="11"/>
  <c r="AH1511" i="11"/>
  <c r="AH1510" i="11"/>
  <c r="AH1509" i="11"/>
  <c r="AH1508" i="11"/>
  <c r="AH1507" i="11"/>
  <c r="AH1506" i="11"/>
  <c r="AH1505" i="11"/>
  <c r="AH1504" i="11"/>
  <c r="AH1503" i="11"/>
  <c r="AH1502" i="11"/>
  <c r="AH1501" i="11"/>
  <c r="AH1500" i="11"/>
  <c r="AH1499" i="11"/>
  <c r="AH1498" i="11"/>
  <c r="AH1497" i="11"/>
  <c r="AH1496" i="11"/>
  <c r="AH1495" i="11"/>
  <c r="AH1494" i="11"/>
  <c r="AH1493" i="11"/>
  <c r="AH1492" i="11"/>
  <c r="AH1491" i="11"/>
  <c r="AH1490" i="11"/>
  <c r="AH1489" i="11"/>
  <c r="AH1488" i="11"/>
  <c r="AH1487" i="11"/>
  <c r="AH1486" i="11"/>
  <c r="AH1485" i="11"/>
  <c r="AH1484" i="11"/>
  <c r="AH1483" i="11"/>
  <c r="AH1482" i="11"/>
  <c r="AH1481" i="11"/>
  <c r="AH1480" i="11"/>
  <c r="AH1479" i="11"/>
  <c r="AH1478" i="11"/>
  <c r="AH1477" i="11"/>
  <c r="AH1476" i="11"/>
  <c r="AH1475" i="11"/>
  <c r="AH1474" i="11"/>
  <c r="AH1473" i="11"/>
  <c r="AH1472" i="11"/>
  <c r="AH1471" i="11"/>
  <c r="AH1470" i="11"/>
  <c r="AH1469" i="11"/>
  <c r="AH1468" i="11"/>
  <c r="AH1467" i="11"/>
  <c r="AH1466" i="11"/>
  <c r="AH1465" i="11"/>
  <c r="AH1464" i="11"/>
  <c r="AH1463" i="11"/>
  <c r="AH1462" i="11"/>
  <c r="AH1461" i="11"/>
  <c r="AH1460" i="11"/>
  <c r="AH1459" i="11"/>
  <c r="AH1458" i="11"/>
  <c r="AH1457" i="11"/>
  <c r="AH1456" i="11"/>
  <c r="AH1455" i="11"/>
  <c r="AH1454" i="11"/>
  <c r="AH1453" i="11"/>
  <c r="AH1452" i="11"/>
  <c r="AH1451" i="11"/>
  <c r="AH1450" i="11"/>
  <c r="AH1449" i="11"/>
  <c r="AH1448" i="11"/>
  <c r="AH1447" i="11"/>
  <c r="AH1446" i="11"/>
  <c r="AH1445" i="11"/>
  <c r="AH1444" i="11"/>
  <c r="AH1443" i="11"/>
  <c r="AH1442" i="11"/>
  <c r="AH1441" i="11"/>
  <c r="AH1440" i="11"/>
  <c r="AH1439" i="11"/>
  <c r="AH1438" i="11"/>
  <c r="AH1437" i="11"/>
  <c r="AH1436" i="11"/>
  <c r="AH1435" i="11"/>
  <c r="AH1434" i="11"/>
  <c r="AH1433" i="11"/>
  <c r="AH1432" i="11"/>
  <c r="AH1431" i="11"/>
  <c r="AH1430" i="11"/>
  <c r="AH1429" i="11"/>
  <c r="AH1428" i="11"/>
  <c r="AH1427" i="11"/>
  <c r="AH1426" i="11"/>
  <c r="AH1425" i="11"/>
  <c r="AH1424" i="11"/>
  <c r="AH1423" i="11"/>
  <c r="AH1422" i="11"/>
  <c r="AH1421" i="11"/>
  <c r="AH1420" i="11"/>
  <c r="AH1419" i="11"/>
  <c r="AH1418" i="11"/>
  <c r="AH1417" i="11"/>
  <c r="AH1416" i="11"/>
  <c r="AH1415" i="11"/>
  <c r="AH1414" i="11"/>
  <c r="AH1413" i="11"/>
  <c r="AH1412" i="11"/>
  <c r="AH1411" i="11"/>
  <c r="AH1410" i="11"/>
  <c r="AH1409" i="11"/>
  <c r="AH1408" i="11"/>
  <c r="AH1407" i="11"/>
  <c r="AH1406" i="11"/>
  <c r="AH1405" i="11"/>
  <c r="AH1404" i="11"/>
  <c r="AH1403" i="11"/>
  <c r="AH1402" i="11"/>
  <c r="AH1401" i="11"/>
  <c r="AH1400" i="11"/>
  <c r="AH1399" i="11"/>
  <c r="AH1398" i="11"/>
  <c r="AH1397" i="11"/>
  <c r="AH1396" i="11"/>
  <c r="AH1395" i="11"/>
  <c r="AH1394" i="11"/>
  <c r="AH1393" i="11"/>
  <c r="AH1392" i="11"/>
  <c r="AH1391" i="11"/>
  <c r="AH1390" i="11"/>
  <c r="AH1389" i="11"/>
  <c r="AH1388" i="11"/>
  <c r="AH1387" i="11"/>
  <c r="AH1386" i="11"/>
  <c r="AH1385" i="11"/>
  <c r="AH1384" i="11"/>
  <c r="AH1383" i="11"/>
  <c r="AH1382" i="11"/>
  <c r="AH1381" i="11"/>
  <c r="AH1380" i="11"/>
  <c r="AH1379" i="11"/>
  <c r="AH1378" i="11"/>
  <c r="AH1377" i="11"/>
  <c r="AH1376" i="11"/>
  <c r="AH1375" i="11"/>
  <c r="AH1374" i="11"/>
  <c r="AH1373" i="11"/>
  <c r="AH1372" i="11"/>
  <c r="AH1371" i="11"/>
  <c r="AH1370" i="11"/>
  <c r="AH1369" i="11"/>
  <c r="AH1368" i="11"/>
  <c r="AH1367" i="11"/>
  <c r="AH1366" i="11"/>
  <c r="AH1365" i="11"/>
  <c r="AH1364" i="11"/>
  <c r="AH1363" i="11"/>
  <c r="AH1362" i="11"/>
  <c r="AH1361" i="11"/>
  <c r="AH1360" i="11"/>
  <c r="AH1359" i="11"/>
  <c r="AH1358" i="11"/>
  <c r="AH1357" i="11"/>
  <c r="AH1356" i="11"/>
  <c r="AH1355" i="11"/>
  <c r="AH1354" i="11"/>
  <c r="AH1353" i="11"/>
  <c r="AH1352" i="11"/>
  <c r="AH1351" i="11"/>
  <c r="AH1350" i="11"/>
  <c r="AH1349" i="11"/>
  <c r="AH1348" i="11"/>
  <c r="AH1347" i="11"/>
  <c r="AH1346" i="11"/>
  <c r="AH1345" i="11"/>
  <c r="AH1344" i="11"/>
  <c r="AH1343" i="11"/>
  <c r="AH1342" i="11"/>
  <c r="AH1341" i="11"/>
  <c r="AH1340" i="11"/>
  <c r="AH1339" i="11"/>
  <c r="AH1338" i="11"/>
  <c r="AH1337" i="11"/>
  <c r="AH1336" i="11"/>
  <c r="AH1335" i="11"/>
  <c r="AH1334" i="11"/>
  <c r="AH1333" i="11"/>
  <c r="AH1332" i="11"/>
  <c r="AH1331" i="11"/>
  <c r="AH1330" i="11"/>
  <c r="AH1329" i="11"/>
  <c r="AH1328" i="11"/>
  <c r="AH1327" i="11"/>
  <c r="AH1326" i="11"/>
  <c r="AH1325" i="11"/>
  <c r="AH1324" i="11"/>
  <c r="AH1323" i="11"/>
  <c r="AH1322" i="11"/>
  <c r="AH1321" i="11"/>
  <c r="AH1320" i="11"/>
  <c r="AH1319" i="11"/>
  <c r="AH1318" i="11"/>
  <c r="AH1317" i="11"/>
  <c r="AH1316" i="11"/>
  <c r="AH1315" i="11"/>
  <c r="AH1314" i="11"/>
  <c r="AH1313" i="11"/>
  <c r="AH1312" i="11"/>
  <c r="AH1311" i="11"/>
  <c r="AH1310" i="11"/>
  <c r="AH1309" i="11"/>
  <c r="AH1308" i="11"/>
  <c r="AH1307" i="11"/>
  <c r="AH1306" i="11"/>
  <c r="AH1305" i="11"/>
  <c r="AH1304" i="11"/>
  <c r="AH1303" i="11"/>
  <c r="AH1302" i="11"/>
  <c r="AH1301" i="11"/>
  <c r="AH1300" i="11"/>
  <c r="AH1299" i="11"/>
  <c r="AH1298" i="11"/>
  <c r="AH1297" i="11"/>
  <c r="AH1296" i="11"/>
  <c r="AH1295" i="11"/>
  <c r="AH1294" i="11"/>
  <c r="AH1293" i="11"/>
  <c r="AH1292" i="11"/>
  <c r="AH1291" i="11"/>
  <c r="AH1290" i="11"/>
  <c r="AH1289" i="11"/>
  <c r="AH1288" i="11"/>
  <c r="AH1287" i="11"/>
  <c r="AH1286" i="11"/>
  <c r="AH1285" i="11"/>
  <c r="AH1284" i="11"/>
  <c r="AH1283" i="11"/>
  <c r="AH1282" i="11"/>
  <c r="AH1281" i="11"/>
  <c r="AH1280" i="11"/>
  <c r="AH1279" i="11"/>
  <c r="AH1278" i="11"/>
  <c r="AH1277" i="11"/>
  <c r="AH1276" i="11"/>
  <c r="AH1275" i="11"/>
  <c r="AH1274" i="11"/>
  <c r="AH1273" i="11"/>
  <c r="AH1272" i="11"/>
  <c r="AH1271" i="11"/>
  <c r="AH1270" i="11"/>
  <c r="AH1269" i="11"/>
  <c r="AH1268" i="11"/>
  <c r="AH1267" i="11"/>
  <c r="AH1266" i="11"/>
  <c r="AH1265" i="11"/>
  <c r="AH1264" i="11"/>
  <c r="AH1263" i="11"/>
  <c r="AH1262" i="11"/>
  <c r="AH1261" i="11"/>
  <c r="AH1260" i="11"/>
  <c r="AH1259" i="11"/>
  <c r="AH1258" i="11"/>
  <c r="AH1257" i="11"/>
  <c r="AH1256" i="11"/>
  <c r="AH1255" i="11"/>
  <c r="AH1254" i="11"/>
  <c r="AH1253" i="11"/>
  <c r="AH1252" i="11"/>
  <c r="AH1251" i="11"/>
  <c r="AH1250" i="11"/>
  <c r="AH1249" i="11"/>
  <c r="AH1248" i="11"/>
  <c r="AH1247" i="11"/>
  <c r="AH1246" i="11"/>
  <c r="AH1245" i="11"/>
  <c r="AH1244" i="11"/>
  <c r="AH1243" i="11"/>
  <c r="AH1242" i="11"/>
  <c r="AH1241" i="11"/>
  <c r="AH1240" i="11"/>
  <c r="AH1239" i="11"/>
  <c r="AH1238" i="11"/>
  <c r="AH1237" i="11"/>
  <c r="AH1236" i="11"/>
  <c r="AH1235" i="11"/>
  <c r="AH1234" i="11"/>
  <c r="AH1233" i="11"/>
  <c r="AH1232" i="11"/>
  <c r="AH1231" i="11"/>
  <c r="AH1230" i="11"/>
  <c r="AH1229" i="11"/>
  <c r="AH1228" i="11"/>
  <c r="AH1227" i="11"/>
  <c r="AH1226" i="11"/>
  <c r="AH1225" i="11"/>
  <c r="AH1224" i="11"/>
  <c r="AH1223" i="11"/>
  <c r="AH1222" i="11"/>
  <c r="AH1221" i="11"/>
  <c r="AH1220" i="11"/>
  <c r="AH1219" i="11"/>
  <c r="AH1218" i="11"/>
  <c r="AH1217" i="11"/>
  <c r="AH1216" i="11"/>
  <c r="AH1215" i="11"/>
  <c r="AH1214" i="11"/>
  <c r="AH1213" i="11"/>
  <c r="AH1212" i="11"/>
  <c r="AH1211" i="11"/>
  <c r="AH1210" i="11"/>
  <c r="AH1209" i="11"/>
  <c r="AH1208" i="11"/>
  <c r="AH1207" i="11"/>
  <c r="AH1206" i="11"/>
  <c r="AH1205" i="11"/>
  <c r="AH1204" i="11"/>
  <c r="AH1203" i="11"/>
  <c r="AH1202" i="11"/>
  <c r="AH1201" i="11"/>
  <c r="AH1200" i="11"/>
  <c r="AH1199" i="11"/>
  <c r="AH1198" i="11"/>
  <c r="AH1197" i="11"/>
  <c r="AH1196" i="11"/>
  <c r="AH1195" i="11"/>
  <c r="AH1194" i="11"/>
  <c r="AH1193" i="11"/>
  <c r="AH1192" i="11"/>
  <c r="AH1191" i="11"/>
  <c r="AH1190" i="11"/>
  <c r="AH1189" i="11"/>
  <c r="AH1188" i="11"/>
  <c r="AH1187" i="11"/>
  <c r="AH1186" i="11"/>
  <c r="AH1185" i="11"/>
  <c r="AH1184" i="11"/>
  <c r="AH1183" i="11"/>
  <c r="AH1182" i="11"/>
  <c r="AH1181" i="11"/>
  <c r="AH1180" i="11"/>
  <c r="AH1179" i="11"/>
  <c r="AH1178" i="11"/>
  <c r="AH1177" i="11"/>
  <c r="AH1176" i="11"/>
  <c r="AH1175" i="11"/>
  <c r="AH1174" i="11"/>
  <c r="AH1173" i="11"/>
  <c r="AH1172" i="11"/>
  <c r="AH1171" i="11"/>
  <c r="AH1170" i="11"/>
  <c r="AH1169" i="11"/>
  <c r="AH1168" i="11"/>
  <c r="AH1167" i="11"/>
  <c r="AH1166" i="11"/>
  <c r="AH1165" i="11"/>
  <c r="AH1164" i="11"/>
  <c r="AH1163" i="11"/>
  <c r="AH1162" i="11"/>
  <c r="AH1161" i="11"/>
  <c r="AH1160" i="11"/>
  <c r="AH1159" i="11"/>
  <c r="AH1158" i="11"/>
  <c r="AH1157" i="11"/>
  <c r="AH1156" i="11"/>
  <c r="AH1155" i="11"/>
  <c r="AH1154" i="11"/>
  <c r="AH1153" i="11"/>
  <c r="AH1152" i="11"/>
  <c r="AH1151" i="11"/>
  <c r="AH1150" i="11"/>
  <c r="AH1149" i="11"/>
  <c r="AH1148" i="11"/>
  <c r="AH1147" i="11"/>
  <c r="AH1146" i="11"/>
  <c r="AH1145" i="11"/>
  <c r="AH1144" i="11"/>
  <c r="AH1143" i="11"/>
  <c r="AH1142" i="11"/>
  <c r="AH1141" i="11"/>
  <c r="AH1140" i="11"/>
  <c r="AH1139" i="11"/>
  <c r="AH1138" i="11"/>
  <c r="AH1137" i="11"/>
  <c r="AH1136" i="11"/>
  <c r="AH1135" i="11"/>
  <c r="AH1134" i="11"/>
  <c r="AH1133" i="11"/>
  <c r="AH1132" i="11"/>
  <c r="AH1131" i="11"/>
  <c r="AH1130" i="11"/>
  <c r="AH1129" i="11"/>
  <c r="AH1128" i="11"/>
  <c r="AH1127" i="11"/>
  <c r="AH1126" i="11"/>
  <c r="AH1125" i="11"/>
  <c r="AH1124" i="11"/>
  <c r="AH1123" i="11"/>
  <c r="AH1122" i="11"/>
  <c r="AH1121" i="11"/>
  <c r="AH1120" i="11"/>
  <c r="AH1119" i="11"/>
  <c r="AH1118" i="11"/>
  <c r="AH1117" i="11"/>
  <c r="AH1116" i="11"/>
  <c r="AH1115" i="11"/>
  <c r="AH1114" i="11"/>
  <c r="AH1113" i="11"/>
  <c r="AH1112" i="11"/>
  <c r="AH1111" i="11"/>
  <c r="AH1110" i="11"/>
  <c r="AH1109" i="11"/>
  <c r="AH1108" i="11"/>
  <c r="AH1107" i="11"/>
  <c r="AH1106" i="11"/>
  <c r="AH1105" i="11"/>
  <c r="AH1104" i="11"/>
  <c r="AH1103" i="11"/>
  <c r="AH1102" i="11"/>
  <c r="AH1101" i="11"/>
  <c r="AH1100" i="11"/>
  <c r="AH1099" i="11"/>
  <c r="AH1098" i="11"/>
  <c r="AH1097" i="11"/>
  <c r="AH1096" i="11"/>
  <c r="AH1095" i="11"/>
  <c r="AH1094" i="11"/>
  <c r="AH1093" i="11"/>
  <c r="AH1092" i="11"/>
  <c r="AH1091" i="11"/>
  <c r="AH1090" i="11"/>
  <c r="AH1089" i="11"/>
  <c r="AH1088" i="11"/>
  <c r="AH1087" i="11"/>
  <c r="AH1086" i="11"/>
  <c r="AH1085" i="11"/>
  <c r="AH1084" i="11"/>
  <c r="AH1083" i="11"/>
  <c r="AH1082" i="11"/>
  <c r="AH1081" i="11"/>
  <c r="AH1080" i="11"/>
  <c r="AH1079" i="11"/>
  <c r="AH1078" i="11"/>
  <c r="AH1077" i="11"/>
  <c r="AH1076" i="11"/>
  <c r="AH1075" i="11"/>
  <c r="AH1074" i="11"/>
  <c r="AH1073" i="11"/>
  <c r="AH1072" i="11"/>
  <c r="AH1071" i="11"/>
  <c r="AH1070" i="11"/>
  <c r="AH1069" i="11"/>
  <c r="AH1068" i="11"/>
  <c r="AH1067" i="11"/>
  <c r="AH1066" i="11"/>
  <c r="AH1065" i="11"/>
  <c r="AH1064" i="11"/>
  <c r="AH1063" i="11"/>
  <c r="AH1062" i="11"/>
  <c r="AH1061" i="11"/>
  <c r="AH1060" i="11"/>
  <c r="AH1059" i="11"/>
  <c r="AH1058" i="11"/>
  <c r="AH1057" i="11"/>
  <c r="AH1056" i="11"/>
  <c r="AH1055" i="11"/>
  <c r="AH1054" i="11"/>
  <c r="AH1053" i="11"/>
  <c r="AH1052" i="11"/>
  <c r="AH1051" i="11"/>
  <c r="AH1050" i="11"/>
  <c r="AH1049" i="11"/>
  <c r="AH1048" i="11"/>
  <c r="AH1047" i="11"/>
  <c r="AH1046" i="11"/>
  <c r="AH1045" i="11"/>
  <c r="AH1044" i="11"/>
  <c r="AH1043" i="11"/>
  <c r="AH1042" i="11"/>
  <c r="AH1041" i="11"/>
  <c r="AH1040" i="11"/>
  <c r="AH1039" i="11"/>
  <c r="AH1038" i="11"/>
  <c r="AH1037" i="11"/>
  <c r="AH1036" i="11"/>
  <c r="AH1035" i="11"/>
  <c r="AH1034" i="11"/>
  <c r="AH1033" i="11"/>
  <c r="AH1032" i="11"/>
  <c r="AH1031" i="11"/>
  <c r="AH1030" i="11"/>
  <c r="AH1029" i="11"/>
  <c r="AH1028" i="11"/>
  <c r="AH1027" i="11"/>
  <c r="AH1026" i="11"/>
  <c r="AH1025" i="11"/>
  <c r="AH1024" i="11"/>
  <c r="AH1023" i="11"/>
  <c r="AH1022" i="11"/>
  <c r="AH1021" i="11"/>
  <c r="AH1020" i="11"/>
  <c r="AH1019" i="11"/>
  <c r="AH1018" i="11"/>
  <c r="AH1017" i="11"/>
  <c r="AH1016" i="11"/>
  <c r="AH1015" i="11"/>
  <c r="AH1014" i="11"/>
  <c r="AH1013" i="11"/>
  <c r="AH1012" i="11"/>
  <c r="AH1011" i="11"/>
  <c r="AH1010" i="11"/>
  <c r="AH1009" i="11"/>
  <c r="AH1008" i="11"/>
  <c r="AH1007" i="11"/>
  <c r="AH1006" i="11"/>
  <c r="AH1005" i="11"/>
  <c r="AH1004" i="11"/>
  <c r="AH1003" i="11"/>
  <c r="AH1002" i="11"/>
  <c r="AH1001" i="11"/>
  <c r="AH1000" i="11"/>
  <c r="AH999" i="11"/>
  <c r="AH998" i="11"/>
  <c r="AH997" i="11"/>
  <c r="AH996" i="11"/>
  <c r="AH995" i="11"/>
  <c r="AH994" i="11"/>
  <c r="AH993" i="11"/>
  <c r="AH992" i="11"/>
  <c r="AH991" i="11"/>
  <c r="AH990" i="11"/>
  <c r="AH989" i="11"/>
  <c r="AH988" i="11"/>
  <c r="AH987" i="11"/>
  <c r="AH986" i="11"/>
  <c r="AH985" i="11"/>
  <c r="AH984" i="11"/>
  <c r="AH983" i="11"/>
  <c r="AH982" i="11"/>
  <c r="AH981" i="11"/>
  <c r="AH980" i="11"/>
  <c r="AH979" i="11"/>
  <c r="AH978" i="11"/>
  <c r="AH977" i="11"/>
  <c r="AH976" i="11"/>
  <c r="AH975" i="11"/>
  <c r="AH974" i="11"/>
  <c r="AH973" i="11"/>
  <c r="AH972" i="11"/>
  <c r="AH971" i="11"/>
  <c r="AH970" i="11"/>
  <c r="AH969" i="11"/>
  <c r="AH968" i="11"/>
  <c r="AH967" i="11"/>
  <c r="AH966" i="11"/>
  <c r="AH965" i="11"/>
  <c r="AH964" i="11"/>
  <c r="AH963" i="11"/>
  <c r="AH962" i="11"/>
  <c r="AH961" i="11"/>
  <c r="AH960" i="11"/>
  <c r="AH959" i="11"/>
  <c r="AH958" i="11"/>
  <c r="AH957" i="11"/>
  <c r="AH956" i="11"/>
  <c r="AH955" i="11"/>
  <c r="AH954" i="11"/>
  <c r="AH953" i="11"/>
  <c r="AH952" i="11"/>
  <c r="AH951" i="11"/>
  <c r="AH950" i="11"/>
  <c r="AH949" i="11"/>
  <c r="AH948" i="11"/>
  <c r="AH947" i="11"/>
  <c r="AH946" i="11"/>
  <c r="AH945" i="11"/>
  <c r="AH944" i="11"/>
  <c r="AH943" i="11"/>
  <c r="AH942" i="11"/>
  <c r="AH941" i="11"/>
  <c r="AH940" i="11"/>
  <c r="AH939" i="11"/>
  <c r="AH938" i="11"/>
  <c r="AH937" i="11"/>
  <c r="AH936" i="11"/>
  <c r="AH935" i="11"/>
  <c r="AH934" i="11"/>
  <c r="AH933" i="11"/>
  <c r="AH932" i="11"/>
  <c r="AH931" i="11"/>
  <c r="AH930" i="11"/>
  <c r="AH929" i="11"/>
  <c r="AH928" i="11"/>
  <c r="AH927" i="11"/>
  <c r="AH926" i="11"/>
  <c r="AH925" i="11"/>
  <c r="AH924" i="11"/>
  <c r="AH923" i="11"/>
  <c r="AH922" i="11"/>
  <c r="AH921" i="11"/>
  <c r="AH920" i="11"/>
  <c r="AH919" i="11"/>
  <c r="AH918" i="11"/>
  <c r="AH917" i="11"/>
  <c r="AH916" i="11"/>
  <c r="AH915" i="11"/>
  <c r="AH914" i="11"/>
  <c r="AH913" i="11"/>
  <c r="AH912" i="11"/>
  <c r="AH911" i="11"/>
  <c r="AH910" i="11"/>
  <c r="AH909" i="11"/>
  <c r="AH908" i="11"/>
  <c r="AH907" i="11"/>
  <c r="AH906" i="11"/>
  <c r="AH905" i="11"/>
  <c r="AH904" i="11"/>
  <c r="AH903" i="11"/>
  <c r="AH902" i="11"/>
  <c r="AH901" i="11"/>
  <c r="AH900" i="11"/>
  <c r="AH899" i="11"/>
  <c r="AH898" i="11"/>
  <c r="AH897" i="11"/>
  <c r="AH896" i="11"/>
  <c r="AH895" i="11"/>
  <c r="AH894" i="11"/>
  <c r="AH893" i="11"/>
  <c r="AH892" i="11"/>
  <c r="AH891" i="11"/>
  <c r="AH890" i="11"/>
  <c r="AH889" i="11"/>
  <c r="AH888" i="11"/>
  <c r="AH887" i="11"/>
  <c r="AH886" i="11"/>
  <c r="AH885" i="11"/>
  <c r="AH884" i="11"/>
  <c r="AH883" i="11"/>
  <c r="AH882" i="11"/>
  <c r="AH881" i="11"/>
  <c r="AH880" i="11"/>
  <c r="AH879" i="11"/>
  <c r="AH878" i="11"/>
  <c r="AH877" i="11"/>
  <c r="AH876" i="11"/>
  <c r="AH875" i="11"/>
  <c r="AH874" i="11"/>
  <c r="AH873" i="11"/>
  <c r="AH872" i="11"/>
  <c r="AH871" i="11"/>
  <c r="AH870" i="11"/>
  <c r="AH869" i="11"/>
  <c r="AH868" i="11"/>
  <c r="AH867" i="11"/>
  <c r="AH866" i="11"/>
  <c r="AH865" i="11"/>
  <c r="AH864" i="11"/>
  <c r="AH863" i="11"/>
  <c r="AH862" i="11"/>
  <c r="AH861" i="11"/>
  <c r="AH860" i="11"/>
  <c r="AH859" i="11"/>
  <c r="AH858" i="11"/>
  <c r="AH857" i="11"/>
  <c r="AH856" i="11"/>
  <c r="AH855" i="11"/>
  <c r="AH854" i="11"/>
  <c r="AH853" i="11"/>
  <c r="AH852" i="11"/>
  <c r="AH851" i="11"/>
  <c r="AH850" i="11"/>
  <c r="AH849" i="11"/>
  <c r="AH848" i="11"/>
  <c r="AH847" i="11"/>
  <c r="AH846" i="11"/>
  <c r="AH845" i="11"/>
  <c r="AH844" i="11"/>
  <c r="AH843" i="11"/>
  <c r="AH842" i="11"/>
  <c r="AH841" i="11"/>
  <c r="AH840" i="11"/>
  <c r="AH839" i="11"/>
  <c r="AH838" i="11"/>
  <c r="AH837" i="11"/>
  <c r="AH836" i="11"/>
  <c r="AH835" i="11"/>
  <c r="AH834" i="11"/>
  <c r="AH833" i="11"/>
  <c r="AH832" i="11"/>
  <c r="AH831" i="11"/>
  <c r="AH830" i="11"/>
  <c r="AH829" i="11"/>
  <c r="AH828" i="11"/>
  <c r="AH827" i="11"/>
  <c r="AH826" i="11"/>
  <c r="AH825" i="11"/>
  <c r="AH824" i="11"/>
  <c r="AH823" i="11"/>
  <c r="AH822" i="11"/>
  <c r="AH821" i="11"/>
  <c r="AH820" i="11"/>
  <c r="AH819" i="11"/>
  <c r="AH818" i="11"/>
  <c r="AH817" i="11"/>
  <c r="AH816" i="11"/>
  <c r="AH815" i="11"/>
  <c r="AH814" i="11"/>
  <c r="AH813" i="11"/>
  <c r="AH812" i="11"/>
  <c r="AH811" i="11"/>
  <c r="AH810" i="11"/>
  <c r="AH809" i="11"/>
  <c r="AH808" i="11"/>
  <c r="AH807" i="11"/>
  <c r="AH806" i="11"/>
  <c r="AH805" i="11"/>
  <c r="AH804" i="11"/>
  <c r="AH803" i="11"/>
  <c r="AH802" i="11"/>
  <c r="AH801" i="11"/>
  <c r="AH800" i="11"/>
  <c r="AH799" i="11"/>
  <c r="AH798" i="11"/>
  <c r="AH797" i="11"/>
  <c r="AH796" i="11"/>
  <c r="AH795" i="11"/>
  <c r="AH794" i="11"/>
  <c r="AH793" i="11"/>
  <c r="AH792" i="11"/>
  <c r="AH791" i="11"/>
  <c r="AH790" i="11"/>
  <c r="AH789" i="11"/>
  <c r="AH788" i="11"/>
  <c r="AH787" i="11"/>
  <c r="AH786" i="11"/>
  <c r="AH785" i="11"/>
  <c r="AH784" i="11"/>
  <c r="AH783" i="11"/>
  <c r="AH782" i="11"/>
  <c r="AH781" i="11"/>
  <c r="AH780" i="11"/>
  <c r="AH779" i="11"/>
  <c r="AH778" i="11"/>
  <c r="AH777" i="11"/>
  <c r="AH776" i="11"/>
  <c r="AH775" i="11"/>
  <c r="AH774" i="11"/>
  <c r="AH773" i="11"/>
  <c r="AH772" i="11"/>
  <c r="AH771" i="11"/>
  <c r="AH770" i="11"/>
  <c r="AH769" i="11"/>
  <c r="AH768" i="11"/>
  <c r="AH767" i="11"/>
  <c r="AH766" i="11"/>
  <c r="AH765" i="11"/>
  <c r="AH764" i="11"/>
  <c r="AH763" i="11"/>
  <c r="AH762" i="11"/>
  <c r="AH761" i="11"/>
  <c r="AH760" i="11"/>
  <c r="AH759" i="11"/>
  <c r="AH758" i="11"/>
  <c r="AH757" i="11"/>
  <c r="AH756" i="11"/>
  <c r="AH755" i="11"/>
  <c r="AH754" i="11"/>
  <c r="AH753" i="11"/>
  <c r="AH752" i="11"/>
  <c r="AH751" i="11"/>
  <c r="AH750" i="11"/>
  <c r="AH749" i="11"/>
  <c r="AH748" i="11"/>
  <c r="AH747" i="11"/>
  <c r="AH746" i="11"/>
  <c r="AH745" i="11"/>
  <c r="AH744" i="11"/>
  <c r="AH743" i="11"/>
  <c r="AH742" i="11"/>
  <c r="AH741" i="11"/>
  <c r="AH740" i="11"/>
  <c r="AH739" i="11"/>
  <c r="AH738" i="11"/>
  <c r="AH737" i="11"/>
  <c r="AH736" i="11"/>
  <c r="AH735" i="11"/>
  <c r="AH734" i="11"/>
  <c r="AH733" i="11"/>
  <c r="AH732" i="11"/>
  <c r="AH731" i="11"/>
  <c r="AH730" i="11"/>
  <c r="AH729" i="11"/>
  <c r="AH728" i="11"/>
  <c r="AH727" i="11"/>
  <c r="AH726" i="11"/>
  <c r="AH725" i="11"/>
  <c r="AH724" i="11"/>
  <c r="AH723" i="11"/>
  <c r="AH722" i="11"/>
  <c r="AH721" i="11"/>
  <c r="AH720" i="11"/>
  <c r="AH719" i="11"/>
  <c r="AH718" i="11"/>
  <c r="AH717" i="11"/>
  <c r="AH716" i="11"/>
  <c r="AH715" i="11"/>
  <c r="AH714" i="11"/>
  <c r="AH713" i="11"/>
  <c r="AH712" i="11"/>
  <c r="AH711" i="11"/>
  <c r="AH710" i="11"/>
  <c r="AH709" i="11"/>
  <c r="AH708" i="11"/>
  <c r="AH707" i="11"/>
  <c r="AH706" i="11"/>
  <c r="AH705" i="11"/>
  <c r="AH704" i="11"/>
  <c r="AH703" i="11"/>
  <c r="AH702" i="11"/>
  <c r="AH701" i="11"/>
  <c r="AH700" i="11"/>
  <c r="AH699" i="11"/>
  <c r="AH698" i="11"/>
  <c r="AH697" i="11"/>
  <c r="AH696" i="11"/>
  <c r="AH695" i="11"/>
  <c r="AH694" i="11"/>
  <c r="AH693" i="11"/>
  <c r="AH692" i="11"/>
  <c r="AH691" i="11"/>
  <c r="AH690" i="11"/>
  <c r="AH689" i="11"/>
  <c r="AH688" i="11"/>
  <c r="AH687" i="11"/>
  <c r="AH686" i="11"/>
  <c r="AH685" i="11"/>
  <c r="AH684" i="11"/>
  <c r="AH683" i="11"/>
  <c r="AH682" i="11"/>
  <c r="AH681" i="11"/>
  <c r="AH680" i="11"/>
  <c r="AH679" i="11"/>
  <c r="AH678" i="11"/>
  <c r="AH677" i="11"/>
  <c r="AH676" i="11"/>
  <c r="AH675" i="11"/>
  <c r="AH674" i="11"/>
  <c r="AH673" i="11"/>
  <c r="AH672" i="11"/>
  <c r="AH671" i="11"/>
  <c r="AH670" i="11"/>
  <c r="AH669" i="11"/>
  <c r="AH668" i="11"/>
  <c r="AH667" i="11"/>
  <c r="AH666" i="11"/>
  <c r="AH665" i="11"/>
  <c r="AH664" i="11"/>
  <c r="AH663" i="11"/>
  <c r="AH662" i="11"/>
  <c r="AH661" i="11"/>
  <c r="AH660" i="11"/>
  <c r="AH659" i="11"/>
  <c r="AH658" i="11"/>
  <c r="AH657" i="11"/>
  <c r="AH656" i="11"/>
  <c r="AH655" i="11"/>
  <c r="AH654" i="11"/>
  <c r="AH653" i="11"/>
  <c r="AH652" i="11"/>
  <c r="AH651" i="11"/>
  <c r="AH650" i="11"/>
  <c r="AH649" i="11"/>
  <c r="AH648" i="11"/>
  <c r="AH647" i="11"/>
  <c r="AH646" i="11"/>
  <c r="AH645" i="11"/>
  <c r="AH644" i="11"/>
  <c r="AH643" i="11"/>
  <c r="AH642" i="11"/>
  <c r="AH641" i="11"/>
  <c r="AH640" i="11"/>
  <c r="AH639" i="11"/>
  <c r="AH638" i="11"/>
  <c r="AH637" i="11"/>
  <c r="AH636" i="11"/>
  <c r="AH635" i="11"/>
  <c r="AH634" i="11"/>
  <c r="AH633" i="11"/>
  <c r="AH632" i="11"/>
  <c r="AH631" i="11"/>
  <c r="AH630" i="11"/>
  <c r="AH629" i="11"/>
  <c r="AH628" i="11"/>
  <c r="AH627" i="11"/>
  <c r="AH626" i="11"/>
  <c r="AH625" i="11"/>
  <c r="AH624" i="11"/>
  <c r="AH623" i="11"/>
  <c r="AH622" i="11"/>
  <c r="AH621" i="11"/>
  <c r="AH620" i="11"/>
  <c r="AH619" i="11"/>
  <c r="AH618" i="11"/>
  <c r="AH617" i="11"/>
  <c r="AH616" i="11"/>
  <c r="AH615" i="11"/>
  <c r="AH614" i="11"/>
  <c r="AH613" i="11"/>
  <c r="AH612" i="11"/>
  <c r="AH611" i="11"/>
  <c r="AH610" i="11"/>
  <c r="AH609" i="11"/>
  <c r="AH608" i="11"/>
  <c r="AH607" i="11"/>
  <c r="AH606" i="11"/>
  <c r="AH605" i="11"/>
  <c r="AH604" i="11"/>
  <c r="AH603" i="11"/>
  <c r="AH602" i="11"/>
  <c r="AH601" i="11"/>
  <c r="AH600" i="11"/>
  <c r="AH599" i="11"/>
  <c r="AH598" i="11"/>
  <c r="AH597" i="11"/>
  <c r="AH596" i="11"/>
  <c r="AH595" i="11"/>
  <c r="AH594" i="11"/>
  <c r="AH593" i="11"/>
  <c r="AH592" i="11"/>
  <c r="AH591" i="11"/>
  <c r="AH590" i="11"/>
  <c r="AH589" i="11"/>
  <c r="AH588" i="11"/>
  <c r="AH587" i="11"/>
  <c r="AH586" i="11"/>
  <c r="AH585" i="11"/>
  <c r="AH584" i="11"/>
  <c r="AH583" i="11"/>
  <c r="AH582" i="11"/>
  <c r="AH581" i="11"/>
  <c r="AH580" i="11"/>
  <c r="AH579" i="11"/>
  <c r="AH578" i="11"/>
  <c r="AH577" i="11"/>
  <c r="AH576" i="11"/>
  <c r="AH575" i="11"/>
  <c r="AH574" i="11"/>
  <c r="AH573" i="11"/>
  <c r="AH572" i="11"/>
  <c r="AH571" i="11"/>
  <c r="AH570" i="11"/>
  <c r="AH569" i="11"/>
  <c r="AH568" i="11"/>
  <c r="AH567" i="11"/>
  <c r="AH566" i="11"/>
  <c r="AH565" i="11"/>
  <c r="AH564" i="11"/>
  <c r="AH563" i="11"/>
  <c r="AH562" i="11"/>
  <c r="AH561" i="11"/>
  <c r="AH560" i="11"/>
  <c r="AH559" i="11"/>
  <c r="AH558" i="11"/>
  <c r="AH557" i="11"/>
  <c r="AH556" i="11"/>
  <c r="AH555" i="11"/>
  <c r="AH554" i="11"/>
  <c r="AH553" i="11"/>
  <c r="AH552" i="11"/>
  <c r="AH551" i="11"/>
  <c r="AH550" i="11"/>
  <c r="AH549" i="11"/>
  <c r="AH548" i="11"/>
  <c r="AH547" i="11"/>
  <c r="AH546" i="11"/>
  <c r="AH545" i="11"/>
  <c r="AH544" i="11"/>
  <c r="AH543" i="11"/>
  <c r="AH542" i="11"/>
  <c r="AH541" i="11"/>
  <c r="AH540" i="11"/>
  <c r="AH539" i="11"/>
  <c r="AH538" i="11"/>
  <c r="AH537" i="11"/>
  <c r="AH536" i="11"/>
  <c r="AH535" i="11"/>
  <c r="AH534" i="11"/>
  <c r="AH533" i="11"/>
  <c r="AH532" i="11"/>
  <c r="AH531" i="11"/>
  <c r="AH530" i="11"/>
  <c r="AH529" i="11"/>
  <c r="AH528" i="11"/>
  <c r="AH527" i="11"/>
  <c r="AH526" i="11"/>
  <c r="AH525" i="11"/>
  <c r="AH524" i="11"/>
  <c r="AH523" i="11"/>
  <c r="AH522" i="11"/>
  <c r="AH521" i="11"/>
  <c r="AH520" i="11"/>
  <c r="AH519" i="11"/>
  <c r="AH518" i="11"/>
  <c r="AH517" i="11"/>
  <c r="AH516" i="11"/>
  <c r="AH515" i="11"/>
  <c r="AH514" i="11"/>
  <c r="AH513" i="11"/>
  <c r="AH512" i="11"/>
  <c r="AH511" i="11"/>
  <c r="AH510" i="11"/>
  <c r="AH509" i="11"/>
  <c r="AH508" i="11"/>
  <c r="AH507" i="11"/>
  <c r="AH506" i="11"/>
  <c r="AH505" i="11"/>
  <c r="AH504" i="11"/>
  <c r="AH503" i="11"/>
  <c r="AH502" i="11"/>
  <c r="AH501" i="11"/>
  <c r="AH500" i="11"/>
  <c r="AH499" i="11"/>
  <c r="AH498" i="11"/>
  <c r="AH497" i="11"/>
  <c r="AH496" i="11"/>
  <c r="AH495" i="11"/>
  <c r="AH494" i="11"/>
  <c r="AH493" i="11"/>
  <c r="AH492" i="11"/>
  <c r="AH491" i="11"/>
  <c r="AH490" i="11"/>
  <c r="AH489" i="11"/>
  <c r="AH488" i="11"/>
  <c r="AH487" i="11"/>
  <c r="AH486" i="11"/>
  <c r="AH485" i="11"/>
  <c r="AH484" i="11"/>
  <c r="AH483" i="11"/>
  <c r="AH482" i="11"/>
  <c r="AH481" i="11"/>
  <c r="AH480" i="11"/>
  <c r="AH479" i="11"/>
  <c r="AH478" i="11"/>
  <c r="AH477" i="11"/>
  <c r="AH476" i="11"/>
  <c r="AH475" i="11"/>
  <c r="AH474" i="11"/>
  <c r="AH473" i="11"/>
  <c r="AH472" i="11"/>
  <c r="AH471" i="11"/>
  <c r="AH470" i="11"/>
  <c r="AH469" i="11"/>
  <c r="AH468" i="11"/>
  <c r="AH467" i="11"/>
  <c r="AH466" i="11"/>
  <c r="AH465" i="11"/>
  <c r="AH464" i="11"/>
  <c r="AH463" i="11"/>
  <c r="AH462" i="11"/>
  <c r="AH461" i="11"/>
  <c r="AH460" i="11"/>
  <c r="AH459" i="11"/>
  <c r="AH458" i="11"/>
  <c r="AH457" i="11"/>
  <c r="AH456" i="11"/>
  <c r="AH455" i="11"/>
  <c r="AH454" i="11"/>
  <c r="AH453" i="11"/>
  <c r="AH452" i="11"/>
  <c r="AH451" i="11"/>
  <c r="AH450" i="11"/>
  <c r="AH449" i="11"/>
  <c r="AH448" i="11"/>
  <c r="AH447" i="11"/>
  <c r="AH446" i="11"/>
  <c r="AH445" i="11"/>
  <c r="AH444" i="11"/>
  <c r="AH443" i="11"/>
  <c r="AH442" i="11"/>
  <c r="AH441" i="11"/>
  <c r="AH440" i="11"/>
  <c r="AH439" i="11"/>
  <c r="AH438" i="11"/>
  <c r="AH437" i="11"/>
  <c r="AH436" i="11"/>
  <c r="AH435" i="11"/>
  <c r="AH434" i="11"/>
  <c r="AH433" i="11"/>
  <c r="AH432" i="11"/>
  <c r="AH431" i="11"/>
  <c r="AH430" i="11"/>
  <c r="AH429" i="11"/>
  <c r="AH428" i="11"/>
  <c r="AH427" i="11"/>
  <c r="AH426" i="11"/>
  <c r="AH425" i="11"/>
  <c r="AH424" i="11"/>
  <c r="AH423" i="11"/>
  <c r="AH422" i="11"/>
  <c r="AH421" i="11"/>
  <c r="AH420" i="11"/>
  <c r="AH419" i="11"/>
  <c r="AH418" i="11"/>
  <c r="AH417" i="11"/>
  <c r="AH416" i="11"/>
  <c r="AH415" i="11"/>
  <c r="AH414" i="11"/>
  <c r="AH413" i="11"/>
  <c r="AH412" i="11"/>
  <c r="AH411" i="11"/>
  <c r="AH410" i="11"/>
  <c r="AH409" i="11"/>
  <c r="AH408" i="11"/>
  <c r="AH407" i="11"/>
  <c r="AH406" i="11"/>
  <c r="AH405" i="11"/>
  <c r="AH404" i="11"/>
  <c r="AH403" i="11"/>
  <c r="AH402" i="11"/>
  <c r="AH401" i="11"/>
  <c r="AH400" i="11"/>
  <c r="AH399" i="11"/>
  <c r="AH398" i="11"/>
  <c r="AH397" i="11"/>
  <c r="AH396" i="11"/>
  <c r="AH395" i="11"/>
  <c r="AH394" i="11"/>
  <c r="AH393" i="11"/>
  <c r="AH392" i="11"/>
  <c r="AH391" i="11"/>
  <c r="AH390" i="11"/>
  <c r="AH389" i="11"/>
  <c r="AH388" i="11"/>
  <c r="AH387" i="11"/>
  <c r="AH386" i="11"/>
  <c r="AH385" i="11"/>
  <c r="AH384" i="11"/>
  <c r="AH383" i="11"/>
  <c r="AH382" i="11"/>
  <c r="AH381" i="11"/>
  <c r="AH380" i="11"/>
  <c r="AH379" i="11"/>
  <c r="AH378" i="11"/>
  <c r="AH377" i="11"/>
  <c r="AH376" i="11"/>
  <c r="AH375" i="11"/>
  <c r="AH374" i="11"/>
  <c r="AH373" i="11"/>
  <c r="AH372" i="11"/>
  <c r="AH371" i="11"/>
  <c r="AH370" i="11"/>
  <c r="AH369" i="11"/>
  <c r="AH368" i="11"/>
  <c r="AH367" i="11"/>
  <c r="AH366" i="11"/>
  <c r="AH365" i="11"/>
  <c r="AH364" i="11"/>
  <c r="AH363" i="11"/>
  <c r="AH362" i="11"/>
  <c r="AH361" i="11"/>
  <c r="AH360" i="11"/>
  <c r="AH359" i="11"/>
  <c r="AH358" i="11"/>
  <c r="AH357" i="11"/>
  <c r="AH356" i="11"/>
  <c r="AH355" i="11"/>
  <c r="AH354" i="11"/>
  <c r="AH353" i="11"/>
  <c r="AH352" i="11"/>
  <c r="AH351" i="11"/>
  <c r="AH350" i="11"/>
  <c r="AH349" i="11"/>
  <c r="AH348" i="11"/>
  <c r="AH347" i="11"/>
  <c r="AH346" i="11"/>
  <c r="AH345" i="11"/>
  <c r="AH344" i="11"/>
  <c r="AH343" i="11"/>
  <c r="AH342" i="11"/>
  <c r="AH341" i="11"/>
  <c r="AH340" i="11"/>
  <c r="AH339" i="11"/>
  <c r="AH338" i="11"/>
  <c r="AH337" i="11"/>
  <c r="AH336" i="11"/>
  <c r="AH335" i="11"/>
  <c r="AH334" i="11"/>
  <c r="AH333" i="11"/>
  <c r="AH332" i="11"/>
  <c r="AH331" i="11"/>
  <c r="AH330" i="11"/>
  <c r="AH329" i="11"/>
  <c r="AH328" i="11"/>
  <c r="AH327" i="11"/>
  <c r="AH326" i="11"/>
  <c r="AH325" i="11"/>
  <c r="AH324" i="11"/>
  <c r="AH323" i="11"/>
  <c r="AH322" i="11"/>
  <c r="AH321" i="11"/>
  <c r="AH320" i="11"/>
  <c r="AH319" i="11"/>
  <c r="AH318" i="11"/>
  <c r="AH317" i="11"/>
  <c r="AH316" i="11"/>
  <c r="AH315" i="11"/>
  <c r="AH314" i="11"/>
  <c r="AH313" i="11"/>
  <c r="AH312" i="11"/>
  <c r="AH311" i="11"/>
  <c r="AH310" i="11"/>
  <c r="AH309" i="11"/>
  <c r="AH308" i="11"/>
  <c r="AH307" i="11"/>
  <c r="AH306" i="11"/>
  <c r="AH305" i="11"/>
  <c r="AH304" i="11"/>
  <c r="AH303" i="11"/>
  <c r="AH302" i="11"/>
  <c r="AH301" i="11"/>
  <c r="AH300" i="11"/>
  <c r="AH299" i="11"/>
  <c r="AH298" i="11"/>
  <c r="AH297" i="11"/>
  <c r="AH296" i="11"/>
  <c r="AH295" i="11"/>
  <c r="AH294" i="11"/>
  <c r="AH293" i="11"/>
  <c r="AH292" i="11"/>
  <c r="AH291" i="11"/>
  <c r="AH290" i="11"/>
  <c r="AH289" i="11"/>
  <c r="AH288" i="11"/>
  <c r="AH287" i="11"/>
  <c r="AH286" i="11"/>
  <c r="AH285" i="11"/>
  <c r="AH284" i="11"/>
  <c r="AH283" i="11"/>
  <c r="AH282" i="11"/>
  <c r="AH281" i="11"/>
  <c r="AH280" i="11"/>
  <c r="AH279" i="11"/>
  <c r="AH278" i="11"/>
  <c r="AH277" i="11"/>
  <c r="AH276" i="11"/>
  <c r="AH275" i="11"/>
  <c r="AH274" i="11"/>
  <c r="AH273" i="11"/>
  <c r="AH272" i="11"/>
  <c r="AH271" i="11"/>
  <c r="AH270" i="11"/>
  <c r="AH269" i="11"/>
  <c r="AH268" i="11"/>
  <c r="AH267" i="11"/>
  <c r="AH266" i="11"/>
  <c r="AH265" i="11"/>
  <c r="AH264" i="11"/>
  <c r="AH263" i="11"/>
  <c r="AH262" i="11"/>
  <c r="AH261" i="11"/>
  <c r="AH260" i="11"/>
  <c r="AH259" i="11"/>
  <c r="AH258" i="11"/>
  <c r="AH257" i="11"/>
  <c r="AH256" i="11"/>
  <c r="AH255" i="11"/>
  <c r="AH254" i="11"/>
  <c r="AH253" i="11"/>
  <c r="AH252" i="11"/>
  <c r="AH251" i="11"/>
  <c r="AH250" i="11"/>
  <c r="AH249" i="11"/>
  <c r="AH248" i="11"/>
  <c r="AH247" i="11"/>
  <c r="AH246" i="11"/>
  <c r="AH245" i="11"/>
  <c r="AH244" i="11"/>
  <c r="AH243" i="11"/>
  <c r="AH242" i="11"/>
  <c r="AH241" i="11"/>
  <c r="AH240" i="11"/>
  <c r="AH239" i="11"/>
  <c r="AH238" i="11"/>
  <c r="AH237" i="11"/>
  <c r="AH236" i="11"/>
  <c r="AH235" i="11"/>
  <c r="AH234" i="11"/>
  <c r="AH233" i="11"/>
  <c r="AH232" i="11"/>
  <c r="AH231" i="11"/>
  <c r="AH230" i="11"/>
  <c r="AH229" i="11"/>
  <c r="AH228" i="11"/>
  <c r="AH227" i="11"/>
  <c r="AH226" i="11"/>
  <c r="AH225" i="11"/>
  <c r="AH224" i="11"/>
  <c r="AH223" i="11"/>
  <c r="AH222" i="11"/>
  <c r="AH221" i="11"/>
  <c r="AH220" i="11"/>
  <c r="AH219" i="11"/>
  <c r="AH218" i="11"/>
  <c r="AH217" i="11"/>
  <c r="AH216" i="11"/>
  <c r="AH215" i="11"/>
  <c r="AH214" i="11"/>
  <c r="AH213" i="11"/>
  <c r="AH212" i="11"/>
  <c r="AH211" i="11"/>
  <c r="AH210" i="11"/>
  <c r="AH209" i="11"/>
  <c r="AH208" i="11"/>
  <c r="AH207" i="11"/>
  <c r="AH206" i="11"/>
  <c r="AH205" i="11"/>
  <c r="AH204" i="11"/>
  <c r="AH203" i="11"/>
  <c r="AH202" i="11"/>
  <c r="AH201" i="11"/>
  <c r="AH200" i="11"/>
  <c r="AH199" i="11"/>
  <c r="AH198" i="11"/>
  <c r="AH197" i="11"/>
  <c r="AH196" i="11"/>
  <c r="AH195" i="11"/>
  <c r="AH194" i="11"/>
  <c r="AH193" i="11"/>
  <c r="AH192" i="11"/>
  <c r="AH191" i="11"/>
  <c r="AH190" i="11"/>
  <c r="AH189" i="11"/>
  <c r="AH188" i="11"/>
  <c r="AH187" i="11"/>
  <c r="AH186" i="11"/>
  <c r="AH185" i="11"/>
  <c r="AH184" i="11"/>
  <c r="AH183" i="11"/>
  <c r="AH182" i="11"/>
  <c r="AH181" i="11"/>
  <c r="AH180" i="11"/>
  <c r="AH179" i="11"/>
  <c r="AH178" i="11"/>
  <c r="AH177" i="11"/>
  <c r="AH176" i="11"/>
  <c r="AH175" i="11"/>
  <c r="AH174" i="11"/>
  <c r="AH173" i="11"/>
  <c r="AH172" i="11"/>
  <c r="AH171" i="11"/>
  <c r="AH170" i="11"/>
  <c r="AH169" i="11"/>
  <c r="AH168" i="11"/>
  <c r="AH167" i="11"/>
  <c r="AH166" i="11"/>
  <c r="AH165" i="11"/>
  <c r="AH164" i="11"/>
  <c r="AH163" i="11"/>
  <c r="AH162" i="11"/>
  <c r="AH161" i="11"/>
  <c r="AH160" i="11"/>
  <c r="AH159" i="11"/>
  <c r="AH158" i="11"/>
  <c r="AH157" i="11"/>
  <c r="AH156" i="11"/>
  <c r="AH155" i="11"/>
  <c r="AH154" i="11"/>
  <c r="AH153" i="11"/>
  <c r="AH152" i="11"/>
  <c r="AH151" i="11"/>
  <c r="AH150" i="11"/>
  <c r="AH149" i="11"/>
  <c r="AH148" i="11"/>
  <c r="AH147" i="11"/>
  <c r="AH146" i="11"/>
  <c r="AH145" i="11"/>
  <c r="AH144" i="11"/>
  <c r="AH143" i="11"/>
  <c r="AH142" i="11"/>
  <c r="AH141" i="11"/>
  <c r="AH140" i="11"/>
  <c r="AH139" i="11"/>
  <c r="AH138" i="11"/>
  <c r="AH137" i="11"/>
  <c r="AH136" i="11"/>
  <c r="AH135" i="11"/>
  <c r="AH134" i="11"/>
  <c r="AH133" i="11"/>
  <c r="AH132" i="11"/>
  <c r="AH131" i="11"/>
  <c r="AH130" i="11"/>
  <c r="AH129" i="11"/>
  <c r="AH128" i="11"/>
  <c r="AH127" i="11"/>
  <c r="AH126" i="11"/>
  <c r="AH125" i="11"/>
  <c r="AH124" i="11"/>
  <c r="AH123" i="11"/>
  <c r="AH122" i="11"/>
  <c r="AH121" i="11"/>
  <c r="AH120" i="11"/>
  <c r="AH119" i="11"/>
  <c r="AH118" i="11"/>
  <c r="AH117" i="11"/>
  <c r="AH116" i="11"/>
  <c r="AH115" i="11"/>
  <c r="AH114" i="11"/>
  <c r="AH113" i="11"/>
  <c r="AH112" i="11"/>
  <c r="AH111" i="11"/>
  <c r="AH110" i="11"/>
  <c r="AH109" i="11"/>
  <c r="AH108" i="11"/>
  <c r="AH107" i="11"/>
  <c r="AH106" i="11"/>
  <c r="AH105" i="11"/>
  <c r="AH104" i="11"/>
  <c r="AH103" i="11"/>
  <c r="AH102" i="11"/>
  <c r="AH101" i="11"/>
  <c r="AH100" i="11"/>
  <c r="AH99" i="11"/>
  <c r="AH98" i="11"/>
  <c r="AH97" i="11"/>
  <c r="AH96" i="11"/>
  <c r="AH95" i="11"/>
  <c r="AH94" i="11"/>
  <c r="AH93" i="11"/>
  <c r="AH92" i="11"/>
  <c r="AH91" i="11"/>
  <c r="AH90" i="11"/>
  <c r="AH89" i="11"/>
  <c r="AH88" i="11"/>
  <c r="AH87" i="11"/>
  <c r="AH86" i="11"/>
  <c r="AH85" i="11"/>
  <c r="AH84" i="11"/>
  <c r="AH83" i="11"/>
  <c r="AH82" i="11"/>
  <c r="AH81" i="11"/>
  <c r="AH80" i="11"/>
  <c r="AH79" i="11"/>
  <c r="AH78" i="11"/>
  <c r="AH77" i="11"/>
  <c r="AH76" i="11"/>
  <c r="AH75" i="11"/>
  <c r="AH74" i="11"/>
  <c r="AH73" i="11"/>
  <c r="AH72" i="11"/>
  <c r="AH71" i="11"/>
  <c r="AH70" i="11"/>
  <c r="AH69" i="11"/>
  <c r="AH68" i="11"/>
  <c r="AH67" i="11"/>
  <c r="AH66" i="11"/>
  <c r="AH65" i="11"/>
  <c r="AH64" i="11"/>
  <c r="AH63" i="11"/>
  <c r="AH62" i="11"/>
  <c r="AH61" i="11"/>
  <c r="AH60" i="11"/>
  <c r="AH59" i="11"/>
  <c r="AH58" i="11"/>
  <c r="AH57" i="11"/>
  <c r="AH56" i="11"/>
  <c r="AH55" i="11"/>
  <c r="AH54" i="11"/>
  <c r="AH53" i="11"/>
  <c r="AH52" i="11"/>
  <c r="AH51" i="11"/>
  <c r="AH50" i="11"/>
  <c r="AH49" i="11"/>
  <c r="AH48" i="11"/>
  <c r="AH47" i="11"/>
  <c r="AH46" i="11"/>
  <c r="AH45" i="11"/>
  <c r="AH44" i="11"/>
  <c r="AH43" i="11"/>
  <c r="AH42" i="11"/>
  <c r="AH41" i="11"/>
  <c r="AH40" i="11"/>
  <c r="AH39" i="11"/>
  <c r="AH38" i="11"/>
  <c r="AH37" i="11"/>
  <c r="AH36" i="11"/>
  <c r="AH35" i="11"/>
  <c r="AH34" i="11"/>
  <c r="AH33" i="11"/>
  <c r="AH32" i="11"/>
  <c r="AH31" i="11"/>
  <c r="AH30" i="11"/>
  <c r="AH29" i="11"/>
  <c r="AH28" i="11"/>
  <c r="AH27" i="11"/>
  <c r="AH26" i="11"/>
  <c r="AH25" i="11"/>
  <c r="AH24" i="11"/>
  <c r="AH23" i="11"/>
  <c r="AH22" i="11"/>
  <c r="AH21" i="11"/>
  <c r="AH20" i="11"/>
  <c r="AH19" i="11"/>
  <c r="AH18" i="11"/>
  <c r="AH17" i="11"/>
  <c r="AH16" i="11"/>
  <c r="AH15" i="11"/>
  <c r="AH14" i="11"/>
  <c r="AH13" i="11"/>
  <c r="AH12" i="11"/>
  <c r="AH11" i="11"/>
  <c r="AH10" i="11"/>
  <c r="AH9" i="11"/>
  <c r="AH8" i="11"/>
  <c r="AH7" i="11"/>
  <c r="AH6" i="11"/>
  <c r="AF5500" i="11"/>
  <c r="AF5499" i="11"/>
  <c r="AF5498" i="11"/>
  <c r="AF5497" i="11"/>
  <c r="AF5496" i="11"/>
  <c r="AF5495" i="11"/>
  <c r="AF5494" i="11"/>
  <c r="AF5493" i="11"/>
  <c r="AF5492" i="11"/>
  <c r="AF5491" i="11"/>
  <c r="AF5490" i="11"/>
  <c r="AF5489" i="11"/>
  <c r="AF5488" i="11"/>
  <c r="AF5487" i="11"/>
  <c r="AF5486" i="11"/>
  <c r="AF5485" i="11"/>
  <c r="AF5484" i="11"/>
  <c r="AF5483" i="11"/>
  <c r="AF5482" i="11"/>
  <c r="AF5481" i="11"/>
  <c r="AF5480" i="11"/>
  <c r="AF5479" i="11"/>
  <c r="AF5478" i="11"/>
  <c r="AF5477" i="11"/>
  <c r="AF5476" i="11"/>
  <c r="AF5475" i="11"/>
  <c r="AF5474" i="11"/>
  <c r="AF5473" i="11"/>
  <c r="AF5472" i="11"/>
  <c r="AF5471" i="11"/>
  <c r="AF5470" i="11"/>
  <c r="AF5469" i="11"/>
  <c r="AF5468" i="11"/>
  <c r="AF5467" i="11"/>
  <c r="AF5466" i="11"/>
  <c r="AF5465" i="11"/>
  <c r="AF5464" i="11"/>
  <c r="AF5463" i="11"/>
  <c r="AF5462" i="11"/>
  <c r="AF5461" i="11"/>
  <c r="AF5460" i="11"/>
  <c r="AF5459" i="11"/>
  <c r="AF5458" i="11"/>
  <c r="AF5457" i="11"/>
  <c r="AF5456" i="11"/>
  <c r="AF5455" i="11"/>
  <c r="AF5454" i="11"/>
  <c r="AF5453" i="11"/>
  <c r="AF5452" i="11"/>
  <c r="AF5451" i="11"/>
  <c r="AF5450" i="11"/>
  <c r="AF5449" i="11"/>
  <c r="AF5448" i="11"/>
  <c r="AF5447" i="11"/>
  <c r="AF5446" i="11"/>
  <c r="AF5445" i="11"/>
  <c r="AF5444" i="11"/>
  <c r="AF5443" i="11"/>
  <c r="AF5442" i="11"/>
  <c r="AF5441" i="11"/>
  <c r="AF5440" i="11"/>
  <c r="AF5439" i="11"/>
  <c r="AF5438" i="11"/>
  <c r="AF5437" i="11"/>
  <c r="AF5436" i="11"/>
  <c r="AF5435" i="11"/>
  <c r="AF5434" i="11"/>
  <c r="AF5433" i="11"/>
  <c r="AF5432" i="11"/>
  <c r="AF5431" i="11"/>
  <c r="AF5430" i="11"/>
  <c r="AF5429" i="11"/>
  <c r="AF5428" i="11"/>
  <c r="AF5427" i="11"/>
  <c r="AF5426" i="11"/>
  <c r="AF5425" i="11"/>
  <c r="AF5424" i="11"/>
  <c r="AF5423" i="11"/>
  <c r="AF5422" i="11"/>
  <c r="AF5421" i="11"/>
  <c r="AF5420" i="11"/>
  <c r="AF5419" i="11"/>
  <c r="AF5418" i="11"/>
  <c r="AF5417" i="11"/>
  <c r="AF5416" i="11"/>
  <c r="AF5415" i="11"/>
  <c r="AF5414" i="11"/>
  <c r="AF5413" i="11"/>
  <c r="AF5412" i="11"/>
  <c r="AF5411" i="11"/>
  <c r="AF5410" i="11"/>
  <c r="AF5409" i="11"/>
  <c r="AF5408" i="11"/>
  <c r="AF5407" i="11"/>
  <c r="AF5406" i="11"/>
  <c r="AF5405" i="11"/>
  <c r="AF5404" i="11"/>
  <c r="AF5403" i="11"/>
  <c r="AF5402" i="11"/>
  <c r="AF5401" i="11"/>
  <c r="AF5400" i="11"/>
  <c r="AF5399" i="11"/>
  <c r="AF5398" i="11"/>
  <c r="AF5397" i="11"/>
  <c r="AF5396" i="11"/>
  <c r="AF5395" i="11"/>
  <c r="AF5394" i="11"/>
  <c r="AF5393" i="11"/>
  <c r="AF5392" i="11"/>
  <c r="AF5391" i="11"/>
  <c r="AF5390" i="11"/>
  <c r="AF5389" i="11"/>
  <c r="AF5388" i="11"/>
  <c r="AF5387" i="11"/>
  <c r="AF5386" i="11"/>
  <c r="AF5385" i="11"/>
  <c r="AF5384" i="11"/>
  <c r="AF5383" i="11"/>
  <c r="AF5382" i="11"/>
  <c r="AF5381" i="11"/>
  <c r="AF5380" i="11"/>
  <c r="AF5379" i="11"/>
  <c r="AF5378" i="11"/>
  <c r="AF5377" i="11"/>
  <c r="AF5376" i="11"/>
  <c r="AF5375" i="11"/>
  <c r="AF5374" i="11"/>
  <c r="AF5373" i="11"/>
  <c r="AF5372" i="11"/>
  <c r="AF5371" i="11"/>
  <c r="AF5370" i="11"/>
  <c r="AF5369" i="11"/>
  <c r="AF5368" i="11"/>
  <c r="AF5367" i="11"/>
  <c r="AF5366" i="11"/>
  <c r="AF5365" i="11"/>
  <c r="AF5364" i="11"/>
  <c r="AF5363" i="11"/>
  <c r="AF5362" i="11"/>
  <c r="AF5361" i="11"/>
  <c r="AF5360" i="11"/>
  <c r="AF5359" i="11"/>
  <c r="AF5358" i="11"/>
  <c r="AF5357" i="11"/>
  <c r="AF5356" i="11"/>
  <c r="AF5355" i="11"/>
  <c r="AF5354" i="11"/>
  <c r="AF5353" i="11"/>
  <c r="AF5352" i="11"/>
  <c r="AF5351" i="11"/>
  <c r="AF5350" i="11"/>
  <c r="AF5349" i="11"/>
  <c r="AF5348" i="11"/>
  <c r="AF5347" i="11"/>
  <c r="AF5346" i="11"/>
  <c r="AF5345" i="11"/>
  <c r="AF5344" i="11"/>
  <c r="AF5343" i="11"/>
  <c r="AF5342" i="11"/>
  <c r="AF5341" i="11"/>
  <c r="AF5340" i="11"/>
  <c r="AF5339" i="11"/>
  <c r="AF5338" i="11"/>
  <c r="AF5337" i="11"/>
  <c r="AF5336" i="11"/>
  <c r="AF5335" i="11"/>
  <c r="AF5334" i="11"/>
  <c r="AF5333" i="11"/>
  <c r="AF5332" i="11"/>
  <c r="AF5331" i="11"/>
  <c r="AF5330" i="11"/>
  <c r="AF5329" i="11"/>
  <c r="AF5328" i="11"/>
  <c r="AF5327" i="11"/>
  <c r="AF5326" i="11"/>
  <c r="AF5325" i="11"/>
  <c r="AF5324" i="11"/>
  <c r="AF5323" i="11"/>
  <c r="AF5322" i="11"/>
  <c r="AF5321" i="11"/>
  <c r="AF5320" i="11"/>
  <c r="AF5319" i="11"/>
  <c r="AF5318" i="11"/>
  <c r="AF5317" i="11"/>
  <c r="AF5316" i="11"/>
  <c r="AF5315" i="11"/>
  <c r="AF5314" i="11"/>
  <c r="AF5313" i="11"/>
  <c r="AF5312" i="11"/>
  <c r="AF5311" i="11"/>
  <c r="AF5310" i="11"/>
  <c r="AF5309" i="11"/>
  <c r="AF5308" i="11"/>
  <c r="AF5307" i="11"/>
  <c r="AF5306" i="11"/>
  <c r="AF5305" i="11"/>
  <c r="AF5304" i="11"/>
  <c r="AF5303" i="11"/>
  <c r="AF5302" i="11"/>
  <c r="AF5301" i="11"/>
  <c r="AF5300" i="11"/>
  <c r="AF5299" i="11"/>
  <c r="AF5298" i="11"/>
  <c r="AF5297" i="11"/>
  <c r="AF5296" i="11"/>
  <c r="AF5295" i="11"/>
  <c r="AF5294" i="11"/>
  <c r="AF5293" i="11"/>
  <c r="AF5292" i="11"/>
  <c r="AF5291" i="11"/>
  <c r="AF5290" i="11"/>
  <c r="AF5289" i="11"/>
  <c r="AF5288" i="11"/>
  <c r="AF5287" i="11"/>
  <c r="AF5286" i="11"/>
  <c r="AF5285" i="11"/>
  <c r="AF5284" i="11"/>
  <c r="AF5283" i="11"/>
  <c r="AF5282" i="11"/>
  <c r="AF5281" i="11"/>
  <c r="AF5280" i="11"/>
  <c r="AF5279" i="11"/>
  <c r="AF5278" i="11"/>
  <c r="AF5277" i="11"/>
  <c r="AF5276" i="11"/>
  <c r="AF5275" i="11"/>
  <c r="AF5274" i="11"/>
  <c r="AF5273" i="11"/>
  <c r="AF5272" i="11"/>
  <c r="AF5271" i="11"/>
  <c r="AF5270" i="11"/>
  <c r="AF5269" i="11"/>
  <c r="AF5268" i="11"/>
  <c r="AF5267" i="11"/>
  <c r="AF5266" i="11"/>
  <c r="AF5265" i="11"/>
  <c r="AF5264" i="11"/>
  <c r="AF5263" i="11"/>
  <c r="AF5262" i="11"/>
  <c r="AF5261" i="11"/>
  <c r="AF5260" i="11"/>
  <c r="AF5259" i="11"/>
  <c r="AF5258" i="11"/>
  <c r="AF5257" i="11"/>
  <c r="AF5256" i="11"/>
  <c r="AF5255" i="11"/>
  <c r="AF5254" i="11"/>
  <c r="AF5253" i="11"/>
  <c r="AF5252" i="11"/>
  <c r="AF5251" i="11"/>
  <c r="AF5250" i="11"/>
  <c r="AF5249" i="11"/>
  <c r="AF5248" i="11"/>
  <c r="AF5247" i="11"/>
  <c r="AF5246" i="11"/>
  <c r="AF5245" i="11"/>
  <c r="AF5244" i="11"/>
  <c r="AF5243" i="11"/>
  <c r="AF5242" i="11"/>
  <c r="AF5241" i="11"/>
  <c r="AF5240" i="11"/>
  <c r="AF5239" i="11"/>
  <c r="AF5238" i="11"/>
  <c r="AF5237" i="11"/>
  <c r="AF5236" i="11"/>
  <c r="AF5235" i="11"/>
  <c r="AF5234" i="11"/>
  <c r="AF5233" i="11"/>
  <c r="AF5232" i="11"/>
  <c r="AF5231" i="11"/>
  <c r="AF5230" i="11"/>
  <c r="AF5229" i="11"/>
  <c r="AF5228" i="11"/>
  <c r="AF5227" i="11"/>
  <c r="AF5226" i="11"/>
  <c r="AF5225" i="11"/>
  <c r="AF5224" i="11"/>
  <c r="AF5223" i="11"/>
  <c r="AF5222" i="11"/>
  <c r="AF5221" i="11"/>
  <c r="AF5220" i="11"/>
  <c r="AF5219" i="11"/>
  <c r="AF5218" i="11"/>
  <c r="AF5217" i="11"/>
  <c r="AF5216" i="11"/>
  <c r="AF5215" i="11"/>
  <c r="AF5214" i="11"/>
  <c r="AF5213" i="11"/>
  <c r="AF5212" i="11"/>
  <c r="AF5211" i="11"/>
  <c r="AF5210" i="11"/>
  <c r="AF5209" i="11"/>
  <c r="AF5208" i="11"/>
  <c r="AF5207" i="11"/>
  <c r="AF5206" i="11"/>
  <c r="AF5205" i="11"/>
  <c r="AF5204" i="11"/>
  <c r="AF5203" i="11"/>
  <c r="AF5202" i="11"/>
  <c r="AF5201" i="11"/>
  <c r="AF5200" i="11"/>
  <c r="AF5199" i="11"/>
  <c r="AF5198" i="11"/>
  <c r="AF5197" i="11"/>
  <c r="AF5196" i="11"/>
  <c r="AF5195" i="11"/>
  <c r="AF5194" i="11"/>
  <c r="AF5193" i="11"/>
  <c r="AF5192" i="11"/>
  <c r="AF5191" i="11"/>
  <c r="AF5190" i="11"/>
  <c r="AF5189" i="11"/>
  <c r="AF5188" i="11"/>
  <c r="AF5187" i="11"/>
  <c r="AF5186" i="11"/>
  <c r="AF5185" i="11"/>
  <c r="AF5184" i="11"/>
  <c r="AF5183" i="11"/>
  <c r="AF5182" i="11"/>
  <c r="AF5181" i="11"/>
  <c r="AF5180" i="11"/>
  <c r="AF5179" i="11"/>
  <c r="AF5178" i="11"/>
  <c r="AF5177" i="11"/>
  <c r="AF5176" i="11"/>
  <c r="AF5175" i="11"/>
  <c r="AF5174" i="11"/>
  <c r="AF5173" i="11"/>
  <c r="AF5172" i="11"/>
  <c r="AF5171" i="11"/>
  <c r="AF5170" i="11"/>
  <c r="AF5169" i="11"/>
  <c r="AF5168" i="11"/>
  <c r="AF5167" i="11"/>
  <c r="AF5166" i="11"/>
  <c r="AF5165" i="11"/>
  <c r="AF5164" i="11"/>
  <c r="AF5163" i="11"/>
  <c r="AF5162" i="11"/>
  <c r="AF5161" i="11"/>
  <c r="AF5160" i="11"/>
  <c r="AF5159" i="11"/>
  <c r="AF5158" i="11"/>
  <c r="AF5157" i="11"/>
  <c r="AF5156" i="11"/>
  <c r="AF5155" i="11"/>
  <c r="AF5154" i="11"/>
  <c r="AF5153" i="11"/>
  <c r="AF5152" i="11"/>
  <c r="AF5151" i="11"/>
  <c r="AF5150" i="11"/>
  <c r="AF5149" i="11"/>
  <c r="AF5148" i="11"/>
  <c r="AF5147" i="11"/>
  <c r="AF5146" i="11"/>
  <c r="AF5145" i="11"/>
  <c r="AF5144" i="11"/>
  <c r="AF5143" i="11"/>
  <c r="AF5142" i="11"/>
  <c r="AF5141" i="11"/>
  <c r="AF5140" i="11"/>
  <c r="AF5139" i="11"/>
  <c r="AF5138" i="11"/>
  <c r="AF5137" i="11"/>
  <c r="AF5136" i="11"/>
  <c r="AF5135" i="11"/>
  <c r="AF5134" i="11"/>
  <c r="AF5133" i="11"/>
  <c r="AF5132" i="11"/>
  <c r="AF5131" i="11"/>
  <c r="AF5130" i="11"/>
  <c r="AF5129" i="11"/>
  <c r="AF5128" i="11"/>
  <c r="AF5127" i="11"/>
  <c r="AF5126" i="11"/>
  <c r="AF5125" i="11"/>
  <c r="AF5124" i="11"/>
  <c r="AF5123" i="11"/>
  <c r="AF5122" i="11"/>
  <c r="AF5121" i="11"/>
  <c r="AF5120" i="11"/>
  <c r="AF5119" i="11"/>
  <c r="AF5118" i="11"/>
  <c r="AF5117" i="11"/>
  <c r="AF5116" i="11"/>
  <c r="AF5115" i="11"/>
  <c r="AF5114" i="11"/>
  <c r="AF5113" i="11"/>
  <c r="AF5112" i="11"/>
  <c r="AF5111" i="11"/>
  <c r="AF5110" i="11"/>
  <c r="AF5109" i="11"/>
  <c r="AF5108" i="11"/>
  <c r="AF5107" i="11"/>
  <c r="AF5106" i="11"/>
  <c r="AF5105" i="11"/>
  <c r="AF5104" i="11"/>
  <c r="AF5103" i="11"/>
  <c r="AF5102" i="11"/>
  <c r="AF5101" i="11"/>
  <c r="AF5100" i="11"/>
  <c r="AF5099" i="11"/>
  <c r="AF5098" i="11"/>
  <c r="AF5097" i="11"/>
  <c r="AF5096" i="11"/>
  <c r="AF5095" i="11"/>
  <c r="AF5094" i="11"/>
  <c r="AF5093" i="11"/>
  <c r="AF5092" i="11"/>
  <c r="AF5091" i="11"/>
  <c r="AF5090" i="11"/>
  <c r="AF5089" i="11"/>
  <c r="AF5088" i="11"/>
  <c r="AF5087" i="11"/>
  <c r="AF5086" i="11"/>
  <c r="AF5085" i="11"/>
  <c r="AF5084" i="11"/>
  <c r="AF5083" i="11"/>
  <c r="AF5082" i="11"/>
  <c r="AF5081" i="11"/>
  <c r="AF5080" i="11"/>
  <c r="AF5079" i="11"/>
  <c r="AF5078" i="11"/>
  <c r="AF5077" i="11"/>
  <c r="AF5076" i="11"/>
  <c r="AF5075" i="11"/>
  <c r="AF5074" i="11"/>
  <c r="AF5073" i="11"/>
  <c r="AF5072" i="11"/>
  <c r="AF5071" i="11"/>
  <c r="AF5070" i="11"/>
  <c r="AF5069" i="11"/>
  <c r="AF5068" i="11"/>
  <c r="AF5067" i="11"/>
  <c r="AF5066" i="11"/>
  <c r="AF5065" i="11"/>
  <c r="AF5064" i="11"/>
  <c r="AF5063" i="11"/>
  <c r="AF5062" i="11"/>
  <c r="AF5061" i="11"/>
  <c r="AF5060" i="11"/>
  <c r="AF5059" i="11"/>
  <c r="AF5058" i="11"/>
  <c r="AF5057" i="11"/>
  <c r="AF5056" i="11"/>
  <c r="AF5055" i="11"/>
  <c r="AF5054" i="11"/>
  <c r="AF5053" i="11"/>
  <c r="AF5052" i="11"/>
  <c r="AF5051" i="11"/>
  <c r="AF5050" i="11"/>
  <c r="AF5049" i="11"/>
  <c r="AF5048" i="11"/>
  <c r="AF5047" i="11"/>
  <c r="AF5046" i="11"/>
  <c r="AF5045" i="11"/>
  <c r="AF5044" i="11"/>
  <c r="AF5043" i="11"/>
  <c r="AF5042" i="11"/>
  <c r="AF5041" i="11"/>
  <c r="AF5040" i="11"/>
  <c r="AF5039" i="11"/>
  <c r="AF5038" i="11"/>
  <c r="AF5037" i="11"/>
  <c r="AF5036" i="11"/>
  <c r="AF5035" i="11"/>
  <c r="AF5034" i="11"/>
  <c r="AF5033" i="11"/>
  <c r="AF5032" i="11"/>
  <c r="AF5031" i="11"/>
  <c r="AF5030" i="11"/>
  <c r="AF5029" i="11"/>
  <c r="AF5028" i="11"/>
  <c r="AF5027" i="11"/>
  <c r="AF5026" i="11"/>
  <c r="AF5025" i="11"/>
  <c r="AF5024" i="11"/>
  <c r="AF5023" i="11"/>
  <c r="AF5022" i="11"/>
  <c r="AF5021" i="11"/>
  <c r="AF5020" i="11"/>
  <c r="AF5019" i="11"/>
  <c r="AF5018" i="11"/>
  <c r="AF5017" i="11"/>
  <c r="AF5016" i="11"/>
  <c r="AF5015" i="11"/>
  <c r="AF5014" i="11"/>
  <c r="AF5013" i="11"/>
  <c r="AF5012" i="11"/>
  <c r="AF5011" i="11"/>
  <c r="AF5010" i="11"/>
  <c r="AF5009" i="11"/>
  <c r="AF5008" i="11"/>
  <c r="AF5007" i="11"/>
  <c r="AF5006" i="11"/>
  <c r="AF5005" i="11"/>
  <c r="AF5004" i="11"/>
  <c r="AF5003" i="11"/>
  <c r="AF5002" i="11"/>
  <c r="AF5001" i="11"/>
  <c r="AF5000" i="11"/>
  <c r="AF4999" i="11"/>
  <c r="AF4998" i="11"/>
  <c r="AF4997" i="11"/>
  <c r="AF4996" i="11"/>
  <c r="AF4995" i="11"/>
  <c r="AF4994" i="11"/>
  <c r="AF4993" i="11"/>
  <c r="AF4992" i="11"/>
  <c r="AF4991" i="11"/>
  <c r="AF4990" i="11"/>
  <c r="AF4989" i="11"/>
  <c r="AF4988" i="11"/>
  <c r="AF4987" i="11"/>
  <c r="AF4986" i="11"/>
  <c r="AF4985" i="11"/>
  <c r="AF4984" i="11"/>
  <c r="AF4983" i="11"/>
  <c r="AF4982" i="11"/>
  <c r="AF4981" i="11"/>
  <c r="AF4980" i="11"/>
  <c r="AF4979" i="11"/>
  <c r="AF4978" i="11"/>
  <c r="AF4977" i="11"/>
  <c r="AF4976" i="11"/>
  <c r="AF4975" i="11"/>
  <c r="AF4974" i="11"/>
  <c r="AF4973" i="11"/>
  <c r="AF4972" i="11"/>
  <c r="AF4971" i="11"/>
  <c r="AF4970" i="11"/>
  <c r="AF4969" i="11"/>
  <c r="AF4968" i="11"/>
  <c r="AF4967" i="11"/>
  <c r="AF4966" i="11"/>
  <c r="AF4965" i="11"/>
  <c r="AF4964" i="11"/>
  <c r="AF4963" i="11"/>
  <c r="AF4962" i="11"/>
  <c r="AF4961" i="11"/>
  <c r="AF4960" i="11"/>
  <c r="AF4959" i="11"/>
  <c r="AF4958" i="11"/>
  <c r="AF4957" i="11"/>
  <c r="AF4956" i="11"/>
  <c r="AF4955" i="11"/>
  <c r="AF4954" i="11"/>
  <c r="AF4953" i="11"/>
  <c r="AF4952" i="11"/>
  <c r="AF4951" i="11"/>
  <c r="AF4950" i="11"/>
  <c r="AF4949" i="11"/>
  <c r="AF4948" i="11"/>
  <c r="AF4947" i="11"/>
  <c r="AF4946" i="11"/>
  <c r="AF4945" i="11"/>
  <c r="AF4944" i="11"/>
  <c r="AF4943" i="11"/>
  <c r="AF4942" i="11"/>
  <c r="AF4941" i="11"/>
  <c r="AF4940" i="11"/>
  <c r="AF4939" i="11"/>
  <c r="AF4938" i="11"/>
  <c r="AF4937" i="11"/>
  <c r="AF4936" i="11"/>
  <c r="AF4935" i="11"/>
  <c r="AF4934" i="11"/>
  <c r="AF4933" i="11"/>
  <c r="AF4932" i="11"/>
  <c r="AF4931" i="11"/>
  <c r="AF4930" i="11"/>
  <c r="AF4929" i="11"/>
  <c r="AF4928" i="11"/>
  <c r="AF4927" i="11"/>
  <c r="AF4926" i="11"/>
  <c r="AF4925" i="11"/>
  <c r="AF4924" i="11"/>
  <c r="AF4923" i="11"/>
  <c r="AF4922" i="11"/>
  <c r="AF4921" i="11"/>
  <c r="AF4920" i="11"/>
  <c r="AF4919" i="11"/>
  <c r="AF4918" i="11"/>
  <c r="AF4917" i="11"/>
  <c r="AF4916" i="11"/>
  <c r="AF4915" i="11"/>
  <c r="AF4914" i="11"/>
  <c r="AF4913" i="11"/>
  <c r="AF4912" i="11"/>
  <c r="AF4911" i="11"/>
  <c r="AF4910" i="11"/>
  <c r="AF4909" i="11"/>
  <c r="AF4908" i="11"/>
  <c r="AF4907" i="11"/>
  <c r="AF4906" i="11"/>
  <c r="AF4905" i="11"/>
  <c r="AF4904" i="11"/>
  <c r="AF4903" i="11"/>
  <c r="AF4902" i="11"/>
  <c r="AF4901" i="11"/>
  <c r="AF4900" i="11"/>
  <c r="AF4899" i="11"/>
  <c r="AF4898" i="11"/>
  <c r="AF4897" i="11"/>
  <c r="AF4896" i="11"/>
  <c r="AF4895" i="11"/>
  <c r="AF4894" i="11"/>
  <c r="AF4893" i="11"/>
  <c r="AF4892" i="11"/>
  <c r="AF4891" i="11"/>
  <c r="AF4890" i="11"/>
  <c r="AF4889" i="11"/>
  <c r="AF4888" i="11"/>
  <c r="AF4887" i="11"/>
  <c r="AF4886" i="11"/>
  <c r="AF4885" i="11"/>
  <c r="AF4884" i="11"/>
  <c r="AF4883" i="11"/>
  <c r="AF4882" i="11"/>
  <c r="AF4881" i="11"/>
  <c r="AF4880" i="11"/>
  <c r="AF4879" i="11"/>
  <c r="AF4878" i="11"/>
  <c r="AF4877" i="11"/>
  <c r="AF4876" i="11"/>
  <c r="AF4875" i="11"/>
  <c r="AF4874" i="11"/>
  <c r="AF4873" i="11"/>
  <c r="AF4872" i="11"/>
  <c r="AF4871" i="11"/>
  <c r="AF4870" i="11"/>
  <c r="AF4869" i="11"/>
  <c r="AF4868" i="11"/>
  <c r="AF4867" i="11"/>
  <c r="AF4866" i="11"/>
  <c r="AF4865" i="11"/>
  <c r="AF4864" i="11"/>
  <c r="AF4863" i="11"/>
  <c r="AF4862" i="11"/>
  <c r="AF4861" i="11"/>
  <c r="AF4860" i="11"/>
  <c r="AF4859" i="11"/>
  <c r="AF4858" i="11"/>
  <c r="AF4857" i="11"/>
  <c r="AF4856" i="11"/>
  <c r="AF4855" i="11"/>
  <c r="AF4854" i="11"/>
  <c r="AF4853" i="11"/>
  <c r="AF4852" i="11"/>
  <c r="AF4851" i="11"/>
  <c r="AF4850" i="11"/>
  <c r="AF4849" i="11"/>
  <c r="AF4848" i="11"/>
  <c r="AF4847" i="11"/>
  <c r="AF4846" i="11"/>
  <c r="AF4845" i="11"/>
  <c r="AF4844" i="11"/>
  <c r="AF4843" i="11"/>
  <c r="AF4842" i="11"/>
  <c r="AF4841" i="11"/>
  <c r="AF4840" i="11"/>
  <c r="AF4839" i="11"/>
  <c r="AF4838" i="11"/>
  <c r="AF4837" i="11"/>
  <c r="AF4836" i="11"/>
  <c r="AF4835" i="11"/>
  <c r="AF4834" i="11"/>
  <c r="AF4833" i="11"/>
  <c r="AF4832" i="11"/>
  <c r="AF4831" i="11"/>
  <c r="AF4830" i="11"/>
  <c r="AF4829" i="11"/>
  <c r="AF4828" i="11"/>
  <c r="AF4827" i="11"/>
  <c r="AF4826" i="11"/>
  <c r="AF4825" i="11"/>
  <c r="AF4824" i="11"/>
  <c r="AF4823" i="11"/>
  <c r="AF4822" i="11"/>
  <c r="AF4821" i="11"/>
  <c r="AF4820" i="11"/>
  <c r="AF4819" i="11"/>
  <c r="AF4818" i="11"/>
  <c r="AF4817" i="11"/>
  <c r="AF4816" i="11"/>
  <c r="AF4815" i="11"/>
  <c r="AF4814" i="11"/>
  <c r="AF4813" i="11"/>
  <c r="AF4812" i="11"/>
  <c r="AF4811" i="11"/>
  <c r="AF4810" i="11"/>
  <c r="AF4809" i="11"/>
  <c r="AF4808" i="11"/>
  <c r="AF4807" i="11"/>
  <c r="AF4806" i="11"/>
  <c r="AF4805" i="11"/>
  <c r="AF4804" i="11"/>
  <c r="AF4803" i="11"/>
  <c r="AF4802" i="11"/>
  <c r="AF4801" i="11"/>
  <c r="AF4800" i="11"/>
  <c r="AF4799" i="11"/>
  <c r="AF4798" i="11"/>
  <c r="AF4797" i="11"/>
  <c r="AF4796" i="11"/>
  <c r="AF4795" i="11"/>
  <c r="AF4794" i="11"/>
  <c r="AF4793" i="11"/>
  <c r="AF4792" i="11"/>
  <c r="AF4791" i="11"/>
  <c r="AF4790" i="11"/>
  <c r="AF4789" i="11"/>
  <c r="AF4788" i="11"/>
  <c r="AF4787" i="11"/>
  <c r="AF4786" i="11"/>
  <c r="AF4785" i="11"/>
  <c r="AF4784" i="11"/>
  <c r="AF4783" i="11"/>
  <c r="AF4782" i="11"/>
  <c r="AF4781" i="11"/>
  <c r="AF4780" i="11"/>
  <c r="AF4779" i="11"/>
  <c r="AF4778" i="11"/>
  <c r="AF4777" i="11"/>
  <c r="AF4776" i="11"/>
  <c r="AF4775" i="11"/>
  <c r="AF4774" i="11"/>
  <c r="AF4773" i="11"/>
  <c r="AF4772" i="11"/>
  <c r="AF4771" i="11"/>
  <c r="AF4770" i="11"/>
  <c r="AF4769" i="11"/>
  <c r="AF4768" i="11"/>
  <c r="AF4767" i="11"/>
  <c r="AF4766" i="11"/>
  <c r="AF4765" i="11"/>
  <c r="AF4764" i="11"/>
  <c r="AF4763" i="11"/>
  <c r="AF4762" i="11"/>
  <c r="AF4761" i="11"/>
  <c r="AF4760" i="11"/>
  <c r="AF4759" i="11"/>
  <c r="AF4758" i="11"/>
  <c r="AF4757" i="11"/>
  <c r="AF4756" i="11"/>
  <c r="AF4755" i="11"/>
  <c r="AF4754" i="11"/>
  <c r="AF4753" i="11"/>
  <c r="AF4752" i="11"/>
  <c r="AF4751" i="11"/>
  <c r="AF4750" i="11"/>
  <c r="AF4749" i="11"/>
  <c r="AF4748" i="11"/>
  <c r="AF4747" i="11"/>
  <c r="AF4746" i="11"/>
  <c r="AF4745" i="11"/>
  <c r="AF4744" i="11"/>
  <c r="AF4743" i="11"/>
  <c r="AF4742" i="11"/>
  <c r="AF4741" i="11"/>
  <c r="AF4740" i="11"/>
  <c r="AF4739" i="11"/>
  <c r="AF4738" i="11"/>
  <c r="AF4737" i="11"/>
  <c r="AF4736" i="11"/>
  <c r="AF4735" i="11"/>
  <c r="AF4734" i="11"/>
  <c r="AF4733" i="11"/>
  <c r="AF4732" i="11"/>
  <c r="AF4731" i="11"/>
  <c r="AF4730" i="11"/>
  <c r="AF4729" i="11"/>
  <c r="AF4728" i="11"/>
  <c r="AF4727" i="11"/>
  <c r="AF4726" i="11"/>
  <c r="AF4725" i="11"/>
  <c r="AF4724" i="11"/>
  <c r="AF4723" i="11"/>
  <c r="AF4722" i="11"/>
  <c r="AF4721" i="11"/>
  <c r="AF4720" i="11"/>
  <c r="AF4719" i="11"/>
  <c r="AF4718" i="11"/>
  <c r="AF4717" i="11"/>
  <c r="AF4716" i="11"/>
  <c r="AF4715" i="11"/>
  <c r="AF4714" i="11"/>
  <c r="AF4713" i="11"/>
  <c r="AF4712" i="11"/>
  <c r="AF4711" i="11"/>
  <c r="AF4710" i="11"/>
  <c r="AF4709" i="11"/>
  <c r="AF4708" i="11"/>
  <c r="AF4707" i="11"/>
  <c r="AF4706" i="11"/>
  <c r="AF4705" i="11"/>
  <c r="AF4704" i="11"/>
  <c r="AF4703" i="11"/>
  <c r="AF4702" i="11"/>
  <c r="AF4701" i="11"/>
  <c r="AF4700" i="11"/>
  <c r="AF4699" i="11"/>
  <c r="AF4698" i="11"/>
  <c r="AF4697" i="11"/>
  <c r="AF4696" i="11"/>
  <c r="AF4695" i="11"/>
  <c r="AF4694" i="11"/>
  <c r="AF4693" i="11"/>
  <c r="AF4692" i="11"/>
  <c r="AF4691" i="11"/>
  <c r="AF4690" i="11"/>
  <c r="AF4689" i="11"/>
  <c r="AF4688" i="11"/>
  <c r="AF4687" i="11"/>
  <c r="AF4686" i="11"/>
  <c r="AF4685" i="11"/>
  <c r="AF4684" i="11"/>
  <c r="AF4683" i="11"/>
  <c r="AF4682" i="11"/>
  <c r="AF4681" i="11"/>
  <c r="AF4680" i="11"/>
  <c r="AF4679" i="11"/>
  <c r="AF4678" i="11"/>
  <c r="AF4677" i="11"/>
  <c r="AF4676" i="11"/>
  <c r="AF4675" i="11"/>
  <c r="AF4674" i="11"/>
  <c r="AF4673" i="11"/>
  <c r="AF4672" i="11"/>
  <c r="AF4671" i="11"/>
  <c r="AF4670" i="11"/>
  <c r="AF4669" i="11"/>
  <c r="AF4668" i="11"/>
  <c r="AF4667" i="11"/>
  <c r="AF4666" i="11"/>
  <c r="AF4665" i="11"/>
  <c r="AF4664" i="11"/>
  <c r="AF4663" i="11"/>
  <c r="AF4662" i="11"/>
  <c r="AF4661" i="11"/>
  <c r="AF4660" i="11"/>
  <c r="AF4659" i="11"/>
  <c r="AF4658" i="11"/>
  <c r="AF4657" i="11"/>
  <c r="AF4656" i="11"/>
  <c r="AF4655" i="11"/>
  <c r="AF4654" i="11"/>
  <c r="AF4653" i="11"/>
  <c r="AF4652" i="11"/>
  <c r="AF4651" i="11"/>
  <c r="AF4650" i="11"/>
  <c r="AF4649" i="11"/>
  <c r="AF4648" i="11"/>
  <c r="AF4647" i="11"/>
  <c r="AF4646" i="11"/>
  <c r="AF4645" i="11"/>
  <c r="AF4644" i="11"/>
  <c r="AF4643" i="11"/>
  <c r="AF4642" i="11"/>
  <c r="AF4641" i="11"/>
  <c r="AF4640" i="11"/>
  <c r="AF4639" i="11"/>
  <c r="AF4638" i="11"/>
  <c r="AF4637" i="11"/>
  <c r="AF4636" i="11"/>
  <c r="AF4635" i="11"/>
  <c r="AF4634" i="11"/>
  <c r="AF4633" i="11"/>
  <c r="AF4632" i="11"/>
  <c r="AF4631" i="11"/>
  <c r="AF4630" i="11"/>
  <c r="AF4629" i="11"/>
  <c r="AF4628" i="11"/>
  <c r="AF4627" i="11"/>
  <c r="AF4626" i="11"/>
  <c r="AF4625" i="11"/>
  <c r="AF4624" i="11"/>
  <c r="AF4623" i="11"/>
  <c r="AF4622" i="11"/>
  <c r="AF4621" i="11"/>
  <c r="AF4620" i="11"/>
  <c r="AF4619" i="11"/>
  <c r="AF4618" i="11"/>
  <c r="AF4617" i="11"/>
  <c r="AF4616" i="11"/>
  <c r="AF4615" i="11"/>
  <c r="AF4614" i="11"/>
  <c r="AF4613" i="11"/>
  <c r="AF4612" i="11"/>
  <c r="AF4611" i="11"/>
  <c r="AF4610" i="11"/>
  <c r="AF4609" i="11"/>
  <c r="AF4608" i="11"/>
  <c r="AF4607" i="11"/>
  <c r="AF4606" i="11"/>
  <c r="AF4605" i="11"/>
  <c r="AF4604" i="11"/>
  <c r="AF4603" i="11"/>
  <c r="AF4602" i="11"/>
  <c r="AF4601" i="11"/>
  <c r="AF4600" i="11"/>
  <c r="AF4599" i="11"/>
  <c r="AF4598" i="11"/>
  <c r="AF4597" i="11"/>
  <c r="AF4596" i="11"/>
  <c r="AF4595" i="11"/>
  <c r="AF4594" i="11"/>
  <c r="AF4593" i="11"/>
  <c r="AF4592" i="11"/>
  <c r="AF4591" i="11"/>
  <c r="AF4590" i="11"/>
  <c r="AF4589" i="11"/>
  <c r="AF4588" i="11"/>
  <c r="AF4587" i="11"/>
  <c r="AF4586" i="11"/>
  <c r="AF4585" i="11"/>
  <c r="AF4584" i="11"/>
  <c r="AF4583" i="11"/>
  <c r="AF4582" i="11"/>
  <c r="AF4581" i="11"/>
  <c r="AF4580" i="11"/>
  <c r="AF4579" i="11"/>
  <c r="AF4578" i="11"/>
  <c r="AF4577" i="11"/>
  <c r="AF4576" i="11"/>
  <c r="AF4575" i="11"/>
  <c r="AF4574" i="11"/>
  <c r="AF4573" i="11"/>
  <c r="AF4572" i="11"/>
  <c r="AF4571" i="11"/>
  <c r="AF4570" i="11"/>
  <c r="AF4569" i="11"/>
  <c r="AF4568" i="11"/>
  <c r="AF4567" i="11"/>
  <c r="AF4566" i="11"/>
  <c r="AF4565" i="11"/>
  <c r="AF4564" i="11"/>
  <c r="AF4563" i="11"/>
  <c r="AF4562" i="11"/>
  <c r="AF4561" i="11"/>
  <c r="AF4560" i="11"/>
  <c r="AF4559" i="11"/>
  <c r="AF4558" i="11"/>
  <c r="AF4557" i="11"/>
  <c r="AF4556" i="11"/>
  <c r="AF4555" i="11"/>
  <c r="AF4554" i="11"/>
  <c r="AF4553" i="11"/>
  <c r="AF4552" i="11"/>
  <c r="AF4551" i="11"/>
  <c r="AF4550" i="11"/>
  <c r="AF4549" i="11"/>
  <c r="AF4548" i="11"/>
  <c r="AF4547" i="11"/>
  <c r="AF4546" i="11"/>
  <c r="AF4545" i="11"/>
  <c r="AF4544" i="11"/>
  <c r="AF4543" i="11"/>
  <c r="AF4542" i="11"/>
  <c r="AF4541" i="11"/>
  <c r="AF4540" i="11"/>
  <c r="AF4539" i="11"/>
  <c r="AF4538" i="11"/>
  <c r="AF4537" i="11"/>
  <c r="AF4536" i="11"/>
  <c r="AF4535" i="11"/>
  <c r="AF4534" i="11"/>
  <c r="AF4533" i="11"/>
  <c r="AF4532" i="11"/>
  <c r="AF4531" i="11"/>
  <c r="AF4530" i="11"/>
  <c r="AF4529" i="11"/>
  <c r="AF4528" i="11"/>
  <c r="AF4527" i="11"/>
  <c r="AF4526" i="11"/>
  <c r="AF4525" i="11"/>
  <c r="AF4524" i="11"/>
  <c r="AF4523" i="11"/>
  <c r="AF4522" i="11"/>
  <c r="AF4521" i="11"/>
  <c r="AF4520" i="11"/>
  <c r="AF4519" i="11"/>
  <c r="AF4518" i="11"/>
  <c r="AF4517" i="11"/>
  <c r="AF4516" i="11"/>
  <c r="AF4515" i="11"/>
  <c r="AF4514" i="11"/>
  <c r="AF4513" i="11"/>
  <c r="AF4512" i="11"/>
  <c r="AF4511" i="11"/>
  <c r="AF4510" i="11"/>
  <c r="AF4509" i="11"/>
  <c r="AF4508" i="11"/>
  <c r="AF4507" i="11"/>
  <c r="AF4506" i="11"/>
  <c r="AF4505" i="11"/>
  <c r="AF4504" i="11"/>
  <c r="AF4503" i="11"/>
  <c r="AF4502" i="11"/>
  <c r="AF4501" i="11"/>
  <c r="AF4500" i="11"/>
  <c r="AF4499" i="11"/>
  <c r="AF4498" i="11"/>
  <c r="AF4497" i="11"/>
  <c r="AF4496" i="11"/>
  <c r="AF4495" i="11"/>
  <c r="AF4494" i="11"/>
  <c r="AF4493" i="11"/>
  <c r="AF4492" i="11"/>
  <c r="AF4491" i="11"/>
  <c r="AF4490" i="11"/>
  <c r="AF4489" i="11"/>
  <c r="AF4488" i="11"/>
  <c r="AF4487" i="11"/>
  <c r="AF4486" i="11"/>
  <c r="AF4485" i="11"/>
  <c r="AF4484" i="11"/>
  <c r="AF4483" i="11"/>
  <c r="AF4482" i="11"/>
  <c r="AF4481" i="11"/>
  <c r="AF4480" i="11"/>
  <c r="AF4479" i="11"/>
  <c r="AF4478" i="11"/>
  <c r="AF4477" i="11"/>
  <c r="AF4476" i="11"/>
  <c r="AF4475" i="11"/>
  <c r="AF4474" i="11"/>
  <c r="AF4473" i="11"/>
  <c r="AF4472" i="11"/>
  <c r="AF4471" i="11"/>
  <c r="AF4470" i="11"/>
  <c r="AF4469" i="11"/>
  <c r="AF4468" i="11"/>
  <c r="AF4467" i="11"/>
  <c r="AF4466" i="11"/>
  <c r="AF4465" i="11"/>
  <c r="AF4464" i="11"/>
  <c r="AF4463" i="11"/>
  <c r="AF4462" i="11"/>
  <c r="AF4461" i="11"/>
  <c r="AF4460" i="11"/>
  <c r="AF4459" i="11"/>
  <c r="AF4458" i="11"/>
  <c r="AF4457" i="11"/>
  <c r="AF4456" i="11"/>
  <c r="AF4455" i="11"/>
  <c r="AF4454" i="11"/>
  <c r="AF4453" i="11"/>
  <c r="AF4452" i="11"/>
  <c r="AF4451" i="11"/>
  <c r="AF4450" i="11"/>
  <c r="AF4449" i="11"/>
  <c r="AF4448" i="11"/>
  <c r="AF4447" i="11"/>
  <c r="AF4446" i="11"/>
  <c r="AF4445" i="11"/>
  <c r="AF4444" i="11"/>
  <c r="AF4443" i="11"/>
  <c r="AF4442" i="11"/>
  <c r="AF4441" i="11"/>
  <c r="AF4440" i="11"/>
  <c r="AF4439" i="11"/>
  <c r="AF4438" i="11"/>
  <c r="AF4437" i="11"/>
  <c r="AF4436" i="11"/>
  <c r="AF4435" i="11"/>
  <c r="AF4434" i="11"/>
  <c r="AF4433" i="11"/>
  <c r="AF4432" i="11"/>
  <c r="AF4431" i="11"/>
  <c r="AF4430" i="11"/>
  <c r="AF4429" i="11"/>
  <c r="AF4428" i="11"/>
  <c r="AF4427" i="11"/>
  <c r="AF4426" i="11"/>
  <c r="AF4425" i="11"/>
  <c r="AF4424" i="11"/>
  <c r="AF4423" i="11"/>
  <c r="AF4422" i="11"/>
  <c r="AF4421" i="11"/>
  <c r="AF4420" i="11"/>
  <c r="AF4419" i="11"/>
  <c r="AF4418" i="11"/>
  <c r="AF4417" i="11"/>
  <c r="AF4416" i="11"/>
  <c r="AF4415" i="11"/>
  <c r="AF4414" i="11"/>
  <c r="AF4413" i="11"/>
  <c r="AF4412" i="11"/>
  <c r="AF4411" i="11"/>
  <c r="AF4410" i="11"/>
  <c r="AF4409" i="11"/>
  <c r="AF4408" i="11"/>
  <c r="AF4407" i="11"/>
  <c r="AF4406" i="11"/>
  <c r="AF4405" i="11"/>
  <c r="AF4404" i="11"/>
  <c r="AF4403" i="11"/>
  <c r="AF4402" i="11"/>
  <c r="AF4401" i="11"/>
  <c r="AF4400" i="11"/>
  <c r="AF4399" i="11"/>
  <c r="AF4398" i="11"/>
  <c r="AF4397" i="11"/>
  <c r="AF4396" i="11"/>
  <c r="AF4395" i="11"/>
  <c r="AF4394" i="11"/>
  <c r="AF4393" i="11"/>
  <c r="AF4392" i="11"/>
  <c r="AF4391" i="11"/>
  <c r="AF4390" i="11"/>
  <c r="AF4389" i="11"/>
  <c r="AF4388" i="11"/>
  <c r="AF4387" i="11"/>
  <c r="AF4386" i="11"/>
  <c r="AF4385" i="11"/>
  <c r="AF4384" i="11"/>
  <c r="AF4383" i="11"/>
  <c r="AF4382" i="11"/>
  <c r="AF4381" i="11"/>
  <c r="AF4380" i="11"/>
  <c r="AF4379" i="11"/>
  <c r="AF4378" i="11"/>
  <c r="AF4377" i="11"/>
  <c r="AF4376" i="11"/>
  <c r="AF4375" i="11"/>
  <c r="AF4374" i="11"/>
  <c r="AF4373" i="11"/>
  <c r="AF4372" i="11"/>
  <c r="AF4371" i="11"/>
  <c r="AF4370" i="11"/>
  <c r="AF4369" i="11"/>
  <c r="AF4368" i="11"/>
  <c r="AF4367" i="11"/>
  <c r="AF4366" i="11"/>
  <c r="AF4365" i="11"/>
  <c r="AF4364" i="11"/>
  <c r="AF4363" i="11"/>
  <c r="AF4362" i="11"/>
  <c r="AF4361" i="11"/>
  <c r="AF4360" i="11"/>
  <c r="AF4359" i="11"/>
  <c r="AF4358" i="11"/>
  <c r="AF4357" i="11"/>
  <c r="AF4356" i="11"/>
  <c r="AF4355" i="11"/>
  <c r="AF4354" i="11"/>
  <c r="AF4353" i="11"/>
  <c r="AF4352" i="11"/>
  <c r="AF4351" i="11"/>
  <c r="AF4350" i="11"/>
  <c r="AF4349" i="11"/>
  <c r="AF4348" i="11"/>
  <c r="AF4347" i="11"/>
  <c r="AF4346" i="11"/>
  <c r="AF4345" i="11"/>
  <c r="AF4344" i="11"/>
  <c r="AF4343" i="11"/>
  <c r="AF4342" i="11"/>
  <c r="AF4341" i="11"/>
  <c r="AF4340" i="11"/>
  <c r="AF4339" i="11"/>
  <c r="AF4338" i="11"/>
  <c r="AF4337" i="11"/>
  <c r="AF4336" i="11"/>
  <c r="AF4335" i="11"/>
  <c r="AF4334" i="11"/>
  <c r="AF4333" i="11"/>
  <c r="AF4332" i="11"/>
  <c r="AF4331" i="11"/>
  <c r="AF4330" i="11"/>
  <c r="AF4329" i="11"/>
  <c r="AF4328" i="11"/>
  <c r="AF4327" i="11"/>
  <c r="AF4326" i="11"/>
  <c r="AF4325" i="11"/>
  <c r="AF4324" i="11"/>
  <c r="AF4323" i="11"/>
  <c r="AF4322" i="11"/>
  <c r="AF4321" i="11"/>
  <c r="AF4320" i="11"/>
  <c r="AF4319" i="11"/>
  <c r="AF4318" i="11"/>
  <c r="AF4317" i="11"/>
  <c r="AF4316" i="11"/>
  <c r="AF4315" i="11"/>
  <c r="AF4314" i="11"/>
  <c r="AF4313" i="11"/>
  <c r="AF4312" i="11"/>
  <c r="AF4311" i="11"/>
  <c r="AF4310" i="11"/>
  <c r="AF4309" i="11"/>
  <c r="AF4308" i="11"/>
  <c r="AF4307" i="11"/>
  <c r="AF4306" i="11"/>
  <c r="AF4305" i="11"/>
  <c r="AF4304" i="11"/>
  <c r="AF4303" i="11"/>
  <c r="AF4302" i="11"/>
  <c r="AF4301" i="11"/>
  <c r="AF4300" i="11"/>
  <c r="AF4299" i="11"/>
  <c r="AF4298" i="11"/>
  <c r="AF4297" i="11"/>
  <c r="AF4296" i="11"/>
  <c r="AF4295" i="11"/>
  <c r="AF4294" i="11"/>
  <c r="AF4293" i="11"/>
  <c r="AF4292" i="11"/>
  <c r="AF4291" i="11"/>
  <c r="AF4290" i="11"/>
  <c r="AF4289" i="11"/>
  <c r="AF4288" i="11"/>
  <c r="AF4287" i="11"/>
  <c r="AF4286" i="11"/>
  <c r="AF4285" i="11"/>
  <c r="AF4284" i="11"/>
  <c r="AF4283" i="11"/>
  <c r="AF4282" i="11"/>
  <c r="AF4281" i="11"/>
  <c r="AF4280" i="11"/>
  <c r="AF4279" i="11"/>
  <c r="AF4278" i="11"/>
  <c r="AF4277" i="11"/>
  <c r="AF4276" i="11"/>
  <c r="AF4275" i="11"/>
  <c r="AF4274" i="11"/>
  <c r="AF4273" i="11"/>
  <c r="AF4272" i="11"/>
  <c r="AF4271" i="11"/>
  <c r="AF4270" i="11"/>
  <c r="AF4269" i="11"/>
  <c r="AF4268" i="11"/>
  <c r="AF4267" i="11"/>
  <c r="AF4266" i="11"/>
  <c r="AF4265" i="11"/>
  <c r="AF4264" i="11"/>
  <c r="AF4263" i="11"/>
  <c r="AF4262" i="11"/>
  <c r="AF4261" i="11"/>
  <c r="AF4260" i="11"/>
  <c r="AF4259" i="11"/>
  <c r="AF4258" i="11"/>
  <c r="AF4257" i="11"/>
  <c r="AF4256" i="11"/>
  <c r="AF4255" i="11"/>
  <c r="AF4254" i="11"/>
  <c r="AF4253" i="11"/>
  <c r="AF4252" i="11"/>
  <c r="AF4251" i="11"/>
  <c r="AF4250" i="11"/>
  <c r="AF4249" i="11"/>
  <c r="AF4248" i="11"/>
  <c r="AF4247" i="11"/>
  <c r="AF4246" i="11"/>
  <c r="AF4245" i="11"/>
  <c r="AF4244" i="11"/>
  <c r="AF4243" i="11"/>
  <c r="AF4242" i="11"/>
  <c r="AF4241" i="11"/>
  <c r="AF4240" i="11"/>
  <c r="AF4239" i="11"/>
  <c r="AF4238" i="11"/>
  <c r="AF4237" i="11"/>
  <c r="AF4236" i="11"/>
  <c r="AF4235" i="11"/>
  <c r="AF4234" i="11"/>
  <c r="AF4233" i="11"/>
  <c r="AF4232" i="11"/>
  <c r="AF4231" i="11"/>
  <c r="AF4230" i="11"/>
  <c r="AF4229" i="11"/>
  <c r="AF4228" i="11"/>
  <c r="AF4227" i="11"/>
  <c r="AF4226" i="11"/>
  <c r="AF4225" i="11"/>
  <c r="AF4224" i="11"/>
  <c r="AF4223" i="11"/>
  <c r="AF4222" i="11"/>
  <c r="AF4221" i="11"/>
  <c r="AF4220" i="11"/>
  <c r="AF4219" i="11"/>
  <c r="AF4218" i="11"/>
  <c r="AF4217" i="11"/>
  <c r="AF4216" i="11"/>
  <c r="AF4215" i="11"/>
  <c r="AF4214" i="11"/>
  <c r="AF4213" i="11"/>
  <c r="AF4212" i="11"/>
  <c r="AF4211" i="11"/>
  <c r="AF4210" i="11"/>
  <c r="AF4209" i="11"/>
  <c r="AF4208" i="11"/>
  <c r="AF4207" i="11"/>
  <c r="AF4206" i="11"/>
  <c r="AF4205" i="11"/>
  <c r="AF4204" i="11"/>
  <c r="AF4203" i="11"/>
  <c r="AF4202" i="11"/>
  <c r="AF4201" i="11"/>
  <c r="AF4200" i="11"/>
  <c r="AF4199" i="11"/>
  <c r="AF4198" i="11"/>
  <c r="AF4197" i="11"/>
  <c r="AF4196" i="11"/>
  <c r="AF4195" i="11"/>
  <c r="AF4194" i="11"/>
  <c r="AF4193" i="11"/>
  <c r="AF4192" i="11"/>
  <c r="AF4191" i="11"/>
  <c r="AF4190" i="11"/>
  <c r="AF4189" i="11"/>
  <c r="AF4188" i="11"/>
  <c r="AF4187" i="11"/>
  <c r="AF4186" i="11"/>
  <c r="AF4185" i="11"/>
  <c r="AF4184" i="11"/>
  <c r="AF4183" i="11"/>
  <c r="AF4182" i="11"/>
  <c r="AF4181" i="11"/>
  <c r="AF4180" i="11"/>
  <c r="AF4179" i="11"/>
  <c r="AF4178" i="11"/>
  <c r="AF4177" i="11"/>
  <c r="AF4176" i="11"/>
  <c r="AF4175" i="11"/>
  <c r="AF4174" i="11"/>
  <c r="AF4173" i="11"/>
  <c r="AF4172" i="11"/>
  <c r="AF4171" i="11"/>
  <c r="AF4170" i="11"/>
  <c r="AF4169" i="11"/>
  <c r="AF4168" i="11"/>
  <c r="AF4167" i="11"/>
  <c r="AF4166" i="11"/>
  <c r="AF4165" i="11"/>
  <c r="AF4164" i="11"/>
  <c r="AF4163" i="11"/>
  <c r="AF4162" i="11"/>
  <c r="AF4161" i="11"/>
  <c r="AF4160" i="11"/>
  <c r="AF4159" i="11"/>
  <c r="AF4158" i="11"/>
  <c r="AF4157" i="11"/>
  <c r="AF4156" i="11"/>
  <c r="AF4155" i="11"/>
  <c r="AF4154" i="11"/>
  <c r="AF4153" i="11"/>
  <c r="AF4152" i="11"/>
  <c r="AF4151" i="11"/>
  <c r="AF4150" i="11"/>
  <c r="AF4149" i="11"/>
  <c r="AF4148" i="11"/>
  <c r="AF4147" i="11"/>
  <c r="AF4146" i="11"/>
  <c r="AF4145" i="11"/>
  <c r="AF4144" i="11"/>
  <c r="AF4143" i="11"/>
  <c r="AF4142" i="11"/>
  <c r="AF4141" i="11"/>
  <c r="AF4140" i="11"/>
  <c r="AF4139" i="11"/>
  <c r="AF4138" i="11"/>
  <c r="AF4137" i="11"/>
  <c r="AF4136" i="11"/>
  <c r="AF4135" i="11"/>
  <c r="AF4134" i="11"/>
  <c r="AF4133" i="11"/>
  <c r="AF4132" i="11"/>
  <c r="AF4131" i="11"/>
  <c r="AF4130" i="11"/>
  <c r="AF4129" i="11"/>
  <c r="AF4128" i="11"/>
  <c r="AF4127" i="11"/>
  <c r="AF4126" i="11"/>
  <c r="AF4125" i="11"/>
  <c r="AF4124" i="11"/>
  <c r="AF4123" i="11"/>
  <c r="AF4122" i="11"/>
  <c r="AF4121" i="11"/>
  <c r="AF4120" i="11"/>
  <c r="AF4119" i="11"/>
  <c r="AF4118" i="11"/>
  <c r="AF4117" i="11"/>
  <c r="AF4116" i="11"/>
  <c r="AF4115" i="11"/>
  <c r="AF4114" i="11"/>
  <c r="AF4113" i="11"/>
  <c r="AF4112" i="11"/>
  <c r="AF4111" i="11"/>
  <c r="AF4110" i="11"/>
  <c r="AF4109" i="11"/>
  <c r="AF4108" i="11"/>
  <c r="AF4107" i="11"/>
  <c r="AF4106" i="11"/>
  <c r="AF4105" i="11"/>
  <c r="AF4104" i="11"/>
  <c r="AF4103" i="11"/>
  <c r="AF4102" i="11"/>
  <c r="AF4101" i="11"/>
  <c r="AF4100" i="11"/>
  <c r="AF4099" i="11"/>
  <c r="AF4098" i="11"/>
  <c r="AF4097" i="11"/>
  <c r="AF4096" i="11"/>
  <c r="AF4095" i="11"/>
  <c r="AF4094" i="11"/>
  <c r="AF4093" i="11"/>
  <c r="AF4092" i="11"/>
  <c r="AF4091" i="11"/>
  <c r="AF4090" i="11"/>
  <c r="AF4089" i="11"/>
  <c r="AF4088" i="11"/>
  <c r="AF4087" i="11"/>
  <c r="AF4086" i="11"/>
  <c r="AF4085" i="11"/>
  <c r="AF4084" i="11"/>
  <c r="AF4083" i="11"/>
  <c r="AF4082" i="11"/>
  <c r="AF4081" i="11"/>
  <c r="AF4080" i="11"/>
  <c r="AF4079" i="11"/>
  <c r="AF4078" i="11"/>
  <c r="AF4077" i="11"/>
  <c r="AF4076" i="11"/>
  <c r="AF4075" i="11"/>
  <c r="AF4074" i="11"/>
  <c r="AF4073" i="11"/>
  <c r="AF4072" i="11"/>
  <c r="AF4071" i="11"/>
  <c r="AF4070" i="11"/>
  <c r="AF4069" i="11"/>
  <c r="AF4068" i="11"/>
  <c r="AF4067" i="11"/>
  <c r="AF4066" i="11"/>
  <c r="AF4065" i="11"/>
  <c r="AF4064" i="11"/>
  <c r="AF4063" i="11"/>
  <c r="AF4062" i="11"/>
  <c r="AF4061" i="11"/>
  <c r="AF4060" i="11"/>
  <c r="AF4059" i="11"/>
  <c r="AF4058" i="11"/>
  <c r="AF4057" i="11"/>
  <c r="AF4056" i="11"/>
  <c r="AF4055" i="11"/>
  <c r="AF4054" i="11"/>
  <c r="AF4053" i="11"/>
  <c r="AF4052" i="11"/>
  <c r="AF4051" i="11"/>
  <c r="AF4050" i="11"/>
  <c r="AF4049" i="11"/>
  <c r="AF4048" i="11"/>
  <c r="AF4047" i="11"/>
  <c r="AF4046" i="11"/>
  <c r="AF4045" i="11"/>
  <c r="AF4044" i="11"/>
  <c r="AF4043" i="11"/>
  <c r="AF4042" i="11"/>
  <c r="AF4041" i="11"/>
  <c r="AF4040" i="11"/>
  <c r="AF4039" i="11"/>
  <c r="AF4038" i="11"/>
  <c r="AF4037" i="11"/>
  <c r="AF4036" i="11"/>
  <c r="AF4035" i="11"/>
  <c r="AF4034" i="11"/>
  <c r="AF4033" i="11"/>
  <c r="AF4032" i="11"/>
  <c r="AF4031" i="11"/>
  <c r="AF4030" i="11"/>
  <c r="AF4029" i="11"/>
  <c r="AF4028" i="11"/>
  <c r="AF4027" i="11"/>
  <c r="AF4026" i="11"/>
  <c r="AF4025" i="11"/>
  <c r="AF4024" i="11"/>
  <c r="AF4023" i="11"/>
  <c r="AF4022" i="11"/>
  <c r="AF4021" i="11"/>
  <c r="AF4020" i="11"/>
  <c r="AF4019" i="11"/>
  <c r="AF4018" i="11"/>
  <c r="AF4017" i="11"/>
  <c r="AF4016" i="11"/>
  <c r="AF4015" i="11"/>
  <c r="AF4014" i="11"/>
  <c r="AF4013" i="11"/>
  <c r="AF4012" i="11"/>
  <c r="AF4011" i="11"/>
  <c r="AF4010" i="11"/>
  <c r="AF4009" i="11"/>
  <c r="AF4008" i="11"/>
  <c r="AF4007" i="11"/>
  <c r="AF4006" i="11"/>
  <c r="AF4005" i="11"/>
  <c r="AF4004" i="11"/>
  <c r="AF4003" i="11"/>
  <c r="AF4002" i="11"/>
  <c r="AF4001" i="11"/>
  <c r="AF4000" i="11"/>
  <c r="AF3999" i="11"/>
  <c r="AF3998" i="11"/>
  <c r="AF3997" i="11"/>
  <c r="AF3996" i="11"/>
  <c r="AF3995" i="11"/>
  <c r="AF3994" i="11"/>
  <c r="AF3993" i="11"/>
  <c r="AF3992" i="11"/>
  <c r="AF3991" i="11"/>
  <c r="AF3990" i="11"/>
  <c r="AF3989" i="11"/>
  <c r="AF3988" i="11"/>
  <c r="AF3987" i="11"/>
  <c r="AF3986" i="11"/>
  <c r="AF3985" i="11"/>
  <c r="AF3984" i="11"/>
  <c r="AF3983" i="11"/>
  <c r="AF3982" i="11"/>
  <c r="AF3981" i="11"/>
  <c r="AF3980" i="11"/>
  <c r="AF3979" i="11"/>
  <c r="AF3978" i="11"/>
  <c r="AF3977" i="11"/>
  <c r="AF3976" i="11"/>
  <c r="AF3975" i="11"/>
  <c r="AF3974" i="11"/>
  <c r="AF3973" i="11"/>
  <c r="AF3972" i="11"/>
  <c r="AF3971" i="11"/>
  <c r="AF3970" i="11"/>
  <c r="AF3969" i="11"/>
  <c r="AF3968" i="11"/>
  <c r="AF3967" i="11"/>
  <c r="AF3966" i="11"/>
  <c r="AF3965" i="11"/>
  <c r="AF3964" i="11"/>
  <c r="AF3963" i="11"/>
  <c r="AF3962" i="11"/>
  <c r="AF3961" i="11"/>
  <c r="AF3960" i="11"/>
  <c r="AF3959" i="11"/>
  <c r="AF3958" i="11"/>
  <c r="AF3957" i="11"/>
  <c r="AF3956" i="11"/>
  <c r="AF3955" i="11"/>
  <c r="AF3954" i="11"/>
  <c r="AF3953" i="11"/>
  <c r="AF3952" i="11"/>
  <c r="AF3951" i="11"/>
  <c r="AF3950" i="11"/>
  <c r="AF3949" i="11"/>
  <c r="AF3948" i="11"/>
  <c r="AF3947" i="11"/>
  <c r="AF3946" i="11"/>
  <c r="AF3945" i="11"/>
  <c r="AF3944" i="11"/>
  <c r="AF3943" i="11"/>
  <c r="AF3942" i="11"/>
  <c r="AF3941" i="11"/>
  <c r="AF3940" i="11"/>
  <c r="AF3939" i="11"/>
  <c r="AF3938" i="11"/>
  <c r="AF3937" i="11"/>
  <c r="AF3936" i="11"/>
  <c r="AF3935" i="11"/>
  <c r="AF3934" i="11"/>
  <c r="AF3933" i="11"/>
  <c r="AF3932" i="11"/>
  <c r="AF3931" i="11"/>
  <c r="AF3930" i="11"/>
  <c r="AF3929" i="11"/>
  <c r="AF3928" i="11"/>
  <c r="AF3927" i="11"/>
  <c r="AF3926" i="11"/>
  <c r="AF3925" i="11"/>
  <c r="AF3924" i="11"/>
  <c r="AF3923" i="11"/>
  <c r="AF3922" i="11"/>
  <c r="AF3921" i="11"/>
  <c r="AF3920" i="11"/>
  <c r="AF3919" i="11"/>
  <c r="AF3918" i="11"/>
  <c r="AF3917" i="11"/>
  <c r="AF3916" i="11"/>
  <c r="AF3915" i="11"/>
  <c r="AF3914" i="11"/>
  <c r="AF3913" i="11"/>
  <c r="AF3912" i="11"/>
  <c r="AF3911" i="11"/>
  <c r="AF3910" i="11"/>
  <c r="AF3909" i="11"/>
  <c r="AF3908" i="11"/>
  <c r="AF3907" i="11"/>
  <c r="AF3906" i="11"/>
  <c r="AF3905" i="11"/>
  <c r="AF3904" i="11"/>
  <c r="AF3903" i="11"/>
  <c r="AF3902" i="11"/>
  <c r="AF3901" i="11"/>
  <c r="AF3900" i="11"/>
  <c r="AF3899" i="11"/>
  <c r="AF3898" i="11"/>
  <c r="AF3897" i="11"/>
  <c r="AF3896" i="11"/>
  <c r="AF3895" i="11"/>
  <c r="AF3894" i="11"/>
  <c r="AF3893" i="11"/>
  <c r="AF3892" i="11"/>
  <c r="AF3891" i="11"/>
  <c r="AF3890" i="11"/>
  <c r="AF3889" i="11"/>
  <c r="AF3888" i="11"/>
  <c r="AF3887" i="11"/>
  <c r="AF3886" i="11"/>
  <c r="AF3885" i="11"/>
  <c r="AF3884" i="11"/>
  <c r="AF3883" i="11"/>
  <c r="AF3882" i="11"/>
  <c r="AF3881" i="11"/>
  <c r="AF3880" i="11"/>
  <c r="AF3879" i="11"/>
  <c r="AF3878" i="11"/>
  <c r="AF3877" i="11"/>
  <c r="AF3876" i="11"/>
  <c r="AF3875" i="11"/>
  <c r="AF3874" i="11"/>
  <c r="AF3873" i="11"/>
  <c r="AF3872" i="11"/>
  <c r="AF3871" i="11"/>
  <c r="AF3870" i="11"/>
  <c r="AF3869" i="11"/>
  <c r="AF3868" i="11"/>
  <c r="AF3867" i="11"/>
  <c r="AF3866" i="11"/>
  <c r="AF3865" i="11"/>
  <c r="AF3864" i="11"/>
  <c r="AF3863" i="11"/>
  <c r="AF3862" i="11"/>
  <c r="AF3861" i="11"/>
  <c r="AF3860" i="11"/>
  <c r="AF3859" i="11"/>
  <c r="AF3858" i="11"/>
  <c r="AF3857" i="11"/>
  <c r="AF3856" i="11"/>
  <c r="AF3855" i="11"/>
  <c r="AF3854" i="11"/>
  <c r="AF3853" i="11"/>
  <c r="AF3852" i="11"/>
  <c r="AF3851" i="11"/>
  <c r="AF3850" i="11"/>
  <c r="AF3849" i="11"/>
  <c r="AF3848" i="11"/>
  <c r="AF3847" i="11"/>
  <c r="AF3846" i="11"/>
  <c r="AF3845" i="11"/>
  <c r="AF3844" i="11"/>
  <c r="AF3843" i="11"/>
  <c r="AF3842" i="11"/>
  <c r="AF3841" i="11"/>
  <c r="AF3840" i="11"/>
  <c r="AF3839" i="11"/>
  <c r="AF3838" i="11"/>
  <c r="AF3837" i="11"/>
  <c r="AF3836" i="11"/>
  <c r="AF3835" i="11"/>
  <c r="AF3834" i="11"/>
  <c r="AF3833" i="11"/>
  <c r="AF3832" i="11"/>
  <c r="AF3831" i="11"/>
  <c r="AF3830" i="11"/>
  <c r="AF3829" i="11"/>
  <c r="AF3828" i="11"/>
  <c r="AF3827" i="11"/>
  <c r="AF3826" i="11"/>
  <c r="AF3825" i="11"/>
  <c r="AF3824" i="11"/>
  <c r="AF3823" i="11"/>
  <c r="AF3822" i="11"/>
  <c r="AF3821" i="11"/>
  <c r="AF3820" i="11"/>
  <c r="AF3819" i="11"/>
  <c r="AF3818" i="11"/>
  <c r="AF3817" i="11"/>
  <c r="AF3816" i="11"/>
  <c r="AF3815" i="11"/>
  <c r="AF3814" i="11"/>
  <c r="AF3813" i="11"/>
  <c r="AF3812" i="11"/>
  <c r="AF3811" i="11"/>
  <c r="AF3810" i="11"/>
  <c r="AF3809" i="11"/>
  <c r="AF3808" i="11"/>
  <c r="AF3807" i="11"/>
  <c r="AF3806" i="11"/>
  <c r="AF3805" i="11"/>
  <c r="AF3804" i="11"/>
  <c r="AF3803" i="11"/>
  <c r="AF3802" i="11"/>
  <c r="AF3801" i="11"/>
  <c r="AF3800" i="11"/>
  <c r="AF3799" i="11"/>
  <c r="AF3798" i="11"/>
  <c r="AF3797" i="11"/>
  <c r="AF3796" i="11"/>
  <c r="AF3795" i="11"/>
  <c r="AF3794" i="11"/>
  <c r="AF3793" i="11"/>
  <c r="AF3792" i="11"/>
  <c r="AF3791" i="11"/>
  <c r="AF3790" i="11"/>
  <c r="AF3789" i="11"/>
  <c r="AF3788" i="11"/>
  <c r="AF3787" i="11"/>
  <c r="AF3786" i="11"/>
  <c r="AF3785" i="11"/>
  <c r="AF3784" i="11"/>
  <c r="AF3783" i="11"/>
  <c r="AF3782" i="11"/>
  <c r="AF3781" i="11"/>
  <c r="AF3780" i="11"/>
  <c r="AF3779" i="11"/>
  <c r="AF3778" i="11"/>
  <c r="AF3777" i="11"/>
  <c r="AF3776" i="11"/>
  <c r="AF3775" i="11"/>
  <c r="AF3774" i="11"/>
  <c r="AF3773" i="11"/>
  <c r="AF3772" i="11"/>
  <c r="AF3771" i="11"/>
  <c r="AF3770" i="11"/>
  <c r="AF3769" i="11"/>
  <c r="AF3768" i="11"/>
  <c r="AF3767" i="11"/>
  <c r="AF3766" i="11"/>
  <c r="AF3765" i="11"/>
  <c r="AF3764" i="11"/>
  <c r="AF3763" i="11"/>
  <c r="AF3762" i="11"/>
  <c r="AF3761" i="11"/>
  <c r="AF3760" i="11"/>
  <c r="AF3759" i="11"/>
  <c r="AF3758" i="11"/>
  <c r="AF3757" i="11"/>
  <c r="AF3756" i="11"/>
  <c r="AF3755" i="11"/>
  <c r="AF3754" i="11"/>
  <c r="AF3753" i="11"/>
  <c r="AF3752" i="11"/>
  <c r="AF3751" i="11"/>
  <c r="AF3750" i="11"/>
  <c r="AF3749" i="11"/>
  <c r="AF3748" i="11"/>
  <c r="AF3747" i="11"/>
  <c r="AF3746" i="11"/>
  <c r="AF3745" i="11"/>
  <c r="AF3744" i="11"/>
  <c r="AF3743" i="11"/>
  <c r="AF3742" i="11"/>
  <c r="AF3741" i="11"/>
  <c r="AF3740" i="11"/>
  <c r="AF3739" i="11"/>
  <c r="AF3738" i="11"/>
  <c r="AF3737" i="11"/>
  <c r="AF3736" i="11"/>
  <c r="AF3735" i="11"/>
  <c r="AF3734" i="11"/>
  <c r="AF3733" i="11"/>
  <c r="AF3732" i="11"/>
  <c r="AF3731" i="11"/>
  <c r="AF3730" i="11"/>
  <c r="AF3729" i="11"/>
  <c r="AF3728" i="11"/>
  <c r="AF3727" i="11"/>
  <c r="AF3726" i="11"/>
  <c r="AF3725" i="11"/>
  <c r="AF3724" i="11"/>
  <c r="AF3723" i="11"/>
  <c r="AF3722" i="11"/>
  <c r="AF3721" i="11"/>
  <c r="AF3720" i="11"/>
  <c r="AF3719" i="11"/>
  <c r="AF3718" i="11"/>
  <c r="AF3717" i="11"/>
  <c r="AF3716" i="11"/>
  <c r="AF3715" i="11"/>
  <c r="AF3714" i="11"/>
  <c r="AF3713" i="11"/>
  <c r="AF3712" i="11"/>
  <c r="AF3711" i="11"/>
  <c r="AF3710" i="11"/>
  <c r="AF3709" i="11"/>
  <c r="AF3708" i="11"/>
  <c r="AF3707" i="11"/>
  <c r="AF3706" i="11"/>
  <c r="AF3705" i="11"/>
  <c r="AF3704" i="11"/>
  <c r="AF3703" i="11"/>
  <c r="AF3702" i="11"/>
  <c r="AF3701" i="11"/>
  <c r="AF3700" i="11"/>
  <c r="AF3699" i="11"/>
  <c r="AF3698" i="11"/>
  <c r="AF3697" i="11"/>
  <c r="AF3696" i="11"/>
  <c r="AF3695" i="11"/>
  <c r="AF3694" i="11"/>
  <c r="AF3693" i="11"/>
  <c r="AF3692" i="11"/>
  <c r="AF3691" i="11"/>
  <c r="AF3690" i="11"/>
  <c r="AF3689" i="11"/>
  <c r="AF3688" i="11"/>
  <c r="AF3687" i="11"/>
  <c r="AF3686" i="11"/>
  <c r="AF3685" i="11"/>
  <c r="AF3684" i="11"/>
  <c r="AF3683" i="11"/>
  <c r="AF3682" i="11"/>
  <c r="AF3681" i="11"/>
  <c r="AF3680" i="11"/>
  <c r="AF3679" i="11"/>
  <c r="AF3678" i="11"/>
  <c r="AF3677" i="11"/>
  <c r="AF3676" i="11"/>
  <c r="AF3675" i="11"/>
  <c r="AF3674" i="11"/>
  <c r="AF3673" i="11"/>
  <c r="AF3672" i="11"/>
  <c r="AF3671" i="11"/>
  <c r="AF3670" i="11"/>
  <c r="AF3669" i="11"/>
  <c r="AF3668" i="11"/>
  <c r="AF3667" i="11"/>
  <c r="AF3666" i="11"/>
  <c r="AF3665" i="11"/>
  <c r="AF3664" i="11"/>
  <c r="AF3663" i="11"/>
  <c r="AF3662" i="11"/>
  <c r="AF3661" i="11"/>
  <c r="AF3660" i="11"/>
  <c r="AF3659" i="11"/>
  <c r="AF3658" i="11"/>
  <c r="AF3657" i="11"/>
  <c r="AF3656" i="11"/>
  <c r="AF3655" i="11"/>
  <c r="AF3654" i="11"/>
  <c r="AF3653" i="11"/>
  <c r="AF3652" i="11"/>
  <c r="AF3651" i="11"/>
  <c r="AF3650" i="11"/>
  <c r="AF3649" i="11"/>
  <c r="AF3648" i="11"/>
  <c r="AF3647" i="11"/>
  <c r="AF3646" i="11"/>
  <c r="AF3645" i="11"/>
  <c r="AF3644" i="11"/>
  <c r="AF3643" i="11"/>
  <c r="AF3642" i="11"/>
  <c r="AF3641" i="11"/>
  <c r="AF3640" i="11"/>
  <c r="AF3639" i="11"/>
  <c r="AF3638" i="11"/>
  <c r="AF3637" i="11"/>
  <c r="AF3636" i="11"/>
  <c r="AF3635" i="11"/>
  <c r="AF3634" i="11"/>
  <c r="AF3633" i="11"/>
  <c r="AF3632" i="11"/>
  <c r="AF3631" i="11"/>
  <c r="AF3630" i="11"/>
  <c r="AF3629" i="11"/>
  <c r="AF3628" i="11"/>
  <c r="AF3627" i="11"/>
  <c r="AF3626" i="11"/>
  <c r="AF3625" i="11"/>
  <c r="AF3624" i="11"/>
  <c r="AF3623" i="11"/>
  <c r="AF3622" i="11"/>
  <c r="AF3621" i="11"/>
  <c r="AF3620" i="11"/>
  <c r="AF3619" i="11"/>
  <c r="AF3618" i="11"/>
  <c r="AF3617" i="11"/>
  <c r="AF3616" i="11"/>
  <c r="AF3615" i="11"/>
  <c r="AF3614" i="11"/>
  <c r="AF3613" i="11"/>
  <c r="AF3612" i="11"/>
  <c r="AF3611" i="11"/>
  <c r="AF3610" i="11"/>
  <c r="AF3609" i="11"/>
  <c r="AF3608" i="11"/>
  <c r="AF3607" i="11"/>
  <c r="AF3606" i="11"/>
  <c r="AF3605" i="11"/>
  <c r="AF3604" i="11"/>
  <c r="AF3603" i="11"/>
  <c r="AF3602" i="11"/>
  <c r="AF3601" i="11"/>
  <c r="AF3600" i="11"/>
  <c r="AF3599" i="11"/>
  <c r="AF3598" i="11"/>
  <c r="AF3597" i="11"/>
  <c r="AF3596" i="11"/>
  <c r="AF3595" i="11"/>
  <c r="AF3594" i="11"/>
  <c r="AF3593" i="11"/>
  <c r="AF3592" i="11"/>
  <c r="AF3591" i="11"/>
  <c r="AF3590" i="11"/>
  <c r="AF3589" i="11"/>
  <c r="AF3588" i="11"/>
  <c r="AF3587" i="11"/>
  <c r="AF3586" i="11"/>
  <c r="AF3585" i="11"/>
  <c r="AF3584" i="11"/>
  <c r="AF3583" i="11"/>
  <c r="AF3582" i="11"/>
  <c r="AF3581" i="11"/>
  <c r="AF3580" i="11"/>
  <c r="AF3579" i="11"/>
  <c r="AF3578" i="11"/>
  <c r="AF3577" i="11"/>
  <c r="AF3576" i="11"/>
  <c r="AF3575" i="11"/>
  <c r="AF3574" i="11"/>
  <c r="AF3573" i="11"/>
  <c r="AF3572" i="11"/>
  <c r="AF3571" i="11"/>
  <c r="AF3570" i="11"/>
  <c r="AF3569" i="11"/>
  <c r="AF3568" i="11"/>
  <c r="AF3567" i="11"/>
  <c r="AF3566" i="11"/>
  <c r="AF3565" i="11"/>
  <c r="AF3564" i="11"/>
  <c r="AF3563" i="11"/>
  <c r="AF3562" i="11"/>
  <c r="AF3561" i="11"/>
  <c r="AF3560" i="11"/>
  <c r="AF3559" i="11"/>
  <c r="AF3558" i="11"/>
  <c r="AF3557" i="11"/>
  <c r="AF3556" i="11"/>
  <c r="AF3555" i="11"/>
  <c r="AF3554" i="11"/>
  <c r="AF3553" i="11"/>
  <c r="AF3552" i="11"/>
  <c r="AF3551" i="11"/>
  <c r="AF3550" i="11"/>
  <c r="AF3549" i="11"/>
  <c r="AF3548" i="11"/>
  <c r="AF3547" i="11"/>
  <c r="AF3546" i="11"/>
  <c r="AF3545" i="11"/>
  <c r="AF3544" i="11"/>
  <c r="AF3543" i="11"/>
  <c r="AF3542" i="11"/>
  <c r="AF3541" i="11"/>
  <c r="AF3540" i="11"/>
  <c r="AF3539" i="11"/>
  <c r="AF3538" i="11"/>
  <c r="AF3537" i="11"/>
  <c r="AF3536" i="11"/>
  <c r="AF3535" i="11"/>
  <c r="AF3534" i="11"/>
  <c r="AF3533" i="11"/>
  <c r="AF3532" i="11"/>
  <c r="AF3531" i="11"/>
  <c r="AF3530" i="11"/>
  <c r="AF3529" i="11"/>
  <c r="AF3528" i="11"/>
  <c r="AF3527" i="11"/>
  <c r="AF3526" i="11"/>
  <c r="AF3525" i="11"/>
  <c r="AF3524" i="11"/>
  <c r="AF3523" i="11"/>
  <c r="AF3522" i="11"/>
  <c r="AF3521" i="11"/>
  <c r="AF3520" i="11"/>
  <c r="AF3519" i="11"/>
  <c r="AF3518" i="11"/>
  <c r="AF3517" i="11"/>
  <c r="AF3516" i="11"/>
  <c r="AF3515" i="11"/>
  <c r="AF3514" i="11"/>
  <c r="AF3513" i="11"/>
  <c r="AF3512" i="11"/>
  <c r="AF3511" i="11"/>
  <c r="AF3510" i="11"/>
  <c r="AF3509" i="11"/>
  <c r="AF3508" i="11"/>
  <c r="AF3507" i="11"/>
  <c r="AF3506" i="11"/>
  <c r="AF3505" i="11"/>
  <c r="AF3504" i="11"/>
  <c r="AF3503" i="11"/>
  <c r="AF3502" i="11"/>
  <c r="AF3501" i="11"/>
  <c r="AF3500" i="11"/>
  <c r="AF3499" i="11"/>
  <c r="AF3498" i="11"/>
  <c r="AF3497" i="11"/>
  <c r="AF3496" i="11"/>
  <c r="AF3495" i="11"/>
  <c r="AF3494" i="11"/>
  <c r="AF3493" i="11"/>
  <c r="AF3492" i="11"/>
  <c r="AF3491" i="11"/>
  <c r="AF3490" i="11"/>
  <c r="AF3489" i="11"/>
  <c r="AF3488" i="11"/>
  <c r="AF3487" i="11"/>
  <c r="AF3486" i="11"/>
  <c r="AF3485" i="11"/>
  <c r="AF3484" i="11"/>
  <c r="AF3483" i="11"/>
  <c r="AF3482" i="11"/>
  <c r="AF3481" i="11"/>
  <c r="AF3480" i="11"/>
  <c r="AF3479" i="11"/>
  <c r="AF3478" i="11"/>
  <c r="AF3477" i="11"/>
  <c r="AF3476" i="11"/>
  <c r="AF3475" i="11"/>
  <c r="AF3474" i="11"/>
  <c r="AF3473" i="11"/>
  <c r="AF3472" i="11"/>
  <c r="AF3471" i="11"/>
  <c r="AF3470" i="11"/>
  <c r="AF3469" i="11"/>
  <c r="AF3468" i="11"/>
  <c r="AF3467" i="11"/>
  <c r="AF3466" i="11"/>
  <c r="AF3465" i="11"/>
  <c r="AF3464" i="11"/>
  <c r="AF3463" i="11"/>
  <c r="AF3462" i="11"/>
  <c r="AF3461" i="11"/>
  <c r="AF3460" i="11"/>
  <c r="AF3459" i="11"/>
  <c r="AF3458" i="11"/>
  <c r="AF3457" i="11"/>
  <c r="AF3456" i="11"/>
  <c r="AF3455" i="11"/>
  <c r="AF3454" i="11"/>
  <c r="AF3453" i="11"/>
  <c r="AF3452" i="11"/>
  <c r="AF3451" i="11"/>
  <c r="AF3450" i="11"/>
  <c r="AF3449" i="11"/>
  <c r="AF3448" i="11"/>
  <c r="AF3447" i="11"/>
  <c r="AF3446" i="11"/>
  <c r="AF3445" i="11"/>
  <c r="AF3444" i="11"/>
  <c r="AF3443" i="11"/>
  <c r="AF3442" i="11"/>
  <c r="AF3441" i="11"/>
  <c r="AF3440" i="11"/>
  <c r="AF3439" i="11"/>
  <c r="AF3438" i="11"/>
  <c r="AF3437" i="11"/>
  <c r="AF3436" i="11"/>
  <c r="AF3435" i="11"/>
  <c r="AF3434" i="11"/>
  <c r="AF3433" i="11"/>
  <c r="AF3432" i="11"/>
  <c r="AF3431" i="11"/>
  <c r="AF3430" i="11"/>
  <c r="AF3429" i="11"/>
  <c r="AF3428" i="11"/>
  <c r="AF3427" i="11"/>
  <c r="AF3426" i="11"/>
  <c r="AF3425" i="11"/>
  <c r="AF3424" i="11"/>
  <c r="AF3423" i="11"/>
  <c r="AF3422" i="11"/>
  <c r="AF3421" i="11"/>
  <c r="AF3420" i="11"/>
  <c r="AF3419" i="11"/>
  <c r="AF3418" i="11"/>
  <c r="AF3417" i="11"/>
  <c r="AF3416" i="11"/>
  <c r="AF3415" i="11"/>
  <c r="AF3414" i="11"/>
  <c r="AF3413" i="11"/>
  <c r="AF3412" i="11"/>
  <c r="AF3411" i="11"/>
  <c r="AF3410" i="11"/>
  <c r="AF3409" i="11"/>
  <c r="AF3408" i="11"/>
  <c r="AF3407" i="11"/>
  <c r="AF3406" i="11"/>
  <c r="AF3405" i="11"/>
  <c r="AF3404" i="11"/>
  <c r="AF3403" i="11"/>
  <c r="AF3402" i="11"/>
  <c r="AF3401" i="11"/>
  <c r="AF3400" i="11"/>
  <c r="AF3399" i="11"/>
  <c r="AF3398" i="11"/>
  <c r="AF3397" i="11"/>
  <c r="AF3396" i="11"/>
  <c r="AF3395" i="11"/>
  <c r="AF3394" i="11"/>
  <c r="AF3393" i="11"/>
  <c r="AF3392" i="11"/>
  <c r="AF3391" i="11"/>
  <c r="AF3390" i="11"/>
  <c r="AF3389" i="11"/>
  <c r="AF3388" i="11"/>
  <c r="AF3387" i="11"/>
  <c r="AF3386" i="11"/>
  <c r="AF3385" i="11"/>
  <c r="AF3384" i="11"/>
  <c r="AF3383" i="11"/>
  <c r="AF3382" i="11"/>
  <c r="AF3381" i="11"/>
  <c r="AF3380" i="11"/>
  <c r="AF3379" i="11"/>
  <c r="AF3378" i="11"/>
  <c r="AF3377" i="11"/>
  <c r="AF3376" i="11"/>
  <c r="AF3375" i="11"/>
  <c r="AF3374" i="11"/>
  <c r="AF3373" i="11"/>
  <c r="AF3372" i="11"/>
  <c r="AF3371" i="11"/>
  <c r="AF3370" i="11"/>
  <c r="AF3369" i="11"/>
  <c r="AF3368" i="11"/>
  <c r="AF3367" i="11"/>
  <c r="AF3366" i="11"/>
  <c r="AF3365" i="11"/>
  <c r="AF3364" i="11"/>
  <c r="AF3363" i="11"/>
  <c r="AF3362" i="11"/>
  <c r="AF3361" i="11"/>
  <c r="AF3360" i="11"/>
  <c r="AF3359" i="11"/>
  <c r="AF3358" i="11"/>
  <c r="AF3357" i="11"/>
  <c r="AF3356" i="11"/>
  <c r="AF3355" i="11"/>
  <c r="AF3354" i="11"/>
  <c r="AF3353" i="11"/>
  <c r="AF3352" i="11"/>
  <c r="AF3351" i="11"/>
  <c r="AF3350" i="11"/>
  <c r="AF3349" i="11"/>
  <c r="AF3348" i="11"/>
  <c r="AF3347" i="11"/>
  <c r="AF3346" i="11"/>
  <c r="AF3345" i="11"/>
  <c r="AF3344" i="11"/>
  <c r="AF3343" i="11"/>
  <c r="AF3342" i="11"/>
  <c r="AF3341" i="11"/>
  <c r="AF3340" i="11"/>
  <c r="AF3339" i="11"/>
  <c r="AF3338" i="11"/>
  <c r="AF3337" i="11"/>
  <c r="AF3336" i="11"/>
  <c r="AF3335" i="11"/>
  <c r="AF3334" i="11"/>
  <c r="AF3333" i="11"/>
  <c r="AF3332" i="11"/>
  <c r="AF3331" i="11"/>
  <c r="AF3330" i="11"/>
  <c r="AF3329" i="11"/>
  <c r="AF3328" i="11"/>
  <c r="AF3327" i="11"/>
  <c r="AF3326" i="11"/>
  <c r="AF3325" i="11"/>
  <c r="AF3324" i="11"/>
  <c r="AF3323" i="11"/>
  <c r="AF3322" i="11"/>
  <c r="AF3321" i="11"/>
  <c r="AF3320" i="11"/>
  <c r="AF3319" i="11"/>
  <c r="AF3318" i="11"/>
  <c r="AF3317" i="11"/>
  <c r="AF3316" i="11"/>
  <c r="AF3315" i="11"/>
  <c r="AF3314" i="11"/>
  <c r="AF3313" i="11"/>
  <c r="AF3312" i="11"/>
  <c r="AF3311" i="11"/>
  <c r="AF3310" i="11"/>
  <c r="AF3309" i="11"/>
  <c r="AF3308" i="11"/>
  <c r="AF3307" i="11"/>
  <c r="AF3306" i="11"/>
  <c r="AF3305" i="11"/>
  <c r="AF3304" i="11"/>
  <c r="AF3303" i="11"/>
  <c r="AF3302" i="11"/>
  <c r="AF3301" i="11"/>
  <c r="AF3300" i="11"/>
  <c r="AF3299" i="11"/>
  <c r="AF3298" i="11"/>
  <c r="AF3297" i="11"/>
  <c r="AF3296" i="11"/>
  <c r="AF3295" i="11"/>
  <c r="AF3294" i="11"/>
  <c r="AF3293" i="11"/>
  <c r="AF3292" i="11"/>
  <c r="AF3291" i="11"/>
  <c r="AF3290" i="11"/>
  <c r="AF3289" i="11"/>
  <c r="AF3288" i="11"/>
  <c r="AF3287" i="11"/>
  <c r="AF3286" i="11"/>
  <c r="AF3285" i="11"/>
  <c r="AF3284" i="11"/>
  <c r="AF3283" i="11"/>
  <c r="AF3282" i="11"/>
  <c r="AF3281" i="11"/>
  <c r="AF3280" i="11"/>
  <c r="AF3279" i="11"/>
  <c r="AF3278" i="11"/>
  <c r="AF3277" i="11"/>
  <c r="AF3276" i="11"/>
  <c r="AF3275" i="11"/>
  <c r="AF3274" i="11"/>
  <c r="AF3273" i="11"/>
  <c r="AF3272" i="11"/>
  <c r="AF3271" i="11"/>
  <c r="AF3270" i="11"/>
  <c r="AF3269" i="11"/>
  <c r="AF3268" i="11"/>
  <c r="AF3267" i="11"/>
  <c r="AF3266" i="11"/>
  <c r="AF3265" i="11"/>
  <c r="AF3264" i="11"/>
  <c r="AF3263" i="11"/>
  <c r="AF3262" i="11"/>
  <c r="AF3261" i="11"/>
  <c r="AF3260" i="11"/>
  <c r="AF3259" i="11"/>
  <c r="AF3258" i="11"/>
  <c r="AF3257" i="11"/>
  <c r="AF3256" i="11"/>
  <c r="AF3255" i="11"/>
  <c r="AF3254" i="11"/>
  <c r="AF3253" i="11"/>
  <c r="AF3252" i="11"/>
  <c r="AF3251" i="11"/>
  <c r="AF3250" i="11"/>
  <c r="AF3249" i="11"/>
  <c r="AF3248" i="11"/>
  <c r="AF3247" i="11"/>
  <c r="AF3246" i="11"/>
  <c r="AF3245" i="11"/>
  <c r="AF3244" i="11"/>
  <c r="AF3243" i="11"/>
  <c r="AF3242" i="11"/>
  <c r="AF3241" i="11"/>
  <c r="AF3240" i="11"/>
  <c r="AF3239" i="11"/>
  <c r="AF3238" i="11"/>
  <c r="AF3237" i="11"/>
  <c r="AF3236" i="11"/>
  <c r="AF3235" i="11"/>
  <c r="AF3234" i="11"/>
  <c r="AF3233" i="11"/>
  <c r="AF3232" i="11"/>
  <c r="AF3231" i="11"/>
  <c r="AF3230" i="11"/>
  <c r="AF3229" i="11"/>
  <c r="AF3228" i="11"/>
  <c r="AF3227" i="11"/>
  <c r="AF3226" i="11"/>
  <c r="AF3225" i="11"/>
  <c r="AF3224" i="11"/>
  <c r="AF3223" i="11"/>
  <c r="AF3222" i="11"/>
  <c r="AF3221" i="11"/>
  <c r="AF3220" i="11"/>
  <c r="AF3219" i="11"/>
  <c r="AF3218" i="11"/>
  <c r="AF3217" i="11"/>
  <c r="AF3216" i="11"/>
  <c r="AF3215" i="11"/>
  <c r="AF3214" i="11"/>
  <c r="AF3213" i="11"/>
  <c r="AF3212" i="11"/>
  <c r="AF3211" i="11"/>
  <c r="AF3210" i="11"/>
  <c r="AF3209" i="11"/>
  <c r="AF3208" i="11"/>
  <c r="AF3207" i="11"/>
  <c r="AF3206" i="11"/>
  <c r="AF3205" i="11"/>
  <c r="AF3204" i="11"/>
  <c r="AF3203" i="11"/>
  <c r="AF3202" i="11"/>
  <c r="AF3201" i="11"/>
  <c r="AF3200" i="11"/>
  <c r="AF3199" i="11"/>
  <c r="AF3198" i="11"/>
  <c r="AF3197" i="11"/>
  <c r="AF3196" i="11"/>
  <c r="AF3195" i="11"/>
  <c r="AF3194" i="11"/>
  <c r="AF3193" i="11"/>
  <c r="AF3192" i="11"/>
  <c r="AF3191" i="11"/>
  <c r="AF3190" i="11"/>
  <c r="AF3189" i="11"/>
  <c r="AF3188" i="11"/>
  <c r="AF3187" i="11"/>
  <c r="AF3186" i="11"/>
  <c r="AF3185" i="11"/>
  <c r="AF3184" i="11"/>
  <c r="AF3183" i="11"/>
  <c r="AF3182" i="11"/>
  <c r="AF3181" i="11"/>
  <c r="AF3180" i="11"/>
  <c r="AF3179" i="11"/>
  <c r="AF3178" i="11"/>
  <c r="AF3177" i="11"/>
  <c r="AF3176" i="11"/>
  <c r="AF3175" i="11"/>
  <c r="AF3174" i="11"/>
  <c r="AF3173" i="11"/>
  <c r="AF3172" i="11"/>
  <c r="AF3171" i="11"/>
  <c r="AF3170" i="11"/>
  <c r="AF3169" i="11"/>
  <c r="AF3168" i="11"/>
  <c r="AF3167" i="11"/>
  <c r="AF3166" i="11"/>
  <c r="AF3165" i="11"/>
  <c r="AF3164" i="11"/>
  <c r="AF3163" i="11"/>
  <c r="AF3162" i="11"/>
  <c r="AF3161" i="11"/>
  <c r="AF3160" i="11"/>
  <c r="AF3159" i="11"/>
  <c r="AF3158" i="11"/>
  <c r="AF3157" i="11"/>
  <c r="AF3156" i="11"/>
  <c r="AF3155" i="11"/>
  <c r="AF3154" i="11"/>
  <c r="AF3153" i="11"/>
  <c r="AF3152" i="11"/>
  <c r="AF3151" i="11"/>
  <c r="AF3150" i="11"/>
  <c r="AF3149" i="11"/>
  <c r="AF3148" i="11"/>
  <c r="AF3147" i="11"/>
  <c r="AF3146" i="11"/>
  <c r="AF3145" i="11"/>
  <c r="AF3144" i="11"/>
  <c r="AF3143" i="11"/>
  <c r="AF3142" i="11"/>
  <c r="AF3141" i="11"/>
  <c r="AF3140" i="11"/>
  <c r="AF3139" i="11"/>
  <c r="AF3138" i="11"/>
  <c r="AF3137" i="11"/>
  <c r="AF3136" i="11"/>
  <c r="AF3135" i="11"/>
  <c r="AF3134" i="11"/>
  <c r="AF3133" i="11"/>
  <c r="AF3132" i="11"/>
  <c r="AF3131" i="11"/>
  <c r="AF3130" i="11"/>
  <c r="AF3129" i="11"/>
  <c r="AF3128" i="11"/>
  <c r="AF3127" i="11"/>
  <c r="AF3126" i="11"/>
  <c r="AF3125" i="11"/>
  <c r="AF3124" i="11"/>
  <c r="AF3123" i="11"/>
  <c r="AF3122" i="11"/>
  <c r="AF3121" i="11"/>
  <c r="AF3120" i="11"/>
  <c r="AF3119" i="11"/>
  <c r="AF3118" i="11"/>
  <c r="AF3117" i="11"/>
  <c r="AF3116" i="11"/>
  <c r="AF3115" i="11"/>
  <c r="AF3114" i="11"/>
  <c r="AF3113" i="11"/>
  <c r="AF3112" i="11"/>
  <c r="AF3111" i="11"/>
  <c r="AF3110" i="11"/>
  <c r="AF3109" i="11"/>
  <c r="AF3108" i="11"/>
  <c r="AF3107" i="11"/>
  <c r="AF3106" i="11"/>
  <c r="AF3105" i="11"/>
  <c r="AF3104" i="11"/>
  <c r="AF3103" i="11"/>
  <c r="AF3102" i="11"/>
  <c r="AF3101" i="11"/>
  <c r="AF3100" i="11"/>
  <c r="AF3099" i="11"/>
  <c r="AF3098" i="11"/>
  <c r="AF3097" i="11"/>
  <c r="AF3096" i="11"/>
  <c r="AF3095" i="11"/>
  <c r="AF3094" i="11"/>
  <c r="AF3093" i="11"/>
  <c r="AF3092" i="11"/>
  <c r="AF3091" i="11"/>
  <c r="AF3090" i="11"/>
  <c r="AF3089" i="11"/>
  <c r="AF3088" i="11"/>
  <c r="AF3087" i="11"/>
  <c r="AF3086" i="11"/>
  <c r="AF3085" i="11"/>
  <c r="AF3084" i="11"/>
  <c r="AF3083" i="11"/>
  <c r="AF3082" i="11"/>
  <c r="AF3081" i="11"/>
  <c r="AF3080" i="11"/>
  <c r="AF3079" i="11"/>
  <c r="AF3078" i="11"/>
  <c r="AF3077" i="11"/>
  <c r="AF3076" i="11"/>
  <c r="AF3075" i="11"/>
  <c r="AF3074" i="11"/>
  <c r="AF3073" i="11"/>
  <c r="AF3072" i="11"/>
  <c r="AF3071" i="11"/>
  <c r="AF3070" i="11"/>
  <c r="AF3069" i="11"/>
  <c r="AF3068" i="11"/>
  <c r="AF3067" i="11"/>
  <c r="AF3066" i="11"/>
  <c r="AF3065" i="11"/>
  <c r="AF3064" i="11"/>
  <c r="AF3063" i="11"/>
  <c r="AF3062" i="11"/>
  <c r="AF3061" i="11"/>
  <c r="AF3060" i="11"/>
  <c r="AF3059" i="11"/>
  <c r="AF3058" i="11"/>
  <c r="AF3057" i="11"/>
  <c r="AF3056" i="11"/>
  <c r="AF3055" i="11"/>
  <c r="AF3054" i="11"/>
  <c r="AF3053" i="11"/>
  <c r="AF3052" i="11"/>
  <c r="AF3051" i="11"/>
  <c r="AF3050" i="11"/>
  <c r="AF3049" i="11"/>
  <c r="AF3048" i="11"/>
  <c r="AF3047" i="11"/>
  <c r="AF3046" i="11"/>
  <c r="AF3045" i="11"/>
  <c r="AF3044" i="11"/>
  <c r="AF3043" i="11"/>
  <c r="AF3042" i="11"/>
  <c r="AF3041" i="11"/>
  <c r="AF3040" i="11"/>
  <c r="AF3039" i="11"/>
  <c r="AF3038" i="11"/>
  <c r="AF3037" i="11"/>
  <c r="AF3036" i="11"/>
  <c r="AF3035" i="11"/>
  <c r="AF3034" i="11"/>
  <c r="AF3033" i="11"/>
  <c r="AF3032" i="11"/>
  <c r="AF3031" i="11"/>
  <c r="AF3030" i="11"/>
  <c r="AF3029" i="11"/>
  <c r="AF3028" i="11"/>
  <c r="AF3027" i="11"/>
  <c r="AF3026" i="11"/>
  <c r="AF3025" i="11"/>
  <c r="AF3024" i="11"/>
  <c r="AF3023" i="11"/>
  <c r="AF3022" i="11"/>
  <c r="AF3021" i="11"/>
  <c r="AF3020" i="11"/>
  <c r="AF3019" i="11"/>
  <c r="AF3018" i="11"/>
  <c r="AF3017" i="11"/>
  <c r="AF3016" i="11"/>
  <c r="AF3015" i="11"/>
  <c r="AF3014" i="11"/>
  <c r="AF3013" i="11"/>
  <c r="AF3012" i="11"/>
  <c r="AF3011" i="11"/>
  <c r="AF3010" i="11"/>
  <c r="AF3009" i="11"/>
  <c r="AF3008" i="11"/>
  <c r="AF3007" i="11"/>
  <c r="AF3006" i="11"/>
  <c r="AF3005" i="11"/>
  <c r="AF3004" i="11"/>
  <c r="AF3003" i="11"/>
  <c r="AF3002" i="11"/>
  <c r="AF3001" i="11"/>
  <c r="AF3000" i="11"/>
  <c r="AF2999" i="11"/>
  <c r="AF2998" i="11"/>
  <c r="AF2997" i="11"/>
  <c r="AF2996" i="11"/>
  <c r="AF2995" i="11"/>
  <c r="AF2994" i="11"/>
  <c r="AF2993" i="11"/>
  <c r="AF2992" i="11"/>
  <c r="AF2991" i="11"/>
  <c r="AF2990" i="11"/>
  <c r="AF2989" i="11"/>
  <c r="AF2988" i="11"/>
  <c r="AF2987" i="11"/>
  <c r="AF2986" i="11"/>
  <c r="AF2985" i="11"/>
  <c r="AF2984" i="11"/>
  <c r="AF2983" i="11"/>
  <c r="AF2982" i="11"/>
  <c r="AF2981" i="11"/>
  <c r="AF2980" i="11"/>
  <c r="AF2979" i="11"/>
  <c r="AF2978" i="11"/>
  <c r="AF2977" i="11"/>
  <c r="AF2976" i="11"/>
  <c r="AF2975" i="11"/>
  <c r="AF2974" i="11"/>
  <c r="AF2973" i="11"/>
  <c r="AF2972" i="11"/>
  <c r="AF2971" i="11"/>
  <c r="AF2970" i="11"/>
  <c r="AF2969" i="11"/>
  <c r="AF2968" i="11"/>
  <c r="AF2967" i="11"/>
  <c r="AF2966" i="11"/>
  <c r="AF2965" i="11"/>
  <c r="AF2964" i="11"/>
  <c r="AF2963" i="11"/>
  <c r="AF2962" i="11"/>
  <c r="AF2961" i="11"/>
  <c r="AF2960" i="11"/>
  <c r="AF2959" i="11"/>
  <c r="AF2958" i="11"/>
  <c r="AF2957" i="11"/>
  <c r="AF2956" i="11"/>
  <c r="AF2955" i="11"/>
  <c r="AF2954" i="11"/>
  <c r="AF2953" i="11"/>
  <c r="AF2952" i="11"/>
  <c r="AF2951" i="11"/>
  <c r="AF2950" i="11"/>
  <c r="AF2949" i="11"/>
  <c r="AF2948" i="11"/>
  <c r="AF2947" i="11"/>
  <c r="AF2946" i="11"/>
  <c r="AF2945" i="11"/>
  <c r="AF2944" i="11"/>
  <c r="AF2943" i="11"/>
  <c r="AF2942" i="11"/>
  <c r="AF2941" i="11"/>
  <c r="AF2940" i="11"/>
  <c r="AF2939" i="11"/>
  <c r="AF2938" i="11"/>
  <c r="AF2937" i="11"/>
  <c r="AF2936" i="11"/>
  <c r="AF2935" i="11"/>
  <c r="AF2934" i="11"/>
  <c r="AF2933" i="11"/>
  <c r="AF2932" i="11"/>
  <c r="AF2931" i="11"/>
  <c r="AF2930" i="11"/>
  <c r="AF2929" i="11"/>
  <c r="AF2928" i="11"/>
  <c r="AF2927" i="11"/>
  <c r="AF2926" i="11"/>
  <c r="AF2925" i="11"/>
  <c r="AF2924" i="11"/>
  <c r="AF2923" i="11"/>
  <c r="AF2922" i="11"/>
  <c r="AF2921" i="11"/>
  <c r="AF2920" i="11"/>
  <c r="AF2919" i="11"/>
  <c r="AF2918" i="11"/>
  <c r="AF2917" i="11"/>
  <c r="AF2916" i="11"/>
  <c r="AF2915" i="11"/>
  <c r="AF2914" i="11"/>
  <c r="AF2913" i="11"/>
  <c r="AF2912" i="11"/>
  <c r="AF2911" i="11"/>
  <c r="AF2910" i="11"/>
  <c r="AF2909" i="11"/>
  <c r="AF2908" i="11"/>
  <c r="AF2907" i="11"/>
  <c r="AF2906" i="11"/>
  <c r="AF2905" i="11"/>
  <c r="AF2904" i="11"/>
  <c r="AF2903" i="11"/>
  <c r="AF2902" i="11"/>
  <c r="AF2901" i="11"/>
  <c r="AF2900" i="11"/>
  <c r="AF2899" i="11"/>
  <c r="AF2898" i="11"/>
  <c r="AF2897" i="11"/>
  <c r="AF2896" i="11"/>
  <c r="AF2895" i="11"/>
  <c r="AF2894" i="11"/>
  <c r="AF2893" i="11"/>
  <c r="AF2892" i="11"/>
  <c r="AF2891" i="11"/>
  <c r="AF2890" i="11"/>
  <c r="AF2889" i="11"/>
  <c r="AF2888" i="11"/>
  <c r="AF2887" i="11"/>
  <c r="AF2886" i="11"/>
  <c r="AF2885" i="11"/>
  <c r="AF2884" i="11"/>
  <c r="AF2883" i="11"/>
  <c r="AF2882" i="11"/>
  <c r="AF2881" i="11"/>
  <c r="AF2880" i="11"/>
  <c r="AF2879" i="11"/>
  <c r="AF2878" i="11"/>
  <c r="AF2877" i="11"/>
  <c r="AF2876" i="11"/>
  <c r="AF2875" i="11"/>
  <c r="AF2874" i="11"/>
  <c r="AF2873" i="11"/>
  <c r="AF2872" i="11"/>
  <c r="AF2871" i="11"/>
  <c r="AF2870" i="11"/>
  <c r="AF2869" i="11"/>
  <c r="AF2868" i="11"/>
  <c r="AF2867" i="11"/>
  <c r="AF2866" i="11"/>
  <c r="AF2865" i="11"/>
  <c r="AF2864" i="11"/>
  <c r="AF2863" i="11"/>
  <c r="AF2862" i="11"/>
  <c r="AF2861" i="11"/>
  <c r="AF2860" i="11"/>
  <c r="AF2859" i="11"/>
  <c r="AF2858" i="11"/>
  <c r="AF2857" i="11"/>
  <c r="AF2856" i="11"/>
  <c r="AF2855" i="11"/>
  <c r="AF2854" i="11"/>
  <c r="AF2853" i="11"/>
  <c r="AF2852" i="11"/>
  <c r="AF2851" i="11"/>
  <c r="AF2850" i="11"/>
  <c r="AF2849" i="11"/>
  <c r="AF2848" i="11"/>
  <c r="AF2847" i="11"/>
  <c r="AF2846" i="11"/>
  <c r="AF2845" i="11"/>
  <c r="AF2844" i="11"/>
  <c r="AF2843" i="11"/>
  <c r="AF2842" i="11"/>
  <c r="AF2841" i="11"/>
  <c r="AF2840" i="11"/>
  <c r="AF2839" i="11"/>
  <c r="AF2838" i="11"/>
  <c r="AF2837" i="11"/>
  <c r="AF2836" i="11"/>
  <c r="AF2835" i="11"/>
  <c r="AF2834" i="11"/>
  <c r="AF2833" i="11"/>
  <c r="AF2832" i="11"/>
  <c r="AF2831" i="11"/>
  <c r="AF2830" i="11"/>
  <c r="AF2829" i="11"/>
  <c r="AF2828" i="11"/>
  <c r="AF2827" i="11"/>
  <c r="AF2826" i="11"/>
  <c r="AF2825" i="11"/>
  <c r="AF2824" i="11"/>
  <c r="AF2823" i="11"/>
  <c r="AF2822" i="11"/>
  <c r="AF2821" i="11"/>
  <c r="AF2820" i="11"/>
  <c r="AF2819" i="11"/>
  <c r="AF2818" i="11"/>
  <c r="AF2817" i="11"/>
  <c r="AF2816" i="11"/>
  <c r="AF2815" i="11"/>
  <c r="AF2814" i="11"/>
  <c r="AF2813" i="11"/>
  <c r="AF2812" i="11"/>
  <c r="AF2811" i="11"/>
  <c r="AF2810" i="11"/>
  <c r="AF2809" i="11"/>
  <c r="AF2808" i="11"/>
  <c r="AF2807" i="11"/>
  <c r="AF2806" i="11"/>
  <c r="AF2805" i="11"/>
  <c r="AF2804" i="11"/>
  <c r="AF2803" i="11"/>
  <c r="AF2802" i="11"/>
  <c r="AF2801" i="11"/>
  <c r="AF2800" i="11"/>
  <c r="AF2799" i="11"/>
  <c r="AF2798" i="11"/>
  <c r="AF2797" i="11"/>
  <c r="AF2796" i="11"/>
  <c r="AF2795" i="11"/>
  <c r="AF2794" i="11"/>
  <c r="AF2793" i="11"/>
  <c r="AF2792" i="11"/>
  <c r="AF2791" i="11"/>
  <c r="AF2790" i="11"/>
  <c r="AF2789" i="11"/>
  <c r="AF2788" i="11"/>
  <c r="AF2787" i="11"/>
  <c r="AF2786" i="11"/>
  <c r="AF2785" i="11"/>
  <c r="AF2784" i="11"/>
  <c r="AF2783" i="11"/>
  <c r="AF2782" i="11"/>
  <c r="AF2781" i="11"/>
  <c r="AF2780" i="11"/>
  <c r="AF2779" i="11"/>
  <c r="AF2778" i="11"/>
  <c r="AF2777" i="11"/>
  <c r="AF2776" i="11"/>
  <c r="AF2775" i="11"/>
  <c r="AF2774" i="11"/>
  <c r="AF2773" i="11"/>
  <c r="AF2772" i="11"/>
  <c r="AF2771" i="11"/>
  <c r="AF2770" i="11"/>
  <c r="AF2769" i="11"/>
  <c r="AF2768" i="11"/>
  <c r="AF2767" i="11"/>
  <c r="AF2766" i="11"/>
  <c r="AF2765" i="11"/>
  <c r="AF2764" i="11"/>
  <c r="AF2763" i="11"/>
  <c r="AF2762" i="11"/>
  <c r="AF2761" i="11"/>
  <c r="AF2760" i="11"/>
  <c r="AF2759" i="11"/>
  <c r="AF2758" i="11"/>
  <c r="AF2757" i="11"/>
  <c r="AF2756" i="11"/>
  <c r="AF2755" i="11"/>
  <c r="AF2754" i="11"/>
  <c r="AF2753" i="11"/>
  <c r="AF2752" i="11"/>
  <c r="AF2751" i="11"/>
  <c r="AF2750" i="11"/>
  <c r="AF2749" i="11"/>
  <c r="AF2748" i="11"/>
  <c r="AF2747" i="11"/>
  <c r="AF2746" i="11"/>
  <c r="AF2745" i="11"/>
  <c r="AF2744" i="11"/>
  <c r="AF2743" i="11"/>
  <c r="AF2742" i="11"/>
  <c r="AF2741" i="11"/>
  <c r="AF2740" i="11"/>
  <c r="AF2739" i="11"/>
  <c r="AF2738" i="11"/>
  <c r="AF2737" i="11"/>
  <c r="AF2736" i="11"/>
  <c r="AF2735" i="11"/>
  <c r="AF2734" i="11"/>
  <c r="AF2733" i="11"/>
  <c r="AF2732" i="11"/>
  <c r="AF2731" i="11"/>
  <c r="AF2730" i="11"/>
  <c r="AF2729" i="11"/>
  <c r="AF2728" i="11"/>
  <c r="AF2727" i="11"/>
  <c r="AF2726" i="11"/>
  <c r="AF2725" i="11"/>
  <c r="AF2724" i="11"/>
  <c r="AF2723" i="11"/>
  <c r="AF2722" i="11"/>
  <c r="AF2721" i="11"/>
  <c r="AF2720" i="11"/>
  <c r="AF2719" i="11"/>
  <c r="AF2718" i="11"/>
  <c r="AF2717" i="11"/>
  <c r="AF2716" i="11"/>
  <c r="AF2715" i="11"/>
  <c r="AF2714" i="11"/>
  <c r="AF2713" i="11"/>
  <c r="AF2712" i="11"/>
  <c r="AF2711" i="11"/>
  <c r="AF2710" i="11"/>
  <c r="AF2709" i="11"/>
  <c r="AF2708" i="11"/>
  <c r="AF2707" i="11"/>
  <c r="AF2706" i="11"/>
  <c r="AF2705" i="11"/>
  <c r="AF2704" i="11"/>
  <c r="AF2703" i="11"/>
  <c r="AF2702" i="11"/>
  <c r="AF2701" i="11"/>
  <c r="AF2700" i="11"/>
  <c r="AF2699" i="11"/>
  <c r="AF2698" i="11"/>
  <c r="AF2697" i="11"/>
  <c r="AF2696" i="11"/>
  <c r="AF2695" i="11"/>
  <c r="AF2694" i="11"/>
  <c r="AF2693" i="11"/>
  <c r="AF2692" i="11"/>
  <c r="AF2691" i="11"/>
  <c r="AF2690" i="11"/>
  <c r="AF2689" i="11"/>
  <c r="AF2688" i="11"/>
  <c r="AF2687" i="11"/>
  <c r="AF2686" i="11"/>
  <c r="AF2685" i="11"/>
  <c r="AF2684" i="11"/>
  <c r="AF2683" i="11"/>
  <c r="AF2682" i="11"/>
  <c r="AF2681" i="11"/>
  <c r="AF2680" i="11"/>
  <c r="AF2679" i="11"/>
  <c r="AF2678" i="11"/>
  <c r="AF2677" i="11"/>
  <c r="AF2676" i="11"/>
  <c r="AF2675" i="11"/>
  <c r="AF2674" i="11"/>
  <c r="AF2673" i="11"/>
  <c r="AF2672" i="11"/>
  <c r="AF2671" i="11"/>
  <c r="AF2670" i="11"/>
  <c r="AF2669" i="11"/>
  <c r="AF2668" i="11"/>
  <c r="AF2667" i="11"/>
  <c r="AF2666" i="11"/>
  <c r="AF2665" i="11"/>
  <c r="AF2664" i="11"/>
  <c r="AF2663" i="11"/>
  <c r="AF2662" i="11"/>
  <c r="AF2661" i="11"/>
  <c r="AF2660" i="11"/>
  <c r="AF2659" i="11"/>
  <c r="AF2658" i="11"/>
  <c r="AF2657" i="11"/>
  <c r="AF2656" i="11"/>
  <c r="AF2655" i="11"/>
  <c r="AF2654" i="11"/>
  <c r="AF2653" i="11"/>
  <c r="AF2652" i="11"/>
  <c r="AF2651" i="11"/>
  <c r="AF2650" i="11"/>
  <c r="AF2649" i="11"/>
  <c r="AF2648" i="11"/>
  <c r="AF2647" i="11"/>
  <c r="AF2646" i="11"/>
  <c r="AF2645" i="11"/>
  <c r="AF2644" i="11"/>
  <c r="AF2643" i="11"/>
  <c r="AF2642" i="11"/>
  <c r="AF2641" i="11"/>
  <c r="AF2640" i="11"/>
  <c r="AF2639" i="11"/>
  <c r="AF2638" i="11"/>
  <c r="AF2637" i="11"/>
  <c r="AF2636" i="11"/>
  <c r="AF2635" i="11"/>
  <c r="AF2634" i="11"/>
  <c r="AF2633" i="11"/>
  <c r="AF2632" i="11"/>
  <c r="AF2631" i="11"/>
  <c r="AF2630" i="11"/>
  <c r="AF2629" i="11"/>
  <c r="AF2628" i="11"/>
  <c r="AF2627" i="11"/>
  <c r="AF2626" i="11"/>
  <c r="AF2625" i="11"/>
  <c r="AF2624" i="11"/>
  <c r="AF2623" i="11"/>
  <c r="AF2622" i="11"/>
  <c r="AF2621" i="11"/>
  <c r="AF2620" i="11"/>
  <c r="AF2619" i="11"/>
  <c r="AF2618" i="11"/>
  <c r="AF2617" i="11"/>
  <c r="AF2616" i="11"/>
  <c r="AF2615" i="11"/>
  <c r="AF2614" i="11"/>
  <c r="AF2613" i="11"/>
  <c r="AF2612" i="11"/>
  <c r="AF2611" i="11"/>
  <c r="AF2610" i="11"/>
  <c r="AF2609" i="11"/>
  <c r="AF2608" i="11"/>
  <c r="AF2607" i="11"/>
  <c r="AF2606" i="11"/>
  <c r="AF2605" i="11"/>
  <c r="AF2604" i="11"/>
  <c r="AF2603" i="11"/>
  <c r="AF2602" i="11"/>
  <c r="AF2601" i="11"/>
  <c r="AF2600" i="11"/>
  <c r="AF2599" i="11"/>
  <c r="AF2598" i="11"/>
  <c r="AF2597" i="11"/>
  <c r="AF2596" i="11"/>
  <c r="AF2595" i="11"/>
  <c r="AF2594" i="11"/>
  <c r="AF2593" i="11"/>
  <c r="AF2592" i="11"/>
  <c r="AF2591" i="11"/>
  <c r="AF2590" i="11"/>
  <c r="AF2589" i="11"/>
  <c r="AF2588" i="11"/>
  <c r="AF2587" i="11"/>
  <c r="AF2586" i="11"/>
  <c r="AF2585" i="11"/>
  <c r="AF2584" i="11"/>
  <c r="AF2583" i="11"/>
  <c r="AF2582" i="11"/>
  <c r="AF2581" i="11"/>
  <c r="AF2580" i="11"/>
  <c r="AF2579" i="11"/>
  <c r="AF2578" i="11"/>
  <c r="AF2577" i="11"/>
  <c r="AF2576" i="11"/>
  <c r="AF2575" i="11"/>
  <c r="AF2574" i="11"/>
  <c r="AF2573" i="11"/>
  <c r="AF2572" i="11"/>
  <c r="AF2571" i="11"/>
  <c r="AF2570" i="11"/>
  <c r="AF2569" i="11"/>
  <c r="AF2568" i="11"/>
  <c r="AF2567" i="11"/>
  <c r="AF2566" i="11"/>
  <c r="AF2565" i="11"/>
  <c r="AF2564" i="11"/>
  <c r="AF2563" i="11"/>
  <c r="AF2562" i="11"/>
  <c r="AF2561" i="11"/>
  <c r="AF2560" i="11"/>
  <c r="AF2559" i="11"/>
  <c r="AF2558" i="11"/>
  <c r="AF2557" i="11"/>
  <c r="AF2556" i="11"/>
  <c r="AF2555" i="11"/>
  <c r="AF2554" i="11"/>
  <c r="AF2553" i="11"/>
  <c r="AF2552" i="11"/>
  <c r="AF2551" i="11"/>
  <c r="AF2550" i="11"/>
  <c r="AF2549" i="11"/>
  <c r="AF2548" i="11"/>
  <c r="AF2547" i="11"/>
  <c r="AF2546" i="11"/>
  <c r="AF2545" i="11"/>
  <c r="AF2544" i="11"/>
  <c r="AF2543" i="11"/>
  <c r="AF2542" i="11"/>
  <c r="AF2541" i="11"/>
  <c r="AF2540" i="11"/>
  <c r="AF2539" i="11"/>
  <c r="AF2538" i="11"/>
  <c r="AF2537" i="11"/>
  <c r="AF2536" i="11"/>
  <c r="AF2535" i="11"/>
  <c r="AF2534" i="11"/>
  <c r="AF2533" i="11"/>
  <c r="AF2532" i="11"/>
  <c r="AF2531" i="11"/>
  <c r="AF2530" i="11"/>
  <c r="AF2529" i="11"/>
  <c r="AF2528" i="11"/>
  <c r="AF2527" i="11"/>
  <c r="AF2526" i="11"/>
  <c r="AF2525" i="11"/>
  <c r="AF2524" i="11"/>
  <c r="AF2523" i="11"/>
  <c r="AF2522" i="11"/>
  <c r="AF2521" i="11"/>
  <c r="AF2520" i="11"/>
  <c r="AF2519" i="11"/>
  <c r="AF2518" i="11"/>
  <c r="AF2517" i="11"/>
  <c r="AF2516" i="11"/>
  <c r="AF2515" i="11"/>
  <c r="AF2514" i="11"/>
  <c r="AF2513" i="11"/>
  <c r="AF2512" i="11"/>
  <c r="AF2511" i="11"/>
  <c r="AF2510" i="11"/>
  <c r="AF2509" i="11"/>
  <c r="AF2508" i="11"/>
  <c r="AF2507" i="11"/>
  <c r="AF2506" i="11"/>
  <c r="AF2505" i="11"/>
  <c r="AF2504" i="11"/>
  <c r="AF2503" i="11"/>
  <c r="AF2502" i="11"/>
  <c r="AF2501" i="11"/>
  <c r="AF2500" i="11"/>
  <c r="AF2499" i="11"/>
  <c r="AF2498" i="11"/>
  <c r="AF2497" i="11"/>
  <c r="AF2496" i="11"/>
  <c r="AF2495" i="11"/>
  <c r="AF2494" i="11"/>
  <c r="AF2493" i="11"/>
  <c r="AF2492" i="11"/>
  <c r="AF2491" i="11"/>
  <c r="AF2490" i="11"/>
  <c r="AF2489" i="11"/>
  <c r="AF2488" i="11"/>
  <c r="AF2487" i="11"/>
  <c r="AF2486" i="11"/>
  <c r="AF2485" i="11"/>
  <c r="AF2484" i="11"/>
  <c r="AF2483" i="11"/>
  <c r="AF2482" i="11"/>
  <c r="AF2481" i="11"/>
  <c r="AF2480" i="11"/>
  <c r="AF2479" i="11"/>
  <c r="AF2478" i="11"/>
  <c r="AF2477" i="11"/>
  <c r="AF2476" i="11"/>
  <c r="AF2475" i="11"/>
  <c r="AF2474" i="11"/>
  <c r="AF2473" i="11"/>
  <c r="AF2472" i="11"/>
  <c r="AF2471" i="11"/>
  <c r="AF2470" i="11"/>
  <c r="AF2469" i="11"/>
  <c r="AF2468" i="11"/>
  <c r="AF2467" i="11"/>
  <c r="AF2466" i="11"/>
  <c r="AF2465" i="11"/>
  <c r="AF2464" i="11"/>
  <c r="AF2463" i="11"/>
  <c r="AF2462" i="11"/>
  <c r="AF2461" i="11"/>
  <c r="AF2460" i="11"/>
  <c r="AF2459" i="11"/>
  <c r="AF2458" i="11"/>
  <c r="AF2457" i="11"/>
  <c r="AF2456" i="11"/>
  <c r="AF2455" i="11"/>
  <c r="AF2454" i="11"/>
  <c r="AF2453" i="11"/>
  <c r="AF2452" i="11"/>
  <c r="AF2451" i="11"/>
  <c r="AF2450" i="11"/>
  <c r="AF2449" i="11"/>
  <c r="AF2448" i="11"/>
  <c r="AF2447" i="11"/>
  <c r="AF2446" i="11"/>
  <c r="AF2445" i="11"/>
  <c r="AF2444" i="11"/>
  <c r="AF2443" i="11"/>
  <c r="AF2442" i="11"/>
  <c r="AF2441" i="11"/>
  <c r="AF2440" i="11"/>
  <c r="AF2439" i="11"/>
  <c r="AF2438" i="11"/>
  <c r="AF2437" i="11"/>
  <c r="AF2436" i="11"/>
  <c r="AF2435" i="11"/>
  <c r="AF2434" i="11"/>
  <c r="AF2433" i="11"/>
  <c r="AF2432" i="11"/>
  <c r="AF2431" i="11"/>
  <c r="AF2430" i="11"/>
  <c r="AF2429" i="11"/>
  <c r="AF2428" i="11"/>
  <c r="AF2427" i="11"/>
  <c r="AF2426" i="11"/>
  <c r="AF2425" i="11"/>
  <c r="AF2424" i="11"/>
  <c r="AF2423" i="11"/>
  <c r="AF2422" i="11"/>
  <c r="AF2421" i="11"/>
  <c r="AF2420" i="11"/>
  <c r="AF2419" i="11"/>
  <c r="AF2418" i="11"/>
  <c r="AF2417" i="11"/>
  <c r="AF2416" i="11"/>
  <c r="AF2415" i="11"/>
  <c r="AF2414" i="11"/>
  <c r="AF2413" i="11"/>
  <c r="AF2412" i="11"/>
  <c r="AF2411" i="11"/>
  <c r="AF2410" i="11"/>
  <c r="AF2409" i="11"/>
  <c r="AF2408" i="11"/>
  <c r="AF2407" i="11"/>
  <c r="AF2406" i="11"/>
  <c r="AF2405" i="11"/>
  <c r="AF2404" i="11"/>
  <c r="AF2403" i="11"/>
  <c r="AF2402" i="11"/>
  <c r="AF2401" i="11"/>
  <c r="AF2400" i="11"/>
  <c r="AF2399" i="11"/>
  <c r="AF2398" i="11"/>
  <c r="AF2397" i="11"/>
  <c r="AF2396" i="11"/>
  <c r="AF2395" i="11"/>
  <c r="AF2394" i="11"/>
  <c r="AF2393" i="11"/>
  <c r="AF2392" i="11"/>
  <c r="AF2391" i="11"/>
  <c r="AF2390" i="11"/>
  <c r="AF2389" i="11"/>
  <c r="AF2388" i="11"/>
  <c r="AF2387" i="11"/>
  <c r="AF2386" i="11"/>
  <c r="AF2385" i="11"/>
  <c r="AF2384" i="11"/>
  <c r="AF2383" i="11"/>
  <c r="AF2382" i="11"/>
  <c r="AF2381" i="11"/>
  <c r="AF2380" i="11"/>
  <c r="AF2379" i="11"/>
  <c r="AF2378" i="11"/>
  <c r="AF2377" i="11"/>
  <c r="AF2376" i="11"/>
  <c r="AF2375" i="11"/>
  <c r="AF2374" i="11"/>
  <c r="AF2373" i="11"/>
  <c r="AF2372" i="11"/>
  <c r="AF2371" i="11"/>
  <c r="AF2370" i="11"/>
  <c r="AF2369" i="11"/>
  <c r="AF2368" i="11"/>
  <c r="AF2367" i="11"/>
  <c r="AF2366" i="11"/>
  <c r="AF2365" i="11"/>
  <c r="AF2364" i="11"/>
  <c r="AF2363" i="11"/>
  <c r="AF2362" i="11"/>
  <c r="AF2361" i="11"/>
  <c r="AF2360" i="11"/>
  <c r="AF2359" i="11"/>
  <c r="AF2358" i="11"/>
  <c r="AF2357" i="11"/>
  <c r="AF2356" i="11"/>
  <c r="AF2355" i="11"/>
  <c r="AF2354" i="11"/>
  <c r="AF2353" i="11"/>
  <c r="AF2352" i="11"/>
  <c r="AF2351" i="11"/>
  <c r="AF2350" i="11"/>
  <c r="AF2349" i="11"/>
  <c r="AF2348" i="11"/>
  <c r="AF2347" i="11"/>
  <c r="AF2346" i="11"/>
  <c r="AF2345" i="11"/>
  <c r="AF2344" i="11"/>
  <c r="AF2343" i="11"/>
  <c r="AF2342" i="11"/>
  <c r="AF2341" i="11"/>
  <c r="AF2340" i="11"/>
  <c r="AF2339" i="11"/>
  <c r="AF2338" i="11"/>
  <c r="AF2337" i="11"/>
  <c r="AF2336" i="11"/>
  <c r="AF2335" i="11"/>
  <c r="AF2334" i="11"/>
  <c r="AF2333" i="11"/>
  <c r="AF2332" i="11"/>
  <c r="AF2331" i="11"/>
  <c r="AF2330" i="11"/>
  <c r="AF2329" i="11"/>
  <c r="AF2328" i="11"/>
  <c r="AF2327" i="11"/>
  <c r="AF2326" i="11"/>
  <c r="AF2325" i="11"/>
  <c r="AF2324" i="11"/>
  <c r="AF2323" i="11"/>
  <c r="AF2322" i="11"/>
  <c r="AF2321" i="11"/>
  <c r="AF2320" i="11"/>
  <c r="AF2319" i="11"/>
  <c r="AF2318" i="11"/>
  <c r="AF2317" i="11"/>
  <c r="AF2316" i="11"/>
  <c r="AF2315" i="11"/>
  <c r="AF2314" i="11"/>
  <c r="AF2313" i="11"/>
  <c r="AF2312" i="11"/>
  <c r="AF2311" i="11"/>
  <c r="AF2310" i="11"/>
  <c r="AF2309" i="11"/>
  <c r="AF2308" i="11"/>
  <c r="AF2307" i="11"/>
  <c r="AF2306" i="11"/>
  <c r="AF2305" i="11"/>
  <c r="AF2304" i="11"/>
  <c r="AF2303" i="11"/>
  <c r="AF2302" i="11"/>
  <c r="AF2301" i="11"/>
  <c r="AF2300" i="11"/>
  <c r="AF2299" i="11"/>
  <c r="AF2298" i="11"/>
  <c r="AF2297" i="11"/>
  <c r="AF2296" i="11"/>
  <c r="AF2295" i="11"/>
  <c r="AF2294" i="11"/>
  <c r="AF2293" i="11"/>
  <c r="AF2292" i="11"/>
  <c r="AF2291" i="11"/>
  <c r="AF2290" i="11"/>
  <c r="AF2289" i="11"/>
  <c r="AF2288" i="11"/>
  <c r="AF2287" i="11"/>
  <c r="AF2286" i="11"/>
  <c r="AF2285" i="11"/>
  <c r="AF2284" i="11"/>
  <c r="AF2283" i="11"/>
  <c r="AF2282" i="11"/>
  <c r="AF2281" i="11"/>
  <c r="AF2280" i="11"/>
  <c r="AF2279" i="11"/>
  <c r="AF2278" i="11"/>
  <c r="AF2277" i="11"/>
  <c r="AF2276" i="11"/>
  <c r="AF2275" i="11"/>
  <c r="AF2274" i="11"/>
  <c r="AF2273" i="11"/>
  <c r="AF2272" i="11"/>
  <c r="AF2271" i="11"/>
  <c r="AF2270" i="11"/>
  <c r="AF2269" i="11"/>
  <c r="AF2268" i="11"/>
  <c r="AF2267" i="11"/>
  <c r="AF2266" i="11"/>
  <c r="AF2265" i="11"/>
  <c r="AF2264" i="11"/>
  <c r="AF2263" i="11"/>
  <c r="AF2262" i="11"/>
  <c r="AF2261" i="11"/>
  <c r="AF2260" i="11"/>
  <c r="AF2259" i="11"/>
  <c r="AF2258" i="11"/>
  <c r="AF2257" i="11"/>
  <c r="AF2256" i="11"/>
  <c r="AF2255" i="11"/>
  <c r="AF2254" i="11"/>
  <c r="AF2253" i="11"/>
  <c r="AF2252" i="11"/>
  <c r="AF2251" i="11"/>
  <c r="AF2250" i="11"/>
  <c r="AF2249" i="11"/>
  <c r="AF2248" i="11"/>
  <c r="AF2247" i="11"/>
  <c r="AF2246" i="11"/>
  <c r="AF2245" i="11"/>
  <c r="AF2244" i="11"/>
  <c r="AF2243" i="11"/>
  <c r="AF2242" i="11"/>
  <c r="AF2241" i="11"/>
  <c r="AF2240" i="11"/>
  <c r="AF2239" i="11"/>
  <c r="AF2238" i="11"/>
  <c r="AF2237" i="11"/>
  <c r="AF2236" i="11"/>
  <c r="AF2235" i="11"/>
  <c r="AF2234" i="11"/>
  <c r="AF2233" i="11"/>
  <c r="AF2232" i="11"/>
  <c r="AF2231" i="11"/>
  <c r="AF2230" i="11"/>
  <c r="AF2229" i="11"/>
  <c r="AF2228" i="11"/>
  <c r="AF2227" i="11"/>
  <c r="AF2226" i="11"/>
  <c r="AF2225" i="11"/>
  <c r="AF2224" i="11"/>
  <c r="AF2223" i="11"/>
  <c r="AF2222" i="11"/>
  <c r="AF2221" i="11"/>
  <c r="AF2220" i="11"/>
  <c r="AF2219" i="11"/>
  <c r="AF2218" i="11"/>
  <c r="AF2217" i="11"/>
  <c r="AF2216" i="11"/>
  <c r="AF2215" i="11"/>
  <c r="AF2214" i="11"/>
  <c r="AF2213" i="11"/>
  <c r="AF2212" i="11"/>
  <c r="AF2211" i="11"/>
  <c r="AF2210" i="11"/>
  <c r="AF2209" i="11"/>
  <c r="AF2208" i="11"/>
  <c r="AF2207" i="11"/>
  <c r="AF2206" i="11"/>
  <c r="AF2205" i="11"/>
  <c r="AF2204" i="11"/>
  <c r="AF2203" i="11"/>
  <c r="AF2202" i="11"/>
  <c r="AF2201" i="11"/>
  <c r="AF2200" i="11"/>
  <c r="AF2199" i="11"/>
  <c r="AF2198" i="11"/>
  <c r="AF2197" i="11"/>
  <c r="AF2196" i="11"/>
  <c r="AF2195" i="11"/>
  <c r="AF2194" i="11"/>
  <c r="AF2193" i="11"/>
  <c r="AF2192" i="11"/>
  <c r="AF2191" i="11"/>
  <c r="AF2190" i="11"/>
  <c r="AF2189" i="11"/>
  <c r="AF2188" i="11"/>
  <c r="AF2187" i="11"/>
  <c r="AF2186" i="11"/>
  <c r="AF2185" i="11"/>
  <c r="AF2184" i="11"/>
  <c r="AF2183" i="11"/>
  <c r="AF2182" i="11"/>
  <c r="AF2181" i="11"/>
  <c r="AF2180" i="11"/>
  <c r="AF2179" i="11"/>
  <c r="AF2178" i="11"/>
  <c r="AF2177" i="11"/>
  <c r="AF2176" i="11"/>
  <c r="AF2175" i="11"/>
  <c r="AF2174" i="11"/>
  <c r="AF2173" i="11"/>
  <c r="AF2172" i="11"/>
  <c r="AF2171" i="11"/>
  <c r="AF2170" i="11"/>
  <c r="AF2169" i="11"/>
  <c r="AF2168" i="11"/>
  <c r="AF2167" i="11"/>
  <c r="AF2166" i="11"/>
  <c r="AF2165" i="11"/>
  <c r="AF2164" i="11"/>
  <c r="AF2163" i="11"/>
  <c r="AF2162" i="11"/>
  <c r="AF2161" i="11"/>
  <c r="AF2160" i="11"/>
  <c r="AF2159" i="11"/>
  <c r="AF2158" i="11"/>
  <c r="AF2157" i="11"/>
  <c r="AF2156" i="11"/>
  <c r="AF2155" i="11"/>
  <c r="AF2154" i="11"/>
  <c r="AF2153" i="11"/>
  <c r="AF2152" i="11"/>
  <c r="AF2151" i="11"/>
  <c r="AF2150" i="11"/>
  <c r="AF2149" i="11"/>
  <c r="AF2148" i="11"/>
  <c r="AF2147" i="11"/>
  <c r="AF2146" i="11"/>
  <c r="AF2145" i="11"/>
  <c r="AF2144" i="11"/>
  <c r="AF2143" i="11"/>
  <c r="AF2142" i="11"/>
  <c r="AF2141" i="11"/>
  <c r="AF2140" i="11"/>
  <c r="AF2139" i="11"/>
  <c r="AF2138" i="11"/>
  <c r="AF2137" i="11"/>
  <c r="AF2136" i="11"/>
  <c r="AF2135" i="11"/>
  <c r="AF2134" i="11"/>
  <c r="AF2133" i="11"/>
  <c r="AF2132" i="11"/>
  <c r="AF2131" i="11"/>
  <c r="AF2130" i="11"/>
  <c r="AF2129" i="11"/>
  <c r="AF2128" i="11"/>
  <c r="AF2127" i="11"/>
  <c r="AF2126" i="11"/>
  <c r="AF2125" i="11"/>
  <c r="AF2124" i="11"/>
  <c r="AF2123" i="11"/>
  <c r="AF2122" i="11"/>
  <c r="AF2121" i="11"/>
  <c r="AF2120" i="11"/>
  <c r="AF2119" i="11"/>
  <c r="AF2118" i="11"/>
  <c r="AF2117" i="11"/>
  <c r="AF2116" i="11"/>
  <c r="AF2115" i="11"/>
  <c r="AF2114" i="11"/>
  <c r="AF2113" i="11"/>
  <c r="AF2112" i="11"/>
  <c r="AF2111" i="11"/>
  <c r="AF2110" i="11"/>
  <c r="AF2109" i="11"/>
  <c r="AF2108" i="11"/>
  <c r="AF2107" i="11"/>
  <c r="AF2106" i="11"/>
  <c r="AF2105" i="11"/>
  <c r="AF2104" i="11"/>
  <c r="AF2103" i="11"/>
  <c r="AF2102" i="11"/>
  <c r="AF2101" i="11"/>
  <c r="AF2100" i="11"/>
  <c r="AF2099" i="11"/>
  <c r="AF2098" i="11"/>
  <c r="AF2097" i="11"/>
  <c r="AF2096" i="11"/>
  <c r="AF2095" i="11"/>
  <c r="AF2094" i="11"/>
  <c r="AF2093" i="11"/>
  <c r="AF2092" i="11"/>
  <c r="AF2091" i="11"/>
  <c r="AF2090" i="11"/>
  <c r="AF2089" i="11"/>
  <c r="AF2088" i="11"/>
  <c r="AF2087" i="11"/>
  <c r="AF2086" i="11"/>
  <c r="AF2085" i="11"/>
  <c r="AF2084" i="11"/>
  <c r="AF2083" i="11"/>
  <c r="AF2082" i="11"/>
  <c r="AF2081" i="11"/>
  <c r="AF2080" i="11"/>
  <c r="AF2079" i="11"/>
  <c r="AF2078" i="11"/>
  <c r="AF2077" i="11"/>
  <c r="AF2076" i="11"/>
  <c r="AF2075" i="11"/>
  <c r="AF2074" i="11"/>
  <c r="AF2073" i="11"/>
  <c r="AF2072" i="11"/>
  <c r="AF2071" i="11"/>
  <c r="AF2070" i="11"/>
  <c r="AF2069" i="11"/>
  <c r="AF2068" i="11"/>
  <c r="AF2067" i="11"/>
  <c r="AF2066" i="11"/>
  <c r="AF2065" i="11"/>
  <c r="AF2064" i="11"/>
  <c r="AF2063" i="11"/>
  <c r="AF2062" i="11"/>
  <c r="AF2061" i="11"/>
  <c r="AF2060" i="11"/>
  <c r="AF2059" i="11"/>
  <c r="AF2058" i="11"/>
  <c r="AF2057" i="11"/>
  <c r="AF2056" i="11"/>
  <c r="AF2055" i="11"/>
  <c r="AF2054" i="11"/>
  <c r="AF2053" i="11"/>
  <c r="AF2052" i="11"/>
  <c r="AF2051" i="11"/>
  <c r="AF2050" i="11"/>
  <c r="AF2049" i="11"/>
  <c r="AF2048" i="11"/>
  <c r="AF2047" i="11"/>
  <c r="AF2046" i="11"/>
  <c r="AF2045" i="11"/>
  <c r="AF2044" i="11"/>
  <c r="AF2043" i="11"/>
  <c r="AF2042" i="11"/>
  <c r="AF2041" i="11"/>
  <c r="AF2040" i="11"/>
  <c r="AF2039" i="11"/>
  <c r="AF2038" i="11"/>
  <c r="AF2037" i="11"/>
  <c r="AF2036" i="11"/>
  <c r="AF2035" i="11"/>
  <c r="AF2034" i="11"/>
  <c r="AF2033" i="11"/>
  <c r="AF2032" i="11"/>
  <c r="AF2031" i="11"/>
  <c r="AF2030" i="11"/>
  <c r="AF2029" i="11"/>
  <c r="AF2028" i="11"/>
  <c r="AF2027" i="11"/>
  <c r="AF2026" i="11"/>
  <c r="AF2025" i="11"/>
  <c r="AF2024" i="11"/>
  <c r="AF2023" i="11"/>
  <c r="AF2022" i="11"/>
  <c r="AF2021" i="11"/>
  <c r="AF2020" i="11"/>
  <c r="AF2019" i="11"/>
  <c r="AF2018" i="11"/>
  <c r="AF2017" i="11"/>
  <c r="AF2016" i="11"/>
  <c r="AF2015" i="11"/>
  <c r="AF2014" i="11"/>
  <c r="AF2013" i="11"/>
  <c r="AF2012" i="11"/>
  <c r="AF2011" i="11"/>
  <c r="AF2010" i="11"/>
  <c r="AF2009" i="11"/>
  <c r="AF2008" i="11"/>
  <c r="AF2007" i="11"/>
  <c r="AF2006" i="11"/>
  <c r="AF2005" i="11"/>
  <c r="AF2004" i="11"/>
  <c r="AF2003" i="11"/>
  <c r="AF2002" i="11"/>
  <c r="AF2001" i="11"/>
  <c r="AF2000" i="11"/>
  <c r="AF1999" i="11"/>
  <c r="AF1998" i="11"/>
  <c r="AF1997" i="11"/>
  <c r="AF1996" i="11"/>
  <c r="AF1995" i="11"/>
  <c r="AF1994" i="11"/>
  <c r="AF1993" i="11"/>
  <c r="AF1992" i="11"/>
  <c r="AF1991" i="11"/>
  <c r="AF1990" i="11"/>
  <c r="AF1989" i="11"/>
  <c r="AF1988" i="11"/>
  <c r="AF1987" i="11"/>
  <c r="AF1986" i="11"/>
  <c r="AF1985" i="11"/>
  <c r="AF1984" i="11"/>
  <c r="AF1983" i="11"/>
  <c r="AF1982" i="11"/>
  <c r="AF1981" i="11"/>
  <c r="AF1980" i="11"/>
  <c r="AF1979" i="11"/>
  <c r="AF1978" i="11"/>
  <c r="AF1977" i="11"/>
  <c r="AF1976" i="11"/>
  <c r="AF1975" i="11"/>
  <c r="AF1974" i="11"/>
  <c r="AF1973" i="11"/>
  <c r="AF1972" i="11"/>
  <c r="AF1971" i="11"/>
  <c r="AF1970" i="11"/>
  <c r="AF1969" i="11"/>
  <c r="AF1968" i="11"/>
  <c r="AF1967" i="11"/>
  <c r="AF1966" i="11"/>
  <c r="AF1965" i="11"/>
  <c r="AF1964" i="11"/>
  <c r="AF1963" i="11"/>
  <c r="AF1962" i="11"/>
  <c r="AF1961" i="11"/>
  <c r="AF1960" i="11"/>
  <c r="AF1959" i="11"/>
  <c r="AF1958" i="11"/>
  <c r="AF1957" i="11"/>
  <c r="AF1956" i="11"/>
  <c r="AF1955" i="11"/>
  <c r="AF1954" i="11"/>
  <c r="AF1953" i="11"/>
  <c r="AF1952" i="11"/>
  <c r="AF1951" i="11"/>
  <c r="AF1950" i="11"/>
  <c r="AF1949" i="11"/>
  <c r="AF1948" i="11"/>
  <c r="AF1947" i="11"/>
  <c r="AF1946" i="11"/>
  <c r="AF1945" i="11"/>
  <c r="AF1944" i="11"/>
  <c r="AF1943" i="11"/>
  <c r="AF1942" i="11"/>
  <c r="AF1941" i="11"/>
  <c r="AF1940" i="11"/>
  <c r="AF1939" i="11"/>
  <c r="AF1938" i="11"/>
  <c r="AF1937" i="11"/>
  <c r="AF1936" i="11"/>
  <c r="AF1935" i="11"/>
  <c r="AF1934" i="11"/>
  <c r="AF1933" i="11"/>
  <c r="AF1932" i="11"/>
  <c r="AF1931" i="11"/>
  <c r="AF1930" i="11"/>
  <c r="AF1929" i="11"/>
  <c r="AF1928" i="11"/>
  <c r="AF1927" i="11"/>
  <c r="AF1926" i="11"/>
  <c r="AF1925" i="11"/>
  <c r="AF1924" i="11"/>
  <c r="AF1923" i="11"/>
  <c r="AF1922" i="11"/>
  <c r="AF1921" i="11"/>
  <c r="AF1920" i="11"/>
  <c r="AF1919" i="11"/>
  <c r="AF1918" i="11"/>
  <c r="AF1917" i="11"/>
  <c r="AF1916" i="11"/>
  <c r="AF1915" i="11"/>
  <c r="AF1914" i="11"/>
  <c r="AF1913" i="11"/>
  <c r="AF1912" i="11"/>
  <c r="AF1911" i="11"/>
  <c r="AF1910" i="11"/>
  <c r="AF1909" i="11"/>
  <c r="AF1908" i="11"/>
  <c r="AF1907" i="11"/>
  <c r="AF1906" i="11"/>
  <c r="AF1905" i="11"/>
  <c r="AF1904" i="11"/>
  <c r="AF1903" i="11"/>
  <c r="AF1902" i="11"/>
  <c r="AF1901" i="11"/>
  <c r="AF1900" i="11"/>
  <c r="AF1899" i="11"/>
  <c r="AF1898" i="11"/>
  <c r="AF1897" i="11"/>
  <c r="AF1896" i="11"/>
  <c r="AF1895" i="11"/>
  <c r="AF1894" i="11"/>
  <c r="AF1893" i="11"/>
  <c r="AF1892" i="11"/>
  <c r="AF1891" i="11"/>
  <c r="AF1890" i="11"/>
  <c r="AF1889" i="11"/>
  <c r="AF1888" i="11"/>
  <c r="AF1887" i="11"/>
  <c r="AF1886" i="11"/>
  <c r="AF1885" i="11"/>
  <c r="AF1884" i="11"/>
  <c r="AF1883" i="11"/>
  <c r="AF1882" i="11"/>
  <c r="AF1881" i="11"/>
  <c r="AF1880" i="11"/>
  <c r="AF1879" i="11"/>
  <c r="AF1878" i="11"/>
  <c r="AF1877" i="11"/>
  <c r="AF1876" i="11"/>
  <c r="AF1875" i="11"/>
  <c r="AF1874" i="11"/>
  <c r="AF1873" i="11"/>
  <c r="AF1872" i="11"/>
  <c r="AF1871" i="11"/>
  <c r="AF1870" i="11"/>
  <c r="AF1869" i="11"/>
  <c r="AF1868" i="11"/>
  <c r="AF1867" i="11"/>
  <c r="AF1866" i="11"/>
  <c r="AF1865" i="11"/>
  <c r="AF1864" i="11"/>
  <c r="AF1863" i="11"/>
  <c r="AF1862" i="11"/>
  <c r="AF1861" i="11"/>
  <c r="AF1860" i="11"/>
  <c r="AF1859" i="11"/>
  <c r="AF1858" i="11"/>
  <c r="AF1857" i="11"/>
  <c r="AF1856" i="11"/>
  <c r="AF1855" i="11"/>
  <c r="AF1854" i="11"/>
  <c r="AF1853" i="11"/>
  <c r="AF1852" i="11"/>
  <c r="AF1851" i="11"/>
  <c r="AF1850" i="11"/>
  <c r="AF1849" i="11"/>
  <c r="AF1848" i="11"/>
  <c r="AF1847" i="11"/>
  <c r="AF1846" i="11"/>
  <c r="AF1845" i="11"/>
  <c r="AF1844" i="11"/>
  <c r="AF1843" i="11"/>
  <c r="AF1842" i="11"/>
  <c r="AF1841" i="11"/>
  <c r="AF1840" i="11"/>
  <c r="AF1839" i="11"/>
  <c r="AF1838" i="11"/>
  <c r="AF1837" i="11"/>
  <c r="AF1836" i="11"/>
  <c r="AF1835" i="11"/>
  <c r="AF1834" i="11"/>
  <c r="AF1833" i="11"/>
  <c r="AF1832" i="11"/>
  <c r="AF1831" i="11"/>
  <c r="AF1830" i="11"/>
  <c r="AF1829" i="11"/>
  <c r="AF1828" i="11"/>
  <c r="AF1827" i="11"/>
  <c r="AF1826" i="11"/>
  <c r="AF1825" i="11"/>
  <c r="AF1824" i="11"/>
  <c r="AF1823" i="11"/>
  <c r="AF1822" i="11"/>
  <c r="AF1821" i="11"/>
  <c r="AF1820" i="11"/>
  <c r="AF1819" i="11"/>
  <c r="AF1818" i="11"/>
  <c r="AF1817" i="11"/>
  <c r="AF1816" i="11"/>
  <c r="AF1815" i="11"/>
  <c r="AF1814" i="11"/>
  <c r="AF1813" i="11"/>
  <c r="AF1812" i="11"/>
  <c r="AF1811" i="11"/>
  <c r="AF1810" i="11"/>
  <c r="AF1809" i="11"/>
  <c r="AF1808" i="11"/>
  <c r="AF1807" i="11"/>
  <c r="AF1806" i="11"/>
  <c r="AF1805" i="11"/>
  <c r="AF1804" i="11"/>
  <c r="AF1803" i="11"/>
  <c r="AF1802" i="11"/>
  <c r="AF1801" i="11"/>
  <c r="AF1800" i="11"/>
  <c r="AF1799" i="11"/>
  <c r="AF1798" i="11"/>
  <c r="AF1797" i="11"/>
  <c r="AF1796" i="11"/>
  <c r="AF1795" i="11"/>
  <c r="AF1794" i="11"/>
  <c r="AF1793" i="11"/>
  <c r="AF1792" i="11"/>
  <c r="AF1791" i="11"/>
  <c r="AF1790" i="11"/>
  <c r="AF1789" i="11"/>
  <c r="AF1788" i="11"/>
  <c r="AF1787" i="11"/>
  <c r="AF1786" i="11"/>
  <c r="AF1785" i="11"/>
  <c r="AF1784" i="11"/>
  <c r="AF1783" i="11"/>
  <c r="AF1782" i="11"/>
  <c r="AF1781" i="11"/>
  <c r="AF1780" i="11"/>
  <c r="AF1779" i="11"/>
  <c r="AF1778" i="11"/>
  <c r="AF1777" i="11"/>
  <c r="AF1776" i="11"/>
  <c r="AF1775" i="11"/>
  <c r="AF1774" i="11"/>
  <c r="AF1773" i="11"/>
  <c r="AF1772" i="11"/>
  <c r="AF1771" i="11"/>
  <c r="AF1770" i="11"/>
  <c r="AF1769" i="11"/>
  <c r="AF1768" i="11"/>
  <c r="AF1767" i="11"/>
  <c r="AF1766" i="11"/>
  <c r="AF1765" i="11"/>
  <c r="AF1764" i="11"/>
  <c r="AF1763" i="11"/>
  <c r="AF1762" i="11"/>
  <c r="AF1761" i="11"/>
  <c r="AF1760" i="11"/>
  <c r="AF1759" i="11"/>
  <c r="AF1758" i="11"/>
  <c r="AF1757" i="11"/>
  <c r="AF1756" i="11"/>
  <c r="AF1755" i="11"/>
  <c r="AF1754" i="11"/>
  <c r="AF1753" i="11"/>
  <c r="AF1752" i="11"/>
  <c r="AF1751" i="11"/>
  <c r="AF1750" i="11"/>
  <c r="AF1749" i="11"/>
  <c r="AF1748" i="11"/>
  <c r="AF1747" i="11"/>
  <c r="AF1746" i="11"/>
  <c r="AF1745" i="11"/>
  <c r="AF1744" i="11"/>
  <c r="AF1743" i="11"/>
  <c r="AF1742" i="11"/>
  <c r="AF1741" i="11"/>
  <c r="AF1740" i="11"/>
  <c r="AF1739" i="11"/>
  <c r="AF1738" i="11"/>
  <c r="AF1737" i="11"/>
  <c r="AF1736" i="11"/>
  <c r="AF1735" i="11"/>
  <c r="AF1734" i="11"/>
  <c r="AF1733" i="11"/>
  <c r="AF1732" i="11"/>
  <c r="AF1731" i="11"/>
  <c r="AF1730" i="11"/>
  <c r="AF1729" i="11"/>
  <c r="AF1728" i="11"/>
  <c r="AF1727" i="11"/>
  <c r="AF1726" i="11"/>
  <c r="AF1725" i="11"/>
  <c r="AF1724" i="11"/>
  <c r="AF1723" i="11"/>
  <c r="AF1722" i="11"/>
  <c r="AF1721" i="11"/>
  <c r="AF1720" i="11"/>
  <c r="AF1719" i="11"/>
  <c r="AF1718" i="11"/>
  <c r="AF1717" i="11"/>
  <c r="AF1716" i="11"/>
  <c r="AF1715" i="11"/>
  <c r="AF1714" i="11"/>
  <c r="AF1713" i="11"/>
  <c r="AF1712" i="11"/>
  <c r="AF1711" i="11"/>
  <c r="AF1710" i="11"/>
  <c r="AF1709" i="11"/>
  <c r="AF1708" i="11"/>
  <c r="AF1707" i="11"/>
  <c r="AF1706" i="11"/>
  <c r="AF1705" i="11"/>
  <c r="AF1704" i="11"/>
  <c r="AF1703" i="11"/>
  <c r="AF1702" i="11"/>
  <c r="AF1701" i="11"/>
  <c r="AF1700" i="11"/>
  <c r="AF1699" i="11"/>
  <c r="AF1698" i="11"/>
  <c r="AF1697" i="11"/>
  <c r="AF1696" i="11"/>
  <c r="AF1695" i="11"/>
  <c r="AF1694" i="11"/>
  <c r="AF1693" i="11"/>
  <c r="AF1692" i="11"/>
  <c r="AF1691" i="11"/>
  <c r="AF1690" i="11"/>
  <c r="AF1689" i="11"/>
  <c r="AF1688" i="11"/>
  <c r="AF1687" i="11"/>
  <c r="AF1686" i="11"/>
  <c r="AF1685" i="11"/>
  <c r="AF1684" i="11"/>
  <c r="AF1683" i="11"/>
  <c r="AF1682" i="11"/>
  <c r="AF1681" i="11"/>
  <c r="AF1680" i="11"/>
  <c r="AF1679" i="11"/>
  <c r="AF1678" i="11"/>
  <c r="AF1677" i="11"/>
  <c r="AF1676" i="11"/>
  <c r="AF1675" i="11"/>
  <c r="AF1674" i="11"/>
  <c r="AF1673" i="11"/>
  <c r="AF1672" i="11"/>
  <c r="AF1671" i="11"/>
  <c r="AF1670" i="11"/>
  <c r="AF1669" i="11"/>
  <c r="AF1668" i="11"/>
  <c r="AF1667" i="11"/>
  <c r="AF1666" i="11"/>
  <c r="AF1665" i="11"/>
  <c r="AF1664" i="11"/>
  <c r="AF1663" i="11"/>
  <c r="AF1662" i="11"/>
  <c r="AF1661" i="11"/>
  <c r="AF1660" i="11"/>
  <c r="AF1659" i="11"/>
  <c r="AF1658" i="11"/>
  <c r="AF1657" i="11"/>
  <c r="AF1656" i="11"/>
  <c r="AF1655" i="11"/>
  <c r="AF1654" i="11"/>
  <c r="AF1653" i="11"/>
  <c r="AF1652" i="11"/>
  <c r="AF1651" i="11"/>
  <c r="AF1650" i="11"/>
  <c r="AF1649" i="11"/>
  <c r="AF1648" i="11"/>
  <c r="AF1647" i="11"/>
  <c r="AF1646" i="11"/>
  <c r="AF1645" i="11"/>
  <c r="AF1644" i="11"/>
  <c r="AF1643" i="11"/>
  <c r="AF1642" i="11"/>
  <c r="AF1641" i="11"/>
  <c r="AF1640" i="11"/>
  <c r="AF1639" i="11"/>
  <c r="AF1638" i="11"/>
  <c r="AF1637" i="11"/>
  <c r="AF1636" i="11"/>
  <c r="AF1635" i="11"/>
  <c r="AF1634" i="11"/>
  <c r="AF1633" i="11"/>
  <c r="AF1632" i="11"/>
  <c r="AF1631" i="11"/>
  <c r="AF1630" i="11"/>
  <c r="AF1629" i="11"/>
  <c r="AF1628" i="11"/>
  <c r="AF1627" i="11"/>
  <c r="AF1626" i="11"/>
  <c r="AF1625" i="11"/>
  <c r="AF1624" i="11"/>
  <c r="AF1623" i="11"/>
  <c r="AF1622" i="11"/>
  <c r="AF1621" i="11"/>
  <c r="AF1620" i="11"/>
  <c r="AF1619" i="11"/>
  <c r="AF1618" i="11"/>
  <c r="AF1617" i="11"/>
  <c r="AF1616" i="11"/>
  <c r="AF1615" i="11"/>
  <c r="AF1614" i="11"/>
  <c r="AF1613" i="11"/>
  <c r="AF1612" i="11"/>
  <c r="AF1611" i="11"/>
  <c r="AF1610" i="11"/>
  <c r="AF1609" i="11"/>
  <c r="AF1608" i="11"/>
  <c r="AF1607" i="11"/>
  <c r="AF1606" i="11"/>
  <c r="AF1605" i="11"/>
  <c r="AF1604" i="11"/>
  <c r="AF1603" i="11"/>
  <c r="AF1602" i="11"/>
  <c r="AF1601" i="11"/>
  <c r="AF1600" i="11"/>
  <c r="AF1599" i="11"/>
  <c r="AF1598" i="11"/>
  <c r="AF1597" i="11"/>
  <c r="AF1596" i="11"/>
  <c r="AF1595" i="11"/>
  <c r="AF1594" i="11"/>
  <c r="AF1593" i="11"/>
  <c r="AF1592" i="11"/>
  <c r="AF1591" i="11"/>
  <c r="AF1590" i="11"/>
  <c r="AF1589" i="11"/>
  <c r="AF1588" i="11"/>
  <c r="AF1587" i="11"/>
  <c r="AF1586" i="11"/>
  <c r="AF1585" i="11"/>
  <c r="AF1584" i="11"/>
  <c r="AF1583" i="11"/>
  <c r="AF1582" i="11"/>
  <c r="AF1581" i="11"/>
  <c r="AF1580" i="11"/>
  <c r="AF1579" i="11"/>
  <c r="AF1578" i="11"/>
  <c r="AF1577" i="11"/>
  <c r="AF1576" i="11"/>
  <c r="AF1575" i="11"/>
  <c r="AF1574" i="11"/>
  <c r="AF1573" i="11"/>
  <c r="AF1572" i="11"/>
  <c r="AF1571" i="11"/>
  <c r="AF1570" i="11"/>
  <c r="AF1569" i="11"/>
  <c r="AF1568" i="11"/>
  <c r="AF1567" i="11"/>
  <c r="AF1566" i="11"/>
  <c r="AF1565" i="11"/>
  <c r="AF1564" i="11"/>
  <c r="AF1563" i="11"/>
  <c r="AF1562" i="11"/>
  <c r="AF1561" i="11"/>
  <c r="AF1560" i="11"/>
  <c r="AF1559" i="11"/>
  <c r="AF1558" i="11"/>
  <c r="AF1557" i="11"/>
  <c r="AF1556" i="11"/>
  <c r="AF1555" i="11"/>
  <c r="AF1554" i="11"/>
  <c r="AF1553" i="11"/>
  <c r="AF1552" i="11"/>
  <c r="AF1551" i="11"/>
  <c r="AF1550" i="11"/>
  <c r="AF1549" i="11"/>
  <c r="AF1548" i="11"/>
  <c r="AF1547" i="11"/>
  <c r="AF1546" i="11"/>
  <c r="AF1545" i="11"/>
  <c r="AF1544" i="11"/>
  <c r="AF1543" i="11"/>
  <c r="AF1542" i="11"/>
  <c r="AF1541" i="11"/>
  <c r="AF1540" i="11"/>
  <c r="AF1539" i="11"/>
  <c r="AF1538" i="11"/>
  <c r="AF1537" i="11"/>
  <c r="AF1536" i="11"/>
  <c r="AF1535" i="11"/>
  <c r="AF1534" i="11"/>
  <c r="AF1533" i="11"/>
  <c r="AF1532" i="11"/>
  <c r="AF1531" i="11"/>
  <c r="AF1530" i="11"/>
  <c r="AF1529" i="11"/>
  <c r="AF1528" i="11"/>
  <c r="AF1527" i="11"/>
  <c r="AF1526" i="11"/>
  <c r="AF1525" i="11"/>
  <c r="AF1524" i="11"/>
  <c r="AF1523" i="11"/>
  <c r="AF1522" i="11"/>
  <c r="AF1521" i="11"/>
  <c r="AF1520" i="11"/>
  <c r="AF1519" i="11"/>
  <c r="AF1518" i="11"/>
  <c r="AF1517" i="11"/>
  <c r="AF1516" i="11"/>
  <c r="AF1515" i="11"/>
  <c r="AF1514" i="11"/>
  <c r="AF1513" i="11"/>
  <c r="AF1512" i="11"/>
  <c r="AF1511" i="11"/>
  <c r="AF1510" i="11"/>
  <c r="AF1509" i="11"/>
  <c r="AF1508" i="11"/>
  <c r="AF1507" i="11"/>
  <c r="AF1506" i="11"/>
  <c r="AF1505" i="11"/>
  <c r="AF1504" i="11"/>
  <c r="AF1503" i="11"/>
  <c r="AF1502" i="11"/>
  <c r="AF1501" i="11"/>
  <c r="AF1500" i="11"/>
  <c r="AF1499" i="11"/>
  <c r="AF1498" i="11"/>
  <c r="AF1497" i="11"/>
  <c r="AF1496" i="11"/>
  <c r="AF1495" i="11"/>
  <c r="AF1494" i="11"/>
  <c r="AF1493" i="11"/>
  <c r="AF1492" i="11"/>
  <c r="AF1491" i="11"/>
  <c r="AF1490" i="11"/>
  <c r="AF1489" i="11"/>
  <c r="AF1488" i="11"/>
  <c r="AF1487" i="11"/>
  <c r="AF1486" i="11"/>
  <c r="AF1485" i="11"/>
  <c r="AF1484" i="11"/>
  <c r="AF1483" i="11"/>
  <c r="AF1482" i="11"/>
  <c r="AF1481" i="11"/>
  <c r="AF1480" i="11"/>
  <c r="AF1479" i="11"/>
  <c r="AF1478" i="11"/>
  <c r="AF1477" i="11"/>
  <c r="AF1476" i="11"/>
  <c r="AF1475" i="11"/>
  <c r="AF1474" i="11"/>
  <c r="AF1473" i="11"/>
  <c r="AF1472" i="11"/>
  <c r="AF1471" i="11"/>
  <c r="AF1470" i="11"/>
  <c r="AF1469" i="11"/>
  <c r="AF1468" i="11"/>
  <c r="AF1467" i="11"/>
  <c r="AF1466" i="11"/>
  <c r="AF1465" i="11"/>
  <c r="AF1464" i="11"/>
  <c r="AF1463" i="11"/>
  <c r="AF1462" i="11"/>
  <c r="AF1461" i="11"/>
  <c r="AF1460" i="11"/>
  <c r="AF1459" i="11"/>
  <c r="AF1458" i="11"/>
  <c r="AF1457" i="11"/>
  <c r="AF1456" i="11"/>
  <c r="AF1455" i="11"/>
  <c r="AF1454" i="11"/>
  <c r="AF1453" i="11"/>
  <c r="AF1452" i="11"/>
  <c r="AF1451" i="11"/>
  <c r="AF1450" i="11"/>
  <c r="AF1449" i="11"/>
  <c r="AF1448" i="11"/>
  <c r="AF1447" i="11"/>
  <c r="AF1446" i="11"/>
  <c r="AF1445" i="11"/>
  <c r="AF1444" i="11"/>
  <c r="AF1443" i="11"/>
  <c r="AF1442" i="11"/>
  <c r="AF1441" i="11"/>
  <c r="AF1440" i="11"/>
  <c r="AF1439" i="11"/>
  <c r="AF1438" i="11"/>
  <c r="AF1437" i="11"/>
  <c r="AF1436" i="11"/>
  <c r="AF1435" i="11"/>
  <c r="AF1434" i="11"/>
  <c r="AF1433" i="11"/>
  <c r="AF1432" i="11"/>
  <c r="AF1431" i="11"/>
  <c r="AF1430" i="11"/>
  <c r="AF1429" i="11"/>
  <c r="AF1428" i="11"/>
  <c r="AF1427" i="11"/>
  <c r="AF1426" i="11"/>
  <c r="AF1425" i="11"/>
  <c r="AF1424" i="11"/>
  <c r="AF1423" i="11"/>
  <c r="AF1422" i="11"/>
  <c r="AF1421" i="11"/>
  <c r="AF1420" i="11"/>
  <c r="AF1419" i="11"/>
  <c r="AF1418" i="11"/>
  <c r="AF1417" i="11"/>
  <c r="AF1416" i="11"/>
  <c r="AF1415" i="11"/>
  <c r="AF1414" i="11"/>
  <c r="AF1413" i="11"/>
  <c r="AF1412" i="11"/>
  <c r="AF1411" i="11"/>
  <c r="AF1410" i="11"/>
  <c r="AF1409" i="11"/>
  <c r="AF1408" i="11"/>
  <c r="AF1407" i="11"/>
  <c r="AF1406" i="11"/>
  <c r="AF1405" i="11"/>
  <c r="AF1404" i="11"/>
  <c r="AF1403" i="11"/>
  <c r="AF1402" i="11"/>
  <c r="AF1401" i="11"/>
  <c r="AF1400" i="11"/>
  <c r="AF1399" i="11"/>
  <c r="AF1398" i="11"/>
  <c r="AF1397" i="11"/>
  <c r="AF1396" i="11"/>
  <c r="AF1395" i="11"/>
  <c r="AF1394" i="11"/>
  <c r="AF1393" i="11"/>
  <c r="AF1392" i="11"/>
  <c r="AF1391" i="11"/>
  <c r="AF1390" i="11"/>
  <c r="AF1389" i="11"/>
  <c r="AF1388" i="11"/>
  <c r="AF1387" i="11"/>
  <c r="AF1386" i="11"/>
  <c r="AF1385" i="11"/>
  <c r="AF1384" i="11"/>
  <c r="AF1383" i="11"/>
  <c r="AF1382" i="11"/>
  <c r="AF1381" i="11"/>
  <c r="AF1380" i="11"/>
  <c r="AF1379" i="11"/>
  <c r="AF1378" i="11"/>
  <c r="AF1377" i="11"/>
  <c r="AF1376" i="11"/>
  <c r="AF1375" i="11"/>
  <c r="AF1374" i="11"/>
  <c r="AF1373" i="11"/>
  <c r="AF1372" i="11"/>
  <c r="AF1371" i="11"/>
  <c r="AF1370" i="11"/>
  <c r="AF1369" i="11"/>
  <c r="AF1368" i="11"/>
  <c r="AF1367" i="11"/>
  <c r="AF1366" i="11"/>
  <c r="AF1365" i="11"/>
  <c r="AF1364" i="11"/>
  <c r="AF1363" i="11"/>
  <c r="AF1362" i="11"/>
  <c r="AF1361" i="11"/>
  <c r="AF1360" i="11"/>
  <c r="AF1359" i="11"/>
  <c r="AF1358" i="11"/>
  <c r="AF1357" i="11"/>
  <c r="AF1356" i="11"/>
  <c r="AF1355" i="11"/>
  <c r="AF1354" i="11"/>
  <c r="AF1353" i="11"/>
  <c r="AF1352" i="11"/>
  <c r="AF1351" i="11"/>
  <c r="AF1350" i="11"/>
  <c r="AF1349" i="11"/>
  <c r="AF1348" i="11"/>
  <c r="AF1347" i="11"/>
  <c r="AF1346" i="11"/>
  <c r="AF1345" i="11"/>
  <c r="AF1344" i="11"/>
  <c r="AF1343" i="11"/>
  <c r="AF1342" i="11"/>
  <c r="AF1341" i="11"/>
  <c r="AF1340" i="11"/>
  <c r="AF1339" i="11"/>
  <c r="AF1338" i="11"/>
  <c r="AF1337" i="11"/>
  <c r="AF1336" i="11"/>
  <c r="AF1335" i="11"/>
  <c r="AF1334" i="11"/>
  <c r="AF1333" i="11"/>
  <c r="AF1332" i="11"/>
  <c r="AF1331" i="11"/>
  <c r="AF1330" i="11"/>
  <c r="AF1329" i="11"/>
  <c r="AF1328" i="11"/>
  <c r="AF1327" i="11"/>
  <c r="AF1326" i="11"/>
  <c r="AF1325" i="11"/>
  <c r="AF1324" i="11"/>
  <c r="AF1323" i="11"/>
  <c r="AF1322" i="11"/>
  <c r="AF1321" i="11"/>
  <c r="AF1320" i="11"/>
  <c r="AF1319" i="11"/>
  <c r="AF1318" i="11"/>
  <c r="AF1317" i="11"/>
  <c r="AF1316" i="11"/>
  <c r="AF1315" i="11"/>
  <c r="AF1314" i="11"/>
  <c r="AF1313" i="11"/>
  <c r="AF1312" i="11"/>
  <c r="AF1311" i="11"/>
  <c r="AF1310" i="11"/>
  <c r="AF1309" i="11"/>
  <c r="AF1308" i="11"/>
  <c r="AF1307" i="11"/>
  <c r="AF1306" i="11"/>
  <c r="AF1305" i="11"/>
  <c r="AF1304" i="11"/>
  <c r="AF1303" i="11"/>
  <c r="AF1302" i="11"/>
  <c r="AF1301" i="11"/>
  <c r="AF1300" i="11"/>
  <c r="AF1299" i="11"/>
  <c r="AF1298" i="11"/>
  <c r="AF1297" i="11"/>
  <c r="AF1296" i="11"/>
  <c r="AF1295" i="11"/>
  <c r="AF1294" i="11"/>
  <c r="AF1293" i="11"/>
  <c r="AF1292" i="11"/>
  <c r="AF1291" i="11"/>
  <c r="AF1290" i="11"/>
  <c r="AF1289" i="11"/>
  <c r="AF1288" i="11"/>
  <c r="AF1287" i="11"/>
  <c r="AF1286" i="11"/>
  <c r="AF1285" i="11"/>
  <c r="AF1284" i="11"/>
  <c r="AF1283" i="11"/>
  <c r="AF1282" i="11"/>
  <c r="AF1281" i="11"/>
  <c r="AF1280" i="11"/>
  <c r="AF1279" i="11"/>
  <c r="AF1278" i="11"/>
  <c r="AF1277" i="11"/>
  <c r="AF1276" i="11"/>
  <c r="AF1275" i="11"/>
  <c r="AF1274" i="11"/>
  <c r="AF1273" i="11"/>
  <c r="AF1272" i="11"/>
  <c r="AF1271" i="11"/>
  <c r="AF1270" i="11"/>
  <c r="AF1269" i="11"/>
  <c r="AF1268" i="11"/>
  <c r="AF1267" i="11"/>
  <c r="AF1266" i="11"/>
  <c r="AF1265" i="11"/>
  <c r="AF1264" i="11"/>
  <c r="AF1263" i="11"/>
  <c r="AF1262" i="11"/>
  <c r="AF1261" i="11"/>
  <c r="AF1260" i="11"/>
  <c r="AF1259" i="11"/>
  <c r="AF1258" i="11"/>
  <c r="AF1257" i="11"/>
  <c r="AF1256" i="11"/>
  <c r="AF1255" i="11"/>
  <c r="AF1254" i="11"/>
  <c r="AF1253" i="11"/>
  <c r="AF1252" i="11"/>
  <c r="AF1251" i="11"/>
  <c r="AF1250" i="11"/>
  <c r="AF1249" i="11"/>
  <c r="AF1248" i="11"/>
  <c r="AF1247" i="11"/>
  <c r="AF1246" i="11"/>
  <c r="AF1245" i="11"/>
  <c r="AF1244" i="11"/>
  <c r="AF1243" i="11"/>
  <c r="AF1242" i="11"/>
  <c r="AF1241" i="11"/>
  <c r="AF1240" i="11"/>
  <c r="AF1239" i="11"/>
  <c r="AF1238" i="11"/>
  <c r="AF1237" i="11"/>
  <c r="AF1236" i="11"/>
  <c r="AF1235" i="11"/>
  <c r="AF1234" i="11"/>
  <c r="AF1233" i="11"/>
  <c r="AF1232" i="11"/>
  <c r="AF1231" i="11"/>
  <c r="AF1230" i="11"/>
  <c r="AF1229" i="11"/>
  <c r="AF1228" i="11"/>
  <c r="AF1227" i="11"/>
  <c r="AF1226" i="11"/>
  <c r="AF1225" i="11"/>
  <c r="AF1224" i="11"/>
  <c r="AF1223" i="11"/>
  <c r="AF1222" i="11"/>
  <c r="AF1221" i="11"/>
  <c r="AF1220" i="11"/>
  <c r="AF1219" i="11"/>
  <c r="AF1218" i="11"/>
  <c r="AF1217" i="11"/>
  <c r="AF1216" i="11"/>
  <c r="AF1215" i="11"/>
  <c r="AF1214" i="11"/>
  <c r="AF1213" i="11"/>
  <c r="AF1212" i="11"/>
  <c r="AF1211" i="11"/>
  <c r="AF1210" i="11"/>
  <c r="AF1209" i="11"/>
  <c r="AF1208" i="11"/>
  <c r="AF1207" i="11"/>
  <c r="AF1206" i="11"/>
  <c r="AF1205" i="11"/>
  <c r="AF1204" i="11"/>
  <c r="AF1203" i="11"/>
  <c r="AF1202" i="11"/>
  <c r="AF1201" i="11"/>
  <c r="AF1200" i="11"/>
  <c r="AF1199" i="11"/>
  <c r="AF1198" i="11"/>
  <c r="AF1197" i="11"/>
  <c r="AF1196" i="11"/>
  <c r="AF1195" i="11"/>
  <c r="AF1194" i="11"/>
  <c r="AF1193" i="11"/>
  <c r="AF1192" i="11"/>
  <c r="AF1191" i="11"/>
  <c r="AF1190" i="11"/>
  <c r="AF1189" i="11"/>
  <c r="AF1188" i="11"/>
  <c r="AF1187" i="11"/>
  <c r="AF1186" i="11"/>
  <c r="AF1185" i="11"/>
  <c r="AF1184" i="11"/>
  <c r="AF1183" i="11"/>
  <c r="AF1182" i="11"/>
  <c r="AF1181" i="11"/>
  <c r="AF1180" i="11"/>
  <c r="AF1179" i="11"/>
  <c r="AF1178" i="11"/>
  <c r="AF1177" i="11"/>
  <c r="AF1176" i="11"/>
  <c r="AF1175" i="11"/>
  <c r="AF1174" i="11"/>
  <c r="AF1173" i="11"/>
  <c r="AF1172" i="11"/>
  <c r="AF1171" i="11"/>
  <c r="AF1170" i="11"/>
  <c r="AF1169" i="11"/>
  <c r="AF1168" i="11"/>
  <c r="AF1167" i="11"/>
  <c r="AF1166" i="11"/>
  <c r="AF1165" i="11"/>
  <c r="AF1164" i="11"/>
  <c r="AF1163" i="11"/>
  <c r="AF1162" i="11"/>
  <c r="AF1161" i="11"/>
  <c r="AF1160" i="11"/>
  <c r="AF1159" i="11"/>
  <c r="AF1158" i="11"/>
  <c r="AF1157" i="11"/>
  <c r="AF1156" i="11"/>
  <c r="AF1155" i="11"/>
  <c r="AF1154" i="11"/>
  <c r="AF1153" i="11"/>
  <c r="AF1152" i="11"/>
  <c r="AF1151" i="11"/>
  <c r="AF1150" i="11"/>
  <c r="AF1149" i="11"/>
  <c r="AF1148" i="11"/>
  <c r="AF1147" i="11"/>
  <c r="AF1146" i="11"/>
  <c r="AF1145" i="11"/>
  <c r="AF1144" i="11"/>
  <c r="AF1143" i="11"/>
  <c r="AF1142" i="11"/>
  <c r="AF1141" i="11"/>
  <c r="AF1140" i="11"/>
  <c r="AF1139" i="11"/>
  <c r="AF1138" i="11"/>
  <c r="AF1137" i="11"/>
  <c r="AF1136" i="11"/>
  <c r="AF1135" i="11"/>
  <c r="AF1134" i="11"/>
  <c r="AF1133" i="11"/>
  <c r="AF1132" i="11"/>
  <c r="AF1131" i="11"/>
  <c r="AF1130" i="11"/>
  <c r="AF1129" i="11"/>
  <c r="AF1128" i="11"/>
  <c r="AF1127" i="11"/>
  <c r="AF1126" i="11"/>
  <c r="AF1125" i="11"/>
  <c r="AF1124" i="11"/>
  <c r="AF1123" i="11"/>
  <c r="AF1122" i="11"/>
  <c r="AF1121" i="11"/>
  <c r="AF1120" i="11"/>
  <c r="AF1119" i="11"/>
  <c r="AF1118" i="11"/>
  <c r="AF1117" i="11"/>
  <c r="AF1116" i="11"/>
  <c r="AF1115" i="11"/>
  <c r="AF1114" i="11"/>
  <c r="AF1113" i="11"/>
  <c r="AF1112" i="11"/>
  <c r="AF1111" i="11"/>
  <c r="AF1110" i="11"/>
  <c r="AF1109" i="11"/>
  <c r="AF1108" i="11"/>
  <c r="AF1107" i="11"/>
  <c r="AF1106" i="11"/>
  <c r="AF1105" i="11"/>
  <c r="AF1104" i="11"/>
  <c r="AF1103" i="11"/>
  <c r="AF1102" i="11"/>
  <c r="AF1101" i="11"/>
  <c r="AF1100" i="11"/>
  <c r="AF1099" i="11"/>
  <c r="AF1098" i="11"/>
  <c r="AF1097" i="11"/>
  <c r="AF1096" i="11"/>
  <c r="AF1095" i="11"/>
  <c r="AF1094" i="11"/>
  <c r="AF1093" i="11"/>
  <c r="AF1092" i="11"/>
  <c r="AF1091" i="11"/>
  <c r="AF1090" i="11"/>
  <c r="AF1089" i="11"/>
  <c r="AF1088" i="11"/>
  <c r="AF1087" i="11"/>
  <c r="AF1086" i="11"/>
  <c r="AF1085" i="11"/>
  <c r="AF1084" i="11"/>
  <c r="AF1083" i="11"/>
  <c r="AF1082" i="11"/>
  <c r="AF1081" i="11"/>
  <c r="AF1080" i="11"/>
  <c r="AF1079" i="11"/>
  <c r="AF1078" i="11"/>
  <c r="AF1077" i="11"/>
  <c r="AF1076" i="11"/>
  <c r="AF1075" i="11"/>
  <c r="AF1074" i="11"/>
  <c r="AF1073" i="11"/>
  <c r="AF1072" i="11"/>
  <c r="AF1071" i="11"/>
  <c r="AF1070" i="11"/>
  <c r="AF1069" i="11"/>
  <c r="AF1068" i="11"/>
  <c r="AF1067" i="11"/>
  <c r="AF1066" i="11"/>
  <c r="AF1065" i="11"/>
  <c r="AF1064" i="11"/>
  <c r="AF1063" i="11"/>
  <c r="AF1062" i="11"/>
  <c r="AF1061" i="11"/>
  <c r="AF1060" i="11"/>
  <c r="AF1059" i="11"/>
  <c r="AF1058" i="11"/>
  <c r="AF1057" i="11"/>
  <c r="AF1056" i="11"/>
  <c r="AF1055" i="11"/>
  <c r="AF1054" i="11"/>
  <c r="AF1053" i="11"/>
  <c r="AF1052" i="11"/>
  <c r="AF1051" i="11"/>
  <c r="AF1050" i="11"/>
  <c r="AF1049" i="11"/>
  <c r="AF1048" i="11"/>
  <c r="AF1047" i="11"/>
  <c r="AF1046" i="11"/>
  <c r="AF1045" i="11"/>
  <c r="AF1044" i="11"/>
  <c r="AF1043" i="11"/>
  <c r="AF1042" i="11"/>
  <c r="AF1041" i="11"/>
  <c r="AF1040" i="11"/>
  <c r="AF1039" i="11"/>
  <c r="AF1038" i="11"/>
  <c r="AF1037" i="11"/>
  <c r="AF1036" i="11"/>
  <c r="AF1035" i="11"/>
  <c r="AF1034" i="11"/>
  <c r="AF1033" i="11"/>
  <c r="AF1032" i="11"/>
  <c r="AF1031" i="11"/>
  <c r="AF1030" i="11"/>
  <c r="AF1029" i="11"/>
  <c r="AF1028" i="11"/>
  <c r="AF1027" i="11"/>
  <c r="AF1026" i="11"/>
  <c r="AF1025" i="11"/>
  <c r="AF1024" i="11"/>
  <c r="AF1023" i="11"/>
  <c r="AF1022" i="11"/>
  <c r="AF1021" i="11"/>
  <c r="AF1020" i="11"/>
  <c r="AF1019" i="11"/>
  <c r="AF1018" i="11"/>
  <c r="AF1017" i="11"/>
  <c r="AF1016" i="11"/>
  <c r="AF1015" i="11"/>
  <c r="AF1014" i="11"/>
  <c r="AF1013" i="11"/>
  <c r="AF1012" i="11"/>
  <c r="AF1011" i="11"/>
  <c r="AF1010" i="11"/>
  <c r="AF1009" i="11"/>
  <c r="AF1008" i="11"/>
  <c r="AF1007" i="11"/>
  <c r="AF1006" i="11"/>
  <c r="AF1005" i="11"/>
  <c r="AF1004" i="11"/>
  <c r="AF1003" i="11"/>
  <c r="AF1002" i="11"/>
  <c r="AF1001" i="11"/>
  <c r="AF1000" i="11"/>
  <c r="AF999" i="11"/>
  <c r="AF998" i="11"/>
  <c r="AF997" i="11"/>
  <c r="AF996" i="11"/>
  <c r="AF995" i="11"/>
  <c r="AF994" i="11"/>
  <c r="AF993" i="11"/>
  <c r="AF992" i="11"/>
  <c r="AF991" i="11"/>
  <c r="AF990" i="11"/>
  <c r="AF989" i="11"/>
  <c r="AF988" i="11"/>
  <c r="AF987" i="11"/>
  <c r="AF986" i="11"/>
  <c r="AF985" i="11"/>
  <c r="AF984" i="11"/>
  <c r="AF983" i="11"/>
  <c r="AF982" i="11"/>
  <c r="AF981" i="11"/>
  <c r="AF980" i="11"/>
  <c r="AF979" i="11"/>
  <c r="AF978" i="11"/>
  <c r="AF977" i="11"/>
  <c r="AF976" i="11"/>
  <c r="AF975" i="11"/>
  <c r="AF974" i="11"/>
  <c r="AF973" i="11"/>
  <c r="AF972" i="11"/>
  <c r="AF971" i="11"/>
  <c r="AF970" i="11"/>
  <c r="AF969" i="11"/>
  <c r="AF968" i="11"/>
  <c r="AF967" i="11"/>
  <c r="AF966" i="11"/>
  <c r="AF965" i="11"/>
  <c r="AF964" i="11"/>
  <c r="AF963" i="11"/>
  <c r="AF962" i="11"/>
  <c r="AF961" i="11"/>
  <c r="AF960" i="11"/>
  <c r="AF959" i="11"/>
  <c r="AF958" i="11"/>
  <c r="AF957" i="11"/>
  <c r="AF956" i="11"/>
  <c r="AF955" i="11"/>
  <c r="AF954" i="11"/>
  <c r="AF953" i="11"/>
  <c r="AF952" i="11"/>
  <c r="AF951" i="11"/>
  <c r="AF950" i="11"/>
  <c r="AF949" i="11"/>
  <c r="AF948" i="11"/>
  <c r="AF947" i="11"/>
  <c r="AF946" i="11"/>
  <c r="AF945" i="11"/>
  <c r="AF944" i="11"/>
  <c r="AF943" i="11"/>
  <c r="AF942" i="11"/>
  <c r="AF941" i="11"/>
  <c r="AF940" i="11"/>
  <c r="AF939" i="11"/>
  <c r="AF938" i="11"/>
  <c r="AF937" i="11"/>
  <c r="AF936" i="11"/>
  <c r="AF935" i="11"/>
  <c r="AF934" i="11"/>
  <c r="AF933" i="11"/>
  <c r="AF932" i="11"/>
  <c r="AF931" i="11"/>
  <c r="AF930" i="11"/>
  <c r="AF929" i="11"/>
  <c r="AF928" i="11"/>
  <c r="AF927" i="11"/>
  <c r="AF926" i="11"/>
  <c r="AF925" i="11"/>
  <c r="AF924" i="11"/>
  <c r="AF923" i="11"/>
  <c r="AF922" i="11"/>
  <c r="AF921" i="11"/>
  <c r="AF920" i="11"/>
  <c r="AF919" i="11"/>
  <c r="AF918" i="11"/>
  <c r="AF917" i="11"/>
  <c r="AF916" i="11"/>
  <c r="AF915" i="11"/>
  <c r="AF914" i="11"/>
  <c r="AF913" i="11"/>
  <c r="AF912" i="11"/>
  <c r="AF911" i="11"/>
  <c r="AF910" i="11"/>
  <c r="AF909" i="11"/>
  <c r="AF908" i="11"/>
  <c r="AF907" i="11"/>
  <c r="AF906" i="11"/>
  <c r="AF905" i="11"/>
  <c r="AF904" i="11"/>
  <c r="AF903" i="11"/>
  <c r="AF902" i="11"/>
  <c r="AF901" i="11"/>
  <c r="AF900" i="11"/>
  <c r="AF899" i="11"/>
  <c r="AF898" i="11"/>
  <c r="AF897" i="11"/>
  <c r="AF896" i="11"/>
  <c r="AF895" i="11"/>
  <c r="AF894" i="11"/>
  <c r="AF893" i="11"/>
  <c r="AF892" i="11"/>
  <c r="AF891" i="11"/>
  <c r="AF890" i="11"/>
  <c r="AF889" i="11"/>
  <c r="AF888" i="11"/>
  <c r="AF887" i="11"/>
  <c r="AF886" i="11"/>
  <c r="AF885" i="11"/>
  <c r="AF884" i="11"/>
  <c r="AF883" i="11"/>
  <c r="AF882" i="11"/>
  <c r="AF881" i="11"/>
  <c r="AF880" i="11"/>
  <c r="AF879" i="11"/>
  <c r="AF878" i="11"/>
  <c r="AF877" i="11"/>
  <c r="AF876" i="11"/>
  <c r="AF875" i="11"/>
  <c r="AF874" i="11"/>
  <c r="AF873" i="11"/>
  <c r="AF872" i="11"/>
  <c r="AF871" i="11"/>
  <c r="AF870" i="11"/>
  <c r="AF869" i="11"/>
  <c r="AF868" i="11"/>
  <c r="AF867" i="11"/>
  <c r="AF866" i="11"/>
  <c r="AF865" i="11"/>
  <c r="AF864" i="11"/>
  <c r="AF863" i="11"/>
  <c r="AF862" i="11"/>
  <c r="AF861" i="11"/>
  <c r="AF860" i="11"/>
  <c r="AF859" i="11"/>
  <c r="AF858" i="11"/>
  <c r="AF857" i="11"/>
  <c r="AF856" i="11"/>
  <c r="AF855" i="11"/>
  <c r="AF854" i="11"/>
  <c r="AF853" i="11"/>
  <c r="AF852" i="11"/>
  <c r="AF851" i="11"/>
  <c r="AF850" i="11"/>
  <c r="AF849" i="11"/>
  <c r="AF848" i="11"/>
  <c r="AF847" i="11"/>
  <c r="AF846" i="11"/>
  <c r="AF845" i="11"/>
  <c r="AF844" i="11"/>
  <c r="AF843" i="11"/>
  <c r="AF842" i="11"/>
  <c r="AF841" i="11"/>
  <c r="AF840" i="11"/>
  <c r="AF839" i="11"/>
  <c r="AF838" i="11"/>
  <c r="AF837" i="11"/>
  <c r="AF836" i="11"/>
  <c r="AF835" i="11"/>
  <c r="AF834" i="11"/>
  <c r="AF833" i="11"/>
  <c r="AF832" i="11"/>
  <c r="AF831" i="11"/>
  <c r="AF830" i="11"/>
  <c r="AF829" i="11"/>
  <c r="AF828" i="11"/>
  <c r="AF827" i="11"/>
  <c r="AF826" i="11"/>
  <c r="AF825" i="11"/>
  <c r="AF824" i="11"/>
  <c r="AF823" i="11"/>
  <c r="AF822" i="11"/>
  <c r="AF821" i="11"/>
  <c r="AF820" i="11"/>
  <c r="AF819" i="11"/>
  <c r="AF818" i="11"/>
  <c r="AF817" i="11"/>
  <c r="AF816" i="11"/>
  <c r="AF815" i="11"/>
  <c r="AF814" i="11"/>
  <c r="AF813" i="11"/>
  <c r="AF812" i="11"/>
  <c r="AF811" i="11"/>
  <c r="AF810" i="11"/>
  <c r="AF809" i="11"/>
  <c r="AF808" i="11"/>
  <c r="AF807" i="11"/>
  <c r="AF806" i="11"/>
  <c r="AF805" i="11"/>
  <c r="AF804" i="11"/>
  <c r="AF803" i="11"/>
  <c r="AF802" i="11"/>
  <c r="AF801" i="11"/>
  <c r="AF800" i="11"/>
  <c r="AF799" i="11"/>
  <c r="AF798" i="11"/>
  <c r="AF797" i="11"/>
  <c r="AF796" i="11"/>
  <c r="AF795" i="11"/>
  <c r="AF794" i="11"/>
  <c r="AF793" i="11"/>
  <c r="AF792" i="11"/>
  <c r="AF791" i="11"/>
  <c r="AF790" i="11"/>
  <c r="AF789" i="11"/>
  <c r="AF788" i="11"/>
  <c r="AF787" i="11"/>
  <c r="AF786" i="11"/>
  <c r="AF785" i="11"/>
  <c r="AF784" i="11"/>
  <c r="AF783" i="11"/>
  <c r="AF782" i="11"/>
  <c r="AF781" i="11"/>
  <c r="AF780" i="11"/>
  <c r="AF779" i="11"/>
  <c r="AF778" i="11"/>
  <c r="AF777" i="11"/>
  <c r="AF776" i="11"/>
  <c r="AF775" i="11"/>
  <c r="AF774" i="11"/>
  <c r="AF773" i="11"/>
  <c r="AF772" i="11"/>
  <c r="AF771" i="11"/>
  <c r="AF770" i="11"/>
  <c r="AF769" i="11"/>
  <c r="AF768" i="11"/>
  <c r="AF767" i="11"/>
  <c r="AF766" i="11"/>
  <c r="AF765" i="11"/>
  <c r="AF764" i="11"/>
  <c r="AF763" i="11"/>
  <c r="AF762" i="11"/>
  <c r="AF761" i="11"/>
  <c r="AF760" i="11"/>
  <c r="AF759" i="11"/>
  <c r="AF758" i="11"/>
  <c r="AF757" i="11"/>
  <c r="AF756" i="11"/>
  <c r="AF755" i="11"/>
  <c r="AF754" i="11"/>
  <c r="AF753" i="11"/>
  <c r="AF752" i="11"/>
  <c r="AF751" i="11"/>
  <c r="AF750" i="11"/>
  <c r="AF749" i="11"/>
  <c r="AF748" i="11"/>
  <c r="AF747" i="11"/>
  <c r="AF746" i="11"/>
  <c r="AF745" i="11"/>
  <c r="AF744" i="11"/>
  <c r="AF743" i="11"/>
  <c r="AF742" i="11"/>
  <c r="AF741" i="11"/>
  <c r="AF740" i="11"/>
  <c r="AF739" i="11"/>
  <c r="AF738" i="11"/>
  <c r="AF737" i="11"/>
  <c r="AF736" i="11"/>
  <c r="AF735" i="11"/>
  <c r="AF734" i="11"/>
  <c r="AF733" i="11"/>
  <c r="AF732" i="11"/>
  <c r="AF731" i="11"/>
  <c r="AF730" i="11"/>
  <c r="AF729" i="11"/>
  <c r="AF728" i="11"/>
  <c r="AF727" i="11"/>
  <c r="AF726" i="11"/>
  <c r="AF725" i="11"/>
  <c r="AF724" i="11"/>
  <c r="AF723" i="11"/>
  <c r="AF722" i="11"/>
  <c r="AF721" i="11"/>
  <c r="AF720" i="11"/>
  <c r="AF719" i="11"/>
  <c r="AF718" i="11"/>
  <c r="AF717" i="11"/>
  <c r="AF716" i="11"/>
  <c r="AF715" i="11"/>
  <c r="AF714" i="11"/>
  <c r="AF713" i="11"/>
  <c r="AF712" i="11"/>
  <c r="AF711" i="11"/>
  <c r="AF710" i="11"/>
  <c r="AF709" i="11"/>
  <c r="AF708" i="11"/>
  <c r="AF707" i="11"/>
  <c r="AF706" i="11"/>
  <c r="AF705" i="11"/>
  <c r="AF704" i="11"/>
  <c r="AF703" i="11"/>
  <c r="AF702" i="11"/>
  <c r="AF701" i="11"/>
  <c r="AF700" i="11"/>
  <c r="AF699" i="11"/>
  <c r="AF698" i="11"/>
  <c r="AF697" i="11"/>
  <c r="AF696" i="11"/>
  <c r="AF695" i="11"/>
  <c r="AF694" i="11"/>
  <c r="AF693" i="11"/>
  <c r="AF692" i="11"/>
  <c r="AF691" i="11"/>
  <c r="AF690" i="11"/>
  <c r="AF689" i="11"/>
  <c r="AF688" i="11"/>
  <c r="AF687" i="11"/>
  <c r="AF686" i="11"/>
  <c r="AF685" i="11"/>
  <c r="AF684" i="11"/>
  <c r="AF683" i="11"/>
  <c r="AF682" i="11"/>
  <c r="AF681" i="11"/>
  <c r="AF680" i="11"/>
  <c r="AF679" i="11"/>
  <c r="AF678" i="11"/>
  <c r="AF677" i="11"/>
  <c r="AF676" i="11"/>
  <c r="AF675" i="11"/>
  <c r="AF674" i="11"/>
  <c r="AF673" i="11"/>
  <c r="AF672" i="11"/>
  <c r="AF671" i="11"/>
  <c r="AF670" i="11"/>
  <c r="AF669" i="11"/>
  <c r="AF668" i="11"/>
  <c r="AF667" i="11"/>
  <c r="AF666" i="11"/>
  <c r="AF665" i="11"/>
  <c r="AF664" i="11"/>
  <c r="AF663" i="11"/>
  <c r="AF662" i="11"/>
  <c r="AF661" i="11"/>
  <c r="AF660" i="11"/>
  <c r="AF659" i="11"/>
  <c r="AF658" i="11"/>
  <c r="AF657" i="11"/>
  <c r="AF656" i="11"/>
  <c r="AF655" i="11"/>
  <c r="AF654" i="11"/>
  <c r="AF653" i="11"/>
  <c r="AF652" i="11"/>
  <c r="AF651" i="11"/>
  <c r="AF650" i="11"/>
  <c r="AF649" i="11"/>
  <c r="AF648" i="11"/>
  <c r="AF647" i="11"/>
  <c r="AF646" i="11"/>
  <c r="AF645" i="11"/>
  <c r="AF644" i="11"/>
  <c r="AF643" i="11"/>
  <c r="AF642" i="11"/>
  <c r="AF641" i="11"/>
  <c r="AF640" i="11"/>
  <c r="AF639" i="11"/>
  <c r="AF638" i="11"/>
  <c r="AF637" i="11"/>
  <c r="AF636" i="11"/>
  <c r="AF635" i="11"/>
  <c r="AF634" i="11"/>
  <c r="AF633" i="11"/>
  <c r="AF632" i="11"/>
  <c r="AF631" i="11"/>
  <c r="AF630" i="11"/>
  <c r="AF629" i="11"/>
  <c r="AF628" i="11"/>
  <c r="AF627" i="11"/>
  <c r="AF626" i="11"/>
  <c r="AF625" i="11"/>
  <c r="AF624" i="11"/>
  <c r="AF623" i="11"/>
  <c r="AF622" i="11"/>
  <c r="AF621" i="11"/>
  <c r="AF620" i="11"/>
  <c r="AF619" i="11"/>
  <c r="AF618" i="11"/>
  <c r="AF617" i="11"/>
  <c r="AF616" i="11"/>
  <c r="AF615" i="11"/>
  <c r="AF614" i="11"/>
  <c r="AF613" i="11"/>
  <c r="AF612" i="11"/>
  <c r="AF611" i="11"/>
  <c r="AF610" i="11"/>
  <c r="AF609" i="11"/>
  <c r="AF608" i="11"/>
  <c r="AF607" i="11"/>
  <c r="AF606" i="11"/>
  <c r="AF605" i="11"/>
  <c r="AF604" i="11"/>
  <c r="AF603" i="11"/>
  <c r="AF602" i="11"/>
  <c r="AF601" i="11"/>
  <c r="AF600" i="11"/>
  <c r="AF599" i="11"/>
  <c r="AF598" i="11"/>
  <c r="AF597" i="11"/>
  <c r="AF596" i="11"/>
  <c r="AF595" i="11"/>
  <c r="AF594" i="11"/>
  <c r="AF593" i="11"/>
  <c r="AF592" i="11"/>
  <c r="AF591" i="11"/>
  <c r="AF590" i="11"/>
  <c r="AF589" i="11"/>
  <c r="AF588" i="11"/>
  <c r="AF587" i="11"/>
  <c r="AF586" i="11"/>
  <c r="AF585" i="11"/>
  <c r="AF584" i="11"/>
  <c r="AF583" i="11"/>
  <c r="AF582" i="11"/>
  <c r="AF581" i="11"/>
  <c r="AF580" i="11"/>
  <c r="AF579" i="11"/>
  <c r="AF578" i="11"/>
  <c r="AF577" i="11"/>
  <c r="AF576" i="11"/>
  <c r="AF575" i="11"/>
  <c r="AF574" i="11"/>
  <c r="AF573" i="11"/>
  <c r="AF572" i="11"/>
  <c r="AF571" i="11"/>
  <c r="AF570" i="11"/>
  <c r="AF569" i="11"/>
  <c r="AF568" i="11"/>
  <c r="AF567" i="11"/>
  <c r="AF566" i="11"/>
  <c r="AF565" i="11"/>
  <c r="AF564" i="11"/>
  <c r="AF563" i="11"/>
  <c r="AF562" i="11"/>
  <c r="AF561" i="11"/>
  <c r="AF560" i="11"/>
  <c r="AF559" i="11"/>
  <c r="AF558" i="11"/>
  <c r="AF557" i="11"/>
  <c r="AF556" i="11"/>
  <c r="AF555" i="11"/>
  <c r="AF554" i="11"/>
  <c r="AF553" i="11"/>
  <c r="AF552" i="11"/>
  <c r="AF551" i="11"/>
  <c r="AF550" i="11"/>
  <c r="AF549" i="11"/>
  <c r="AF548" i="11"/>
  <c r="AF547" i="11"/>
  <c r="AF546" i="11"/>
  <c r="AF545" i="11"/>
  <c r="AF544" i="11"/>
  <c r="AF543" i="11"/>
  <c r="AF542" i="11"/>
  <c r="AF541" i="11"/>
  <c r="AF540" i="11"/>
  <c r="AF539" i="11"/>
  <c r="AF538" i="11"/>
  <c r="AF537" i="11"/>
  <c r="AF536" i="11"/>
  <c r="AF535" i="11"/>
  <c r="AF534" i="11"/>
  <c r="AF533" i="11"/>
  <c r="AF532" i="11"/>
  <c r="AF531" i="11"/>
  <c r="AF530" i="11"/>
  <c r="AF529" i="11"/>
  <c r="AF528" i="11"/>
  <c r="AF527" i="11"/>
  <c r="AF526" i="11"/>
  <c r="AF525" i="11"/>
  <c r="AF524" i="11"/>
  <c r="AF523" i="11"/>
  <c r="AF522" i="11"/>
  <c r="AF521" i="11"/>
  <c r="AF520" i="11"/>
  <c r="AF519" i="11"/>
  <c r="AF518" i="11"/>
  <c r="AF517" i="11"/>
  <c r="AF516" i="11"/>
  <c r="AF515" i="11"/>
  <c r="AF514" i="11"/>
  <c r="AF513" i="11"/>
  <c r="AF512" i="11"/>
  <c r="AF511" i="11"/>
  <c r="AF510" i="11"/>
  <c r="AF509" i="11"/>
  <c r="AF508" i="11"/>
  <c r="AF507" i="11"/>
  <c r="AF506" i="11"/>
  <c r="AF505" i="11"/>
  <c r="AF504" i="11"/>
  <c r="AF503" i="11"/>
  <c r="AF502" i="11"/>
  <c r="AF501" i="11"/>
  <c r="AF500" i="11"/>
  <c r="AF499" i="11"/>
  <c r="AF498" i="11"/>
  <c r="AF497" i="11"/>
  <c r="AF496" i="11"/>
  <c r="AF495" i="11"/>
  <c r="AF494" i="11"/>
  <c r="AF493" i="11"/>
  <c r="AF492" i="11"/>
  <c r="AF491" i="11"/>
  <c r="AF490" i="11"/>
  <c r="AF489" i="11"/>
  <c r="AF488" i="11"/>
  <c r="AF487" i="11"/>
  <c r="AF486" i="11"/>
  <c r="AF485" i="11"/>
  <c r="AF484" i="11"/>
  <c r="AF483" i="11"/>
  <c r="AF482" i="11"/>
  <c r="AF481" i="11"/>
  <c r="AF480" i="11"/>
  <c r="AF479" i="11"/>
  <c r="AF478" i="11"/>
  <c r="AF477" i="11"/>
  <c r="AF476" i="11"/>
  <c r="AF475" i="11"/>
  <c r="AF474" i="11"/>
  <c r="AF473" i="11"/>
  <c r="AF472" i="11"/>
  <c r="AF471" i="11"/>
  <c r="AF470" i="11"/>
  <c r="AF469" i="11"/>
  <c r="AF468" i="11"/>
  <c r="AF467" i="11"/>
  <c r="AF466" i="11"/>
  <c r="AF465" i="11"/>
  <c r="AF464" i="11"/>
  <c r="AF463" i="11"/>
  <c r="AF462" i="11"/>
  <c r="AF461" i="11"/>
  <c r="AF460" i="11"/>
  <c r="AF459" i="11"/>
  <c r="AF458" i="11"/>
  <c r="AF457" i="11"/>
  <c r="AF456" i="11"/>
  <c r="AF455" i="11"/>
  <c r="AF454" i="11"/>
  <c r="AF453" i="11"/>
  <c r="AF452" i="11"/>
  <c r="AF451" i="11"/>
  <c r="AF450" i="11"/>
  <c r="AF449" i="11"/>
  <c r="AF448" i="11"/>
  <c r="AF447" i="11"/>
  <c r="AF446" i="11"/>
  <c r="AF445" i="11"/>
  <c r="AF444" i="11"/>
  <c r="AF443" i="11"/>
  <c r="AF442" i="11"/>
  <c r="AF441" i="11"/>
  <c r="AF440" i="11"/>
  <c r="AF439" i="11"/>
  <c r="AF438" i="11"/>
  <c r="AF437" i="11"/>
  <c r="AF436" i="11"/>
  <c r="AF435" i="11"/>
  <c r="AF434" i="11"/>
  <c r="AF433" i="11"/>
  <c r="AF432" i="11"/>
  <c r="AF431" i="11"/>
  <c r="AF430" i="11"/>
  <c r="AF429" i="11"/>
  <c r="AF428" i="11"/>
  <c r="AF427" i="11"/>
  <c r="AF426" i="11"/>
  <c r="AF425" i="11"/>
  <c r="AF424" i="11"/>
  <c r="AF423" i="11"/>
  <c r="AF422" i="11"/>
  <c r="AF421" i="11"/>
  <c r="AF420" i="11"/>
  <c r="AF419" i="11"/>
  <c r="AF418" i="11"/>
  <c r="AF417" i="11"/>
  <c r="AF416" i="11"/>
  <c r="AF415" i="11"/>
  <c r="AF414" i="11"/>
  <c r="AF413" i="11"/>
  <c r="AF412" i="11"/>
  <c r="AF411" i="11"/>
  <c r="AF410" i="11"/>
  <c r="AF409" i="11"/>
  <c r="AF408" i="11"/>
  <c r="AF407" i="11"/>
  <c r="AF406" i="11"/>
  <c r="AF405" i="11"/>
  <c r="AF404" i="11"/>
  <c r="AF403" i="11"/>
  <c r="AF402" i="11"/>
  <c r="AF401" i="11"/>
  <c r="AF400" i="11"/>
  <c r="AF399" i="11"/>
  <c r="AF398" i="11"/>
  <c r="AF397" i="11"/>
  <c r="AF396" i="11"/>
  <c r="AF395" i="11"/>
  <c r="AF394" i="11"/>
  <c r="AF393" i="11"/>
  <c r="AF392" i="11"/>
  <c r="AF391" i="11"/>
  <c r="AF390" i="11"/>
  <c r="AF389" i="11"/>
  <c r="AF388" i="11"/>
  <c r="AF387" i="11"/>
  <c r="AF386" i="11"/>
  <c r="AF385" i="11"/>
  <c r="AF384" i="11"/>
  <c r="AF383" i="11"/>
  <c r="AF382" i="11"/>
  <c r="AF381" i="11"/>
  <c r="AF380" i="11"/>
  <c r="AF379" i="11"/>
  <c r="AF378" i="11"/>
  <c r="AF377" i="11"/>
  <c r="AF376" i="11"/>
  <c r="AF375" i="11"/>
  <c r="AF374" i="11"/>
  <c r="AF373" i="11"/>
  <c r="AF372" i="11"/>
  <c r="AF371" i="11"/>
  <c r="AF370" i="11"/>
  <c r="AF369" i="11"/>
  <c r="AF368" i="11"/>
  <c r="AF367" i="11"/>
  <c r="AF366" i="11"/>
  <c r="AF365" i="11"/>
  <c r="AF364" i="11"/>
  <c r="AF363" i="11"/>
  <c r="AF362" i="11"/>
  <c r="AF361" i="11"/>
  <c r="AF360" i="11"/>
  <c r="AF359" i="11"/>
  <c r="AF358" i="11"/>
  <c r="AF357" i="11"/>
  <c r="AF356" i="11"/>
  <c r="AF355" i="11"/>
  <c r="AF354" i="11"/>
  <c r="AF353" i="11"/>
  <c r="AF352" i="11"/>
  <c r="AF351" i="11"/>
  <c r="AF350" i="11"/>
  <c r="AF349" i="11"/>
  <c r="AF348" i="11"/>
  <c r="AF347" i="11"/>
  <c r="AF346" i="11"/>
  <c r="AF345" i="11"/>
  <c r="AF344" i="11"/>
  <c r="AF343" i="11"/>
  <c r="AF342" i="11"/>
  <c r="AF341" i="11"/>
  <c r="AF340" i="11"/>
  <c r="AF339" i="11"/>
  <c r="AF338" i="11"/>
  <c r="AF337" i="11"/>
  <c r="AF336" i="11"/>
  <c r="AF335" i="11"/>
  <c r="AF334" i="11"/>
  <c r="AF333" i="11"/>
  <c r="AF332" i="11"/>
  <c r="AF331" i="11"/>
  <c r="AF330" i="11"/>
  <c r="AF329" i="11"/>
  <c r="AF328" i="11"/>
  <c r="AF327" i="11"/>
  <c r="AF326" i="11"/>
  <c r="AF325" i="11"/>
  <c r="AF324" i="11"/>
  <c r="AF323" i="11"/>
  <c r="AF322" i="11"/>
  <c r="AF321" i="11"/>
  <c r="AF320" i="11"/>
  <c r="AF319" i="11"/>
  <c r="AF318" i="11"/>
  <c r="AF317" i="11"/>
  <c r="AF316" i="11"/>
  <c r="AF315" i="11"/>
  <c r="AF314" i="11"/>
  <c r="AF313" i="11"/>
  <c r="AF312" i="11"/>
  <c r="AF311" i="11"/>
  <c r="AF310" i="11"/>
  <c r="AF309" i="11"/>
  <c r="AF308" i="11"/>
  <c r="AF307" i="11"/>
  <c r="AF306" i="11"/>
  <c r="AF305" i="11"/>
  <c r="AF304" i="11"/>
  <c r="AF303" i="11"/>
  <c r="AF302" i="11"/>
  <c r="AF301" i="11"/>
  <c r="AF300" i="11"/>
  <c r="AF299" i="11"/>
  <c r="AF298" i="11"/>
  <c r="AF297" i="11"/>
  <c r="AF296" i="11"/>
  <c r="AF295" i="11"/>
  <c r="AF294" i="11"/>
  <c r="AF293" i="11"/>
  <c r="AF292" i="11"/>
  <c r="AF291" i="11"/>
  <c r="AF290" i="11"/>
  <c r="AF289" i="11"/>
  <c r="AF288" i="11"/>
  <c r="AF287" i="11"/>
  <c r="AF286" i="11"/>
  <c r="AF285" i="11"/>
  <c r="AF284" i="11"/>
  <c r="AF283" i="11"/>
  <c r="AF282" i="11"/>
  <c r="AF281" i="11"/>
  <c r="AF280" i="11"/>
  <c r="AF279" i="11"/>
  <c r="AF278" i="11"/>
  <c r="AF277" i="11"/>
  <c r="AF276" i="11"/>
  <c r="AF275" i="11"/>
  <c r="AF274" i="11"/>
  <c r="AF273" i="11"/>
  <c r="AF272" i="11"/>
  <c r="AF271" i="11"/>
  <c r="AF270" i="11"/>
  <c r="AF269" i="11"/>
  <c r="AF268" i="11"/>
  <c r="AF267" i="11"/>
  <c r="AF266" i="11"/>
  <c r="AF265" i="11"/>
  <c r="AF264" i="11"/>
  <c r="AF263" i="11"/>
  <c r="AF262" i="11"/>
  <c r="AF261" i="11"/>
  <c r="AF260" i="11"/>
  <c r="AF259" i="11"/>
  <c r="AF258" i="11"/>
  <c r="AF257" i="11"/>
  <c r="AF256" i="11"/>
  <c r="AF255" i="11"/>
  <c r="AF254" i="11"/>
  <c r="AF253" i="11"/>
  <c r="AF252" i="11"/>
  <c r="AF251" i="11"/>
  <c r="AF250" i="11"/>
  <c r="AF249" i="11"/>
  <c r="AF248" i="11"/>
  <c r="AF247" i="11"/>
  <c r="AF246" i="11"/>
  <c r="AF245" i="11"/>
  <c r="AF244" i="11"/>
  <c r="AF243" i="11"/>
  <c r="AF242" i="11"/>
  <c r="AF241" i="11"/>
  <c r="AF240" i="11"/>
  <c r="AF239" i="11"/>
  <c r="AF238" i="11"/>
  <c r="AF237" i="11"/>
  <c r="AF236" i="11"/>
  <c r="AF235" i="11"/>
  <c r="AF234" i="11"/>
  <c r="AF233" i="11"/>
  <c r="AF232" i="11"/>
  <c r="AF231" i="11"/>
  <c r="AF230" i="11"/>
  <c r="AF229" i="11"/>
  <c r="AF228" i="11"/>
  <c r="AF227" i="11"/>
  <c r="AF226" i="11"/>
  <c r="AF225" i="11"/>
  <c r="AF224" i="11"/>
  <c r="AF223" i="11"/>
  <c r="AF222" i="11"/>
  <c r="AF221" i="11"/>
  <c r="AF220" i="11"/>
  <c r="AF219" i="11"/>
  <c r="AF218" i="11"/>
  <c r="AF217" i="11"/>
  <c r="AF216" i="11"/>
  <c r="AF215" i="11"/>
  <c r="AF214" i="11"/>
  <c r="AF213" i="11"/>
  <c r="AF212" i="11"/>
  <c r="AF211" i="11"/>
  <c r="AF210" i="11"/>
  <c r="AF209" i="11"/>
  <c r="AF208" i="11"/>
  <c r="AF207" i="11"/>
  <c r="AF206" i="11"/>
  <c r="AF205" i="11"/>
  <c r="AF204" i="11"/>
  <c r="AF203" i="11"/>
  <c r="AF202" i="11"/>
  <c r="AF201" i="11"/>
  <c r="AF200" i="11"/>
  <c r="AF199" i="11"/>
  <c r="AF198" i="11"/>
  <c r="AF197" i="11"/>
  <c r="AF196" i="11"/>
  <c r="AF195" i="11"/>
  <c r="AF194" i="11"/>
  <c r="AF193" i="11"/>
  <c r="AF192" i="11"/>
  <c r="AF191" i="11"/>
  <c r="AF190" i="11"/>
  <c r="AF189" i="11"/>
  <c r="AF188" i="11"/>
  <c r="AF187" i="11"/>
  <c r="AF186" i="11"/>
  <c r="AF185" i="11"/>
  <c r="AF184" i="11"/>
  <c r="AF183" i="11"/>
  <c r="AF182" i="11"/>
  <c r="AF181" i="11"/>
  <c r="AF180" i="11"/>
  <c r="AF179" i="11"/>
  <c r="AF178" i="11"/>
  <c r="AF177" i="11"/>
  <c r="AF176" i="11"/>
  <c r="AF175" i="11"/>
  <c r="AF174" i="11"/>
  <c r="AF173" i="11"/>
  <c r="AF172" i="11"/>
  <c r="AF171" i="11"/>
  <c r="AF170" i="11"/>
  <c r="AF169" i="11"/>
  <c r="AF168" i="11"/>
  <c r="AF167" i="11"/>
  <c r="AF166" i="11"/>
  <c r="AF165" i="11"/>
  <c r="AF164" i="11"/>
  <c r="AF163" i="11"/>
  <c r="AF162" i="11"/>
  <c r="AF161" i="11"/>
  <c r="AF160" i="11"/>
  <c r="AF159" i="11"/>
  <c r="AF158" i="11"/>
  <c r="AF157" i="11"/>
  <c r="AF156" i="11"/>
  <c r="AF155" i="11"/>
  <c r="AF154" i="11"/>
  <c r="AF153" i="11"/>
  <c r="AF152" i="11"/>
  <c r="AF151" i="11"/>
  <c r="AF150" i="11"/>
  <c r="AF149" i="11"/>
  <c r="AF148" i="11"/>
  <c r="AF147" i="11"/>
  <c r="AF146" i="11"/>
  <c r="AF145" i="11"/>
  <c r="AF144" i="11"/>
  <c r="AF143" i="11"/>
  <c r="AF142" i="11"/>
  <c r="AF141" i="11"/>
  <c r="AF140" i="11"/>
  <c r="AF139" i="11"/>
  <c r="AF138" i="11"/>
  <c r="AF137" i="11"/>
  <c r="AF136" i="11"/>
  <c r="AF135" i="11"/>
  <c r="AF134" i="11"/>
  <c r="AF133" i="11"/>
  <c r="AF132" i="11"/>
  <c r="AF131" i="11"/>
  <c r="AF130" i="11"/>
  <c r="AF129" i="11"/>
  <c r="AF128" i="11"/>
  <c r="AF127" i="11"/>
  <c r="AF126" i="11"/>
  <c r="AF125" i="11"/>
  <c r="AF124" i="11"/>
  <c r="AF123" i="11"/>
  <c r="AF122" i="11"/>
  <c r="AF121" i="11"/>
  <c r="AF120" i="11"/>
  <c r="AF119" i="11"/>
  <c r="AF118" i="11"/>
  <c r="AF117" i="11"/>
  <c r="AF116" i="11"/>
  <c r="AF115" i="11"/>
  <c r="AF114" i="11"/>
  <c r="AF113" i="11"/>
  <c r="AF112" i="11"/>
  <c r="AF111" i="11"/>
  <c r="AF110" i="11"/>
  <c r="AF109" i="11"/>
  <c r="AF108" i="11"/>
  <c r="AF107" i="11"/>
  <c r="AF106" i="11"/>
  <c r="AF105" i="11"/>
  <c r="AF104" i="11"/>
  <c r="AF103" i="11"/>
  <c r="AF102" i="11"/>
  <c r="AF101" i="11"/>
  <c r="AF100" i="11"/>
  <c r="AF99" i="11"/>
  <c r="AF98" i="11"/>
  <c r="AF97" i="11"/>
  <c r="AF96" i="11"/>
  <c r="AF95" i="11"/>
  <c r="AF94" i="11"/>
  <c r="AF93" i="11"/>
  <c r="AF92" i="11"/>
  <c r="AF91" i="11"/>
  <c r="AF90" i="11"/>
  <c r="AF89" i="11"/>
  <c r="AF88" i="11"/>
  <c r="AF87" i="11"/>
  <c r="AF86" i="11"/>
  <c r="AF85" i="11"/>
  <c r="AF84" i="11"/>
  <c r="AF83" i="11"/>
  <c r="AF82" i="11"/>
  <c r="AF81" i="11"/>
  <c r="AF80" i="11"/>
  <c r="AF79" i="11"/>
  <c r="AF78" i="11"/>
  <c r="AF77" i="11"/>
  <c r="AF76" i="11"/>
  <c r="AF75" i="11"/>
  <c r="AF74" i="11"/>
  <c r="AF73" i="11"/>
  <c r="AF72" i="11"/>
  <c r="AF71" i="11"/>
  <c r="AF70" i="11"/>
  <c r="AF69" i="11"/>
  <c r="AF68" i="11"/>
  <c r="AF67" i="11"/>
  <c r="AF66" i="11"/>
  <c r="AF65" i="11"/>
  <c r="AF64" i="11"/>
  <c r="AF63" i="11"/>
  <c r="AF62" i="11"/>
  <c r="AF61" i="11"/>
  <c r="AF60" i="11"/>
  <c r="AF59" i="11"/>
  <c r="AF58" i="11"/>
  <c r="AF57" i="11"/>
  <c r="AF56" i="11"/>
  <c r="AF55" i="11"/>
  <c r="AF54" i="11"/>
  <c r="AF53" i="11"/>
  <c r="AF52" i="11"/>
  <c r="AF51" i="11"/>
  <c r="AF50" i="11"/>
  <c r="AF49" i="11"/>
  <c r="AF48" i="11"/>
  <c r="AF47" i="11"/>
  <c r="AF46" i="11"/>
  <c r="AF45" i="11"/>
  <c r="AF44" i="11"/>
  <c r="AF43" i="11"/>
  <c r="AF42" i="11"/>
  <c r="AF41" i="11"/>
  <c r="AF40" i="11"/>
  <c r="AF39" i="11"/>
  <c r="AF38" i="11"/>
  <c r="AF37" i="11"/>
  <c r="AF36" i="11"/>
  <c r="AF35" i="11"/>
  <c r="AF34" i="11"/>
  <c r="AF33" i="11"/>
  <c r="AF32" i="11"/>
  <c r="AF31" i="11"/>
  <c r="AF30" i="11"/>
  <c r="AF29" i="11"/>
  <c r="AF28" i="11"/>
  <c r="AF27" i="11"/>
  <c r="AF26" i="11"/>
  <c r="AF25" i="11"/>
  <c r="AF24" i="11"/>
  <c r="AF23" i="11"/>
  <c r="AF22" i="11"/>
  <c r="AF21" i="11"/>
  <c r="AF20" i="11"/>
  <c r="AF19" i="11"/>
  <c r="AF18" i="11"/>
  <c r="AF17" i="11"/>
  <c r="AF16" i="11"/>
  <c r="AF15" i="11"/>
  <c r="AF14" i="11"/>
  <c r="AF13" i="11"/>
  <c r="AF12" i="11"/>
  <c r="AF11" i="11"/>
  <c r="AF10" i="11"/>
  <c r="AF9" i="11"/>
  <c r="AF8" i="11"/>
  <c r="AF7" i="11"/>
  <c r="AF6" i="11"/>
  <c r="AF5" i="11"/>
  <c r="AG7" i="11"/>
  <c r="AG8" i="11"/>
  <c r="AG9" i="11"/>
  <c r="AG10" i="11"/>
  <c r="AG11" i="11"/>
  <c r="AG12" i="1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G568" i="11"/>
  <c r="AG569" i="11"/>
  <c r="AG570" i="11"/>
  <c r="AG571" i="11"/>
  <c r="AG572" i="11"/>
  <c r="AG573" i="11"/>
  <c r="AG574" i="11"/>
  <c r="AG575" i="11"/>
  <c r="AG576" i="11"/>
  <c r="AG577" i="11"/>
  <c r="AG578" i="11"/>
  <c r="AG579" i="11"/>
  <c r="AG580" i="11"/>
  <c r="AG581" i="11"/>
  <c r="AG582" i="11"/>
  <c r="AG583" i="11"/>
  <c r="AG584" i="11"/>
  <c r="AG585" i="11"/>
  <c r="AG586" i="11"/>
  <c r="AG587" i="11"/>
  <c r="AG588" i="11"/>
  <c r="AG589" i="11"/>
  <c r="AG590" i="11"/>
  <c r="AG591" i="11"/>
  <c r="AG592" i="11"/>
  <c r="AG593" i="11"/>
  <c r="AG594" i="11"/>
  <c r="AG595" i="11"/>
  <c r="AG596" i="11"/>
  <c r="AG597" i="11"/>
  <c r="AG598" i="11"/>
  <c r="AG599" i="11"/>
  <c r="AG600" i="11"/>
  <c r="AG601" i="11"/>
  <c r="AG602" i="11"/>
  <c r="AG603" i="11"/>
  <c r="AG604" i="11"/>
  <c r="AG605" i="11"/>
  <c r="AG606" i="11"/>
  <c r="AG607" i="11"/>
  <c r="AG608" i="11"/>
  <c r="AG609" i="11"/>
  <c r="AG610" i="11"/>
  <c r="AG611" i="11"/>
  <c r="AG612" i="11"/>
  <c r="AG613" i="11"/>
  <c r="AG614" i="11"/>
  <c r="AG615" i="11"/>
  <c r="AG616" i="11"/>
  <c r="AG617" i="11"/>
  <c r="AG618" i="11"/>
  <c r="AG619" i="11"/>
  <c r="AG620" i="11"/>
  <c r="AG621" i="11"/>
  <c r="AG622" i="11"/>
  <c r="AG623" i="11"/>
  <c r="AG624" i="11"/>
  <c r="AG625" i="11"/>
  <c r="AG626" i="11"/>
  <c r="AG627" i="11"/>
  <c r="AG628" i="11"/>
  <c r="AG629" i="11"/>
  <c r="AG630" i="11"/>
  <c r="AG631" i="11"/>
  <c r="AG632" i="11"/>
  <c r="AG633" i="11"/>
  <c r="AG634" i="11"/>
  <c r="AG635" i="11"/>
  <c r="AG636" i="11"/>
  <c r="AG637" i="11"/>
  <c r="AG638" i="11"/>
  <c r="AG639" i="11"/>
  <c r="AG640" i="11"/>
  <c r="AG641" i="11"/>
  <c r="AG642" i="11"/>
  <c r="AG643" i="11"/>
  <c r="AG644" i="11"/>
  <c r="AG645" i="11"/>
  <c r="AG646" i="11"/>
  <c r="AG647" i="11"/>
  <c r="AG648" i="11"/>
  <c r="AG649" i="11"/>
  <c r="AG650" i="11"/>
  <c r="AG651" i="11"/>
  <c r="AG652" i="11"/>
  <c r="AG653" i="11"/>
  <c r="AG654" i="11"/>
  <c r="AG655" i="11"/>
  <c r="AG656" i="11"/>
  <c r="AG657" i="11"/>
  <c r="AG658" i="11"/>
  <c r="AG659" i="11"/>
  <c r="AG660" i="11"/>
  <c r="AG661" i="11"/>
  <c r="AG662" i="11"/>
  <c r="AG663" i="11"/>
  <c r="AG664" i="11"/>
  <c r="AG665" i="11"/>
  <c r="AG666" i="11"/>
  <c r="AG667" i="11"/>
  <c r="AG668" i="11"/>
  <c r="AG669" i="11"/>
  <c r="AG67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G700" i="11"/>
  <c r="AG701" i="11"/>
  <c r="AG702" i="11"/>
  <c r="AG703" i="11"/>
  <c r="AG704" i="11"/>
  <c r="AG705" i="11"/>
  <c r="AG706" i="11"/>
  <c r="AG707" i="11"/>
  <c r="AG708" i="11"/>
  <c r="AG709" i="11"/>
  <c r="AG710" i="11"/>
  <c r="AG711" i="11"/>
  <c r="AG712" i="11"/>
  <c r="AG713" i="11"/>
  <c r="AG714" i="11"/>
  <c r="AG715" i="11"/>
  <c r="AG716" i="11"/>
  <c r="AG717" i="11"/>
  <c r="AG718" i="11"/>
  <c r="AG719" i="11"/>
  <c r="AG720" i="11"/>
  <c r="AG721" i="11"/>
  <c r="AG722" i="11"/>
  <c r="AG723" i="11"/>
  <c r="AG724" i="11"/>
  <c r="AG725" i="11"/>
  <c r="AG726" i="11"/>
  <c r="AG727" i="11"/>
  <c r="AG728" i="11"/>
  <c r="AG729" i="11"/>
  <c r="AG730" i="11"/>
  <c r="AG731" i="11"/>
  <c r="AG732" i="11"/>
  <c r="AG733" i="11"/>
  <c r="AG734" i="11"/>
  <c r="AG735" i="11"/>
  <c r="AG736" i="11"/>
  <c r="AG737" i="11"/>
  <c r="AG738" i="11"/>
  <c r="AG739" i="11"/>
  <c r="AG740" i="11"/>
  <c r="AG741" i="11"/>
  <c r="AG742" i="11"/>
  <c r="AG743" i="11"/>
  <c r="AG744" i="11"/>
  <c r="AG745" i="11"/>
  <c r="AG746" i="11"/>
  <c r="AG747" i="11"/>
  <c r="AG748" i="11"/>
  <c r="AG749" i="11"/>
  <c r="AG750" i="11"/>
  <c r="AG751" i="11"/>
  <c r="AG752" i="11"/>
  <c r="AG753" i="11"/>
  <c r="AG754" i="11"/>
  <c r="AG755" i="11"/>
  <c r="AG756" i="11"/>
  <c r="AG757" i="11"/>
  <c r="AG758" i="11"/>
  <c r="AG759" i="11"/>
  <c r="AG760" i="11"/>
  <c r="AG761" i="11"/>
  <c r="AG762" i="11"/>
  <c r="AG763" i="11"/>
  <c r="AG764" i="11"/>
  <c r="AG765" i="11"/>
  <c r="AG766" i="11"/>
  <c r="AG767" i="11"/>
  <c r="AG768" i="11"/>
  <c r="AG769" i="11"/>
  <c r="AG770" i="11"/>
  <c r="AG771" i="11"/>
  <c r="AG772" i="11"/>
  <c r="AG773" i="11"/>
  <c r="AG774" i="11"/>
  <c r="AG775" i="11"/>
  <c r="AG776" i="11"/>
  <c r="AG777" i="11"/>
  <c r="AG778" i="11"/>
  <c r="AG779" i="11"/>
  <c r="AG780" i="11"/>
  <c r="AG781" i="11"/>
  <c r="AG782" i="11"/>
  <c r="AG783" i="11"/>
  <c r="AG784" i="11"/>
  <c r="AG785" i="11"/>
  <c r="AG786" i="11"/>
  <c r="AG787" i="11"/>
  <c r="AG788" i="11"/>
  <c r="AG789" i="11"/>
  <c r="AG790" i="11"/>
  <c r="AG791" i="11"/>
  <c r="AG792" i="11"/>
  <c r="AG793" i="11"/>
  <c r="AG794" i="11"/>
  <c r="AG795" i="11"/>
  <c r="AG796" i="11"/>
  <c r="AG797" i="11"/>
  <c r="AG798" i="11"/>
  <c r="AG799" i="11"/>
  <c r="AG800" i="11"/>
  <c r="AG801" i="11"/>
  <c r="AG802" i="11"/>
  <c r="AG803" i="11"/>
  <c r="AG804" i="11"/>
  <c r="AG805" i="11"/>
  <c r="AG806" i="11"/>
  <c r="AG807" i="11"/>
  <c r="AG808" i="11"/>
  <c r="AG809" i="11"/>
  <c r="AG810" i="11"/>
  <c r="AG811" i="11"/>
  <c r="AG812" i="11"/>
  <c r="AG813" i="11"/>
  <c r="AG814" i="11"/>
  <c r="AG815" i="11"/>
  <c r="AG816" i="11"/>
  <c r="AG817" i="11"/>
  <c r="AG818" i="11"/>
  <c r="AG819" i="11"/>
  <c r="AG820" i="11"/>
  <c r="AG821" i="11"/>
  <c r="AG822" i="11"/>
  <c r="AG823" i="11"/>
  <c r="AG824" i="11"/>
  <c r="AG825" i="11"/>
  <c r="AG826" i="11"/>
  <c r="AG827" i="11"/>
  <c r="AG828" i="11"/>
  <c r="AG829" i="11"/>
  <c r="AG830" i="11"/>
  <c r="AG831" i="11"/>
  <c r="AG832" i="11"/>
  <c r="AG833" i="11"/>
  <c r="AG834" i="11"/>
  <c r="AG835" i="11"/>
  <c r="AG836" i="11"/>
  <c r="AG837" i="11"/>
  <c r="AG838" i="11"/>
  <c r="AG839" i="11"/>
  <c r="AG840" i="11"/>
  <c r="AG841" i="11"/>
  <c r="AG842" i="11"/>
  <c r="AG843" i="11"/>
  <c r="AG844" i="11"/>
  <c r="AG845" i="11"/>
  <c r="AG846" i="11"/>
  <c r="AG847" i="11"/>
  <c r="AG848" i="11"/>
  <c r="AG849" i="11"/>
  <c r="AG850" i="11"/>
  <c r="AG851" i="11"/>
  <c r="AG852" i="11"/>
  <c r="AG853" i="11"/>
  <c r="AG854" i="11"/>
  <c r="AG855" i="11"/>
  <c r="AG856" i="11"/>
  <c r="AG857" i="11"/>
  <c r="AG858" i="11"/>
  <c r="AG859" i="11"/>
  <c r="AG860" i="11"/>
  <c r="AG861" i="11"/>
  <c r="AG862" i="11"/>
  <c r="AG863" i="11"/>
  <c r="AG864" i="11"/>
  <c r="AG865" i="11"/>
  <c r="AG866" i="11"/>
  <c r="AG867" i="11"/>
  <c r="AG868" i="11"/>
  <c r="AG869" i="11"/>
  <c r="AG870" i="11"/>
  <c r="AG871" i="11"/>
  <c r="AG872" i="11"/>
  <c r="AG873" i="11"/>
  <c r="AG874" i="11"/>
  <c r="AG875" i="11"/>
  <c r="AG876" i="11"/>
  <c r="AG877" i="11"/>
  <c r="AG878" i="11"/>
  <c r="AG879" i="11"/>
  <c r="AG880" i="11"/>
  <c r="AG881" i="11"/>
  <c r="AG882" i="11"/>
  <c r="AG883" i="11"/>
  <c r="AG884" i="11"/>
  <c r="AG885" i="11"/>
  <c r="AG886" i="11"/>
  <c r="AG887" i="11"/>
  <c r="AG888" i="11"/>
  <c r="AG889" i="11"/>
  <c r="AG890" i="11"/>
  <c r="AG891" i="11"/>
  <c r="AG892" i="11"/>
  <c r="AG893" i="11"/>
  <c r="AG894" i="11"/>
  <c r="AG895" i="11"/>
  <c r="AG896" i="11"/>
  <c r="AG897" i="11"/>
  <c r="AG898" i="11"/>
  <c r="AG899" i="11"/>
  <c r="AG900" i="11"/>
  <c r="AG901" i="11"/>
  <c r="AG902" i="11"/>
  <c r="AG903" i="11"/>
  <c r="AG904" i="11"/>
  <c r="AG905" i="11"/>
  <c r="AG906" i="11"/>
  <c r="AG907" i="11"/>
  <c r="AG908" i="11"/>
  <c r="AG909" i="11"/>
  <c r="AG910" i="11"/>
  <c r="AG911" i="11"/>
  <c r="AG912" i="11"/>
  <c r="AG913" i="11"/>
  <c r="AG914" i="11"/>
  <c r="AG915" i="11"/>
  <c r="AG916" i="11"/>
  <c r="AG917" i="11"/>
  <c r="AG918" i="11"/>
  <c r="AG919" i="11"/>
  <c r="AG920" i="11"/>
  <c r="AG921" i="11"/>
  <c r="AG922" i="11"/>
  <c r="AG923" i="11"/>
  <c r="AG924" i="11"/>
  <c r="AG925" i="11"/>
  <c r="AG926" i="11"/>
  <c r="AG927" i="11"/>
  <c r="AG928" i="11"/>
  <c r="AG929" i="11"/>
  <c r="AG930" i="11"/>
  <c r="AG931" i="11"/>
  <c r="AG932" i="11"/>
  <c r="AG933" i="11"/>
  <c r="AG934" i="11"/>
  <c r="AG935" i="11"/>
  <c r="AG936" i="11"/>
  <c r="AG937" i="11"/>
  <c r="AG938" i="11"/>
  <c r="AG939" i="11"/>
  <c r="AG940" i="11"/>
  <c r="AG941" i="11"/>
  <c r="AG942" i="11"/>
  <c r="AG943" i="11"/>
  <c r="AG944" i="11"/>
  <c r="AG945" i="11"/>
  <c r="AG946" i="11"/>
  <c r="AG947" i="11"/>
  <c r="AG948" i="11"/>
  <c r="AG949" i="11"/>
  <c r="AG950" i="11"/>
  <c r="AG951" i="11"/>
  <c r="AG952" i="11"/>
  <c r="AG953" i="11"/>
  <c r="AG954" i="11"/>
  <c r="AG955" i="11"/>
  <c r="AG956" i="11"/>
  <c r="AG957" i="11"/>
  <c r="AG958" i="11"/>
  <c r="AG959" i="11"/>
  <c r="AG960" i="11"/>
  <c r="AG961" i="11"/>
  <c r="AG962" i="11"/>
  <c r="AG963" i="11"/>
  <c r="AG964" i="11"/>
  <c r="AG965" i="11"/>
  <c r="AG966" i="11"/>
  <c r="AG967" i="11"/>
  <c r="AG968" i="11"/>
  <c r="AG969" i="11"/>
  <c r="AG970" i="11"/>
  <c r="AG971" i="11"/>
  <c r="AG972" i="11"/>
  <c r="AG973" i="11"/>
  <c r="AG974" i="11"/>
  <c r="AG975" i="11"/>
  <c r="AG976" i="11"/>
  <c r="AG977" i="11"/>
  <c r="AG978" i="11"/>
  <c r="AG979" i="11"/>
  <c r="AG980" i="11"/>
  <c r="AG981" i="11"/>
  <c r="AG982" i="11"/>
  <c r="AG983" i="11"/>
  <c r="AG984" i="11"/>
  <c r="AG985" i="11"/>
  <c r="AG986" i="11"/>
  <c r="AG987" i="11"/>
  <c r="AG988" i="11"/>
  <c r="AG989" i="11"/>
  <c r="AG990" i="11"/>
  <c r="AG991" i="11"/>
  <c r="AG992" i="11"/>
  <c r="AG993" i="11"/>
  <c r="AG994" i="11"/>
  <c r="AG995" i="11"/>
  <c r="AG996" i="11"/>
  <c r="AG997" i="11"/>
  <c r="AG998" i="11"/>
  <c r="AG999" i="11"/>
  <c r="AG1000" i="11"/>
  <c r="AG1001" i="11"/>
  <c r="AG1002" i="11"/>
  <c r="AG1003" i="11"/>
  <c r="AG1004" i="11"/>
  <c r="AG1005" i="11"/>
  <c r="AG1006" i="11"/>
  <c r="AG1007" i="11"/>
  <c r="AG1008" i="11"/>
  <c r="AG1009" i="11"/>
  <c r="AG1010" i="11"/>
  <c r="AG1011" i="11"/>
  <c r="AG1012" i="11"/>
  <c r="AG1013" i="11"/>
  <c r="AG1014" i="11"/>
  <c r="AG1015" i="11"/>
  <c r="AG1016" i="11"/>
  <c r="AG1017" i="11"/>
  <c r="AG1018" i="11"/>
  <c r="AG1019" i="11"/>
  <c r="AG1020" i="11"/>
  <c r="AG1021" i="11"/>
  <c r="AG1022" i="11"/>
  <c r="AG1023" i="11"/>
  <c r="AG1024" i="11"/>
  <c r="AG1025" i="11"/>
  <c r="AG1026" i="11"/>
  <c r="AG1027" i="11"/>
  <c r="AG1028" i="11"/>
  <c r="AG1029" i="11"/>
  <c r="AG1030" i="11"/>
  <c r="AG1031" i="11"/>
  <c r="AG1032" i="11"/>
  <c r="AG1033" i="11"/>
  <c r="AG1034" i="11"/>
  <c r="AG1035" i="11"/>
  <c r="AG1036" i="11"/>
  <c r="AG1037" i="11"/>
  <c r="AG1038" i="11"/>
  <c r="AG1039" i="11"/>
  <c r="AG1040" i="11"/>
  <c r="AG1041" i="11"/>
  <c r="AG1042" i="11"/>
  <c r="AG1043" i="11"/>
  <c r="AG1044" i="11"/>
  <c r="AG1045" i="11"/>
  <c r="AG1046" i="11"/>
  <c r="AG1047" i="11"/>
  <c r="AG1048" i="11"/>
  <c r="AG1049" i="11"/>
  <c r="AG1050" i="11"/>
  <c r="AG1051" i="11"/>
  <c r="AG1052" i="11"/>
  <c r="AG1053" i="11"/>
  <c r="AG1054" i="11"/>
  <c r="AG1055" i="11"/>
  <c r="AG1056" i="11"/>
  <c r="AG1057" i="11"/>
  <c r="AG1058" i="11"/>
  <c r="AG1059" i="11"/>
  <c r="AG1060" i="11"/>
  <c r="AG1061" i="11"/>
  <c r="AG1062" i="11"/>
  <c r="AG1063" i="11"/>
  <c r="AG1064" i="11"/>
  <c r="AG1065" i="11"/>
  <c r="AG1066" i="11"/>
  <c r="AG1067" i="11"/>
  <c r="AG1068" i="11"/>
  <c r="AG1069" i="11"/>
  <c r="AG1070" i="11"/>
  <c r="AG1071" i="11"/>
  <c r="AG1072" i="11"/>
  <c r="AG1073" i="11"/>
  <c r="AG1074" i="11"/>
  <c r="AG1075" i="11"/>
  <c r="AG1076" i="11"/>
  <c r="AG1077" i="11"/>
  <c r="AG1078" i="11"/>
  <c r="AG1079" i="11"/>
  <c r="AG1080" i="11"/>
  <c r="AG1081" i="11"/>
  <c r="AG1082" i="11"/>
  <c r="AG1083" i="11"/>
  <c r="AG1084" i="11"/>
  <c r="AG1085" i="11"/>
  <c r="AG1086" i="11"/>
  <c r="AG1087" i="11"/>
  <c r="AG1088" i="11"/>
  <c r="AG1089" i="11"/>
  <c r="AG1090" i="11"/>
  <c r="AG1091" i="11"/>
  <c r="AG1092" i="11"/>
  <c r="AG1093" i="11"/>
  <c r="AG1094" i="11"/>
  <c r="AG1095" i="11"/>
  <c r="AG1096" i="11"/>
  <c r="AG1097" i="11"/>
  <c r="AG1098" i="11"/>
  <c r="AG1099" i="11"/>
  <c r="AG1100" i="11"/>
  <c r="AG1101" i="11"/>
  <c r="AG1102" i="11"/>
  <c r="AG1103" i="11"/>
  <c r="AG1104" i="11"/>
  <c r="AG1105" i="11"/>
  <c r="AG1106" i="11"/>
  <c r="AG1107" i="11"/>
  <c r="AG1108" i="11"/>
  <c r="AG1109" i="11"/>
  <c r="AG1110" i="11"/>
  <c r="AG1111" i="11"/>
  <c r="AG1112" i="11"/>
  <c r="AG1113" i="11"/>
  <c r="AG1114" i="11"/>
  <c r="AG1115" i="11"/>
  <c r="AG1116" i="11"/>
  <c r="AG1117" i="11"/>
  <c r="AG1118" i="11"/>
  <c r="AG1119" i="11"/>
  <c r="AG1120" i="11"/>
  <c r="AG1121" i="11"/>
  <c r="AG1122" i="11"/>
  <c r="AG1123" i="11"/>
  <c r="AG1124" i="11"/>
  <c r="AG1125" i="11"/>
  <c r="AG1126" i="11"/>
  <c r="AG1127" i="11"/>
  <c r="AG1128" i="11"/>
  <c r="AG1129" i="11"/>
  <c r="AG1130" i="11"/>
  <c r="AG1131" i="11"/>
  <c r="AG1132" i="11"/>
  <c r="AG1133" i="11"/>
  <c r="AG1134" i="11"/>
  <c r="AG1135" i="11"/>
  <c r="AG1136" i="11"/>
  <c r="AG1137" i="11"/>
  <c r="AG1138" i="11"/>
  <c r="AG1139" i="11"/>
  <c r="AG1140" i="11"/>
  <c r="AG1141" i="11"/>
  <c r="AG1142" i="11"/>
  <c r="AG1143" i="11"/>
  <c r="AG1144" i="11"/>
  <c r="AG1145" i="11"/>
  <c r="AG1146" i="11"/>
  <c r="AG1147" i="11"/>
  <c r="AG1148" i="11"/>
  <c r="AG1149" i="11"/>
  <c r="AG1150" i="11"/>
  <c r="AG1151" i="11"/>
  <c r="AG1152" i="11"/>
  <c r="AG1153" i="11"/>
  <c r="AG1154" i="11"/>
  <c r="AG1155" i="11"/>
  <c r="AG1156" i="11"/>
  <c r="AG1157" i="11"/>
  <c r="AG1158" i="11"/>
  <c r="AG1159" i="11"/>
  <c r="AG1160" i="11"/>
  <c r="AG1161" i="11"/>
  <c r="AG1162" i="11"/>
  <c r="AG1163" i="11"/>
  <c r="AG1164" i="11"/>
  <c r="AG1165" i="11"/>
  <c r="AG1166" i="11"/>
  <c r="AG1167" i="11"/>
  <c r="AG1168" i="11"/>
  <c r="AG1169" i="11"/>
  <c r="AG1170" i="11"/>
  <c r="AG1171" i="11"/>
  <c r="AG1172" i="11"/>
  <c r="AG1173" i="11"/>
  <c r="AG1174" i="11"/>
  <c r="AG1175" i="11"/>
  <c r="AG1176" i="11"/>
  <c r="AG1177" i="11"/>
  <c r="AG1178" i="11"/>
  <c r="AG1179" i="11"/>
  <c r="AG1180" i="11"/>
  <c r="AG1181" i="11"/>
  <c r="AG1182" i="11"/>
  <c r="AG1183" i="11"/>
  <c r="AG1184" i="11"/>
  <c r="AG1185" i="11"/>
  <c r="AG1186" i="11"/>
  <c r="AG1187" i="11"/>
  <c r="AG1188" i="11"/>
  <c r="AG1189" i="11"/>
  <c r="AG1190" i="11"/>
  <c r="AG1191" i="11"/>
  <c r="AG1192" i="11"/>
  <c r="AG1193" i="11"/>
  <c r="AG1194" i="11"/>
  <c r="AG1195" i="11"/>
  <c r="AG1196" i="11"/>
  <c r="AG1197" i="11"/>
  <c r="AG1198" i="11"/>
  <c r="AG1199" i="11"/>
  <c r="AG1200" i="11"/>
  <c r="AG1201" i="11"/>
  <c r="AG1202" i="11"/>
  <c r="AG1203" i="11"/>
  <c r="AG1204" i="11"/>
  <c r="AG1205" i="11"/>
  <c r="AG1206" i="11"/>
  <c r="AG1207" i="11"/>
  <c r="AG1208" i="11"/>
  <c r="AG1209" i="11"/>
  <c r="AG1210" i="11"/>
  <c r="AG1211" i="11"/>
  <c r="AG1212" i="11"/>
  <c r="AG1213" i="11"/>
  <c r="AG1214" i="11"/>
  <c r="AG1215" i="11"/>
  <c r="AG1216" i="11"/>
  <c r="AG1217" i="11"/>
  <c r="AG1218" i="11"/>
  <c r="AG1219" i="11"/>
  <c r="AG1220" i="11"/>
  <c r="AG1221" i="11"/>
  <c r="AG1222" i="11"/>
  <c r="AG1223" i="11"/>
  <c r="AG1224" i="11"/>
  <c r="AG1225" i="11"/>
  <c r="AG1226" i="11"/>
  <c r="AG1227" i="11"/>
  <c r="AG1228" i="11"/>
  <c r="AG1229" i="11"/>
  <c r="AG1230" i="11"/>
  <c r="AG1231" i="11"/>
  <c r="AG1232" i="11"/>
  <c r="AG1233" i="11"/>
  <c r="AG1234" i="11"/>
  <c r="AG1235" i="11"/>
  <c r="AG1236" i="11"/>
  <c r="AG1237" i="11"/>
  <c r="AG1238" i="11"/>
  <c r="AG1239" i="11"/>
  <c r="AG1240" i="11"/>
  <c r="AG1241" i="11"/>
  <c r="AG1242" i="11"/>
  <c r="AG1243" i="11"/>
  <c r="AG1244" i="11"/>
  <c r="AG1245" i="11"/>
  <c r="AG1246" i="11"/>
  <c r="AG1247" i="11"/>
  <c r="AG1248" i="11"/>
  <c r="AG1249" i="11"/>
  <c r="AG1250" i="11"/>
  <c r="AG1251" i="11"/>
  <c r="AG1252" i="11"/>
  <c r="AG1253" i="11"/>
  <c r="AG1254" i="11"/>
  <c r="AG1255" i="11"/>
  <c r="AG1256" i="11"/>
  <c r="AG1257" i="11"/>
  <c r="AG1258" i="11"/>
  <c r="AG1259" i="11"/>
  <c r="AG1260" i="11"/>
  <c r="AG1261" i="11"/>
  <c r="AG1262" i="11"/>
  <c r="AG1263" i="11"/>
  <c r="AG1264" i="11"/>
  <c r="AG1265" i="11"/>
  <c r="AG1266" i="11"/>
  <c r="AG1267" i="11"/>
  <c r="AG1268" i="11"/>
  <c r="AG1269" i="11"/>
  <c r="AG1270" i="11"/>
  <c r="AG1271" i="11"/>
  <c r="AG1272" i="11"/>
  <c r="AG1273" i="11"/>
  <c r="AG1274" i="11"/>
  <c r="AG1275" i="11"/>
  <c r="AG1276" i="11"/>
  <c r="AG1277" i="11"/>
  <c r="AG1278" i="11"/>
  <c r="AG1279" i="11"/>
  <c r="AG1280" i="11"/>
  <c r="AG1281" i="11"/>
  <c r="AG1282" i="11"/>
  <c r="AG1283" i="11"/>
  <c r="AG1284" i="11"/>
  <c r="AG1285" i="11"/>
  <c r="AG1286" i="11"/>
  <c r="AG1287" i="11"/>
  <c r="AG1288" i="11"/>
  <c r="AG1289" i="11"/>
  <c r="AG1290" i="11"/>
  <c r="AG1291" i="11"/>
  <c r="AG1292" i="11"/>
  <c r="AG1293" i="11"/>
  <c r="AG1294" i="11"/>
  <c r="AG1295" i="11"/>
  <c r="AG1296" i="11"/>
  <c r="AG1297" i="11"/>
  <c r="AG1298" i="11"/>
  <c r="AG1299" i="11"/>
  <c r="AG1300" i="11"/>
  <c r="AG1301" i="11"/>
  <c r="AG1302" i="11"/>
  <c r="AG1303" i="11"/>
  <c r="AG1304" i="11"/>
  <c r="AG1305" i="11"/>
  <c r="AG1306" i="11"/>
  <c r="AG1307" i="11"/>
  <c r="AG1308" i="11"/>
  <c r="AG1309" i="11"/>
  <c r="AG1310" i="11"/>
  <c r="AG1311" i="11"/>
  <c r="AG1312" i="11"/>
  <c r="AG1313" i="11"/>
  <c r="AG1314" i="11"/>
  <c r="AG1315" i="11"/>
  <c r="AG1316" i="11"/>
  <c r="AG1317" i="11"/>
  <c r="AG1318" i="11"/>
  <c r="AG1319" i="11"/>
  <c r="AG1320" i="11"/>
  <c r="AG1321" i="11"/>
  <c r="AG1322" i="11"/>
  <c r="AG1323" i="11"/>
  <c r="AG1324" i="11"/>
  <c r="AG1325" i="11"/>
  <c r="AG1326" i="11"/>
  <c r="AG1327" i="11"/>
  <c r="AG1328" i="11"/>
  <c r="AG1329" i="11"/>
  <c r="AG1330" i="11"/>
  <c r="AG1331" i="11"/>
  <c r="AG1332" i="11"/>
  <c r="AG1333" i="11"/>
  <c r="AG1334" i="11"/>
  <c r="AG1335" i="11"/>
  <c r="AG1336" i="11"/>
  <c r="AG1337" i="11"/>
  <c r="AG1338" i="11"/>
  <c r="AG1339" i="11"/>
  <c r="AG1340" i="11"/>
  <c r="AG1341" i="11"/>
  <c r="AG1342" i="11"/>
  <c r="AG1343" i="11"/>
  <c r="AG1344" i="11"/>
  <c r="AG1345" i="11"/>
  <c r="AG1346" i="11"/>
  <c r="AG1347" i="11"/>
  <c r="AG1348" i="11"/>
  <c r="AG1349" i="11"/>
  <c r="AG1350" i="11"/>
  <c r="AG1351" i="11"/>
  <c r="AG1352" i="11"/>
  <c r="AG1353" i="11"/>
  <c r="AG1354" i="11"/>
  <c r="AG1355" i="11"/>
  <c r="AG1356" i="11"/>
  <c r="AG1357" i="11"/>
  <c r="AG1358" i="11"/>
  <c r="AG1359" i="11"/>
  <c r="AG1360" i="11"/>
  <c r="AG1361" i="11"/>
  <c r="AG1362" i="11"/>
  <c r="AG1363" i="11"/>
  <c r="AG1364" i="11"/>
  <c r="AG1365" i="11"/>
  <c r="AG1366" i="11"/>
  <c r="AG1367" i="11"/>
  <c r="AG1368" i="11"/>
  <c r="AG1369" i="11"/>
  <c r="AG1370" i="11"/>
  <c r="AG1371" i="11"/>
  <c r="AG1372" i="11"/>
  <c r="AG1373" i="11"/>
  <c r="AG1374" i="11"/>
  <c r="AG1375" i="11"/>
  <c r="AG1376" i="11"/>
  <c r="AG1377" i="11"/>
  <c r="AG1378" i="11"/>
  <c r="AG1379" i="11"/>
  <c r="AG1380" i="11"/>
  <c r="AG1381" i="11"/>
  <c r="AG1382" i="11"/>
  <c r="AG1383" i="11"/>
  <c r="AG1384" i="11"/>
  <c r="AG1385" i="11"/>
  <c r="AG1386" i="11"/>
  <c r="AG1387" i="11"/>
  <c r="AG1388" i="11"/>
  <c r="AG1389" i="11"/>
  <c r="AG1390" i="11"/>
  <c r="AG1391" i="11"/>
  <c r="AG1392" i="11"/>
  <c r="AG1393" i="11"/>
  <c r="AG1394" i="11"/>
  <c r="AG1395" i="11"/>
  <c r="AG1396" i="11"/>
  <c r="AG1397" i="11"/>
  <c r="AG1398" i="11"/>
  <c r="AG1399" i="11"/>
  <c r="AG1400" i="11"/>
  <c r="AG1401" i="11"/>
  <c r="AG1402" i="11"/>
  <c r="AG1403" i="11"/>
  <c r="AG1404" i="11"/>
  <c r="AG1405" i="11"/>
  <c r="AG1406" i="11"/>
  <c r="AG1407" i="11"/>
  <c r="AG1408" i="11"/>
  <c r="AG1409" i="11"/>
  <c r="AG1410" i="11"/>
  <c r="AG1411" i="11"/>
  <c r="AG1412" i="11"/>
  <c r="AG1413" i="11"/>
  <c r="AG1414" i="11"/>
  <c r="AG1415" i="11"/>
  <c r="AG1416" i="11"/>
  <c r="AG1417" i="11"/>
  <c r="AG1418" i="11"/>
  <c r="AG1419" i="11"/>
  <c r="AG1420" i="11"/>
  <c r="AG1421" i="11"/>
  <c r="AG1422" i="11"/>
  <c r="AG1423" i="11"/>
  <c r="AG1424" i="11"/>
  <c r="AG1425" i="11"/>
  <c r="AG1426" i="11"/>
  <c r="AG1427" i="11"/>
  <c r="AG1428" i="11"/>
  <c r="AG1429" i="11"/>
  <c r="AG1430" i="11"/>
  <c r="AG1431" i="11"/>
  <c r="AG1432" i="11"/>
  <c r="AG1433" i="11"/>
  <c r="AG1434" i="11"/>
  <c r="AG1435" i="11"/>
  <c r="AG1436" i="11"/>
  <c r="AG1437" i="11"/>
  <c r="AG1438" i="11"/>
  <c r="AG1439" i="11"/>
  <c r="AG1440" i="11"/>
  <c r="AG1441" i="11"/>
  <c r="AG1442" i="11"/>
  <c r="AG1443" i="11"/>
  <c r="AG1444" i="11"/>
  <c r="AG1445" i="11"/>
  <c r="AG1446" i="11"/>
  <c r="AG1447" i="11"/>
  <c r="AG1448" i="11"/>
  <c r="AG1449" i="11"/>
  <c r="AG1450" i="11"/>
  <c r="AG1451" i="11"/>
  <c r="AG1452" i="11"/>
  <c r="AG1453" i="11"/>
  <c r="AG1454" i="11"/>
  <c r="AG1455" i="11"/>
  <c r="AG1456" i="11"/>
  <c r="AG1457" i="11"/>
  <c r="AG1458" i="11"/>
  <c r="AG1459" i="11"/>
  <c r="AG1460" i="11"/>
  <c r="AG1461" i="11"/>
  <c r="AG1462" i="11"/>
  <c r="AG1463" i="11"/>
  <c r="AG1464" i="11"/>
  <c r="AG1465" i="11"/>
  <c r="AG1466" i="11"/>
  <c r="AG1467" i="11"/>
  <c r="AG1468" i="11"/>
  <c r="AG1469" i="11"/>
  <c r="AG1470" i="11"/>
  <c r="AG1471" i="11"/>
  <c r="AG1472" i="11"/>
  <c r="AG1473" i="11"/>
  <c r="AG1474" i="11"/>
  <c r="AG1475" i="11"/>
  <c r="AG1476" i="11"/>
  <c r="AG1477" i="11"/>
  <c r="AG1478" i="11"/>
  <c r="AG1479" i="11"/>
  <c r="AG1480" i="11"/>
  <c r="AG1481" i="11"/>
  <c r="AG1482" i="11"/>
  <c r="AG1483" i="11"/>
  <c r="AG1484" i="11"/>
  <c r="AG1485" i="11"/>
  <c r="AG1486" i="11"/>
  <c r="AG1487" i="11"/>
  <c r="AG1488" i="11"/>
  <c r="AG1489" i="11"/>
  <c r="AG1490" i="11"/>
  <c r="AG1491" i="11"/>
  <c r="AG1492" i="11"/>
  <c r="AG1493" i="11"/>
  <c r="AG1494" i="11"/>
  <c r="AG1495" i="11"/>
  <c r="AG1496" i="11"/>
  <c r="AG1497" i="11"/>
  <c r="AG1498" i="11"/>
  <c r="AG1499" i="11"/>
  <c r="AG1500" i="11"/>
  <c r="AG1501" i="11"/>
  <c r="AG1502" i="11"/>
  <c r="AG1503" i="11"/>
  <c r="AG1504" i="11"/>
  <c r="AG1505" i="11"/>
  <c r="AG1506" i="11"/>
  <c r="AG1507" i="11"/>
  <c r="AG1508" i="11"/>
  <c r="AG1509" i="11"/>
  <c r="AG1510" i="11"/>
  <c r="AG1511" i="11"/>
  <c r="AG1512" i="11"/>
  <c r="AG1513" i="11"/>
  <c r="AG1514" i="11"/>
  <c r="AG1515" i="11"/>
  <c r="AG1516" i="11"/>
  <c r="AG1517" i="11"/>
  <c r="AG1518" i="11"/>
  <c r="AG1519" i="11"/>
  <c r="AG1520" i="11"/>
  <c r="AG1521" i="11"/>
  <c r="AG1522" i="11"/>
  <c r="AG1523" i="11"/>
  <c r="AG1524" i="11"/>
  <c r="AG1525" i="11"/>
  <c r="AG1526" i="11"/>
  <c r="AG1527" i="11"/>
  <c r="AG1528" i="11"/>
  <c r="AG1529" i="11"/>
  <c r="AG1530" i="11"/>
  <c r="AG1531" i="11"/>
  <c r="AG1532" i="11"/>
  <c r="AG1533" i="11"/>
  <c r="AG1534" i="11"/>
  <c r="AG1535" i="11"/>
  <c r="AG1536" i="11"/>
  <c r="AG1537" i="11"/>
  <c r="AG1538" i="11"/>
  <c r="AG1539" i="11"/>
  <c r="AG1540" i="11"/>
  <c r="AG1541" i="11"/>
  <c r="AG1542" i="11"/>
  <c r="AG1543" i="11"/>
  <c r="AG1544" i="11"/>
  <c r="AG1545" i="11"/>
  <c r="AG1546" i="11"/>
  <c r="AG1547" i="11"/>
  <c r="AG1548" i="11"/>
  <c r="AG1549" i="11"/>
  <c r="AG1550" i="11"/>
  <c r="AG1551" i="11"/>
  <c r="AG1552" i="11"/>
  <c r="AG1553" i="11"/>
  <c r="AG1554" i="11"/>
  <c r="AG1555" i="11"/>
  <c r="AG1556" i="11"/>
  <c r="AG1557" i="11"/>
  <c r="AG1558" i="11"/>
  <c r="AG1559" i="11"/>
  <c r="AG1560" i="11"/>
  <c r="AG1561" i="11"/>
  <c r="AG1562" i="11"/>
  <c r="AG1563" i="11"/>
  <c r="AG1564" i="11"/>
  <c r="AG1565" i="11"/>
  <c r="AG1566" i="11"/>
  <c r="AG1567" i="11"/>
  <c r="AG1568" i="11"/>
  <c r="AG1569" i="11"/>
  <c r="AG1570" i="11"/>
  <c r="AG1571" i="11"/>
  <c r="AG1572" i="11"/>
  <c r="AG1573" i="11"/>
  <c r="AG1574" i="11"/>
  <c r="AG1575" i="11"/>
  <c r="AG1576" i="11"/>
  <c r="AG1577" i="11"/>
  <c r="AG1578" i="11"/>
  <c r="AG1579" i="11"/>
  <c r="AG1580" i="11"/>
  <c r="AG1581" i="11"/>
  <c r="AG1582" i="11"/>
  <c r="AG1583" i="11"/>
  <c r="AG1584" i="11"/>
  <c r="AG1585" i="11"/>
  <c r="AG1586" i="11"/>
  <c r="AG1587" i="11"/>
  <c r="AG1588" i="11"/>
  <c r="AG1589" i="11"/>
  <c r="AG1590" i="11"/>
  <c r="AG1591" i="11"/>
  <c r="AG1592" i="11"/>
  <c r="AG1593" i="11"/>
  <c r="AG1594" i="11"/>
  <c r="AG1595" i="11"/>
  <c r="AG1596" i="11"/>
  <c r="AG1597" i="11"/>
  <c r="AG1598" i="11"/>
  <c r="AG1599" i="11"/>
  <c r="AG1600" i="11"/>
  <c r="AG1601" i="11"/>
  <c r="AG1602" i="11"/>
  <c r="AG1603" i="11"/>
  <c r="AG1604" i="11"/>
  <c r="AG1605" i="11"/>
  <c r="AG1606" i="11"/>
  <c r="AG1607" i="11"/>
  <c r="AG1608" i="11"/>
  <c r="AG1609" i="11"/>
  <c r="AG1610" i="11"/>
  <c r="AG1611" i="11"/>
  <c r="AG1612" i="11"/>
  <c r="AG1613" i="11"/>
  <c r="AG1614" i="11"/>
  <c r="AG1615" i="11"/>
  <c r="AG1616" i="11"/>
  <c r="AG1617" i="11"/>
  <c r="AG1618" i="11"/>
  <c r="AG1619" i="11"/>
  <c r="AG1620" i="11"/>
  <c r="AG1621" i="11"/>
  <c r="AG1622" i="11"/>
  <c r="AG1623" i="11"/>
  <c r="AG1624" i="11"/>
  <c r="AG1625" i="11"/>
  <c r="AG1626" i="11"/>
  <c r="AG1627" i="11"/>
  <c r="AG1628" i="11"/>
  <c r="AG1629" i="11"/>
  <c r="AG1630" i="11"/>
  <c r="AG1631" i="11"/>
  <c r="AG1632" i="11"/>
  <c r="AG1633" i="11"/>
  <c r="AG1634" i="11"/>
  <c r="AG1635" i="11"/>
  <c r="AG1636" i="11"/>
  <c r="AG1637" i="11"/>
  <c r="AG1638" i="11"/>
  <c r="AG1639" i="11"/>
  <c r="AG1640" i="11"/>
  <c r="AG1641" i="11"/>
  <c r="AG1642" i="11"/>
  <c r="AG1643" i="11"/>
  <c r="AG1644" i="11"/>
  <c r="AG1645" i="11"/>
  <c r="AG1646" i="11"/>
  <c r="AG1647" i="11"/>
  <c r="AG1648" i="11"/>
  <c r="AG1649" i="11"/>
  <c r="AG1650" i="11"/>
  <c r="AG1651" i="11"/>
  <c r="AG1652" i="11"/>
  <c r="AG1653" i="11"/>
  <c r="AG1654" i="11"/>
  <c r="AG1655" i="11"/>
  <c r="AG1656" i="11"/>
  <c r="AG1657" i="11"/>
  <c r="AG1658" i="11"/>
  <c r="AG1659" i="11"/>
  <c r="AG1660" i="11"/>
  <c r="AG1661" i="11"/>
  <c r="AG1662" i="11"/>
  <c r="AG1663" i="11"/>
  <c r="AG1664" i="11"/>
  <c r="AG1665" i="11"/>
  <c r="AG1666" i="11"/>
  <c r="AG1667" i="11"/>
  <c r="AG1668" i="11"/>
  <c r="AG1669" i="11"/>
  <c r="AG1670" i="11"/>
  <c r="AG1671" i="11"/>
  <c r="AG1672" i="11"/>
  <c r="AG1673" i="11"/>
  <c r="AG1674" i="11"/>
  <c r="AG1675" i="11"/>
  <c r="AG1676" i="11"/>
  <c r="AG1677" i="11"/>
  <c r="AG1678" i="11"/>
  <c r="AG1679" i="11"/>
  <c r="AG1680" i="11"/>
  <c r="AG1681" i="11"/>
  <c r="AG1682" i="11"/>
  <c r="AG1683" i="11"/>
  <c r="AG1684" i="11"/>
  <c r="AG1685" i="11"/>
  <c r="AG1686" i="11"/>
  <c r="AG1687" i="11"/>
  <c r="AG1688" i="11"/>
  <c r="AG1689" i="11"/>
  <c r="AG1690" i="11"/>
  <c r="AG1691" i="11"/>
  <c r="AG1692" i="11"/>
  <c r="AG1693" i="11"/>
  <c r="AG1694" i="11"/>
  <c r="AG1695" i="11"/>
  <c r="AG1696" i="11"/>
  <c r="AG1697" i="11"/>
  <c r="AG1698" i="11"/>
  <c r="AG1699" i="11"/>
  <c r="AG1700" i="11"/>
  <c r="AG1701" i="11"/>
  <c r="AG1702" i="11"/>
  <c r="AG1703" i="11"/>
  <c r="AG1704" i="11"/>
  <c r="AG1705" i="11"/>
  <c r="AG1706" i="11"/>
  <c r="AG1707" i="11"/>
  <c r="AG1708" i="11"/>
  <c r="AG1709" i="11"/>
  <c r="AG1710" i="11"/>
  <c r="AG1711" i="11"/>
  <c r="AG1712" i="11"/>
  <c r="AG1713" i="11"/>
  <c r="AG1714" i="11"/>
  <c r="AG1715" i="11"/>
  <c r="AG1716" i="11"/>
  <c r="AG1717" i="11"/>
  <c r="AG1718" i="11"/>
  <c r="AG1719" i="11"/>
  <c r="AG1720" i="11"/>
  <c r="AG1721" i="11"/>
  <c r="AG1722" i="11"/>
  <c r="AG1723" i="11"/>
  <c r="AG1724" i="11"/>
  <c r="AG1725" i="11"/>
  <c r="AG1726" i="11"/>
  <c r="AG1727" i="11"/>
  <c r="AG1728" i="11"/>
  <c r="AG1729" i="11"/>
  <c r="AG1730" i="11"/>
  <c r="AG1731" i="11"/>
  <c r="AG1732" i="11"/>
  <c r="AG1733" i="11"/>
  <c r="AG1734" i="11"/>
  <c r="AG1735" i="11"/>
  <c r="AG1736" i="11"/>
  <c r="AG1737" i="11"/>
  <c r="AG1738" i="11"/>
  <c r="AG1739" i="11"/>
  <c r="AG1740" i="11"/>
  <c r="AG1741" i="11"/>
  <c r="AG1742" i="11"/>
  <c r="AG1743" i="11"/>
  <c r="AG1744" i="11"/>
  <c r="AG1745" i="11"/>
  <c r="AG1746" i="11"/>
  <c r="AG1747" i="11"/>
  <c r="AG1748" i="11"/>
  <c r="AG1749" i="11"/>
  <c r="AG1750" i="11"/>
  <c r="AG1751" i="11"/>
  <c r="AG1752" i="11"/>
  <c r="AG1753" i="11"/>
  <c r="AG1754" i="11"/>
  <c r="AG1755" i="11"/>
  <c r="AG1756" i="11"/>
  <c r="AG1757" i="11"/>
  <c r="AG1758" i="11"/>
  <c r="AG1759" i="11"/>
  <c r="AG1760" i="11"/>
  <c r="AG1761" i="11"/>
  <c r="AG1762" i="11"/>
  <c r="AG1763" i="11"/>
  <c r="AG1764" i="11"/>
  <c r="AG1765" i="11"/>
  <c r="AG1766" i="11"/>
  <c r="AG1767" i="11"/>
  <c r="AG1768" i="11"/>
  <c r="AG1769" i="11"/>
  <c r="AG1770" i="11"/>
  <c r="AG1771" i="11"/>
  <c r="AG1772" i="11"/>
  <c r="AG1773" i="11"/>
  <c r="AG1774" i="11"/>
  <c r="AG1775" i="11"/>
  <c r="AG1776" i="11"/>
  <c r="AG1777" i="11"/>
  <c r="AG1778" i="11"/>
  <c r="AG1779" i="11"/>
  <c r="AG1780" i="11"/>
  <c r="AG1781" i="11"/>
  <c r="AG1782" i="11"/>
  <c r="AG1783" i="11"/>
  <c r="AG1784" i="11"/>
  <c r="AG1785" i="11"/>
  <c r="AG1786" i="11"/>
  <c r="AG1787" i="11"/>
  <c r="AG1788" i="11"/>
  <c r="AG1789" i="11"/>
  <c r="AG1790" i="11"/>
  <c r="AG1791" i="11"/>
  <c r="AG1792" i="11"/>
  <c r="AG1793" i="11"/>
  <c r="AG1794" i="11"/>
  <c r="AG1795" i="11"/>
  <c r="AG1796" i="11"/>
  <c r="AG1797" i="11"/>
  <c r="AG1798" i="11"/>
  <c r="AG1799" i="11"/>
  <c r="AG1800" i="11"/>
  <c r="AG1801" i="11"/>
  <c r="AG1802" i="11"/>
  <c r="AG1803" i="11"/>
  <c r="AG1804" i="11"/>
  <c r="AG1805" i="11"/>
  <c r="AG1806" i="11"/>
  <c r="AG1807" i="11"/>
  <c r="AG1808" i="11"/>
  <c r="AG1809" i="11"/>
  <c r="AG1810" i="11"/>
  <c r="AG1811" i="11"/>
  <c r="AG1812" i="11"/>
  <c r="AG1813" i="11"/>
  <c r="AG1814" i="11"/>
  <c r="AG1815" i="11"/>
  <c r="AG1816" i="11"/>
  <c r="AG1817" i="11"/>
  <c r="AG1818" i="11"/>
  <c r="AG1819" i="11"/>
  <c r="AG1820" i="11"/>
  <c r="AG1821" i="11"/>
  <c r="AG1822" i="11"/>
  <c r="AG1823" i="11"/>
  <c r="AG1824" i="11"/>
  <c r="AG1825" i="11"/>
  <c r="AG1826" i="11"/>
  <c r="AG1827" i="11"/>
  <c r="AG1828" i="11"/>
  <c r="AG1829" i="11"/>
  <c r="AG1830" i="11"/>
  <c r="AG1831" i="11"/>
  <c r="AG1832" i="11"/>
  <c r="AG1833" i="11"/>
  <c r="AG1834" i="11"/>
  <c r="AG1835" i="11"/>
  <c r="AG1836" i="11"/>
  <c r="AG1837" i="11"/>
  <c r="AG1838" i="11"/>
  <c r="AG1839" i="11"/>
  <c r="AG1840" i="11"/>
  <c r="AG1841" i="11"/>
  <c r="AG1842" i="11"/>
  <c r="AG1843" i="11"/>
  <c r="AG1844" i="11"/>
  <c r="AG1845" i="11"/>
  <c r="AG1846" i="11"/>
  <c r="AG1847" i="11"/>
  <c r="AG1848" i="11"/>
  <c r="AG1849" i="11"/>
  <c r="AG1850" i="11"/>
  <c r="AG1851" i="11"/>
  <c r="AG1852" i="11"/>
  <c r="AG1853" i="11"/>
  <c r="AG1854" i="11"/>
  <c r="AG1855" i="11"/>
  <c r="AG1856" i="11"/>
  <c r="AG1857" i="11"/>
  <c r="AG1858" i="11"/>
  <c r="AG1859" i="11"/>
  <c r="AG1860" i="11"/>
  <c r="AG1861" i="11"/>
  <c r="AG1862" i="11"/>
  <c r="AG1863" i="11"/>
  <c r="AG1864" i="11"/>
  <c r="AG1865" i="11"/>
  <c r="AG1866" i="11"/>
  <c r="AG1867" i="11"/>
  <c r="AG1868" i="11"/>
  <c r="AG1869" i="11"/>
  <c r="AG1870" i="11"/>
  <c r="AG1871" i="11"/>
  <c r="AG1872" i="11"/>
  <c r="AG1873" i="11"/>
  <c r="AG1874" i="11"/>
  <c r="AG1875" i="11"/>
  <c r="AG1876" i="11"/>
  <c r="AG1877" i="11"/>
  <c r="AG1878" i="11"/>
  <c r="AG1879" i="11"/>
  <c r="AG1880" i="11"/>
  <c r="AG1881" i="11"/>
  <c r="AG1882" i="11"/>
  <c r="AG1883" i="11"/>
  <c r="AG1884" i="11"/>
  <c r="AG1885" i="11"/>
  <c r="AG1886" i="11"/>
  <c r="AG1887" i="11"/>
  <c r="AG1888" i="11"/>
  <c r="AG1889" i="11"/>
  <c r="AG1890" i="11"/>
  <c r="AG1891" i="11"/>
  <c r="AG1892" i="11"/>
  <c r="AG1893" i="11"/>
  <c r="AG1894" i="11"/>
  <c r="AG1895" i="11"/>
  <c r="AG1896" i="11"/>
  <c r="AG1897" i="11"/>
  <c r="AG1898" i="11"/>
  <c r="AG1899" i="11"/>
  <c r="AG1900" i="11"/>
  <c r="AG1901" i="11"/>
  <c r="AG1902" i="11"/>
  <c r="AG1903" i="11"/>
  <c r="AG1904" i="11"/>
  <c r="AG1905" i="11"/>
  <c r="AG1906" i="11"/>
  <c r="AG1907" i="11"/>
  <c r="AG1908" i="11"/>
  <c r="AG1909" i="11"/>
  <c r="AG1910" i="11"/>
  <c r="AG1911" i="11"/>
  <c r="AG1912" i="11"/>
  <c r="AG1913" i="11"/>
  <c r="AG1914" i="11"/>
  <c r="AG1915" i="11"/>
  <c r="AG1916" i="11"/>
  <c r="AG1917" i="11"/>
  <c r="AG1918" i="11"/>
  <c r="AG1919" i="11"/>
  <c r="AG1920" i="11"/>
  <c r="AG1921" i="11"/>
  <c r="AG1922" i="11"/>
  <c r="AG1923" i="11"/>
  <c r="AG1924" i="11"/>
  <c r="AG1925" i="11"/>
  <c r="AG1926" i="11"/>
  <c r="AG1927" i="11"/>
  <c r="AG1928" i="11"/>
  <c r="AG1929" i="11"/>
  <c r="AG1930" i="11"/>
  <c r="AG1931" i="11"/>
  <c r="AG1932" i="11"/>
  <c r="AG1933" i="11"/>
  <c r="AG1934" i="11"/>
  <c r="AG1935" i="11"/>
  <c r="AG1936" i="11"/>
  <c r="AG1937" i="11"/>
  <c r="AG1938" i="11"/>
  <c r="AG1939" i="11"/>
  <c r="AG1940" i="11"/>
  <c r="AG1941" i="11"/>
  <c r="AG1942" i="11"/>
  <c r="AG1943" i="11"/>
  <c r="AG1944" i="11"/>
  <c r="AG1945" i="11"/>
  <c r="AG1946" i="11"/>
  <c r="AG1947" i="11"/>
  <c r="AG1948" i="11"/>
  <c r="AG1949" i="11"/>
  <c r="AG1950" i="11"/>
  <c r="AG1951" i="11"/>
  <c r="AG1952" i="11"/>
  <c r="AG1953" i="11"/>
  <c r="AG1954" i="11"/>
  <c r="AG1955" i="11"/>
  <c r="AG1956" i="11"/>
  <c r="AG1957" i="11"/>
  <c r="AG1958" i="11"/>
  <c r="AG1959" i="11"/>
  <c r="AG1960" i="11"/>
  <c r="AG1961" i="11"/>
  <c r="AG1962" i="11"/>
  <c r="AG1963" i="11"/>
  <c r="AG1964" i="11"/>
  <c r="AG1965" i="11"/>
  <c r="AG1966" i="11"/>
  <c r="AG1967" i="11"/>
  <c r="AG1968" i="11"/>
  <c r="AG1969" i="11"/>
  <c r="AG1970" i="11"/>
  <c r="AG1971" i="11"/>
  <c r="AG1972" i="11"/>
  <c r="AG1973" i="11"/>
  <c r="AG1974" i="11"/>
  <c r="AG1975" i="11"/>
  <c r="AG1976" i="11"/>
  <c r="AG1977" i="11"/>
  <c r="AG1978" i="11"/>
  <c r="AG1979" i="11"/>
  <c r="AG1980" i="11"/>
  <c r="AG1981" i="11"/>
  <c r="AG1982" i="11"/>
  <c r="AG1983" i="11"/>
  <c r="AG1984" i="11"/>
  <c r="AG1985" i="11"/>
  <c r="AG1986" i="11"/>
  <c r="AG1987" i="11"/>
  <c r="AG1988" i="11"/>
  <c r="AG1989" i="11"/>
  <c r="AG1990" i="11"/>
  <c r="AG1991" i="11"/>
  <c r="AG1992" i="11"/>
  <c r="AG1993" i="11"/>
  <c r="AG1994" i="11"/>
  <c r="AG1995" i="11"/>
  <c r="AG1996" i="11"/>
  <c r="AG1997" i="11"/>
  <c r="AG1998" i="11"/>
  <c r="AG1999" i="11"/>
  <c r="AG2000" i="11"/>
  <c r="AG2001" i="11"/>
  <c r="AG2002" i="11"/>
  <c r="AG2003" i="11"/>
  <c r="AG2004" i="11"/>
  <c r="AG2005" i="11"/>
  <c r="AG2006" i="11"/>
  <c r="AG2007" i="11"/>
  <c r="AG2008" i="11"/>
  <c r="AG2009" i="11"/>
  <c r="AG2010" i="11"/>
  <c r="AG2011" i="11"/>
  <c r="AG2012" i="11"/>
  <c r="AG2013" i="11"/>
  <c r="AG2014" i="11"/>
  <c r="AG2015" i="11"/>
  <c r="AG2016" i="11"/>
  <c r="AG2017" i="11"/>
  <c r="AG2018" i="11"/>
  <c r="AG2019" i="11"/>
  <c r="AG2020" i="11"/>
  <c r="AG2021" i="11"/>
  <c r="AG2022" i="11"/>
  <c r="AG2023" i="11"/>
  <c r="AG2024" i="11"/>
  <c r="AG2025" i="11"/>
  <c r="AG2026" i="11"/>
  <c r="AG2027" i="11"/>
  <c r="AG2028" i="11"/>
  <c r="AG2029" i="11"/>
  <c r="AG2030" i="11"/>
  <c r="AG2031" i="11"/>
  <c r="AG2032" i="11"/>
  <c r="AG2033" i="11"/>
  <c r="AG2034" i="11"/>
  <c r="AG2035" i="11"/>
  <c r="AG2036" i="11"/>
  <c r="AG2037" i="11"/>
  <c r="AG2038" i="11"/>
  <c r="AG2039" i="11"/>
  <c r="AG2040" i="11"/>
  <c r="AG2041" i="11"/>
  <c r="AG2042" i="11"/>
  <c r="AG2043" i="11"/>
  <c r="AG2044" i="11"/>
  <c r="AG2045" i="11"/>
  <c r="AG2046" i="11"/>
  <c r="AG2047" i="11"/>
  <c r="AG2048" i="11"/>
  <c r="AG2049" i="11"/>
  <c r="AG2050" i="11"/>
  <c r="AG2051" i="11"/>
  <c r="AG2052" i="11"/>
  <c r="AG2053" i="11"/>
  <c r="AG2054" i="11"/>
  <c r="AG2055" i="11"/>
  <c r="AG2056" i="11"/>
  <c r="AG2057" i="11"/>
  <c r="AG2058" i="11"/>
  <c r="AG2059" i="11"/>
  <c r="AG2060" i="11"/>
  <c r="AG2061" i="11"/>
  <c r="AG2062" i="11"/>
  <c r="AG2063" i="11"/>
  <c r="AG2064" i="11"/>
  <c r="AG2065" i="11"/>
  <c r="AG2066" i="11"/>
  <c r="AG2067" i="11"/>
  <c r="AG2068" i="11"/>
  <c r="AG2069" i="11"/>
  <c r="AG2070" i="11"/>
  <c r="AG2071" i="11"/>
  <c r="AG2072" i="11"/>
  <c r="AG2073" i="11"/>
  <c r="AG2074" i="11"/>
  <c r="AG2075" i="11"/>
  <c r="AG2076" i="11"/>
  <c r="AG2077" i="11"/>
  <c r="AG2078" i="11"/>
  <c r="AG2079" i="11"/>
  <c r="AG2080" i="11"/>
  <c r="AG2081" i="11"/>
  <c r="AG2082" i="11"/>
  <c r="AG2083" i="11"/>
  <c r="AG2084" i="11"/>
  <c r="AG2085" i="11"/>
  <c r="AG2086" i="11"/>
  <c r="AG2087" i="11"/>
  <c r="AG2088" i="11"/>
  <c r="AG2089" i="11"/>
  <c r="AG2090" i="11"/>
  <c r="AG2091" i="11"/>
  <c r="AG2092" i="11"/>
  <c r="AG2093" i="11"/>
  <c r="AG2094" i="11"/>
  <c r="AG2095" i="11"/>
  <c r="AG2096" i="11"/>
  <c r="AG2097" i="11"/>
  <c r="AG2098" i="11"/>
  <c r="AG2099" i="11"/>
  <c r="AG2100" i="11"/>
  <c r="AG2101" i="11"/>
  <c r="AG2102" i="11"/>
  <c r="AG2103" i="11"/>
  <c r="AG2104" i="11"/>
  <c r="AG2105" i="11"/>
  <c r="AG2106" i="11"/>
  <c r="AG2107" i="11"/>
  <c r="AG2108" i="11"/>
  <c r="AG2109" i="11"/>
  <c r="AG2110" i="11"/>
  <c r="AG2111" i="11"/>
  <c r="AG2112" i="11"/>
  <c r="AG2113" i="11"/>
  <c r="AG2114" i="11"/>
  <c r="AG2115" i="11"/>
  <c r="AG2116" i="11"/>
  <c r="AG2117" i="11"/>
  <c r="AG2118" i="11"/>
  <c r="AG2119" i="11"/>
  <c r="AG2120" i="11"/>
  <c r="AG2121" i="11"/>
  <c r="AG2122" i="11"/>
  <c r="AG2123" i="11"/>
  <c r="AG2124" i="11"/>
  <c r="AG2125" i="11"/>
  <c r="AG2126" i="11"/>
  <c r="AG2127" i="11"/>
  <c r="AG2128" i="11"/>
  <c r="AG2129" i="11"/>
  <c r="AG2130" i="11"/>
  <c r="AG2131" i="11"/>
  <c r="AG2132" i="11"/>
  <c r="AG2133" i="11"/>
  <c r="AG2134" i="11"/>
  <c r="AG2135" i="11"/>
  <c r="AG2136" i="11"/>
  <c r="AG2137" i="11"/>
  <c r="AG2138" i="11"/>
  <c r="AG2139" i="11"/>
  <c r="AG2140" i="11"/>
  <c r="AG2141" i="11"/>
  <c r="AG2142" i="11"/>
  <c r="AG2143" i="11"/>
  <c r="AG2144" i="11"/>
  <c r="AG2145" i="11"/>
  <c r="AG2146" i="11"/>
  <c r="AG2147" i="11"/>
  <c r="AG2148" i="11"/>
  <c r="AG2149" i="11"/>
  <c r="AG2150" i="11"/>
  <c r="AG2151" i="11"/>
  <c r="AG2152" i="11"/>
  <c r="AG2153" i="11"/>
  <c r="AG2154" i="11"/>
  <c r="AG2155" i="11"/>
  <c r="AG2156" i="11"/>
  <c r="AG2157" i="11"/>
  <c r="AG2158" i="11"/>
  <c r="AG2159" i="11"/>
  <c r="AG2160" i="11"/>
  <c r="AG2161" i="11"/>
  <c r="AG2162" i="11"/>
  <c r="AG2163" i="11"/>
  <c r="AG2164" i="11"/>
  <c r="AG2165" i="11"/>
  <c r="AG2166" i="11"/>
  <c r="AG2167" i="11"/>
  <c r="AG2168" i="11"/>
  <c r="AG2169" i="11"/>
  <c r="AG2170" i="11"/>
  <c r="AG2171" i="11"/>
  <c r="AG2172" i="11"/>
  <c r="AG2173" i="11"/>
  <c r="AG2174" i="11"/>
  <c r="AG2175" i="11"/>
  <c r="AG2176" i="11"/>
  <c r="AG2177" i="11"/>
  <c r="AG2178" i="11"/>
  <c r="AG2179" i="11"/>
  <c r="AG2180" i="11"/>
  <c r="AG2181" i="11"/>
  <c r="AG2182" i="11"/>
  <c r="AG2183" i="11"/>
  <c r="AG2184" i="11"/>
  <c r="AG2185" i="11"/>
  <c r="AG2186" i="11"/>
  <c r="AG2187" i="11"/>
  <c r="AG2188" i="11"/>
  <c r="AG2189" i="11"/>
  <c r="AG2190" i="11"/>
  <c r="AG2191" i="11"/>
  <c r="AG2192" i="11"/>
  <c r="AG2193" i="11"/>
  <c r="AG2194" i="11"/>
  <c r="AG2195" i="11"/>
  <c r="AG2196" i="11"/>
  <c r="AG2197" i="11"/>
  <c r="AG2198" i="11"/>
  <c r="AG2199" i="11"/>
  <c r="AG2200" i="11"/>
  <c r="AG2201" i="11"/>
  <c r="AG2202" i="11"/>
  <c r="AG2203" i="11"/>
  <c r="AG2204" i="11"/>
  <c r="AG2205" i="11"/>
  <c r="AG2206" i="11"/>
  <c r="AG2207" i="11"/>
  <c r="AG2208" i="11"/>
  <c r="AG2209" i="11"/>
  <c r="AG2210" i="11"/>
  <c r="AG2211" i="11"/>
  <c r="AG2212" i="11"/>
  <c r="AG2213" i="11"/>
  <c r="AG2214" i="11"/>
  <c r="AG2215" i="11"/>
  <c r="AG2216" i="11"/>
  <c r="AG2217" i="11"/>
  <c r="AG2218" i="11"/>
  <c r="AG2219" i="11"/>
  <c r="AG2220" i="11"/>
  <c r="AG2221" i="11"/>
  <c r="AG2222" i="11"/>
  <c r="AG2223" i="11"/>
  <c r="AG2224" i="11"/>
  <c r="AG2225" i="11"/>
  <c r="AG2226" i="11"/>
  <c r="AG2227" i="11"/>
  <c r="AG2228" i="11"/>
  <c r="AG2229" i="11"/>
  <c r="AG2230" i="11"/>
  <c r="AG2231" i="11"/>
  <c r="AG2232" i="11"/>
  <c r="AG2233" i="11"/>
  <c r="AG2234" i="11"/>
  <c r="AG2235" i="11"/>
  <c r="AG2236" i="11"/>
  <c r="AG2237" i="11"/>
  <c r="AG2238" i="11"/>
  <c r="AG2239" i="11"/>
  <c r="AG2240" i="11"/>
  <c r="AG2241" i="11"/>
  <c r="AG2242" i="11"/>
  <c r="AG2243" i="11"/>
  <c r="AG2244" i="11"/>
  <c r="AG2245" i="11"/>
  <c r="AG2246" i="11"/>
  <c r="AG2247" i="11"/>
  <c r="AG2248" i="11"/>
  <c r="AG2249" i="11"/>
  <c r="AG2250" i="11"/>
  <c r="AG2251" i="11"/>
  <c r="AG2252" i="11"/>
  <c r="AG2253" i="11"/>
  <c r="AG2254" i="11"/>
  <c r="AG2255" i="11"/>
  <c r="AG2256" i="11"/>
  <c r="AG2257" i="11"/>
  <c r="AG2258" i="11"/>
  <c r="AG2259" i="11"/>
  <c r="AG2260" i="11"/>
  <c r="AG2261" i="11"/>
  <c r="AG2262" i="11"/>
  <c r="AG2263" i="11"/>
  <c r="AG2264" i="11"/>
  <c r="AG2265" i="11"/>
  <c r="AG2266" i="11"/>
  <c r="AG2267" i="11"/>
  <c r="AG2268" i="11"/>
  <c r="AG2269" i="11"/>
  <c r="AG2270" i="11"/>
  <c r="AG2271" i="11"/>
  <c r="AG2272" i="11"/>
  <c r="AG2273" i="11"/>
  <c r="AG2274" i="11"/>
  <c r="AG2275" i="11"/>
  <c r="AG2276" i="11"/>
  <c r="AG2277" i="11"/>
  <c r="AG2278" i="11"/>
  <c r="AG2279" i="11"/>
  <c r="AG2280" i="11"/>
  <c r="AG2281" i="11"/>
  <c r="AG2282" i="11"/>
  <c r="AG2283" i="11"/>
  <c r="AG2284" i="11"/>
  <c r="AG2285" i="11"/>
  <c r="AG2286" i="11"/>
  <c r="AG2287" i="11"/>
  <c r="AG2288" i="11"/>
  <c r="AG2289" i="11"/>
  <c r="AG2290" i="11"/>
  <c r="AG2291" i="11"/>
  <c r="AG2292" i="11"/>
  <c r="AG2293" i="11"/>
  <c r="AG2294" i="11"/>
  <c r="AG2295" i="11"/>
  <c r="AG2296" i="11"/>
  <c r="AG2297" i="11"/>
  <c r="AG2298" i="11"/>
  <c r="AG2299" i="11"/>
  <c r="AG2300" i="11"/>
  <c r="AG2301" i="11"/>
  <c r="AG2302" i="11"/>
  <c r="AG2303" i="11"/>
  <c r="AG2304" i="11"/>
  <c r="AG2305" i="11"/>
  <c r="AG2306" i="11"/>
  <c r="AG2307" i="11"/>
  <c r="AG2308" i="11"/>
  <c r="AG2309" i="11"/>
  <c r="AG2310" i="11"/>
  <c r="AG2311" i="11"/>
  <c r="AG2312" i="11"/>
  <c r="AG2313" i="11"/>
  <c r="AG2314" i="11"/>
  <c r="AG2315" i="11"/>
  <c r="AG2316" i="11"/>
  <c r="AG2317" i="11"/>
  <c r="AG2318" i="11"/>
  <c r="AG2319" i="11"/>
  <c r="AG2320" i="11"/>
  <c r="AG2321" i="11"/>
  <c r="AG2322" i="11"/>
  <c r="AG2323" i="11"/>
  <c r="AG2324" i="11"/>
  <c r="AG2325" i="11"/>
  <c r="AG2326" i="11"/>
  <c r="AG2327" i="11"/>
  <c r="AG2328" i="11"/>
  <c r="AG2329" i="11"/>
  <c r="AG2330" i="11"/>
  <c r="AG2331" i="11"/>
  <c r="AG2332" i="11"/>
  <c r="AG2333" i="11"/>
  <c r="AG2334" i="11"/>
  <c r="AG2335" i="11"/>
  <c r="AG2336" i="11"/>
  <c r="AG2337" i="11"/>
  <c r="AG2338" i="11"/>
  <c r="AG2339" i="11"/>
  <c r="AG2340" i="11"/>
  <c r="AG2341" i="11"/>
  <c r="AG2342" i="11"/>
  <c r="AG2343" i="11"/>
  <c r="AG2344" i="11"/>
  <c r="AG2345" i="11"/>
  <c r="AG2346" i="11"/>
  <c r="AG2347" i="11"/>
  <c r="AG2348" i="11"/>
  <c r="AG2349" i="11"/>
  <c r="AG2350" i="11"/>
  <c r="AG2351" i="11"/>
  <c r="AG2352" i="11"/>
  <c r="AG2353" i="11"/>
  <c r="AG2354" i="11"/>
  <c r="AG2355" i="11"/>
  <c r="AG2356" i="11"/>
  <c r="AG2357" i="11"/>
  <c r="AG2358" i="11"/>
  <c r="AG2359" i="11"/>
  <c r="AG2360" i="11"/>
  <c r="AG2361" i="11"/>
  <c r="AG2362" i="11"/>
  <c r="AG2363" i="11"/>
  <c r="AG2364" i="11"/>
  <c r="AG2365" i="11"/>
  <c r="AG2366" i="11"/>
  <c r="AG2367" i="11"/>
  <c r="AG2368" i="11"/>
  <c r="AG2369" i="11"/>
  <c r="AG2370" i="11"/>
  <c r="AG2371" i="11"/>
  <c r="AG2372" i="11"/>
  <c r="AG2373" i="11"/>
  <c r="AG2374" i="11"/>
  <c r="AG2375" i="11"/>
  <c r="AG2376" i="11"/>
  <c r="AG2377" i="11"/>
  <c r="AG2378" i="11"/>
  <c r="AG2379" i="11"/>
  <c r="AG2380" i="11"/>
  <c r="AG2381" i="11"/>
  <c r="AG2382" i="11"/>
  <c r="AG2383" i="11"/>
  <c r="AG2384" i="11"/>
  <c r="AG2385" i="11"/>
  <c r="AG2386" i="11"/>
  <c r="AG2387" i="11"/>
  <c r="AG2388" i="11"/>
  <c r="AG2389" i="11"/>
  <c r="AG2390" i="11"/>
  <c r="AG2391" i="11"/>
  <c r="AG2392" i="11"/>
  <c r="AG2393" i="11"/>
  <c r="AG2394" i="11"/>
  <c r="AG2395" i="11"/>
  <c r="AG2396" i="11"/>
  <c r="AG2397" i="11"/>
  <c r="AG2398" i="11"/>
  <c r="AG2399" i="11"/>
  <c r="AG2400" i="11"/>
  <c r="AG2401" i="11"/>
  <c r="AG2402" i="11"/>
  <c r="AG2403" i="11"/>
  <c r="AG2404" i="11"/>
  <c r="AG2405" i="11"/>
  <c r="AG2406" i="11"/>
  <c r="AG2407" i="11"/>
  <c r="AG2408" i="11"/>
  <c r="AG2409" i="11"/>
  <c r="AG2410" i="11"/>
  <c r="AG2411" i="11"/>
  <c r="AG2412" i="11"/>
  <c r="AG2413" i="11"/>
  <c r="AG2414" i="11"/>
  <c r="AG2415" i="11"/>
  <c r="AG2416" i="11"/>
  <c r="AG2417" i="11"/>
  <c r="AG2418" i="11"/>
  <c r="AG2419" i="11"/>
  <c r="AG2420" i="11"/>
  <c r="AG2421" i="11"/>
  <c r="AG2422" i="11"/>
  <c r="AG2423" i="11"/>
  <c r="AG2424" i="11"/>
  <c r="AG2425" i="11"/>
  <c r="AG2426" i="11"/>
  <c r="AG2427" i="11"/>
  <c r="AG2428" i="11"/>
  <c r="AG2429" i="11"/>
  <c r="AG2430" i="11"/>
  <c r="AG2431" i="11"/>
  <c r="AG2432" i="11"/>
  <c r="AG2433" i="11"/>
  <c r="AG2434" i="11"/>
  <c r="AG2435" i="11"/>
  <c r="AG2436" i="11"/>
  <c r="AG2437" i="11"/>
  <c r="AG2438" i="11"/>
  <c r="AG2439" i="11"/>
  <c r="AG2440" i="11"/>
  <c r="AG2441" i="11"/>
  <c r="AG2442" i="11"/>
  <c r="AG2443" i="11"/>
  <c r="AG2444" i="11"/>
  <c r="AG2445" i="11"/>
  <c r="AG2446" i="11"/>
  <c r="AG2447" i="11"/>
  <c r="AG2448" i="11"/>
  <c r="AG2449" i="11"/>
  <c r="AG2450" i="11"/>
  <c r="AG2451" i="11"/>
  <c r="AG2452" i="11"/>
  <c r="AG2453" i="11"/>
  <c r="AG2454" i="11"/>
  <c r="AG2455" i="11"/>
  <c r="AG2456" i="11"/>
  <c r="AG2457" i="11"/>
  <c r="AG2458" i="11"/>
  <c r="AG2459" i="11"/>
  <c r="AG2460" i="11"/>
  <c r="AG2461" i="11"/>
  <c r="AG2462" i="11"/>
  <c r="AG2463" i="11"/>
  <c r="AG2464" i="11"/>
  <c r="AG2465" i="11"/>
  <c r="AG2466" i="11"/>
  <c r="AG2467" i="11"/>
  <c r="AG2468" i="11"/>
  <c r="AG2469" i="11"/>
  <c r="AG2470" i="11"/>
  <c r="AG2471" i="11"/>
  <c r="AG2472" i="11"/>
  <c r="AG2473" i="11"/>
  <c r="AG2474" i="11"/>
  <c r="AG2475" i="11"/>
  <c r="AG2476" i="11"/>
  <c r="AG2477" i="11"/>
  <c r="AG2478" i="11"/>
  <c r="AG2479" i="11"/>
  <c r="AG2480" i="11"/>
  <c r="AG2481" i="11"/>
  <c r="AG2482" i="11"/>
  <c r="AG2483" i="11"/>
  <c r="AG2484" i="11"/>
  <c r="AG2485" i="11"/>
  <c r="AG2486" i="11"/>
  <c r="AG2487" i="11"/>
  <c r="AG2488" i="11"/>
  <c r="AG2489" i="11"/>
  <c r="AG2490" i="11"/>
  <c r="AG2491" i="11"/>
  <c r="AG2492" i="11"/>
  <c r="AG2493" i="11"/>
  <c r="AG2494" i="11"/>
  <c r="AG2495" i="11"/>
  <c r="AG2496" i="11"/>
  <c r="AG2497" i="11"/>
  <c r="AG2498" i="11"/>
  <c r="AG2499" i="11"/>
  <c r="AG2500" i="11"/>
  <c r="AG2501" i="11"/>
  <c r="AG2502" i="11"/>
  <c r="AG2503" i="11"/>
  <c r="AG2504" i="11"/>
  <c r="AG2505" i="11"/>
  <c r="AG2506" i="11"/>
  <c r="AG2507" i="11"/>
  <c r="AG2508" i="11"/>
  <c r="AG2509" i="11"/>
  <c r="AG2510" i="11"/>
  <c r="AG2511" i="11"/>
  <c r="AG2512" i="11"/>
  <c r="AG2513" i="11"/>
  <c r="AG2514" i="11"/>
  <c r="AG2515" i="11"/>
  <c r="AG2516" i="11"/>
  <c r="AG2517" i="11"/>
  <c r="AG2518" i="11"/>
  <c r="AG2519" i="11"/>
  <c r="AG2520" i="11"/>
  <c r="AG2521" i="11"/>
  <c r="AG2522" i="11"/>
  <c r="AG2523" i="11"/>
  <c r="AG2524" i="11"/>
  <c r="AG2525" i="11"/>
  <c r="AG2526" i="11"/>
  <c r="AG2527" i="11"/>
  <c r="AG2528" i="11"/>
  <c r="AG2529" i="11"/>
  <c r="AG2530" i="11"/>
  <c r="AG2531" i="11"/>
  <c r="AG2532" i="11"/>
  <c r="AG2533" i="11"/>
  <c r="AG2534" i="11"/>
  <c r="AG2535" i="11"/>
  <c r="AG2536" i="11"/>
  <c r="AG2537" i="11"/>
  <c r="AG2538" i="11"/>
  <c r="AG2539" i="11"/>
  <c r="AG2540" i="11"/>
  <c r="AG2541" i="11"/>
  <c r="AG2542" i="11"/>
  <c r="AG2543" i="11"/>
  <c r="AG2544" i="11"/>
  <c r="AG2545" i="11"/>
  <c r="AG2546" i="11"/>
  <c r="AG2547" i="11"/>
  <c r="AG2548" i="11"/>
  <c r="AG2549" i="11"/>
  <c r="AG2550" i="11"/>
  <c r="AG2551" i="11"/>
  <c r="AG2552" i="11"/>
  <c r="AG2553" i="11"/>
  <c r="AG2554" i="11"/>
  <c r="AG2555" i="11"/>
  <c r="AG2556" i="11"/>
  <c r="AG2557" i="11"/>
  <c r="AG2558" i="11"/>
  <c r="AG2559" i="11"/>
  <c r="AG2560" i="11"/>
  <c r="AG2561" i="11"/>
  <c r="AG2562" i="11"/>
  <c r="AG2563" i="11"/>
  <c r="AG2564" i="11"/>
  <c r="AG2565" i="11"/>
  <c r="AG2566" i="11"/>
  <c r="AG2567" i="11"/>
  <c r="AG2568" i="11"/>
  <c r="AG2569" i="11"/>
  <c r="AG2570" i="11"/>
  <c r="AG2571" i="11"/>
  <c r="AG2572" i="11"/>
  <c r="AG2573" i="11"/>
  <c r="AG2574" i="11"/>
  <c r="AG2575" i="11"/>
  <c r="AG2576" i="11"/>
  <c r="AG2577" i="11"/>
  <c r="AG2578" i="11"/>
  <c r="AG2579" i="11"/>
  <c r="AG2580" i="11"/>
  <c r="AG2581" i="11"/>
  <c r="AG2582" i="11"/>
  <c r="AG2583" i="11"/>
  <c r="AG2584" i="11"/>
  <c r="AG2585" i="11"/>
  <c r="AG2586" i="11"/>
  <c r="AG2587" i="11"/>
  <c r="AG2588" i="11"/>
  <c r="AG2589" i="11"/>
  <c r="AG2590" i="11"/>
  <c r="AG2591" i="11"/>
  <c r="AG2592" i="11"/>
  <c r="AG2593" i="11"/>
  <c r="AG2594" i="11"/>
  <c r="AG2595" i="11"/>
  <c r="AG2596" i="11"/>
  <c r="AG2597" i="11"/>
  <c r="AG2598" i="11"/>
  <c r="AG2599" i="11"/>
  <c r="AG2600" i="11"/>
  <c r="AG2601" i="11"/>
  <c r="AG2602" i="11"/>
  <c r="AG2603" i="11"/>
  <c r="AG2604" i="11"/>
  <c r="AG2605" i="11"/>
  <c r="AG2606" i="11"/>
  <c r="AG2607" i="11"/>
  <c r="AG2608" i="11"/>
  <c r="AG2609" i="11"/>
  <c r="AG2610" i="11"/>
  <c r="AG2611" i="11"/>
  <c r="AG2612" i="11"/>
  <c r="AG2613" i="11"/>
  <c r="AG2614" i="11"/>
  <c r="AG2615" i="11"/>
  <c r="AG2616" i="11"/>
  <c r="AG2617" i="11"/>
  <c r="AG2618" i="11"/>
  <c r="AG2619" i="11"/>
  <c r="AG2620" i="11"/>
  <c r="AG2621" i="11"/>
  <c r="AG2622" i="11"/>
  <c r="AG2623" i="11"/>
  <c r="AG2624" i="11"/>
  <c r="AG2625" i="11"/>
  <c r="AG2626" i="11"/>
  <c r="AG2627" i="11"/>
  <c r="AG2628" i="11"/>
  <c r="AG2629" i="11"/>
  <c r="AG2630" i="11"/>
  <c r="AG2631" i="11"/>
  <c r="AG2632" i="11"/>
  <c r="AG2633" i="11"/>
  <c r="AG2634" i="11"/>
  <c r="AG2635" i="11"/>
  <c r="AG2636" i="11"/>
  <c r="AG2637" i="11"/>
  <c r="AG2638" i="11"/>
  <c r="AG2639" i="11"/>
  <c r="AG2640" i="11"/>
  <c r="AG2641" i="11"/>
  <c r="AG2642" i="11"/>
  <c r="AG2643" i="11"/>
  <c r="AG2644" i="11"/>
  <c r="AG2645" i="11"/>
  <c r="AG2646" i="11"/>
  <c r="AG2647" i="11"/>
  <c r="AG2648" i="11"/>
  <c r="AG2649" i="11"/>
  <c r="AG2650" i="11"/>
  <c r="AG2651" i="11"/>
  <c r="AG2652" i="11"/>
  <c r="AG2653" i="11"/>
  <c r="AG2654" i="11"/>
  <c r="AG2655" i="11"/>
  <c r="AG2656" i="11"/>
  <c r="AG2657" i="11"/>
  <c r="AG2658" i="11"/>
  <c r="AG2659" i="11"/>
  <c r="AG2660" i="11"/>
  <c r="AG2661" i="11"/>
  <c r="AG2662" i="11"/>
  <c r="AG2663" i="11"/>
  <c r="AG2664" i="11"/>
  <c r="AG2665" i="11"/>
  <c r="AG2666" i="11"/>
  <c r="AG2667" i="11"/>
  <c r="AG2668" i="11"/>
  <c r="AG2669" i="11"/>
  <c r="AG2670" i="11"/>
  <c r="AG2671" i="11"/>
  <c r="AG2672" i="11"/>
  <c r="AG2673" i="11"/>
  <c r="AG2674" i="11"/>
  <c r="AG2675" i="11"/>
  <c r="AG2676" i="11"/>
  <c r="AG2677" i="11"/>
  <c r="AG2678" i="11"/>
  <c r="AG2679" i="11"/>
  <c r="AG2680" i="11"/>
  <c r="AG2681" i="11"/>
  <c r="AG2682" i="11"/>
  <c r="AG2683" i="11"/>
  <c r="AG2684" i="11"/>
  <c r="AG2685" i="11"/>
  <c r="AG2686" i="11"/>
  <c r="AG2687" i="11"/>
  <c r="AG2688" i="11"/>
  <c r="AG2689" i="11"/>
  <c r="AG2690" i="11"/>
  <c r="AG2691" i="11"/>
  <c r="AG2692" i="11"/>
  <c r="AG2693" i="11"/>
  <c r="AG2694" i="11"/>
  <c r="AG2695" i="11"/>
  <c r="AG2696" i="11"/>
  <c r="AG2697" i="11"/>
  <c r="AG2698" i="11"/>
  <c r="AG2699" i="11"/>
  <c r="AG2700" i="11"/>
  <c r="AG2701" i="11"/>
  <c r="AG2702" i="11"/>
  <c r="AG2703" i="11"/>
  <c r="AG2704" i="11"/>
  <c r="AG2705" i="11"/>
  <c r="AG2706" i="11"/>
  <c r="AG2707" i="11"/>
  <c r="AG2708" i="11"/>
  <c r="AG2709" i="11"/>
  <c r="AG2710" i="11"/>
  <c r="AG2711" i="11"/>
  <c r="AG2712" i="11"/>
  <c r="AG2713" i="11"/>
  <c r="AG2714" i="11"/>
  <c r="AG2715" i="11"/>
  <c r="AG2716" i="11"/>
  <c r="AG2717" i="11"/>
  <c r="AG2718" i="11"/>
  <c r="AG2719" i="11"/>
  <c r="AG2720" i="11"/>
  <c r="AG2721" i="11"/>
  <c r="AG2722" i="11"/>
  <c r="AG2723" i="11"/>
  <c r="AG2724" i="11"/>
  <c r="AG2725" i="11"/>
  <c r="AG2726" i="11"/>
  <c r="AG2727" i="11"/>
  <c r="AG2728" i="11"/>
  <c r="AG2729" i="11"/>
  <c r="AG2730" i="11"/>
  <c r="AG2731" i="11"/>
  <c r="AG2732" i="11"/>
  <c r="AG2733" i="11"/>
  <c r="AG2734" i="11"/>
  <c r="AG2735" i="11"/>
  <c r="AG2736" i="11"/>
  <c r="AG2737" i="11"/>
  <c r="AG2738" i="11"/>
  <c r="AG2739" i="11"/>
  <c r="AG2740" i="11"/>
  <c r="AG2741" i="11"/>
  <c r="AG2742" i="11"/>
  <c r="AG2743" i="11"/>
  <c r="AG2744" i="11"/>
  <c r="AG2745" i="11"/>
  <c r="AG2746" i="11"/>
  <c r="AG2747" i="11"/>
  <c r="AG2748" i="11"/>
  <c r="AG2749" i="11"/>
  <c r="AG2750" i="11"/>
  <c r="AG2751" i="11"/>
  <c r="AG2752" i="11"/>
  <c r="AG2753" i="11"/>
  <c r="AG2754" i="11"/>
  <c r="AG2755" i="11"/>
  <c r="AG2756" i="11"/>
  <c r="AG2757" i="11"/>
  <c r="AG2758" i="11"/>
  <c r="AG2759" i="11"/>
  <c r="AG2760" i="11"/>
  <c r="AG2761" i="11"/>
  <c r="AG2762" i="11"/>
  <c r="AG2763" i="11"/>
  <c r="AG2764" i="11"/>
  <c r="AG2765" i="11"/>
  <c r="AG2766" i="11"/>
  <c r="AG2767" i="11"/>
  <c r="AG2768" i="11"/>
  <c r="AG2769" i="11"/>
  <c r="AG2770" i="11"/>
  <c r="AG2771" i="11"/>
  <c r="AG2772" i="11"/>
  <c r="AG2773" i="11"/>
  <c r="AG2774" i="11"/>
  <c r="AG2775" i="11"/>
  <c r="AG2776" i="11"/>
  <c r="AG2777" i="11"/>
  <c r="AG2778" i="11"/>
  <c r="AG2779" i="11"/>
  <c r="AG2780" i="11"/>
  <c r="AG2781" i="11"/>
  <c r="AG2782" i="11"/>
  <c r="AG2783" i="11"/>
  <c r="AG2784" i="11"/>
  <c r="AG2785" i="11"/>
  <c r="AG2786" i="11"/>
  <c r="AG2787" i="11"/>
  <c r="AG2788" i="11"/>
  <c r="AG2789" i="11"/>
  <c r="AG2790" i="11"/>
  <c r="AG2791" i="11"/>
  <c r="AG2792" i="11"/>
  <c r="AG2793" i="11"/>
  <c r="AG2794" i="11"/>
  <c r="AG2795" i="11"/>
  <c r="AG2796" i="11"/>
  <c r="AG2797" i="11"/>
  <c r="AG2798" i="11"/>
  <c r="AG2799" i="11"/>
  <c r="AG2800" i="11"/>
  <c r="AG2801" i="11"/>
  <c r="AG2802" i="11"/>
  <c r="AG2803" i="11"/>
  <c r="AG2804" i="11"/>
  <c r="AG2805" i="11"/>
  <c r="AG2806" i="11"/>
  <c r="AG2807" i="11"/>
  <c r="AG2808" i="11"/>
  <c r="AG2809" i="11"/>
  <c r="AG2810" i="11"/>
  <c r="AG2811" i="11"/>
  <c r="AG2812" i="11"/>
  <c r="AG2813" i="11"/>
  <c r="AG2814" i="11"/>
  <c r="AG2815" i="11"/>
  <c r="AG2816" i="11"/>
  <c r="AG2817" i="11"/>
  <c r="AG2818" i="11"/>
  <c r="AG2819" i="11"/>
  <c r="AG2820" i="11"/>
  <c r="AG2821" i="11"/>
  <c r="AG2822" i="11"/>
  <c r="AG2823" i="11"/>
  <c r="AG2824" i="11"/>
  <c r="AG2825" i="11"/>
  <c r="AG2826" i="11"/>
  <c r="AG2827" i="11"/>
  <c r="AG2828" i="11"/>
  <c r="AG2829" i="11"/>
  <c r="AG2830" i="11"/>
  <c r="AG2831" i="11"/>
  <c r="AG2832" i="11"/>
  <c r="AG2833" i="11"/>
  <c r="AG2834" i="11"/>
  <c r="AG2835" i="11"/>
  <c r="AG2836" i="11"/>
  <c r="AG2837" i="11"/>
  <c r="AG2838" i="11"/>
  <c r="AG2839" i="11"/>
  <c r="AG2840" i="11"/>
  <c r="AG2841" i="11"/>
  <c r="AG2842" i="11"/>
  <c r="AG2843" i="11"/>
  <c r="AG2844" i="11"/>
  <c r="AG2845" i="11"/>
  <c r="AG2846" i="11"/>
  <c r="AG2847" i="11"/>
  <c r="AG2848" i="11"/>
  <c r="AG2849" i="11"/>
  <c r="AG2850" i="11"/>
  <c r="AG2851" i="11"/>
  <c r="AG2852" i="11"/>
  <c r="AG2853" i="11"/>
  <c r="AG2854" i="11"/>
  <c r="AG2855" i="11"/>
  <c r="AG2856" i="11"/>
  <c r="AG2857" i="11"/>
  <c r="AG2858" i="11"/>
  <c r="AG2859" i="11"/>
  <c r="AG2860" i="11"/>
  <c r="AG2861" i="11"/>
  <c r="AG2862" i="11"/>
  <c r="AG2863" i="11"/>
  <c r="AG2864" i="11"/>
  <c r="AG2865" i="11"/>
  <c r="AG2866" i="11"/>
  <c r="AG2867" i="11"/>
  <c r="AG2868" i="11"/>
  <c r="AG2869" i="11"/>
  <c r="AG2870" i="11"/>
  <c r="AG2871" i="11"/>
  <c r="AG2872" i="11"/>
  <c r="AG2873" i="11"/>
  <c r="AG2874" i="11"/>
  <c r="AG2875" i="11"/>
  <c r="AG2876" i="11"/>
  <c r="AG2877" i="11"/>
  <c r="AG2878" i="11"/>
  <c r="AG2879" i="11"/>
  <c r="AG2880" i="11"/>
  <c r="AG2881" i="11"/>
  <c r="AG2882" i="11"/>
  <c r="AG2883" i="11"/>
  <c r="AG2884" i="11"/>
  <c r="AG2885" i="11"/>
  <c r="AG2886" i="11"/>
  <c r="AG2887" i="11"/>
  <c r="AG2888" i="11"/>
  <c r="AG2889" i="11"/>
  <c r="AG2890" i="11"/>
  <c r="AG2891" i="11"/>
  <c r="AG2892" i="11"/>
  <c r="AG2893" i="11"/>
  <c r="AG2894" i="11"/>
  <c r="AG2895" i="11"/>
  <c r="AG2896" i="11"/>
  <c r="AG2897" i="11"/>
  <c r="AG2898" i="11"/>
  <c r="AG2899" i="11"/>
  <c r="AG2900" i="11"/>
  <c r="AG2901" i="11"/>
  <c r="AG2902" i="11"/>
  <c r="AG2903" i="11"/>
  <c r="AG2904" i="11"/>
  <c r="AG2905" i="11"/>
  <c r="AG2906" i="11"/>
  <c r="AG2907" i="11"/>
  <c r="AG2908" i="11"/>
  <c r="AG2909" i="11"/>
  <c r="AG2910" i="11"/>
  <c r="AG2911" i="11"/>
  <c r="AG2912" i="11"/>
  <c r="AG2913" i="11"/>
  <c r="AG2914" i="11"/>
  <c r="AG2915" i="11"/>
  <c r="AG2916" i="11"/>
  <c r="AG2917" i="11"/>
  <c r="AG2918" i="11"/>
  <c r="AG2919" i="11"/>
  <c r="AG2920" i="11"/>
  <c r="AG2921" i="11"/>
  <c r="AG2922" i="11"/>
  <c r="AG2923" i="11"/>
  <c r="AG2924" i="11"/>
  <c r="AG2925" i="11"/>
  <c r="AG2926" i="11"/>
  <c r="AG2927" i="11"/>
  <c r="AG2928" i="11"/>
  <c r="AG2929" i="11"/>
  <c r="AG2930" i="11"/>
  <c r="AG2931" i="11"/>
  <c r="AG2932" i="11"/>
  <c r="AG2933" i="11"/>
  <c r="AG2934" i="11"/>
  <c r="AG2935" i="11"/>
  <c r="AG2936" i="11"/>
  <c r="AG2937" i="11"/>
  <c r="AG2938" i="11"/>
  <c r="AG2939" i="11"/>
  <c r="AG2940" i="11"/>
  <c r="AG2941" i="11"/>
  <c r="AG2942" i="11"/>
  <c r="AG2943" i="11"/>
  <c r="AG2944" i="11"/>
  <c r="AG2945" i="11"/>
  <c r="AG2946" i="11"/>
  <c r="AG2947" i="11"/>
  <c r="AG2948" i="11"/>
  <c r="AG2949" i="11"/>
  <c r="AG2950" i="11"/>
  <c r="AG2951" i="11"/>
  <c r="AG2952" i="11"/>
  <c r="AG2953" i="11"/>
  <c r="AG2954" i="11"/>
  <c r="AG2955" i="11"/>
  <c r="AG2956" i="11"/>
  <c r="AG2957" i="11"/>
  <c r="AG2958" i="11"/>
  <c r="AG2959" i="11"/>
  <c r="AG2960" i="11"/>
  <c r="AG2961" i="11"/>
  <c r="AG2962" i="11"/>
  <c r="AG2963" i="11"/>
  <c r="AG2964" i="11"/>
  <c r="AG2965" i="11"/>
  <c r="AG2966" i="11"/>
  <c r="AG2967" i="11"/>
  <c r="AG2968" i="11"/>
  <c r="AG2969" i="11"/>
  <c r="AG2970" i="11"/>
  <c r="AG2971" i="11"/>
  <c r="AG2972" i="11"/>
  <c r="AG2973" i="11"/>
  <c r="AG2974" i="11"/>
  <c r="AG2975" i="11"/>
  <c r="AG2976" i="11"/>
  <c r="AG2977" i="11"/>
  <c r="AG2978" i="11"/>
  <c r="AG2979" i="11"/>
  <c r="AG2980" i="11"/>
  <c r="AG2981" i="11"/>
  <c r="AG2982" i="11"/>
  <c r="AG2983" i="11"/>
  <c r="AG2984" i="11"/>
  <c r="AG2985" i="11"/>
  <c r="AG2986" i="11"/>
  <c r="AG2987" i="11"/>
  <c r="AG2988" i="11"/>
  <c r="AG2989" i="11"/>
  <c r="AG2990" i="11"/>
  <c r="AG2991" i="11"/>
  <c r="AG2992" i="11"/>
  <c r="AG2993" i="11"/>
  <c r="AG2994" i="11"/>
  <c r="AG2995" i="11"/>
  <c r="AG2996" i="11"/>
  <c r="AG2997" i="11"/>
  <c r="AG2998" i="11"/>
  <c r="AG2999" i="11"/>
  <c r="AG3000" i="11"/>
  <c r="AG3001" i="11"/>
  <c r="AG3002" i="11"/>
  <c r="AG3003" i="11"/>
  <c r="AG3004" i="11"/>
  <c r="AG3005" i="11"/>
  <c r="AG3006" i="11"/>
  <c r="AG3007" i="11"/>
  <c r="AG3008" i="11"/>
  <c r="AG3009" i="11"/>
  <c r="AG3010" i="11"/>
  <c r="AG3011" i="11"/>
  <c r="AG3012" i="11"/>
  <c r="AG3013" i="11"/>
  <c r="AG3014" i="11"/>
  <c r="AG3015" i="11"/>
  <c r="AG3016" i="11"/>
  <c r="AG3017" i="11"/>
  <c r="AG3018" i="11"/>
  <c r="AG3019" i="11"/>
  <c r="AG3020" i="11"/>
  <c r="AG3021" i="11"/>
  <c r="AG3022" i="11"/>
  <c r="AG3023" i="11"/>
  <c r="AG3024" i="11"/>
  <c r="AG3025" i="11"/>
  <c r="AG3026" i="11"/>
  <c r="AG3027" i="11"/>
  <c r="AG3028" i="11"/>
  <c r="AG3029" i="11"/>
  <c r="AG3030" i="11"/>
  <c r="AG3031" i="11"/>
  <c r="AG3032" i="11"/>
  <c r="AG3033" i="11"/>
  <c r="AG3034" i="11"/>
  <c r="AG3035" i="11"/>
  <c r="AG3036" i="11"/>
  <c r="AG3037" i="11"/>
  <c r="AG3038" i="11"/>
  <c r="AG3039" i="11"/>
  <c r="AG3040" i="11"/>
  <c r="AG3041" i="11"/>
  <c r="AG3042" i="11"/>
  <c r="AG3043" i="11"/>
  <c r="AG3044" i="11"/>
  <c r="AG3045" i="11"/>
  <c r="AG3046" i="11"/>
  <c r="AG3047" i="11"/>
  <c r="AG3048" i="11"/>
  <c r="AG3049" i="11"/>
  <c r="AG3050" i="11"/>
  <c r="AG3051" i="11"/>
  <c r="AG3052" i="11"/>
  <c r="AG3053" i="11"/>
  <c r="AG3054" i="11"/>
  <c r="AG3055" i="11"/>
  <c r="AG3056" i="11"/>
  <c r="AG3057" i="11"/>
  <c r="AG3058" i="11"/>
  <c r="AG3059" i="11"/>
  <c r="AG3060" i="11"/>
  <c r="AG3061" i="11"/>
  <c r="AG3062" i="11"/>
  <c r="AG3063" i="11"/>
  <c r="AG3064" i="11"/>
  <c r="AG3065" i="11"/>
  <c r="AG3066" i="11"/>
  <c r="AG3067" i="11"/>
  <c r="AG3068" i="11"/>
  <c r="AG3069" i="11"/>
  <c r="AG3070" i="11"/>
  <c r="AG3071" i="11"/>
  <c r="AG3072" i="11"/>
  <c r="AG3073" i="11"/>
  <c r="AG3074" i="11"/>
  <c r="AG3075" i="11"/>
  <c r="AG3076" i="11"/>
  <c r="AG3077" i="11"/>
  <c r="AG3078" i="11"/>
  <c r="AG3079" i="11"/>
  <c r="AG3080" i="11"/>
  <c r="AG3081" i="11"/>
  <c r="AG3082" i="11"/>
  <c r="AG3083" i="11"/>
  <c r="AG3084" i="11"/>
  <c r="AG3085" i="11"/>
  <c r="AG3086" i="11"/>
  <c r="AG3087" i="11"/>
  <c r="AG3088" i="11"/>
  <c r="AG3089" i="11"/>
  <c r="AG3090" i="11"/>
  <c r="AG3091" i="11"/>
  <c r="AG3092" i="11"/>
  <c r="AG3093" i="11"/>
  <c r="AG3094" i="11"/>
  <c r="AG3095" i="11"/>
  <c r="AG3096" i="11"/>
  <c r="AG3097" i="11"/>
  <c r="AG3098" i="11"/>
  <c r="AG3099" i="11"/>
  <c r="AG3100" i="11"/>
  <c r="AG3101" i="11"/>
  <c r="AG3102" i="11"/>
  <c r="AG3103" i="11"/>
  <c r="AG3104" i="11"/>
  <c r="AG3105" i="11"/>
  <c r="AG3106" i="11"/>
  <c r="AG3107" i="11"/>
  <c r="AG3108" i="11"/>
  <c r="AG3109" i="11"/>
  <c r="AG3110" i="11"/>
  <c r="AG3111" i="11"/>
  <c r="AG3112" i="11"/>
  <c r="AG3113" i="11"/>
  <c r="AG3114" i="11"/>
  <c r="AG3115" i="11"/>
  <c r="AG3116" i="11"/>
  <c r="AG3117" i="11"/>
  <c r="AG3118" i="11"/>
  <c r="AG3119" i="11"/>
  <c r="AG3120" i="11"/>
  <c r="AG3121" i="11"/>
  <c r="AG3122" i="11"/>
  <c r="AG3123" i="11"/>
  <c r="AG3124" i="11"/>
  <c r="AG3125" i="11"/>
  <c r="AG3126" i="11"/>
  <c r="AG3127" i="11"/>
  <c r="AG3128" i="11"/>
  <c r="AG3129" i="11"/>
  <c r="AG3130" i="11"/>
  <c r="AG3131" i="11"/>
  <c r="AG3132" i="11"/>
  <c r="AG3133" i="11"/>
  <c r="AG3134" i="11"/>
  <c r="AG3135" i="11"/>
  <c r="AG3136" i="11"/>
  <c r="AG3137" i="11"/>
  <c r="AG3138" i="11"/>
  <c r="AG3139" i="11"/>
  <c r="AG3140" i="11"/>
  <c r="AG3141" i="11"/>
  <c r="AG3142" i="11"/>
  <c r="AG3143" i="11"/>
  <c r="AG3144" i="11"/>
  <c r="AG3145" i="11"/>
  <c r="AG3146" i="11"/>
  <c r="AG3147" i="11"/>
  <c r="AG3148" i="11"/>
  <c r="AG3149" i="11"/>
  <c r="AG3150" i="11"/>
  <c r="AG3151" i="11"/>
  <c r="AG3152" i="11"/>
  <c r="AG3153" i="11"/>
  <c r="AG3154" i="11"/>
  <c r="AG3155" i="11"/>
  <c r="AG3156" i="11"/>
  <c r="AG3157" i="11"/>
  <c r="AG3158" i="11"/>
  <c r="AG3159" i="11"/>
  <c r="AG3160" i="11"/>
  <c r="AG3161" i="11"/>
  <c r="AG3162" i="11"/>
  <c r="AG3163" i="11"/>
  <c r="AG3164" i="11"/>
  <c r="AG3165" i="11"/>
  <c r="AG3166" i="11"/>
  <c r="AG3167" i="11"/>
  <c r="AG3168" i="11"/>
  <c r="AG3169" i="11"/>
  <c r="AG3170" i="11"/>
  <c r="AG3171" i="11"/>
  <c r="AG3172" i="11"/>
  <c r="AG3173" i="11"/>
  <c r="AG3174" i="11"/>
  <c r="AG3175" i="11"/>
  <c r="AG3176" i="11"/>
  <c r="AG3177" i="11"/>
  <c r="AG3178" i="11"/>
  <c r="AG3179" i="11"/>
  <c r="AG3180" i="11"/>
  <c r="AG3181" i="11"/>
  <c r="AG3182" i="11"/>
  <c r="AG3183" i="11"/>
  <c r="AG3184" i="11"/>
  <c r="AG3185" i="11"/>
  <c r="AG3186" i="11"/>
  <c r="AG3187" i="11"/>
  <c r="AG3188" i="11"/>
  <c r="AG3189" i="11"/>
  <c r="AG3190" i="11"/>
  <c r="AG3191" i="11"/>
  <c r="AG3192" i="11"/>
  <c r="AG3193" i="11"/>
  <c r="AG3194" i="11"/>
  <c r="AG3195" i="11"/>
  <c r="AG3196" i="11"/>
  <c r="AG3197" i="11"/>
  <c r="AG3198" i="11"/>
  <c r="AG3199" i="11"/>
  <c r="AG3200" i="11"/>
  <c r="AG3201" i="11"/>
  <c r="AG3202" i="11"/>
  <c r="AG3203" i="11"/>
  <c r="AG3204" i="11"/>
  <c r="AG3205" i="11"/>
  <c r="AG3206" i="11"/>
  <c r="AG3207" i="11"/>
  <c r="AG3208" i="11"/>
  <c r="AG3209" i="11"/>
  <c r="AG3210" i="11"/>
  <c r="AG3211" i="11"/>
  <c r="AG3212" i="11"/>
  <c r="AG3213" i="11"/>
  <c r="AG3214" i="11"/>
  <c r="AG3215" i="11"/>
  <c r="AG3216" i="11"/>
  <c r="AG3217" i="11"/>
  <c r="AG3218" i="11"/>
  <c r="AG3219" i="11"/>
  <c r="AG3220" i="11"/>
  <c r="AG3221" i="11"/>
  <c r="AG3222" i="11"/>
  <c r="AG3223" i="11"/>
  <c r="AG3224" i="11"/>
  <c r="AG3225" i="11"/>
  <c r="AG3226" i="11"/>
  <c r="AG3227" i="11"/>
  <c r="AG3228" i="11"/>
  <c r="AG3229" i="11"/>
  <c r="AG3230" i="11"/>
  <c r="AG3231" i="11"/>
  <c r="AG3232" i="11"/>
  <c r="AG3233" i="11"/>
  <c r="AG3234" i="11"/>
  <c r="AG3235" i="11"/>
  <c r="AG3236" i="11"/>
  <c r="AG3237" i="11"/>
  <c r="AG3238" i="11"/>
  <c r="AG3239" i="11"/>
  <c r="AG3240" i="11"/>
  <c r="AG3241" i="11"/>
  <c r="AG3242" i="11"/>
  <c r="AG3243" i="11"/>
  <c r="AG3244" i="11"/>
  <c r="AG3245" i="11"/>
  <c r="AG3246" i="11"/>
  <c r="AG3247" i="11"/>
  <c r="AG3248" i="11"/>
  <c r="AG3249" i="11"/>
  <c r="AG3250" i="11"/>
  <c r="AG3251" i="11"/>
  <c r="AG3252" i="11"/>
  <c r="AG3253" i="11"/>
  <c r="AG3254" i="11"/>
  <c r="AG3255" i="11"/>
  <c r="AG3256" i="11"/>
  <c r="AG3257" i="11"/>
  <c r="AG3258" i="11"/>
  <c r="AG3259" i="11"/>
  <c r="AG3260" i="11"/>
  <c r="AG3261" i="11"/>
  <c r="AG3262" i="11"/>
  <c r="AG3263" i="11"/>
  <c r="AG3264" i="11"/>
  <c r="AG3265" i="11"/>
  <c r="AG3266" i="11"/>
  <c r="AG3267" i="11"/>
  <c r="AG3268" i="11"/>
  <c r="AG3269" i="11"/>
  <c r="AG3270" i="11"/>
  <c r="AG3271" i="11"/>
  <c r="AG3272" i="11"/>
  <c r="AG3273" i="11"/>
  <c r="AG3274" i="11"/>
  <c r="AG3275" i="11"/>
  <c r="AG3276" i="11"/>
  <c r="AG3277" i="11"/>
  <c r="AG3278" i="11"/>
  <c r="AG3279" i="11"/>
  <c r="AG3280" i="11"/>
  <c r="AG3281" i="11"/>
  <c r="AG3282" i="11"/>
  <c r="AG3283" i="11"/>
  <c r="AG3284" i="11"/>
  <c r="AG3285" i="11"/>
  <c r="AG3286" i="11"/>
  <c r="AG3287" i="11"/>
  <c r="AG3288" i="11"/>
  <c r="AG3289" i="11"/>
  <c r="AG3290" i="11"/>
  <c r="AG3291" i="11"/>
  <c r="AG3292" i="11"/>
  <c r="AG3293" i="11"/>
  <c r="AG3294" i="11"/>
  <c r="AG3295" i="11"/>
  <c r="AG3296" i="11"/>
  <c r="AG3297" i="11"/>
  <c r="AG3298" i="11"/>
  <c r="AG3299" i="11"/>
  <c r="AG3300" i="11"/>
  <c r="AG3301" i="11"/>
  <c r="AG3302" i="11"/>
  <c r="AG3303" i="11"/>
  <c r="AG3304" i="11"/>
  <c r="AG3305" i="11"/>
  <c r="AG3306" i="11"/>
  <c r="AG3307" i="11"/>
  <c r="AG3308" i="11"/>
  <c r="AG3309" i="11"/>
  <c r="AG3310" i="11"/>
  <c r="AG3311" i="11"/>
  <c r="AG3312" i="11"/>
  <c r="AG3313" i="11"/>
  <c r="AG3314" i="11"/>
  <c r="AG3315" i="11"/>
  <c r="AG3316" i="11"/>
  <c r="AG3317" i="11"/>
  <c r="AG3318" i="11"/>
  <c r="AG3319" i="11"/>
  <c r="AG3320" i="11"/>
  <c r="AG3321" i="11"/>
  <c r="AG3322" i="11"/>
  <c r="AG3323" i="11"/>
  <c r="AG3324" i="11"/>
  <c r="AG3325" i="11"/>
  <c r="AG3326" i="11"/>
  <c r="AG3327" i="11"/>
  <c r="AG3328" i="11"/>
  <c r="AG3329" i="11"/>
  <c r="AG3330" i="11"/>
  <c r="AG3331" i="11"/>
  <c r="AG3332" i="11"/>
  <c r="AG3333" i="11"/>
  <c r="AG3334" i="11"/>
  <c r="AG3335" i="11"/>
  <c r="AG3336" i="11"/>
  <c r="AG3337" i="11"/>
  <c r="AG3338" i="11"/>
  <c r="AG3339" i="11"/>
  <c r="AG3340" i="11"/>
  <c r="AG3341" i="11"/>
  <c r="AG3342" i="11"/>
  <c r="AG3343" i="11"/>
  <c r="AG3344" i="11"/>
  <c r="AG3345" i="11"/>
  <c r="AG3346" i="11"/>
  <c r="AG3347" i="11"/>
  <c r="AG3348" i="11"/>
  <c r="AG3349" i="11"/>
  <c r="AG3350" i="11"/>
  <c r="AG3351" i="11"/>
  <c r="AG3352" i="11"/>
  <c r="AG3353" i="11"/>
  <c r="AG3354" i="11"/>
  <c r="AG3355" i="11"/>
  <c r="AG3356" i="11"/>
  <c r="AG3357" i="11"/>
  <c r="AG3358" i="11"/>
  <c r="AG3359" i="11"/>
  <c r="AG3360" i="11"/>
  <c r="AG3361" i="11"/>
  <c r="AG3362" i="11"/>
  <c r="AG3363" i="11"/>
  <c r="AG3364" i="11"/>
  <c r="AG3365" i="11"/>
  <c r="AG3366" i="11"/>
  <c r="AG3367" i="11"/>
  <c r="AG3368" i="11"/>
  <c r="AG3369" i="11"/>
  <c r="AG3370" i="11"/>
  <c r="AG3371" i="11"/>
  <c r="AG3372" i="11"/>
  <c r="AG3373" i="11"/>
  <c r="AG3374" i="11"/>
  <c r="AG3375" i="11"/>
  <c r="AG3376" i="11"/>
  <c r="AG3377" i="11"/>
  <c r="AG3378" i="11"/>
  <c r="AG3379" i="11"/>
  <c r="AG3380" i="11"/>
  <c r="AG3381" i="11"/>
  <c r="AG3382" i="11"/>
  <c r="AG3383" i="11"/>
  <c r="AG3384" i="11"/>
  <c r="AG3385" i="11"/>
  <c r="AG3386" i="11"/>
  <c r="AG3387" i="11"/>
  <c r="AG3388" i="11"/>
  <c r="AG3389" i="11"/>
  <c r="AG3390" i="11"/>
  <c r="AG3391" i="11"/>
  <c r="AG3392" i="11"/>
  <c r="AG3393" i="11"/>
  <c r="AG3394" i="11"/>
  <c r="AG3395" i="11"/>
  <c r="AG3396" i="11"/>
  <c r="AG3397" i="11"/>
  <c r="AG3398" i="11"/>
  <c r="AG3399" i="11"/>
  <c r="AG3400" i="11"/>
  <c r="AG3401" i="11"/>
  <c r="AG3402" i="11"/>
  <c r="AG3403" i="11"/>
  <c r="AG3404" i="11"/>
  <c r="AG3405" i="11"/>
  <c r="AG3406" i="11"/>
  <c r="AG3407" i="11"/>
  <c r="AG3408" i="11"/>
  <c r="AG3409" i="11"/>
  <c r="AG3410" i="11"/>
  <c r="AG3411" i="11"/>
  <c r="AG3412" i="11"/>
  <c r="AG3413" i="11"/>
  <c r="AG3414" i="11"/>
  <c r="AG3415" i="11"/>
  <c r="AG3416" i="11"/>
  <c r="AG3417" i="11"/>
  <c r="AG3418" i="11"/>
  <c r="AG3419" i="11"/>
  <c r="AG3420" i="11"/>
  <c r="AG3421" i="11"/>
  <c r="AG3422" i="11"/>
  <c r="AG3423" i="11"/>
  <c r="AG3424" i="11"/>
  <c r="AG3425" i="11"/>
  <c r="AG3426" i="11"/>
  <c r="AG3427" i="11"/>
  <c r="AG3428" i="11"/>
  <c r="AG3429" i="11"/>
  <c r="AG3430" i="11"/>
  <c r="AG3431" i="11"/>
  <c r="AG3432" i="11"/>
  <c r="AG3433" i="11"/>
  <c r="AG3434" i="11"/>
  <c r="AG3435" i="11"/>
  <c r="AG3436" i="11"/>
  <c r="AG3437" i="11"/>
  <c r="AG3438" i="11"/>
  <c r="AG3439" i="11"/>
  <c r="AG3440" i="11"/>
  <c r="AG3441" i="11"/>
  <c r="AG3442" i="11"/>
  <c r="AG3443" i="11"/>
  <c r="AG3444" i="11"/>
  <c r="AG3445" i="11"/>
  <c r="AG3446" i="11"/>
  <c r="AG3447" i="11"/>
  <c r="AG3448" i="11"/>
  <c r="AG3449" i="11"/>
  <c r="AG3450" i="11"/>
  <c r="AG3451" i="11"/>
  <c r="AG3452" i="11"/>
  <c r="AG3453" i="11"/>
  <c r="AG3454" i="11"/>
  <c r="AG3455" i="11"/>
  <c r="AG3456" i="11"/>
  <c r="AG3457" i="11"/>
  <c r="AG3458" i="11"/>
  <c r="AG3459" i="11"/>
  <c r="AG3460" i="11"/>
  <c r="AG3461" i="11"/>
  <c r="AG3462" i="11"/>
  <c r="AG3463" i="11"/>
  <c r="AG3464" i="11"/>
  <c r="AG3465" i="11"/>
  <c r="AG3466" i="11"/>
  <c r="AG3467" i="11"/>
  <c r="AG3468" i="11"/>
  <c r="AG3469" i="11"/>
  <c r="AG3470" i="11"/>
  <c r="AG3471" i="11"/>
  <c r="AG3472" i="11"/>
  <c r="AG3473" i="11"/>
  <c r="AG3474" i="11"/>
  <c r="AG3475" i="11"/>
  <c r="AG3476" i="11"/>
  <c r="AG3477" i="11"/>
  <c r="AG3478" i="11"/>
  <c r="AG3479" i="11"/>
  <c r="AG3480" i="11"/>
  <c r="AG3481" i="11"/>
  <c r="AG3482" i="11"/>
  <c r="AG3483" i="11"/>
  <c r="AG3484" i="11"/>
  <c r="AG3485" i="11"/>
  <c r="AG3486" i="11"/>
  <c r="AG3487" i="11"/>
  <c r="AG3488" i="11"/>
  <c r="AG3489" i="11"/>
  <c r="AG3490" i="11"/>
  <c r="AG3491" i="11"/>
  <c r="AG3492" i="11"/>
  <c r="AG3493" i="11"/>
  <c r="AG3494" i="11"/>
  <c r="AG3495" i="11"/>
  <c r="AG3496" i="11"/>
  <c r="AG3497" i="11"/>
  <c r="AG3498" i="11"/>
  <c r="AG3499" i="11"/>
  <c r="AG3500" i="11"/>
  <c r="AG3501" i="11"/>
  <c r="AG3502" i="11"/>
  <c r="AG3503" i="11"/>
  <c r="AG3504" i="11"/>
  <c r="AG3505" i="11"/>
  <c r="AG3506" i="11"/>
  <c r="AG3507" i="11"/>
  <c r="AG3508" i="11"/>
  <c r="AG3509" i="11"/>
  <c r="AG3510" i="11"/>
  <c r="AG3511" i="11"/>
  <c r="AG3512" i="11"/>
  <c r="AG3513" i="11"/>
  <c r="AG3514" i="11"/>
  <c r="AG3515" i="11"/>
  <c r="AG3516" i="11"/>
  <c r="AG3517" i="11"/>
  <c r="AG3518" i="11"/>
  <c r="AG3519" i="11"/>
  <c r="AG3520" i="11"/>
  <c r="AG3521" i="11"/>
  <c r="AG3522" i="11"/>
  <c r="AG3523" i="11"/>
  <c r="AG3524" i="11"/>
  <c r="AG3525" i="11"/>
  <c r="AG3526" i="11"/>
  <c r="AG3527" i="11"/>
  <c r="AG3528" i="11"/>
  <c r="AG3529" i="11"/>
  <c r="AG3530" i="11"/>
  <c r="AG3531" i="11"/>
  <c r="AG3532" i="11"/>
  <c r="AG3533" i="11"/>
  <c r="AG3534" i="11"/>
  <c r="AG3535" i="11"/>
  <c r="AG3536" i="11"/>
  <c r="AG3537" i="11"/>
  <c r="AG3538" i="11"/>
  <c r="AG3539" i="11"/>
  <c r="AG3540" i="11"/>
  <c r="AG3541" i="11"/>
  <c r="AG3542" i="11"/>
  <c r="AG3543" i="11"/>
  <c r="AG3544" i="11"/>
  <c r="AG3545" i="11"/>
  <c r="AG3546" i="11"/>
  <c r="AG3547" i="11"/>
  <c r="AG3548" i="11"/>
  <c r="AG3549" i="11"/>
  <c r="AG3550" i="11"/>
  <c r="AG3551" i="11"/>
  <c r="AG3552" i="11"/>
  <c r="AG3553" i="11"/>
  <c r="AG3554" i="11"/>
  <c r="AG3555" i="11"/>
  <c r="AG3556" i="11"/>
  <c r="AG3557" i="11"/>
  <c r="AG3558" i="11"/>
  <c r="AG3559" i="11"/>
  <c r="AG3560" i="11"/>
  <c r="AG3561" i="11"/>
  <c r="AG3562" i="11"/>
  <c r="AG3563" i="11"/>
  <c r="AG3564" i="11"/>
  <c r="AG3565" i="11"/>
  <c r="AG3566" i="11"/>
  <c r="AG3567" i="11"/>
  <c r="AG3568" i="11"/>
  <c r="AG3569" i="11"/>
  <c r="AG3570" i="11"/>
  <c r="AG3571" i="11"/>
  <c r="AG3572" i="11"/>
  <c r="AG3573" i="11"/>
  <c r="AG3574" i="11"/>
  <c r="AG3575" i="11"/>
  <c r="AG3576" i="11"/>
  <c r="AG3577" i="11"/>
  <c r="AG3578" i="11"/>
  <c r="AG3579" i="11"/>
  <c r="AG3580" i="11"/>
  <c r="AG3581" i="11"/>
  <c r="AG3582" i="11"/>
  <c r="AG3583" i="11"/>
  <c r="AG3584" i="11"/>
  <c r="AG3585" i="11"/>
  <c r="AG3586" i="11"/>
  <c r="AG3587" i="11"/>
  <c r="AG3588" i="11"/>
  <c r="AG3589" i="11"/>
  <c r="AG3590" i="11"/>
  <c r="AG3591" i="11"/>
  <c r="AG3592" i="11"/>
  <c r="AG3593" i="11"/>
  <c r="AG3594" i="11"/>
  <c r="AG3595" i="11"/>
  <c r="AG3596" i="11"/>
  <c r="AG3597" i="11"/>
  <c r="AG3598" i="11"/>
  <c r="AG3599" i="11"/>
  <c r="AG3600" i="11"/>
  <c r="AG3601" i="11"/>
  <c r="AG3602" i="11"/>
  <c r="AG3603" i="11"/>
  <c r="AG3604" i="11"/>
  <c r="AG3605" i="11"/>
  <c r="AG3606" i="11"/>
  <c r="AG3607" i="11"/>
  <c r="AG3608" i="11"/>
  <c r="AG3609" i="11"/>
  <c r="AG3610" i="11"/>
  <c r="AG3611" i="11"/>
  <c r="AG3612" i="11"/>
  <c r="AG3613" i="11"/>
  <c r="AG3614" i="11"/>
  <c r="AG3615" i="11"/>
  <c r="AG3616" i="11"/>
  <c r="AG3617" i="11"/>
  <c r="AG3618" i="11"/>
  <c r="AG3619" i="11"/>
  <c r="AG3620" i="11"/>
  <c r="AG3621" i="11"/>
  <c r="AG3622" i="11"/>
  <c r="AG3623" i="11"/>
  <c r="AG3624" i="11"/>
  <c r="AG3625" i="11"/>
  <c r="AG3626" i="11"/>
  <c r="AG3627" i="11"/>
  <c r="AG3628" i="11"/>
  <c r="AG3629" i="11"/>
  <c r="AG3630" i="11"/>
  <c r="AG3631" i="11"/>
  <c r="AG3632" i="11"/>
  <c r="AG3633" i="11"/>
  <c r="AG3634" i="11"/>
  <c r="AG3635" i="11"/>
  <c r="AG3636" i="11"/>
  <c r="AG3637" i="11"/>
  <c r="AG3638" i="11"/>
  <c r="AG3639" i="11"/>
  <c r="AG3640" i="11"/>
  <c r="AG3641" i="11"/>
  <c r="AG3642" i="11"/>
  <c r="AG3643" i="11"/>
  <c r="AG3644" i="11"/>
  <c r="AG3645" i="11"/>
  <c r="AG3646" i="11"/>
  <c r="AG3647" i="11"/>
  <c r="AG3648" i="11"/>
  <c r="AG3649" i="11"/>
  <c r="AG3650" i="11"/>
  <c r="AG3651" i="11"/>
  <c r="AG3652" i="11"/>
  <c r="AG3653" i="11"/>
  <c r="AG3654" i="11"/>
  <c r="AG3655" i="11"/>
  <c r="AG3656" i="11"/>
  <c r="AG3657" i="11"/>
  <c r="AG3658" i="11"/>
  <c r="AG3659" i="11"/>
  <c r="AG3660" i="11"/>
  <c r="AG3661" i="11"/>
  <c r="AG3662" i="11"/>
  <c r="AG3663" i="11"/>
  <c r="AG3664" i="11"/>
  <c r="AG3665" i="11"/>
  <c r="AG3666" i="11"/>
  <c r="AG3667" i="11"/>
  <c r="AG3668" i="11"/>
  <c r="AG3669" i="11"/>
  <c r="AG3670" i="11"/>
  <c r="AG3671" i="11"/>
  <c r="AG3672" i="11"/>
  <c r="AG3673" i="11"/>
  <c r="AG3674" i="11"/>
  <c r="AG3675" i="11"/>
  <c r="AG3676" i="11"/>
  <c r="AG3677" i="11"/>
  <c r="AG3678" i="11"/>
  <c r="AG3679" i="11"/>
  <c r="AG3680" i="11"/>
  <c r="AG3681" i="11"/>
  <c r="AG3682" i="11"/>
  <c r="AG3683" i="11"/>
  <c r="AG3684" i="11"/>
  <c r="AG3685" i="11"/>
  <c r="AG3686" i="11"/>
  <c r="AG3687" i="11"/>
  <c r="AG3688" i="11"/>
  <c r="AG3689" i="11"/>
  <c r="AG3690" i="11"/>
  <c r="AG3691" i="11"/>
  <c r="AG3692" i="11"/>
  <c r="AG3693" i="11"/>
  <c r="AG3694" i="11"/>
  <c r="AG3695" i="11"/>
  <c r="AG3696" i="11"/>
  <c r="AG3697" i="11"/>
  <c r="AG3698" i="11"/>
  <c r="AG3699" i="11"/>
  <c r="AG3700" i="11"/>
  <c r="AG3701" i="11"/>
  <c r="AG3702" i="11"/>
  <c r="AG3703" i="11"/>
  <c r="AG3704" i="11"/>
  <c r="AG3705" i="11"/>
  <c r="AG3706" i="11"/>
  <c r="AG3707" i="11"/>
  <c r="AG3708" i="11"/>
  <c r="AG3709" i="11"/>
  <c r="AG3710" i="11"/>
  <c r="AG3711" i="11"/>
  <c r="AG3712" i="11"/>
  <c r="AG3713" i="11"/>
  <c r="AG3714" i="11"/>
  <c r="AG3715" i="11"/>
  <c r="AG3716" i="11"/>
  <c r="AG3717" i="11"/>
  <c r="AG3718" i="11"/>
  <c r="AG3719" i="11"/>
  <c r="AG3720" i="11"/>
  <c r="AG3721" i="11"/>
  <c r="AG3722" i="11"/>
  <c r="AG3723" i="11"/>
  <c r="AG3724" i="11"/>
  <c r="AG3725" i="11"/>
  <c r="AG3726" i="11"/>
  <c r="AG3727" i="11"/>
  <c r="AG3728" i="11"/>
  <c r="AG3729" i="11"/>
  <c r="AG3730" i="11"/>
  <c r="AG3731" i="11"/>
  <c r="AG3732" i="11"/>
  <c r="AG3733" i="11"/>
  <c r="AG3734" i="11"/>
  <c r="AG3735" i="11"/>
  <c r="AG3736" i="11"/>
  <c r="AG3737" i="11"/>
  <c r="AG3738" i="11"/>
  <c r="AG3739" i="11"/>
  <c r="AG3740" i="11"/>
  <c r="AG3741" i="11"/>
  <c r="AG3742" i="11"/>
  <c r="AG3743" i="11"/>
  <c r="AG3744" i="11"/>
  <c r="AG3745" i="11"/>
  <c r="AG3746" i="11"/>
  <c r="AG3747" i="11"/>
  <c r="AG3748" i="11"/>
  <c r="AG3749" i="11"/>
  <c r="AG3750" i="11"/>
  <c r="AG3751" i="11"/>
  <c r="AG3752" i="11"/>
  <c r="AG3753" i="11"/>
  <c r="AG3754" i="11"/>
  <c r="AG3755" i="11"/>
  <c r="AG3756" i="11"/>
  <c r="AG3757" i="11"/>
  <c r="AG3758" i="11"/>
  <c r="AG3759" i="11"/>
  <c r="AG3760" i="11"/>
  <c r="AG3761" i="11"/>
  <c r="AG3762" i="11"/>
  <c r="AG3763" i="11"/>
  <c r="AG3764" i="11"/>
  <c r="AG3765" i="11"/>
  <c r="AG3766" i="11"/>
  <c r="AG3767" i="11"/>
  <c r="AG3768" i="11"/>
  <c r="AG3769" i="11"/>
  <c r="AG3770" i="11"/>
  <c r="AG3771" i="11"/>
  <c r="AG3772" i="11"/>
  <c r="AG3773" i="11"/>
  <c r="AG3774" i="11"/>
  <c r="AG3775" i="11"/>
  <c r="AG3776" i="11"/>
  <c r="AG3777" i="11"/>
  <c r="AG3778" i="11"/>
  <c r="AG3779" i="11"/>
  <c r="AG3780" i="11"/>
  <c r="AG3781" i="11"/>
  <c r="AG3782" i="11"/>
  <c r="AG3783" i="11"/>
  <c r="AG3784" i="11"/>
  <c r="AG3785" i="11"/>
  <c r="AG3786" i="11"/>
  <c r="AG3787" i="11"/>
  <c r="AG3788" i="11"/>
  <c r="AG3789" i="11"/>
  <c r="AG3790" i="11"/>
  <c r="AG3791" i="11"/>
  <c r="AG3792" i="11"/>
  <c r="AG3793" i="11"/>
  <c r="AG3794" i="11"/>
  <c r="AG3795" i="11"/>
  <c r="AG3796" i="11"/>
  <c r="AG3797" i="11"/>
  <c r="AG3798" i="11"/>
  <c r="AG3799" i="11"/>
  <c r="AG3800" i="11"/>
  <c r="AG3801" i="11"/>
  <c r="AG3802" i="11"/>
  <c r="AG3803" i="11"/>
  <c r="AG3804" i="11"/>
  <c r="AG3805" i="11"/>
  <c r="AG3806" i="11"/>
  <c r="AG3807" i="11"/>
  <c r="AG3808" i="11"/>
  <c r="AG3809" i="11"/>
  <c r="AG3810" i="11"/>
  <c r="AG3811" i="11"/>
  <c r="AG3812" i="11"/>
  <c r="AG3813" i="11"/>
  <c r="AG3814" i="11"/>
  <c r="AG3815" i="11"/>
  <c r="AG3816" i="11"/>
  <c r="AG3817" i="11"/>
  <c r="AG3818" i="11"/>
  <c r="AG3819" i="11"/>
  <c r="AG3820" i="11"/>
  <c r="AG3821" i="11"/>
  <c r="AG3822" i="11"/>
  <c r="AG3823" i="11"/>
  <c r="AG3824" i="11"/>
  <c r="AG3825" i="11"/>
  <c r="AG3826" i="11"/>
  <c r="AG3827" i="11"/>
  <c r="AG3828" i="11"/>
  <c r="AG3829" i="11"/>
  <c r="AG3830" i="11"/>
  <c r="AG3831" i="11"/>
  <c r="AG3832" i="11"/>
  <c r="AG3833" i="11"/>
  <c r="AG3834" i="11"/>
  <c r="AG3835" i="11"/>
  <c r="AG3836" i="11"/>
  <c r="AG3837" i="11"/>
  <c r="AG3838" i="11"/>
  <c r="AG3839" i="11"/>
  <c r="AG3840" i="11"/>
  <c r="AG3841" i="11"/>
  <c r="AG3842" i="11"/>
  <c r="AG3843" i="11"/>
  <c r="AG3844" i="11"/>
  <c r="AG3845" i="11"/>
  <c r="AG3846" i="11"/>
  <c r="AG3847" i="11"/>
  <c r="AG3848" i="11"/>
  <c r="AG3849" i="11"/>
  <c r="AG3850" i="11"/>
  <c r="AG3851" i="11"/>
  <c r="AG3852" i="11"/>
  <c r="AG3853" i="11"/>
  <c r="AG3854" i="11"/>
  <c r="AG3855" i="11"/>
  <c r="AG3856" i="11"/>
  <c r="AG3857" i="11"/>
  <c r="AG3858" i="11"/>
  <c r="AG3859" i="11"/>
  <c r="AG3860" i="11"/>
  <c r="AG3861" i="11"/>
  <c r="AG3862" i="11"/>
  <c r="AG3863" i="11"/>
  <c r="AG3864" i="11"/>
  <c r="AG3865" i="11"/>
  <c r="AG3866" i="11"/>
  <c r="AG3867" i="11"/>
  <c r="AG3868" i="11"/>
  <c r="AG3869" i="11"/>
  <c r="AG3870" i="11"/>
  <c r="AG3871" i="11"/>
  <c r="AG3872" i="11"/>
  <c r="AG3873" i="11"/>
  <c r="AG3874" i="11"/>
  <c r="AG3875" i="11"/>
  <c r="AG3876" i="11"/>
  <c r="AG3877" i="11"/>
  <c r="AG3878" i="11"/>
  <c r="AG3879" i="11"/>
  <c r="AG3880" i="11"/>
  <c r="AG3881" i="11"/>
  <c r="AG3882" i="11"/>
  <c r="AG3883" i="11"/>
  <c r="AG3884" i="11"/>
  <c r="AG3885" i="11"/>
  <c r="AG3886" i="11"/>
  <c r="AG3887" i="11"/>
  <c r="AG3888" i="11"/>
  <c r="AG3889" i="11"/>
  <c r="AG3890" i="11"/>
  <c r="AG3891" i="11"/>
  <c r="AG3892" i="11"/>
  <c r="AG3893" i="11"/>
  <c r="AG3894" i="11"/>
  <c r="AG3895" i="11"/>
  <c r="AG3896" i="11"/>
  <c r="AG3897" i="11"/>
  <c r="AG3898" i="11"/>
  <c r="AG3899" i="11"/>
  <c r="AG3900" i="11"/>
  <c r="AG3901" i="11"/>
  <c r="AG3902" i="11"/>
  <c r="AG3903" i="11"/>
  <c r="AG3904" i="11"/>
  <c r="AG3905" i="11"/>
  <c r="AG3906" i="11"/>
  <c r="AG3907" i="11"/>
  <c r="AG3908" i="11"/>
  <c r="AG3909" i="11"/>
  <c r="AG3910" i="11"/>
  <c r="AG3911" i="11"/>
  <c r="AG3912" i="11"/>
  <c r="AG3913" i="11"/>
  <c r="AG3914" i="11"/>
  <c r="AG3915" i="11"/>
  <c r="AG3916" i="11"/>
  <c r="AG3917" i="11"/>
  <c r="AG3918" i="11"/>
  <c r="AG3919" i="11"/>
  <c r="AG3920" i="11"/>
  <c r="AG3921" i="11"/>
  <c r="AG3922" i="11"/>
  <c r="AG3923" i="11"/>
  <c r="AG3924" i="11"/>
  <c r="AG3925" i="11"/>
  <c r="AG3926" i="11"/>
  <c r="AG3927" i="11"/>
  <c r="AG3928" i="11"/>
  <c r="AG3929" i="11"/>
  <c r="AG3930" i="11"/>
  <c r="AG3931" i="11"/>
  <c r="AG3932" i="11"/>
  <c r="AG3933" i="11"/>
  <c r="AG3934" i="11"/>
  <c r="AG3935" i="11"/>
  <c r="AG3936" i="11"/>
  <c r="AG3937" i="11"/>
  <c r="AG3938" i="11"/>
  <c r="AG3939" i="11"/>
  <c r="AG3940" i="11"/>
  <c r="AG3941" i="11"/>
  <c r="AG3942" i="11"/>
  <c r="AG3943" i="11"/>
  <c r="AG3944" i="11"/>
  <c r="AG3945" i="11"/>
  <c r="AG3946" i="11"/>
  <c r="AG3947" i="11"/>
  <c r="AG3948" i="11"/>
  <c r="AG3949" i="11"/>
  <c r="AG3950" i="11"/>
  <c r="AG3951" i="11"/>
  <c r="AG3952" i="11"/>
  <c r="AG3953" i="11"/>
  <c r="AG3954" i="11"/>
  <c r="AG3955" i="11"/>
  <c r="AG3956" i="11"/>
  <c r="AG3957" i="11"/>
  <c r="AG3958" i="11"/>
  <c r="AG3959" i="11"/>
  <c r="AG3960" i="11"/>
  <c r="AG3961" i="11"/>
  <c r="AG3962" i="11"/>
  <c r="AG3963" i="11"/>
  <c r="AG3964" i="11"/>
  <c r="AG3965" i="11"/>
  <c r="AG3966" i="11"/>
  <c r="AG3967" i="11"/>
  <c r="AG3968" i="11"/>
  <c r="AG3969" i="11"/>
  <c r="AG3970" i="11"/>
  <c r="AG3971" i="11"/>
  <c r="AG3972" i="11"/>
  <c r="AG3973" i="11"/>
  <c r="AG3974" i="11"/>
  <c r="AG3975" i="11"/>
  <c r="AG3976" i="11"/>
  <c r="AG3977" i="11"/>
  <c r="AG3978" i="11"/>
  <c r="AG3979" i="11"/>
  <c r="AG3980" i="11"/>
  <c r="AG3981" i="11"/>
  <c r="AG3982" i="11"/>
  <c r="AG3983" i="11"/>
  <c r="AG3984" i="11"/>
  <c r="AG3985" i="11"/>
  <c r="AG3986" i="11"/>
  <c r="AG3987" i="11"/>
  <c r="AG3988" i="11"/>
  <c r="AG3989" i="11"/>
  <c r="AG3990" i="11"/>
  <c r="AG3991" i="11"/>
  <c r="AG3992" i="11"/>
  <c r="AG3993" i="11"/>
  <c r="AG3994" i="11"/>
  <c r="AG3995" i="11"/>
  <c r="AG3996" i="11"/>
  <c r="AG3997" i="11"/>
  <c r="AG3998" i="11"/>
  <c r="AG3999" i="11"/>
  <c r="AG4000" i="11"/>
  <c r="AG4001" i="11"/>
  <c r="AG4002" i="11"/>
  <c r="AG4003" i="11"/>
  <c r="AG4004" i="11"/>
  <c r="AG4005" i="11"/>
  <c r="AG4006" i="11"/>
  <c r="AG4007" i="11"/>
  <c r="AG4008" i="11"/>
  <c r="AG4009" i="11"/>
  <c r="AG4010" i="11"/>
  <c r="AG4011" i="11"/>
  <c r="AG4012" i="11"/>
  <c r="AG4013" i="11"/>
  <c r="AG4014" i="11"/>
  <c r="AG4015" i="11"/>
  <c r="AG4016" i="11"/>
  <c r="AG4017" i="11"/>
  <c r="AG4018" i="11"/>
  <c r="AG4019" i="11"/>
  <c r="AG4020" i="11"/>
  <c r="AG4021" i="11"/>
  <c r="AG4022" i="11"/>
  <c r="AG4023" i="11"/>
  <c r="AG4024" i="11"/>
  <c r="AG4025" i="11"/>
  <c r="AG4026" i="11"/>
  <c r="AG4027" i="11"/>
  <c r="AG4028" i="11"/>
  <c r="AG4029" i="11"/>
  <c r="AG4030" i="11"/>
  <c r="AG4031" i="11"/>
  <c r="AG4032" i="11"/>
  <c r="AG4033" i="11"/>
  <c r="AG4034" i="11"/>
  <c r="AG4035" i="11"/>
  <c r="AG4036" i="11"/>
  <c r="AG4037" i="11"/>
  <c r="AG4038" i="11"/>
  <c r="AG4039" i="11"/>
  <c r="AG4040" i="11"/>
  <c r="AG4041" i="11"/>
  <c r="AG4042" i="11"/>
  <c r="AG4043" i="11"/>
  <c r="AG4044" i="11"/>
  <c r="AG4045" i="11"/>
  <c r="AG4046" i="11"/>
  <c r="AG4047" i="11"/>
  <c r="AG4048" i="11"/>
  <c r="AG4049" i="11"/>
  <c r="AG4050" i="11"/>
  <c r="AG4051" i="11"/>
  <c r="AG4052" i="11"/>
  <c r="AG4053" i="11"/>
  <c r="AG4054" i="11"/>
  <c r="AG4055" i="11"/>
  <c r="AG4056" i="11"/>
  <c r="AG4057" i="11"/>
  <c r="AG4058" i="11"/>
  <c r="AG4059" i="11"/>
  <c r="AG4060" i="11"/>
  <c r="AG4061" i="11"/>
  <c r="AG4062" i="11"/>
  <c r="AG4063" i="11"/>
  <c r="AG4064" i="11"/>
  <c r="AG4065" i="11"/>
  <c r="AG4066" i="11"/>
  <c r="AG4067" i="11"/>
  <c r="AG4068" i="11"/>
  <c r="AG4069" i="11"/>
  <c r="AG4070" i="11"/>
  <c r="AG4071" i="11"/>
  <c r="AG4072" i="11"/>
  <c r="AG4073" i="11"/>
  <c r="AG4074" i="11"/>
  <c r="AG4075" i="11"/>
  <c r="AG4076" i="11"/>
  <c r="AG4077" i="11"/>
  <c r="AG4078" i="11"/>
  <c r="AG4079" i="11"/>
  <c r="AG4080" i="11"/>
  <c r="AG4081" i="11"/>
  <c r="AG4082" i="11"/>
  <c r="AG4083" i="11"/>
  <c r="AG4084" i="11"/>
  <c r="AG4085" i="11"/>
  <c r="AG4086" i="11"/>
  <c r="AG4087" i="11"/>
  <c r="AG4088" i="11"/>
  <c r="AG4089" i="11"/>
  <c r="AG4090" i="11"/>
  <c r="AG4091" i="11"/>
  <c r="AG4092" i="11"/>
  <c r="AG4093" i="11"/>
  <c r="AG4094" i="11"/>
  <c r="AG4095" i="11"/>
  <c r="AG4096" i="11"/>
  <c r="AG4097" i="11"/>
  <c r="AG4098" i="11"/>
  <c r="AG4099" i="11"/>
  <c r="AG4100" i="11"/>
  <c r="AG4101" i="11"/>
  <c r="AG4102" i="11"/>
  <c r="AG4103" i="11"/>
  <c r="AG4104" i="11"/>
  <c r="AG4105" i="11"/>
  <c r="AG4106" i="11"/>
  <c r="AG4107" i="11"/>
  <c r="AG4108" i="11"/>
  <c r="AG4109" i="11"/>
  <c r="AG4110" i="11"/>
  <c r="AG4111" i="11"/>
  <c r="AG4112" i="11"/>
  <c r="AG4113" i="11"/>
  <c r="AG4114" i="11"/>
  <c r="AG4115" i="11"/>
  <c r="AG4116" i="11"/>
  <c r="AG4117" i="11"/>
  <c r="AG4118" i="11"/>
  <c r="AG4119" i="11"/>
  <c r="AG4120" i="11"/>
  <c r="AG4121" i="11"/>
  <c r="AG4122" i="11"/>
  <c r="AG4123" i="11"/>
  <c r="AG4124" i="11"/>
  <c r="AG4125" i="11"/>
  <c r="AG4126" i="11"/>
  <c r="AG4127" i="11"/>
  <c r="AG4128" i="11"/>
  <c r="AG4129" i="11"/>
  <c r="AG4130" i="11"/>
  <c r="AG4131" i="11"/>
  <c r="AG4132" i="11"/>
  <c r="AG4133" i="11"/>
  <c r="AG4134" i="11"/>
  <c r="AG4135" i="11"/>
  <c r="AG4136" i="11"/>
  <c r="AG4137" i="11"/>
  <c r="AG4138" i="11"/>
  <c r="AG4139" i="11"/>
  <c r="AG4140" i="11"/>
  <c r="AG4141" i="11"/>
  <c r="AG4142" i="11"/>
  <c r="AG4143" i="11"/>
  <c r="AG4144" i="11"/>
  <c r="AG4145" i="11"/>
  <c r="AG4146" i="11"/>
  <c r="AG4147" i="11"/>
  <c r="AG4148" i="11"/>
  <c r="AG4149" i="11"/>
  <c r="AG4150" i="11"/>
  <c r="AG4151" i="11"/>
  <c r="AG4152" i="11"/>
  <c r="AG4153" i="11"/>
  <c r="AG4154" i="11"/>
  <c r="AG4155" i="11"/>
  <c r="AG4156" i="11"/>
  <c r="AG4157" i="11"/>
  <c r="AG4158" i="11"/>
  <c r="AG4159" i="11"/>
  <c r="AG4160" i="11"/>
  <c r="AG4161" i="11"/>
  <c r="AG4162" i="11"/>
  <c r="AG4163" i="11"/>
  <c r="AG4164" i="11"/>
  <c r="AG4165" i="11"/>
  <c r="AG4166" i="11"/>
  <c r="AG4167" i="11"/>
  <c r="AG4168" i="11"/>
  <c r="AG4169" i="11"/>
  <c r="AG4170" i="11"/>
  <c r="AG4171" i="11"/>
  <c r="AG4172" i="11"/>
  <c r="AG4173" i="11"/>
  <c r="AG4174" i="11"/>
  <c r="AG4175" i="11"/>
  <c r="AG4176" i="11"/>
  <c r="AG4177" i="11"/>
  <c r="AG4178" i="11"/>
  <c r="AG4179" i="11"/>
  <c r="AG4180" i="11"/>
  <c r="AG4181" i="11"/>
  <c r="AG4182" i="11"/>
  <c r="AG4183" i="11"/>
  <c r="AG4184" i="11"/>
  <c r="AG4185" i="11"/>
  <c r="AG4186" i="11"/>
  <c r="AG4187" i="11"/>
  <c r="AG4188" i="11"/>
  <c r="AG4189" i="11"/>
  <c r="AG4190" i="11"/>
  <c r="AG4191" i="11"/>
  <c r="AG4192" i="11"/>
  <c r="AG4193" i="11"/>
  <c r="AG4194" i="11"/>
  <c r="AG4195" i="11"/>
  <c r="AG4196" i="11"/>
  <c r="AG4197" i="11"/>
  <c r="AG4198" i="11"/>
  <c r="AG4199" i="11"/>
  <c r="AG4200" i="11"/>
  <c r="AG4201" i="11"/>
  <c r="AG4202" i="11"/>
  <c r="AG4203" i="11"/>
  <c r="AG4204" i="11"/>
  <c r="AG4205" i="11"/>
  <c r="AG4206" i="11"/>
  <c r="AG4207" i="11"/>
  <c r="AG4208" i="11"/>
  <c r="AG4209" i="11"/>
  <c r="AG4210" i="11"/>
  <c r="AG4211" i="11"/>
  <c r="AG4212" i="11"/>
  <c r="AG4213" i="11"/>
  <c r="AG4214" i="11"/>
  <c r="AG4215" i="11"/>
  <c r="AG4216" i="11"/>
  <c r="AG4217" i="11"/>
  <c r="AG4218" i="11"/>
  <c r="AG4219" i="11"/>
  <c r="AG4220" i="11"/>
  <c r="AG4221" i="11"/>
  <c r="AG4222" i="11"/>
  <c r="AG4223" i="11"/>
  <c r="AG4224" i="11"/>
  <c r="AG4225" i="11"/>
  <c r="AG4226" i="11"/>
  <c r="AG4227" i="11"/>
  <c r="AG4228" i="11"/>
  <c r="AG4229" i="11"/>
  <c r="AG4230" i="11"/>
  <c r="AG4231" i="11"/>
  <c r="AG4232" i="11"/>
  <c r="AG4233" i="11"/>
  <c r="AG4234" i="11"/>
  <c r="AG4235" i="11"/>
  <c r="AG4236" i="11"/>
  <c r="AG4237" i="11"/>
  <c r="AG4238" i="11"/>
  <c r="AG4239" i="11"/>
  <c r="AG4240" i="11"/>
  <c r="AG4241" i="11"/>
  <c r="AG4242" i="11"/>
  <c r="AG4243" i="11"/>
  <c r="AG4244" i="11"/>
  <c r="AG4245" i="11"/>
  <c r="AG4246" i="11"/>
  <c r="AG4247" i="11"/>
  <c r="AG4248" i="11"/>
  <c r="AG4249" i="11"/>
  <c r="AG4250" i="11"/>
  <c r="AG4251" i="11"/>
  <c r="AG4252" i="11"/>
  <c r="AG4253" i="11"/>
  <c r="AG4254" i="11"/>
  <c r="AG4255" i="11"/>
  <c r="AG4256" i="11"/>
  <c r="AG4257" i="11"/>
  <c r="AG4258" i="11"/>
  <c r="AG4259" i="11"/>
  <c r="AG4260" i="11"/>
  <c r="AG4261" i="11"/>
  <c r="AG4262" i="11"/>
  <c r="AG4263" i="11"/>
  <c r="AG4264" i="11"/>
  <c r="AG4265" i="11"/>
  <c r="AG4266" i="11"/>
  <c r="AG4267" i="11"/>
  <c r="AG4268" i="11"/>
  <c r="AG4269" i="11"/>
  <c r="AG4270" i="11"/>
  <c r="AG4271" i="11"/>
  <c r="AG4272" i="11"/>
  <c r="AG4273" i="11"/>
  <c r="AG4274" i="11"/>
  <c r="AG4275" i="11"/>
  <c r="AG4276" i="11"/>
  <c r="AG4277" i="11"/>
  <c r="AG4278" i="11"/>
  <c r="AG4279" i="11"/>
  <c r="AG4280" i="11"/>
  <c r="AG4281" i="11"/>
  <c r="AG4282" i="11"/>
  <c r="AG4283" i="11"/>
  <c r="AG4284" i="11"/>
  <c r="AG4285" i="11"/>
  <c r="AG4286" i="11"/>
  <c r="AG4287" i="11"/>
  <c r="AG4288" i="11"/>
  <c r="AG4289" i="11"/>
  <c r="AG4290" i="11"/>
  <c r="AG4291" i="11"/>
  <c r="AG4292" i="11"/>
  <c r="AG4293" i="11"/>
  <c r="AG4294" i="11"/>
  <c r="AG4295" i="11"/>
  <c r="AG4296" i="11"/>
  <c r="AG4297" i="11"/>
  <c r="AG4298" i="11"/>
  <c r="AG4299" i="11"/>
  <c r="AG4300" i="11"/>
  <c r="AG4301" i="11"/>
  <c r="AG4302" i="11"/>
  <c r="AG4303" i="11"/>
  <c r="AG4304" i="11"/>
  <c r="AG4305" i="11"/>
  <c r="AG4306" i="11"/>
  <c r="AG4307" i="11"/>
  <c r="AG4308" i="11"/>
  <c r="AG4309" i="11"/>
  <c r="AG4310" i="11"/>
  <c r="AG4311" i="11"/>
  <c r="AG4312" i="11"/>
  <c r="AG4313" i="11"/>
  <c r="AG4314" i="11"/>
  <c r="AG4315" i="11"/>
  <c r="AG4316" i="11"/>
  <c r="AG4317" i="11"/>
  <c r="AG4318" i="11"/>
  <c r="AG4319" i="11"/>
  <c r="AG4320" i="11"/>
  <c r="AG4321" i="11"/>
  <c r="AG4322" i="11"/>
  <c r="AG4323" i="11"/>
  <c r="AG4324" i="11"/>
  <c r="AG4325" i="11"/>
  <c r="AG4326" i="11"/>
  <c r="AG4327" i="11"/>
  <c r="AG4328" i="11"/>
  <c r="AG4329" i="11"/>
  <c r="AG4330" i="11"/>
  <c r="AG4331" i="11"/>
  <c r="AG4332" i="11"/>
  <c r="AG4333" i="11"/>
  <c r="AG4334" i="11"/>
  <c r="AG4335" i="11"/>
  <c r="AG4336" i="11"/>
  <c r="AG4337" i="11"/>
  <c r="AG4338" i="11"/>
  <c r="AG4339" i="11"/>
  <c r="AG4340" i="11"/>
  <c r="AG4341" i="11"/>
  <c r="AG4342" i="11"/>
  <c r="AG4343" i="11"/>
  <c r="AG4344" i="11"/>
  <c r="AG4345" i="11"/>
  <c r="AG4346" i="11"/>
  <c r="AG4347" i="11"/>
  <c r="AG4348" i="11"/>
  <c r="AG4349" i="11"/>
  <c r="AG4350" i="11"/>
  <c r="AG4351" i="11"/>
  <c r="AG4352" i="11"/>
  <c r="AG4353" i="11"/>
  <c r="AG4354" i="11"/>
  <c r="AG4355" i="11"/>
  <c r="AG4356" i="11"/>
  <c r="AG4357" i="11"/>
  <c r="AG4358" i="11"/>
  <c r="AG4359" i="11"/>
  <c r="AG4360" i="11"/>
  <c r="AG4361" i="11"/>
  <c r="AG4362" i="11"/>
  <c r="AG4363" i="11"/>
  <c r="AG4364" i="11"/>
  <c r="AG4365" i="11"/>
  <c r="AG4366" i="11"/>
  <c r="AG4367" i="11"/>
  <c r="AG4368" i="11"/>
  <c r="AG4369" i="11"/>
  <c r="AG4370" i="11"/>
  <c r="AG4371" i="11"/>
  <c r="AG4372" i="11"/>
  <c r="AG4373" i="11"/>
  <c r="AG4374" i="11"/>
  <c r="AG4375" i="11"/>
  <c r="AG4376" i="11"/>
  <c r="AG4377" i="11"/>
  <c r="AG4378" i="11"/>
  <c r="AG4379" i="11"/>
  <c r="AG4380" i="11"/>
  <c r="AG4381" i="11"/>
  <c r="AG4382" i="11"/>
  <c r="AG4383" i="11"/>
  <c r="AG4384" i="11"/>
  <c r="AG4385" i="11"/>
  <c r="AG4386" i="11"/>
  <c r="AG4387" i="11"/>
  <c r="AG4388" i="11"/>
  <c r="AG4389" i="11"/>
  <c r="AG4390" i="11"/>
  <c r="AG4391" i="11"/>
  <c r="AG4392" i="11"/>
  <c r="AG4393" i="11"/>
  <c r="AG4394" i="11"/>
  <c r="AG4395" i="11"/>
  <c r="AG4396" i="11"/>
  <c r="AG4397" i="11"/>
  <c r="AG4398" i="11"/>
  <c r="AG4399" i="11"/>
  <c r="AG4400" i="11"/>
  <c r="AG4401" i="11"/>
  <c r="AG4402" i="11"/>
  <c r="AG4403" i="11"/>
  <c r="AG4404" i="11"/>
  <c r="AG4405" i="11"/>
  <c r="AG4406" i="11"/>
  <c r="AG4407" i="11"/>
  <c r="AG4408" i="11"/>
  <c r="AG4409" i="11"/>
  <c r="AG4410" i="11"/>
  <c r="AG4411" i="11"/>
  <c r="AG4412" i="11"/>
  <c r="AG4413" i="11"/>
  <c r="AG4414" i="11"/>
  <c r="AG4415" i="11"/>
  <c r="AG4416" i="11"/>
  <c r="AG4417" i="11"/>
  <c r="AG4418" i="11"/>
  <c r="AG4419" i="11"/>
  <c r="AG4420" i="11"/>
  <c r="AG4421" i="11"/>
  <c r="AG4422" i="11"/>
  <c r="AG4423" i="11"/>
  <c r="AG4424" i="11"/>
  <c r="AG4425" i="11"/>
  <c r="AG4426" i="11"/>
  <c r="AG4427" i="11"/>
  <c r="AG4428" i="11"/>
  <c r="AG4429" i="11"/>
  <c r="AG4430" i="11"/>
  <c r="AG4431" i="11"/>
  <c r="AG4432" i="11"/>
  <c r="AG4433" i="11"/>
  <c r="AG4434" i="11"/>
  <c r="AG4435" i="11"/>
  <c r="AG4436" i="11"/>
  <c r="AG4437" i="11"/>
  <c r="AG4438" i="11"/>
  <c r="AG4439" i="11"/>
  <c r="AG4440" i="11"/>
  <c r="AG4441" i="11"/>
  <c r="AG4442" i="11"/>
  <c r="AG4443" i="11"/>
  <c r="AG4444" i="11"/>
  <c r="AG4445" i="11"/>
  <c r="AG4446" i="11"/>
  <c r="AG4447" i="11"/>
  <c r="AG4448" i="11"/>
  <c r="AG4449" i="11"/>
  <c r="AG4450" i="11"/>
  <c r="AG4451" i="11"/>
  <c r="AG4452" i="11"/>
  <c r="AG4453" i="11"/>
  <c r="AG4454" i="11"/>
  <c r="AG4455" i="11"/>
  <c r="AG4456" i="11"/>
  <c r="AG4457" i="11"/>
  <c r="AG4458" i="11"/>
  <c r="AG4459" i="11"/>
  <c r="AG4460" i="11"/>
  <c r="AG4461" i="11"/>
  <c r="AG4462" i="11"/>
  <c r="AG4463" i="11"/>
  <c r="AG4464" i="11"/>
  <c r="AG4465" i="11"/>
  <c r="AG4466" i="11"/>
  <c r="AG4467" i="11"/>
  <c r="AG4468" i="11"/>
  <c r="AG4469" i="11"/>
  <c r="AG4470" i="11"/>
  <c r="AG4471" i="11"/>
  <c r="AG4472" i="11"/>
  <c r="AG4473" i="11"/>
  <c r="AG4474" i="11"/>
  <c r="AG4475" i="11"/>
  <c r="AG4476" i="11"/>
  <c r="AG4477" i="11"/>
  <c r="AG4478" i="11"/>
  <c r="AG4479" i="11"/>
  <c r="AG4480" i="11"/>
  <c r="AG4481" i="11"/>
  <c r="AG4482" i="11"/>
  <c r="AG4483" i="11"/>
  <c r="AG4484" i="11"/>
  <c r="AG4485" i="11"/>
  <c r="AG4486" i="11"/>
  <c r="AG4487" i="11"/>
  <c r="AG4488" i="11"/>
  <c r="AG4489" i="11"/>
  <c r="AG4490" i="11"/>
  <c r="AG4491" i="11"/>
  <c r="AG4492" i="11"/>
  <c r="AG4493" i="11"/>
  <c r="AG4494" i="11"/>
  <c r="AG4495" i="11"/>
  <c r="AG4496" i="11"/>
  <c r="AG4497" i="11"/>
  <c r="AG4498" i="11"/>
  <c r="AG4499" i="11"/>
  <c r="AG4500" i="11"/>
  <c r="AG4501" i="11"/>
  <c r="AG4502" i="11"/>
  <c r="AG4503" i="11"/>
  <c r="AG4504" i="11"/>
  <c r="AG4505" i="11"/>
  <c r="AG4506" i="11"/>
  <c r="AG4507" i="11"/>
  <c r="AG4508" i="11"/>
  <c r="AG4509" i="11"/>
  <c r="AG4510" i="11"/>
  <c r="AG4511" i="11"/>
  <c r="AG4512" i="11"/>
  <c r="AG4513" i="11"/>
  <c r="AG4514" i="11"/>
  <c r="AG4515" i="11"/>
  <c r="AG4516" i="11"/>
  <c r="AG4517" i="11"/>
  <c r="AG4518" i="11"/>
  <c r="AG4519" i="11"/>
  <c r="AG4520" i="11"/>
  <c r="AG4521" i="11"/>
  <c r="AG4522" i="11"/>
  <c r="AG4523" i="11"/>
  <c r="AG4524" i="11"/>
  <c r="AG4525" i="11"/>
  <c r="AG4526" i="11"/>
  <c r="AG4527" i="11"/>
  <c r="AG4528" i="11"/>
  <c r="AG4529" i="11"/>
  <c r="AG4530" i="11"/>
  <c r="AG4531" i="11"/>
  <c r="AG4532" i="11"/>
  <c r="AG4533" i="11"/>
  <c r="AG4534" i="11"/>
  <c r="AG4535" i="11"/>
  <c r="AG4536" i="11"/>
  <c r="AG4537" i="11"/>
  <c r="AG4538" i="11"/>
  <c r="AG4539" i="11"/>
  <c r="AG4540" i="11"/>
  <c r="AG4541" i="11"/>
  <c r="AG4542" i="11"/>
  <c r="AG4543" i="11"/>
  <c r="AG4544" i="11"/>
  <c r="AG4545" i="11"/>
  <c r="AG4546" i="11"/>
  <c r="AG4547" i="11"/>
  <c r="AG4548" i="11"/>
  <c r="AG4549" i="11"/>
  <c r="AG4550" i="11"/>
  <c r="AG4551" i="11"/>
  <c r="AG4552" i="11"/>
  <c r="AG4553" i="11"/>
  <c r="AG4554" i="11"/>
  <c r="AG4555" i="11"/>
  <c r="AG4556" i="11"/>
  <c r="AG4557" i="11"/>
  <c r="AG4558" i="11"/>
  <c r="AG4559" i="11"/>
  <c r="AG4560" i="11"/>
  <c r="AG4561" i="11"/>
  <c r="AG4562" i="11"/>
  <c r="AG4563" i="11"/>
  <c r="AG4564" i="11"/>
  <c r="AG4565" i="11"/>
  <c r="AG4566" i="11"/>
  <c r="AG4567" i="11"/>
  <c r="AG4568" i="11"/>
  <c r="AG4569" i="11"/>
  <c r="AG4570" i="11"/>
  <c r="AG4571" i="11"/>
  <c r="AG4572" i="11"/>
  <c r="AG4573" i="11"/>
  <c r="AG4574" i="11"/>
  <c r="AG4575" i="11"/>
  <c r="AG4576" i="11"/>
  <c r="AG4577" i="11"/>
  <c r="AG4578" i="11"/>
  <c r="AG4579" i="11"/>
  <c r="AG4580" i="11"/>
  <c r="AG4581" i="11"/>
  <c r="AG4582" i="11"/>
  <c r="AG4583" i="11"/>
  <c r="AG4584" i="11"/>
  <c r="AG4585" i="11"/>
  <c r="AG4586" i="11"/>
  <c r="AG4587" i="11"/>
  <c r="AG4588" i="11"/>
  <c r="AG4589" i="11"/>
  <c r="AG4590" i="11"/>
  <c r="AG4591" i="11"/>
  <c r="AG4592" i="11"/>
  <c r="AG4593" i="11"/>
  <c r="AG4594" i="11"/>
  <c r="AG4595" i="11"/>
  <c r="AG4596" i="11"/>
  <c r="AG4597" i="11"/>
  <c r="AG4598" i="11"/>
  <c r="AG4599" i="11"/>
  <c r="AG4600" i="11"/>
  <c r="AG4601" i="11"/>
  <c r="AG4602" i="11"/>
  <c r="AG4603" i="11"/>
  <c r="AG4604" i="11"/>
  <c r="AG4605" i="11"/>
  <c r="AG4606" i="11"/>
  <c r="AG4607" i="11"/>
  <c r="AG4608" i="11"/>
  <c r="AG4609" i="11"/>
  <c r="AG4610" i="11"/>
  <c r="AG4611" i="11"/>
  <c r="AG4612" i="11"/>
  <c r="AG4613" i="11"/>
  <c r="AG4614" i="11"/>
  <c r="AG4615" i="11"/>
  <c r="AG4616" i="11"/>
  <c r="AG4617" i="11"/>
  <c r="AG4618" i="11"/>
  <c r="AG4619" i="11"/>
  <c r="AG4620" i="11"/>
  <c r="AG4621" i="11"/>
  <c r="AG4622" i="11"/>
  <c r="AG4623" i="11"/>
  <c r="AG4624" i="11"/>
  <c r="AG4625" i="11"/>
  <c r="AG4626" i="11"/>
  <c r="AG4627" i="11"/>
  <c r="AG4628" i="11"/>
  <c r="AG4629" i="11"/>
  <c r="AG4630" i="11"/>
  <c r="AG4631" i="11"/>
  <c r="AG4632" i="11"/>
  <c r="AG4633" i="11"/>
  <c r="AG4634" i="11"/>
  <c r="AG4635" i="11"/>
  <c r="AG4636" i="11"/>
  <c r="AG4637" i="11"/>
  <c r="AG4638" i="11"/>
  <c r="AG4639" i="11"/>
  <c r="AG4640" i="11"/>
  <c r="AG4641" i="11"/>
  <c r="AG4642" i="11"/>
  <c r="AG4643" i="11"/>
  <c r="AG4644" i="11"/>
  <c r="AG4645" i="11"/>
  <c r="AG4646" i="11"/>
  <c r="AG4647" i="11"/>
  <c r="AG4648" i="11"/>
  <c r="AG4649" i="11"/>
  <c r="AG4650" i="11"/>
  <c r="AG4651" i="11"/>
  <c r="AG4652" i="11"/>
  <c r="AG4653" i="11"/>
  <c r="AG4654" i="11"/>
  <c r="AG4655" i="11"/>
  <c r="AG4656" i="11"/>
  <c r="AG4657" i="11"/>
  <c r="AG4658" i="11"/>
  <c r="AG4659" i="11"/>
  <c r="AG4660" i="11"/>
  <c r="AG4661" i="11"/>
  <c r="AG4662" i="11"/>
  <c r="AG4663" i="11"/>
  <c r="AG4664" i="11"/>
  <c r="AG4665" i="11"/>
  <c r="AG4666" i="11"/>
  <c r="AG4667" i="11"/>
  <c r="AG4668" i="11"/>
  <c r="AG4669" i="11"/>
  <c r="AG4670" i="11"/>
  <c r="AG4671" i="11"/>
  <c r="AG4672" i="11"/>
  <c r="AG4673" i="11"/>
  <c r="AG4674" i="11"/>
  <c r="AG4675" i="11"/>
  <c r="AG4676" i="11"/>
  <c r="AG4677" i="11"/>
  <c r="AG4678" i="11"/>
  <c r="AG4679" i="11"/>
  <c r="AG4680" i="11"/>
  <c r="AG4681" i="11"/>
  <c r="AG4682" i="11"/>
  <c r="AG4683" i="11"/>
  <c r="AG4684" i="11"/>
  <c r="AG4685" i="11"/>
  <c r="AG4686" i="11"/>
  <c r="AG4687" i="11"/>
  <c r="AG4688" i="11"/>
  <c r="AG4689" i="11"/>
  <c r="AG4690" i="11"/>
  <c r="AG4691" i="11"/>
  <c r="AG4692" i="11"/>
  <c r="AG4693" i="11"/>
  <c r="AG4694" i="11"/>
  <c r="AG4695" i="11"/>
  <c r="AG4696" i="11"/>
  <c r="AG4697" i="11"/>
  <c r="AG4698" i="11"/>
  <c r="AG4699" i="11"/>
  <c r="AG4700" i="11"/>
  <c r="AG4701" i="11"/>
  <c r="AG4702" i="11"/>
  <c r="AG4703" i="11"/>
  <c r="AG4704" i="11"/>
  <c r="AG4705" i="11"/>
  <c r="AG4706" i="11"/>
  <c r="AG4707" i="11"/>
  <c r="AG4708" i="11"/>
  <c r="AG4709" i="11"/>
  <c r="AG4710" i="11"/>
  <c r="AG4711" i="11"/>
  <c r="AG4712" i="11"/>
  <c r="AG4713" i="11"/>
  <c r="AG4714" i="11"/>
  <c r="AG4715" i="11"/>
  <c r="AG4716" i="11"/>
  <c r="AG4717" i="11"/>
  <c r="AG4718" i="11"/>
  <c r="AG4719" i="11"/>
  <c r="AG4720" i="11"/>
  <c r="AG4721" i="11"/>
  <c r="AG4722" i="11"/>
  <c r="AG4723" i="11"/>
  <c r="AG4724" i="11"/>
  <c r="AG4725" i="11"/>
  <c r="AG4726" i="11"/>
  <c r="AG4727" i="11"/>
  <c r="AG4728" i="11"/>
  <c r="AG4729" i="11"/>
  <c r="AG4730" i="11"/>
  <c r="AG4731" i="11"/>
  <c r="AG4732" i="11"/>
  <c r="AG4733" i="11"/>
  <c r="AG4734" i="11"/>
  <c r="AG4735" i="11"/>
  <c r="AG4736" i="11"/>
  <c r="AG4737" i="11"/>
  <c r="AG4738" i="11"/>
  <c r="AG4739" i="11"/>
  <c r="AG4740" i="11"/>
  <c r="AG4741" i="11"/>
  <c r="AG4742" i="11"/>
  <c r="AG4743" i="11"/>
  <c r="AG4744" i="11"/>
  <c r="AG4745" i="11"/>
  <c r="AG4746" i="11"/>
  <c r="AG4747" i="11"/>
  <c r="AG4748" i="11"/>
  <c r="AG4749" i="11"/>
  <c r="AG4750" i="11"/>
  <c r="AG4751" i="11"/>
  <c r="AG4752" i="11"/>
  <c r="AG4753" i="11"/>
  <c r="AG4754" i="11"/>
  <c r="AG4755" i="11"/>
  <c r="AG4756" i="11"/>
  <c r="AG4757" i="11"/>
  <c r="AG4758" i="11"/>
  <c r="AG4759" i="11"/>
  <c r="AG4760" i="11"/>
  <c r="AG4761" i="11"/>
  <c r="AG4762" i="11"/>
  <c r="AG4763" i="11"/>
  <c r="AG4764" i="11"/>
  <c r="AG4765" i="11"/>
  <c r="AG4766" i="11"/>
  <c r="AG4767" i="11"/>
  <c r="AG4768" i="11"/>
  <c r="AG4769" i="11"/>
  <c r="AG4770" i="11"/>
  <c r="AG4771" i="11"/>
  <c r="AG4772" i="11"/>
  <c r="AG4773" i="11"/>
  <c r="AG4774" i="11"/>
  <c r="AG4775" i="11"/>
  <c r="AG4776" i="11"/>
  <c r="AG4777" i="11"/>
  <c r="AG4778" i="11"/>
  <c r="AG4779" i="11"/>
  <c r="AG4780" i="11"/>
  <c r="AG4781" i="11"/>
  <c r="AG4782" i="11"/>
  <c r="AG4783" i="11"/>
  <c r="AG4784" i="11"/>
  <c r="AG4785" i="11"/>
  <c r="AG4786" i="11"/>
  <c r="AG4787" i="11"/>
  <c r="AG4788" i="11"/>
  <c r="AG4789" i="11"/>
  <c r="AG4790" i="11"/>
  <c r="AG4791" i="11"/>
  <c r="AG4792" i="11"/>
  <c r="AG4793" i="11"/>
  <c r="AG4794" i="11"/>
  <c r="AG4795" i="11"/>
  <c r="AG4796" i="11"/>
  <c r="AG4797" i="11"/>
  <c r="AG4798" i="11"/>
  <c r="AG4799" i="11"/>
  <c r="AG4800" i="11"/>
  <c r="AG4801" i="11"/>
  <c r="AG4802" i="11"/>
  <c r="AG4803" i="11"/>
  <c r="AG4804" i="11"/>
  <c r="AG4805" i="11"/>
  <c r="AG4806" i="11"/>
  <c r="AG4807" i="11"/>
  <c r="AG4808" i="11"/>
  <c r="AG4809" i="11"/>
  <c r="AG4810" i="11"/>
  <c r="AG4811" i="11"/>
  <c r="AG4812" i="11"/>
  <c r="AG4813" i="11"/>
  <c r="AG4814" i="11"/>
  <c r="AG4815" i="11"/>
  <c r="AG4816" i="11"/>
  <c r="AG4817" i="11"/>
  <c r="AG4818" i="11"/>
  <c r="AG4819" i="11"/>
  <c r="AG4820" i="11"/>
  <c r="AG4821" i="11"/>
  <c r="AG4822" i="11"/>
  <c r="AG4823" i="11"/>
  <c r="AG4824" i="11"/>
  <c r="AG4825" i="11"/>
  <c r="AG4826" i="11"/>
  <c r="AG4827" i="11"/>
  <c r="AG4828" i="11"/>
  <c r="AG4829" i="11"/>
  <c r="AG4830" i="11"/>
  <c r="AG4831" i="11"/>
  <c r="AG4832" i="11"/>
  <c r="AG4833" i="11"/>
  <c r="AG4834" i="11"/>
  <c r="AG4835" i="11"/>
  <c r="AG4836" i="11"/>
  <c r="AG4837" i="11"/>
  <c r="AG4838" i="11"/>
  <c r="AG4839" i="11"/>
  <c r="AG4840" i="11"/>
  <c r="AG4841" i="11"/>
  <c r="AG4842" i="11"/>
  <c r="AG4843" i="11"/>
  <c r="AG4844" i="11"/>
  <c r="AG4845" i="11"/>
  <c r="AG4846" i="11"/>
  <c r="AG4847" i="11"/>
  <c r="AG4848" i="11"/>
  <c r="AG4849" i="11"/>
  <c r="AG4850" i="11"/>
  <c r="AG4851" i="11"/>
  <c r="AG4852" i="11"/>
  <c r="AG4853" i="11"/>
  <c r="AG4854" i="11"/>
  <c r="AG4855" i="11"/>
  <c r="AG4856" i="11"/>
  <c r="AG4857" i="11"/>
  <c r="AG4858" i="11"/>
  <c r="AG4859" i="11"/>
  <c r="AG4860" i="11"/>
  <c r="AG4861" i="11"/>
  <c r="AG4862" i="11"/>
  <c r="AG4863" i="11"/>
  <c r="AG4864" i="11"/>
  <c r="AG4865" i="11"/>
  <c r="AG4866" i="11"/>
  <c r="AG4867" i="11"/>
  <c r="AG4868" i="11"/>
  <c r="AG4869" i="11"/>
  <c r="AG4870" i="11"/>
  <c r="AG4871" i="11"/>
  <c r="AG4872" i="11"/>
  <c r="AG4873" i="11"/>
  <c r="AG4874" i="11"/>
  <c r="AG4875" i="11"/>
  <c r="AG4876" i="11"/>
  <c r="AG4877" i="11"/>
  <c r="AG4878" i="11"/>
  <c r="AG4879" i="11"/>
  <c r="AG4880" i="11"/>
  <c r="AG4881" i="11"/>
  <c r="AG4882" i="11"/>
  <c r="AG4883" i="11"/>
  <c r="AG4884" i="11"/>
  <c r="AG4885" i="11"/>
  <c r="AG4886" i="11"/>
  <c r="AG4887" i="11"/>
  <c r="AG4888" i="11"/>
  <c r="AG4889" i="11"/>
  <c r="AG4890" i="11"/>
  <c r="AG4891" i="11"/>
  <c r="AG4892" i="11"/>
  <c r="AG4893" i="11"/>
  <c r="AG4894" i="11"/>
  <c r="AG4895" i="11"/>
  <c r="AG4896" i="11"/>
  <c r="AG4897" i="11"/>
  <c r="AG4898" i="11"/>
  <c r="AG4899" i="11"/>
  <c r="AG4900" i="11"/>
  <c r="AG4901" i="11"/>
  <c r="AG4902" i="11"/>
  <c r="AG4903" i="11"/>
  <c r="AG4904" i="11"/>
  <c r="AG4905" i="11"/>
  <c r="AG4906" i="11"/>
  <c r="AG4907" i="11"/>
  <c r="AG4908" i="11"/>
  <c r="AG4909" i="11"/>
  <c r="AG4910" i="11"/>
  <c r="AG4911" i="11"/>
  <c r="AG4912" i="11"/>
  <c r="AG4913" i="11"/>
  <c r="AG4914" i="11"/>
  <c r="AG4915" i="11"/>
  <c r="AG4916" i="11"/>
  <c r="AG4917" i="11"/>
  <c r="AG4918" i="11"/>
  <c r="AG4919" i="11"/>
  <c r="AG4920" i="11"/>
  <c r="AG4921" i="11"/>
  <c r="AG4922" i="11"/>
  <c r="AG4923" i="11"/>
  <c r="AG4924" i="11"/>
  <c r="AG4925" i="11"/>
  <c r="AG4926" i="11"/>
  <c r="AG4927" i="11"/>
  <c r="AG4928" i="11"/>
  <c r="AG4929" i="11"/>
  <c r="AG4930" i="11"/>
  <c r="AG4931" i="11"/>
  <c r="AG4932" i="11"/>
  <c r="AG4933" i="11"/>
  <c r="AG4934" i="11"/>
  <c r="AG4935" i="11"/>
  <c r="AG4936" i="11"/>
  <c r="AG4937" i="11"/>
  <c r="AG4938" i="11"/>
  <c r="AG4939" i="11"/>
  <c r="AG4940" i="11"/>
  <c r="AG4941" i="11"/>
  <c r="AG4942" i="11"/>
  <c r="AG4943" i="11"/>
  <c r="AG4944" i="11"/>
  <c r="AG4945" i="11"/>
  <c r="AG4946" i="11"/>
  <c r="AG4947" i="11"/>
  <c r="AG4948" i="11"/>
  <c r="AG4949" i="11"/>
  <c r="AG4950" i="11"/>
  <c r="AG4951" i="11"/>
  <c r="AG4952" i="11"/>
  <c r="AG4953" i="11"/>
  <c r="AG4954" i="11"/>
  <c r="AG4955" i="11"/>
  <c r="AG4956" i="11"/>
  <c r="AG4957" i="11"/>
  <c r="AG4958" i="11"/>
  <c r="AG4959" i="11"/>
  <c r="AG4960" i="11"/>
  <c r="AG4961" i="11"/>
  <c r="AG4962" i="11"/>
  <c r="AG4963" i="11"/>
  <c r="AG4964" i="11"/>
  <c r="AG4965" i="11"/>
  <c r="AG4966" i="11"/>
  <c r="AG4967" i="11"/>
  <c r="AG4968" i="11"/>
  <c r="AG4969" i="11"/>
  <c r="AG4970" i="11"/>
  <c r="AG4971" i="11"/>
  <c r="AG4972" i="11"/>
  <c r="AG4973" i="11"/>
  <c r="AG4974" i="11"/>
  <c r="AG4975" i="11"/>
  <c r="AG4976" i="11"/>
  <c r="AG4977" i="11"/>
  <c r="AG4978" i="11"/>
  <c r="AG4979" i="11"/>
  <c r="AG4980" i="11"/>
  <c r="AG4981" i="11"/>
  <c r="AG4982" i="11"/>
  <c r="AG4983" i="11"/>
  <c r="AG4984" i="11"/>
  <c r="AG4985" i="11"/>
  <c r="AG4986" i="11"/>
  <c r="AG4987" i="11"/>
  <c r="AG4988" i="11"/>
  <c r="AG4989" i="11"/>
  <c r="AG4990" i="11"/>
  <c r="AG4991" i="11"/>
  <c r="AG4992" i="11"/>
  <c r="AG4993" i="11"/>
  <c r="AG4994" i="11"/>
  <c r="AG4995" i="11"/>
  <c r="AG4996" i="11"/>
  <c r="AG4997" i="11"/>
  <c r="AG4998" i="11"/>
  <c r="AG4999" i="11"/>
  <c r="AG5000" i="11"/>
  <c r="AG5001" i="11"/>
  <c r="AG5002" i="11"/>
  <c r="AG5003" i="11"/>
  <c r="AG5004" i="11"/>
  <c r="AG5005" i="11"/>
  <c r="AG5006" i="11"/>
  <c r="AG5007" i="11"/>
  <c r="AG5008" i="11"/>
  <c r="AG5009" i="11"/>
  <c r="AG5010" i="11"/>
  <c r="AG5011" i="11"/>
  <c r="AG5012" i="11"/>
  <c r="AG5013" i="11"/>
  <c r="AG5014" i="11"/>
  <c r="AG5015" i="11"/>
  <c r="AG5016" i="11"/>
  <c r="AG5017" i="11"/>
  <c r="AG5018" i="11"/>
  <c r="AG5019" i="11"/>
  <c r="AG5020" i="11"/>
  <c r="AG5021" i="11"/>
  <c r="AG5022" i="11"/>
  <c r="AG5023" i="11"/>
  <c r="AG5024" i="11"/>
  <c r="AG5025" i="11"/>
  <c r="AG5026" i="11"/>
  <c r="AG5027" i="11"/>
  <c r="AG5028" i="11"/>
  <c r="AG5029" i="11"/>
  <c r="AG5030" i="11"/>
  <c r="AG5031" i="11"/>
  <c r="AG5032" i="11"/>
  <c r="AG5033" i="11"/>
  <c r="AG5034" i="11"/>
  <c r="AG5035" i="11"/>
  <c r="AG5036" i="11"/>
  <c r="AG5037" i="11"/>
  <c r="AG5038" i="11"/>
  <c r="AG5039" i="11"/>
  <c r="AG5040" i="11"/>
  <c r="AG5041" i="11"/>
  <c r="AG5042" i="11"/>
  <c r="AG5043" i="11"/>
  <c r="AG5044" i="11"/>
  <c r="AG5045" i="11"/>
  <c r="AG5046" i="11"/>
  <c r="AG5047" i="11"/>
  <c r="AG5048" i="11"/>
  <c r="AG5049" i="11"/>
  <c r="AG5050" i="11"/>
  <c r="AG5051" i="11"/>
  <c r="AG5052" i="11"/>
  <c r="AG5053" i="11"/>
  <c r="AG5054" i="11"/>
  <c r="AG5055" i="11"/>
  <c r="AG5056" i="11"/>
  <c r="AG5057" i="11"/>
  <c r="AG5058" i="11"/>
  <c r="AG5059" i="11"/>
  <c r="AG5060" i="11"/>
  <c r="AG5061" i="11"/>
  <c r="AG5062" i="11"/>
  <c r="AG5063" i="11"/>
  <c r="AG5064" i="11"/>
  <c r="AG5065" i="11"/>
  <c r="AG5066" i="11"/>
  <c r="AG5067" i="11"/>
  <c r="AG5068" i="11"/>
  <c r="AG5069" i="11"/>
  <c r="AG5070" i="11"/>
  <c r="AG5071" i="11"/>
  <c r="AG5072" i="11"/>
  <c r="AG5073" i="11"/>
  <c r="AG5074" i="11"/>
  <c r="AG5075" i="11"/>
  <c r="AG5076" i="11"/>
  <c r="AG5077" i="11"/>
  <c r="AG5078" i="11"/>
  <c r="AG5079" i="11"/>
  <c r="AG5080" i="11"/>
  <c r="AG5081" i="11"/>
  <c r="AG5082" i="11"/>
  <c r="AG5083" i="11"/>
  <c r="AG5084" i="11"/>
  <c r="AG5085" i="11"/>
  <c r="AG5086" i="11"/>
  <c r="AG5087" i="11"/>
  <c r="AG5088" i="11"/>
  <c r="AG5089" i="11"/>
  <c r="AG5090" i="11"/>
  <c r="AG5091" i="11"/>
  <c r="AG5092" i="11"/>
  <c r="AG5093" i="11"/>
  <c r="AG5094" i="11"/>
  <c r="AG5095" i="11"/>
  <c r="AG5096" i="11"/>
  <c r="AG5097" i="11"/>
  <c r="AG5098" i="11"/>
  <c r="AG5099" i="11"/>
  <c r="AG5100" i="11"/>
  <c r="AG5101" i="11"/>
  <c r="AG5102" i="11"/>
  <c r="AG5103" i="11"/>
  <c r="AG5104" i="11"/>
  <c r="AG5105" i="11"/>
  <c r="AG5106" i="11"/>
  <c r="AG5107" i="11"/>
  <c r="AG5108" i="11"/>
  <c r="AG5109" i="11"/>
  <c r="AG5110" i="11"/>
  <c r="AG5111" i="11"/>
  <c r="AG5112" i="11"/>
  <c r="AG5113" i="11"/>
  <c r="AG5114" i="11"/>
  <c r="AG5115" i="11"/>
  <c r="AG5116" i="11"/>
  <c r="AG5117" i="11"/>
  <c r="AG5118" i="11"/>
  <c r="AG5119" i="11"/>
  <c r="AG5120" i="11"/>
  <c r="AG5121" i="11"/>
  <c r="AG5122" i="11"/>
  <c r="AG5123" i="11"/>
  <c r="AG5124" i="11"/>
  <c r="AG5125" i="11"/>
  <c r="AG5126" i="11"/>
  <c r="AG5127" i="11"/>
  <c r="AG5128" i="11"/>
  <c r="AG5129" i="11"/>
  <c r="AG5130" i="11"/>
  <c r="AG5131" i="11"/>
  <c r="AG5132" i="11"/>
  <c r="AG5133" i="11"/>
  <c r="AG5134" i="11"/>
  <c r="AG5135" i="11"/>
  <c r="AG5136" i="11"/>
  <c r="AG5137" i="11"/>
  <c r="AG5138" i="11"/>
  <c r="AG5139" i="11"/>
  <c r="AG5140" i="11"/>
  <c r="AG5141" i="11"/>
  <c r="AG5142" i="11"/>
  <c r="AG5143" i="11"/>
  <c r="AG5144" i="11"/>
  <c r="AG5145" i="11"/>
  <c r="AG5146" i="11"/>
  <c r="AG5147" i="11"/>
  <c r="AG5148" i="11"/>
  <c r="AG5149" i="11"/>
  <c r="AG5150" i="11"/>
  <c r="AG5151" i="11"/>
  <c r="AG5152" i="11"/>
  <c r="AG5153" i="11"/>
  <c r="AG5154" i="11"/>
  <c r="AG5155" i="11"/>
  <c r="AG5156" i="11"/>
  <c r="AG5157" i="11"/>
  <c r="AG5158" i="11"/>
  <c r="AG5159" i="11"/>
  <c r="AG5160" i="11"/>
  <c r="AG5161" i="11"/>
  <c r="AG5162" i="11"/>
  <c r="AG5163" i="11"/>
  <c r="AG5164" i="11"/>
  <c r="AG5165" i="11"/>
  <c r="AG5166" i="11"/>
  <c r="AG5167" i="11"/>
  <c r="AG5168" i="11"/>
  <c r="AG5169" i="11"/>
  <c r="AG5170" i="11"/>
  <c r="AG5171" i="11"/>
  <c r="AG5172" i="11"/>
  <c r="AG5173" i="11"/>
  <c r="AG5174" i="11"/>
  <c r="AG5175" i="11"/>
  <c r="AG5176" i="11"/>
  <c r="AG5177" i="11"/>
  <c r="AG5178" i="11"/>
  <c r="AG5179" i="11"/>
  <c r="AG5180" i="11"/>
  <c r="AG5181" i="11"/>
  <c r="AG5182" i="11"/>
  <c r="AG5183" i="11"/>
  <c r="AG5184" i="11"/>
  <c r="AG5185" i="11"/>
  <c r="AG5186" i="11"/>
  <c r="AG5187" i="11"/>
  <c r="AG5188" i="11"/>
  <c r="AG5189" i="11"/>
  <c r="AG5190" i="11"/>
  <c r="AG5191" i="11"/>
  <c r="AG5192" i="11"/>
  <c r="AG5193" i="11"/>
  <c r="AG5194" i="11"/>
  <c r="AG5195" i="11"/>
  <c r="AG5196" i="11"/>
  <c r="AG5197" i="11"/>
  <c r="AG5198" i="11"/>
  <c r="AG5199" i="11"/>
  <c r="AG5200" i="11"/>
  <c r="AG5201" i="11"/>
  <c r="AG5202" i="11"/>
  <c r="AG5203" i="11"/>
  <c r="AG5204" i="11"/>
  <c r="AG5205" i="11"/>
  <c r="AG5206" i="11"/>
  <c r="AG5207" i="11"/>
  <c r="AG5208" i="11"/>
  <c r="AG5209" i="11"/>
  <c r="AG5210" i="11"/>
  <c r="AG5211" i="11"/>
  <c r="AG5212" i="11"/>
  <c r="AG5213" i="11"/>
  <c r="AG5214" i="11"/>
  <c r="AG5215" i="11"/>
  <c r="AG5216" i="11"/>
  <c r="AG5217" i="11"/>
  <c r="AG5218" i="11"/>
  <c r="AG5219" i="11"/>
  <c r="AG5220" i="11"/>
  <c r="AG5221" i="11"/>
  <c r="AG5222" i="11"/>
  <c r="AG5223" i="11"/>
  <c r="AG5224" i="11"/>
  <c r="AG5225" i="11"/>
  <c r="AG5226" i="11"/>
  <c r="AG5227" i="11"/>
  <c r="AG5228" i="11"/>
  <c r="AG5229" i="11"/>
  <c r="AG5230" i="11"/>
  <c r="AG5231" i="11"/>
  <c r="AG5232" i="11"/>
  <c r="AG5233" i="11"/>
  <c r="AG5234" i="11"/>
  <c r="AG5235" i="11"/>
  <c r="AG5236" i="11"/>
  <c r="AG5237" i="11"/>
  <c r="AG5238" i="11"/>
  <c r="AG5239" i="11"/>
  <c r="AG5240" i="11"/>
  <c r="AG5241" i="11"/>
  <c r="AG5242" i="11"/>
  <c r="AG5243" i="11"/>
  <c r="AG5244" i="11"/>
  <c r="AG5245" i="11"/>
  <c r="AG5246" i="11"/>
  <c r="AG5247" i="11"/>
  <c r="AG5248" i="11"/>
  <c r="AG5249" i="11"/>
  <c r="AG5250" i="11"/>
  <c r="AG5251" i="11"/>
  <c r="AG5252" i="11"/>
  <c r="AG5253" i="11"/>
  <c r="AG5254" i="11"/>
  <c r="AG5255" i="11"/>
  <c r="AG5256" i="11"/>
  <c r="AG5257" i="11"/>
  <c r="AG5258" i="11"/>
  <c r="AG5259" i="11"/>
  <c r="AG5260" i="11"/>
  <c r="AG5261" i="11"/>
  <c r="AG5262" i="11"/>
  <c r="AG5263" i="11"/>
  <c r="AG5264" i="11"/>
  <c r="AG5265" i="11"/>
  <c r="AG5266" i="11"/>
  <c r="AG5267" i="11"/>
  <c r="AG5268" i="11"/>
  <c r="AG5269" i="11"/>
  <c r="AG5270" i="11"/>
  <c r="AG5271" i="11"/>
  <c r="AG5272" i="11"/>
  <c r="AG5273" i="11"/>
  <c r="AG5274" i="11"/>
  <c r="AG5275" i="11"/>
  <c r="AG5276" i="11"/>
  <c r="AG5277" i="11"/>
  <c r="AG5278" i="11"/>
  <c r="AG5279" i="11"/>
  <c r="AG5280" i="11"/>
  <c r="AG5281" i="11"/>
  <c r="AG5282" i="11"/>
  <c r="AG5283" i="11"/>
  <c r="AG5284" i="11"/>
  <c r="AG5285" i="11"/>
  <c r="AG5286" i="11"/>
  <c r="AG5287" i="11"/>
  <c r="AG5288" i="11"/>
  <c r="AG5289" i="11"/>
  <c r="AG5290" i="11"/>
  <c r="AG5291" i="11"/>
  <c r="AG5292" i="11"/>
  <c r="AG5293" i="11"/>
  <c r="AG5294" i="11"/>
  <c r="AG5295" i="11"/>
  <c r="AG5296" i="11"/>
  <c r="AG5297" i="11"/>
  <c r="AG5298" i="11"/>
  <c r="AG5299" i="11"/>
  <c r="AG5300" i="11"/>
  <c r="AG5301" i="11"/>
  <c r="AG5302" i="11"/>
  <c r="AG5303" i="11"/>
  <c r="AG5304" i="11"/>
  <c r="AG5305" i="11"/>
  <c r="AG5306" i="11"/>
  <c r="AG5307" i="11"/>
  <c r="AG5308" i="11"/>
  <c r="AG5309" i="11"/>
  <c r="AG5310" i="11"/>
  <c r="AG5311" i="11"/>
  <c r="AG5312" i="11"/>
  <c r="AG5313" i="11"/>
  <c r="AG5314" i="11"/>
  <c r="AG5315" i="11"/>
  <c r="AG5316" i="11"/>
  <c r="AG5317" i="11"/>
  <c r="AG5318" i="11"/>
  <c r="AG5319" i="11"/>
  <c r="AG5320" i="11"/>
  <c r="AG5321" i="11"/>
  <c r="AG5322" i="11"/>
  <c r="AG5323" i="11"/>
  <c r="AG5324" i="11"/>
  <c r="AG5325" i="11"/>
  <c r="AG5326" i="11"/>
  <c r="AG5327" i="11"/>
  <c r="AG5328" i="11"/>
  <c r="AG5329" i="11"/>
  <c r="AG5330" i="11"/>
  <c r="AG5331" i="11"/>
  <c r="AG5332" i="11"/>
  <c r="AG5333" i="11"/>
  <c r="AG5334" i="11"/>
  <c r="AG5335" i="11"/>
  <c r="AG5336" i="11"/>
  <c r="AG5337" i="11"/>
  <c r="AG5338" i="11"/>
  <c r="AG5339" i="11"/>
  <c r="AG5340" i="11"/>
  <c r="AG5341" i="11"/>
  <c r="AG5342" i="11"/>
  <c r="AG5343" i="11"/>
  <c r="AG5344" i="11"/>
  <c r="AG5345" i="11"/>
  <c r="AG5346" i="11"/>
  <c r="AG5347" i="11"/>
  <c r="AG5348" i="11"/>
  <c r="AG5349" i="11"/>
  <c r="AG5350" i="11"/>
  <c r="AG5351" i="11"/>
  <c r="AG5352" i="11"/>
  <c r="AG5353" i="11"/>
  <c r="AG5354" i="11"/>
  <c r="AG5355" i="11"/>
  <c r="AG5356" i="11"/>
  <c r="AG5357" i="11"/>
  <c r="AG5358" i="11"/>
  <c r="AG5359" i="11"/>
  <c r="AG5360" i="11"/>
  <c r="AG5361" i="11"/>
  <c r="AG5362" i="11"/>
  <c r="AG5363" i="11"/>
  <c r="AG5364" i="11"/>
  <c r="AG5365" i="11"/>
  <c r="AG5366" i="11"/>
  <c r="AG5367" i="11"/>
  <c r="AG5368" i="11"/>
  <c r="AG5369" i="11"/>
  <c r="AG5370" i="11"/>
  <c r="AG5371" i="11"/>
  <c r="AG5372" i="11"/>
  <c r="AG5373" i="11"/>
  <c r="AG5374" i="11"/>
  <c r="AG5375" i="11"/>
  <c r="AG5376" i="11"/>
  <c r="AG5377" i="11"/>
  <c r="AG5378" i="11"/>
  <c r="AG5379" i="11"/>
  <c r="AG5380" i="11"/>
  <c r="AG5381" i="11"/>
  <c r="AG5382" i="11"/>
  <c r="AG5383" i="11"/>
  <c r="AG5384" i="11"/>
  <c r="AG5385" i="11"/>
  <c r="AG5386" i="11"/>
  <c r="AG5387" i="11"/>
  <c r="AG5388" i="11"/>
  <c r="AG5389" i="11"/>
  <c r="AG5390" i="11"/>
  <c r="AG5391" i="11"/>
  <c r="AG5392" i="11"/>
  <c r="AG5393" i="11"/>
  <c r="AG5394" i="11"/>
  <c r="AG5395" i="11"/>
  <c r="AG5396" i="11"/>
  <c r="AG5397" i="11"/>
  <c r="AG5398" i="11"/>
  <c r="AG5399" i="11"/>
  <c r="AG5400" i="11"/>
  <c r="AG5401" i="11"/>
  <c r="AG5402" i="11"/>
  <c r="AG5403" i="11"/>
  <c r="AG5404" i="11"/>
  <c r="AG5405" i="11"/>
  <c r="AG5406" i="11"/>
  <c r="AG5407" i="11"/>
  <c r="AG5408" i="11"/>
  <c r="AG5409" i="11"/>
  <c r="AG5410" i="11"/>
  <c r="AG5411" i="11"/>
  <c r="AG5412" i="11"/>
  <c r="AG5413" i="11"/>
  <c r="AG5414" i="11"/>
  <c r="AG5415" i="11"/>
  <c r="AG5416" i="11"/>
  <c r="AG5417" i="11"/>
  <c r="AG5418" i="11"/>
  <c r="AG5419" i="11"/>
  <c r="AG5420" i="11"/>
  <c r="AG5421" i="11"/>
  <c r="AG5422" i="11"/>
  <c r="AG5423" i="11"/>
  <c r="AG5424" i="11"/>
  <c r="AG5425" i="11"/>
  <c r="AG5426" i="11"/>
  <c r="AG5427" i="11"/>
  <c r="AG5428" i="11"/>
  <c r="AG5429" i="11"/>
  <c r="AG5430" i="11"/>
  <c r="AG5431" i="11"/>
  <c r="AG5432" i="11"/>
  <c r="AG5433" i="11"/>
  <c r="AG5434" i="11"/>
  <c r="AG5435" i="11"/>
  <c r="AG5436" i="11"/>
  <c r="AG5437" i="11"/>
  <c r="AG5438" i="11"/>
  <c r="AG5439" i="11"/>
  <c r="AG5440" i="11"/>
  <c r="AG5441" i="11"/>
  <c r="AG5442" i="11"/>
  <c r="AG5443" i="11"/>
  <c r="AG5444" i="11"/>
  <c r="AG5445" i="11"/>
  <c r="AG5446" i="11"/>
  <c r="AG5447" i="11"/>
  <c r="AG5448" i="11"/>
  <c r="AG5449" i="11"/>
  <c r="AG5450" i="11"/>
  <c r="AG5451" i="11"/>
  <c r="AG5452" i="11"/>
  <c r="AG5453" i="11"/>
  <c r="AG5454" i="11"/>
  <c r="AG5455" i="11"/>
  <c r="AG5456" i="11"/>
  <c r="AG5457" i="11"/>
  <c r="AG5458" i="11"/>
  <c r="AG5459" i="11"/>
  <c r="AG5460" i="11"/>
  <c r="AG5461" i="11"/>
  <c r="AG5462" i="11"/>
  <c r="AG5463" i="11"/>
  <c r="AG5464" i="11"/>
  <c r="AG5465" i="11"/>
  <c r="AG5466" i="11"/>
  <c r="AG5467" i="11"/>
  <c r="AG5468" i="11"/>
  <c r="AG5469" i="11"/>
  <c r="AG5470" i="11"/>
  <c r="AG5471" i="11"/>
  <c r="AG5472" i="11"/>
  <c r="AG5473" i="11"/>
  <c r="AG5474" i="11"/>
  <c r="AG5475" i="11"/>
  <c r="AG5476" i="11"/>
  <c r="AG5477" i="11"/>
  <c r="AG5478" i="11"/>
  <c r="AG5479" i="11"/>
  <c r="AG5480" i="11"/>
  <c r="AG5481" i="11"/>
  <c r="AG5482" i="11"/>
  <c r="AG5483" i="11"/>
  <c r="AG5484" i="11"/>
  <c r="AG5485" i="11"/>
  <c r="AG5486" i="11"/>
  <c r="AG5487" i="11"/>
  <c r="AG5488" i="11"/>
  <c r="AG5489" i="11"/>
  <c r="AG5490" i="11"/>
  <c r="AG5491" i="11"/>
  <c r="AG5492" i="11"/>
  <c r="AG5493" i="11"/>
  <c r="AG5494" i="11"/>
  <c r="AG5495" i="11"/>
  <c r="AG5496" i="11"/>
  <c r="AG5497" i="11"/>
  <c r="AG5498" i="11"/>
  <c r="AG5499" i="11"/>
  <c r="AG5500" i="11"/>
  <c r="AG6" i="11"/>
  <c r="AG5" i="11"/>
  <c r="C24" i="12" l="1"/>
  <c r="C27" i="20"/>
  <c r="C26" i="20"/>
  <c r="C25" i="20"/>
  <c r="C24" i="20"/>
  <c r="C23" i="20"/>
  <c r="C132" i="12"/>
  <c r="C130" i="12"/>
  <c r="C129" i="12"/>
  <c r="C128" i="12"/>
  <c r="C125" i="12"/>
  <c r="C123" i="12"/>
  <c r="C122" i="12"/>
  <c r="C121" i="12"/>
  <c r="C118" i="12"/>
  <c r="C116" i="12"/>
  <c r="C115" i="12"/>
  <c r="C114" i="12"/>
  <c r="L115" i="12"/>
  <c r="L114" i="12"/>
  <c r="C111" i="12"/>
  <c r="L113" i="12"/>
  <c r="C109" i="12"/>
  <c r="C108" i="12"/>
  <c r="C107" i="12"/>
  <c r="L108" i="12"/>
  <c r="L107" i="12"/>
  <c r="L106" i="12"/>
  <c r="C104" i="12"/>
  <c r="L105" i="12"/>
  <c r="C102" i="12"/>
  <c r="C101" i="12"/>
  <c r="C100" i="12"/>
  <c r="L100" i="12"/>
  <c r="L99" i="12"/>
  <c r="L98" i="12"/>
  <c r="C97" i="12"/>
  <c r="L97" i="12"/>
  <c r="C95" i="12"/>
  <c r="C94" i="12"/>
  <c r="C93"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54" i="12"/>
  <c r="L53" i="12"/>
  <c r="L52" i="12"/>
  <c r="L45" i="12"/>
  <c r="C45" i="12"/>
  <c r="L44" i="12"/>
  <c r="L43" i="12"/>
  <c r="L42" i="12"/>
  <c r="L41" i="12"/>
  <c r="C41" i="12"/>
  <c r="L40" i="12"/>
  <c r="C40" i="12"/>
  <c r="L39" i="12"/>
  <c r="C39" i="12"/>
  <c r="L38" i="12"/>
  <c r="L37" i="12"/>
  <c r="L36" i="12"/>
  <c r="L35" i="12"/>
  <c r="L34" i="12"/>
  <c r="L33" i="12"/>
  <c r="L32" i="12"/>
  <c r="L31" i="12"/>
  <c r="L30" i="12"/>
  <c r="L29" i="12"/>
  <c r="L28" i="12"/>
  <c r="L27" i="12"/>
  <c r="L26" i="12"/>
  <c r="L25" i="12"/>
  <c r="L24" i="12"/>
  <c r="L23" i="12"/>
  <c r="L22" i="12"/>
  <c r="L21" i="12"/>
  <c r="L20" i="12"/>
  <c r="L19" i="12"/>
  <c r="L18" i="12"/>
  <c r="L17" i="12"/>
  <c r="C17" i="12"/>
  <c r="L16" i="12"/>
  <c r="C16" i="12"/>
  <c r="L15" i="12"/>
  <c r="C15" i="12"/>
  <c r="L14" i="12"/>
  <c r="L13" i="12"/>
  <c r="L12" i="12"/>
  <c r="L11" i="12"/>
  <c r="C11" i="12"/>
  <c r="L10" i="12"/>
  <c r="C10" i="12"/>
  <c r="L9" i="12"/>
  <c r="C9" i="12"/>
  <c r="L8" i="12"/>
  <c r="X2005" i="11"/>
  <c r="Y2005" i="11"/>
  <c r="Z2005" i="11"/>
  <c r="AA2005" i="11"/>
  <c r="AB2005" i="11"/>
  <c r="AC2005" i="11"/>
  <c r="AE2005" i="11"/>
  <c r="X2006" i="11"/>
  <c r="Y2006" i="11"/>
  <c r="Z2006" i="11"/>
  <c r="AA2006" i="11"/>
  <c r="AB2006" i="11"/>
  <c r="AC2006" i="11"/>
  <c r="AE2006" i="11"/>
  <c r="X2007" i="11"/>
  <c r="Y2007" i="11"/>
  <c r="Z2007" i="11"/>
  <c r="AA2007" i="11"/>
  <c r="AB2007" i="11"/>
  <c r="AC2007" i="11"/>
  <c r="AE2007" i="11"/>
  <c r="X2008" i="11"/>
  <c r="Y2008" i="11"/>
  <c r="Z2008" i="11"/>
  <c r="AA2008" i="11"/>
  <c r="AB2008" i="11"/>
  <c r="AC2008" i="11"/>
  <c r="AE2008" i="11"/>
  <c r="X2009" i="11"/>
  <c r="Y2009" i="11"/>
  <c r="Z2009" i="11"/>
  <c r="AA2009" i="11"/>
  <c r="AB2009" i="11"/>
  <c r="AC2009" i="11"/>
  <c r="AE2009" i="11"/>
  <c r="X2010" i="11"/>
  <c r="Y2010" i="11"/>
  <c r="Z2010" i="11"/>
  <c r="AA2010" i="11"/>
  <c r="AB2010" i="11"/>
  <c r="AC2010" i="11"/>
  <c r="AE2010" i="11"/>
  <c r="X2011" i="11"/>
  <c r="Y2011" i="11"/>
  <c r="Z2011" i="11"/>
  <c r="AA2011" i="11"/>
  <c r="AB2011" i="11"/>
  <c r="AC2011" i="11"/>
  <c r="AE2011" i="11"/>
  <c r="X2012" i="11"/>
  <c r="Y2012" i="11"/>
  <c r="Z2012" i="11"/>
  <c r="AA2012" i="11"/>
  <c r="AB2012" i="11"/>
  <c r="AC2012" i="11"/>
  <c r="AE2012" i="11"/>
  <c r="X2013" i="11"/>
  <c r="Y2013" i="11"/>
  <c r="Z2013" i="11"/>
  <c r="AA2013" i="11"/>
  <c r="AB2013" i="11"/>
  <c r="AC2013" i="11"/>
  <c r="AE2013" i="11"/>
  <c r="X2014" i="11"/>
  <c r="Y2014" i="11"/>
  <c r="Z2014" i="11"/>
  <c r="AA2014" i="11"/>
  <c r="AB2014" i="11"/>
  <c r="AC2014" i="11"/>
  <c r="AE2014" i="11"/>
  <c r="X2015" i="11"/>
  <c r="Y2015" i="11"/>
  <c r="Z2015" i="11"/>
  <c r="AA2015" i="11"/>
  <c r="AB2015" i="11"/>
  <c r="AC2015" i="11"/>
  <c r="AE2015" i="11"/>
  <c r="X2016" i="11"/>
  <c r="Y2016" i="11"/>
  <c r="Z2016" i="11"/>
  <c r="AA2016" i="11"/>
  <c r="AB2016" i="11"/>
  <c r="AC2016" i="11"/>
  <c r="AE2016" i="11"/>
  <c r="X2017" i="11"/>
  <c r="Y2017" i="11"/>
  <c r="Z2017" i="11"/>
  <c r="AA2017" i="11"/>
  <c r="AB2017" i="11"/>
  <c r="AC2017" i="11"/>
  <c r="AE2017" i="11"/>
  <c r="X2018" i="11"/>
  <c r="Y2018" i="11"/>
  <c r="Z2018" i="11"/>
  <c r="AA2018" i="11"/>
  <c r="AB2018" i="11"/>
  <c r="AC2018" i="11"/>
  <c r="AE2018" i="11"/>
  <c r="X2019" i="11"/>
  <c r="Y2019" i="11"/>
  <c r="Z2019" i="11"/>
  <c r="AA2019" i="11"/>
  <c r="AB2019" i="11"/>
  <c r="AC2019" i="11"/>
  <c r="AE2019" i="11"/>
  <c r="X2020" i="11"/>
  <c r="Y2020" i="11"/>
  <c r="Z2020" i="11"/>
  <c r="AA2020" i="11"/>
  <c r="AB2020" i="11"/>
  <c r="AC2020" i="11"/>
  <c r="AE2020" i="11"/>
  <c r="X2021" i="11"/>
  <c r="Y2021" i="11"/>
  <c r="Z2021" i="11"/>
  <c r="AA2021" i="11"/>
  <c r="AB2021" i="11"/>
  <c r="AC2021" i="11"/>
  <c r="AE2021" i="11"/>
  <c r="X2022" i="11"/>
  <c r="Y2022" i="11"/>
  <c r="Z2022" i="11"/>
  <c r="AA2022" i="11"/>
  <c r="AB2022" i="11"/>
  <c r="AC2022" i="11"/>
  <c r="AE2022" i="11"/>
  <c r="X2023" i="11"/>
  <c r="Y2023" i="11"/>
  <c r="Z2023" i="11"/>
  <c r="AA2023" i="11"/>
  <c r="AB2023" i="11"/>
  <c r="AC2023" i="11"/>
  <c r="AE2023" i="11"/>
  <c r="X2024" i="11"/>
  <c r="Y2024" i="11"/>
  <c r="Z2024" i="11"/>
  <c r="AA2024" i="11"/>
  <c r="AB2024" i="11"/>
  <c r="AC2024" i="11"/>
  <c r="AE2024" i="11"/>
  <c r="X2025" i="11"/>
  <c r="Y2025" i="11"/>
  <c r="Z2025" i="11"/>
  <c r="AA2025" i="11"/>
  <c r="AB2025" i="11"/>
  <c r="AC2025" i="11"/>
  <c r="AE2025" i="11"/>
  <c r="X2026" i="11"/>
  <c r="Y2026" i="11"/>
  <c r="Z2026" i="11"/>
  <c r="AA2026" i="11"/>
  <c r="AB2026" i="11"/>
  <c r="AC2026" i="11"/>
  <c r="AE2026" i="11"/>
  <c r="X2027" i="11"/>
  <c r="Y2027" i="11"/>
  <c r="Z2027" i="11"/>
  <c r="AA2027" i="11"/>
  <c r="AB2027" i="11"/>
  <c r="AC2027" i="11"/>
  <c r="AE2027" i="11"/>
  <c r="X2028" i="11"/>
  <c r="Y2028" i="11"/>
  <c r="Z2028" i="11"/>
  <c r="AA2028" i="11"/>
  <c r="AB2028" i="11"/>
  <c r="AC2028" i="11"/>
  <c r="AE2028" i="11"/>
  <c r="X2029" i="11"/>
  <c r="Y2029" i="11"/>
  <c r="Z2029" i="11"/>
  <c r="AA2029" i="11"/>
  <c r="AB2029" i="11"/>
  <c r="AC2029" i="11"/>
  <c r="AE2029" i="11"/>
  <c r="X2030" i="11"/>
  <c r="Y2030" i="11"/>
  <c r="Z2030" i="11"/>
  <c r="AA2030" i="11"/>
  <c r="AB2030" i="11"/>
  <c r="AC2030" i="11"/>
  <c r="AE2030" i="11"/>
  <c r="X2031" i="11"/>
  <c r="Y2031" i="11"/>
  <c r="Z2031" i="11"/>
  <c r="AA2031" i="11"/>
  <c r="AB2031" i="11"/>
  <c r="AC2031" i="11"/>
  <c r="AE2031" i="11"/>
  <c r="X2032" i="11"/>
  <c r="Y2032" i="11"/>
  <c r="Z2032" i="11"/>
  <c r="AA2032" i="11"/>
  <c r="AB2032" i="11"/>
  <c r="AC2032" i="11"/>
  <c r="AE2032" i="11"/>
  <c r="X2033" i="11"/>
  <c r="Y2033" i="11"/>
  <c r="Z2033" i="11"/>
  <c r="AA2033" i="11"/>
  <c r="AB2033" i="11"/>
  <c r="AC2033" i="11"/>
  <c r="AE2033" i="11"/>
  <c r="X2034" i="11"/>
  <c r="Y2034" i="11"/>
  <c r="Z2034" i="11"/>
  <c r="AA2034" i="11"/>
  <c r="AB2034" i="11"/>
  <c r="AC2034" i="11"/>
  <c r="AE2034" i="11"/>
  <c r="X2035" i="11"/>
  <c r="Y2035" i="11"/>
  <c r="Z2035" i="11"/>
  <c r="AA2035" i="11"/>
  <c r="AB2035" i="11"/>
  <c r="AC2035" i="11"/>
  <c r="AE2035" i="11"/>
  <c r="X2036" i="11"/>
  <c r="Y2036" i="11"/>
  <c r="Z2036" i="11"/>
  <c r="AA2036" i="11"/>
  <c r="AB2036" i="11"/>
  <c r="AC2036" i="11"/>
  <c r="AE2036" i="11"/>
  <c r="X2037" i="11"/>
  <c r="Y2037" i="11"/>
  <c r="Z2037" i="11"/>
  <c r="AA2037" i="11"/>
  <c r="AB2037" i="11"/>
  <c r="AC2037" i="11"/>
  <c r="AE2037" i="11"/>
  <c r="X2038" i="11"/>
  <c r="Y2038" i="11"/>
  <c r="Z2038" i="11"/>
  <c r="AA2038" i="11"/>
  <c r="AB2038" i="11"/>
  <c r="AC2038" i="11"/>
  <c r="AE2038" i="11"/>
  <c r="X2039" i="11"/>
  <c r="Y2039" i="11"/>
  <c r="Z2039" i="11"/>
  <c r="AA2039" i="11"/>
  <c r="AB2039" i="11"/>
  <c r="AC2039" i="11"/>
  <c r="AE2039" i="11"/>
  <c r="X2040" i="11"/>
  <c r="Y2040" i="11"/>
  <c r="Z2040" i="11"/>
  <c r="AA2040" i="11"/>
  <c r="AB2040" i="11"/>
  <c r="AC2040" i="11"/>
  <c r="AE2040" i="11"/>
  <c r="X2041" i="11"/>
  <c r="Y2041" i="11"/>
  <c r="Z2041" i="11"/>
  <c r="AA2041" i="11"/>
  <c r="AB2041" i="11"/>
  <c r="AC2041" i="11"/>
  <c r="AE2041" i="11"/>
  <c r="X2042" i="11"/>
  <c r="Y2042" i="11"/>
  <c r="Z2042" i="11"/>
  <c r="AA2042" i="11"/>
  <c r="AB2042" i="11"/>
  <c r="AC2042" i="11"/>
  <c r="AE2042" i="11"/>
  <c r="X2043" i="11"/>
  <c r="Y2043" i="11"/>
  <c r="Z2043" i="11"/>
  <c r="AA2043" i="11"/>
  <c r="AB2043" i="11"/>
  <c r="AC2043" i="11"/>
  <c r="AE2043" i="11"/>
  <c r="X2044" i="11"/>
  <c r="Y2044" i="11"/>
  <c r="Z2044" i="11"/>
  <c r="AA2044" i="11"/>
  <c r="AB2044" i="11"/>
  <c r="AC2044" i="11"/>
  <c r="AE2044" i="11"/>
  <c r="X2045" i="11"/>
  <c r="Y2045" i="11"/>
  <c r="Z2045" i="11"/>
  <c r="AA2045" i="11"/>
  <c r="AB2045" i="11"/>
  <c r="AC2045" i="11"/>
  <c r="AE2045" i="11"/>
  <c r="X2046" i="11"/>
  <c r="Y2046" i="11"/>
  <c r="Z2046" i="11"/>
  <c r="AA2046" i="11"/>
  <c r="AB2046" i="11"/>
  <c r="AC2046" i="11"/>
  <c r="AE2046" i="11"/>
  <c r="X2047" i="11"/>
  <c r="Y2047" i="11"/>
  <c r="Z2047" i="11"/>
  <c r="AA2047" i="11"/>
  <c r="AB2047" i="11"/>
  <c r="AC2047" i="11"/>
  <c r="AE2047" i="11"/>
  <c r="X2048" i="11"/>
  <c r="Y2048" i="11"/>
  <c r="Z2048" i="11"/>
  <c r="AA2048" i="11"/>
  <c r="AB2048" i="11"/>
  <c r="AC2048" i="11"/>
  <c r="AE2048" i="11"/>
  <c r="X2049" i="11"/>
  <c r="Y2049" i="11"/>
  <c r="Z2049" i="11"/>
  <c r="AA2049" i="11"/>
  <c r="AB2049" i="11"/>
  <c r="AC2049" i="11"/>
  <c r="AE2049" i="11"/>
  <c r="X2050" i="11"/>
  <c r="Y2050" i="11"/>
  <c r="Z2050" i="11"/>
  <c r="AA2050" i="11"/>
  <c r="AB2050" i="11"/>
  <c r="AC2050" i="11"/>
  <c r="AE2050" i="11"/>
  <c r="X2051" i="11"/>
  <c r="Y2051" i="11"/>
  <c r="Z2051" i="11"/>
  <c r="AA2051" i="11"/>
  <c r="AB2051" i="11"/>
  <c r="AC2051" i="11"/>
  <c r="AE2051" i="11"/>
  <c r="X2052" i="11"/>
  <c r="Y2052" i="11"/>
  <c r="Z2052" i="11"/>
  <c r="AA2052" i="11"/>
  <c r="AB2052" i="11"/>
  <c r="AC2052" i="11"/>
  <c r="AE2052" i="11"/>
  <c r="X2053" i="11"/>
  <c r="Y2053" i="11"/>
  <c r="Z2053" i="11"/>
  <c r="AA2053" i="11"/>
  <c r="AB2053" i="11"/>
  <c r="AC2053" i="11"/>
  <c r="AE2053" i="11"/>
  <c r="X2054" i="11"/>
  <c r="Y2054" i="11"/>
  <c r="Z2054" i="11"/>
  <c r="AA2054" i="11"/>
  <c r="AB2054" i="11"/>
  <c r="AC2054" i="11"/>
  <c r="AE2054" i="11"/>
  <c r="X2055" i="11"/>
  <c r="Y2055" i="11"/>
  <c r="Z2055" i="11"/>
  <c r="AA2055" i="11"/>
  <c r="AB2055" i="11"/>
  <c r="AC2055" i="11"/>
  <c r="AE2055" i="11"/>
  <c r="X2056" i="11"/>
  <c r="Y2056" i="11"/>
  <c r="Z2056" i="11"/>
  <c r="AA2056" i="11"/>
  <c r="AB2056" i="11"/>
  <c r="AC2056" i="11"/>
  <c r="AE2056" i="11"/>
  <c r="X2057" i="11"/>
  <c r="Y2057" i="11"/>
  <c r="Z2057" i="11"/>
  <c r="AA2057" i="11"/>
  <c r="AB2057" i="11"/>
  <c r="AC2057" i="11"/>
  <c r="AE2057" i="11"/>
  <c r="X2058" i="11"/>
  <c r="Y2058" i="11"/>
  <c r="Z2058" i="11"/>
  <c r="AA2058" i="11"/>
  <c r="AB2058" i="11"/>
  <c r="AC2058" i="11"/>
  <c r="AE2058" i="11"/>
  <c r="X2059" i="11"/>
  <c r="Y2059" i="11"/>
  <c r="Z2059" i="11"/>
  <c r="AA2059" i="11"/>
  <c r="AB2059" i="11"/>
  <c r="AC2059" i="11"/>
  <c r="AE2059" i="11"/>
  <c r="X2060" i="11"/>
  <c r="Y2060" i="11"/>
  <c r="Z2060" i="11"/>
  <c r="AA2060" i="11"/>
  <c r="AB2060" i="11"/>
  <c r="AC2060" i="11"/>
  <c r="AE2060" i="11"/>
  <c r="X2061" i="11"/>
  <c r="Y2061" i="11"/>
  <c r="Z2061" i="11"/>
  <c r="AA2061" i="11"/>
  <c r="AB2061" i="11"/>
  <c r="AC2061" i="11"/>
  <c r="AE2061" i="11"/>
  <c r="X2062" i="11"/>
  <c r="Y2062" i="11"/>
  <c r="Z2062" i="11"/>
  <c r="AA2062" i="11"/>
  <c r="AB2062" i="11"/>
  <c r="AC2062" i="11"/>
  <c r="AE2062" i="11"/>
  <c r="X2063" i="11"/>
  <c r="Y2063" i="11"/>
  <c r="Z2063" i="11"/>
  <c r="AA2063" i="11"/>
  <c r="AB2063" i="11"/>
  <c r="AC2063" i="11"/>
  <c r="AE2063" i="11"/>
  <c r="X2064" i="11"/>
  <c r="Y2064" i="11"/>
  <c r="Z2064" i="11"/>
  <c r="AA2064" i="11"/>
  <c r="AB2064" i="11"/>
  <c r="AC2064" i="11"/>
  <c r="AE2064" i="11"/>
  <c r="X2065" i="11"/>
  <c r="Y2065" i="11"/>
  <c r="Z2065" i="11"/>
  <c r="AA2065" i="11"/>
  <c r="AB2065" i="11"/>
  <c r="AC2065" i="11"/>
  <c r="AE2065" i="11"/>
  <c r="X2066" i="11"/>
  <c r="Y2066" i="11"/>
  <c r="Z2066" i="11"/>
  <c r="AA2066" i="11"/>
  <c r="AB2066" i="11"/>
  <c r="AC2066" i="11"/>
  <c r="AE2066" i="11"/>
  <c r="X2067" i="11"/>
  <c r="Y2067" i="11"/>
  <c r="Z2067" i="11"/>
  <c r="AA2067" i="11"/>
  <c r="AB2067" i="11"/>
  <c r="AC2067" i="11"/>
  <c r="AE2067" i="11"/>
  <c r="X2068" i="11"/>
  <c r="Y2068" i="11"/>
  <c r="Z2068" i="11"/>
  <c r="AA2068" i="11"/>
  <c r="AB2068" i="11"/>
  <c r="AC2068" i="11"/>
  <c r="AE2068" i="11"/>
  <c r="X2069" i="11"/>
  <c r="Y2069" i="11"/>
  <c r="Z2069" i="11"/>
  <c r="AA2069" i="11"/>
  <c r="AB2069" i="11"/>
  <c r="AC2069" i="11"/>
  <c r="AE2069" i="11"/>
  <c r="X2070" i="11"/>
  <c r="Y2070" i="11"/>
  <c r="Z2070" i="11"/>
  <c r="AA2070" i="11"/>
  <c r="AB2070" i="11"/>
  <c r="AC2070" i="11"/>
  <c r="AE2070" i="11"/>
  <c r="X2071" i="11"/>
  <c r="Y2071" i="11"/>
  <c r="Z2071" i="11"/>
  <c r="AA2071" i="11"/>
  <c r="AB2071" i="11"/>
  <c r="AC2071" i="11"/>
  <c r="AE2071" i="11"/>
  <c r="X2072" i="11"/>
  <c r="Y2072" i="11"/>
  <c r="Z2072" i="11"/>
  <c r="AA2072" i="11"/>
  <c r="AB2072" i="11"/>
  <c r="AC2072" i="11"/>
  <c r="AE2072" i="11"/>
  <c r="X2073" i="11"/>
  <c r="Y2073" i="11"/>
  <c r="Z2073" i="11"/>
  <c r="AA2073" i="11"/>
  <c r="AB2073" i="11"/>
  <c r="AC2073" i="11"/>
  <c r="AE2073" i="11"/>
  <c r="X2074" i="11"/>
  <c r="Y2074" i="11"/>
  <c r="Z2074" i="11"/>
  <c r="AA2074" i="11"/>
  <c r="AB2074" i="11"/>
  <c r="AC2074" i="11"/>
  <c r="AE2074" i="11"/>
  <c r="X2075" i="11"/>
  <c r="Y2075" i="11"/>
  <c r="Z2075" i="11"/>
  <c r="AA2075" i="11"/>
  <c r="AB2075" i="11"/>
  <c r="AC2075" i="11"/>
  <c r="AE2075" i="11"/>
  <c r="X2076" i="11"/>
  <c r="Y2076" i="11"/>
  <c r="Z2076" i="11"/>
  <c r="AA2076" i="11"/>
  <c r="AB2076" i="11"/>
  <c r="AC2076" i="11"/>
  <c r="AE2076" i="11"/>
  <c r="X2077" i="11"/>
  <c r="Y2077" i="11"/>
  <c r="Z2077" i="11"/>
  <c r="AA2077" i="11"/>
  <c r="AB2077" i="11"/>
  <c r="AC2077" i="11"/>
  <c r="AE2077" i="11"/>
  <c r="X2078" i="11"/>
  <c r="Y2078" i="11"/>
  <c r="Z2078" i="11"/>
  <c r="AA2078" i="11"/>
  <c r="AB2078" i="11"/>
  <c r="AC2078" i="11"/>
  <c r="AE2078" i="11"/>
  <c r="X2079" i="11"/>
  <c r="Y2079" i="11"/>
  <c r="Z2079" i="11"/>
  <c r="AA2079" i="11"/>
  <c r="AB2079" i="11"/>
  <c r="AC2079" i="11"/>
  <c r="AE2079" i="11"/>
  <c r="X2080" i="11"/>
  <c r="Y2080" i="11"/>
  <c r="Z2080" i="11"/>
  <c r="AA2080" i="11"/>
  <c r="AB2080" i="11"/>
  <c r="AC2080" i="11"/>
  <c r="AE2080" i="11"/>
  <c r="X2081" i="11"/>
  <c r="Y2081" i="11"/>
  <c r="Z2081" i="11"/>
  <c r="AA2081" i="11"/>
  <c r="AB2081" i="11"/>
  <c r="AC2081" i="11"/>
  <c r="AE2081" i="11"/>
  <c r="X2082" i="11"/>
  <c r="Y2082" i="11"/>
  <c r="Z2082" i="11"/>
  <c r="AA2082" i="11"/>
  <c r="AB2082" i="11"/>
  <c r="AC2082" i="11"/>
  <c r="AE2082" i="11"/>
  <c r="X2083" i="11"/>
  <c r="Y2083" i="11"/>
  <c r="Z2083" i="11"/>
  <c r="AA2083" i="11"/>
  <c r="AB2083" i="11"/>
  <c r="AC2083" i="11"/>
  <c r="AE2083" i="11"/>
  <c r="X2084" i="11"/>
  <c r="Y2084" i="11"/>
  <c r="Z2084" i="11"/>
  <c r="AA2084" i="11"/>
  <c r="AB2084" i="11"/>
  <c r="AC2084" i="11"/>
  <c r="AE2084" i="11"/>
  <c r="X2085" i="11"/>
  <c r="Y2085" i="11"/>
  <c r="Z2085" i="11"/>
  <c r="AA2085" i="11"/>
  <c r="AB2085" i="11"/>
  <c r="AC2085" i="11"/>
  <c r="AE2085" i="11"/>
  <c r="X2086" i="11"/>
  <c r="Y2086" i="11"/>
  <c r="Z2086" i="11"/>
  <c r="AA2086" i="11"/>
  <c r="AB2086" i="11"/>
  <c r="AC2086" i="11"/>
  <c r="AE2086" i="11"/>
  <c r="X2087" i="11"/>
  <c r="Y2087" i="11"/>
  <c r="Z2087" i="11"/>
  <c r="AA2087" i="11"/>
  <c r="AB2087" i="11"/>
  <c r="AC2087" i="11"/>
  <c r="AE2087" i="11"/>
  <c r="X2088" i="11"/>
  <c r="Y2088" i="11"/>
  <c r="Z2088" i="11"/>
  <c r="AA2088" i="11"/>
  <c r="AB2088" i="11"/>
  <c r="AC2088" i="11"/>
  <c r="AE2088" i="11"/>
  <c r="X2089" i="11"/>
  <c r="Y2089" i="11"/>
  <c r="Z2089" i="11"/>
  <c r="AA2089" i="11"/>
  <c r="AB2089" i="11"/>
  <c r="AC2089" i="11"/>
  <c r="AE2089" i="11"/>
  <c r="X2090" i="11"/>
  <c r="Y2090" i="11"/>
  <c r="Z2090" i="11"/>
  <c r="AA2090" i="11"/>
  <c r="AB2090" i="11"/>
  <c r="AC2090" i="11"/>
  <c r="AE2090" i="11"/>
  <c r="X2091" i="11"/>
  <c r="Y2091" i="11"/>
  <c r="Z2091" i="11"/>
  <c r="AA2091" i="11"/>
  <c r="AB2091" i="11"/>
  <c r="AC2091" i="11"/>
  <c r="AE2091" i="11"/>
  <c r="X2092" i="11"/>
  <c r="Y2092" i="11"/>
  <c r="Z2092" i="11"/>
  <c r="AA2092" i="11"/>
  <c r="AB2092" i="11"/>
  <c r="AC2092" i="11"/>
  <c r="AE2092" i="11"/>
  <c r="X2093" i="11"/>
  <c r="Y2093" i="11"/>
  <c r="Z2093" i="11"/>
  <c r="AA2093" i="11"/>
  <c r="AB2093" i="11"/>
  <c r="AC2093" i="11"/>
  <c r="AE2093" i="11"/>
  <c r="X2094" i="11"/>
  <c r="Y2094" i="11"/>
  <c r="Z2094" i="11"/>
  <c r="AA2094" i="11"/>
  <c r="AB2094" i="11"/>
  <c r="AC2094" i="11"/>
  <c r="AE2094" i="11"/>
  <c r="X2095" i="11"/>
  <c r="Y2095" i="11"/>
  <c r="Z2095" i="11"/>
  <c r="AA2095" i="11"/>
  <c r="AB2095" i="11"/>
  <c r="AC2095" i="11"/>
  <c r="AE2095" i="11"/>
  <c r="X2096" i="11"/>
  <c r="Y2096" i="11"/>
  <c r="Z2096" i="11"/>
  <c r="AA2096" i="11"/>
  <c r="AB2096" i="11"/>
  <c r="AC2096" i="11"/>
  <c r="AE2096" i="11"/>
  <c r="X2097" i="11"/>
  <c r="Y2097" i="11"/>
  <c r="Z2097" i="11"/>
  <c r="AA2097" i="11"/>
  <c r="AB2097" i="11"/>
  <c r="AC2097" i="11"/>
  <c r="AE2097" i="11"/>
  <c r="X2098" i="11"/>
  <c r="Y2098" i="11"/>
  <c r="Z2098" i="11"/>
  <c r="AA2098" i="11"/>
  <c r="AB2098" i="11"/>
  <c r="AC2098" i="11"/>
  <c r="AE2098" i="11"/>
  <c r="X2099" i="11"/>
  <c r="Y2099" i="11"/>
  <c r="Z2099" i="11"/>
  <c r="AA2099" i="11"/>
  <c r="AB2099" i="11"/>
  <c r="AC2099" i="11"/>
  <c r="AE2099" i="11"/>
  <c r="X2100" i="11"/>
  <c r="Y2100" i="11"/>
  <c r="Z2100" i="11"/>
  <c r="AA2100" i="11"/>
  <c r="AB2100" i="11"/>
  <c r="AC2100" i="11"/>
  <c r="AE2100" i="11"/>
  <c r="X2101" i="11"/>
  <c r="Y2101" i="11"/>
  <c r="Z2101" i="11"/>
  <c r="AA2101" i="11"/>
  <c r="AB2101" i="11"/>
  <c r="AC2101" i="11"/>
  <c r="AE2101" i="11"/>
  <c r="X2102" i="11"/>
  <c r="Y2102" i="11"/>
  <c r="Z2102" i="11"/>
  <c r="AA2102" i="11"/>
  <c r="AB2102" i="11"/>
  <c r="AC2102" i="11"/>
  <c r="AE2102" i="11"/>
  <c r="X2103" i="11"/>
  <c r="Y2103" i="11"/>
  <c r="Z2103" i="11"/>
  <c r="AA2103" i="11"/>
  <c r="AB2103" i="11"/>
  <c r="AC2103" i="11"/>
  <c r="AE2103" i="11"/>
  <c r="X2104" i="11"/>
  <c r="Y2104" i="11"/>
  <c r="Z2104" i="11"/>
  <c r="AA2104" i="11"/>
  <c r="AB2104" i="11"/>
  <c r="AC2104" i="11"/>
  <c r="AE2104" i="11"/>
  <c r="X2105" i="11"/>
  <c r="Y2105" i="11"/>
  <c r="Z2105" i="11"/>
  <c r="AA2105" i="11"/>
  <c r="AB2105" i="11"/>
  <c r="AC2105" i="11"/>
  <c r="AE2105" i="11"/>
  <c r="X2106" i="11"/>
  <c r="Y2106" i="11"/>
  <c r="Z2106" i="11"/>
  <c r="AA2106" i="11"/>
  <c r="AB2106" i="11"/>
  <c r="AC2106" i="11"/>
  <c r="AE2106" i="11"/>
  <c r="X2107" i="11"/>
  <c r="Y2107" i="11"/>
  <c r="Z2107" i="11"/>
  <c r="AA2107" i="11"/>
  <c r="AB2107" i="11"/>
  <c r="AC2107" i="11"/>
  <c r="AE2107" i="11"/>
  <c r="X2108" i="11"/>
  <c r="Y2108" i="11"/>
  <c r="Z2108" i="11"/>
  <c r="AA2108" i="11"/>
  <c r="AB2108" i="11"/>
  <c r="AC2108" i="11"/>
  <c r="AE2108" i="11"/>
  <c r="X2109" i="11"/>
  <c r="Y2109" i="11"/>
  <c r="Z2109" i="11"/>
  <c r="AA2109" i="11"/>
  <c r="AB2109" i="11"/>
  <c r="AC2109" i="11"/>
  <c r="AE2109" i="11"/>
  <c r="X2110" i="11"/>
  <c r="Y2110" i="11"/>
  <c r="Z2110" i="11"/>
  <c r="AA2110" i="11"/>
  <c r="AB2110" i="11"/>
  <c r="AC2110" i="11"/>
  <c r="AE2110" i="11"/>
  <c r="X2111" i="11"/>
  <c r="Y2111" i="11"/>
  <c r="Z2111" i="11"/>
  <c r="AA2111" i="11"/>
  <c r="AB2111" i="11"/>
  <c r="AC2111" i="11"/>
  <c r="AE2111" i="11"/>
  <c r="X2112" i="11"/>
  <c r="Y2112" i="11"/>
  <c r="Z2112" i="11"/>
  <c r="AA2112" i="11"/>
  <c r="AB2112" i="11"/>
  <c r="AC2112" i="11"/>
  <c r="AE2112" i="11"/>
  <c r="X2113" i="11"/>
  <c r="Y2113" i="11"/>
  <c r="Z2113" i="11"/>
  <c r="AA2113" i="11"/>
  <c r="AB2113" i="11"/>
  <c r="AC2113" i="11"/>
  <c r="AE2113" i="11"/>
  <c r="X2114" i="11"/>
  <c r="Y2114" i="11"/>
  <c r="Z2114" i="11"/>
  <c r="AA2114" i="11"/>
  <c r="AB2114" i="11"/>
  <c r="AC2114" i="11"/>
  <c r="AE2114" i="11"/>
  <c r="X2115" i="11"/>
  <c r="Y2115" i="11"/>
  <c r="Z2115" i="11"/>
  <c r="AA2115" i="11"/>
  <c r="AB2115" i="11"/>
  <c r="AC2115" i="11"/>
  <c r="AE2115" i="11"/>
  <c r="X2116" i="11"/>
  <c r="Y2116" i="11"/>
  <c r="Z2116" i="11"/>
  <c r="AA2116" i="11"/>
  <c r="AB2116" i="11"/>
  <c r="AC2116" i="11"/>
  <c r="AE2116" i="11"/>
  <c r="X2117" i="11"/>
  <c r="Y2117" i="11"/>
  <c r="Z2117" i="11"/>
  <c r="AA2117" i="11"/>
  <c r="AB2117" i="11"/>
  <c r="AC2117" i="11"/>
  <c r="AE2117" i="11"/>
  <c r="X2118" i="11"/>
  <c r="Y2118" i="11"/>
  <c r="Z2118" i="11"/>
  <c r="AA2118" i="11"/>
  <c r="AB2118" i="11"/>
  <c r="AC2118" i="11"/>
  <c r="AE2118" i="11"/>
  <c r="X2119" i="11"/>
  <c r="Y2119" i="11"/>
  <c r="Z2119" i="11"/>
  <c r="AA2119" i="11"/>
  <c r="AB2119" i="11"/>
  <c r="AC2119" i="11"/>
  <c r="AE2119" i="11"/>
  <c r="X2120" i="11"/>
  <c r="Y2120" i="11"/>
  <c r="Z2120" i="11"/>
  <c r="AA2120" i="11"/>
  <c r="AB2120" i="11"/>
  <c r="AC2120" i="11"/>
  <c r="AE2120" i="11"/>
  <c r="X2121" i="11"/>
  <c r="Y2121" i="11"/>
  <c r="Z2121" i="11"/>
  <c r="AA2121" i="11"/>
  <c r="AB2121" i="11"/>
  <c r="AC2121" i="11"/>
  <c r="AE2121" i="11"/>
  <c r="X2122" i="11"/>
  <c r="Y2122" i="11"/>
  <c r="Z2122" i="11"/>
  <c r="AA2122" i="11"/>
  <c r="AB2122" i="11"/>
  <c r="AC2122" i="11"/>
  <c r="AE2122" i="11"/>
  <c r="X2123" i="11"/>
  <c r="Y2123" i="11"/>
  <c r="Z2123" i="11"/>
  <c r="AA2123" i="11"/>
  <c r="AB2123" i="11"/>
  <c r="AC2123" i="11"/>
  <c r="AE2123" i="11"/>
  <c r="X2124" i="11"/>
  <c r="Y2124" i="11"/>
  <c r="Z2124" i="11"/>
  <c r="AA2124" i="11"/>
  <c r="AB2124" i="11"/>
  <c r="AC2124" i="11"/>
  <c r="AE2124" i="11"/>
  <c r="X2125" i="11"/>
  <c r="Y2125" i="11"/>
  <c r="Z2125" i="11"/>
  <c r="AA2125" i="11"/>
  <c r="AB2125" i="11"/>
  <c r="AC2125" i="11"/>
  <c r="AE2125" i="11"/>
  <c r="X2126" i="11"/>
  <c r="Y2126" i="11"/>
  <c r="Z2126" i="11"/>
  <c r="AA2126" i="11"/>
  <c r="AB2126" i="11"/>
  <c r="AC2126" i="11"/>
  <c r="AE2126" i="11"/>
  <c r="X2127" i="11"/>
  <c r="Y2127" i="11"/>
  <c r="Z2127" i="11"/>
  <c r="AA2127" i="11"/>
  <c r="AB2127" i="11"/>
  <c r="AC2127" i="11"/>
  <c r="AE2127" i="11"/>
  <c r="X2128" i="11"/>
  <c r="Y2128" i="11"/>
  <c r="Z2128" i="11"/>
  <c r="AA2128" i="11"/>
  <c r="AB2128" i="11"/>
  <c r="AC2128" i="11"/>
  <c r="AE2128" i="11"/>
  <c r="X2129" i="11"/>
  <c r="Y2129" i="11"/>
  <c r="Z2129" i="11"/>
  <c r="AA2129" i="11"/>
  <c r="AB2129" i="11"/>
  <c r="AC2129" i="11"/>
  <c r="AE2129" i="11"/>
  <c r="X2130" i="11"/>
  <c r="Y2130" i="11"/>
  <c r="Z2130" i="11"/>
  <c r="AA2130" i="11"/>
  <c r="AB2130" i="11"/>
  <c r="AC2130" i="11"/>
  <c r="AE2130" i="11"/>
  <c r="X2131" i="11"/>
  <c r="Y2131" i="11"/>
  <c r="Z2131" i="11"/>
  <c r="AA2131" i="11"/>
  <c r="AB2131" i="11"/>
  <c r="AC2131" i="11"/>
  <c r="AE2131" i="11"/>
  <c r="X2132" i="11"/>
  <c r="Y2132" i="11"/>
  <c r="Z2132" i="11"/>
  <c r="AA2132" i="11"/>
  <c r="AB2132" i="11"/>
  <c r="AC2132" i="11"/>
  <c r="AE2132" i="11"/>
  <c r="X2133" i="11"/>
  <c r="Y2133" i="11"/>
  <c r="Z2133" i="11"/>
  <c r="AA2133" i="11"/>
  <c r="AB2133" i="11"/>
  <c r="AC2133" i="11"/>
  <c r="AE2133" i="11"/>
  <c r="X2134" i="11"/>
  <c r="Y2134" i="11"/>
  <c r="Z2134" i="11"/>
  <c r="AA2134" i="11"/>
  <c r="AB2134" i="11"/>
  <c r="AC2134" i="11"/>
  <c r="AE2134" i="11"/>
  <c r="X2135" i="11"/>
  <c r="Y2135" i="11"/>
  <c r="Z2135" i="11"/>
  <c r="AA2135" i="11"/>
  <c r="AB2135" i="11"/>
  <c r="AC2135" i="11"/>
  <c r="AE2135" i="11"/>
  <c r="X2136" i="11"/>
  <c r="Y2136" i="11"/>
  <c r="Z2136" i="11"/>
  <c r="AA2136" i="11"/>
  <c r="AB2136" i="11"/>
  <c r="AC2136" i="11"/>
  <c r="AE2136" i="11"/>
  <c r="X2137" i="11"/>
  <c r="Y2137" i="11"/>
  <c r="Z2137" i="11"/>
  <c r="AA2137" i="11"/>
  <c r="AB2137" i="11"/>
  <c r="AC2137" i="11"/>
  <c r="AE2137" i="11"/>
  <c r="X2138" i="11"/>
  <c r="Y2138" i="11"/>
  <c r="Z2138" i="11"/>
  <c r="AA2138" i="11"/>
  <c r="AB2138" i="11"/>
  <c r="AC2138" i="11"/>
  <c r="AE2138" i="11"/>
  <c r="X2139" i="11"/>
  <c r="Y2139" i="11"/>
  <c r="Z2139" i="11"/>
  <c r="AA2139" i="11"/>
  <c r="AB2139" i="11"/>
  <c r="AC2139" i="11"/>
  <c r="AE2139" i="11"/>
  <c r="X2140" i="11"/>
  <c r="Y2140" i="11"/>
  <c r="Z2140" i="11"/>
  <c r="AA2140" i="11"/>
  <c r="AB2140" i="11"/>
  <c r="AC2140" i="11"/>
  <c r="AE2140" i="11"/>
  <c r="X2141" i="11"/>
  <c r="Y2141" i="11"/>
  <c r="Z2141" i="11"/>
  <c r="AA2141" i="11"/>
  <c r="AB2141" i="11"/>
  <c r="AC2141" i="11"/>
  <c r="AE2141" i="11"/>
  <c r="X2142" i="11"/>
  <c r="Y2142" i="11"/>
  <c r="Z2142" i="11"/>
  <c r="AA2142" i="11"/>
  <c r="AB2142" i="11"/>
  <c r="AC2142" i="11"/>
  <c r="AE2142" i="11"/>
  <c r="X2143" i="11"/>
  <c r="Y2143" i="11"/>
  <c r="Z2143" i="11"/>
  <c r="AA2143" i="11"/>
  <c r="AB2143" i="11"/>
  <c r="AC2143" i="11"/>
  <c r="AE2143" i="11"/>
  <c r="X2144" i="11"/>
  <c r="Y2144" i="11"/>
  <c r="Z2144" i="11"/>
  <c r="AA2144" i="11"/>
  <c r="AB2144" i="11"/>
  <c r="AC2144" i="11"/>
  <c r="AE2144" i="11"/>
  <c r="X2145" i="11"/>
  <c r="Y2145" i="11"/>
  <c r="Z2145" i="11"/>
  <c r="AA2145" i="11"/>
  <c r="AB2145" i="11"/>
  <c r="AC2145" i="11"/>
  <c r="AE2145" i="11"/>
  <c r="X2146" i="11"/>
  <c r="Y2146" i="11"/>
  <c r="Z2146" i="11"/>
  <c r="AA2146" i="11"/>
  <c r="AB2146" i="11"/>
  <c r="AC2146" i="11"/>
  <c r="AE2146" i="11"/>
  <c r="X2147" i="11"/>
  <c r="Y2147" i="11"/>
  <c r="Z2147" i="11"/>
  <c r="AA2147" i="11"/>
  <c r="AB2147" i="11"/>
  <c r="AC2147" i="11"/>
  <c r="AE2147" i="11"/>
  <c r="X2148" i="11"/>
  <c r="Y2148" i="11"/>
  <c r="Z2148" i="11"/>
  <c r="AA2148" i="11"/>
  <c r="AB2148" i="11"/>
  <c r="AC2148" i="11"/>
  <c r="AE2148" i="11"/>
  <c r="X2149" i="11"/>
  <c r="Y2149" i="11"/>
  <c r="Z2149" i="11"/>
  <c r="AA2149" i="11"/>
  <c r="AB2149" i="11"/>
  <c r="AC2149" i="11"/>
  <c r="AE2149" i="11"/>
  <c r="X2150" i="11"/>
  <c r="Y2150" i="11"/>
  <c r="Z2150" i="11"/>
  <c r="AA2150" i="11"/>
  <c r="AB2150" i="11"/>
  <c r="AC2150" i="11"/>
  <c r="AE2150" i="11"/>
  <c r="X2151" i="11"/>
  <c r="Y2151" i="11"/>
  <c r="Z2151" i="11"/>
  <c r="AA2151" i="11"/>
  <c r="AB2151" i="11"/>
  <c r="AC2151" i="11"/>
  <c r="AE2151" i="11"/>
  <c r="X2152" i="11"/>
  <c r="Y2152" i="11"/>
  <c r="Z2152" i="11"/>
  <c r="AA2152" i="11"/>
  <c r="AB2152" i="11"/>
  <c r="AC2152" i="11"/>
  <c r="AE2152" i="11"/>
  <c r="X2153" i="11"/>
  <c r="Y2153" i="11"/>
  <c r="Z2153" i="11"/>
  <c r="AA2153" i="11"/>
  <c r="AB2153" i="11"/>
  <c r="AC2153" i="11"/>
  <c r="AE2153" i="11"/>
  <c r="X2154" i="11"/>
  <c r="Y2154" i="11"/>
  <c r="Z2154" i="11"/>
  <c r="AA2154" i="11"/>
  <c r="AB2154" i="11"/>
  <c r="AC2154" i="11"/>
  <c r="AE2154" i="11"/>
  <c r="X2155" i="11"/>
  <c r="Y2155" i="11"/>
  <c r="Z2155" i="11"/>
  <c r="AA2155" i="11"/>
  <c r="AB2155" i="11"/>
  <c r="AC2155" i="11"/>
  <c r="AE2155" i="11"/>
  <c r="X2156" i="11"/>
  <c r="Y2156" i="11"/>
  <c r="Z2156" i="11"/>
  <c r="AA2156" i="11"/>
  <c r="AB2156" i="11"/>
  <c r="AC2156" i="11"/>
  <c r="AE2156" i="11"/>
  <c r="X2157" i="11"/>
  <c r="Y2157" i="11"/>
  <c r="Z2157" i="11"/>
  <c r="AA2157" i="11"/>
  <c r="AB2157" i="11"/>
  <c r="AC2157" i="11"/>
  <c r="AE2157" i="11"/>
  <c r="X2158" i="11"/>
  <c r="Y2158" i="11"/>
  <c r="Z2158" i="11"/>
  <c r="AA2158" i="11"/>
  <c r="AB2158" i="11"/>
  <c r="AC2158" i="11"/>
  <c r="AE2158" i="11"/>
  <c r="X2159" i="11"/>
  <c r="Y2159" i="11"/>
  <c r="Z2159" i="11"/>
  <c r="AA2159" i="11"/>
  <c r="AB2159" i="11"/>
  <c r="AC2159" i="11"/>
  <c r="AE2159" i="11"/>
  <c r="X2160" i="11"/>
  <c r="Y2160" i="11"/>
  <c r="Z2160" i="11"/>
  <c r="AA2160" i="11"/>
  <c r="AB2160" i="11"/>
  <c r="AC2160" i="11"/>
  <c r="AE2160" i="11"/>
  <c r="X2161" i="11"/>
  <c r="Y2161" i="11"/>
  <c r="Z2161" i="11"/>
  <c r="AA2161" i="11"/>
  <c r="AB2161" i="11"/>
  <c r="AC2161" i="11"/>
  <c r="AE2161" i="11"/>
  <c r="X2162" i="11"/>
  <c r="Y2162" i="11"/>
  <c r="Z2162" i="11"/>
  <c r="AA2162" i="11"/>
  <c r="AB2162" i="11"/>
  <c r="AC2162" i="11"/>
  <c r="AE2162" i="11"/>
  <c r="X2163" i="11"/>
  <c r="Y2163" i="11"/>
  <c r="Z2163" i="11"/>
  <c r="AA2163" i="11"/>
  <c r="AB2163" i="11"/>
  <c r="AC2163" i="11"/>
  <c r="AE2163" i="11"/>
  <c r="X2164" i="11"/>
  <c r="Y2164" i="11"/>
  <c r="Z2164" i="11"/>
  <c r="AA2164" i="11"/>
  <c r="AB2164" i="11"/>
  <c r="AC2164" i="11"/>
  <c r="AE2164" i="11"/>
  <c r="X2165" i="11"/>
  <c r="Y2165" i="11"/>
  <c r="Z2165" i="11"/>
  <c r="AA2165" i="11"/>
  <c r="AB2165" i="11"/>
  <c r="AC2165" i="11"/>
  <c r="AE2165" i="11"/>
  <c r="X2166" i="11"/>
  <c r="Y2166" i="11"/>
  <c r="Z2166" i="11"/>
  <c r="AA2166" i="11"/>
  <c r="AB2166" i="11"/>
  <c r="AC2166" i="11"/>
  <c r="AE2166" i="11"/>
  <c r="X2167" i="11"/>
  <c r="Y2167" i="11"/>
  <c r="Z2167" i="11"/>
  <c r="AA2167" i="11"/>
  <c r="AB2167" i="11"/>
  <c r="AC2167" i="11"/>
  <c r="AE2167" i="11"/>
  <c r="X2168" i="11"/>
  <c r="Y2168" i="11"/>
  <c r="Z2168" i="11"/>
  <c r="AA2168" i="11"/>
  <c r="AB2168" i="11"/>
  <c r="AC2168" i="11"/>
  <c r="AE2168" i="11"/>
  <c r="X2169" i="11"/>
  <c r="Y2169" i="11"/>
  <c r="Z2169" i="11"/>
  <c r="AA2169" i="11"/>
  <c r="AB2169" i="11"/>
  <c r="AC2169" i="11"/>
  <c r="AE2169" i="11"/>
  <c r="X2170" i="11"/>
  <c r="Y2170" i="11"/>
  <c r="Z2170" i="11"/>
  <c r="AA2170" i="11"/>
  <c r="AB2170" i="11"/>
  <c r="AC2170" i="11"/>
  <c r="AE2170" i="11"/>
  <c r="X2171" i="11"/>
  <c r="Y2171" i="11"/>
  <c r="Z2171" i="11"/>
  <c r="AA2171" i="11"/>
  <c r="AB2171" i="11"/>
  <c r="AC2171" i="11"/>
  <c r="AE2171" i="11"/>
  <c r="X2172" i="11"/>
  <c r="Y2172" i="11"/>
  <c r="Z2172" i="11"/>
  <c r="AA2172" i="11"/>
  <c r="AB2172" i="11"/>
  <c r="AC2172" i="11"/>
  <c r="AE2172" i="11"/>
  <c r="X2173" i="11"/>
  <c r="Y2173" i="11"/>
  <c r="Z2173" i="11"/>
  <c r="AA2173" i="11"/>
  <c r="AB2173" i="11"/>
  <c r="AC2173" i="11"/>
  <c r="AE2173" i="11"/>
  <c r="X2174" i="11"/>
  <c r="Y2174" i="11"/>
  <c r="Z2174" i="11"/>
  <c r="AA2174" i="11"/>
  <c r="AB2174" i="11"/>
  <c r="AC2174" i="11"/>
  <c r="AE2174" i="11"/>
  <c r="X2175" i="11"/>
  <c r="Y2175" i="11"/>
  <c r="Z2175" i="11"/>
  <c r="AA2175" i="11"/>
  <c r="AB2175" i="11"/>
  <c r="AC2175" i="11"/>
  <c r="AE2175" i="11"/>
  <c r="X2176" i="11"/>
  <c r="Y2176" i="11"/>
  <c r="Z2176" i="11"/>
  <c r="AA2176" i="11"/>
  <c r="AB2176" i="11"/>
  <c r="AC2176" i="11"/>
  <c r="AE2176" i="11"/>
  <c r="X2177" i="11"/>
  <c r="Y2177" i="11"/>
  <c r="Z2177" i="11"/>
  <c r="AA2177" i="11"/>
  <c r="AB2177" i="11"/>
  <c r="AC2177" i="11"/>
  <c r="AE2177" i="11"/>
  <c r="X2178" i="11"/>
  <c r="Y2178" i="11"/>
  <c r="Z2178" i="11"/>
  <c r="AA2178" i="11"/>
  <c r="AB2178" i="11"/>
  <c r="AC2178" i="11"/>
  <c r="AE2178" i="11"/>
  <c r="X2179" i="11"/>
  <c r="Y2179" i="11"/>
  <c r="Z2179" i="11"/>
  <c r="AA2179" i="11"/>
  <c r="AB2179" i="11"/>
  <c r="AC2179" i="11"/>
  <c r="AE2179" i="11"/>
  <c r="X2180" i="11"/>
  <c r="Y2180" i="11"/>
  <c r="Z2180" i="11"/>
  <c r="AA2180" i="11"/>
  <c r="AB2180" i="11"/>
  <c r="AC2180" i="11"/>
  <c r="AE2180" i="11"/>
  <c r="X2181" i="11"/>
  <c r="Y2181" i="11"/>
  <c r="Z2181" i="11"/>
  <c r="AA2181" i="11"/>
  <c r="AB2181" i="11"/>
  <c r="AC2181" i="11"/>
  <c r="AE2181" i="11"/>
  <c r="X2182" i="11"/>
  <c r="Y2182" i="11"/>
  <c r="Z2182" i="11"/>
  <c r="AA2182" i="11"/>
  <c r="AB2182" i="11"/>
  <c r="AC2182" i="11"/>
  <c r="AE2182" i="11"/>
  <c r="X2183" i="11"/>
  <c r="Y2183" i="11"/>
  <c r="Z2183" i="11"/>
  <c r="AA2183" i="11"/>
  <c r="AB2183" i="11"/>
  <c r="AC2183" i="11"/>
  <c r="AE2183" i="11"/>
  <c r="X2184" i="11"/>
  <c r="Y2184" i="11"/>
  <c r="Z2184" i="11"/>
  <c r="AA2184" i="11"/>
  <c r="AB2184" i="11"/>
  <c r="AC2184" i="11"/>
  <c r="AE2184" i="11"/>
  <c r="X2185" i="11"/>
  <c r="Y2185" i="11"/>
  <c r="Z2185" i="11"/>
  <c r="AA2185" i="11"/>
  <c r="AB2185" i="11"/>
  <c r="AC2185" i="11"/>
  <c r="AE2185" i="11"/>
  <c r="X2186" i="11"/>
  <c r="Y2186" i="11"/>
  <c r="Z2186" i="11"/>
  <c r="AA2186" i="11"/>
  <c r="AB2186" i="11"/>
  <c r="AC2186" i="11"/>
  <c r="AE2186" i="11"/>
  <c r="X2187" i="11"/>
  <c r="Y2187" i="11"/>
  <c r="Z2187" i="11"/>
  <c r="AA2187" i="11"/>
  <c r="AB2187" i="11"/>
  <c r="AC2187" i="11"/>
  <c r="AE2187" i="11"/>
  <c r="X2188" i="11"/>
  <c r="Y2188" i="11"/>
  <c r="Z2188" i="11"/>
  <c r="AA2188" i="11"/>
  <c r="AB2188" i="11"/>
  <c r="AC2188" i="11"/>
  <c r="AE2188" i="11"/>
  <c r="X2189" i="11"/>
  <c r="Y2189" i="11"/>
  <c r="Z2189" i="11"/>
  <c r="AA2189" i="11"/>
  <c r="AB2189" i="11"/>
  <c r="AC2189" i="11"/>
  <c r="AE2189" i="11"/>
  <c r="X2190" i="11"/>
  <c r="Y2190" i="11"/>
  <c r="Z2190" i="11"/>
  <c r="AA2190" i="11"/>
  <c r="AB2190" i="11"/>
  <c r="AC2190" i="11"/>
  <c r="AE2190" i="11"/>
  <c r="X2191" i="11"/>
  <c r="Y2191" i="11"/>
  <c r="Z2191" i="11"/>
  <c r="AA2191" i="11"/>
  <c r="AB2191" i="11"/>
  <c r="AC2191" i="11"/>
  <c r="AE2191" i="11"/>
  <c r="X2192" i="11"/>
  <c r="Y2192" i="11"/>
  <c r="Z2192" i="11"/>
  <c r="AA2192" i="11"/>
  <c r="AB2192" i="11"/>
  <c r="AC2192" i="11"/>
  <c r="AE2192" i="11"/>
  <c r="X2193" i="11"/>
  <c r="Y2193" i="11"/>
  <c r="Z2193" i="11"/>
  <c r="AA2193" i="11"/>
  <c r="AB2193" i="11"/>
  <c r="AC2193" i="11"/>
  <c r="AE2193" i="11"/>
  <c r="X2194" i="11"/>
  <c r="Y2194" i="11"/>
  <c r="Z2194" i="11"/>
  <c r="AA2194" i="11"/>
  <c r="AB2194" i="11"/>
  <c r="AC2194" i="11"/>
  <c r="AE2194" i="11"/>
  <c r="X2195" i="11"/>
  <c r="Y2195" i="11"/>
  <c r="Z2195" i="11"/>
  <c r="AA2195" i="11"/>
  <c r="AB2195" i="11"/>
  <c r="AC2195" i="11"/>
  <c r="AE2195" i="11"/>
  <c r="X2196" i="11"/>
  <c r="Y2196" i="11"/>
  <c r="Z2196" i="11"/>
  <c r="AA2196" i="11"/>
  <c r="AB2196" i="11"/>
  <c r="AC2196" i="11"/>
  <c r="AE2196" i="11"/>
  <c r="X2197" i="11"/>
  <c r="Y2197" i="11"/>
  <c r="Z2197" i="11"/>
  <c r="AA2197" i="11"/>
  <c r="AB2197" i="11"/>
  <c r="AC2197" i="11"/>
  <c r="AE2197" i="11"/>
  <c r="X2198" i="11"/>
  <c r="Y2198" i="11"/>
  <c r="Z2198" i="11"/>
  <c r="AA2198" i="11"/>
  <c r="AB2198" i="11"/>
  <c r="AC2198" i="11"/>
  <c r="AE2198" i="11"/>
  <c r="X2199" i="11"/>
  <c r="Y2199" i="11"/>
  <c r="Z2199" i="11"/>
  <c r="AA2199" i="11"/>
  <c r="AB2199" i="11"/>
  <c r="AC2199" i="11"/>
  <c r="AE2199" i="11"/>
  <c r="X2200" i="11"/>
  <c r="Y2200" i="11"/>
  <c r="Z2200" i="11"/>
  <c r="AA2200" i="11"/>
  <c r="AB2200" i="11"/>
  <c r="AC2200" i="11"/>
  <c r="AE2200" i="11"/>
  <c r="X2201" i="11"/>
  <c r="Y2201" i="11"/>
  <c r="Z2201" i="11"/>
  <c r="AA2201" i="11"/>
  <c r="AB2201" i="11"/>
  <c r="AC2201" i="11"/>
  <c r="AE2201" i="11"/>
  <c r="X2202" i="11"/>
  <c r="Y2202" i="11"/>
  <c r="Z2202" i="11"/>
  <c r="AA2202" i="11"/>
  <c r="AB2202" i="11"/>
  <c r="AC2202" i="11"/>
  <c r="AE2202" i="11"/>
  <c r="X2203" i="11"/>
  <c r="Y2203" i="11"/>
  <c r="Z2203" i="11"/>
  <c r="AA2203" i="11"/>
  <c r="AB2203" i="11"/>
  <c r="AC2203" i="11"/>
  <c r="AE2203" i="11"/>
  <c r="X2204" i="11"/>
  <c r="Y2204" i="11"/>
  <c r="Z2204" i="11"/>
  <c r="AA2204" i="11"/>
  <c r="AB2204" i="11"/>
  <c r="AC2204" i="11"/>
  <c r="AE2204" i="11"/>
  <c r="X2205" i="11"/>
  <c r="Y2205" i="11"/>
  <c r="Z2205" i="11"/>
  <c r="AA2205" i="11"/>
  <c r="AB2205" i="11"/>
  <c r="AC2205" i="11"/>
  <c r="AE2205" i="11"/>
  <c r="X2206" i="11"/>
  <c r="Y2206" i="11"/>
  <c r="Z2206" i="11"/>
  <c r="AA2206" i="11"/>
  <c r="AB2206" i="11"/>
  <c r="AC2206" i="11"/>
  <c r="AE2206" i="11"/>
  <c r="X2207" i="11"/>
  <c r="Y2207" i="11"/>
  <c r="Z2207" i="11"/>
  <c r="AA2207" i="11"/>
  <c r="AB2207" i="11"/>
  <c r="AC2207" i="11"/>
  <c r="AE2207" i="11"/>
  <c r="X2208" i="11"/>
  <c r="Y2208" i="11"/>
  <c r="Z2208" i="11"/>
  <c r="AA2208" i="11"/>
  <c r="AB2208" i="11"/>
  <c r="AC2208" i="11"/>
  <c r="AE2208" i="11"/>
  <c r="X2209" i="11"/>
  <c r="Y2209" i="11"/>
  <c r="Z2209" i="11"/>
  <c r="AA2209" i="11"/>
  <c r="AB2209" i="11"/>
  <c r="AC2209" i="11"/>
  <c r="AE2209" i="11"/>
  <c r="X2210" i="11"/>
  <c r="Y2210" i="11"/>
  <c r="Z2210" i="11"/>
  <c r="AA2210" i="11"/>
  <c r="AB2210" i="11"/>
  <c r="AC2210" i="11"/>
  <c r="AE2210" i="11"/>
  <c r="X2211" i="11"/>
  <c r="Y2211" i="11"/>
  <c r="Z2211" i="11"/>
  <c r="AA2211" i="11"/>
  <c r="AB2211" i="11"/>
  <c r="AC2211" i="11"/>
  <c r="AE2211" i="11"/>
  <c r="X2212" i="11"/>
  <c r="Y2212" i="11"/>
  <c r="Z2212" i="11"/>
  <c r="AA2212" i="11"/>
  <c r="AB2212" i="11"/>
  <c r="AC2212" i="11"/>
  <c r="AE2212" i="11"/>
  <c r="X2213" i="11"/>
  <c r="Y2213" i="11"/>
  <c r="Z2213" i="11"/>
  <c r="AA2213" i="11"/>
  <c r="AB2213" i="11"/>
  <c r="AC2213" i="11"/>
  <c r="AE2213" i="11"/>
  <c r="X2214" i="11"/>
  <c r="Y2214" i="11"/>
  <c r="Z2214" i="11"/>
  <c r="AA2214" i="11"/>
  <c r="AB2214" i="11"/>
  <c r="AC2214" i="11"/>
  <c r="AE2214" i="11"/>
  <c r="X2215" i="11"/>
  <c r="Y2215" i="11"/>
  <c r="Z2215" i="11"/>
  <c r="AA2215" i="11"/>
  <c r="AB2215" i="11"/>
  <c r="AC2215" i="11"/>
  <c r="AE2215" i="11"/>
  <c r="X2216" i="11"/>
  <c r="Y2216" i="11"/>
  <c r="Z2216" i="11"/>
  <c r="AA2216" i="11"/>
  <c r="AB2216" i="11"/>
  <c r="AC2216" i="11"/>
  <c r="AE2216" i="11"/>
  <c r="X2217" i="11"/>
  <c r="Y2217" i="11"/>
  <c r="Z2217" i="11"/>
  <c r="AA2217" i="11"/>
  <c r="AB2217" i="11"/>
  <c r="AC2217" i="11"/>
  <c r="AE2217" i="11"/>
  <c r="X2218" i="11"/>
  <c r="Y2218" i="11"/>
  <c r="Z2218" i="11"/>
  <c r="AA2218" i="11"/>
  <c r="AB2218" i="11"/>
  <c r="AC2218" i="11"/>
  <c r="AE2218" i="11"/>
  <c r="X2219" i="11"/>
  <c r="Y2219" i="11"/>
  <c r="Z2219" i="11"/>
  <c r="AA2219" i="11"/>
  <c r="AB2219" i="11"/>
  <c r="AC2219" i="11"/>
  <c r="AE2219" i="11"/>
  <c r="X2220" i="11"/>
  <c r="Y2220" i="11"/>
  <c r="Z2220" i="11"/>
  <c r="AA2220" i="11"/>
  <c r="AB2220" i="11"/>
  <c r="AC2220" i="11"/>
  <c r="AE2220" i="11"/>
  <c r="X2221" i="11"/>
  <c r="Y2221" i="11"/>
  <c r="Z2221" i="11"/>
  <c r="AA2221" i="11"/>
  <c r="AB2221" i="11"/>
  <c r="AC2221" i="11"/>
  <c r="AE2221" i="11"/>
  <c r="X2222" i="11"/>
  <c r="Y2222" i="11"/>
  <c r="Z2222" i="11"/>
  <c r="AA2222" i="11"/>
  <c r="AB2222" i="11"/>
  <c r="AC2222" i="11"/>
  <c r="AE2222" i="11"/>
  <c r="X2223" i="11"/>
  <c r="Y2223" i="11"/>
  <c r="Z2223" i="11"/>
  <c r="AA2223" i="11"/>
  <c r="AB2223" i="11"/>
  <c r="AC2223" i="11"/>
  <c r="AE2223" i="11"/>
  <c r="X2224" i="11"/>
  <c r="Y2224" i="11"/>
  <c r="Z2224" i="11"/>
  <c r="AA2224" i="11"/>
  <c r="AB2224" i="11"/>
  <c r="AC2224" i="11"/>
  <c r="AE2224" i="11"/>
  <c r="X2225" i="11"/>
  <c r="Y2225" i="11"/>
  <c r="Z2225" i="11"/>
  <c r="AA2225" i="11"/>
  <c r="AB2225" i="11"/>
  <c r="AC2225" i="11"/>
  <c r="AE2225" i="11"/>
  <c r="X2226" i="11"/>
  <c r="Y2226" i="11"/>
  <c r="Z2226" i="11"/>
  <c r="AA2226" i="11"/>
  <c r="AB2226" i="11"/>
  <c r="AC2226" i="11"/>
  <c r="AE2226" i="11"/>
  <c r="X2227" i="11"/>
  <c r="Y2227" i="11"/>
  <c r="Z2227" i="11"/>
  <c r="AA2227" i="11"/>
  <c r="AB2227" i="11"/>
  <c r="AC2227" i="11"/>
  <c r="AE2227" i="11"/>
  <c r="X2228" i="11"/>
  <c r="Y2228" i="11"/>
  <c r="Z2228" i="11"/>
  <c r="AA2228" i="11"/>
  <c r="AB2228" i="11"/>
  <c r="AC2228" i="11"/>
  <c r="AE2228" i="11"/>
  <c r="X2229" i="11"/>
  <c r="Y2229" i="11"/>
  <c r="Z2229" i="11"/>
  <c r="AA2229" i="11"/>
  <c r="AB2229" i="11"/>
  <c r="AC2229" i="11"/>
  <c r="AE2229" i="11"/>
  <c r="X2230" i="11"/>
  <c r="Y2230" i="11"/>
  <c r="Z2230" i="11"/>
  <c r="AA2230" i="11"/>
  <c r="AB2230" i="11"/>
  <c r="AC2230" i="11"/>
  <c r="AE2230" i="11"/>
  <c r="X2231" i="11"/>
  <c r="Y2231" i="11"/>
  <c r="Z2231" i="11"/>
  <c r="AA2231" i="11"/>
  <c r="AB2231" i="11"/>
  <c r="AC2231" i="11"/>
  <c r="AE2231" i="11"/>
  <c r="X2232" i="11"/>
  <c r="Y2232" i="11"/>
  <c r="Z2232" i="11"/>
  <c r="AA2232" i="11"/>
  <c r="AB2232" i="11"/>
  <c r="AC2232" i="11"/>
  <c r="AE2232" i="11"/>
  <c r="X2233" i="11"/>
  <c r="Y2233" i="11"/>
  <c r="Z2233" i="11"/>
  <c r="AA2233" i="11"/>
  <c r="AB2233" i="11"/>
  <c r="AC2233" i="11"/>
  <c r="AE2233" i="11"/>
  <c r="X2234" i="11"/>
  <c r="Y2234" i="11"/>
  <c r="Z2234" i="11"/>
  <c r="AA2234" i="11"/>
  <c r="AB2234" i="11"/>
  <c r="AC2234" i="11"/>
  <c r="AE2234" i="11"/>
  <c r="X2235" i="11"/>
  <c r="Y2235" i="11"/>
  <c r="Z2235" i="11"/>
  <c r="AA2235" i="11"/>
  <c r="AB2235" i="11"/>
  <c r="AC2235" i="11"/>
  <c r="AE2235" i="11"/>
  <c r="X2236" i="11"/>
  <c r="Y2236" i="11"/>
  <c r="Z2236" i="11"/>
  <c r="AA2236" i="11"/>
  <c r="AB2236" i="11"/>
  <c r="AC2236" i="11"/>
  <c r="AE2236" i="11"/>
  <c r="X2237" i="11"/>
  <c r="Y2237" i="11"/>
  <c r="Z2237" i="11"/>
  <c r="AA2237" i="11"/>
  <c r="AB2237" i="11"/>
  <c r="AC2237" i="11"/>
  <c r="AE2237" i="11"/>
  <c r="X2238" i="11"/>
  <c r="Y2238" i="11"/>
  <c r="Z2238" i="11"/>
  <c r="AA2238" i="11"/>
  <c r="AB2238" i="11"/>
  <c r="AC2238" i="11"/>
  <c r="AE2238" i="11"/>
  <c r="X2239" i="11"/>
  <c r="Y2239" i="11"/>
  <c r="Z2239" i="11"/>
  <c r="AA2239" i="11"/>
  <c r="AB2239" i="11"/>
  <c r="AC2239" i="11"/>
  <c r="AE2239" i="11"/>
  <c r="X2240" i="11"/>
  <c r="Y2240" i="11"/>
  <c r="Z2240" i="11"/>
  <c r="AA2240" i="11"/>
  <c r="AB2240" i="11"/>
  <c r="AC2240" i="11"/>
  <c r="AE2240" i="11"/>
  <c r="X2241" i="11"/>
  <c r="Y2241" i="11"/>
  <c r="Z2241" i="11"/>
  <c r="AA2241" i="11"/>
  <c r="AB2241" i="11"/>
  <c r="AC2241" i="11"/>
  <c r="AE2241" i="11"/>
  <c r="X2242" i="11"/>
  <c r="Y2242" i="11"/>
  <c r="Z2242" i="11"/>
  <c r="AA2242" i="11"/>
  <c r="AB2242" i="11"/>
  <c r="AC2242" i="11"/>
  <c r="AE2242" i="11"/>
  <c r="X2243" i="11"/>
  <c r="Y2243" i="11"/>
  <c r="Z2243" i="11"/>
  <c r="AA2243" i="11"/>
  <c r="AB2243" i="11"/>
  <c r="AC2243" i="11"/>
  <c r="AE2243" i="11"/>
  <c r="X2244" i="11"/>
  <c r="Y2244" i="11"/>
  <c r="Z2244" i="11"/>
  <c r="AA2244" i="11"/>
  <c r="AB2244" i="11"/>
  <c r="AC2244" i="11"/>
  <c r="AE2244" i="11"/>
  <c r="X2245" i="11"/>
  <c r="Y2245" i="11"/>
  <c r="Z2245" i="11"/>
  <c r="AA2245" i="11"/>
  <c r="AB2245" i="11"/>
  <c r="AC2245" i="11"/>
  <c r="AE2245" i="11"/>
  <c r="X2246" i="11"/>
  <c r="Y2246" i="11"/>
  <c r="Z2246" i="11"/>
  <c r="AA2246" i="11"/>
  <c r="AB2246" i="11"/>
  <c r="AC2246" i="11"/>
  <c r="AE2246" i="11"/>
  <c r="X2247" i="11"/>
  <c r="Y2247" i="11"/>
  <c r="Z2247" i="11"/>
  <c r="AA2247" i="11"/>
  <c r="AB2247" i="11"/>
  <c r="AC2247" i="11"/>
  <c r="AE2247" i="11"/>
  <c r="X2248" i="11"/>
  <c r="Y2248" i="11"/>
  <c r="Z2248" i="11"/>
  <c r="AA2248" i="11"/>
  <c r="AB2248" i="11"/>
  <c r="AC2248" i="11"/>
  <c r="AE2248" i="11"/>
  <c r="X2249" i="11"/>
  <c r="Y2249" i="11"/>
  <c r="Z2249" i="11"/>
  <c r="AA2249" i="11"/>
  <c r="AB2249" i="11"/>
  <c r="AC2249" i="11"/>
  <c r="AE2249" i="11"/>
  <c r="X2250" i="11"/>
  <c r="Y2250" i="11"/>
  <c r="Z2250" i="11"/>
  <c r="AA2250" i="11"/>
  <c r="AB2250" i="11"/>
  <c r="AC2250" i="11"/>
  <c r="AE2250" i="11"/>
  <c r="X2251" i="11"/>
  <c r="Y2251" i="11"/>
  <c r="Z2251" i="11"/>
  <c r="AA2251" i="11"/>
  <c r="AB2251" i="11"/>
  <c r="AC2251" i="11"/>
  <c r="AE2251" i="11"/>
  <c r="X2252" i="11"/>
  <c r="Y2252" i="11"/>
  <c r="Z2252" i="11"/>
  <c r="AA2252" i="11"/>
  <c r="AB2252" i="11"/>
  <c r="AC2252" i="11"/>
  <c r="AE2252" i="11"/>
  <c r="X2253" i="11"/>
  <c r="Y2253" i="11"/>
  <c r="Z2253" i="11"/>
  <c r="AA2253" i="11"/>
  <c r="AB2253" i="11"/>
  <c r="AC2253" i="11"/>
  <c r="AE2253" i="11"/>
  <c r="X2254" i="11"/>
  <c r="Y2254" i="11"/>
  <c r="Z2254" i="11"/>
  <c r="AA2254" i="11"/>
  <c r="AB2254" i="11"/>
  <c r="AC2254" i="11"/>
  <c r="AE2254" i="11"/>
  <c r="X2255" i="11"/>
  <c r="Y2255" i="11"/>
  <c r="Z2255" i="11"/>
  <c r="AA2255" i="11"/>
  <c r="AB2255" i="11"/>
  <c r="AC2255" i="11"/>
  <c r="AE2255" i="11"/>
  <c r="X2256" i="11"/>
  <c r="Y2256" i="11"/>
  <c r="Z2256" i="11"/>
  <c r="AA2256" i="11"/>
  <c r="AB2256" i="11"/>
  <c r="AC2256" i="11"/>
  <c r="AE2256" i="11"/>
  <c r="X2257" i="11"/>
  <c r="Y2257" i="11"/>
  <c r="Z2257" i="11"/>
  <c r="AA2257" i="11"/>
  <c r="AB2257" i="11"/>
  <c r="AC2257" i="11"/>
  <c r="AE2257" i="11"/>
  <c r="X2258" i="11"/>
  <c r="Y2258" i="11"/>
  <c r="Z2258" i="11"/>
  <c r="AA2258" i="11"/>
  <c r="AB2258" i="11"/>
  <c r="AC2258" i="11"/>
  <c r="AE2258" i="11"/>
  <c r="X2259" i="11"/>
  <c r="Y2259" i="11"/>
  <c r="Z2259" i="11"/>
  <c r="AA2259" i="11"/>
  <c r="AB2259" i="11"/>
  <c r="AC2259" i="11"/>
  <c r="AE2259" i="11"/>
  <c r="X2260" i="11"/>
  <c r="Y2260" i="11"/>
  <c r="Z2260" i="11"/>
  <c r="AA2260" i="11"/>
  <c r="AB2260" i="11"/>
  <c r="AC2260" i="11"/>
  <c r="AE2260" i="11"/>
  <c r="X2261" i="11"/>
  <c r="Y2261" i="11"/>
  <c r="Z2261" i="11"/>
  <c r="AA2261" i="11"/>
  <c r="AB2261" i="11"/>
  <c r="AC2261" i="11"/>
  <c r="AE2261" i="11"/>
  <c r="X2262" i="11"/>
  <c r="Y2262" i="11"/>
  <c r="Z2262" i="11"/>
  <c r="AA2262" i="11"/>
  <c r="AB2262" i="11"/>
  <c r="AC2262" i="11"/>
  <c r="AE2262" i="11"/>
  <c r="X2263" i="11"/>
  <c r="Y2263" i="11"/>
  <c r="Z2263" i="11"/>
  <c r="AA2263" i="11"/>
  <c r="AB2263" i="11"/>
  <c r="AC2263" i="11"/>
  <c r="AE2263" i="11"/>
  <c r="X2264" i="11"/>
  <c r="Y2264" i="11"/>
  <c r="Z2264" i="11"/>
  <c r="AA2264" i="11"/>
  <c r="AB2264" i="11"/>
  <c r="AC2264" i="11"/>
  <c r="AE2264" i="11"/>
  <c r="X2265" i="11"/>
  <c r="Y2265" i="11"/>
  <c r="Z2265" i="11"/>
  <c r="AA2265" i="11"/>
  <c r="AB2265" i="11"/>
  <c r="AC2265" i="11"/>
  <c r="AE2265" i="11"/>
  <c r="X2266" i="11"/>
  <c r="Y2266" i="11"/>
  <c r="Z2266" i="11"/>
  <c r="AA2266" i="11"/>
  <c r="AB2266" i="11"/>
  <c r="AC2266" i="11"/>
  <c r="AE2266" i="11"/>
  <c r="X2267" i="11"/>
  <c r="Y2267" i="11"/>
  <c r="Z2267" i="11"/>
  <c r="AA2267" i="11"/>
  <c r="AB2267" i="11"/>
  <c r="AC2267" i="11"/>
  <c r="AE2267" i="11"/>
  <c r="X2268" i="11"/>
  <c r="Y2268" i="11"/>
  <c r="Z2268" i="11"/>
  <c r="AA2268" i="11"/>
  <c r="AB2268" i="11"/>
  <c r="AC2268" i="11"/>
  <c r="AE2268" i="11"/>
  <c r="X2269" i="11"/>
  <c r="Y2269" i="11"/>
  <c r="Z2269" i="11"/>
  <c r="AA2269" i="11"/>
  <c r="AB2269" i="11"/>
  <c r="AC2269" i="11"/>
  <c r="AE2269" i="11"/>
  <c r="X2270" i="11"/>
  <c r="Y2270" i="11"/>
  <c r="Z2270" i="11"/>
  <c r="AA2270" i="11"/>
  <c r="AB2270" i="11"/>
  <c r="AC2270" i="11"/>
  <c r="AE2270" i="11"/>
  <c r="X2271" i="11"/>
  <c r="Y2271" i="11"/>
  <c r="Z2271" i="11"/>
  <c r="AA2271" i="11"/>
  <c r="AB2271" i="11"/>
  <c r="AC2271" i="11"/>
  <c r="AE2271" i="11"/>
  <c r="X2272" i="11"/>
  <c r="Y2272" i="11"/>
  <c r="Z2272" i="11"/>
  <c r="AA2272" i="11"/>
  <c r="AB2272" i="11"/>
  <c r="AC2272" i="11"/>
  <c r="AE2272" i="11"/>
  <c r="X2273" i="11"/>
  <c r="Y2273" i="11"/>
  <c r="Z2273" i="11"/>
  <c r="AA2273" i="11"/>
  <c r="AB2273" i="11"/>
  <c r="AC2273" i="11"/>
  <c r="AE2273" i="11"/>
  <c r="X2274" i="11"/>
  <c r="Y2274" i="11"/>
  <c r="Z2274" i="11"/>
  <c r="AA2274" i="11"/>
  <c r="AB2274" i="11"/>
  <c r="AC2274" i="11"/>
  <c r="AE2274" i="11"/>
  <c r="X2275" i="11"/>
  <c r="Y2275" i="11"/>
  <c r="Z2275" i="11"/>
  <c r="AA2275" i="11"/>
  <c r="AB2275" i="11"/>
  <c r="AC2275" i="11"/>
  <c r="AE2275" i="11"/>
  <c r="X2276" i="11"/>
  <c r="Y2276" i="11"/>
  <c r="Z2276" i="11"/>
  <c r="AA2276" i="11"/>
  <c r="AB2276" i="11"/>
  <c r="AC2276" i="11"/>
  <c r="AE2276" i="11"/>
  <c r="X2277" i="11"/>
  <c r="Y2277" i="11"/>
  <c r="Z2277" i="11"/>
  <c r="AA2277" i="11"/>
  <c r="AB2277" i="11"/>
  <c r="AC2277" i="11"/>
  <c r="AE2277" i="11"/>
  <c r="X2278" i="11"/>
  <c r="Y2278" i="11"/>
  <c r="Z2278" i="11"/>
  <c r="AA2278" i="11"/>
  <c r="AB2278" i="11"/>
  <c r="AC2278" i="11"/>
  <c r="AE2278" i="11"/>
  <c r="X2279" i="11"/>
  <c r="Y2279" i="11"/>
  <c r="Z2279" i="11"/>
  <c r="AA2279" i="11"/>
  <c r="AB2279" i="11"/>
  <c r="AC2279" i="11"/>
  <c r="AE2279" i="11"/>
  <c r="X2280" i="11"/>
  <c r="Y2280" i="11"/>
  <c r="Z2280" i="11"/>
  <c r="AA2280" i="11"/>
  <c r="AB2280" i="11"/>
  <c r="AC2280" i="11"/>
  <c r="AE2280" i="11"/>
  <c r="X2281" i="11"/>
  <c r="Y2281" i="11"/>
  <c r="Z2281" i="11"/>
  <c r="AA2281" i="11"/>
  <c r="AB2281" i="11"/>
  <c r="AC2281" i="11"/>
  <c r="AE2281" i="11"/>
  <c r="X2282" i="11"/>
  <c r="Y2282" i="11"/>
  <c r="Z2282" i="11"/>
  <c r="AA2282" i="11"/>
  <c r="AB2282" i="11"/>
  <c r="AC2282" i="11"/>
  <c r="AE2282" i="11"/>
  <c r="X2283" i="11"/>
  <c r="Y2283" i="11"/>
  <c r="Z2283" i="11"/>
  <c r="AA2283" i="11"/>
  <c r="AB2283" i="11"/>
  <c r="AC2283" i="11"/>
  <c r="AE2283" i="11"/>
  <c r="X2284" i="11"/>
  <c r="Y2284" i="11"/>
  <c r="Z2284" i="11"/>
  <c r="AA2284" i="11"/>
  <c r="AB2284" i="11"/>
  <c r="AC2284" i="11"/>
  <c r="AE2284" i="11"/>
  <c r="X2285" i="11"/>
  <c r="Y2285" i="11"/>
  <c r="Z2285" i="11"/>
  <c r="AA2285" i="11"/>
  <c r="AB2285" i="11"/>
  <c r="AC2285" i="11"/>
  <c r="AE2285" i="11"/>
  <c r="X2286" i="11"/>
  <c r="Y2286" i="11"/>
  <c r="Z2286" i="11"/>
  <c r="AA2286" i="11"/>
  <c r="AB2286" i="11"/>
  <c r="AC2286" i="11"/>
  <c r="AE2286" i="11"/>
  <c r="X2287" i="11"/>
  <c r="Y2287" i="11"/>
  <c r="Z2287" i="11"/>
  <c r="AA2287" i="11"/>
  <c r="AB2287" i="11"/>
  <c r="AC2287" i="11"/>
  <c r="AE2287" i="11"/>
  <c r="X2288" i="11"/>
  <c r="Y2288" i="11"/>
  <c r="Z2288" i="11"/>
  <c r="AA2288" i="11"/>
  <c r="AB2288" i="11"/>
  <c r="AC2288" i="11"/>
  <c r="AE2288" i="11"/>
  <c r="X2289" i="11"/>
  <c r="Y2289" i="11"/>
  <c r="Z2289" i="11"/>
  <c r="AA2289" i="11"/>
  <c r="AB2289" i="11"/>
  <c r="AC2289" i="11"/>
  <c r="AE2289" i="11"/>
  <c r="X2290" i="11"/>
  <c r="Y2290" i="11"/>
  <c r="Z2290" i="11"/>
  <c r="AA2290" i="11"/>
  <c r="AB2290" i="11"/>
  <c r="AC2290" i="11"/>
  <c r="AE2290" i="11"/>
  <c r="X2291" i="11"/>
  <c r="Y2291" i="11"/>
  <c r="Z2291" i="11"/>
  <c r="AA2291" i="11"/>
  <c r="AB2291" i="11"/>
  <c r="AC2291" i="11"/>
  <c r="AE2291" i="11"/>
  <c r="X2292" i="11"/>
  <c r="Y2292" i="11"/>
  <c r="Z2292" i="11"/>
  <c r="AA2292" i="11"/>
  <c r="AB2292" i="11"/>
  <c r="AC2292" i="11"/>
  <c r="AE2292" i="11"/>
  <c r="X2293" i="11"/>
  <c r="Y2293" i="11"/>
  <c r="Z2293" i="11"/>
  <c r="AA2293" i="11"/>
  <c r="AB2293" i="11"/>
  <c r="AC2293" i="11"/>
  <c r="AE2293" i="11"/>
  <c r="X2294" i="11"/>
  <c r="Y2294" i="11"/>
  <c r="Z2294" i="11"/>
  <c r="AA2294" i="11"/>
  <c r="AB2294" i="11"/>
  <c r="AC2294" i="11"/>
  <c r="AE2294" i="11"/>
  <c r="X2295" i="11"/>
  <c r="Y2295" i="11"/>
  <c r="Z2295" i="11"/>
  <c r="AA2295" i="11"/>
  <c r="AB2295" i="11"/>
  <c r="AC2295" i="11"/>
  <c r="AE2295" i="11"/>
  <c r="X2296" i="11"/>
  <c r="Y2296" i="11"/>
  <c r="Z2296" i="11"/>
  <c r="AA2296" i="11"/>
  <c r="AB2296" i="11"/>
  <c r="AC2296" i="11"/>
  <c r="AE2296" i="11"/>
  <c r="X2297" i="11"/>
  <c r="Y2297" i="11"/>
  <c r="Z2297" i="11"/>
  <c r="AA2297" i="11"/>
  <c r="AB2297" i="11"/>
  <c r="AC2297" i="11"/>
  <c r="AE2297" i="11"/>
  <c r="X2298" i="11"/>
  <c r="Y2298" i="11"/>
  <c r="Z2298" i="11"/>
  <c r="AA2298" i="11"/>
  <c r="AB2298" i="11"/>
  <c r="AC2298" i="11"/>
  <c r="AE2298" i="11"/>
  <c r="X2299" i="11"/>
  <c r="Y2299" i="11"/>
  <c r="Z2299" i="11"/>
  <c r="AA2299" i="11"/>
  <c r="AB2299" i="11"/>
  <c r="AC2299" i="11"/>
  <c r="AE2299" i="11"/>
  <c r="X2300" i="11"/>
  <c r="Y2300" i="11"/>
  <c r="Z2300" i="11"/>
  <c r="AA2300" i="11"/>
  <c r="AB2300" i="11"/>
  <c r="AC2300" i="11"/>
  <c r="AE2300" i="11"/>
  <c r="X2301" i="11"/>
  <c r="Y2301" i="11"/>
  <c r="Z2301" i="11"/>
  <c r="AA2301" i="11"/>
  <c r="AB2301" i="11"/>
  <c r="AC2301" i="11"/>
  <c r="AE2301" i="11"/>
  <c r="X2302" i="11"/>
  <c r="Y2302" i="11"/>
  <c r="Z2302" i="11"/>
  <c r="AA2302" i="11"/>
  <c r="AB2302" i="11"/>
  <c r="AC2302" i="11"/>
  <c r="AE2302" i="11"/>
  <c r="X2303" i="11"/>
  <c r="Y2303" i="11"/>
  <c r="Z2303" i="11"/>
  <c r="AA2303" i="11"/>
  <c r="AB2303" i="11"/>
  <c r="AC2303" i="11"/>
  <c r="AE2303" i="11"/>
  <c r="X2304" i="11"/>
  <c r="Y2304" i="11"/>
  <c r="Z2304" i="11"/>
  <c r="AA2304" i="11"/>
  <c r="AB2304" i="11"/>
  <c r="AC2304" i="11"/>
  <c r="AE2304" i="11"/>
  <c r="X2305" i="11"/>
  <c r="Y2305" i="11"/>
  <c r="Z2305" i="11"/>
  <c r="AA2305" i="11"/>
  <c r="AB2305" i="11"/>
  <c r="AC2305" i="11"/>
  <c r="AE2305" i="11"/>
  <c r="X2306" i="11"/>
  <c r="Y2306" i="11"/>
  <c r="Z2306" i="11"/>
  <c r="AA2306" i="11"/>
  <c r="AB2306" i="11"/>
  <c r="AC2306" i="11"/>
  <c r="AE2306" i="11"/>
  <c r="X2307" i="11"/>
  <c r="Y2307" i="11"/>
  <c r="Z2307" i="11"/>
  <c r="AA2307" i="11"/>
  <c r="AB2307" i="11"/>
  <c r="AC2307" i="11"/>
  <c r="AE2307" i="11"/>
  <c r="X2308" i="11"/>
  <c r="Y2308" i="11"/>
  <c r="Z2308" i="11"/>
  <c r="AA2308" i="11"/>
  <c r="AB2308" i="11"/>
  <c r="AC2308" i="11"/>
  <c r="AE2308" i="11"/>
  <c r="X2309" i="11"/>
  <c r="Y2309" i="11"/>
  <c r="Z2309" i="11"/>
  <c r="AA2309" i="11"/>
  <c r="AB2309" i="11"/>
  <c r="AC2309" i="11"/>
  <c r="AE2309" i="11"/>
  <c r="X2310" i="11"/>
  <c r="Y2310" i="11"/>
  <c r="Z2310" i="11"/>
  <c r="AA2310" i="11"/>
  <c r="AB2310" i="11"/>
  <c r="AC2310" i="11"/>
  <c r="AE2310" i="11"/>
  <c r="X2311" i="11"/>
  <c r="Y2311" i="11"/>
  <c r="Z2311" i="11"/>
  <c r="AA2311" i="11"/>
  <c r="AB2311" i="11"/>
  <c r="AC2311" i="11"/>
  <c r="AE2311" i="11"/>
  <c r="X2312" i="11"/>
  <c r="Y2312" i="11"/>
  <c r="Z2312" i="11"/>
  <c r="AA2312" i="11"/>
  <c r="AB2312" i="11"/>
  <c r="AC2312" i="11"/>
  <c r="AE2312" i="11"/>
  <c r="X2313" i="11"/>
  <c r="Y2313" i="11"/>
  <c r="Z2313" i="11"/>
  <c r="AA2313" i="11"/>
  <c r="AB2313" i="11"/>
  <c r="AC2313" i="11"/>
  <c r="AE2313" i="11"/>
  <c r="X2314" i="11"/>
  <c r="Y2314" i="11"/>
  <c r="Z2314" i="11"/>
  <c r="AA2314" i="11"/>
  <c r="AB2314" i="11"/>
  <c r="AC2314" i="11"/>
  <c r="AE2314" i="11"/>
  <c r="X2315" i="11"/>
  <c r="Y2315" i="11"/>
  <c r="Z2315" i="11"/>
  <c r="AA2315" i="11"/>
  <c r="AB2315" i="11"/>
  <c r="AC2315" i="11"/>
  <c r="AE2315" i="11"/>
  <c r="X2316" i="11"/>
  <c r="Y2316" i="11"/>
  <c r="Z2316" i="11"/>
  <c r="AA2316" i="11"/>
  <c r="AB2316" i="11"/>
  <c r="AC2316" i="11"/>
  <c r="AE2316" i="11"/>
  <c r="X2317" i="11"/>
  <c r="Y2317" i="11"/>
  <c r="Z2317" i="11"/>
  <c r="AA2317" i="11"/>
  <c r="AB2317" i="11"/>
  <c r="AC2317" i="11"/>
  <c r="AE2317" i="11"/>
  <c r="X2318" i="11"/>
  <c r="Y2318" i="11"/>
  <c r="Z2318" i="11"/>
  <c r="AA2318" i="11"/>
  <c r="AB2318" i="11"/>
  <c r="AC2318" i="11"/>
  <c r="AE2318" i="11"/>
  <c r="X2319" i="11"/>
  <c r="Y2319" i="11"/>
  <c r="Z2319" i="11"/>
  <c r="AA2319" i="11"/>
  <c r="AB2319" i="11"/>
  <c r="AC2319" i="11"/>
  <c r="AE2319" i="11"/>
  <c r="X2320" i="11"/>
  <c r="Y2320" i="11"/>
  <c r="Z2320" i="11"/>
  <c r="AA2320" i="11"/>
  <c r="AB2320" i="11"/>
  <c r="AC2320" i="11"/>
  <c r="AE2320" i="11"/>
  <c r="X2321" i="11"/>
  <c r="Y2321" i="11"/>
  <c r="Z2321" i="11"/>
  <c r="AA2321" i="11"/>
  <c r="AB2321" i="11"/>
  <c r="AC2321" i="11"/>
  <c r="AE2321" i="11"/>
  <c r="X2322" i="11"/>
  <c r="Y2322" i="11"/>
  <c r="Z2322" i="11"/>
  <c r="AA2322" i="11"/>
  <c r="AB2322" i="11"/>
  <c r="AC2322" i="11"/>
  <c r="AE2322" i="11"/>
  <c r="X2323" i="11"/>
  <c r="Y2323" i="11"/>
  <c r="Z2323" i="11"/>
  <c r="AA2323" i="11"/>
  <c r="AB2323" i="11"/>
  <c r="AC2323" i="11"/>
  <c r="AE2323" i="11"/>
  <c r="X2324" i="11"/>
  <c r="Y2324" i="11"/>
  <c r="Z2324" i="11"/>
  <c r="AA2324" i="11"/>
  <c r="AB2324" i="11"/>
  <c r="AC2324" i="11"/>
  <c r="AE2324" i="11"/>
  <c r="X2325" i="11"/>
  <c r="Y2325" i="11"/>
  <c r="Z2325" i="11"/>
  <c r="AA2325" i="11"/>
  <c r="AB2325" i="11"/>
  <c r="AC2325" i="11"/>
  <c r="AE2325" i="11"/>
  <c r="X2326" i="11"/>
  <c r="Y2326" i="11"/>
  <c r="Z2326" i="11"/>
  <c r="AA2326" i="11"/>
  <c r="AB2326" i="11"/>
  <c r="AC2326" i="11"/>
  <c r="AE2326" i="11"/>
  <c r="X2327" i="11"/>
  <c r="Y2327" i="11"/>
  <c r="Z2327" i="11"/>
  <c r="AA2327" i="11"/>
  <c r="AB2327" i="11"/>
  <c r="AC2327" i="11"/>
  <c r="AE2327" i="11"/>
  <c r="X2328" i="11"/>
  <c r="Y2328" i="11"/>
  <c r="Z2328" i="11"/>
  <c r="AA2328" i="11"/>
  <c r="AB2328" i="11"/>
  <c r="AC2328" i="11"/>
  <c r="AE2328" i="11"/>
  <c r="X2329" i="11"/>
  <c r="Y2329" i="11"/>
  <c r="Z2329" i="11"/>
  <c r="AA2329" i="11"/>
  <c r="AB2329" i="11"/>
  <c r="AC2329" i="11"/>
  <c r="AE2329" i="11"/>
  <c r="X2330" i="11"/>
  <c r="Y2330" i="11"/>
  <c r="Z2330" i="11"/>
  <c r="AA2330" i="11"/>
  <c r="AB2330" i="11"/>
  <c r="AC2330" i="11"/>
  <c r="AE2330" i="11"/>
  <c r="X2331" i="11"/>
  <c r="Y2331" i="11"/>
  <c r="Z2331" i="11"/>
  <c r="AA2331" i="11"/>
  <c r="AB2331" i="11"/>
  <c r="AC2331" i="11"/>
  <c r="AE2331" i="11"/>
  <c r="X2332" i="11"/>
  <c r="Y2332" i="11"/>
  <c r="Z2332" i="11"/>
  <c r="AA2332" i="11"/>
  <c r="AB2332" i="11"/>
  <c r="AC2332" i="11"/>
  <c r="AE2332" i="11"/>
  <c r="X2333" i="11"/>
  <c r="Y2333" i="11"/>
  <c r="Z2333" i="11"/>
  <c r="AA2333" i="11"/>
  <c r="AB2333" i="11"/>
  <c r="AC2333" i="11"/>
  <c r="AE2333" i="11"/>
  <c r="X2334" i="11"/>
  <c r="Y2334" i="11"/>
  <c r="Z2334" i="11"/>
  <c r="AA2334" i="11"/>
  <c r="AB2334" i="11"/>
  <c r="AC2334" i="11"/>
  <c r="AE2334" i="11"/>
  <c r="X2335" i="11"/>
  <c r="Y2335" i="11"/>
  <c r="Z2335" i="11"/>
  <c r="AA2335" i="11"/>
  <c r="AB2335" i="11"/>
  <c r="AC2335" i="11"/>
  <c r="AE2335" i="11"/>
  <c r="X2336" i="11"/>
  <c r="Y2336" i="11"/>
  <c r="Z2336" i="11"/>
  <c r="AA2336" i="11"/>
  <c r="AB2336" i="11"/>
  <c r="AC2336" i="11"/>
  <c r="AE2336" i="11"/>
  <c r="X2337" i="11"/>
  <c r="Y2337" i="11"/>
  <c r="Z2337" i="11"/>
  <c r="AA2337" i="11"/>
  <c r="AB2337" i="11"/>
  <c r="AC2337" i="11"/>
  <c r="AE2337" i="11"/>
  <c r="X2338" i="11"/>
  <c r="Y2338" i="11"/>
  <c r="Z2338" i="11"/>
  <c r="AA2338" i="11"/>
  <c r="AB2338" i="11"/>
  <c r="AC2338" i="11"/>
  <c r="AE2338" i="11"/>
  <c r="X2339" i="11"/>
  <c r="Y2339" i="11"/>
  <c r="Z2339" i="11"/>
  <c r="AA2339" i="11"/>
  <c r="AB2339" i="11"/>
  <c r="AC2339" i="11"/>
  <c r="AE2339" i="11"/>
  <c r="X2340" i="11"/>
  <c r="Y2340" i="11"/>
  <c r="Z2340" i="11"/>
  <c r="AA2340" i="11"/>
  <c r="AB2340" i="11"/>
  <c r="AC2340" i="11"/>
  <c r="AE2340" i="11"/>
  <c r="X2341" i="11"/>
  <c r="Y2341" i="11"/>
  <c r="Z2341" i="11"/>
  <c r="AA2341" i="11"/>
  <c r="AB2341" i="11"/>
  <c r="AC2341" i="11"/>
  <c r="AE2341" i="11"/>
  <c r="X2342" i="11"/>
  <c r="Y2342" i="11"/>
  <c r="Z2342" i="11"/>
  <c r="AA2342" i="11"/>
  <c r="AB2342" i="11"/>
  <c r="AC2342" i="11"/>
  <c r="AE2342" i="11"/>
  <c r="X2343" i="11"/>
  <c r="Y2343" i="11"/>
  <c r="Z2343" i="11"/>
  <c r="AA2343" i="11"/>
  <c r="AB2343" i="11"/>
  <c r="AC2343" i="11"/>
  <c r="AE2343" i="11"/>
  <c r="X2344" i="11"/>
  <c r="Y2344" i="11"/>
  <c r="Z2344" i="11"/>
  <c r="AA2344" i="11"/>
  <c r="AB2344" i="11"/>
  <c r="AC2344" i="11"/>
  <c r="AE2344" i="11"/>
  <c r="X2345" i="11"/>
  <c r="Y2345" i="11"/>
  <c r="Z2345" i="11"/>
  <c r="AA2345" i="11"/>
  <c r="AB2345" i="11"/>
  <c r="AC2345" i="11"/>
  <c r="AE2345" i="11"/>
  <c r="X2346" i="11"/>
  <c r="Y2346" i="11"/>
  <c r="Z2346" i="11"/>
  <c r="AA2346" i="11"/>
  <c r="AB2346" i="11"/>
  <c r="AC2346" i="11"/>
  <c r="AE2346" i="11"/>
  <c r="X2347" i="11"/>
  <c r="Y2347" i="11"/>
  <c r="Z2347" i="11"/>
  <c r="AA2347" i="11"/>
  <c r="AB2347" i="11"/>
  <c r="AC2347" i="11"/>
  <c r="AE2347" i="11"/>
  <c r="X2348" i="11"/>
  <c r="Y2348" i="11"/>
  <c r="Z2348" i="11"/>
  <c r="AA2348" i="11"/>
  <c r="AB2348" i="11"/>
  <c r="AC2348" i="11"/>
  <c r="AE2348" i="11"/>
  <c r="X2349" i="11"/>
  <c r="Y2349" i="11"/>
  <c r="Z2349" i="11"/>
  <c r="AA2349" i="11"/>
  <c r="AB2349" i="11"/>
  <c r="AC2349" i="11"/>
  <c r="AE2349" i="11"/>
  <c r="X2350" i="11"/>
  <c r="Y2350" i="11"/>
  <c r="Z2350" i="11"/>
  <c r="AA2350" i="11"/>
  <c r="AB2350" i="11"/>
  <c r="AC2350" i="11"/>
  <c r="AE2350" i="11"/>
  <c r="X2351" i="11"/>
  <c r="Y2351" i="11"/>
  <c r="Z2351" i="11"/>
  <c r="AA2351" i="11"/>
  <c r="AB2351" i="11"/>
  <c r="AC2351" i="11"/>
  <c r="AE2351" i="11"/>
  <c r="X2352" i="11"/>
  <c r="Y2352" i="11"/>
  <c r="Z2352" i="11"/>
  <c r="AA2352" i="11"/>
  <c r="AB2352" i="11"/>
  <c r="AC2352" i="11"/>
  <c r="AE2352" i="11"/>
  <c r="X2353" i="11"/>
  <c r="Y2353" i="11"/>
  <c r="Z2353" i="11"/>
  <c r="AA2353" i="11"/>
  <c r="AB2353" i="11"/>
  <c r="AC2353" i="11"/>
  <c r="AE2353" i="11"/>
  <c r="X2354" i="11"/>
  <c r="Y2354" i="11"/>
  <c r="Z2354" i="11"/>
  <c r="AA2354" i="11"/>
  <c r="AB2354" i="11"/>
  <c r="AC2354" i="11"/>
  <c r="AE2354" i="11"/>
  <c r="X2355" i="11"/>
  <c r="Y2355" i="11"/>
  <c r="Z2355" i="11"/>
  <c r="AA2355" i="11"/>
  <c r="AB2355" i="11"/>
  <c r="AC2355" i="11"/>
  <c r="AE2355" i="11"/>
  <c r="X2356" i="11"/>
  <c r="Y2356" i="11"/>
  <c r="Z2356" i="11"/>
  <c r="AA2356" i="11"/>
  <c r="AB2356" i="11"/>
  <c r="AC2356" i="11"/>
  <c r="AE2356" i="11"/>
  <c r="X2357" i="11"/>
  <c r="Y2357" i="11"/>
  <c r="Z2357" i="11"/>
  <c r="AA2357" i="11"/>
  <c r="AB2357" i="11"/>
  <c r="AC2357" i="11"/>
  <c r="AE2357" i="11"/>
  <c r="X2358" i="11"/>
  <c r="Y2358" i="11"/>
  <c r="Z2358" i="11"/>
  <c r="AA2358" i="11"/>
  <c r="AB2358" i="11"/>
  <c r="AC2358" i="11"/>
  <c r="AE2358" i="11"/>
  <c r="X2359" i="11"/>
  <c r="Y2359" i="11"/>
  <c r="Z2359" i="11"/>
  <c r="AA2359" i="11"/>
  <c r="AB2359" i="11"/>
  <c r="AC2359" i="11"/>
  <c r="AE2359" i="11"/>
  <c r="X2360" i="11"/>
  <c r="Y2360" i="11"/>
  <c r="Z2360" i="11"/>
  <c r="AA2360" i="11"/>
  <c r="AB2360" i="11"/>
  <c r="AC2360" i="11"/>
  <c r="AE2360" i="11"/>
  <c r="X2361" i="11"/>
  <c r="Y2361" i="11"/>
  <c r="Z2361" i="11"/>
  <c r="AA2361" i="11"/>
  <c r="AB2361" i="11"/>
  <c r="AC2361" i="11"/>
  <c r="AE2361" i="11"/>
  <c r="X2362" i="11"/>
  <c r="Y2362" i="11"/>
  <c r="Z2362" i="11"/>
  <c r="AA2362" i="11"/>
  <c r="AB2362" i="11"/>
  <c r="AC2362" i="11"/>
  <c r="AE2362" i="11"/>
  <c r="X2363" i="11"/>
  <c r="Y2363" i="11"/>
  <c r="Z2363" i="11"/>
  <c r="AA2363" i="11"/>
  <c r="AB2363" i="11"/>
  <c r="AC2363" i="11"/>
  <c r="AE2363" i="11"/>
  <c r="X2364" i="11"/>
  <c r="Y2364" i="11"/>
  <c r="Z2364" i="11"/>
  <c r="AA2364" i="11"/>
  <c r="AB2364" i="11"/>
  <c r="AC2364" i="11"/>
  <c r="AE2364" i="11"/>
  <c r="X2365" i="11"/>
  <c r="Y2365" i="11"/>
  <c r="Z2365" i="11"/>
  <c r="AA2365" i="11"/>
  <c r="AB2365" i="11"/>
  <c r="AC2365" i="11"/>
  <c r="AE2365" i="11"/>
  <c r="X2366" i="11"/>
  <c r="Y2366" i="11"/>
  <c r="Z2366" i="11"/>
  <c r="AA2366" i="11"/>
  <c r="AB2366" i="11"/>
  <c r="AC2366" i="11"/>
  <c r="AE2366" i="11"/>
  <c r="X2367" i="11"/>
  <c r="Y2367" i="11"/>
  <c r="Z2367" i="11"/>
  <c r="AA2367" i="11"/>
  <c r="AB2367" i="11"/>
  <c r="AC2367" i="11"/>
  <c r="AE2367" i="11"/>
  <c r="X2368" i="11"/>
  <c r="Y2368" i="11"/>
  <c r="Z2368" i="11"/>
  <c r="AA2368" i="11"/>
  <c r="AB2368" i="11"/>
  <c r="AC2368" i="11"/>
  <c r="AE2368" i="11"/>
  <c r="X2369" i="11"/>
  <c r="Y2369" i="11"/>
  <c r="Z2369" i="11"/>
  <c r="AA2369" i="11"/>
  <c r="AB2369" i="11"/>
  <c r="AC2369" i="11"/>
  <c r="AE2369" i="11"/>
  <c r="X2370" i="11"/>
  <c r="Y2370" i="11"/>
  <c r="Z2370" i="11"/>
  <c r="AA2370" i="11"/>
  <c r="AB2370" i="11"/>
  <c r="AC2370" i="11"/>
  <c r="AE2370" i="11"/>
  <c r="X2371" i="11"/>
  <c r="Y2371" i="11"/>
  <c r="Z2371" i="11"/>
  <c r="AA2371" i="11"/>
  <c r="AB2371" i="11"/>
  <c r="AC2371" i="11"/>
  <c r="AE2371" i="11"/>
  <c r="X2372" i="11"/>
  <c r="Y2372" i="11"/>
  <c r="Z2372" i="11"/>
  <c r="AA2372" i="11"/>
  <c r="AB2372" i="11"/>
  <c r="AC2372" i="11"/>
  <c r="AE2372" i="11"/>
  <c r="X2373" i="11"/>
  <c r="Y2373" i="11"/>
  <c r="Z2373" i="11"/>
  <c r="AA2373" i="11"/>
  <c r="AB2373" i="11"/>
  <c r="AC2373" i="11"/>
  <c r="AE2373" i="11"/>
  <c r="X2374" i="11"/>
  <c r="Y2374" i="11"/>
  <c r="Z2374" i="11"/>
  <c r="AA2374" i="11"/>
  <c r="AB2374" i="11"/>
  <c r="AC2374" i="11"/>
  <c r="AE2374" i="11"/>
  <c r="X2375" i="11"/>
  <c r="Y2375" i="11"/>
  <c r="Z2375" i="11"/>
  <c r="AA2375" i="11"/>
  <c r="AB2375" i="11"/>
  <c r="AC2375" i="11"/>
  <c r="AE2375" i="11"/>
  <c r="X2376" i="11"/>
  <c r="Y2376" i="11"/>
  <c r="Z2376" i="11"/>
  <c r="AA2376" i="11"/>
  <c r="AB2376" i="11"/>
  <c r="AC2376" i="11"/>
  <c r="AE2376" i="11"/>
  <c r="X2377" i="11"/>
  <c r="Y2377" i="11"/>
  <c r="Z2377" i="11"/>
  <c r="AA2377" i="11"/>
  <c r="AB2377" i="11"/>
  <c r="AC2377" i="11"/>
  <c r="AE2377" i="11"/>
  <c r="X2378" i="11"/>
  <c r="Y2378" i="11"/>
  <c r="Z2378" i="11"/>
  <c r="AA2378" i="11"/>
  <c r="AB2378" i="11"/>
  <c r="AC2378" i="11"/>
  <c r="AE2378" i="11"/>
  <c r="X2379" i="11"/>
  <c r="Y2379" i="11"/>
  <c r="Z2379" i="11"/>
  <c r="AA2379" i="11"/>
  <c r="AB2379" i="11"/>
  <c r="AC2379" i="11"/>
  <c r="AE2379" i="11"/>
  <c r="X2380" i="11"/>
  <c r="Y2380" i="11"/>
  <c r="Z2380" i="11"/>
  <c r="AA2380" i="11"/>
  <c r="AB2380" i="11"/>
  <c r="AC2380" i="11"/>
  <c r="AE2380" i="11"/>
  <c r="X2381" i="11"/>
  <c r="Y2381" i="11"/>
  <c r="Z2381" i="11"/>
  <c r="AA2381" i="11"/>
  <c r="AB2381" i="11"/>
  <c r="AC2381" i="11"/>
  <c r="AE2381" i="11"/>
  <c r="X2382" i="11"/>
  <c r="Y2382" i="11"/>
  <c r="Z2382" i="11"/>
  <c r="AA2382" i="11"/>
  <c r="AB2382" i="11"/>
  <c r="AC2382" i="11"/>
  <c r="AE2382" i="11"/>
  <c r="X2383" i="11"/>
  <c r="Y2383" i="11"/>
  <c r="Z2383" i="11"/>
  <c r="AA2383" i="11"/>
  <c r="AB2383" i="11"/>
  <c r="AC2383" i="11"/>
  <c r="AE2383" i="11"/>
  <c r="X2384" i="11"/>
  <c r="Y2384" i="11"/>
  <c r="Z2384" i="11"/>
  <c r="AA2384" i="11"/>
  <c r="AB2384" i="11"/>
  <c r="AC2384" i="11"/>
  <c r="AE2384" i="11"/>
  <c r="X2385" i="11"/>
  <c r="Y2385" i="11"/>
  <c r="Z2385" i="11"/>
  <c r="AA2385" i="11"/>
  <c r="AB2385" i="11"/>
  <c r="AC2385" i="11"/>
  <c r="AE2385" i="11"/>
  <c r="X2386" i="11"/>
  <c r="Y2386" i="11"/>
  <c r="Z2386" i="11"/>
  <c r="AA2386" i="11"/>
  <c r="AB2386" i="11"/>
  <c r="AC2386" i="11"/>
  <c r="AE2386" i="11"/>
  <c r="X2387" i="11"/>
  <c r="Y2387" i="11"/>
  <c r="Z2387" i="11"/>
  <c r="AA2387" i="11"/>
  <c r="AB2387" i="11"/>
  <c r="AC2387" i="11"/>
  <c r="AE2387" i="11"/>
  <c r="X2388" i="11"/>
  <c r="Y2388" i="11"/>
  <c r="Z2388" i="11"/>
  <c r="AA2388" i="11"/>
  <c r="AB2388" i="11"/>
  <c r="AC2388" i="11"/>
  <c r="AE2388" i="11"/>
  <c r="X2389" i="11"/>
  <c r="Y2389" i="11"/>
  <c r="Z2389" i="11"/>
  <c r="AA2389" i="11"/>
  <c r="AB2389" i="11"/>
  <c r="AC2389" i="11"/>
  <c r="AE2389" i="11"/>
  <c r="X2390" i="11"/>
  <c r="Y2390" i="11"/>
  <c r="Z2390" i="11"/>
  <c r="AA2390" i="11"/>
  <c r="AB2390" i="11"/>
  <c r="AC2390" i="11"/>
  <c r="AE2390" i="11"/>
  <c r="X2391" i="11"/>
  <c r="Y2391" i="11"/>
  <c r="Z2391" i="11"/>
  <c r="AA2391" i="11"/>
  <c r="AB2391" i="11"/>
  <c r="AC2391" i="11"/>
  <c r="AE2391" i="11"/>
  <c r="X2392" i="11"/>
  <c r="Y2392" i="11"/>
  <c r="Z2392" i="11"/>
  <c r="AA2392" i="11"/>
  <c r="AB2392" i="11"/>
  <c r="AC2392" i="11"/>
  <c r="AE2392" i="11"/>
  <c r="X2393" i="11"/>
  <c r="Y2393" i="11"/>
  <c r="Z2393" i="11"/>
  <c r="AA2393" i="11"/>
  <c r="AB2393" i="11"/>
  <c r="AC2393" i="11"/>
  <c r="AE2393" i="11"/>
  <c r="X2394" i="11"/>
  <c r="Y2394" i="11"/>
  <c r="Z2394" i="11"/>
  <c r="AA2394" i="11"/>
  <c r="AB2394" i="11"/>
  <c r="AC2394" i="11"/>
  <c r="AE2394" i="11"/>
  <c r="X2395" i="11"/>
  <c r="Y2395" i="11"/>
  <c r="Z2395" i="11"/>
  <c r="AA2395" i="11"/>
  <c r="AB2395" i="11"/>
  <c r="AC2395" i="11"/>
  <c r="AE2395" i="11"/>
  <c r="X2396" i="11"/>
  <c r="Y2396" i="11"/>
  <c r="Z2396" i="11"/>
  <c r="AA2396" i="11"/>
  <c r="AB2396" i="11"/>
  <c r="AC2396" i="11"/>
  <c r="AE2396" i="11"/>
  <c r="X2397" i="11"/>
  <c r="Y2397" i="11"/>
  <c r="Z2397" i="11"/>
  <c r="AA2397" i="11"/>
  <c r="AB2397" i="11"/>
  <c r="AC2397" i="11"/>
  <c r="AE2397" i="11"/>
  <c r="X2398" i="11"/>
  <c r="Y2398" i="11"/>
  <c r="Z2398" i="11"/>
  <c r="AA2398" i="11"/>
  <c r="AB2398" i="11"/>
  <c r="AC2398" i="11"/>
  <c r="AE2398" i="11"/>
  <c r="X2399" i="11"/>
  <c r="Y2399" i="11"/>
  <c r="Z2399" i="11"/>
  <c r="AA2399" i="11"/>
  <c r="AB2399" i="11"/>
  <c r="AC2399" i="11"/>
  <c r="AE2399" i="11"/>
  <c r="X2400" i="11"/>
  <c r="Y2400" i="11"/>
  <c r="Z2400" i="11"/>
  <c r="AA2400" i="11"/>
  <c r="AB2400" i="11"/>
  <c r="AC2400" i="11"/>
  <c r="AE2400" i="11"/>
  <c r="X2401" i="11"/>
  <c r="Y2401" i="11"/>
  <c r="Z2401" i="11"/>
  <c r="AA2401" i="11"/>
  <c r="AB2401" i="11"/>
  <c r="AC2401" i="11"/>
  <c r="AE2401" i="11"/>
  <c r="X2402" i="11"/>
  <c r="Y2402" i="11"/>
  <c r="Z2402" i="11"/>
  <c r="AA2402" i="11"/>
  <c r="AB2402" i="11"/>
  <c r="AC2402" i="11"/>
  <c r="AE2402" i="11"/>
  <c r="X2403" i="11"/>
  <c r="Y2403" i="11"/>
  <c r="Z2403" i="11"/>
  <c r="AA2403" i="11"/>
  <c r="AB2403" i="11"/>
  <c r="AC2403" i="11"/>
  <c r="AE2403" i="11"/>
  <c r="X2404" i="11"/>
  <c r="Y2404" i="11"/>
  <c r="Z2404" i="11"/>
  <c r="AA2404" i="11"/>
  <c r="AB2404" i="11"/>
  <c r="AC2404" i="11"/>
  <c r="AE2404" i="11"/>
  <c r="X2405" i="11"/>
  <c r="Y2405" i="11"/>
  <c r="Z2405" i="11"/>
  <c r="AA2405" i="11"/>
  <c r="AB2405" i="11"/>
  <c r="AC2405" i="11"/>
  <c r="AE2405" i="11"/>
  <c r="X2406" i="11"/>
  <c r="Y2406" i="11"/>
  <c r="Z2406" i="11"/>
  <c r="AA2406" i="11"/>
  <c r="AB2406" i="11"/>
  <c r="AC2406" i="11"/>
  <c r="AE2406" i="11"/>
  <c r="X2407" i="11"/>
  <c r="Y2407" i="11"/>
  <c r="Z2407" i="11"/>
  <c r="AA2407" i="11"/>
  <c r="AB2407" i="11"/>
  <c r="AC2407" i="11"/>
  <c r="AE2407" i="11"/>
  <c r="X2408" i="11"/>
  <c r="Y2408" i="11"/>
  <c r="Z2408" i="11"/>
  <c r="AA2408" i="11"/>
  <c r="AB2408" i="11"/>
  <c r="AC2408" i="11"/>
  <c r="AE2408" i="11"/>
  <c r="X2409" i="11"/>
  <c r="Y2409" i="11"/>
  <c r="Z2409" i="11"/>
  <c r="AA2409" i="11"/>
  <c r="AB2409" i="11"/>
  <c r="AC2409" i="11"/>
  <c r="AE2409" i="11"/>
  <c r="X2410" i="11"/>
  <c r="Y2410" i="11"/>
  <c r="Z2410" i="11"/>
  <c r="AA2410" i="11"/>
  <c r="AB2410" i="11"/>
  <c r="AC2410" i="11"/>
  <c r="AE2410" i="11"/>
  <c r="X2411" i="11"/>
  <c r="Y2411" i="11"/>
  <c r="Z2411" i="11"/>
  <c r="AA2411" i="11"/>
  <c r="AB2411" i="11"/>
  <c r="AC2411" i="11"/>
  <c r="AE2411" i="11"/>
  <c r="X2412" i="11"/>
  <c r="Y2412" i="11"/>
  <c r="Z2412" i="11"/>
  <c r="AA2412" i="11"/>
  <c r="AB2412" i="11"/>
  <c r="AC2412" i="11"/>
  <c r="AE2412" i="11"/>
  <c r="X2413" i="11"/>
  <c r="Y2413" i="11"/>
  <c r="Z2413" i="11"/>
  <c r="AA2413" i="11"/>
  <c r="AB2413" i="11"/>
  <c r="AC2413" i="11"/>
  <c r="AE2413" i="11"/>
  <c r="X2414" i="11"/>
  <c r="Y2414" i="11"/>
  <c r="Z2414" i="11"/>
  <c r="AA2414" i="11"/>
  <c r="AB2414" i="11"/>
  <c r="AC2414" i="11"/>
  <c r="AE2414" i="11"/>
  <c r="X2415" i="11"/>
  <c r="Y2415" i="11"/>
  <c r="Z2415" i="11"/>
  <c r="AA2415" i="11"/>
  <c r="AB2415" i="11"/>
  <c r="AC2415" i="11"/>
  <c r="AE2415" i="11"/>
  <c r="X2416" i="11"/>
  <c r="Y2416" i="11"/>
  <c r="Z2416" i="11"/>
  <c r="AA2416" i="11"/>
  <c r="AB2416" i="11"/>
  <c r="AC2416" i="11"/>
  <c r="AE2416" i="11"/>
  <c r="X2417" i="11"/>
  <c r="Y2417" i="11"/>
  <c r="Z2417" i="11"/>
  <c r="AA2417" i="11"/>
  <c r="AB2417" i="11"/>
  <c r="AC2417" i="11"/>
  <c r="AE2417" i="11"/>
  <c r="X2418" i="11"/>
  <c r="Y2418" i="11"/>
  <c r="Z2418" i="11"/>
  <c r="AA2418" i="11"/>
  <c r="AB2418" i="11"/>
  <c r="AC2418" i="11"/>
  <c r="AE2418" i="11"/>
  <c r="X2419" i="11"/>
  <c r="Y2419" i="11"/>
  <c r="Z2419" i="11"/>
  <c r="AA2419" i="11"/>
  <c r="AB2419" i="11"/>
  <c r="AC2419" i="11"/>
  <c r="AE2419" i="11"/>
  <c r="X2420" i="11"/>
  <c r="Y2420" i="11"/>
  <c r="Z2420" i="11"/>
  <c r="AA2420" i="11"/>
  <c r="AB2420" i="11"/>
  <c r="AC2420" i="11"/>
  <c r="AE2420" i="11"/>
  <c r="X2421" i="11"/>
  <c r="Y2421" i="11"/>
  <c r="Z2421" i="11"/>
  <c r="AA2421" i="11"/>
  <c r="AB2421" i="11"/>
  <c r="AC2421" i="11"/>
  <c r="AE2421" i="11"/>
  <c r="X2422" i="11"/>
  <c r="Y2422" i="11"/>
  <c r="Z2422" i="11"/>
  <c r="AA2422" i="11"/>
  <c r="AB2422" i="11"/>
  <c r="AC2422" i="11"/>
  <c r="AE2422" i="11"/>
  <c r="X2423" i="11"/>
  <c r="Y2423" i="11"/>
  <c r="Z2423" i="11"/>
  <c r="AA2423" i="11"/>
  <c r="AB2423" i="11"/>
  <c r="AC2423" i="11"/>
  <c r="AE2423" i="11"/>
  <c r="X2424" i="11"/>
  <c r="Y2424" i="11"/>
  <c r="Z2424" i="11"/>
  <c r="AA2424" i="11"/>
  <c r="AB2424" i="11"/>
  <c r="AC2424" i="11"/>
  <c r="AE2424" i="11"/>
  <c r="X2425" i="11"/>
  <c r="Y2425" i="11"/>
  <c r="Z2425" i="11"/>
  <c r="AA2425" i="11"/>
  <c r="AB2425" i="11"/>
  <c r="AC2425" i="11"/>
  <c r="AE2425" i="11"/>
  <c r="X2426" i="11"/>
  <c r="Y2426" i="11"/>
  <c r="Z2426" i="11"/>
  <c r="AA2426" i="11"/>
  <c r="AB2426" i="11"/>
  <c r="AC2426" i="11"/>
  <c r="AE2426" i="11"/>
  <c r="X2427" i="11"/>
  <c r="Y2427" i="11"/>
  <c r="Z2427" i="11"/>
  <c r="AA2427" i="11"/>
  <c r="AB2427" i="11"/>
  <c r="AC2427" i="11"/>
  <c r="AE2427" i="11"/>
  <c r="X2428" i="11"/>
  <c r="Y2428" i="11"/>
  <c r="Z2428" i="11"/>
  <c r="AA2428" i="11"/>
  <c r="AB2428" i="11"/>
  <c r="AC2428" i="11"/>
  <c r="AE2428" i="11"/>
  <c r="X2429" i="11"/>
  <c r="Y2429" i="11"/>
  <c r="Z2429" i="11"/>
  <c r="AA2429" i="11"/>
  <c r="AB2429" i="11"/>
  <c r="AC2429" i="11"/>
  <c r="AE2429" i="11"/>
  <c r="X2430" i="11"/>
  <c r="Y2430" i="11"/>
  <c r="Z2430" i="11"/>
  <c r="AA2430" i="11"/>
  <c r="AB2430" i="11"/>
  <c r="AC2430" i="11"/>
  <c r="AE2430" i="11"/>
  <c r="X2431" i="11"/>
  <c r="Y2431" i="11"/>
  <c r="Z2431" i="11"/>
  <c r="AA2431" i="11"/>
  <c r="AB2431" i="11"/>
  <c r="AC2431" i="11"/>
  <c r="AE2431" i="11"/>
  <c r="X2432" i="11"/>
  <c r="Y2432" i="11"/>
  <c r="Z2432" i="11"/>
  <c r="AA2432" i="11"/>
  <c r="AB2432" i="11"/>
  <c r="AC2432" i="11"/>
  <c r="AE2432" i="11"/>
  <c r="X2433" i="11"/>
  <c r="Y2433" i="11"/>
  <c r="Z2433" i="11"/>
  <c r="AA2433" i="11"/>
  <c r="AB2433" i="11"/>
  <c r="AC2433" i="11"/>
  <c r="AE2433" i="11"/>
  <c r="X2434" i="11"/>
  <c r="Y2434" i="11"/>
  <c r="Z2434" i="11"/>
  <c r="AA2434" i="11"/>
  <c r="AB2434" i="11"/>
  <c r="AC2434" i="11"/>
  <c r="AE2434" i="11"/>
  <c r="X2435" i="11"/>
  <c r="Y2435" i="11"/>
  <c r="Z2435" i="11"/>
  <c r="AA2435" i="11"/>
  <c r="AB2435" i="11"/>
  <c r="AC2435" i="11"/>
  <c r="AE2435" i="11"/>
  <c r="X2436" i="11"/>
  <c r="Y2436" i="11"/>
  <c r="Z2436" i="11"/>
  <c r="AA2436" i="11"/>
  <c r="AB2436" i="11"/>
  <c r="AC2436" i="11"/>
  <c r="AE2436" i="11"/>
  <c r="X2437" i="11"/>
  <c r="Y2437" i="11"/>
  <c r="Z2437" i="11"/>
  <c r="AA2437" i="11"/>
  <c r="AB2437" i="11"/>
  <c r="AC2437" i="11"/>
  <c r="AE2437" i="11"/>
  <c r="X2438" i="11"/>
  <c r="Y2438" i="11"/>
  <c r="Z2438" i="11"/>
  <c r="AA2438" i="11"/>
  <c r="AB2438" i="11"/>
  <c r="AC2438" i="11"/>
  <c r="AE2438" i="11"/>
  <c r="X2439" i="11"/>
  <c r="Y2439" i="11"/>
  <c r="Z2439" i="11"/>
  <c r="AA2439" i="11"/>
  <c r="AB2439" i="11"/>
  <c r="AC2439" i="11"/>
  <c r="AE2439" i="11"/>
  <c r="X2440" i="11"/>
  <c r="Y2440" i="11"/>
  <c r="Z2440" i="11"/>
  <c r="AA2440" i="11"/>
  <c r="AB2440" i="11"/>
  <c r="AC2440" i="11"/>
  <c r="AE2440" i="11"/>
  <c r="X2441" i="11"/>
  <c r="Y2441" i="11"/>
  <c r="Z2441" i="11"/>
  <c r="AA2441" i="11"/>
  <c r="AB2441" i="11"/>
  <c r="AC2441" i="11"/>
  <c r="AE2441" i="11"/>
  <c r="X2442" i="11"/>
  <c r="Y2442" i="11"/>
  <c r="Z2442" i="11"/>
  <c r="AA2442" i="11"/>
  <c r="AB2442" i="11"/>
  <c r="AC2442" i="11"/>
  <c r="AE2442" i="11"/>
  <c r="X2443" i="11"/>
  <c r="Y2443" i="11"/>
  <c r="Z2443" i="11"/>
  <c r="AA2443" i="11"/>
  <c r="AB2443" i="11"/>
  <c r="AC2443" i="11"/>
  <c r="AE2443" i="11"/>
  <c r="X2444" i="11"/>
  <c r="Y2444" i="11"/>
  <c r="Z2444" i="11"/>
  <c r="AA2444" i="11"/>
  <c r="AB2444" i="11"/>
  <c r="AC2444" i="11"/>
  <c r="AE2444" i="11"/>
  <c r="X2445" i="11"/>
  <c r="Y2445" i="11"/>
  <c r="Z2445" i="11"/>
  <c r="AA2445" i="11"/>
  <c r="AB2445" i="11"/>
  <c r="AC2445" i="11"/>
  <c r="AE2445" i="11"/>
  <c r="X2446" i="11"/>
  <c r="Y2446" i="11"/>
  <c r="Z2446" i="11"/>
  <c r="AA2446" i="11"/>
  <c r="AB2446" i="11"/>
  <c r="AC2446" i="11"/>
  <c r="AE2446" i="11"/>
  <c r="X2447" i="11"/>
  <c r="Y2447" i="11"/>
  <c r="Z2447" i="11"/>
  <c r="AA2447" i="11"/>
  <c r="AB2447" i="11"/>
  <c r="AC2447" i="11"/>
  <c r="AE2447" i="11"/>
  <c r="X2448" i="11"/>
  <c r="Y2448" i="11"/>
  <c r="Z2448" i="11"/>
  <c r="AA2448" i="11"/>
  <c r="AB2448" i="11"/>
  <c r="AC2448" i="11"/>
  <c r="AE2448" i="11"/>
  <c r="X2449" i="11"/>
  <c r="Y2449" i="11"/>
  <c r="Z2449" i="11"/>
  <c r="AA2449" i="11"/>
  <c r="AB2449" i="11"/>
  <c r="AC2449" i="11"/>
  <c r="AE2449" i="11"/>
  <c r="X2450" i="11"/>
  <c r="Y2450" i="11"/>
  <c r="Z2450" i="11"/>
  <c r="AA2450" i="11"/>
  <c r="AB2450" i="11"/>
  <c r="AC2450" i="11"/>
  <c r="AE2450" i="11"/>
  <c r="X2451" i="11"/>
  <c r="Y2451" i="11"/>
  <c r="Z2451" i="11"/>
  <c r="AA2451" i="11"/>
  <c r="AB2451" i="11"/>
  <c r="AC2451" i="11"/>
  <c r="AE2451" i="11"/>
  <c r="X2452" i="11"/>
  <c r="Y2452" i="11"/>
  <c r="Z2452" i="11"/>
  <c r="AA2452" i="11"/>
  <c r="AB2452" i="11"/>
  <c r="AC2452" i="11"/>
  <c r="AE2452" i="11"/>
  <c r="X2453" i="11"/>
  <c r="Y2453" i="11"/>
  <c r="Z2453" i="11"/>
  <c r="AA2453" i="11"/>
  <c r="AB2453" i="11"/>
  <c r="AC2453" i="11"/>
  <c r="AE2453" i="11"/>
  <c r="X2454" i="11"/>
  <c r="Y2454" i="11"/>
  <c r="Z2454" i="11"/>
  <c r="AA2454" i="11"/>
  <c r="AB2454" i="11"/>
  <c r="AC2454" i="11"/>
  <c r="AE2454" i="11"/>
  <c r="X2455" i="11"/>
  <c r="Y2455" i="11"/>
  <c r="Z2455" i="11"/>
  <c r="AA2455" i="11"/>
  <c r="AB2455" i="11"/>
  <c r="AC2455" i="11"/>
  <c r="AE2455" i="11"/>
  <c r="X2456" i="11"/>
  <c r="Y2456" i="11"/>
  <c r="Z2456" i="11"/>
  <c r="AA2456" i="11"/>
  <c r="AB2456" i="11"/>
  <c r="AC2456" i="11"/>
  <c r="AE2456" i="11"/>
  <c r="X2457" i="11"/>
  <c r="Y2457" i="11"/>
  <c r="Z2457" i="11"/>
  <c r="AA2457" i="11"/>
  <c r="AB2457" i="11"/>
  <c r="AC2457" i="11"/>
  <c r="AE2457" i="11"/>
  <c r="X2458" i="11"/>
  <c r="Y2458" i="11"/>
  <c r="Z2458" i="11"/>
  <c r="AA2458" i="11"/>
  <c r="AB2458" i="11"/>
  <c r="AC2458" i="11"/>
  <c r="AE2458" i="11"/>
  <c r="X2459" i="11"/>
  <c r="Y2459" i="11"/>
  <c r="Z2459" i="11"/>
  <c r="AA2459" i="11"/>
  <c r="AB2459" i="11"/>
  <c r="AC2459" i="11"/>
  <c r="AE2459" i="11"/>
  <c r="X2460" i="11"/>
  <c r="Y2460" i="11"/>
  <c r="Z2460" i="11"/>
  <c r="AA2460" i="11"/>
  <c r="AB2460" i="11"/>
  <c r="AC2460" i="11"/>
  <c r="AE2460" i="11"/>
  <c r="X2461" i="11"/>
  <c r="Y2461" i="11"/>
  <c r="Z2461" i="11"/>
  <c r="AA2461" i="11"/>
  <c r="AB2461" i="11"/>
  <c r="AC2461" i="11"/>
  <c r="AE2461" i="11"/>
  <c r="X2462" i="11"/>
  <c r="Y2462" i="11"/>
  <c r="Z2462" i="11"/>
  <c r="AA2462" i="11"/>
  <c r="AB2462" i="11"/>
  <c r="AC2462" i="11"/>
  <c r="AE2462" i="11"/>
  <c r="X2463" i="11"/>
  <c r="Y2463" i="11"/>
  <c r="Z2463" i="11"/>
  <c r="AA2463" i="11"/>
  <c r="AB2463" i="11"/>
  <c r="AC2463" i="11"/>
  <c r="AE2463" i="11"/>
  <c r="X2464" i="11"/>
  <c r="Y2464" i="11"/>
  <c r="Z2464" i="11"/>
  <c r="AA2464" i="11"/>
  <c r="AB2464" i="11"/>
  <c r="AC2464" i="11"/>
  <c r="AE2464" i="11"/>
  <c r="X2465" i="11"/>
  <c r="Y2465" i="11"/>
  <c r="Z2465" i="11"/>
  <c r="AA2465" i="11"/>
  <c r="AB2465" i="11"/>
  <c r="AC2465" i="11"/>
  <c r="AE2465" i="11"/>
  <c r="X2466" i="11"/>
  <c r="Y2466" i="11"/>
  <c r="Z2466" i="11"/>
  <c r="AA2466" i="11"/>
  <c r="AB2466" i="11"/>
  <c r="AC2466" i="11"/>
  <c r="AE2466" i="11"/>
  <c r="X2467" i="11"/>
  <c r="Y2467" i="11"/>
  <c r="Z2467" i="11"/>
  <c r="AA2467" i="11"/>
  <c r="AB2467" i="11"/>
  <c r="AC2467" i="11"/>
  <c r="AE2467" i="11"/>
  <c r="X2468" i="11"/>
  <c r="Y2468" i="11"/>
  <c r="Z2468" i="11"/>
  <c r="AA2468" i="11"/>
  <c r="AB2468" i="11"/>
  <c r="AC2468" i="11"/>
  <c r="AE2468" i="11"/>
  <c r="X2469" i="11"/>
  <c r="Y2469" i="11"/>
  <c r="Z2469" i="11"/>
  <c r="AA2469" i="11"/>
  <c r="AB2469" i="11"/>
  <c r="AC2469" i="11"/>
  <c r="AE2469" i="11"/>
  <c r="X2470" i="11"/>
  <c r="Y2470" i="11"/>
  <c r="Z2470" i="11"/>
  <c r="AA2470" i="11"/>
  <c r="AB2470" i="11"/>
  <c r="AC2470" i="11"/>
  <c r="AE2470" i="11"/>
  <c r="X2471" i="11"/>
  <c r="Y2471" i="11"/>
  <c r="Z2471" i="11"/>
  <c r="AA2471" i="11"/>
  <c r="AB2471" i="11"/>
  <c r="AC2471" i="11"/>
  <c r="AE2471" i="11"/>
  <c r="X2472" i="11"/>
  <c r="Y2472" i="11"/>
  <c r="Z2472" i="11"/>
  <c r="AA2472" i="11"/>
  <c r="AB2472" i="11"/>
  <c r="AC2472" i="11"/>
  <c r="AE2472" i="11"/>
  <c r="X2473" i="11"/>
  <c r="Y2473" i="11"/>
  <c r="Z2473" i="11"/>
  <c r="AA2473" i="11"/>
  <c r="AB2473" i="11"/>
  <c r="AC2473" i="11"/>
  <c r="AE2473" i="11"/>
  <c r="X2474" i="11"/>
  <c r="Y2474" i="11"/>
  <c r="Z2474" i="11"/>
  <c r="AA2474" i="11"/>
  <c r="AB2474" i="11"/>
  <c r="AC2474" i="11"/>
  <c r="AE2474" i="11"/>
  <c r="X2475" i="11"/>
  <c r="Y2475" i="11"/>
  <c r="Z2475" i="11"/>
  <c r="AA2475" i="11"/>
  <c r="AB2475" i="11"/>
  <c r="AC2475" i="11"/>
  <c r="AE2475" i="11"/>
  <c r="X2476" i="11"/>
  <c r="Y2476" i="11"/>
  <c r="Z2476" i="11"/>
  <c r="AA2476" i="11"/>
  <c r="AB2476" i="11"/>
  <c r="AC2476" i="11"/>
  <c r="AE2476" i="11"/>
  <c r="X2477" i="11"/>
  <c r="Y2477" i="11"/>
  <c r="Z2477" i="11"/>
  <c r="AA2477" i="11"/>
  <c r="AB2477" i="11"/>
  <c r="AC2477" i="11"/>
  <c r="AE2477" i="11"/>
  <c r="X2478" i="11"/>
  <c r="Y2478" i="11"/>
  <c r="Z2478" i="11"/>
  <c r="AA2478" i="11"/>
  <c r="AB2478" i="11"/>
  <c r="AC2478" i="11"/>
  <c r="AE2478" i="11"/>
  <c r="X2479" i="11"/>
  <c r="Y2479" i="11"/>
  <c r="Z2479" i="11"/>
  <c r="AA2479" i="11"/>
  <c r="AB2479" i="11"/>
  <c r="AC2479" i="11"/>
  <c r="AE2479" i="11"/>
  <c r="X2480" i="11"/>
  <c r="Y2480" i="11"/>
  <c r="Z2480" i="11"/>
  <c r="AA2480" i="11"/>
  <c r="AB2480" i="11"/>
  <c r="AC2480" i="11"/>
  <c r="AE2480" i="11"/>
  <c r="X2481" i="11"/>
  <c r="Y2481" i="11"/>
  <c r="Z2481" i="11"/>
  <c r="AA2481" i="11"/>
  <c r="AB2481" i="11"/>
  <c r="AC2481" i="11"/>
  <c r="AE2481" i="11"/>
  <c r="X2482" i="11"/>
  <c r="Y2482" i="11"/>
  <c r="Z2482" i="11"/>
  <c r="AA2482" i="11"/>
  <c r="AB2482" i="11"/>
  <c r="AC2482" i="11"/>
  <c r="AE2482" i="11"/>
  <c r="X2483" i="11"/>
  <c r="Y2483" i="11"/>
  <c r="Z2483" i="11"/>
  <c r="AA2483" i="11"/>
  <c r="AB2483" i="11"/>
  <c r="AC2483" i="11"/>
  <c r="AE2483" i="11"/>
  <c r="X2484" i="11"/>
  <c r="Y2484" i="11"/>
  <c r="Z2484" i="11"/>
  <c r="AA2484" i="11"/>
  <c r="AB2484" i="11"/>
  <c r="AC2484" i="11"/>
  <c r="AE2484" i="11"/>
  <c r="X2485" i="11"/>
  <c r="Y2485" i="11"/>
  <c r="Z2485" i="11"/>
  <c r="AA2485" i="11"/>
  <c r="AB2485" i="11"/>
  <c r="AC2485" i="11"/>
  <c r="AE2485" i="11"/>
  <c r="X2486" i="11"/>
  <c r="Y2486" i="11"/>
  <c r="Z2486" i="11"/>
  <c r="AA2486" i="11"/>
  <c r="AB2486" i="11"/>
  <c r="AC2486" i="11"/>
  <c r="AE2486" i="11"/>
  <c r="X2487" i="11"/>
  <c r="Y2487" i="11"/>
  <c r="Z2487" i="11"/>
  <c r="AA2487" i="11"/>
  <c r="AB2487" i="11"/>
  <c r="AC2487" i="11"/>
  <c r="AE2487" i="11"/>
  <c r="X2488" i="11"/>
  <c r="Y2488" i="11"/>
  <c r="Z2488" i="11"/>
  <c r="AA2488" i="11"/>
  <c r="AB2488" i="11"/>
  <c r="AC2488" i="11"/>
  <c r="AE2488" i="11"/>
  <c r="X2489" i="11"/>
  <c r="Y2489" i="11"/>
  <c r="Z2489" i="11"/>
  <c r="AA2489" i="11"/>
  <c r="AB2489" i="11"/>
  <c r="AC2489" i="11"/>
  <c r="AE2489" i="11"/>
  <c r="X2490" i="11"/>
  <c r="Y2490" i="11"/>
  <c r="Z2490" i="11"/>
  <c r="AA2490" i="11"/>
  <c r="AB2490" i="11"/>
  <c r="AC2490" i="11"/>
  <c r="AE2490" i="11"/>
  <c r="X2491" i="11"/>
  <c r="Y2491" i="11"/>
  <c r="Z2491" i="11"/>
  <c r="AA2491" i="11"/>
  <c r="AB2491" i="11"/>
  <c r="AC2491" i="11"/>
  <c r="AE2491" i="11"/>
  <c r="X2492" i="11"/>
  <c r="Y2492" i="11"/>
  <c r="Z2492" i="11"/>
  <c r="AA2492" i="11"/>
  <c r="AB2492" i="11"/>
  <c r="AC2492" i="11"/>
  <c r="AE2492" i="11"/>
  <c r="X2493" i="11"/>
  <c r="Y2493" i="11"/>
  <c r="Z2493" i="11"/>
  <c r="AA2493" i="11"/>
  <c r="AB2493" i="11"/>
  <c r="AC2493" i="11"/>
  <c r="AE2493" i="11"/>
  <c r="X2494" i="11"/>
  <c r="Y2494" i="11"/>
  <c r="Z2494" i="11"/>
  <c r="AA2494" i="11"/>
  <c r="AB2494" i="11"/>
  <c r="AC2494" i="11"/>
  <c r="AE2494" i="11"/>
  <c r="X2495" i="11"/>
  <c r="Y2495" i="11"/>
  <c r="Z2495" i="11"/>
  <c r="AA2495" i="11"/>
  <c r="AB2495" i="11"/>
  <c r="AC2495" i="11"/>
  <c r="AE2495" i="11"/>
  <c r="X2496" i="11"/>
  <c r="Y2496" i="11"/>
  <c r="Z2496" i="11"/>
  <c r="AA2496" i="11"/>
  <c r="AB2496" i="11"/>
  <c r="AC2496" i="11"/>
  <c r="AE2496" i="11"/>
  <c r="X2497" i="11"/>
  <c r="Y2497" i="11"/>
  <c r="Z2497" i="11"/>
  <c r="AA2497" i="11"/>
  <c r="AB2497" i="11"/>
  <c r="AC2497" i="11"/>
  <c r="AE2497" i="11"/>
  <c r="X2498" i="11"/>
  <c r="Y2498" i="11"/>
  <c r="Z2498" i="11"/>
  <c r="AA2498" i="11"/>
  <c r="AB2498" i="11"/>
  <c r="AC2498" i="11"/>
  <c r="AE2498" i="11"/>
  <c r="X2499" i="11"/>
  <c r="Y2499" i="11"/>
  <c r="Z2499" i="11"/>
  <c r="AA2499" i="11"/>
  <c r="AB2499" i="11"/>
  <c r="AC2499" i="11"/>
  <c r="AE2499" i="11"/>
  <c r="X2500" i="11"/>
  <c r="Y2500" i="11"/>
  <c r="Z2500" i="11"/>
  <c r="AA2500" i="11"/>
  <c r="AB2500" i="11"/>
  <c r="AC2500" i="11"/>
  <c r="AE2500" i="11"/>
  <c r="X2501" i="11"/>
  <c r="Y2501" i="11"/>
  <c r="Z2501" i="11"/>
  <c r="AA2501" i="11"/>
  <c r="AB2501" i="11"/>
  <c r="AC2501" i="11"/>
  <c r="AE2501" i="11"/>
  <c r="X2502" i="11"/>
  <c r="Y2502" i="11"/>
  <c r="Z2502" i="11"/>
  <c r="AA2502" i="11"/>
  <c r="AB2502" i="11"/>
  <c r="AC2502" i="11"/>
  <c r="AE2502" i="11"/>
  <c r="X2503" i="11"/>
  <c r="Y2503" i="11"/>
  <c r="Z2503" i="11"/>
  <c r="AA2503" i="11"/>
  <c r="AB2503" i="11"/>
  <c r="AC2503" i="11"/>
  <c r="AE2503" i="11"/>
  <c r="X2504" i="11"/>
  <c r="Y2504" i="11"/>
  <c r="Z2504" i="11"/>
  <c r="AA2504" i="11"/>
  <c r="AB2504" i="11"/>
  <c r="AC2504" i="11"/>
  <c r="AE2504" i="11"/>
  <c r="X2505" i="11"/>
  <c r="Y2505" i="11"/>
  <c r="Z2505" i="11"/>
  <c r="AA2505" i="11"/>
  <c r="AB2505" i="11"/>
  <c r="AC2505" i="11"/>
  <c r="AE2505" i="11"/>
  <c r="X2506" i="11"/>
  <c r="Y2506" i="11"/>
  <c r="Z2506" i="11"/>
  <c r="AA2506" i="11"/>
  <c r="AB2506" i="11"/>
  <c r="AC2506" i="11"/>
  <c r="AE2506" i="11"/>
  <c r="X2507" i="11"/>
  <c r="Y2507" i="11"/>
  <c r="Z2507" i="11"/>
  <c r="AA2507" i="11"/>
  <c r="AB2507" i="11"/>
  <c r="AC2507" i="11"/>
  <c r="AE2507" i="11"/>
  <c r="X2508" i="11"/>
  <c r="Y2508" i="11"/>
  <c r="Z2508" i="11"/>
  <c r="AA2508" i="11"/>
  <c r="AB2508" i="11"/>
  <c r="AC2508" i="11"/>
  <c r="AE2508" i="11"/>
  <c r="X2509" i="11"/>
  <c r="Y2509" i="11"/>
  <c r="Z2509" i="11"/>
  <c r="AA2509" i="11"/>
  <c r="AB2509" i="11"/>
  <c r="AC2509" i="11"/>
  <c r="AE2509" i="11"/>
  <c r="X2510" i="11"/>
  <c r="Y2510" i="11"/>
  <c r="Z2510" i="11"/>
  <c r="AA2510" i="11"/>
  <c r="AB2510" i="11"/>
  <c r="AC2510" i="11"/>
  <c r="AE2510" i="11"/>
  <c r="X2511" i="11"/>
  <c r="Y2511" i="11"/>
  <c r="Z2511" i="11"/>
  <c r="AA2511" i="11"/>
  <c r="AB2511" i="11"/>
  <c r="AC2511" i="11"/>
  <c r="AE2511" i="11"/>
  <c r="X2512" i="11"/>
  <c r="Y2512" i="11"/>
  <c r="Z2512" i="11"/>
  <c r="AA2512" i="11"/>
  <c r="AB2512" i="11"/>
  <c r="AC2512" i="11"/>
  <c r="AE2512" i="11"/>
  <c r="X2513" i="11"/>
  <c r="Y2513" i="11"/>
  <c r="Z2513" i="11"/>
  <c r="AA2513" i="11"/>
  <c r="AB2513" i="11"/>
  <c r="AC2513" i="11"/>
  <c r="AE2513" i="11"/>
  <c r="X2514" i="11"/>
  <c r="Y2514" i="11"/>
  <c r="Z2514" i="11"/>
  <c r="AA2514" i="11"/>
  <c r="AB2514" i="11"/>
  <c r="AC2514" i="11"/>
  <c r="AE2514" i="11"/>
  <c r="X2515" i="11"/>
  <c r="Y2515" i="11"/>
  <c r="Z2515" i="11"/>
  <c r="AA2515" i="11"/>
  <c r="AB2515" i="11"/>
  <c r="AC2515" i="11"/>
  <c r="AE2515" i="11"/>
  <c r="X2516" i="11"/>
  <c r="Y2516" i="11"/>
  <c r="Z2516" i="11"/>
  <c r="AA2516" i="11"/>
  <c r="AB2516" i="11"/>
  <c r="AC2516" i="11"/>
  <c r="AE2516" i="11"/>
  <c r="X2517" i="11"/>
  <c r="Y2517" i="11"/>
  <c r="Z2517" i="11"/>
  <c r="AA2517" i="11"/>
  <c r="AB2517" i="11"/>
  <c r="AC2517" i="11"/>
  <c r="AE2517" i="11"/>
  <c r="X2518" i="11"/>
  <c r="Y2518" i="11"/>
  <c r="Z2518" i="11"/>
  <c r="AA2518" i="11"/>
  <c r="AB2518" i="11"/>
  <c r="AC2518" i="11"/>
  <c r="AE2518" i="11"/>
  <c r="X2519" i="11"/>
  <c r="Y2519" i="11"/>
  <c r="Z2519" i="11"/>
  <c r="AA2519" i="11"/>
  <c r="AB2519" i="11"/>
  <c r="AC2519" i="11"/>
  <c r="AE2519" i="11"/>
  <c r="X2520" i="11"/>
  <c r="Y2520" i="11"/>
  <c r="Z2520" i="11"/>
  <c r="AA2520" i="11"/>
  <c r="AB2520" i="11"/>
  <c r="AC2520" i="11"/>
  <c r="AE2520" i="11"/>
  <c r="X2521" i="11"/>
  <c r="Y2521" i="11"/>
  <c r="Z2521" i="11"/>
  <c r="AA2521" i="11"/>
  <c r="AB2521" i="11"/>
  <c r="AC2521" i="11"/>
  <c r="AE2521" i="11"/>
  <c r="X2522" i="11"/>
  <c r="Y2522" i="11"/>
  <c r="Z2522" i="11"/>
  <c r="AA2522" i="11"/>
  <c r="AB2522" i="11"/>
  <c r="AC2522" i="11"/>
  <c r="AE2522" i="11"/>
  <c r="X2523" i="11"/>
  <c r="Y2523" i="11"/>
  <c r="Z2523" i="11"/>
  <c r="AA2523" i="11"/>
  <c r="AB2523" i="11"/>
  <c r="AC2523" i="11"/>
  <c r="AE2523" i="11"/>
  <c r="X2524" i="11"/>
  <c r="Y2524" i="11"/>
  <c r="Z2524" i="11"/>
  <c r="AA2524" i="11"/>
  <c r="AB2524" i="11"/>
  <c r="AC2524" i="11"/>
  <c r="AE2524" i="11"/>
  <c r="X2525" i="11"/>
  <c r="Y2525" i="11"/>
  <c r="Z2525" i="11"/>
  <c r="AA2525" i="11"/>
  <c r="AB2525" i="11"/>
  <c r="AC2525" i="11"/>
  <c r="AE2525" i="11"/>
  <c r="X2526" i="11"/>
  <c r="Y2526" i="11"/>
  <c r="Z2526" i="11"/>
  <c r="AA2526" i="11"/>
  <c r="AB2526" i="11"/>
  <c r="AC2526" i="11"/>
  <c r="AE2526" i="11"/>
  <c r="X2527" i="11"/>
  <c r="Y2527" i="11"/>
  <c r="Z2527" i="11"/>
  <c r="AA2527" i="11"/>
  <c r="AB2527" i="11"/>
  <c r="AC2527" i="11"/>
  <c r="AE2527" i="11"/>
  <c r="X2528" i="11"/>
  <c r="Y2528" i="11"/>
  <c r="Z2528" i="11"/>
  <c r="AA2528" i="11"/>
  <c r="AB2528" i="11"/>
  <c r="AC2528" i="11"/>
  <c r="AE2528" i="11"/>
  <c r="X2529" i="11"/>
  <c r="Y2529" i="11"/>
  <c r="Z2529" i="11"/>
  <c r="AA2529" i="11"/>
  <c r="AB2529" i="11"/>
  <c r="AC2529" i="11"/>
  <c r="AE2529" i="11"/>
  <c r="X2530" i="11"/>
  <c r="Y2530" i="11"/>
  <c r="Z2530" i="11"/>
  <c r="AA2530" i="11"/>
  <c r="AB2530" i="11"/>
  <c r="AC2530" i="11"/>
  <c r="AE2530" i="11"/>
  <c r="X2531" i="11"/>
  <c r="Y2531" i="11"/>
  <c r="Z2531" i="11"/>
  <c r="AA2531" i="11"/>
  <c r="AB2531" i="11"/>
  <c r="AC2531" i="11"/>
  <c r="AE2531" i="11"/>
  <c r="X2532" i="11"/>
  <c r="Y2532" i="11"/>
  <c r="Z2532" i="11"/>
  <c r="AA2532" i="11"/>
  <c r="AB2532" i="11"/>
  <c r="AC2532" i="11"/>
  <c r="AE2532" i="11"/>
  <c r="X2533" i="11"/>
  <c r="Y2533" i="11"/>
  <c r="Z2533" i="11"/>
  <c r="AA2533" i="11"/>
  <c r="AB2533" i="11"/>
  <c r="AC2533" i="11"/>
  <c r="AE2533" i="11"/>
  <c r="X2534" i="11"/>
  <c r="Y2534" i="11"/>
  <c r="Z2534" i="11"/>
  <c r="AA2534" i="11"/>
  <c r="AB2534" i="11"/>
  <c r="AC2534" i="11"/>
  <c r="AE2534" i="11"/>
  <c r="X2535" i="11"/>
  <c r="Y2535" i="11"/>
  <c r="Z2535" i="11"/>
  <c r="AA2535" i="11"/>
  <c r="AB2535" i="11"/>
  <c r="AC2535" i="11"/>
  <c r="AE2535" i="11"/>
  <c r="X2536" i="11"/>
  <c r="Y2536" i="11"/>
  <c r="Z2536" i="11"/>
  <c r="AA2536" i="11"/>
  <c r="AB2536" i="11"/>
  <c r="AC2536" i="11"/>
  <c r="AE2536" i="11"/>
  <c r="X2537" i="11"/>
  <c r="Y2537" i="11"/>
  <c r="Z2537" i="11"/>
  <c r="AA2537" i="11"/>
  <c r="AB2537" i="11"/>
  <c r="AC2537" i="11"/>
  <c r="AE2537" i="11"/>
  <c r="X2538" i="11"/>
  <c r="Y2538" i="11"/>
  <c r="Z2538" i="11"/>
  <c r="AA2538" i="11"/>
  <c r="AB2538" i="11"/>
  <c r="AC2538" i="11"/>
  <c r="AE2538" i="11"/>
  <c r="X2539" i="11"/>
  <c r="Y2539" i="11"/>
  <c r="Z2539" i="11"/>
  <c r="AA2539" i="11"/>
  <c r="AB2539" i="11"/>
  <c r="AC2539" i="11"/>
  <c r="AE2539" i="11"/>
  <c r="X2540" i="11"/>
  <c r="Y2540" i="11"/>
  <c r="Z2540" i="11"/>
  <c r="AA2540" i="11"/>
  <c r="AB2540" i="11"/>
  <c r="AC2540" i="11"/>
  <c r="AE2540" i="11"/>
  <c r="X2541" i="11"/>
  <c r="Y2541" i="11"/>
  <c r="Z2541" i="11"/>
  <c r="AA2541" i="11"/>
  <c r="AB2541" i="11"/>
  <c r="AC2541" i="11"/>
  <c r="AE2541" i="11"/>
  <c r="X2542" i="11"/>
  <c r="Y2542" i="11"/>
  <c r="Z2542" i="11"/>
  <c r="AA2542" i="11"/>
  <c r="AB2542" i="11"/>
  <c r="AC2542" i="11"/>
  <c r="AE2542" i="11"/>
  <c r="X2543" i="11"/>
  <c r="Y2543" i="11"/>
  <c r="Z2543" i="11"/>
  <c r="AA2543" i="11"/>
  <c r="AB2543" i="11"/>
  <c r="AC2543" i="11"/>
  <c r="AE2543" i="11"/>
  <c r="X2544" i="11"/>
  <c r="Y2544" i="11"/>
  <c r="Z2544" i="11"/>
  <c r="AA2544" i="11"/>
  <c r="AB2544" i="11"/>
  <c r="AC2544" i="11"/>
  <c r="AE2544" i="11"/>
  <c r="X2545" i="11"/>
  <c r="Y2545" i="11"/>
  <c r="Z2545" i="11"/>
  <c r="AA2545" i="11"/>
  <c r="AB2545" i="11"/>
  <c r="AC2545" i="11"/>
  <c r="AE2545" i="11"/>
  <c r="X2546" i="11"/>
  <c r="Y2546" i="11"/>
  <c r="Z2546" i="11"/>
  <c r="AA2546" i="11"/>
  <c r="AB2546" i="11"/>
  <c r="AC2546" i="11"/>
  <c r="AE2546" i="11"/>
  <c r="X2547" i="11"/>
  <c r="Y2547" i="11"/>
  <c r="Z2547" i="11"/>
  <c r="AA2547" i="11"/>
  <c r="AB2547" i="11"/>
  <c r="AC2547" i="11"/>
  <c r="AE2547" i="11"/>
  <c r="X2548" i="11"/>
  <c r="Y2548" i="11"/>
  <c r="Z2548" i="11"/>
  <c r="AA2548" i="11"/>
  <c r="AB2548" i="11"/>
  <c r="AC2548" i="11"/>
  <c r="AE2548" i="11"/>
  <c r="X2549" i="11"/>
  <c r="Y2549" i="11"/>
  <c r="Z2549" i="11"/>
  <c r="AA2549" i="11"/>
  <c r="AB2549" i="11"/>
  <c r="AC2549" i="11"/>
  <c r="AE2549" i="11"/>
  <c r="X2550" i="11"/>
  <c r="Y2550" i="11"/>
  <c r="Z2550" i="11"/>
  <c r="AA2550" i="11"/>
  <c r="AB2550" i="11"/>
  <c r="AC2550" i="11"/>
  <c r="AE2550" i="11"/>
  <c r="X2551" i="11"/>
  <c r="Y2551" i="11"/>
  <c r="Z2551" i="11"/>
  <c r="AA2551" i="11"/>
  <c r="AB2551" i="11"/>
  <c r="AC2551" i="11"/>
  <c r="AE2551" i="11"/>
  <c r="X2552" i="11"/>
  <c r="Y2552" i="11"/>
  <c r="Z2552" i="11"/>
  <c r="AA2552" i="11"/>
  <c r="AB2552" i="11"/>
  <c r="AC2552" i="11"/>
  <c r="AE2552" i="11"/>
  <c r="X2553" i="11"/>
  <c r="Y2553" i="11"/>
  <c r="Z2553" i="11"/>
  <c r="AA2553" i="11"/>
  <c r="AB2553" i="11"/>
  <c r="AC2553" i="11"/>
  <c r="AE2553" i="11"/>
  <c r="X2554" i="11"/>
  <c r="Y2554" i="11"/>
  <c r="Z2554" i="11"/>
  <c r="AA2554" i="11"/>
  <c r="AB2554" i="11"/>
  <c r="AC2554" i="11"/>
  <c r="AE2554" i="11"/>
  <c r="X2555" i="11"/>
  <c r="Y2555" i="11"/>
  <c r="Z2555" i="11"/>
  <c r="AA2555" i="11"/>
  <c r="AB2555" i="11"/>
  <c r="AC2555" i="11"/>
  <c r="AE2555" i="11"/>
  <c r="X2556" i="11"/>
  <c r="Y2556" i="11"/>
  <c r="Z2556" i="11"/>
  <c r="AA2556" i="11"/>
  <c r="AB2556" i="11"/>
  <c r="AC2556" i="11"/>
  <c r="AE2556" i="11"/>
  <c r="X2557" i="11"/>
  <c r="Y2557" i="11"/>
  <c r="Z2557" i="11"/>
  <c r="AA2557" i="11"/>
  <c r="AB2557" i="11"/>
  <c r="AC2557" i="11"/>
  <c r="AE2557" i="11"/>
  <c r="X2558" i="11"/>
  <c r="Y2558" i="11"/>
  <c r="Z2558" i="11"/>
  <c r="AA2558" i="11"/>
  <c r="AB2558" i="11"/>
  <c r="AC2558" i="11"/>
  <c r="AE2558" i="11"/>
  <c r="X2559" i="11"/>
  <c r="Y2559" i="11"/>
  <c r="Z2559" i="11"/>
  <c r="AA2559" i="11"/>
  <c r="AB2559" i="11"/>
  <c r="AC2559" i="11"/>
  <c r="AE2559" i="11"/>
  <c r="X2560" i="11"/>
  <c r="Y2560" i="11"/>
  <c r="Z2560" i="11"/>
  <c r="AA2560" i="11"/>
  <c r="AB2560" i="11"/>
  <c r="AC2560" i="11"/>
  <c r="AE2560" i="11"/>
  <c r="X2561" i="11"/>
  <c r="Y2561" i="11"/>
  <c r="Z2561" i="11"/>
  <c r="AA2561" i="11"/>
  <c r="AB2561" i="11"/>
  <c r="AC2561" i="11"/>
  <c r="AE2561" i="11"/>
  <c r="X2562" i="11"/>
  <c r="Y2562" i="11"/>
  <c r="Z2562" i="11"/>
  <c r="AA2562" i="11"/>
  <c r="AB2562" i="11"/>
  <c r="AC2562" i="11"/>
  <c r="AE2562" i="11"/>
  <c r="X2563" i="11"/>
  <c r="Y2563" i="11"/>
  <c r="Z2563" i="11"/>
  <c r="AA2563" i="11"/>
  <c r="AB2563" i="11"/>
  <c r="AC2563" i="11"/>
  <c r="AE2563" i="11"/>
  <c r="X2564" i="11"/>
  <c r="Y2564" i="11"/>
  <c r="Z2564" i="11"/>
  <c r="AA2564" i="11"/>
  <c r="AB2564" i="11"/>
  <c r="AC2564" i="11"/>
  <c r="AE2564" i="11"/>
  <c r="X2565" i="11"/>
  <c r="Y2565" i="11"/>
  <c r="Z2565" i="11"/>
  <c r="AA2565" i="11"/>
  <c r="AB2565" i="11"/>
  <c r="AC2565" i="11"/>
  <c r="AE2565" i="11"/>
  <c r="X2566" i="11"/>
  <c r="Y2566" i="11"/>
  <c r="Z2566" i="11"/>
  <c r="AA2566" i="11"/>
  <c r="AB2566" i="11"/>
  <c r="AC2566" i="11"/>
  <c r="AE2566" i="11"/>
  <c r="X2567" i="11"/>
  <c r="Y2567" i="11"/>
  <c r="Z2567" i="11"/>
  <c r="AA2567" i="11"/>
  <c r="AB2567" i="11"/>
  <c r="AC2567" i="11"/>
  <c r="AE2567" i="11"/>
  <c r="X2568" i="11"/>
  <c r="Y2568" i="11"/>
  <c r="Z2568" i="11"/>
  <c r="AA2568" i="11"/>
  <c r="AB2568" i="11"/>
  <c r="AC2568" i="11"/>
  <c r="AE2568" i="11"/>
  <c r="X2569" i="11"/>
  <c r="Y2569" i="11"/>
  <c r="Z2569" i="11"/>
  <c r="AA2569" i="11"/>
  <c r="AB2569" i="11"/>
  <c r="AC2569" i="11"/>
  <c r="AE2569" i="11"/>
  <c r="X2570" i="11"/>
  <c r="Y2570" i="11"/>
  <c r="Z2570" i="11"/>
  <c r="AA2570" i="11"/>
  <c r="AB2570" i="11"/>
  <c r="AC2570" i="11"/>
  <c r="AE2570" i="11"/>
  <c r="X2571" i="11"/>
  <c r="Y2571" i="11"/>
  <c r="Z2571" i="11"/>
  <c r="AA2571" i="11"/>
  <c r="AB2571" i="11"/>
  <c r="AC2571" i="11"/>
  <c r="AE2571" i="11"/>
  <c r="X2572" i="11"/>
  <c r="Y2572" i="11"/>
  <c r="Z2572" i="11"/>
  <c r="AA2572" i="11"/>
  <c r="AB2572" i="11"/>
  <c r="AC2572" i="11"/>
  <c r="AE2572" i="11"/>
  <c r="X2573" i="11"/>
  <c r="Y2573" i="11"/>
  <c r="Z2573" i="11"/>
  <c r="AA2573" i="11"/>
  <c r="AB2573" i="11"/>
  <c r="AC2573" i="11"/>
  <c r="AE2573" i="11"/>
  <c r="X2574" i="11"/>
  <c r="Y2574" i="11"/>
  <c r="Z2574" i="11"/>
  <c r="AA2574" i="11"/>
  <c r="AB2574" i="11"/>
  <c r="AC2574" i="11"/>
  <c r="AE2574" i="11"/>
  <c r="X2575" i="11"/>
  <c r="Y2575" i="11"/>
  <c r="Z2575" i="11"/>
  <c r="AA2575" i="11"/>
  <c r="AB2575" i="11"/>
  <c r="AC2575" i="11"/>
  <c r="AE2575" i="11"/>
  <c r="X2576" i="11"/>
  <c r="Y2576" i="11"/>
  <c r="Z2576" i="11"/>
  <c r="AA2576" i="11"/>
  <c r="AB2576" i="11"/>
  <c r="AC2576" i="11"/>
  <c r="AE2576" i="11"/>
  <c r="X2577" i="11"/>
  <c r="Y2577" i="11"/>
  <c r="Z2577" i="11"/>
  <c r="AA2577" i="11"/>
  <c r="AB2577" i="11"/>
  <c r="AC2577" i="11"/>
  <c r="AE2577" i="11"/>
  <c r="X2578" i="11"/>
  <c r="Y2578" i="11"/>
  <c r="Z2578" i="11"/>
  <c r="AA2578" i="11"/>
  <c r="AB2578" i="11"/>
  <c r="AC2578" i="11"/>
  <c r="AE2578" i="11"/>
  <c r="X2579" i="11"/>
  <c r="Y2579" i="11"/>
  <c r="Z2579" i="11"/>
  <c r="AA2579" i="11"/>
  <c r="AB2579" i="11"/>
  <c r="AC2579" i="11"/>
  <c r="AE2579" i="11"/>
  <c r="X2580" i="11"/>
  <c r="Y2580" i="11"/>
  <c r="Z2580" i="11"/>
  <c r="AA2580" i="11"/>
  <c r="AB2580" i="11"/>
  <c r="AC2580" i="11"/>
  <c r="AE2580" i="11"/>
  <c r="X2581" i="11"/>
  <c r="Y2581" i="11"/>
  <c r="Z2581" i="11"/>
  <c r="AA2581" i="11"/>
  <c r="AB2581" i="11"/>
  <c r="AC2581" i="11"/>
  <c r="AE2581" i="11"/>
  <c r="X2582" i="11"/>
  <c r="Y2582" i="11"/>
  <c r="Z2582" i="11"/>
  <c r="AA2582" i="11"/>
  <c r="AB2582" i="11"/>
  <c r="AC2582" i="11"/>
  <c r="AE2582" i="11"/>
  <c r="X2583" i="11"/>
  <c r="Y2583" i="11"/>
  <c r="Z2583" i="11"/>
  <c r="AA2583" i="11"/>
  <c r="AB2583" i="11"/>
  <c r="AC2583" i="11"/>
  <c r="AE2583" i="11"/>
  <c r="X2584" i="11"/>
  <c r="Y2584" i="11"/>
  <c r="Z2584" i="11"/>
  <c r="AA2584" i="11"/>
  <c r="AB2584" i="11"/>
  <c r="AC2584" i="11"/>
  <c r="AE2584" i="11"/>
  <c r="X2585" i="11"/>
  <c r="Y2585" i="11"/>
  <c r="Z2585" i="11"/>
  <c r="AA2585" i="11"/>
  <c r="AB2585" i="11"/>
  <c r="AC2585" i="11"/>
  <c r="AE2585" i="11"/>
  <c r="X2586" i="11"/>
  <c r="Y2586" i="11"/>
  <c r="Z2586" i="11"/>
  <c r="AA2586" i="11"/>
  <c r="AB2586" i="11"/>
  <c r="AC2586" i="11"/>
  <c r="AE2586" i="11"/>
  <c r="X2587" i="11"/>
  <c r="Y2587" i="11"/>
  <c r="Z2587" i="11"/>
  <c r="AA2587" i="11"/>
  <c r="AB2587" i="11"/>
  <c r="AC2587" i="11"/>
  <c r="AE2587" i="11"/>
  <c r="X2588" i="11"/>
  <c r="Y2588" i="11"/>
  <c r="Z2588" i="11"/>
  <c r="AA2588" i="11"/>
  <c r="AB2588" i="11"/>
  <c r="AC2588" i="11"/>
  <c r="AE2588" i="11"/>
  <c r="X2589" i="11"/>
  <c r="Y2589" i="11"/>
  <c r="Z2589" i="11"/>
  <c r="AA2589" i="11"/>
  <c r="AB2589" i="11"/>
  <c r="AC2589" i="11"/>
  <c r="AE2589" i="11"/>
  <c r="X2590" i="11"/>
  <c r="Y2590" i="11"/>
  <c r="Z2590" i="11"/>
  <c r="AA2590" i="11"/>
  <c r="AB2590" i="11"/>
  <c r="AC2590" i="11"/>
  <c r="AE2590" i="11"/>
  <c r="X2591" i="11"/>
  <c r="Y2591" i="11"/>
  <c r="Z2591" i="11"/>
  <c r="AA2591" i="11"/>
  <c r="AB2591" i="11"/>
  <c r="AC2591" i="11"/>
  <c r="AE2591" i="11"/>
  <c r="X2592" i="11"/>
  <c r="Y2592" i="11"/>
  <c r="Z2592" i="11"/>
  <c r="AA2592" i="11"/>
  <c r="AB2592" i="11"/>
  <c r="AC2592" i="11"/>
  <c r="AE2592" i="11"/>
  <c r="X2593" i="11"/>
  <c r="Y2593" i="11"/>
  <c r="Z2593" i="11"/>
  <c r="AA2593" i="11"/>
  <c r="AB2593" i="11"/>
  <c r="AC2593" i="11"/>
  <c r="AE2593" i="11"/>
  <c r="X2594" i="11"/>
  <c r="Y2594" i="11"/>
  <c r="Z2594" i="11"/>
  <c r="AA2594" i="11"/>
  <c r="AB2594" i="11"/>
  <c r="AC2594" i="11"/>
  <c r="AE2594" i="11"/>
  <c r="X2595" i="11"/>
  <c r="Y2595" i="11"/>
  <c r="Z2595" i="11"/>
  <c r="AA2595" i="11"/>
  <c r="AB2595" i="11"/>
  <c r="AC2595" i="11"/>
  <c r="AE2595" i="11"/>
  <c r="X2596" i="11"/>
  <c r="Y2596" i="11"/>
  <c r="Z2596" i="11"/>
  <c r="AA2596" i="11"/>
  <c r="AB2596" i="11"/>
  <c r="AC2596" i="11"/>
  <c r="AE2596" i="11"/>
  <c r="X2597" i="11"/>
  <c r="Y2597" i="11"/>
  <c r="Z2597" i="11"/>
  <c r="AA2597" i="11"/>
  <c r="AB2597" i="11"/>
  <c r="AC2597" i="11"/>
  <c r="AE2597" i="11"/>
  <c r="X2598" i="11"/>
  <c r="Y2598" i="11"/>
  <c r="Z2598" i="11"/>
  <c r="AA2598" i="11"/>
  <c r="AB2598" i="11"/>
  <c r="AC2598" i="11"/>
  <c r="AE2598" i="11"/>
  <c r="X2599" i="11"/>
  <c r="Y2599" i="11"/>
  <c r="Z2599" i="11"/>
  <c r="AA2599" i="11"/>
  <c r="AB2599" i="11"/>
  <c r="AC2599" i="11"/>
  <c r="AE2599" i="11"/>
  <c r="X2600" i="11"/>
  <c r="Y2600" i="11"/>
  <c r="Z2600" i="11"/>
  <c r="AA2600" i="11"/>
  <c r="AB2600" i="11"/>
  <c r="AC2600" i="11"/>
  <c r="AE2600" i="11"/>
  <c r="X2601" i="11"/>
  <c r="Y2601" i="11"/>
  <c r="Z2601" i="11"/>
  <c r="AA2601" i="11"/>
  <c r="AB2601" i="11"/>
  <c r="AC2601" i="11"/>
  <c r="AE2601" i="11"/>
  <c r="X2602" i="11"/>
  <c r="Y2602" i="11"/>
  <c r="Z2602" i="11"/>
  <c r="AA2602" i="11"/>
  <c r="AB2602" i="11"/>
  <c r="AC2602" i="11"/>
  <c r="AE2602" i="11"/>
  <c r="X2603" i="11"/>
  <c r="Y2603" i="11"/>
  <c r="Z2603" i="11"/>
  <c r="AA2603" i="11"/>
  <c r="AB2603" i="11"/>
  <c r="AC2603" i="11"/>
  <c r="AE2603" i="11"/>
  <c r="X2604" i="11"/>
  <c r="Y2604" i="11"/>
  <c r="Z2604" i="11"/>
  <c r="AA2604" i="11"/>
  <c r="AB2604" i="11"/>
  <c r="AC2604" i="11"/>
  <c r="AE2604" i="11"/>
  <c r="X2605" i="11"/>
  <c r="Y2605" i="11"/>
  <c r="Z2605" i="11"/>
  <c r="AA2605" i="11"/>
  <c r="AB2605" i="11"/>
  <c r="AC2605" i="11"/>
  <c r="AE2605" i="11"/>
  <c r="X2606" i="11"/>
  <c r="Y2606" i="11"/>
  <c r="Z2606" i="11"/>
  <c r="AA2606" i="11"/>
  <c r="AB2606" i="11"/>
  <c r="AC2606" i="11"/>
  <c r="AE2606" i="11"/>
  <c r="X2607" i="11"/>
  <c r="Y2607" i="11"/>
  <c r="Z2607" i="11"/>
  <c r="AA2607" i="11"/>
  <c r="AB2607" i="11"/>
  <c r="AC2607" i="11"/>
  <c r="AE2607" i="11"/>
  <c r="X2608" i="11"/>
  <c r="Y2608" i="11"/>
  <c r="Z2608" i="11"/>
  <c r="AA2608" i="11"/>
  <c r="AB2608" i="11"/>
  <c r="AC2608" i="11"/>
  <c r="AE2608" i="11"/>
  <c r="X2609" i="11"/>
  <c r="Y2609" i="11"/>
  <c r="Z2609" i="11"/>
  <c r="AA2609" i="11"/>
  <c r="AB2609" i="11"/>
  <c r="AC2609" i="11"/>
  <c r="AE2609" i="11"/>
  <c r="X2610" i="11"/>
  <c r="Y2610" i="11"/>
  <c r="Z2610" i="11"/>
  <c r="AA2610" i="11"/>
  <c r="AB2610" i="11"/>
  <c r="AC2610" i="11"/>
  <c r="AE2610" i="11"/>
  <c r="X2611" i="11"/>
  <c r="Y2611" i="11"/>
  <c r="Z2611" i="11"/>
  <c r="AA2611" i="11"/>
  <c r="AB2611" i="11"/>
  <c r="AC2611" i="11"/>
  <c r="AE2611" i="11"/>
  <c r="X2612" i="11"/>
  <c r="Y2612" i="11"/>
  <c r="Z2612" i="11"/>
  <c r="AA2612" i="11"/>
  <c r="AB2612" i="11"/>
  <c r="AC2612" i="11"/>
  <c r="AE2612" i="11"/>
  <c r="X2613" i="11"/>
  <c r="Y2613" i="11"/>
  <c r="Z2613" i="11"/>
  <c r="AA2613" i="11"/>
  <c r="AB2613" i="11"/>
  <c r="AC2613" i="11"/>
  <c r="AE2613" i="11"/>
  <c r="X2614" i="11"/>
  <c r="Y2614" i="11"/>
  <c r="Z2614" i="11"/>
  <c r="AA2614" i="11"/>
  <c r="AB2614" i="11"/>
  <c r="AC2614" i="11"/>
  <c r="AE2614" i="11"/>
  <c r="X2615" i="11"/>
  <c r="Y2615" i="11"/>
  <c r="Z2615" i="11"/>
  <c r="AA2615" i="11"/>
  <c r="AB2615" i="11"/>
  <c r="AC2615" i="11"/>
  <c r="AE2615" i="11"/>
  <c r="X2616" i="11"/>
  <c r="Y2616" i="11"/>
  <c r="Z2616" i="11"/>
  <c r="AA2616" i="11"/>
  <c r="AB2616" i="11"/>
  <c r="AC2616" i="11"/>
  <c r="AE2616" i="11"/>
  <c r="X2617" i="11"/>
  <c r="Y2617" i="11"/>
  <c r="Z2617" i="11"/>
  <c r="AA2617" i="11"/>
  <c r="AB2617" i="11"/>
  <c r="AC2617" i="11"/>
  <c r="AE2617" i="11"/>
  <c r="X2618" i="11"/>
  <c r="Y2618" i="11"/>
  <c r="Z2618" i="11"/>
  <c r="AA2618" i="11"/>
  <c r="AB2618" i="11"/>
  <c r="AC2618" i="11"/>
  <c r="AE2618" i="11"/>
  <c r="X2619" i="11"/>
  <c r="Y2619" i="11"/>
  <c r="Z2619" i="11"/>
  <c r="AA2619" i="11"/>
  <c r="AB2619" i="11"/>
  <c r="AC2619" i="11"/>
  <c r="AE2619" i="11"/>
  <c r="X2620" i="11"/>
  <c r="Y2620" i="11"/>
  <c r="Z2620" i="11"/>
  <c r="AA2620" i="11"/>
  <c r="AB2620" i="11"/>
  <c r="AC2620" i="11"/>
  <c r="AE2620" i="11"/>
  <c r="X2621" i="11"/>
  <c r="Y2621" i="11"/>
  <c r="Z2621" i="11"/>
  <c r="AA2621" i="11"/>
  <c r="AB2621" i="11"/>
  <c r="AC2621" i="11"/>
  <c r="AE2621" i="11"/>
  <c r="X2622" i="11"/>
  <c r="Y2622" i="11"/>
  <c r="Z2622" i="11"/>
  <c r="AA2622" i="11"/>
  <c r="AB2622" i="11"/>
  <c r="AC2622" i="11"/>
  <c r="AE2622" i="11"/>
  <c r="X2623" i="11"/>
  <c r="Y2623" i="11"/>
  <c r="Z2623" i="11"/>
  <c r="AA2623" i="11"/>
  <c r="AB2623" i="11"/>
  <c r="AC2623" i="11"/>
  <c r="AE2623" i="11"/>
  <c r="X2624" i="11"/>
  <c r="Y2624" i="11"/>
  <c r="Z2624" i="11"/>
  <c r="AA2624" i="11"/>
  <c r="AB2624" i="11"/>
  <c r="AC2624" i="11"/>
  <c r="AE2624" i="11"/>
  <c r="X2625" i="11"/>
  <c r="Y2625" i="11"/>
  <c r="Z2625" i="11"/>
  <c r="AA2625" i="11"/>
  <c r="AB2625" i="11"/>
  <c r="AC2625" i="11"/>
  <c r="AE2625" i="11"/>
  <c r="X2626" i="11"/>
  <c r="Y2626" i="11"/>
  <c r="Z2626" i="11"/>
  <c r="AA2626" i="11"/>
  <c r="AB2626" i="11"/>
  <c r="AC2626" i="11"/>
  <c r="AE2626" i="11"/>
  <c r="X2627" i="11"/>
  <c r="Y2627" i="11"/>
  <c r="Z2627" i="11"/>
  <c r="AA2627" i="11"/>
  <c r="AB2627" i="11"/>
  <c r="AC2627" i="11"/>
  <c r="AE2627" i="11"/>
  <c r="X2628" i="11"/>
  <c r="Y2628" i="11"/>
  <c r="Z2628" i="11"/>
  <c r="AA2628" i="11"/>
  <c r="AB2628" i="11"/>
  <c r="AC2628" i="11"/>
  <c r="AE2628" i="11"/>
  <c r="X2629" i="11"/>
  <c r="Y2629" i="11"/>
  <c r="Z2629" i="11"/>
  <c r="AA2629" i="11"/>
  <c r="AB2629" i="11"/>
  <c r="AC2629" i="11"/>
  <c r="AE2629" i="11"/>
  <c r="X2630" i="11"/>
  <c r="Y2630" i="11"/>
  <c r="Z2630" i="11"/>
  <c r="AA2630" i="11"/>
  <c r="AB2630" i="11"/>
  <c r="AC2630" i="11"/>
  <c r="AE2630" i="11"/>
  <c r="X2631" i="11"/>
  <c r="Y2631" i="11"/>
  <c r="Z2631" i="11"/>
  <c r="AA2631" i="11"/>
  <c r="AB2631" i="11"/>
  <c r="AC2631" i="11"/>
  <c r="AE2631" i="11"/>
  <c r="X2632" i="11"/>
  <c r="Y2632" i="11"/>
  <c r="Z2632" i="11"/>
  <c r="AA2632" i="11"/>
  <c r="AB2632" i="11"/>
  <c r="AC2632" i="11"/>
  <c r="AE2632" i="11"/>
  <c r="X2633" i="11"/>
  <c r="Y2633" i="11"/>
  <c r="Z2633" i="11"/>
  <c r="AA2633" i="11"/>
  <c r="AB2633" i="11"/>
  <c r="AC2633" i="11"/>
  <c r="AE2633" i="11"/>
  <c r="X2634" i="11"/>
  <c r="Y2634" i="11"/>
  <c r="Z2634" i="11"/>
  <c r="AA2634" i="11"/>
  <c r="AB2634" i="11"/>
  <c r="AC2634" i="11"/>
  <c r="AE2634" i="11"/>
  <c r="X2635" i="11"/>
  <c r="Y2635" i="11"/>
  <c r="Z2635" i="11"/>
  <c r="AA2635" i="11"/>
  <c r="AB2635" i="11"/>
  <c r="AC2635" i="11"/>
  <c r="AE2635" i="11"/>
  <c r="X2636" i="11"/>
  <c r="Y2636" i="11"/>
  <c r="Z2636" i="11"/>
  <c r="AA2636" i="11"/>
  <c r="AB2636" i="11"/>
  <c r="AC2636" i="11"/>
  <c r="AE2636" i="11"/>
  <c r="X2637" i="11"/>
  <c r="Y2637" i="11"/>
  <c r="Z2637" i="11"/>
  <c r="AA2637" i="11"/>
  <c r="AB2637" i="11"/>
  <c r="AC2637" i="11"/>
  <c r="AE2637" i="11"/>
  <c r="X2638" i="11"/>
  <c r="Y2638" i="11"/>
  <c r="Z2638" i="11"/>
  <c r="AA2638" i="11"/>
  <c r="AB2638" i="11"/>
  <c r="AC2638" i="11"/>
  <c r="AE2638" i="11"/>
  <c r="X2639" i="11"/>
  <c r="Y2639" i="11"/>
  <c r="Z2639" i="11"/>
  <c r="AA2639" i="11"/>
  <c r="AB2639" i="11"/>
  <c r="AC2639" i="11"/>
  <c r="AE2639" i="11"/>
  <c r="X2640" i="11"/>
  <c r="Y2640" i="11"/>
  <c r="Z2640" i="11"/>
  <c r="AA2640" i="11"/>
  <c r="AB2640" i="11"/>
  <c r="AC2640" i="11"/>
  <c r="AE2640" i="11"/>
  <c r="X2641" i="11"/>
  <c r="Y2641" i="11"/>
  <c r="Z2641" i="11"/>
  <c r="AA2641" i="11"/>
  <c r="AB2641" i="11"/>
  <c r="AC2641" i="11"/>
  <c r="AE2641" i="11"/>
  <c r="X2642" i="11"/>
  <c r="Y2642" i="11"/>
  <c r="Z2642" i="11"/>
  <c r="AA2642" i="11"/>
  <c r="AB2642" i="11"/>
  <c r="AC2642" i="11"/>
  <c r="AE2642" i="11"/>
  <c r="X2643" i="11"/>
  <c r="Y2643" i="11"/>
  <c r="Z2643" i="11"/>
  <c r="AA2643" i="11"/>
  <c r="AB2643" i="11"/>
  <c r="AC2643" i="11"/>
  <c r="AE2643" i="11"/>
  <c r="X2644" i="11"/>
  <c r="Y2644" i="11"/>
  <c r="Z2644" i="11"/>
  <c r="AA2644" i="11"/>
  <c r="AB2644" i="11"/>
  <c r="AC2644" i="11"/>
  <c r="AE2644" i="11"/>
  <c r="X2645" i="11"/>
  <c r="Y2645" i="11"/>
  <c r="Z2645" i="11"/>
  <c r="AA2645" i="11"/>
  <c r="AB2645" i="11"/>
  <c r="AC2645" i="11"/>
  <c r="AE2645" i="11"/>
  <c r="X2646" i="11"/>
  <c r="Y2646" i="11"/>
  <c r="Z2646" i="11"/>
  <c r="AA2646" i="11"/>
  <c r="AB2646" i="11"/>
  <c r="AC2646" i="11"/>
  <c r="AE2646" i="11"/>
  <c r="X2647" i="11"/>
  <c r="Y2647" i="11"/>
  <c r="Z2647" i="11"/>
  <c r="AA2647" i="11"/>
  <c r="AB2647" i="11"/>
  <c r="AC2647" i="11"/>
  <c r="AE2647" i="11"/>
  <c r="X2648" i="11"/>
  <c r="Y2648" i="11"/>
  <c r="Z2648" i="11"/>
  <c r="AA2648" i="11"/>
  <c r="AB2648" i="11"/>
  <c r="AC2648" i="11"/>
  <c r="AE2648" i="11"/>
  <c r="X2649" i="11"/>
  <c r="Y2649" i="11"/>
  <c r="Z2649" i="11"/>
  <c r="AA2649" i="11"/>
  <c r="AB2649" i="11"/>
  <c r="AC2649" i="11"/>
  <c r="AE2649" i="11"/>
  <c r="X2650" i="11"/>
  <c r="Y2650" i="11"/>
  <c r="Z2650" i="11"/>
  <c r="AA2650" i="11"/>
  <c r="AB2650" i="11"/>
  <c r="AC2650" i="11"/>
  <c r="AE2650" i="11"/>
  <c r="X2651" i="11"/>
  <c r="Y2651" i="11"/>
  <c r="Z2651" i="11"/>
  <c r="AA2651" i="11"/>
  <c r="AB2651" i="11"/>
  <c r="AC2651" i="11"/>
  <c r="AE2651" i="11"/>
  <c r="X2652" i="11"/>
  <c r="Y2652" i="11"/>
  <c r="Z2652" i="11"/>
  <c r="AA2652" i="11"/>
  <c r="AB2652" i="11"/>
  <c r="AC2652" i="11"/>
  <c r="AE2652" i="11"/>
  <c r="X2653" i="11"/>
  <c r="Y2653" i="11"/>
  <c r="Z2653" i="11"/>
  <c r="AA2653" i="11"/>
  <c r="AB2653" i="11"/>
  <c r="AC2653" i="11"/>
  <c r="AE2653" i="11"/>
  <c r="X2654" i="11"/>
  <c r="Y2654" i="11"/>
  <c r="Z2654" i="11"/>
  <c r="AA2654" i="11"/>
  <c r="AB2654" i="11"/>
  <c r="AC2654" i="11"/>
  <c r="AE2654" i="11"/>
  <c r="X2655" i="11"/>
  <c r="Y2655" i="11"/>
  <c r="Z2655" i="11"/>
  <c r="AA2655" i="11"/>
  <c r="AB2655" i="11"/>
  <c r="AC2655" i="11"/>
  <c r="AE2655" i="11"/>
  <c r="X2656" i="11"/>
  <c r="Y2656" i="11"/>
  <c r="Z2656" i="11"/>
  <c r="AA2656" i="11"/>
  <c r="AB2656" i="11"/>
  <c r="AC2656" i="11"/>
  <c r="AE2656" i="11"/>
  <c r="X2657" i="11"/>
  <c r="Y2657" i="11"/>
  <c r="Z2657" i="11"/>
  <c r="AA2657" i="11"/>
  <c r="AB2657" i="11"/>
  <c r="AC2657" i="11"/>
  <c r="AE2657" i="11"/>
  <c r="X2658" i="11"/>
  <c r="Y2658" i="11"/>
  <c r="Z2658" i="11"/>
  <c r="AA2658" i="11"/>
  <c r="AB2658" i="11"/>
  <c r="AC2658" i="11"/>
  <c r="AE2658" i="11"/>
  <c r="X2659" i="11"/>
  <c r="Y2659" i="11"/>
  <c r="Z2659" i="11"/>
  <c r="AA2659" i="11"/>
  <c r="AB2659" i="11"/>
  <c r="AC2659" i="11"/>
  <c r="AE2659" i="11"/>
  <c r="X2660" i="11"/>
  <c r="Y2660" i="11"/>
  <c r="Z2660" i="11"/>
  <c r="AA2660" i="11"/>
  <c r="AB2660" i="11"/>
  <c r="AC2660" i="11"/>
  <c r="AE2660" i="11"/>
  <c r="X2661" i="11"/>
  <c r="Y2661" i="11"/>
  <c r="Z2661" i="11"/>
  <c r="AA2661" i="11"/>
  <c r="AB2661" i="11"/>
  <c r="AC2661" i="11"/>
  <c r="AE2661" i="11"/>
  <c r="X2662" i="11"/>
  <c r="Y2662" i="11"/>
  <c r="Z2662" i="11"/>
  <c r="AA2662" i="11"/>
  <c r="AB2662" i="11"/>
  <c r="AC2662" i="11"/>
  <c r="AE2662" i="11"/>
  <c r="X2663" i="11"/>
  <c r="Y2663" i="11"/>
  <c r="Z2663" i="11"/>
  <c r="AA2663" i="11"/>
  <c r="AB2663" i="11"/>
  <c r="AC2663" i="11"/>
  <c r="AE2663" i="11"/>
  <c r="X2664" i="11"/>
  <c r="Y2664" i="11"/>
  <c r="Z2664" i="11"/>
  <c r="AA2664" i="11"/>
  <c r="AB2664" i="11"/>
  <c r="AC2664" i="11"/>
  <c r="AE2664" i="11"/>
  <c r="X2665" i="11"/>
  <c r="Y2665" i="11"/>
  <c r="Z2665" i="11"/>
  <c r="AA2665" i="11"/>
  <c r="AB2665" i="11"/>
  <c r="AC2665" i="11"/>
  <c r="AE2665" i="11"/>
  <c r="X2666" i="11"/>
  <c r="Y2666" i="11"/>
  <c r="Z2666" i="11"/>
  <c r="AA2666" i="11"/>
  <c r="AB2666" i="11"/>
  <c r="AC2666" i="11"/>
  <c r="AE2666" i="11"/>
  <c r="X2667" i="11"/>
  <c r="Y2667" i="11"/>
  <c r="Z2667" i="11"/>
  <c r="AA2667" i="11"/>
  <c r="AB2667" i="11"/>
  <c r="AC2667" i="11"/>
  <c r="AE2667" i="11"/>
  <c r="X2668" i="11"/>
  <c r="Y2668" i="11"/>
  <c r="Z2668" i="11"/>
  <c r="AA2668" i="11"/>
  <c r="AB2668" i="11"/>
  <c r="AC2668" i="11"/>
  <c r="AE2668" i="11"/>
  <c r="X2669" i="11"/>
  <c r="Y2669" i="11"/>
  <c r="Z2669" i="11"/>
  <c r="AA2669" i="11"/>
  <c r="AB2669" i="11"/>
  <c r="AC2669" i="11"/>
  <c r="AE2669" i="11"/>
  <c r="X2670" i="11"/>
  <c r="Y2670" i="11"/>
  <c r="Z2670" i="11"/>
  <c r="AA2670" i="11"/>
  <c r="AB2670" i="11"/>
  <c r="AC2670" i="11"/>
  <c r="AE2670" i="11"/>
  <c r="X2671" i="11"/>
  <c r="Y2671" i="11"/>
  <c r="Z2671" i="11"/>
  <c r="AA2671" i="11"/>
  <c r="AB2671" i="11"/>
  <c r="AC2671" i="11"/>
  <c r="AE2671" i="11"/>
  <c r="X2672" i="11"/>
  <c r="Y2672" i="11"/>
  <c r="Z2672" i="11"/>
  <c r="AA2672" i="11"/>
  <c r="AB2672" i="11"/>
  <c r="AC2672" i="11"/>
  <c r="AE2672" i="11"/>
  <c r="X2673" i="11"/>
  <c r="Y2673" i="11"/>
  <c r="Z2673" i="11"/>
  <c r="AA2673" i="11"/>
  <c r="AB2673" i="11"/>
  <c r="AC2673" i="11"/>
  <c r="AE2673" i="11"/>
  <c r="X2674" i="11"/>
  <c r="Y2674" i="11"/>
  <c r="Z2674" i="11"/>
  <c r="AA2674" i="11"/>
  <c r="AB2674" i="11"/>
  <c r="AC2674" i="11"/>
  <c r="AE2674" i="11"/>
  <c r="X2675" i="11"/>
  <c r="Y2675" i="11"/>
  <c r="Z2675" i="11"/>
  <c r="AA2675" i="11"/>
  <c r="AB2675" i="11"/>
  <c r="AC2675" i="11"/>
  <c r="AE2675" i="11"/>
  <c r="X2676" i="11"/>
  <c r="Y2676" i="11"/>
  <c r="Z2676" i="11"/>
  <c r="AA2676" i="11"/>
  <c r="AB2676" i="11"/>
  <c r="AC2676" i="11"/>
  <c r="AE2676" i="11"/>
  <c r="X2677" i="11"/>
  <c r="Y2677" i="11"/>
  <c r="Z2677" i="11"/>
  <c r="AA2677" i="11"/>
  <c r="AB2677" i="11"/>
  <c r="AC2677" i="11"/>
  <c r="AE2677" i="11"/>
  <c r="X2678" i="11"/>
  <c r="Y2678" i="11"/>
  <c r="Z2678" i="11"/>
  <c r="AA2678" i="11"/>
  <c r="AB2678" i="11"/>
  <c r="AC2678" i="11"/>
  <c r="AE2678" i="11"/>
  <c r="X2679" i="11"/>
  <c r="Y2679" i="11"/>
  <c r="Z2679" i="11"/>
  <c r="AA2679" i="11"/>
  <c r="AB2679" i="11"/>
  <c r="AC2679" i="11"/>
  <c r="AE2679" i="11"/>
  <c r="X2680" i="11"/>
  <c r="Y2680" i="11"/>
  <c r="Z2680" i="11"/>
  <c r="AA2680" i="11"/>
  <c r="AB2680" i="11"/>
  <c r="AC2680" i="11"/>
  <c r="AE2680" i="11"/>
  <c r="X2681" i="11"/>
  <c r="Y2681" i="11"/>
  <c r="Z2681" i="11"/>
  <c r="AA2681" i="11"/>
  <c r="AB2681" i="11"/>
  <c r="AC2681" i="11"/>
  <c r="AE2681" i="11"/>
  <c r="X2682" i="11"/>
  <c r="Y2682" i="11"/>
  <c r="Z2682" i="11"/>
  <c r="AA2682" i="11"/>
  <c r="AB2682" i="11"/>
  <c r="AC2682" i="11"/>
  <c r="AE2682" i="11"/>
  <c r="X2683" i="11"/>
  <c r="Y2683" i="11"/>
  <c r="Z2683" i="11"/>
  <c r="AA2683" i="11"/>
  <c r="AB2683" i="11"/>
  <c r="AC2683" i="11"/>
  <c r="AE2683" i="11"/>
  <c r="X2684" i="11"/>
  <c r="Y2684" i="11"/>
  <c r="Z2684" i="11"/>
  <c r="AA2684" i="11"/>
  <c r="AB2684" i="11"/>
  <c r="AC2684" i="11"/>
  <c r="AE2684" i="11"/>
  <c r="X2685" i="11"/>
  <c r="Y2685" i="11"/>
  <c r="Z2685" i="11"/>
  <c r="AA2685" i="11"/>
  <c r="AB2685" i="11"/>
  <c r="AC2685" i="11"/>
  <c r="AE2685" i="11"/>
  <c r="X2686" i="11"/>
  <c r="Y2686" i="11"/>
  <c r="Z2686" i="11"/>
  <c r="AA2686" i="11"/>
  <c r="AB2686" i="11"/>
  <c r="AC2686" i="11"/>
  <c r="AE2686" i="11"/>
  <c r="X2687" i="11"/>
  <c r="Y2687" i="11"/>
  <c r="Z2687" i="11"/>
  <c r="AA2687" i="11"/>
  <c r="AB2687" i="11"/>
  <c r="AC2687" i="11"/>
  <c r="AE2687" i="11"/>
  <c r="X2688" i="11"/>
  <c r="Y2688" i="11"/>
  <c r="Z2688" i="11"/>
  <c r="AA2688" i="11"/>
  <c r="AB2688" i="11"/>
  <c r="AC2688" i="11"/>
  <c r="AE2688" i="11"/>
  <c r="X2689" i="11"/>
  <c r="Y2689" i="11"/>
  <c r="Z2689" i="11"/>
  <c r="AA2689" i="11"/>
  <c r="AB2689" i="11"/>
  <c r="AC2689" i="11"/>
  <c r="AE2689" i="11"/>
  <c r="X2690" i="11"/>
  <c r="Y2690" i="11"/>
  <c r="Z2690" i="11"/>
  <c r="AA2690" i="11"/>
  <c r="AB2690" i="11"/>
  <c r="AC2690" i="11"/>
  <c r="AE2690" i="11"/>
  <c r="X2691" i="11"/>
  <c r="Y2691" i="11"/>
  <c r="Z2691" i="11"/>
  <c r="AA2691" i="11"/>
  <c r="AB2691" i="11"/>
  <c r="AC2691" i="11"/>
  <c r="AE2691" i="11"/>
  <c r="X2692" i="11"/>
  <c r="Y2692" i="11"/>
  <c r="Z2692" i="11"/>
  <c r="AA2692" i="11"/>
  <c r="AB2692" i="11"/>
  <c r="AC2692" i="11"/>
  <c r="AE2692" i="11"/>
  <c r="X2693" i="11"/>
  <c r="Y2693" i="11"/>
  <c r="Z2693" i="11"/>
  <c r="AA2693" i="11"/>
  <c r="AB2693" i="11"/>
  <c r="AC2693" i="11"/>
  <c r="AE2693" i="11"/>
  <c r="X2694" i="11"/>
  <c r="Y2694" i="11"/>
  <c r="Z2694" i="11"/>
  <c r="AA2694" i="11"/>
  <c r="AB2694" i="11"/>
  <c r="AC2694" i="11"/>
  <c r="AE2694" i="11"/>
  <c r="X2695" i="11"/>
  <c r="Y2695" i="11"/>
  <c r="Z2695" i="11"/>
  <c r="AA2695" i="11"/>
  <c r="AB2695" i="11"/>
  <c r="AC2695" i="11"/>
  <c r="AE2695" i="11"/>
  <c r="X2696" i="11"/>
  <c r="Y2696" i="11"/>
  <c r="Z2696" i="11"/>
  <c r="AA2696" i="11"/>
  <c r="AB2696" i="11"/>
  <c r="AC2696" i="11"/>
  <c r="AE2696" i="11"/>
  <c r="X2697" i="11"/>
  <c r="Y2697" i="11"/>
  <c r="Z2697" i="11"/>
  <c r="AA2697" i="11"/>
  <c r="AB2697" i="11"/>
  <c r="AC2697" i="11"/>
  <c r="AE2697" i="11"/>
  <c r="X2698" i="11"/>
  <c r="Y2698" i="11"/>
  <c r="Z2698" i="11"/>
  <c r="AA2698" i="11"/>
  <c r="AB2698" i="11"/>
  <c r="AC2698" i="11"/>
  <c r="AE2698" i="11"/>
  <c r="X2699" i="11"/>
  <c r="Y2699" i="11"/>
  <c r="Z2699" i="11"/>
  <c r="AA2699" i="11"/>
  <c r="AB2699" i="11"/>
  <c r="AC2699" i="11"/>
  <c r="AE2699" i="11"/>
  <c r="X2700" i="11"/>
  <c r="Y2700" i="11"/>
  <c r="Z2700" i="11"/>
  <c r="AA2700" i="11"/>
  <c r="AB2700" i="11"/>
  <c r="AC2700" i="11"/>
  <c r="AE2700" i="11"/>
  <c r="X2701" i="11"/>
  <c r="Y2701" i="11"/>
  <c r="Z2701" i="11"/>
  <c r="AA2701" i="11"/>
  <c r="AB2701" i="11"/>
  <c r="AC2701" i="11"/>
  <c r="AE2701" i="11"/>
  <c r="X2702" i="11"/>
  <c r="Y2702" i="11"/>
  <c r="Z2702" i="11"/>
  <c r="AA2702" i="11"/>
  <c r="AB2702" i="11"/>
  <c r="AC2702" i="11"/>
  <c r="AE2702" i="11"/>
  <c r="X2703" i="11"/>
  <c r="Y2703" i="11"/>
  <c r="Z2703" i="11"/>
  <c r="AA2703" i="11"/>
  <c r="AB2703" i="11"/>
  <c r="AC2703" i="11"/>
  <c r="AE2703" i="11"/>
  <c r="X2704" i="11"/>
  <c r="Y2704" i="11"/>
  <c r="Z2704" i="11"/>
  <c r="AA2704" i="11"/>
  <c r="AB2704" i="11"/>
  <c r="AC2704" i="11"/>
  <c r="AE2704" i="11"/>
  <c r="X2705" i="11"/>
  <c r="Y2705" i="11"/>
  <c r="Z2705" i="11"/>
  <c r="AA2705" i="11"/>
  <c r="AB2705" i="11"/>
  <c r="AC2705" i="11"/>
  <c r="AE2705" i="11"/>
  <c r="X2706" i="11"/>
  <c r="Y2706" i="11"/>
  <c r="Z2706" i="11"/>
  <c r="AA2706" i="11"/>
  <c r="AB2706" i="11"/>
  <c r="AC2706" i="11"/>
  <c r="AE2706" i="11"/>
  <c r="X2707" i="11"/>
  <c r="Y2707" i="11"/>
  <c r="Z2707" i="11"/>
  <c r="AA2707" i="11"/>
  <c r="AB2707" i="11"/>
  <c r="AC2707" i="11"/>
  <c r="AE2707" i="11"/>
  <c r="X2708" i="11"/>
  <c r="Y2708" i="11"/>
  <c r="Z2708" i="11"/>
  <c r="AA2708" i="11"/>
  <c r="AB2708" i="11"/>
  <c r="AC2708" i="11"/>
  <c r="AE2708" i="11"/>
  <c r="X2709" i="11"/>
  <c r="Y2709" i="11"/>
  <c r="Z2709" i="11"/>
  <c r="AA2709" i="11"/>
  <c r="AB2709" i="11"/>
  <c r="AC2709" i="11"/>
  <c r="AE2709" i="11"/>
  <c r="X2710" i="11"/>
  <c r="Y2710" i="11"/>
  <c r="Z2710" i="11"/>
  <c r="AA2710" i="11"/>
  <c r="AB2710" i="11"/>
  <c r="AC2710" i="11"/>
  <c r="AE2710" i="11"/>
  <c r="X2711" i="11"/>
  <c r="Y2711" i="11"/>
  <c r="Z2711" i="11"/>
  <c r="AA2711" i="11"/>
  <c r="AB2711" i="11"/>
  <c r="AC2711" i="11"/>
  <c r="AE2711" i="11"/>
  <c r="X2712" i="11"/>
  <c r="Y2712" i="11"/>
  <c r="Z2712" i="11"/>
  <c r="AA2712" i="11"/>
  <c r="AB2712" i="11"/>
  <c r="AC2712" i="11"/>
  <c r="AE2712" i="11"/>
  <c r="X2713" i="11"/>
  <c r="Y2713" i="11"/>
  <c r="Z2713" i="11"/>
  <c r="AA2713" i="11"/>
  <c r="AB2713" i="11"/>
  <c r="AC2713" i="11"/>
  <c r="AE2713" i="11"/>
  <c r="X2714" i="11"/>
  <c r="Y2714" i="11"/>
  <c r="Z2714" i="11"/>
  <c r="AA2714" i="11"/>
  <c r="AB2714" i="11"/>
  <c r="AC2714" i="11"/>
  <c r="AE2714" i="11"/>
  <c r="X2715" i="11"/>
  <c r="Y2715" i="11"/>
  <c r="Z2715" i="11"/>
  <c r="AA2715" i="11"/>
  <c r="AB2715" i="11"/>
  <c r="AC2715" i="11"/>
  <c r="AE2715" i="11"/>
  <c r="X2716" i="11"/>
  <c r="Y2716" i="11"/>
  <c r="Z2716" i="11"/>
  <c r="AA2716" i="11"/>
  <c r="AB2716" i="11"/>
  <c r="AC2716" i="11"/>
  <c r="AE2716" i="11"/>
  <c r="X2717" i="11"/>
  <c r="Y2717" i="11"/>
  <c r="Z2717" i="11"/>
  <c r="AA2717" i="11"/>
  <c r="AB2717" i="11"/>
  <c r="AC2717" i="11"/>
  <c r="AE2717" i="11"/>
  <c r="X2718" i="11"/>
  <c r="Y2718" i="11"/>
  <c r="Z2718" i="11"/>
  <c r="AA2718" i="11"/>
  <c r="AB2718" i="11"/>
  <c r="AC2718" i="11"/>
  <c r="AE2718" i="11"/>
  <c r="X2719" i="11"/>
  <c r="Y2719" i="11"/>
  <c r="Z2719" i="11"/>
  <c r="AA2719" i="11"/>
  <c r="AB2719" i="11"/>
  <c r="AC2719" i="11"/>
  <c r="AE2719" i="11"/>
  <c r="X2720" i="11"/>
  <c r="Y2720" i="11"/>
  <c r="Z2720" i="11"/>
  <c r="AA2720" i="11"/>
  <c r="AB2720" i="11"/>
  <c r="AC2720" i="11"/>
  <c r="AE2720" i="11"/>
  <c r="X2721" i="11"/>
  <c r="Y2721" i="11"/>
  <c r="Z2721" i="11"/>
  <c r="AA2721" i="11"/>
  <c r="AB2721" i="11"/>
  <c r="AC2721" i="11"/>
  <c r="AE2721" i="11"/>
  <c r="X2722" i="11"/>
  <c r="Y2722" i="11"/>
  <c r="Z2722" i="11"/>
  <c r="AA2722" i="11"/>
  <c r="AB2722" i="11"/>
  <c r="AC2722" i="11"/>
  <c r="AE2722" i="11"/>
  <c r="X2723" i="11"/>
  <c r="Y2723" i="11"/>
  <c r="Z2723" i="11"/>
  <c r="AA2723" i="11"/>
  <c r="AB2723" i="11"/>
  <c r="AC2723" i="11"/>
  <c r="AE2723" i="11"/>
  <c r="X2724" i="11"/>
  <c r="Y2724" i="11"/>
  <c r="Z2724" i="11"/>
  <c r="AA2724" i="11"/>
  <c r="AB2724" i="11"/>
  <c r="AC2724" i="11"/>
  <c r="AE2724" i="11"/>
  <c r="X2725" i="11"/>
  <c r="Y2725" i="11"/>
  <c r="Z2725" i="11"/>
  <c r="AA2725" i="11"/>
  <c r="AB2725" i="11"/>
  <c r="AC2725" i="11"/>
  <c r="AE2725" i="11"/>
  <c r="X2726" i="11"/>
  <c r="Y2726" i="11"/>
  <c r="Z2726" i="11"/>
  <c r="AA2726" i="11"/>
  <c r="AB2726" i="11"/>
  <c r="AC2726" i="11"/>
  <c r="AE2726" i="11"/>
  <c r="X2727" i="11"/>
  <c r="Y2727" i="11"/>
  <c r="Z2727" i="11"/>
  <c r="AA2727" i="11"/>
  <c r="AB2727" i="11"/>
  <c r="AC2727" i="11"/>
  <c r="AE2727" i="11"/>
  <c r="X2728" i="11"/>
  <c r="Y2728" i="11"/>
  <c r="Z2728" i="11"/>
  <c r="AA2728" i="11"/>
  <c r="AB2728" i="11"/>
  <c r="AC2728" i="11"/>
  <c r="AE2728" i="11"/>
  <c r="X2729" i="11"/>
  <c r="Y2729" i="11"/>
  <c r="Z2729" i="11"/>
  <c r="AA2729" i="11"/>
  <c r="AB2729" i="11"/>
  <c r="AC2729" i="11"/>
  <c r="AE2729" i="11"/>
  <c r="X2730" i="11"/>
  <c r="Y2730" i="11"/>
  <c r="Z2730" i="11"/>
  <c r="AA2730" i="11"/>
  <c r="AB2730" i="11"/>
  <c r="AC2730" i="11"/>
  <c r="AE2730" i="11"/>
  <c r="X2731" i="11"/>
  <c r="Y2731" i="11"/>
  <c r="Z2731" i="11"/>
  <c r="AA2731" i="11"/>
  <c r="AB2731" i="11"/>
  <c r="AC2731" i="11"/>
  <c r="AE2731" i="11"/>
  <c r="X2732" i="11"/>
  <c r="Y2732" i="11"/>
  <c r="Z2732" i="11"/>
  <c r="AA2732" i="11"/>
  <c r="AB2732" i="11"/>
  <c r="AC2732" i="11"/>
  <c r="AE2732" i="11"/>
  <c r="X2733" i="11"/>
  <c r="Y2733" i="11"/>
  <c r="Z2733" i="11"/>
  <c r="AA2733" i="11"/>
  <c r="AB2733" i="11"/>
  <c r="AC2733" i="11"/>
  <c r="AE2733" i="11"/>
  <c r="X2734" i="11"/>
  <c r="Y2734" i="11"/>
  <c r="Z2734" i="11"/>
  <c r="AA2734" i="11"/>
  <c r="AB2734" i="11"/>
  <c r="AC2734" i="11"/>
  <c r="AE2734" i="11"/>
  <c r="X2735" i="11"/>
  <c r="Y2735" i="11"/>
  <c r="Z2735" i="11"/>
  <c r="AA2735" i="11"/>
  <c r="AB2735" i="11"/>
  <c r="AC2735" i="11"/>
  <c r="AE2735" i="11"/>
  <c r="X2736" i="11"/>
  <c r="Y2736" i="11"/>
  <c r="Z2736" i="11"/>
  <c r="AA2736" i="11"/>
  <c r="AB2736" i="11"/>
  <c r="AC2736" i="11"/>
  <c r="AE2736" i="11"/>
  <c r="X2737" i="11"/>
  <c r="Y2737" i="11"/>
  <c r="Z2737" i="11"/>
  <c r="AA2737" i="11"/>
  <c r="AB2737" i="11"/>
  <c r="AC2737" i="11"/>
  <c r="AE2737" i="11"/>
  <c r="X2738" i="11"/>
  <c r="Y2738" i="11"/>
  <c r="Z2738" i="11"/>
  <c r="AA2738" i="11"/>
  <c r="AB2738" i="11"/>
  <c r="AC2738" i="11"/>
  <c r="AE2738" i="11"/>
  <c r="X2739" i="11"/>
  <c r="Y2739" i="11"/>
  <c r="Z2739" i="11"/>
  <c r="AA2739" i="11"/>
  <c r="AB2739" i="11"/>
  <c r="AC2739" i="11"/>
  <c r="AE2739" i="11"/>
  <c r="X2740" i="11"/>
  <c r="Y2740" i="11"/>
  <c r="Z2740" i="11"/>
  <c r="AA2740" i="11"/>
  <c r="AB2740" i="11"/>
  <c r="AC2740" i="11"/>
  <c r="AE2740" i="11"/>
  <c r="X2741" i="11"/>
  <c r="Y2741" i="11"/>
  <c r="Z2741" i="11"/>
  <c r="AA2741" i="11"/>
  <c r="AB2741" i="11"/>
  <c r="AC2741" i="11"/>
  <c r="AE2741" i="11"/>
  <c r="X2742" i="11"/>
  <c r="Y2742" i="11"/>
  <c r="Z2742" i="11"/>
  <c r="AA2742" i="11"/>
  <c r="AB2742" i="11"/>
  <c r="AC2742" i="11"/>
  <c r="AE2742" i="11"/>
  <c r="X2743" i="11"/>
  <c r="Y2743" i="11"/>
  <c r="Z2743" i="11"/>
  <c r="AA2743" i="11"/>
  <c r="AB2743" i="11"/>
  <c r="AC2743" i="11"/>
  <c r="AE2743" i="11"/>
  <c r="X2744" i="11"/>
  <c r="Y2744" i="11"/>
  <c r="Z2744" i="11"/>
  <c r="AA2744" i="11"/>
  <c r="AB2744" i="11"/>
  <c r="AC2744" i="11"/>
  <c r="AE2744" i="11"/>
  <c r="X2745" i="11"/>
  <c r="Y2745" i="11"/>
  <c r="Z2745" i="11"/>
  <c r="AA2745" i="11"/>
  <c r="AB2745" i="11"/>
  <c r="AC2745" i="11"/>
  <c r="AE2745" i="11"/>
  <c r="X2746" i="11"/>
  <c r="Y2746" i="11"/>
  <c r="Z2746" i="11"/>
  <c r="AA2746" i="11"/>
  <c r="AB2746" i="11"/>
  <c r="AC2746" i="11"/>
  <c r="AE2746" i="11"/>
  <c r="X2747" i="11"/>
  <c r="Y2747" i="11"/>
  <c r="Z2747" i="11"/>
  <c r="AA2747" i="11"/>
  <c r="AB2747" i="11"/>
  <c r="AC2747" i="11"/>
  <c r="AE2747" i="11"/>
  <c r="X2748" i="11"/>
  <c r="Y2748" i="11"/>
  <c r="Z2748" i="11"/>
  <c r="AA2748" i="11"/>
  <c r="AB2748" i="11"/>
  <c r="AC2748" i="11"/>
  <c r="AE2748" i="11"/>
  <c r="X2749" i="11"/>
  <c r="Y2749" i="11"/>
  <c r="Z2749" i="11"/>
  <c r="AA2749" i="11"/>
  <c r="AB2749" i="11"/>
  <c r="AC2749" i="11"/>
  <c r="AE2749" i="11"/>
  <c r="X2750" i="11"/>
  <c r="Y2750" i="11"/>
  <c r="Z2750" i="11"/>
  <c r="AA2750" i="11"/>
  <c r="AB2750" i="11"/>
  <c r="AC2750" i="11"/>
  <c r="AE2750" i="11"/>
  <c r="X2751" i="11"/>
  <c r="Y2751" i="11"/>
  <c r="Z2751" i="11"/>
  <c r="AA2751" i="11"/>
  <c r="AB2751" i="11"/>
  <c r="AC2751" i="11"/>
  <c r="AE2751" i="11"/>
  <c r="X2752" i="11"/>
  <c r="Y2752" i="11"/>
  <c r="Z2752" i="11"/>
  <c r="AA2752" i="11"/>
  <c r="AB2752" i="11"/>
  <c r="AC2752" i="11"/>
  <c r="AE2752" i="11"/>
  <c r="X2753" i="11"/>
  <c r="Y2753" i="11"/>
  <c r="Z2753" i="11"/>
  <c r="AA2753" i="11"/>
  <c r="AB2753" i="11"/>
  <c r="AC2753" i="11"/>
  <c r="AE2753" i="11"/>
  <c r="X2754" i="11"/>
  <c r="Y2754" i="11"/>
  <c r="Z2754" i="11"/>
  <c r="AA2754" i="11"/>
  <c r="AB2754" i="11"/>
  <c r="AC2754" i="11"/>
  <c r="AE2754" i="11"/>
  <c r="X2755" i="11"/>
  <c r="Y2755" i="11"/>
  <c r="Z2755" i="11"/>
  <c r="AA2755" i="11"/>
  <c r="AB2755" i="11"/>
  <c r="AC2755" i="11"/>
  <c r="AE2755" i="11"/>
  <c r="X2756" i="11"/>
  <c r="Y2756" i="11"/>
  <c r="Z2756" i="11"/>
  <c r="AA2756" i="11"/>
  <c r="AB2756" i="11"/>
  <c r="AC2756" i="11"/>
  <c r="AE2756" i="11"/>
  <c r="X2757" i="11"/>
  <c r="Y2757" i="11"/>
  <c r="Z2757" i="11"/>
  <c r="AA2757" i="11"/>
  <c r="AB2757" i="11"/>
  <c r="AC2757" i="11"/>
  <c r="AE2757" i="11"/>
  <c r="X2758" i="11"/>
  <c r="Y2758" i="11"/>
  <c r="Z2758" i="11"/>
  <c r="AA2758" i="11"/>
  <c r="AB2758" i="11"/>
  <c r="AC2758" i="11"/>
  <c r="AE2758" i="11"/>
  <c r="X2759" i="11"/>
  <c r="Y2759" i="11"/>
  <c r="Z2759" i="11"/>
  <c r="AA2759" i="11"/>
  <c r="AB2759" i="11"/>
  <c r="AC2759" i="11"/>
  <c r="AE2759" i="11"/>
  <c r="X2760" i="11"/>
  <c r="Y2760" i="11"/>
  <c r="Z2760" i="11"/>
  <c r="AA2760" i="11"/>
  <c r="AB2760" i="11"/>
  <c r="AC2760" i="11"/>
  <c r="AE2760" i="11"/>
  <c r="X2761" i="11"/>
  <c r="Y2761" i="11"/>
  <c r="Z2761" i="11"/>
  <c r="AA2761" i="11"/>
  <c r="AB2761" i="11"/>
  <c r="AC2761" i="11"/>
  <c r="AE2761" i="11"/>
  <c r="X2762" i="11"/>
  <c r="Y2762" i="11"/>
  <c r="Z2762" i="11"/>
  <c r="AA2762" i="11"/>
  <c r="AB2762" i="11"/>
  <c r="AC2762" i="11"/>
  <c r="AE2762" i="11"/>
  <c r="X2763" i="11"/>
  <c r="Y2763" i="11"/>
  <c r="Z2763" i="11"/>
  <c r="AA2763" i="11"/>
  <c r="AB2763" i="11"/>
  <c r="AC2763" i="11"/>
  <c r="AE2763" i="11"/>
  <c r="X2764" i="11"/>
  <c r="Y2764" i="11"/>
  <c r="Z2764" i="11"/>
  <c r="AA2764" i="11"/>
  <c r="AB2764" i="11"/>
  <c r="AC2764" i="11"/>
  <c r="AE2764" i="11"/>
  <c r="X2765" i="11"/>
  <c r="Y2765" i="11"/>
  <c r="Z2765" i="11"/>
  <c r="AA2765" i="11"/>
  <c r="AB2765" i="11"/>
  <c r="AC2765" i="11"/>
  <c r="AE2765" i="11"/>
  <c r="X2766" i="11"/>
  <c r="Y2766" i="11"/>
  <c r="Z2766" i="11"/>
  <c r="AA2766" i="11"/>
  <c r="AB2766" i="11"/>
  <c r="AC2766" i="11"/>
  <c r="AE2766" i="11"/>
  <c r="X2767" i="11"/>
  <c r="Y2767" i="11"/>
  <c r="Z2767" i="11"/>
  <c r="AA2767" i="11"/>
  <c r="AB2767" i="11"/>
  <c r="AC2767" i="11"/>
  <c r="AE2767" i="11"/>
  <c r="X2768" i="11"/>
  <c r="Y2768" i="11"/>
  <c r="Z2768" i="11"/>
  <c r="AA2768" i="11"/>
  <c r="AB2768" i="11"/>
  <c r="AC2768" i="11"/>
  <c r="AE2768" i="11"/>
  <c r="X2769" i="11"/>
  <c r="Y2769" i="11"/>
  <c r="Z2769" i="11"/>
  <c r="AA2769" i="11"/>
  <c r="AB2769" i="11"/>
  <c r="AC2769" i="11"/>
  <c r="AE2769" i="11"/>
  <c r="X2770" i="11"/>
  <c r="Y2770" i="11"/>
  <c r="Z2770" i="11"/>
  <c r="AA2770" i="11"/>
  <c r="AB2770" i="11"/>
  <c r="AC2770" i="11"/>
  <c r="AE2770" i="11"/>
  <c r="X2771" i="11"/>
  <c r="Y2771" i="11"/>
  <c r="Z2771" i="11"/>
  <c r="AA2771" i="11"/>
  <c r="AB2771" i="11"/>
  <c r="AC2771" i="11"/>
  <c r="AE2771" i="11"/>
  <c r="X2772" i="11"/>
  <c r="Y2772" i="11"/>
  <c r="Z2772" i="11"/>
  <c r="AA2772" i="11"/>
  <c r="AB2772" i="11"/>
  <c r="AC2772" i="11"/>
  <c r="AE2772" i="11"/>
  <c r="X2773" i="11"/>
  <c r="Y2773" i="11"/>
  <c r="Z2773" i="11"/>
  <c r="AA2773" i="11"/>
  <c r="AB2773" i="11"/>
  <c r="AC2773" i="11"/>
  <c r="AE2773" i="11"/>
  <c r="X2774" i="11"/>
  <c r="Y2774" i="11"/>
  <c r="Z2774" i="11"/>
  <c r="AA2774" i="11"/>
  <c r="AB2774" i="11"/>
  <c r="AC2774" i="11"/>
  <c r="AE2774" i="11"/>
  <c r="X2775" i="11"/>
  <c r="Y2775" i="11"/>
  <c r="Z2775" i="11"/>
  <c r="AA2775" i="11"/>
  <c r="AB2775" i="11"/>
  <c r="AC2775" i="11"/>
  <c r="AE2775" i="11"/>
  <c r="X2776" i="11"/>
  <c r="Y2776" i="11"/>
  <c r="Z2776" i="11"/>
  <c r="AA2776" i="11"/>
  <c r="AB2776" i="11"/>
  <c r="AC2776" i="11"/>
  <c r="AE2776" i="11"/>
  <c r="X2777" i="11"/>
  <c r="Y2777" i="11"/>
  <c r="Z2777" i="11"/>
  <c r="AA2777" i="11"/>
  <c r="AB2777" i="11"/>
  <c r="AC2777" i="11"/>
  <c r="AE2777" i="11"/>
  <c r="X2778" i="11"/>
  <c r="Y2778" i="11"/>
  <c r="Z2778" i="11"/>
  <c r="AA2778" i="11"/>
  <c r="AB2778" i="11"/>
  <c r="AC2778" i="11"/>
  <c r="AE2778" i="11"/>
  <c r="X2779" i="11"/>
  <c r="Y2779" i="11"/>
  <c r="Z2779" i="11"/>
  <c r="AA2779" i="11"/>
  <c r="AB2779" i="11"/>
  <c r="AC2779" i="11"/>
  <c r="AE2779" i="11"/>
  <c r="X2780" i="11"/>
  <c r="Y2780" i="11"/>
  <c r="Z2780" i="11"/>
  <c r="AA2780" i="11"/>
  <c r="AB2780" i="11"/>
  <c r="AC2780" i="11"/>
  <c r="AE2780" i="11"/>
  <c r="X2781" i="11"/>
  <c r="Y2781" i="11"/>
  <c r="Z2781" i="11"/>
  <c r="AA2781" i="11"/>
  <c r="AB2781" i="11"/>
  <c r="AC2781" i="11"/>
  <c r="AE2781" i="11"/>
  <c r="X2782" i="11"/>
  <c r="Y2782" i="11"/>
  <c r="Z2782" i="11"/>
  <c r="AA2782" i="11"/>
  <c r="AB2782" i="11"/>
  <c r="AC2782" i="11"/>
  <c r="AE2782" i="11"/>
  <c r="X2783" i="11"/>
  <c r="Y2783" i="11"/>
  <c r="Z2783" i="11"/>
  <c r="AA2783" i="11"/>
  <c r="AB2783" i="11"/>
  <c r="AC2783" i="11"/>
  <c r="AE2783" i="11"/>
  <c r="X2784" i="11"/>
  <c r="Y2784" i="11"/>
  <c r="Z2784" i="11"/>
  <c r="AA2784" i="11"/>
  <c r="AB2784" i="11"/>
  <c r="AC2784" i="11"/>
  <c r="AE2784" i="11"/>
  <c r="X2785" i="11"/>
  <c r="Y2785" i="11"/>
  <c r="Z2785" i="11"/>
  <c r="AA2785" i="11"/>
  <c r="AB2785" i="11"/>
  <c r="AC2785" i="11"/>
  <c r="AE2785" i="11"/>
  <c r="X2786" i="11"/>
  <c r="Y2786" i="11"/>
  <c r="Z2786" i="11"/>
  <c r="AA2786" i="11"/>
  <c r="AB2786" i="11"/>
  <c r="AC2786" i="11"/>
  <c r="AE2786" i="11"/>
  <c r="X2787" i="11"/>
  <c r="Y2787" i="11"/>
  <c r="Z2787" i="11"/>
  <c r="AA2787" i="11"/>
  <c r="AB2787" i="11"/>
  <c r="AC2787" i="11"/>
  <c r="AE2787" i="11"/>
  <c r="X2788" i="11"/>
  <c r="Y2788" i="11"/>
  <c r="Z2788" i="11"/>
  <c r="AA2788" i="11"/>
  <c r="AB2788" i="11"/>
  <c r="AC2788" i="11"/>
  <c r="AE2788" i="11"/>
  <c r="X2789" i="11"/>
  <c r="Y2789" i="11"/>
  <c r="Z2789" i="11"/>
  <c r="AA2789" i="11"/>
  <c r="AB2789" i="11"/>
  <c r="AC2789" i="11"/>
  <c r="AE2789" i="11"/>
  <c r="X2790" i="11"/>
  <c r="Y2790" i="11"/>
  <c r="Z2790" i="11"/>
  <c r="AA2790" i="11"/>
  <c r="AB2790" i="11"/>
  <c r="AC2790" i="11"/>
  <c r="AE2790" i="11"/>
  <c r="X2791" i="11"/>
  <c r="Y2791" i="11"/>
  <c r="Z2791" i="11"/>
  <c r="AA2791" i="11"/>
  <c r="AB2791" i="11"/>
  <c r="AC2791" i="11"/>
  <c r="AE2791" i="11"/>
  <c r="X2792" i="11"/>
  <c r="Y2792" i="11"/>
  <c r="Z2792" i="11"/>
  <c r="AA2792" i="11"/>
  <c r="AB2792" i="11"/>
  <c r="AC2792" i="11"/>
  <c r="AE2792" i="11"/>
  <c r="X2793" i="11"/>
  <c r="Y2793" i="11"/>
  <c r="Z2793" i="11"/>
  <c r="AA2793" i="11"/>
  <c r="AB2793" i="11"/>
  <c r="AC2793" i="11"/>
  <c r="AE2793" i="11"/>
  <c r="X2794" i="11"/>
  <c r="Y2794" i="11"/>
  <c r="Z2794" i="11"/>
  <c r="AA2794" i="11"/>
  <c r="AB2794" i="11"/>
  <c r="AC2794" i="11"/>
  <c r="AE2794" i="11"/>
  <c r="X2795" i="11"/>
  <c r="Y2795" i="11"/>
  <c r="Z2795" i="11"/>
  <c r="AA2795" i="11"/>
  <c r="AB2795" i="11"/>
  <c r="AC2795" i="11"/>
  <c r="AE2795" i="11"/>
  <c r="X2796" i="11"/>
  <c r="Y2796" i="11"/>
  <c r="Z2796" i="11"/>
  <c r="AA2796" i="11"/>
  <c r="AB2796" i="11"/>
  <c r="AC2796" i="11"/>
  <c r="AE2796" i="11"/>
  <c r="X2797" i="11"/>
  <c r="Y2797" i="11"/>
  <c r="Z2797" i="11"/>
  <c r="AA2797" i="11"/>
  <c r="AB2797" i="11"/>
  <c r="AC2797" i="11"/>
  <c r="AE2797" i="11"/>
  <c r="X2798" i="11"/>
  <c r="Y2798" i="11"/>
  <c r="Z2798" i="11"/>
  <c r="AA2798" i="11"/>
  <c r="AB2798" i="11"/>
  <c r="AC2798" i="11"/>
  <c r="AE2798" i="11"/>
  <c r="X2799" i="11"/>
  <c r="Y2799" i="11"/>
  <c r="Z2799" i="11"/>
  <c r="AA2799" i="11"/>
  <c r="AB2799" i="11"/>
  <c r="AC2799" i="11"/>
  <c r="AE2799" i="11"/>
  <c r="X2800" i="11"/>
  <c r="Y2800" i="11"/>
  <c r="Z2800" i="11"/>
  <c r="AA2800" i="11"/>
  <c r="AB2800" i="11"/>
  <c r="AC2800" i="11"/>
  <c r="AE2800" i="11"/>
  <c r="X2801" i="11"/>
  <c r="Y2801" i="11"/>
  <c r="Z2801" i="11"/>
  <c r="AA2801" i="11"/>
  <c r="AB2801" i="11"/>
  <c r="AC2801" i="11"/>
  <c r="AE2801" i="11"/>
  <c r="X2802" i="11"/>
  <c r="Y2802" i="11"/>
  <c r="Z2802" i="11"/>
  <c r="AA2802" i="11"/>
  <c r="AB2802" i="11"/>
  <c r="AC2802" i="11"/>
  <c r="AE2802" i="11"/>
  <c r="X2803" i="11"/>
  <c r="Y2803" i="11"/>
  <c r="Z2803" i="11"/>
  <c r="AA2803" i="11"/>
  <c r="AB2803" i="11"/>
  <c r="AC2803" i="11"/>
  <c r="AE2803" i="11"/>
  <c r="X2804" i="11"/>
  <c r="Y2804" i="11"/>
  <c r="Z2804" i="11"/>
  <c r="AA2804" i="11"/>
  <c r="AB2804" i="11"/>
  <c r="AC2804" i="11"/>
  <c r="AE2804" i="11"/>
  <c r="X2805" i="11"/>
  <c r="Y2805" i="11"/>
  <c r="Z2805" i="11"/>
  <c r="AA2805" i="11"/>
  <c r="AB2805" i="11"/>
  <c r="AC2805" i="11"/>
  <c r="AE2805" i="11"/>
  <c r="X2806" i="11"/>
  <c r="Y2806" i="11"/>
  <c r="Z2806" i="11"/>
  <c r="AA2806" i="11"/>
  <c r="AB2806" i="11"/>
  <c r="AC2806" i="11"/>
  <c r="AE2806" i="11"/>
  <c r="X2807" i="11"/>
  <c r="Y2807" i="11"/>
  <c r="Z2807" i="11"/>
  <c r="AA2807" i="11"/>
  <c r="AB2807" i="11"/>
  <c r="AC2807" i="11"/>
  <c r="AE2807" i="11"/>
  <c r="X2808" i="11"/>
  <c r="Y2808" i="11"/>
  <c r="Z2808" i="11"/>
  <c r="AA2808" i="11"/>
  <c r="AB2808" i="11"/>
  <c r="AC2808" i="11"/>
  <c r="AE2808" i="11"/>
  <c r="X2809" i="11"/>
  <c r="Y2809" i="11"/>
  <c r="Z2809" i="11"/>
  <c r="AA2809" i="11"/>
  <c r="AB2809" i="11"/>
  <c r="AC2809" i="11"/>
  <c r="AE2809" i="11"/>
  <c r="X2810" i="11"/>
  <c r="Y2810" i="11"/>
  <c r="Z2810" i="11"/>
  <c r="AA2810" i="11"/>
  <c r="AB2810" i="11"/>
  <c r="AC2810" i="11"/>
  <c r="AE2810" i="11"/>
  <c r="X2811" i="11"/>
  <c r="Y2811" i="11"/>
  <c r="Z2811" i="11"/>
  <c r="AA2811" i="11"/>
  <c r="AB2811" i="11"/>
  <c r="AC2811" i="11"/>
  <c r="AE2811" i="11"/>
  <c r="X2812" i="11"/>
  <c r="Y2812" i="11"/>
  <c r="Z2812" i="11"/>
  <c r="AA2812" i="11"/>
  <c r="AB2812" i="11"/>
  <c r="AC2812" i="11"/>
  <c r="AE2812" i="11"/>
  <c r="X2813" i="11"/>
  <c r="Y2813" i="11"/>
  <c r="Z2813" i="11"/>
  <c r="AA2813" i="11"/>
  <c r="AB2813" i="11"/>
  <c r="AC2813" i="11"/>
  <c r="AE2813" i="11"/>
  <c r="X2814" i="11"/>
  <c r="Y2814" i="11"/>
  <c r="Z2814" i="11"/>
  <c r="AA2814" i="11"/>
  <c r="AB2814" i="11"/>
  <c r="AC2814" i="11"/>
  <c r="AE2814" i="11"/>
  <c r="X2815" i="11"/>
  <c r="Y2815" i="11"/>
  <c r="Z2815" i="11"/>
  <c r="AA2815" i="11"/>
  <c r="AB2815" i="11"/>
  <c r="AC2815" i="11"/>
  <c r="AE2815" i="11"/>
  <c r="X2816" i="11"/>
  <c r="Y2816" i="11"/>
  <c r="Z2816" i="11"/>
  <c r="AA2816" i="11"/>
  <c r="AB2816" i="11"/>
  <c r="AC2816" i="11"/>
  <c r="AE2816" i="11"/>
  <c r="X2817" i="11"/>
  <c r="Y2817" i="11"/>
  <c r="Z2817" i="11"/>
  <c r="AA2817" i="11"/>
  <c r="AB2817" i="11"/>
  <c r="AC2817" i="11"/>
  <c r="AE2817" i="11"/>
  <c r="X2818" i="11"/>
  <c r="Y2818" i="11"/>
  <c r="Z2818" i="11"/>
  <c r="AA2818" i="11"/>
  <c r="AB2818" i="11"/>
  <c r="AC2818" i="11"/>
  <c r="AE2818" i="11"/>
  <c r="X2819" i="11"/>
  <c r="Y2819" i="11"/>
  <c r="Z2819" i="11"/>
  <c r="AA2819" i="11"/>
  <c r="AB2819" i="11"/>
  <c r="AC2819" i="11"/>
  <c r="AE2819" i="11"/>
  <c r="X2820" i="11"/>
  <c r="Y2820" i="11"/>
  <c r="Z2820" i="11"/>
  <c r="AA2820" i="11"/>
  <c r="AB2820" i="11"/>
  <c r="AC2820" i="11"/>
  <c r="AE2820" i="11"/>
  <c r="X2821" i="11"/>
  <c r="Y2821" i="11"/>
  <c r="Z2821" i="11"/>
  <c r="AA2821" i="11"/>
  <c r="AB2821" i="11"/>
  <c r="AC2821" i="11"/>
  <c r="AE2821" i="11"/>
  <c r="X2822" i="11"/>
  <c r="Y2822" i="11"/>
  <c r="Z2822" i="11"/>
  <c r="AA2822" i="11"/>
  <c r="AB2822" i="11"/>
  <c r="AC2822" i="11"/>
  <c r="AE2822" i="11"/>
  <c r="X2823" i="11"/>
  <c r="Y2823" i="11"/>
  <c r="Z2823" i="11"/>
  <c r="AA2823" i="11"/>
  <c r="AB2823" i="11"/>
  <c r="AC2823" i="11"/>
  <c r="AE2823" i="11"/>
  <c r="X2824" i="11"/>
  <c r="Y2824" i="11"/>
  <c r="Z2824" i="11"/>
  <c r="AA2824" i="11"/>
  <c r="AB2824" i="11"/>
  <c r="AC2824" i="11"/>
  <c r="AE2824" i="11"/>
  <c r="X2825" i="11"/>
  <c r="Y2825" i="11"/>
  <c r="Z2825" i="11"/>
  <c r="AA2825" i="11"/>
  <c r="AB2825" i="11"/>
  <c r="AC2825" i="11"/>
  <c r="AE2825" i="11"/>
  <c r="X2826" i="11"/>
  <c r="Y2826" i="11"/>
  <c r="Z2826" i="11"/>
  <c r="AA2826" i="11"/>
  <c r="AB2826" i="11"/>
  <c r="AC2826" i="11"/>
  <c r="AE2826" i="11"/>
  <c r="X2827" i="11"/>
  <c r="Y2827" i="11"/>
  <c r="Z2827" i="11"/>
  <c r="AA2827" i="11"/>
  <c r="AB2827" i="11"/>
  <c r="AC2827" i="11"/>
  <c r="AE2827" i="11"/>
  <c r="X2828" i="11"/>
  <c r="Y2828" i="11"/>
  <c r="Z2828" i="11"/>
  <c r="AA2828" i="11"/>
  <c r="AB2828" i="11"/>
  <c r="AC2828" i="11"/>
  <c r="AE2828" i="11"/>
  <c r="X2829" i="11"/>
  <c r="Y2829" i="11"/>
  <c r="Z2829" i="11"/>
  <c r="AA2829" i="11"/>
  <c r="AB2829" i="11"/>
  <c r="AC2829" i="11"/>
  <c r="AE2829" i="11"/>
  <c r="X2830" i="11"/>
  <c r="Y2830" i="11"/>
  <c r="Z2830" i="11"/>
  <c r="AA2830" i="11"/>
  <c r="AB2830" i="11"/>
  <c r="AC2830" i="11"/>
  <c r="AE2830" i="11"/>
  <c r="X2831" i="11"/>
  <c r="Y2831" i="11"/>
  <c r="Z2831" i="11"/>
  <c r="AA2831" i="11"/>
  <c r="AB2831" i="11"/>
  <c r="AC2831" i="11"/>
  <c r="AE2831" i="11"/>
  <c r="X2832" i="11"/>
  <c r="Y2832" i="11"/>
  <c r="Z2832" i="11"/>
  <c r="AA2832" i="11"/>
  <c r="AB2832" i="11"/>
  <c r="AC2832" i="11"/>
  <c r="AE2832" i="11"/>
  <c r="X2833" i="11"/>
  <c r="Y2833" i="11"/>
  <c r="Z2833" i="11"/>
  <c r="AA2833" i="11"/>
  <c r="AB2833" i="11"/>
  <c r="AC2833" i="11"/>
  <c r="AE2833" i="11"/>
  <c r="X2834" i="11"/>
  <c r="Y2834" i="11"/>
  <c r="Z2834" i="11"/>
  <c r="AA2834" i="11"/>
  <c r="AB2834" i="11"/>
  <c r="AC2834" i="11"/>
  <c r="AE2834" i="11"/>
  <c r="X2835" i="11"/>
  <c r="Y2835" i="11"/>
  <c r="Z2835" i="11"/>
  <c r="AA2835" i="11"/>
  <c r="AB2835" i="11"/>
  <c r="AC2835" i="11"/>
  <c r="AE2835" i="11"/>
  <c r="X2836" i="11"/>
  <c r="Y2836" i="11"/>
  <c r="Z2836" i="11"/>
  <c r="AA2836" i="11"/>
  <c r="AB2836" i="11"/>
  <c r="AC2836" i="11"/>
  <c r="AE2836" i="11"/>
  <c r="X2837" i="11"/>
  <c r="Y2837" i="11"/>
  <c r="Z2837" i="11"/>
  <c r="AA2837" i="11"/>
  <c r="AB2837" i="11"/>
  <c r="AC2837" i="11"/>
  <c r="AE2837" i="11"/>
  <c r="X2838" i="11"/>
  <c r="Y2838" i="11"/>
  <c r="Z2838" i="11"/>
  <c r="AA2838" i="11"/>
  <c r="AB2838" i="11"/>
  <c r="AC2838" i="11"/>
  <c r="AE2838" i="11"/>
  <c r="X2839" i="11"/>
  <c r="Y2839" i="11"/>
  <c r="Z2839" i="11"/>
  <c r="AA2839" i="11"/>
  <c r="AB2839" i="11"/>
  <c r="AC2839" i="11"/>
  <c r="AE2839" i="11"/>
  <c r="X2840" i="11"/>
  <c r="Y2840" i="11"/>
  <c r="Z2840" i="11"/>
  <c r="AA2840" i="11"/>
  <c r="AB2840" i="11"/>
  <c r="AC2840" i="11"/>
  <c r="AE2840" i="11"/>
  <c r="X2841" i="11"/>
  <c r="Y2841" i="11"/>
  <c r="Z2841" i="11"/>
  <c r="AA2841" i="11"/>
  <c r="AB2841" i="11"/>
  <c r="AC2841" i="11"/>
  <c r="AE2841" i="11"/>
  <c r="X2842" i="11"/>
  <c r="Y2842" i="11"/>
  <c r="Z2842" i="11"/>
  <c r="AA2842" i="11"/>
  <c r="AB2842" i="11"/>
  <c r="AC2842" i="11"/>
  <c r="AE2842" i="11"/>
  <c r="X2843" i="11"/>
  <c r="Y2843" i="11"/>
  <c r="Z2843" i="11"/>
  <c r="AA2843" i="11"/>
  <c r="AB2843" i="11"/>
  <c r="AC2843" i="11"/>
  <c r="AE2843" i="11"/>
  <c r="X2844" i="11"/>
  <c r="Y2844" i="11"/>
  <c r="Z2844" i="11"/>
  <c r="AA2844" i="11"/>
  <c r="AB2844" i="11"/>
  <c r="AC2844" i="11"/>
  <c r="AE2844" i="11"/>
  <c r="X2845" i="11"/>
  <c r="Y2845" i="11"/>
  <c r="Z2845" i="11"/>
  <c r="AA2845" i="11"/>
  <c r="AB2845" i="11"/>
  <c r="AC2845" i="11"/>
  <c r="AE2845" i="11"/>
  <c r="X2846" i="11"/>
  <c r="Y2846" i="11"/>
  <c r="Z2846" i="11"/>
  <c r="AA2846" i="11"/>
  <c r="AB2846" i="11"/>
  <c r="AC2846" i="11"/>
  <c r="AE2846" i="11"/>
  <c r="X2847" i="11"/>
  <c r="Y2847" i="11"/>
  <c r="Z2847" i="11"/>
  <c r="AA2847" i="11"/>
  <c r="AB2847" i="11"/>
  <c r="AC2847" i="11"/>
  <c r="AE2847" i="11"/>
  <c r="X2848" i="11"/>
  <c r="Y2848" i="11"/>
  <c r="Z2848" i="11"/>
  <c r="AA2848" i="11"/>
  <c r="AB2848" i="11"/>
  <c r="AC2848" i="11"/>
  <c r="AE2848" i="11"/>
  <c r="X2849" i="11"/>
  <c r="Y2849" i="11"/>
  <c r="Z2849" i="11"/>
  <c r="AA2849" i="11"/>
  <c r="AB2849" i="11"/>
  <c r="AC2849" i="11"/>
  <c r="AE2849" i="11"/>
  <c r="X2850" i="11"/>
  <c r="Y2850" i="11"/>
  <c r="Z2850" i="11"/>
  <c r="AA2850" i="11"/>
  <c r="AB2850" i="11"/>
  <c r="AC2850" i="11"/>
  <c r="AE2850" i="11"/>
  <c r="X2851" i="11"/>
  <c r="Y2851" i="11"/>
  <c r="Z2851" i="11"/>
  <c r="AA2851" i="11"/>
  <c r="AB2851" i="11"/>
  <c r="AC2851" i="11"/>
  <c r="AE2851" i="11"/>
  <c r="X2852" i="11"/>
  <c r="Y2852" i="11"/>
  <c r="Z2852" i="11"/>
  <c r="AA2852" i="11"/>
  <c r="AB2852" i="11"/>
  <c r="AC2852" i="11"/>
  <c r="AE2852" i="11"/>
  <c r="X2853" i="11"/>
  <c r="Y2853" i="11"/>
  <c r="Z2853" i="11"/>
  <c r="AA2853" i="11"/>
  <c r="AB2853" i="11"/>
  <c r="AC2853" i="11"/>
  <c r="AE2853" i="11"/>
  <c r="X2854" i="11"/>
  <c r="Y2854" i="11"/>
  <c r="Z2854" i="11"/>
  <c r="AA2854" i="11"/>
  <c r="AB2854" i="11"/>
  <c r="AC2854" i="11"/>
  <c r="AE2854" i="11"/>
  <c r="X2855" i="11"/>
  <c r="Y2855" i="11"/>
  <c r="Z2855" i="11"/>
  <c r="AA2855" i="11"/>
  <c r="AB2855" i="11"/>
  <c r="AC2855" i="11"/>
  <c r="AE2855" i="11"/>
  <c r="X2856" i="11"/>
  <c r="Y2856" i="11"/>
  <c r="Z2856" i="11"/>
  <c r="AA2856" i="11"/>
  <c r="AB2856" i="11"/>
  <c r="AC2856" i="11"/>
  <c r="AE2856" i="11"/>
  <c r="X2857" i="11"/>
  <c r="Y2857" i="11"/>
  <c r="Z2857" i="11"/>
  <c r="AA2857" i="11"/>
  <c r="AB2857" i="11"/>
  <c r="AC2857" i="11"/>
  <c r="AE2857" i="11"/>
  <c r="X2858" i="11"/>
  <c r="Y2858" i="11"/>
  <c r="Z2858" i="11"/>
  <c r="AA2858" i="11"/>
  <c r="AB2858" i="11"/>
  <c r="AC2858" i="11"/>
  <c r="AE2858" i="11"/>
  <c r="X2859" i="11"/>
  <c r="Y2859" i="11"/>
  <c r="Z2859" i="11"/>
  <c r="AA2859" i="11"/>
  <c r="AB2859" i="11"/>
  <c r="AC2859" i="11"/>
  <c r="AE2859" i="11"/>
  <c r="X2860" i="11"/>
  <c r="Y2860" i="11"/>
  <c r="Z2860" i="11"/>
  <c r="AA2860" i="11"/>
  <c r="AB2860" i="11"/>
  <c r="AC2860" i="11"/>
  <c r="AE2860" i="11"/>
  <c r="X2861" i="11"/>
  <c r="Y2861" i="11"/>
  <c r="Z2861" i="11"/>
  <c r="AA2861" i="11"/>
  <c r="AB2861" i="11"/>
  <c r="AC2861" i="11"/>
  <c r="AE2861" i="11"/>
  <c r="X2862" i="11"/>
  <c r="Y2862" i="11"/>
  <c r="Z2862" i="11"/>
  <c r="AA2862" i="11"/>
  <c r="AB2862" i="11"/>
  <c r="AC2862" i="11"/>
  <c r="AE2862" i="11"/>
  <c r="X2863" i="11"/>
  <c r="Y2863" i="11"/>
  <c r="Z2863" i="11"/>
  <c r="AA2863" i="11"/>
  <c r="AB2863" i="11"/>
  <c r="AC2863" i="11"/>
  <c r="AE2863" i="11"/>
  <c r="X2864" i="11"/>
  <c r="Y2864" i="11"/>
  <c r="Z2864" i="11"/>
  <c r="AA2864" i="11"/>
  <c r="AB2864" i="11"/>
  <c r="AC2864" i="11"/>
  <c r="AE2864" i="11"/>
  <c r="X2865" i="11"/>
  <c r="Y2865" i="11"/>
  <c r="Z2865" i="11"/>
  <c r="AA2865" i="11"/>
  <c r="AB2865" i="11"/>
  <c r="AC2865" i="11"/>
  <c r="AE2865" i="11"/>
  <c r="X2866" i="11"/>
  <c r="Y2866" i="11"/>
  <c r="Z2866" i="11"/>
  <c r="AA2866" i="11"/>
  <c r="AB2866" i="11"/>
  <c r="AC2866" i="11"/>
  <c r="AE2866" i="11"/>
  <c r="X2867" i="11"/>
  <c r="Y2867" i="11"/>
  <c r="Z2867" i="11"/>
  <c r="AA2867" i="11"/>
  <c r="AB2867" i="11"/>
  <c r="AC2867" i="11"/>
  <c r="AE2867" i="11"/>
  <c r="X2868" i="11"/>
  <c r="Y2868" i="11"/>
  <c r="Z2868" i="11"/>
  <c r="AA2868" i="11"/>
  <c r="AB2868" i="11"/>
  <c r="AC2868" i="11"/>
  <c r="AE2868" i="11"/>
  <c r="X2869" i="11"/>
  <c r="Y2869" i="11"/>
  <c r="Z2869" i="11"/>
  <c r="AA2869" i="11"/>
  <c r="AB2869" i="11"/>
  <c r="AC2869" i="11"/>
  <c r="AE2869" i="11"/>
  <c r="X2870" i="11"/>
  <c r="Y2870" i="11"/>
  <c r="Z2870" i="11"/>
  <c r="AA2870" i="11"/>
  <c r="AB2870" i="11"/>
  <c r="AC2870" i="11"/>
  <c r="AE2870" i="11"/>
  <c r="X2871" i="11"/>
  <c r="Y2871" i="11"/>
  <c r="Z2871" i="11"/>
  <c r="AA2871" i="11"/>
  <c r="AB2871" i="11"/>
  <c r="AC2871" i="11"/>
  <c r="AE2871" i="11"/>
  <c r="X2872" i="11"/>
  <c r="Y2872" i="11"/>
  <c r="Z2872" i="11"/>
  <c r="AA2872" i="11"/>
  <c r="AB2872" i="11"/>
  <c r="AC2872" i="11"/>
  <c r="AE2872" i="11"/>
  <c r="X2873" i="11"/>
  <c r="Y2873" i="11"/>
  <c r="Z2873" i="11"/>
  <c r="AA2873" i="11"/>
  <c r="AB2873" i="11"/>
  <c r="AC2873" i="11"/>
  <c r="AE2873" i="11"/>
  <c r="X2874" i="11"/>
  <c r="Y2874" i="11"/>
  <c r="Z2874" i="11"/>
  <c r="AA2874" i="11"/>
  <c r="AB2874" i="11"/>
  <c r="AC2874" i="11"/>
  <c r="AE2874" i="11"/>
  <c r="X2875" i="11"/>
  <c r="Y2875" i="11"/>
  <c r="Z2875" i="11"/>
  <c r="AA2875" i="11"/>
  <c r="AB2875" i="11"/>
  <c r="AC2875" i="11"/>
  <c r="AE2875" i="11"/>
  <c r="X2876" i="11"/>
  <c r="Y2876" i="11"/>
  <c r="Z2876" i="11"/>
  <c r="AA2876" i="11"/>
  <c r="AB2876" i="11"/>
  <c r="AC2876" i="11"/>
  <c r="AE2876" i="11"/>
  <c r="X2877" i="11"/>
  <c r="Y2877" i="11"/>
  <c r="Z2877" i="11"/>
  <c r="AA2877" i="11"/>
  <c r="AB2877" i="11"/>
  <c r="AC2877" i="11"/>
  <c r="AE2877" i="11"/>
  <c r="X2878" i="11"/>
  <c r="Y2878" i="11"/>
  <c r="Z2878" i="11"/>
  <c r="AA2878" i="11"/>
  <c r="AB2878" i="11"/>
  <c r="AC2878" i="11"/>
  <c r="AE2878" i="11"/>
  <c r="X2879" i="11"/>
  <c r="Y2879" i="11"/>
  <c r="Z2879" i="11"/>
  <c r="AA2879" i="11"/>
  <c r="AB2879" i="11"/>
  <c r="AC2879" i="11"/>
  <c r="AE2879" i="11"/>
  <c r="X2880" i="11"/>
  <c r="Y2880" i="11"/>
  <c r="Z2880" i="11"/>
  <c r="AA2880" i="11"/>
  <c r="AB2880" i="11"/>
  <c r="AC2880" i="11"/>
  <c r="AE2880" i="11"/>
  <c r="X2881" i="11"/>
  <c r="Y2881" i="11"/>
  <c r="Z2881" i="11"/>
  <c r="AA2881" i="11"/>
  <c r="AB2881" i="11"/>
  <c r="AC2881" i="11"/>
  <c r="AE2881" i="11"/>
  <c r="X2882" i="11"/>
  <c r="Y2882" i="11"/>
  <c r="Z2882" i="11"/>
  <c r="AA2882" i="11"/>
  <c r="AB2882" i="11"/>
  <c r="AC2882" i="11"/>
  <c r="AE2882" i="11"/>
  <c r="X2883" i="11"/>
  <c r="Y2883" i="11"/>
  <c r="Z2883" i="11"/>
  <c r="AA2883" i="11"/>
  <c r="AB2883" i="11"/>
  <c r="AC2883" i="11"/>
  <c r="AE2883" i="11"/>
  <c r="X2884" i="11"/>
  <c r="Y2884" i="11"/>
  <c r="Z2884" i="11"/>
  <c r="AA2884" i="11"/>
  <c r="AB2884" i="11"/>
  <c r="AC2884" i="11"/>
  <c r="AE2884" i="11"/>
  <c r="X2885" i="11"/>
  <c r="Y2885" i="11"/>
  <c r="Z2885" i="11"/>
  <c r="AA2885" i="11"/>
  <c r="AB2885" i="11"/>
  <c r="AC2885" i="11"/>
  <c r="AE2885" i="11"/>
  <c r="X2886" i="11"/>
  <c r="Y2886" i="11"/>
  <c r="Z2886" i="11"/>
  <c r="AA2886" i="11"/>
  <c r="AB2886" i="11"/>
  <c r="AC2886" i="11"/>
  <c r="AE2886" i="11"/>
  <c r="X2887" i="11"/>
  <c r="Y2887" i="11"/>
  <c r="Z2887" i="11"/>
  <c r="AA2887" i="11"/>
  <c r="AB2887" i="11"/>
  <c r="AC2887" i="11"/>
  <c r="AE2887" i="11"/>
  <c r="X2888" i="11"/>
  <c r="Y2888" i="11"/>
  <c r="Z2888" i="11"/>
  <c r="AA2888" i="11"/>
  <c r="AB2888" i="11"/>
  <c r="AC2888" i="11"/>
  <c r="AE2888" i="11"/>
  <c r="X2889" i="11"/>
  <c r="Y2889" i="11"/>
  <c r="Z2889" i="11"/>
  <c r="AA2889" i="11"/>
  <c r="AB2889" i="11"/>
  <c r="AC2889" i="11"/>
  <c r="AE2889" i="11"/>
  <c r="X2890" i="11"/>
  <c r="Y2890" i="11"/>
  <c r="Z2890" i="11"/>
  <c r="AA2890" i="11"/>
  <c r="AB2890" i="11"/>
  <c r="AC2890" i="11"/>
  <c r="AE2890" i="11"/>
  <c r="X2891" i="11"/>
  <c r="Y2891" i="11"/>
  <c r="Z2891" i="11"/>
  <c r="AA2891" i="11"/>
  <c r="AB2891" i="11"/>
  <c r="AC2891" i="11"/>
  <c r="AE2891" i="11"/>
  <c r="X2892" i="11"/>
  <c r="Y2892" i="11"/>
  <c r="Z2892" i="11"/>
  <c r="AA2892" i="11"/>
  <c r="AB2892" i="11"/>
  <c r="AC2892" i="11"/>
  <c r="AE2892" i="11"/>
  <c r="X2893" i="11"/>
  <c r="Y2893" i="11"/>
  <c r="Z2893" i="11"/>
  <c r="AA2893" i="11"/>
  <c r="AB2893" i="11"/>
  <c r="AC2893" i="11"/>
  <c r="AE2893" i="11"/>
  <c r="X2894" i="11"/>
  <c r="Y2894" i="11"/>
  <c r="Z2894" i="11"/>
  <c r="AA2894" i="11"/>
  <c r="AB2894" i="11"/>
  <c r="AC2894" i="11"/>
  <c r="AE2894" i="11"/>
  <c r="X2895" i="11"/>
  <c r="Y2895" i="11"/>
  <c r="Z2895" i="11"/>
  <c r="AA2895" i="11"/>
  <c r="AB2895" i="11"/>
  <c r="AC2895" i="11"/>
  <c r="AE2895" i="11"/>
  <c r="X2896" i="11"/>
  <c r="Y2896" i="11"/>
  <c r="Z2896" i="11"/>
  <c r="AA2896" i="11"/>
  <c r="AB2896" i="11"/>
  <c r="AC2896" i="11"/>
  <c r="AE2896" i="11"/>
  <c r="X2897" i="11"/>
  <c r="Y2897" i="11"/>
  <c r="Z2897" i="11"/>
  <c r="AA2897" i="11"/>
  <c r="AB2897" i="11"/>
  <c r="AC2897" i="11"/>
  <c r="AE2897" i="11"/>
  <c r="X2898" i="11"/>
  <c r="Y2898" i="11"/>
  <c r="Z2898" i="11"/>
  <c r="AA2898" i="11"/>
  <c r="AB2898" i="11"/>
  <c r="AC2898" i="11"/>
  <c r="AE2898" i="11"/>
  <c r="X2899" i="11"/>
  <c r="Y2899" i="11"/>
  <c r="Z2899" i="11"/>
  <c r="AA2899" i="11"/>
  <c r="AB2899" i="11"/>
  <c r="AC2899" i="11"/>
  <c r="AE2899" i="11"/>
  <c r="X2900" i="11"/>
  <c r="Y2900" i="11"/>
  <c r="Z2900" i="11"/>
  <c r="AA2900" i="11"/>
  <c r="AB2900" i="11"/>
  <c r="AC2900" i="11"/>
  <c r="AE2900" i="11"/>
  <c r="X2901" i="11"/>
  <c r="Y2901" i="11"/>
  <c r="Z2901" i="11"/>
  <c r="AA2901" i="11"/>
  <c r="AB2901" i="11"/>
  <c r="AC2901" i="11"/>
  <c r="AE2901" i="11"/>
  <c r="X2902" i="11"/>
  <c r="Y2902" i="11"/>
  <c r="Z2902" i="11"/>
  <c r="AA2902" i="11"/>
  <c r="AB2902" i="11"/>
  <c r="AC2902" i="11"/>
  <c r="AE2902" i="11"/>
  <c r="X2903" i="11"/>
  <c r="Y2903" i="11"/>
  <c r="Z2903" i="11"/>
  <c r="AA2903" i="11"/>
  <c r="AB2903" i="11"/>
  <c r="AC2903" i="11"/>
  <c r="AE2903" i="11"/>
  <c r="X2904" i="11"/>
  <c r="Y2904" i="11"/>
  <c r="Z2904" i="11"/>
  <c r="AA2904" i="11"/>
  <c r="AB2904" i="11"/>
  <c r="AC2904" i="11"/>
  <c r="AE2904" i="11"/>
  <c r="X2905" i="11"/>
  <c r="Y2905" i="11"/>
  <c r="Z2905" i="11"/>
  <c r="AA2905" i="11"/>
  <c r="AB2905" i="11"/>
  <c r="AC2905" i="11"/>
  <c r="AE2905" i="11"/>
  <c r="X2906" i="11"/>
  <c r="Y2906" i="11"/>
  <c r="Z2906" i="11"/>
  <c r="AA2906" i="11"/>
  <c r="AB2906" i="11"/>
  <c r="AC2906" i="11"/>
  <c r="AE2906" i="11"/>
  <c r="X2907" i="11"/>
  <c r="Y2907" i="11"/>
  <c r="Z2907" i="11"/>
  <c r="AA2907" i="11"/>
  <c r="AB2907" i="11"/>
  <c r="AC2907" i="11"/>
  <c r="AE2907" i="11"/>
  <c r="X2908" i="11"/>
  <c r="Y2908" i="11"/>
  <c r="Z2908" i="11"/>
  <c r="AA2908" i="11"/>
  <c r="AB2908" i="11"/>
  <c r="AC2908" i="11"/>
  <c r="AE2908" i="11"/>
  <c r="X2909" i="11"/>
  <c r="Y2909" i="11"/>
  <c r="Z2909" i="11"/>
  <c r="AA2909" i="11"/>
  <c r="AB2909" i="11"/>
  <c r="AC2909" i="11"/>
  <c r="AE2909" i="11"/>
  <c r="X2910" i="11"/>
  <c r="Y2910" i="11"/>
  <c r="Z2910" i="11"/>
  <c r="AA2910" i="11"/>
  <c r="AB2910" i="11"/>
  <c r="AC2910" i="11"/>
  <c r="AE2910" i="11"/>
  <c r="X2911" i="11"/>
  <c r="Y2911" i="11"/>
  <c r="Z2911" i="11"/>
  <c r="AA2911" i="11"/>
  <c r="AB2911" i="11"/>
  <c r="AC2911" i="11"/>
  <c r="AE2911" i="11"/>
  <c r="X2912" i="11"/>
  <c r="Y2912" i="11"/>
  <c r="Z2912" i="11"/>
  <c r="AA2912" i="11"/>
  <c r="AB2912" i="11"/>
  <c r="AC2912" i="11"/>
  <c r="AE2912" i="11"/>
  <c r="X2913" i="11"/>
  <c r="Y2913" i="11"/>
  <c r="Z2913" i="11"/>
  <c r="AA2913" i="11"/>
  <c r="AB2913" i="11"/>
  <c r="AC2913" i="11"/>
  <c r="AE2913" i="11"/>
  <c r="X2914" i="11"/>
  <c r="Y2914" i="11"/>
  <c r="Z2914" i="11"/>
  <c r="AA2914" i="11"/>
  <c r="AB2914" i="11"/>
  <c r="AC2914" i="11"/>
  <c r="AE2914" i="11"/>
  <c r="X2915" i="11"/>
  <c r="Y2915" i="11"/>
  <c r="Z2915" i="11"/>
  <c r="AA2915" i="11"/>
  <c r="AB2915" i="11"/>
  <c r="AC2915" i="11"/>
  <c r="AE2915" i="11"/>
  <c r="X2916" i="11"/>
  <c r="Y2916" i="11"/>
  <c r="Z2916" i="11"/>
  <c r="AA2916" i="11"/>
  <c r="AB2916" i="11"/>
  <c r="AC2916" i="11"/>
  <c r="AE2916" i="11"/>
  <c r="X2917" i="11"/>
  <c r="Y2917" i="11"/>
  <c r="Z2917" i="11"/>
  <c r="AA2917" i="11"/>
  <c r="AB2917" i="11"/>
  <c r="AC2917" i="11"/>
  <c r="AE2917" i="11"/>
  <c r="X2918" i="11"/>
  <c r="Y2918" i="11"/>
  <c r="Z2918" i="11"/>
  <c r="AA2918" i="11"/>
  <c r="AB2918" i="11"/>
  <c r="AC2918" i="11"/>
  <c r="AE2918" i="11"/>
  <c r="X2919" i="11"/>
  <c r="Y2919" i="11"/>
  <c r="Z2919" i="11"/>
  <c r="AA2919" i="11"/>
  <c r="AB2919" i="11"/>
  <c r="AC2919" i="11"/>
  <c r="AE2919" i="11"/>
  <c r="X2920" i="11"/>
  <c r="Y2920" i="11"/>
  <c r="Z2920" i="11"/>
  <c r="AA2920" i="11"/>
  <c r="AB2920" i="11"/>
  <c r="AC2920" i="11"/>
  <c r="AE2920" i="11"/>
  <c r="X2921" i="11"/>
  <c r="Y2921" i="11"/>
  <c r="Z2921" i="11"/>
  <c r="AA2921" i="11"/>
  <c r="AB2921" i="11"/>
  <c r="AC2921" i="11"/>
  <c r="AE2921" i="11"/>
  <c r="X2922" i="11"/>
  <c r="Y2922" i="11"/>
  <c r="Z2922" i="11"/>
  <c r="AA2922" i="11"/>
  <c r="AB2922" i="11"/>
  <c r="AC2922" i="11"/>
  <c r="AE2922" i="11"/>
  <c r="X2923" i="11"/>
  <c r="Y2923" i="11"/>
  <c r="Z2923" i="11"/>
  <c r="AA2923" i="11"/>
  <c r="AB2923" i="11"/>
  <c r="AC2923" i="11"/>
  <c r="AE2923" i="11"/>
  <c r="X2924" i="11"/>
  <c r="Y2924" i="11"/>
  <c r="Z2924" i="11"/>
  <c r="AA2924" i="11"/>
  <c r="AB2924" i="11"/>
  <c r="AC2924" i="11"/>
  <c r="AE2924" i="11"/>
  <c r="X2925" i="11"/>
  <c r="Y2925" i="11"/>
  <c r="Z2925" i="11"/>
  <c r="AA2925" i="11"/>
  <c r="AB2925" i="11"/>
  <c r="AC2925" i="11"/>
  <c r="AE2925" i="11"/>
  <c r="X2926" i="11"/>
  <c r="Y2926" i="11"/>
  <c r="Z2926" i="11"/>
  <c r="AA2926" i="11"/>
  <c r="AB2926" i="11"/>
  <c r="AC2926" i="11"/>
  <c r="AE2926" i="11"/>
  <c r="X2927" i="11"/>
  <c r="Y2927" i="11"/>
  <c r="Z2927" i="11"/>
  <c r="AA2927" i="11"/>
  <c r="AB2927" i="11"/>
  <c r="AC2927" i="11"/>
  <c r="AE2927" i="11"/>
  <c r="X2928" i="11"/>
  <c r="Y2928" i="11"/>
  <c r="Z2928" i="11"/>
  <c r="AA2928" i="11"/>
  <c r="AB2928" i="11"/>
  <c r="AC2928" i="11"/>
  <c r="AE2928" i="11"/>
  <c r="X2929" i="11"/>
  <c r="Y2929" i="11"/>
  <c r="Z2929" i="11"/>
  <c r="AA2929" i="11"/>
  <c r="AB2929" i="11"/>
  <c r="AC2929" i="11"/>
  <c r="AE2929" i="11"/>
  <c r="X2930" i="11"/>
  <c r="Y2930" i="11"/>
  <c r="Z2930" i="11"/>
  <c r="AA2930" i="11"/>
  <c r="AB2930" i="11"/>
  <c r="AC2930" i="11"/>
  <c r="AE2930" i="11"/>
  <c r="X2931" i="11"/>
  <c r="Y2931" i="11"/>
  <c r="Z2931" i="11"/>
  <c r="AA2931" i="11"/>
  <c r="AB2931" i="11"/>
  <c r="AC2931" i="11"/>
  <c r="AE2931" i="11"/>
  <c r="X2932" i="11"/>
  <c r="Y2932" i="11"/>
  <c r="Z2932" i="11"/>
  <c r="AA2932" i="11"/>
  <c r="AB2932" i="11"/>
  <c r="AC2932" i="11"/>
  <c r="AE2932" i="11"/>
  <c r="X2933" i="11"/>
  <c r="Y2933" i="11"/>
  <c r="Z2933" i="11"/>
  <c r="AA2933" i="11"/>
  <c r="AB2933" i="11"/>
  <c r="AC2933" i="11"/>
  <c r="AE2933" i="11"/>
  <c r="X2934" i="11"/>
  <c r="Y2934" i="11"/>
  <c r="Z2934" i="11"/>
  <c r="AA2934" i="11"/>
  <c r="AB2934" i="11"/>
  <c r="AC2934" i="11"/>
  <c r="AE2934" i="11"/>
  <c r="X2935" i="11"/>
  <c r="Y2935" i="11"/>
  <c r="Z2935" i="11"/>
  <c r="AA2935" i="11"/>
  <c r="AB2935" i="11"/>
  <c r="AC2935" i="11"/>
  <c r="AE2935" i="11"/>
  <c r="X2936" i="11"/>
  <c r="Y2936" i="11"/>
  <c r="Z2936" i="11"/>
  <c r="AA2936" i="11"/>
  <c r="AB2936" i="11"/>
  <c r="AC2936" i="11"/>
  <c r="AE2936" i="11"/>
  <c r="X2937" i="11"/>
  <c r="Y2937" i="11"/>
  <c r="Z2937" i="11"/>
  <c r="AA2937" i="11"/>
  <c r="AB2937" i="11"/>
  <c r="AC2937" i="11"/>
  <c r="AE2937" i="11"/>
  <c r="X2938" i="11"/>
  <c r="Y2938" i="11"/>
  <c r="Z2938" i="11"/>
  <c r="AA2938" i="11"/>
  <c r="AB2938" i="11"/>
  <c r="AC2938" i="11"/>
  <c r="AE2938" i="11"/>
  <c r="X2939" i="11"/>
  <c r="Y2939" i="11"/>
  <c r="Z2939" i="11"/>
  <c r="AA2939" i="11"/>
  <c r="AB2939" i="11"/>
  <c r="AC2939" i="11"/>
  <c r="AE2939" i="11"/>
  <c r="X2940" i="11"/>
  <c r="Y2940" i="11"/>
  <c r="Z2940" i="11"/>
  <c r="AA2940" i="11"/>
  <c r="AB2940" i="11"/>
  <c r="AC2940" i="11"/>
  <c r="AE2940" i="11"/>
  <c r="X2941" i="11"/>
  <c r="Y2941" i="11"/>
  <c r="Z2941" i="11"/>
  <c r="AA2941" i="11"/>
  <c r="AB2941" i="11"/>
  <c r="AC2941" i="11"/>
  <c r="AE2941" i="11"/>
  <c r="X2942" i="11"/>
  <c r="Y2942" i="11"/>
  <c r="Z2942" i="11"/>
  <c r="AA2942" i="11"/>
  <c r="AB2942" i="11"/>
  <c r="AC2942" i="11"/>
  <c r="AE2942" i="11"/>
  <c r="X2943" i="11"/>
  <c r="Y2943" i="11"/>
  <c r="Z2943" i="11"/>
  <c r="AA2943" i="11"/>
  <c r="AB2943" i="11"/>
  <c r="AC2943" i="11"/>
  <c r="AE2943" i="11"/>
  <c r="X2944" i="11"/>
  <c r="Y2944" i="11"/>
  <c r="Z2944" i="11"/>
  <c r="AA2944" i="11"/>
  <c r="AB2944" i="11"/>
  <c r="AC2944" i="11"/>
  <c r="AE2944" i="11"/>
  <c r="X2945" i="11"/>
  <c r="Y2945" i="11"/>
  <c r="Z2945" i="11"/>
  <c r="AA2945" i="11"/>
  <c r="AB2945" i="11"/>
  <c r="AC2945" i="11"/>
  <c r="AE2945" i="11"/>
  <c r="X2946" i="11"/>
  <c r="Y2946" i="11"/>
  <c r="Z2946" i="11"/>
  <c r="AA2946" i="11"/>
  <c r="AB2946" i="11"/>
  <c r="AC2946" i="11"/>
  <c r="AE2946" i="11"/>
  <c r="X2947" i="11"/>
  <c r="Y2947" i="11"/>
  <c r="Z2947" i="11"/>
  <c r="AA2947" i="11"/>
  <c r="AB2947" i="11"/>
  <c r="AC2947" i="11"/>
  <c r="AE2947" i="11"/>
  <c r="X2948" i="11"/>
  <c r="Y2948" i="11"/>
  <c r="Z2948" i="11"/>
  <c r="AA2948" i="11"/>
  <c r="AB2948" i="11"/>
  <c r="AC2948" i="11"/>
  <c r="AE2948" i="11"/>
  <c r="X2949" i="11"/>
  <c r="Y2949" i="11"/>
  <c r="Z2949" i="11"/>
  <c r="AA2949" i="11"/>
  <c r="AB2949" i="11"/>
  <c r="AC2949" i="11"/>
  <c r="AE2949" i="11"/>
  <c r="X2950" i="11"/>
  <c r="Y2950" i="11"/>
  <c r="Z2950" i="11"/>
  <c r="AA2950" i="11"/>
  <c r="AB2950" i="11"/>
  <c r="AC2950" i="11"/>
  <c r="AE2950" i="11"/>
  <c r="X2951" i="11"/>
  <c r="Y2951" i="11"/>
  <c r="Z2951" i="11"/>
  <c r="AA2951" i="11"/>
  <c r="AB2951" i="11"/>
  <c r="AC2951" i="11"/>
  <c r="AE2951" i="11"/>
  <c r="X2952" i="11"/>
  <c r="Y2952" i="11"/>
  <c r="Z2952" i="11"/>
  <c r="AA2952" i="11"/>
  <c r="AB2952" i="11"/>
  <c r="AC2952" i="11"/>
  <c r="AE2952" i="11"/>
  <c r="X2953" i="11"/>
  <c r="Y2953" i="11"/>
  <c r="Z2953" i="11"/>
  <c r="AA2953" i="11"/>
  <c r="AB2953" i="11"/>
  <c r="AC2953" i="11"/>
  <c r="AE2953" i="11"/>
  <c r="X2954" i="11"/>
  <c r="Y2954" i="11"/>
  <c r="Z2954" i="11"/>
  <c r="AA2954" i="11"/>
  <c r="AB2954" i="11"/>
  <c r="AC2954" i="11"/>
  <c r="AE2954" i="11"/>
  <c r="X2955" i="11"/>
  <c r="Y2955" i="11"/>
  <c r="Z2955" i="11"/>
  <c r="AA2955" i="11"/>
  <c r="AB2955" i="11"/>
  <c r="AC2955" i="11"/>
  <c r="AE2955" i="11"/>
  <c r="X2956" i="11"/>
  <c r="Y2956" i="11"/>
  <c r="Z2956" i="11"/>
  <c r="AA2956" i="11"/>
  <c r="AB2956" i="11"/>
  <c r="AC2956" i="11"/>
  <c r="AE2956" i="11"/>
  <c r="X2957" i="11"/>
  <c r="Y2957" i="11"/>
  <c r="Z2957" i="11"/>
  <c r="AA2957" i="11"/>
  <c r="AB2957" i="11"/>
  <c r="AC2957" i="11"/>
  <c r="AE2957" i="11"/>
  <c r="X2958" i="11"/>
  <c r="Y2958" i="11"/>
  <c r="Z2958" i="11"/>
  <c r="AA2958" i="11"/>
  <c r="AB2958" i="11"/>
  <c r="AC2958" i="11"/>
  <c r="AE2958" i="11"/>
  <c r="X2959" i="11"/>
  <c r="Y2959" i="11"/>
  <c r="Z2959" i="11"/>
  <c r="AA2959" i="11"/>
  <c r="AB2959" i="11"/>
  <c r="AC2959" i="11"/>
  <c r="AE2959" i="11"/>
  <c r="X2960" i="11"/>
  <c r="Y2960" i="11"/>
  <c r="Z2960" i="11"/>
  <c r="AA2960" i="11"/>
  <c r="AB2960" i="11"/>
  <c r="AC2960" i="11"/>
  <c r="AE2960" i="11"/>
  <c r="X2961" i="11"/>
  <c r="Y2961" i="11"/>
  <c r="Z2961" i="11"/>
  <c r="AA2961" i="11"/>
  <c r="AB2961" i="11"/>
  <c r="AC2961" i="11"/>
  <c r="AE2961" i="11"/>
  <c r="X2962" i="11"/>
  <c r="Y2962" i="11"/>
  <c r="Z2962" i="11"/>
  <c r="AA2962" i="11"/>
  <c r="AB2962" i="11"/>
  <c r="AC2962" i="11"/>
  <c r="AE2962" i="11"/>
  <c r="X2963" i="11"/>
  <c r="Y2963" i="11"/>
  <c r="Z2963" i="11"/>
  <c r="AA2963" i="11"/>
  <c r="AB2963" i="11"/>
  <c r="AC2963" i="11"/>
  <c r="AE2963" i="11"/>
  <c r="X2964" i="11"/>
  <c r="Y2964" i="11"/>
  <c r="Z2964" i="11"/>
  <c r="AA2964" i="11"/>
  <c r="AB2964" i="11"/>
  <c r="AC2964" i="11"/>
  <c r="AE2964" i="11"/>
  <c r="X2965" i="11"/>
  <c r="Y2965" i="11"/>
  <c r="Z2965" i="11"/>
  <c r="AA2965" i="11"/>
  <c r="AB2965" i="11"/>
  <c r="AC2965" i="11"/>
  <c r="AE2965" i="11"/>
  <c r="X2966" i="11"/>
  <c r="Y2966" i="11"/>
  <c r="Z2966" i="11"/>
  <c r="AA2966" i="11"/>
  <c r="AB2966" i="11"/>
  <c r="AC2966" i="11"/>
  <c r="AE2966" i="11"/>
  <c r="X2967" i="11"/>
  <c r="Y2967" i="11"/>
  <c r="Z2967" i="11"/>
  <c r="AA2967" i="11"/>
  <c r="AB2967" i="11"/>
  <c r="AC2967" i="11"/>
  <c r="AE2967" i="11"/>
  <c r="X2968" i="11"/>
  <c r="Y2968" i="11"/>
  <c r="Z2968" i="11"/>
  <c r="AA2968" i="11"/>
  <c r="AB2968" i="11"/>
  <c r="AC2968" i="11"/>
  <c r="AE2968" i="11"/>
  <c r="X2969" i="11"/>
  <c r="Y2969" i="11"/>
  <c r="Z2969" i="11"/>
  <c r="AA2969" i="11"/>
  <c r="AB2969" i="11"/>
  <c r="AC2969" i="11"/>
  <c r="AE2969" i="11"/>
  <c r="X2970" i="11"/>
  <c r="Y2970" i="11"/>
  <c r="Z2970" i="11"/>
  <c r="AA2970" i="11"/>
  <c r="AB2970" i="11"/>
  <c r="AC2970" i="11"/>
  <c r="AE2970" i="11"/>
  <c r="X2971" i="11"/>
  <c r="Y2971" i="11"/>
  <c r="Z2971" i="11"/>
  <c r="AA2971" i="11"/>
  <c r="AB2971" i="11"/>
  <c r="AC2971" i="11"/>
  <c r="AE2971" i="11"/>
  <c r="X2972" i="11"/>
  <c r="Y2972" i="11"/>
  <c r="Z2972" i="11"/>
  <c r="AA2972" i="11"/>
  <c r="AB2972" i="11"/>
  <c r="AC2972" i="11"/>
  <c r="AE2972" i="11"/>
  <c r="X2973" i="11"/>
  <c r="Y2973" i="11"/>
  <c r="Z2973" i="11"/>
  <c r="AA2973" i="11"/>
  <c r="AB2973" i="11"/>
  <c r="AC2973" i="11"/>
  <c r="AE2973" i="11"/>
  <c r="X2974" i="11"/>
  <c r="Y2974" i="11"/>
  <c r="Z2974" i="11"/>
  <c r="AA2974" i="11"/>
  <c r="AB2974" i="11"/>
  <c r="AC2974" i="11"/>
  <c r="AE2974" i="11"/>
  <c r="X2975" i="11"/>
  <c r="Y2975" i="11"/>
  <c r="Z2975" i="11"/>
  <c r="AA2975" i="11"/>
  <c r="AB2975" i="11"/>
  <c r="AC2975" i="11"/>
  <c r="AE2975" i="11"/>
  <c r="X2976" i="11"/>
  <c r="Y2976" i="11"/>
  <c r="Z2976" i="11"/>
  <c r="AA2976" i="11"/>
  <c r="AB2976" i="11"/>
  <c r="AC2976" i="11"/>
  <c r="AE2976" i="11"/>
  <c r="X2977" i="11"/>
  <c r="Y2977" i="11"/>
  <c r="Z2977" i="11"/>
  <c r="AA2977" i="11"/>
  <c r="AB2977" i="11"/>
  <c r="AC2977" i="11"/>
  <c r="AE2977" i="11"/>
  <c r="X2978" i="11"/>
  <c r="Y2978" i="11"/>
  <c r="Z2978" i="11"/>
  <c r="AA2978" i="11"/>
  <c r="AB2978" i="11"/>
  <c r="AC2978" i="11"/>
  <c r="AE2978" i="11"/>
  <c r="X2979" i="11"/>
  <c r="Y2979" i="11"/>
  <c r="Z2979" i="11"/>
  <c r="AA2979" i="11"/>
  <c r="AB2979" i="11"/>
  <c r="AC2979" i="11"/>
  <c r="AE2979" i="11"/>
  <c r="X2980" i="11"/>
  <c r="Y2980" i="11"/>
  <c r="Z2980" i="11"/>
  <c r="AA2980" i="11"/>
  <c r="AB2980" i="11"/>
  <c r="AC2980" i="11"/>
  <c r="AE2980" i="11"/>
  <c r="X2981" i="11"/>
  <c r="Y2981" i="11"/>
  <c r="Z2981" i="11"/>
  <c r="AA2981" i="11"/>
  <c r="AB2981" i="11"/>
  <c r="AC2981" i="11"/>
  <c r="AE2981" i="11"/>
  <c r="X2982" i="11"/>
  <c r="Y2982" i="11"/>
  <c r="Z2982" i="11"/>
  <c r="AA2982" i="11"/>
  <c r="AB2982" i="11"/>
  <c r="AC2982" i="11"/>
  <c r="AE2982" i="11"/>
  <c r="X2983" i="11"/>
  <c r="Y2983" i="11"/>
  <c r="Z2983" i="11"/>
  <c r="AA2983" i="11"/>
  <c r="AB2983" i="11"/>
  <c r="AC2983" i="11"/>
  <c r="AE2983" i="11"/>
  <c r="X2984" i="11"/>
  <c r="Y2984" i="11"/>
  <c r="Z2984" i="11"/>
  <c r="AA2984" i="11"/>
  <c r="AB2984" i="11"/>
  <c r="AC2984" i="11"/>
  <c r="AE2984" i="11"/>
  <c r="X2985" i="11"/>
  <c r="Y2985" i="11"/>
  <c r="Z2985" i="11"/>
  <c r="AA2985" i="11"/>
  <c r="AB2985" i="11"/>
  <c r="AC2985" i="11"/>
  <c r="AE2985" i="11"/>
  <c r="X2986" i="11"/>
  <c r="Y2986" i="11"/>
  <c r="Z2986" i="11"/>
  <c r="AA2986" i="11"/>
  <c r="AB2986" i="11"/>
  <c r="AC2986" i="11"/>
  <c r="AE2986" i="11"/>
  <c r="X2987" i="11"/>
  <c r="Y2987" i="11"/>
  <c r="Z2987" i="11"/>
  <c r="AA2987" i="11"/>
  <c r="AB2987" i="11"/>
  <c r="AC2987" i="11"/>
  <c r="AE2987" i="11"/>
  <c r="X2988" i="11"/>
  <c r="Y2988" i="11"/>
  <c r="Z2988" i="11"/>
  <c r="AA2988" i="11"/>
  <c r="AB2988" i="11"/>
  <c r="AC2988" i="11"/>
  <c r="AE2988" i="11"/>
  <c r="X2989" i="11"/>
  <c r="Y2989" i="11"/>
  <c r="Z2989" i="11"/>
  <c r="AA2989" i="11"/>
  <c r="AB2989" i="11"/>
  <c r="AC2989" i="11"/>
  <c r="AE2989" i="11"/>
  <c r="X2990" i="11"/>
  <c r="Y2990" i="11"/>
  <c r="Z2990" i="11"/>
  <c r="AA2990" i="11"/>
  <c r="AB2990" i="11"/>
  <c r="AC2990" i="11"/>
  <c r="AE2990" i="11"/>
  <c r="X2991" i="11"/>
  <c r="Y2991" i="11"/>
  <c r="Z2991" i="11"/>
  <c r="AA2991" i="11"/>
  <c r="AB2991" i="11"/>
  <c r="AC2991" i="11"/>
  <c r="AE2991" i="11"/>
  <c r="X2992" i="11"/>
  <c r="Y2992" i="11"/>
  <c r="Z2992" i="11"/>
  <c r="AA2992" i="11"/>
  <c r="AB2992" i="11"/>
  <c r="AC2992" i="11"/>
  <c r="AE2992" i="11"/>
  <c r="X2993" i="11"/>
  <c r="Y2993" i="11"/>
  <c r="Z2993" i="11"/>
  <c r="AA2993" i="11"/>
  <c r="AB2993" i="11"/>
  <c r="AC2993" i="11"/>
  <c r="AE2993" i="11"/>
  <c r="X2994" i="11"/>
  <c r="Y2994" i="11"/>
  <c r="Z2994" i="11"/>
  <c r="AA2994" i="11"/>
  <c r="AB2994" i="11"/>
  <c r="AC2994" i="11"/>
  <c r="AE2994" i="11"/>
  <c r="X2995" i="11"/>
  <c r="Y2995" i="11"/>
  <c r="Z2995" i="11"/>
  <c r="AA2995" i="11"/>
  <c r="AB2995" i="11"/>
  <c r="AC2995" i="11"/>
  <c r="AE2995" i="11"/>
  <c r="X2996" i="11"/>
  <c r="Y2996" i="11"/>
  <c r="Z2996" i="11"/>
  <c r="AA2996" i="11"/>
  <c r="AB2996" i="11"/>
  <c r="AC2996" i="11"/>
  <c r="AE2996" i="11"/>
  <c r="X2997" i="11"/>
  <c r="Y2997" i="11"/>
  <c r="Z2997" i="11"/>
  <c r="AA2997" i="11"/>
  <c r="AB2997" i="11"/>
  <c r="AC2997" i="11"/>
  <c r="AE2997" i="11"/>
  <c r="X2998" i="11"/>
  <c r="Y2998" i="11"/>
  <c r="Z2998" i="11"/>
  <c r="AA2998" i="11"/>
  <c r="AB2998" i="11"/>
  <c r="AC2998" i="11"/>
  <c r="AE2998" i="11"/>
  <c r="X2999" i="11"/>
  <c r="Y2999" i="11"/>
  <c r="Z2999" i="11"/>
  <c r="AA2999" i="11"/>
  <c r="AB2999" i="11"/>
  <c r="AC2999" i="11"/>
  <c r="AE2999" i="11"/>
  <c r="X3000" i="11"/>
  <c r="Y3000" i="11"/>
  <c r="Z3000" i="11"/>
  <c r="AA3000" i="11"/>
  <c r="AB3000" i="11"/>
  <c r="AC3000" i="11"/>
  <c r="AE3000" i="11"/>
  <c r="X3001" i="11"/>
  <c r="Y3001" i="11"/>
  <c r="Z3001" i="11"/>
  <c r="AA3001" i="11"/>
  <c r="AB3001" i="11"/>
  <c r="AC3001" i="11"/>
  <c r="AE3001" i="11"/>
  <c r="X3002" i="11"/>
  <c r="Y3002" i="11"/>
  <c r="Z3002" i="11"/>
  <c r="AA3002" i="11"/>
  <c r="AB3002" i="11"/>
  <c r="AC3002" i="11"/>
  <c r="AE3002" i="11"/>
  <c r="X3003" i="11"/>
  <c r="Y3003" i="11"/>
  <c r="Z3003" i="11"/>
  <c r="AA3003" i="11"/>
  <c r="AB3003" i="11"/>
  <c r="AC3003" i="11"/>
  <c r="AE3003" i="11"/>
  <c r="X3004" i="11"/>
  <c r="Y3004" i="11"/>
  <c r="Z3004" i="11"/>
  <c r="AA3004" i="11"/>
  <c r="AB3004" i="11"/>
  <c r="AC3004" i="11"/>
  <c r="AE3004" i="11"/>
  <c r="X3005" i="11"/>
  <c r="Y3005" i="11"/>
  <c r="Z3005" i="11"/>
  <c r="AA3005" i="11"/>
  <c r="AB3005" i="11"/>
  <c r="AC3005" i="11"/>
  <c r="AE3005" i="11"/>
  <c r="X3006" i="11"/>
  <c r="Y3006" i="11"/>
  <c r="Z3006" i="11"/>
  <c r="AA3006" i="11"/>
  <c r="AB3006" i="11"/>
  <c r="AC3006" i="11"/>
  <c r="AE3006" i="11"/>
  <c r="X3007" i="11"/>
  <c r="Y3007" i="11"/>
  <c r="Z3007" i="11"/>
  <c r="AA3007" i="11"/>
  <c r="AB3007" i="11"/>
  <c r="AC3007" i="11"/>
  <c r="AE3007" i="11"/>
  <c r="X3008" i="11"/>
  <c r="Y3008" i="11"/>
  <c r="Z3008" i="11"/>
  <c r="AA3008" i="11"/>
  <c r="AB3008" i="11"/>
  <c r="AC3008" i="11"/>
  <c r="AE3008" i="11"/>
  <c r="X3009" i="11"/>
  <c r="Y3009" i="11"/>
  <c r="Z3009" i="11"/>
  <c r="AA3009" i="11"/>
  <c r="AB3009" i="11"/>
  <c r="AC3009" i="11"/>
  <c r="AE3009" i="11"/>
  <c r="X3010" i="11"/>
  <c r="Y3010" i="11"/>
  <c r="Z3010" i="11"/>
  <c r="AA3010" i="11"/>
  <c r="AB3010" i="11"/>
  <c r="AC3010" i="11"/>
  <c r="AE3010" i="11"/>
  <c r="X3011" i="11"/>
  <c r="Y3011" i="11"/>
  <c r="Z3011" i="11"/>
  <c r="AA3011" i="11"/>
  <c r="AB3011" i="11"/>
  <c r="AC3011" i="11"/>
  <c r="AE3011" i="11"/>
  <c r="X3012" i="11"/>
  <c r="Y3012" i="11"/>
  <c r="Z3012" i="11"/>
  <c r="AA3012" i="11"/>
  <c r="AB3012" i="11"/>
  <c r="AC3012" i="11"/>
  <c r="AE3012" i="11"/>
  <c r="X3013" i="11"/>
  <c r="Y3013" i="11"/>
  <c r="Z3013" i="11"/>
  <c r="AA3013" i="11"/>
  <c r="AB3013" i="11"/>
  <c r="AC3013" i="11"/>
  <c r="AE3013" i="11"/>
  <c r="X3014" i="11"/>
  <c r="Y3014" i="11"/>
  <c r="Z3014" i="11"/>
  <c r="AA3014" i="11"/>
  <c r="AB3014" i="11"/>
  <c r="AC3014" i="11"/>
  <c r="AE3014" i="11"/>
  <c r="X3015" i="11"/>
  <c r="Y3015" i="11"/>
  <c r="Z3015" i="11"/>
  <c r="AA3015" i="11"/>
  <c r="AB3015" i="11"/>
  <c r="AC3015" i="11"/>
  <c r="AE3015" i="11"/>
  <c r="X3016" i="11"/>
  <c r="Y3016" i="11"/>
  <c r="Z3016" i="11"/>
  <c r="AA3016" i="11"/>
  <c r="AB3016" i="11"/>
  <c r="AC3016" i="11"/>
  <c r="AE3016" i="11"/>
  <c r="X3017" i="11"/>
  <c r="Y3017" i="11"/>
  <c r="Z3017" i="11"/>
  <c r="AA3017" i="11"/>
  <c r="AB3017" i="11"/>
  <c r="AC3017" i="11"/>
  <c r="AE3017" i="11"/>
  <c r="X3018" i="11"/>
  <c r="Y3018" i="11"/>
  <c r="Z3018" i="11"/>
  <c r="AA3018" i="11"/>
  <c r="AB3018" i="11"/>
  <c r="AC3018" i="11"/>
  <c r="AE3018" i="11"/>
  <c r="X3019" i="11"/>
  <c r="Y3019" i="11"/>
  <c r="Z3019" i="11"/>
  <c r="AA3019" i="11"/>
  <c r="AB3019" i="11"/>
  <c r="AC3019" i="11"/>
  <c r="AE3019" i="11"/>
  <c r="X3020" i="11"/>
  <c r="Y3020" i="11"/>
  <c r="Z3020" i="11"/>
  <c r="AA3020" i="11"/>
  <c r="AB3020" i="11"/>
  <c r="AC3020" i="11"/>
  <c r="AE3020" i="11"/>
  <c r="X3021" i="11"/>
  <c r="Y3021" i="11"/>
  <c r="Z3021" i="11"/>
  <c r="AA3021" i="11"/>
  <c r="AB3021" i="11"/>
  <c r="AC3021" i="11"/>
  <c r="AE3021" i="11"/>
  <c r="X3022" i="11"/>
  <c r="Y3022" i="11"/>
  <c r="Z3022" i="11"/>
  <c r="AA3022" i="11"/>
  <c r="AB3022" i="11"/>
  <c r="AC3022" i="11"/>
  <c r="AE3022" i="11"/>
  <c r="X3023" i="11"/>
  <c r="Y3023" i="11"/>
  <c r="Z3023" i="11"/>
  <c r="AA3023" i="11"/>
  <c r="AB3023" i="11"/>
  <c r="AC3023" i="11"/>
  <c r="AE3023" i="11"/>
  <c r="X3024" i="11"/>
  <c r="Y3024" i="11"/>
  <c r="Z3024" i="11"/>
  <c r="AA3024" i="11"/>
  <c r="AB3024" i="11"/>
  <c r="AC3024" i="11"/>
  <c r="AE3024" i="11"/>
  <c r="X3025" i="11"/>
  <c r="Y3025" i="11"/>
  <c r="Z3025" i="11"/>
  <c r="AA3025" i="11"/>
  <c r="AB3025" i="11"/>
  <c r="AC3025" i="11"/>
  <c r="AE3025" i="11"/>
  <c r="X3026" i="11"/>
  <c r="Y3026" i="11"/>
  <c r="Z3026" i="11"/>
  <c r="AA3026" i="11"/>
  <c r="AB3026" i="11"/>
  <c r="AC3026" i="11"/>
  <c r="AE3026" i="11"/>
  <c r="X3027" i="11"/>
  <c r="Y3027" i="11"/>
  <c r="Z3027" i="11"/>
  <c r="AA3027" i="11"/>
  <c r="AB3027" i="11"/>
  <c r="AC3027" i="11"/>
  <c r="AE3027" i="11"/>
  <c r="X3028" i="11"/>
  <c r="Y3028" i="11"/>
  <c r="Z3028" i="11"/>
  <c r="AA3028" i="11"/>
  <c r="AB3028" i="11"/>
  <c r="AC3028" i="11"/>
  <c r="AE3028" i="11"/>
  <c r="X3029" i="11"/>
  <c r="Y3029" i="11"/>
  <c r="Z3029" i="11"/>
  <c r="AA3029" i="11"/>
  <c r="AB3029" i="11"/>
  <c r="AC3029" i="11"/>
  <c r="AE3029" i="11"/>
  <c r="X3030" i="11"/>
  <c r="Y3030" i="11"/>
  <c r="Z3030" i="11"/>
  <c r="AA3030" i="11"/>
  <c r="AB3030" i="11"/>
  <c r="AC3030" i="11"/>
  <c r="AE3030" i="11"/>
  <c r="X3031" i="11"/>
  <c r="Y3031" i="11"/>
  <c r="Z3031" i="11"/>
  <c r="AA3031" i="11"/>
  <c r="AB3031" i="11"/>
  <c r="AC3031" i="11"/>
  <c r="AE3031" i="11"/>
  <c r="X3032" i="11"/>
  <c r="Y3032" i="11"/>
  <c r="Z3032" i="11"/>
  <c r="AA3032" i="11"/>
  <c r="AB3032" i="11"/>
  <c r="AC3032" i="11"/>
  <c r="AE3032" i="11"/>
  <c r="X3033" i="11"/>
  <c r="Y3033" i="11"/>
  <c r="Z3033" i="11"/>
  <c r="AA3033" i="11"/>
  <c r="AB3033" i="11"/>
  <c r="AC3033" i="11"/>
  <c r="AE3033" i="11"/>
  <c r="X3034" i="11"/>
  <c r="Y3034" i="11"/>
  <c r="Z3034" i="11"/>
  <c r="AA3034" i="11"/>
  <c r="AB3034" i="11"/>
  <c r="AC3034" i="11"/>
  <c r="AE3034" i="11"/>
  <c r="X3035" i="11"/>
  <c r="Y3035" i="11"/>
  <c r="Z3035" i="11"/>
  <c r="AA3035" i="11"/>
  <c r="AB3035" i="11"/>
  <c r="AC3035" i="11"/>
  <c r="AE3035" i="11"/>
  <c r="X3036" i="11"/>
  <c r="Y3036" i="11"/>
  <c r="Z3036" i="11"/>
  <c r="AA3036" i="11"/>
  <c r="AB3036" i="11"/>
  <c r="AC3036" i="11"/>
  <c r="AE3036" i="11"/>
  <c r="X3037" i="11"/>
  <c r="Y3037" i="11"/>
  <c r="Z3037" i="11"/>
  <c r="AA3037" i="11"/>
  <c r="AB3037" i="11"/>
  <c r="AC3037" i="11"/>
  <c r="AE3037" i="11"/>
  <c r="X3038" i="11"/>
  <c r="Y3038" i="11"/>
  <c r="Z3038" i="11"/>
  <c r="AA3038" i="11"/>
  <c r="AB3038" i="11"/>
  <c r="AC3038" i="11"/>
  <c r="AE3038" i="11"/>
  <c r="X3039" i="11"/>
  <c r="Y3039" i="11"/>
  <c r="Z3039" i="11"/>
  <c r="AA3039" i="11"/>
  <c r="AB3039" i="11"/>
  <c r="AC3039" i="11"/>
  <c r="AE3039" i="11"/>
  <c r="X3040" i="11"/>
  <c r="Y3040" i="11"/>
  <c r="Z3040" i="11"/>
  <c r="AA3040" i="11"/>
  <c r="AB3040" i="11"/>
  <c r="AC3040" i="11"/>
  <c r="AE3040" i="11"/>
  <c r="X3041" i="11"/>
  <c r="Y3041" i="11"/>
  <c r="Z3041" i="11"/>
  <c r="AA3041" i="11"/>
  <c r="AB3041" i="11"/>
  <c r="AC3041" i="11"/>
  <c r="AE3041" i="11"/>
  <c r="X3042" i="11"/>
  <c r="Y3042" i="11"/>
  <c r="Z3042" i="11"/>
  <c r="AA3042" i="11"/>
  <c r="AB3042" i="11"/>
  <c r="AC3042" i="11"/>
  <c r="AE3042" i="11"/>
  <c r="X3043" i="11"/>
  <c r="Y3043" i="11"/>
  <c r="Z3043" i="11"/>
  <c r="AA3043" i="11"/>
  <c r="AB3043" i="11"/>
  <c r="AC3043" i="11"/>
  <c r="AE3043" i="11"/>
  <c r="X3044" i="11"/>
  <c r="Y3044" i="11"/>
  <c r="Z3044" i="11"/>
  <c r="AA3044" i="11"/>
  <c r="AB3044" i="11"/>
  <c r="AC3044" i="11"/>
  <c r="AE3044" i="11"/>
  <c r="X3045" i="11"/>
  <c r="Y3045" i="11"/>
  <c r="Z3045" i="11"/>
  <c r="AA3045" i="11"/>
  <c r="AB3045" i="11"/>
  <c r="AC3045" i="11"/>
  <c r="AE3045" i="11"/>
  <c r="X3046" i="11"/>
  <c r="Y3046" i="11"/>
  <c r="Z3046" i="11"/>
  <c r="AA3046" i="11"/>
  <c r="AB3046" i="11"/>
  <c r="AC3046" i="11"/>
  <c r="AE3046" i="11"/>
  <c r="X3047" i="11"/>
  <c r="Y3047" i="11"/>
  <c r="Z3047" i="11"/>
  <c r="AA3047" i="11"/>
  <c r="AB3047" i="11"/>
  <c r="AC3047" i="11"/>
  <c r="AE3047" i="11"/>
  <c r="X3048" i="11"/>
  <c r="Y3048" i="11"/>
  <c r="Z3048" i="11"/>
  <c r="AA3048" i="11"/>
  <c r="AB3048" i="11"/>
  <c r="AC3048" i="11"/>
  <c r="AE3048" i="11"/>
  <c r="X3049" i="11"/>
  <c r="Y3049" i="11"/>
  <c r="Z3049" i="11"/>
  <c r="AA3049" i="11"/>
  <c r="AB3049" i="11"/>
  <c r="AC3049" i="11"/>
  <c r="AE3049" i="11"/>
  <c r="X3050" i="11"/>
  <c r="Y3050" i="11"/>
  <c r="Z3050" i="11"/>
  <c r="AA3050" i="11"/>
  <c r="AB3050" i="11"/>
  <c r="AC3050" i="11"/>
  <c r="AE3050" i="11"/>
  <c r="X3051" i="11"/>
  <c r="Y3051" i="11"/>
  <c r="Z3051" i="11"/>
  <c r="AA3051" i="11"/>
  <c r="AB3051" i="11"/>
  <c r="AC3051" i="11"/>
  <c r="AE3051" i="11"/>
  <c r="X3052" i="11"/>
  <c r="Y3052" i="11"/>
  <c r="Z3052" i="11"/>
  <c r="AA3052" i="11"/>
  <c r="AB3052" i="11"/>
  <c r="AC3052" i="11"/>
  <c r="AE3052" i="11"/>
  <c r="X3053" i="11"/>
  <c r="Y3053" i="11"/>
  <c r="Z3053" i="11"/>
  <c r="AA3053" i="11"/>
  <c r="AB3053" i="11"/>
  <c r="AC3053" i="11"/>
  <c r="AE3053" i="11"/>
  <c r="X3054" i="11"/>
  <c r="Y3054" i="11"/>
  <c r="Z3054" i="11"/>
  <c r="AA3054" i="11"/>
  <c r="AB3054" i="11"/>
  <c r="AC3054" i="11"/>
  <c r="AE3054" i="11"/>
  <c r="X3055" i="11"/>
  <c r="Y3055" i="11"/>
  <c r="Z3055" i="11"/>
  <c r="AA3055" i="11"/>
  <c r="AB3055" i="11"/>
  <c r="AC3055" i="11"/>
  <c r="AE3055" i="11"/>
  <c r="X3056" i="11"/>
  <c r="Y3056" i="11"/>
  <c r="Z3056" i="11"/>
  <c r="AA3056" i="11"/>
  <c r="AB3056" i="11"/>
  <c r="AC3056" i="11"/>
  <c r="AE3056" i="11"/>
  <c r="X3057" i="11"/>
  <c r="Y3057" i="11"/>
  <c r="Z3057" i="11"/>
  <c r="AA3057" i="11"/>
  <c r="AB3057" i="11"/>
  <c r="AC3057" i="11"/>
  <c r="AE3057" i="11"/>
  <c r="X3058" i="11"/>
  <c r="Y3058" i="11"/>
  <c r="Z3058" i="11"/>
  <c r="AA3058" i="11"/>
  <c r="AB3058" i="11"/>
  <c r="AC3058" i="11"/>
  <c r="AE3058" i="11"/>
  <c r="X3059" i="11"/>
  <c r="Y3059" i="11"/>
  <c r="Z3059" i="11"/>
  <c r="AA3059" i="11"/>
  <c r="AB3059" i="11"/>
  <c r="AC3059" i="11"/>
  <c r="AE3059" i="11"/>
  <c r="X3060" i="11"/>
  <c r="Y3060" i="11"/>
  <c r="Z3060" i="11"/>
  <c r="AA3060" i="11"/>
  <c r="AB3060" i="11"/>
  <c r="AC3060" i="11"/>
  <c r="AE3060" i="11"/>
  <c r="X3061" i="11"/>
  <c r="Y3061" i="11"/>
  <c r="Z3061" i="11"/>
  <c r="AA3061" i="11"/>
  <c r="AB3061" i="11"/>
  <c r="AC3061" i="11"/>
  <c r="AE3061" i="11"/>
  <c r="X3062" i="11"/>
  <c r="Y3062" i="11"/>
  <c r="Z3062" i="11"/>
  <c r="AA3062" i="11"/>
  <c r="AB3062" i="11"/>
  <c r="AC3062" i="11"/>
  <c r="AE3062" i="11"/>
  <c r="X3063" i="11"/>
  <c r="Y3063" i="11"/>
  <c r="Z3063" i="11"/>
  <c r="AA3063" i="11"/>
  <c r="AB3063" i="11"/>
  <c r="AC3063" i="11"/>
  <c r="AE3063" i="11"/>
  <c r="X3064" i="11"/>
  <c r="Y3064" i="11"/>
  <c r="Z3064" i="11"/>
  <c r="AA3064" i="11"/>
  <c r="AB3064" i="11"/>
  <c r="AC3064" i="11"/>
  <c r="AE3064" i="11"/>
  <c r="X3065" i="11"/>
  <c r="Y3065" i="11"/>
  <c r="Z3065" i="11"/>
  <c r="AA3065" i="11"/>
  <c r="AB3065" i="11"/>
  <c r="AC3065" i="11"/>
  <c r="AE3065" i="11"/>
  <c r="X3066" i="11"/>
  <c r="Y3066" i="11"/>
  <c r="Z3066" i="11"/>
  <c r="AA3066" i="11"/>
  <c r="AB3066" i="11"/>
  <c r="AC3066" i="11"/>
  <c r="AE3066" i="11"/>
  <c r="X3067" i="11"/>
  <c r="Y3067" i="11"/>
  <c r="Z3067" i="11"/>
  <c r="AA3067" i="11"/>
  <c r="AB3067" i="11"/>
  <c r="AC3067" i="11"/>
  <c r="AE3067" i="11"/>
  <c r="X3068" i="11"/>
  <c r="Y3068" i="11"/>
  <c r="Z3068" i="11"/>
  <c r="AA3068" i="11"/>
  <c r="AB3068" i="11"/>
  <c r="AC3068" i="11"/>
  <c r="AE3068" i="11"/>
  <c r="X3069" i="11"/>
  <c r="Y3069" i="11"/>
  <c r="Z3069" i="11"/>
  <c r="AA3069" i="11"/>
  <c r="AB3069" i="11"/>
  <c r="AC3069" i="11"/>
  <c r="AE3069" i="11"/>
  <c r="X3070" i="11"/>
  <c r="Y3070" i="11"/>
  <c r="Z3070" i="11"/>
  <c r="AA3070" i="11"/>
  <c r="AB3070" i="11"/>
  <c r="AC3070" i="11"/>
  <c r="AE3070" i="11"/>
  <c r="X3071" i="11"/>
  <c r="Y3071" i="11"/>
  <c r="Z3071" i="11"/>
  <c r="AA3071" i="11"/>
  <c r="AB3071" i="11"/>
  <c r="AC3071" i="11"/>
  <c r="AE3071" i="11"/>
  <c r="X3072" i="11"/>
  <c r="Y3072" i="11"/>
  <c r="Z3072" i="11"/>
  <c r="AA3072" i="11"/>
  <c r="AB3072" i="11"/>
  <c r="AC3072" i="11"/>
  <c r="AE3072" i="11"/>
  <c r="X3073" i="11"/>
  <c r="Y3073" i="11"/>
  <c r="Z3073" i="11"/>
  <c r="AA3073" i="11"/>
  <c r="AB3073" i="11"/>
  <c r="AC3073" i="11"/>
  <c r="AE3073" i="11"/>
  <c r="X3074" i="11"/>
  <c r="Y3074" i="11"/>
  <c r="Z3074" i="11"/>
  <c r="AA3074" i="11"/>
  <c r="AB3074" i="11"/>
  <c r="AC3074" i="11"/>
  <c r="AE3074" i="11"/>
  <c r="X3075" i="11"/>
  <c r="Y3075" i="11"/>
  <c r="Z3075" i="11"/>
  <c r="AA3075" i="11"/>
  <c r="AB3075" i="11"/>
  <c r="AC3075" i="11"/>
  <c r="AE3075" i="11"/>
  <c r="X3076" i="11"/>
  <c r="Y3076" i="11"/>
  <c r="Z3076" i="11"/>
  <c r="AA3076" i="11"/>
  <c r="AB3076" i="11"/>
  <c r="AC3076" i="11"/>
  <c r="AE3076" i="11"/>
  <c r="X3077" i="11"/>
  <c r="Y3077" i="11"/>
  <c r="Z3077" i="11"/>
  <c r="AA3077" i="11"/>
  <c r="AB3077" i="11"/>
  <c r="AC3077" i="11"/>
  <c r="AE3077" i="11"/>
  <c r="X3078" i="11"/>
  <c r="Y3078" i="11"/>
  <c r="Z3078" i="11"/>
  <c r="AA3078" i="11"/>
  <c r="AB3078" i="11"/>
  <c r="AC3078" i="11"/>
  <c r="AE3078" i="11"/>
  <c r="X3079" i="11"/>
  <c r="Y3079" i="11"/>
  <c r="Z3079" i="11"/>
  <c r="AA3079" i="11"/>
  <c r="AB3079" i="11"/>
  <c r="AC3079" i="11"/>
  <c r="AE3079" i="11"/>
  <c r="X3080" i="11"/>
  <c r="Y3080" i="11"/>
  <c r="Z3080" i="11"/>
  <c r="AA3080" i="11"/>
  <c r="AB3080" i="11"/>
  <c r="AC3080" i="11"/>
  <c r="AE3080" i="11"/>
  <c r="X3081" i="11"/>
  <c r="Y3081" i="11"/>
  <c r="Z3081" i="11"/>
  <c r="AA3081" i="11"/>
  <c r="AB3081" i="11"/>
  <c r="AC3081" i="11"/>
  <c r="AE3081" i="11"/>
  <c r="X3082" i="11"/>
  <c r="Y3082" i="11"/>
  <c r="Z3082" i="11"/>
  <c r="AA3082" i="11"/>
  <c r="AB3082" i="11"/>
  <c r="AC3082" i="11"/>
  <c r="AE3082" i="11"/>
  <c r="X3083" i="11"/>
  <c r="Y3083" i="11"/>
  <c r="Z3083" i="11"/>
  <c r="AA3083" i="11"/>
  <c r="AB3083" i="11"/>
  <c r="AC3083" i="11"/>
  <c r="AE3083" i="11"/>
  <c r="X3084" i="11"/>
  <c r="Y3084" i="11"/>
  <c r="Z3084" i="11"/>
  <c r="AA3084" i="11"/>
  <c r="AB3084" i="11"/>
  <c r="AC3084" i="11"/>
  <c r="AE3084" i="11"/>
  <c r="X3085" i="11"/>
  <c r="Y3085" i="11"/>
  <c r="Z3085" i="11"/>
  <c r="AA3085" i="11"/>
  <c r="AB3085" i="11"/>
  <c r="AC3085" i="11"/>
  <c r="AE3085" i="11"/>
  <c r="X3086" i="11"/>
  <c r="Y3086" i="11"/>
  <c r="Z3086" i="11"/>
  <c r="AA3086" i="11"/>
  <c r="AB3086" i="11"/>
  <c r="AC3086" i="11"/>
  <c r="AE3086" i="11"/>
  <c r="X3087" i="11"/>
  <c r="Y3087" i="11"/>
  <c r="Z3087" i="11"/>
  <c r="AA3087" i="11"/>
  <c r="AB3087" i="11"/>
  <c r="AC3087" i="11"/>
  <c r="AE3087" i="11"/>
  <c r="X3088" i="11"/>
  <c r="Y3088" i="11"/>
  <c r="Z3088" i="11"/>
  <c r="AA3088" i="11"/>
  <c r="AB3088" i="11"/>
  <c r="AC3088" i="11"/>
  <c r="AE3088" i="11"/>
  <c r="X3089" i="11"/>
  <c r="Y3089" i="11"/>
  <c r="Z3089" i="11"/>
  <c r="AA3089" i="11"/>
  <c r="AB3089" i="11"/>
  <c r="AC3089" i="11"/>
  <c r="AE3089" i="11"/>
  <c r="X3090" i="11"/>
  <c r="Y3090" i="11"/>
  <c r="Z3090" i="11"/>
  <c r="AA3090" i="11"/>
  <c r="AB3090" i="11"/>
  <c r="AC3090" i="11"/>
  <c r="AE3090" i="11"/>
  <c r="X3091" i="11"/>
  <c r="Y3091" i="11"/>
  <c r="Z3091" i="11"/>
  <c r="AA3091" i="11"/>
  <c r="AB3091" i="11"/>
  <c r="AC3091" i="11"/>
  <c r="AE3091" i="11"/>
  <c r="X3092" i="11"/>
  <c r="Y3092" i="11"/>
  <c r="Z3092" i="11"/>
  <c r="AA3092" i="11"/>
  <c r="AB3092" i="11"/>
  <c r="AC3092" i="11"/>
  <c r="AE3092" i="11"/>
  <c r="X3093" i="11"/>
  <c r="Y3093" i="11"/>
  <c r="Z3093" i="11"/>
  <c r="AA3093" i="11"/>
  <c r="AB3093" i="11"/>
  <c r="AC3093" i="11"/>
  <c r="AE3093" i="11"/>
  <c r="X3094" i="11"/>
  <c r="Y3094" i="11"/>
  <c r="Z3094" i="11"/>
  <c r="AA3094" i="11"/>
  <c r="AB3094" i="11"/>
  <c r="AC3094" i="11"/>
  <c r="AE3094" i="11"/>
  <c r="X3095" i="11"/>
  <c r="Y3095" i="11"/>
  <c r="Z3095" i="11"/>
  <c r="AA3095" i="11"/>
  <c r="AB3095" i="11"/>
  <c r="AC3095" i="11"/>
  <c r="AE3095" i="11"/>
  <c r="X3096" i="11"/>
  <c r="Y3096" i="11"/>
  <c r="Z3096" i="11"/>
  <c r="AA3096" i="11"/>
  <c r="AB3096" i="11"/>
  <c r="AC3096" i="11"/>
  <c r="AE3096" i="11"/>
  <c r="X3097" i="11"/>
  <c r="Y3097" i="11"/>
  <c r="Z3097" i="11"/>
  <c r="AA3097" i="11"/>
  <c r="AB3097" i="11"/>
  <c r="AC3097" i="11"/>
  <c r="AE3097" i="11"/>
  <c r="X3098" i="11"/>
  <c r="Y3098" i="11"/>
  <c r="Z3098" i="11"/>
  <c r="AA3098" i="11"/>
  <c r="AB3098" i="11"/>
  <c r="AC3098" i="11"/>
  <c r="AE3098" i="11"/>
  <c r="X3099" i="11"/>
  <c r="Y3099" i="11"/>
  <c r="Z3099" i="11"/>
  <c r="AA3099" i="11"/>
  <c r="AB3099" i="11"/>
  <c r="AC3099" i="11"/>
  <c r="AE3099" i="11"/>
  <c r="X3100" i="11"/>
  <c r="Y3100" i="11"/>
  <c r="Z3100" i="11"/>
  <c r="AA3100" i="11"/>
  <c r="AB3100" i="11"/>
  <c r="AC3100" i="11"/>
  <c r="AE3100" i="11"/>
  <c r="X3101" i="11"/>
  <c r="Y3101" i="11"/>
  <c r="Z3101" i="11"/>
  <c r="AA3101" i="11"/>
  <c r="AB3101" i="11"/>
  <c r="AC3101" i="11"/>
  <c r="AE3101" i="11"/>
  <c r="X3102" i="11"/>
  <c r="Y3102" i="11"/>
  <c r="Z3102" i="11"/>
  <c r="AA3102" i="11"/>
  <c r="AB3102" i="11"/>
  <c r="AC3102" i="11"/>
  <c r="AE3102" i="11"/>
  <c r="X3103" i="11"/>
  <c r="Y3103" i="11"/>
  <c r="Z3103" i="11"/>
  <c r="AA3103" i="11"/>
  <c r="AB3103" i="11"/>
  <c r="AC3103" i="11"/>
  <c r="AE3103" i="11"/>
  <c r="X3104" i="11"/>
  <c r="Y3104" i="11"/>
  <c r="Z3104" i="11"/>
  <c r="AA3104" i="11"/>
  <c r="AB3104" i="11"/>
  <c r="AC3104" i="11"/>
  <c r="AE3104" i="11"/>
  <c r="X3105" i="11"/>
  <c r="Y3105" i="11"/>
  <c r="Z3105" i="11"/>
  <c r="AA3105" i="11"/>
  <c r="AB3105" i="11"/>
  <c r="AC3105" i="11"/>
  <c r="AE3105" i="11"/>
  <c r="X3106" i="11"/>
  <c r="Y3106" i="11"/>
  <c r="Z3106" i="11"/>
  <c r="AA3106" i="11"/>
  <c r="AB3106" i="11"/>
  <c r="AC3106" i="11"/>
  <c r="AE3106" i="11"/>
  <c r="X3107" i="11"/>
  <c r="Y3107" i="11"/>
  <c r="Z3107" i="11"/>
  <c r="AA3107" i="11"/>
  <c r="AB3107" i="11"/>
  <c r="AC3107" i="11"/>
  <c r="AE3107" i="11"/>
  <c r="X3108" i="11"/>
  <c r="Y3108" i="11"/>
  <c r="Z3108" i="11"/>
  <c r="AA3108" i="11"/>
  <c r="AB3108" i="11"/>
  <c r="AC3108" i="11"/>
  <c r="AE3108" i="11"/>
  <c r="X3109" i="11"/>
  <c r="Y3109" i="11"/>
  <c r="Z3109" i="11"/>
  <c r="AA3109" i="11"/>
  <c r="AB3109" i="11"/>
  <c r="AC3109" i="11"/>
  <c r="AE3109" i="11"/>
  <c r="X3110" i="11"/>
  <c r="Y3110" i="11"/>
  <c r="Z3110" i="11"/>
  <c r="AA3110" i="11"/>
  <c r="AB3110" i="11"/>
  <c r="AC3110" i="11"/>
  <c r="AE3110" i="11"/>
  <c r="X3111" i="11"/>
  <c r="Y3111" i="11"/>
  <c r="Z3111" i="11"/>
  <c r="AA3111" i="11"/>
  <c r="AB3111" i="11"/>
  <c r="AC3111" i="11"/>
  <c r="AE3111" i="11"/>
  <c r="X3112" i="11"/>
  <c r="Y3112" i="11"/>
  <c r="Z3112" i="11"/>
  <c r="AA3112" i="11"/>
  <c r="AB3112" i="11"/>
  <c r="AC3112" i="11"/>
  <c r="AE3112" i="11"/>
  <c r="X3113" i="11"/>
  <c r="Y3113" i="11"/>
  <c r="Z3113" i="11"/>
  <c r="AA3113" i="11"/>
  <c r="AB3113" i="11"/>
  <c r="AC3113" i="11"/>
  <c r="AE3113" i="11"/>
  <c r="X3114" i="11"/>
  <c r="Y3114" i="11"/>
  <c r="Z3114" i="11"/>
  <c r="AA3114" i="11"/>
  <c r="AB3114" i="11"/>
  <c r="AC3114" i="11"/>
  <c r="AE3114" i="11"/>
  <c r="X3115" i="11"/>
  <c r="Y3115" i="11"/>
  <c r="Z3115" i="11"/>
  <c r="AA3115" i="11"/>
  <c r="AB3115" i="11"/>
  <c r="AC3115" i="11"/>
  <c r="AE3115" i="11"/>
  <c r="X3116" i="11"/>
  <c r="Y3116" i="11"/>
  <c r="Z3116" i="11"/>
  <c r="AA3116" i="11"/>
  <c r="AB3116" i="11"/>
  <c r="AC3116" i="11"/>
  <c r="AE3116" i="11"/>
  <c r="X3117" i="11"/>
  <c r="Y3117" i="11"/>
  <c r="Z3117" i="11"/>
  <c r="AA3117" i="11"/>
  <c r="AB3117" i="11"/>
  <c r="AC3117" i="11"/>
  <c r="AE3117" i="11"/>
  <c r="X3118" i="11"/>
  <c r="Y3118" i="11"/>
  <c r="Z3118" i="11"/>
  <c r="AA3118" i="11"/>
  <c r="AB3118" i="11"/>
  <c r="AC3118" i="11"/>
  <c r="AE3118" i="11"/>
  <c r="X3119" i="11"/>
  <c r="Y3119" i="11"/>
  <c r="Z3119" i="11"/>
  <c r="AA3119" i="11"/>
  <c r="AB3119" i="11"/>
  <c r="AC3119" i="11"/>
  <c r="AE3119" i="11"/>
  <c r="X3120" i="11"/>
  <c r="Y3120" i="11"/>
  <c r="Z3120" i="11"/>
  <c r="AA3120" i="11"/>
  <c r="AB3120" i="11"/>
  <c r="AC3120" i="11"/>
  <c r="AE3120" i="11"/>
  <c r="X3121" i="11"/>
  <c r="Y3121" i="11"/>
  <c r="Z3121" i="11"/>
  <c r="AA3121" i="11"/>
  <c r="AB3121" i="11"/>
  <c r="AC3121" i="11"/>
  <c r="AE3121" i="11"/>
  <c r="X3122" i="11"/>
  <c r="Y3122" i="11"/>
  <c r="Z3122" i="11"/>
  <c r="AA3122" i="11"/>
  <c r="AB3122" i="11"/>
  <c r="AC3122" i="11"/>
  <c r="AE3122" i="11"/>
  <c r="X3123" i="11"/>
  <c r="Y3123" i="11"/>
  <c r="Z3123" i="11"/>
  <c r="AA3123" i="11"/>
  <c r="AB3123" i="11"/>
  <c r="AC3123" i="11"/>
  <c r="AE3123" i="11"/>
  <c r="X3124" i="11"/>
  <c r="Y3124" i="11"/>
  <c r="Z3124" i="11"/>
  <c r="AA3124" i="11"/>
  <c r="AB3124" i="11"/>
  <c r="AC3124" i="11"/>
  <c r="AE3124" i="11"/>
  <c r="X3125" i="11"/>
  <c r="Y3125" i="11"/>
  <c r="Z3125" i="11"/>
  <c r="AA3125" i="11"/>
  <c r="AB3125" i="11"/>
  <c r="AC3125" i="11"/>
  <c r="AE3125" i="11"/>
  <c r="X3126" i="11"/>
  <c r="Y3126" i="11"/>
  <c r="Z3126" i="11"/>
  <c r="AA3126" i="11"/>
  <c r="AB3126" i="11"/>
  <c r="AC3126" i="11"/>
  <c r="AE3126" i="11"/>
  <c r="X3127" i="11"/>
  <c r="Y3127" i="11"/>
  <c r="Z3127" i="11"/>
  <c r="AA3127" i="11"/>
  <c r="AB3127" i="11"/>
  <c r="AC3127" i="11"/>
  <c r="AE3127" i="11"/>
  <c r="X3128" i="11"/>
  <c r="Y3128" i="11"/>
  <c r="Z3128" i="11"/>
  <c r="AA3128" i="11"/>
  <c r="AB3128" i="11"/>
  <c r="AC3128" i="11"/>
  <c r="AE3128" i="11"/>
  <c r="X3129" i="11"/>
  <c r="Y3129" i="11"/>
  <c r="Z3129" i="11"/>
  <c r="AA3129" i="11"/>
  <c r="AB3129" i="11"/>
  <c r="AC3129" i="11"/>
  <c r="AE3129" i="11"/>
  <c r="X3130" i="11"/>
  <c r="Y3130" i="11"/>
  <c r="Z3130" i="11"/>
  <c r="AA3130" i="11"/>
  <c r="AB3130" i="11"/>
  <c r="AC3130" i="11"/>
  <c r="AE3130" i="11"/>
  <c r="X3131" i="11"/>
  <c r="Y3131" i="11"/>
  <c r="Z3131" i="11"/>
  <c r="AA3131" i="11"/>
  <c r="AB3131" i="11"/>
  <c r="AC3131" i="11"/>
  <c r="AE3131" i="11"/>
  <c r="X3132" i="11"/>
  <c r="Y3132" i="11"/>
  <c r="Z3132" i="11"/>
  <c r="AA3132" i="11"/>
  <c r="AB3132" i="11"/>
  <c r="AC3132" i="11"/>
  <c r="AE3132" i="11"/>
  <c r="X3133" i="11"/>
  <c r="Y3133" i="11"/>
  <c r="Z3133" i="11"/>
  <c r="AA3133" i="11"/>
  <c r="AB3133" i="11"/>
  <c r="AC3133" i="11"/>
  <c r="AE3133" i="11"/>
  <c r="X3134" i="11"/>
  <c r="Y3134" i="11"/>
  <c r="Z3134" i="11"/>
  <c r="AA3134" i="11"/>
  <c r="AB3134" i="11"/>
  <c r="AC3134" i="11"/>
  <c r="AE3134" i="11"/>
  <c r="X3135" i="11"/>
  <c r="Y3135" i="11"/>
  <c r="Z3135" i="11"/>
  <c r="AA3135" i="11"/>
  <c r="AB3135" i="11"/>
  <c r="AC3135" i="11"/>
  <c r="AE3135" i="11"/>
  <c r="X3136" i="11"/>
  <c r="Y3136" i="11"/>
  <c r="Z3136" i="11"/>
  <c r="AA3136" i="11"/>
  <c r="AB3136" i="11"/>
  <c r="AC3136" i="11"/>
  <c r="AE3136" i="11"/>
  <c r="X3137" i="11"/>
  <c r="Y3137" i="11"/>
  <c r="Z3137" i="11"/>
  <c r="AA3137" i="11"/>
  <c r="AB3137" i="11"/>
  <c r="AC3137" i="11"/>
  <c r="AE3137" i="11"/>
  <c r="X3138" i="11"/>
  <c r="Y3138" i="11"/>
  <c r="Z3138" i="11"/>
  <c r="AA3138" i="11"/>
  <c r="AB3138" i="11"/>
  <c r="AC3138" i="11"/>
  <c r="AE3138" i="11"/>
  <c r="X3139" i="11"/>
  <c r="Y3139" i="11"/>
  <c r="Z3139" i="11"/>
  <c r="AA3139" i="11"/>
  <c r="AB3139" i="11"/>
  <c r="AC3139" i="11"/>
  <c r="AE3139" i="11"/>
  <c r="X3140" i="11"/>
  <c r="Y3140" i="11"/>
  <c r="Z3140" i="11"/>
  <c r="AA3140" i="11"/>
  <c r="AB3140" i="11"/>
  <c r="AC3140" i="11"/>
  <c r="AE3140" i="11"/>
  <c r="X3141" i="11"/>
  <c r="Y3141" i="11"/>
  <c r="Z3141" i="11"/>
  <c r="AA3141" i="11"/>
  <c r="AB3141" i="11"/>
  <c r="AC3141" i="11"/>
  <c r="AE3141" i="11"/>
  <c r="X3142" i="11"/>
  <c r="Y3142" i="11"/>
  <c r="Z3142" i="11"/>
  <c r="AA3142" i="11"/>
  <c r="AB3142" i="11"/>
  <c r="AC3142" i="11"/>
  <c r="AE3142" i="11"/>
  <c r="X3143" i="11"/>
  <c r="Y3143" i="11"/>
  <c r="Z3143" i="11"/>
  <c r="AA3143" i="11"/>
  <c r="AB3143" i="11"/>
  <c r="AC3143" i="11"/>
  <c r="AE3143" i="11"/>
  <c r="X3144" i="11"/>
  <c r="Y3144" i="11"/>
  <c r="Z3144" i="11"/>
  <c r="AA3144" i="11"/>
  <c r="AB3144" i="11"/>
  <c r="AC3144" i="11"/>
  <c r="AE3144" i="11"/>
  <c r="X3145" i="11"/>
  <c r="Y3145" i="11"/>
  <c r="Z3145" i="11"/>
  <c r="AA3145" i="11"/>
  <c r="AB3145" i="11"/>
  <c r="AC3145" i="11"/>
  <c r="AE3145" i="11"/>
  <c r="X3146" i="11"/>
  <c r="Y3146" i="11"/>
  <c r="Z3146" i="11"/>
  <c r="AA3146" i="11"/>
  <c r="AB3146" i="11"/>
  <c r="AC3146" i="11"/>
  <c r="AE3146" i="11"/>
  <c r="X3147" i="11"/>
  <c r="Y3147" i="11"/>
  <c r="Z3147" i="11"/>
  <c r="AA3147" i="11"/>
  <c r="AB3147" i="11"/>
  <c r="AC3147" i="11"/>
  <c r="AE3147" i="11"/>
  <c r="X3148" i="11"/>
  <c r="Y3148" i="11"/>
  <c r="Z3148" i="11"/>
  <c r="AA3148" i="11"/>
  <c r="AB3148" i="11"/>
  <c r="AC3148" i="11"/>
  <c r="AE3148" i="11"/>
  <c r="X3149" i="11"/>
  <c r="Y3149" i="11"/>
  <c r="Z3149" i="11"/>
  <c r="AA3149" i="11"/>
  <c r="AB3149" i="11"/>
  <c r="AC3149" i="11"/>
  <c r="AE3149" i="11"/>
  <c r="X3150" i="11"/>
  <c r="Y3150" i="11"/>
  <c r="Z3150" i="11"/>
  <c r="AA3150" i="11"/>
  <c r="AB3150" i="11"/>
  <c r="AC3150" i="11"/>
  <c r="AE3150" i="11"/>
  <c r="X3151" i="11"/>
  <c r="Y3151" i="11"/>
  <c r="Z3151" i="11"/>
  <c r="AA3151" i="11"/>
  <c r="AB3151" i="11"/>
  <c r="AC3151" i="11"/>
  <c r="AE3151" i="11"/>
  <c r="X3152" i="11"/>
  <c r="Y3152" i="11"/>
  <c r="Z3152" i="11"/>
  <c r="AA3152" i="11"/>
  <c r="AB3152" i="11"/>
  <c r="AC3152" i="11"/>
  <c r="AE3152" i="11"/>
  <c r="X3153" i="11"/>
  <c r="Y3153" i="11"/>
  <c r="Z3153" i="11"/>
  <c r="AA3153" i="11"/>
  <c r="AB3153" i="11"/>
  <c r="AC3153" i="11"/>
  <c r="AE3153" i="11"/>
  <c r="X3154" i="11"/>
  <c r="Y3154" i="11"/>
  <c r="Z3154" i="11"/>
  <c r="AA3154" i="11"/>
  <c r="AB3154" i="11"/>
  <c r="AC3154" i="11"/>
  <c r="AE3154" i="11"/>
  <c r="X3155" i="11"/>
  <c r="Y3155" i="11"/>
  <c r="Z3155" i="11"/>
  <c r="AA3155" i="11"/>
  <c r="AB3155" i="11"/>
  <c r="AC3155" i="11"/>
  <c r="AE3155" i="11"/>
  <c r="X3156" i="11"/>
  <c r="Y3156" i="11"/>
  <c r="Z3156" i="11"/>
  <c r="AA3156" i="11"/>
  <c r="AB3156" i="11"/>
  <c r="AC3156" i="11"/>
  <c r="AE3156" i="11"/>
  <c r="X3157" i="11"/>
  <c r="Y3157" i="11"/>
  <c r="Z3157" i="11"/>
  <c r="AA3157" i="11"/>
  <c r="AB3157" i="11"/>
  <c r="AC3157" i="11"/>
  <c r="AE3157" i="11"/>
  <c r="X3158" i="11"/>
  <c r="Y3158" i="11"/>
  <c r="Z3158" i="11"/>
  <c r="AA3158" i="11"/>
  <c r="AB3158" i="11"/>
  <c r="AC3158" i="11"/>
  <c r="AE3158" i="11"/>
  <c r="X3159" i="11"/>
  <c r="Y3159" i="11"/>
  <c r="Z3159" i="11"/>
  <c r="AA3159" i="11"/>
  <c r="AB3159" i="11"/>
  <c r="AC3159" i="11"/>
  <c r="AE3159" i="11"/>
  <c r="X3160" i="11"/>
  <c r="Y3160" i="11"/>
  <c r="Z3160" i="11"/>
  <c r="AA3160" i="11"/>
  <c r="AB3160" i="11"/>
  <c r="AC3160" i="11"/>
  <c r="AE3160" i="11"/>
  <c r="X3161" i="11"/>
  <c r="Y3161" i="11"/>
  <c r="Z3161" i="11"/>
  <c r="AA3161" i="11"/>
  <c r="AB3161" i="11"/>
  <c r="AC3161" i="11"/>
  <c r="AE3161" i="11"/>
  <c r="X3162" i="11"/>
  <c r="Y3162" i="11"/>
  <c r="Z3162" i="11"/>
  <c r="AA3162" i="11"/>
  <c r="AB3162" i="11"/>
  <c r="AC3162" i="11"/>
  <c r="AE3162" i="11"/>
  <c r="X3163" i="11"/>
  <c r="Y3163" i="11"/>
  <c r="Z3163" i="11"/>
  <c r="AA3163" i="11"/>
  <c r="AB3163" i="11"/>
  <c r="AC3163" i="11"/>
  <c r="AE3163" i="11"/>
  <c r="X3164" i="11"/>
  <c r="Y3164" i="11"/>
  <c r="Z3164" i="11"/>
  <c r="AA3164" i="11"/>
  <c r="AB3164" i="11"/>
  <c r="AC3164" i="11"/>
  <c r="AE3164" i="11"/>
  <c r="X3165" i="11"/>
  <c r="Y3165" i="11"/>
  <c r="Z3165" i="11"/>
  <c r="AA3165" i="11"/>
  <c r="AB3165" i="11"/>
  <c r="AC3165" i="11"/>
  <c r="AE3165" i="11"/>
  <c r="X3166" i="11"/>
  <c r="Y3166" i="11"/>
  <c r="Z3166" i="11"/>
  <c r="AA3166" i="11"/>
  <c r="AB3166" i="11"/>
  <c r="AC3166" i="11"/>
  <c r="AE3166" i="11"/>
  <c r="X3167" i="11"/>
  <c r="Y3167" i="11"/>
  <c r="Z3167" i="11"/>
  <c r="AA3167" i="11"/>
  <c r="AB3167" i="11"/>
  <c r="AC3167" i="11"/>
  <c r="AE3167" i="11"/>
  <c r="X3168" i="11"/>
  <c r="Y3168" i="11"/>
  <c r="Z3168" i="11"/>
  <c r="AA3168" i="11"/>
  <c r="AB3168" i="11"/>
  <c r="AC3168" i="11"/>
  <c r="AE3168" i="11"/>
  <c r="X3169" i="11"/>
  <c r="Y3169" i="11"/>
  <c r="Z3169" i="11"/>
  <c r="AA3169" i="11"/>
  <c r="AB3169" i="11"/>
  <c r="AC3169" i="11"/>
  <c r="AE3169" i="11"/>
  <c r="X3170" i="11"/>
  <c r="Y3170" i="11"/>
  <c r="Z3170" i="11"/>
  <c r="AA3170" i="11"/>
  <c r="AB3170" i="11"/>
  <c r="AC3170" i="11"/>
  <c r="AE3170" i="11"/>
  <c r="X3171" i="11"/>
  <c r="Y3171" i="11"/>
  <c r="Z3171" i="11"/>
  <c r="AA3171" i="11"/>
  <c r="AB3171" i="11"/>
  <c r="AC3171" i="11"/>
  <c r="AE3171" i="11"/>
  <c r="X3172" i="11"/>
  <c r="Y3172" i="11"/>
  <c r="Z3172" i="11"/>
  <c r="AA3172" i="11"/>
  <c r="AB3172" i="11"/>
  <c r="AC3172" i="11"/>
  <c r="AE3172" i="11"/>
  <c r="X3173" i="11"/>
  <c r="Y3173" i="11"/>
  <c r="Z3173" i="11"/>
  <c r="AA3173" i="11"/>
  <c r="AB3173" i="11"/>
  <c r="AC3173" i="11"/>
  <c r="AE3173" i="11"/>
  <c r="X3174" i="11"/>
  <c r="Y3174" i="11"/>
  <c r="Z3174" i="11"/>
  <c r="AA3174" i="11"/>
  <c r="AB3174" i="11"/>
  <c r="AC3174" i="11"/>
  <c r="AE3174" i="11"/>
  <c r="X3175" i="11"/>
  <c r="Y3175" i="11"/>
  <c r="Z3175" i="11"/>
  <c r="AA3175" i="11"/>
  <c r="AB3175" i="11"/>
  <c r="AC3175" i="11"/>
  <c r="AE3175" i="11"/>
  <c r="X3176" i="11"/>
  <c r="Y3176" i="11"/>
  <c r="Z3176" i="11"/>
  <c r="AA3176" i="11"/>
  <c r="AB3176" i="11"/>
  <c r="AC3176" i="11"/>
  <c r="AE3176" i="11"/>
  <c r="X3177" i="11"/>
  <c r="Y3177" i="11"/>
  <c r="Z3177" i="11"/>
  <c r="AA3177" i="11"/>
  <c r="AB3177" i="11"/>
  <c r="AC3177" i="11"/>
  <c r="AE3177" i="11"/>
  <c r="X3178" i="11"/>
  <c r="Y3178" i="11"/>
  <c r="Z3178" i="11"/>
  <c r="AA3178" i="11"/>
  <c r="AB3178" i="11"/>
  <c r="AC3178" i="11"/>
  <c r="AE3178" i="11"/>
  <c r="X3179" i="11"/>
  <c r="Y3179" i="11"/>
  <c r="Z3179" i="11"/>
  <c r="AA3179" i="11"/>
  <c r="AB3179" i="11"/>
  <c r="AC3179" i="11"/>
  <c r="AE3179" i="11"/>
  <c r="X3180" i="11"/>
  <c r="Y3180" i="11"/>
  <c r="Z3180" i="11"/>
  <c r="AA3180" i="11"/>
  <c r="AB3180" i="11"/>
  <c r="AC3180" i="11"/>
  <c r="AE3180" i="11"/>
  <c r="X3181" i="11"/>
  <c r="Y3181" i="11"/>
  <c r="Z3181" i="11"/>
  <c r="AA3181" i="11"/>
  <c r="AB3181" i="11"/>
  <c r="AC3181" i="11"/>
  <c r="AE3181" i="11"/>
  <c r="X3182" i="11"/>
  <c r="Y3182" i="11"/>
  <c r="Z3182" i="11"/>
  <c r="AA3182" i="11"/>
  <c r="AB3182" i="11"/>
  <c r="AC3182" i="11"/>
  <c r="AE3182" i="11"/>
  <c r="X3183" i="11"/>
  <c r="Y3183" i="11"/>
  <c r="Z3183" i="11"/>
  <c r="AA3183" i="11"/>
  <c r="AB3183" i="11"/>
  <c r="AC3183" i="11"/>
  <c r="AE3183" i="11"/>
  <c r="X3184" i="11"/>
  <c r="Y3184" i="11"/>
  <c r="Z3184" i="11"/>
  <c r="AA3184" i="11"/>
  <c r="AB3184" i="11"/>
  <c r="AC3184" i="11"/>
  <c r="AE3184" i="11"/>
  <c r="X3185" i="11"/>
  <c r="Y3185" i="11"/>
  <c r="Z3185" i="11"/>
  <c r="AA3185" i="11"/>
  <c r="AB3185" i="11"/>
  <c r="AC3185" i="11"/>
  <c r="AE3185" i="11"/>
  <c r="X3186" i="11"/>
  <c r="Y3186" i="11"/>
  <c r="Z3186" i="11"/>
  <c r="AA3186" i="11"/>
  <c r="AB3186" i="11"/>
  <c r="AC3186" i="11"/>
  <c r="AE3186" i="11"/>
  <c r="X3187" i="11"/>
  <c r="Y3187" i="11"/>
  <c r="Z3187" i="11"/>
  <c r="AA3187" i="11"/>
  <c r="AB3187" i="11"/>
  <c r="AC3187" i="11"/>
  <c r="AE3187" i="11"/>
  <c r="X3188" i="11"/>
  <c r="Y3188" i="11"/>
  <c r="Z3188" i="11"/>
  <c r="AA3188" i="11"/>
  <c r="AB3188" i="11"/>
  <c r="AC3188" i="11"/>
  <c r="AE3188" i="11"/>
  <c r="X3189" i="11"/>
  <c r="Y3189" i="11"/>
  <c r="Z3189" i="11"/>
  <c r="AA3189" i="11"/>
  <c r="AB3189" i="11"/>
  <c r="AC3189" i="11"/>
  <c r="AE3189" i="11"/>
  <c r="X3190" i="11"/>
  <c r="Y3190" i="11"/>
  <c r="Z3190" i="11"/>
  <c r="AA3190" i="11"/>
  <c r="AB3190" i="11"/>
  <c r="AC3190" i="11"/>
  <c r="AE3190" i="11"/>
  <c r="X3191" i="11"/>
  <c r="Y3191" i="11"/>
  <c r="Z3191" i="11"/>
  <c r="AA3191" i="11"/>
  <c r="AB3191" i="11"/>
  <c r="AC3191" i="11"/>
  <c r="AE3191" i="11"/>
  <c r="X3192" i="11"/>
  <c r="Y3192" i="11"/>
  <c r="Z3192" i="11"/>
  <c r="AA3192" i="11"/>
  <c r="AB3192" i="11"/>
  <c r="AC3192" i="11"/>
  <c r="AE3192" i="11"/>
  <c r="X3193" i="11"/>
  <c r="Y3193" i="11"/>
  <c r="Z3193" i="11"/>
  <c r="AA3193" i="11"/>
  <c r="AB3193" i="11"/>
  <c r="AC3193" i="11"/>
  <c r="AE3193" i="11"/>
  <c r="X3194" i="11"/>
  <c r="Y3194" i="11"/>
  <c r="Z3194" i="11"/>
  <c r="AA3194" i="11"/>
  <c r="AB3194" i="11"/>
  <c r="AC3194" i="11"/>
  <c r="AE3194" i="11"/>
  <c r="X3195" i="11"/>
  <c r="Y3195" i="11"/>
  <c r="Z3195" i="11"/>
  <c r="AA3195" i="11"/>
  <c r="AB3195" i="11"/>
  <c r="AC3195" i="11"/>
  <c r="AE3195" i="11"/>
  <c r="X3196" i="11"/>
  <c r="Y3196" i="11"/>
  <c r="Z3196" i="11"/>
  <c r="AA3196" i="11"/>
  <c r="AB3196" i="11"/>
  <c r="AC3196" i="11"/>
  <c r="AE3196" i="11"/>
  <c r="X3197" i="11"/>
  <c r="Y3197" i="11"/>
  <c r="Z3197" i="11"/>
  <c r="AA3197" i="11"/>
  <c r="AB3197" i="11"/>
  <c r="AC3197" i="11"/>
  <c r="AE3197" i="11"/>
  <c r="X3198" i="11"/>
  <c r="Y3198" i="11"/>
  <c r="Z3198" i="11"/>
  <c r="AA3198" i="11"/>
  <c r="AB3198" i="11"/>
  <c r="AC3198" i="11"/>
  <c r="AE3198" i="11"/>
  <c r="X3199" i="11"/>
  <c r="Y3199" i="11"/>
  <c r="Z3199" i="11"/>
  <c r="AA3199" i="11"/>
  <c r="AB3199" i="11"/>
  <c r="AC3199" i="11"/>
  <c r="AE3199" i="11"/>
  <c r="X3200" i="11"/>
  <c r="Y3200" i="11"/>
  <c r="Z3200" i="11"/>
  <c r="AA3200" i="11"/>
  <c r="AB3200" i="11"/>
  <c r="AC3200" i="11"/>
  <c r="AE3200" i="11"/>
  <c r="X3201" i="11"/>
  <c r="Y3201" i="11"/>
  <c r="Z3201" i="11"/>
  <c r="AA3201" i="11"/>
  <c r="AB3201" i="11"/>
  <c r="AC3201" i="11"/>
  <c r="AE3201" i="11"/>
  <c r="X3202" i="11"/>
  <c r="Y3202" i="11"/>
  <c r="Z3202" i="11"/>
  <c r="AA3202" i="11"/>
  <c r="AB3202" i="11"/>
  <c r="AC3202" i="11"/>
  <c r="AE3202" i="11"/>
  <c r="X3203" i="11"/>
  <c r="Y3203" i="11"/>
  <c r="Z3203" i="11"/>
  <c r="AA3203" i="11"/>
  <c r="AB3203" i="11"/>
  <c r="AC3203" i="11"/>
  <c r="AE3203" i="11"/>
  <c r="X3204" i="11"/>
  <c r="Y3204" i="11"/>
  <c r="Z3204" i="11"/>
  <c r="AA3204" i="11"/>
  <c r="AB3204" i="11"/>
  <c r="AC3204" i="11"/>
  <c r="AE3204" i="11"/>
  <c r="X3205" i="11"/>
  <c r="Y3205" i="11"/>
  <c r="Z3205" i="11"/>
  <c r="AA3205" i="11"/>
  <c r="AB3205" i="11"/>
  <c r="AC3205" i="11"/>
  <c r="AE3205" i="11"/>
  <c r="X3206" i="11"/>
  <c r="Y3206" i="11"/>
  <c r="Z3206" i="11"/>
  <c r="AA3206" i="11"/>
  <c r="AB3206" i="11"/>
  <c r="AC3206" i="11"/>
  <c r="AE3206" i="11"/>
  <c r="X3207" i="11"/>
  <c r="Y3207" i="11"/>
  <c r="Z3207" i="11"/>
  <c r="AA3207" i="11"/>
  <c r="AB3207" i="11"/>
  <c r="AC3207" i="11"/>
  <c r="AE3207" i="11"/>
  <c r="X3208" i="11"/>
  <c r="Y3208" i="11"/>
  <c r="Z3208" i="11"/>
  <c r="AA3208" i="11"/>
  <c r="AB3208" i="11"/>
  <c r="AC3208" i="11"/>
  <c r="AE3208" i="11"/>
  <c r="X3209" i="11"/>
  <c r="Y3209" i="11"/>
  <c r="Z3209" i="11"/>
  <c r="AA3209" i="11"/>
  <c r="AB3209" i="11"/>
  <c r="AC3209" i="11"/>
  <c r="AE3209" i="11"/>
  <c r="X3210" i="11"/>
  <c r="Y3210" i="11"/>
  <c r="Z3210" i="11"/>
  <c r="AA3210" i="11"/>
  <c r="AB3210" i="11"/>
  <c r="AC3210" i="11"/>
  <c r="AE3210" i="11"/>
  <c r="X3211" i="11"/>
  <c r="Y3211" i="11"/>
  <c r="Z3211" i="11"/>
  <c r="AA3211" i="11"/>
  <c r="AB3211" i="11"/>
  <c r="AC3211" i="11"/>
  <c r="AE3211" i="11"/>
  <c r="X3212" i="11"/>
  <c r="Y3212" i="11"/>
  <c r="Z3212" i="11"/>
  <c r="AA3212" i="11"/>
  <c r="AB3212" i="11"/>
  <c r="AC3212" i="11"/>
  <c r="AE3212" i="11"/>
  <c r="X3213" i="11"/>
  <c r="Y3213" i="11"/>
  <c r="Z3213" i="11"/>
  <c r="AA3213" i="11"/>
  <c r="AB3213" i="11"/>
  <c r="AC3213" i="11"/>
  <c r="AE3213" i="11"/>
  <c r="X3214" i="11"/>
  <c r="Y3214" i="11"/>
  <c r="Z3214" i="11"/>
  <c r="AA3214" i="11"/>
  <c r="AB3214" i="11"/>
  <c r="AC3214" i="11"/>
  <c r="AE3214" i="11"/>
  <c r="X3215" i="11"/>
  <c r="Y3215" i="11"/>
  <c r="Z3215" i="11"/>
  <c r="AA3215" i="11"/>
  <c r="AB3215" i="11"/>
  <c r="AC3215" i="11"/>
  <c r="AE3215" i="11"/>
  <c r="X3216" i="11"/>
  <c r="Y3216" i="11"/>
  <c r="Z3216" i="11"/>
  <c r="AA3216" i="11"/>
  <c r="AB3216" i="11"/>
  <c r="AC3216" i="11"/>
  <c r="AE3216" i="11"/>
  <c r="X3217" i="11"/>
  <c r="Y3217" i="11"/>
  <c r="Z3217" i="11"/>
  <c r="AA3217" i="11"/>
  <c r="AB3217" i="11"/>
  <c r="AC3217" i="11"/>
  <c r="AE3217" i="11"/>
  <c r="X3218" i="11"/>
  <c r="Y3218" i="11"/>
  <c r="Z3218" i="11"/>
  <c r="AA3218" i="11"/>
  <c r="AB3218" i="11"/>
  <c r="AC3218" i="11"/>
  <c r="AE3218" i="11"/>
  <c r="X3219" i="11"/>
  <c r="Y3219" i="11"/>
  <c r="Z3219" i="11"/>
  <c r="AA3219" i="11"/>
  <c r="AB3219" i="11"/>
  <c r="AC3219" i="11"/>
  <c r="AE3219" i="11"/>
  <c r="X3220" i="11"/>
  <c r="Y3220" i="11"/>
  <c r="Z3220" i="11"/>
  <c r="AA3220" i="11"/>
  <c r="AB3220" i="11"/>
  <c r="AC3220" i="11"/>
  <c r="AE3220" i="11"/>
  <c r="X3221" i="11"/>
  <c r="Y3221" i="11"/>
  <c r="Z3221" i="11"/>
  <c r="AA3221" i="11"/>
  <c r="AB3221" i="11"/>
  <c r="AC3221" i="11"/>
  <c r="AE3221" i="11"/>
  <c r="X3222" i="11"/>
  <c r="Y3222" i="11"/>
  <c r="Z3222" i="11"/>
  <c r="AA3222" i="11"/>
  <c r="AB3222" i="11"/>
  <c r="AC3222" i="11"/>
  <c r="AE3222" i="11"/>
  <c r="X3223" i="11"/>
  <c r="Y3223" i="11"/>
  <c r="Z3223" i="11"/>
  <c r="AA3223" i="11"/>
  <c r="AB3223" i="11"/>
  <c r="AC3223" i="11"/>
  <c r="AE3223" i="11"/>
  <c r="X3224" i="11"/>
  <c r="Y3224" i="11"/>
  <c r="Z3224" i="11"/>
  <c r="AA3224" i="11"/>
  <c r="AB3224" i="11"/>
  <c r="AC3224" i="11"/>
  <c r="AE3224" i="11"/>
  <c r="X3225" i="11"/>
  <c r="Y3225" i="11"/>
  <c r="Z3225" i="11"/>
  <c r="AA3225" i="11"/>
  <c r="AB3225" i="11"/>
  <c r="AC3225" i="11"/>
  <c r="AE3225" i="11"/>
  <c r="X3226" i="11"/>
  <c r="Y3226" i="11"/>
  <c r="Z3226" i="11"/>
  <c r="AA3226" i="11"/>
  <c r="AB3226" i="11"/>
  <c r="AC3226" i="11"/>
  <c r="AE3226" i="11"/>
  <c r="X3227" i="11"/>
  <c r="Y3227" i="11"/>
  <c r="Z3227" i="11"/>
  <c r="AA3227" i="11"/>
  <c r="AB3227" i="11"/>
  <c r="AC3227" i="11"/>
  <c r="AE3227" i="11"/>
  <c r="X3228" i="11"/>
  <c r="Y3228" i="11"/>
  <c r="Z3228" i="11"/>
  <c r="AA3228" i="11"/>
  <c r="AB3228" i="11"/>
  <c r="AC3228" i="11"/>
  <c r="AE3228" i="11"/>
  <c r="X3229" i="11"/>
  <c r="Y3229" i="11"/>
  <c r="Z3229" i="11"/>
  <c r="AA3229" i="11"/>
  <c r="AB3229" i="11"/>
  <c r="AC3229" i="11"/>
  <c r="AE3229" i="11"/>
  <c r="X3230" i="11"/>
  <c r="Y3230" i="11"/>
  <c r="Z3230" i="11"/>
  <c r="AA3230" i="11"/>
  <c r="AB3230" i="11"/>
  <c r="AC3230" i="11"/>
  <c r="AE3230" i="11"/>
  <c r="X3231" i="11"/>
  <c r="Y3231" i="11"/>
  <c r="Z3231" i="11"/>
  <c r="AA3231" i="11"/>
  <c r="AB3231" i="11"/>
  <c r="AC3231" i="11"/>
  <c r="AE3231" i="11"/>
  <c r="X3232" i="11"/>
  <c r="Y3232" i="11"/>
  <c r="Z3232" i="11"/>
  <c r="AA3232" i="11"/>
  <c r="AB3232" i="11"/>
  <c r="AC3232" i="11"/>
  <c r="AE3232" i="11"/>
  <c r="X3233" i="11"/>
  <c r="Y3233" i="11"/>
  <c r="Z3233" i="11"/>
  <c r="AA3233" i="11"/>
  <c r="AB3233" i="11"/>
  <c r="AC3233" i="11"/>
  <c r="AE3233" i="11"/>
  <c r="X3234" i="11"/>
  <c r="Y3234" i="11"/>
  <c r="Z3234" i="11"/>
  <c r="AA3234" i="11"/>
  <c r="AB3234" i="11"/>
  <c r="AC3234" i="11"/>
  <c r="AE3234" i="11"/>
  <c r="X3235" i="11"/>
  <c r="Y3235" i="11"/>
  <c r="Z3235" i="11"/>
  <c r="AA3235" i="11"/>
  <c r="AB3235" i="11"/>
  <c r="AC3235" i="11"/>
  <c r="AE3235" i="11"/>
  <c r="X3236" i="11"/>
  <c r="Y3236" i="11"/>
  <c r="Z3236" i="11"/>
  <c r="AA3236" i="11"/>
  <c r="AB3236" i="11"/>
  <c r="AC3236" i="11"/>
  <c r="AE3236" i="11"/>
  <c r="X3237" i="11"/>
  <c r="Y3237" i="11"/>
  <c r="Z3237" i="11"/>
  <c r="AA3237" i="11"/>
  <c r="AB3237" i="11"/>
  <c r="AC3237" i="11"/>
  <c r="AE3237" i="11"/>
  <c r="X3238" i="11"/>
  <c r="Y3238" i="11"/>
  <c r="Z3238" i="11"/>
  <c r="AA3238" i="11"/>
  <c r="AB3238" i="11"/>
  <c r="AC3238" i="11"/>
  <c r="AE3238" i="11"/>
  <c r="X3239" i="11"/>
  <c r="Y3239" i="11"/>
  <c r="Z3239" i="11"/>
  <c r="AA3239" i="11"/>
  <c r="AB3239" i="11"/>
  <c r="AC3239" i="11"/>
  <c r="AE3239" i="11"/>
  <c r="X3240" i="11"/>
  <c r="Y3240" i="11"/>
  <c r="Z3240" i="11"/>
  <c r="AA3240" i="11"/>
  <c r="AB3240" i="11"/>
  <c r="AC3240" i="11"/>
  <c r="AE3240" i="11"/>
  <c r="X3241" i="11"/>
  <c r="Y3241" i="11"/>
  <c r="Z3241" i="11"/>
  <c r="AA3241" i="11"/>
  <c r="AB3241" i="11"/>
  <c r="AC3241" i="11"/>
  <c r="AE3241" i="11"/>
  <c r="X3242" i="11"/>
  <c r="Y3242" i="11"/>
  <c r="Z3242" i="11"/>
  <c r="AA3242" i="11"/>
  <c r="AB3242" i="11"/>
  <c r="AC3242" i="11"/>
  <c r="AE3242" i="11"/>
  <c r="X3243" i="11"/>
  <c r="Y3243" i="11"/>
  <c r="Z3243" i="11"/>
  <c r="AA3243" i="11"/>
  <c r="AB3243" i="11"/>
  <c r="AC3243" i="11"/>
  <c r="AE3243" i="11"/>
  <c r="X3244" i="11"/>
  <c r="Y3244" i="11"/>
  <c r="Z3244" i="11"/>
  <c r="AA3244" i="11"/>
  <c r="AB3244" i="11"/>
  <c r="AC3244" i="11"/>
  <c r="AE3244" i="11"/>
  <c r="X3245" i="11"/>
  <c r="Y3245" i="11"/>
  <c r="Z3245" i="11"/>
  <c r="AA3245" i="11"/>
  <c r="AB3245" i="11"/>
  <c r="AC3245" i="11"/>
  <c r="AE3245" i="11"/>
  <c r="X3246" i="11"/>
  <c r="Y3246" i="11"/>
  <c r="Z3246" i="11"/>
  <c r="AA3246" i="11"/>
  <c r="AB3246" i="11"/>
  <c r="AC3246" i="11"/>
  <c r="AE3246" i="11"/>
  <c r="X3247" i="11"/>
  <c r="Y3247" i="11"/>
  <c r="Z3247" i="11"/>
  <c r="AA3247" i="11"/>
  <c r="AB3247" i="11"/>
  <c r="AC3247" i="11"/>
  <c r="AE3247" i="11"/>
  <c r="X3248" i="11"/>
  <c r="Y3248" i="11"/>
  <c r="Z3248" i="11"/>
  <c r="AA3248" i="11"/>
  <c r="AB3248" i="11"/>
  <c r="AC3248" i="11"/>
  <c r="AE3248" i="11"/>
  <c r="X3249" i="11"/>
  <c r="Y3249" i="11"/>
  <c r="Z3249" i="11"/>
  <c r="AA3249" i="11"/>
  <c r="AB3249" i="11"/>
  <c r="AC3249" i="11"/>
  <c r="AE3249" i="11"/>
  <c r="X3250" i="11"/>
  <c r="Y3250" i="11"/>
  <c r="Z3250" i="11"/>
  <c r="AA3250" i="11"/>
  <c r="AB3250" i="11"/>
  <c r="AC3250" i="11"/>
  <c r="AE3250" i="11"/>
  <c r="X3251" i="11"/>
  <c r="Y3251" i="11"/>
  <c r="Z3251" i="11"/>
  <c r="AA3251" i="11"/>
  <c r="AB3251" i="11"/>
  <c r="AC3251" i="11"/>
  <c r="AE3251" i="11"/>
  <c r="X3252" i="11"/>
  <c r="Y3252" i="11"/>
  <c r="Z3252" i="11"/>
  <c r="AA3252" i="11"/>
  <c r="AB3252" i="11"/>
  <c r="AC3252" i="11"/>
  <c r="AE3252" i="11"/>
  <c r="X3253" i="11"/>
  <c r="Y3253" i="11"/>
  <c r="Z3253" i="11"/>
  <c r="AA3253" i="11"/>
  <c r="AB3253" i="11"/>
  <c r="AC3253" i="11"/>
  <c r="AE3253" i="11"/>
  <c r="X3254" i="11"/>
  <c r="Y3254" i="11"/>
  <c r="Z3254" i="11"/>
  <c r="AA3254" i="11"/>
  <c r="AB3254" i="11"/>
  <c r="AC3254" i="11"/>
  <c r="AE3254" i="11"/>
  <c r="X3255" i="11"/>
  <c r="Y3255" i="11"/>
  <c r="Z3255" i="11"/>
  <c r="AA3255" i="11"/>
  <c r="AB3255" i="11"/>
  <c r="AC3255" i="11"/>
  <c r="AE3255" i="11"/>
  <c r="X3256" i="11"/>
  <c r="Y3256" i="11"/>
  <c r="Z3256" i="11"/>
  <c r="AA3256" i="11"/>
  <c r="AB3256" i="11"/>
  <c r="AC3256" i="11"/>
  <c r="AE3256" i="11"/>
  <c r="X3257" i="11"/>
  <c r="Y3257" i="11"/>
  <c r="Z3257" i="11"/>
  <c r="AA3257" i="11"/>
  <c r="AB3257" i="11"/>
  <c r="AC3257" i="11"/>
  <c r="AE3257" i="11"/>
  <c r="X3258" i="11"/>
  <c r="Y3258" i="11"/>
  <c r="Z3258" i="11"/>
  <c r="AA3258" i="11"/>
  <c r="AB3258" i="11"/>
  <c r="AC3258" i="11"/>
  <c r="AE3258" i="11"/>
  <c r="X3259" i="11"/>
  <c r="Y3259" i="11"/>
  <c r="Z3259" i="11"/>
  <c r="AA3259" i="11"/>
  <c r="AB3259" i="11"/>
  <c r="AC3259" i="11"/>
  <c r="AE3259" i="11"/>
  <c r="X3260" i="11"/>
  <c r="Y3260" i="11"/>
  <c r="Z3260" i="11"/>
  <c r="AA3260" i="11"/>
  <c r="AB3260" i="11"/>
  <c r="AC3260" i="11"/>
  <c r="AE3260" i="11"/>
  <c r="X3261" i="11"/>
  <c r="Y3261" i="11"/>
  <c r="Z3261" i="11"/>
  <c r="AA3261" i="11"/>
  <c r="AB3261" i="11"/>
  <c r="AC3261" i="11"/>
  <c r="AE3261" i="11"/>
  <c r="X3262" i="11"/>
  <c r="Y3262" i="11"/>
  <c r="Z3262" i="11"/>
  <c r="AA3262" i="11"/>
  <c r="AB3262" i="11"/>
  <c r="AC3262" i="11"/>
  <c r="AE3262" i="11"/>
  <c r="X3263" i="11"/>
  <c r="Y3263" i="11"/>
  <c r="Z3263" i="11"/>
  <c r="AA3263" i="11"/>
  <c r="AB3263" i="11"/>
  <c r="AC3263" i="11"/>
  <c r="AE3263" i="11"/>
  <c r="X3264" i="11"/>
  <c r="Y3264" i="11"/>
  <c r="Z3264" i="11"/>
  <c r="AA3264" i="11"/>
  <c r="AB3264" i="11"/>
  <c r="AC3264" i="11"/>
  <c r="AE3264" i="11"/>
  <c r="X3265" i="11"/>
  <c r="Y3265" i="11"/>
  <c r="Z3265" i="11"/>
  <c r="AA3265" i="11"/>
  <c r="AB3265" i="11"/>
  <c r="AC3265" i="11"/>
  <c r="AE3265" i="11"/>
  <c r="X3266" i="11"/>
  <c r="Y3266" i="11"/>
  <c r="Z3266" i="11"/>
  <c r="AA3266" i="11"/>
  <c r="AB3266" i="11"/>
  <c r="AC3266" i="11"/>
  <c r="AE3266" i="11"/>
  <c r="X3267" i="11"/>
  <c r="Y3267" i="11"/>
  <c r="Z3267" i="11"/>
  <c r="AA3267" i="11"/>
  <c r="AB3267" i="11"/>
  <c r="AC3267" i="11"/>
  <c r="AE3267" i="11"/>
  <c r="X3268" i="11"/>
  <c r="Y3268" i="11"/>
  <c r="Z3268" i="11"/>
  <c r="AA3268" i="11"/>
  <c r="AB3268" i="11"/>
  <c r="AC3268" i="11"/>
  <c r="AE3268" i="11"/>
  <c r="X3269" i="11"/>
  <c r="Y3269" i="11"/>
  <c r="Z3269" i="11"/>
  <c r="AA3269" i="11"/>
  <c r="AB3269" i="11"/>
  <c r="AC3269" i="11"/>
  <c r="AE3269" i="11"/>
  <c r="X3270" i="11"/>
  <c r="Y3270" i="11"/>
  <c r="Z3270" i="11"/>
  <c r="AA3270" i="11"/>
  <c r="AB3270" i="11"/>
  <c r="AC3270" i="11"/>
  <c r="AE3270" i="11"/>
  <c r="X3271" i="11"/>
  <c r="Y3271" i="11"/>
  <c r="Z3271" i="11"/>
  <c r="AA3271" i="11"/>
  <c r="AB3271" i="11"/>
  <c r="AC3271" i="11"/>
  <c r="AE3271" i="11"/>
  <c r="X3272" i="11"/>
  <c r="Y3272" i="11"/>
  <c r="Z3272" i="11"/>
  <c r="AA3272" i="11"/>
  <c r="AB3272" i="11"/>
  <c r="AC3272" i="11"/>
  <c r="AE3272" i="11"/>
  <c r="X3273" i="11"/>
  <c r="Y3273" i="11"/>
  <c r="Z3273" i="11"/>
  <c r="AA3273" i="11"/>
  <c r="AB3273" i="11"/>
  <c r="AC3273" i="11"/>
  <c r="AE3273" i="11"/>
  <c r="X3274" i="11"/>
  <c r="Y3274" i="11"/>
  <c r="Z3274" i="11"/>
  <c r="AA3274" i="11"/>
  <c r="AB3274" i="11"/>
  <c r="AC3274" i="11"/>
  <c r="AE3274" i="11"/>
  <c r="X3275" i="11"/>
  <c r="Y3275" i="11"/>
  <c r="Z3275" i="11"/>
  <c r="AA3275" i="11"/>
  <c r="AB3275" i="11"/>
  <c r="AC3275" i="11"/>
  <c r="AE3275" i="11"/>
  <c r="X3276" i="11"/>
  <c r="Y3276" i="11"/>
  <c r="Z3276" i="11"/>
  <c r="AA3276" i="11"/>
  <c r="AB3276" i="11"/>
  <c r="AC3276" i="11"/>
  <c r="AE3276" i="11"/>
  <c r="X3277" i="11"/>
  <c r="Y3277" i="11"/>
  <c r="Z3277" i="11"/>
  <c r="AA3277" i="11"/>
  <c r="AB3277" i="11"/>
  <c r="AC3277" i="11"/>
  <c r="AE3277" i="11"/>
  <c r="X3278" i="11"/>
  <c r="Y3278" i="11"/>
  <c r="Z3278" i="11"/>
  <c r="AA3278" i="11"/>
  <c r="AB3278" i="11"/>
  <c r="AC3278" i="11"/>
  <c r="AE3278" i="11"/>
  <c r="X3279" i="11"/>
  <c r="Y3279" i="11"/>
  <c r="Z3279" i="11"/>
  <c r="AA3279" i="11"/>
  <c r="AB3279" i="11"/>
  <c r="AC3279" i="11"/>
  <c r="AE3279" i="11"/>
  <c r="X3280" i="11"/>
  <c r="Y3280" i="11"/>
  <c r="Z3280" i="11"/>
  <c r="AA3280" i="11"/>
  <c r="AB3280" i="11"/>
  <c r="AC3280" i="11"/>
  <c r="AE3280" i="11"/>
  <c r="X3281" i="11"/>
  <c r="Y3281" i="11"/>
  <c r="Z3281" i="11"/>
  <c r="AA3281" i="11"/>
  <c r="AB3281" i="11"/>
  <c r="AC3281" i="11"/>
  <c r="AE3281" i="11"/>
  <c r="X3282" i="11"/>
  <c r="Y3282" i="11"/>
  <c r="Z3282" i="11"/>
  <c r="AA3282" i="11"/>
  <c r="AB3282" i="11"/>
  <c r="AC3282" i="11"/>
  <c r="AE3282" i="11"/>
  <c r="X3283" i="11"/>
  <c r="Y3283" i="11"/>
  <c r="Z3283" i="11"/>
  <c r="AA3283" i="11"/>
  <c r="AB3283" i="11"/>
  <c r="AC3283" i="11"/>
  <c r="AE3283" i="11"/>
  <c r="X3284" i="11"/>
  <c r="Y3284" i="11"/>
  <c r="Z3284" i="11"/>
  <c r="AA3284" i="11"/>
  <c r="AB3284" i="11"/>
  <c r="AC3284" i="11"/>
  <c r="AE3284" i="11"/>
  <c r="X3285" i="11"/>
  <c r="Y3285" i="11"/>
  <c r="Z3285" i="11"/>
  <c r="AA3285" i="11"/>
  <c r="AB3285" i="11"/>
  <c r="AC3285" i="11"/>
  <c r="AE3285" i="11"/>
  <c r="X3286" i="11"/>
  <c r="Y3286" i="11"/>
  <c r="Z3286" i="11"/>
  <c r="AA3286" i="11"/>
  <c r="AB3286" i="11"/>
  <c r="AC3286" i="11"/>
  <c r="AE3286" i="11"/>
  <c r="X3287" i="11"/>
  <c r="Y3287" i="11"/>
  <c r="Z3287" i="11"/>
  <c r="AA3287" i="11"/>
  <c r="AB3287" i="11"/>
  <c r="AC3287" i="11"/>
  <c r="AE3287" i="11"/>
  <c r="X3288" i="11"/>
  <c r="Y3288" i="11"/>
  <c r="Z3288" i="11"/>
  <c r="AA3288" i="11"/>
  <c r="AB3288" i="11"/>
  <c r="AC3288" i="11"/>
  <c r="AE3288" i="11"/>
  <c r="X3289" i="11"/>
  <c r="Y3289" i="11"/>
  <c r="Z3289" i="11"/>
  <c r="AA3289" i="11"/>
  <c r="AB3289" i="11"/>
  <c r="AC3289" i="11"/>
  <c r="AE3289" i="11"/>
  <c r="X3290" i="11"/>
  <c r="Y3290" i="11"/>
  <c r="Z3290" i="11"/>
  <c r="AA3290" i="11"/>
  <c r="AB3290" i="11"/>
  <c r="AC3290" i="11"/>
  <c r="AE3290" i="11"/>
  <c r="X3291" i="11"/>
  <c r="Y3291" i="11"/>
  <c r="Z3291" i="11"/>
  <c r="AA3291" i="11"/>
  <c r="AB3291" i="11"/>
  <c r="AC3291" i="11"/>
  <c r="AE3291" i="11"/>
  <c r="X3292" i="11"/>
  <c r="Y3292" i="11"/>
  <c r="Z3292" i="11"/>
  <c r="AA3292" i="11"/>
  <c r="AB3292" i="11"/>
  <c r="AC3292" i="11"/>
  <c r="AE3292" i="11"/>
  <c r="X3293" i="11"/>
  <c r="Y3293" i="11"/>
  <c r="Z3293" i="11"/>
  <c r="AA3293" i="11"/>
  <c r="AB3293" i="11"/>
  <c r="AC3293" i="11"/>
  <c r="AE3293" i="11"/>
  <c r="X3294" i="11"/>
  <c r="Y3294" i="11"/>
  <c r="Z3294" i="11"/>
  <c r="AA3294" i="11"/>
  <c r="AB3294" i="11"/>
  <c r="AC3294" i="11"/>
  <c r="AE3294" i="11"/>
  <c r="X3295" i="11"/>
  <c r="Y3295" i="11"/>
  <c r="Z3295" i="11"/>
  <c r="AA3295" i="11"/>
  <c r="AB3295" i="11"/>
  <c r="AC3295" i="11"/>
  <c r="AE3295" i="11"/>
  <c r="X3296" i="11"/>
  <c r="Y3296" i="11"/>
  <c r="Z3296" i="11"/>
  <c r="AA3296" i="11"/>
  <c r="AB3296" i="11"/>
  <c r="AC3296" i="11"/>
  <c r="AE3296" i="11"/>
  <c r="X3297" i="11"/>
  <c r="Y3297" i="11"/>
  <c r="Z3297" i="11"/>
  <c r="AA3297" i="11"/>
  <c r="AB3297" i="11"/>
  <c r="AC3297" i="11"/>
  <c r="AE3297" i="11"/>
  <c r="X3298" i="11"/>
  <c r="Y3298" i="11"/>
  <c r="Z3298" i="11"/>
  <c r="AA3298" i="11"/>
  <c r="AB3298" i="11"/>
  <c r="AC3298" i="11"/>
  <c r="AE3298" i="11"/>
  <c r="X3299" i="11"/>
  <c r="Y3299" i="11"/>
  <c r="Z3299" i="11"/>
  <c r="AA3299" i="11"/>
  <c r="AB3299" i="11"/>
  <c r="AC3299" i="11"/>
  <c r="AE3299" i="11"/>
  <c r="X3300" i="11"/>
  <c r="Y3300" i="11"/>
  <c r="Z3300" i="11"/>
  <c r="AA3300" i="11"/>
  <c r="AB3300" i="11"/>
  <c r="AC3300" i="11"/>
  <c r="AE3300" i="11"/>
  <c r="X3301" i="11"/>
  <c r="Y3301" i="11"/>
  <c r="Z3301" i="11"/>
  <c r="AA3301" i="11"/>
  <c r="AB3301" i="11"/>
  <c r="AC3301" i="11"/>
  <c r="AE3301" i="11"/>
  <c r="X3302" i="11"/>
  <c r="Y3302" i="11"/>
  <c r="Z3302" i="11"/>
  <c r="AA3302" i="11"/>
  <c r="AB3302" i="11"/>
  <c r="AC3302" i="11"/>
  <c r="AE3302" i="11"/>
  <c r="X3303" i="11"/>
  <c r="Y3303" i="11"/>
  <c r="Z3303" i="11"/>
  <c r="AA3303" i="11"/>
  <c r="AB3303" i="11"/>
  <c r="AC3303" i="11"/>
  <c r="AE3303" i="11"/>
  <c r="X3304" i="11"/>
  <c r="Y3304" i="11"/>
  <c r="Z3304" i="11"/>
  <c r="AA3304" i="11"/>
  <c r="AB3304" i="11"/>
  <c r="AC3304" i="11"/>
  <c r="AE3304" i="11"/>
  <c r="X3305" i="11"/>
  <c r="Y3305" i="11"/>
  <c r="Z3305" i="11"/>
  <c r="AA3305" i="11"/>
  <c r="AB3305" i="11"/>
  <c r="AC3305" i="11"/>
  <c r="AE3305" i="11"/>
  <c r="X3306" i="11"/>
  <c r="Y3306" i="11"/>
  <c r="Z3306" i="11"/>
  <c r="AA3306" i="11"/>
  <c r="AB3306" i="11"/>
  <c r="AC3306" i="11"/>
  <c r="AE3306" i="11"/>
  <c r="X3307" i="11"/>
  <c r="Y3307" i="11"/>
  <c r="Z3307" i="11"/>
  <c r="AA3307" i="11"/>
  <c r="AB3307" i="11"/>
  <c r="AC3307" i="11"/>
  <c r="AE3307" i="11"/>
  <c r="X3308" i="11"/>
  <c r="Y3308" i="11"/>
  <c r="Z3308" i="11"/>
  <c r="AA3308" i="11"/>
  <c r="AB3308" i="11"/>
  <c r="AC3308" i="11"/>
  <c r="AE3308" i="11"/>
  <c r="X3309" i="11"/>
  <c r="Y3309" i="11"/>
  <c r="Z3309" i="11"/>
  <c r="AA3309" i="11"/>
  <c r="AB3309" i="11"/>
  <c r="AC3309" i="11"/>
  <c r="AE3309" i="11"/>
  <c r="X3310" i="11"/>
  <c r="Y3310" i="11"/>
  <c r="Z3310" i="11"/>
  <c r="AA3310" i="11"/>
  <c r="AB3310" i="11"/>
  <c r="AC3310" i="11"/>
  <c r="AE3310" i="11"/>
  <c r="X3311" i="11"/>
  <c r="Y3311" i="11"/>
  <c r="Z3311" i="11"/>
  <c r="AA3311" i="11"/>
  <c r="AB3311" i="11"/>
  <c r="AC3311" i="11"/>
  <c r="AE3311" i="11"/>
  <c r="X3312" i="11"/>
  <c r="Y3312" i="11"/>
  <c r="Z3312" i="11"/>
  <c r="AA3312" i="11"/>
  <c r="AB3312" i="11"/>
  <c r="AC3312" i="11"/>
  <c r="AE3312" i="11"/>
  <c r="X3313" i="11"/>
  <c r="Y3313" i="11"/>
  <c r="Z3313" i="11"/>
  <c r="AA3313" i="11"/>
  <c r="AB3313" i="11"/>
  <c r="AC3313" i="11"/>
  <c r="AE3313" i="11"/>
  <c r="X3314" i="11"/>
  <c r="Y3314" i="11"/>
  <c r="Z3314" i="11"/>
  <c r="AA3314" i="11"/>
  <c r="AB3314" i="11"/>
  <c r="AC3314" i="11"/>
  <c r="AE3314" i="11"/>
  <c r="X3315" i="11"/>
  <c r="Y3315" i="11"/>
  <c r="Z3315" i="11"/>
  <c r="AA3315" i="11"/>
  <c r="AB3315" i="11"/>
  <c r="AC3315" i="11"/>
  <c r="AE3315" i="11"/>
  <c r="X3316" i="11"/>
  <c r="Y3316" i="11"/>
  <c r="Z3316" i="11"/>
  <c r="AA3316" i="11"/>
  <c r="AB3316" i="11"/>
  <c r="AC3316" i="11"/>
  <c r="AE3316" i="11"/>
  <c r="X3317" i="11"/>
  <c r="Y3317" i="11"/>
  <c r="Z3317" i="11"/>
  <c r="AA3317" i="11"/>
  <c r="AB3317" i="11"/>
  <c r="AC3317" i="11"/>
  <c r="AE3317" i="11"/>
  <c r="X3318" i="11"/>
  <c r="Y3318" i="11"/>
  <c r="Z3318" i="11"/>
  <c r="AA3318" i="11"/>
  <c r="AB3318" i="11"/>
  <c r="AC3318" i="11"/>
  <c r="AE3318" i="11"/>
  <c r="X3319" i="11"/>
  <c r="Y3319" i="11"/>
  <c r="Z3319" i="11"/>
  <c r="AA3319" i="11"/>
  <c r="AB3319" i="11"/>
  <c r="AC3319" i="11"/>
  <c r="AE3319" i="11"/>
  <c r="X3320" i="11"/>
  <c r="Y3320" i="11"/>
  <c r="Z3320" i="11"/>
  <c r="AA3320" i="11"/>
  <c r="AB3320" i="11"/>
  <c r="AC3320" i="11"/>
  <c r="AE3320" i="11"/>
  <c r="X3321" i="11"/>
  <c r="Y3321" i="11"/>
  <c r="Z3321" i="11"/>
  <c r="AA3321" i="11"/>
  <c r="AB3321" i="11"/>
  <c r="AC3321" i="11"/>
  <c r="AE3321" i="11"/>
  <c r="X3322" i="11"/>
  <c r="Y3322" i="11"/>
  <c r="Z3322" i="11"/>
  <c r="AA3322" i="11"/>
  <c r="AB3322" i="11"/>
  <c r="AC3322" i="11"/>
  <c r="AE3322" i="11"/>
  <c r="X3323" i="11"/>
  <c r="Y3323" i="11"/>
  <c r="Z3323" i="11"/>
  <c r="AA3323" i="11"/>
  <c r="AB3323" i="11"/>
  <c r="AC3323" i="11"/>
  <c r="AE3323" i="11"/>
  <c r="X3324" i="11"/>
  <c r="Y3324" i="11"/>
  <c r="Z3324" i="11"/>
  <c r="AA3324" i="11"/>
  <c r="AB3324" i="11"/>
  <c r="AC3324" i="11"/>
  <c r="AE3324" i="11"/>
  <c r="X3325" i="11"/>
  <c r="Y3325" i="11"/>
  <c r="Z3325" i="11"/>
  <c r="AA3325" i="11"/>
  <c r="AB3325" i="11"/>
  <c r="AC3325" i="11"/>
  <c r="AE3325" i="11"/>
  <c r="X3326" i="11"/>
  <c r="Y3326" i="11"/>
  <c r="Z3326" i="11"/>
  <c r="AA3326" i="11"/>
  <c r="AB3326" i="11"/>
  <c r="AC3326" i="11"/>
  <c r="AE3326" i="11"/>
  <c r="X3327" i="11"/>
  <c r="Y3327" i="11"/>
  <c r="Z3327" i="11"/>
  <c r="AA3327" i="11"/>
  <c r="AB3327" i="11"/>
  <c r="AC3327" i="11"/>
  <c r="AE3327" i="11"/>
  <c r="X3328" i="11"/>
  <c r="Y3328" i="11"/>
  <c r="Z3328" i="11"/>
  <c r="AA3328" i="11"/>
  <c r="AB3328" i="11"/>
  <c r="AC3328" i="11"/>
  <c r="AE3328" i="11"/>
  <c r="X3329" i="11"/>
  <c r="Y3329" i="11"/>
  <c r="Z3329" i="11"/>
  <c r="AA3329" i="11"/>
  <c r="AB3329" i="11"/>
  <c r="AC3329" i="11"/>
  <c r="AE3329" i="11"/>
  <c r="X3330" i="11"/>
  <c r="Y3330" i="11"/>
  <c r="Z3330" i="11"/>
  <c r="AA3330" i="11"/>
  <c r="AB3330" i="11"/>
  <c r="AC3330" i="11"/>
  <c r="AE3330" i="11"/>
  <c r="X3331" i="11"/>
  <c r="Y3331" i="11"/>
  <c r="Z3331" i="11"/>
  <c r="AA3331" i="11"/>
  <c r="AB3331" i="11"/>
  <c r="AC3331" i="11"/>
  <c r="AE3331" i="11"/>
  <c r="X3332" i="11"/>
  <c r="Y3332" i="11"/>
  <c r="Z3332" i="11"/>
  <c r="AA3332" i="11"/>
  <c r="AB3332" i="11"/>
  <c r="AC3332" i="11"/>
  <c r="AE3332" i="11"/>
  <c r="X3333" i="11"/>
  <c r="Y3333" i="11"/>
  <c r="Z3333" i="11"/>
  <c r="AA3333" i="11"/>
  <c r="AB3333" i="11"/>
  <c r="AC3333" i="11"/>
  <c r="AE3333" i="11"/>
  <c r="X3334" i="11"/>
  <c r="Y3334" i="11"/>
  <c r="Z3334" i="11"/>
  <c r="AA3334" i="11"/>
  <c r="AB3334" i="11"/>
  <c r="AC3334" i="11"/>
  <c r="AE3334" i="11"/>
  <c r="X3335" i="11"/>
  <c r="Y3335" i="11"/>
  <c r="Z3335" i="11"/>
  <c r="AA3335" i="11"/>
  <c r="AB3335" i="11"/>
  <c r="AC3335" i="11"/>
  <c r="AE3335" i="11"/>
  <c r="X3336" i="11"/>
  <c r="Y3336" i="11"/>
  <c r="Z3336" i="11"/>
  <c r="AA3336" i="11"/>
  <c r="AB3336" i="11"/>
  <c r="AC3336" i="11"/>
  <c r="AE3336" i="11"/>
  <c r="X3337" i="11"/>
  <c r="Y3337" i="11"/>
  <c r="Z3337" i="11"/>
  <c r="AA3337" i="11"/>
  <c r="AB3337" i="11"/>
  <c r="AC3337" i="11"/>
  <c r="AE3337" i="11"/>
  <c r="X3338" i="11"/>
  <c r="Y3338" i="11"/>
  <c r="Z3338" i="11"/>
  <c r="AA3338" i="11"/>
  <c r="AB3338" i="11"/>
  <c r="AC3338" i="11"/>
  <c r="AE3338" i="11"/>
  <c r="X3339" i="11"/>
  <c r="Y3339" i="11"/>
  <c r="Z3339" i="11"/>
  <c r="AA3339" i="11"/>
  <c r="AB3339" i="11"/>
  <c r="AC3339" i="11"/>
  <c r="AE3339" i="11"/>
  <c r="X3340" i="11"/>
  <c r="Y3340" i="11"/>
  <c r="Z3340" i="11"/>
  <c r="AA3340" i="11"/>
  <c r="AB3340" i="11"/>
  <c r="AC3340" i="11"/>
  <c r="AE3340" i="11"/>
  <c r="X3341" i="11"/>
  <c r="Y3341" i="11"/>
  <c r="Z3341" i="11"/>
  <c r="AA3341" i="11"/>
  <c r="AB3341" i="11"/>
  <c r="AC3341" i="11"/>
  <c r="AE3341" i="11"/>
  <c r="X3342" i="11"/>
  <c r="Y3342" i="11"/>
  <c r="Z3342" i="11"/>
  <c r="AA3342" i="11"/>
  <c r="AB3342" i="11"/>
  <c r="AC3342" i="11"/>
  <c r="AE3342" i="11"/>
  <c r="X3343" i="11"/>
  <c r="Y3343" i="11"/>
  <c r="Z3343" i="11"/>
  <c r="AA3343" i="11"/>
  <c r="AB3343" i="11"/>
  <c r="AC3343" i="11"/>
  <c r="AE3343" i="11"/>
  <c r="X3344" i="11"/>
  <c r="Y3344" i="11"/>
  <c r="Z3344" i="11"/>
  <c r="AA3344" i="11"/>
  <c r="AB3344" i="11"/>
  <c r="AC3344" i="11"/>
  <c r="AE3344" i="11"/>
  <c r="X3345" i="11"/>
  <c r="Y3345" i="11"/>
  <c r="Z3345" i="11"/>
  <c r="AA3345" i="11"/>
  <c r="AB3345" i="11"/>
  <c r="AC3345" i="11"/>
  <c r="AE3345" i="11"/>
  <c r="X3346" i="11"/>
  <c r="Y3346" i="11"/>
  <c r="Z3346" i="11"/>
  <c r="AA3346" i="11"/>
  <c r="AB3346" i="11"/>
  <c r="AC3346" i="11"/>
  <c r="AE3346" i="11"/>
  <c r="X3347" i="11"/>
  <c r="Y3347" i="11"/>
  <c r="Z3347" i="11"/>
  <c r="AA3347" i="11"/>
  <c r="AB3347" i="11"/>
  <c r="AC3347" i="11"/>
  <c r="AE3347" i="11"/>
  <c r="X3348" i="11"/>
  <c r="Y3348" i="11"/>
  <c r="Z3348" i="11"/>
  <c r="AA3348" i="11"/>
  <c r="AB3348" i="11"/>
  <c r="AC3348" i="11"/>
  <c r="AE3348" i="11"/>
  <c r="X3349" i="11"/>
  <c r="Y3349" i="11"/>
  <c r="Z3349" i="11"/>
  <c r="AA3349" i="11"/>
  <c r="AB3349" i="11"/>
  <c r="AC3349" i="11"/>
  <c r="AE3349" i="11"/>
  <c r="X3350" i="11"/>
  <c r="Y3350" i="11"/>
  <c r="Z3350" i="11"/>
  <c r="AA3350" i="11"/>
  <c r="AB3350" i="11"/>
  <c r="AC3350" i="11"/>
  <c r="AE3350" i="11"/>
  <c r="X3351" i="11"/>
  <c r="Y3351" i="11"/>
  <c r="Z3351" i="11"/>
  <c r="AA3351" i="11"/>
  <c r="AB3351" i="11"/>
  <c r="AC3351" i="11"/>
  <c r="AE3351" i="11"/>
  <c r="X3352" i="11"/>
  <c r="Y3352" i="11"/>
  <c r="Z3352" i="11"/>
  <c r="AA3352" i="11"/>
  <c r="AB3352" i="11"/>
  <c r="AC3352" i="11"/>
  <c r="AE3352" i="11"/>
  <c r="X3353" i="11"/>
  <c r="Y3353" i="11"/>
  <c r="Z3353" i="11"/>
  <c r="AA3353" i="11"/>
  <c r="AB3353" i="11"/>
  <c r="AC3353" i="11"/>
  <c r="AE3353" i="11"/>
  <c r="X3354" i="11"/>
  <c r="Y3354" i="11"/>
  <c r="Z3354" i="11"/>
  <c r="AA3354" i="11"/>
  <c r="AB3354" i="11"/>
  <c r="AC3354" i="11"/>
  <c r="AE3354" i="11"/>
  <c r="X3355" i="11"/>
  <c r="Y3355" i="11"/>
  <c r="Z3355" i="11"/>
  <c r="AA3355" i="11"/>
  <c r="AB3355" i="11"/>
  <c r="AC3355" i="11"/>
  <c r="AE3355" i="11"/>
  <c r="X3356" i="11"/>
  <c r="Y3356" i="11"/>
  <c r="Z3356" i="11"/>
  <c r="AA3356" i="11"/>
  <c r="AB3356" i="11"/>
  <c r="AC3356" i="11"/>
  <c r="AE3356" i="11"/>
  <c r="X3357" i="11"/>
  <c r="Y3357" i="11"/>
  <c r="Z3357" i="11"/>
  <c r="AA3357" i="11"/>
  <c r="AB3357" i="11"/>
  <c r="AC3357" i="11"/>
  <c r="AE3357" i="11"/>
  <c r="X3358" i="11"/>
  <c r="Y3358" i="11"/>
  <c r="Z3358" i="11"/>
  <c r="AA3358" i="11"/>
  <c r="AB3358" i="11"/>
  <c r="AC3358" i="11"/>
  <c r="AE3358" i="11"/>
  <c r="X3359" i="11"/>
  <c r="Y3359" i="11"/>
  <c r="Z3359" i="11"/>
  <c r="AA3359" i="11"/>
  <c r="AB3359" i="11"/>
  <c r="AC3359" i="11"/>
  <c r="AE3359" i="11"/>
  <c r="X3360" i="11"/>
  <c r="Y3360" i="11"/>
  <c r="Z3360" i="11"/>
  <c r="AA3360" i="11"/>
  <c r="AB3360" i="11"/>
  <c r="AC3360" i="11"/>
  <c r="AE3360" i="11"/>
  <c r="X3361" i="11"/>
  <c r="Y3361" i="11"/>
  <c r="Z3361" i="11"/>
  <c r="AA3361" i="11"/>
  <c r="AB3361" i="11"/>
  <c r="AC3361" i="11"/>
  <c r="AE3361" i="11"/>
  <c r="X3362" i="11"/>
  <c r="Y3362" i="11"/>
  <c r="Z3362" i="11"/>
  <c r="AA3362" i="11"/>
  <c r="AB3362" i="11"/>
  <c r="AC3362" i="11"/>
  <c r="AE3362" i="11"/>
  <c r="X3363" i="11"/>
  <c r="Y3363" i="11"/>
  <c r="Z3363" i="11"/>
  <c r="AA3363" i="11"/>
  <c r="AB3363" i="11"/>
  <c r="AC3363" i="11"/>
  <c r="AE3363" i="11"/>
  <c r="X3364" i="11"/>
  <c r="Y3364" i="11"/>
  <c r="Z3364" i="11"/>
  <c r="AA3364" i="11"/>
  <c r="AB3364" i="11"/>
  <c r="AC3364" i="11"/>
  <c r="AE3364" i="11"/>
  <c r="X3365" i="11"/>
  <c r="Y3365" i="11"/>
  <c r="Z3365" i="11"/>
  <c r="AA3365" i="11"/>
  <c r="AB3365" i="11"/>
  <c r="AC3365" i="11"/>
  <c r="AE3365" i="11"/>
  <c r="X3366" i="11"/>
  <c r="Y3366" i="11"/>
  <c r="Z3366" i="11"/>
  <c r="AA3366" i="11"/>
  <c r="AB3366" i="11"/>
  <c r="AC3366" i="11"/>
  <c r="AE3366" i="11"/>
  <c r="X3367" i="11"/>
  <c r="Y3367" i="11"/>
  <c r="Z3367" i="11"/>
  <c r="AA3367" i="11"/>
  <c r="AB3367" i="11"/>
  <c r="AC3367" i="11"/>
  <c r="AE3367" i="11"/>
  <c r="X3368" i="11"/>
  <c r="Y3368" i="11"/>
  <c r="Z3368" i="11"/>
  <c r="AA3368" i="11"/>
  <c r="AB3368" i="11"/>
  <c r="AC3368" i="11"/>
  <c r="AE3368" i="11"/>
  <c r="X3369" i="11"/>
  <c r="Y3369" i="11"/>
  <c r="Z3369" i="11"/>
  <c r="AA3369" i="11"/>
  <c r="AB3369" i="11"/>
  <c r="AC3369" i="11"/>
  <c r="AE3369" i="11"/>
  <c r="X3370" i="11"/>
  <c r="Y3370" i="11"/>
  <c r="Z3370" i="11"/>
  <c r="AA3370" i="11"/>
  <c r="AB3370" i="11"/>
  <c r="AC3370" i="11"/>
  <c r="AE3370" i="11"/>
  <c r="X3371" i="11"/>
  <c r="Y3371" i="11"/>
  <c r="Z3371" i="11"/>
  <c r="AA3371" i="11"/>
  <c r="AB3371" i="11"/>
  <c r="AC3371" i="11"/>
  <c r="AE3371" i="11"/>
  <c r="X3372" i="11"/>
  <c r="Y3372" i="11"/>
  <c r="Z3372" i="11"/>
  <c r="AA3372" i="11"/>
  <c r="AB3372" i="11"/>
  <c r="AC3372" i="11"/>
  <c r="AE3372" i="11"/>
  <c r="X3373" i="11"/>
  <c r="Y3373" i="11"/>
  <c r="Z3373" i="11"/>
  <c r="AA3373" i="11"/>
  <c r="AB3373" i="11"/>
  <c r="AC3373" i="11"/>
  <c r="AE3373" i="11"/>
  <c r="X3374" i="11"/>
  <c r="Y3374" i="11"/>
  <c r="Z3374" i="11"/>
  <c r="AA3374" i="11"/>
  <c r="AB3374" i="11"/>
  <c r="AC3374" i="11"/>
  <c r="AE3374" i="11"/>
  <c r="X3375" i="11"/>
  <c r="Y3375" i="11"/>
  <c r="Z3375" i="11"/>
  <c r="AA3375" i="11"/>
  <c r="AB3375" i="11"/>
  <c r="AC3375" i="11"/>
  <c r="AE3375" i="11"/>
  <c r="X3376" i="11"/>
  <c r="Y3376" i="11"/>
  <c r="Z3376" i="11"/>
  <c r="AA3376" i="11"/>
  <c r="AB3376" i="11"/>
  <c r="AC3376" i="11"/>
  <c r="AE3376" i="11"/>
  <c r="X3377" i="11"/>
  <c r="Y3377" i="11"/>
  <c r="Z3377" i="11"/>
  <c r="AA3377" i="11"/>
  <c r="AB3377" i="11"/>
  <c r="AC3377" i="11"/>
  <c r="AE3377" i="11"/>
  <c r="X3378" i="11"/>
  <c r="Y3378" i="11"/>
  <c r="Z3378" i="11"/>
  <c r="AA3378" i="11"/>
  <c r="AB3378" i="11"/>
  <c r="AC3378" i="11"/>
  <c r="AE3378" i="11"/>
  <c r="X3379" i="11"/>
  <c r="Y3379" i="11"/>
  <c r="Z3379" i="11"/>
  <c r="AA3379" i="11"/>
  <c r="AB3379" i="11"/>
  <c r="AC3379" i="11"/>
  <c r="AE3379" i="11"/>
  <c r="X3380" i="11"/>
  <c r="Y3380" i="11"/>
  <c r="Z3380" i="11"/>
  <c r="AA3380" i="11"/>
  <c r="AB3380" i="11"/>
  <c r="AC3380" i="11"/>
  <c r="AE3380" i="11"/>
  <c r="X3381" i="11"/>
  <c r="Y3381" i="11"/>
  <c r="Z3381" i="11"/>
  <c r="AA3381" i="11"/>
  <c r="AB3381" i="11"/>
  <c r="AC3381" i="11"/>
  <c r="AE3381" i="11"/>
  <c r="X3382" i="11"/>
  <c r="Y3382" i="11"/>
  <c r="Z3382" i="11"/>
  <c r="AA3382" i="11"/>
  <c r="AB3382" i="11"/>
  <c r="AC3382" i="11"/>
  <c r="AE3382" i="11"/>
  <c r="X3383" i="11"/>
  <c r="Y3383" i="11"/>
  <c r="Z3383" i="11"/>
  <c r="AA3383" i="11"/>
  <c r="AB3383" i="11"/>
  <c r="AC3383" i="11"/>
  <c r="AE3383" i="11"/>
  <c r="X3384" i="11"/>
  <c r="Y3384" i="11"/>
  <c r="Z3384" i="11"/>
  <c r="AA3384" i="11"/>
  <c r="AB3384" i="11"/>
  <c r="AC3384" i="11"/>
  <c r="AE3384" i="11"/>
  <c r="X3385" i="11"/>
  <c r="Y3385" i="11"/>
  <c r="Z3385" i="11"/>
  <c r="AA3385" i="11"/>
  <c r="AB3385" i="11"/>
  <c r="AC3385" i="11"/>
  <c r="AE3385" i="11"/>
  <c r="X3386" i="11"/>
  <c r="Y3386" i="11"/>
  <c r="Z3386" i="11"/>
  <c r="AA3386" i="11"/>
  <c r="AB3386" i="11"/>
  <c r="AC3386" i="11"/>
  <c r="AE3386" i="11"/>
  <c r="X3387" i="11"/>
  <c r="Y3387" i="11"/>
  <c r="Z3387" i="11"/>
  <c r="AA3387" i="11"/>
  <c r="AB3387" i="11"/>
  <c r="AC3387" i="11"/>
  <c r="AE3387" i="11"/>
  <c r="X3388" i="11"/>
  <c r="Y3388" i="11"/>
  <c r="Z3388" i="11"/>
  <c r="AA3388" i="11"/>
  <c r="AB3388" i="11"/>
  <c r="AC3388" i="11"/>
  <c r="AE3388" i="11"/>
  <c r="X3389" i="11"/>
  <c r="Y3389" i="11"/>
  <c r="Z3389" i="11"/>
  <c r="AA3389" i="11"/>
  <c r="AB3389" i="11"/>
  <c r="AC3389" i="11"/>
  <c r="AE3389" i="11"/>
  <c r="X3390" i="11"/>
  <c r="Y3390" i="11"/>
  <c r="Z3390" i="11"/>
  <c r="AA3390" i="11"/>
  <c r="AB3390" i="11"/>
  <c r="AC3390" i="11"/>
  <c r="AE3390" i="11"/>
  <c r="X3391" i="11"/>
  <c r="Y3391" i="11"/>
  <c r="Z3391" i="11"/>
  <c r="AA3391" i="11"/>
  <c r="AB3391" i="11"/>
  <c r="AC3391" i="11"/>
  <c r="AE3391" i="11"/>
  <c r="X3392" i="11"/>
  <c r="Y3392" i="11"/>
  <c r="Z3392" i="11"/>
  <c r="AA3392" i="11"/>
  <c r="AB3392" i="11"/>
  <c r="AC3392" i="11"/>
  <c r="AE3392" i="11"/>
  <c r="X3393" i="11"/>
  <c r="Y3393" i="11"/>
  <c r="Z3393" i="11"/>
  <c r="AA3393" i="11"/>
  <c r="AB3393" i="11"/>
  <c r="AC3393" i="11"/>
  <c r="AE3393" i="11"/>
  <c r="X3394" i="11"/>
  <c r="Y3394" i="11"/>
  <c r="Z3394" i="11"/>
  <c r="AA3394" i="11"/>
  <c r="AB3394" i="11"/>
  <c r="AC3394" i="11"/>
  <c r="AE3394" i="11"/>
  <c r="X3395" i="11"/>
  <c r="Y3395" i="11"/>
  <c r="Z3395" i="11"/>
  <c r="AA3395" i="11"/>
  <c r="AB3395" i="11"/>
  <c r="AC3395" i="11"/>
  <c r="AE3395" i="11"/>
  <c r="X3396" i="11"/>
  <c r="Y3396" i="11"/>
  <c r="Z3396" i="11"/>
  <c r="AA3396" i="11"/>
  <c r="AB3396" i="11"/>
  <c r="AC3396" i="11"/>
  <c r="AE3396" i="11"/>
  <c r="X3397" i="11"/>
  <c r="Y3397" i="11"/>
  <c r="Z3397" i="11"/>
  <c r="AA3397" i="11"/>
  <c r="AB3397" i="11"/>
  <c r="AC3397" i="11"/>
  <c r="AE3397" i="11"/>
  <c r="X3398" i="11"/>
  <c r="Y3398" i="11"/>
  <c r="Z3398" i="11"/>
  <c r="AA3398" i="11"/>
  <c r="AB3398" i="11"/>
  <c r="AC3398" i="11"/>
  <c r="AE3398" i="11"/>
  <c r="X3399" i="11"/>
  <c r="Y3399" i="11"/>
  <c r="Z3399" i="11"/>
  <c r="AA3399" i="11"/>
  <c r="AB3399" i="11"/>
  <c r="AC3399" i="11"/>
  <c r="AE3399" i="11"/>
  <c r="X3400" i="11"/>
  <c r="Y3400" i="11"/>
  <c r="Z3400" i="11"/>
  <c r="AA3400" i="11"/>
  <c r="AB3400" i="11"/>
  <c r="AC3400" i="11"/>
  <c r="AE3400" i="11"/>
  <c r="X3401" i="11"/>
  <c r="Y3401" i="11"/>
  <c r="Z3401" i="11"/>
  <c r="AA3401" i="11"/>
  <c r="AB3401" i="11"/>
  <c r="AC3401" i="11"/>
  <c r="AE3401" i="11"/>
  <c r="X3402" i="11"/>
  <c r="Y3402" i="11"/>
  <c r="Z3402" i="11"/>
  <c r="AA3402" i="11"/>
  <c r="AB3402" i="11"/>
  <c r="AC3402" i="11"/>
  <c r="AE3402" i="11"/>
  <c r="X3403" i="11"/>
  <c r="Y3403" i="11"/>
  <c r="Z3403" i="11"/>
  <c r="AA3403" i="11"/>
  <c r="AB3403" i="11"/>
  <c r="AC3403" i="11"/>
  <c r="AE3403" i="11"/>
  <c r="X3404" i="11"/>
  <c r="Y3404" i="11"/>
  <c r="Z3404" i="11"/>
  <c r="AA3404" i="11"/>
  <c r="AB3404" i="11"/>
  <c r="AC3404" i="11"/>
  <c r="AE3404" i="11"/>
  <c r="X3405" i="11"/>
  <c r="Y3405" i="11"/>
  <c r="Z3405" i="11"/>
  <c r="AA3405" i="11"/>
  <c r="AB3405" i="11"/>
  <c r="AC3405" i="11"/>
  <c r="AE3405" i="11"/>
  <c r="X3406" i="11"/>
  <c r="Y3406" i="11"/>
  <c r="Z3406" i="11"/>
  <c r="AA3406" i="11"/>
  <c r="AB3406" i="11"/>
  <c r="AC3406" i="11"/>
  <c r="AE3406" i="11"/>
  <c r="X3407" i="11"/>
  <c r="Y3407" i="11"/>
  <c r="Z3407" i="11"/>
  <c r="AA3407" i="11"/>
  <c r="AB3407" i="11"/>
  <c r="AC3407" i="11"/>
  <c r="AE3407" i="11"/>
  <c r="X3408" i="11"/>
  <c r="Y3408" i="11"/>
  <c r="Z3408" i="11"/>
  <c r="AA3408" i="11"/>
  <c r="AB3408" i="11"/>
  <c r="AC3408" i="11"/>
  <c r="AE3408" i="11"/>
  <c r="X3409" i="11"/>
  <c r="Y3409" i="11"/>
  <c r="Z3409" i="11"/>
  <c r="AA3409" i="11"/>
  <c r="AB3409" i="11"/>
  <c r="AC3409" i="11"/>
  <c r="AE3409" i="11"/>
  <c r="X3410" i="11"/>
  <c r="Y3410" i="11"/>
  <c r="Z3410" i="11"/>
  <c r="AA3410" i="11"/>
  <c r="AB3410" i="11"/>
  <c r="AC3410" i="11"/>
  <c r="AE3410" i="11"/>
  <c r="X3411" i="11"/>
  <c r="Y3411" i="11"/>
  <c r="Z3411" i="11"/>
  <c r="AA3411" i="11"/>
  <c r="AB3411" i="11"/>
  <c r="AC3411" i="11"/>
  <c r="AE3411" i="11"/>
  <c r="X3412" i="11"/>
  <c r="Y3412" i="11"/>
  <c r="Z3412" i="11"/>
  <c r="AA3412" i="11"/>
  <c r="AB3412" i="11"/>
  <c r="AC3412" i="11"/>
  <c r="AE3412" i="11"/>
  <c r="X3413" i="11"/>
  <c r="Y3413" i="11"/>
  <c r="Z3413" i="11"/>
  <c r="AA3413" i="11"/>
  <c r="AB3413" i="11"/>
  <c r="AC3413" i="11"/>
  <c r="AE3413" i="11"/>
  <c r="X3414" i="11"/>
  <c r="Y3414" i="11"/>
  <c r="Z3414" i="11"/>
  <c r="AA3414" i="11"/>
  <c r="AB3414" i="11"/>
  <c r="AC3414" i="11"/>
  <c r="AE3414" i="11"/>
  <c r="X3415" i="11"/>
  <c r="Y3415" i="11"/>
  <c r="Z3415" i="11"/>
  <c r="AA3415" i="11"/>
  <c r="AB3415" i="11"/>
  <c r="AC3415" i="11"/>
  <c r="AE3415" i="11"/>
  <c r="X3416" i="11"/>
  <c r="Y3416" i="11"/>
  <c r="Z3416" i="11"/>
  <c r="AA3416" i="11"/>
  <c r="AB3416" i="11"/>
  <c r="AC3416" i="11"/>
  <c r="AE3416" i="11"/>
  <c r="X3417" i="11"/>
  <c r="Y3417" i="11"/>
  <c r="Z3417" i="11"/>
  <c r="AA3417" i="11"/>
  <c r="AB3417" i="11"/>
  <c r="AC3417" i="11"/>
  <c r="AE3417" i="11"/>
  <c r="X3418" i="11"/>
  <c r="Y3418" i="11"/>
  <c r="Z3418" i="11"/>
  <c r="AA3418" i="11"/>
  <c r="AB3418" i="11"/>
  <c r="AC3418" i="11"/>
  <c r="AE3418" i="11"/>
  <c r="X3419" i="11"/>
  <c r="Y3419" i="11"/>
  <c r="Z3419" i="11"/>
  <c r="AA3419" i="11"/>
  <c r="AB3419" i="11"/>
  <c r="AC3419" i="11"/>
  <c r="AE3419" i="11"/>
  <c r="X3420" i="11"/>
  <c r="Y3420" i="11"/>
  <c r="Z3420" i="11"/>
  <c r="AA3420" i="11"/>
  <c r="AB3420" i="11"/>
  <c r="AC3420" i="11"/>
  <c r="AE3420" i="11"/>
  <c r="X3421" i="11"/>
  <c r="Y3421" i="11"/>
  <c r="Z3421" i="11"/>
  <c r="AA3421" i="11"/>
  <c r="AB3421" i="11"/>
  <c r="AC3421" i="11"/>
  <c r="AE3421" i="11"/>
  <c r="X3422" i="11"/>
  <c r="Y3422" i="11"/>
  <c r="Z3422" i="11"/>
  <c r="AA3422" i="11"/>
  <c r="AB3422" i="11"/>
  <c r="AC3422" i="11"/>
  <c r="AE3422" i="11"/>
  <c r="X3423" i="11"/>
  <c r="Y3423" i="11"/>
  <c r="Z3423" i="11"/>
  <c r="AA3423" i="11"/>
  <c r="AB3423" i="11"/>
  <c r="AC3423" i="11"/>
  <c r="AE3423" i="11"/>
  <c r="X3424" i="11"/>
  <c r="Y3424" i="11"/>
  <c r="Z3424" i="11"/>
  <c r="AA3424" i="11"/>
  <c r="AB3424" i="11"/>
  <c r="AC3424" i="11"/>
  <c r="AE3424" i="11"/>
  <c r="X3425" i="11"/>
  <c r="Y3425" i="11"/>
  <c r="Z3425" i="11"/>
  <c r="AA3425" i="11"/>
  <c r="AB3425" i="11"/>
  <c r="AC3425" i="11"/>
  <c r="AE3425" i="11"/>
  <c r="X3426" i="11"/>
  <c r="Y3426" i="11"/>
  <c r="Z3426" i="11"/>
  <c r="AA3426" i="11"/>
  <c r="AB3426" i="11"/>
  <c r="AC3426" i="11"/>
  <c r="AE3426" i="11"/>
  <c r="X3427" i="11"/>
  <c r="Y3427" i="11"/>
  <c r="Z3427" i="11"/>
  <c r="AA3427" i="11"/>
  <c r="AB3427" i="11"/>
  <c r="AC3427" i="11"/>
  <c r="AE3427" i="11"/>
  <c r="X3428" i="11"/>
  <c r="Y3428" i="11"/>
  <c r="Z3428" i="11"/>
  <c r="AA3428" i="11"/>
  <c r="AB3428" i="11"/>
  <c r="AC3428" i="11"/>
  <c r="AE3428" i="11"/>
  <c r="X3429" i="11"/>
  <c r="Y3429" i="11"/>
  <c r="Z3429" i="11"/>
  <c r="AA3429" i="11"/>
  <c r="AB3429" i="11"/>
  <c r="AC3429" i="11"/>
  <c r="AE3429" i="11"/>
  <c r="X3430" i="11"/>
  <c r="Y3430" i="11"/>
  <c r="Z3430" i="11"/>
  <c r="AA3430" i="11"/>
  <c r="AB3430" i="11"/>
  <c r="AC3430" i="11"/>
  <c r="AE3430" i="11"/>
  <c r="X3431" i="11"/>
  <c r="Y3431" i="11"/>
  <c r="Z3431" i="11"/>
  <c r="AA3431" i="11"/>
  <c r="AB3431" i="11"/>
  <c r="AC3431" i="11"/>
  <c r="AE3431" i="11"/>
  <c r="X3432" i="11"/>
  <c r="Y3432" i="11"/>
  <c r="Z3432" i="11"/>
  <c r="AA3432" i="11"/>
  <c r="AB3432" i="11"/>
  <c r="AC3432" i="11"/>
  <c r="AE3432" i="11"/>
  <c r="X3433" i="11"/>
  <c r="Y3433" i="11"/>
  <c r="Z3433" i="11"/>
  <c r="AA3433" i="11"/>
  <c r="AB3433" i="11"/>
  <c r="AC3433" i="11"/>
  <c r="AE3433" i="11"/>
  <c r="X3434" i="11"/>
  <c r="Y3434" i="11"/>
  <c r="Z3434" i="11"/>
  <c r="AA3434" i="11"/>
  <c r="AB3434" i="11"/>
  <c r="AC3434" i="11"/>
  <c r="AE3434" i="11"/>
  <c r="X3435" i="11"/>
  <c r="Y3435" i="11"/>
  <c r="Z3435" i="11"/>
  <c r="AA3435" i="11"/>
  <c r="AB3435" i="11"/>
  <c r="AC3435" i="11"/>
  <c r="AE3435" i="11"/>
  <c r="X3436" i="11"/>
  <c r="Y3436" i="11"/>
  <c r="Z3436" i="11"/>
  <c r="AA3436" i="11"/>
  <c r="AB3436" i="11"/>
  <c r="AC3436" i="11"/>
  <c r="AE3436" i="11"/>
  <c r="X3437" i="11"/>
  <c r="Y3437" i="11"/>
  <c r="Z3437" i="11"/>
  <c r="AA3437" i="11"/>
  <c r="AB3437" i="11"/>
  <c r="AC3437" i="11"/>
  <c r="AE3437" i="11"/>
  <c r="X3438" i="11"/>
  <c r="Y3438" i="11"/>
  <c r="Z3438" i="11"/>
  <c r="AA3438" i="11"/>
  <c r="AB3438" i="11"/>
  <c r="AC3438" i="11"/>
  <c r="AE3438" i="11"/>
  <c r="X3439" i="11"/>
  <c r="Y3439" i="11"/>
  <c r="Z3439" i="11"/>
  <c r="AA3439" i="11"/>
  <c r="AB3439" i="11"/>
  <c r="AC3439" i="11"/>
  <c r="AE3439" i="11"/>
  <c r="X3440" i="11"/>
  <c r="Y3440" i="11"/>
  <c r="Z3440" i="11"/>
  <c r="AA3440" i="11"/>
  <c r="AB3440" i="11"/>
  <c r="AC3440" i="11"/>
  <c r="AE3440" i="11"/>
  <c r="X3441" i="11"/>
  <c r="Y3441" i="11"/>
  <c r="Z3441" i="11"/>
  <c r="AA3441" i="11"/>
  <c r="AB3441" i="11"/>
  <c r="AC3441" i="11"/>
  <c r="AE3441" i="11"/>
  <c r="X3442" i="11"/>
  <c r="Y3442" i="11"/>
  <c r="Z3442" i="11"/>
  <c r="AA3442" i="11"/>
  <c r="AB3442" i="11"/>
  <c r="AC3442" i="11"/>
  <c r="AE3442" i="11"/>
  <c r="X3443" i="11"/>
  <c r="Y3443" i="11"/>
  <c r="Z3443" i="11"/>
  <c r="AA3443" i="11"/>
  <c r="AB3443" i="11"/>
  <c r="AC3443" i="11"/>
  <c r="AE3443" i="11"/>
  <c r="X3444" i="11"/>
  <c r="Y3444" i="11"/>
  <c r="Z3444" i="11"/>
  <c r="AA3444" i="11"/>
  <c r="AB3444" i="11"/>
  <c r="AC3444" i="11"/>
  <c r="AE3444" i="11"/>
  <c r="X3445" i="11"/>
  <c r="Y3445" i="11"/>
  <c r="Z3445" i="11"/>
  <c r="AA3445" i="11"/>
  <c r="AB3445" i="11"/>
  <c r="AC3445" i="11"/>
  <c r="AE3445" i="11"/>
  <c r="X3446" i="11"/>
  <c r="Y3446" i="11"/>
  <c r="Z3446" i="11"/>
  <c r="AA3446" i="11"/>
  <c r="AB3446" i="11"/>
  <c r="AC3446" i="11"/>
  <c r="AE3446" i="11"/>
  <c r="X3447" i="11"/>
  <c r="Y3447" i="11"/>
  <c r="Z3447" i="11"/>
  <c r="AA3447" i="11"/>
  <c r="AB3447" i="11"/>
  <c r="AC3447" i="11"/>
  <c r="AE3447" i="11"/>
  <c r="X3448" i="11"/>
  <c r="Y3448" i="11"/>
  <c r="Z3448" i="11"/>
  <c r="AA3448" i="11"/>
  <c r="AB3448" i="11"/>
  <c r="AC3448" i="11"/>
  <c r="AE3448" i="11"/>
  <c r="X3449" i="11"/>
  <c r="Y3449" i="11"/>
  <c r="Z3449" i="11"/>
  <c r="AA3449" i="11"/>
  <c r="AB3449" i="11"/>
  <c r="AC3449" i="11"/>
  <c r="AE3449" i="11"/>
  <c r="X3450" i="11"/>
  <c r="Y3450" i="11"/>
  <c r="Z3450" i="11"/>
  <c r="AA3450" i="11"/>
  <c r="AB3450" i="11"/>
  <c r="AC3450" i="11"/>
  <c r="AE3450" i="11"/>
  <c r="X3451" i="11"/>
  <c r="Y3451" i="11"/>
  <c r="Z3451" i="11"/>
  <c r="AA3451" i="11"/>
  <c r="AB3451" i="11"/>
  <c r="AC3451" i="11"/>
  <c r="AE3451" i="11"/>
  <c r="X3452" i="11"/>
  <c r="Y3452" i="11"/>
  <c r="Z3452" i="11"/>
  <c r="AA3452" i="11"/>
  <c r="AB3452" i="11"/>
  <c r="AC3452" i="11"/>
  <c r="AE3452" i="11"/>
  <c r="X3453" i="11"/>
  <c r="Y3453" i="11"/>
  <c r="Z3453" i="11"/>
  <c r="AA3453" i="11"/>
  <c r="AB3453" i="11"/>
  <c r="AC3453" i="11"/>
  <c r="AE3453" i="11"/>
  <c r="X3454" i="11"/>
  <c r="Y3454" i="11"/>
  <c r="Z3454" i="11"/>
  <c r="AA3454" i="11"/>
  <c r="AB3454" i="11"/>
  <c r="AC3454" i="11"/>
  <c r="AE3454" i="11"/>
  <c r="X3455" i="11"/>
  <c r="Y3455" i="11"/>
  <c r="Z3455" i="11"/>
  <c r="AA3455" i="11"/>
  <c r="AB3455" i="11"/>
  <c r="AC3455" i="11"/>
  <c r="AE3455" i="11"/>
  <c r="X3456" i="11"/>
  <c r="Y3456" i="11"/>
  <c r="Z3456" i="11"/>
  <c r="AA3456" i="11"/>
  <c r="AB3456" i="11"/>
  <c r="AC3456" i="11"/>
  <c r="AE3456" i="11"/>
  <c r="X3457" i="11"/>
  <c r="Y3457" i="11"/>
  <c r="Z3457" i="11"/>
  <c r="AA3457" i="11"/>
  <c r="AB3457" i="11"/>
  <c r="AC3457" i="11"/>
  <c r="AE3457" i="11"/>
  <c r="X3458" i="11"/>
  <c r="Y3458" i="11"/>
  <c r="Z3458" i="11"/>
  <c r="AA3458" i="11"/>
  <c r="AB3458" i="11"/>
  <c r="AC3458" i="11"/>
  <c r="AE3458" i="11"/>
  <c r="X3459" i="11"/>
  <c r="Y3459" i="11"/>
  <c r="Z3459" i="11"/>
  <c r="AA3459" i="11"/>
  <c r="AB3459" i="11"/>
  <c r="AC3459" i="11"/>
  <c r="AE3459" i="11"/>
  <c r="X3460" i="11"/>
  <c r="Y3460" i="11"/>
  <c r="Z3460" i="11"/>
  <c r="AA3460" i="11"/>
  <c r="AB3460" i="11"/>
  <c r="AC3460" i="11"/>
  <c r="AE3460" i="11"/>
  <c r="X3461" i="11"/>
  <c r="Y3461" i="11"/>
  <c r="Z3461" i="11"/>
  <c r="AA3461" i="11"/>
  <c r="AB3461" i="11"/>
  <c r="AC3461" i="11"/>
  <c r="AE3461" i="11"/>
  <c r="X3462" i="11"/>
  <c r="Y3462" i="11"/>
  <c r="Z3462" i="11"/>
  <c r="AA3462" i="11"/>
  <c r="AB3462" i="11"/>
  <c r="AC3462" i="11"/>
  <c r="AE3462" i="11"/>
  <c r="X3463" i="11"/>
  <c r="Y3463" i="11"/>
  <c r="Z3463" i="11"/>
  <c r="AA3463" i="11"/>
  <c r="AB3463" i="11"/>
  <c r="AC3463" i="11"/>
  <c r="AE3463" i="11"/>
  <c r="X3464" i="11"/>
  <c r="Y3464" i="11"/>
  <c r="Z3464" i="11"/>
  <c r="AA3464" i="11"/>
  <c r="AB3464" i="11"/>
  <c r="AC3464" i="11"/>
  <c r="AE3464" i="11"/>
  <c r="X3465" i="11"/>
  <c r="Y3465" i="11"/>
  <c r="Z3465" i="11"/>
  <c r="AA3465" i="11"/>
  <c r="AB3465" i="11"/>
  <c r="AC3465" i="11"/>
  <c r="AE3465" i="11"/>
  <c r="X3466" i="11"/>
  <c r="Y3466" i="11"/>
  <c r="Z3466" i="11"/>
  <c r="AA3466" i="11"/>
  <c r="AB3466" i="11"/>
  <c r="AC3466" i="11"/>
  <c r="AE3466" i="11"/>
  <c r="X3467" i="11"/>
  <c r="Y3467" i="11"/>
  <c r="Z3467" i="11"/>
  <c r="AA3467" i="11"/>
  <c r="AB3467" i="11"/>
  <c r="AC3467" i="11"/>
  <c r="AE3467" i="11"/>
  <c r="X3468" i="11"/>
  <c r="Y3468" i="11"/>
  <c r="Z3468" i="11"/>
  <c r="AA3468" i="11"/>
  <c r="AB3468" i="11"/>
  <c r="AC3468" i="11"/>
  <c r="AE3468" i="11"/>
  <c r="X3469" i="11"/>
  <c r="Y3469" i="11"/>
  <c r="Z3469" i="11"/>
  <c r="AA3469" i="11"/>
  <c r="AB3469" i="11"/>
  <c r="AC3469" i="11"/>
  <c r="AE3469" i="11"/>
  <c r="X3470" i="11"/>
  <c r="Y3470" i="11"/>
  <c r="Z3470" i="11"/>
  <c r="AA3470" i="11"/>
  <c r="AB3470" i="11"/>
  <c r="AC3470" i="11"/>
  <c r="AE3470" i="11"/>
  <c r="X3471" i="11"/>
  <c r="Y3471" i="11"/>
  <c r="Z3471" i="11"/>
  <c r="AA3471" i="11"/>
  <c r="AB3471" i="11"/>
  <c r="AC3471" i="11"/>
  <c r="AE3471" i="11"/>
  <c r="X3472" i="11"/>
  <c r="Y3472" i="11"/>
  <c r="Z3472" i="11"/>
  <c r="AA3472" i="11"/>
  <c r="AB3472" i="11"/>
  <c r="AC3472" i="11"/>
  <c r="AE3472" i="11"/>
  <c r="X3473" i="11"/>
  <c r="Y3473" i="11"/>
  <c r="Z3473" i="11"/>
  <c r="AA3473" i="11"/>
  <c r="AB3473" i="11"/>
  <c r="AC3473" i="11"/>
  <c r="AE3473" i="11"/>
  <c r="X3474" i="11"/>
  <c r="Y3474" i="11"/>
  <c r="Z3474" i="11"/>
  <c r="AA3474" i="11"/>
  <c r="AB3474" i="11"/>
  <c r="AC3474" i="11"/>
  <c r="AE3474" i="11"/>
  <c r="X3475" i="11"/>
  <c r="Y3475" i="11"/>
  <c r="Z3475" i="11"/>
  <c r="AA3475" i="11"/>
  <c r="AB3475" i="11"/>
  <c r="AC3475" i="11"/>
  <c r="AE3475" i="11"/>
  <c r="X3476" i="11"/>
  <c r="Y3476" i="11"/>
  <c r="Z3476" i="11"/>
  <c r="AA3476" i="11"/>
  <c r="AB3476" i="11"/>
  <c r="AC3476" i="11"/>
  <c r="AE3476" i="11"/>
  <c r="X3477" i="11"/>
  <c r="Y3477" i="11"/>
  <c r="Z3477" i="11"/>
  <c r="AA3477" i="11"/>
  <c r="AB3477" i="11"/>
  <c r="AC3477" i="11"/>
  <c r="AE3477" i="11"/>
  <c r="X3478" i="11"/>
  <c r="Y3478" i="11"/>
  <c r="Z3478" i="11"/>
  <c r="AA3478" i="11"/>
  <c r="AB3478" i="11"/>
  <c r="AC3478" i="11"/>
  <c r="AE3478" i="11"/>
  <c r="X3479" i="11"/>
  <c r="Y3479" i="11"/>
  <c r="Z3479" i="11"/>
  <c r="AA3479" i="11"/>
  <c r="AB3479" i="11"/>
  <c r="AC3479" i="11"/>
  <c r="AE3479" i="11"/>
  <c r="X3480" i="11"/>
  <c r="Y3480" i="11"/>
  <c r="Z3480" i="11"/>
  <c r="AA3480" i="11"/>
  <c r="AB3480" i="11"/>
  <c r="AC3480" i="11"/>
  <c r="AE3480" i="11"/>
  <c r="X3481" i="11"/>
  <c r="Y3481" i="11"/>
  <c r="Z3481" i="11"/>
  <c r="AA3481" i="11"/>
  <c r="AB3481" i="11"/>
  <c r="AC3481" i="11"/>
  <c r="AE3481" i="11"/>
  <c r="X3482" i="11"/>
  <c r="Y3482" i="11"/>
  <c r="Z3482" i="11"/>
  <c r="AA3482" i="11"/>
  <c r="AB3482" i="11"/>
  <c r="AC3482" i="11"/>
  <c r="AE3482" i="11"/>
  <c r="X3483" i="11"/>
  <c r="Y3483" i="11"/>
  <c r="Z3483" i="11"/>
  <c r="AA3483" i="11"/>
  <c r="AB3483" i="11"/>
  <c r="AC3483" i="11"/>
  <c r="AE3483" i="11"/>
  <c r="X3484" i="11"/>
  <c r="Y3484" i="11"/>
  <c r="Z3484" i="11"/>
  <c r="AA3484" i="11"/>
  <c r="AB3484" i="11"/>
  <c r="AC3484" i="11"/>
  <c r="AE3484" i="11"/>
  <c r="X3485" i="11"/>
  <c r="Y3485" i="11"/>
  <c r="Z3485" i="11"/>
  <c r="AA3485" i="11"/>
  <c r="AB3485" i="11"/>
  <c r="AC3485" i="11"/>
  <c r="AE3485" i="11"/>
  <c r="X3486" i="11"/>
  <c r="Y3486" i="11"/>
  <c r="Z3486" i="11"/>
  <c r="AA3486" i="11"/>
  <c r="AB3486" i="11"/>
  <c r="AC3486" i="11"/>
  <c r="AE3486" i="11"/>
  <c r="X3487" i="11"/>
  <c r="Y3487" i="11"/>
  <c r="Z3487" i="11"/>
  <c r="AA3487" i="11"/>
  <c r="AB3487" i="11"/>
  <c r="AC3487" i="11"/>
  <c r="AE3487" i="11"/>
  <c r="X3488" i="11"/>
  <c r="Y3488" i="11"/>
  <c r="Z3488" i="11"/>
  <c r="AA3488" i="11"/>
  <c r="AB3488" i="11"/>
  <c r="AC3488" i="11"/>
  <c r="AE3488" i="11"/>
  <c r="X3489" i="11"/>
  <c r="Y3489" i="11"/>
  <c r="Z3489" i="11"/>
  <c r="AA3489" i="11"/>
  <c r="AB3489" i="11"/>
  <c r="AC3489" i="11"/>
  <c r="AE3489" i="11"/>
  <c r="X3490" i="11"/>
  <c r="Y3490" i="11"/>
  <c r="Z3490" i="11"/>
  <c r="AA3490" i="11"/>
  <c r="AB3490" i="11"/>
  <c r="AC3490" i="11"/>
  <c r="AE3490" i="11"/>
  <c r="X3491" i="11"/>
  <c r="Y3491" i="11"/>
  <c r="Z3491" i="11"/>
  <c r="AA3491" i="11"/>
  <c r="AB3491" i="11"/>
  <c r="AC3491" i="11"/>
  <c r="AE3491" i="11"/>
  <c r="X3492" i="11"/>
  <c r="Y3492" i="11"/>
  <c r="Z3492" i="11"/>
  <c r="AA3492" i="11"/>
  <c r="AB3492" i="11"/>
  <c r="AC3492" i="11"/>
  <c r="AE3492" i="11"/>
  <c r="X3493" i="11"/>
  <c r="Y3493" i="11"/>
  <c r="Z3493" i="11"/>
  <c r="AA3493" i="11"/>
  <c r="AB3493" i="11"/>
  <c r="AC3493" i="11"/>
  <c r="AE3493" i="11"/>
  <c r="X3494" i="11"/>
  <c r="Y3494" i="11"/>
  <c r="Z3494" i="11"/>
  <c r="AA3494" i="11"/>
  <c r="AB3494" i="11"/>
  <c r="AC3494" i="11"/>
  <c r="AE3494" i="11"/>
  <c r="X3495" i="11"/>
  <c r="Y3495" i="11"/>
  <c r="Z3495" i="11"/>
  <c r="AA3495" i="11"/>
  <c r="AB3495" i="11"/>
  <c r="AC3495" i="11"/>
  <c r="AE3495" i="11"/>
  <c r="X3496" i="11"/>
  <c r="Y3496" i="11"/>
  <c r="Z3496" i="11"/>
  <c r="AA3496" i="11"/>
  <c r="AB3496" i="11"/>
  <c r="AC3496" i="11"/>
  <c r="AE3496" i="11"/>
  <c r="X3497" i="11"/>
  <c r="Y3497" i="11"/>
  <c r="Z3497" i="11"/>
  <c r="AA3497" i="11"/>
  <c r="AB3497" i="11"/>
  <c r="AC3497" i="11"/>
  <c r="AE3497" i="11"/>
  <c r="X3498" i="11"/>
  <c r="Y3498" i="11"/>
  <c r="Z3498" i="11"/>
  <c r="AA3498" i="11"/>
  <c r="AB3498" i="11"/>
  <c r="AC3498" i="11"/>
  <c r="AE3498" i="11"/>
  <c r="X3499" i="11"/>
  <c r="Y3499" i="11"/>
  <c r="Z3499" i="11"/>
  <c r="AA3499" i="11"/>
  <c r="AB3499" i="11"/>
  <c r="AC3499" i="11"/>
  <c r="AE3499" i="11"/>
  <c r="X3500" i="11"/>
  <c r="Y3500" i="11"/>
  <c r="Z3500" i="11"/>
  <c r="AA3500" i="11"/>
  <c r="AB3500" i="11"/>
  <c r="AC3500" i="11"/>
  <c r="AE3500" i="11"/>
  <c r="X3501" i="11"/>
  <c r="Y3501" i="11"/>
  <c r="Z3501" i="11"/>
  <c r="AA3501" i="11"/>
  <c r="AB3501" i="11"/>
  <c r="AC3501" i="11"/>
  <c r="AE3501" i="11"/>
  <c r="X3502" i="11"/>
  <c r="Y3502" i="11"/>
  <c r="Z3502" i="11"/>
  <c r="AA3502" i="11"/>
  <c r="AB3502" i="11"/>
  <c r="AC3502" i="11"/>
  <c r="AE3502" i="11"/>
  <c r="X3503" i="11"/>
  <c r="Y3503" i="11"/>
  <c r="Z3503" i="11"/>
  <c r="AA3503" i="11"/>
  <c r="AB3503" i="11"/>
  <c r="AC3503" i="11"/>
  <c r="AE3503" i="11"/>
  <c r="X3504" i="11"/>
  <c r="Y3504" i="11"/>
  <c r="Z3504" i="11"/>
  <c r="AA3504" i="11"/>
  <c r="AB3504" i="11"/>
  <c r="AC3504" i="11"/>
  <c r="AE3504" i="11"/>
  <c r="X3505" i="11"/>
  <c r="Y3505" i="11"/>
  <c r="Z3505" i="11"/>
  <c r="AA3505" i="11"/>
  <c r="AB3505" i="11"/>
  <c r="AC3505" i="11"/>
  <c r="AE3505" i="11"/>
  <c r="X3506" i="11"/>
  <c r="Y3506" i="11"/>
  <c r="Z3506" i="11"/>
  <c r="AA3506" i="11"/>
  <c r="AB3506" i="11"/>
  <c r="AC3506" i="11"/>
  <c r="AE3506" i="11"/>
  <c r="X3507" i="11"/>
  <c r="Y3507" i="11"/>
  <c r="Z3507" i="11"/>
  <c r="AA3507" i="11"/>
  <c r="AB3507" i="11"/>
  <c r="AC3507" i="11"/>
  <c r="AE3507" i="11"/>
  <c r="X3508" i="11"/>
  <c r="Y3508" i="11"/>
  <c r="Z3508" i="11"/>
  <c r="AA3508" i="11"/>
  <c r="AB3508" i="11"/>
  <c r="AC3508" i="11"/>
  <c r="AE3508" i="11"/>
  <c r="X3509" i="11"/>
  <c r="Y3509" i="11"/>
  <c r="Z3509" i="11"/>
  <c r="AA3509" i="11"/>
  <c r="AB3509" i="11"/>
  <c r="AC3509" i="11"/>
  <c r="AE3509" i="11"/>
  <c r="X3510" i="11"/>
  <c r="Y3510" i="11"/>
  <c r="Z3510" i="11"/>
  <c r="AA3510" i="11"/>
  <c r="AB3510" i="11"/>
  <c r="AC3510" i="11"/>
  <c r="AE3510" i="11"/>
  <c r="X3511" i="11"/>
  <c r="Y3511" i="11"/>
  <c r="Z3511" i="11"/>
  <c r="AA3511" i="11"/>
  <c r="AB3511" i="11"/>
  <c r="AC3511" i="11"/>
  <c r="AE3511" i="11"/>
  <c r="X3512" i="11"/>
  <c r="Y3512" i="11"/>
  <c r="Z3512" i="11"/>
  <c r="AA3512" i="11"/>
  <c r="AB3512" i="11"/>
  <c r="AC3512" i="11"/>
  <c r="AE3512" i="11"/>
  <c r="X3513" i="11"/>
  <c r="Y3513" i="11"/>
  <c r="Z3513" i="11"/>
  <c r="AA3513" i="11"/>
  <c r="AB3513" i="11"/>
  <c r="AC3513" i="11"/>
  <c r="AE3513" i="11"/>
  <c r="X3514" i="11"/>
  <c r="Y3514" i="11"/>
  <c r="Z3514" i="11"/>
  <c r="AA3514" i="11"/>
  <c r="AB3514" i="11"/>
  <c r="AC3514" i="11"/>
  <c r="AE3514" i="11"/>
  <c r="X3515" i="11"/>
  <c r="Y3515" i="11"/>
  <c r="Z3515" i="11"/>
  <c r="AA3515" i="11"/>
  <c r="AB3515" i="11"/>
  <c r="AC3515" i="11"/>
  <c r="AE3515" i="11"/>
  <c r="X3516" i="11"/>
  <c r="Y3516" i="11"/>
  <c r="Z3516" i="11"/>
  <c r="AA3516" i="11"/>
  <c r="AB3516" i="11"/>
  <c r="AC3516" i="11"/>
  <c r="AE3516" i="11"/>
  <c r="X3517" i="11"/>
  <c r="Y3517" i="11"/>
  <c r="Z3517" i="11"/>
  <c r="AA3517" i="11"/>
  <c r="AB3517" i="11"/>
  <c r="AC3517" i="11"/>
  <c r="AE3517" i="11"/>
  <c r="X3518" i="11"/>
  <c r="Y3518" i="11"/>
  <c r="Z3518" i="11"/>
  <c r="AA3518" i="11"/>
  <c r="AB3518" i="11"/>
  <c r="AC3518" i="11"/>
  <c r="AE3518" i="11"/>
  <c r="X3519" i="11"/>
  <c r="Y3519" i="11"/>
  <c r="Z3519" i="11"/>
  <c r="AA3519" i="11"/>
  <c r="AB3519" i="11"/>
  <c r="AC3519" i="11"/>
  <c r="AE3519" i="11"/>
  <c r="X3520" i="11"/>
  <c r="Y3520" i="11"/>
  <c r="Z3520" i="11"/>
  <c r="AA3520" i="11"/>
  <c r="AB3520" i="11"/>
  <c r="AC3520" i="11"/>
  <c r="AE3520" i="11"/>
  <c r="X3521" i="11"/>
  <c r="Y3521" i="11"/>
  <c r="Z3521" i="11"/>
  <c r="AA3521" i="11"/>
  <c r="AB3521" i="11"/>
  <c r="AC3521" i="11"/>
  <c r="AE3521" i="11"/>
  <c r="X3522" i="11"/>
  <c r="Y3522" i="11"/>
  <c r="Z3522" i="11"/>
  <c r="AA3522" i="11"/>
  <c r="AB3522" i="11"/>
  <c r="AC3522" i="11"/>
  <c r="AE3522" i="11"/>
  <c r="X3523" i="11"/>
  <c r="Y3523" i="11"/>
  <c r="Z3523" i="11"/>
  <c r="AA3523" i="11"/>
  <c r="AB3523" i="11"/>
  <c r="AC3523" i="11"/>
  <c r="AE3523" i="11"/>
  <c r="X3524" i="11"/>
  <c r="Y3524" i="11"/>
  <c r="Z3524" i="11"/>
  <c r="AA3524" i="11"/>
  <c r="AB3524" i="11"/>
  <c r="AC3524" i="11"/>
  <c r="AE3524" i="11"/>
  <c r="X3525" i="11"/>
  <c r="Y3525" i="11"/>
  <c r="Z3525" i="11"/>
  <c r="AA3525" i="11"/>
  <c r="AB3525" i="11"/>
  <c r="AC3525" i="11"/>
  <c r="AE3525" i="11"/>
  <c r="X3526" i="11"/>
  <c r="Y3526" i="11"/>
  <c r="Z3526" i="11"/>
  <c r="AA3526" i="11"/>
  <c r="AB3526" i="11"/>
  <c r="AC3526" i="11"/>
  <c r="AE3526" i="11"/>
  <c r="X3527" i="11"/>
  <c r="Y3527" i="11"/>
  <c r="Z3527" i="11"/>
  <c r="AA3527" i="11"/>
  <c r="AB3527" i="11"/>
  <c r="AC3527" i="11"/>
  <c r="AE3527" i="11"/>
  <c r="X3528" i="11"/>
  <c r="Y3528" i="11"/>
  <c r="Z3528" i="11"/>
  <c r="AA3528" i="11"/>
  <c r="AB3528" i="11"/>
  <c r="AC3528" i="11"/>
  <c r="AE3528" i="11"/>
  <c r="X3529" i="11"/>
  <c r="Y3529" i="11"/>
  <c r="Z3529" i="11"/>
  <c r="AA3529" i="11"/>
  <c r="AB3529" i="11"/>
  <c r="AC3529" i="11"/>
  <c r="AE3529" i="11"/>
  <c r="X3530" i="11"/>
  <c r="Y3530" i="11"/>
  <c r="Z3530" i="11"/>
  <c r="AA3530" i="11"/>
  <c r="AB3530" i="11"/>
  <c r="AC3530" i="11"/>
  <c r="AE3530" i="11"/>
  <c r="X3531" i="11"/>
  <c r="Y3531" i="11"/>
  <c r="Z3531" i="11"/>
  <c r="AA3531" i="11"/>
  <c r="AB3531" i="11"/>
  <c r="AC3531" i="11"/>
  <c r="AE3531" i="11"/>
  <c r="X3532" i="11"/>
  <c r="Y3532" i="11"/>
  <c r="Z3532" i="11"/>
  <c r="AA3532" i="11"/>
  <c r="AB3532" i="11"/>
  <c r="AC3532" i="11"/>
  <c r="AE3532" i="11"/>
  <c r="X3533" i="11"/>
  <c r="Y3533" i="11"/>
  <c r="Z3533" i="11"/>
  <c r="AA3533" i="11"/>
  <c r="AB3533" i="11"/>
  <c r="AC3533" i="11"/>
  <c r="AE3533" i="11"/>
  <c r="X3534" i="11"/>
  <c r="Y3534" i="11"/>
  <c r="Z3534" i="11"/>
  <c r="AA3534" i="11"/>
  <c r="AB3534" i="11"/>
  <c r="AC3534" i="11"/>
  <c r="AE3534" i="11"/>
  <c r="X3535" i="11"/>
  <c r="Y3535" i="11"/>
  <c r="Z3535" i="11"/>
  <c r="AA3535" i="11"/>
  <c r="AB3535" i="11"/>
  <c r="AC3535" i="11"/>
  <c r="AE3535" i="11"/>
  <c r="X3536" i="11"/>
  <c r="Y3536" i="11"/>
  <c r="Z3536" i="11"/>
  <c r="AA3536" i="11"/>
  <c r="AB3536" i="11"/>
  <c r="AC3536" i="11"/>
  <c r="AE3536" i="11"/>
  <c r="X3537" i="11"/>
  <c r="Y3537" i="11"/>
  <c r="Z3537" i="11"/>
  <c r="AA3537" i="11"/>
  <c r="AB3537" i="11"/>
  <c r="AC3537" i="11"/>
  <c r="AE3537" i="11"/>
  <c r="X3538" i="11"/>
  <c r="Y3538" i="11"/>
  <c r="Z3538" i="11"/>
  <c r="AA3538" i="11"/>
  <c r="AB3538" i="11"/>
  <c r="AC3538" i="11"/>
  <c r="AE3538" i="11"/>
  <c r="X3539" i="11"/>
  <c r="Y3539" i="11"/>
  <c r="Z3539" i="11"/>
  <c r="AA3539" i="11"/>
  <c r="AB3539" i="11"/>
  <c r="AC3539" i="11"/>
  <c r="AE3539" i="11"/>
  <c r="X3540" i="11"/>
  <c r="Y3540" i="11"/>
  <c r="Z3540" i="11"/>
  <c r="AA3540" i="11"/>
  <c r="AB3540" i="11"/>
  <c r="AC3540" i="11"/>
  <c r="AE3540" i="11"/>
  <c r="X3541" i="11"/>
  <c r="Y3541" i="11"/>
  <c r="Z3541" i="11"/>
  <c r="AA3541" i="11"/>
  <c r="AB3541" i="11"/>
  <c r="AC3541" i="11"/>
  <c r="AE3541" i="11"/>
  <c r="X3542" i="11"/>
  <c r="Y3542" i="11"/>
  <c r="Z3542" i="11"/>
  <c r="AA3542" i="11"/>
  <c r="AB3542" i="11"/>
  <c r="AC3542" i="11"/>
  <c r="AE3542" i="11"/>
  <c r="X3543" i="11"/>
  <c r="Y3543" i="11"/>
  <c r="Z3543" i="11"/>
  <c r="AA3543" i="11"/>
  <c r="AB3543" i="11"/>
  <c r="AC3543" i="11"/>
  <c r="AE3543" i="11"/>
  <c r="X3544" i="11"/>
  <c r="Y3544" i="11"/>
  <c r="Z3544" i="11"/>
  <c r="AA3544" i="11"/>
  <c r="AB3544" i="11"/>
  <c r="AC3544" i="11"/>
  <c r="AE3544" i="11"/>
  <c r="X3545" i="11"/>
  <c r="Y3545" i="11"/>
  <c r="Z3545" i="11"/>
  <c r="AA3545" i="11"/>
  <c r="AB3545" i="11"/>
  <c r="AC3545" i="11"/>
  <c r="AE3545" i="11"/>
  <c r="X3546" i="11"/>
  <c r="Y3546" i="11"/>
  <c r="Z3546" i="11"/>
  <c r="AA3546" i="11"/>
  <c r="AB3546" i="11"/>
  <c r="AC3546" i="11"/>
  <c r="AE3546" i="11"/>
  <c r="X3547" i="11"/>
  <c r="Y3547" i="11"/>
  <c r="Z3547" i="11"/>
  <c r="AA3547" i="11"/>
  <c r="AB3547" i="11"/>
  <c r="AC3547" i="11"/>
  <c r="AE3547" i="11"/>
  <c r="X3548" i="11"/>
  <c r="Y3548" i="11"/>
  <c r="Z3548" i="11"/>
  <c r="AA3548" i="11"/>
  <c r="AB3548" i="11"/>
  <c r="AC3548" i="11"/>
  <c r="AE3548" i="11"/>
  <c r="X3549" i="11"/>
  <c r="Y3549" i="11"/>
  <c r="Z3549" i="11"/>
  <c r="AA3549" i="11"/>
  <c r="AB3549" i="11"/>
  <c r="AC3549" i="11"/>
  <c r="AE3549" i="11"/>
  <c r="X3550" i="11"/>
  <c r="Y3550" i="11"/>
  <c r="Z3550" i="11"/>
  <c r="AA3550" i="11"/>
  <c r="AB3550" i="11"/>
  <c r="AC3550" i="11"/>
  <c r="AE3550" i="11"/>
  <c r="X3551" i="11"/>
  <c r="Y3551" i="11"/>
  <c r="Z3551" i="11"/>
  <c r="AA3551" i="11"/>
  <c r="AB3551" i="11"/>
  <c r="AC3551" i="11"/>
  <c r="AE3551" i="11"/>
  <c r="X3552" i="11"/>
  <c r="Y3552" i="11"/>
  <c r="Z3552" i="11"/>
  <c r="AA3552" i="11"/>
  <c r="AB3552" i="11"/>
  <c r="AC3552" i="11"/>
  <c r="AE3552" i="11"/>
  <c r="X3553" i="11"/>
  <c r="Y3553" i="11"/>
  <c r="Z3553" i="11"/>
  <c r="AA3553" i="11"/>
  <c r="AB3553" i="11"/>
  <c r="AC3553" i="11"/>
  <c r="AE3553" i="11"/>
  <c r="X3554" i="11"/>
  <c r="Y3554" i="11"/>
  <c r="Z3554" i="11"/>
  <c r="AA3554" i="11"/>
  <c r="AB3554" i="11"/>
  <c r="AC3554" i="11"/>
  <c r="AE3554" i="11"/>
  <c r="X3555" i="11"/>
  <c r="Y3555" i="11"/>
  <c r="Z3555" i="11"/>
  <c r="AA3555" i="11"/>
  <c r="AB3555" i="11"/>
  <c r="AC3555" i="11"/>
  <c r="AE3555" i="11"/>
  <c r="X3556" i="11"/>
  <c r="Y3556" i="11"/>
  <c r="Z3556" i="11"/>
  <c r="AA3556" i="11"/>
  <c r="AB3556" i="11"/>
  <c r="AC3556" i="11"/>
  <c r="AE3556" i="11"/>
  <c r="X3557" i="11"/>
  <c r="Y3557" i="11"/>
  <c r="Z3557" i="11"/>
  <c r="AA3557" i="11"/>
  <c r="AB3557" i="11"/>
  <c r="AC3557" i="11"/>
  <c r="AE3557" i="11"/>
  <c r="X3558" i="11"/>
  <c r="Y3558" i="11"/>
  <c r="Z3558" i="11"/>
  <c r="AA3558" i="11"/>
  <c r="AB3558" i="11"/>
  <c r="AC3558" i="11"/>
  <c r="AE3558" i="11"/>
  <c r="X3559" i="11"/>
  <c r="Y3559" i="11"/>
  <c r="Z3559" i="11"/>
  <c r="AA3559" i="11"/>
  <c r="AB3559" i="11"/>
  <c r="AC3559" i="11"/>
  <c r="AE3559" i="11"/>
  <c r="X3560" i="11"/>
  <c r="Y3560" i="11"/>
  <c r="Z3560" i="11"/>
  <c r="AA3560" i="11"/>
  <c r="AB3560" i="11"/>
  <c r="AC3560" i="11"/>
  <c r="AE3560" i="11"/>
  <c r="X3561" i="11"/>
  <c r="Y3561" i="11"/>
  <c r="Z3561" i="11"/>
  <c r="AA3561" i="11"/>
  <c r="AB3561" i="11"/>
  <c r="AC3561" i="11"/>
  <c r="AE3561" i="11"/>
  <c r="X3562" i="11"/>
  <c r="Y3562" i="11"/>
  <c r="Z3562" i="11"/>
  <c r="AA3562" i="11"/>
  <c r="AB3562" i="11"/>
  <c r="AC3562" i="11"/>
  <c r="AE3562" i="11"/>
  <c r="X3563" i="11"/>
  <c r="Y3563" i="11"/>
  <c r="Z3563" i="11"/>
  <c r="AA3563" i="11"/>
  <c r="AB3563" i="11"/>
  <c r="AC3563" i="11"/>
  <c r="AE3563" i="11"/>
  <c r="X3564" i="11"/>
  <c r="Y3564" i="11"/>
  <c r="Z3564" i="11"/>
  <c r="AA3564" i="11"/>
  <c r="AB3564" i="11"/>
  <c r="AC3564" i="11"/>
  <c r="AE3564" i="11"/>
  <c r="X3565" i="11"/>
  <c r="Y3565" i="11"/>
  <c r="Z3565" i="11"/>
  <c r="AA3565" i="11"/>
  <c r="AB3565" i="11"/>
  <c r="AC3565" i="11"/>
  <c r="AE3565" i="11"/>
  <c r="X3566" i="11"/>
  <c r="Y3566" i="11"/>
  <c r="Z3566" i="11"/>
  <c r="AA3566" i="11"/>
  <c r="AB3566" i="11"/>
  <c r="AC3566" i="11"/>
  <c r="AE3566" i="11"/>
  <c r="X3567" i="11"/>
  <c r="Y3567" i="11"/>
  <c r="Z3567" i="11"/>
  <c r="AA3567" i="11"/>
  <c r="AB3567" i="11"/>
  <c r="AC3567" i="11"/>
  <c r="AE3567" i="11"/>
  <c r="X3568" i="11"/>
  <c r="Y3568" i="11"/>
  <c r="Z3568" i="11"/>
  <c r="AA3568" i="11"/>
  <c r="AB3568" i="11"/>
  <c r="AC3568" i="11"/>
  <c r="AE3568" i="11"/>
  <c r="X3569" i="11"/>
  <c r="Y3569" i="11"/>
  <c r="Z3569" i="11"/>
  <c r="AA3569" i="11"/>
  <c r="AB3569" i="11"/>
  <c r="AC3569" i="11"/>
  <c r="AE3569" i="11"/>
  <c r="X3570" i="11"/>
  <c r="Y3570" i="11"/>
  <c r="Z3570" i="11"/>
  <c r="AA3570" i="11"/>
  <c r="AB3570" i="11"/>
  <c r="AC3570" i="11"/>
  <c r="AE3570" i="11"/>
  <c r="X3571" i="11"/>
  <c r="Y3571" i="11"/>
  <c r="Z3571" i="11"/>
  <c r="AA3571" i="11"/>
  <c r="AB3571" i="11"/>
  <c r="AC3571" i="11"/>
  <c r="AE3571" i="11"/>
  <c r="X3572" i="11"/>
  <c r="Y3572" i="11"/>
  <c r="Z3572" i="11"/>
  <c r="AA3572" i="11"/>
  <c r="AB3572" i="11"/>
  <c r="AC3572" i="11"/>
  <c r="AE3572" i="11"/>
  <c r="X3573" i="11"/>
  <c r="Y3573" i="11"/>
  <c r="Z3573" i="11"/>
  <c r="AA3573" i="11"/>
  <c r="AB3573" i="11"/>
  <c r="AC3573" i="11"/>
  <c r="AE3573" i="11"/>
  <c r="X3574" i="11"/>
  <c r="Y3574" i="11"/>
  <c r="Z3574" i="11"/>
  <c r="AA3574" i="11"/>
  <c r="AB3574" i="11"/>
  <c r="AC3574" i="11"/>
  <c r="AE3574" i="11"/>
  <c r="X3575" i="11"/>
  <c r="Y3575" i="11"/>
  <c r="Z3575" i="11"/>
  <c r="AA3575" i="11"/>
  <c r="AB3575" i="11"/>
  <c r="AC3575" i="11"/>
  <c r="AE3575" i="11"/>
  <c r="X3576" i="11"/>
  <c r="Y3576" i="11"/>
  <c r="Z3576" i="11"/>
  <c r="AA3576" i="11"/>
  <c r="AB3576" i="11"/>
  <c r="AC3576" i="11"/>
  <c r="AE3576" i="11"/>
  <c r="X3577" i="11"/>
  <c r="Y3577" i="11"/>
  <c r="Z3577" i="11"/>
  <c r="AA3577" i="11"/>
  <c r="AB3577" i="11"/>
  <c r="AC3577" i="11"/>
  <c r="AE3577" i="11"/>
  <c r="X3578" i="11"/>
  <c r="Y3578" i="11"/>
  <c r="Z3578" i="11"/>
  <c r="AA3578" i="11"/>
  <c r="AB3578" i="11"/>
  <c r="AC3578" i="11"/>
  <c r="AE3578" i="11"/>
  <c r="X3579" i="11"/>
  <c r="Y3579" i="11"/>
  <c r="Z3579" i="11"/>
  <c r="AA3579" i="11"/>
  <c r="AB3579" i="11"/>
  <c r="AC3579" i="11"/>
  <c r="AE3579" i="11"/>
  <c r="X3580" i="11"/>
  <c r="Y3580" i="11"/>
  <c r="Z3580" i="11"/>
  <c r="AA3580" i="11"/>
  <c r="AB3580" i="11"/>
  <c r="AC3580" i="11"/>
  <c r="AE3580" i="11"/>
  <c r="X3581" i="11"/>
  <c r="Y3581" i="11"/>
  <c r="Z3581" i="11"/>
  <c r="AA3581" i="11"/>
  <c r="AB3581" i="11"/>
  <c r="AC3581" i="11"/>
  <c r="AE3581" i="11"/>
  <c r="X3582" i="11"/>
  <c r="Y3582" i="11"/>
  <c r="Z3582" i="11"/>
  <c r="AA3582" i="11"/>
  <c r="AB3582" i="11"/>
  <c r="AC3582" i="11"/>
  <c r="AE3582" i="11"/>
  <c r="X3583" i="11"/>
  <c r="Y3583" i="11"/>
  <c r="Z3583" i="11"/>
  <c r="AA3583" i="11"/>
  <c r="AB3583" i="11"/>
  <c r="AC3583" i="11"/>
  <c r="AE3583" i="11"/>
  <c r="X3584" i="11"/>
  <c r="Y3584" i="11"/>
  <c r="Z3584" i="11"/>
  <c r="AA3584" i="11"/>
  <c r="AB3584" i="11"/>
  <c r="AC3584" i="11"/>
  <c r="AE3584" i="11"/>
  <c r="X3585" i="11"/>
  <c r="Y3585" i="11"/>
  <c r="Z3585" i="11"/>
  <c r="AA3585" i="11"/>
  <c r="AB3585" i="11"/>
  <c r="AC3585" i="11"/>
  <c r="AE3585" i="11"/>
  <c r="X3586" i="11"/>
  <c r="Y3586" i="11"/>
  <c r="Z3586" i="11"/>
  <c r="AA3586" i="11"/>
  <c r="AB3586" i="11"/>
  <c r="AC3586" i="11"/>
  <c r="AE3586" i="11"/>
  <c r="X3587" i="11"/>
  <c r="Y3587" i="11"/>
  <c r="Z3587" i="11"/>
  <c r="AA3587" i="11"/>
  <c r="AB3587" i="11"/>
  <c r="AC3587" i="11"/>
  <c r="AE3587" i="11"/>
  <c r="X3588" i="11"/>
  <c r="Y3588" i="11"/>
  <c r="Z3588" i="11"/>
  <c r="AA3588" i="11"/>
  <c r="AB3588" i="11"/>
  <c r="AC3588" i="11"/>
  <c r="AE3588" i="11"/>
  <c r="X3589" i="11"/>
  <c r="Y3589" i="11"/>
  <c r="Z3589" i="11"/>
  <c r="AA3589" i="11"/>
  <c r="AB3589" i="11"/>
  <c r="AC3589" i="11"/>
  <c r="AE3589" i="11"/>
  <c r="X3590" i="11"/>
  <c r="Y3590" i="11"/>
  <c r="Z3590" i="11"/>
  <c r="AA3590" i="11"/>
  <c r="AB3590" i="11"/>
  <c r="AC3590" i="11"/>
  <c r="AE3590" i="11"/>
  <c r="X3591" i="11"/>
  <c r="Y3591" i="11"/>
  <c r="Z3591" i="11"/>
  <c r="AA3591" i="11"/>
  <c r="AB3591" i="11"/>
  <c r="AC3591" i="11"/>
  <c r="AE3591" i="11"/>
  <c r="X3592" i="11"/>
  <c r="Y3592" i="11"/>
  <c r="Z3592" i="11"/>
  <c r="AA3592" i="11"/>
  <c r="AB3592" i="11"/>
  <c r="AC3592" i="11"/>
  <c r="AE3592" i="11"/>
  <c r="X3593" i="11"/>
  <c r="Y3593" i="11"/>
  <c r="Z3593" i="11"/>
  <c r="AA3593" i="11"/>
  <c r="AB3593" i="11"/>
  <c r="AC3593" i="11"/>
  <c r="AE3593" i="11"/>
  <c r="X3594" i="11"/>
  <c r="Y3594" i="11"/>
  <c r="Z3594" i="11"/>
  <c r="AA3594" i="11"/>
  <c r="AB3594" i="11"/>
  <c r="AC3594" i="11"/>
  <c r="AE3594" i="11"/>
  <c r="X3595" i="11"/>
  <c r="Y3595" i="11"/>
  <c r="Z3595" i="11"/>
  <c r="AA3595" i="11"/>
  <c r="AB3595" i="11"/>
  <c r="AC3595" i="11"/>
  <c r="AE3595" i="11"/>
  <c r="X3596" i="11"/>
  <c r="Y3596" i="11"/>
  <c r="Z3596" i="11"/>
  <c r="AA3596" i="11"/>
  <c r="AB3596" i="11"/>
  <c r="AC3596" i="11"/>
  <c r="AE3596" i="11"/>
  <c r="X3597" i="11"/>
  <c r="Y3597" i="11"/>
  <c r="Z3597" i="11"/>
  <c r="AA3597" i="11"/>
  <c r="AB3597" i="11"/>
  <c r="AC3597" i="11"/>
  <c r="AE3597" i="11"/>
  <c r="X3598" i="11"/>
  <c r="Y3598" i="11"/>
  <c r="Z3598" i="11"/>
  <c r="AA3598" i="11"/>
  <c r="AB3598" i="11"/>
  <c r="AC3598" i="11"/>
  <c r="AE3598" i="11"/>
  <c r="X3599" i="11"/>
  <c r="Y3599" i="11"/>
  <c r="Z3599" i="11"/>
  <c r="AA3599" i="11"/>
  <c r="AB3599" i="11"/>
  <c r="AC3599" i="11"/>
  <c r="AE3599" i="11"/>
  <c r="X3600" i="11"/>
  <c r="Y3600" i="11"/>
  <c r="Z3600" i="11"/>
  <c r="AA3600" i="11"/>
  <c r="AB3600" i="11"/>
  <c r="AC3600" i="11"/>
  <c r="AE3600" i="11"/>
  <c r="X3601" i="11"/>
  <c r="Y3601" i="11"/>
  <c r="Z3601" i="11"/>
  <c r="AA3601" i="11"/>
  <c r="AB3601" i="11"/>
  <c r="AC3601" i="11"/>
  <c r="AE3601" i="11"/>
  <c r="X3602" i="11"/>
  <c r="Y3602" i="11"/>
  <c r="Z3602" i="11"/>
  <c r="AA3602" i="11"/>
  <c r="AB3602" i="11"/>
  <c r="AC3602" i="11"/>
  <c r="AE3602" i="11"/>
  <c r="X3603" i="11"/>
  <c r="Y3603" i="11"/>
  <c r="Z3603" i="11"/>
  <c r="AA3603" i="11"/>
  <c r="AB3603" i="11"/>
  <c r="AC3603" i="11"/>
  <c r="AE3603" i="11"/>
  <c r="X3604" i="11"/>
  <c r="Y3604" i="11"/>
  <c r="Z3604" i="11"/>
  <c r="AA3604" i="11"/>
  <c r="AB3604" i="11"/>
  <c r="AC3604" i="11"/>
  <c r="AE3604" i="11"/>
  <c r="X3605" i="11"/>
  <c r="Y3605" i="11"/>
  <c r="Z3605" i="11"/>
  <c r="AA3605" i="11"/>
  <c r="AB3605" i="11"/>
  <c r="AC3605" i="11"/>
  <c r="AE3605" i="11"/>
  <c r="X3606" i="11"/>
  <c r="Y3606" i="11"/>
  <c r="Z3606" i="11"/>
  <c r="AA3606" i="11"/>
  <c r="AB3606" i="11"/>
  <c r="AC3606" i="11"/>
  <c r="AE3606" i="11"/>
  <c r="X3607" i="11"/>
  <c r="Y3607" i="11"/>
  <c r="Z3607" i="11"/>
  <c r="AA3607" i="11"/>
  <c r="AB3607" i="11"/>
  <c r="AC3607" i="11"/>
  <c r="AE3607" i="11"/>
  <c r="X3608" i="11"/>
  <c r="Y3608" i="11"/>
  <c r="Z3608" i="11"/>
  <c r="AA3608" i="11"/>
  <c r="AB3608" i="11"/>
  <c r="AC3608" i="11"/>
  <c r="AE3608" i="11"/>
  <c r="X3609" i="11"/>
  <c r="Y3609" i="11"/>
  <c r="Z3609" i="11"/>
  <c r="AA3609" i="11"/>
  <c r="AB3609" i="11"/>
  <c r="AC3609" i="11"/>
  <c r="AE3609" i="11"/>
  <c r="X3610" i="11"/>
  <c r="Y3610" i="11"/>
  <c r="Z3610" i="11"/>
  <c r="AA3610" i="11"/>
  <c r="AB3610" i="11"/>
  <c r="AC3610" i="11"/>
  <c r="AE3610" i="11"/>
  <c r="X3611" i="11"/>
  <c r="Y3611" i="11"/>
  <c r="Z3611" i="11"/>
  <c r="AA3611" i="11"/>
  <c r="AB3611" i="11"/>
  <c r="AC3611" i="11"/>
  <c r="AE3611" i="11"/>
  <c r="X3612" i="11"/>
  <c r="Y3612" i="11"/>
  <c r="Z3612" i="11"/>
  <c r="AA3612" i="11"/>
  <c r="AB3612" i="11"/>
  <c r="AC3612" i="11"/>
  <c r="AE3612" i="11"/>
  <c r="X3613" i="11"/>
  <c r="Y3613" i="11"/>
  <c r="Z3613" i="11"/>
  <c r="AA3613" i="11"/>
  <c r="AB3613" i="11"/>
  <c r="AC3613" i="11"/>
  <c r="AE3613" i="11"/>
  <c r="X3614" i="11"/>
  <c r="Y3614" i="11"/>
  <c r="Z3614" i="11"/>
  <c r="AA3614" i="11"/>
  <c r="AB3614" i="11"/>
  <c r="AC3614" i="11"/>
  <c r="AE3614" i="11"/>
  <c r="X3615" i="11"/>
  <c r="Y3615" i="11"/>
  <c r="Z3615" i="11"/>
  <c r="AA3615" i="11"/>
  <c r="AB3615" i="11"/>
  <c r="AC3615" i="11"/>
  <c r="AE3615" i="11"/>
  <c r="X3616" i="11"/>
  <c r="Y3616" i="11"/>
  <c r="Z3616" i="11"/>
  <c r="AA3616" i="11"/>
  <c r="AB3616" i="11"/>
  <c r="AC3616" i="11"/>
  <c r="AE3616" i="11"/>
  <c r="X3617" i="11"/>
  <c r="Y3617" i="11"/>
  <c r="Z3617" i="11"/>
  <c r="AA3617" i="11"/>
  <c r="AB3617" i="11"/>
  <c r="AC3617" i="11"/>
  <c r="AE3617" i="11"/>
  <c r="X3618" i="11"/>
  <c r="Y3618" i="11"/>
  <c r="Z3618" i="11"/>
  <c r="AA3618" i="11"/>
  <c r="AB3618" i="11"/>
  <c r="AC3618" i="11"/>
  <c r="AE3618" i="11"/>
  <c r="X3619" i="11"/>
  <c r="Y3619" i="11"/>
  <c r="Z3619" i="11"/>
  <c r="AA3619" i="11"/>
  <c r="AB3619" i="11"/>
  <c r="AC3619" i="11"/>
  <c r="AE3619" i="11"/>
  <c r="X3620" i="11"/>
  <c r="Y3620" i="11"/>
  <c r="Z3620" i="11"/>
  <c r="AA3620" i="11"/>
  <c r="AB3620" i="11"/>
  <c r="AC3620" i="11"/>
  <c r="AE3620" i="11"/>
  <c r="X3621" i="11"/>
  <c r="Y3621" i="11"/>
  <c r="Z3621" i="11"/>
  <c r="AA3621" i="11"/>
  <c r="AB3621" i="11"/>
  <c r="AC3621" i="11"/>
  <c r="AE3621" i="11"/>
  <c r="X3622" i="11"/>
  <c r="Y3622" i="11"/>
  <c r="Z3622" i="11"/>
  <c r="AA3622" i="11"/>
  <c r="AB3622" i="11"/>
  <c r="AC3622" i="11"/>
  <c r="AE3622" i="11"/>
  <c r="X3623" i="11"/>
  <c r="Y3623" i="11"/>
  <c r="Z3623" i="11"/>
  <c r="AA3623" i="11"/>
  <c r="AB3623" i="11"/>
  <c r="AC3623" i="11"/>
  <c r="AE3623" i="11"/>
  <c r="X3624" i="11"/>
  <c r="Y3624" i="11"/>
  <c r="Z3624" i="11"/>
  <c r="AA3624" i="11"/>
  <c r="AB3624" i="11"/>
  <c r="AC3624" i="11"/>
  <c r="AE3624" i="11"/>
  <c r="X3625" i="11"/>
  <c r="Y3625" i="11"/>
  <c r="Z3625" i="11"/>
  <c r="AA3625" i="11"/>
  <c r="AB3625" i="11"/>
  <c r="AC3625" i="11"/>
  <c r="AE3625" i="11"/>
  <c r="X3626" i="11"/>
  <c r="Y3626" i="11"/>
  <c r="Z3626" i="11"/>
  <c r="AA3626" i="11"/>
  <c r="AB3626" i="11"/>
  <c r="AC3626" i="11"/>
  <c r="AE3626" i="11"/>
  <c r="X3627" i="11"/>
  <c r="Y3627" i="11"/>
  <c r="Z3627" i="11"/>
  <c r="AA3627" i="11"/>
  <c r="AB3627" i="11"/>
  <c r="AC3627" i="11"/>
  <c r="AE3627" i="11"/>
  <c r="X3628" i="11"/>
  <c r="Y3628" i="11"/>
  <c r="Z3628" i="11"/>
  <c r="AA3628" i="11"/>
  <c r="AB3628" i="11"/>
  <c r="AC3628" i="11"/>
  <c r="AE3628" i="11"/>
  <c r="X3629" i="11"/>
  <c r="Y3629" i="11"/>
  <c r="Z3629" i="11"/>
  <c r="AA3629" i="11"/>
  <c r="AB3629" i="11"/>
  <c r="AC3629" i="11"/>
  <c r="AE3629" i="11"/>
  <c r="X3630" i="11"/>
  <c r="Y3630" i="11"/>
  <c r="Z3630" i="11"/>
  <c r="AA3630" i="11"/>
  <c r="AB3630" i="11"/>
  <c r="AC3630" i="11"/>
  <c r="AE3630" i="11"/>
  <c r="X3631" i="11"/>
  <c r="Y3631" i="11"/>
  <c r="Z3631" i="11"/>
  <c r="AA3631" i="11"/>
  <c r="AB3631" i="11"/>
  <c r="AC3631" i="11"/>
  <c r="AE3631" i="11"/>
  <c r="X3632" i="11"/>
  <c r="Y3632" i="11"/>
  <c r="Z3632" i="11"/>
  <c r="AA3632" i="11"/>
  <c r="AB3632" i="11"/>
  <c r="AC3632" i="11"/>
  <c r="AE3632" i="11"/>
  <c r="X3633" i="11"/>
  <c r="Y3633" i="11"/>
  <c r="Z3633" i="11"/>
  <c r="AA3633" i="11"/>
  <c r="AB3633" i="11"/>
  <c r="AC3633" i="11"/>
  <c r="AE3633" i="11"/>
  <c r="X3634" i="11"/>
  <c r="Y3634" i="11"/>
  <c r="Z3634" i="11"/>
  <c r="AA3634" i="11"/>
  <c r="AB3634" i="11"/>
  <c r="AC3634" i="11"/>
  <c r="AE3634" i="11"/>
  <c r="X3635" i="11"/>
  <c r="Y3635" i="11"/>
  <c r="Z3635" i="11"/>
  <c r="AA3635" i="11"/>
  <c r="AB3635" i="11"/>
  <c r="AC3635" i="11"/>
  <c r="AE3635" i="11"/>
  <c r="X3636" i="11"/>
  <c r="Y3636" i="11"/>
  <c r="Z3636" i="11"/>
  <c r="AA3636" i="11"/>
  <c r="AB3636" i="11"/>
  <c r="AC3636" i="11"/>
  <c r="AE3636" i="11"/>
  <c r="X3637" i="11"/>
  <c r="Y3637" i="11"/>
  <c r="Z3637" i="11"/>
  <c r="AA3637" i="11"/>
  <c r="AB3637" i="11"/>
  <c r="AC3637" i="11"/>
  <c r="AE3637" i="11"/>
  <c r="X3638" i="11"/>
  <c r="Y3638" i="11"/>
  <c r="Z3638" i="11"/>
  <c r="AA3638" i="11"/>
  <c r="AB3638" i="11"/>
  <c r="AC3638" i="11"/>
  <c r="AE3638" i="11"/>
  <c r="X3639" i="11"/>
  <c r="Y3639" i="11"/>
  <c r="Z3639" i="11"/>
  <c r="AA3639" i="11"/>
  <c r="AB3639" i="11"/>
  <c r="AC3639" i="11"/>
  <c r="AE3639" i="11"/>
  <c r="X3640" i="11"/>
  <c r="Y3640" i="11"/>
  <c r="Z3640" i="11"/>
  <c r="AA3640" i="11"/>
  <c r="AB3640" i="11"/>
  <c r="AC3640" i="11"/>
  <c r="AE3640" i="11"/>
  <c r="X3641" i="11"/>
  <c r="Y3641" i="11"/>
  <c r="Z3641" i="11"/>
  <c r="AA3641" i="11"/>
  <c r="AB3641" i="11"/>
  <c r="AC3641" i="11"/>
  <c r="AE3641" i="11"/>
  <c r="X3642" i="11"/>
  <c r="Y3642" i="11"/>
  <c r="Z3642" i="11"/>
  <c r="AA3642" i="11"/>
  <c r="AB3642" i="11"/>
  <c r="AC3642" i="11"/>
  <c r="AE3642" i="11"/>
  <c r="X3643" i="11"/>
  <c r="Y3643" i="11"/>
  <c r="Z3643" i="11"/>
  <c r="AA3643" i="11"/>
  <c r="AB3643" i="11"/>
  <c r="AC3643" i="11"/>
  <c r="AE3643" i="11"/>
  <c r="X3644" i="11"/>
  <c r="Y3644" i="11"/>
  <c r="Z3644" i="11"/>
  <c r="AA3644" i="11"/>
  <c r="AB3644" i="11"/>
  <c r="AC3644" i="11"/>
  <c r="AE3644" i="11"/>
  <c r="X3645" i="11"/>
  <c r="Y3645" i="11"/>
  <c r="Z3645" i="11"/>
  <c r="AA3645" i="11"/>
  <c r="AB3645" i="11"/>
  <c r="AC3645" i="11"/>
  <c r="AE3645" i="11"/>
  <c r="X3646" i="11"/>
  <c r="Y3646" i="11"/>
  <c r="Z3646" i="11"/>
  <c r="AA3646" i="11"/>
  <c r="AB3646" i="11"/>
  <c r="AC3646" i="11"/>
  <c r="AE3646" i="11"/>
  <c r="X3647" i="11"/>
  <c r="Y3647" i="11"/>
  <c r="Z3647" i="11"/>
  <c r="AA3647" i="11"/>
  <c r="AB3647" i="11"/>
  <c r="AC3647" i="11"/>
  <c r="AE3647" i="11"/>
  <c r="X3648" i="11"/>
  <c r="Y3648" i="11"/>
  <c r="Z3648" i="11"/>
  <c r="AA3648" i="11"/>
  <c r="AB3648" i="11"/>
  <c r="AC3648" i="11"/>
  <c r="AE3648" i="11"/>
  <c r="X3649" i="11"/>
  <c r="Y3649" i="11"/>
  <c r="Z3649" i="11"/>
  <c r="AA3649" i="11"/>
  <c r="AB3649" i="11"/>
  <c r="AC3649" i="11"/>
  <c r="AE3649" i="11"/>
  <c r="X3650" i="11"/>
  <c r="Y3650" i="11"/>
  <c r="Z3650" i="11"/>
  <c r="AA3650" i="11"/>
  <c r="AB3650" i="11"/>
  <c r="AC3650" i="11"/>
  <c r="AE3650" i="11"/>
  <c r="X3651" i="11"/>
  <c r="Y3651" i="11"/>
  <c r="Z3651" i="11"/>
  <c r="AA3651" i="11"/>
  <c r="AB3651" i="11"/>
  <c r="AC3651" i="11"/>
  <c r="AE3651" i="11"/>
  <c r="X3652" i="11"/>
  <c r="Y3652" i="11"/>
  <c r="Z3652" i="11"/>
  <c r="AA3652" i="11"/>
  <c r="AB3652" i="11"/>
  <c r="AC3652" i="11"/>
  <c r="AE3652" i="11"/>
  <c r="X3653" i="11"/>
  <c r="Y3653" i="11"/>
  <c r="Z3653" i="11"/>
  <c r="AA3653" i="11"/>
  <c r="AB3653" i="11"/>
  <c r="AC3653" i="11"/>
  <c r="AE3653" i="11"/>
  <c r="X3654" i="11"/>
  <c r="Y3654" i="11"/>
  <c r="Z3654" i="11"/>
  <c r="AA3654" i="11"/>
  <c r="AB3654" i="11"/>
  <c r="AC3654" i="11"/>
  <c r="AE3654" i="11"/>
  <c r="X3655" i="11"/>
  <c r="Y3655" i="11"/>
  <c r="Z3655" i="11"/>
  <c r="AA3655" i="11"/>
  <c r="AB3655" i="11"/>
  <c r="AC3655" i="11"/>
  <c r="AE3655" i="11"/>
  <c r="X3656" i="11"/>
  <c r="Y3656" i="11"/>
  <c r="Z3656" i="11"/>
  <c r="AA3656" i="11"/>
  <c r="AB3656" i="11"/>
  <c r="AC3656" i="11"/>
  <c r="AE3656" i="11"/>
  <c r="X3657" i="11"/>
  <c r="Y3657" i="11"/>
  <c r="Z3657" i="11"/>
  <c r="AA3657" i="11"/>
  <c r="AB3657" i="11"/>
  <c r="AC3657" i="11"/>
  <c r="AE3657" i="11"/>
  <c r="X3658" i="11"/>
  <c r="Y3658" i="11"/>
  <c r="Z3658" i="11"/>
  <c r="AA3658" i="11"/>
  <c r="AB3658" i="11"/>
  <c r="AC3658" i="11"/>
  <c r="AE3658" i="11"/>
  <c r="X3659" i="11"/>
  <c r="Y3659" i="11"/>
  <c r="Z3659" i="11"/>
  <c r="AA3659" i="11"/>
  <c r="AB3659" i="11"/>
  <c r="AC3659" i="11"/>
  <c r="AE3659" i="11"/>
  <c r="X3660" i="11"/>
  <c r="Y3660" i="11"/>
  <c r="Z3660" i="11"/>
  <c r="AA3660" i="11"/>
  <c r="AB3660" i="11"/>
  <c r="AC3660" i="11"/>
  <c r="AE3660" i="11"/>
  <c r="X3661" i="11"/>
  <c r="Y3661" i="11"/>
  <c r="Z3661" i="11"/>
  <c r="AA3661" i="11"/>
  <c r="AB3661" i="11"/>
  <c r="AC3661" i="11"/>
  <c r="AE3661" i="11"/>
  <c r="X3662" i="11"/>
  <c r="Y3662" i="11"/>
  <c r="Z3662" i="11"/>
  <c r="AA3662" i="11"/>
  <c r="AB3662" i="11"/>
  <c r="AC3662" i="11"/>
  <c r="AE3662" i="11"/>
  <c r="X3663" i="11"/>
  <c r="Y3663" i="11"/>
  <c r="Z3663" i="11"/>
  <c r="AA3663" i="11"/>
  <c r="AB3663" i="11"/>
  <c r="AC3663" i="11"/>
  <c r="AE3663" i="11"/>
  <c r="X3664" i="11"/>
  <c r="Y3664" i="11"/>
  <c r="Z3664" i="11"/>
  <c r="AA3664" i="11"/>
  <c r="AB3664" i="11"/>
  <c r="AC3664" i="11"/>
  <c r="AE3664" i="11"/>
  <c r="X3665" i="11"/>
  <c r="Y3665" i="11"/>
  <c r="Z3665" i="11"/>
  <c r="AA3665" i="11"/>
  <c r="AB3665" i="11"/>
  <c r="AC3665" i="11"/>
  <c r="AE3665" i="11"/>
  <c r="X3666" i="11"/>
  <c r="Y3666" i="11"/>
  <c r="Z3666" i="11"/>
  <c r="AA3666" i="11"/>
  <c r="AB3666" i="11"/>
  <c r="AC3666" i="11"/>
  <c r="AE3666" i="11"/>
  <c r="X3667" i="11"/>
  <c r="Y3667" i="11"/>
  <c r="Z3667" i="11"/>
  <c r="AA3667" i="11"/>
  <c r="AB3667" i="11"/>
  <c r="AC3667" i="11"/>
  <c r="AE3667" i="11"/>
  <c r="X3668" i="11"/>
  <c r="Y3668" i="11"/>
  <c r="Z3668" i="11"/>
  <c r="AA3668" i="11"/>
  <c r="AB3668" i="11"/>
  <c r="AC3668" i="11"/>
  <c r="AE3668" i="11"/>
  <c r="X3669" i="11"/>
  <c r="Y3669" i="11"/>
  <c r="Z3669" i="11"/>
  <c r="AA3669" i="11"/>
  <c r="AB3669" i="11"/>
  <c r="AC3669" i="11"/>
  <c r="AE3669" i="11"/>
  <c r="X3670" i="11"/>
  <c r="Y3670" i="11"/>
  <c r="Z3670" i="11"/>
  <c r="AA3670" i="11"/>
  <c r="AB3670" i="11"/>
  <c r="AC3670" i="11"/>
  <c r="AE3670" i="11"/>
  <c r="X3671" i="11"/>
  <c r="Y3671" i="11"/>
  <c r="Z3671" i="11"/>
  <c r="AA3671" i="11"/>
  <c r="AB3671" i="11"/>
  <c r="AC3671" i="11"/>
  <c r="AE3671" i="11"/>
  <c r="X3672" i="11"/>
  <c r="Y3672" i="11"/>
  <c r="Z3672" i="11"/>
  <c r="AA3672" i="11"/>
  <c r="AB3672" i="11"/>
  <c r="AC3672" i="11"/>
  <c r="AE3672" i="11"/>
  <c r="X3673" i="11"/>
  <c r="Y3673" i="11"/>
  <c r="Z3673" i="11"/>
  <c r="AA3673" i="11"/>
  <c r="AB3673" i="11"/>
  <c r="AC3673" i="11"/>
  <c r="AE3673" i="11"/>
  <c r="X3674" i="11"/>
  <c r="Y3674" i="11"/>
  <c r="Z3674" i="11"/>
  <c r="AA3674" i="11"/>
  <c r="AB3674" i="11"/>
  <c r="AC3674" i="11"/>
  <c r="AE3674" i="11"/>
  <c r="X3675" i="11"/>
  <c r="Y3675" i="11"/>
  <c r="Z3675" i="11"/>
  <c r="AA3675" i="11"/>
  <c r="AB3675" i="11"/>
  <c r="AC3675" i="11"/>
  <c r="AE3675" i="11"/>
  <c r="X3676" i="11"/>
  <c r="Y3676" i="11"/>
  <c r="Z3676" i="11"/>
  <c r="AA3676" i="11"/>
  <c r="AB3676" i="11"/>
  <c r="AC3676" i="11"/>
  <c r="AE3676" i="11"/>
  <c r="X3677" i="11"/>
  <c r="Y3677" i="11"/>
  <c r="Z3677" i="11"/>
  <c r="AA3677" i="11"/>
  <c r="AB3677" i="11"/>
  <c r="AC3677" i="11"/>
  <c r="AE3677" i="11"/>
  <c r="X3678" i="11"/>
  <c r="Y3678" i="11"/>
  <c r="Z3678" i="11"/>
  <c r="AA3678" i="11"/>
  <c r="AB3678" i="11"/>
  <c r="AC3678" i="11"/>
  <c r="AE3678" i="11"/>
  <c r="X3679" i="11"/>
  <c r="Y3679" i="11"/>
  <c r="Z3679" i="11"/>
  <c r="AA3679" i="11"/>
  <c r="AB3679" i="11"/>
  <c r="AC3679" i="11"/>
  <c r="AE3679" i="11"/>
  <c r="X3680" i="11"/>
  <c r="Y3680" i="11"/>
  <c r="Z3680" i="11"/>
  <c r="AA3680" i="11"/>
  <c r="AB3680" i="11"/>
  <c r="AC3680" i="11"/>
  <c r="AE3680" i="11"/>
  <c r="X3681" i="11"/>
  <c r="Y3681" i="11"/>
  <c r="Z3681" i="11"/>
  <c r="AA3681" i="11"/>
  <c r="AB3681" i="11"/>
  <c r="AC3681" i="11"/>
  <c r="AE3681" i="11"/>
  <c r="X3682" i="11"/>
  <c r="Y3682" i="11"/>
  <c r="Z3682" i="11"/>
  <c r="AA3682" i="11"/>
  <c r="AB3682" i="11"/>
  <c r="AC3682" i="11"/>
  <c r="AE3682" i="11"/>
  <c r="X3683" i="11"/>
  <c r="Y3683" i="11"/>
  <c r="Z3683" i="11"/>
  <c r="AA3683" i="11"/>
  <c r="AB3683" i="11"/>
  <c r="AC3683" i="11"/>
  <c r="AE3683" i="11"/>
  <c r="X3684" i="11"/>
  <c r="Y3684" i="11"/>
  <c r="Z3684" i="11"/>
  <c r="AA3684" i="11"/>
  <c r="AB3684" i="11"/>
  <c r="AC3684" i="11"/>
  <c r="AE3684" i="11"/>
  <c r="X3685" i="11"/>
  <c r="Y3685" i="11"/>
  <c r="Z3685" i="11"/>
  <c r="AA3685" i="11"/>
  <c r="AB3685" i="11"/>
  <c r="AC3685" i="11"/>
  <c r="AE3685" i="11"/>
  <c r="X3686" i="11"/>
  <c r="Y3686" i="11"/>
  <c r="Z3686" i="11"/>
  <c r="AA3686" i="11"/>
  <c r="AB3686" i="11"/>
  <c r="AC3686" i="11"/>
  <c r="AE3686" i="11"/>
  <c r="X3687" i="11"/>
  <c r="Y3687" i="11"/>
  <c r="Z3687" i="11"/>
  <c r="AA3687" i="11"/>
  <c r="AB3687" i="11"/>
  <c r="AC3687" i="11"/>
  <c r="AE3687" i="11"/>
  <c r="X3688" i="11"/>
  <c r="Y3688" i="11"/>
  <c r="Z3688" i="11"/>
  <c r="AA3688" i="11"/>
  <c r="AB3688" i="11"/>
  <c r="AC3688" i="11"/>
  <c r="AE3688" i="11"/>
  <c r="X3689" i="11"/>
  <c r="Y3689" i="11"/>
  <c r="Z3689" i="11"/>
  <c r="AA3689" i="11"/>
  <c r="AB3689" i="11"/>
  <c r="AC3689" i="11"/>
  <c r="AE3689" i="11"/>
  <c r="X3690" i="11"/>
  <c r="Y3690" i="11"/>
  <c r="Z3690" i="11"/>
  <c r="AA3690" i="11"/>
  <c r="AB3690" i="11"/>
  <c r="AC3690" i="11"/>
  <c r="AE3690" i="11"/>
  <c r="X3691" i="11"/>
  <c r="Y3691" i="11"/>
  <c r="Z3691" i="11"/>
  <c r="AA3691" i="11"/>
  <c r="AB3691" i="11"/>
  <c r="AC3691" i="11"/>
  <c r="AE3691" i="11"/>
  <c r="X3692" i="11"/>
  <c r="Y3692" i="11"/>
  <c r="Z3692" i="11"/>
  <c r="AA3692" i="11"/>
  <c r="AB3692" i="11"/>
  <c r="AC3692" i="11"/>
  <c r="AE3692" i="11"/>
  <c r="X3693" i="11"/>
  <c r="Y3693" i="11"/>
  <c r="Z3693" i="11"/>
  <c r="AA3693" i="11"/>
  <c r="AB3693" i="11"/>
  <c r="AC3693" i="11"/>
  <c r="AE3693" i="11"/>
  <c r="X3694" i="11"/>
  <c r="Y3694" i="11"/>
  <c r="Z3694" i="11"/>
  <c r="AA3694" i="11"/>
  <c r="AB3694" i="11"/>
  <c r="AC3694" i="11"/>
  <c r="AE3694" i="11"/>
  <c r="X3695" i="11"/>
  <c r="Y3695" i="11"/>
  <c r="Z3695" i="11"/>
  <c r="AA3695" i="11"/>
  <c r="AB3695" i="11"/>
  <c r="AC3695" i="11"/>
  <c r="AE3695" i="11"/>
  <c r="X3696" i="11"/>
  <c r="Y3696" i="11"/>
  <c r="Z3696" i="11"/>
  <c r="AA3696" i="11"/>
  <c r="AB3696" i="11"/>
  <c r="AC3696" i="11"/>
  <c r="AE3696" i="11"/>
  <c r="X3697" i="11"/>
  <c r="Y3697" i="11"/>
  <c r="Z3697" i="11"/>
  <c r="AA3697" i="11"/>
  <c r="AB3697" i="11"/>
  <c r="AC3697" i="11"/>
  <c r="AE3697" i="11"/>
  <c r="X3698" i="11"/>
  <c r="Y3698" i="11"/>
  <c r="Z3698" i="11"/>
  <c r="AA3698" i="11"/>
  <c r="AB3698" i="11"/>
  <c r="AC3698" i="11"/>
  <c r="AE3698" i="11"/>
  <c r="X3699" i="11"/>
  <c r="Y3699" i="11"/>
  <c r="Z3699" i="11"/>
  <c r="AA3699" i="11"/>
  <c r="AB3699" i="11"/>
  <c r="AC3699" i="11"/>
  <c r="AE3699" i="11"/>
  <c r="X3700" i="11"/>
  <c r="Y3700" i="11"/>
  <c r="Z3700" i="11"/>
  <c r="AA3700" i="11"/>
  <c r="AB3700" i="11"/>
  <c r="AC3700" i="11"/>
  <c r="AE3700" i="11"/>
  <c r="X3701" i="11"/>
  <c r="Y3701" i="11"/>
  <c r="Z3701" i="11"/>
  <c r="AA3701" i="11"/>
  <c r="AB3701" i="11"/>
  <c r="AC3701" i="11"/>
  <c r="AE3701" i="11"/>
  <c r="X3702" i="11"/>
  <c r="Y3702" i="11"/>
  <c r="Z3702" i="11"/>
  <c r="AA3702" i="11"/>
  <c r="AB3702" i="11"/>
  <c r="AC3702" i="11"/>
  <c r="AE3702" i="11"/>
  <c r="X3703" i="11"/>
  <c r="Y3703" i="11"/>
  <c r="Z3703" i="11"/>
  <c r="AA3703" i="11"/>
  <c r="AB3703" i="11"/>
  <c r="AC3703" i="11"/>
  <c r="AE3703" i="11"/>
  <c r="X3704" i="11"/>
  <c r="Y3704" i="11"/>
  <c r="Z3704" i="11"/>
  <c r="AA3704" i="11"/>
  <c r="AB3704" i="11"/>
  <c r="AC3704" i="11"/>
  <c r="AE3704" i="11"/>
  <c r="X3705" i="11"/>
  <c r="Y3705" i="11"/>
  <c r="Z3705" i="11"/>
  <c r="AA3705" i="11"/>
  <c r="AB3705" i="11"/>
  <c r="AC3705" i="11"/>
  <c r="AE3705" i="11"/>
  <c r="X3706" i="11"/>
  <c r="Y3706" i="11"/>
  <c r="Z3706" i="11"/>
  <c r="AA3706" i="11"/>
  <c r="AB3706" i="11"/>
  <c r="AC3706" i="11"/>
  <c r="AE3706" i="11"/>
  <c r="X3707" i="11"/>
  <c r="Y3707" i="11"/>
  <c r="Z3707" i="11"/>
  <c r="AA3707" i="11"/>
  <c r="AB3707" i="11"/>
  <c r="AC3707" i="11"/>
  <c r="AE3707" i="11"/>
  <c r="X3708" i="11"/>
  <c r="Y3708" i="11"/>
  <c r="Z3708" i="11"/>
  <c r="AA3708" i="11"/>
  <c r="AB3708" i="11"/>
  <c r="AC3708" i="11"/>
  <c r="AE3708" i="11"/>
  <c r="X3709" i="11"/>
  <c r="Y3709" i="11"/>
  <c r="Z3709" i="11"/>
  <c r="AA3709" i="11"/>
  <c r="AB3709" i="11"/>
  <c r="AC3709" i="11"/>
  <c r="AE3709" i="11"/>
  <c r="X3710" i="11"/>
  <c r="Y3710" i="11"/>
  <c r="Z3710" i="11"/>
  <c r="AA3710" i="11"/>
  <c r="AB3710" i="11"/>
  <c r="AC3710" i="11"/>
  <c r="AE3710" i="11"/>
  <c r="X3711" i="11"/>
  <c r="Y3711" i="11"/>
  <c r="Z3711" i="11"/>
  <c r="AA3711" i="11"/>
  <c r="AB3711" i="11"/>
  <c r="AC3711" i="11"/>
  <c r="AE3711" i="11"/>
  <c r="X3712" i="11"/>
  <c r="Y3712" i="11"/>
  <c r="Z3712" i="11"/>
  <c r="AA3712" i="11"/>
  <c r="AB3712" i="11"/>
  <c r="AC3712" i="11"/>
  <c r="AE3712" i="11"/>
  <c r="X3713" i="11"/>
  <c r="Y3713" i="11"/>
  <c r="Z3713" i="11"/>
  <c r="AA3713" i="11"/>
  <c r="AB3713" i="11"/>
  <c r="AC3713" i="11"/>
  <c r="AE3713" i="11"/>
  <c r="X3714" i="11"/>
  <c r="Y3714" i="11"/>
  <c r="Z3714" i="11"/>
  <c r="AA3714" i="11"/>
  <c r="AB3714" i="11"/>
  <c r="AC3714" i="11"/>
  <c r="AE3714" i="11"/>
  <c r="X3715" i="11"/>
  <c r="Y3715" i="11"/>
  <c r="Z3715" i="11"/>
  <c r="AA3715" i="11"/>
  <c r="AB3715" i="11"/>
  <c r="AC3715" i="11"/>
  <c r="AE3715" i="11"/>
  <c r="X3716" i="11"/>
  <c r="Y3716" i="11"/>
  <c r="Z3716" i="11"/>
  <c r="AA3716" i="11"/>
  <c r="AB3716" i="11"/>
  <c r="AC3716" i="11"/>
  <c r="AE3716" i="11"/>
  <c r="X3717" i="11"/>
  <c r="Y3717" i="11"/>
  <c r="Z3717" i="11"/>
  <c r="AA3717" i="11"/>
  <c r="AB3717" i="11"/>
  <c r="AC3717" i="11"/>
  <c r="AE3717" i="11"/>
  <c r="X3718" i="11"/>
  <c r="Y3718" i="11"/>
  <c r="Z3718" i="11"/>
  <c r="AA3718" i="11"/>
  <c r="AB3718" i="11"/>
  <c r="AC3718" i="11"/>
  <c r="AE3718" i="11"/>
  <c r="X3719" i="11"/>
  <c r="Y3719" i="11"/>
  <c r="Z3719" i="11"/>
  <c r="AA3719" i="11"/>
  <c r="AB3719" i="11"/>
  <c r="AC3719" i="11"/>
  <c r="AE3719" i="11"/>
  <c r="X3720" i="11"/>
  <c r="Y3720" i="11"/>
  <c r="Z3720" i="11"/>
  <c r="AA3720" i="11"/>
  <c r="AB3720" i="11"/>
  <c r="AC3720" i="11"/>
  <c r="AE3720" i="11"/>
  <c r="X3721" i="11"/>
  <c r="Y3721" i="11"/>
  <c r="Z3721" i="11"/>
  <c r="AA3721" i="11"/>
  <c r="AB3721" i="11"/>
  <c r="AC3721" i="11"/>
  <c r="AE3721" i="11"/>
  <c r="X3722" i="11"/>
  <c r="Y3722" i="11"/>
  <c r="Z3722" i="11"/>
  <c r="AA3722" i="11"/>
  <c r="AB3722" i="11"/>
  <c r="AC3722" i="11"/>
  <c r="AE3722" i="11"/>
  <c r="X3723" i="11"/>
  <c r="Y3723" i="11"/>
  <c r="Z3723" i="11"/>
  <c r="AA3723" i="11"/>
  <c r="AB3723" i="11"/>
  <c r="AC3723" i="11"/>
  <c r="AE3723" i="11"/>
  <c r="X3724" i="11"/>
  <c r="Y3724" i="11"/>
  <c r="Z3724" i="11"/>
  <c r="AA3724" i="11"/>
  <c r="AB3724" i="11"/>
  <c r="AC3724" i="11"/>
  <c r="AE3724" i="11"/>
  <c r="X3725" i="11"/>
  <c r="Y3725" i="11"/>
  <c r="Z3725" i="11"/>
  <c r="AA3725" i="11"/>
  <c r="AB3725" i="11"/>
  <c r="AC3725" i="11"/>
  <c r="AE3725" i="11"/>
  <c r="X3726" i="11"/>
  <c r="Y3726" i="11"/>
  <c r="Z3726" i="11"/>
  <c r="AA3726" i="11"/>
  <c r="AB3726" i="11"/>
  <c r="AC3726" i="11"/>
  <c r="AE3726" i="11"/>
  <c r="X3727" i="11"/>
  <c r="Y3727" i="11"/>
  <c r="Z3727" i="11"/>
  <c r="AA3727" i="11"/>
  <c r="AB3727" i="11"/>
  <c r="AC3727" i="11"/>
  <c r="AE3727" i="11"/>
  <c r="X3728" i="11"/>
  <c r="Y3728" i="11"/>
  <c r="Z3728" i="11"/>
  <c r="AA3728" i="11"/>
  <c r="AB3728" i="11"/>
  <c r="AC3728" i="11"/>
  <c r="AE3728" i="11"/>
  <c r="X3729" i="11"/>
  <c r="Y3729" i="11"/>
  <c r="Z3729" i="11"/>
  <c r="AA3729" i="11"/>
  <c r="AB3729" i="11"/>
  <c r="AC3729" i="11"/>
  <c r="AE3729" i="11"/>
  <c r="X3730" i="11"/>
  <c r="Y3730" i="11"/>
  <c r="Z3730" i="11"/>
  <c r="AA3730" i="11"/>
  <c r="AB3730" i="11"/>
  <c r="AC3730" i="11"/>
  <c r="AE3730" i="11"/>
  <c r="X3731" i="11"/>
  <c r="Y3731" i="11"/>
  <c r="Z3731" i="11"/>
  <c r="AA3731" i="11"/>
  <c r="AB3731" i="11"/>
  <c r="AC3731" i="11"/>
  <c r="AE3731" i="11"/>
  <c r="X3732" i="11"/>
  <c r="Y3732" i="11"/>
  <c r="Z3732" i="11"/>
  <c r="AA3732" i="11"/>
  <c r="AB3732" i="11"/>
  <c r="AC3732" i="11"/>
  <c r="AE3732" i="11"/>
  <c r="X3733" i="11"/>
  <c r="Y3733" i="11"/>
  <c r="Z3733" i="11"/>
  <c r="AA3733" i="11"/>
  <c r="AB3733" i="11"/>
  <c r="AC3733" i="11"/>
  <c r="AE3733" i="11"/>
  <c r="X3734" i="11"/>
  <c r="Y3734" i="11"/>
  <c r="Z3734" i="11"/>
  <c r="AA3734" i="11"/>
  <c r="AB3734" i="11"/>
  <c r="AC3734" i="11"/>
  <c r="AE3734" i="11"/>
  <c r="X3735" i="11"/>
  <c r="Y3735" i="11"/>
  <c r="Z3735" i="11"/>
  <c r="AA3735" i="11"/>
  <c r="AB3735" i="11"/>
  <c r="AC3735" i="11"/>
  <c r="AE3735" i="11"/>
  <c r="X3736" i="11"/>
  <c r="Y3736" i="11"/>
  <c r="Z3736" i="11"/>
  <c r="AA3736" i="11"/>
  <c r="AB3736" i="11"/>
  <c r="AC3736" i="11"/>
  <c r="AE3736" i="11"/>
  <c r="X3737" i="11"/>
  <c r="Y3737" i="11"/>
  <c r="Z3737" i="11"/>
  <c r="AA3737" i="11"/>
  <c r="AB3737" i="11"/>
  <c r="AC3737" i="11"/>
  <c r="AE3737" i="11"/>
  <c r="X3738" i="11"/>
  <c r="Y3738" i="11"/>
  <c r="Z3738" i="11"/>
  <c r="AA3738" i="11"/>
  <c r="AB3738" i="11"/>
  <c r="AC3738" i="11"/>
  <c r="AE3738" i="11"/>
  <c r="X3739" i="11"/>
  <c r="Y3739" i="11"/>
  <c r="Z3739" i="11"/>
  <c r="AA3739" i="11"/>
  <c r="AB3739" i="11"/>
  <c r="AC3739" i="11"/>
  <c r="AE3739" i="11"/>
  <c r="X3740" i="11"/>
  <c r="Y3740" i="11"/>
  <c r="Z3740" i="11"/>
  <c r="AA3740" i="11"/>
  <c r="AB3740" i="11"/>
  <c r="AC3740" i="11"/>
  <c r="AE3740" i="11"/>
  <c r="X3741" i="11"/>
  <c r="Y3741" i="11"/>
  <c r="Z3741" i="11"/>
  <c r="AA3741" i="11"/>
  <c r="AB3741" i="11"/>
  <c r="AC3741" i="11"/>
  <c r="AE3741" i="11"/>
  <c r="X3742" i="11"/>
  <c r="Y3742" i="11"/>
  <c r="Z3742" i="11"/>
  <c r="AA3742" i="11"/>
  <c r="AB3742" i="11"/>
  <c r="AC3742" i="11"/>
  <c r="AE3742" i="11"/>
  <c r="X3743" i="11"/>
  <c r="Y3743" i="11"/>
  <c r="Z3743" i="11"/>
  <c r="AA3743" i="11"/>
  <c r="AB3743" i="11"/>
  <c r="AC3743" i="11"/>
  <c r="AE3743" i="11"/>
  <c r="X3744" i="11"/>
  <c r="Y3744" i="11"/>
  <c r="Z3744" i="11"/>
  <c r="AA3744" i="11"/>
  <c r="AB3744" i="11"/>
  <c r="AC3744" i="11"/>
  <c r="AE3744" i="11"/>
  <c r="X3745" i="11"/>
  <c r="Y3745" i="11"/>
  <c r="Z3745" i="11"/>
  <c r="AA3745" i="11"/>
  <c r="AB3745" i="11"/>
  <c r="AC3745" i="11"/>
  <c r="AE3745" i="11"/>
  <c r="X3746" i="11"/>
  <c r="Y3746" i="11"/>
  <c r="Z3746" i="11"/>
  <c r="AA3746" i="11"/>
  <c r="AB3746" i="11"/>
  <c r="AC3746" i="11"/>
  <c r="AE3746" i="11"/>
  <c r="X3747" i="11"/>
  <c r="Y3747" i="11"/>
  <c r="Z3747" i="11"/>
  <c r="AA3747" i="11"/>
  <c r="AB3747" i="11"/>
  <c r="AC3747" i="11"/>
  <c r="AE3747" i="11"/>
  <c r="X3748" i="11"/>
  <c r="Y3748" i="11"/>
  <c r="Z3748" i="11"/>
  <c r="AA3748" i="11"/>
  <c r="AB3748" i="11"/>
  <c r="AC3748" i="11"/>
  <c r="AE3748" i="11"/>
  <c r="X3749" i="11"/>
  <c r="Y3749" i="11"/>
  <c r="Z3749" i="11"/>
  <c r="AA3749" i="11"/>
  <c r="AB3749" i="11"/>
  <c r="AC3749" i="11"/>
  <c r="AE3749" i="11"/>
  <c r="X3750" i="11"/>
  <c r="Y3750" i="11"/>
  <c r="Z3750" i="11"/>
  <c r="AA3750" i="11"/>
  <c r="AB3750" i="11"/>
  <c r="AC3750" i="11"/>
  <c r="AE3750" i="11"/>
  <c r="X3751" i="11"/>
  <c r="Y3751" i="11"/>
  <c r="Z3751" i="11"/>
  <c r="AA3751" i="11"/>
  <c r="AB3751" i="11"/>
  <c r="AC3751" i="11"/>
  <c r="AE3751" i="11"/>
  <c r="X3752" i="11"/>
  <c r="Y3752" i="11"/>
  <c r="Z3752" i="11"/>
  <c r="AA3752" i="11"/>
  <c r="AB3752" i="11"/>
  <c r="AC3752" i="11"/>
  <c r="AE3752" i="11"/>
  <c r="X3753" i="11"/>
  <c r="Y3753" i="11"/>
  <c r="Z3753" i="11"/>
  <c r="AA3753" i="11"/>
  <c r="AB3753" i="11"/>
  <c r="AC3753" i="11"/>
  <c r="AE3753" i="11"/>
  <c r="X3754" i="11"/>
  <c r="Y3754" i="11"/>
  <c r="Z3754" i="11"/>
  <c r="AA3754" i="11"/>
  <c r="AB3754" i="11"/>
  <c r="AC3754" i="11"/>
  <c r="AE3754" i="11"/>
  <c r="X3755" i="11"/>
  <c r="Y3755" i="11"/>
  <c r="Z3755" i="11"/>
  <c r="AA3755" i="11"/>
  <c r="AB3755" i="11"/>
  <c r="AC3755" i="11"/>
  <c r="AE3755" i="11"/>
  <c r="X3756" i="11"/>
  <c r="Y3756" i="11"/>
  <c r="Z3756" i="11"/>
  <c r="AA3756" i="11"/>
  <c r="AB3756" i="11"/>
  <c r="AC3756" i="11"/>
  <c r="AE3756" i="11"/>
  <c r="X3757" i="11"/>
  <c r="Y3757" i="11"/>
  <c r="Z3757" i="11"/>
  <c r="AA3757" i="11"/>
  <c r="AB3757" i="11"/>
  <c r="AC3757" i="11"/>
  <c r="AE3757" i="11"/>
  <c r="X3758" i="11"/>
  <c r="Y3758" i="11"/>
  <c r="Z3758" i="11"/>
  <c r="AA3758" i="11"/>
  <c r="AB3758" i="11"/>
  <c r="AC3758" i="11"/>
  <c r="AE3758" i="11"/>
  <c r="X3759" i="11"/>
  <c r="Y3759" i="11"/>
  <c r="Z3759" i="11"/>
  <c r="AA3759" i="11"/>
  <c r="AB3759" i="11"/>
  <c r="AC3759" i="11"/>
  <c r="AE3759" i="11"/>
  <c r="X3760" i="11"/>
  <c r="Y3760" i="11"/>
  <c r="Z3760" i="11"/>
  <c r="AA3760" i="11"/>
  <c r="AB3760" i="11"/>
  <c r="AC3760" i="11"/>
  <c r="AE3760" i="11"/>
  <c r="X3761" i="11"/>
  <c r="Y3761" i="11"/>
  <c r="Z3761" i="11"/>
  <c r="AA3761" i="11"/>
  <c r="AB3761" i="11"/>
  <c r="AC3761" i="11"/>
  <c r="AE3761" i="11"/>
  <c r="X3762" i="11"/>
  <c r="Y3762" i="11"/>
  <c r="Z3762" i="11"/>
  <c r="AA3762" i="11"/>
  <c r="AB3762" i="11"/>
  <c r="AC3762" i="11"/>
  <c r="AE3762" i="11"/>
  <c r="X3763" i="11"/>
  <c r="Y3763" i="11"/>
  <c r="Z3763" i="11"/>
  <c r="AA3763" i="11"/>
  <c r="AB3763" i="11"/>
  <c r="AC3763" i="11"/>
  <c r="AE3763" i="11"/>
  <c r="X3764" i="11"/>
  <c r="Y3764" i="11"/>
  <c r="Z3764" i="11"/>
  <c r="AA3764" i="11"/>
  <c r="AB3764" i="11"/>
  <c r="AC3764" i="11"/>
  <c r="AE3764" i="11"/>
  <c r="X3765" i="11"/>
  <c r="Y3765" i="11"/>
  <c r="Z3765" i="11"/>
  <c r="AA3765" i="11"/>
  <c r="AB3765" i="11"/>
  <c r="AC3765" i="11"/>
  <c r="AE3765" i="11"/>
  <c r="X3766" i="11"/>
  <c r="Y3766" i="11"/>
  <c r="Z3766" i="11"/>
  <c r="AA3766" i="11"/>
  <c r="AB3766" i="11"/>
  <c r="AC3766" i="11"/>
  <c r="AE3766" i="11"/>
  <c r="X3767" i="11"/>
  <c r="Y3767" i="11"/>
  <c r="Z3767" i="11"/>
  <c r="AA3767" i="11"/>
  <c r="AB3767" i="11"/>
  <c r="AC3767" i="11"/>
  <c r="AE3767" i="11"/>
  <c r="X3768" i="11"/>
  <c r="Y3768" i="11"/>
  <c r="Z3768" i="11"/>
  <c r="AA3768" i="11"/>
  <c r="AB3768" i="11"/>
  <c r="AC3768" i="11"/>
  <c r="AE3768" i="11"/>
  <c r="X3769" i="11"/>
  <c r="Y3769" i="11"/>
  <c r="Z3769" i="11"/>
  <c r="AA3769" i="11"/>
  <c r="AB3769" i="11"/>
  <c r="AC3769" i="11"/>
  <c r="AE3769" i="11"/>
  <c r="X3770" i="11"/>
  <c r="Y3770" i="11"/>
  <c r="Z3770" i="11"/>
  <c r="AA3770" i="11"/>
  <c r="AB3770" i="11"/>
  <c r="AC3770" i="11"/>
  <c r="AE3770" i="11"/>
  <c r="X3771" i="11"/>
  <c r="Y3771" i="11"/>
  <c r="Z3771" i="11"/>
  <c r="AA3771" i="11"/>
  <c r="AB3771" i="11"/>
  <c r="AC3771" i="11"/>
  <c r="AE3771" i="11"/>
  <c r="X3772" i="11"/>
  <c r="Y3772" i="11"/>
  <c r="Z3772" i="11"/>
  <c r="AA3772" i="11"/>
  <c r="AB3772" i="11"/>
  <c r="AC3772" i="11"/>
  <c r="AE3772" i="11"/>
  <c r="X3773" i="11"/>
  <c r="Y3773" i="11"/>
  <c r="Z3773" i="11"/>
  <c r="AA3773" i="11"/>
  <c r="AB3773" i="11"/>
  <c r="AC3773" i="11"/>
  <c r="AE3773" i="11"/>
  <c r="X3774" i="11"/>
  <c r="Y3774" i="11"/>
  <c r="Z3774" i="11"/>
  <c r="AA3774" i="11"/>
  <c r="AB3774" i="11"/>
  <c r="AC3774" i="11"/>
  <c r="AE3774" i="11"/>
  <c r="X3775" i="11"/>
  <c r="Y3775" i="11"/>
  <c r="Z3775" i="11"/>
  <c r="AA3775" i="11"/>
  <c r="AB3775" i="11"/>
  <c r="AC3775" i="11"/>
  <c r="AE3775" i="11"/>
  <c r="X3776" i="11"/>
  <c r="Y3776" i="11"/>
  <c r="Z3776" i="11"/>
  <c r="AA3776" i="11"/>
  <c r="AB3776" i="11"/>
  <c r="AC3776" i="11"/>
  <c r="AE3776" i="11"/>
  <c r="X3777" i="11"/>
  <c r="Y3777" i="11"/>
  <c r="Z3777" i="11"/>
  <c r="AA3777" i="11"/>
  <c r="AB3777" i="11"/>
  <c r="AC3777" i="11"/>
  <c r="AE3777" i="11"/>
  <c r="X3778" i="11"/>
  <c r="Y3778" i="11"/>
  <c r="Z3778" i="11"/>
  <c r="AA3778" i="11"/>
  <c r="AB3778" i="11"/>
  <c r="AC3778" i="11"/>
  <c r="AE3778" i="11"/>
  <c r="X3779" i="11"/>
  <c r="Y3779" i="11"/>
  <c r="Z3779" i="11"/>
  <c r="AA3779" i="11"/>
  <c r="AB3779" i="11"/>
  <c r="AC3779" i="11"/>
  <c r="AE3779" i="11"/>
  <c r="X3780" i="11"/>
  <c r="Y3780" i="11"/>
  <c r="Z3780" i="11"/>
  <c r="AA3780" i="11"/>
  <c r="AB3780" i="11"/>
  <c r="AC3780" i="11"/>
  <c r="AE3780" i="11"/>
  <c r="X3781" i="11"/>
  <c r="Y3781" i="11"/>
  <c r="Z3781" i="11"/>
  <c r="AA3781" i="11"/>
  <c r="AB3781" i="11"/>
  <c r="AC3781" i="11"/>
  <c r="AE3781" i="11"/>
  <c r="X3782" i="11"/>
  <c r="Y3782" i="11"/>
  <c r="Z3782" i="11"/>
  <c r="AA3782" i="11"/>
  <c r="AB3782" i="11"/>
  <c r="AC3782" i="11"/>
  <c r="AE3782" i="11"/>
  <c r="X3783" i="11"/>
  <c r="Y3783" i="11"/>
  <c r="Z3783" i="11"/>
  <c r="AA3783" i="11"/>
  <c r="AB3783" i="11"/>
  <c r="AC3783" i="11"/>
  <c r="AE3783" i="11"/>
  <c r="X3784" i="11"/>
  <c r="Y3784" i="11"/>
  <c r="Z3784" i="11"/>
  <c r="AA3784" i="11"/>
  <c r="AB3784" i="11"/>
  <c r="AC3784" i="11"/>
  <c r="AE3784" i="11"/>
  <c r="X3785" i="11"/>
  <c r="Y3785" i="11"/>
  <c r="Z3785" i="11"/>
  <c r="AA3785" i="11"/>
  <c r="AB3785" i="11"/>
  <c r="AC3785" i="11"/>
  <c r="AE3785" i="11"/>
  <c r="X3786" i="11"/>
  <c r="Y3786" i="11"/>
  <c r="Z3786" i="11"/>
  <c r="AA3786" i="11"/>
  <c r="AB3786" i="11"/>
  <c r="AC3786" i="11"/>
  <c r="AE3786" i="11"/>
  <c r="X3787" i="11"/>
  <c r="Y3787" i="11"/>
  <c r="Z3787" i="11"/>
  <c r="AA3787" i="11"/>
  <c r="AB3787" i="11"/>
  <c r="AC3787" i="11"/>
  <c r="AE3787" i="11"/>
  <c r="X3788" i="11"/>
  <c r="Y3788" i="11"/>
  <c r="Z3788" i="11"/>
  <c r="AA3788" i="11"/>
  <c r="AB3788" i="11"/>
  <c r="AC3788" i="11"/>
  <c r="AE3788" i="11"/>
  <c r="X3789" i="11"/>
  <c r="Y3789" i="11"/>
  <c r="Z3789" i="11"/>
  <c r="AA3789" i="11"/>
  <c r="AB3789" i="11"/>
  <c r="AC3789" i="11"/>
  <c r="AE3789" i="11"/>
  <c r="X3790" i="11"/>
  <c r="Y3790" i="11"/>
  <c r="Z3790" i="11"/>
  <c r="AA3790" i="11"/>
  <c r="AB3790" i="11"/>
  <c r="AC3790" i="11"/>
  <c r="AE3790" i="11"/>
  <c r="X3791" i="11"/>
  <c r="Y3791" i="11"/>
  <c r="Z3791" i="11"/>
  <c r="AA3791" i="11"/>
  <c r="AB3791" i="11"/>
  <c r="AC3791" i="11"/>
  <c r="AE3791" i="11"/>
  <c r="X3792" i="11"/>
  <c r="Y3792" i="11"/>
  <c r="Z3792" i="11"/>
  <c r="AA3792" i="11"/>
  <c r="AB3792" i="11"/>
  <c r="AC3792" i="11"/>
  <c r="AE3792" i="11"/>
  <c r="X3793" i="11"/>
  <c r="Y3793" i="11"/>
  <c r="Z3793" i="11"/>
  <c r="AA3793" i="11"/>
  <c r="AB3793" i="11"/>
  <c r="AC3793" i="11"/>
  <c r="AE3793" i="11"/>
  <c r="X3794" i="11"/>
  <c r="Y3794" i="11"/>
  <c r="Z3794" i="11"/>
  <c r="AA3794" i="11"/>
  <c r="AB3794" i="11"/>
  <c r="AC3794" i="11"/>
  <c r="AE3794" i="11"/>
  <c r="X3795" i="11"/>
  <c r="Y3795" i="11"/>
  <c r="Z3795" i="11"/>
  <c r="AA3795" i="11"/>
  <c r="AB3795" i="11"/>
  <c r="AC3795" i="11"/>
  <c r="AE3795" i="11"/>
  <c r="X3796" i="11"/>
  <c r="Y3796" i="11"/>
  <c r="Z3796" i="11"/>
  <c r="AA3796" i="11"/>
  <c r="AB3796" i="11"/>
  <c r="AC3796" i="11"/>
  <c r="AE3796" i="11"/>
  <c r="X3797" i="11"/>
  <c r="Y3797" i="11"/>
  <c r="Z3797" i="11"/>
  <c r="AA3797" i="11"/>
  <c r="AB3797" i="11"/>
  <c r="AC3797" i="11"/>
  <c r="AE3797" i="11"/>
  <c r="X3798" i="11"/>
  <c r="Y3798" i="11"/>
  <c r="Z3798" i="11"/>
  <c r="AA3798" i="11"/>
  <c r="AB3798" i="11"/>
  <c r="AC3798" i="11"/>
  <c r="AE3798" i="11"/>
  <c r="X3799" i="11"/>
  <c r="Y3799" i="11"/>
  <c r="Z3799" i="11"/>
  <c r="AA3799" i="11"/>
  <c r="AB3799" i="11"/>
  <c r="AC3799" i="11"/>
  <c r="AE3799" i="11"/>
  <c r="X3800" i="11"/>
  <c r="T3800" i="11" s="1"/>
  <c r="Y3800" i="11"/>
  <c r="Z3800" i="11"/>
  <c r="AA3800" i="11"/>
  <c r="AB3800" i="11"/>
  <c r="AC3800" i="11"/>
  <c r="AE3800" i="11"/>
  <c r="X3801" i="11"/>
  <c r="Y3801" i="11"/>
  <c r="Z3801" i="11"/>
  <c r="AA3801" i="11"/>
  <c r="AB3801" i="11"/>
  <c r="AC3801" i="11"/>
  <c r="AE3801" i="11"/>
  <c r="X3802" i="11"/>
  <c r="Y3802" i="11"/>
  <c r="Z3802" i="11"/>
  <c r="AA3802" i="11"/>
  <c r="AB3802" i="11"/>
  <c r="AC3802" i="11"/>
  <c r="AE3802" i="11"/>
  <c r="X3803" i="11"/>
  <c r="Y3803" i="11"/>
  <c r="Z3803" i="11"/>
  <c r="AA3803" i="11"/>
  <c r="AB3803" i="11"/>
  <c r="AC3803" i="11"/>
  <c r="AE3803" i="11"/>
  <c r="X3804" i="11"/>
  <c r="Y3804" i="11"/>
  <c r="Z3804" i="11"/>
  <c r="AA3804" i="11"/>
  <c r="AB3804" i="11"/>
  <c r="AC3804" i="11"/>
  <c r="AE3804" i="11"/>
  <c r="X3805" i="11"/>
  <c r="Y3805" i="11"/>
  <c r="Z3805" i="11"/>
  <c r="AA3805" i="11"/>
  <c r="AB3805" i="11"/>
  <c r="AC3805" i="11"/>
  <c r="AE3805" i="11"/>
  <c r="X3806" i="11"/>
  <c r="Y3806" i="11"/>
  <c r="Z3806" i="11"/>
  <c r="AA3806" i="11"/>
  <c r="AB3806" i="11"/>
  <c r="AC3806" i="11"/>
  <c r="AE3806" i="11"/>
  <c r="X3807" i="11"/>
  <c r="Y3807" i="11"/>
  <c r="Z3807" i="11"/>
  <c r="AA3807" i="11"/>
  <c r="AB3807" i="11"/>
  <c r="AC3807" i="11"/>
  <c r="AE3807" i="11"/>
  <c r="X3808" i="11"/>
  <c r="Y3808" i="11"/>
  <c r="Z3808" i="11"/>
  <c r="AA3808" i="11"/>
  <c r="AB3808" i="11"/>
  <c r="AC3808" i="11"/>
  <c r="AE3808" i="11"/>
  <c r="X3809" i="11"/>
  <c r="Y3809" i="11"/>
  <c r="Z3809" i="11"/>
  <c r="AA3809" i="11"/>
  <c r="AB3809" i="11"/>
  <c r="AC3809" i="11"/>
  <c r="AE3809" i="11"/>
  <c r="X3810" i="11"/>
  <c r="Y3810" i="11"/>
  <c r="Z3810" i="11"/>
  <c r="AA3810" i="11"/>
  <c r="AB3810" i="11"/>
  <c r="AC3810" i="11"/>
  <c r="AE3810" i="11"/>
  <c r="X3811" i="11"/>
  <c r="Y3811" i="11"/>
  <c r="Z3811" i="11"/>
  <c r="AA3811" i="11"/>
  <c r="AB3811" i="11"/>
  <c r="AC3811" i="11"/>
  <c r="AE3811" i="11"/>
  <c r="X3812" i="11"/>
  <c r="Y3812" i="11"/>
  <c r="Z3812" i="11"/>
  <c r="AA3812" i="11"/>
  <c r="AB3812" i="11"/>
  <c r="AC3812" i="11"/>
  <c r="AE3812" i="11"/>
  <c r="X3813" i="11"/>
  <c r="Y3813" i="11"/>
  <c r="Z3813" i="11"/>
  <c r="AA3813" i="11"/>
  <c r="AB3813" i="11"/>
  <c r="AC3813" i="11"/>
  <c r="AE3813" i="11"/>
  <c r="X3814" i="11"/>
  <c r="Y3814" i="11"/>
  <c r="Z3814" i="11"/>
  <c r="AA3814" i="11"/>
  <c r="AB3814" i="11"/>
  <c r="AC3814" i="11"/>
  <c r="AE3814" i="11"/>
  <c r="X3815" i="11"/>
  <c r="Y3815" i="11"/>
  <c r="Z3815" i="11"/>
  <c r="AA3815" i="11"/>
  <c r="AB3815" i="11"/>
  <c r="AC3815" i="11"/>
  <c r="AE3815" i="11"/>
  <c r="X3816" i="11"/>
  <c r="Y3816" i="11"/>
  <c r="Z3816" i="11"/>
  <c r="AA3816" i="11"/>
  <c r="AB3816" i="11"/>
  <c r="AC3816" i="11"/>
  <c r="AE3816" i="11"/>
  <c r="X3817" i="11"/>
  <c r="Y3817" i="11"/>
  <c r="Z3817" i="11"/>
  <c r="AA3817" i="11"/>
  <c r="AB3817" i="11"/>
  <c r="AC3817" i="11"/>
  <c r="AE3817" i="11"/>
  <c r="X3818" i="11"/>
  <c r="Y3818" i="11"/>
  <c r="Z3818" i="11"/>
  <c r="AA3818" i="11"/>
  <c r="AB3818" i="11"/>
  <c r="AC3818" i="11"/>
  <c r="AE3818" i="11"/>
  <c r="X3819" i="11"/>
  <c r="Y3819" i="11"/>
  <c r="Z3819" i="11"/>
  <c r="AA3819" i="11"/>
  <c r="AB3819" i="11"/>
  <c r="AC3819" i="11"/>
  <c r="AE3819" i="11"/>
  <c r="X3820" i="11"/>
  <c r="Y3820" i="11"/>
  <c r="Z3820" i="11"/>
  <c r="AA3820" i="11"/>
  <c r="AB3820" i="11"/>
  <c r="AC3820" i="11"/>
  <c r="AE3820" i="11"/>
  <c r="X3821" i="11"/>
  <c r="Y3821" i="11"/>
  <c r="Z3821" i="11"/>
  <c r="AA3821" i="11"/>
  <c r="AB3821" i="11"/>
  <c r="AC3821" i="11"/>
  <c r="AE3821" i="11"/>
  <c r="X3822" i="11"/>
  <c r="Y3822" i="11"/>
  <c r="Z3822" i="11"/>
  <c r="AA3822" i="11"/>
  <c r="AB3822" i="11"/>
  <c r="AC3822" i="11"/>
  <c r="AE3822" i="11"/>
  <c r="X3823" i="11"/>
  <c r="Y3823" i="11"/>
  <c r="Z3823" i="11"/>
  <c r="AA3823" i="11"/>
  <c r="AB3823" i="11"/>
  <c r="AC3823" i="11"/>
  <c r="AE3823" i="11"/>
  <c r="X3824" i="11"/>
  <c r="Y3824" i="11"/>
  <c r="Z3824" i="11"/>
  <c r="AA3824" i="11"/>
  <c r="AB3824" i="11"/>
  <c r="AC3824" i="11"/>
  <c r="AE3824" i="11"/>
  <c r="X3825" i="11"/>
  <c r="Y3825" i="11"/>
  <c r="Z3825" i="11"/>
  <c r="AA3825" i="11"/>
  <c r="AB3825" i="11"/>
  <c r="AC3825" i="11"/>
  <c r="AE3825" i="11"/>
  <c r="X3826" i="11"/>
  <c r="Y3826" i="11"/>
  <c r="Z3826" i="11"/>
  <c r="AA3826" i="11"/>
  <c r="AB3826" i="11"/>
  <c r="AC3826" i="11"/>
  <c r="AE3826" i="11"/>
  <c r="X3827" i="11"/>
  <c r="Y3827" i="11"/>
  <c r="Z3827" i="11"/>
  <c r="AA3827" i="11"/>
  <c r="AB3827" i="11"/>
  <c r="AC3827" i="11"/>
  <c r="AE3827" i="11"/>
  <c r="X3828" i="11"/>
  <c r="Y3828" i="11"/>
  <c r="Z3828" i="11"/>
  <c r="AA3828" i="11"/>
  <c r="AB3828" i="11"/>
  <c r="AC3828" i="11"/>
  <c r="AE3828" i="11"/>
  <c r="X3829" i="11"/>
  <c r="Y3829" i="11"/>
  <c r="Z3829" i="11"/>
  <c r="AA3829" i="11"/>
  <c r="AB3829" i="11"/>
  <c r="AC3829" i="11"/>
  <c r="AE3829" i="11"/>
  <c r="X3830" i="11"/>
  <c r="Y3830" i="11"/>
  <c r="Z3830" i="11"/>
  <c r="AA3830" i="11"/>
  <c r="AB3830" i="11"/>
  <c r="AC3830" i="11"/>
  <c r="AE3830" i="11"/>
  <c r="X3831" i="11"/>
  <c r="Y3831" i="11"/>
  <c r="Z3831" i="11"/>
  <c r="AA3831" i="11"/>
  <c r="AB3831" i="11"/>
  <c r="AC3831" i="11"/>
  <c r="AE3831" i="11"/>
  <c r="X3832" i="11"/>
  <c r="Y3832" i="11"/>
  <c r="Z3832" i="11"/>
  <c r="AA3832" i="11"/>
  <c r="AB3832" i="11"/>
  <c r="AC3832" i="11"/>
  <c r="AE3832" i="11"/>
  <c r="X3833" i="11"/>
  <c r="Y3833" i="11"/>
  <c r="Z3833" i="11"/>
  <c r="AA3833" i="11"/>
  <c r="AB3833" i="11"/>
  <c r="AC3833" i="11"/>
  <c r="AE3833" i="11"/>
  <c r="X3834" i="11"/>
  <c r="Y3834" i="11"/>
  <c r="Z3834" i="11"/>
  <c r="AA3834" i="11"/>
  <c r="AB3834" i="11"/>
  <c r="AC3834" i="11"/>
  <c r="AE3834" i="11"/>
  <c r="X3835" i="11"/>
  <c r="Y3835" i="11"/>
  <c r="Z3835" i="11"/>
  <c r="AA3835" i="11"/>
  <c r="AB3835" i="11"/>
  <c r="AC3835" i="11"/>
  <c r="AE3835" i="11"/>
  <c r="X3836" i="11"/>
  <c r="Y3836" i="11"/>
  <c r="Z3836" i="11"/>
  <c r="AA3836" i="11"/>
  <c r="AB3836" i="11"/>
  <c r="AC3836" i="11"/>
  <c r="AE3836" i="11"/>
  <c r="X3837" i="11"/>
  <c r="Y3837" i="11"/>
  <c r="Z3837" i="11"/>
  <c r="AA3837" i="11"/>
  <c r="AB3837" i="11"/>
  <c r="AC3837" i="11"/>
  <c r="AE3837" i="11"/>
  <c r="X3838" i="11"/>
  <c r="Y3838" i="11"/>
  <c r="Z3838" i="11"/>
  <c r="AA3838" i="11"/>
  <c r="AB3838" i="11"/>
  <c r="AC3838" i="11"/>
  <c r="AE3838" i="11"/>
  <c r="X3839" i="11"/>
  <c r="Y3839" i="11"/>
  <c r="Z3839" i="11"/>
  <c r="AA3839" i="11"/>
  <c r="AB3839" i="11"/>
  <c r="AC3839" i="11"/>
  <c r="AE3839" i="11"/>
  <c r="X3840" i="11"/>
  <c r="Y3840" i="11"/>
  <c r="Z3840" i="11"/>
  <c r="AA3840" i="11"/>
  <c r="AB3840" i="11"/>
  <c r="AC3840" i="11"/>
  <c r="AE3840" i="11"/>
  <c r="X3841" i="11"/>
  <c r="Y3841" i="11"/>
  <c r="Z3841" i="11"/>
  <c r="AA3841" i="11"/>
  <c r="AB3841" i="11"/>
  <c r="AC3841" i="11"/>
  <c r="AE3841" i="11"/>
  <c r="X3842" i="11"/>
  <c r="Y3842" i="11"/>
  <c r="Z3842" i="11"/>
  <c r="AA3842" i="11"/>
  <c r="AB3842" i="11"/>
  <c r="AC3842" i="11"/>
  <c r="AE3842" i="11"/>
  <c r="X3843" i="11"/>
  <c r="Y3843" i="11"/>
  <c r="Z3843" i="11"/>
  <c r="AA3843" i="11"/>
  <c r="AB3843" i="11"/>
  <c r="AC3843" i="11"/>
  <c r="AE3843" i="11"/>
  <c r="X3844" i="11"/>
  <c r="Y3844" i="11"/>
  <c r="Z3844" i="11"/>
  <c r="AA3844" i="11"/>
  <c r="AB3844" i="11"/>
  <c r="AC3844" i="11"/>
  <c r="AE3844" i="11"/>
  <c r="X3845" i="11"/>
  <c r="Y3845" i="11"/>
  <c r="Z3845" i="11"/>
  <c r="AA3845" i="11"/>
  <c r="AB3845" i="11"/>
  <c r="AC3845" i="11"/>
  <c r="AE3845" i="11"/>
  <c r="X3846" i="11"/>
  <c r="Y3846" i="11"/>
  <c r="Z3846" i="11"/>
  <c r="AA3846" i="11"/>
  <c r="AB3846" i="11"/>
  <c r="AC3846" i="11"/>
  <c r="AE3846" i="11"/>
  <c r="X3847" i="11"/>
  <c r="Y3847" i="11"/>
  <c r="Z3847" i="11"/>
  <c r="AA3847" i="11"/>
  <c r="AB3847" i="11"/>
  <c r="AC3847" i="11"/>
  <c r="AE3847" i="11"/>
  <c r="X3848" i="11"/>
  <c r="Y3848" i="11"/>
  <c r="Z3848" i="11"/>
  <c r="AA3848" i="11"/>
  <c r="AB3848" i="11"/>
  <c r="AC3848" i="11"/>
  <c r="AE3848" i="11"/>
  <c r="X3849" i="11"/>
  <c r="Y3849" i="11"/>
  <c r="Z3849" i="11"/>
  <c r="AA3849" i="11"/>
  <c r="AB3849" i="11"/>
  <c r="AC3849" i="11"/>
  <c r="AE3849" i="11"/>
  <c r="X3850" i="11"/>
  <c r="Y3850" i="11"/>
  <c r="Z3850" i="11"/>
  <c r="AA3850" i="11"/>
  <c r="AB3850" i="11"/>
  <c r="AC3850" i="11"/>
  <c r="AE3850" i="11"/>
  <c r="X3851" i="11"/>
  <c r="Y3851" i="11"/>
  <c r="Z3851" i="11"/>
  <c r="AA3851" i="11"/>
  <c r="AB3851" i="11"/>
  <c r="AC3851" i="11"/>
  <c r="AE3851" i="11"/>
  <c r="X3852" i="11"/>
  <c r="Y3852" i="11"/>
  <c r="Z3852" i="11"/>
  <c r="AA3852" i="11"/>
  <c r="AB3852" i="11"/>
  <c r="AC3852" i="11"/>
  <c r="AE3852" i="11"/>
  <c r="X3853" i="11"/>
  <c r="Y3853" i="11"/>
  <c r="Z3853" i="11"/>
  <c r="AA3853" i="11"/>
  <c r="AB3853" i="11"/>
  <c r="AC3853" i="11"/>
  <c r="AE3853" i="11"/>
  <c r="X3854" i="11"/>
  <c r="Y3854" i="11"/>
  <c r="Z3854" i="11"/>
  <c r="AA3854" i="11"/>
  <c r="AB3854" i="11"/>
  <c r="AC3854" i="11"/>
  <c r="AE3854" i="11"/>
  <c r="X3855" i="11"/>
  <c r="Y3855" i="11"/>
  <c r="Z3855" i="11"/>
  <c r="AA3855" i="11"/>
  <c r="AB3855" i="11"/>
  <c r="AC3855" i="11"/>
  <c r="AE3855" i="11"/>
  <c r="X3856" i="11"/>
  <c r="Y3856" i="11"/>
  <c r="Z3856" i="11"/>
  <c r="AA3856" i="11"/>
  <c r="AB3856" i="11"/>
  <c r="AC3856" i="11"/>
  <c r="AE3856" i="11"/>
  <c r="X3857" i="11"/>
  <c r="Y3857" i="11"/>
  <c r="Z3857" i="11"/>
  <c r="AA3857" i="11"/>
  <c r="AB3857" i="11"/>
  <c r="AC3857" i="11"/>
  <c r="AE3857" i="11"/>
  <c r="X3858" i="11"/>
  <c r="Y3858" i="11"/>
  <c r="Z3858" i="11"/>
  <c r="AA3858" i="11"/>
  <c r="AB3858" i="11"/>
  <c r="AC3858" i="11"/>
  <c r="AE3858" i="11"/>
  <c r="X3859" i="11"/>
  <c r="Y3859" i="11"/>
  <c r="Z3859" i="11"/>
  <c r="AA3859" i="11"/>
  <c r="AB3859" i="11"/>
  <c r="AC3859" i="11"/>
  <c r="AE3859" i="11"/>
  <c r="X3860" i="11"/>
  <c r="Y3860" i="11"/>
  <c r="Z3860" i="11"/>
  <c r="AA3860" i="11"/>
  <c r="AB3860" i="11"/>
  <c r="AC3860" i="11"/>
  <c r="AE3860" i="11"/>
  <c r="X3861" i="11"/>
  <c r="Y3861" i="11"/>
  <c r="Z3861" i="11"/>
  <c r="AA3861" i="11"/>
  <c r="AB3861" i="11"/>
  <c r="AC3861" i="11"/>
  <c r="AE3861" i="11"/>
  <c r="X3862" i="11"/>
  <c r="Y3862" i="11"/>
  <c r="Z3862" i="11"/>
  <c r="AA3862" i="11"/>
  <c r="AB3862" i="11"/>
  <c r="AC3862" i="11"/>
  <c r="AE3862" i="11"/>
  <c r="X3863" i="11"/>
  <c r="Y3863" i="11"/>
  <c r="Z3863" i="11"/>
  <c r="AA3863" i="11"/>
  <c r="AB3863" i="11"/>
  <c r="AC3863" i="11"/>
  <c r="AE3863" i="11"/>
  <c r="X3864" i="11"/>
  <c r="Y3864" i="11"/>
  <c r="Z3864" i="11"/>
  <c r="AA3864" i="11"/>
  <c r="AB3864" i="11"/>
  <c r="AC3864" i="11"/>
  <c r="AE3864" i="11"/>
  <c r="X3865" i="11"/>
  <c r="Y3865" i="11"/>
  <c r="Z3865" i="11"/>
  <c r="AA3865" i="11"/>
  <c r="AB3865" i="11"/>
  <c r="AC3865" i="11"/>
  <c r="AE3865" i="11"/>
  <c r="X3866" i="11"/>
  <c r="Y3866" i="11"/>
  <c r="Z3866" i="11"/>
  <c r="AA3866" i="11"/>
  <c r="AB3866" i="11"/>
  <c r="AC3866" i="11"/>
  <c r="AE3866" i="11"/>
  <c r="X3867" i="11"/>
  <c r="Y3867" i="11"/>
  <c r="Z3867" i="11"/>
  <c r="AA3867" i="11"/>
  <c r="AB3867" i="11"/>
  <c r="AC3867" i="11"/>
  <c r="AE3867" i="11"/>
  <c r="X3868" i="11"/>
  <c r="Y3868" i="11"/>
  <c r="Z3868" i="11"/>
  <c r="AA3868" i="11"/>
  <c r="AB3868" i="11"/>
  <c r="AC3868" i="11"/>
  <c r="AE3868" i="11"/>
  <c r="X3869" i="11"/>
  <c r="Y3869" i="11"/>
  <c r="Z3869" i="11"/>
  <c r="AA3869" i="11"/>
  <c r="AB3869" i="11"/>
  <c r="AC3869" i="11"/>
  <c r="AE3869" i="11"/>
  <c r="X3870" i="11"/>
  <c r="Y3870" i="11"/>
  <c r="Z3870" i="11"/>
  <c r="AA3870" i="11"/>
  <c r="AB3870" i="11"/>
  <c r="AC3870" i="11"/>
  <c r="AE3870" i="11"/>
  <c r="X3871" i="11"/>
  <c r="Y3871" i="11"/>
  <c r="Z3871" i="11"/>
  <c r="AA3871" i="11"/>
  <c r="AB3871" i="11"/>
  <c r="AC3871" i="11"/>
  <c r="AE3871" i="11"/>
  <c r="X3872" i="11"/>
  <c r="Y3872" i="11"/>
  <c r="Z3872" i="11"/>
  <c r="AA3872" i="11"/>
  <c r="AB3872" i="11"/>
  <c r="AC3872" i="11"/>
  <c r="AE3872" i="11"/>
  <c r="X3873" i="11"/>
  <c r="Y3873" i="11"/>
  <c r="Z3873" i="11"/>
  <c r="AA3873" i="11"/>
  <c r="AB3873" i="11"/>
  <c r="AC3873" i="11"/>
  <c r="AE3873" i="11"/>
  <c r="X3874" i="11"/>
  <c r="Y3874" i="11"/>
  <c r="Z3874" i="11"/>
  <c r="AA3874" i="11"/>
  <c r="AB3874" i="11"/>
  <c r="AC3874" i="11"/>
  <c r="AE3874" i="11"/>
  <c r="X3875" i="11"/>
  <c r="Y3875" i="11"/>
  <c r="Z3875" i="11"/>
  <c r="AA3875" i="11"/>
  <c r="AB3875" i="11"/>
  <c r="AC3875" i="11"/>
  <c r="AE3875" i="11"/>
  <c r="X3876" i="11"/>
  <c r="Y3876" i="11"/>
  <c r="Z3876" i="11"/>
  <c r="AA3876" i="11"/>
  <c r="AB3876" i="11"/>
  <c r="AC3876" i="11"/>
  <c r="AE3876" i="11"/>
  <c r="X3877" i="11"/>
  <c r="Y3877" i="11"/>
  <c r="Z3877" i="11"/>
  <c r="AA3877" i="11"/>
  <c r="AB3877" i="11"/>
  <c r="AC3877" i="11"/>
  <c r="AE3877" i="11"/>
  <c r="X3878" i="11"/>
  <c r="Y3878" i="11"/>
  <c r="Z3878" i="11"/>
  <c r="AA3878" i="11"/>
  <c r="AB3878" i="11"/>
  <c r="AC3878" i="11"/>
  <c r="AE3878" i="11"/>
  <c r="X3879" i="11"/>
  <c r="Y3879" i="11"/>
  <c r="Z3879" i="11"/>
  <c r="AA3879" i="11"/>
  <c r="AB3879" i="11"/>
  <c r="AC3879" i="11"/>
  <c r="AE3879" i="11"/>
  <c r="X3880" i="11"/>
  <c r="Y3880" i="11"/>
  <c r="Z3880" i="11"/>
  <c r="AA3880" i="11"/>
  <c r="AB3880" i="11"/>
  <c r="AC3880" i="11"/>
  <c r="AE3880" i="11"/>
  <c r="X3881" i="11"/>
  <c r="Y3881" i="11"/>
  <c r="Z3881" i="11"/>
  <c r="AA3881" i="11"/>
  <c r="AB3881" i="11"/>
  <c r="AC3881" i="11"/>
  <c r="AE3881" i="11"/>
  <c r="X3882" i="11"/>
  <c r="Y3882" i="11"/>
  <c r="Z3882" i="11"/>
  <c r="AA3882" i="11"/>
  <c r="AB3882" i="11"/>
  <c r="AC3882" i="11"/>
  <c r="AE3882" i="11"/>
  <c r="X3883" i="11"/>
  <c r="Y3883" i="11"/>
  <c r="Z3883" i="11"/>
  <c r="AA3883" i="11"/>
  <c r="AB3883" i="11"/>
  <c r="AC3883" i="11"/>
  <c r="AE3883" i="11"/>
  <c r="X3884" i="11"/>
  <c r="Y3884" i="11"/>
  <c r="Z3884" i="11"/>
  <c r="AA3884" i="11"/>
  <c r="AB3884" i="11"/>
  <c r="AC3884" i="11"/>
  <c r="AE3884" i="11"/>
  <c r="X3885" i="11"/>
  <c r="Y3885" i="11"/>
  <c r="Z3885" i="11"/>
  <c r="AA3885" i="11"/>
  <c r="AB3885" i="11"/>
  <c r="AC3885" i="11"/>
  <c r="AE3885" i="11"/>
  <c r="X3886" i="11"/>
  <c r="Y3886" i="11"/>
  <c r="Z3886" i="11"/>
  <c r="AA3886" i="11"/>
  <c r="AB3886" i="11"/>
  <c r="AC3886" i="11"/>
  <c r="AE3886" i="11"/>
  <c r="X3887" i="11"/>
  <c r="Y3887" i="11"/>
  <c r="Z3887" i="11"/>
  <c r="AA3887" i="11"/>
  <c r="AB3887" i="11"/>
  <c r="AC3887" i="11"/>
  <c r="AE3887" i="11"/>
  <c r="X3888" i="11"/>
  <c r="Y3888" i="11"/>
  <c r="Z3888" i="11"/>
  <c r="AA3888" i="11"/>
  <c r="AB3888" i="11"/>
  <c r="AC3888" i="11"/>
  <c r="AE3888" i="11"/>
  <c r="X3889" i="11"/>
  <c r="Y3889" i="11"/>
  <c r="Z3889" i="11"/>
  <c r="AA3889" i="11"/>
  <c r="AB3889" i="11"/>
  <c r="AC3889" i="11"/>
  <c r="AE3889" i="11"/>
  <c r="X3890" i="11"/>
  <c r="Y3890" i="11"/>
  <c r="Z3890" i="11"/>
  <c r="AA3890" i="11"/>
  <c r="AB3890" i="11"/>
  <c r="AC3890" i="11"/>
  <c r="AE3890" i="11"/>
  <c r="X3891" i="11"/>
  <c r="Y3891" i="11"/>
  <c r="Z3891" i="11"/>
  <c r="AA3891" i="11"/>
  <c r="AB3891" i="11"/>
  <c r="AC3891" i="11"/>
  <c r="AE3891" i="11"/>
  <c r="X3892" i="11"/>
  <c r="Y3892" i="11"/>
  <c r="Z3892" i="11"/>
  <c r="AA3892" i="11"/>
  <c r="AB3892" i="11"/>
  <c r="AC3892" i="11"/>
  <c r="AE3892" i="11"/>
  <c r="X3893" i="11"/>
  <c r="Y3893" i="11"/>
  <c r="Z3893" i="11"/>
  <c r="AA3893" i="11"/>
  <c r="AB3893" i="11"/>
  <c r="AC3893" i="11"/>
  <c r="AE3893" i="11"/>
  <c r="X3894" i="11"/>
  <c r="Y3894" i="11"/>
  <c r="Z3894" i="11"/>
  <c r="AA3894" i="11"/>
  <c r="AB3894" i="11"/>
  <c r="AC3894" i="11"/>
  <c r="AE3894" i="11"/>
  <c r="X3895" i="11"/>
  <c r="Y3895" i="11"/>
  <c r="Z3895" i="11"/>
  <c r="AA3895" i="11"/>
  <c r="AB3895" i="11"/>
  <c r="AC3895" i="11"/>
  <c r="AE3895" i="11"/>
  <c r="X3896" i="11"/>
  <c r="Y3896" i="11"/>
  <c r="Z3896" i="11"/>
  <c r="AA3896" i="11"/>
  <c r="AB3896" i="11"/>
  <c r="AC3896" i="11"/>
  <c r="AE3896" i="11"/>
  <c r="X3897" i="11"/>
  <c r="Y3897" i="11"/>
  <c r="Z3897" i="11"/>
  <c r="AA3897" i="11"/>
  <c r="AB3897" i="11"/>
  <c r="AC3897" i="11"/>
  <c r="AE3897" i="11"/>
  <c r="X3898" i="11"/>
  <c r="Y3898" i="11"/>
  <c r="Z3898" i="11"/>
  <c r="AA3898" i="11"/>
  <c r="AB3898" i="11"/>
  <c r="AC3898" i="11"/>
  <c r="AE3898" i="11"/>
  <c r="X3899" i="11"/>
  <c r="Y3899" i="11"/>
  <c r="Z3899" i="11"/>
  <c r="AA3899" i="11"/>
  <c r="AB3899" i="11"/>
  <c r="AC3899" i="11"/>
  <c r="AE3899" i="11"/>
  <c r="X3900" i="11"/>
  <c r="Y3900" i="11"/>
  <c r="Z3900" i="11"/>
  <c r="AA3900" i="11"/>
  <c r="AB3900" i="11"/>
  <c r="AC3900" i="11"/>
  <c r="AE3900" i="11"/>
  <c r="X3901" i="11"/>
  <c r="Y3901" i="11"/>
  <c r="Z3901" i="11"/>
  <c r="AA3901" i="11"/>
  <c r="AB3901" i="11"/>
  <c r="AC3901" i="11"/>
  <c r="AE3901" i="11"/>
  <c r="X3902" i="11"/>
  <c r="Y3902" i="11"/>
  <c r="Z3902" i="11"/>
  <c r="AA3902" i="11"/>
  <c r="AB3902" i="11"/>
  <c r="AC3902" i="11"/>
  <c r="AE3902" i="11"/>
  <c r="X3903" i="11"/>
  <c r="Y3903" i="11"/>
  <c r="Z3903" i="11"/>
  <c r="AA3903" i="11"/>
  <c r="AB3903" i="11"/>
  <c r="AC3903" i="11"/>
  <c r="AE3903" i="11"/>
  <c r="X3904" i="11"/>
  <c r="Y3904" i="11"/>
  <c r="Z3904" i="11"/>
  <c r="AA3904" i="11"/>
  <c r="AB3904" i="11"/>
  <c r="AC3904" i="11"/>
  <c r="AE3904" i="11"/>
  <c r="X3905" i="11"/>
  <c r="Y3905" i="11"/>
  <c r="Z3905" i="11"/>
  <c r="AA3905" i="11"/>
  <c r="AB3905" i="11"/>
  <c r="AC3905" i="11"/>
  <c r="AE3905" i="11"/>
  <c r="X3906" i="11"/>
  <c r="Y3906" i="11"/>
  <c r="Z3906" i="11"/>
  <c r="AA3906" i="11"/>
  <c r="AB3906" i="11"/>
  <c r="AC3906" i="11"/>
  <c r="AE3906" i="11"/>
  <c r="X3907" i="11"/>
  <c r="Y3907" i="11"/>
  <c r="Z3907" i="11"/>
  <c r="AA3907" i="11"/>
  <c r="AB3907" i="11"/>
  <c r="AC3907" i="11"/>
  <c r="AE3907" i="11"/>
  <c r="X3908" i="11"/>
  <c r="Y3908" i="11"/>
  <c r="Z3908" i="11"/>
  <c r="AA3908" i="11"/>
  <c r="AB3908" i="11"/>
  <c r="AC3908" i="11"/>
  <c r="AE3908" i="11"/>
  <c r="X3909" i="11"/>
  <c r="Y3909" i="11"/>
  <c r="Z3909" i="11"/>
  <c r="AA3909" i="11"/>
  <c r="AB3909" i="11"/>
  <c r="AC3909" i="11"/>
  <c r="AE3909" i="11"/>
  <c r="X3910" i="11"/>
  <c r="Y3910" i="11"/>
  <c r="Z3910" i="11"/>
  <c r="AA3910" i="11"/>
  <c r="AB3910" i="11"/>
  <c r="AC3910" i="11"/>
  <c r="AE3910" i="11"/>
  <c r="X3911" i="11"/>
  <c r="Y3911" i="11"/>
  <c r="Z3911" i="11"/>
  <c r="AA3911" i="11"/>
  <c r="AB3911" i="11"/>
  <c r="AC3911" i="11"/>
  <c r="AE3911" i="11"/>
  <c r="X3912" i="11"/>
  <c r="Y3912" i="11"/>
  <c r="Z3912" i="11"/>
  <c r="AA3912" i="11"/>
  <c r="AB3912" i="11"/>
  <c r="AC3912" i="11"/>
  <c r="AE3912" i="11"/>
  <c r="X3913" i="11"/>
  <c r="Y3913" i="11"/>
  <c r="Z3913" i="11"/>
  <c r="AA3913" i="11"/>
  <c r="AB3913" i="11"/>
  <c r="AC3913" i="11"/>
  <c r="AE3913" i="11"/>
  <c r="X3914" i="11"/>
  <c r="Y3914" i="11"/>
  <c r="Z3914" i="11"/>
  <c r="AA3914" i="11"/>
  <c r="AB3914" i="11"/>
  <c r="AC3914" i="11"/>
  <c r="AE3914" i="11"/>
  <c r="X3915" i="11"/>
  <c r="Y3915" i="11"/>
  <c r="Z3915" i="11"/>
  <c r="AA3915" i="11"/>
  <c r="AB3915" i="11"/>
  <c r="AC3915" i="11"/>
  <c r="AE3915" i="11"/>
  <c r="X3916" i="11"/>
  <c r="Y3916" i="11"/>
  <c r="Z3916" i="11"/>
  <c r="AA3916" i="11"/>
  <c r="AB3916" i="11"/>
  <c r="AC3916" i="11"/>
  <c r="AE3916" i="11"/>
  <c r="X3917" i="11"/>
  <c r="Y3917" i="11"/>
  <c r="Z3917" i="11"/>
  <c r="AA3917" i="11"/>
  <c r="AB3917" i="11"/>
  <c r="AC3917" i="11"/>
  <c r="AE3917" i="11"/>
  <c r="X3918" i="11"/>
  <c r="Y3918" i="11"/>
  <c r="Z3918" i="11"/>
  <c r="AA3918" i="11"/>
  <c r="AB3918" i="11"/>
  <c r="AC3918" i="11"/>
  <c r="AE3918" i="11"/>
  <c r="X3919" i="11"/>
  <c r="Y3919" i="11"/>
  <c r="Z3919" i="11"/>
  <c r="AA3919" i="11"/>
  <c r="AB3919" i="11"/>
  <c r="AC3919" i="11"/>
  <c r="AE3919" i="11"/>
  <c r="X3920" i="11"/>
  <c r="Y3920" i="11"/>
  <c r="Z3920" i="11"/>
  <c r="AA3920" i="11"/>
  <c r="AB3920" i="11"/>
  <c r="AC3920" i="11"/>
  <c r="AE3920" i="11"/>
  <c r="X3921" i="11"/>
  <c r="Y3921" i="11"/>
  <c r="Z3921" i="11"/>
  <c r="AA3921" i="11"/>
  <c r="AB3921" i="11"/>
  <c r="AC3921" i="11"/>
  <c r="AE3921" i="11"/>
  <c r="X3922" i="11"/>
  <c r="Y3922" i="11"/>
  <c r="Z3922" i="11"/>
  <c r="AA3922" i="11"/>
  <c r="AB3922" i="11"/>
  <c r="AC3922" i="11"/>
  <c r="AE3922" i="11"/>
  <c r="X3923" i="11"/>
  <c r="Y3923" i="11"/>
  <c r="Z3923" i="11"/>
  <c r="AA3923" i="11"/>
  <c r="AB3923" i="11"/>
  <c r="AC3923" i="11"/>
  <c r="AE3923" i="11"/>
  <c r="X3924" i="11"/>
  <c r="Y3924" i="11"/>
  <c r="Z3924" i="11"/>
  <c r="AA3924" i="11"/>
  <c r="AB3924" i="11"/>
  <c r="AC3924" i="11"/>
  <c r="AE3924" i="11"/>
  <c r="X3925" i="11"/>
  <c r="Y3925" i="11"/>
  <c r="Z3925" i="11"/>
  <c r="AA3925" i="11"/>
  <c r="AB3925" i="11"/>
  <c r="AC3925" i="11"/>
  <c r="AE3925" i="11"/>
  <c r="X3926" i="11"/>
  <c r="Y3926" i="11"/>
  <c r="Z3926" i="11"/>
  <c r="AA3926" i="11"/>
  <c r="AB3926" i="11"/>
  <c r="AC3926" i="11"/>
  <c r="AE3926" i="11"/>
  <c r="X3927" i="11"/>
  <c r="Y3927" i="11"/>
  <c r="Z3927" i="11"/>
  <c r="AA3927" i="11"/>
  <c r="AB3927" i="11"/>
  <c r="AC3927" i="11"/>
  <c r="AE3927" i="11"/>
  <c r="X3928" i="11"/>
  <c r="Y3928" i="11"/>
  <c r="Z3928" i="11"/>
  <c r="AA3928" i="11"/>
  <c r="AB3928" i="11"/>
  <c r="AC3928" i="11"/>
  <c r="AE3928" i="11"/>
  <c r="X3929" i="11"/>
  <c r="Y3929" i="11"/>
  <c r="Z3929" i="11"/>
  <c r="AA3929" i="11"/>
  <c r="AB3929" i="11"/>
  <c r="AC3929" i="11"/>
  <c r="AE3929" i="11"/>
  <c r="X3930" i="11"/>
  <c r="Y3930" i="11"/>
  <c r="Z3930" i="11"/>
  <c r="AA3930" i="11"/>
  <c r="AB3930" i="11"/>
  <c r="AC3930" i="11"/>
  <c r="AE3930" i="11"/>
  <c r="X3931" i="11"/>
  <c r="Y3931" i="11"/>
  <c r="Z3931" i="11"/>
  <c r="AA3931" i="11"/>
  <c r="AB3931" i="11"/>
  <c r="AC3931" i="11"/>
  <c r="AE3931" i="11"/>
  <c r="X3932" i="11"/>
  <c r="Y3932" i="11"/>
  <c r="Z3932" i="11"/>
  <c r="AA3932" i="11"/>
  <c r="AB3932" i="11"/>
  <c r="AC3932" i="11"/>
  <c r="AE3932" i="11"/>
  <c r="X3933" i="11"/>
  <c r="Y3933" i="11"/>
  <c r="Z3933" i="11"/>
  <c r="AA3933" i="11"/>
  <c r="AB3933" i="11"/>
  <c r="AC3933" i="11"/>
  <c r="AE3933" i="11"/>
  <c r="X3934" i="11"/>
  <c r="Y3934" i="11"/>
  <c r="Z3934" i="11"/>
  <c r="AA3934" i="11"/>
  <c r="AB3934" i="11"/>
  <c r="AC3934" i="11"/>
  <c r="AE3934" i="11"/>
  <c r="X3935" i="11"/>
  <c r="Y3935" i="11"/>
  <c r="Z3935" i="11"/>
  <c r="AA3935" i="11"/>
  <c r="AB3935" i="11"/>
  <c r="AC3935" i="11"/>
  <c r="AE3935" i="11"/>
  <c r="X3936" i="11"/>
  <c r="Y3936" i="11"/>
  <c r="Z3936" i="11"/>
  <c r="AA3936" i="11"/>
  <c r="AB3936" i="11"/>
  <c r="AC3936" i="11"/>
  <c r="AE3936" i="11"/>
  <c r="X3937" i="11"/>
  <c r="Y3937" i="11"/>
  <c r="Z3937" i="11"/>
  <c r="AA3937" i="11"/>
  <c r="AB3937" i="11"/>
  <c r="AC3937" i="11"/>
  <c r="AE3937" i="11"/>
  <c r="X3938" i="11"/>
  <c r="Y3938" i="11"/>
  <c r="Z3938" i="11"/>
  <c r="AA3938" i="11"/>
  <c r="AB3938" i="11"/>
  <c r="AC3938" i="11"/>
  <c r="AE3938" i="11"/>
  <c r="X3939" i="11"/>
  <c r="Y3939" i="11"/>
  <c r="Z3939" i="11"/>
  <c r="AA3939" i="11"/>
  <c r="AB3939" i="11"/>
  <c r="AC3939" i="11"/>
  <c r="AE3939" i="11"/>
  <c r="X3940" i="11"/>
  <c r="Y3940" i="11"/>
  <c r="Z3940" i="11"/>
  <c r="AA3940" i="11"/>
  <c r="AB3940" i="11"/>
  <c r="AC3940" i="11"/>
  <c r="AE3940" i="11"/>
  <c r="X3941" i="11"/>
  <c r="Y3941" i="11"/>
  <c r="Z3941" i="11"/>
  <c r="AA3941" i="11"/>
  <c r="AB3941" i="11"/>
  <c r="AC3941" i="11"/>
  <c r="AE3941" i="11"/>
  <c r="X3942" i="11"/>
  <c r="Y3942" i="11"/>
  <c r="Z3942" i="11"/>
  <c r="AA3942" i="11"/>
  <c r="AB3942" i="11"/>
  <c r="AC3942" i="11"/>
  <c r="AE3942" i="11"/>
  <c r="X3943" i="11"/>
  <c r="Y3943" i="11"/>
  <c r="Z3943" i="11"/>
  <c r="AA3943" i="11"/>
  <c r="AB3943" i="11"/>
  <c r="AC3943" i="11"/>
  <c r="AE3943" i="11"/>
  <c r="X3944" i="11"/>
  <c r="Y3944" i="11"/>
  <c r="Z3944" i="11"/>
  <c r="AA3944" i="11"/>
  <c r="AB3944" i="11"/>
  <c r="AC3944" i="11"/>
  <c r="AE3944" i="11"/>
  <c r="X3945" i="11"/>
  <c r="Y3945" i="11"/>
  <c r="Z3945" i="11"/>
  <c r="AA3945" i="11"/>
  <c r="AB3945" i="11"/>
  <c r="AC3945" i="11"/>
  <c r="AE3945" i="11"/>
  <c r="X3946" i="11"/>
  <c r="Y3946" i="11"/>
  <c r="Z3946" i="11"/>
  <c r="AA3946" i="11"/>
  <c r="AB3946" i="11"/>
  <c r="AC3946" i="11"/>
  <c r="AE3946" i="11"/>
  <c r="X3947" i="11"/>
  <c r="Y3947" i="11"/>
  <c r="Z3947" i="11"/>
  <c r="AA3947" i="11"/>
  <c r="AB3947" i="11"/>
  <c r="AC3947" i="11"/>
  <c r="AE3947" i="11"/>
  <c r="X3948" i="11"/>
  <c r="Y3948" i="11"/>
  <c r="Z3948" i="11"/>
  <c r="AA3948" i="11"/>
  <c r="AB3948" i="11"/>
  <c r="AC3948" i="11"/>
  <c r="AE3948" i="11"/>
  <c r="X3949" i="11"/>
  <c r="Y3949" i="11"/>
  <c r="Z3949" i="11"/>
  <c r="AA3949" i="11"/>
  <c r="AB3949" i="11"/>
  <c r="AC3949" i="11"/>
  <c r="AE3949" i="11"/>
  <c r="X3950" i="11"/>
  <c r="Y3950" i="11"/>
  <c r="Z3950" i="11"/>
  <c r="AA3950" i="11"/>
  <c r="AB3950" i="11"/>
  <c r="AC3950" i="11"/>
  <c r="AE3950" i="11"/>
  <c r="X3951" i="11"/>
  <c r="Y3951" i="11"/>
  <c r="Z3951" i="11"/>
  <c r="AA3951" i="11"/>
  <c r="AB3951" i="11"/>
  <c r="AC3951" i="11"/>
  <c r="AE3951" i="11"/>
  <c r="X3952" i="11"/>
  <c r="Y3952" i="11"/>
  <c r="Z3952" i="11"/>
  <c r="AA3952" i="11"/>
  <c r="AB3952" i="11"/>
  <c r="AC3952" i="11"/>
  <c r="AE3952" i="11"/>
  <c r="X3953" i="11"/>
  <c r="Y3953" i="11"/>
  <c r="Z3953" i="11"/>
  <c r="AA3953" i="11"/>
  <c r="AB3953" i="11"/>
  <c r="AC3953" i="11"/>
  <c r="AE3953" i="11"/>
  <c r="X3954" i="11"/>
  <c r="Y3954" i="11"/>
  <c r="Z3954" i="11"/>
  <c r="AA3954" i="11"/>
  <c r="AB3954" i="11"/>
  <c r="AC3954" i="11"/>
  <c r="AE3954" i="11"/>
  <c r="X3955" i="11"/>
  <c r="Y3955" i="11"/>
  <c r="Z3955" i="11"/>
  <c r="AA3955" i="11"/>
  <c r="AB3955" i="11"/>
  <c r="AC3955" i="11"/>
  <c r="AE3955" i="11"/>
  <c r="X3956" i="11"/>
  <c r="Y3956" i="11"/>
  <c r="Z3956" i="11"/>
  <c r="AA3956" i="11"/>
  <c r="AB3956" i="11"/>
  <c r="AC3956" i="11"/>
  <c r="AE3956" i="11"/>
  <c r="X3957" i="11"/>
  <c r="Y3957" i="11"/>
  <c r="Z3957" i="11"/>
  <c r="AA3957" i="11"/>
  <c r="AB3957" i="11"/>
  <c r="AC3957" i="11"/>
  <c r="AE3957" i="11"/>
  <c r="X3958" i="11"/>
  <c r="Y3958" i="11"/>
  <c r="Z3958" i="11"/>
  <c r="AA3958" i="11"/>
  <c r="AB3958" i="11"/>
  <c r="AC3958" i="11"/>
  <c r="AE3958" i="11"/>
  <c r="X3959" i="11"/>
  <c r="Y3959" i="11"/>
  <c r="Z3959" i="11"/>
  <c r="AA3959" i="11"/>
  <c r="AB3959" i="11"/>
  <c r="AC3959" i="11"/>
  <c r="AE3959" i="11"/>
  <c r="X3960" i="11"/>
  <c r="Y3960" i="11"/>
  <c r="Z3960" i="11"/>
  <c r="AA3960" i="11"/>
  <c r="AB3960" i="11"/>
  <c r="AC3960" i="11"/>
  <c r="AE3960" i="11"/>
  <c r="X3961" i="11"/>
  <c r="Y3961" i="11"/>
  <c r="Z3961" i="11"/>
  <c r="AA3961" i="11"/>
  <c r="AB3961" i="11"/>
  <c r="AC3961" i="11"/>
  <c r="AE3961" i="11"/>
  <c r="X3962" i="11"/>
  <c r="Y3962" i="11"/>
  <c r="Z3962" i="11"/>
  <c r="AA3962" i="11"/>
  <c r="AB3962" i="11"/>
  <c r="AC3962" i="11"/>
  <c r="AE3962" i="11"/>
  <c r="X3963" i="11"/>
  <c r="Y3963" i="11"/>
  <c r="Z3963" i="11"/>
  <c r="AA3963" i="11"/>
  <c r="AB3963" i="11"/>
  <c r="AC3963" i="11"/>
  <c r="AE3963" i="11"/>
  <c r="X3964" i="11"/>
  <c r="Y3964" i="11"/>
  <c r="Z3964" i="11"/>
  <c r="AA3964" i="11"/>
  <c r="AB3964" i="11"/>
  <c r="AC3964" i="11"/>
  <c r="AE3964" i="11"/>
  <c r="X3965" i="11"/>
  <c r="Y3965" i="11"/>
  <c r="Z3965" i="11"/>
  <c r="AA3965" i="11"/>
  <c r="AB3965" i="11"/>
  <c r="AC3965" i="11"/>
  <c r="AE3965" i="11"/>
  <c r="X3966" i="11"/>
  <c r="Y3966" i="11"/>
  <c r="Z3966" i="11"/>
  <c r="AA3966" i="11"/>
  <c r="AB3966" i="11"/>
  <c r="AC3966" i="11"/>
  <c r="AE3966" i="11"/>
  <c r="X3967" i="11"/>
  <c r="Y3967" i="11"/>
  <c r="Z3967" i="11"/>
  <c r="AA3967" i="11"/>
  <c r="AB3967" i="11"/>
  <c r="AC3967" i="11"/>
  <c r="AE3967" i="11"/>
  <c r="X3968" i="11"/>
  <c r="Y3968" i="11"/>
  <c r="Z3968" i="11"/>
  <c r="AA3968" i="11"/>
  <c r="AB3968" i="11"/>
  <c r="AC3968" i="11"/>
  <c r="AE3968" i="11"/>
  <c r="X3969" i="11"/>
  <c r="Y3969" i="11"/>
  <c r="Z3969" i="11"/>
  <c r="AA3969" i="11"/>
  <c r="AB3969" i="11"/>
  <c r="AC3969" i="11"/>
  <c r="AE3969" i="11"/>
  <c r="X3970" i="11"/>
  <c r="Y3970" i="11"/>
  <c r="Z3970" i="11"/>
  <c r="AA3970" i="11"/>
  <c r="AB3970" i="11"/>
  <c r="AC3970" i="11"/>
  <c r="AE3970" i="11"/>
  <c r="X3971" i="11"/>
  <c r="Y3971" i="11"/>
  <c r="Z3971" i="11"/>
  <c r="AA3971" i="11"/>
  <c r="AB3971" i="11"/>
  <c r="AC3971" i="11"/>
  <c r="AE3971" i="11"/>
  <c r="X3972" i="11"/>
  <c r="Y3972" i="11"/>
  <c r="Z3972" i="11"/>
  <c r="AA3972" i="11"/>
  <c r="AB3972" i="11"/>
  <c r="AC3972" i="11"/>
  <c r="AE3972" i="11"/>
  <c r="X3973" i="11"/>
  <c r="Y3973" i="11"/>
  <c r="Z3973" i="11"/>
  <c r="AA3973" i="11"/>
  <c r="AB3973" i="11"/>
  <c r="AC3973" i="11"/>
  <c r="AE3973" i="11"/>
  <c r="X3974" i="11"/>
  <c r="Y3974" i="11"/>
  <c r="Z3974" i="11"/>
  <c r="AA3974" i="11"/>
  <c r="AB3974" i="11"/>
  <c r="AC3974" i="11"/>
  <c r="AE3974" i="11"/>
  <c r="X3975" i="11"/>
  <c r="Y3975" i="11"/>
  <c r="Z3975" i="11"/>
  <c r="AA3975" i="11"/>
  <c r="AB3975" i="11"/>
  <c r="AC3975" i="11"/>
  <c r="AE3975" i="11"/>
  <c r="X3976" i="11"/>
  <c r="Y3976" i="11"/>
  <c r="Z3976" i="11"/>
  <c r="AA3976" i="11"/>
  <c r="AB3976" i="11"/>
  <c r="AC3976" i="11"/>
  <c r="AE3976" i="11"/>
  <c r="X3977" i="11"/>
  <c r="Y3977" i="11"/>
  <c r="Z3977" i="11"/>
  <c r="AA3977" i="11"/>
  <c r="AB3977" i="11"/>
  <c r="AC3977" i="11"/>
  <c r="AE3977" i="11"/>
  <c r="X3978" i="11"/>
  <c r="Y3978" i="11"/>
  <c r="Z3978" i="11"/>
  <c r="AA3978" i="11"/>
  <c r="AB3978" i="11"/>
  <c r="AC3978" i="11"/>
  <c r="AE3978" i="11"/>
  <c r="X3979" i="11"/>
  <c r="Y3979" i="11"/>
  <c r="Z3979" i="11"/>
  <c r="AA3979" i="11"/>
  <c r="AB3979" i="11"/>
  <c r="AC3979" i="11"/>
  <c r="AE3979" i="11"/>
  <c r="X3980" i="11"/>
  <c r="Y3980" i="11"/>
  <c r="Z3980" i="11"/>
  <c r="AA3980" i="11"/>
  <c r="AB3980" i="11"/>
  <c r="AC3980" i="11"/>
  <c r="AE3980" i="11"/>
  <c r="X3981" i="11"/>
  <c r="Y3981" i="11"/>
  <c r="Z3981" i="11"/>
  <c r="AA3981" i="11"/>
  <c r="AB3981" i="11"/>
  <c r="AC3981" i="11"/>
  <c r="AE3981" i="11"/>
  <c r="X3982" i="11"/>
  <c r="Y3982" i="11"/>
  <c r="Z3982" i="11"/>
  <c r="AA3982" i="11"/>
  <c r="AB3982" i="11"/>
  <c r="AC3982" i="11"/>
  <c r="AE3982" i="11"/>
  <c r="X3983" i="11"/>
  <c r="Y3983" i="11"/>
  <c r="Z3983" i="11"/>
  <c r="AA3983" i="11"/>
  <c r="AB3983" i="11"/>
  <c r="AC3983" i="11"/>
  <c r="AE3983" i="11"/>
  <c r="X3984" i="11"/>
  <c r="Y3984" i="11"/>
  <c r="Z3984" i="11"/>
  <c r="AA3984" i="11"/>
  <c r="AB3984" i="11"/>
  <c r="AC3984" i="11"/>
  <c r="AE3984" i="11"/>
  <c r="X3985" i="11"/>
  <c r="Y3985" i="11"/>
  <c r="Z3985" i="11"/>
  <c r="AA3985" i="11"/>
  <c r="AB3985" i="11"/>
  <c r="AC3985" i="11"/>
  <c r="AE3985" i="11"/>
  <c r="X3986" i="11"/>
  <c r="Y3986" i="11"/>
  <c r="Z3986" i="11"/>
  <c r="AA3986" i="11"/>
  <c r="AB3986" i="11"/>
  <c r="AC3986" i="11"/>
  <c r="AE3986" i="11"/>
  <c r="X3987" i="11"/>
  <c r="Y3987" i="11"/>
  <c r="Z3987" i="11"/>
  <c r="AA3987" i="11"/>
  <c r="AB3987" i="11"/>
  <c r="AC3987" i="11"/>
  <c r="AE3987" i="11"/>
  <c r="X3988" i="11"/>
  <c r="Y3988" i="11"/>
  <c r="Z3988" i="11"/>
  <c r="AA3988" i="11"/>
  <c r="AB3988" i="11"/>
  <c r="AC3988" i="11"/>
  <c r="AE3988" i="11"/>
  <c r="X3989" i="11"/>
  <c r="Y3989" i="11"/>
  <c r="Z3989" i="11"/>
  <c r="AA3989" i="11"/>
  <c r="AB3989" i="11"/>
  <c r="AC3989" i="11"/>
  <c r="AE3989" i="11"/>
  <c r="X3990" i="11"/>
  <c r="Y3990" i="11"/>
  <c r="Z3990" i="11"/>
  <c r="AA3990" i="11"/>
  <c r="AB3990" i="11"/>
  <c r="AC3990" i="11"/>
  <c r="AE3990" i="11"/>
  <c r="X3991" i="11"/>
  <c r="Y3991" i="11"/>
  <c r="Z3991" i="11"/>
  <c r="AA3991" i="11"/>
  <c r="AB3991" i="11"/>
  <c r="AC3991" i="11"/>
  <c r="AE3991" i="11"/>
  <c r="X3992" i="11"/>
  <c r="Y3992" i="11"/>
  <c r="Z3992" i="11"/>
  <c r="AA3992" i="11"/>
  <c r="AB3992" i="11"/>
  <c r="AC3992" i="11"/>
  <c r="AE3992" i="11"/>
  <c r="X3993" i="11"/>
  <c r="Y3993" i="11"/>
  <c r="Z3993" i="11"/>
  <c r="AA3993" i="11"/>
  <c r="AB3993" i="11"/>
  <c r="AC3993" i="11"/>
  <c r="AE3993" i="11"/>
  <c r="X3994" i="11"/>
  <c r="Y3994" i="11"/>
  <c r="Z3994" i="11"/>
  <c r="AA3994" i="11"/>
  <c r="AB3994" i="11"/>
  <c r="AC3994" i="11"/>
  <c r="AE3994" i="11"/>
  <c r="X3995" i="11"/>
  <c r="Y3995" i="11"/>
  <c r="Z3995" i="11"/>
  <c r="AA3995" i="11"/>
  <c r="AB3995" i="11"/>
  <c r="AC3995" i="11"/>
  <c r="AE3995" i="11"/>
  <c r="X3996" i="11"/>
  <c r="Y3996" i="11"/>
  <c r="Z3996" i="11"/>
  <c r="AA3996" i="11"/>
  <c r="AB3996" i="11"/>
  <c r="AC3996" i="11"/>
  <c r="AE3996" i="11"/>
  <c r="X3997" i="11"/>
  <c r="Y3997" i="11"/>
  <c r="Z3997" i="11"/>
  <c r="AA3997" i="11"/>
  <c r="AB3997" i="11"/>
  <c r="AC3997" i="11"/>
  <c r="AE3997" i="11"/>
  <c r="X3998" i="11"/>
  <c r="Y3998" i="11"/>
  <c r="Z3998" i="11"/>
  <c r="AA3998" i="11"/>
  <c r="AB3998" i="11"/>
  <c r="AC3998" i="11"/>
  <c r="AE3998" i="11"/>
  <c r="X3999" i="11"/>
  <c r="Y3999" i="11"/>
  <c r="Z3999" i="11"/>
  <c r="AA3999" i="11"/>
  <c r="AB3999" i="11"/>
  <c r="AC3999" i="11"/>
  <c r="AE3999" i="11"/>
  <c r="X4000" i="11"/>
  <c r="Y4000" i="11"/>
  <c r="Z4000" i="11"/>
  <c r="AA4000" i="11"/>
  <c r="AB4000" i="11"/>
  <c r="AC4000" i="11"/>
  <c r="AE4000" i="11"/>
  <c r="X4001" i="11"/>
  <c r="Y4001" i="11"/>
  <c r="Z4001" i="11"/>
  <c r="AA4001" i="11"/>
  <c r="AB4001" i="11"/>
  <c r="AC4001" i="11"/>
  <c r="AE4001" i="11"/>
  <c r="X4002" i="11"/>
  <c r="Y4002" i="11"/>
  <c r="Z4002" i="11"/>
  <c r="AA4002" i="11"/>
  <c r="AB4002" i="11"/>
  <c r="AC4002" i="11"/>
  <c r="AE4002" i="11"/>
  <c r="X4003" i="11"/>
  <c r="Y4003" i="11"/>
  <c r="Z4003" i="11"/>
  <c r="AA4003" i="11"/>
  <c r="AB4003" i="11"/>
  <c r="AC4003" i="11"/>
  <c r="AE4003" i="11"/>
  <c r="X4004" i="11"/>
  <c r="Y4004" i="11"/>
  <c r="Z4004" i="11"/>
  <c r="AA4004" i="11"/>
  <c r="AB4004" i="11"/>
  <c r="AC4004" i="11"/>
  <c r="AE4004" i="11"/>
  <c r="X4005" i="11"/>
  <c r="Y4005" i="11"/>
  <c r="Z4005" i="11"/>
  <c r="AA4005" i="11"/>
  <c r="AB4005" i="11"/>
  <c r="AC4005" i="11"/>
  <c r="AE4005" i="11"/>
  <c r="X4006" i="11"/>
  <c r="Y4006" i="11"/>
  <c r="Z4006" i="11"/>
  <c r="AA4006" i="11"/>
  <c r="AB4006" i="11"/>
  <c r="AC4006" i="11"/>
  <c r="AE4006" i="11"/>
  <c r="X4007" i="11"/>
  <c r="Y4007" i="11"/>
  <c r="Z4007" i="11"/>
  <c r="AA4007" i="11"/>
  <c r="AB4007" i="11"/>
  <c r="AC4007" i="11"/>
  <c r="AE4007" i="11"/>
  <c r="X4008" i="11"/>
  <c r="Y4008" i="11"/>
  <c r="Z4008" i="11"/>
  <c r="AA4008" i="11"/>
  <c r="AB4008" i="11"/>
  <c r="AC4008" i="11"/>
  <c r="AE4008" i="11"/>
  <c r="X4009" i="11"/>
  <c r="Y4009" i="11"/>
  <c r="Z4009" i="11"/>
  <c r="AA4009" i="11"/>
  <c r="AB4009" i="11"/>
  <c r="AC4009" i="11"/>
  <c r="AE4009" i="11"/>
  <c r="X4010" i="11"/>
  <c r="Y4010" i="11"/>
  <c r="Z4010" i="11"/>
  <c r="AA4010" i="11"/>
  <c r="AB4010" i="11"/>
  <c r="AC4010" i="11"/>
  <c r="AE4010" i="11"/>
  <c r="X4011" i="11"/>
  <c r="Y4011" i="11"/>
  <c r="Z4011" i="11"/>
  <c r="AA4011" i="11"/>
  <c r="AB4011" i="11"/>
  <c r="AC4011" i="11"/>
  <c r="AE4011" i="11"/>
  <c r="X4012" i="11"/>
  <c r="Y4012" i="11"/>
  <c r="Z4012" i="11"/>
  <c r="AA4012" i="11"/>
  <c r="AB4012" i="11"/>
  <c r="AC4012" i="11"/>
  <c r="AE4012" i="11"/>
  <c r="X4013" i="11"/>
  <c r="Y4013" i="11"/>
  <c r="Z4013" i="11"/>
  <c r="AA4013" i="11"/>
  <c r="AB4013" i="11"/>
  <c r="AC4013" i="11"/>
  <c r="AE4013" i="11"/>
  <c r="X4014" i="11"/>
  <c r="Y4014" i="11"/>
  <c r="Z4014" i="11"/>
  <c r="AA4014" i="11"/>
  <c r="AB4014" i="11"/>
  <c r="AC4014" i="11"/>
  <c r="AE4014" i="11"/>
  <c r="X4015" i="11"/>
  <c r="Y4015" i="11"/>
  <c r="Z4015" i="11"/>
  <c r="AA4015" i="11"/>
  <c r="AB4015" i="11"/>
  <c r="AC4015" i="11"/>
  <c r="AE4015" i="11"/>
  <c r="X4016" i="11"/>
  <c r="Y4016" i="11"/>
  <c r="Z4016" i="11"/>
  <c r="AA4016" i="11"/>
  <c r="AB4016" i="11"/>
  <c r="AC4016" i="11"/>
  <c r="AE4016" i="11"/>
  <c r="X4017" i="11"/>
  <c r="Y4017" i="11"/>
  <c r="Z4017" i="11"/>
  <c r="AA4017" i="11"/>
  <c r="AB4017" i="11"/>
  <c r="AC4017" i="11"/>
  <c r="AE4017" i="11"/>
  <c r="X4018" i="11"/>
  <c r="Y4018" i="11"/>
  <c r="Z4018" i="11"/>
  <c r="AA4018" i="11"/>
  <c r="AB4018" i="11"/>
  <c r="AC4018" i="11"/>
  <c r="AE4018" i="11"/>
  <c r="X4019" i="11"/>
  <c r="Y4019" i="11"/>
  <c r="Z4019" i="11"/>
  <c r="AA4019" i="11"/>
  <c r="AB4019" i="11"/>
  <c r="AC4019" i="11"/>
  <c r="AE4019" i="11"/>
  <c r="X4020" i="11"/>
  <c r="Y4020" i="11"/>
  <c r="Z4020" i="11"/>
  <c r="AA4020" i="11"/>
  <c r="AB4020" i="11"/>
  <c r="AC4020" i="11"/>
  <c r="AE4020" i="11"/>
  <c r="X4021" i="11"/>
  <c r="Y4021" i="11"/>
  <c r="Z4021" i="11"/>
  <c r="AA4021" i="11"/>
  <c r="AB4021" i="11"/>
  <c r="AC4021" i="11"/>
  <c r="AE4021" i="11"/>
  <c r="X4022" i="11"/>
  <c r="Y4022" i="11"/>
  <c r="Z4022" i="11"/>
  <c r="AA4022" i="11"/>
  <c r="AB4022" i="11"/>
  <c r="AC4022" i="11"/>
  <c r="AE4022" i="11"/>
  <c r="X4023" i="11"/>
  <c r="Y4023" i="11"/>
  <c r="Z4023" i="11"/>
  <c r="AA4023" i="11"/>
  <c r="AB4023" i="11"/>
  <c r="AC4023" i="11"/>
  <c r="AE4023" i="11"/>
  <c r="X4024" i="11"/>
  <c r="Y4024" i="11"/>
  <c r="Z4024" i="11"/>
  <c r="AA4024" i="11"/>
  <c r="AB4024" i="11"/>
  <c r="AC4024" i="11"/>
  <c r="AE4024" i="11"/>
  <c r="X4025" i="11"/>
  <c r="Y4025" i="11"/>
  <c r="Z4025" i="11"/>
  <c r="AA4025" i="11"/>
  <c r="AB4025" i="11"/>
  <c r="AC4025" i="11"/>
  <c r="AE4025" i="11"/>
  <c r="X4026" i="11"/>
  <c r="Y4026" i="11"/>
  <c r="Z4026" i="11"/>
  <c r="AA4026" i="11"/>
  <c r="AB4026" i="11"/>
  <c r="AC4026" i="11"/>
  <c r="AE4026" i="11"/>
  <c r="X4027" i="11"/>
  <c r="Y4027" i="11"/>
  <c r="Z4027" i="11"/>
  <c r="AA4027" i="11"/>
  <c r="AB4027" i="11"/>
  <c r="AC4027" i="11"/>
  <c r="AE4027" i="11"/>
  <c r="X4028" i="11"/>
  <c r="Y4028" i="11"/>
  <c r="Z4028" i="11"/>
  <c r="AA4028" i="11"/>
  <c r="AB4028" i="11"/>
  <c r="AC4028" i="11"/>
  <c r="AE4028" i="11"/>
  <c r="X4029" i="11"/>
  <c r="Y4029" i="11"/>
  <c r="Z4029" i="11"/>
  <c r="AA4029" i="11"/>
  <c r="AB4029" i="11"/>
  <c r="AC4029" i="11"/>
  <c r="AE4029" i="11"/>
  <c r="X4030" i="11"/>
  <c r="Y4030" i="11"/>
  <c r="Z4030" i="11"/>
  <c r="AA4030" i="11"/>
  <c r="AB4030" i="11"/>
  <c r="AC4030" i="11"/>
  <c r="AE4030" i="11"/>
  <c r="X4031" i="11"/>
  <c r="Y4031" i="11"/>
  <c r="Z4031" i="11"/>
  <c r="AA4031" i="11"/>
  <c r="AB4031" i="11"/>
  <c r="AC4031" i="11"/>
  <c r="AE4031" i="11"/>
  <c r="X4032" i="11"/>
  <c r="Y4032" i="11"/>
  <c r="Z4032" i="11"/>
  <c r="AA4032" i="11"/>
  <c r="AB4032" i="11"/>
  <c r="AC4032" i="11"/>
  <c r="AE4032" i="11"/>
  <c r="X4033" i="11"/>
  <c r="Y4033" i="11"/>
  <c r="Z4033" i="11"/>
  <c r="AA4033" i="11"/>
  <c r="AB4033" i="11"/>
  <c r="AC4033" i="11"/>
  <c r="AE4033" i="11"/>
  <c r="X4034" i="11"/>
  <c r="Y4034" i="11"/>
  <c r="Z4034" i="11"/>
  <c r="AA4034" i="11"/>
  <c r="AB4034" i="11"/>
  <c r="AC4034" i="11"/>
  <c r="AE4034" i="11"/>
  <c r="X4035" i="11"/>
  <c r="Y4035" i="11"/>
  <c r="Z4035" i="11"/>
  <c r="AA4035" i="11"/>
  <c r="AB4035" i="11"/>
  <c r="AC4035" i="11"/>
  <c r="AE4035" i="11"/>
  <c r="X4036" i="11"/>
  <c r="Y4036" i="11"/>
  <c r="Z4036" i="11"/>
  <c r="AA4036" i="11"/>
  <c r="AB4036" i="11"/>
  <c r="AC4036" i="11"/>
  <c r="AE4036" i="11"/>
  <c r="X4037" i="11"/>
  <c r="Y4037" i="11"/>
  <c r="Z4037" i="11"/>
  <c r="AA4037" i="11"/>
  <c r="AB4037" i="11"/>
  <c r="AC4037" i="11"/>
  <c r="AE4037" i="11"/>
  <c r="X4038" i="11"/>
  <c r="Y4038" i="11"/>
  <c r="Z4038" i="11"/>
  <c r="AA4038" i="11"/>
  <c r="AB4038" i="11"/>
  <c r="AC4038" i="11"/>
  <c r="AE4038" i="11"/>
  <c r="X4039" i="11"/>
  <c r="Y4039" i="11"/>
  <c r="Z4039" i="11"/>
  <c r="AA4039" i="11"/>
  <c r="AB4039" i="11"/>
  <c r="AC4039" i="11"/>
  <c r="AE4039" i="11"/>
  <c r="X4040" i="11"/>
  <c r="Y4040" i="11"/>
  <c r="Z4040" i="11"/>
  <c r="AA4040" i="11"/>
  <c r="AB4040" i="11"/>
  <c r="AC4040" i="11"/>
  <c r="AE4040" i="11"/>
  <c r="X4041" i="11"/>
  <c r="Y4041" i="11"/>
  <c r="Z4041" i="11"/>
  <c r="AA4041" i="11"/>
  <c r="AB4041" i="11"/>
  <c r="AC4041" i="11"/>
  <c r="AE4041" i="11"/>
  <c r="X4042" i="11"/>
  <c r="Y4042" i="11"/>
  <c r="Z4042" i="11"/>
  <c r="AA4042" i="11"/>
  <c r="AB4042" i="11"/>
  <c r="AC4042" i="11"/>
  <c r="AE4042" i="11"/>
  <c r="X4043" i="11"/>
  <c r="Y4043" i="11"/>
  <c r="Z4043" i="11"/>
  <c r="AA4043" i="11"/>
  <c r="AB4043" i="11"/>
  <c r="AC4043" i="11"/>
  <c r="AE4043" i="11"/>
  <c r="X4044" i="11"/>
  <c r="Y4044" i="11"/>
  <c r="Z4044" i="11"/>
  <c r="AA4044" i="11"/>
  <c r="AB4044" i="11"/>
  <c r="AC4044" i="11"/>
  <c r="AE4044" i="11"/>
  <c r="X4045" i="11"/>
  <c r="Y4045" i="11"/>
  <c r="Z4045" i="11"/>
  <c r="AA4045" i="11"/>
  <c r="AB4045" i="11"/>
  <c r="AC4045" i="11"/>
  <c r="AE4045" i="11"/>
  <c r="X4046" i="11"/>
  <c r="Y4046" i="11"/>
  <c r="Z4046" i="11"/>
  <c r="AA4046" i="11"/>
  <c r="AB4046" i="11"/>
  <c r="AC4046" i="11"/>
  <c r="AE4046" i="11"/>
  <c r="X4047" i="11"/>
  <c r="Y4047" i="11"/>
  <c r="Z4047" i="11"/>
  <c r="AA4047" i="11"/>
  <c r="AB4047" i="11"/>
  <c r="AC4047" i="11"/>
  <c r="AE4047" i="11"/>
  <c r="X4048" i="11"/>
  <c r="Y4048" i="11"/>
  <c r="Z4048" i="11"/>
  <c r="AA4048" i="11"/>
  <c r="AB4048" i="11"/>
  <c r="AC4048" i="11"/>
  <c r="AE4048" i="11"/>
  <c r="X4049" i="11"/>
  <c r="Y4049" i="11"/>
  <c r="Z4049" i="11"/>
  <c r="AA4049" i="11"/>
  <c r="AB4049" i="11"/>
  <c r="AC4049" i="11"/>
  <c r="AE4049" i="11"/>
  <c r="X4050" i="11"/>
  <c r="Y4050" i="11"/>
  <c r="Z4050" i="11"/>
  <c r="AA4050" i="11"/>
  <c r="AB4050" i="11"/>
  <c r="AC4050" i="11"/>
  <c r="AE4050" i="11"/>
  <c r="X4051" i="11"/>
  <c r="Y4051" i="11"/>
  <c r="Z4051" i="11"/>
  <c r="AA4051" i="11"/>
  <c r="AB4051" i="11"/>
  <c r="AC4051" i="11"/>
  <c r="AE4051" i="11"/>
  <c r="X4052" i="11"/>
  <c r="Y4052" i="11"/>
  <c r="Z4052" i="11"/>
  <c r="AA4052" i="11"/>
  <c r="AB4052" i="11"/>
  <c r="AC4052" i="11"/>
  <c r="AE4052" i="11"/>
  <c r="X4053" i="11"/>
  <c r="Y4053" i="11"/>
  <c r="Z4053" i="11"/>
  <c r="AA4053" i="11"/>
  <c r="AB4053" i="11"/>
  <c r="AC4053" i="11"/>
  <c r="AE4053" i="11"/>
  <c r="X4054" i="11"/>
  <c r="Y4054" i="11"/>
  <c r="Z4054" i="11"/>
  <c r="AA4054" i="11"/>
  <c r="AB4054" i="11"/>
  <c r="AC4054" i="11"/>
  <c r="AE4054" i="11"/>
  <c r="X4055" i="11"/>
  <c r="Y4055" i="11"/>
  <c r="Z4055" i="11"/>
  <c r="AA4055" i="11"/>
  <c r="AB4055" i="11"/>
  <c r="AC4055" i="11"/>
  <c r="AE4055" i="11"/>
  <c r="X4056" i="11"/>
  <c r="Y4056" i="11"/>
  <c r="Z4056" i="11"/>
  <c r="AA4056" i="11"/>
  <c r="AB4056" i="11"/>
  <c r="AC4056" i="11"/>
  <c r="AE4056" i="11"/>
  <c r="X4057" i="11"/>
  <c r="Y4057" i="11"/>
  <c r="Z4057" i="11"/>
  <c r="AA4057" i="11"/>
  <c r="AB4057" i="11"/>
  <c r="AC4057" i="11"/>
  <c r="AE4057" i="11"/>
  <c r="X4058" i="11"/>
  <c r="Y4058" i="11"/>
  <c r="Z4058" i="11"/>
  <c r="AA4058" i="11"/>
  <c r="AB4058" i="11"/>
  <c r="AC4058" i="11"/>
  <c r="AE4058" i="11"/>
  <c r="X4059" i="11"/>
  <c r="Y4059" i="11"/>
  <c r="Z4059" i="11"/>
  <c r="AA4059" i="11"/>
  <c r="AB4059" i="11"/>
  <c r="AC4059" i="11"/>
  <c r="AE4059" i="11"/>
  <c r="X4060" i="11"/>
  <c r="Y4060" i="11"/>
  <c r="Z4060" i="11"/>
  <c r="AA4060" i="11"/>
  <c r="AB4060" i="11"/>
  <c r="AC4060" i="11"/>
  <c r="AE4060" i="11"/>
  <c r="X4061" i="11"/>
  <c r="Y4061" i="11"/>
  <c r="Z4061" i="11"/>
  <c r="AA4061" i="11"/>
  <c r="AB4061" i="11"/>
  <c r="AC4061" i="11"/>
  <c r="AE4061" i="11"/>
  <c r="X4062" i="11"/>
  <c r="Y4062" i="11"/>
  <c r="Z4062" i="11"/>
  <c r="AA4062" i="11"/>
  <c r="AB4062" i="11"/>
  <c r="AC4062" i="11"/>
  <c r="AE4062" i="11"/>
  <c r="X4063" i="11"/>
  <c r="Y4063" i="11"/>
  <c r="Z4063" i="11"/>
  <c r="AA4063" i="11"/>
  <c r="AB4063" i="11"/>
  <c r="AC4063" i="11"/>
  <c r="AE4063" i="11"/>
  <c r="X4064" i="11"/>
  <c r="Y4064" i="11"/>
  <c r="Z4064" i="11"/>
  <c r="AA4064" i="11"/>
  <c r="AB4064" i="11"/>
  <c r="AC4064" i="11"/>
  <c r="AE4064" i="11"/>
  <c r="X4065" i="11"/>
  <c r="Y4065" i="11"/>
  <c r="Z4065" i="11"/>
  <c r="AA4065" i="11"/>
  <c r="AB4065" i="11"/>
  <c r="AC4065" i="11"/>
  <c r="AE4065" i="11"/>
  <c r="X4066" i="11"/>
  <c r="Y4066" i="11"/>
  <c r="Z4066" i="11"/>
  <c r="AA4066" i="11"/>
  <c r="AB4066" i="11"/>
  <c r="AC4066" i="11"/>
  <c r="AE4066" i="11"/>
  <c r="X4067" i="11"/>
  <c r="Y4067" i="11"/>
  <c r="Z4067" i="11"/>
  <c r="AA4067" i="11"/>
  <c r="AB4067" i="11"/>
  <c r="AC4067" i="11"/>
  <c r="AE4067" i="11"/>
  <c r="X4068" i="11"/>
  <c r="Y4068" i="11"/>
  <c r="Z4068" i="11"/>
  <c r="AA4068" i="11"/>
  <c r="AB4068" i="11"/>
  <c r="AC4068" i="11"/>
  <c r="AE4068" i="11"/>
  <c r="X4069" i="11"/>
  <c r="Y4069" i="11"/>
  <c r="Z4069" i="11"/>
  <c r="AA4069" i="11"/>
  <c r="AB4069" i="11"/>
  <c r="AC4069" i="11"/>
  <c r="AE4069" i="11"/>
  <c r="X4070" i="11"/>
  <c r="Y4070" i="11"/>
  <c r="Z4070" i="11"/>
  <c r="AA4070" i="11"/>
  <c r="AB4070" i="11"/>
  <c r="AC4070" i="11"/>
  <c r="AE4070" i="11"/>
  <c r="X4071" i="11"/>
  <c r="Y4071" i="11"/>
  <c r="Z4071" i="11"/>
  <c r="AA4071" i="11"/>
  <c r="AB4071" i="11"/>
  <c r="AC4071" i="11"/>
  <c r="AE4071" i="11"/>
  <c r="X4072" i="11"/>
  <c r="Y4072" i="11"/>
  <c r="Z4072" i="11"/>
  <c r="AA4072" i="11"/>
  <c r="AB4072" i="11"/>
  <c r="AC4072" i="11"/>
  <c r="AE4072" i="11"/>
  <c r="X4073" i="11"/>
  <c r="Y4073" i="11"/>
  <c r="Z4073" i="11"/>
  <c r="AA4073" i="11"/>
  <c r="AB4073" i="11"/>
  <c r="AC4073" i="11"/>
  <c r="AE4073" i="11"/>
  <c r="X4074" i="11"/>
  <c r="Y4074" i="11"/>
  <c r="Z4074" i="11"/>
  <c r="AA4074" i="11"/>
  <c r="AB4074" i="11"/>
  <c r="AC4074" i="11"/>
  <c r="AE4074" i="11"/>
  <c r="X4075" i="11"/>
  <c r="Y4075" i="11"/>
  <c r="Z4075" i="11"/>
  <c r="AA4075" i="11"/>
  <c r="AB4075" i="11"/>
  <c r="AC4075" i="11"/>
  <c r="AE4075" i="11"/>
  <c r="X4076" i="11"/>
  <c r="Y4076" i="11"/>
  <c r="Z4076" i="11"/>
  <c r="AA4076" i="11"/>
  <c r="AB4076" i="11"/>
  <c r="AC4076" i="11"/>
  <c r="AE4076" i="11"/>
  <c r="X4077" i="11"/>
  <c r="Y4077" i="11"/>
  <c r="Z4077" i="11"/>
  <c r="AA4077" i="11"/>
  <c r="AB4077" i="11"/>
  <c r="AC4077" i="11"/>
  <c r="AE4077" i="11"/>
  <c r="X4078" i="11"/>
  <c r="Y4078" i="11"/>
  <c r="Z4078" i="11"/>
  <c r="AA4078" i="11"/>
  <c r="AB4078" i="11"/>
  <c r="AC4078" i="11"/>
  <c r="AE4078" i="11"/>
  <c r="X4079" i="11"/>
  <c r="Y4079" i="11"/>
  <c r="Z4079" i="11"/>
  <c r="AA4079" i="11"/>
  <c r="AB4079" i="11"/>
  <c r="AC4079" i="11"/>
  <c r="AE4079" i="11"/>
  <c r="X4080" i="11"/>
  <c r="Y4080" i="11"/>
  <c r="Z4080" i="11"/>
  <c r="AA4080" i="11"/>
  <c r="AB4080" i="11"/>
  <c r="AC4080" i="11"/>
  <c r="AE4080" i="11"/>
  <c r="X4081" i="11"/>
  <c r="Y4081" i="11"/>
  <c r="Z4081" i="11"/>
  <c r="AA4081" i="11"/>
  <c r="AB4081" i="11"/>
  <c r="AC4081" i="11"/>
  <c r="AE4081" i="11"/>
  <c r="X4082" i="11"/>
  <c r="Y4082" i="11"/>
  <c r="Z4082" i="11"/>
  <c r="AA4082" i="11"/>
  <c r="AB4082" i="11"/>
  <c r="AC4082" i="11"/>
  <c r="AE4082" i="11"/>
  <c r="X4083" i="11"/>
  <c r="Y4083" i="11"/>
  <c r="Z4083" i="11"/>
  <c r="AA4083" i="11"/>
  <c r="AB4083" i="11"/>
  <c r="AC4083" i="11"/>
  <c r="AE4083" i="11"/>
  <c r="X4084" i="11"/>
  <c r="Y4084" i="11"/>
  <c r="Z4084" i="11"/>
  <c r="AA4084" i="11"/>
  <c r="AB4084" i="11"/>
  <c r="AC4084" i="11"/>
  <c r="AE4084" i="11"/>
  <c r="X4085" i="11"/>
  <c r="Y4085" i="11"/>
  <c r="Z4085" i="11"/>
  <c r="AA4085" i="11"/>
  <c r="AB4085" i="11"/>
  <c r="AC4085" i="11"/>
  <c r="AE4085" i="11"/>
  <c r="X4086" i="11"/>
  <c r="Y4086" i="11"/>
  <c r="Z4086" i="11"/>
  <c r="AA4086" i="11"/>
  <c r="AB4086" i="11"/>
  <c r="AC4086" i="11"/>
  <c r="AE4086" i="11"/>
  <c r="X4087" i="11"/>
  <c r="Y4087" i="11"/>
  <c r="Z4087" i="11"/>
  <c r="AA4087" i="11"/>
  <c r="AB4087" i="11"/>
  <c r="AC4087" i="11"/>
  <c r="AE4087" i="11"/>
  <c r="X4088" i="11"/>
  <c r="Y4088" i="11"/>
  <c r="Z4088" i="11"/>
  <c r="AA4088" i="11"/>
  <c r="AB4088" i="11"/>
  <c r="AC4088" i="11"/>
  <c r="AE4088" i="11"/>
  <c r="X4089" i="11"/>
  <c r="Y4089" i="11"/>
  <c r="Z4089" i="11"/>
  <c r="AA4089" i="11"/>
  <c r="AB4089" i="11"/>
  <c r="AC4089" i="11"/>
  <c r="AE4089" i="11"/>
  <c r="X4090" i="11"/>
  <c r="Y4090" i="11"/>
  <c r="Z4090" i="11"/>
  <c r="AA4090" i="11"/>
  <c r="AB4090" i="11"/>
  <c r="AC4090" i="11"/>
  <c r="AE4090" i="11"/>
  <c r="X4091" i="11"/>
  <c r="Y4091" i="11"/>
  <c r="Z4091" i="11"/>
  <c r="AA4091" i="11"/>
  <c r="AB4091" i="11"/>
  <c r="AC4091" i="11"/>
  <c r="AE4091" i="11"/>
  <c r="X4092" i="11"/>
  <c r="Y4092" i="11"/>
  <c r="Z4092" i="11"/>
  <c r="AA4092" i="11"/>
  <c r="AB4092" i="11"/>
  <c r="AC4092" i="11"/>
  <c r="AE4092" i="11"/>
  <c r="X4093" i="11"/>
  <c r="Y4093" i="11"/>
  <c r="Z4093" i="11"/>
  <c r="AA4093" i="11"/>
  <c r="AB4093" i="11"/>
  <c r="AC4093" i="11"/>
  <c r="AE4093" i="11"/>
  <c r="X4094" i="11"/>
  <c r="Y4094" i="11"/>
  <c r="Z4094" i="11"/>
  <c r="AA4094" i="11"/>
  <c r="AB4094" i="11"/>
  <c r="AC4094" i="11"/>
  <c r="AE4094" i="11"/>
  <c r="X4095" i="11"/>
  <c r="Y4095" i="11"/>
  <c r="Z4095" i="11"/>
  <c r="AA4095" i="11"/>
  <c r="AB4095" i="11"/>
  <c r="AC4095" i="11"/>
  <c r="AE4095" i="11"/>
  <c r="X4096" i="11"/>
  <c r="Y4096" i="11"/>
  <c r="Z4096" i="11"/>
  <c r="AA4096" i="11"/>
  <c r="AB4096" i="11"/>
  <c r="AC4096" i="11"/>
  <c r="AE4096" i="11"/>
  <c r="X4097" i="11"/>
  <c r="Y4097" i="11"/>
  <c r="Z4097" i="11"/>
  <c r="AA4097" i="11"/>
  <c r="AB4097" i="11"/>
  <c r="AC4097" i="11"/>
  <c r="AE4097" i="11"/>
  <c r="X4098" i="11"/>
  <c r="Y4098" i="11"/>
  <c r="Z4098" i="11"/>
  <c r="AA4098" i="11"/>
  <c r="AB4098" i="11"/>
  <c r="AC4098" i="11"/>
  <c r="AE4098" i="11"/>
  <c r="X4099" i="11"/>
  <c r="Y4099" i="11"/>
  <c r="Z4099" i="11"/>
  <c r="AA4099" i="11"/>
  <c r="AB4099" i="11"/>
  <c r="AC4099" i="11"/>
  <c r="AE4099" i="11"/>
  <c r="X4100" i="11"/>
  <c r="Y4100" i="11"/>
  <c r="Z4100" i="11"/>
  <c r="AA4100" i="11"/>
  <c r="AB4100" i="11"/>
  <c r="AC4100" i="11"/>
  <c r="AE4100" i="11"/>
  <c r="X4101" i="11"/>
  <c r="Y4101" i="11"/>
  <c r="Z4101" i="11"/>
  <c r="AA4101" i="11"/>
  <c r="AB4101" i="11"/>
  <c r="AC4101" i="11"/>
  <c r="AE4101" i="11"/>
  <c r="X4102" i="11"/>
  <c r="Y4102" i="11"/>
  <c r="Z4102" i="11"/>
  <c r="AA4102" i="11"/>
  <c r="AB4102" i="11"/>
  <c r="AC4102" i="11"/>
  <c r="AE4102" i="11"/>
  <c r="X4103" i="11"/>
  <c r="Y4103" i="11"/>
  <c r="Z4103" i="11"/>
  <c r="AA4103" i="11"/>
  <c r="AB4103" i="11"/>
  <c r="AC4103" i="11"/>
  <c r="AE4103" i="11"/>
  <c r="X4104" i="11"/>
  <c r="Y4104" i="11"/>
  <c r="Z4104" i="11"/>
  <c r="AA4104" i="11"/>
  <c r="AB4104" i="11"/>
  <c r="AC4104" i="11"/>
  <c r="AE4104" i="11"/>
  <c r="X4105" i="11"/>
  <c r="Y4105" i="11"/>
  <c r="Z4105" i="11"/>
  <c r="AA4105" i="11"/>
  <c r="AB4105" i="11"/>
  <c r="AC4105" i="11"/>
  <c r="AE4105" i="11"/>
  <c r="X4106" i="11"/>
  <c r="Y4106" i="11"/>
  <c r="Z4106" i="11"/>
  <c r="AA4106" i="11"/>
  <c r="AB4106" i="11"/>
  <c r="AC4106" i="11"/>
  <c r="AE4106" i="11"/>
  <c r="X4107" i="11"/>
  <c r="Y4107" i="11"/>
  <c r="Z4107" i="11"/>
  <c r="AA4107" i="11"/>
  <c r="AB4107" i="11"/>
  <c r="AC4107" i="11"/>
  <c r="AE4107" i="11"/>
  <c r="X4108" i="11"/>
  <c r="Y4108" i="11"/>
  <c r="Z4108" i="11"/>
  <c r="AA4108" i="11"/>
  <c r="AB4108" i="11"/>
  <c r="AC4108" i="11"/>
  <c r="AE4108" i="11"/>
  <c r="X4109" i="11"/>
  <c r="Y4109" i="11"/>
  <c r="Z4109" i="11"/>
  <c r="AA4109" i="11"/>
  <c r="AB4109" i="11"/>
  <c r="AC4109" i="11"/>
  <c r="AE4109" i="11"/>
  <c r="X4110" i="11"/>
  <c r="Y4110" i="11"/>
  <c r="Z4110" i="11"/>
  <c r="AA4110" i="11"/>
  <c r="AB4110" i="11"/>
  <c r="AC4110" i="11"/>
  <c r="AE4110" i="11"/>
  <c r="X4111" i="11"/>
  <c r="Y4111" i="11"/>
  <c r="Z4111" i="11"/>
  <c r="AA4111" i="11"/>
  <c r="AB4111" i="11"/>
  <c r="AC4111" i="11"/>
  <c r="AE4111" i="11"/>
  <c r="X4112" i="11"/>
  <c r="Y4112" i="11"/>
  <c r="Z4112" i="11"/>
  <c r="AA4112" i="11"/>
  <c r="AB4112" i="11"/>
  <c r="AC4112" i="11"/>
  <c r="AE4112" i="11"/>
  <c r="X4113" i="11"/>
  <c r="Y4113" i="11"/>
  <c r="Z4113" i="11"/>
  <c r="AA4113" i="11"/>
  <c r="AB4113" i="11"/>
  <c r="AC4113" i="11"/>
  <c r="AE4113" i="11"/>
  <c r="X4114" i="11"/>
  <c r="Y4114" i="11"/>
  <c r="Z4114" i="11"/>
  <c r="AA4114" i="11"/>
  <c r="AB4114" i="11"/>
  <c r="AC4114" i="11"/>
  <c r="AE4114" i="11"/>
  <c r="X4115" i="11"/>
  <c r="Y4115" i="11"/>
  <c r="Z4115" i="11"/>
  <c r="AA4115" i="11"/>
  <c r="AB4115" i="11"/>
  <c r="AC4115" i="11"/>
  <c r="AE4115" i="11"/>
  <c r="X4116" i="11"/>
  <c r="Y4116" i="11"/>
  <c r="Z4116" i="11"/>
  <c r="AA4116" i="11"/>
  <c r="AB4116" i="11"/>
  <c r="AC4116" i="11"/>
  <c r="AE4116" i="11"/>
  <c r="X4117" i="11"/>
  <c r="Y4117" i="11"/>
  <c r="Z4117" i="11"/>
  <c r="AA4117" i="11"/>
  <c r="AB4117" i="11"/>
  <c r="AC4117" i="11"/>
  <c r="AE4117" i="11"/>
  <c r="X4118" i="11"/>
  <c r="Y4118" i="11"/>
  <c r="Z4118" i="11"/>
  <c r="AA4118" i="11"/>
  <c r="AB4118" i="11"/>
  <c r="AC4118" i="11"/>
  <c r="AE4118" i="11"/>
  <c r="X4119" i="11"/>
  <c r="Y4119" i="11"/>
  <c r="Z4119" i="11"/>
  <c r="AA4119" i="11"/>
  <c r="AB4119" i="11"/>
  <c r="AC4119" i="11"/>
  <c r="AE4119" i="11"/>
  <c r="X4120" i="11"/>
  <c r="Y4120" i="11"/>
  <c r="Z4120" i="11"/>
  <c r="AA4120" i="11"/>
  <c r="AB4120" i="11"/>
  <c r="AC4120" i="11"/>
  <c r="AE4120" i="11"/>
  <c r="X4121" i="11"/>
  <c r="Y4121" i="11"/>
  <c r="Z4121" i="11"/>
  <c r="AA4121" i="11"/>
  <c r="AB4121" i="11"/>
  <c r="AC4121" i="11"/>
  <c r="AE4121" i="11"/>
  <c r="X4122" i="11"/>
  <c r="Y4122" i="11"/>
  <c r="Z4122" i="11"/>
  <c r="AA4122" i="11"/>
  <c r="AB4122" i="11"/>
  <c r="AC4122" i="11"/>
  <c r="AE4122" i="11"/>
  <c r="X4123" i="11"/>
  <c r="Y4123" i="11"/>
  <c r="Z4123" i="11"/>
  <c r="AA4123" i="11"/>
  <c r="AB4123" i="11"/>
  <c r="AC4123" i="11"/>
  <c r="AE4123" i="11"/>
  <c r="X4124" i="11"/>
  <c r="Y4124" i="11"/>
  <c r="Z4124" i="11"/>
  <c r="AA4124" i="11"/>
  <c r="AB4124" i="11"/>
  <c r="AC4124" i="11"/>
  <c r="AE4124" i="11"/>
  <c r="X4125" i="11"/>
  <c r="Y4125" i="11"/>
  <c r="Z4125" i="11"/>
  <c r="AA4125" i="11"/>
  <c r="AB4125" i="11"/>
  <c r="AC4125" i="11"/>
  <c r="AE4125" i="11"/>
  <c r="X4126" i="11"/>
  <c r="Y4126" i="11"/>
  <c r="Z4126" i="11"/>
  <c r="AA4126" i="11"/>
  <c r="AB4126" i="11"/>
  <c r="AC4126" i="11"/>
  <c r="AE4126" i="11"/>
  <c r="X4127" i="11"/>
  <c r="Y4127" i="11"/>
  <c r="Z4127" i="11"/>
  <c r="AA4127" i="11"/>
  <c r="AB4127" i="11"/>
  <c r="AC4127" i="11"/>
  <c r="AE4127" i="11"/>
  <c r="X4128" i="11"/>
  <c r="Y4128" i="11"/>
  <c r="Z4128" i="11"/>
  <c r="AA4128" i="11"/>
  <c r="AB4128" i="11"/>
  <c r="AC4128" i="11"/>
  <c r="AE4128" i="11"/>
  <c r="X4129" i="11"/>
  <c r="Y4129" i="11"/>
  <c r="Z4129" i="11"/>
  <c r="AA4129" i="11"/>
  <c r="AB4129" i="11"/>
  <c r="AC4129" i="11"/>
  <c r="AE4129" i="11"/>
  <c r="X4130" i="11"/>
  <c r="Y4130" i="11"/>
  <c r="Z4130" i="11"/>
  <c r="AA4130" i="11"/>
  <c r="AB4130" i="11"/>
  <c r="AC4130" i="11"/>
  <c r="AE4130" i="11"/>
  <c r="X4131" i="11"/>
  <c r="Y4131" i="11"/>
  <c r="Z4131" i="11"/>
  <c r="AA4131" i="11"/>
  <c r="AB4131" i="11"/>
  <c r="AC4131" i="11"/>
  <c r="AE4131" i="11"/>
  <c r="X4132" i="11"/>
  <c r="Y4132" i="11"/>
  <c r="Z4132" i="11"/>
  <c r="AA4132" i="11"/>
  <c r="AB4132" i="11"/>
  <c r="AC4132" i="11"/>
  <c r="AE4132" i="11"/>
  <c r="X4133" i="11"/>
  <c r="Y4133" i="11"/>
  <c r="Z4133" i="11"/>
  <c r="AA4133" i="11"/>
  <c r="AB4133" i="11"/>
  <c r="AC4133" i="11"/>
  <c r="AE4133" i="11"/>
  <c r="X4134" i="11"/>
  <c r="Y4134" i="11"/>
  <c r="Z4134" i="11"/>
  <c r="AA4134" i="11"/>
  <c r="AB4134" i="11"/>
  <c r="AC4134" i="11"/>
  <c r="AE4134" i="11"/>
  <c r="X4135" i="11"/>
  <c r="Y4135" i="11"/>
  <c r="Z4135" i="11"/>
  <c r="AA4135" i="11"/>
  <c r="AB4135" i="11"/>
  <c r="AC4135" i="11"/>
  <c r="AE4135" i="11"/>
  <c r="X4136" i="11"/>
  <c r="Y4136" i="11"/>
  <c r="Z4136" i="11"/>
  <c r="AA4136" i="11"/>
  <c r="AB4136" i="11"/>
  <c r="AC4136" i="11"/>
  <c r="AE4136" i="11"/>
  <c r="X4137" i="11"/>
  <c r="Y4137" i="11"/>
  <c r="Z4137" i="11"/>
  <c r="AA4137" i="11"/>
  <c r="AB4137" i="11"/>
  <c r="AC4137" i="11"/>
  <c r="AE4137" i="11"/>
  <c r="X4138" i="11"/>
  <c r="Y4138" i="11"/>
  <c r="Z4138" i="11"/>
  <c r="AA4138" i="11"/>
  <c r="AB4138" i="11"/>
  <c r="AC4138" i="11"/>
  <c r="AE4138" i="11"/>
  <c r="X4139" i="11"/>
  <c r="Y4139" i="11"/>
  <c r="Z4139" i="11"/>
  <c r="AA4139" i="11"/>
  <c r="AB4139" i="11"/>
  <c r="AC4139" i="11"/>
  <c r="AE4139" i="11"/>
  <c r="X4140" i="11"/>
  <c r="Y4140" i="11"/>
  <c r="Z4140" i="11"/>
  <c r="AA4140" i="11"/>
  <c r="AB4140" i="11"/>
  <c r="AC4140" i="11"/>
  <c r="AE4140" i="11"/>
  <c r="X4141" i="11"/>
  <c r="Y4141" i="11"/>
  <c r="Z4141" i="11"/>
  <c r="AA4141" i="11"/>
  <c r="AB4141" i="11"/>
  <c r="AC4141" i="11"/>
  <c r="AE4141" i="11"/>
  <c r="X4142" i="11"/>
  <c r="Y4142" i="11"/>
  <c r="Z4142" i="11"/>
  <c r="AA4142" i="11"/>
  <c r="AB4142" i="11"/>
  <c r="AC4142" i="11"/>
  <c r="AE4142" i="11"/>
  <c r="X4143" i="11"/>
  <c r="Y4143" i="11"/>
  <c r="Z4143" i="11"/>
  <c r="AA4143" i="11"/>
  <c r="AB4143" i="11"/>
  <c r="AC4143" i="11"/>
  <c r="AE4143" i="11"/>
  <c r="X4144" i="11"/>
  <c r="Y4144" i="11"/>
  <c r="Z4144" i="11"/>
  <c r="AA4144" i="11"/>
  <c r="AB4144" i="11"/>
  <c r="AC4144" i="11"/>
  <c r="AE4144" i="11"/>
  <c r="X4145" i="11"/>
  <c r="Y4145" i="11"/>
  <c r="Z4145" i="11"/>
  <c r="AA4145" i="11"/>
  <c r="AB4145" i="11"/>
  <c r="AC4145" i="11"/>
  <c r="AE4145" i="11"/>
  <c r="X4146" i="11"/>
  <c r="Y4146" i="11"/>
  <c r="Z4146" i="11"/>
  <c r="AA4146" i="11"/>
  <c r="AB4146" i="11"/>
  <c r="AC4146" i="11"/>
  <c r="AE4146" i="11"/>
  <c r="X4147" i="11"/>
  <c r="Y4147" i="11"/>
  <c r="Z4147" i="11"/>
  <c r="AA4147" i="11"/>
  <c r="AB4147" i="11"/>
  <c r="AC4147" i="11"/>
  <c r="AE4147" i="11"/>
  <c r="X4148" i="11"/>
  <c r="Y4148" i="11"/>
  <c r="Z4148" i="11"/>
  <c r="AA4148" i="11"/>
  <c r="AB4148" i="11"/>
  <c r="AC4148" i="11"/>
  <c r="AE4148" i="11"/>
  <c r="X4149" i="11"/>
  <c r="Y4149" i="11"/>
  <c r="Z4149" i="11"/>
  <c r="AA4149" i="11"/>
  <c r="AB4149" i="11"/>
  <c r="AC4149" i="11"/>
  <c r="AE4149" i="11"/>
  <c r="X4150" i="11"/>
  <c r="Y4150" i="11"/>
  <c r="Z4150" i="11"/>
  <c r="AA4150" i="11"/>
  <c r="AB4150" i="11"/>
  <c r="AC4150" i="11"/>
  <c r="AE4150" i="11"/>
  <c r="X4151" i="11"/>
  <c r="Y4151" i="11"/>
  <c r="Z4151" i="11"/>
  <c r="AA4151" i="11"/>
  <c r="AB4151" i="11"/>
  <c r="AC4151" i="11"/>
  <c r="AE4151" i="11"/>
  <c r="X4152" i="11"/>
  <c r="Y4152" i="11"/>
  <c r="Z4152" i="11"/>
  <c r="AA4152" i="11"/>
  <c r="AB4152" i="11"/>
  <c r="AC4152" i="11"/>
  <c r="AE4152" i="11"/>
  <c r="X4153" i="11"/>
  <c r="Y4153" i="11"/>
  <c r="Z4153" i="11"/>
  <c r="AA4153" i="11"/>
  <c r="AB4153" i="11"/>
  <c r="AC4153" i="11"/>
  <c r="AE4153" i="11"/>
  <c r="X4154" i="11"/>
  <c r="Y4154" i="11"/>
  <c r="Z4154" i="11"/>
  <c r="AA4154" i="11"/>
  <c r="AB4154" i="11"/>
  <c r="AC4154" i="11"/>
  <c r="AE4154" i="11"/>
  <c r="X4155" i="11"/>
  <c r="Y4155" i="11"/>
  <c r="Z4155" i="11"/>
  <c r="AA4155" i="11"/>
  <c r="AB4155" i="11"/>
  <c r="AC4155" i="11"/>
  <c r="AE4155" i="11"/>
  <c r="X4156" i="11"/>
  <c r="Y4156" i="11"/>
  <c r="Z4156" i="11"/>
  <c r="AA4156" i="11"/>
  <c r="AB4156" i="11"/>
  <c r="AC4156" i="11"/>
  <c r="AE4156" i="11"/>
  <c r="X4157" i="11"/>
  <c r="Y4157" i="11"/>
  <c r="Z4157" i="11"/>
  <c r="AA4157" i="11"/>
  <c r="AB4157" i="11"/>
  <c r="AC4157" i="11"/>
  <c r="AE4157" i="11"/>
  <c r="X4158" i="11"/>
  <c r="Y4158" i="11"/>
  <c r="Z4158" i="11"/>
  <c r="AA4158" i="11"/>
  <c r="AB4158" i="11"/>
  <c r="AC4158" i="11"/>
  <c r="AE4158" i="11"/>
  <c r="X4159" i="11"/>
  <c r="Y4159" i="11"/>
  <c r="Z4159" i="11"/>
  <c r="AA4159" i="11"/>
  <c r="AB4159" i="11"/>
  <c r="AC4159" i="11"/>
  <c r="AE4159" i="11"/>
  <c r="X4160" i="11"/>
  <c r="Y4160" i="11"/>
  <c r="Z4160" i="11"/>
  <c r="AA4160" i="11"/>
  <c r="AB4160" i="11"/>
  <c r="AC4160" i="11"/>
  <c r="AE4160" i="11"/>
  <c r="X4161" i="11"/>
  <c r="Y4161" i="11"/>
  <c r="Z4161" i="11"/>
  <c r="AA4161" i="11"/>
  <c r="AB4161" i="11"/>
  <c r="AC4161" i="11"/>
  <c r="AE4161" i="11"/>
  <c r="X4162" i="11"/>
  <c r="Y4162" i="11"/>
  <c r="Z4162" i="11"/>
  <c r="AA4162" i="11"/>
  <c r="AB4162" i="11"/>
  <c r="AC4162" i="11"/>
  <c r="AE4162" i="11"/>
  <c r="X4163" i="11"/>
  <c r="Y4163" i="11"/>
  <c r="Z4163" i="11"/>
  <c r="AA4163" i="11"/>
  <c r="AB4163" i="11"/>
  <c r="AC4163" i="11"/>
  <c r="AE4163" i="11"/>
  <c r="X4164" i="11"/>
  <c r="Y4164" i="11"/>
  <c r="Z4164" i="11"/>
  <c r="AA4164" i="11"/>
  <c r="AB4164" i="11"/>
  <c r="AC4164" i="11"/>
  <c r="AE4164" i="11"/>
  <c r="X4165" i="11"/>
  <c r="Y4165" i="11"/>
  <c r="Z4165" i="11"/>
  <c r="AA4165" i="11"/>
  <c r="AB4165" i="11"/>
  <c r="AC4165" i="11"/>
  <c r="AE4165" i="11"/>
  <c r="X4166" i="11"/>
  <c r="Y4166" i="11"/>
  <c r="Z4166" i="11"/>
  <c r="AA4166" i="11"/>
  <c r="AB4166" i="11"/>
  <c r="AC4166" i="11"/>
  <c r="AE4166" i="11"/>
  <c r="X4167" i="11"/>
  <c r="Y4167" i="11"/>
  <c r="Z4167" i="11"/>
  <c r="AA4167" i="11"/>
  <c r="AB4167" i="11"/>
  <c r="AC4167" i="11"/>
  <c r="AE4167" i="11"/>
  <c r="X4168" i="11"/>
  <c r="Y4168" i="11"/>
  <c r="Z4168" i="11"/>
  <c r="AA4168" i="11"/>
  <c r="AB4168" i="11"/>
  <c r="AC4168" i="11"/>
  <c r="AE4168" i="11"/>
  <c r="X4169" i="11"/>
  <c r="Y4169" i="11"/>
  <c r="Z4169" i="11"/>
  <c r="AA4169" i="11"/>
  <c r="AB4169" i="11"/>
  <c r="AC4169" i="11"/>
  <c r="AE4169" i="11"/>
  <c r="X4170" i="11"/>
  <c r="Y4170" i="11"/>
  <c r="Z4170" i="11"/>
  <c r="AA4170" i="11"/>
  <c r="AB4170" i="11"/>
  <c r="AC4170" i="11"/>
  <c r="AE4170" i="11"/>
  <c r="X4171" i="11"/>
  <c r="Y4171" i="11"/>
  <c r="Z4171" i="11"/>
  <c r="AA4171" i="11"/>
  <c r="AB4171" i="11"/>
  <c r="AC4171" i="11"/>
  <c r="AE4171" i="11"/>
  <c r="X4172" i="11"/>
  <c r="Y4172" i="11"/>
  <c r="Z4172" i="11"/>
  <c r="AA4172" i="11"/>
  <c r="AB4172" i="11"/>
  <c r="AC4172" i="11"/>
  <c r="AE4172" i="11"/>
  <c r="X4173" i="11"/>
  <c r="Y4173" i="11"/>
  <c r="Z4173" i="11"/>
  <c r="AA4173" i="11"/>
  <c r="AB4173" i="11"/>
  <c r="AC4173" i="11"/>
  <c r="AE4173" i="11"/>
  <c r="X4174" i="11"/>
  <c r="Y4174" i="11"/>
  <c r="Z4174" i="11"/>
  <c r="AA4174" i="11"/>
  <c r="AB4174" i="11"/>
  <c r="AC4174" i="11"/>
  <c r="AE4174" i="11"/>
  <c r="X4175" i="11"/>
  <c r="Y4175" i="11"/>
  <c r="Z4175" i="11"/>
  <c r="AA4175" i="11"/>
  <c r="AB4175" i="11"/>
  <c r="AC4175" i="11"/>
  <c r="AE4175" i="11"/>
  <c r="X4176" i="11"/>
  <c r="Y4176" i="11"/>
  <c r="Z4176" i="11"/>
  <c r="AA4176" i="11"/>
  <c r="AB4176" i="11"/>
  <c r="AC4176" i="11"/>
  <c r="AE4176" i="11"/>
  <c r="X4177" i="11"/>
  <c r="Y4177" i="11"/>
  <c r="Z4177" i="11"/>
  <c r="AA4177" i="11"/>
  <c r="AB4177" i="11"/>
  <c r="AC4177" i="11"/>
  <c r="AE4177" i="11"/>
  <c r="X4178" i="11"/>
  <c r="Y4178" i="11"/>
  <c r="Z4178" i="11"/>
  <c r="AA4178" i="11"/>
  <c r="AB4178" i="11"/>
  <c r="AC4178" i="11"/>
  <c r="AE4178" i="11"/>
  <c r="X4179" i="11"/>
  <c r="Y4179" i="11"/>
  <c r="Z4179" i="11"/>
  <c r="AA4179" i="11"/>
  <c r="AB4179" i="11"/>
  <c r="AC4179" i="11"/>
  <c r="AE4179" i="11"/>
  <c r="X4180" i="11"/>
  <c r="Y4180" i="11"/>
  <c r="Z4180" i="11"/>
  <c r="AA4180" i="11"/>
  <c r="AB4180" i="11"/>
  <c r="AC4180" i="11"/>
  <c r="AE4180" i="11"/>
  <c r="X4181" i="11"/>
  <c r="Y4181" i="11"/>
  <c r="Z4181" i="11"/>
  <c r="AA4181" i="11"/>
  <c r="AB4181" i="11"/>
  <c r="AC4181" i="11"/>
  <c r="AE4181" i="11"/>
  <c r="X4182" i="11"/>
  <c r="Y4182" i="11"/>
  <c r="Z4182" i="11"/>
  <c r="AA4182" i="11"/>
  <c r="AB4182" i="11"/>
  <c r="AC4182" i="11"/>
  <c r="AE4182" i="11"/>
  <c r="X4183" i="11"/>
  <c r="Y4183" i="11"/>
  <c r="Z4183" i="11"/>
  <c r="AA4183" i="11"/>
  <c r="AB4183" i="11"/>
  <c r="AC4183" i="11"/>
  <c r="AE4183" i="11"/>
  <c r="X4184" i="11"/>
  <c r="Y4184" i="11"/>
  <c r="Z4184" i="11"/>
  <c r="AA4184" i="11"/>
  <c r="AB4184" i="11"/>
  <c r="AC4184" i="11"/>
  <c r="AE4184" i="11"/>
  <c r="X4185" i="11"/>
  <c r="Y4185" i="11"/>
  <c r="Z4185" i="11"/>
  <c r="AA4185" i="11"/>
  <c r="AB4185" i="11"/>
  <c r="AC4185" i="11"/>
  <c r="AE4185" i="11"/>
  <c r="X4186" i="11"/>
  <c r="Y4186" i="11"/>
  <c r="Z4186" i="11"/>
  <c r="AA4186" i="11"/>
  <c r="AB4186" i="11"/>
  <c r="AC4186" i="11"/>
  <c r="AE4186" i="11"/>
  <c r="X4187" i="11"/>
  <c r="Y4187" i="11"/>
  <c r="Z4187" i="11"/>
  <c r="AA4187" i="11"/>
  <c r="AB4187" i="11"/>
  <c r="AC4187" i="11"/>
  <c r="AE4187" i="11"/>
  <c r="X4188" i="11"/>
  <c r="Y4188" i="11"/>
  <c r="Z4188" i="11"/>
  <c r="AA4188" i="11"/>
  <c r="AB4188" i="11"/>
  <c r="AC4188" i="11"/>
  <c r="AE4188" i="11"/>
  <c r="X4189" i="11"/>
  <c r="Y4189" i="11"/>
  <c r="Z4189" i="11"/>
  <c r="AA4189" i="11"/>
  <c r="AB4189" i="11"/>
  <c r="AC4189" i="11"/>
  <c r="AE4189" i="11"/>
  <c r="X4190" i="11"/>
  <c r="Y4190" i="11"/>
  <c r="Z4190" i="11"/>
  <c r="AA4190" i="11"/>
  <c r="AB4190" i="11"/>
  <c r="AC4190" i="11"/>
  <c r="AE4190" i="11"/>
  <c r="X4191" i="11"/>
  <c r="Y4191" i="11"/>
  <c r="Z4191" i="11"/>
  <c r="AA4191" i="11"/>
  <c r="AB4191" i="11"/>
  <c r="AC4191" i="11"/>
  <c r="AE4191" i="11"/>
  <c r="X4192" i="11"/>
  <c r="Y4192" i="11"/>
  <c r="Z4192" i="11"/>
  <c r="AA4192" i="11"/>
  <c r="AB4192" i="11"/>
  <c r="AC4192" i="11"/>
  <c r="AE4192" i="11"/>
  <c r="X4193" i="11"/>
  <c r="Y4193" i="11"/>
  <c r="Z4193" i="11"/>
  <c r="AA4193" i="11"/>
  <c r="AB4193" i="11"/>
  <c r="AC4193" i="11"/>
  <c r="AE4193" i="11"/>
  <c r="X4194" i="11"/>
  <c r="Y4194" i="11"/>
  <c r="Z4194" i="11"/>
  <c r="AA4194" i="11"/>
  <c r="AB4194" i="11"/>
  <c r="AC4194" i="11"/>
  <c r="AE4194" i="11"/>
  <c r="X4195" i="11"/>
  <c r="Y4195" i="11"/>
  <c r="Z4195" i="11"/>
  <c r="AA4195" i="11"/>
  <c r="AB4195" i="11"/>
  <c r="AC4195" i="11"/>
  <c r="AE4195" i="11"/>
  <c r="X4196" i="11"/>
  <c r="Y4196" i="11"/>
  <c r="Z4196" i="11"/>
  <c r="AA4196" i="11"/>
  <c r="AB4196" i="11"/>
  <c r="AC4196" i="11"/>
  <c r="AE4196" i="11"/>
  <c r="X4197" i="11"/>
  <c r="Y4197" i="11"/>
  <c r="Z4197" i="11"/>
  <c r="AA4197" i="11"/>
  <c r="AB4197" i="11"/>
  <c r="AC4197" i="11"/>
  <c r="AE4197" i="11"/>
  <c r="X4198" i="11"/>
  <c r="Y4198" i="11"/>
  <c r="Z4198" i="11"/>
  <c r="AA4198" i="11"/>
  <c r="AB4198" i="11"/>
  <c r="AC4198" i="11"/>
  <c r="AE4198" i="11"/>
  <c r="X4199" i="11"/>
  <c r="Y4199" i="11"/>
  <c r="Z4199" i="11"/>
  <c r="AA4199" i="11"/>
  <c r="AB4199" i="11"/>
  <c r="AC4199" i="11"/>
  <c r="AE4199" i="11"/>
  <c r="X4200" i="11"/>
  <c r="Y4200" i="11"/>
  <c r="Z4200" i="11"/>
  <c r="AA4200" i="11"/>
  <c r="AB4200" i="11"/>
  <c r="AC4200" i="11"/>
  <c r="AE4200" i="11"/>
  <c r="X4201" i="11"/>
  <c r="Y4201" i="11"/>
  <c r="Z4201" i="11"/>
  <c r="AA4201" i="11"/>
  <c r="AB4201" i="11"/>
  <c r="AC4201" i="11"/>
  <c r="AE4201" i="11"/>
  <c r="X4202" i="11"/>
  <c r="Y4202" i="11"/>
  <c r="Z4202" i="11"/>
  <c r="AA4202" i="11"/>
  <c r="AB4202" i="11"/>
  <c r="AC4202" i="11"/>
  <c r="AE4202" i="11"/>
  <c r="X4203" i="11"/>
  <c r="Y4203" i="11"/>
  <c r="Z4203" i="11"/>
  <c r="AA4203" i="11"/>
  <c r="AB4203" i="11"/>
  <c r="AC4203" i="11"/>
  <c r="AE4203" i="11"/>
  <c r="X4204" i="11"/>
  <c r="Y4204" i="11"/>
  <c r="Z4204" i="11"/>
  <c r="AA4204" i="11"/>
  <c r="AB4204" i="11"/>
  <c r="AC4204" i="11"/>
  <c r="AE4204" i="11"/>
  <c r="X4205" i="11"/>
  <c r="Y4205" i="11"/>
  <c r="Z4205" i="11"/>
  <c r="AA4205" i="11"/>
  <c r="AB4205" i="11"/>
  <c r="AC4205" i="11"/>
  <c r="AE4205" i="11"/>
  <c r="X4206" i="11"/>
  <c r="Y4206" i="11"/>
  <c r="Z4206" i="11"/>
  <c r="AA4206" i="11"/>
  <c r="AB4206" i="11"/>
  <c r="AC4206" i="11"/>
  <c r="AE4206" i="11"/>
  <c r="X4207" i="11"/>
  <c r="Y4207" i="11"/>
  <c r="Z4207" i="11"/>
  <c r="AA4207" i="11"/>
  <c r="AB4207" i="11"/>
  <c r="AC4207" i="11"/>
  <c r="AE4207" i="11"/>
  <c r="X4208" i="11"/>
  <c r="Y4208" i="11"/>
  <c r="Z4208" i="11"/>
  <c r="AA4208" i="11"/>
  <c r="AB4208" i="11"/>
  <c r="AC4208" i="11"/>
  <c r="AE4208" i="11"/>
  <c r="X4209" i="11"/>
  <c r="Y4209" i="11"/>
  <c r="Z4209" i="11"/>
  <c r="AA4209" i="11"/>
  <c r="AB4209" i="11"/>
  <c r="AC4209" i="11"/>
  <c r="AE4209" i="11"/>
  <c r="X4210" i="11"/>
  <c r="Y4210" i="11"/>
  <c r="Z4210" i="11"/>
  <c r="AA4210" i="11"/>
  <c r="AB4210" i="11"/>
  <c r="AC4210" i="11"/>
  <c r="AE4210" i="11"/>
  <c r="X4211" i="11"/>
  <c r="Y4211" i="11"/>
  <c r="Z4211" i="11"/>
  <c r="AA4211" i="11"/>
  <c r="AB4211" i="11"/>
  <c r="AC4211" i="11"/>
  <c r="AE4211" i="11"/>
  <c r="X4212" i="11"/>
  <c r="Y4212" i="11"/>
  <c r="Z4212" i="11"/>
  <c r="AA4212" i="11"/>
  <c r="AB4212" i="11"/>
  <c r="AC4212" i="11"/>
  <c r="AE4212" i="11"/>
  <c r="X4213" i="11"/>
  <c r="Y4213" i="11"/>
  <c r="Z4213" i="11"/>
  <c r="AA4213" i="11"/>
  <c r="AB4213" i="11"/>
  <c r="AC4213" i="11"/>
  <c r="AE4213" i="11"/>
  <c r="X4214" i="11"/>
  <c r="Y4214" i="11"/>
  <c r="Z4214" i="11"/>
  <c r="AA4214" i="11"/>
  <c r="AB4214" i="11"/>
  <c r="AC4214" i="11"/>
  <c r="AE4214" i="11"/>
  <c r="X4215" i="11"/>
  <c r="Y4215" i="11"/>
  <c r="Z4215" i="11"/>
  <c r="AA4215" i="11"/>
  <c r="AB4215" i="11"/>
  <c r="AC4215" i="11"/>
  <c r="AE4215" i="11"/>
  <c r="X4216" i="11"/>
  <c r="Y4216" i="11"/>
  <c r="Z4216" i="11"/>
  <c r="AA4216" i="11"/>
  <c r="AB4216" i="11"/>
  <c r="AC4216" i="11"/>
  <c r="AE4216" i="11"/>
  <c r="X4217" i="11"/>
  <c r="Y4217" i="11"/>
  <c r="Z4217" i="11"/>
  <c r="AA4217" i="11"/>
  <c r="AB4217" i="11"/>
  <c r="AC4217" i="11"/>
  <c r="AE4217" i="11"/>
  <c r="X4218" i="11"/>
  <c r="Y4218" i="11"/>
  <c r="Z4218" i="11"/>
  <c r="AA4218" i="11"/>
  <c r="AB4218" i="11"/>
  <c r="AC4218" i="11"/>
  <c r="AE4218" i="11"/>
  <c r="X4219" i="11"/>
  <c r="Y4219" i="11"/>
  <c r="Z4219" i="11"/>
  <c r="AA4219" i="11"/>
  <c r="AB4219" i="11"/>
  <c r="AC4219" i="11"/>
  <c r="AE4219" i="11"/>
  <c r="X4220" i="11"/>
  <c r="Y4220" i="11"/>
  <c r="Z4220" i="11"/>
  <c r="AA4220" i="11"/>
  <c r="AB4220" i="11"/>
  <c r="AC4220" i="11"/>
  <c r="AE4220" i="11"/>
  <c r="X4221" i="11"/>
  <c r="Y4221" i="11"/>
  <c r="Z4221" i="11"/>
  <c r="AA4221" i="11"/>
  <c r="AB4221" i="11"/>
  <c r="AC4221" i="11"/>
  <c r="AE4221" i="11"/>
  <c r="X4222" i="11"/>
  <c r="Y4222" i="11"/>
  <c r="Z4222" i="11"/>
  <c r="AA4222" i="11"/>
  <c r="AB4222" i="11"/>
  <c r="AC4222" i="11"/>
  <c r="AE4222" i="11"/>
  <c r="X4223" i="11"/>
  <c r="Y4223" i="11"/>
  <c r="Z4223" i="11"/>
  <c r="AA4223" i="11"/>
  <c r="AB4223" i="11"/>
  <c r="AC4223" i="11"/>
  <c r="AE4223" i="11"/>
  <c r="X4224" i="11"/>
  <c r="Y4224" i="11"/>
  <c r="Z4224" i="11"/>
  <c r="AA4224" i="11"/>
  <c r="AB4224" i="11"/>
  <c r="AC4224" i="11"/>
  <c r="AE4224" i="11"/>
  <c r="X4225" i="11"/>
  <c r="Y4225" i="11"/>
  <c r="Z4225" i="11"/>
  <c r="AA4225" i="11"/>
  <c r="AB4225" i="11"/>
  <c r="AC4225" i="11"/>
  <c r="AE4225" i="11"/>
  <c r="X4226" i="11"/>
  <c r="Y4226" i="11"/>
  <c r="Z4226" i="11"/>
  <c r="AA4226" i="11"/>
  <c r="AB4226" i="11"/>
  <c r="AC4226" i="11"/>
  <c r="AE4226" i="11"/>
  <c r="X4227" i="11"/>
  <c r="Y4227" i="11"/>
  <c r="Z4227" i="11"/>
  <c r="AA4227" i="11"/>
  <c r="AB4227" i="11"/>
  <c r="AC4227" i="11"/>
  <c r="AE4227" i="11"/>
  <c r="X4228" i="11"/>
  <c r="Y4228" i="11"/>
  <c r="Z4228" i="11"/>
  <c r="AA4228" i="11"/>
  <c r="AB4228" i="11"/>
  <c r="AC4228" i="11"/>
  <c r="AE4228" i="11"/>
  <c r="X4229" i="11"/>
  <c r="Y4229" i="11"/>
  <c r="Z4229" i="11"/>
  <c r="AA4229" i="11"/>
  <c r="AB4229" i="11"/>
  <c r="AC4229" i="11"/>
  <c r="AE4229" i="11"/>
  <c r="X4230" i="11"/>
  <c r="Y4230" i="11"/>
  <c r="Z4230" i="11"/>
  <c r="AA4230" i="11"/>
  <c r="AB4230" i="11"/>
  <c r="AC4230" i="11"/>
  <c r="AE4230" i="11"/>
  <c r="X4231" i="11"/>
  <c r="Y4231" i="11"/>
  <c r="Z4231" i="11"/>
  <c r="AA4231" i="11"/>
  <c r="AB4231" i="11"/>
  <c r="AC4231" i="11"/>
  <c r="AE4231" i="11"/>
  <c r="X4232" i="11"/>
  <c r="Y4232" i="11"/>
  <c r="Z4232" i="11"/>
  <c r="AA4232" i="11"/>
  <c r="AB4232" i="11"/>
  <c r="AC4232" i="11"/>
  <c r="AE4232" i="11"/>
  <c r="X4233" i="11"/>
  <c r="Y4233" i="11"/>
  <c r="Z4233" i="11"/>
  <c r="AA4233" i="11"/>
  <c r="AB4233" i="11"/>
  <c r="AC4233" i="11"/>
  <c r="AE4233" i="11"/>
  <c r="X4234" i="11"/>
  <c r="Y4234" i="11"/>
  <c r="Z4234" i="11"/>
  <c r="AA4234" i="11"/>
  <c r="AB4234" i="11"/>
  <c r="AC4234" i="11"/>
  <c r="AE4234" i="11"/>
  <c r="X4235" i="11"/>
  <c r="Y4235" i="11"/>
  <c r="Z4235" i="11"/>
  <c r="AA4235" i="11"/>
  <c r="AB4235" i="11"/>
  <c r="AC4235" i="11"/>
  <c r="AE4235" i="11"/>
  <c r="X4236" i="11"/>
  <c r="Y4236" i="11"/>
  <c r="Z4236" i="11"/>
  <c r="AA4236" i="11"/>
  <c r="AB4236" i="11"/>
  <c r="AC4236" i="11"/>
  <c r="AE4236" i="11"/>
  <c r="X4237" i="11"/>
  <c r="Y4237" i="11"/>
  <c r="Z4237" i="11"/>
  <c r="AA4237" i="11"/>
  <c r="AB4237" i="11"/>
  <c r="AC4237" i="11"/>
  <c r="AE4237" i="11"/>
  <c r="X4238" i="11"/>
  <c r="Y4238" i="11"/>
  <c r="Z4238" i="11"/>
  <c r="AA4238" i="11"/>
  <c r="AB4238" i="11"/>
  <c r="AC4238" i="11"/>
  <c r="AE4238" i="11"/>
  <c r="X4239" i="11"/>
  <c r="Y4239" i="11"/>
  <c r="Z4239" i="11"/>
  <c r="AA4239" i="11"/>
  <c r="AB4239" i="11"/>
  <c r="AC4239" i="11"/>
  <c r="AE4239" i="11"/>
  <c r="X4240" i="11"/>
  <c r="Y4240" i="11"/>
  <c r="Z4240" i="11"/>
  <c r="AA4240" i="11"/>
  <c r="AB4240" i="11"/>
  <c r="AC4240" i="11"/>
  <c r="AE4240" i="11"/>
  <c r="X4241" i="11"/>
  <c r="Y4241" i="11"/>
  <c r="Z4241" i="11"/>
  <c r="AA4241" i="11"/>
  <c r="AB4241" i="11"/>
  <c r="AC4241" i="11"/>
  <c r="AE4241" i="11"/>
  <c r="X4242" i="11"/>
  <c r="Y4242" i="11"/>
  <c r="Z4242" i="11"/>
  <c r="AA4242" i="11"/>
  <c r="AB4242" i="11"/>
  <c r="AC4242" i="11"/>
  <c r="AE4242" i="11"/>
  <c r="X4243" i="11"/>
  <c r="Y4243" i="11"/>
  <c r="Z4243" i="11"/>
  <c r="AA4243" i="11"/>
  <c r="AB4243" i="11"/>
  <c r="AC4243" i="11"/>
  <c r="AE4243" i="11"/>
  <c r="X4244" i="11"/>
  <c r="Y4244" i="11"/>
  <c r="Z4244" i="11"/>
  <c r="AA4244" i="11"/>
  <c r="AB4244" i="11"/>
  <c r="AC4244" i="11"/>
  <c r="AE4244" i="11"/>
  <c r="X4245" i="11"/>
  <c r="Y4245" i="11"/>
  <c r="Z4245" i="11"/>
  <c r="AA4245" i="11"/>
  <c r="AB4245" i="11"/>
  <c r="AC4245" i="11"/>
  <c r="AE4245" i="11"/>
  <c r="X4246" i="11"/>
  <c r="Y4246" i="11"/>
  <c r="Z4246" i="11"/>
  <c r="AA4246" i="11"/>
  <c r="AB4246" i="11"/>
  <c r="AC4246" i="11"/>
  <c r="AE4246" i="11"/>
  <c r="X4247" i="11"/>
  <c r="Y4247" i="11"/>
  <c r="Z4247" i="11"/>
  <c r="AA4247" i="11"/>
  <c r="AB4247" i="11"/>
  <c r="AC4247" i="11"/>
  <c r="AE4247" i="11"/>
  <c r="X4248" i="11"/>
  <c r="Y4248" i="11"/>
  <c r="Z4248" i="11"/>
  <c r="AA4248" i="11"/>
  <c r="AB4248" i="11"/>
  <c r="AC4248" i="11"/>
  <c r="AE4248" i="11"/>
  <c r="X4249" i="11"/>
  <c r="Y4249" i="11"/>
  <c r="Z4249" i="11"/>
  <c r="AA4249" i="11"/>
  <c r="AB4249" i="11"/>
  <c r="AC4249" i="11"/>
  <c r="AE4249" i="11"/>
  <c r="X4250" i="11"/>
  <c r="Y4250" i="11"/>
  <c r="Z4250" i="11"/>
  <c r="AA4250" i="11"/>
  <c r="AB4250" i="11"/>
  <c r="AC4250" i="11"/>
  <c r="AE4250" i="11"/>
  <c r="X4251" i="11"/>
  <c r="Y4251" i="11"/>
  <c r="Z4251" i="11"/>
  <c r="AA4251" i="11"/>
  <c r="AB4251" i="11"/>
  <c r="AC4251" i="11"/>
  <c r="AE4251" i="11"/>
  <c r="X4252" i="11"/>
  <c r="Y4252" i="11"/>
  <c r="Z4252" i="11"/>
  <c r="AA4252" i="11"/>
  <c r="AB4252" i="11"/>
  <c r="AC4252" i="11"/>
  <c r="AE4252" i="11"/>
  <c r="X4253" i="11"/>
  <c r="Y4253" i="11"/>
  <c r="Z4253" i="11"/>
  <c r="AA4253" i="11"/>
  <c r="AB4253" i="11"/>
  <c r="AC4253" i="11"/>
  <c r="AE4253" i="11"/>
  <c r="X4254" i="11"/>
  <c r="Y4254" i="11"/>
  <c r="Z4254" i="11"/>
  <c r="AA4254" i="11"/>
  <c r="AB4254" i="11"/>
  <c r="AC4254" i="11"/>
  <c r="AE4254" i="11"/>
  <c r="X4255" i="11"/>
  <c r="Y4255" i="11"/>
  <c r="Z4255" i="11"/>
  <c r="AA4255" i="11"/>
  <c r="AB4255" i="11"/>
  <c r="AC4255" i="11"/>
  <c r="AE4255" i="11"/>
  <c r="X4256" i="11"/>
  <c r="Y4256" i="11"/>
  <c r="Z4256" i="11"/>
  <c r="AA4256" i="11"/>
  <c r="AB4256" i="11"/>
  <c r="AC4256" i="11"/>
  <c r="AE4256" i="11"/>
  <c r="X4257" i="11"/>
  <c r="Y4257" i="11"/>
  <c r="Z4257" i="11"/>
  <c r="AA4257" i="11"/>
  <c r="AB4257" i="11"/>
  <c r="AC4257" i="11"/>
  <c r="AE4257" i="11"/>
  <c r="X4258" i="11"/>
  <c r="Y4258" i="11"/>
  <c r="Z4258" i="11"/>
  <c r="AA4258" i="11"/>
  <c r="AB4258" i="11"/>
  <c r="AC4258" i="11"/>
  <c r="AE4258" i="11"/>
  <c r="X4259" i="11"/>
  <c r="Y4259" i="11"/>
  <c r="Z4259" i="11"/>
  <c r="AA4259" i="11"/>
  <c r="AB4259" i="11"/>
  <c r="AC4259" i="11"/>
  <c r="AE4259" i="11"/>
  <c r="X4260" i="11"/>
  <c r="Y4260" i="11"/>
  <c r="Z4260" i="11"/>
  <c r="AA4260" i="11"/>
  <c r="AB4260" i="11"/>
  <c r="AC4260" i="11"/>
  <c r="AE4260" i="11"/>
  <c r="X4261" i="11"/>
  <c r="Y4261" i="11"/>
  <c r="Z4261" i="11"/>
  <c r="AA4261" i="11"/>
  <c r="AB4261" i="11"/>
  <c r="AC4261" i="11"/>
  <c r="AE4261" i="11"/>
  <c r="X4262" i="11"/>
  <c r="Y4262" i="11"/>
  <c r="Z4262" i="11"/>
  <c r="AA4262" i="11"/>
  <c r="AB4262" i="11"/>
  <c r="AC4262" i="11"/>
  <c r="AE4262" i="11"/>
  <c r="X4263" i="11"/>
  <c r="Y4263" i="11"/>
  <c r="Z4263" i="11"/>
  <c r="AA4263" i="11"/>
  <c r="AB4263" i="11"/>
  <c r="AC4263" i="11"/>
  <c r="AE4263" i="11"/>
  <c r="X4264" i="11"/>
  <c r="Y4264" i="11"/>
  <c r="Z4264" i="11"/>
  <c r="AA4264" i="11"/>
  <c r="AB4264" i="11"/>
  <c r="AC4264" i="11"/>
  <c r="AE4264" i="11"/>
  <c r="X4265" i="11"/>
  <c r="Y4265" i="11"/>
  <c r="Z4265" i="11"/>
  <c r="AA4265" i="11"/>
  <c r="AB4265" i="11"/>
  <c r="AC4265" i="11"/>
  <c r="AE4265" i="11"/>
  <c r="X4266" i="11"/>
  <c r="Y4266" i="11"/>
  <c r="Z4266" i="11"/>
  <c r="AA4266" i="11"/>
  <c r="AB4266" i="11"/>
  <c r="AC4266" i="11"/>
  <c r="AE4266" i="11"/>
  <c r="X4267" i="11"/>
  <c r="Y4267" i="11"/>
  <c r="Z4267" i="11"/>
  <c r="AA4267" i="11"/>
  <c r="AB4267" i="11"/>
  <c r="AC4267" i="11"/>
  <c r="AE4267" i="11"/>
  <c r="X4268" i="11"/>
  <c r="Y4268" i="11"/>
  <c r="Z4268" i="11"/>
  <c r="AA4268" i="11"/>
  <c r="AB4268" i="11"/>
  <c r="AC4268" i="11"/>
  <c r="AE4268" i="11"/>
  <c r="X4269" i="11"/>
  <c r="Y4269" i="11"/>
  <c r="Z4269" i="11"/>
  <c r="AA4269" i="11"/>
  <c r="AB4269" i="11"/>
  <c r="AC4269" i="11"/>
  <c r="AE4269" i="11"/>
  <c r="X4270" i="11"/>
  <c r="Y4270" i="11"/>
  <c r="Z4270" i="11"/>
  <c r="AA4270" i="11"/>
  <c r="AB4270" i="11"/>
  <c r="AC4270" i="11"/>
  <c r="AE4270" i="11"/>
  <c r="X4271" i="11"/>
  <c r="Y4271" i="11"/>
  <c r="Z4271" i="11"/>
  <c r="AA4271" i="11"/>
  <c r="AB4271" i="11"/>
  <c r="AC4271" i="11"/>
  <c r="AE4271" i="11"/>
  <c r="X4272" i="11"/>
  <c r="Y4272" i="11"/>
  <c r="Z4272" i="11"/>
  <c r="AA4272" i="11"/>
  <c r="AB4272" i="11"/>
  <c r="AC4272" i="11"/>
  <c r="AE4272" i="11"/>
  <c r="X4273" i="11"/>
  <c r="Y4273" i="11"/>
  <c r="Z4273" i="11"/>
  <c r="AA4273" i="11"/>
  <c r="AB4273" i="11"/>
  <c r="AC4273" i="11"/>
  <c r="AE4273" i="11"/>
  <c r="X4274" i="11"/>
  <c r="Y4274" i="11"/>
  <c r="Z4274" i="11"/>
  <c r="AA4274" i="11"/>
  <c r="AB4274" i="11"/>
  <c r="AC4274" i="11"/>
  <c r="AE4274" i="11"/>
  <c r="X4275" i="11"/>
  <c r="Y4275" i="11"/>
  <c r="Z4275" i="11"/>
  <c r="AA4275" i="11"/>
  <c r="AB4275" i="11"/>
  <c r="AC4275" i="11"/>
  <c r="AE4275" i="11"/>
  <c r="X4276" i="11"/>
  <c r="Y4276" i="11"/>
  <c r="Z4276" i="11"/>
  <c r="AA4276" i="11"/>
  <c r="AB4276" i="11"/>
  <c r="AC4276" i="11"/>
  <c r="AE4276" i="11"/>
  <c r="X4277" i="11"/>
  <c r="Y4277" i="11"/>
  <c r="Z4277" i="11"/>
  <c r="AA4277" i="11"/>
  <c r="AB4277" i="11"/>
  <c r="AC4277" i="11"/>
  <c r="AE4277" i="11"/>
  <c r="X4278" i="11"/>
  <c r="Y4278" i="11"/>
  <c r="Z4278" i="11"/>
  <c r="AA4278" i="11"/>
  <c r="AB4278" i="11"/>
  <c r="AC4278" i="11"/>
  <c r="AE4278" i="11"/>
  <c r="X4279" i="11"/>
  <c r="Y4279" i="11"/>
  <c r="Z4279" i="11"/>
  <c r="AA4279" i="11"/>
  <c r="AB4279" i="11"/>
  <c r="AC4279" i="11"/>
  <c r="AE4279" i="11"/>
  <c r="X4280" i="11"/>
  <c r="Y4280" i="11"/>
  <c r="Z4280" i="11"/>
  <c r="AA4280" i="11"/>
  <c r="AB4280" i="11"/>
  <c r="AC4280" i="11"/>
  <c r="AE4280" i="11"/>
  <c r="X4281" i="11"/>
  <c r="Y4281" i="11"/>
  <c r="Z4281" i="11"/>
  <c r="AA4281" i="11"/>
  <c r="AB4281" i="11"/>
  <c r="AC4281" i="11"/>
  <c r="AE4281" i="11"/>
  <c r="X4282" i="11"/>
  <c r="Y4282" i="11"/>
  <c r="Z4282" i="11"/>
  <c r="AA4282" i="11"/>
  <c r="AB4282" i="11"/>
  <c r="AC4282" i="11"/>
  <c r="AE4282" i="11"/>
  <c r="X4283" i="11"/>
  <c r="Y4283" i="11"/>
  <c r="Z4283" i="11"/>
  <c r="AA4283" i="11"/>
  <c r="AB4283" i="11"/>
  <c r="AC4283" i="11"/>
  <c r="AE4283" i="11"/>
  <c r="X4284" i="11"/>
  <c r="Y4284" i="11"/>
  <c r="Z4284" i="11"/>
  <c r="AA4284" i="11"/>
  <c r="AB4284" i="11"/>
  <c r="AC4284" i="11"/>
  <c r="AE4284" i="11"/>
  <c r="X4285" i="11"/>
  <c r="Y4285" i="11"/>
  <c r="Z4285" i="11"/>
  <c r="AA4285" i="11"/>
  <c r="AB4285" i="11"/>
  <c r="AC4285" i="11"/>
  <c r="AE4285" i="11"/>
  <c r="X4286" i="11"/>
  <c r="Y4286" i="11"/>
  <c r="Z4286" i="11"/>
  <c r="AA4286" i="11"/>
  <c r="AB4286" i="11"/>
  <c r="AC4286" i="11"/>
  <c r="AE4286" i="11"/>
  <c r="X4287" i="11"/>
  <c r="Y4287" i="11"/>
  <c r="Z4287" i="11"/>
  <c r="AA4287" i="11"/>
  <c r="AB4287" i="11"/>
  <c r="AC4287" i="11"/>
  <c r="AE4287" i="11"/>
  <c r="X4288" i="11"/>
  <c r="Y4288" i="11"/>
  <c r="Z4288" i="11"/>
  <c r="AA4288" i="11"/>
  <c r="AB4288" i="11"/>
  <c r="AC4288" i="11"/>
  <c r="AE4288" i="11"/>
  <c r="X4289" i="11"/>
  <c r="Y4289" i="11"/>
  <c r="Z4289" i="11"/>
  <c r="AA4289" i="11"/>
  <c r="AB4289" i="11"/>
  <c r="AC4289" i="11"/>
  <c r="AE4289" i="11"/>
  <c r="X4290" i="11"/>
  <c r="Y4290" i="11"/>
  <c r="Z4290" i="11"/>
  <c r="AA4290" i="11"/>
  <c r="AB4290" i="11"/>
  <c r="AC4290" i="11"/>
  <c r="AE4290" i="11"/>
  <c r="X4291" i="11"/>
  <c r="Y4291" i="11"/>
  <c r="Z4291" i="11"/>
  <c r="AA4291" i="11"/>
  <c r="AB4291" i="11"/>
  <c r="AC4291" i="11"/>
  <c r="AE4291" i="11"/>
  <c r="X4292" i="11"/>
  <c r="Y4292" i="11"/>
  <c r="Z4292" i="11"/>
  <c r="AA4292" i="11"/>
  <c r="AB4292" i="11"/>
  <c r="AC4292" i="11"/>
  <c r="AE4292" i="11"/>
  <c r="X4293" i="11"/>
  <c r="Y4293" i="11"/>
  <c r="Z4293" i="11"/>
  <c r="AA4293" i="11"/>
  <c r="AB4293" i="11"/>
  <c r="AC4293" i="11"/>
  <c r="AE4293" i="11"/>
  <c r="X4294" i="11"/>
  <c r="Y4294" i="11"/>
  <c r="Z4294" i="11"/>
  <c r="AA4294" i="11"/>
  <c r="AB4294" i="11"/>
  <c r="AC4294" i="11"/>
  <c r="AE4294" i="11"/>
  <c r="X4295" i="11"/>
  <c r="Y4295" i="11"/>
  <c r="Z4295" i="11"/>
  <c r="AA4295" i="11"/>
  <c r="AB4295" i="11"/>
  <c r="AC4295" i="11"/>
  <c r="AE4295" i="11"/>
  <c r="X4296" i="11"/>
  <c r="Y4296" i="11"/>
  <c r="Z4296" i="11"/>
  <c r="AA4296" i="11"/>
  <c r="AB4296" i="11"/>
  <c r="AC4296" i="11"/>
  <c r="AE4296" i="11"/>
  <c r="X4297" i="11"/>
  <c r="Y4297" i="11"/>
  <c r="Z4297" i="11"/>
  <c r="AA4297" i="11"/>
  <c r="AB4297" i="11"/>
  <c r="AC4297" i="11"/>
  <c r="AE4297" i="11"/>
  <c r="X4298" i="11"/>
  <c r="Y4298" i="11"/>
  <c r="Z4298" i="11"/>
  <c r="AA4298" i="11"/>
  <c r="AB4298" i="11"/>
  <c r="AC4298" i="11"/>
  <c r="AE4298" i="11"/>
  <c r="X4299" i="11"/>
  <c r="Y4299" i="11"/>
  <c r="Z4299" i="11"/>
  <c r="AA4299" i="11"/>
  <c r="AB4299" i="11"/>
  <c r="AC4299" i="11"/>
  <c r="AE4299" i="11"/>
  <c r="X4300" i="11"/>
  <c r="Y4300" i="11"/>
  <c r="Z4300" i="11"/>
  <c r="AA4300" i="11"/>
  <c r="AB4300" i="11"/>
  <c r="AC4300" i="11"/>
  <c r="AE4300" i="11"/>
  <c r="X4301" i="11"/>
  <c r="Y4301" i="11"/>
  <c r="Z4301" i="11"/>
  <c r="AA4301" i="11"/>
  <c r="AB4301" i="11"/>
  <c r="AC4301" i="11"/>
  <c r="AE4301" i="11"/>
  <c r="X4302" i="11"/>
  <c r="Y4302" i="11"/>
  <c r="Z4302" i="11"/>
  <c r="AA4302" i="11"/>
  <c r="AB4302" i="11"/>
  <c r="AC4302" i="11"/>
  <c r="AE4302" i="11"/>
  <c r="X4303" i="11"/>
  <c r="Y4303" i="11"/>
  <c r="Z4303" i="11"/>
  <c r="AA4303" i="11"/>
  <c r="AB4303" i="11"/>
  <c r="AC4303" i="11"/>
  <c r="AE4303" i="11"/>
  <c r="X4304" i="11"/>
  <c r="Y4304" i="11"/>
  <c r="Z4304" i="11"/>
  <c r="AA4304" i="11"/>
  <c r="AB4304" i="11"/>
  <c r="AC4304" i="11"/>
  <c r="AE4304" i="11"/>
  <c r="X4305" i="11"/>
  <c r="Y4305" i="11"/>
  <c r="Z4305" i="11"/>
  <c r="AA4305" i="11"/>
  <c r="AB4305" i="11"/>
  <c r="AC4305" i="11"/>
  <c r="AE4305" i="11"/>
  <c r="X4306" i="11"/>
  <c r="Y4306" i="11"/>
  <c r="Z4306" i="11"/>
  <c r="AA4306" i="11"/>
  <c r="AB4306" i="11"/>
  <c r="AC4306" i="11"/>
  <c r="AE4306" i="11"/>
  <c r="X4307" i="11"/>
  <c r="Y4307" i="11"/>
  <c r="Z4307" i="11"/>
  <c r="AA4307" i="11"/>
  <c r="AB4307" i="11"/>
  <c r="AC4307" i="11"/>
  <c r="AE4307" i="11"/>
  <c r="X4308" i="11"/>
  <c r="Y4308" i="11"/>
  <c r="Z4308" i="11"/>
  <c r="AA4308" i="11"/>
  <c r="AB4308" i="11"/>
  <c r="AC4308" i="11"/>
  <c r="AE4308" i="11"/>
  <c r="X4309" i="11"/>
  <c r="Y4309" i="11"/>
  <c r="Z4309" i="11"/>
  <c r="AA4309" i="11"/>
  <c r="AB4309" i="11"/>
  <c r="AC4309" i="11"/>
  <c r="AE4309" i="11"/>
  <c r="X4310" i="11"/>
  <c r="Y4310" i="11"/>
  <c r="Z4310" i="11"/>
  <c r="AA4310" i="11"/>
  <c r="AB4310" i="11"/>
  <c r="AC4310" i="11"/>
  <c r="AE4310" i="11"/>
  <c r="X4311" i="11"/>
  <c r="Y4311" i="11"/>
  <c r="Z4311" i="11"/>
  <c r="AA4311" i="11"/>
  <c r="AB4311" i="11"/>
  <c r="AC4311" i="11"/>
  <c r="AE4311" i="11"/>
  <c r="X4312" i="11"/>
  <c r="Y4312" i="11"/>
  <c r="Z4312" i="11"/>
  <c r="AA4312" i="11"/>
  <c r="AB4312" i="11"/>
  <c r="AC4312" i="11"/>
  <c r="AE4312" i="11"/>
  <c r="X4313" i="11"/>
  <c r="Y4313" i="11"/>
  <c r="Z4313" i="11"/>
  <c r="AA4313" i="11"/>
  <c r="AB4313" i="11"/>
  <c r="AC4313" i="11"/>
  <c r="AE4313" i="11"/>
  <c r="X4314" i="11"/>
  <c r="Y4314" i="11"/>
  <c r="Z4314" i="11"/>
  <c r="AA4314" i="11"/>
  <c r="AB4314" i="11"/>
  <c r="AC4314" i="11"/>
  <c r="AE4314" i="11"/>
  <c r="X4315" i="11"/>
  <c r="Y4315" i="11"/>
  <c r="Z4315" i="11"/>
  <c r="AA4315" i="11"/>
  <c r="AB4315" i="11"/>
  <c r="AC4315" i="11"/>
  <c r="AE4315" i="11"/>
  <c r="X4316" i="11"/>
  <c r="Y4316" i="11"/>
  <c r="Z4316" i="11"/>
  <c r="AA4316" i="11"/>
  <c r="AB4316" i="11"/>
  <c r="AC4316" i="11"/>
  <c r="AE4316" i="11"/>
  <c r="X4317" i="11"/>
  <c r="Y4317" i="11"/>
  <c r="Z4317" i="11"/>
  <c r="AA4317" i="11"/>
  <c r="AB4317" i="11"/>
  <c r="AC4317" i="11"/>
  <c r="AE4317" i="11"/>
  <c r="X4318" i="11"/>
  <c r="Y4318" i="11"/>
  <c r="Z4318" i="11"/>
  <c r="AA4318" i="11"/>
  <c r="AB4318" i="11"/>
  <c r="AC4318" i="11"/>
  <c r="AE4318" i="11"/>
  <c r="X4319" i="11"/>
  <c r="Y4319" i="11"/>
  <c r="Z4319" i="11"/>
  <c r="AA4319" i="11"/>
  <c r="AB4319" i="11"/>
  <c r="AC4319" i="11"/>
  <c r="AE4319" i="11"/>
  <c r="X4320" i="11"/>
  <c r="Y4320" i="11"/>
  <c r="Z4320" i="11"/>
  <c r="AA4320" i="11"/>
  <c r="AB4320" i="11"/>
  <c r="AC4320" i="11"/>
  <c r="AE4320" i="11"/>
  <c r="X4321" i="11"/>
  <c r="Y4321" i="11"/>
  <c r="Z4321" i="11"/>
  <c r="AA4321" i="11"/>
  <c r="AB4321" i="11"/>
  <c r="AC4321" i="11"/>
  <c r="AE4321" i="11"/>
  <c r="X4322" i="11"/>
  <c r="Y4322" i="11"/>
  <c r="Z4322" i="11"/>
  <c r="AA4322" i="11"/>
  <c r="AB4322" i="11"/>
  <c r="AC4322" i="11"/>
  <c r="AE4322" i="11"/>
  <c r="X4323" i="11"/>
  <c r="Y4323" i="11"/>
  <c r="Z4323" i="11"/>
  <c r="AA4323" i="11"/>
  <c r="AB4323" i="11"/>
  <c r="AC4323" i="11"/>
  <c r="AE4323" i="11"/>
  <c r="X4324" i="11"/>
  <c r="Y4324" i="11"/>
  <c r="Z4324" i="11"/>
  <c r="AA4324" i="11"/>
  <c r="AB4324" i="11"/>
  <c r="AC4324" i="11"/>
  <c r="AE4324" i="11"/>
  <c r="X4325" i="11"/>
  <c r="Y4325" i="11"/>
  <c r="Z4325" i="11"/>
  <c r="AA4325" i="11"/>
  <c r="AB4325" i="11"/>
  <c r="AC4325" i="11"/>
  <c r="AE4325" i="11"/>
  <c r="X4326" i="11"/>
  <c r="Y4326" i="11"/>
  <c r="Z4326" i="11"/>
  <c r="AA4326" i="11"/>
  <c r="AB4326" i="11"/>
  <c r="AC4326" i="11"/>
  <c r="AE4326" i="11"/>
  <c r="X4327" i="11"/>
  <c r="Y4327" i="11"/>
  <c r="Z4327" i="11"/>
  <c r="AA4327" i="11"/>
  <c r="AB4327" i="11"/>
  <c r="AC4327" i="11"/>
  <c r="AE4327" i="11"/>
  <c r="X4328" i="11"/>
  <c r="Y4328" i="11"/>
  <c r="Z4328" i="11"/>
  <c r="AA4328" i="11"/>
  <c r="AB4328" i="11"/>
  <c r="AC4328" i="11"/>
  <c r="AE4328" i="11"/>
  <c r="X4329" i="11"/>
  <c r="Y4329" i="11"/>
  <c r="Z4329" i="11"/>
  <c r="AA4329" i="11"/>
  <c r="AB4329" i="11"/>
  <c r="AC4329" i="11"/>
  <c r="AE4329" i="11"/>
  <c r="X4330" i="11"/>
  <c r="Y4330" i="11"/>
  <c r="Z4330" i="11"/>
  <c r="AA4330" i="11"/>
  <c r="AB4330" i="11"/>
  <c r="AC4330" i="11"/>
  <c r="AE4330" i="11"/>
  <c r="X4331" i="11"/>
  <c r="Y4331" i="11"/>
  <c r="Z4331" i="11"/>
  <c r="AA4331" i="11"/>
  <c r="AB4331" i="11"/>
  <c r="AC4331" i="11"/>
  <c r="AE4331" i="11"/>
  <c r="X4332" i="11"/>
  <c r="Y4332" i="11"/>
  <c r="Z4332" i="11"/>
  <c r="AA4332" i="11"/>
  <c r="AB4332" i="11"/>
  <c r="AC4332" i="11"/>
  <c r="AE4332" i="11"/>
  <c r="X4333" i="11"/>
  <c r="Y4333" i="11"/>
  <c r="Z4333" i="11"/>
  <c r="AA4333" i="11"/>
  <c r="AB4333" i="11"/>
  <c r="AC4333" i="11"/>
  <c r="AE4333" i="11"/>
  <c r="X4334" i="11"/>
  <c r="Y4334" i="11"/>
  <c r="Z4334" i="11"/>
  <c r="AA4334" i="11"/>
  <c r="AB4334" i="11"/>
  <c r="AC4334" i="11"/>
  <c r="AE4334" i="11"/>
  <c r="X4335" i="11"/>
  <c r="Y4335" i="11"/>
  <c r="Z4335" i="11"/>
  <c r="AA4335" i="11"/>
  <c r="AB4335" i="11"/>
  <c r="AC4335" i="11"/>
  <c r="AE4335" i="11"/>
  <c r="X4336" i="11"/>
  <c r="Y4336" i="11"/>
  <c r="Z4336" i="11"/>
  <c r="AA4336" i="11"/>
  <c r="AB4336" i="11"/>
  <c r="AC4336" i="11"/>
  <c r="AE4336" i="11"/>
  <c r="X4337" i="11"/>
  <c r="Y4337" i="11"/>
  <c r="Z4337" i="11"/>
  <c r="AA4337" i="11"/>
  <c r="AB4337" i="11"/>
  <c r="AC4337" i="11"/>
  <c r="AE4337" i="11"/>
  <c r="X4338" i="11"/>
  <c r="Y4338" i="11"/>
  <c r="Z4338" i="11"/>
  <c r="AA4338" i="11"/>
  <c r="AB4338" i="11"/>
  <c r="AC4338" i="11"/>
  <c r="AE4338" i="11"/>
  <c r="X4339" i="11"/>
  <c r="Y4339" i="11"/>
  <c r="Z4339" i="11"/>
  <c r="AA4339" i="11"/>
  <c r="AB4339" i="11"/>
  <c r="AC4339" i="11"/>
  <c r="AE4339" i="11"/>
  <c r="X4340" i="11"/>
  <c r="Y4340" i="11"/>
  <c r="Z4340" i="11"/>
  <c r="AA4340" i="11"/>
  <c r="AB4340" i="11"/>
  <c r="AC4340" i="11"/>
  <c r="AE4340" i="11"/>
  <c r="X4341" i="11"/>
  <c r="Y4341" i="11"/>
  <c r="Z4341" i="11"/>
  <c r="AA4341" i="11"/>
  <c r="AB4341" i="11"/>
  <c r="AC4341" i="11"/>
  <c r="AE4341" i="11"/>
  <c r="X4342" i="11"/>
  <c r="Y4342" i="11"/>
  <c r="Z4342" i="11"/>
  <c r="AA4342" i="11"/>
  <c r="AB4342" i="11"/>
  <c r="AC4342" i="11"/>
  <c r="AE4342" i="11"/>
  <c r="X4343" i="11"/>
  <c r="Y4343" i="11"/>
  <c r="Z4343" i="11"/>
  <c r="AA4343" i="11"/>
  <c r="AB4343" i="11"/>
  <c r="AC4343" i="11"/>
  <c r="AE4343" i="11"/>
  <c r="X4344" i="11"/>
  <c r="Y4344" i="11"/>
  <c r="Z4344" i="11"/>
  <c r="AA4344" i="11"/>
  <c r="AB4344" i="11"/>
  <c r="AC4344" i="11"/>
  <c r="AE4344" i="11"/>
  <c r="X4345" i="11"/>
  <c r="Y4345" i="11"/>
  <c r="Z4345" i="11"/>
  <c r="AA4345" i="11"/>
  <c r="AB4345" i="11"/>
  <c r="AC4345" i="11"/>
  <c r="AE4345" i="11"/>
  <c r="X4346" i="11"/>
  <c r="Y4346" i="11"/>
  <c r="Z4346" i="11"/>
  <c r="AA4346" i="11"/>
  <c r="AB4346" i="11"/>
  <c r="AC4346" i="11"/>
  <c r="AE4346" i="11"/>
  <c r="X4347" i="11"/>
  <c r="Y4347" i="11"/>
  <c r="Z4347" i="11"/>
  <c r="AA4347" i="11"/>
  <c r="AB4347" i="11"/>
  <c r="AC4347" i="11"/>
  <c r="AE4347" i="11"/>
  <c r="X4348" i="11"/>
  <c r="Y4348" i="11"/>
  <c r="Z4348" i="11"/>
  <c r="AA4348" i="11"/>
  <c r="AB4348" i="11"/>
  <c r="AC4348" i="11"/>
  <c r="AE4348" i="11"/>
  <c r="X4349" i="11"/>
  <c r="Y4349" i="11"/>
  <c r="Z4349" i="11"/>
  <c r="AA4349" i="11"/>
  <c r="AB4349" i="11"/>
  <c r="AC4349" i="11"/>
  <c r="AE4349" i="11"/>
  <c r="X4350" i="11"/>
  <c r="Y4350" i="11"/>
  <c r="Z4350" i="11"/>
  <c r="AA4350" i="11"/>
  <c r="AB4350" i="11"/>
  <c r="AC4350" i="11"/>
  <c r="AE4350" i="11"/>
  <c r="X4351" i="11"/>
  <c r="Y4351" i="11"/>
  <c r="Z4351" i="11"/>
  <c r="AA4351" i="11"/>
  <c r="AB4351" i="11"/>
  <c r="AC4351" i="11"/>
  <c r="AE4351" i="11"/>
  <c r="X4352" i="11"/>
  <c r="Y4352" i="11"/>
  <c r="Z4352" i="11"/>
  <c r="AA4352" i="11"/>
  <c r="AB4352" i="11"/>
  <c r="AC4352" i="11"/>
  <c r="AE4352" i="11"/>
  <c r="X4353" i="11"/>
  <c r="Y4353" i="11"/>
  <c r="Z4353" i="11"/>
  <c r="AA4353" i="11"/>
  <c r="AB4353" i="11"/>
  <c r="AC4353" i="11"/>
  <c r="AE4353" i="11"/>
  <c r="X4354" i="11"/>
  <c r="Y4354" i="11"/>
  <c r="Z4354" i="11"/>
  <c r="AA4354" i="11"/>
  <c r="AB4354" i="11"/>
  <c r="AC4354" i="11"/>
  <c r="AE4354" i="11"/>
  <c r="X4355" i="11"/>
  <c r="Y4355" i="11"/>
  <c r="Z4355" i="11"/>
  <c r="AA4355" i="11"/>
  <c r="AB4355" i="11"/>
  <c r="AC4355" i="11"/>
  <c r="AE4355" i="11"/>
  <c r="X4356" i="11"/>
  <c r="Y4356" i="11"/>
  <c r="Z4356" i="11"/>
  <c r="AA4356" i="11"/>
  <c r="AB4356" i="11"/>
  <c r="AC4356" i="11"/>
  <c r="AE4356" i="11"/>
  <c r="X4357" i="11"/>
  <c r="Y4357" i="11"/>
  <c r="Z4357" i="11"/>
  <c r="AA4357" i="11"/>
  <c r="AB4357" i="11"/>
  <c r="AC4357" i="11"/>
  <c r="AE4357" i="11"/>
  <c r="X4358" i="11"/>
  <c r="Y4358" i="11"/>
  <c r="Z4358" i="11"/>
  <c r="AA4358" i="11"/>
  <c r="AB4358" i="11"/>
  <c r="AC4358" i="11"/>
  <c r="AE4358" i="11"/>
  <c r="X4359" i="11"/>
  <c r="Y4359" i="11"/>
  <c r="Z4359" i="11"/>
  <c r="AA4359" i="11"/>
  <c r="AB4359" i="11"/>
  <c r="AC4359" i="11"/>
  <c r="AE4359" i="11"/>
  <c r="X4360" i="11"/>
  <c r="Y4360" i="11"/>
  <c r="Z4360" i="11"/>
  <c r="AA4360" i="11"/>
  <c r="AB4360" i="11"/>
  <c r="AC4360" i="11"/>
  <c r="AE4360" i="11"/>
  <c r="X4361" i="11"/>
  <c r="Y4361" i="11"/>
  <c r="Z4361" i="11"/>
  <c r="AA4361" i="11"/>
  <c r="AB4361" i="11"/>
  <c r="AC4361" i="11"/>
  <c r="AE4361" i="11"/>
  <c r="X4362" i="11"/>
  <c r="Y4362" i="11"/>
  <c r="Z4362" i="11"/>
  <c r="AA4362" i="11"/>
  <c r="AB4362" i="11"/>
  <c r="AC4362" i="11"/>
  <c r="AE4362" i="11"/>
  <c r="X4363" i="11"/>
  <c r="Y4363" i="11"/>
  <c r="Z4363" i="11"/>
  <c r="AA4363" i="11"/>
  <c r="AB4363" i="11"/>
  <c r="AC4363" i="11"/>
  <c r="AE4363" i="11"/>
  <c r="X4364" i="11"/>
  <c r="Y4364" i="11"/>
  <c r="Z4364" i="11"/>
  <c r="AA4364" i="11"/>
  <c r="AB4364" i="11"/>
  <c r="AC4364" i="11"/>
  <c r="AE4364" i="11"/>
  <c r="X4365" i="11"/>
  <c r="Y4365" i="11"/>
  <c r="Z4365" i="11"/>
  <c r="AA4365" i="11"/>
  <c r="AB4365" i="11"/>
  <c r="AC4365" i="11"/>
  <c r="AE4365" i="11"/>
  <c r="X4366" i="11"/>
  <c r="Y4366" i="11"/>
  <c r="Z4366" i="11"/>
  <c r="AA4366" i="11"/>
  <c r="AB4366" i="11"/>
  <c r="AC4366" i="11"/>
  <c r="AE4366" i="11"/>
  <c r="X4367" i="11"/>
  <c r="Y4367" i="11"/>
  <c r="Z4367" i="11"/>
  <c r="AA4367" i="11"/>
  <c r="AB4367" i="11"/>
  <c r="AC4367" i="11"/>
  <c r="AE4367" i="11"/>
  <c r="X4368" i="11"/>
  <c r="Y4368" i="11"/>
  <c r="Z4368" i="11"/>
  <c r="AA4368" i="11"/>
  <c r="AB4368" i="11"/>
  <c r="AC4368" i="11"/>
  <c r="AE4368" i="11"/>
  <c r="X4369" i="11"/>
  <c r="Y4369" i="11"/>
  <c r="Z4369" i="11"/>
  <c r="AA4369" i="11"/>
  <c r="AB4369" i="11"/>
  <c r="AC4369" i="11"/>
  <c r="AE4369" i="11"/>
  <c r="X4370" i="11"/>
  <c r="Y4370" i="11"/>
  <c r="Z4370" i="11"/>
  <c r="AA4370" i="11"/>
  <c r="AB4370" i="11"/>
  <c r="AC4370" i="11"/>
  <c r="AE4370" i="11"/>
  <c r="X4371" i="11"/>
  <c r="Y4371" i="11"/>
  <c r="Z4371" i="11"/>
  <c r="AA4371" i="11"/>
  <c r="AB4371" i="11"/>
  <c r="AC4371" i="11"/>
  <c r="AE4371" i="11"/>
  <c r="X4372" i="11"/>
  <c r="Y4372" i="11"/>
  <c r="Z4372" i="11"/>
  <c r="AA4372" i="11"/>
  <c r="AB4372" i="11"/>
  <c r="AC4372" i="11"/>
  <c r="AE4372" i="11"/>
  <c r="X4373" i="11"/>
  <c r="Y4373" i="11"/>
  <c r="Z4373" i="11"/>
  <c r="AA4373" i="11"/>
  <c r="AB4373" i="11"/>
  <c r="AC4373" i="11"/>
  <c r="AE4373" i="11"/>
  <c r="X4374" i="11"/>
  <c r="Y4374" i="11"/>
  <c r="Z4374" i="11"/>
  <c r="AA4374" i="11"/>
  <c r="AB4374" i="11"/>
  <c r="AC4374" i="11"/>
  <c r="AE4374" i="11"/>
  <c r="X4375" i="11"/>
  <c r="Y4375" i="11"/>
  <c r="Z4375" i="11"/>
  <c r="AA4375" i="11"/>
  <c r="AB4375" i="11"/>
  <c r="AC4375" i="11"/>
  <c r="AE4375" i="11"/>
  <c r="X4376" i="11"/>
  <c r="Y4376" i="11"/>
  <c r="Z4376" i="11"/>
  <c r="AA4376" i="11"/>
  <c r="AB4376" i="11"/>
  <c r="AC4376" i="11"/>
  <c r="AE4376" i="11"/>
  <c r="X4377" i="11"/>
  <c r="Y4377" i="11"/>
  <c r="Z4377" i="11"/>
  <c r="AA4377" i="11"/>
  <c r="AB4377" i="11"/>
  <c r="AC4377" i="11"/>
  <c r="AE4377" i="11"/>
  <c r="X4378" i="11"/>
  <c r="Y4378" i="11"/>
  <c r="Z4378" i="11"/>
  <c r="AA4378" i="11"/>
  <c r="AB4378" i="11"/>
  <c r="AC4378" i="11"/>
  <c r="AE4378" i="11"/>
  <c r="X4379" i="11"/>
  <c r="Y4379" i="11"/>
  <c r="Z4379" i="11"/>
  <c r="AA4379" i="11"/>
  <c r="AB4379" i="11"/>
  <c r="AC4379" i="11"/>
  <c r="AE4379" i="11"/>
  <c r="X4380" i="11"/>
  <c r="Y4380" i="11"/>
  <c r="Z4380" i="11"/>
  <c r="AA4380" i="11"/>
  <c r="AB4380" i="11"/>
  <c r="AC4380" i="11"/>
  <c r="AE4380" i="11"/>
  <c r="X4381" i="11"/>
  <c r="Y4381" i="11"/>
  <c r="Z4381" i="11"/>
  <c r="AA4381" i="11"/>
  <c r="AB4381" i="11"/>
  <c r="AC4381" i="11"/>
  <c r="AE4381" i="11"/>
  <c r="X4382" i="11"/>
  <c r="Y4382" i="11"/>
  <c r="Z4382" i="11"/>
  <c r="AA4382" i="11"/>
  <c r="AB4382" i="11"/>
  <c r="AC4382" i="11"/>
  <c r="AE4382" i="11"/>
  <c r="X4383" i="11"/>
  <c r="Y4383" i="11"/>
  <c r="Z4383" i="11"/>
  <c r="AA4383" i="11"/>
  <c r="AB4383" i="11"/>
  <c r="AC4383" i="11"/>
  <c r="AE4383" i="11"/>
  <c r="X4384" i="11"/>
  <c r="Y4384" i="11"/>
  <c r="Z4384" i="11"/>
  <c r="AA4384" i="11"/>
  <c r="AB4384" i="11"/>
  <c r="AC4384" i="11"/>
  <c r="AE4384" i="11"/>
  <c r="X4385" i="11"/>
  <c r="Y4385" i="11"/>
  <c r="Z4385" i="11"/>
  <c r="AA4385" i="11"/>
  <c r="AB4385" i="11"/>
  <c r="AC4385" i="11"/>
  <c r="AE4385" i="11"/>
  <c r="X4386" i="11"/>
  <c r="Y4386" i="11"/>
  <c r="Z4386" i="11"/>
  <c r="AA4386" i="11"/>
  <c r="AB4386" i="11"/>
  <c r="AC4386" i="11"/>
  <c r="AE4386" i="11"/>
  <c r="X4387" i="11"/>
  <c r="Y4387" i="11"/>
  <c r="Z4387" i="11"/>
  <c r="AA4387" i="11"/>
  <c r="AB4387" i="11"/>
  <c r="AC4387" i="11"/>
  <c r="AE4387" i="11"/>
  <c r="X4388" i="11"/>
  <c r="Y4388" i="11"/>
  <c r="Z4388" i="11"/>
  <c r="AA4388" i="11"/>
  <c r="AB4388" i="11"/>
  <c r="AC4388" i="11"/>
  <c r="AE4388" i="11"/>
  <c r="X4389" i="11"/>
  <c r="Y4389" i="11"/>
  <c r="Z4389" i="11"/>
  <c r="AA4389" i="11"/>
  <c r="AB4389" i="11"/>
  <c r="AC4389" i="11"/>
  <c r="AE4389" i="11"/>
  <c r="X4390" i="11"/>
  <c r="Y4390" i="11"/>
  <c r="Z4390" i="11"/>
  <c r="AA4390" i="11"/>
  <c r="AB4390" i="11"/>
  <c r="AC4390" i="11"/>
  <c r="AE4390" i="11"/>
  <c r="X4391" i="11"/>
  <c r="Y4391" i="11"/>
  <c r="Z4391" i="11"/>
  <c r="AA4391" i="11"/>
  <c r="AB4391" i="11"/>
  <c r="AC4391" i="11"/>
  <c r="AE4391" i="11"/>
  <c r="X4392" i="11"/>
  <c r="Y4392" i="11"/>
  <c r="Z4392" i="11"/>
  <c r="AA4392" i="11"/>
  <c r="AB4392" i="11"/>
  <c r="AC4392" i="11"/>
  <c r="AE4392" i="11"/>
  <c r="X4393" i="11"/>
  <c r="Y4393" i="11"/>
  <c r="Z4393" i="11"/>
  <c r="AA4393" i="11"/>
  <c r="AB4393" i="11"/>
  <c r="AC4393" i="11"/>
  <c r="AE4393" i="11"/>
  <c r="X4394" i="11"/>
  <c r="Y4394" i="11"/>
  <c r="Z4394" i="11"/>
  <c r="AA4394" i="11"/>
  <c r="AB4394" i="11"/>
  <c r="AC4394" i="11"/>
  <c r="AE4394" i="11"/>
  <c r="X4395" i="11"/>
  <c r="Y4395" i="11"/>
  <c r="Z4395" i="11"/>
  <c r="AA4395" i="11"/>
  <c r="AB4395" i="11"/>
  <c r="AC4395" i="11"/>
  <c r="AE4395" i="11"/>
  <c r="X4396" i="11"/>
  <c r="Y4396" i="11"/>
  <c r="Z4396" i="11"/>
  <c r="AA4396" i="11"/>
  <c r="AB4396" i="11"/>
  <c r="AC4396" i="11"/>
  <c r="AE4396" i="11"/>
  <c r="X4397" i="11"/>
  <c r="Y4397" i="11"/>
  <c r="Z4397" i="11"/>
  <c r="AA4397" i="11"/>
  <c r="AB4397" i="11"/>
  <c r="AC4397" i="11"/>
  <c r="AE4397" i="11"/>
  <c r="X4398" i="11"/>
  <c r="Y4398" i="11"/>
  <c r="Z4398" i="11"/>
  <c r="AA4398" i="11"/>
  <c r="AB4398" i="11"/>
  <c r="AC4398" i="11"/>
  <c r="AE4398" i="11"/>
  <c r="X4399" i="11"/>
  <c r="Y4399" i="11"/>
  <c r="Z4399" i="11"/>
  <c r="AA4399" i="11"/>
  <c r="AB4399" i="11"/>
  <c r="AC4399" i="11"/>
  <c r="AE4399" i="11"/>
  <c r="X4400" i="11"/>
  <c r="Y4400" i="11"/>
  <c r="Z4400" i="11"/>
  <c r="AA4400" i="11"/>
  <c r="AB4400" i="11"/>
  <c r="AC4400" i="11"/>
  <c r="AE4400" i="11"/>
  <c r="X4401" i="11"/>
  <c r="Y4401" i="11"/>
  <c r="Z4401" i="11"/>
  <c r="AA4401" i="11"/>
  <c r="AB4401" i="11"/>
  <c r="AC4401" i="11"/>
  <c r="AE4401" i="11"/>
  <c r="X4402" i="11"/>
  <c r="Y4402" i="11"/>
  <c r="Z4402" i="11"/>
  <c r="AA4402" i="11"/>
  <c r="AB4402" i="11"/>
  <c r="AC4402" i="11"/>
  <c r="AE4402" i="11"/>
  <c r="X4403" i="11"/>
  <c r="Y4403" i="11"/>
  <c r="Z4403" i="11"/>
  <c r="AA4403" i="11"/>
  <c r="AB4403" i="11"/>
  <c r="AC4403" i="11"/>
  <c r="AE4403" i="11"/>
  <c r="X4404" i="11"/>
  <c r="Y4404" i="11"/>
  <c r="Z4404" i="11"/>
  <c r="AA4404" i="11"/>
  <c r="AB4404" i="11"/>
  <c r="AC4404" i="11"/>
  <c r="AE4404" i="11"/>
  <c r="X4405" i="11"/>
  <c r="Y4405" i="11"/>
  <c r="Z4405" i="11"/>
  <c r="AA4405" i="11"/>
  <c r="AB4405" i="11"/>
  <c r="AC4405" i="11"/>
  <c r="AE4405" i="11"/>
  <c r="X4406" i="11"/>
  <c r="Y4406" i="11"/>
  <c r="Z4406" i="11"/>
  <c r="AA4406" i="11"/>
  <c r="AB4406" i="11"/>
  <c r="AC4406" i="11"/>
  <c r="AE4406" i="11"/>
  <c r="X4407" i="11"/>
  <c r="Y4407" i="11"/>
  <c r="Z4407" i="11"/>
  <c r="AA4407" i="11"/>
  <c r="AB4407" i="11"/>
  <c r="AC4407" i="11"/>
  <c r="AE4407" i="11"/>
  <c r="X4408" i="11"/>
  <c r="Y4408" i="11"/>
  <c r="Z4408" i="11"/>
  <c r="AA4408" i="11"/>
  <c r="AB4408" i="11"/>
  <c r="AC4408" i="11"/>
  <c r="AE4408" i="11"/>
  <c r="X4409" i="11"/>
  <c r="Y4409" i="11"/>
  <c r="Z4409" i="11"/>
  <c r="AA4409" i="11"/>
  <c r="AB4409" i="11"/>
  <c r="AC4409" i="11"/>
  <c r="AE4409" i="11"/>
  <c r="X4410" i="11"/>
  <c r="Y4410" i="11"/>
  <c r="Z4410" i="11"/>
  <c r="AA4410" i="11"/>
  <c r="AB4410" i="11"/>
  <c r="AC4410" i="11"/>
  <c r="AE4410" i="11"/>
  <c r="X4411" i="11"/>
  <c r="Y4411" i="11"/>
  <c r="Z4411" i="11"/>
  <c r="AA4411" i="11"/>
  <c r="AB4411" i="11"/>
  <c r="AC4411" i="11"/>
  <c r="AE4411" i="11"/>
  <c r="X4412" i="11"/>
  <c r="Y4412" i="11"/>
  <c r="Z4412" i="11"/>
  <c r="AA4412" i="11"/>
  <c r="AB4412" i="11"/>
  <c r="AC4412" i="11"/>
  <c r="AE4412" i="11"/>
  <c r="X4413" i="11"/>
  <c r="Y4413" i="11"/>
  <c r="Z4413" i="11"/>
  <c r="AA4413" i="11"/>
  <c r="AB4413" i="11"/>
  <c r="AC4413" i="11"/>
  <c r="AE4413" i="11"/>
  <c r="X4414" i="11"/>
  <c r="Y4414" i="11"/>
  <c r="Z4414" i="11"/>
  <c r="AA4414" i="11"/>
  <c r="AB4414" i="11"/>
  <c r="AC4414" i="11"/>
  <c r="AE4414" i="11"/>
  <c r="X4415" i="11"/>
  <c r="Y4415" i="11"/>
  <c r="Z4415" i="11"/>
  <c r="AA4415" i="11"/>
  <c r="AB4415" i="11"/>
  <c r="AC4415" i="11"/>
  <c r="AE4415" i="11"/>
  <c r="X4416" i="11"/>
  <c r="Y4416" i="11"/>
  <c r="Z4416" i="11"/>
  <c r="AA4416" i="11"/>
  <c r="AB4416" i="11"/>
  <c r="AC4416" i="11"/>
  <c r="AE4416" i="11"/>
  <c r="X4417" i="11"/>
  <c r="Y4417" i="11"/>
  <c r="Z4417" i="11"/>
  <c r="AA4417" i="11"/>
  <c r="AB4417" i="11"/>
  <c r="AC4417" i="11"/>
  <c r="AE4417" i="11"/>
  <c r="X4418" i="11"/>
  <c r="Y4418" i="11"/>
  <c r="Z4418" i="11"/>
  <c r="AA4418" i="11"/>
  <c r="AB4418" i="11"/>
  <c r="AC4418" i="11"/>
  <c r="AE4418" i="11"/>
  <c r="X4419" i="11"/>
  <c r="Y4419" i="11"/>
  <c r="Z4419" i="11"/>
  <c r="AA4419" i="11"/>
  <c r="AB4419" i="11"/>
  <c r="AC4419" i="11"/>
  <c r="AE4419" i="11"/>
  <c r="X4420" i="11"/>
  <c r="Y4420" i="11"/>
  <c r="Z4420" i="11"/>
  <c r="AA4420" i="11"/>
  <c r="AB4420" i="11"/>
  <c r="AC4420" i="11"/>
  <c r="AE4420" i="11"/>
  <c r="X4421" i="11"/>
  <c r="Y4421" i="11"/>
  <c r="Z4421" i="11"/>
  <c r="AA4421" i="11"/>
  <c r="AB4421" i="11"/>
  <c r="AC4421" i="11"/>
  <c r="AE4421" i="11"/>
  <c r="X4422" i="11"/>
  <c r="Y4422" i="11"/>
  <c r="Z4422" i="11"/>
  <c r="AA4422" i="11"/>
  <c r="AB4422" i="11"/>
  <c r="AC4422" i="11"/>
  <c r="AE4422" i="11"/>
  <c r="X4423" i="11"/>
  <c r="Y4423" i="11"/>
  <c r="Z4423" i="11"/>
  <c r="AA4423" i="11"/>
  <c r="AB4423" i="11"/>
  <c r="AC4423" i="11"/>
  <c r="AE4423" i="11"/>
  <c r="X4424" i="11"/>
  <c r="Y4424" i="11"/>
  <c r="Z4424" i="11"/>
  <c r="AA4424" i="11"/>
  <c r="AB4424" i="11"/>
  <c r="AC4424" i="11"/>
  <c r="AE4424" i="11"/>
  <c r="X4425" i="11"/>
  <c r="Y4425" i="11"/>
  <c r="Z4425" i="11"/>
  <c r="AA4425" i="11"/>
  <c r="AB4425" i="11"/>
  <c r="AC4425" i="11"/>
  <c r="AE4425" i="11"/>
  <c r="X4426" i="11"/>
  <c r="Y4426" i="11"/>
  <c r="Z4426" i="11"/>
  <c r="AA4426" i="11"/>
  <c r="AB4426" i="11"/>
  <c r="AC4426" i="11"/>
  <c r="AE4426" i="11"/>
  <c r="X4427" i="11"/>
  <c r="Y4427" i="11"/>
  <c r="Z4427" i="11"/>
  <c r="AA4427" i="11"/>
  <c r="AB4427" i="11"/>
  <c r="AC4427" i="11"/>
  <c r="AE4427" i="11"/>
  <c r="X4428" i="11"/>
  <c r="Y4428" i="11"/>
  <c r="Z4428" i="11"/>
  <c r="AA4428" i="11"/>
  <c r="AB4428" i="11"/>
  <c r="AC4428" i="11"/>
  <c r="AE4428" i="11"/>
  <c r="X4429" i="11"/>
  <c r="Y4429" i="11"/>
  <c r="Z4429" i="11"/>
  <c r="AA4429" i="11"/>
  <c r="AB4429" i="11"/>
  <c r="AC4429" i="11"/>
  <c r="AE4429" i="11"/>
  <c r="X4430" i="11"/>
  <c r="Y4430" i="11"/>
  <c r="Z4430" i="11"/>
  <c r="AA4430" i="11"/>
  <c r="AB4430" i="11"/>
  <c r="AC4430" i="11"/>
  <c r="AE4430" i="11"/>
  <c r="X4431" i="11"/>
  <c r="Y4431" i="11"/>
  <c r="Z4431" i="11"/>
  <c r="AA4431" i="11"/>
  <c r="AB4431" i="11"/>
  <c r="AC4431" i="11"/>
  <c r="AE4431" i="11"/>
  <c r="X4432" i="11"/>
  <c r="Y4432" i="11"/>
  <c r="Z4432" i="11"/>
  <c r="AA4432" i="11"/>
  <c r="AB4432" i="11"/>
  <c r="AC4432" i="11"/>
  <c r="AE4432" i="11"/>
  <c r="X4433" i="11"/>
  <c r="Y4433" i="11"/>
  <c r="Z4433" i="11"/>
  <c r="AA4433" i="11"/>
  <c r="AB4433" i="11"/>
  <c r="AC4433" i="11"/>
  <c r="AE4433" i="11"/>
  <c r="X4434" i="11"/>
  <c r="Y4434" i="11"/>
  <c r="Z4434" i="11"/>
  <c r="AA4434" i="11"/>
  <c r="AB4434" i="11"/>
  <c r="AC4434" i="11"/>
  <c r="AE4434" i="11"/>
  <c r="X4435" i="11"/>
  <c r="Y4435" i="11"/>
  <c r="Z4435" i="11"/>
  <c r="AA4435" i="11"/>
  <c r="AB4435" i="11"/>
  <c r="AC4435" i="11"/>
  <c r="AE4435" i="11"/>
  <c r="X4436" i="11"/>
  <c r="Y4436" i="11"/>
  <c r="Z4436" i="11"/>
  <c r="AA4436" i="11"/>
  <c r="AB4436" i="11"/>
  <c r="AC4436" i="11"/>
  <c r="AE4436" i="11"/>
  <c r="X4437" i="11"/>
  <c r="Y4437" i="11"/>
  <c r="Z4437" i="11"/>
  <c r="AA4437" i="11"/>
  <c r="AB4437" i="11"/>
  <c r="AC4437" i="11"/>
  <c r="AE4437" i="11"/>
  <c r="X4438" i="11"/>
  <c r="Y4438" i="11"/>
  <c r="Z4438" i="11"/>
  <c r="AA4438" i="11"/>
  <c r="AB4438" i="11"/>
  <c r="AC4438" i="11"/>
  <c r="AE4438" i="11"/>
  <c r="X4439" i="11"/>
  <c r="Y4439" i="11"/>
  <c r="Z4439" i="11"/>
  <c r="AA4439" i="11"/>
  <c r="AB4439" i="11"/>
  <c r="AC4439" i="11"/>
  <c r="AE4439" i="11"/>
  <c r="X4440" i="11"/>
  <c r="Y4440" i="11"/>
  <c r="Z4440" i="11"/>
  <c r="AA4440" i="11"/>
  <c r="AB4440" i="11"/>
  <c r="AC4440" i="11"/>
  <c r="AE4440" i="11"/>
  <c r="X4441" i="11"/>
  <c r="Y4441" i="11"/>
  <c r="Z4441" i="11"/>
  <c r="AA4441" i="11"/>
  <c r="AB4441" i="11"/>
  <c r="AC4441" i="11"/>
  <c r="AE4441" i="11"/>
  <c r="X4442" i="11"/>
  <c r="Y4442" i="11"/>
  <c r="Z4442" i="11"/>
  <c r="AA4442" i="11"/>
  <c r="AB4442" i="11"/>
  <c r="AC4442" i="11"/>
  <c r="AE4442" i="11"/>
  <c r="X4443" i="11"/>
  <c r="Y4443" i="11"/>
  <c r="Z4443" i="11"/>
  <c r="AA4443" i="11"/>
  <c r="AB4443" i="11"/>
  <c r="AC4443" i="11"/>
  <c r="AE4443" i="11"/>
  <c r="X4444" i="11"/>
  <c r="Y4444" i="11"/>
  <c r="Z4444" i="11"/>
  <c r="AA4444" i="11"/>
  <c r="AB4444" i="11"/>
  <c r="AC4444" i="11"/>
  <c r="AE4444" i="11"/>
  <c r="X4445" i="11"/>
  <c r="Y4445" i="11"/>
  <c r="Z4445" i="11"/>
  <c r="AA4445" i="11"/>
  <c r="AB4445" i="11"/>
  <c r="AC4445" i="11"/>
  <c r="AE4445" i="11"/>
  <c r="X4446" i="11"/>
  <c r="Y4446" i="11"/>
  <c r="Z4446" i="11"/>
  <c r="AA4446" i="11"/>
  <c r="AB4446" i="11"/>
  <c r="AC4446" i="11"/>
  <c r="AE4446" i="11"/>
  <c r="X4447" i="11"/>
  <c r="Y4447" i="11"/>
  <c r="Z4447" i="11"/>
  <c r="AA4447" i="11"/>
  <c r="AB4447" i="11"/>
  <c r="AC4447" i="11"/>
  <c r="AE4447" i="11"/>
  <c r="X4448" i="11"/>
  <c r="Y4448" i="11"/>
  <c r="Z4448" i="11"/>
  <c r="AA4448" i="11"/>
  <c r="AB4448" i="11"/>
  <c r="AC4448" i="11"/>
  <c r="AE4448" i="11"/>
  <c r="X4449" i="11"/>
  <c r="Y4449" i="11"/>
  <c r="Z4449" i="11"/>
  <c r="AA4449" i="11"/>
  <c r="AB4449" i="11"/>
  <c r="AC4449" i="11"/>
  <c r="AE4449" i="11"/>
  <c r="X4450" i="11"/>
  <c r="Y4450" i="11"/>
  <c r="Z4450" i="11"/>
  <c r="AA4450" i="11"/>
  <c r="AB4450" i="11"/>
  <c r="AC4450" i="11"/>
  <c r="AE4450" i="11"/>
  <c r="X4451" i="11"/>
  <c r="Y4451" i="11"/>
  <c r="Z4451" i="11"/>
  <c r="AA4451" i="11"/>
  <c r="AB4451" i="11"/>
  <c r="AC4451" i="11"/>
  <c r="AE4451" i="11"/>
  <c r="X4452" i="11"/>
  <c r="Y4452" i="11"/>
  <c r="Z4452" i="11"/>
  <c r="AA4452" i="11"/>
  <c r="AB4452" i="11"/>
  <c r="AC4452" i="11"/>
  <c r="AE4452" i="11"/>
  <c r="X4453" i="11"/>
  <c r="Y4453" i="11"/>
  <c r="Z4453" i="11"/>
  <c r="AA4453" i="11"/>
  <c r="AB4453" i="11"/>
  <c r="AC4453" i="11"/>
  <c r="AE4453" i="11"/>
  <c r="X4454" i="11"/>
  <c r="Y4454" i="11"/>
  <c r="Z4454" i="11"/>
  <c r="AA4454" i="11"/>
  <c r="AB4454" i="11"/>
  <c r="AC4454" i="11"/>
  <c r="AE4454" i="11"/>
  <c r="X4455" i="11"/>
  <c r="Y4455" i="11"/>
  <c r="Z4455" i="11"/>
  <c r="AA4455" i="11"/>
  <c r="AB4455" i="11"/>
  <c r="AC4455" i="11"/>
  <c r="AE4455" i="11"/>
  <c r="X4456" i="11"/>
  <c r="Y4456" i="11"/>
  <c r="Z4456" i="11"/>
  <c r="AA4456" i="11"/>
  <c r="AB4456" i="11"/>
  <c r="AC4456" i="11"/>
  <c r="AE4456" i="11"/>
  <c r="X4457" i="11"/>
  <c r="Y4457" i="11"/>
  <c r="Z4457" i="11"/>
  <c r="AA4457" i="11"/>
  <c r="AB4457" i="11"/>
  <c r="AC4457" i="11"/>
  <c r="AE4457" i="11"/>
  <c r="X4458" i="11"/>
  <c r="Y4458" i="11"/>
  <c r="Z4458" i="11"/>
  <c r="AA4458" i="11"/>
  <c r="AB4458" i="11"/>
  <c r="AC4458" i="11"/>
  <c r="AE4458" i="11"/>
  <c r="X4459" i="11"/>
  <c r="Y4459" i="11"/>
  <c r="Z4459" i="11"/>
  <c r="AA4459" i="11"/>
  <c r="AB4459" i="11"/>
  <c r="AC4459" i="11"/>
  <c r="AE4459" i="11"/>
  <c r="X4460" i="11"/>
  <c r="Y4460" i="11"/>
  <c r="Z4460" i="11"/>
  <c r="AA4460" i="11"/>
  <c r="AB4460" i="11"/>
  <c r="AC4460" i="11"/>
  <c r="AE4460" i="11"/>
  <c r="X4461" i="11"/>
  <c r="Y4461" i="11"/>
  <c r="Z4461" i="11"/>
  <c r="AA4461" i="11"/>
  <c r="AB4461" i="11"/>
  <c r="AC4461" i="11"/>
  <c r="AE4461" i="11"/>
  <c r="X4462" i="11"/>
  <c r="Y4462" i="11"/>
  <c r="Z4462" i="11"/>
  <c r="AA4462" i="11"/>
  <c r="AB4462" i="11"/>
  <c r="AC4462" i="11"/>
  <c r="AE4462" i="11"/>
  <c r="X4463" i="11"/>
  <c r="Y4463" i="11"/>
  <c r="Z4463" i="11"/>
  <c r="AA4463" i="11"/>
  <c r="AB4463" i="11"/>
  <c r="AC4463" i="11"/>
  <c r="AE4463" i="11"/>
  <c r="X4464" i="11"/>
  <c r="Y4464" i="11"/>
  <c r="Z4464" i="11"/>
  <c r="AA4464" i="11"/>
  <c r="AB4464" i="11"/>
  <c r="AC4464" i="11"/>
  <c r="AE4464" i="11"/>
  <c r="X4465" i="11"/>
  <c r="Y4465" i="11"/>
  <c r="Z4465" i="11"/>
  <c r="AA4465" i="11"/>
  <c r="AB4465" i="11"/>
  <c r="AC4465" i="11"/>
  <c r="AE4465" i="11"/>
  <c r="X4466" i="11"/>
  <c r="Y4466" i="11"/>
  <c r="Z4466" i="11"/>
  <c r="AA4466" i="11"/>
  <c r="AB4466" i="11"/>
  <c r="AC4466" i="11"/>
  <c r="AE4466" i="11"/>
  <c r="X4467" i="11"/>
  <c r="Y4467" i="11"/>
  <c r="Z4467" i="11"/>
  <c r="AA4467" i="11"/>
  <c r="AB4467" i="11"/>
  <c r="AC4467" i="11"/>
  <c r="AE4467" i="11"/>
  <c r="X4468" i="11"/>
  <c r="Y4468" i="11"/>
  <c r="Z4468" i="11"/>
  <c r="AA4468" i="11"/>
  <c r="AB4468" i="11"/>
  <c r="AC4468" i="11"/>
  <c r="AE4468" i="11"/>
  <c r="X4469" i="11"/>
  <c r="Y4469" i="11"/>
  <c r="Z4469" i="11"/>
  <c r="AA4469" i="11"/>
  <c r="AB4469" i="11"/>
  <c r="AC4469" i="11"/>
  <c r="AE4469" i="11"/>
  <c r="X4470" i="11"/>
  <c r="Y4470" i="11"/>
  <c r="Z4470" i="11"/>
  <c r="AA4470" i="11"/>
  <c r="AB4470" i="11"/>
  <c r="AC4470" i="11"/>
  <c r="AE4470" i="11"/>
  <c r="X4471" i="11"/>
  <c r="Y4471" i="11"/>
  <c r="Z4471" i="11"/>
  <c r="AA4471" i="11"/>
  <c r="AB4471" i="11"/>
  <c r="AC4471" i="11"/>
  <c r="AE4471" i="11"/>
  <c r="X4472" i="11"/>
  <c r="Y4472" i="11"/>
  <c r="Z4472" i="11"/>
  <c r="AA4472" i="11"/>
  <c r="AB4472" i="11"/>
  <c r="AC4472" i="11"/>
  <c r="AE4472" i="11"/>
  <c r="X4473" i="11"/>
  <c r="Y4473" i="11"/>
  <c r="Z4473" i="11"/>
  <c r="AA4473" i="11"/>
  <c r="AB4473" i="11"/>
  <c r="AC4473" i="11"/>
  <c r="AE4473" i="11"/>
  <c r="X4474" i="11"/>
  <c r="Y4474" i="11"/>
  <c r="Z4474" i="11"/>
  <c r="AA4474" i="11"/>
  <c r="AB4474" i="11"/>
  <c r="AC4474" i="11"/>
  <c r="AE4474" i="11"/>
  <c r="X4475" i="11"/>
  <c r="Y4475" i="11"/>
  <c r="Z4475" i="11"/>
  <c r="AA4475" i="11"/>
  <c r="AB4475" i="11"/>
  <c r="AC4475" i="11"/>
  <c r="AE4475" i="11"/>
  <c r="X4476" i="11"/>
  <c r="Y4476" i="11"/>
  <c r="Z4476" i="11"/>
  <c r="AA4476" i="11"/>
  <c r="AB4476" i="11"/>
  <c r="AC4476" i="11"/>
  <c r="AE4476" i="11"/>
  <c r="X4477" i="11"/>
  <c r="Y4477" i="11"/>
  <c r="Z4477" i="11"/>
  <c r="AA4477" i="11"/>
  <c r="AB4477" i="11"/>
  <c r="AC4477" i="11"/>
  <c r="AE4477" i="11"/>
  <c r="X4478" i="11"/>
  <c r="Y4478" i="11"/>
  <c r="Z4478" i="11"/>
  <c r="AA4478" i="11"/>
  <c r="AB4478" i="11"/>
  <c r="AC4478" i="11"/>
  <c r="AE4478" i="11"/>
  <c r="X4479" i="11"/>
  <c r="Y4479" i="11"/>
  <c r="Z4479" i="11"/>
  <c r="AA4479" i="11"/>
  <c r="AB4479" i="11"/>
  <c r="AC4479" i="11"/>
  <c r="AE4479" i="11"/>
  <c r="X4480" i="11"/>
  <c r="Y4480" i="11"/>
  <c r="Z4480" i="11"/>
  <c r="AA4480" i="11"/>
  <c r="AB4480" i="11"/>
  <c r="AC4480" i="11"/>
  <c r="AE4480" i="11"/>
  <c r="X4481" i="11"/>
  <c r="Y4481" i="11"/>
  <c r="Z4481" i="11"/>
  <c r="AA4481" i="11"/>
  <c r="AB4481" i="11"/>
  <c r="AC4481" i="11"/>
  <c r="AE4481" i="11"/>
  <c r="X4482" i="11"/>
  <c r="Y4482" i="11"/>
  <c r="Z4482" i="11"/>
  <c r="AA4482" i="11"/>
  <c r="AB4482" i="11"/>
  <c r="AC4482" i="11"/>
  <c r="AE4482" i="11"/>
  <c r="X4483" i="11"/>
  <c r="Y4483" i="11"/>
  <c r="Z4483" i="11"/>
  <c r="AA4483" i="11"/>
  <c r="AB4483" i="11"/>
  <c r="AC4483" i="11"/>
  <c r="AE4483" i="11"/>
  <c r="X4484" i="11"/>
  <c r="Y4484" i="11"/>
  <c r="Z4484" i="11"/>
  <c r="AA4484" i="11"/>
  <c r="AB4484" i="11"/>
  <c r="AC4484" i="11"/>
  <c r="AE4484" i="11"/>
  <c r="X4485" i="11"/>
  <c r="Y4485" i="11"/>
  <c r="Z4485" i="11"/>
  <c r="AA4485" i="11"/>
  <c r="AB4485" i="11"/>
  <c r="AC4485" i="11"/>
  <c r="AE4485" i="11"/>
  <c r="X4486" i="11"/>
  <c r="Y4486" i="11"/>
  <c r="Z4486" i="11"/>
  <c r="AA4486" i="11"/>
  <c r="AB4486" i="11"/>
  <c r="AC4486" i="11"/>
  <c r="AE4486" i="11"/>
  <c r="X4487" i="11"/>
  <c r="Y4487" i="11"/>
  <c r="Z4487" i="11"/>
  <c r="AA4487" i="11"/>
  <c r="AB4487" i="11"/>
  <c r="AC4487" i="11"/>
  <c r="AE4487" i="11"/>
  <c r="X4488" i="11"/>
  <c r="Y4488" i="11"/>
  <c r="Z4488" i="11"/>
  <c r="AA4488" i="11"/>
  <c r="AB4488" i="11"/>
  <c r="AC4488" i="11"/>
  <c r="AE4488" i="11"/>
  <c r="X4489" i="11"/>
  <c r="Y4489" i="11"/>
  <c r="Z4489" i="11"/>
  <c r="AA4489" i="11"/>
  <c r="AB4489" i="11"/>
  <c r="AC4489" i="11"/>
  <c r="AE4489" i="11"/>
  <c r="X4490" i="11"/>
  <c r="Y4490" i="11"/>
  <c r="Z4490" i="11"/>
  <c r="AA4490" i="11"/>
  <c r="AB4490" i="11"/>
  <c r="AC4490" i="11"/>
  <c r="AE4490" i="11"/>
  <c r="X4491" i="11"/>
  <c r="Y4491" i="11"/>
  <c r="Z4491" i="11"/>
  <c r="AA4491" i="11"/>
  <c r="AB4491" i="11"/>
  <c r="AC4491" i="11"/>
  <c r="AE4491" i="11"/>
  <c r="X4492" i="11"/>
  <c r="Y4492" i="11"/>
  <c r="Z4492" i="11"/>
  <c r="AA4492" i="11"/>
  <c r="AB4492" i="11"/>
  <c r="AC4492" i="11"/>
  <c r="AE4492" i="11"/>
  <c r="X4493" i="11"/>
  <c r="Y4493" i="11"/>
  <c r="Z4493" i="11"/>
  <c r="AA4493" i="11"/>
  <c r="AB4493" i="11"/>
  <c r="AC4493" i="11"/>
  <c r="AE4493" i="11"/>
  <c r="X4494" i="11"/>
  <c r="Y4494" i="11"/>
  <c r="Z4494" i="11"/>
  <c r="AA4494" i="11"/>
  <c r="AB4494" i="11"/>
  <c r="AC4494" i="11"/>
  <c r="AE4494" i="11"/>
  <c r="X4495" i="11"/>
  <c r="Y4495" i="11"/>
  <c r="Z4495" i="11"/>
  <c r="AA4495" i="11"/>
  <c r="AB4495" i="11"/>
  <c r="AC4495" i="11"/>
  <c r="AE4495" i="11"/>
  <c r="X4496" i="11"/>
  <c r="Y4496" i="11"/>
  <c r="Z4496" i="11"/>
  <c r="AA4496" i="11"/>
  <c r="AB4496" i="11"/>
  <c r="AC4496" i="11"/>
  <c r="AE4496" i="11"/>
  <c r="X4497" i="11"/>
  <c r="Y4497" i="11"/>
  <c r="Z4497" i="11"/>
  <c r="AA4497" i="11"/>
  <c r="AB4497" i="11"/>
  <c r="AC4497" i="11"/>
  <c r="AE4497" i="11"/>
  <c r="X4498" i="11"/>
  <c r="Y4498" i="11"/>
  <c r="Z4498" i="11"/>
  <c r="AA4498" i="11"/>
  <c r="AB4498" i="11"/>
  <c r="AC4498" i="11"/>
  <c r="AE4498" i="11"/>
  <c r="X4499" i="11"/>
  <c r="Y4499" i="11"/>
  <c r="Z4499" i="11"/>
  <c r="AA4499" i="11"/>
  <c r="AB4499" i="11"/>
  <c r="AC4499" i="11"/>
  <c r="AE4499" i="11"/>
  <c r="X4500" i="11"/>
  <c r="Y4500" i="11"/>
  <c r="Z4500" i="11"/>
  <c r="AA4500" i="11"/>
  <c r="AB4500" i="11"/>
  <c r="AC4500" i="11"/>
  <c r="AE4500" i="11"/>
  <c r="X4501" i="11"/>
  <c r="Y4501" i="11"/>
  <c r="Z4501" i="11"/>
  <c r="AA4501" i="11"/>
  <c r="AB4501" i="11"/>
  <c r="AC4501" i="11"/>
  <c r="AE4501" i="11"/>
  <c r="X4502" i="11"/>
  <c r="Y4502" i="11"/>
  <c r="Z4502" i="11"/>
  <c r="AA4502" i="11"/>
  <c r="AB4502" i="11"/>
  <c r="AC4502" i="11"/>
  <c r="AE4502" i="11"/>
  <c r="X4503" i="11"/>
  <c r="Y4503" i="11"/>
  <c r="Z4503" i="11"/>
  <c r="AA4503" i="11"/>
  <c r="AB4503" i="11"/>
  <c r="AC4503" i="11"/>
  <c r="AE4503" i="11"/>
  <c r="X4504" i="11"/>
  <c r="Y4504" i="11"/>
  <c r="Z4504" i="11"/>
  <c r="AA4504" i="11"/>
  <c r="AB4504" i="11"/>
  <c r="AC4504" i="11"/>
  <c r="AE4504" i="11"/>
  <c r="X4505" i="11"/>
  <c r="Y4505" i="11"/>
  <c r="Z4505" i="11"/>
  <c r="AA4505" i="11"/>
  <c r="AB4505" i="11"/>
  <c r="AC4505" i="11"/>
  <c r="AE4505" i="11"/>
  <c r="X4506" i="11"/>
  <c r="Y4506" i="11"/>
  <c r="Z4506" i="11"/>
  <c r="AA4506" i="11"/>
  <c r="AB4506" i="11"/>
  <c r="AC4506" i="11"/>
  <c r="AE4506" i="11"/>
  <c r="X4507" i="11"/>
  <c r="Y4507" i="11"/>
  <c r="Z4507" i="11"/>
  <c r="AA4507" i="11"/>
  <c r="AB4507" i="11"/>
  <c r="AC4507" i="11"/>
  <c r="AE4507" i="11"/>
  <c r="X4508" i="11"/>
  <c r="Y4508" i="11"/>
  <c r="Z4508" i="11"/>
  <c r="AA4508" i="11"/>
  <c r="AB4508" i="11"/>
  <c r="AC4508" i="11"/>
  <c r="AE4508" i="11"/>
  <c r="X4509" i="11"/>
  <c r="Y4509" i="11"/>
  <c r="Z4509" i="11"/>
  <c r="AA4509" i="11"/>
  <c r="AB4509" i="11"/>
  <c r="AC4509" i="11"/>
  <c r="AE4509" i="11"/>
  <c r="X4510" i="11"/>
  <c r="Y4510" i="11"/>
  <c r="Z4510" i="11"/>
  <c r="AA4510" i="11"/>
  <c r="AB4510" i="11"/>
  <c r="AC4510" i="11"/>
  <c r="AE4510" i="11"/>
  <c r="X4511" i="11"/>
  <c r="Y4511" i="11"/>
  <c r="Z4511" i="11"/>
  <c r="AA4511" i="11"/>
  <c r="AB4511" i="11"/>
  <c r="AC4511" i="11"/>
  <c r="AE4511" i="11"/>
  <c r="X4512" i="11"/>
  <c r="Y4512" i="11"/>
  <c r="Z4512" i="11"/>
  <c r="AA4512" i="11"/>
  <c r="AB4512" i="11"/>
  <c r="AC4512" i="11"/>
  <c r="AE4512" i="11"/>
  <c r="X4513" i="11"/>
  <c r="Y4513" i="11"/>
  <c r="Z4513" i="11"/>
  <c r="AA4513" i="11"/>
  <c r="AB4513" i="11"/>
  <c r="AC4513" i="11"/>
  <c r="AE4513" i="11"/>
  <c r="X4514" i="11"/>
  <c r="Y4514" i="11"/>
  <c r="Z4514" i="11"/>
  <c r="AA4514" i="11"/>
  <c r="AB4514" i="11"/>
  <c r="AC4514" i="11"/>
  <c r="AE4514" i="11"/>
  <c r="X4515" i="11"/>
  <c r="Y4515" i="11"/>
  <c r="Z4515" i="11"/>
  <c r="AA4515" i="11"/>
  <c r="AB4515" i="11"/>
  <c r="AC4515" i="11"/>
  <c r="AE4515" i="11"/>
  <c r="X4516" i="11"/>
  <c r="Y4516" i="11"/>
  <c r="Z4516" i="11"/>
  <c r="AA4516" i="11"/>
  <c r="AB4516" i="11"/>
  <c r="AC4516" i="11"/>
  <c r="AE4516" i="11"/>
  <c r="X4517" i="11"/>
  <c r="Y4517" i="11"/>
  <c r="Z4517" i="11"/>
  <c r="AA4517" i="11"/>
  <c r="AB4517" i="11"/>
  <c r="AC4517" i="11"/>
  <c r="AE4517" i="11"/>
  <c r="X4518" i="11"/>
  <c r="Y4518" i="11"/>
  <c r="Z4518" i="11"/>
  <c r="AA4518" i="11"/>
  <c r="AB4518" i="11"/>
  <c r="AC4518" i="11"/>
  <c r="AE4518" i="11"/>
  <c r="X4519" i="11"/>
  <c r="Y4519" i="11"/>
  <c r="Z4519" i="11"/>
  <c r="AA4519" i="11"/>
  <c r="AB4519" i="11"/>
  <c r="AC4519" i="11"/>
  <c r="AE4519" i="11"/>
  <c r="X4520" i="11"/>
  <c r="Y4520" i="11"/>
  <c r="Z4520" i="11"/>
  <c r="AA4520" i="11"/>
  <c r="AB4520" i="11"/>
  <c r="AC4520" i="11"/>
  <c r="AE4520" i="11"/>
  <c r="X4521" i="11"/>
  <c r="Y4521" i="11"/>
  <c r="Z4521" i="11"/>
  <c r="AA4521" i="11"/>
  <c r="AB4521" i="11"/>
  <c r="AC4521" i="11"/>
  <c r="AE4521" i="11"/>
  <c r="X4522" i="11"/>
  <c r="Y4522" i="11"/>
  <c r="Z4522" i="11"/>
  <c r="AA4522" i="11"/>
  <c r="AB4522" i="11"/>
  <c r="AC4522" i="11"/>
  <c r="AE4522" i="11"/>
  <c r="X4523" i="11"/>
  <c r="Y4523" i="11"/>
  <c r="Z4523" i="11"/>
  <c r="AA4523" i="11"/>
  <c r="AB4523" i="11"/>
  <c r="AC4523" i="11"/>
  <c r="AE4523" i="11"/>
  <c r="X4524" i="11"/>
  <c r="Y4524" i="11"/>
  <c r="Z4524" i="11"/>
  <c r="AA4524" i="11"/>
  <c r="AB4524" i="11"/>
  <c r="AC4524" i="11"/>
  <c r="AE4524" i="11"/>
  <c r="X4525" i="11"/>
  <c r="Y4525" i="11"/>
  <c r="Z4525" i="11"/>
  <c r="AA4525" i="11"/>
  <c r="AB4525" i="11"/>
  <c r="AC4525" i="11"/>
  <c r="AE4525" i="11"/>
  <c r="X4526" i="11"/>
  <c r="Y4526" i="11"/>
  <c r="Z4526" i="11"/>
  <c r="AA4526" i="11"/>
  <c r="AB4526" i="11"/>
  <c r="AC4526" i="11"/>
  <c r="AE4526" i="11"/>
  <c r="X4527" i="11"/>
  <c r="Y4527" i="11"/>
  <c r="Z4527" i="11"/>
  <c r="AA4527" i="11"/>
  <c r="AB4527" i="11"/>
  <c r="AC4527" i="11"/>
  <c r="AE4527" i="11"/>
  <c r="X4528" i="11"/>
  <c r="Y4528" i="11"/>
  <c r="Z4528" i="11"/>
  <c r="AA4528" i="11"/>
  <c r="AB4528" i="11"/>
  <c r="AC4528" i="11"/>
  <c r="AE4528" i="11"/>
  <c r="X4529" i="11"/>
  <c r="Y4529" i="11"/>
  <c r="Z4529" i="11"/>
  <c r="AA4529" i="11"/>
  <c r="AB4529" i="11"/>
  <c r="AC4529" i="11"/>
  <c r="AE4529" i="11"/>
  <c r="X4530" i="11"/>
  <c r="Y4530" i="11"/>
  <c r="Z4530" i="11"/>
  <c r="AA4530" i="11"/>
  <c r="AB4530" i="11"/>
  <c r="AC4530" i="11"/>
  <c r="AE4530" i="11"/>
  <c r="X4531" i="11"/>
  <c r="Y4531" i="11"/>
  <c r="Z4531" i="11"/>
  <c r="AA4531" i="11"/>
  <c r="AB4531" i="11"/>
  <c r="AC4531" i="11"/>
  <c r="AE4531" i="11"/>
  <c r="X4532" i="11"/>
  <c r="Y4532" i="11"/>
  <c r="Z4532" i="11"/>
  <c r="AA4532" i="11"/>
  <c r="AB4532" i="11"/>
  <c r="AC4532" i="11"/>
  <c r="AE4532" i="11"/>
  <c r="X4533" i="11"/>
  <c r="Y4533" i="11"/>
  <c r="Z4533" i="11"/>
  <c r="AA4533" i="11"/>
  <c r="AB4533" i="11"/>
  <c r="AC4533" i="11"/>
  <c r="AE4533" i="11"/>
  <c r="X4534" i="11"/>
  <c r="Y4534" i="11"/>
  <c r="Z4534" i="11"/>
  <c r="AA4534" i="11"/>
  <c r="AB4534" i="11"/>
  <c r="AC4534" i="11"/>
  <c r="AE4534" i="11"/>
  <c r="X4535" i="11"/>
  <c r="Y4535" i="11"/>
  <c r="Z4535" i="11"/>
  <c r="AA4535" i="11"/>
  <c r="AB4535" i="11"/>
  <c r="AC4535" i="11"/>
  <c r="AE4535" i="11"/>
  <c r="X4536" i="11"/>
  <c r="Y4536" i="11"/>
  <c r="Z4536" i="11"/>
  <c r="AA4536" i="11"/>
  <c r="AB4536" i="11"/>
  <c r="AC4536" i="11"/>
  <c r="AE4536" i="11"/>
  <c r="X4537" i="11"/>
  <c r="Y4537" i="11"/>
  <c r="Z4537" i="11"/>
  <c r="AA4537" i="11"/>
  <c r="AB4537" i="11"/>
  <c r="AC4537" i="11"/>
  <c r="AE4537" i="11"/>
  <c r="X4538" i="11"/>
  <c r="Y4538" i="11"/>
  <c r="Z4538" i="11"/>
  <c r="AA4538" i="11"/>
  <c r="AB4538" i="11"/>
  <c r="AC4538" i="11"/>
  <c r="AE4538" i="11"/>
  <c r="X4539" i="11"/>
  <c r="Y4539" i="11"/>
  <c r="Z4539" i="11"/>
  <c r="AA4539" i="11"/>
  <c r="AB4539" i="11"/>
  <c r="AC4539" i="11"/>
  <c r="AE4539" i="11"/>
  <c r="X4540" i="11"/>
  <c r="Y4540" i="11"/>
  <c r="Z4540" i="11"/>
  <c r="AA4540" i="11"/>
  <c r="AB4540" i="11"/>
  <c r="AC4540" i="11"/>
  <c r="AE4540" i="11"/>
  <c r="X4541" i="11"/>
  <c r="Y4541" i="11"/>
  <c r="Z4541" i="11"/>
  <c r="AA4541" i="11"/>
  <c r="AB4541" i="11"/>
  <c r="AC4541" i="11"/>
  <c r="AE4541" i="11"/>
  <c r="X4542" i="11"/>
  <c r="Y4542" i="11"/>
  <c r="Z4542" i="11"/>
  <c r="AA4542" i="11"/>
  <c r="AB4542" i="11"/>
  <c r="AC4542" i="11"/>
  <c r="AE4542" i="11"/>
  <c r="X4543" i="11"/>
  <c r="Y4543" i="11"/>
  <c r="Z4543" i="11"/>
  <c r="AA4543" i="11"/>
  <c r="AB4543" i="11"/>
  <c r="AC4543" i="11"/>
  <c r="AE4543" i="11"/>
  <c r="X4544" i="11"/>
  <c r="Y4544" i="11"/>
  <c r="Z4544" i="11"/>
  <c r="AA4544" i="11"/>
  <c r="AB4544" i="11"/>
  <c r="AC4544" i="11"/>
  <c r="AE4544" i="11"/>
  <c r="X4545" i="11"/>
  <c r="Y4545" i="11"/>
  <c r="Z4545" i="11"/>
  <c r="AA4545" i="11"/>
  <c r="AB4545" i="11"/>
  <c r="AC4545" i="11"/>
  <c r="AE4545" i="11"/>
  <c r="X4546" i="11"/>
  <c r="Y4546" i="11"/>
  <c r="Z4546" i="11"/>
  <c r="AA4546" i="11"/>
  <c r="AB4546" i="11"/>
  <c r="AC4546" i="11"/>
  <c r="AE4546" i="11"/>
  <c r="X4547" i="11"/>
  <c r="Y4547" i="11"/>
  <c r="Z4547" i="11"/>
  <c r="AA4547" i="11"/>
  <c r="AB4547" i="11"/>
  <c r="AC4547" i="11"/>
  <c r="AE4547" i="11"/>
  <c r="X4548" i="11"/>
  <c r="Y4548" i="11"/>
  <c r="Z4548" i="11"/>
  <c r="AA4548" i="11"/>
  <c r="AB4548" i="11"/>
  <c r="AC4548" i="11"/>
  <c r="AE4548" i="11"/>
  <c r="X4549" i="11"/>
  <c r="Y4549" i="11"/>
  <c r="Z4549" i="11"/>
  <c r="AA4549" i="11"/>
  <c r="AB4549" i="11"/>
  <c r="AC4549" i="11"/>
  <c r="AE4549" i="11"/>
  <c r="X4550" i="11"/>
  <c r="Y4550" i="11"/>
  <c r="Z4550" i="11"/>
  <c r="AA4550" i="11"/>
  <c r="AB4550" i="11"/>
  <c r="AC4550" i="11"/>
  <c r="AE4550" i="11"/>
  <c r="X4551" i="11"/>
  <c r="Y4551" i="11"/>
  <c r="Z4551" i="11"/>
  <c r="AA4551" i="11"/>
  <c r="AB4551" i="11"/>
  <c r="AC4551" i="11"/>
  <c r="AE4551" i="11"/>
  <c r="X4552" i="11"/>
  <c r="Y4552" i="11"/>
  <c r="Z4552" i="11"/>
  <c r="AA4552" i="11"/>
  <c r="AB4552" i="11"/>
  <c r="AC4552" i="11"/>
  <c r="AE4552" i="11"/>
  <c r="X4553" i="11"/>
  <c r="Y4553" i="11"/>
  <c r="Z4553" i="11"/>
  <c r="AA4553" i="11"/>
  <c r="AB4553" i="11"/>
  <c r="AC4553" i="11"/>
  <c r="AE4553" i="11"/>
  <c r="X4554" i="11"/>
  <c r="Y4554" i="11"/>
  <c r="Z4554" i="11"/>
  <c r="AA4554" i="11"/>
  <c r="AB4554" i="11"/>
  <c r="AC4554" i="11"/>
  <c r="AE4554" i="11"/>
  <c r="X4555" i="11"/>
  <c r="Y4555" i="11"/>
  <c r="Z4555" i="11"/>
  <c r="AA4555" i="11"/>
  <c r="AB4555" i="11"/>
  <c r="AC4555" i="11"/>
  <c r="AE4555" i="11"/>
  <c r="X4556" i="11"/>
  <c r="Y4556" i="11"/>
  <c r="Z4556" i="11"/>
  <c r="AA4556" i="11"/>
  <c r="AB4556" i="11"/>
  <c r="AC4556" i="11"/>
  <c r="AE4556" i="11"/>
  <c r="X4557" i="11"/>
  <c r="Y4557" i="11"/>
  <c r="Z4557" i="11"/>
  <c r="AA4557" i="11"/>
  <c r="AB4557" i="11"/>
  <c r="AC4557" i="11"/>
  <c r="AE4557" i="11"/>
  <c r="X4558" i="11"/>
  <c r="Y4558" i="11"/>
  <c r="Z4558" i="11"/>
  <c r="AA4558" i="11"/>
  <c r="AB4558" i="11"/>
  <c r="AC4558" i="11"/>
  <c r="AE4558" i="11"/>
  <c r="X4559" i="11"/>
  <c r="Y4559" i="11"/>
  <c r="Z4559" i="11"/>
  <c r="AA4559" i="11"/>
  <c r="AB4559" i="11"/>
  <c r="AC4559" i="11"/>
  <c r="AE4559" i="11"/>
  <c r="X4560" i="11"/>
  <c r="Y4560" i="11"/>
  <c r="Z4560" i="11"/>
  <c r="AA4560" i="11"/>
  <c r="AB4560" i="11"/>
  <c r="AC4560" i="11"/>
  <c r="AE4560" i="11"/>
  <c r="X4561" i="11"/>
  <c r="Y4561" i="11"/>
  <c r="Z4561" i="11"/>
  <c r="AA4561" i="11"/>
  <c r="AB4561" i="11"/>
  <c r="AC4561" i="11"/>
  <c r="AE4561" i="11"/>
  <c r="X4562" i="11"/>
  <c r="Y4562" i="11"/>
  <c r="Z4562" i="11"/>
  <c r="AA4562" i="11"/>
  <c r="AB4562" i="11"/>
  <c r="AC4562" i="11"/>
  <c r="AE4562" i="11"/>
  <c r="X4563" i="11"/>
  <c r="Y4563" i="11"/>
  <c r="Z4563" i="11"/>
  <c r="AA4563" i="11"/>
  <c r="AB4563" i="11"/>
  <c r="AC4563" i="11"/>
  <c r="AE4563" i="11"/>
  <c r="X4564" i="11"/>
  <c r="Y4564" i="11"/>
  <c r="Z4564" i="11"/>
  <c r="AA4564" i="11"/>
  <c r="AB4564" i="11"/>
  <c r="AC4564" i="11"/>
  <c r="AE4564" i="11"/>
  <c r="X4565" i="11"/>
  <c r="Y4565" i="11"/>
  <c r="Z4565" i="11"/>
  <c r="AA4565" i="11"/>
  <c r="AB4565" i="11"/>
  <c r="AC4565" i="11"/>
  <c r="AE4565" i="11"/>
  <c r="X4566" i="11"/>
  <c r="Y4566" i="11"/>
  <c r="Z4566" i="11"/>
  <c r="AA4566" i="11"/>
  <c r="AB4566" i="11"/>
  <c r="AC4566" i="11"/>
  <c r="AE4566" i="11"/>
  <c r="X4567" i="11"/>
  <c r="Y4567" i="11"/>
  <c r="Z4567" i="11"/>
  <c r="AA4567" i="11"/>
  <c r="AB4567" i="11"/>
  <c r="AC4567" i="11"/>
  <c r="AE4567" i="11"/>
  <c r="X4568" i="11"/>
  <c r="Y4568" i="11"/>
  <c r="Z4568" i="11"/>
  <c r="AA4568" i="11"/>
  <c r="AB4568" i="11"/>
  <c r="AC4568" i="11"/>
  <c r="AE4568" i="11"/>
  <c r="X4569" i="11"/>
  <c r="Y4569" i="11"/>
  <c r="Z4569" i="11"/>
  <c r="AA4569" i="11"/>
  <c r="AB4569" i="11"/>
  <c r="AC4569" i="11"/>
  <c r="AE4569" i="11"/>
  <c r="X4570" i="11"/>
  <c r="Y4570" i="11"/>
  <c r="Z4570" i="11"/>
  <c r="AA4570" i="11"/>
  <c r="AB4570" i="11"/>
  <c r="AC4570" i="11"/>
  <c r="AE4570" i="11"/>
  <c r="X4571" i="11"/>
  <c r="Y4571" i="11"/>
  <c r="Z4571" i="11"/>
  <c r="AA4571" i="11"/>
  <c r="AB4571" i="11"/>
  <c r="AC4571" i="11"/>
  <c r="AE4571" i="11"/>
  <c r="X4572" i="11"/>
  <c r="Y4572" i="11"/>
  <c r="Z4572" i="11"/>
  <c r="AA4572" i="11"/>
  <c r="AB4572" i="11"/>
  <c r="AC4572" i="11"/>
  <c r="AE4572" i="11"/>
  <c r="X4573" i="11"/>
  <c r="Y4573" i="11"/>
  <c r="Z4573" i="11"/>
  <c r="AA4573" i="11"/>
  <c r="AB4573" i="11"/>
  <c r="AC4573" i="11"/>
  <c r="AE4573" i="11"/>
  <c r="X4574" i="11"/>
  <c r="Y4574" i="11"/>
  <c r="Z4574" i="11"/>
  <c r="AA4574" i="11"/>
  <c r="AB4574" i="11"/>
  <c r="AC4574" i="11"/>
  <c r="AE4574" i="11"/>
  <c r="X4575" i="11"/>
  <c r="Y4575" i="11"/>
  <c r="Z4575" i="11"/>
  <c r="AA4575" i="11"/>
  <c r="AB4575" i="11"/>
  <c r="AC4575" i="11"/>
  <c r="AE4575" i="11"/>
  <c r="X4576" i="11"/>
  <c r="Y4576" i="11"/>
  <c r="Z4576" i="11"/>
  <c r="AA4576" i="11"/>
  <c r="AB4576" i="11"/>
  <c r="AC4576" i="11"/>
  <c r="AE4576" i="11"/>
  <c r="X4577" i="11"/>
  <c r="Y4577" i="11"/>
  <c r="Z4577" i="11"/>
  <c r="AA4577" i="11"/>
  <c r="AB4577" i="11"/>
  <c r="AC4577" i="11"/>
  <c r="AE4577" i="11"/>
  <c r="X4578" i="11"/>
  <c r="Y4578" i="11"/>
  <c r="Z4578" i="11"/>
  <c r="AA4578" i="11"/>
  <c r="AB4578" i="11"/>
  <c r="AC4578" i="11"/>
  <c r="AE4578" i="11"/>
  <c r="X4579" i="11"/>
  <c r="Y4579" i="11"/>
  <c r="Z4579" i="11"/>
  <c r="AA4579" i="11"/>
  <c r="AB4579" i="11"/>
  <c r="AC4579" i="11"/>
  <c r="AE4579" i="11"/>
  <c r="X4580" i="11"/>
  <c r="Y4580" i="11"/>
  <c r="Z4580" i="11"/>
  <c r="AA4580" i="11"/>
  <c r="AB4580" i="11"/>
  <c r="AC4580" i="11"/>
  <c r="AE4580" i="11"/>
  <c r="X4581" i="11"/>
  <c r="Y4581" i="11"/>
  <c r="Z4581" i="11"/>
  <c r="AA4581" i="11"/>
  <c r="AB4581" i="11"/>
  <c r="AC4581" i="11"/>
  <c r="AE4581" i="11"/>
  <c r="X4582" i="11"/>
  <c r="Y4582" i="11"/>
  <c r="Z4582" i="11"/>
  <c r="AA4582" i="11"/>
  <c r="AB4582" i="11"/>
  <c r="AC4582" i="11"/>
  <c r="AE4582" i="11"/>
  <c r="X4583" i="11"/>
  <c r="Y4583" i="11"/>
  <c r="Z4583" i="11"/>
  <c r="AA4583" i="11"/>
  <c r="AB4583" i="11"/>
  <c r="AC4583" i="11"/>
  <c r="AE4583" i="11"/>
  <c r="X4584" i="11"/>
  <c r="Y4584" i="11"/>
  <c r="Z4584" i="11"/>
  <c r="AA4584" i="11"/>
  <c r="AB4584" i="11"/>
  <c r="AC4584" i="11"/>
  <c r="AE4584" i="11"/>
  <c r="X4585" i="11"/>
  <c r="Y4585" i="11"/>
  <c r="Z4585" i="11"/>
  <c r="AA4585" i="11"/>
  <c r="AB4585" i="11"/>
  <c r="AC4585" i="11"/>
  <c r="AE4585" i="11"/>
  <c r="X4586" i="11"/>
  <c r="Y4586" i="11"/>
  <c r="Z4586" i="11"/>
  <c r="AA4586" i="11"/>
  <c r="AB4586" i="11"/>
  <c r="AC4586" i="11"/>
  <c r="AE4586" i="11"/>
  <c r="X4587" i="11"/>
  <c r="Y4587" i="11"/>
  <c r="Z4587" i="11"/>
  <c r="AA4587" i="11"/>
  <c r="AB4587" i="11"/>
  <c r="AC4587" i="11"/>
  <c r="AE4587" i="11"/>
  <c r="X4588" i="11"/>
  <c r="Y4588" i="11"/>
  <c r="Z4588" i="11"/>
  <c r="AA4588" i="11"/>
  <c r="AB4588" i="11"/>
  <c r="AC4588" i="11"/>
  <c r="AE4588" i="11"/>
  <c r="X4589" i="11"/>
  <c r="Y4589" i="11"/>
  <c r="Z4589" i="11"/>
  <c r="AA4589" i="11"/>
  <c r="AB4589" i="11"/>
  <c r="AC4589" i="11"/>
  <c r="AE4589" i="11"/>
  <c r="X4590" i="11"/>
  <c r="Y4590" i="11"/>
  <c r="Z4590" i="11"/>
  <c r="AA4590" i="11"/>
  <c r="AB4590" i="11"/>
  <c r="AC4590" i="11"/>
  <c r="AE4590" i="11"/>
  <c r="X4591" i="11"/>
  <c r="Y4591" i="11"/>
  <c r="Z4591" i="11"/>
  <c r="AA4591" i="11"/>
  <c r="AB4591" i="11"/>
  <c r="AC4591" i="11"/>
  <c r="AE4591" i="11"/>
  <c r="X4592" i="11"/>
  <c r="Y4592" i="11"/>
  <c r="Z4592" i="11"/>
  <c r="AA4592" i="11"/>
  <c r="AB4592" i="11"/>
  <c r="AC4592" i="11"/>
  <c r="AE4592" i="11"/>
  <c r="X4593" i="11"/>
  <c r="Y4593" i="11"/>
  <c r="Z4593" i="11"/>
  <c r="AA4593" i="11"/>
  <c r="AB4593" i="11"/>
  <c r="AC4593" i="11"/>
  <c r="AE4593" i="11"/>
  <c r="X4594" i="11"/>
  <c r="Y4594" i="11"/>
  <c r="Z4594" i="11"/>
  <c r="AA4594" i="11"/>
  <c r="AB4594" i="11"/>
  <c r="AC4594" i="11"/>
  <c r="AE4594" i="11"/>
  <c r="X4595" i="11"/>
  <c r="Y4595" i="11"/>
  <c r="Z4595" i="11"/>
  <c r="AA4595" i="11"/>
  <c r="AB4595" i="11"/>
  <c r="AC4595" i="11"/>
  <c r="AE4595" i="11"/>
  <c r="X4596" i="11"/>
  <c r="Y4596" i="11"/>
  <c r="Z4596" i="11"/>
  <c r="AA4596" i="11"/>
  <c r="AB4596" i="11"/>
  <c r="AC4596" i="11"/>
  <c r="AE4596" i="11"/>
  <c r="X4597" i="11"/>
  <c r="Y4597" i="11"/>
  <c r="Z4597" i="11"/>
  <c r="AA4597" i="11"/>
  <c r="AB4597" i="11"/>
  <c r="AC4597" i="11"/>
  <c r="AE4597" i="11"/>
  <c r="X4598" i="11"/>
  <c r="Y4598" i="11"/>
  <c r="Z4598" i="11"/>
  <c r="AA4598" i="11"/>
  <c r="AB4598" i="11"/>
  <c r="AC4598" i="11"/>
  <c r="AE4598" i="11"/>
  <c r="X4599" i="11"/>
  <c r="Y4599" i="11"/>
  <c r="Z4599" i="11"/>
  <c r="AA4599" i="11"/>
  <c r="AB4599" i="11"/>
  <c r="AC4599" i="11"/>
  <c r="AE4599" i="11"/>
  <c r="X4600" i="11"/>
  <c r="Y4600" i="11"/>
  <c r="Z4600" i="11"/>
  <c r="AA4600" i="11"/>
  <c r="AB4600" i="11"/>
  <c r="AC4600" i="11"/>
  <c r="AE4600" i="11"/>
  <c r="X4601" i="11"/>
  <c r="Y4601" i="11"/>
  <c r="Z4601" i="11"/>
  <c r="AA4601" i="11"/>
  <c r="AB4601" i="11"/>
  <c r="AC4601" i="11"/>
  <c r="AE4601" i="11"/>
  <c r="X4602" i="11"/>
  <c r="Y4602" i="11"/>
  <c r="Z4602" i="11"/>
  <c r="AA4602" i="11"/>
  <c r="AB4602" i="11"/>
  <c r="AC4602" i="11"/>
  <c r="AE4602" i="11"/>
  <c r="X4603" i="11"/>
  <c r="Y4603" i="11"/>
  <c r="Z4603" i="11"/>
  <c r="AA4603" i="11"/>
  <c r="AB4603" i="11"/>
  <c r="AC4603" i="11"/>
  <c r="AE4603" i="11"/>
  <c r="X4604" i="11"/>
  <c r="Y4604" i="11"/>
  <c r="Z4604" i="11"/>
  <c r="AA4604" i="11"/>
  <c r="AB4604" i="11"/>
  <c r="AC4604" i="11"/>
  <c r="AE4604" i="11"/>
  <c r="X4605" i="11"/>
  <c r="Y4605" i="11"/>
  <c r="Z4605" i="11"/>
  <c r="AA4605" i="11"/>
  <c r="AB4605" i="11"/>
  <c r="AC4605" i="11"/>
  <c r="AE4605" i="11"/>
  <c r="X4606" i="11"/>
  <c r="Y4606" i="11"/>
  <c r="Z4606" i="11"/>
  <c r="AA4606" i="11"/>
  <c r="AB4606" i="11"/>
  <c r="AC4606" i="11"/>
  <c r="AE4606" i="11"/>
  <c r="X4607" i="11"/>
  <c r="Y4607" i="11"/>
  <c r="Z4607" i="11"/>
  <c r="AA4607" i="11"/>
  <c r="AB4607" i="11"/>
  <c r="AC4607" i="11"/>
  <c r="AE4607" i="11"/>
  <c r="X4608" i="11"/>
  <c r="Y4608" i="11"/>
  <c r="Z4608" i="11"/>
  <c r="AA4608" i="11"/>
  <c r="AB4608" i="11"/>
  <c r="AC4608" i="11"/>
  <c r="AE4608" i="11"/>
  <c r="X4609" i="11"/>
  <c r="Y4609" i="11"/>
  <c r="Z4609" i="11"/>
  <c r="AA4609" i="11"/>
  <c r="AB4609" i="11"/>
  <c r="AC4609" i="11"/>
  <c r="AE4609" i="11"/>
  <c r="X4610" i="11"/>
  <c r="Y4610" i="11"/>
  <c r="Z4610" i="11"/>
  <c r="AA4610" i="11"/>
  <c r="AB4610" i="11"/>
  <c r="AC4610" i="11"/>
  <c r="AE4610" i="11"/>
  <c r="X4611" i="11"/>
  <c r="Y4611" i="11"/>
  <c r="Z4611" i="11"/>
  <c r="AA4611" i="11"/>
  <c r="AB4611" i="11"/>
  <c r="AC4611" i="11"/>
  <c r="AE4611" i="11"/>
  <c r="X4612" i="11"/>
  <c r="Y4612" i="11"/>
  <c r="Z4612" i="11"/>
  <c r="AA4612" i="11"/>
  <c r="AB4612" i="11"/>
  <c r="AC4612" i="11"/>
  <c r="AE4612" i="11"/>
  <c r="X4613" i="11"/>
  <c r="Y4613" i="11"/>
  <c r="Z4613" i="11"/>
  <c r="AA4613" i="11"/>
  <c r="AB4613" i="11"/>
  <c r="AC4613" i="11"/>
  <c r="AE4613" i="11"/>
  <c r="X4614" i="11"/>
  <c r="Y4614" i="11"/>
  <c r="Z4614" i="11"/>
  <c r="AA4614" i="11"/>
  <c r="AB4614" i="11"/>
  <c r="AC4614" i="11"/>
  <c r="AE4614" i="11"/>
  <c r="X4615" i="11"/>
  <c r="Y4615" i="11"/>
  <c r="Z4615" i="11"/>
  <c r="AA4615" i="11"/>
  <c r="AB4615" i="11"/>
  <c r="AC4615" i="11"/>
  <c r="AE4615" i="11"/>
  <c r="X4616" i="11"/>
  <c r="Y4616" i="11"/>
  <c r="Z4616" i="11"/>
  <c r="AA4616" i="11"/>
  <c r="AB4616" i="11"/>
  <c r="AC4616" i="11"/>
  <c r="AE4616" i="11"/>
  <c r="X4617" i="11"/>
  <c r="Y4617" i="11"/>
  <c r="Z4617" i="11"/>
  <c r="AA4617" i="11"/>
  <c r="AB4617" i="11"/>
  <c r="AC4617" i="11"/>
  <c r="AE4617" i="11"/>
  <c r="X4618" i="11"/>
  <c r="Y4618" i="11"/>
  <c r="Z4618" i="11"/>
  <c r="AA4618" i="11"/>
  <c r="AB4618" i="11"/>
  <c r="AC4618" i="11"/>
  <c r="AE4618" i="11"/>
  <c r="X4619" i="11"/>
  <c r="Y4619" i="11"/>
  <c r="Z4619" i="11"/>
  <c r="AA4619" i="11"/>
  <c r="AB4619" i="11"/>
  <c r="AC4619" i="11"/>
  <c r="AE4619" i="11"/>
  <c r="X4620" i="11"/>
  <c r="Y4620" i="11"/>
  <c r="Z4620" i="11"/>
  <c r="AA4620" i="11"/>
  <c r="AB4620" i="11"/>
  <c r="AC4620" i="11"/>
  <c r="AE4620" i="11"/>
  <c r="X4621" i="11"/>
  <c r="Y4621" i="11"/>
  <c r="Z4621" i="11"/>
  <c r="AA4621" i="11"/>
  <c r="AB4621" i="11"/>
  <c r="AC4621" i="11"/>
  <c r="AE4621" i="11"/>
  <c r="X4622" i="11"/>
  <c r="Y4622" i="11"/>
  <c r="Z4622" i="11"/>
  <c r="AA4622" i="11"/>
  <c r="AB4622" i="11"/>
  <c r="AC4622" i="11"/>
  <c r="AE4622" i="11"/>
  <c r="X4623" i="11"/>
  <c r="Y4623" i="11"/>
  <c r="Z4623" i="11"/>
  <c r="AA4623" i="11"/>
  <c r="AB4623" i="11"/>
  <c r="AC4623" i="11"/>
  <c r="AE4623" i="11"/>
  <c r="X4624" i="11"/>
  <c r="Y4624" i="11"/>
  <c r="Z4624" i="11"/>
  <c r="AA4624" i="11"/>
  <c r="AB4624" i="11"/>
  <c r="AC4624" i="11"/>
  <c r="AE4624" i="11"/>
  <c r="X4625" i="11"/>
  <c r="Y4625" i="11"/>
  <c r="Z4625" i="11"/>
  <c r="AA4625" i="11"/>
  <c r="AB4625" i="11"/>
  <c r="AC4625" i="11"/>
  <c r="AE4625" i="11"/>
  <c r="X4626" i="11"/>
  <c r="Y4626" i="11"/>
  <c r="Z4626" i="11"/>
  <c r="AA4626" i="11"/>
  <c r="AB4626" i="11"/>
  <c r="AC4626" i="11"/>
  <c r="AE4626" i="11"/>
  <c r="X4627" i="11"/>
  <c r="Y4627" i="11"/>
  <c r="Z4627" i="11"/>
  <c r="AA4627" i="11"/>
  <c r="AB4627" i="11"/>
  <c r="AC4627" i="11"/>
  <c r="AE4627" i="11"/>
  <c r="X4628" i="11"/>
  <c r="Y4628" i="11"/>
  <c r="Z4628" i="11"/>
  <c r="AA4628" i="11"/>
  <c r="AB4628" i="11"/>
  <c r="AC4628" i="11"/>
  <c r="AE4628" i="11"/>
  <c r="X4629" i="11"/>
  <c r="Y4629" i="11"/>
  <c r="Z4629" i="11"/>
  <c r="AA4629" i="11"/>
  <c r="AB4629" i="11"/>
  <c r="AC4629" i="11"/>
  <c r="AE4629" i="11"/>
  <c r="X4630" i="11"/>
  <c r="Y4630" i="11"/>
  <c r="Z4630" i="11"/>
  <c r="AA4630" i="11"/>
  <c r="AB4630" i="11"/>
  <c r="AC4630" i="11"/>
  <c r="AE4630" i="11"/>
  <c r="X4631" i="11"/>
  <c r="Y4631" i="11"/>
  <c r="Z4631" i="11"/>
  <c r="AA4631" i="11"/>
  <c r="AB4631" i="11"/>
  <c r="AC4631" i="11"/>
  <c r="AE4631" i="11"/>
  <c r="X4632" i="11"/>
  <c r="Y4632" i="11"/>
  <c r="Z4632" i="11"/>
  <c r="AA4632" i="11"/>
  <c r="AB4632" i="11"/>
  <c r="AC4632" i="11"/>
  <c r="AE4632" i="11"/>
  <c r="X4633" i="11"/>
  <c r="Y4633" i="11"/>
  <c r="Z4633" i="11"/>
  <c r="AA4633" i="11"/>
  <c r="AB4633" i="11"/>
  <c r="AC4633" i="11"/>
  <c r="AE4633" i="11"/>
  <c r="X4634" i="11"/>
  <c r="Y4634" i="11"/>
  <c r="Z4634" i="11"/>
  <c r="AA4634" i="11"/>
  <c r="AB4634" i="11"/>
  <c r="AC4634" i="11"/>
  <c r="AE4634" i="11"/>
  <c r="X4635" i="11"/>
  <c r="Y4635" i="11"/>
  <c r="Z4635" i="11"/>
  <c r="AA4635" i="11"/>
  <c r="AB4635" i="11"/>
  <c r="AC4635" i="11"/>
  <c r="AE4635" i="11"/>
  <c r="X4636" i="11"/>
  <c r="Y4636" i="11"/>
  <c r="Z4636" i="11"/>
  <c r="AA4636" i="11"/>
  <c r="AB4636" i="11"/>
  <c r="AC4636" i="11"/>
  <c r="AE4636" i="11"/>
  <c r="X4637" i="11"/>
  <c r="Y4637" i="11"/>
  <c r="Z4637" i="11"/>
  <c r="AA4637" i="11"/>
  <c r="AB4637" i="11"/>
  <c r="AC4637" i="11"/>
  <c r="AE4637" i="11"/>
  <c r="X4638" i="11"/>
  <c r="Y4638" i="11"/>
  <c r="Z4638" i="11"/>
  <c r="AA4638" i="11"/>
  <c r="AB4638" i="11"/>
  <c r="AC4638" i="11"/>
  <c r="AE4638" i="11"/>
  <c r="X4639" i="11"/>
  <c r="Y4639" i="11"/>
  <c r="Z4639" i="11"/>
  <c r="AA4639" i="11"/>
  <c r="AB4639" i="11"/>
  <c r="AC4639" i="11"/>
  <c r="AE4639" i="11"/>
  <c r="X4640" i="11"/>
  <c r="Y4640" i="11"/>
  <c r="Z4640" i="11"/>
  <c r="AA4640" i="11"/>
  <c r="AB4640" i="11"/>
  <c r="AC4640" i="11"/>
  <c r="AE4640" i="11"/>
  <c r="X4641" i="11"/>
  <c r="Y4641" i="11"/>
  <c r="Z4641" i="11"/>
  <c r="AA4641" i="11"/>
  <c r="AB4641" i="11"/>
  <c r="AC4641" i="11"/>
  <c r="AE4641" i="11"/>
  <c r="X4642" i="11"/>
  <c r="Y4642" i="11"/>
  <c r="Z4642" i="11"/>
  <c r="AA4642" i="11"/>
  <c r="AB4642" i="11"/>
  <c r="AC4642" i="11"/>
  <c r="AE4642" i="11"/>
  <c r="X4643" i="11"/>
  <c r="Y4643" i="11"/>
  <c r="Z4643" i="11"/>
  <c r="AA4643" i="11"/>
  <c r="AB4643" i="11"/>
  <c r="AC4643" i="11"/>
  <c r="AE4643" i="11"/>
  <c r="X4644" i="11"/>
  <c r="Y4644" i="11"/>
  <c r="Z4644" i="11"/>
  <c r="AA4644" i="11"/>
  <c r="AB4644" i="11"/>
  <c r="AC4644" i="11"/>
  <c r="AE4644" i="11"/>
  <c r="X4645" i="11"/>
  <c r="Y4645" i="11"/>
  <c r="Z4645" i="11"/>
  <c r="AA4645" i="11"/>
  <c r="AB4645" i="11"/>
  <c r="AC4645" i="11"/>
  <c r="AE4645" i="11"/>
  <c r="X4646" i="11"/>
  <c r="Y4646" i="11"/>
  <c r="Z4646" i="11"/>
  <c r="AA4646" i="11"/>
  <c r="AB4646" i="11"/>
  <c r="AC4646" i="11"/>
  <c r="AE4646" i="11"/>
  <c r="X4647" i="11"/>
  <c r="Y4647" i="11"/>
  <c r="Z4647" i="11"/>
  <c r="AA4647" i="11"/>
  <c r="AB4647" i="11"/>
  <c r="AC4647" i="11"/>
  <c r="AE4647" i="11"/>
  <c r="X4648" i="11"/>
  <c r="Y4648" i="11"/>
  <c r="Z4648" i="11"/>
  <c r="AA4648" i="11"/>
  <c r="AB4648" i="11"/>
  <c r="AC4648" i="11"/>
  <c r="AE4648" i="11"/>
  <c r="X4649" i="11"/>
  <c r="Y4649" i="11"/>
  <c r="Z4649" i="11"/>
  <c r="AA4649" i="11"/>
  <c r="AB4649" i="11"/>
  <c r="AC4649" i="11"/>
  <c r="AE4649" i="11"/>
  <c r="X4650" i="11"/>
  <c r="Y4650" i="11"/>
  <c r="Z4650" i="11"/>
  <c r="AA4650" i="11"/>
  <c r="AB4650" i="11"/>
  <c r="AC4650" i="11"/>
  <c r="AE4650" i="11"/>
  <c r="X4651" i="11"/>
  <c r="Y4651" i="11"/>
  <c r="Z4651" i="11"/>
  <c r="AA4651" i="11"/>
  <c r="AB4651" i="11"/>
  <c r="AC4651" i="11"/>
  <c r="AE4651" i="11"/>
  <c r="X4652" i="11"/>
  <c r="Y4652" i="11"/>
  <c r="Z4652" i="11"/>
  <c r="AA4652" i="11"/>
  <c r="AB4652" i="11"/>
  <c r="AC4652" i="11"/>
  <c r="AE4652" i="11"/>
  <c r="X4653" i="11"/>
  <c r="Y4653" i="11"/>
  <c r="Z4653" i="11"/>
  <c r="AA4653" i="11"/>
  <c r="AB4653" i="11"/>
  <c r="AC4653" i="11"/>
  <c r="AE4653" i="11"/>
  <c r="X4654" i="11"/>
  <c r="Y4654" i="11"/>
  <c r="Z4654" i="11"/>
  <c r="AA4654" i="11"/>
  <c r="AB4654" i="11"/>
  <c r="AC4654" i="11"/>
  <c r="AE4654" i="11"/>
  <c r="X4655" i="11"/>
  <c r="Y4655" i="11"/>
  <c r="Z4655" i="11"/>
  <c r="AA4655" i="11"/>
  <c r="AB4655" i="11"/>
  <c r="AC4655" i="11"/>
  <c r="AE4655" i="11"/>
  <c r="X4656" i="11"/>
  <c r="Y4656" i="11"/>
  <c r="Z4656" i="11"/>
  <c r="AA4656" i="11"/>
  <c r="AB4656" i="11"/>
  <c r="AC4656" i="11"/>
  <c r="AE4656" i="11"/>
  <c r="X4657" i="11"/>
  <c r="Y4657" i="11"/>
  <c r="Z4657" i="11"/>
  <c r="AA4657" i="11"/>
  <c r="AB4657" i="11"/>
  <c r="AC4657" i="11"/>
  <c r="AE4657" i="11"/>
  <c r="X4658" i="11"/>
  <c r="Y4658" i="11"/>
  <c r="Z4658" i="11"/>
  <c r="AA4658" i="11"/>
  <c r="AB4658" i="11"/>
  <c r="AC4658" i="11"/>
  <c r="AE4658" i="11"/>
  <c r="X4659" i="11"/>
  <c r="Y4659" i="11"/>
  <c r="Z4659" i="11"/>
  <c r="AA4659" i="11"/>
  <c r="AB4659" i="11"/>
  <c r="AC4659" i="11"/>
  <c r="AE4659" i="11"/>
  <c r="X4660" i="11"/>
  <c r="Y4660" i="11"/>
  <c r="Z4660" i="11"/>
  <c r="AA4660" i="11"/>
  <c r="AB4660" i="11"/>
  <c r="AC4660" i="11"/>
  <c r="AE4660" i="11"/>
  <c r="X4661" i="11"/>
  <c r="Y4661" i="11"/>
  <c r="Z4661" i="11"/>
  <c r="AA4661" i="11"/>
  <c r="AB4661" i="11"/>
  <c r="AC4661" i="11"/>
  <c r="AE4661" i="11"/>
  <c r="X4662" i="11"/>
  <c r="Y4662" i="11"/>
  <c r="Z4662" i="11"/>
  <c r="AA4662" i="11"/>
  <c r="AB4662" i="11"/>
  <c r="AC4662" i="11"/>
  <c r="AE4662" i="11"/>
  <c r="X4663" i="11"/>
  <c r="Y4663" i="11"/>
  <c r="Z4663" i="11"/>
  <c r="AA4663" i="11"/>
  <c r="AB4663" i="11"/>
  <c r="AC4663" i="11"/>
  <c r="AE4663" i="11"/>
  <c r="X4664" i="11"/>
  <c r="Y4664" i="11"/>
  <c r="Z4664" i="11"/>
  <c r="AA4664" i="11"/>
  <c r="AB4664" i="11"/>
  <c r="AC4664" i="11"/>
  <c r="AE4664" i="11"/>
  <c r="X4665" i="11"/>
  <c r="Y4665" i="11"/>
  <c r="Z4665" i="11"/>
  <c r="AA4665" i="11"/>
  <c r="AB4665" i="11"/>
  <c r="AC4665" i="11"/>
  <c r="AE4665" i="11"/>
  <c r="X4666" i="11"/>
  <c r="Y4666" i="11"/>
  <c r="Z4666" i="11"/>
  <c r="AA4666" i="11"/>
  <c r="AB4666" i="11"/>
  <c r="AC4666" i="11"/>
  <c r="AE4666" i="11"/>
  <c r="X4667" i="11"/>
  <c r="Y4667" i="11"/>
  <c r="Z4667" i="11"/>
  <c r="AA4667" i="11"/>
  <c r="AB4667" i="11"/>
  <c r="AC4667" i="11"/>
  <c r="AE4667" i="11"/>
  <c r="X4668" i="11"/>
  <c r="Y4668" i="11"/>
  <c r="Z4668" i="11"/>
  <c r="AA4668" i="11"/>
  <c r="AB4668" i="11"/>
  <c r="AC4668" i="11"/>
  <c r="AE4668" i="11"/>
  <c r="X4669" i="11"/>
  <c r="Y4669" i="11"/>
  <c r="Z4669" i="11"/>
  <c r="AA4669" i="11"/>
  <c r="AB4669" i="11"/>
  <c r="AC4669" i="11"/>
  <c r="AE4669" i="11"/>
  <c r="X4670" i="11"/>
  <c r="Y4670" i="11"/>
  <c r="Z4670" i="11"/>
  <c r="AA4670" i="11"/>
  <c r="AB4670" i="11"/>
  <c r="AC4670" i="11"/>
  <c r="AE4670" i="11"/>
  <c r="X4671" i="11"/>
  <c r="Y4671" i="11"/>
  <c r="Z4671" i="11"/>
  <c r="AA4671" i="11"/>
  <c r="AB4671" i="11"/>
  <c r="AC4671" i="11"/>
  <c r="AE4671" i="11"/>
  <c r="X4672" i="11"/>
  <c r="Y4672" i="11"/>
  <c r="Z4672" i="11"/>
  <c r="AA4672" i="11"/>
  <c r="AB4672" i="11"/>
  <c r="AC4672" i="11"/>
  <c r="AE4672" i="11"/>
  <c r="X4673" i="11"/>
  <c r="Y4673" i="11"/>
  <c r="Z4673" i="11"/>
  <c r="AA4673" i="11"/>
  <c r="AB4673" i="11"/>
  <c r="AC4673" i="11"/>
  <c r="AE4673" i="11"/>
  <c r="X4674" i="11"/>
  <c r="Y4674" i="11"/>
  <c r="Z4674" i="11"/>
  <c r="AA4674" i="11"/>
  <c r="AB4674" i="11"/>
  <c r="AC4674" i="11"/>
  <c r="AE4674" i="11"/>
  <c r="X4675" i="11"/>
  <c r="Y4675" i="11"/>
  <c r="Z4675" i="11"/>
  <c r="AA4675" i="11"/>
  <c r="AB4675" i="11"/>
  <c r="AC4675" i="11"/>
  <c r="AE4675" i="11"/>
  <c r="X4676" i="11"/>
  <c r="Y4676" i="11"/>
  <c r="Z4676" i="11"/>
  <c r="AA4676" i="11"/>
  <c r="AB4676" i="11"/>
  <c r="AC4676" i="11"/>
  <c r="AE4676" i="11"/>
  <c r="X4677" i="11"/>
  <c r="Y4677" i="11"/>
  <c r="Z4677" i="11"/>
  <c r="AA4677" i="11"/>
  <c r="AB4677" i="11"/>
  <c r="AC4677" i="11"/>
  <c r="AE4677" i="11"/>
  <c r="X4678" i="11"/>
  <c r="Y4678" i="11"/>
  <c r="Z4678" i="11"/>
  <c r="AA4678" i="11"/>
  <c r="AB4678" i="11"/>
  <c r="AC4678" i="11"/>
  <c r="AE4678" i="11"/>
  <c r="X4679" i="11"/>
  <c r="Y4679" i="11"/>
  <c r="Z4679" i="11"/>
  <c r="AA4679" i="11"/>
  <c r="AB4679" i="11"/>
  <c r="AC4679" i="11"/>
  <c r="AE4679" i="11"/>
  <c r="X4680" i="11"/>
  <c r="Y4680" i="11"/>
  <c r="Z4680" i="11"/>
  <c r="AA4680" i="11"/>
  <c r="AB4680" i="11"/>
  <c r="AC4680" i="11"/>
  <c r="AE4680" i="11"/>
  <c r="X4681" i="11"/>
  <c r="Y4681" i="11"/>
  <c r="Z4681" i="11"/>
  <c r="AA4681" i="11"/>
  <c r="AB4681" i="11"/>
  <c r="AC4681" i="11"/>
  <c r="AE4681" i="11"/>
  <c r="X4682" i="11"/>
  <c r="Y4682" i="11"/>
  <c r="Z4682" i="11"/>
  <c r="AA4682" i="11"/>
  <c r="AB4682" i="11"/>
  <c r="AC4682" i="11"/>
  <c r="AE4682" i="11"/>
  <c r="X4683" i="11"/>
  <c r="Y4683" i="11"/>
  <c r="Z4683" i="11"/>
  <c r="AA4683" i="11"/>
  <c r="AB4683" i="11"/>
  <c r="AC4683" i="11"/>
  <c r="AE4683" i="11"/>
  <c r="X4684" i="11"/>
  <c r="Y4684" i="11"/>
  <c r="Z4684" i="11"/>
  <c r="AA4684" i="11"/>
  <c r="AB4684" i="11"/>
  <c r="AC4684" i="11"/>
  <c r="AE4684" i="11"/>
  <c r="X4685" i="11"/>
  <c r="Y4685" i="11"/>
  <c r="Z4685" i="11"/>
  <c r="AA4685" i="11"/>
  <c r="AB4685" i="11"/>
  <c r="AC4685" i="11"/>
  <c r="AE4685" i="11"/>
  <c r="X4686" i="11"/>
  <c r="Y4686" i="11"/>
  <c r="Z4686" i="11"/>
  <c r="AA4686" i="11"/>
  <c r="AB4686" i="11"/>
  <c r="AC4686" i="11"/>
  <c r="AE4686" i="11"/>
  <c r="X4687" i="11"/>
  <c r="Y4687" i="11"/>
  <c r="Z4687" i="11"/>
  <c r="AA4687" i="11"/>
  <c r="AB4687" i="11"/>
  <c r="AC4687" i="11"/>
  <c r="AE4687" i="11"/>
  <c r="X4688" i="11"/>
  <c r="Y4688" i="11"/>
  <c r="Z4688" i="11"/>
  <c r="AA4688" i="11"/>
  <c r="AB4688" i="11"/>
  <c r="AC4688" i="11"/>
  <c r="AE4688" i="11"/>
  <c r="X4689" i="11"/>
  <c r="Y4689" i="11"/>
  <c r="Z4689" i="11"/>
  <c r="AA4689" i="11"/>
  <c r="AB4689" i="11"/>
  <c r="AC4689" i="11"/>
  <c r="AE4689" i="11"/>
  <c r="X4690" i="11"/>
  <c r="Y4690" i="11"/>
  <c r="Z4690" i="11"/>
  <c r="AA4690" i="11"/>
  <c r="AB4690" i="11"/>
  <c r="AC4690" i="11"/>
  <c r="AE4690" i="11"/>
  <c r="X4691" i="11"/>
  <c r="Y4691" i="11"/>
  <c r="Z4691" i="11"/>
  <c r="AA4691" i="11"/>
  <c r="AB4691" i="11"/>
  <c r="AC4691" i="11"/>
  <c r="AE4691" i="11"/>
  <c r="X4692" i="11"/>
  <c r="Y4692" i="11"/>
  <c r="Z4692" i="11"/>
  <c r="AA4692" i="11"/>
  <c r="AB4692" i="11"/>
  <c r="AC4692" i="11"/>
  <c r="AE4692" i="11"/>
  <c r="X4693" i="11"/>
  <c r="Y4693" i="11"/>
  <c r="Z4693" i="11"/>
  <c r="AA4693" i="11"/>
  <c r="AB4693" i="11"/>
  <c r="AC4693" i="11"/>
  <c r="AE4693" i="11"/>
  <c r="X4694" i="11"/>
  <c r="Y4694" i="11"/>
  <c r="Z4694" i="11"/>
  <c r="AA4694" i="11"/>
  <c r="AB4694" i="11"/>
  <c r="AC4694" i="11"/>
  <c r="AE4694" i="11"/>
  <c r="X4695" i="11"/>
  <c r="Y4695" i="11"/>
  <c r="Z4695" i="11"/>
  <c r="AA4695" i="11"/>
  <c r="AB4695" i="11"/>
  <c r="AC4695" i="11"/>
  <c r="AE4695" i="11"/>
  <c r="X4696" i="11"/>
  <c r="Y4696" i="11"/>
  <c r="Z4696" i="11"/>
  <c r="AA4696" i="11"/>
  <c r="AB4696" i="11"/>
  <c r="AC4696" i="11"/>
  <c r="AE4696" i="11"/>
  <c r="X4697" i="11"/>
  <c r="Y4697" i="11"/>
  <c r="Z4697" i="11"/>
  <c r="AA4697" i="11"/>
  <c r="AB4697" i="11"/>
  <c r="AC4697" i="11"/>
  <c r="AE4697" i="11"/>
  <c r="X4698" i="11"/>
  <c r="Y4698" i="11"/>
  <c r="Z4698" i="11"/>
  <c r="AA4698" i="11"/>
  <c r="AB4698" i="11"/>
  <c r="AC4698" i="11"/>
  <c r="AE4698" i="11"/>
  <c r="X4699" i="11"/>
  <c r="Y4699" i="11"/>
  <c r="Z4699" i="11"/>
  <c r="AA4699" i="11"/>
  <c r="AB4699" i="11"/>
  <c r="AC4699" i="11"/>
  <c r="AE4699" i="11"/>
  <c r="X4700" i="11"/>
  <c r="Y4700" i="11"/>
  <c r="Z4700" i="11"/>
  <c r="AA4700" i="11"/>
  <c r="AB4700" i="11"/>
  <c r="AC4700" i="11"/>
  <c r="AE4700" i="11"/>
  <c r="X4701" i="11"/>
  <c r="Y4701" i="11"/>
  <c r="Z4701" i="11"/>
  <c r="AA4701" i="11"/>
  <c r="AB4701" i="11"/>
  <c r="AC4701" i="11"/>
  <c r="AE4701" i="11"/>
  <c r="X4702" i="11"/>
  <c r="Y4702" i="11"/>
  <c r="Z4702" i="11"/>
  <c r="AA4702" i="11"/>
  <c r="AB4702" i="11"/>
  <c r="AC4702" i="11"/>
  <c r="AE4702" i="11"/>
  <c r="X4703" i="11"/>
  <c r="Y4703" i="11"/>
  <c r="Z4703" i="11"/>
  <c r="AA4703" i="11"/>
  <c r="AB4703" i="11"/>
  <c r="AC4703" i="11"/>
  <c r="AE4703" i="11"/>
  <c r="X4704" i="11"/>
  <c r="Y4704" i="11"/>
  <c r="Z4704" i="11"/>
  <c r="AA4704" i="11"/>
  <c r="AB4704" i="11"/>
  <c r="AC4704" i="11"/>
  <c r="AE4704" i="11"/>
  <c r="X4705" i="11"/>
  <c r="Y4705" i="11"/>
  <c r="Z4705" i="11"/>
  <c r="AA4705" i="11"/>
  <c r="AB4705" i="11"/>
  <c r="AC4705" i="11"/>
  <c r="AE4705" i="11"/>
  <c r="X4706" i="11"/>
  <c r="Y4706" i="11"/>
  <c r="Z4706" i="11"/>
  <c r="AA4706" i="11"/>
  <c r="AB4706" i="11"/>
  <c r="AC4706" i="11"/>
  <c r="AE4706" i="11"/>
  <c r="X4707" i="11"/>
  <c r="Y4707" i="11"/>
  <c r="Z4707" i="11"/>
  <c r="AA4707" i="11"/>
  <c r="AB4707" i="11"/>
  <c r="AC4707" i="11"/>
  <c r="AE4707" i="11"/>
  <c r="X4708" i="11"/>
  <c r="Y4708" i="11"/>
  <c r="Z4708" i="11"/>
  <c r="AA4708" i="11"/>
  <c r="AB4708" i="11"/>
  <c r="AC4708" i="11"/>
  <c r="AE4708" i="11"/>
  <c r="X4709" i="11"/>
  <c r="Y4709" i="11"/>
  <c r="Z4709" i="11"/>
  <c r="AA4709" i="11"/>
  <c r="AB4709" i="11"/>
  <c r="AC4709" i="11"/>
  <c r="AE4709" i="11"/>
  <c r="X4710" i="11"/>
  <c r="Y4710" i="11"/>
  <c r="Z4710" i="11"/>
  <c r="AA4710" i="11"/>
  <c r="AB4710" i="11"/>
  <c r="AC4710" i="11"/>
  <c r="AE4710" i="11"/>
  <c r="X4711" i="11"/>
  <c r="Y4711" i="11"/>
  <c r="Z4711" i="11"/>
  <c r="AA4711" i="11"/>
  <c r="AB4711" i="11"/>
  <c r="AC4711" i="11"/>
  <c r="AE4711" i="11"/>
  <c r="X4712" i="11"/>
  <c r="Y4712" i="11"/>
  <c r="Z4712" i="11"/>
  <c r="AA4712" i="11"/>
  <c r="AB4712" i="11"/>
  <c r="AC4712" i="11"/>
  <c r="AE4712" i="11"/>
  <c r="X4713" i="11"/>
  <c r="Y4713" i="11"/>
  <c r="Z4713" i="11"/>
  <c r="AA4713" i="11"/>
  <c r="AB4713" i="11"/>
  <c r="AC4713" i="11"/>
  <c r="AE4713" i="11"/>
  <c r="X4714" i="11"/>
  <c r="Y4714" i="11"/>
  <c r="Z4714" i="11"/>
  <c r="AA4714" i="11"/>
  <c r="AB4714" i="11"/>
  <c r="AC4714" i="11"/>
  <c r="AE4714" i="11"/>
  <c r="X4715" i="11"/>
  <c r="Y4715" i="11"/>
  <c r="Z4715" i="11"/>
  <c r="AA4715" i="11"/>
  <c r="AB4715" i="11"/>
  <c r="AC4715" i="11"/>
  <c r="AE4715" i="11"/>
  <c r="X4716" i="11"/>
  <c r="Y4716" i="11"/>
  <c r="Z4716" i="11"/>
  <c r="AA4716" i="11"/>
  <c r="AB4716" i="11"/>
  <c r="AC4716" i="11"/>
  <c r="AE4716" i="11"/>
  <c r="X4717" i="11"/>
  <c r="Y4717" i="11"/>
  <c r="Z4717" i="11"/>
  <c r="AA4717" i="11"/>
  <c r="AB4717" i="11"/>
  <c r="AC4717" i="11"/>
  <c r="AE4717" i="11"/>
  <c r="X4718" i="11"/>
  <c r="Y4718" i="11"/>
  <c r="Z4718" i="11"/>
  <c r="AA4718" i="11"/>
  <c r="AB4718" i="11"/>
  <c r="AC4718" i="11"/>
  <c r="AE4718" i="11"/>
  <c r="X4719" i="11"/>
  <c r="Y4719" i="11"/>
  <c r="Z4719" i="11"/>
  <c r="AA4719" i="11"/>
  <c r="AB4719" i="11"/>
  <c r="AC4719" i="11"/>
  <c r="AE4719" i="11"/>
  <c r="X4720" i="11"/>
  <c r="Y4720" i="11"/>
  <c r="Z4720" i="11"/>
  <c r="AA4720" i="11"/>
  <c r="AB4720" i="11"/>
  <c r="AC4720" i="11"/>
  <c r="AE4720" i="11"/>
  <c r="X4721" i="11"/>
  <c r="Y4721" i="11"/>
  <c r="Z4721" i="11"/>
  <c r="AA4721" i="11"/>
  <c r="AB4721" i="11"/>
  <c r="AC4721" i="11"/>
  <c r="AE4721" i="11"/>
  <c r="X4722" i="11"/>
  <c r="Y4722" i="11"/>
  <c r="Z4722" i="11"/>
  <c r="AA4722" i="11"/>
  <c r="AB4722" i="11"/>
  <c r="AC4722" i="11"/>
  <c r="AE4722" i="11"/>
  <c r="X4723" i="11"/>
  <c r="Y4723" i="11"/>
  <c r="Z4723" i="11"/>
  <c r="AA4723" i="11"/>
  <c r="AB4723" i="11"/>
  <c r="AC4723" i="11"/>
  <c r="AE4723" i="11"/>
  <c r="X4724" i="11"/>
  <c r="Y4724" i="11"/>
  <c r="Z4724" i="11"/>
  <c r="AA4724" i="11"/>
  <c r="AB4724" i="11"/>
  <c r="AC4724" i="11"/>
  <c r="AE4724" i="11"/>
  <c r="X4725" i="11"/>
  <c r="Y4725" i="11"/>
  <c r="Z4725" i="11"/>
  <c r="AA4725" i="11"/>
  <c r="AB4725" i="11"/>
  <c r="AC4725" i="11"/>
  <c r="AE4725" i="11"/>
  <c r="X4726" i="11"/>
  <c r="Y4726" i="11"/>
  <c r="Z4726" i="11"/>
  <c r="AA4726" i="11"/>
  <c r="AB4726" i="11"/>
  <c r="AC4726" i="11"/>
  <c r="AE4726" i="11"/>
  <c r="X4727" i="11"/>
  <c r="Y4727" i="11"/>
  <c r="Z4727" i="11"/>
  <c r="AA4727" i="11"/>
  <c r="AB4727" i="11"/>
  <c r="AC4727" i="11"/>
  <c r="AE4727" i="11"/>
  <c r="X4728" i="11"/>
  <c r="Y4728" i="11"/>
  <c r="Z4728" i="11"/>
  <c r="AA4728" i="11"/>
  <c r="AB4728" i="11"/>
  <c r="AC4728" i="11"/>
  <c r="AE4728" i="11"/>
  <c r="X4729" i="11"/>
  <c r="Y4729" i="11"/>
  <c r="Z4729" i="11"/>
  <c r="AA4729" i="11"/>
  <c r="AB4729" i="11"/>
  <c r="AC4729" i="11"/>
  <c r="AE4729" i="11"/>
  <c r="X4730" i="11"/>
  <c r="Y4730" i="11"/>
  <c r="Z4730" i="11"/>
  <c r="AA4730" i="11"/>
  <c r="AB4730" i="11"/>
  <c r="AC4730" i="11"/>
  <c r="AE4730" i="11"/>
  <c r="X4731" i="11"/>
  <c r="Y4731" i="11"/>
  <c r="Z4731" i="11"/>
  <c r="AA4731" i="11"/>
  <c r="AB4731" i="11"/>
  <c r="AC4731" i="11"/>
  <c r="AE4731" i="11"/>
  <c r="X4732" i="11"/>
  <c r="Y4732" i="11"/>
  <c r="Z4732" i="11"/>
  <c r="AA4732" i="11"/>
  <c r="AB4732" i="11"/>
  <c r="AC4732" i="11"/>
  <c r="AE4732" i="11"/>
  <c r="X4733" i="11"/>
  <c r="Y4733" i="11"/>
  <c r="Z4733" i="11"/>
  <c r="AA4733" i="11"/>
  <c r="AB4733" i="11"/>
  <c r="AC4733" i="11"/>
  <c r="AE4733" i="11"/>
  <c r="X4734" i="11"/>
  <c r="Y4734" i="11"/>
  <c r="Z4734" i="11"/>
  <c r="AA4734" i="11"/>
  <c r="AB4734" i="11"/>
  <c r="AC4734" i="11"/>
  <c r="AE4734" i="11"/>
  <c r="X4735" i="11"/>
  <c r="Y4735" i="11"/>
  <c r="Z4735" i="11"/>
  <c r="AA4735" i="11"/>
  <c r="AB4735" i="11"/>
  <c r="AC4735" i="11"/>
  <c r="AE4735" i="11"/>
  <c r="X4736" i="11"/>
  <c r="Y4736" i="11"/>
  <c r="Z4736" i="11"/>
  <c r="AA4736" i="11"/>
  <c r="AB4736" i="11"/>
  <c r="AC4736" i="11"/>
  <c r="AE4736" i="11"/>
  <c r="X4737" i="11"/>
  <c r="Y4737" i="11"/>
  <c r="Z4737" i="11"/>
  <c r="AA4737" i="11"/>
  <c r="AB4737" i="11"/>
  <c r="AC4737" i="11"/>
  <c r="AE4737" i="11"/>
  <c r="X4738" i="11"/>
  <c r="Y4738" i="11"/>
  <c r="Z4738" i="11"/>
  <c r="AA4738" i="11"/>
  <c r="AB4738" i="11"/>
  <c r="AC4738" i="11"/>
  <c r="AE4738" i="11"/>
  <c r="X4739" i="11"/>
  <c r="Y4739" i="11"/>
  <c r="Z4739" i="11"/>
  <c r="AA4739" i="11"/>
  <c r="AB4739" i="11"/>
  <c r="AC4739" i="11"/>
  <c r="AE4739" i="11"/>
  <c r="X4740" i="11"/>
  <c r="Y4740" i="11"/>
  <c r="Z4740" i="11"/>
  <c r="AA4740" i="11"/>
  <c r="AB4740" i="11"/>
  <c r="AC4740" i="11"/>
  <c r="AE4740" i="11"/>
  <c r="X4741" i="11"/>
  <c r="Y4741" i="11"/>
  <c r="Z4741" i="11"/>
  <c r="AA4741" i="11"/>
  <c r="AB4741" i="11"/>
  <c r="AC4741" i="11"/>
  <c r="AE4741" i="11"/>
  <c r="X4742" i="11"/>
  <c r="Y4742" i="11"/>
  <c r="Z4742" i="11"/>
  <c r="AA4742" i="11"/>
  <c r="AB4742" i="11"/>
  <c r="AC4742" i="11"/>
  <c r="AE4742" i="11"/>
  <c r="X4743" i="11"/>
  <c r="Y4743" i="11"/>
  <c r="Z4743" i="11"/>
  <c r="AA4743" i="11"/>
  <c r="AB4743" i="11"/>
  <c r="AC4743" i="11"/>
  <c r="AE4743" i="11"/>
  <c r="X4744" i="11"/>
  <c r="Y4744" i="11"/>
  <c r="Z4744" i="11"/>
  <c r="AA4744" i="11"/>
  <c r="AB4744" i="11"/>
  <c r="AC4744" i="11"/>
  <c r="AE4744" i="11"/>
  <c r="X4745" i="11"/>
  <c r="Y4745" i="11"/>
  <c r="Z4745" i="11"/>
  <c r="AA4745" i="11"/>
  <c r="AB4745" i="11"/>
  <c r="AC4745" i="11"/>
  <c r="AE4745" i="11"/>
  <c r="X4746" i="11"/>
  <c r="Y4746" i="11"/>
  <c r="Z4746" i="11"/>
  <c r="AA4746" i="11"/>
  <c r="AB4746" i="11"/>
  <c r="AC4746" i="11"/>
  <c r="AE4746" i="11"/>
  <c r="X4747" i="11"/>
  <c r="Y4747" i="11"/>
  <c r="Z4747" i="11"/>
  <c r="AA4747" i="11"/>
  <c r="AB4747" i="11"/>
  <c r="AC4747" i="11"/>
  <c r="AE4747" i="11"/>
  <c r="X4748" i="11"/>
  <c r="Y4748" i="11"/>
  <c r="Z4748" i="11"/>
  <c r="AA4748" i="11"/>
  <c r="AB4748" i="11"/>
  <c r="AC4748" i="11"/>
  <c r="AE4748" i="11"/>
  <c r="X4749" i="11"/>
  <c r="Y4749" i="11"/>
  <c r="Z4749" i="11"/>
  <c r="AA4749" i="11"/>
  <c r="AB4749" i="11"/>
  <c r="AC4749" i="11"/>
  <c r="AE4749" i="11"/>
  <c r="X4750" i="11"/>
  <c r="Y4750" i="11"/>
  <c r="Z4750" i="11"/>
  <c r="AA4750" i="11"/>
  <c r="AB4750" i="11"/>
  <c r="AC4750" i="11"/>
  <c r="AE4750" i="11"/>
  <c r="X4751" i="11"/>
  <c r="Y4751" i="11"/>
  <c r="Z4751" i="11"/>
  <c r="AA4751" i="11"/>
  <c r="AB4751" i="11"/>
  <c r="AC4751" i="11"/>
  <c r="AE4751" i="11"/>
  <c r="X4752" i="11"/>
  <c r="Y4752" i="11"/>
  <c r="Z4752" i="11"/>
  <c r="AA4752" i="11"/>
  <c r="AB4752" i="11"/>
  <c r="AC4752" i="11"/>
  <c r="AE4752" i="11"/>
  <c r="X4753" i="11"/>
  <c r="Y4753" i="11"/>
  <c r="Z4753" i="11"/>
  <c r="AA4753" i="11"/>
  <c r="AB4753" i="11"/>
  <c r="AC4753" i="11"/>
  <c r="AE4753" i="11"/>
  <c r="X4754" i="11"/>
  <c r="Y4754" i="11"/>
  <c r="Z4754" i="11"/>
  <c r="AA4754" i="11"/>
  <c r="AB4754" i="11"/>
  <c r="AC4754" i="11"/>
  <c r="AE4754" i="11"/>
  <c r="X4755" i="11"/>
  <c r="Y4755" i="11"/>
  <c r="Z4755" i="11"/>
  <c r="AA4755" i="11"/>
  <c r="AB4755" i="11"/>
  <c r="AC4755" i="11"/>
  <c r="AE4755" i="11"/>
  <c r="X4756" i="11"/>
  <c r="Y4756" i="11"/>
  <c r="Z4756" i="11"/>
  <c r="AA4756" i="11"/>
  <c r="AB4756" i="11"/>
  <c r="AC4756" i="11"/>
  <c r="AE4756" i="11"/>
  <c r="X4757" i="11"/>
  <c r="Y4757" i="11"/>
  <c r="Z4757" i="11"/>
  <c r="AA4757" i="11"/>
  <c r="AB4757" i="11"/>
  <c r="AC4757" i="11"/>
  <c r="AE4757" i="11"/>
  <c r="X4758" i="11"/>
  <c r="Y4758" i="11"/>
  <c r="Z4758" i="11"/>
  <c r="AA4758" i="11"/>
  <c r="AB4758" i="11"/>
  <c r="AC4758" i="11"/>
  <c r="AE4758" i="11"/>
  <c r="X4759" i="11"/>
  <c r="Y4759" i="11"/>
  <c r="Z4759" i="11"/>
  <c r="AA4759" i="11"/>
  <c r="AB4759" i="11"/>
  <c r="AC4759" i="11"/>
  <c r="AE4759" i="11"/>
  <c r="X4760" i="11"/>
  <c r="Y4760" i="11"/>
  <c r="Z4760" i="11"/>
  <c r="AA4760" i="11"/>
  <c r="AB4760" i="11"/>
  <c r="AC4760" i="11"/>
  <c r="AE4760" i="11"/>
  <c r="X4761" i="11"/>
  <c r="Y4761" i="11"/>
  <c r="Z4761" i="11"/>
  <c r="AA4761" i="11"/>
  <c r="AB4761" i="11"/>
  <c r="AC4761" i="11"/>
  <c r="AE4761" i="11"/>
  <c r="X4762" i="11"/>
  <c r="Y4762" i="11"/>
  <c r="Z4762" i="11"/>
  <c r="AA4762" i="11"/>
  <c r="AB4762" i="11"/>
  <c r="AC4762" i="11"/>
  <c r="AE4762" i="11"/>
  <c r="X4763" i="11"/>
  <c r="Y4763" i="11"/>
  <c r="Z4763" i="11"/>
  <c r="AA4763" i="11"/>
  <c r="AB4763" i="11"/>
  <c r="AC4763" i="11"/>
  <c r="AE4763" i="11"/>
  <c r="X4764" i="11"/>
  <c r="Y4764" i="11"/>
  <c r="Z4764" i="11"/>
  <c r="AA4764" i="11"/>
  <c r="AB4764" i="11"/>
  <c r="AC4764" i="11"/>
  <c r="AE4764" i="11"/>
  <c r="X4765" i="11"/>
  <c r="Y4765" i="11"/>
  <c r="Z4765" i="11"/>
  <c r="AA4765" i="11"/>
  <c r="AB4765" i="11"/>
  <c r="AC4765" i="11"/>
  <c r="AE4765" i="11"/>
  <c r="X4766" i="11"/>
  <c r="Y4766" i="11"/>
  <c r="Z4766" i="11"/>
  <c r="AA4766" i="11"/>
  <c r="AB4766" i="11"/>
  <c r="AC4766" i="11"/>
  <c r="AE4766" i="11"/>
  <c r="X4767" i="11"/>
  <c r="Y4767" i="11"/>
  <c r="Z4767" i="11"/>
  <c r="AA4767" i="11"/>
  <c r="AB4767" i="11"/>
  <c r="AC4767" i="11"/>
  <c r="AE4767" i="11"/>
  <c r="X4768" i="11"/>
  <c r="Y4768" i="11"/>
  <c r="Z4768" i="11"/>
  <c r="AA4768" i="11"/>
  <c r="AB4768" i="11"/>
  <c r="AC4768" i="11"/>
  <c r="AE4768" i="11"/>
  <c r="X4769" i="11"/>
  <c r="Y4769" i="11"/>
  <c r="Z4769" i="11"/>
  <c r="AA4769" i="11"/>
  <c r="AB4769" i="11"/>
  <c r="AC4769" i="11"/>
  <c r="AE4769" i="11"/>
  <c r="X4770" i="11"/>
  <c r="Y4770" i="11"/>
  <c r="Z4770" i="11"/>
  <c r="AA4770" i="11"/>
  <c r="AB4770" i="11"/>
  <c r="AC4770" i="11"/>
  <c r="AE4770" i="11"/>
  <c r="X4771" i="11"/>
  <c r="Y4771" i="11"/>
  <c r="Z4771" i="11"/>
  <c r="AA4771" i="11"/>
  <c r="AB4771" i="11"/>
  <c r="AC4771" i="11"/>
  <c r="AE4771" i="11"/>
  <c r="X4772" i="11"/>
  <c r="Y4772" i="11"/>
  <c r="Z4772" i="11"/>
  <c r="AA4772" i="11"/>
  <c r="AB4772" i="11"/>
  <c r="AC4772" i="11"/>
  <c r="AE4772" i="11"/>
  <c r="X4773" i="11"/>
  <c r="Y4773" i="11"/>
  <c r="Z4773" i="11"/>
  <c r="AA4773" i="11"/>
  <c r="AB4773" i="11"/>
  <c r="AC4773" i="11"/>
  <c r="AE4773" i="11"/>
  <c r="X4774" i="11"/>
  <c r="Y4774" i="11"/>
  <c r="Z4774" i="11"/>
  <c r="AA4774" i="11"/>
  <c r="AB4774" i="11"/>
  <c r="AC4774" i="11"/>
  <c r="AE4774" i="11"/>
  <c r="X4775" i="11"/>
  <c r="Y4775" i="11"/>
  <c r="Z4775" i="11"/>
  <c r="AA4775" i="11"/>
  <c r="AB4775" i="11"/>
  <c r="AC4775" i="11"/>
  <c r="AE4775" i="11"/>
  <c r="X4776" i="11"/>
  <c r="Y4776" i="11"/>
  <c r="Z4776" i="11"/>
  <c r="AA4776" i="11"/>
  <c r="AB4776" i="11"/>
  <c r="AC4776" i="11"/>
  <c r="AE4776" i="11"/>
  <c r="X4777" i="11"/>
  <c r="Y4777" i="11"/>
  <c r="Z4777" i="11"/>
  <c r="AA4777" i="11"/>
  <c r="AB4777" i="11"/>
  <c r="AC4777" i="11"/>
  <c r="AE4777" i="11"/>
  <c r="X4778" i="11"/>
  <c r="Y4778" i="11"/>
  <c r="Z4778" i="11"/>
  <c r="AA4778" i="11"/>
  <c r="AB4778" i="11"/>
  <c r="AC4778" i="11"/>
  <c r="AE4778" i="11"/>
  <c r="X4779" i="11"/>
  <c r="Y4779" i="11"/>
  <c r="Z4779" i="11"/>
  <c r="AA4779" i="11"/>
  <c r="AB4779" i="11"/>
  <c r="AC4779" i="11"/>
  <c r="AE4779" i="11"/>
  <c r="X4780" i="11"/>
  <c r="Y4780" i="11"/>
  <c r="Z4780" i="11"/>
  <c r="AA4780" i="11"/>
  <c r="AB4780" i="11"/>
  <c r="AC4780" i="11"/>
  <c r="AE4780" i="11"/>
  <c r="X4781" i="11"/>
  <c r="Y4781" i="11"/>
  <c r="Z4781" i="11"/>
  <c r="AA4781" i="11"/>
  <c r="AB4781" i="11"/>
  <c r="AC4781" i="11"/>
  <c r="AE4781" i="11"/>
  <c r="X4782" i="11"/>
  <c r="Y4782" i="11"/>
  <c r="Z4782" i="11"/>
  <c r="AA4782" i="11"/>
  <c r="AB4782" i="11"/>
  <c r="AC4782" i="11"/>
  <c r="AE4782" i="11"/>
  <c r="X4783" i="11"/>
  <c r="Y4783" i="11"/>
  <c r="Z4783" i="11"/>
  <c r="AA4783" i="11"/>
  <c r="AB4783" i="11"/>
  <c r="AC4783" i="11"/>
  <c r="AE4783" i="11"/>
  <c r="X4784" i="11"/>
  <c r="Y4784" i="11"/>
  <c r="Z4784" i="11"/>
  <c r="AA4784" i="11"/>
  <c r="AB4784" i="11"/>
  <c r="AC4784" i="11"/>
  <c r="AE4784" i="11"/>
  <c r="X4785" i="11"/>
  <c r="Y4785" i="11"/>
  <c r="Z4785" i="11"/>
  <c r="AA4785" i="11"/>
  <c r="AB4785" i="11"/>
  <c r="AC4785" i="11"/>
  <c r="AE4785" i="11"/>
  <c r="X4786" i="11"/>
  <c r="Y4786" i="11"/>
  <c r="Z4786" i="11"/>
  <c r="AA4786" i="11"/>
  <c r="AB4786" i="11"/>
  <c r="AC4786" i="11"/>
  <c r="AE4786" i="11"/>
  <c r="X4787" i="11"/>
  <c r="Y4787" i="11"/>
  <c r="Z4787" i="11"/>
  <c r="AA4787" i="11"/>
  <c r="AB4787" i="11"/>
  <c r="AC4787" i="11"/>
  <c r="AE4787" i="11"/>
  <c r="X4788" i="11"/>
  <c r="Y4788" i="11"/>
  <c r="Z4788" i="11"/>
  <c r="AA4788" i="11"/>
  <c r="AB4788" i="11"/>
  <c r="AC4788" i="11"/>
  <c r="AE4788" i="11"/>
  <c r="X4789" i="11"/>
  <c r="Y4789" i="11"/>
  <c r="Z4789" i="11"/>
  <c r="AA4789" i="11"/>
  <c r="AB4789" i="11"/>
  <c r="AC4789" i="11"/>
  <c r="AE4789" i="11"/>
  <c r="X4790" i="11"/>
  <c r="Y4790" i="11"/>
  <c r="Z4790" i="11"/>
  <c r="AA4790" i="11"/>
  <c r="AB4790" i="11"/>
  <c r="AC4790" i="11"/>
  <c r="AE4790" i="11"/>
  <c r="X4791" i="11"/>
  <c r="Y4791" i="11"/>
  <c r="Z4791" i="11"/>
  <c r="AA4791" i="11"/>
  <c r="AB4791" i="11"/>
  <c r="AC4791" i="11"/>
  <c r="AE4791" i="11"/>
  <c r="X4792" i="11"/>
  <c r="Y4792" i="11"/>
  <c r="Z4792" i="11"/>
  <c r="AA4792" i="11"/>
  <c r="AB4792" i="11"/>
  <c r="AC4792" i="11"/>
  <c r="AE4792" i="11"/>
  <c r="X4793" i="11"/>
  <c r="Y4793" i="11"/>
  <c r="Z4793" i="11"/>
  <c r="AA4793" i="11"/>
  <c r="AB4793" i="11"/>
  <c r="AC4793" i="11"/>
  <c r="AE4793" i="11"/>
  <c r="X4794" i="11"/>
  <c r="Y4794" i="11"/>
  <c r="Z4794" i="11"/>
  <c r="AA4794" i="11"/>
  <c r="AB4794" i="11"/>
  <c r="AC4794" i="11"/>
  <c r="AE4794" i="11"/>
  <c r="X4795" i="11"/>
  <c r="Y4795" i="11"/>
  <c r="Z4795" i="11"/>
  <c r="AA4795" i="11"/>
  <c r="AB4795" i="11"/>
  <c r="AC4795" i="11"/>
  <c r="AE4795" i="11"/>
  <c r="X4796" i="11"/>
  <c r="Y4796" i="11"/>
  <c r="Z4796" i="11"/>
  <c r="AA4796" i="11"/>
  <c r="AB4796" i="11"/>
  <c r="AC4796" i="11"/>
  <c r="AE4796" i="11"/>
  <c r="X4797" i="11"/>
  <c r="Y4797" i="11"/>
  <c r="Z4797" i="11"/>
  <c r="AA4797" i="11"/>
  <c r="AB4797" i="11"/>
  <c r="AC4797" i="11"/>
  <c r="AE4797" i="11"/>
  <c r="X4798" i="11"/>
  <c r="Y4798" i="11"/>
  <c r="Z4798" i="11"/>
  <c r="AA4798" i="11"/>
  <c r="AB4798" i="11"/>
  <c r="AC4798" i="11"/>
  <c r="AE4798" i="11"/>
  <c r="X4799" i="11"/>
  <c r="Y4799" i="11"/>
  <c r="Z4799" i="11"/>
  <c r="AA4799" i="11"/>
  <c r="AB4799" i="11"/>
  <c r="AC4799" i="11"/>
  <c r="AE4799" i="11"/>
  <c r="X4800" i="11"/>
  <c r="Y4800" i="11"/>
  <c r="Z4800" i="11"/>
  <c r="AA4800" i="11"/>
  <c r="AB4800" i="11"/>
  <c r="AC4800" i="11"/>
  <c r="AE4800" i="11"/>
  <c r="X4801" i="11"/>
  <c r="Y4801" i="11"/>
  <c r="Z4801" i="11"/>
  <c r="AA4801" i="11"/>
  <c r="AB4801" i="11"/>
  <c r="AC4801" i="11"/>
  <c r="AE4801" i="11"/>
  <c r="X4802" i="11"/>
  <c r="Y4802" i="11"/>
  <c r="Z4802" i="11"/>
  <c r="AA4802" i="11"/>
  <c r="AB4802" i="11"/>
  <c r="AC4802" i="11"/>
  <c r="AE4802" i="11"/>
  <c r="X4803" i="11"/>
  <c r="Y4803" i="11"/>
  <c r="Z4803" i="11"/>
  <c r="AA4803" i="11"/>
  <c r="AB4803" i="11"/>
  <c r="AC4803" i="11"/>
  <c r="AE4803" i="11"/>
  <c r="X4804" i="11"/>
  <c r="Y4804" i="11"/>
  <c r="Z4804" i="11"/>
  <c r="AA4804" i="11"/>
  <c r="AB4804" i="11"/>
  <c r="AC4804" i="11"/>
  <c r="AE4804" i="11"/>
  <c r="X4805" i="11"/>
  <c r="Y4805" i="11"/>
  <c r="Z4805" i="11"/>
  <c r="AA4805" i="11"/>
  <c r="AB4805" i="11"/>
  <c r="AC4805" i="11"/>
  <c r="AE4805" i="11"/>
  <c r="X4806" i="11"/>
  <c r="Y4806" i="11"/>
  <c r="Z4806" i="11"/>
  <c r="AA4806" i="11"/>
  <c r="AB4806" i="11"/>
  <c r="AC4806" i="11"/>
  <c r="AE4806" i="11"/>
  <c r="X4807" i="11"/>
  <c r="Y4807" i="11"/>
  <c r="Z4807" i="11"/>
  <c r="AA4807" i="11"/>
  <c r="AB4807" i="11"/>
  <c r="AC4807" i="11"/>
  <c r="AE4807" i="11"/>
  <c r="X4808" i="11"/>
  <c r="Y4808" i="11"/>
  <c r="Z4808" i="11"/>
  <c r="AA4808" i="11"/>
  <c r="AB4808" i="11"/>
  <c r="AC4808" i="11"/>
  <c r="AE4808" i="11"/>
  <c r="X4809" i="11"/>
  <c r="Y4809" i="11"/>
  <c r="Z4809" i="11"/>
  <c r="AA4809" i="11"/>
  <c r="AB4809" i="11"/>
  <c r="AC4809" i="11"/>
  <c r="AE4809" i="11"/>
  <c r="X4810" i="11"/>
  <c r="Y4810" i="11"/>
  <c r="Z4810" i="11"/>
  <c r="AA4810" i="11"/>
  <c r="AB4810" i="11"/>
  <c r="AC4810" i="11"/>
  <c r="AE4810" i="11"/>
  <c r="X4811" i="11"/>
  <c r="Y4811" i="11"/>
  <c r="Z4811" i="11"/>
  <c r="AA4811" i="11"/>
  <c r="AB4811" i="11"/>
  <c r="AC4811" i="11"/>
  <c r="AE4811" i="11"/>
  <c r="X4812" i="11"/>
  <c r="Y4812" i="11"/>
  <c r="Z4812" i="11"/>
  <c r="AA4812" i="11"/>
  <c r="AB4812" i="11"/>
  <c r="AC4812" i="11"/>
  <c r="AE4812" i="11"/>
  <c r="X4813" i="11"/>
  <c r="Y4813" i="11"/>
  <c r="Z4813" i="11"/>
  <c r="AA4813" i="11"/>
  <c r="AB4813" i="11"/>
  <c r="AC4813" i="11"/>
  <c r="AE4813" i="11"/>
  <c r="X4814" i="11"/>
  <c r="Y4814" i="11"/>
  <c r="Z4814" i="11"/>
  <c r="AA4814" i="11"/>
  <c r="AB4814" i="11"/>
  <c r="AC4814" i="11"/>
  <c r="AE4814" i="11"/>
  <c r="X4815" i="11"/>
  <c r="Y4815" i="11"/>
  <c r="Z4815" i="11"/>
  <c r="AA4815" i="11"/>
  <c r="AB4815" i="11"/>
  <c r="AC4815" i="11"/>
  <c r="AE4815" i="11"/>
  <c r="X4816" i="11"/>
  <c r="Y4816" i="11"/>
  <c r="Z4816" i="11"/>
  <c r="AA4816" i="11"/>
  <c r="AB4816" i="11"/>
  <c r="AC4816" i="11"/>
  <c r="AE4816" i="11"/>
  <c r="X4817" i="11"/>
  <c r="Y4817" i="11"/>
  <c r="Z4817" i="11"/>
  <c r="AA4817" i="11"/>
  <c r="AB4817" i="11"/>
  <c r="AC4817" i="11"/>
  <c r="AE4817" i="11"/>
  <c r="X4818" i="11"/>
  <c r="Y4818" i="11"/>
  <c r="Z4818" i="11"/>
  <c r="AA4818" i="11"/>
  <c r="AB4818" i="11"/>
  <c r="AC4818" i="11"/>
  <c r="AE4818" i="11"/>
  <c r="X4819" i="11"/>
  <c r="Y4819" i="11"/>
  <c r="Z4819" i="11"/>
  <c r="AA4819" i="11"/>
  <c r="AB4819" i="11"/>
  <c r="AC4819" i="11"/>
  <c r="AE4819" i="11"/>
  <c r="X4820" i="11"/>
  <c r="Y4820" i="11"/>
  <c r="Z4820" i="11"/>
  <c r="AA4820" i="11"/>
  <c r="AB4820" i="11"/>
  <c r="AC4820" i="11"/>
  <c r="AE4820" i="11"/>
  <c r="X4821" i="11"/>
  <c r="Y4821" i="11"/>
  <c r="Z4821" i="11"/>
  <c r="AA4821" i="11"/>
  <c r="AB4821" i="11"/>
  <c r="AC4821" i="11"/>
  <c r="AE4821" i="11"/>
  <c r="X4822" i="11"/>
  <c r="Y4822" i="11"/>
  <c r="Z4822" i="11"/>
  <c r="AA4822" i="11"/>
  <c r="AB4822" i="11"/>
  <c r="AC4822" i="11"/>
  <c r="AE4822" i="11"/>
  <c r="X4823" i="11"/>
  <c r="Y4823" i="11"/>
  <c r="Z4823" i="11"/>
  <c r="AA4823" i="11"/>
  <c r="AB4823" i="11"/>
  <c r="AC4823" i="11"/>
  <c r="AE4823" i="11"/>
  <c r="X4824" i="11"/>
  <c r="Y4824" i="11"/>
  <c r="Z4824" i="11"/>
  <c r="AA4824" i="11"/>
  <c r="AB4824" i="11"/>
  <c r="AC4824" i="11"/>
  <c r="AE4824" i="11"/>
  <c r="X4825" i="11"/>
  <c r="Y4825" i="11"/>
  <c r="Z4825" i="11"/>
  <c r="AA4825" i="11"/>
  <c r="AB4825" i="11"/>
  <c r="AC4825" i="11"/>
  <c r="AE4825" i="11"/>
  <c r="X4826" i="11"/>
  <c r="Y4826" i="11"/>
  <c r="Z4826" i="11"/>
  <c r="AA4826" i="11"/>
  <c r="AB4826" i="11"/>
  <c r="AC4826" i="11"/>
  <c r="AE4826" i="11"/>
  <c r="X4827" i="11"/>
  <c r="Y4827" i="11"/>
  <c r="Z4827" i="11"/>
  <c r="AA4827" i="11"/>
  <c r="AB4827" i="11"/>
  <c r="AC4827" i="11"/>
  <c r="AE4827" i="11"/>
  <c r="X4828" i="11"/>
  <c r="Y4828" i="11"/>
  <c r="Z4828" i="11"/>
  <c r="AA4828" i="11"/>
  <c r="AB4828" i="11"/>
  <c r="AC4828" i="11"/>
  <c r="AE4828" i="11"/>
  <c r="X4829" i="11"/>
  <c r="Y4829" i="11"/>
  <c r="Z4829" i="11"/>
  <c r="AA4829" i="11"/>
  <c r="AB4829" i="11"/>
  <c r="AC4829" i="11"/>
  <c r="AE4829" i="11"/>
  <c r="X4830" i="11"/>
  <c r="Y4830" i="11"/>
  <c r="Z4830" i="11"/>
  <c r="AA4830" i="11"/>
  <c r="AB4830" i="11"/>
  <c r="AC4830" i="11"/>
  <c r="AE4830" i="11"/>
  <c r="X4831" i="11"/>
  <c r="Y4831" i="11"/>
  <c r="Z4831" i="11"/>
  <c r="AA4831" i="11"/>
  <c r="AB4831" i="11"/>
  <c r="AC4831" i="11"/>
  <c r="AE4831" i="11"/>
  <c r="X4832" i="11"/>
  <c r="Y4832" i="11"/>
  <c r="Z4832" i="11"/>
  <c r="AA4832" i="11"/>
  <c r="AB4832" i="11"/>
  <c r="AC4832" i="11"/>
  <c r="AE4832" i="11"/>
  <c r="X4833" i="11"/>
  <c r="Y4833" i="11"/>
  <c r="Z4833" i="11"/>
  <c r="AA4833" i="11"/>
  <c r="AB4833" i="11"/>
  <c r="AC4833" i="11"/>
  <c r="AE4833" i="11"/>
  <c r="X4834" i="11"/>
  <c r="Y4834" i="11"/>
  <c r="Z4834" i="11"/>
  <c r="AA4834" i="11"/>
  <c r="AB4834" i="11"/>
  <c r="AC4834" i="11"/>
  <c r="AE4834" i="11"/>
  <c r="X4835" i="11"/>
  <c r="Y4835" i="11"/>
  <c r="Z4835" i="11"/>
  <c r="AA4835" i="11"/>
  <c r="AB4835" i="11"/>
  <c r="AC4835" i="11"/>
  <c r="AE4835" i="11"/>
  <c r="X4836" i="11"/>
  <c r="Y4836" i="11"/>
  <c r="Z4836" i="11"/>
  <c r="AA4836" i="11"/>
  <c r="AB4836" i="11"/>
  <c r="AC4836" i="11"/>
  <c r="AE4836" i="11"/>
  <c r="X4837" i="11"/>
  <c r="Y4837" i="11"/>
  <c r="Z4837" i="11"/>
  <c r="AA4837" i="11"/>
  <c r="AB4837" i="11"/>
  <c r="AC4837" i="11"/>
  <c r="AE4837" i="11"/>
  <c r="X4838" i="11"/>
  <c r="Y4838" i="11"/>
  <c r="Z4838" i="11"/>
  <c r="AA4838" i="11"/>
  <c r="AB4838" i="11"/>
  <c r="AC4838" i="11"/>
  <c r="AE4838" i="11"/>
  <c r="X4839" i="11"/>
  <c r="Y4839" i="11"/>
  <c r="Z4839" i="11"/>
  <c r="AA4839" i="11"/>
  <c r="AB4839" i="11"/>
  <c r="AC4839" i="11"/>
  <c r="AE4839" i="11"/>
  <c r="X4840" i="11"/>
  <c r="Y4840" i="11"/>
  <c r="Z4840" i="11"/>
  <c r="AA4840" i="11"/>
  <c r="AB4840" i="11"/>
  <c r="AC4840" i="11"/>
  <c r="AE4840" i="11"/>
  <c r="X4841" i="11"/>
  <c r="Y4841" i="11"/>
  <c r="Z4841" i="11"/>
  <c r="AA4841" i="11"/>
  <c r="AB4841" i="11"/>
  <c r="AC4841" i="11"/>
  <c r="AE4841" i="11"/>
  <c r="X4842" i="11"/>
  <c r="Y4842" i="11"/>
  <c r="Z4842" i="11"/>
  <c r="AA4842" i="11"/>
  <c r="AB4842" i="11"/>
  <c r="AC4842" i="11"/>
  <c r="AE4842" i="11"/>
  <c r="X4843" i="11"/>
  <c r="Y4843" i="11"/>
  <c r="Z4843" i="11"/>
  <c r="AA4843" i="11"/>
  <c r="AB4843" i="11"/>
  <c r="AC4843" i="11"/>
  <c r="AE4843" i="11"/>
  <c r="X4844" i="11"/>
  <c r="Y4844" i="11"/>
  <c r="Z4844" i="11"/>
  <c r="AA4844" i="11"/>
  <c r="AB4844" i="11"/>
  <c r="AC4844" i="11"/>
  <c r="AE4844" i="11"/>
  <c r="X4845" i="11"/>
  <c r="Y4845" i="11"/>
  <c r="Z4845" i="11"/>
  <c r="AA4845" i="11"/>
  <c r="AB4845" i="11"/>
  <c r="AC4845" i="11"/>
  <c r="AE4845" i="11"/>
  <c r="X4846" i="11"/>
  <c r="Y4846" i="11"/>
  <c r="Z4846" i="11"/>
  <c r="AA4846" i="11"/>
  <c r="AB4846" i="11"/>
  <c r="AC4846" i="11"/>
  <c r="AE4846" i="11"/>
  <c r="X4847" i="11"/>
  <c r="Y4847" i="11"/>
  <c r="Z4847" i="11"/>
  <c r="AA4847" i="11"/>
  <c r="AB4847" i="11"/>
  <c r="AC4847" i="11"/>
  <c r="AE4847" i="11"/>
  <c r="X4848" i="11"/>
  <c r="Y4848" i="11"/>
  <c r="Z4848" i="11"/>
  <c r="AA4848" i="11"/>
  <c r="AB4848" i="11"/>
  <c r="AC4848" i="11"/>
  <c r="AE4848" i="11"/>
  <c r="X4849" i="11"/>
  <c r="Y4849" i="11"/>
  <c r="Z4849" i="11"/>
  <c r="AA4849" i="11"/>
  <c r="AB4849" i="11"/>
  <c r="AC4849" i="11"/>
  <c r="AE4849" i="11"/>
  <c r="X4850" i="11"/>
  <c r="Y4850" i="11"/>
  <c r="Z4850" i="11"/>
  <c r="AA4850" i="11"/>
  <c r="AB4850" i="11"/>
  <c r="AC4850" i="11"/>
  <c r="AE4850" i="11"/>
  <c r="X4851" i="11"/>
  <c r="Y4851" i="11"/>
  <c r="Z4851" i="11"/>
  <c r="AA4851" i="11"/>
  <c r="AB4851" i="11"/>
  <c r="AC4851" i="11"/>
  <c r="AE4851" i="11"/>
  <c r="X4852" i="11"/>
  <c r="Y4852" i="11"/>
  <c r="Z4852" i="11"/>
  <c r="AA4852" i="11"/>
  <c r="AB4852" i="11"/>
  <c r="AC4852" i="11"/>
  <c r="AE4852" i="11"/>
  <c r="X4853" i="11"/>
  <c r="Y4853" i="11"/>
  <c r="Z4853" i="11"/>
  <c r="AA4853" i="11"/>
  <c r="AB4853" i="11"/>
  <c r="AC4853" i="11"/>
  <c r="AE4853" i="11"/>
  <c r="X4854" i="11"/>
  <c r="Y4854" i="11"/>
  <c r="Z4854" i="11"/>
  <c r="AA4854" i="11"/>
  <c r="AB4854" i="11"/>
  <c r="AC4854" i="11"/>
  <c r="AE4854" i="11"/>
  <c r="X4855" i="11"/>
  <c r="Y4855" i="11"/>
  <c r="Z4855" i="11"/>
  <c r="AA4855" i="11"/>
  <c r="AB4855" i="11"/>
  <c r="AC4855" i="11"/>
  <c r="AE4855" i="11"/>
  <c r="X4856" i="11"/>
  <c r="Y4856" i="11"/>
  <c r="Z4856" i="11"/>
  <c r="AA4856" i="11"/>
  <c r="AB4856" i="11"/>
  <c r="AC4856" i="11"/>
  <c r="AE4856" i="11"/>
  <c r="X4857" i="11"/>
  <c r="Y4857" i="11"/>
  <c r="Z4857" i="11"/>
  <c r="AA4857" i="11"/>
  <c r="AB4857" i="11"/>
  <c r="AC4857" i="11"/>
  <c r="AE4857" i="11"/>
  <c r="X4858" i="11"/>
  <c r="Y4858" i="11"/>
  <c r="Z4858" i="11"/>
  <c r="AA4858" i="11"/>
  <c r="AB4858" i="11"/>
  <c r="AC4858" i="11"/>
  <c r="AE4858" i="11"/>
  <c r="X4859" i="11"/>
  <c r="Y4859" i="11"/>
  <c r="Z4859" i="11"/>
  <c r="AA4859" i="11"/>
  <c r="AB4859" i="11"/>
  <c r="AC4859" i="11"/>
  <c r="AE4859" i="11"/>
  <c r="X4860" i="11"/>
  <c r="Y4860" i="11"/>
  <c r="Z4860" i="11"/>
  <c r="AA4860" i="11"/>
  <c r="AB4860" i="11"/>
  <c r="AC4860" i="11"/>
  <c r="AE4860" i="11"/>
  <c r="X4861" i="11"/>
  <c r="Y4861" i="11"/>
  <c r="Z4861" i="11"/>
  <c r="AA4861" i="11"/>
  <c r="AB4861" i="11"/>
  <c r="AC4861" i="11"/>
  <c r="AE4861" i="11"/>
  <c r="X4862" i="11"/>
  <c r="Y4862" i="11"/>
  <c r="Z4862" i="11"/>
  <c r="AA4862" i="11"/>
  <c r="AB4862" i="11"/>
  <c r="AC4862" i="11"/>
  <c r="AE4862" i="11"/>
  <c r="X4863" i="11"/>
  <c r="Y4863" i="11"/>
  <c r="Z4863" i="11"/>
  <c r="AA4863" i="11"/>
  <c r="AB4863" i="11"/>
  <c r="AC4863" i="11"/>
  <c r="AE4863" i="11"/>
  <c r="X4864" i="11"/>
  <c r="Y4864" i="11"/>
  <c r="Z4864" i="11"/>
  <c r="AA4864" i="11"/>
  <c r="AB4864" i="11"/>
  <c r="AC4864" i="11"/>
  <c r="AE4864" i="11"/>
  <c r="X4865" i="11"/>
  <c r="Y4865" i="11"/>
  <c r="Z4865" i="11"/>
  <c r="AA4865" i="11"/>
  <c r="AB4865" i="11"/>
  <c r="AC4865" i="11"/>
  <c r="AE4865" i="11"/>
  <c r="X4866" i="11"/>
  <c r="Y4866" i="11"/>
  <c r="Z4866" i="11"/>
  <c r="AA4866" i="11"/>
  <c r="AB4866" i="11"/>
  <c r="AC4866" i="11"/>
  <c r="AE4866" i="11"/>
  <c r="X4867" i="11"/>
  <c r="Y4867" i="11"/>
  <c r="Z4867" i="11"/>
  <c r="AA4867" i="11"/>
  <c r="AB4867" i="11"/>
  <c r="AC4867" i="11"/>
  <c r="AE4867" i="11"/>
  <c r="X4868" i="11"/>
  <c r="Y4868" i="11"/>
  <c r="Z4868" i="11"/>
  <c r="AA4868" i="11"/>
  <c r="AB4868" i="11"/>
  <c r="AC4868" i="11"/>
  <c r="AE4868" i="11"/>
  <c r="X4869" i="11"/>
  <c r="Y4869" i="11"/>
  <c r="Z4869" i="11"/>
  <c r="AA4869" i="11"/>
  <c r="AB4869" i="11"/>
  <c r="AC4869" i="11"/>
  <c r="AE4869" i="11"/>
  <c r="X4870" i="11"/>
  <c r="Y4870" i="11"/>
  <c r="Z4870" i="11"/>
  <c r="AA4870" i="11"/>
  <c r="AB4870" i="11"/>
  <c r="AC4870" i="11"/>
  <c r="AE4870" i="11"/>
  <c r="X4871" i="11"/>
  <c r="Y4871" i="11"/>
  <c r="Z4871" i="11"/>
  <c r="AA4871" i="11"/>
  <c r="AB4871" i="11"/>
  <c r="AC4871" i="11"/>
  <c r="AE4871" i="11"/>
  <c r="X4872" i="11"/>
  <c r="Y4872" i="11"/>
  <c r="Z4872" i="11"/>
  <c r="AA4872" i="11"/>
  <c r="AB4872" i="11"/>
  <c r="AC4872" i="11"/>
  <c r="AE4872" i="11"/>
  <c r="X4873" i="11"/>
  <c r="Y4873" i="11"/>
  <c r="Z4873" i="11"/>
  <c r="AA4873" i="11"/>
  <c r="AB4873" i="11"/>
  <c r="AC4873" i="11"/>
  <c r="AE4873" i="11"/>
  <c r="X4874" i="11"/>
  <c r="Y4874" i="11"/>
  <c r="Z4874" i="11"/>
  <c r="AA4874" i="11"/>
  <c r="AB4874" i="11"/>
  <c r="AC4874" i="11"/>
  <c r="AE4874" i="11"/>
  <c r="X4875" i="11"/>
  <c r="Y4875" i="11"/>
  <c r="Z4875" i="11"/>
  <c r="AA4875" i="11"/>
  <c r="AB4875" i="11"/>
  <c r="AC4875" i="11"/>
  <c r="AE4875" i="11"/>
  <c r="X4876" i="11"/>
  <c r="Y4876" i="11"/>
  <c r="Z4876" i="11"/>
  <c r="AA4876" i="11"/>
  <c r="AB4876" i="11"/>
  <c r="AC4876" i="11"/>
  <c r="AE4876" i="11"/>
  <c r="X4877" i="11"/>
  <c r="Y4877" i="11"/>
  <c r="Z4877" i="11"/>
  <c r="AA4877" i="11"/>
  <c r="AB4877" i="11"/>
  <c r="AC4877" i="11"/>
  <c r="AE4877" i="11"/>
  <c r="X4878" i="11"/>
  <c r="Y4878" i="11"/>
  <c r="Z4878" i="11"/>
  <c r="AA4878" i="11"/>
  <c r="AB4878" i="11"/>
  <c r="AC4878" i="11"/>
  <c r="AE4878" i="11"/>
  <c r="X4879" i="11"/>
  <c r="Y4879" i="11"/>
  <c r="Z4879" i="11"/>
  <c r="AA4879" i="11"/>
  <c r="AB4879" i="11"/>
  <c r="AC4879" i="11"/>
  <c r="AE4879" i="11"/>
  <c r="X4880" i="11"/>
  <c r="Y4880" i="11"/>
  <c r="Z4880" i="11"/>
  <c r="AA4880" i="11"/>
  <c r="AB4880" i="11"/>
  <c r="AC4880" i="11"/>
  <c r="AE4880" i="11"/>
  <c r="X4881" i="11"/>
  <c r="Y4881" i="11"/>
  <c r="Z4881" i="11"/>
  <c r="AA4881" i="11"/>
  <c r="AB4881" i="11"/>
  <c r="AC4881" i="11"/>
  <c r="AE4881" i="11"/>
  <c r="X4882" i="11"/>
  <c r="Y4882" i="11"/>
  <c r="Z4882" i="11"/>
  <c r="AA4882" i="11"/>
  <c r="AB4882" i="11"/>
  <c r="AC4882" i="11"/>
  <c r="AE4882" i="11"/>
  <c r="X4883" i="11"/>
  <c r="Y4883" i="11"/>
  <c r="Z4883" i="11"/>
  <c r="AA4883" i="11"/>
  <c r="AB4883" i="11"/>
  <c r="AC4883" i="11"/>
  <c r="AE4883" i="11"/>
  <c r="X4884" i="11"/>
  <c r="Y4884" i="11"/>
  <c r="Z4884" i="11"/>
  <c r="AA4884" i="11"/>
  <c r="AB4884" i="11"/>
  <c r="AC4884" i="11"/>
  <c r="AE4884" i="11"/>
  <c r="X4885" i="11"/>
  <c r="Y4885" i="11"/>
  <c r="Z4885" i="11"/>
  <c r="AA4885" i="11"/>
  <c r="AB4885" i="11"/>
  <c r="AC4885" i="11"/>
  <c r="AE4885" i="11"/>
  <c r="X4886" i="11"/>
  <c r="Y4886" i="11"/>
  <c r="Z4886" i="11"/>
  <c r="AA4886" i="11"/>
  <c r="AB4886" i="11"/>
  <c r="AC4886" i="11"/>
  <c r="AE4886" i="11"/>
  <c r="X4887" i="11"/>
  <c r="Y4887" i="11"/>
  <c r="Z4887" i="11"/>
  <c r="AA4887" i="11"/>
  <c r="AB4887" i="11"/>
  <c r="AC4887" i="11"/>
  <c r="AE4887" i="11"/>
  <c r="X4888" i="11"/>
  <c r="Y4888" i="11"/>
  <c r="Z4888" i="11"/>
  <c r="AA4888" i="11"/>
  <c r="AB4888" i="11"/>
  <c r="AC4888" i="11"/>
  <c r="AE4888" i="11"/>
  <c r="X4889" i="11"/>
  <c r="Y4889" i="11"/>
  <c r="Z4889" i="11"/>
  <c r="AA4889" i="11"/>
  <c r="AB4889" i="11"/>
  <c r="AC4889" i="11"/>
  <c r="AE4889" i="11"/>
  <c r="X4890" i="11"/>
  <c r="Y4890" i="11"/>
  <c r="Z4890" i="11"/>
  <c r="AA4890" i="11"/>
  <c r="AB4890" i="11"/>
  <c r="AC4890" i="11"/>
  <c r="AE4890" i="11"/>
  <c r="X4891" i="11"/>
  <c r="Y4891" i="11"/>
  <c r="Z4891" i="11"/>
  <c r="AA4891" i="11"/>
  <c r="AB4891" i="11"/>
  <c r="AC4891" i="11"/>
  <c r="AE4891" i="11"/>
  <c r="X4892" i="11"/>
  <c r="Y4892" i="11"/>
  <c r="Z4892" i="11"/>
  <c r="AA4892" i="11"/>
  <c r="AB4892" i="11"/>
  <c r="AC4892" i="11"/>
  <c r="AE4892" i="11"/>
  <c r="X4893" i="11"/>
  <c r="Y4893" i="11"/>
  <c r="Z4893" i="11"/>
  <c r="AA4893" i="11"/>
  <c r="AB4893" i="11"/>
  <c r="AC4893" i="11"/>
  <c r="AE4893" i="11"/>
  <c r="X4894" i="11"/>
  <c r="Y4894" i="11"/>
  <c r="Z4894" i="11"/>
  <c r="AA4894" i="11"/>
  <c r="AB4894" i="11"/>
  <c r="AC4894" i="11"/>
  <c r="AE4894" i="11"/>
  <c r="X4895" i="11"/>
  <c r="Y4895" i="11"/>
  <c r="Z4895" i="11"/>
  <c r="AA4895" i="11"/>
  <c r="AB4895" i="11"/>
  <c r="AC4895" i="11"/>
  <c r="AE4895" i="11"/>
  <c r="X4896" i="11"/>
  <c r="Y4896" i="11"/>
  <c r="Z4896" i="11"/>
  <c r="AA4896" i="11"/>
  <c r="AB4896" i="11"/>
  <c r="AC4896" i="11"/>
  <c r="AE4896" i="11"/>
  <c r="X4897" i="11"/>
  <c r="Y4897" i="11"/>
  <c r="Z4897" i="11"/>
  <c r="AA4897" i="11"/>
  <c r="AB4897" i="11"/>
  <c r="AC4897" i="11"/>
  <c r="AE4897" i="11"/>
  <c r="X4898" i="11"/>
  <c r="Y4898" i="11"/>
  <c r="Z4898" i="11"/>
  <c r="AA4898" i="11"/>
  <c r="AB4898" i="11"/>
  <c r="AC4898" i="11"/>
  <c r="AE4898" i="11"/>
  <c r="X4899" i="11"/>
  <c r="Y4899" i="11"/>
  <c r="Z4899" i="11"/>
  <c r="AA4899" i="11"/>
  <c r="AB4899" i="11"/>
  <c r="AC4899" i="11"/>
  <c r="AE4899" i="11"/>
  <c r="X4900" i="11"/>
  <c r="Y4900" i="11"/>
  <c r="Z4900" i="11"/>
  <c r="AA4900" i="11"/>
  <c r="AB4900" i="11"/>
  <c r="AC4900" i="11"/>
  <c r="AE4900" i="11"/>
  <c r="X4901" i="11"/>
  <c r="Y4901" i="11"/>
  <c r="Z4901" i="11"/>
  <c r="AA4901" i="11"/>
  <c r="AB4901" i="11"/>
  <c r="AC4901" i="11"/>
  <c r="AE4901" i="11"/>
  <c r="X4902" i="11"/>
  <c r="Y4902" i="11"/>
  <c r="Z4902" i="11"/>
  <c r="AA4902" i="11"/>
  <c r="AB4902" i="11"/>
  <c r="AC4902" i="11"/>
  <c r="AE4902" i="11"/>
  <c r="X4903" i="11"/>
  <c r="Y4903" i="11"/>
  <c r="Z4903" i="11"/>
  <c r="AA4903" i="11"/>
  <c r="AB4903" i="11"/>
  <c r="AC4903" i="11"/>
  <c r="AE4903" i="11"/>
  <c r="X4904" i="11"/>
  <c r="Y4904" i="11"/>
  <c r="Z4904" i="11"/>
  <c r="AA4904" i="11"/>
  <c r="AB4904" i="11"/>
  <c r="AC4904" i="11"/>
  <c r="AE4904" i="11"/>
  <c r="X4905" i="11"/>
  <c r="Y4905" i="11"/>
  <c r="Z4905" i="11"/>
  <c r="AA4905" i="11"/>
  <c r="AB4905" i="11"/>
  <c r="AC4905" i="11"/>
  <c r="AE4905" i="11"/>
  <c r="X4906" i="11"/>
  <c r="Y4906" i="11"/>
  <c r="Z4906" i="11"/>
  <c r="AA4906" i="11"/>
  <c r="AB4906" i="11"/>
  <c r="AC4906" i="11"/>
  <c r="AE4906" i="11"/>
  <c r="X4907" i="11"/>
  <c r="Y4907" i="11"/>
  <c r="Z4907" i="11"/>
  <c r="AA4907" i="11"/>
  <c r="AB4907" i="11"/>
  <c r="AC4907" i="11"/>
  <c r="AE4907" i="11"/>
  <c r="X4908" i="11"/>
  <c r="Y4908" i="11"/>
  <c r="Z4908" i="11"/>
  <c r="AA4908" i="11"/>
  <c r="AB4908" i="11"/>
  <c r="AC4908" i="11"/>
  <c r="AE4908" i="11"/>
  <c r="X4909" i="11"/>
  <c r="Y4909" i="11"/>
  <c r="Z4909" i="11"/>
  <c r="AA4909" i="11"/>
  <c r="AB4909" i="11"/>
  <c r="AC4909" i="11"/>
  <c r="AE4909" i="11"/>
  <c r="X4910" i="11"/>
  <c r="Y4910" i="11"/>
  <c r="Z4910" i="11"/>
  <c r="AA4910" i="11"/>
  <c r="AB4910" i="11"/>
  <c r="AC4910" i="11"/>
  <c r="AE4910" i="11"/>
  <c r="X4911" i="11"/>
  <c r="Y4911" i="11"/>
  <c r="Z4911" i="11"/>
  <c r="AA4911" i="11"/>
  <c r="AB4911" i="11"/>
  <c r="AC4911" i="11"/>
  <c r="AE4911" i="11"/>
  <c r="X4912" i="11"/>
  <c r="Y4912" i="11"/>
  <c r="Z4912" i="11"/>
  <c r="AA4912" i="11"/>
  <c r="AB4912" i="11"/>
  <c r="AC4912" i="11"/>
  <c r="AE4912" i="11"/>
  <c r="X4913" i="11"/>
  <c r="Y4913" i="11"/>
  <c r="Z4913" i="11"/>
  <c r="AA4913" i="11"/>
  <c r="AB4913" i="11"/>
  <c r="AC4913" i="11"/>
  <c r="AE4913" i="11"/>
  <c r="X4914" i="11"/>
  <c r="Y4914" i="11"/>
  <c r="Z4914" i="11"/>
  <c r="AA4914" i="11"/>
  <c r="AB4914" i="11"/>
  <c r="AC4914" i="11"/>
  <c r="AE4914" i="11"/>
  <c r="X4915" i="11"/>
  <c r="Y4915" i="11"/>
  <c r="Z4915" i="11"/>
  <c r="AA4915" i="11"/>
  <c r="AB4915" i="11"/>
  <c r="AC4915" i="11"/>
  <c r="AE4915" i="11"/>
  <c r="X4916" i="11"/>
  <c r="Y4916" i="11"/>
  <c r="Z4916" i="11"/>
  <c r="AA4916" i="11"/>
  <c r="AB4916" i="11"/>
  <c r="AC4916" i="11"/>
  <c r="AE4916" i="11"/>
  <c r="X4917" i="11"/>
  <c r="Y4917" i="11"/>
  <c r="Z4917" i="11"/>
  <c r="AA4917" i="11"/>
  <c r="AB4917" i="11"/>
  <c r="AC4917" i="11"/>
  <c r="AE4917" i="11"/>
  <c r="X4918" i="11"/>
  <c r="Y4918" i="11"/>
  <c r="Z4918" i="11"/>
  <c r="AA4918" i="11"/>
  <c r="AB4918" i="11"/>
  <c r="AC4918" i="11"/>
  <c r="AE4918" i="11"/>
  <c r="X4919" i="11"/>
  <c r="Y4919" i="11"/>
  <c r="Z4919" i="11"/>
  <c r="AA4919" i="11"/>
  <c r="AB4919" i="11"/>
  <c r="AC4919" i="11"/>
  <c r="AE4919" i="11"/>
  <c r="X4920" i="11"/>
  <c r="Y4920" i="11"/>
  <c r="Z4920" i="11"/>
  <c r="AA4920" i="11"/>
  <c r="AB4920" i="11"/>
  <c r="AC4920" i="11"/>
  <c r="AE4920" i="11"/>
  <c r="X4921" i="11"/>
  <c r="Y4921" i="11"/>
  <c r="Z4921" i="11"/>
  <c r="AA4921" i="11"/>
  <c r="AB4921" i="11"/>
  <c r="AC4921" i="11"/>
  <c r="AE4921" i="11"/>
  <c r="X4922" i="11"/>
  <c r="Y4922" i="11"/>
  <c r="Z4922" i="11"/>
  <c r="AA4922" i="11"/>
  <c r="AB4922" i="11"/>
  <c r="AC4922" i="11"/>
  <c r="AE4922" i="11"/>
  <c r="X4923" i="11"/>
  <c r="Y4923" i="11"/>
  <c r="Z4923" i="11"/>
  <c r="AA4923" i="11"/>
  <c r="AB4923" i="11"/>
  <c r="AC4923" i="11"/>
  <c r="AE4923" i="11"/>
  <c r="X4924" i="11"/>
  <c r="Y4924" i="11"/>
  <c r="Z4924" i="11"/>
  <c r="AA4924" i="11"/>
  <c r="AB4924" i="11"/>
  <c r="AC4924" i="11"/>
  <c r="AE4924" i="11"/>
  <c r="X4925" i="11"/>
  <c r="Y4925" i="11"/>
  <c r="Z4925" i="11"/>
  <c r="AA4925" i="11"/>
  <c r="AB4925" i="11"/>
  <c r="AC4925" i="11"/>
  <c r="AE4925" i="11"/>
  <c r="X4926" i="11"/>
  <c r="Y4926" i="11"/>
  <c r="Z4926" i="11"/>
  <c r="AA4926" i="11"/>
  <c r="AB4926" i="11"/>
  <c r="AC4926" i="11"/>
  <c r="AE4926" i="11"/>
  <c r="X4927" i="11"/>
  <c r="Y4927" i="11"/>
  <c r="Z4927" i="11"/>
  <c r="AA4927" i="11"/>
  <c r="AB4927" i="11"/>
  <c r="AC4927" i="11"/>
  <c r="AE4927" i="11"/>
  <c r="X4928" i="11"/>
  <c r="Y4928" i="11"/>
  <c r="Z4928" i="11"/>
  <c r="AA4928" i="11"/>
  <c r="AB4928" i="11"/>
  <c r="AC4928" i="11"/>
  <c r="AE4928" i="11"/>
  <c r="X4929" i="11"/>
  <c r="Y4929" i="11"/>
  <c r="Z4929" i="11"/>
  <c r="AA4929" i="11"/>
  <c r="AB4929" i="11"/>
  <c r="AC4929" i="11"/>
  <c r="AE4929" i="11"/>
  <c r="X4930" i="11"/>
  <c r="Y4930" i="11"/>
  <c r="Z4930" i="11"/>
  <c r="AA4930" i="11"/>
  <c r="AB4930" i="11"/>
  <c r="AC4930" i="11"/>
  <c r="AE4930" i="11"/>
  <c r="X4931" i="11"/>
  <c r="Y4931" i="11"/>
  <c r="Z4931" i="11"/>
  <c r="AA4931" i="11"/>
  <c r="AB4931" i="11"/>
  <c r="AC4931" i="11"/>
  <c r="AE4931" i="11"/>
  <c r="X4932" i="11"/>
  <c r="Y4932" i="11"/>
  <c r="Z4932" i="11"/>
  <c r="AA4932" i="11"/>
  <c r="AB4932" i="11"/>
  <c r="AC4932" i="11"/>
  <c r="AE4932" i="11"/>
  <c r="X4933" i="11"/>
  <c r="Y4933" i="11"/>
  <c r="Z4933" i="11"/>
  <c r="AA4933" i="11"/>
  <c r="AB4933" i="11"/>
  <c r="AC4933" i="11"/>
  <c r="AE4933" i="11"/>
  <c r="X4934" i="11"/>
  <c r="Y4934" i="11"/>
  <c r="Z4934" i="11"/>
  <c r="AA4934" i="11"/>
  <c r="AB4934" i="11"/>
  <c r="AC4934" i="11"/>
  <c r="AE4934" i="11"/>
  <c r="X4935" i="11"/>
  <c r="Y4935" i="11"/>
  <c r="Z4935" i="11"/>
  <c r="AA4935" i="11"/>
  <c r="AB4935" i="11"/>
  <c r="AC4935" i="11"/>
  <c r="AE4935" i="11"/>
  <c r="X4936" i="11"/>
  <c r="Y4936" i="11"/>
  <c r="Z4936" i="11"/>
  <c r="AA4936" i="11"/>
  <c r="AB4936" i="11"/>
  <c r="AC4936" i="11"/>
  <c r="AE4936" i="11"/>
  <c r="X4937" i="11"/>
  <c r="Y4937" i="11"/>
  <c r="Z4937" i="11"/>
  <c r="AA4937" i="11"/>
  <c r="AB4937" i="11"/>
  <c r="AC4937" i="11"/>
  <c r="AE4937" i="11"/>
  <c r="X4938" i="11"/>
  <c r="Y4938" i="11"/>
  <c r="Z4938" i="11"/>
  <c r="AA4938" i="11"/>
  <c r="AB4938" i="11"/>
  <c r="AC4938" i="11"/>
  <c r="AE4938" i="11"/>
  <c r="X4939" i="11"/>
  <c r="Y4939" i="11"/>
  <c r="Z4939" i="11"/>
  <c r="AA4939" i="11"/>
  <c r="AB4939" i="11"/>
  <c r="AC4939" i="11"/>
  <c r="AE4939" i="11"/>
  <c r="X4940" i="11"/>
  <c r="Y4940" i="11"/>
  <c r="Z4940" i="11"/>
  <c r="AA4940" i="11"/>
  <c r="AB4940" i="11"/>
  <c r="AC4940" i="11"/>
  <c r="AE4940" i="11"/>
  <c r="X4941" i="11"/>
  <c r="Y4941" i="11"/>
  <c r="Z4941" i="11"/>
  <c r="AA4941" i="11"/>
  <c r="AB4941" i="11"/>
  <c r="AC4941" i="11"/>
  <c r="AE4941" i="11"/>
  <c r="X4942" i="11"/>
  <c r="Y4942" i="11"/>
  <c r="Z4942" i="11"/>
  <c r="AA4942" i="11"/>
  <c r="AB4942" i="11"/>
  <c r="AC4942" i="11"/>
  <c r="AE4942" i="11"/>
  <c r="X4943" i="11"/>
  <c r="Y4943" i="11"/>
  <c r="Z4943" i="11"/>
  <c r="AA4943" i="11"/>
  <c r="AB4943" i="11"/>
  <c r="AC4943" i="11"/>
  <c r="AE4943" i="11"/>
  <c r="X4944" i="11"/>
  <c r="Y4944" i="11"/>
  <c r="Z4944" i="11"/>
  <c r="AA4944" i="11"/>
  <c r="AB4944" i="11"/>
  <c r="AC4944" i="11"/>
  <c r="AE4944" i="11"/>
  <c r="X4945" i="11"/>
  <c r="Y4945" i="11"/>
  <c r="Z4945" i="11"/>
  <c r="AA4945" i="11"/>
  <c r="AB4945" i="11"/>
  <c r="AC4945" i="11"/>
  <c r="AE4945" i="11"/>
  <c r="X4946" i="11"/>
  <c r="Y4946" i="11"/>
  <c r="Z4946" i="11"/>
  <c r="AA4946" i="11"/>
  <c r="AB4946" i="11"/>
  <c r="AC4946" i="11"/>
  <c r="AE4946" i="11"/>
  <c r="X4947" i="11"/>
  <c r="Y4947" i="11"/>
  <c r="Z4947" i="11"/>
  <c r="AA4947" i="11"/>
  <c r="AB4947" i="11"/>
  <c r="AC4947" i="11"/>
  <c r="AE4947" i="11"/>
  <c r="X4948" i="11"/>
  <c r="Y4948" i="11"/>
  <c r="Z4948" i="11"/>
  <c r="AA4948" i="11"/>
  <c r="AB4948" i="11"/>
  <c r="AC4948" i="11"/>
  <c r="AE4948" i="11"/>
  <c r="X4949" i="11"/>
  <c r="Y4949" i="11"/>
  <c r="Z4949" i="11"/>
  <c r="AA4949" i="11"/>
  <c r="AB4949" i="11"/>
  <c r="AC4949" i="11"/>
  <c r="AE4949" i="11"/>
  <c r="X4950" i="11"/>
  <c r="Y4950" i="11"/>
  <c r="Z4950" i="11"/>
  <c r="AA4950" i="11"/>
  <c r="AB4950" i="11"/>
  <c r="AC4950" i="11"/>
  <c r="AE4950" i="11"/>
  <c r="X4951" i="11"/>
  <c r="Y4951" i="11"/>
  <c r="Z4951" i="11"/>
  <c r="AA4951" i="11"/>
  <c r="AB4951" i="11"/>
  <c r="AC4951" i="11"/>
  <c r="AE4951" i="11"/>
  <c r="X4952" i="11"/>
  <c r="Y4952" i="11"/>
  <c r="Z4952" i="11"/>
  <c r="AA4952" i="11"/>
  <c r="AB4952" i="11"/>
  <c r="AC4952" i="11"/>
  <c r="AE4952" i="11"/>
  <c r="X4953" i="11"/>
  <c r="Y4953" i="11"/>
  <c r="Z4953" i="11"/>
  <c r="AA4953" i="11"/>
  <c r="AB4953" i="11"/>
  <c r="AC4953" i="11"/>
  <c r="AE4953" i="11"/>
  <c r="X4954" i="11"/>
  <c r="Y4954" i="11"/>
  <c r="Z4954" i="11"/>
  <c r="AA4954" i="11"/>
  <c r="AB4954" i="11"/>
  <c r="AC4954" i="11"/>
  <c r="AE4954" i="11"/>
  <c r="X4955" i="11"/>
  <c r="Y4955" i="11"/>
  <c r="Z4955" i="11"/>
  <c r="AA4955" i="11"/>
  <c r="AB4955" i="11"/>
  <c r="AC4955" i="11"/>
  <c r="AE4955" i="11"/>
  <c r="X4956" i="11"/>
  <c r="Y4956" i="11"/>
  <c r="Z4956" i="11"/>
  <c r="AA4956" i="11"/>
  <c r="AB4956" i="11"/>
  <c r="AC4956" i="11"/>
  <c r="AE4956" i="11"/>
  <c r="X4957" i="11"/>
  <c r="Y4957" i="11"/>
  <c r="Z4957" i="11"/>
  <c r="AA4957" i="11"/>
  <c r="AB4957" i="11"/>
  <c r="AC4957" i="11"/>
  <c r="AE4957" i="11"/>
  <c r="X4958" i="11"/>
  <c r="Y4958" i="11"/>
  <c r="Z4958" i="11"/>
  <c r="AA4958" i="11"/>
  <c r="AB4958" i="11"/>
  <c r="AC4958" i="11"/>
  <c r="AE4958" i="11"/>
  <c r="X4959" i="11"/>
  <c r="Y4959" i="11"/>
  <c r="Z4959" i="11"/>
  <c r="AA4959" i="11"/>
  <c r="AB4959" i="11"/>
  <c r="AC4959" i="11"/>
  <c r="AE4959" i="11"/>
  <c r="X4960" i="11"/>
  <c r="Y4960" i="11"/>
  <c r="Z4960" i="11"/>
  <c r="AA4960" i="11"/>
  <c r="AB4960" i="11"/>
  <c r="AC4960" i="11"/>
  <c r="AE4960" i="11"/>
  <c r="X4961" i="11"/>
  <c r="Y4961" i="11"/>
  <c r="Z4961" i="11"/>
  <c r="AA4961" i="11"/>
  <c r="AB4961" i="11"/>
  <c r="AC4961" i="11"/>
  <c r="AE4961" i="11"/>
  <c r="X4962" i="11"/>
  <c r="Y4962" i="11"/>
  <c r="Z4962" i="11"/>
  <c r="AA4962" i="11"/>
  <c r="AB4962" i="11"/>
  <c r="AC4962" i="11"/>
  <c r="AE4962" i="11"/>
  <c r="X4963" i="11"/>
  <c r="Y4963" i="11"/>
  <c r="Z4963" i="11"/>
  <c r="AA4963" i="11"/>
  <c r="AB4963" i="11"/>
  <c r="AC4963" i="11"/>
  <c r="AE4963" i="11"/>
  <c r="X4964" i="11"/>
  <c r="Y4964" i="11"/>
  <c r="Z4964" i="11"/>
  <c r="AA4964" i="11"/>
  <c r="AB4964" i="11"/>
  <c r="AC4964" i="11"/>
  <c r="AE4964" i="11"/>
  <c r="X4965" i="11"/>
  <c r="Y4965" i="11"/>
  <c r="Z4965" i="11"/>
  <c r="AA4965" i="11"/>
  <c r="AB4965" i="11"/>
  <c r="AC4965" i="11"/>
  <c r="AE4965" i="11"/>
  <c r="X4966" i="11"/>
  <c r="Y4966" i="11"/>
  <c r="Z4966" i="11"/>
  <c r="AA4966" i="11"/>
  <c r="AB4966" i="11"/>
  <c r="AC4966" i="11"/>
  <c r="AE4966" i="11"/>
  <c r="X4967" i="11"/>
  <c r="Y4967" i="11"/>
  <c r="Z4967" i="11"/>
  <c r="AA4967" i="11"/>
  <c r="AB4967" i="11"/>
  <c r="AC4967" i="11"/>
  <c r="AE4967" i="11"/>
  <c r="X4968" i="11"/>
  <c r="Y4968" i="11"/>
  <c r="Z4968" i="11"/>
  <c r="AA4968" i="11"/>
  <c r="AB4968" i="11"/>
  <c r="AC4968" i="11"/>
  <c r="AE4968" i="11"/>
  <c r="X4969" i="11"/>
  <c r="Y4969" i="11"/>
  <c r="Z4969" i="11"/>
  <c r="AA4969" i="11"/>
  <c r="AB4969" i="11"/>
  <c r="AC4969" i="11"/>
  <c r="AE4969" i="11"/>
  <c r="X4970" i="11"/>
  <c r="Y4970" i="11"/>
  <c r="Z4970" i="11"/>
  <c r="AA4970" i="11"/>
  <c r="AB4970" i="11"/>
  <c r="AC4970" i="11"/>
  <c r="AE4970" i="11"/>
  <c r="X4971" i="11"/>
  <c r="Y4971" i="11"/>
  <c r="Z4971" i="11"/>
  <c r="AA4971" i="11"/>
  <c r="AB4971" i="11"/>
  <c r="AC4971" i="11"/>
  <c r="AE4971" i="11"/>
  <c r="X4972" i="11"/>
  <c r="Y4972" i="11"/>
  <c r="Z4972" i="11"/>
  <c r="AA4972" i="11"/>
  <c r="AB4972" i="11"/>
  <c r="AC4972" i="11"/>
  <c r="AE4972" i="11"/>
  <c r="X4973" i="11"/>
  <c r="Y4973" i="11"/>
  <c r="Z4973" i="11"/>
  <c r="AA4973" i="11"/>
  <c r="AB4973" i="11"/>
  <c r="AC4973" i="11"/>
  <c r="AE4973" i="11"/>
  <c r="X4974" i="11"/>
  <c r="Y4974" i="11"/>
  <c r="Z4974" i="11"/>
  <c r="AA4974" i="11"/>
  <c r="AB4974" i="11"/>
  <c r="AC4974" i="11"/>
  <c r="AE4974" i="11"/>
  <c r="X4975" i="11"/>
  <c r="Y4975" i="11"/>
  <c r="Z4975" i="11"/>
  <c r="AA4975" i="11"/>
  <c r="AB4975" i="11"/>
  <c r="AC4975" i="11"/>
  <c r="AE4975" i="11"/>
  <c r="X4976" i="11"/>
  <c r="Y4976" i="11"/>
  <c r="Z4976" i="11"/>
  <c r="AA4976" i="11"/>
  <c r="AB4976" i="11"/>
  <c r="AC4976" i="11"/>
  <c r="AE4976" i="11"/>
  <c r="X4977" i="11"/>
  <c r="Y4977" i="11"/>
  <c r="Z4977" i="11"/>
  <c r="AA4977" i="11"/>
  <c r="AB4977" i="11"/>
  <c r="AC4977" i="11"/>
  <c r="AE4977" i="11"/>
  <c r="X4978" i="11"/>
  <c r="Y4978" i="11"/>
  <c r="Z4978" i="11"/>
  <c r="AA4978" i="11"/>
  <c r="AB4978" i="11"/>
  <c r="AC4978" i="11"/>
  <c r="AE4978" i="11"/>
  <c r="X4979" i="11"/>
  <c r="Y4979" i="11"/>
  <c r="Z4979" i="11"/>
  <c r="AA4979" i="11"/>
  <c r="AB4979" i="11"/>
  <c r="AC4979" i="11"/>
  <c r="AE4979" i="11"/>
  <c r="X4980" i="11"/>
  <c r="Y4980" i="11"/>
  <c r="Z4980" i="11"/>
  <c r="AA4980" i="11"/>
  <c r="AB4980" i="11"/>
  <c r="AC4980" i="11"/>
  <c r="AE4980" i="11"/>
  <c r="X4981" i="11"/>
  <c r="Y4981" i="11"/>
  <c r="Z4981" i="11"/>
  <c r="AA4981" i="11"/>
  <c r="AB4981" i="11"/>
  <c r="AC4981" i="11"/>
  <c r="AE4981" i="11"/>
  <c r="X4982" i="11"/>
  <c r="Y4982" i="11"/>
  <c r="Z4982" i="11"/>
  <c r="AA4982" i="11"/>
  <c r="AB4982" i="11"/>
  <c r="AC4982" i="11"/>
  <c r="AE4982" i="11"/>
  <c r="X4983" i="11"/>
  <c r="Y4983" i="11"/>
  <c r="Z4983" i="11"/>
  <c r="AA4983" i="11"/>
  <c r="AB4983" i="11"/>
  <c r="AC4983" i="11"/>
  <c r="AE4983" i="11"/>
  <c r="X4984" i="11"/>
  <c r="Y4984" i="11"/>
  <c r="Z4984" i="11"/>
  <c r="AA4984" i="11"/>
  <c r="AB4984" i="11"/>
  <c r="AC4984" i="11"/>
  <c r="AE4984" i="11"/>
  <c r="X4985" i="11"/>
  <c r="Y4985" i="11"/>
  <c r="Z4985" i="11"/>
  <c r="AA4985" i="11"/>
  <c r="AB4985" i="11"/>
  <c r="AC4985" i="11"/>
  <c r="AE4985" i="11"/>
  <c r="X4986" i="11"/>
  <c r="Y4986" i="11"/>
  <c r="Z4986" i="11"/>
  <c r="AA4986" i="11"/>
  <c r="AB4986" i="11"/>
  <c r="AC4986" i="11"/>
  <c r="AE4986" i="11"/>
  <c r="X4987" i="11"/>
  <c r="Y4987" i="11"/>
  <c r="Z4987" i="11"/>
  <c r="AA4987" i="11"/>
  <c r="AB4987" i="11"/>
  <c r="AC4987" i="11"/>
  <c r="AE4987" i="11"/>
  <c r="X4988" i="11"/>
  <c r="Y4988" i="11"/>
  <c r="Z4988" i="11"/>
  <c r="AA4988" i="11"/>
  <c r="AB4988" i="11"/>
  <c r="AC4988" i="11"/>
  <c r="AE4988" i="11"/>
  <c r="X4989" i="11"/>
  <c r="Y4989" i="11"/>
  <c r="Z4989" i="11"/>
  <c r="AA4989" i="11"/>
  <c r="AB4989" i="11"/>
  <c r="AC4989" i="11"/>
  <c r="AE4989" i="11"/>
  <c r="X4990" i="11"/>
  <c r="Y4990" i="11"/>
  <c r="Z4990" i="11"/>
  <c r="AA4990" i="11"/>
  <c r="AB4990" i="11"/>
  <c r="AC4990" i="11"/>
  <c r="AE4990" i="11"/>
  <c r="X4991" i="11"/>
  <c r="Y4991" i="11"/>
  <c r="Z4991" i="11"/>
  <c r="AA4991" i="11"/>
  <c r="AB4991" i="11"/>
  <c r="AC4991" i="11"/>
  <c r="AE4991" i="11"/>
  <c r="X4992" i="11"/>
  <c r="Y4992" i="11"/>
  <c r="Z4992" i="11"/>
  <c r="AA4992" i="11"/>
  <c r="AB4992" i="11"/>
  <c r="AC4992" i="11"/>
  <c r="AE4992" i="11"/>
  <c r="X4993" i="11"/>
  <c r="Y4993" i="11"/>
  <c r="Z4993" i="11"/>
  <c r="AA4993" i="11"/>
  <c r="AB4993" i="11"/>
  <c r="AC4993" i="11"/>
  <c r="AE4993" i="11"/>
  <c r="X4994" i="11"/>
  <c r="Y4994" i="11"/>
  <c r="Z4994" i="11"/>
  <c r="AA4994" i="11"/>
  <c r="AB4994" i="11"/>
  <c r="AC4994" i="11"/>
  <c r="AE4994" i="11"/>
  <c r="X4995" i="11"/>
  <c r="Y4995" i="11"/>
  <c r="Z4995" i="11"/>
  <c r="AA4995" i="11"/>
  <c r="AB4995" i="11"/>
  <c r="AC4995" i="11"/>
  <c r="AE4995" i="11"/>
  <c r="X4996" i="11"/>
  <c r="Y4996" i="11"/>
  <c r="Z4996" i="11"/>
  <c r="AA4996" i="11"/>
  <c r="AB4996" i="11"/>
  <c r="AC4996" i="11"/>
  <c r="AE4996" i="11"/>
  <c r="X4997" i="11"/>
  <c r="Y4997" i="11"/>
  <c r="Z4997" i="11"/>
  <c r="AA4997" i="11"/>
  <c r="AB4997" i="11"/>
  <c r="AC4997" i="11"/>
  <c r="AE4997" i="11"/>
  <c r="X4998" i="11"/>
  <c r="Y4998" i="11"/>
  <c r="Z4998" i="11"/>
  <c r="AA4998" i="11"/>
  <c r="AB4998" i="11"/>
  <c r="AC4998" i="11"/>
  <c r="AE4998" i="11"/>
  <c r="X4999" i="11"/>
  <c r="Y4999" i="11"/>
  <c r="Z4999" i="11"/>
  <c r="AA4999" i="11"/>
  <c r="AB4999" i="11"/>
  <c r="AC4999" i="11"/>
  <c r="AE4999" i="11"/>
  <c r="X5000" i="11"/>
  <c r="Y5000" i="11"/>
  <c r="Z5000" i="11"/>
  <c r="AA5000" i="11"/>
  <c r="AB5000" i="11"/>
  <c r="AC5000" i="11"/>
  <c r="AE5000" i="11"/>
  <c r="X5001" i="11"/>
  <c r="Y5001" i="11"/>
  <c r="Z5001" i="11"/>
  <c r="AA5001" i="11"/>
  <c r="AB5001" i="11"/>
  <c r="AC5001" i="11"/>
  <c r="AE5001" i="11"/>
  <c r="X5002" i="11"/>
  <c r="Y5002" i="11"/>
  <c r="Z5002" i="11"/>
  <c r="AA5002" i="11"/>
  <c r="AB5002" i="11"/>
  <c r="AC5002" i="11"/>
  <c r="AE5002" i="11"/>
  <c r="X5003" i="11"/>
  <c r="Y5003" i="11"/>
  <c r="Z5003" i="11"/>
  <c r="AA5003" i="11"/>
  <c r="AB5003" i="11"/>
  <c r="AC5003" i="11"/>
  <c r="AE5003" i="11"/>
  <c r="X5004" i="11"/>
  <c r="Y5004" i="11"/>
  <c r="Z5004" i="11"/>
  <c r="AA5004" i="11"/>
  <c r="AB5004" i="11"/>
  <c r="AC5004" i="11"/>
  <c r="AE5004" i="11"/>
  <c r="X5005" i="11"/>
  <c r="Y5005" i="11"/>
  <c r="Z5005" i="11"/>
  <c r="AA5005" i="11"/>
  <c r="AB5005" i="11"/>
  <c r="AC5005" i="11"/>
  <c r="AE5005" i="11"/>
  <c r="X5006" i="11"/>
  <c r="Y5006" i="11"/>
  <c r="Z5006" i="11"/>
  <c r="AA5006" i="11"/>
  <c r="AB5006" i="11"/>
  <c r="AC5006" i="11"/>
  <c r="AE5006" i="11"/>
  <c r="X5007" i="11"/>
  <c r="Y5007" i="11"/>
  <c r="Z5007" i="11"/>
  <c r="AA5007" i="11"/>
  <c r="AB5007" i="11"/>
  <c r="AC5007" i="11"/>
  <c r="AE5007" i="11"/>
  <c r="X5008" i="11"/>
  <c r="Y5008" i="11"/>
  <c r="Z5008" i="11"/>
  <c r="AA5008" i="11"/>
  <c r="AB5008" i="11"/>
  <c r="AC5008" i="11"/>
  <c r="AE5008" i="11"/>
  <c r="X5009" i="11"/>
  <c r="Y5009" i="11"/>
  <c r="Z5009" i="11"/>
  <c r="AA5009" i="11"/>
  <c r="AB5009" i="11"/>
  <c r="AC5009" i="11"/>
  <c r="AE5009" i="11"/>
  <c r="X5010" i="11"/>
  <c r="Y5010" i="11"/>
  <c r="Z5010" i="11"/>
  <c r="AA5010" i="11"/>
  <c r="AB5010" i="11"/>
  <c r="AC5010" i="11"/>
  <c r="AE5010" i="11"/>
  <c r="X5011" i="11"/>
  <c r="Y5011" i="11"/>
  <c r="Z5011" i="11"/>
  <c r="AA5011" i="11"/>
  <c r="AB5011" i="11"/>
  <c r="AC5011" i="11"/>
  <c r="AE5011" i="11"/>
  <c r="X5012" i="11"/>
  <c r="Y5012" i="11"/>
  <c r="Z5012" i="11"/>
  <c r="AA5012" i="11"/>
  <c r="AB5012" i="11"/>
  <c r="AC5012" i="11"/>
  <c r="AE5012" i="11"/>
  <c r="X5013" i="11"/>
  <c r="Y5013" i="11"/>
  <c r="Z5013" i="11"/>
  <c r="AA5013" i="11"/>
  <c r="AB5013" i="11"/>
  <c r="AC5013" i="11"/>
  <c r="AE5013" i="11"/>
  <c r="X5014" i="11"/>
  <c r="Y5014" i="11"/>
  <c r="Z5014" i="11"/>
  <c r="AA5014" i="11"/>
  <c r="AB5014" i="11"/>
  <c r="AC5014" i="11"/>
  <c r="AE5014" i="11"/>
  <c r="X5015" i="11"/>
  <c r="Y5015" i="11"/>
  <c r="Z5015" i="11"/>
  <c r="AA5015" i="11"/>
  <c r="AB5015" i="11"/>
  <c r="AC5015" i="11"/>
  <c r="AE5015" i="11"/>
  <c r="X5016" i="11"/>
  <c r="Y5016" i="11"/>
  <c r="Z5016" i="11"/>
  <c r="AA5016" i="11"/>
  <c r="AB5016" i="11"/>
  <c r="AC5016" i="11"/>
  <c r="AE5016" i="11"/>
  <c r="X5017" i="11"/>
  <c r="Y5017" i="11"/>
  <c r="Z5017" i="11"/>
  <c r="AA5017" i="11"/>
  <c r="AB5017" i="11"/>
  <c r="AC5017" i="11"/>
  <c r="AE5017" i="11"/>
  <c r="X5018" i="11"/>
  <c r="Y5018" i="11"/>
  <c r="Z5018" i="11"/>
  <c r="AA5018" i="11"/>
  <c r="AB5018" i="11"/>
  <c r="AC5018" i="11"/>
  <c r="AE5018" i="11"/>
  <c r="X5019" i="11"/>
  <c r="Y5019" i="11"/>
  <c r="Z5019" i="11"/>
  <c r="AA5019" i="11"/>
  <c r="AB5019" i="11"/>
  <c r="AC5019" i="11"/>
  <c r="AE5019" i="11"/>
  <c r="X5020" i="11"/>
  <c r="Y5020" i="11"/>
  <c r="Z5020" i="11"/>
  <c r="AA5020" i="11"/>
  <c r="AB5020" i="11"/>
  <c r="AC5020" i="11"/>
  <c r="AE5020" i="11"/>
  <c r="X5021" i="11"/>
  <c r="Y5021" i="11"/>
  <c r="Z5021" i="11"/>
  <c r="AA5021" i="11"/>
  <c r="AB5021" i="11"/>
  <c r="AC5021" i="11"/>
  <c r="AE5021" i="11"/>
  <c r="X5022" i="11"/>
  <c r="Y5022" i="11"/>
  <c r="Z5022" i="11"/>
  <c r="AA5022" i="11"/>
  <c r="AB5022" i="11"/>
  <c r="AC5022" i="11"/>
  <c r="AE5022" i="11"/>
  <c r="X5023" i="11"/>
  <c r="Y5023" i="11"/>
  <c r="Z5023" i="11"/>
  <c r="AA5023" i="11"/>
  <c r="AB5023" i="11"/>
  <c r="AC5023" i="11"/>
  <c r="AE5023" i="11"/>
  <c r="X5024" i="11"/>
  <c r="Y5024" i="11"/>
  <c r="Z5024" i="11"/>
  <c r="AA5024" i="11"/>
  <c r="AB5024" i="11"/>
  <c r="AC5024" i="11"/>
  <c r="AE5024" i="11"/>
  <c r="X5025" i="11"/>
  <c r="Y5025" i="11"/>
  <c r="Z5025" i="11"/>
  <c r="AA5025" i="11"/>
  <c r="AB5025" i="11"/>
  <c r="AC5025" i="11"/>
  <c r="AE5025" i="11"/>
  <c r="X5026" i="11"/>
  <c r="Y5026" i="11"/>
  <c r="Z5026" i="11"/>
  <c r="AA5026" i="11"/>
  <c r="AB5026" i="11"/>
  <c r="AC5026" i="11"/>
  <c r="AE5026" i="11"/>
  <c r="X5027" i="11"/>
  <c r="Y5027" i="11"/>
  <c r="Z5027" i="11"/>
  <c r="AA5027" i="11"/>
  <c r="AB5027" i="11"/>
  <c r="AC5027" i="11"/>
  <c r="AE5027" i="11"/>
  <c r="X5028" i="11"/>
  <c r="Y5028" i="11"/>
  <c r="Z5028" i="11"/>
  <c r="AA5028" i="11"/>
  <c r="AB5028" i="11"/>
  <c r="AC5028" i="11"/>
  <c r="AE5028" i="11"/>
  <c r="X5029" i="11"/>
  <c r="Y5029" i="11"/>
  <c r="Z5029" i="11"/>
  <c r="AA5029" i="11"/>
  <c r="AB5029" i="11"/>
  <c r="AC5029" i="11"/>
  <c r="AE5029" i="11"/>
  <c r="X5030" i="11"/>
  <c r="Y5030" i="11"/>
  <c r="Z5030" i="11"/>
  <c r="AA5030" i="11"/>
  <c r="AB5030" i="11"/>
  <c r="AC5030" i="11"/>
  <c r="AE5030" i="11"/>
  <c r="X5031" i="11"/>
  <c r="Y5031" i="11"/>
  <c r="Z5031" i="11"/>
  <c r="AA5031" i="11"/>
  <c r="AB5031" i="11"/>
  <c r="AC5031" i="11"/>
  <c r="AE5031" i="11"/>
  <c r="X5032" i="11"/>
  <c r="Y5032" i="11"/>
  <c r="Z5032" i="11"/>
  <c r="AA5032" i="11"/>
  <c r="AB5032" i="11"/>
  <c r="AC5032" i="11"/>
  <c r="AE5032" i="11"/>
  <c r="X5033" i="11"/>
  <c r="Y5033" i="11"/>
  <c r="Z5033" i="11"/>
  <c r="AA5033" i="11"/>
  <c r="AB5033" i="11"/>
  <c r="AC5033" i="11"/>
  <c r="AE5033" i="11"/>
  <c r="X5034" i="11"/>
  <c r="Y5034" i="11"/>
  <c r="Z5034" i="11"/>
  <c r="AA5034" i="11"/>
  <c r="AB5034" i="11"/>
  <c r="AC5034" i="11"/>
  <c r="AE5034" i="11"/>
  <c r="X5035" i="11"/>
  <c r="Y5035" i="11"/>
  <c r="Z5035" i="11"/>
  <c r="AA5035" i="11"/>
  <c r="AB5035" i="11"/>
  <c r="AC5035" i="11"/>
  <c r="AE5035" i="11"/>
  <c r="X5036" i="11"/>
  <c r="Y5036" i="11"/>
  <c r="Z5036" i="11"/>
  <c r="AA5036" i="11"/>
  <c r="AB5036" i="11"/>
  <c r="AC5036" i="11"/>
  <c r="AE5036" i="11"/>
  <c r="X5037" i="11"/>
  <c r="Y5037" i="11"/>
  <c r="Z5037" i="11"/>
  <c r="AA5037" i="11"/>
  <c r="AB5037" i="11"/>
  <c r="AC5037" i="11"/>
  <c r="AE5037" i="11"/>
  <c r="X5038" i="11"/>
  <c r="Y5038" i="11"/>
  <c r="Z5038" i="11"/>
  <c r="AA5038" i="11"/>
  <c r="AB5038" i="11"/>
  <c r="AC5038" i="11"/>
  <c r="AE5038" i="11"/>
  <c r="X5039" i="11"/>
  <c r="Y5039" i="11"/>
  <c r="Z5039" i="11"/>
  <c r="AA5039" i="11"/>
  <c r="AB5039" i="11"/>
  <c r="AC5039" i="11"/>
  <c r="AE5039" i="11"/>
  <c r="X5040" i="11"/>
  <c r="Y5040" i="11"/>
  <c r="Z5040" i="11"/>
  <c r="AA5040" i="11"/>
  <c r="AB5040" i="11"/>
  <c r="AC5040" i="11"/>
  <c r="AE5040" i="11"/>
  <c r="X5041" i="11"/>
  <c r="Y5041" i="11"/>
  <c r="Z5041" i="11"/>
  <c r="AA5041" i="11"/>
  <c r="AB5041" i="11"/>
  <c r="AC5041" i="11"/>
  <c r="AE5041" i="11"/>
  <c r="X5042" i="11"/>
  <c r="Y5042" i="11"/>
  <c r="Z5042" i="11"/>
  <c r="AA5042" i="11"/>
  <c r="AB5042" i="11"/>
  <c r="AC5042" i="11"/>
  <c r="AE5042" i="11"/>
  <c r="X5043" i="11"/>
  <c r="Y5043" i="11"/>
  <c r="Z5043" i="11"/>
  <c r="AA5043" i="11"/>
  <c r="AB5043" i="11"/>
  <c r="AC5043" i="11"/>
  <c r="AE5043" i="11"/>
  <c r="X5044" i="11"/>
  <c r="Y5044" i="11"/>
  <c r="Z5044" i="11"/>
  <c r="AA5044" i="11"/>
  <c r="AB5044" i="11"/>
  <c r="AC5044" i="11"/>
  <c r="AE5044" i="11"/>
  <c r="X5045" i="11"/>
  <c r="Y5045" i="11"/>
  <c r="Z5045" i="11"/>
  <c r="AA5045" i="11"/>
  <c r="AB5045" i="11"/>
  <c r="AC5045" i="11"/>
  <c r="AE5045" i="11"/>
  <c r="X5046" i="11"/>
  <c r="Y5046" i="11"/>
  <c r="Z5046" i="11"/>
  <c r="AA5046" i="11"/>
  <c r="AB5046" i="11"/>
  <c r="AC5046" i="11"/>
  <c r="AE5046" i="11"/>
  <c r="X5047" i="11"/>
  <c r="Y5047" i="11"/>
  <c r="Z5047" i="11"/>
  <c r="AA5047" i="11"/>
  <c r="AB5047" i="11"/>
  <c r="AC5047" i="11"/>
  <c r="AE5047" i="11"/>
  <c r="X5048" i="11"/>
  <c r="Y5048" i="11"/>
  <c r="Z5048" i="11"/>
  <c r="AA5048" i="11"/>
  <c r="AB5048" i="11"/>
  <c r="AC5048" i="11"/>
  <c r="AE5048" i="11"/>
  <c r="X5049" i="11"/>
  <c r="Y5049" i="11"/>
  <c r="Z5049" i="11"/>
  <c r="AA5049" i="11"/>
  <c r="AB5049" i="11"/>
  <c r="AC5049" i="11"/>
  <c r="AE5049" i="11"/>
  <c r="X5050" i="11"/>
  <c r="Y5050" i="11"/>
  <c r="Z5050" i="11"/>
  <c r="AA5050" i="11"/>
  <c r="AB5050" i="11"/>
  <c r="AC5050" i="11"/>
  <c r="AE5050" i="11"/>
  <c r="X5051" i="11"/>
  <c r="Y5051" i="11"/>
  <c r="Z5051" i="11"/>
  <c r="AA5051" i="11"/>
  <c r="AB5051" i="11"/>
  <c r="AC5051" i="11"/>
  <c r="AE5051" i="11"/>
  <c r="X5052" i="11"/>
  <c r="Y5052" i="11"/>
  <c r="Z5052" i="11"/>
  <c r="AA5052" i="11"/>
  <c r="AB5052" i="11"/>
  <c r="AC5052" i="11"/>
  <c r="AE5052" i="11"/>
  <c r="X5053" i="11"/>
  <c r="Y5053" i="11"/>
  <c r="Z5053" i="11"/>
  <c r="AA5053" i="11"/>
  <c r="AB5053" i="11"/>
  <c r="AC5053" i="11"/>
  <c r="AE5053" i="11"/>
  <c r="X5054" i="11"/>
  <c r="Y5054" i="11"/>
  <c r="Z5054" i="11"/>
  <c r="AA5054" i="11"/>
  <c r="AB5054" i="11"/>
  <c r="AC5054" i="11"/>
  <c r="AE5054" i="11"/>
  <c r="X5055" i="11"/>
  <c r="Y5055" i="11"/>
  <c r="Z5055" i="11"/>
  <c r="AA5055" i="11"/>
  <c r="AB5055" i="11"/>
  <c r="AC5055" i="11"/>
  <c r="AE5055" i="11"/>
  <c r="X5056" i="11"/>
  <c r="Y5056" i="11"/>
  <c r="Z5056" i="11"/>
  <c r="AA5056" i="11"/>
  <c r="AB5056" i="11"/>
  <c r="AC5056" i="11"/>
  <c r="AE5056" i="11"/>
  <c r="X5057" i="11"/>
  <c r="Y5057" i="11"/>
  <c r="Z5057" i="11"/>
  <c r="AA5057" i="11"/>
  <c r="AB5057" i="11"/>
  <c r="AC5057" i="11"/>
  <c r="AE5057" i="11"/>
  <c r="X5058" i="11"/>
  <c r="Y5058" i="11"/>
  <c r="Z5058" i="11"/>
  <c r="AA5058" i="11"/>
  <c r="AB5058" i="11"/>
  <c r="AC5058" i="11"/>
  <c r="AE5058" i="11"/>
  <c r="X5059" i="11"/>
  <c r="Y5059" i="11"/>
  <c r="Z5059" i="11"/>
  <c r="AA5059" i="11"/>
  <c r="AB5059" i="11"/>
  <c r="AC5059" i="11"/>
  <c r="AE5059" i="11"/>
  <c r="X5060" i="11"/>
  <c r="Y5060" i="11"/>
  <c r="Z5060" i="11"/>
  <c r="AA5060" i="11"/>
  <c r="AB5060" i="11"/>
  <c r="AC5060" i="11"/>
  <c r="AE5060" i="11"/>
  <c r="X5061" i="11"/>
  <c r="Y5061" i="11"/>
  <c r="Z5061" i="11"/>
  <c r="AA5061" i="11"/>
  <c r="AB5061" i="11"/>
  <c r="AC5061" i="11"/>
  <c r="AE5061" i="11"/>
  <c r="X5062" i="11"/>
  <c r="Y5062" i="11"/>
  <c r="Z5062" i="11"/>
  <c r="AA5062" i="11"/>
  <c r="AB5062" i="11"/>
  <c r="AC5062" i="11"/>
  <c r="AE5062" i="11"/>
  <c r="X5063" i="11"/>
  <c r="Y5063" i="11"/>
  <c r="Z5063" i="11"/>
  <c r="AA5063" i="11"/>
  <c r="AB5063" i="11"/>
  <c r="AC5063" i="11"/>
  <c r="AE5063" i="11"/>
  <c r="X5064" i="11"/>
  <c r="Y5064" i="11"/>
  <c r="Z5064" i="11"/>
  <c r="AA5064" i="11"/>
  <c r="AB5064" i="11"/>
  <c r="AC5064" i="11"/>
  <c r="AE5064" i="11"/>
  <c r="X5065" i="11"/>
  <c r="Y5065" i="11"/>
  <c r="Z5065" i="11"/>
  <c r="AA5065" i="11"/>
  <c r="AB5065" i="11"/>
  <c r="AC5065" i="11"/>
  <c r="AE5065" i="11"/>
  <c r="X5066" i="11"/>
  <c r="Y5066" i="11"/>
  <c r="Z5066" i="11"/>
  <c r="AA5066" i="11"/>
  <c r="AB5066" i="11"/>
  <c r="AC5066" i="11"/>
  <c r="AE5066" i="11"/>
  <c r="X5067" i="11"/>
  <c r="Y5067" i="11"/>
  <c r="Z5067" i="11"/>
  <c r="AA5067" i="11"/>
  <c r="AB5067" i="11"/>
  <c r="AC5067" i="11"/>
  <c r="AE5067" i="11"/>
  <c r="X5068" i="11"/>
  <c r="Y5068" i="11"/>
  <c r="Z5068" i="11"/>
  <c r="AA5068" i="11"/>
  <c r="AB5068" i="11"/>
  <c r="AC5068" i="11"/>
  <c r="AE5068" i="11"/>
  <c r="X5069" i="11"/>
  <c r="Y5069" i="11"/>
  <c r="Z5069" i="11"/>
  <c r="AA5069" i="11"/>
  <c r="AB5069" i="11"/>
  <c r="AC5069" i="11"/>
  <c r="AE5069" i="11"/>
  <c r="X5070" i="11"/>
  <c r="Y5070" i="11"/>
  <c r="Z5070" i="11"/>
  <c r="AA5070" i="11"/>
  <c r="AB5070" i="11"/>
  <c r="AC5070" i="11"/>
  <c r="AE5070" i="11"/>
  <c r="X5071" i="11"/>
  <c r="Y5071" i="11"/>
  <c r="Z5071" i="11"/>
  <c r="AA5071" i="11"/>
  <c r="AB5071" i="11"/>
  <c r="AC5071" i="11"/>
  <c r="AE5071" i="11"/>
  <c r="X5072" i="11"/>
  <c r="Y5072" i="11"/>
  <c r="Z5072" i="11"/>
  <c r="AA5072" i="11"/>
  <c r="AB5072" i="11"/>
  <c r="AC5072" i="11"/>
  <c r="AE5072" i="11"/>
  <c r="X5073" i="11"/>
  <c r="Y5073" i="11"/>
  <c r="Z5073" i="11"/>
  <c r="AA5073" i="11"/>
  <c r="AB5073" i="11"/>
  <c r="AC5073" i="11"/>
  <c r="AE5073" i="11"/>
  <c r="X5074" i="11"/>
  <c r="Y5074" i="11"/>
  <c r="Z5074" i="11"/>
  <c r="AA5074" i="11"/>
  <c r="AB5074" i="11"/>
  <c r="AC5074" i="11"/>
  <c r="AE5074" i="11"/>
  <c r="X5075" i="11"/>
  <c r="Y5075" i="11"/>
  <c r="Z5075" i="11"/>
  <c r="AA5075" i="11"/>
  <c r="AB5075" i="11"/>
  <c r="AC5075" i="11"/>
  <c r="AE5075" i="11"/>
  <c r="X5076" i="11"/>
  <c r="Y5076" i="11"/>
  <c r="Z5076" i="11"/>
  <c r="AA5076" i="11"/>
  <c r="AB5076" i="11"/>
  <c r="AC5076" i="11"/>
  <c r="AE5076" i="11"/>
  <c r="X5077" i="11"/>
  <c r="Y5077" i="11"/>
  <c r="Z5077" i="11"/>
  <c r="AA5077" i="11"/>
  <c r="AB5077" i="11"/>
  <c r="AC5077" i="11"/>
  <c r="AE5077" i="11"/>
  <c r="X5078" i="11"/>
  <c r="Y5078" i="11"/>
  <c r="Z5078" i="11"/>
  <c r="AA5078" i="11"/>
  <c r="AB5078" i="11"/>
  <c r="AC5078" i="11"/>
  <c r="AE5078" i="11"/>
  <c r="X5079" i="11"/>
  <c r="Y5079" i="11"/>
  <c r="Z5079" i="11"/>
  <c r="AA5079" i="11"/>
  <c r="AB5079" i="11"/>
  <c r="AC5079" i="11"/>
  <c r="AE5079" i="11"/>
  <c r="X5080" i="11"/>
  <c r="Y5080" i="11"/>
  <c r="Z5080" i="11"/>
  <c r="AA5080" i="11"/>
  <c r="AB5080" i="11"/>
  <c r="AC5080" i="11"/>
  <c r="AE5080" i="11"/>
  <c r="X5081" i="11"/>
  <c r="Y5081" i="11"/>
  <c r="Z5081" i="11"/>
  <c r="AA5081" i="11"/>
  <c r="AB5081" i="11"/>
  <c r="AC5081" i="11"/>
  <c r="AE5081" i="11"/>
  <c r="X5082" i="11"/>
  <c r="Y5082" i="11"/>
  <c r="Z5082" i="11"/>
  <c r="AA5082" i="11"/>
  <c r="AB5082" i="11"/>
  <c r="AC5082" i="11"/>
  <c r="AE5082" i="11"/>
  <c r="X5083" i="11"/>
  <c r="Y5083" i="11"/>
  <c r="Z5083" i="11"/>
  <c r="AA5083" i="11"/>
  <c r="AB5083" i="11"/>
  <c r="AC5083" i="11"/>
  <c r="AE5083" i="11"/>
  <c r="X5084" i="11"/>
  <c r="Y5084" i="11"/>
  <c r="Z5084" i="11"/>
  <c r="AA5084" i="11"/>
  <c r="AB5084" i="11"/>
  <c r="AC5084" i="11"/>
  <c r="AE5084" i="11"/>
  <c r="X5085" i="11"/>
  <c r="Y5085" i="11"/>
  <c r="Z5085" i="11"/>
  <c r="AA5085" i="11"/>
  <c r="AB5085" i="11"/>
  <c r="AC5085" i="11"/>
  <c r="AE5085" i="11"/>
  <c r="X5086" i="11"/>
  <c r="Y5086" i="11"/>
  <c r="Z5086" i="11"/>
  <c r="AA5086" i="11"/>
  <c r="AB5086" i="11"/>
  <c r="AC5086" i="11"/>
  <c r="AE5086" i="11"/>
  <c r="X5087" i="11"/>
  <c r="Y5087" i="11"/>
  <c r="Z5087" i="11"/>
  <c r="AA5087" i="11"/>
  <c r="AB5087" i="11"/>
  <c r="AC5087" i="11"/>
  <c r="AE5087" i="11"/>
  <c r="X5088" i="11"/>
  <c r="Y5088" i="11"/>
  <c r="Z5088" i="11"/>
  <c r="AA5088" i="11"/>
  <c r="AB5088" i="11"/>
  <c r="AC5088" i="11"/>
  <c r="AE5088" i="11"/>
  <c r="X5089" i="11"/>
  <c r="Y5089" i="11"/>
  <c r="Z5089" i="11"/>
  <c r="AA5089" i="11"/>
  <c r="AB5089" i="11"/>
  <c r="AC5089" i="11"/>
  <c r="AE5089" i="11"/>
  <c r="X5090" i="11"/>
  <c r="Y5090" i="11"/>
  <c r="Z5090" i="11"/>
  <c r="AA5090" i="11"/>
  <c r="AB5090" i="11"/>
  <c r="AC5090" i="11"/>
  <c r="AE5090" i="11"/>
  <c r="X5091" i="11"/>
  <c r="Y5091" i="11"/>
  <c r="Z5091" i="11"/>
  <c r="AA5091" i="11"/>
  <c r="AB5091" i="11"/>
  <c r="AC5091" i="11"/>
  <c r="AE5091" i="11"/>
  <c r="X5092" i="11"/>
  <c r="Y5092" i="11"/>
  <c r="Z5092" i="11"/>
  <c r="AA5092" i="11"/>
  <c r="AB5092" i="11"/>
  <c r="AC5092" i="11"/>
  <c r="AE5092" i="11"/>
  <c r="X5093" i="11"/>
  <c r="Y5093" i="11"/>
  <c r="Z5093" i="11"/>
  <c r="AA5093" i="11"/>
  <c r="AB5093" i="11"/>
  <c r="AC5093" i="11"/>
  <c r="AE5093" i="11"/>
  <c r="X5094" i="11"/>
  <c r="Y5094" i="11"/>
  <c r="Z5094" i="11"/>
  <c r="AA5094" i="11"/>
  <c r="AB5094" i="11"/>
  <c r="AC5094" i="11"/>
  <c r="AE5094" i="11"/>
  <c r="X5095" i="11"/>
  <c r="Y5095" i="11"/>
  <c r="Z5095" i="11"/>
  <c r="AA5095" i="11"/>
  <c r="AB5095" i="11"/>
  <c r="AC5095" i="11"/>
  <c r="AE5095" i="11"/>
  <c r="X5096" i="11"/>
  <c r="Y5096" i="11"/>
  <c r="Z5096" i="11"/>
  <c r="AA5096" i="11"/>
  <c r="AB5096" i="11"/>
  <c r="AC5096" i="11"/>
  <c r="AE5096" i="11"/>
  <c r="X5097" i="11"/>
  <c r="Y5097" i="11"/>
  <c r="Z5097" i="11"/>
  <c r="AA5097" i="11"/>
  <c r="AB5097" i="11"/>
  <c r="AC5097" i="11"/>
  <c r="AE5097" i="11"/>
  <c r="X5098" i="11"/>
  <c r="Y5098" i="11"/>
  <c r="Z5098" i="11"/>
  <c r="AA5098" i="11"/>
  <c r="AB5098" i="11"/>
  <c r="AC5098" i="11"/>
  <c r="AE5098" i="11"/>
  <c r="X5099" i="11"/>
  <c r="Y5099" i="11"/>
  <c r="Z5099" i="11"/>
  <c r="AA5099" i="11"/>
  <c r="AB5099" i="11"/>
  <c r="AC5099" i="11"/>
  <c r="AE5099" i="11"/>
  <c r="X5100" i="11"/>
  <c r="Y5100" i="11"/>
  <c r="Z5100" i="11"/>
  <c r="AA5100" i="11"/>
  <c r="AB5100" i="11"/>
  <c r="AC5100" i="11"/>
  <c r="AE5100" i="11"/>
  <c r="X5101" i="11"/>
  <c r="Y5101" i="11"/>
  <c r="Z5101" i="11"/>
  <c r="AA5101" i="11"/>
  <c r="AB5101" i="11"/>
  <c r="AC5101" i="11"/>
  <c r="AE5101" i="11"/>
  <c r="X5102" i="11"/>
  <c r="Y5102" i="11"/>
  <c r="Z5102" i="11"/>
  <c r="AA5102" i="11"/>
  <c r="AB5102" i="11"/>
  <c r="AC5102" i="11"/>
  <c r="AE5102" i="11"/>
  <c r="X5103" i="11"/>
  <c r="Y5103" i="11"/>
  <c r="Z5103" i="11"/>
  <c r="AA5103" i="11"/>
  <c r="AB5103" i="11"/>
  <c r="AC5103" i="11"/>
  <c r="AE5103" i="11"/>
  <c r="X5104" i="11"/>
  <c r="Y5104" i="11"/>
  <c r="Z5104" i="11"/>
  <c r="AA5104" i="11"/>
  <c r="AB5104" i="11"/>
  <c r="AC5104" i="11"/>
  <c r="AE5104" i="11"/>
  <c r="X5105" i="11"/>
  <c r="Y5105" i="11"/>
  <c r="Z5105" i="11"/>
  <c r="AA5105" i="11"/>
  <c r="AB5105" i="11"/>
  <c r="AC5105" i="11"/>
  <c r="AE5105" i="11"/>
  <c r="X5106" i="11"/>
  <c r="Y5106" i="11"/>
  <c r="Z5106" i="11"/>
  <c r="AA5106" i="11"/>
  <c r="AB5106" i="11"/>
  <c r="AC5106" i="11"/>
  <c r="AE5106" i="11"/>
  <c r="X5107" i="11"/>
  <c r="Y5107" i="11"/>
  <c r="Z5107" i="11"/>
  <c r="AA5107" i="11"/>
  <c r="AB5107" i="11"/>
  <c r="AC5107" i="11"/>
  <c r="AE5107" i="11"/>
  <c r="X5108" i="11"/>
  <c r="Y5108" i="11"/>
  <c r="Z5108" i="11"/>
  <c r="AA5108" i="11"/>
  <c r="AB5108" i="11"/>
  <c r="AC5108" i="11"/>
  <c r="AE5108" i="11"/>
  <c r="X5109" i="11"/>
  <c r="Y5109" i="11"/>
  <c r="Z5109" i="11"/>
  <c r="AA5109" i="11"/>
  <c r="AB5109" i="11"/>
  <c r="AC5109" i="11"/>
  <c r="AE5109" i="11"/>
  <c r="X5110" i="11"/>
  <c r="Y5110" i="11"/>
  <c r="Z5110" i="11"/>
  <c r="AA5110" i="11"/>
  <c r="AB5110" i="11"/>
  <c r="AC5110" i="11"/>
  <c r="AE5110" i="11"/>
  <c r="X5111" i="11"/>
  <c r="Y5111" i="11"/>
  <c r="Z5111" i="11"/>
  <c r="AA5111" i="11"/>
  <c r="AB5111" i="11"/>
  <c r="AC5111" i="11"/>
  <c r="AE5111" i="11"/>
  <c r="X5112" i="11"/>
  <c r="Y5112" i="11"/>
  <c r="Z5112" i="11"/>
  <c r="AA5112" i="11"/>
  <c r="AB5112" i="11"/>
  <c r="AC5112" i="11"/>
  <c r="AE5112" i="11"/>
  <c r="X5113" i="11"/>
  <c r="Y5113" i="11"/>
  <c r="Z5113" i="11"/>
  <c r="AA5113" i="11"/>
  <c r="AB5113" i="11"/>
  <c r="AC5113" i="11"/>
  <c r="AE5113" i="11"/>
  <c r="X5114" i="11"/>
  <c r="Y5114" i="11"/>
  <c r="Z5114" i="11"/>
  <c r="AA5114" i="11"/>
  <c r="AB5114" i="11"/>
  <c r="AC5114" i="11"/>
  <c r="AE5114" i="11"/>
  <c r="X5115" i="11"/>
  <c r="Y5115" i="11"/>
  <c r="Z5115" i="11"/>
  <c r="AA5115" i="11"/>
  <c r="AB5115" i="11"/>
  <c r="AC5115" i="11"/>
  <c r="AE5115" i="11"/>
  <c r="X5116" i="11"/>
  <c r="Y5116" i="11"/>
  <c r="Z5116" i="11"/>
  <c r="AA5116" i="11"/>
  <c r="AB5116" i="11"/>
  <c r="AC5116" i="11"/>
  <c r="AE5116" i="11"/>
  <c r="X5117" i="11"/>
  <c r="Y5117" i="11"/>
  <c r="Z5117" i="11"/>
  <c r="AA5117" i="11"/>
  <c r="AB5117" i="11"/>
  <c r="AC5117" i="11"/>
  <c r="AE5117" i="11"/>
  <c r="X5118" i="11"/>
  <c r="Y5118" i="11"/>
  <c r="Z5118" i="11"/>
  <c r="AA5118" i="11"/>
  <c r="AB5118" i="11"/>
  <c r="AC5118" i="11"/>
  <c r="AE5118" i="11"/>
  <c r="X5119" i="11"/>
  <c r="Y5119" i="11"/>
  <c r="Z5119" i="11"/>
  <c r="AA5119" i="11"/>
  <c r="AB5119" i="11"/>
  <c r="AC5119" i="11"/>
  <c r="AE5119" i="11"/>
  <c r="X5120" i="11"/>
  <c r="Y5120" i="11"/>
  <c r="Z5120" i="11"/>
  <c r="AA5120" i="11"/>
  <c r="AB5120" i="11"/>
  <c r="AC5120" i="11"/>
  <c r="AE5120" i="11"/>
  <c r="X5121" i="11"/>
  <c r="Y5121" i="11"/>
  <c r="Z5121" i="11"/>
  <c r="AA5121" i="11"/>
  <c r="AB5121" i="11"/>
  <c r="AC5121" i="11"/>
  <c r="AE5121" i="11"/>
  <c r="X5122" i="11"/>
  <c r="Y5122" i="11"/>
  <c r="Z5122" i="11"/>
  <c r="AA5122" i="11"/>
  <c r="AB5122" i="11"/>
  <c r="AC5122" i="11"/>
  <c r="AE5122" i="11"/>
  <c r="X5123" i="11"/>
  <c r="Y5123" i="11"/>
  <c r="Z5123" i="11"/>
  <c r="AA5123" i="11"/>
  <c r="AB5123" i="11"/>
  <c r="AC5123" i="11"/>
  <c r="AE5123" i="11"/>
  <c r="X5124" i="11"/>
  <c r="Y5124" i="11"/>
  <c r="Z5124" i="11"/>
  <c r="AA5124" i="11"/>
  <c r="AB5124" i="11"/>
  <c r="AC5124" i="11"/>
  <c r="AE5124" i="11"/>
  <c r="X5125" i="11"/>
  <c r="Y5125" i="11"/>
  <c r="Z5125" i="11"/>
  <c r="AA5125" i="11"/>
  <c r="AB5125" i="11"/>
  <c r="AC5125" i="11"/>
  <c r="AE5125" i="11"/>
  <c r="X5126" i="11"/>
  <c r="Y5126" i="11"/>
  <c r="Z5126" i="11"/>
  <c r="AA5126" i="11"/>
  <c r="AB5126" i="11"/>
  <c r="AC5126" i="11"/>
  <c r="AE5126" i="11"/>
  <c r="X5127" i="11"/>
  <c r="Y5127" i="11"/>
  <c r="Z5127" i="11"/>
  <c r="AA5127" i="11"/>
  <c r="AB5127" i="11"/>
  <c r="AC5127" i="11"/>
  <c r="AE5127" i="11"/>
  <c r="X5128" i="11"/>
  <c r="Y5128" i="11"/>
  <c r="Z5128" i="11"/>
  <c r="AA5128" i="11"/>
  <c r="AB5128" i="11"/>
  <c r="AC5128" i="11"/>
  <c r="AE5128" i="11"/>
  <c r="X5129" i="11"/>
  <c r="Y5129" i="11"/>
  <c r="Z5129" i="11"/>
  <c r="AA5129" i="11"/>
  <c r="AB5129" i="11"/>
  <c r="AC5129" i="11"/>
  <c r="AE5129" i="11"/>
  <c r="X5130" i="11"/>
  <c r="Y5130" i="11"/>
  <c r="Z5130" i="11"/>
  <c r="AA5130" i="11"/>
  <c r="AB5130" i="11"/>
  <c r="AC5130" i="11"/>
  <c r="AE5130" i="11"/>
  <c r="X5131" i="11"/>
  <c r="Y5131" i="11"/>
  <c r="Z5131" i="11"/>
  <c r="AA5131" i="11"/>
  <c r="AB5131" i="11"/>
  <c r="AC5131" i="11"/>
  <c r="AE5131" i="11"/>
  <c r="X5132" i="11"/>
  <c r="Y5132" i="11"/>
  <c r="Z5132" i="11"/>
  <c r="AA5132" i="11"/>
  <c r="AB5132" i="11"/>
  <c r="AC5132" i="11"/>
  <c r="AE5132" i="11"/>
  <c r="X5133" i="11"/>
  <c r="Y5133" i="11"/>
  <c r="Z5133" i="11"/>
  <c r="AA5133" i="11"/>
  <c r="AB5133" i="11"/>
  <c r="AC5133" i="11"/>
  <c r="AE5133" i="11"/>
  <c r="X5134" i="11"/>
  <c r="Y5134" i="11"/>
  <c r="Z5134" i="11"/>
  <c r="AA5134" i="11"/>
  <c r="AB5134" i="11"/>
  <c r="AC5134" i="11"/>
  <c r="AE5134" i="11"/>
  <c r="X5135" i="11"/>
  <c r="Y5135" i="11"/>
  <c r="Z5135" i="11"/>
  <c r="AA5135" i="11"/>
  <c r="AB5135" i="11"/>
  <c r="AC5135" i="11"/>
  <c r="AE5135" i="11"/>
  <c r="X5136" i="11"/>
  <c r="Y5136" i="11"/>
  <c r="Z5136" i="11"/>
  <c r="AA5136" i="11"/>
  <c r="AB5136" i="11"/>
  <c r="AC5136" i="11"/>
  <c r="AE5136" i="11"/>
  <c r="X5137" i="11"/>
  <c r="Y5137" i="11"/>
  <c r="Z5137" i="11"/>
  <c r="AA5137" i="11"/>
  <c r="AB5137" i="11"/>
  <c r="AC5137" i="11"/>
  <c r="AE5137" i="11"/>
  <c r="X5138" i="11"/>
  <c r="Y5138" i="11"/>
  <c r="Z5138" i="11"/>
  <c r="AA5138" i="11"/>
  <c r="AB5138" i="11"/>
  <c r="AC5138" i="11"/>
  <c r="AE5138" i="11"/>
  <c r="X5139" i="11"/>
  <c r="Y5139" i="11"/>
  <c r="Z5139" i="11"/>
  <c r="AA5139" i="11"/>
  <c r="AB5139" i="11"/>
  <c r="AC5139" i="11"/>
  <c r="AE5139" i="11"/>
  <c r="X5140" i="11"/>
  <c r="Y5140" i="11"/>
  <c r="Z5140" i="11"/>
  <c r="AA5140" i="11"/>
  <c r="AB5140" i="11"/>
  <c r="AC5140" i="11"/>
  <c r="AE5140" i="11"/>
  <c r="X5141" i="11"/>
  <c r="Y5141" i="11"/>
  <c r="Z5141" i="11"/>
  <c r="AA5141" i="11"/>
  <c r="AB5141" i="11"/>
  <c r="AC5141" i="11"/>
  <c r="AE5141" i="11"/>
  <c r="X5142" i="11"/>
  <c r="Y5142" i="11"/>
  <c r="Z5142" i="11"/>
  <c r="AA5142" i="11"/>
  <c r="AB5142" i="11"/>
  <c r="AC5142" i="11"/>
  <c r="AE5142" i="11"/>
  <c r="X5143" i="11"/>
  <c r="Y5143" i="11"/>
  <c r="Z5143" i="11"/>
  <c r="AA5143" i="11"/>
  <c r="AB5143" i="11"/>
  <c r="AC5143" i="11"/>
  <c r="AE5143" i="11"/>
  <c r="X5144" i="11"/>
  <c r="Y5144" i="11"/>
  <c r="Z5144" i="11"/>
  <c r="AA5144" i="11"/>
  <c r="AB5144" i="11"/>
  <c r="AC5144" i="11"/>
  <c r="AE5144" i="11"/>
  <c r="X5145" i="11"/>
  <c r="Y5145" i="11"/>
  <c r="Z5145" i="11"/>
  <c r="AA5145" i="11"/>
  <c r="AB5145" i="11"/>
  <c r="AC5145" i="11"/>
  <c r="AE5145" i="11"/>
  <c r="X5146" i="11"/>
  <c r="Y5146" i="11"/>
  <c r="Z5146" i="11"/>
  <c r="AA5146" i="11"/>
  <c r="AB5146" i="11"/>
  <c r="AC5146" i="11"/>
  <c r="AE5146" i="11"/>
  <c r="X5147" i="11"/>
  <c r="Y5147" i="11"/>
  <c r="Z5147" i="11"/>
  <c r="AA5147" i="11"/>
  <c r="AB5147" i="11"/>
  <c r="AC5147" i="11"/>
  <c r="AE5147" i="11"/>
  <c r="X5148" i="11"/>
  <c r="Y5148" i="11"/>
  <c r="Z5148" i="11"/>
  <c r="AA5148" i="11"/>
  <c r="AB5148" i="11"/>
  <c r="AC5148" i="11"/>
  <c r="AE5148" i="11"/>
  <c r="X5149" i="11"/>
  <c r="Y5149" i="11"/>
  <c r="Z5149" i="11"/>
  <c r="AA5149" i="11"/>
  <c r="AB5149" i="11"/>
  <c r="AC5149" i="11"/>
  <c r="AE5149" i="11"/>
  <c r="X5150" i="11"/>
  <c r="Y5150" i="11"/>
  <c r="Z5150" i="11"/>
  <c r="AA5150" i="11"/>
  <c r="AB5150" i="11"/>
  <c r="AC5150" i="11"/>
  <c r="AE5150" i="11"/>
  <c r="X5151" i="11"/>
  <c r="Y5151" i="11"/>
  <c r="Z5151" i="11"/>
  <c r="AA5151" i="11"/>
  <c r="AB5151" i="11"/>
  <c r="AC5151" i="11"/>
  <c r="AE5151" i="11"/>
  <c r="X5152" i="11"/>
  <c r="Y5152" i="11"/>
  <c r="Z5152" i="11"/>
  <c r="AA5152" i="11"/>
  <c r="AB5152" i="11"/>
  <c r="AC5152" i="11"/>
  <c r="AE5152" i="11"/>
  <c r="X5153" i="11"/>
  <c r="Y5153" i="11"/>
  <c r="Z5153" i="11"/>
  <c r="AA5153" i="11"/>
  <c r="AB5153" i="11"/>
  <c r="AC5153" i="11"/>
  <c r="AE5153" i="11"/>
  <c r="X5154" i="11"/>
  <c r="Y5154" i="11"/>
  <c r="Z5154" i="11"/>
  <c r="AA5154" i="11"/>
  <c r="AB5154" i="11"/>
  <c r="AC5154" i="11"/>
  <c r="AE5154" i="11"/>
  <c r="X5155" i="11"/>
  <c r="Y5155" i="11"/>
  <c r="Z5155" i="11"/>
  <c r="AA5155" i="11"/>
  <c r="AB5155" i="11"/>
  <c r="AC5155" i="11"/>
  <c r="AE5155" i="11"/>
  <c r="X5156" i="11"/>
  <c r="Y5156" i="11"/>
  <c r="Z5156" i="11"/>
  <c r="AA5156" i="11"/>
  <c r="AB5156" i="11"/>
  <c r="AC5156" i="11"/>
  <c r="AE5156" i="11"/>
  <c r="X5157" i="11"/>
  <c r="Y5157" i="11"/>
  <c r="Z5157" i="11"/>
  <c r="AA5157" i="11"/>
  <c r="AB5157" i="11"/>
  <c r="AC5157" i="11"/>
  <c r="AE5157" i="11"/>
  <c r="X5158" i="11"/>
  <c r="Y5158" i="11"/>
  <c r="Z5158" i="11"/>
  <c r="AA5158" i="11"/>
  <c r="AB5158" i="11"/>
  <c r="AC5158" i="11"/>
  <c r="AE5158" i="11"/>
  <c r="X5159" i="11"/>
  <c r="Y5159" i="11"/>
  <c r="Z5159" i="11"/>
  <c r="AA5159" i="11"/>
  <c r="AB5159" i="11"/>
  <c r="AC5159" i="11"/>
  <c r="AE5159" i="11"/>
  <c r="X5160" i="11"/>
  <c r="Y5160" i="11"/>
  <c r="Z5160" i="11"/>
  <c r="AA5160" i="11"/>
  <c r="AB5160" i="11"/>
  <c r="AC5160" i="11"/>
  <c r="AE5160" i="11"/>
  <c r="X5161" i="11"/>
  <c r="Y5161" i="11"/>
  <c r="Z5161" i="11"/>
  <c r="AA5161" i="11"/>
  <c r="AB5161" i="11"/>
  <c r="AC5161" i="11"/>
  <c r="AE5161" i="11"/>
  <c r="X5162" i="11"/>
  <c r="Y5162" i="11"/>
  <c r="Z5162" i="11"/>
  <c r="AA5162" i="11"/>
  <c r="AB5162" i="11"/>
  <c r="AC5162" i="11"/>
  <c r="AE5162" i="11"/>
  <c r="X5163" i="11"/>
  <c r="Y5163" i="11"/>
  <c r="Z5163" i="11"/>
  <c r="AA5163" i="11"/>
  <c r="AB5163" i="11"/>
  <c r="AC5163" i="11"/>
  <c r="AE5163" i="11"/>
  <c r="X5164" i="11"/>
  <c r="Y5164" i="11"/>
  <c r="Z5164" i="11"/>
  <c r="AA5164" i="11"/>
  <c r="AB5164" i="11"/>
  <c r="AC5164" i="11"/>
  <c r="AE5164" i="11"/>
  <c r="X5165" i="11"/>
  <c r="Y5165" i="11"/>
  <c r="Z5165" i="11"/>
  <c r="AA5165" i="11"/>
  <c r="AB5165" i="11"/>
  <c r="AC5165" i="11"/>
  <c r="AE5165" i="11"/>
  <c r="X5166" i="11"/>
  <c r="Y5166" i="11"/>
  <c r="Z5166" i="11"/>
  <c r="AA5166" i="11"/>
  <c r="AB5166" i="11"/>
  <c r="AC5166" i="11"/>
  <c r="AE5166" i="11"/>
  <c r="X5167" i="11"/>
  <c r="Y5167" i="11"/>
  <c r="Z5167" i="11"/>
  <c r="AA5167" i="11"/>
  <c r="AB5167" i="11"/>
  <c r="AC5167" i="11"/>
  <c r="AE5167" i="11"/>
  <c r="X5168" i="11"/>
  <c r="Y5168" i="11"/>
  <c r="Z5168" i="11"/>
  <c r="AA5168" i="11"/>
  <c r="AB5168" i="11"/>
  <c r="AC5168" i="11"/>
  <c r="AE5168" i="11"/>
  <c r="X5169" i="11"/>
  <c r="Y5169" i="11"/>
  <c r="Z5169" i="11"/>
  <c r="AA5169" i="11"/>
  <c r="AB5169" i="11"/>
  <c r="AC5169" i="11"/>
  <c r="AE5169" i="11"/>
  <c r="X5170" i="11"/>
  <c r="Y5170" i="11"/>
  <c r="Z5170" i="11"/>
  <c r="AA5170" i="11"/>
  <c r="AB5170" i="11"/>
  <c r="AC5170" i="11"/>
  <c r="AE5170" i="11"/>
  <c r="X5171" i="11"/>
  <c r="Y5171" i="11"/>
  <c r="Z5171" i="11"/>
  <c r="AA5171" i="11"/>
  <c r="AB5171" i="11"/>
  <c r="AC5171" i="11"/>
  <c r="AE5171" i="11"/>
  <c r="X5172" i="11"/>
  <c r="Y5172" i="11"/>
  <c r="Z5172" i="11"/>
  <c r="AA5172" i="11"/>
  <c r="AB5172" i="11"/>
  <c r="AC5172" i="11"/>
  <c r="AE5172" i="11"/>
  <c r="X5173" i="11"/>
  <c r="Y5173" i="11"/>
  <c r="Z5173" i="11"/>
  <c r="AA5173" i="11"/>
  <c r="AB5173" i="11"/>
  <c r="AC5173" i="11"/>
  <c r="AE5173" i="11"/>
  <c r="X5174" i="11"/>
  <c r="Y5174" i="11"/>
  <c r="Z5174" i="11"/>
  <c r="AA5174" i="11"/>
  <c r="AB5174" i="11"/>
  <c r="AC5174" i="11"/>
  <c r="AE5174" i="11"/>
  <c r="X5175" i="11"/>
  <c r="Y5175" i="11"/>
  <c r="Z5175" i="11"/>
  <c r="AA5175" i="11"/>
  <c r="AB5175" i="11"/>
  <c r="AC5175" i="11"/>
  <c r="AE5175" i="11"/>
  <c r="X5176" i="11"/>
  <c r="Y5176" i="11"/>
  <c r="Z5176" i="11"/>
  <c r="AA5176" i="11"/>
  <c r="AB5176" i="11"/>
  <c r="AC5176" i="11"/>
  <c r="AE5176" i="11"/>
  <c r="X5177" i="11"/>
  <c r="Y5177" i="11"/>
  <c r="Z5177" i="11"/>
  <c r="AA5177" i="11"/>
  <c r="AB5177" i="11"/>
  <c r="AC5177" i="11"/>
  <c r="AE5177" i="11"/>
  <c r="X5178" i="11"/>
  <c r="Y5178" i="11"/>
  <c r="Z5178" i="11"/>
  <c r="AA5178" i="11"/>
  <c r="AB5178" i="11"/>
  <c r="AC5178" i="11"/>
  <c r="AE5178" i="11"/>
  <c r="X5179" i="11"/>
  <c r="Y5179" i="11"/>
  <c r="Z5179" i="11"/>
  <c r="AA5179" i="11"/>
  <c r="AB5179" i="11"/>
  <c r="AC5179" i="11"/>
  <c r="AE5179" i="11"/>
  <c r="X5180" i="11"/>
  <c r="Y5180" i="11"/>
  <c r="Z5180" i="11"/>
  <c r="AA5180" i="11"/>
  <c r="AB5180" i="11"/>
  <c r="AC5180" i="11"/>
  <c r="AE5180" i="11"/>
  <c r="X5181" i="11"/>
  <c r="Y5181" i="11"/>
  <c r="Z5181" i="11"/>
  <c r="AA5181" i="11"/>
  <c r="AB5181" i="11"/>
  <c r="AC5181" i="11"/>
  <c r="AE5181" i="11"/>
  <c r="X5182" i="11"/>
  <c r="Y5182" i="11"/>
  <c r="Z5182" i="11"/>
  <c r="AA5182" i="11"/>
  <c r="AB5182" i="11"/>
  <c r="AC5182" i="11"/>
  <c r="AE5182" i="11"/>
  <c r="X5183" i="11"/>
  <c r="Y5183" i="11"/>
  <c r="Z5183" i="11"/>
  <c r="AA5183" i="11"/>
  <c r="AB5183" i="11"/>
  <c r="AC5183" i="11"/>
  <c r="AE5183" i="11"/>
  <c r="X5184" i="11"/>
  <c r="Y5184" i="11"/>
  <c r="Z5184" i="11"/>
  <c r="AA5184" i="11"/>
  <c r="AB5184" i="11"/>
  <c r="AC5184" i="11"/>
  <c r="AE5184" i="11"/>
  <c r="X5185" i="11"/>
  <c r="Y5185" i="11"/>
  <c r="Z5185" i="11"/>
  <c r="AA5185" i="11"/>
  <c r="AB5185" i="11"/>
  <c r="AC5185" i="11"/>
  <c r="AE5185" i="11"/>
  <c r="X5186" i="11"/>
  <c r="Y5186" i="11"/>
  <c r="Z5186" i="11"/>
  <c r="AA5186" i="11"/>
  <c r="AB5186" i="11"/>
  <c r="AC5186" i="11"/>
  <c r="AE5186" i="11"/>
  <c r="X5187" i="11"/>
  <c r="Y5187" i="11"/>
  <c r="Z5187" i="11"/>
  <c r="AA5187" i="11"/>
  <c r="AB5187" i="11"/>
  <c r="AC5187" i="11"/>
  <c r="AE5187" i="11"/>
  <c r="X5188" i="11"/>
  <c r="Y5188" i="11"/>
  <c r="Z5188" i="11"/>
  <c r="AA5188" i="11"/>
  <c r="AB5188" i="11"/>
  <c r="AC5188" i="11"/>
  <c r="AE5188" i="11"/>
  <c r="X5189" i="11"/>
  <c r="Y5189" i="11"/>
  <c r="Z5189" i="11"/>
  <c r="AA5189" i="11"/>
  <c r="AB5189" i="11"/>
  <c r="AC5189" i="11"/>
  <c r="AE5189" i="11"/>
  <c r="X5190" i="11"/>
  <c r="Y5190" i="11"/>
  <c r="Z5190" i="11"/>
  <c r="AA5190" i="11"/>
  <c r="AB5190" i="11"/>
  <c r="AC5190" i="11"/>
  <c r="AE5190" i="11"/>
  <c r="X5191" i="11"/>
  <c r="Y5191" i="11"/>
  <c r="Z5191" i="11"/>
  <c r="AA5191" i="11"/>
  <c r="AB5191" i="11"/>
  <c r="AC5191" i="11"/>
  <c r="AE5191" i="11"/>
  <c r="X5192" i="11"/>
  <c r="Y5192" i="11"/>
  <c r="Z5192" i="11"/>
  <c r="AA5192" i="11"/>
  <c r="AB5192" i="11"/>
  <c r="AC5192" i="11"/>
  <c r="AE5192" i="11"/>
  <c r="X5193" i="11"/>
  <c r="Y5193" i="11"/>
  <c r="Z5193" i="11"/>
  <c r="AA5193" i="11"/>
  <c r="AB5193" i="11"/>
  <c r="AC5193" i="11"/>
  <c r="AE5193" i="11"/>
  <c r="X5194" i="11"/>
  <c r="Y5194" i="11"/>
  <c r="Z5194" i="11"/>
  <c r="AA5194" i="11"/>
  <c r="AB5194" i="11"/>
  <c r="AC5194" i="11"/>
  <c r="AE5194" i="11"/>
  <c r="X5195" i="11"/>
  <c r="Y5195" i="11"/>
  <c r="Z5195" i="11"/>
  <c r="AA5195" i="11"/>
  <c r="AB5195" i="11"/>
  <c r="AC5195" i="11"/>
  <c r="AE5195" i="11"/>
  <c r="X5196" i="11"/>
  <c r="Y5196" i="11"/>
  <c r="Z5196" i="11"/>
  <c r="AA5196" i="11"/>
  <c r="AB5196" i="11"/>
  <c r="AC5196" i="11"/>
  <c r="AE5196" i="11"/>
  <c r="X5197" i="11"/>
  <c r="Y5197" i="11"/>
  <c r="Z5197" i="11"/>
  <c r="AA5197" i="11"/>
  <c r="AB5197" i="11"/>
  <c r="AC5197" i="11"/>
  <c r="AE5197" i="11"/>
  <c r="X5198" i="11"/>
  <c r="Y5198" i="11"/>
  <c r="Z5198" i="11"/>
  <c r="AA5198" i="11"/>
  <c r="AB5198" i="11"/>
  <c r="AC5198" i="11"/>
  <c r="AE5198" i="11"/>
  <c r="X5199" i="11"/>
  <c r="Y5199" i="11"/>
  <c r="Z5199" i="11"/>
  <c r="AA5199" i="11"/>
  <c r="AB5199" i="11"/>
  <c r="AC5199" i="11"/>
  <c r="AE5199" i="11"/>
  <c r="X5200" i="11"/>
  <c r="Y5200" i="11"/>
  <c r="Z5200" i="11"/>
  <c r="AA5200" i="11"/>
  <c r="AB5200" i="11"/>
  <c r="AC5200" i="11"/>
  <c r="AE5200" i="11"/>
  <c r="X5201" i="11"/>
  <c r="Y5201" i="11"/>
  <c r="Z5201" i="11"/>
  <c r="AA5201" i="11"/>
  <c r="AB5201" i="11"/>
  <c r="AC5201" i="11"/>
  <c r="AE5201" i="11"/>
  <c r="X5202" i="11"/>
  <c r="Y5202" i="11"/>
  <c r="Z5202" i="11"/>
  <c r="AA5202" i="11"/>
  <c r="AB5202" i="11"/>
  <c r="AC5202" i="11"/>
  <c r="AE5202" i="11"/>
  <c r="X5203" i="11"/>
  <c r="Y5203" i="11"/>
  <c r="Z5203" i="11"/>
  <c r="AA5203" i="11"/>
  <c r="AB5203" i="11"/>
  <c r="AC5203" i="11"/>
  <c r="AE5203" i="11"/>
  <c r="X5204" i="11"/>
  <c r="Y5204" i="11"/>
  <c r="Z5204" i="11"/>
  <c r="AA5204" i="11"/>
  <c r="AB5204" i="11"/>
  <c r="AC5204" i="11"/>
  <c r="AE5204" i="11"/>
  <c r="X5205" i="11"/>
  <c r="Y5205" i="11"/>
  <c r="Z5205" i="11"/>
  <c r="AA5205" i="11"/>
  <c r="AB5205" i="11"/>
  <c r="AC5205" i="11"/>
  <c r="AE5205" i="11"/>
  <c r="X5206" i="11"/>
  <c r="Y5206" i="11"/>
  <c r="Z5206" i="11"/>
  <c r="AA5206" i="11"/>
  <c r="AB5206" i="11"/>
  <c r="AC5206" i="11"/>
  <c r="AE5206" i="11"/>
  <c r="X5207" i="11"/>
  <c r="Y5207" i="11"/>
  <c r="Z5207" i="11"/>
  <c r="AA5207" i="11"/>
  <c r="AB5207" i="11"/>
  <c r="AC5207" i="11"/>
  <c r="AE5207" i="11"/>
  <c r="X5208" i="11"/>
  <c r="Y5208" i="11"/>
  <c r="Z5208" i="11"/>
  <c r="AA5208" i="11"/>
  <c r="AB5208" i="11"/>
  <c r="AC5208" i="11"/>
  <c r="AE5208" i="11"/>
  <c r="X5209" i="11"/>
  <c r="Y5209" i="11"/>
  <c r="Z5209" i="11"/>
  <c r="AA5209" i="11"/>
  <c r="AB5209" i="11"/>
  <c r="AC5209" i="11"/>
  <c r="AE5209" i="11"/>
  <c r="X5210" i="11"/>
  <c r="Y5210" i="11"/>
  <c r="Z5210" i="11"/>
  <c r="AA5210" i="11"/>
  <c r="AB5210" i="11"/>
  <c r="AC5210" i="11"/>
  <c r="AE5210" i="11"/>
  <c r="X5211" i="11"/>
  <c r="Y5211" i="11"/>
  <c r="Z5211" i="11"/>
  <c r="AA5211" i="11"/>
  <c r="AB5211" i="11"/>
  <c r="AC5211" i="11"/>
  <c r="AE5211" i="11"/>
  <c r="X5212" i="11"/>
  <c r="Y5212" i="11"/>
  <c r="Z5212" i="11"/>
  <c r="AA5212" i="11"/>
  <c r="AB5212" i="11"/>
  <c r="AC5212" i="11"/>
  <c r="AE5212" i="11"/>
  <c r="X5213" i="11"/>
  <c r="Y5213" i="11"/>
  <c r="Z5213" i="11"/>
  <c r="AA5213" i="11"/>
  <c r="AB5213" i="11"/>
  <c r="AC5213" i="11"/>
  <c r="AE5213" i="11"/>
  <c r="X5214" i="11"/>
  <c r="Y5214" i="11"/>
  <c r="Z5214" i="11"/>
  <c r="AA5214" i="11"/>
  <c r="AB5214" i="11"/>
  <c r="AC5214" i="11"/>
  <c r="AE5214" i="11"/>
  <c r="X5215" i="11"/>
  <c r="Y5215" i="11"/>
  <c r="Z5215" i="11"/>
  <c r="AA5215" i="11"/>
  <c r="AB5215" i="11"/>
  <c r="AC5215" i="11"/>
  <c r="AE5215" i="11"/>
  <c r="X5216" i="11"/>
  <c r="Y5216" i="11"/>
  <c r="Z5216" i="11"/>
  <c r="AA5216" i="11"/>
  <c r="AB5216" i="11"/>
  <c r="AC5216" i="11"/>
  <c r="AE5216" i="11"/>
  <c r="X5217" i="11"/>
  <c r="Y5217" i="11"/>
  <c r="Z5217" i="11"/>
  <c r="AA5217" i="11"/>
  <c r="AB5217" i="11"/>
  <c r="AC5217" i="11"/>
  <c r="AE5217" i="11"/>
  <c r="X5218" i="11"/>
  <c r="Y5218" i="11"/>
  <c r="Z5218" i="11"/>
  <c r="AA5218" i="11"/>
  <c r="AB5218" i="11"/>
  <c r="AC5218" i="11"/>
  <c r="AE5218" i="11"/>
  <c r="X5219" i="11"/>
  <c r="Y5219" i="11"/>
  <c r="Z5219" i="11"/>
  <c r="AA5219" i="11"/>
  <c r="AB5219" i="11"/>
  <c r="AC5219" i="11"/>
  <c r="AE5219" i="11"/>
  <c r="X5220" i="11"/>
  <c r="Y5220" i="11"/>
  <c r="Z5220" i="11"/>
  <c r="AA5220" i="11"/>
  <c r="AB5220" i="11"/>
  <c r="AC5220" i="11"/>
  <c r="AE5220" i="11"/>
  <c r="X5221" i="11"/>
  <c r="Y5221" i="11"/>
  <c r="Z5221" i="11"/>
  <c r="AA5221" i="11"/>
  <c r="AB5221" i="11"/>
  <c r="AC5221" i="11"/>
  <c r="AE5221" i="11"/>
  <c r="X5222" i="11"/>
  <c r="Y5222" i="11"/>
  <c r="Z5222" i="11"/>
  <c r="AA5222" i="11"/>
  <c r="AB5222" i="11"/>
  <c r="AC5222" i="11"/>
  <c r="AE5222" i="11"/>
  <c r="X5223" i="11"/>
  <c r="Y5223" i="11"/>
  <c r="Z5223" i="11"/>
  <c r="AA5223" i="11"/>
  <c r="AB5223" i="11"/>
  <c r="AC5223" i="11"/>
  <c r="AE5223" i="11"/>
  <c r="X5224" i="11"/>
  <c r="Y5224" i="11"/>
  <c r="Z5224" i="11"/>
  <c r="AA5224" i="11"/>
  <c r="AB5224" i="11"/>
  <c r="AC5224" i="11"/>
  <c r="AE5224" i="11"/>
  <c r="X5225" i="11"/>
  <c r="Y5225" i="11"/>
  <c r="Z5225" i="11"/>
  <c r="AA5225" i="11"/>
  <c r="AB5225" i="11"/>
  <c r="AC5225" i="11"/>
  <c r="AE5225" i="11"/>
  <c r="X5226" i="11"/>
  <c r="Y5226" i="11"/>
  <c r="Z5226" i="11"/>
  <c r="AA5226" i="11"/>
  <c r="AB5226" i="11"/>
  <c r="AC5226" i="11"/>
  <c r="AE5226" i="11"/>
  <c r="X5227" i="11"/>
  <c r="Y5227" i="11"/>
  <c r="Z5227" i="11"/>
  <c r="AA5227" i="11"/>
  <c r="AB5227" i="11"/>
  <c r="AC5227" i="11"/>
  <c r="AE5227" i="11"/>
  <c r="X5228" i="11"/>
  <c r="Y5228" i="11"/>
  <c r="Z5228" i="11"/>
  <c r="AA5228" i="11"/>
  <c r="AB5228" i="11"/>
  <c r="AC5228" i="11"/>
  <c r="AE5228" i="11"/>
  <c r="X5229" i="11"/>
  <c r="Y5229" i="11"/>
  <c r="Z5229" i="11"/>
  <c r="AA5229" i="11"/>
  <c r="AB5229" i="11"/>
  <c r="AC5229" i="11"/>
  <c r="AE5229" i="11"/>
  <c r="X5230" i="11"/>
  <c r="Y5230" i="11"/>
  <c r="Z5230" i="11"/>
  <c r="AA5230" i="11"/>
  <c r="AB5230" i="11"/>
  <c r="AC5230" i="11"/>
  <c r="AE5230" i="11"/>
  <c r="X5231" i="11"/>
  <c r="Y5231" i="11"/>
  <c r="Z5231" i="11"/>
  <c r="AA5231" i="11"/>
  <c r="AB5231" i="11"/>
  <c r="AC5231" i="11"/>
  <c r="AE5231" i="11"/>
  <c r="X5232" i="11"/>
  <c r="Y5232" i="11"/>
  <c r="Z5232" i="11"/>
  <c r="AA5232" i="11"/>
  <c r="AB5232" i="11"/>
  <c r="AC5232" i="11"/>
  <c r="AE5232" i="11"/>
  <c r="X5233" i="11"/>
  <c r="Y5233" i="11"/>
  <c r="Z5233" i="11"/>
  <c r="AA5233" i="11"/>
  <c r="AB5233" i="11"/>
  <c r="AC5233" i="11"/>
  <c r="AE5233" i="11"/>
  <c r="X5234" i="11"/>
  <c r="Y5234" i="11"/>
  <c r="Z5234" i="11"/>
  <c r="AA5234" i="11"/>
  <c r="AB5234" i="11"/>
  <c r="AC5234" i="11"/>
  <c r="AE5234" i="11"/>
  <c r="X5235" i="11"/>
  <c r="Y5235" i="11"/>
  <c r="Z5235" i="11"/>
  <c r="AA5235" i="11"/>
  <c r="AB5235" i="11"/>
  <c r="AC5235" i="11"/>
  <c r="AE5235" i="11"/>
  <c r="X5236" i="11"/>
  <c r="Y5236" i="11"/>
  <c r="Z5236" i="11"/>
  <c r="AA5236" i="11"/>
  <c r="AB5236" i="11"/>
  <c r="AC5236" i="11"/>
  <c r="AE5236" i="11"/>
  <c r="X5237" i="11"/>
  <c r="Y5237" i="11"/>
  <c r="Z5237" i="11"/>
  <c r="AA5237" i="11"/>
  <c r="AB5237" i="11"/>
  <c r="AC5237" i="11"/>
  <c r="AE5237" i="11"/>
  <c r="X5238" i="11"/>
  <c r="Y5238" i="11"/>
  <c r="Z5238" i="11"/>
  <c r="AA5238" i="11"/>
  <c r="AB5238" i="11"/>
  <c r="AC5238" i="11"/>
  <c r="AE5238" i="11"/>
  <c r="X5239" i="11"/>
  <c r="Y5239" i="11"/>
  <c r="Z5239" i="11"/>
  <c r="AA5239" i="11"/>
  <c r="AB5239" i="11"/>
  <c r="AC5239" i="11"/>
  <c r="AE5239" i="11"/>
  <c r="X5240" i="11"/>
  <c r="Y5240" i="11"/>
  <c r="Z5240" i="11"/>
  <c r="AA5240" i="11"/>
  <c r="AB5240" i="11"/>
  <c r="AC5240" i="11"/>
  <c r="AE5240" i="11"/>
  <c r="X5241" i="11"/>
  <c r="Y5241" i="11"/>
  <c r="Z5241" i="11"/>
  <c r="AA5241" i="11"/>
  <c r="AB5241" i="11"/>
  <c r="AC5241" i="11"/>
  <c r="AE5241" i="11"/>
  <c r="X5242" i="11"/>
  <c r="Y5242" i="11"/>
  <c r="Z5242" i="11"/>
  <c r="AA5242" i="11"/>
  <c r="AB5242" i="11"/>
  <c r="AC5242" i="11"/>
  <c r="AE5242" i="11"/>
  <c r="X5243" i="11"/>
  <c r="Y5243" i="11"/>
  <c r="Z5243" i="11"/>
  <c r="AA5243" i="11"/>
  <c r="AB5243" i="11"/>
  <c r="AC5243" i="11"/>
  <c r="AE5243" i="11"/>
  <c r="X5244" i="11"/>
  <c r="Y5244" i="11"/>
  <c r="Z5244" i="11"/>
  <c r="AA5244" i="11"/>
  <c r="AB5244" i="11"/>
  <c r="AC5244" i="11"/>
  <c r="AE5244" i="11"/>
  <c r="X5245" i="11"/>
  <c r="Y5245" i="11"/>
  <c r="Z5245" i="11"/>
  <c r="AA5245" i="11"/>
  <c r="AB5245" i="11"/>
  <c r="AC5245" i="11"/>
  <c r="AE5245" i="11"/>
  <c r="X5246" i="11"/>
  <c r="Y5246" i="11"/>
  <c r="Z5246" i="11"/>
  <c r="AA5246" i="11"/>
  <c r="AB5246" i="11"/>
  <c r="AC5246" i="11"/>
  <c r="AE5246" i="11"/>
  <c r="X5247" i="11"/>
  <c r="Y5247" i="11"/>
  <c r="Z5247" i="11"/>
  <c r="AA5247" i="11"/>
  <c r="AB5247" i="11"/>
  <c r="AC5247" i="11"/>
  <c r="AE5247" i="11"/>
  <c r="X5248" i="11"/>
  <c r="Y5248" i="11"/>
  <c r="Z5248" i="11"/>
  <c r="AA5248" i="11"/>
  <c r="AB5248" i="11"/>
  <c r="AC5248" i="11"/>
  <c r="AE5248" i="11"/>
  <c r="X5249" i="11"/>
  <c r="Y5249" i="11"/>
  <c r="Z5249" i="11"/>
  <c r="AA5249" i="11"/>
  <c r="AB5249" i="11"/>
  <c r="AC5249" i="11"/>
  <c r="AE5249" i="11"/>
  <c r="X5250" i="11"/>
  <c r="Y5250" i="11"/>
  <c r="Z5250" i="11"/>
  <c r="AA5250" i="11"/>
  <c r="AB5250" i="11"/>
  <c r="AC5250" i="11"/>
  <c r="AE5250" i="11"/>
  <c r="X5251" i="11"/>
  <c r="Y5251" i="11"/>
  <c r="Z5251" i="11"/>
  <c r="AA5251" i="11"/>
  <c r="AB5251" i="11"/>
  <c r="AC5251" i="11"/>
  <c r="AE5251" i="11"/>
  <c r="X5252" i="11"/>
  <c r="Y5252" i="11"/>
  <c r="Z5252" i="11"/>
  <c r="AA5252" i="11"/>
  <c r="AB5252" i="11"/>
  <c r="AC5252" i="11"/>
  <c r="AE5252" i="11"/>
  <c r="X5253" i="11"/>
  <c r="Y5253" i="11"/>
  <c r="Z5253" i="11"/>
  <c r="AA5253" i="11"/>
  <c r="AB5253" i="11"/>
  <c r="AC5253" i="11"/>
  <c r="AE5253" i="11"/>
  <c r="X5254" i="11"/>
  <c r="Y5254" i="11"/>
  <c r="Z5254" i="11"/>
  <c r="AA5254" i="11"/>
  <c r="AB5254" i="11"/>
  <c r="AC5254" i="11"/>
  <c r="AE5254" i="11"/>
  <c r="X5255" i="11"/>
  <c r="Y5255" i="11"/>
  <c r="Z5255" i="11"/>
  <c r="AA5255" i="11"/>
  <c r="AB5255" i="11"/>
  <c r="AC5255" i="11"/>
  <c r="AE5255" i="11"/>
  <c r="X5256" i="11"/>
  <c r="Y5256" i="11"/>
  <c r="Z5256" i="11"/>
  <c r="AA5256" i="11"/>
  <c r="AB5256" i="11"/>
  <c r="AC5256" i="11"/>
  <c r="AE5256" i="11"/>
  <c r="X5257" i="11"/>
  <c r="Y5257" i="11"/>
  <c r="Z5257" i="11"/>
  <c r="AA5257" i="11"/>
  <c r="AB5257" i="11"/>
  <c r="AC5257" i="11"/>
  <c r="AE5257" i="11"/>
  <c r="X5258" i="11"/>
  <c r="Y5258" i="11"/>
  <c r="Z5258" i="11"/>
  <c r="AA5258" i="11"/>
  <c r="AB5258" i="11"/>
  <c r="AC5258" i="11"/>
  <c r="AE5258" i="11"/>
  <c r="X5259" i="11"/>
  <c r="Y5259" i="11"/>
  <c r="Z5259" i="11"/>
  <c r="AA5259" i="11"/>
  <c r="AB5259" i="11"/>
  <c r="AC5259" i="11"/>
  <c r="AE5259" i="11"/>
  <c r="X5260" i="11"/>
  <c r="Y5260" i="11"/>
  <c r="Z5260" i="11"/>
  <c r="AA5260" i="11"/>
  <c r="AB5260" i="11"/>
  <c r="AC5260" i="11"/>
  <c r="AE5260" i="11"/>
  <c r="X5261" i="11"/>
  <c r="Y5261" i="11"/>
  <c r="Z5261" i="11"/>
  <c r="AA5261" i="11"/>
  <c r="AB5261" i="11"/>
  <c r="AC5261" i="11"/>
  <c r="AE5261" i="11"/>
  <c r="X5262" i="11"/>
  <c r="Y5262" i="11"/>
  <c r="Z5262" i="11"/>
  <c r="AA5262" i="11"/>
  <c r="AB5262" i="11"/>
  <c r="AC5262" i="11"/>
  <c r="AE5262" i="11"/>
  <c r="X5263" i="11"/>
  <c r="Y5263" i="11"/>
  <c r="Z5263" i="11"/>
  <c r="AA5263" i="11"/>
  <c r="AB5263" i="11"/>
  <c r="AC5263" i="11"/>
  <c r="AE5263" i="11"/>
  <c r="X5264" i="11"/>
  <c r="Y5264" i="11"/>
  <c r="Z5264" i="11"/>
  <c r="AA5264" i="11"/>
  <c r="AB5264" i="11"/>
  <c r="AC5264" i="11"/>
  <c r="AE5264" i="11"/>
  <c r="X5265" i="11"/>
  <c r="Y5265" i="11"/>
  <c r="Z5265" i="11"/>
  <c r="AA5265" i="11"/>
  <c r="AB5265" i="11"/>
  <c r="AC5265" i="11"/>
  <c r="AE5265" i="11"/>
  <c r="X5266" i="11"/>
  <c r="Y5266" i="11"/>
  <c r="Z5266" i="11"/>
  <c r="AA5266" i="11"/>
  <c r="AB5266" i="11"/>
  <c r="AC5266" i="11"/>
  <c r="AE5266" i="11"/>
  <c r="X5267" i="11"/>
  <c r="Y5267" i="11"/>
  <c r="Z5267" i="11"/>
  <c r="AA5267" i="11"/>
  <c r="AB5267" i="11"/>
  <c r="AC5267" i="11"/>
  <c r="AE5267" i="11"/>
  <c r="X5268" i="11"/>
  <c r="Y5268" i="11"/>
  <c r="Z5268" i="11"/>
  <c r="AA5268" i="11"/>
  <c r="AB5268" i="11"/>
  <c r="AC5268" i="11"/>
  <c r="AE5268" i="11"/>
  <c r="X5269" i="11"/>
  <c r="Y5269" i="11"/>
  <c r="Z5269" i="11"/>
  <c r="AA5269" i="11"/>
  <c r="AB5269" i="11"/>
  <c r="AC5269" i="11"/>
  <c r="AE5269" i="11"/>
  <c r="X5270" i="11"/>
  <c r="Y5270" i="11"/>
  <c r="Z5270" i="11"/>
  <c r="AA5270" i="11"/>
  <c r="AB5270" i="11"/>
  <c r="AC5270" i="11"/>
  <c r="AE5270" i="11"/>
  <c r="X5271" i="11"/>
  <c r="Y5271" i="11"/>
  <c r="Z5271" i="11"/>
  <c r="AA5271" i="11"/>
  <c r="AB5271" i="11"/>
  <c r="AC5271" i="11"/>
  <c r="AE5271" i="11"/>
  <c r="X5272" i="11"/>
  <c r="Y5272" i="11"/>
  <c r="Z5272" i="11"/>
  <c r="AA5272" i="11"/>
  <c r="AB5272" i="11"/>
  <c r="AC5272" i="11"/>
  <c r="AE5272" i="11"/>
  <c r="X5273" i="11"/>
  <c r="Y5273" i="11"/>
  <c r="Z5273" i="11"/>
  <c r="AA5273" i="11"/>
  <c r="AB5273" i="11"/>
  <c r="AC5273" i="11"/>
  <c r="AE5273" i="11"/>
  <c r="X5274" i="11"/>
  <c r="Y5274" i="11"/>
  <c r="Z5274" i="11"/>
  <c r="AA5274" i="11"/>
  <c r="AB5274" i="11"/>
  <c r="AC5274" i="11"/>
  <c r="AE5274" i="11"/>
  <c r="X5275" i="11"/>
  <c r="Y5275" i="11"/>
  <c r="Z5275" i="11"/>
  <c r="AA5275" i="11"/>
  <c r="AB5275" i="11"/>
  <c r="AC5275" i="11"/>
  <c r="AE5275" i="11"/>
  <c r="X5276" i="11"/>
  <c r="Y5276" i="11"/>
  <c r="Z5276" i="11"/>
  <c r="AA5276" i="11"/>
  <c r="AB5276" i="11"/>
  <c r="AC5276" i="11"/>
  <c r="AE5276" i="11"/>
  <c r="X5277" i="11"/>
  <c r="Y5277" i="11"/>
  <c r="Z5277" i="11"/>
  <c r="AA5277" i="11"/>
  <c r="AB5277" i="11"/>
  <c r="AC5277" i="11"/>
  <c r="AE5277" i="11"/>
  <c r="X5278" i="11"/>
  <c r="Y5278" i="11"/>
  <c r="Z5278" i="11"/>
  <c r="AA5278" i="11"/>
  <c r="AB5278" i="11"/>
  <c r="AC5278" i="11"/>
  <c r="AE5278" i="11"/>
  <c r="X5279" i="11"/>
  <c r="Y5279" i="11"/>
  <c r="Z5279" i="11"/>
  <c r="AA5279" i="11"/>
  <c r="AB5279" i="11"/>
  <c r="AC5279" i="11"/>
  <c r="AE5279" i="11"/>
  <c r="X5280" i="11"/>
  <c r="Y5280" i="11"/>
  <c r="Z5280" i="11"/>
  <c r="AA5280" i="11"/>
  <c r="AB5280" i="11"/>
  <c r="AC5280" i="11"/>
  <c r="AE5280" i="11"/>
  <c r="X5281" i="11"/>
  <c r="Y5281" i="11"/>
  <c r="Z5281" i="11"/>
  <c r="AA5281" i="11"/>
  <c r="AB5281" i="11"/>
  <c r="AC5281" i="11"/>
  <c r="AE5281" i="11"/>
  <c r="X5282" i="11"/>
  <c r="Y5282" i="11"/>
  <c r="Z5282" i="11"/>
  <c r="AA5282" i="11"/>
  <c r="AB5282" i="11"/>
  <c r="AC5282" i="11"/>
  <c r="AE5282" i="11"/>
  <c r="X5283" i="11"/>
  <c r="Y5283" i="11"/>
  <c r="Z5283" i="11"/>
  <c r="AA5283" i="11"/>
  <c r="AB5283" i="11"/>
  <c r="AC5283" i="11"/>
  <c r="AE5283" i="11"/>
  <c r="X5284" i="11"/>
  <c r="Y5284" i="11"/>
  <c r="Z5284" i="11"/>
  <c r="AA5284" i="11"/>
  <c r="AB5284" i="11"/>
  <c r="AC5284" i="11"/>
  <c r="AE5284" i="11"/>
  <c r="X5285" i="11"/>
  <c r="Y5285" i="11"/>
  <c r="Z5285" i="11"/>
  <c r="AA5285" i="11"/>
  <c r="AB5285" i="11"/>
  <c r="AC5285" i="11"/>
  <c r="AE5285" i="11"/>
  <c r="X5286" i="11"/>
  <c r="Y5286" i="11"/>
  <c r="Z5286" i="11"/>
  <c r="AA5286" i="11"/>
  <c r="AB5286" i="11"/>
  <c r="AC5286" i="11"/>
  <c r="AE5286" i="11"/>
  <c r="X5287" i="11"/>
  <c r="Y5287" i="11"/>
  <c r="Z5287" i="11"/>
  <c r="AA5287" i="11"/>
  <c r="AB5287" i="11"/>
  <c r="AC5287" i="11"/>
  <c r="AE5287" i="11"/>
  <c r="X5288" i="11"/>
  <c r="Y5288" i="11"/>
  <c r="Z5288" i="11"/>
  <c r="AA5288" i="11"/>
  <c r="AB5288" i="11"/>
  <c r="AC5288" i="11"/>
  <c r="AE5288" i="11"/>
  <c r="X5289" i="11"/>
  <c r="Y5289" i="11"/>
  <c r="Z5289" i="11"/>
  <c r="AA5289" i="11"/>
  <c r="AB5289" i="11"/>
  <c r="AC5289" i="11"/>
  <c r="AE5289" i="11"/>
  <c r="X5290" i="11"/>
  <c r="Y5290" i="11"/>
  <c r="Z5290" i="11"/>
  <c r="AA5290" i="11"/>
  <c r="AB5290" i="11"/>
  <c r="AC5290" i="11"/>
  <c r="AE5290" i="11"/>
  <c r="X5291" i="11"/>
  <c r="Y5291" i="11"/>
  <c r="Z5291" i="11"/>
  <c r="AA5291" i="11"/>
  <c r="AB5291" i="11"/>
  <c r="AC5291" i="11"/>
  <c r="AE5291" i="11"/>
  <c r="X5292" i="11"/>
  <c r="Y5292" i="11"/>
  <c r="Z5292" i="11"/>
  <c r="AA5292" i="11"/>
  <c r="AB5292" i="11"/>
  <c r="AC5292" i="11"/>
  <c r="AE5292" i="11"/>
  <c r="X5293" i="11"/>
  <c r="Y5293" i="11"/>
  <c r="Z5293" i="11"/>
  <c r="AA5293" i="11"/>
  <c r="AB5293" i="11"/>
  <c r="AC5293" i="11"/>
  <c r="AE5293" i="11"/>
  <c r="X5294" i="11"/>
  <c r="Y5294" i="11"/>
  <c r="Z5294" i="11"/>
  <c r="AA5294" i="11"/>
  <c r="AB5294" i="11"/>
  <c r="AC5294" i="11"/>
  <c r="AE5294" i="11"/>
  <c r="X5295" i="11"/>
  <c r="Y5295" i="11"/>
  <c r="Z5295" i="11"/>
  <c r="AA5295" i="11"/>
  <c r="AB5295" i="11"/>
  <c r="AC5295" i="11"/>
  <c r="AE5295" i="11"/>
  <c r="X5296" i="11"/>
  <c r="Y5296" i="11"/>
  <c r="Z5296" i="11"/>
  <c r="AA5296" i="11"/>
  <c r="AB5296" i="11"/>
  <c r="AC5296" i="11"/>
  <c r="AE5296" i="11"/>
  <c r="X5297" i="11"/>
  <c r="Y5297" i="11"/>
  <c r="Z5297" i="11"/>
  <c r="AA5297" i="11"/>
  <c r="AB5297" i="11"/>
  <c r="AC5297" i="11"/>
  <c r="AE5297" i="11"/>
  <c r="X5298" i="11"/>
  <c r="Y5298" i="11"/>
  <c r="Z5298" i="11"/>
  <c r="AA5298" i="11"/>
  <c r="AB5298" i="11"/>
  <c r="AC5298" i="11"/>
  <c r="AE5298" i="11"/>
  <c r="X5299" i="11"/>
  <c r="Y5299" i="11"/>
  <c r="Z5299" i="11"/>
  <c r="AA5299" i="11"/>
  <c r="AB5299" i="11"/>
  <c r="AC5299" i="11"/>
  <c r="AE5299" i="11"/>
  <c r="X5300" i="11"/>
  <c r="Y5300" i="11"/>
  <c r="Z5300" i="11"/>
  <c r="AA5300" i="11"/>
  <c r="AB5300" i="11"/>
  <c r="AC5300" i="11"/>
  <c r="AE5300" i="11"/>
  <c r="X5301" i="11"/>
  <c r="Y5301" i="11"/>
  <c r="Z5301" i="11"/>
  <c r="AA5301" i="11"/>
  <c r="AB5301" i="11"/>
  <c r="AC5301" i="11"/>
  <c r="AE5301" i="11"/>
  <c r="X5302" i="11"/>
  <c r="Y5302" i="11"/>
  <c r="Z5302" i="11"/>
  <c r="AA5302" i="11"/>
  <c r="AB5302" i="11"/>
  <c r="AC5302" i="11"/>
  <c r="AE5302" i="11"/>
  <c r="X5303" i="11"/>
  <c r="Y5303" i="11"/>
  <c r="Z5303" i="11"/>
  <c r="AA5303" i="11"/>
  <c r="AB5303" i="11"/>
  <c r="AC5303" i="11"/>
  <c r="AE5303" i="11"/>
  <c r="X5304" i="11"/>
  <c r="Y5304" i="11"/>
  <c r="Z5304" i="11"/>
  <c r="AA5304" i="11"/>
  <c r="AB5304" i="11"/>
  <c r="AC5304" i="11"/>
  <c r="AE5304" i="11"/>
  <c r="X5305" i="11"/>
  <c r="Y5305" i="11"/>
  <c r="Z5305" i="11"/>
  <c r="AA5305" i="11"/>
  <c r="AB5305" i="11"/>
  <c r="AC5305" i="11"/>
  <c r="AE5305" i="11"/>
  <c r="X5306" i="11"/>
  <c r="Y5306" i="11"/>
  <c r="Z5306" i="11"/>
  <c r="AA5306" i="11"/>
  <c r="AB5306" i="11"/>
  <c r="AC5306" i="11"/>
  <c r="AE5306" i="11"/>
  <c r="X5307" i="11"/>
  <c r="Y5307" i="11"/>
  <c r="Z5307" i="11"/>
  <c r="AA5307" i="11"/>
  <c r="AB5307" i="11"/>
  <c r="AC5307" i="11"/>
  <c r="AE5307" i="11"/>
  <c r="X5308" i="11"/>
  <c r="Y5308" i="11"/>
  <c r="Z5308" i="11"/>
  <c r="AA5308" i="11"/>
  <c r="AB5308" i="11"/>
  <c r="AC5308" i="11"/>
  <c r="AE5308" i="11"/>
  <c r="X5309" i="11"/>
  <c r="Y5309" i="11"/>
  <c r="Z5309" i="11"/>
  <c r="AA5309" i="11"/>
  <c r="AB5309" i="11"/>
  <c r="AC5309" i="11"/>
  <c r="AE5309" i="11"/>
  <c r="X5310" i="11"/>
  <c r="Y5310" i="11"/>
  <c r="Z5310" i="11"/>
  <c r="AA5310" i="11"/>
  <c r="AB5310" i="11"/>
  <c r="AC5310" i="11"/>
  <c r="AE5310" i="11"/>
  <c r="X5311" i="11"/>
  <c r="Y5311" i="11"/>
  <c r="Z5311" i="11"/>
  <c r="AA5311" i="11"/>
  <c r="AB5311" i="11"/>
  <c r="AC5311" i="11"/>
  <c r="AE5311" i="11"/>
  <c r="X5312" i="11"/>
  <c r="Y5312" i="11"/>
  <c r="Z5312" i="11"/>
  <c r="AA5312" i="11"/>
  <c r="AB5312" i="11"/>
  <c r="AC5312" i="11"/>
  <c r="AE5312" i="11"/>
  <c r="X5313" i="11"/>
  <c r="Y5313" i="11"/>
  <c r="Z5313" i="11"/>
  <c r="AA5313" i="11"/>
  <c r="AB5313" i="11"/>
  <c r="AC5313" i="11"/>
  <c r="AE5313" i="11"/>
  <c r="X5314" i="11"/>
  <c r="Y5314" i="11"/>
  <c r="Z5314" i="11"/>
  <c r="AA5314" i="11"/>
  <c r="AB5314" i="11"/>
  <c r="AC5314" i="11"/>
  <c r="AE5314" i="11"/>
  <c r="X5315" i="11"/>
  <c r="Y5315" i="11"/>
  <c r="Z5315" i="11"/>
  <c r="AA5315" i="11"/>
  <c r="AB5315" i="11"/>
  <c r="AC5315" i="11"/>
  <c r="AE5315" i="11"/>
  <c r="X5316" i="11"/>
  <c r="Y5316" i="11"/>
  <c r="Z5316" i="11"/>
  <c r="AA5316" i="11"/>
  <c r="AB5316" i="11"/>
  <c r="AC5316" i="11"/>
  <c r="AE5316" i="11"/>
  <c r="X5317" i="11"/>
  <c r="Y5317" i="11"/>
  <c r="Z5317" i="11"/>
  <c r="AA5317" i="11"/>
  <c r="AB5317" i="11"/>
  <c r="AC5317" i="11"/>
  <c r="AE5317" i="11"/>
  <c r="X5318" i="11"/>
  <c r="Y5318" i="11"/>
  <c r="Z5318" i="11"/>
  <c r="AA5318" i="11"/>
  <c r="AB5318" i="11"/>
  <c r="AC5318" i="11"/>
  <c r="AE5318" i="11"/>
  <c r="X5319" i="11"/>
  <c r="Y5319" i="11"/>
  <c r="Z5319" i="11"/>
  <c r="AA5319" i="11"/>
  <c r="AB5319" i="11"/>
  <c r="AC5319" i="11"/>
  <c r="AE5319" i="11"/>
  <c r="X5320" i="11"/>
  <c r="Y5320" i="11"/>
  <c r="Z5320" i="11"/>
  <c r="AA5320" i="11"/>
  <c r="AB5320" i="11"/>
  <c r="AC5320" i="11"/>
  <c r="AE5320" i="11"/>
  <c r="X5321" i="11"/>
  <c r="Y5321" i="11"/>
  <c r="Z5321" i="11"/>
  <c r="AA5321" i="11"/>
  <c r="AB5321" i="11"/>
  <c r="AC5321" i="11"/>
  <c r="AE5321" i="11"/>
  <c r="X5322" i="11"/>
  <c r="Y5322" i="11"/>
  <c r="Z5322" i="11"/>
  <c r="AA5322" i="11"/>
  <c r="AB5322" i="11"/>
  <c r="AC5322" i="11"/>
  <c r="AE5322" i="11"/>
  <c r="X5323" i="11"/>
  <c r="Y5323" i="11"/>
  <c r="Z5323" i="11"/>
  <c r="AA5323" i="11"/>
  <c r="AB5323" i="11"/>
  <c r="AC5323" i="11"/>
  <c r="AE5323" i="11"/>
  <c r="X5324" i="11"/>
  <c r="Y5324" i="11"/>
  <c r="Z5324" i="11"/>
  <c r="AA5324" i="11"/>
  <c r="AB5324" i="11"/>
  <c r="AC5324" i="11"/>
  <c r="AE5324" i="11"/>
  <c r="X5325" i="11"/>
  <c r="Y5325" i="11"/>
  <c r="Z5325" i="11"/>
  <c r="AA5325" i="11"/>
  <c r="AB5325" i="11"/>
  <c r="AC5325" i="11"/>
  <c r="AE5325" i="11"/>
  <c r="X5326" i="11"/>
  <c r="Y5326" i="11"/>
  <c r="Z5326" i="11"/>
  <c r="AA5326" i="11"/>
  <c r="AB5326" i="11"/>
  <c r="AC5326" i="11"/>
  <c r="AE5326" i="11"/>
  <c r="X5327" i="11"/>
  <c r="Y5327" i="11"/>
  <c r="Z5327" i="11"/>
  <c r="AA5327" i="11"/>
  <c r="AB5327" i="11"/>
  <c r="AC5327" i="11"/>
  <c r="AE5327" i="11"/>
  <c r="X5328" i="11"/>
  <c r="Y5328" i="11"/>
  <c r="Z5328" i="11"/>
  <c r="AA5328" i="11"/>
  <c r="AB5328" i="11"/>
  <c r="AC5328" i="11"/>
  <c r="AE5328" i="11"/>
  <c r="X5329" i="11"/>
  <c r="Y5329" i="11"/>
  <c r="Z5329" i="11"/>
  <c r="AA5329" i="11"/>
  <c r="AB5329" i="11"/>
  <c r="AC5329" i="11"/>
  <c r="AE5329" i="11"/>
  <c r="X5330" i="11"/>
  <c r="Y5330" i="11"/>
  <c r="Z5330" i="11"/>
  <c r="AA5330" i="11"/>
  <c r="AB5330" i="11"/>
  <c r="AC5330" i="11"/>
  <c r="AE5330" i="11"/>
  <c r="X5331" i="11"/>
  <c r="Y5331" i="11"/>
  <c r="Z5331" i="11"/>
  <c r="AA5331" i="11"/>
  <c r="AB5331" i="11"/>
  <c r="AC5331" i="11"/>
  <c r="AE5331" i="11"/>
  <c r="X5332" i="11"/>
  <c r="Y5332" i="11"/>
  <c r="Z5332" i="11"/>
  <c r="AA5332" i="11"/>
  <c r="AB5332" i="11"/>
  <c r="AC5332" i="11"/>
  <c r="AE5332" i="11"/>
  <c r="X5333" i="11"/>
  <c r="Y5333" i="11"/>
  <c r="Z5333" i="11"/>
  <c r="AA5333" i="11"/>
  <c r="AB5333" i="11"/>
  <c r="AC5333" i="11"/>
  <c r="AE5333" i="11"/>
  <c r="X5334" i="11"/>
  <c r="Y5334" i="11"/>
  <c r="Z5334" i="11"/>
  <c r="AA5334" i="11"/>
  <c r="AB5334" i="11"/>
  <c r="AC5334" i="11"/>
  <c r="AE5334" i="11"/>
  <c r="X5335" i="11"/>
  <c r="Y5335" i="11"/>
  <c r="Z5335" i="11"/>
  <c r="AA5335" i="11"/>
  <c r="AB5335" i="11"/>
  <c r="AC5335" i="11"/>
  <c r="AE5335" i="11"/>
  <c r="X5336" i="11"/>
  <c r="Y5336" i="11"/>
  <c r="Z5336" i="11"/>
  <c r="AA5336" i="11"/>
  <c r="AB5336" i="11"/>
  <c r="AC5336" i="11"/>
  <c r="AE5336" i="11"/>
  <c r="X5337" i="11"/>
  <c r="Y5337" i="11"/>
  <c r="Z5337" i="11"/>
  <c r="AA5337" i="11"/>
  <c r="AB5337" i="11"/>
  <c r="AC5337" i="11"/>
  <c r="AE5337" i="11"/>
  <c r="X5338" i="11"/>
  <c r="Y5338" i="11"/>
  <c r="Z5338" i="11"/>
  <c r="AA5338" i="11"/>
  <c r="AB5338" i="11"/>
  <c r="AC5338" i="11"/>
  <c r="AE5338" i="11"/>
  <c r="X5339" i="11"/>
  <c r="Y5339" i="11"/>
  <c r="Z5339" i="11"/>
  <c r="AA5339" i="11"/>
  <c r="AB5339" i="11"/>
  <c r="AC5339" i="11"/>
  <c r="AE5339" i="11"/>
  <c r="X5340" i="11"/>
  <c r="Y5340" i="11"/>
  <c r="Z5340" i="11"/>
  <c r="AA5340" i="11"/>
  <c r="AB5340" i="11"/>
  <c r="AC5340" i="11"/>
  <c r="AE5340" i="11"/>
  <c r="X5341" i="11"/>
  <c r="Y5341" i="11"/>
  <c r="Z5341" i="11"/>
  <c r="AA5341" i="11"/>
  <c r="AB5341" i="11"/>
  <c r="AC5341" i="11"/>
  <c r="AE5341" i="11"/>
  <c r="X5342" i="11"/>
  <c r="Y5342" i="11"/>
  <c r="Z5342" i="11"/>
  <c r="AA5342" i="11"/>
  <c r="AB5342" i="11"/>
  <c r="AC5342" i="11"/>
  <c r="AE5342" i="11"/>
  <c r="X5343" i="11"/>
  <c r="Y5343" i="11"/>
  <c r="Z5343" i="11"/>
  <c r="AA5343" i="11"/>
  <c r="AB5343" i="11"/>
  <c r="AC5343" i="11"/>
  <c r="AE5343" i="11"/>
  <c r="X5344" i="11"/>
  <c r="Y5344" i="11"/>
  <c r="Z5344" i="11"/>
  <c r="AA5344" i="11"/>
  <c r="AB5344" i="11"/>
  <c r="AC5344" i="11"/>
  <c r="AE5344" i="11"/>
  <c r="X5345" i="11"/>
  <c r="Y5345" i="11"/>
  <c r="Z5345" i="11"/>
  <c r="AA5345" i="11"/>
  <c r="AB5345" i="11"/>
  <c r="AC5345" i="11"/>
  <c r="AE5345" i="11"/>
  <c r="X5346" i="11"/>
  <c r="Y5346" i="11"/>
  <c r="Z5346" i="11"/>
  <c r="AA5346" i="11"/>
  <c r="AB5346" i="11"/>
  <c r="AC5346" i="11"/>
  <c r="AE5346" i="11"/>
  <c r="X5347" i="11"/>
  <c r="Y5347" i="11"/>
  <c r="Z5347" i="11"/>
  <c r="AA5347" i="11"/>
  <c r="AB5347" i="11"/>
  <c r="AC5347" i="11"/>
  <c r="AE5347" i="11"/>
  <c r="X5348" i="11"/>
  <c r="Y5348" i="11"/>
  <c r="Z5348" i="11"/>
  <c r="AA5348" i="11"/>
  <c r="AB5348" i="11"/>
  <c r="AC5348" i="11"/>
  <c r="AE5348" i="11"/>
  <c r="X5349" i="11"/>
  <c r="Y5349" i="11"/>
  <c r="Z5349" i="11"/>
  <c r="AA5349" i="11"/>
  <c r="AB5349" i="11"/>
  <c r="AC5349" i="11"/>
  <c r="AE5349" i="11"/>
  <c r="X5350" i="11"/>
  <c r="Y5350" i="11"/>
  <c r="Z5350" i="11"/>
  <c r="AA5350" i="11"/>
  <c r="AB5350" i="11"/>
  <c r="AC5350" i="11"/>
  <c r="AE5350" i="11"/>
  <c r="X5351" i="11"/>
  <c r="Y5351" i="11"/>
  <c r="Z5351" i="11"/>
  <c r="AA5351" i="11"/>
  <c r="AB5351" i="11"/>
  <c r="AC5351" i="11"/>
  <c r="AE5351" i="11"/>
  <c r="X5352" i="11"/>
  <c r="Y5352" i="11"/>
  <c r="Z5352" i="11"/>
  <c r="AA5352" i="11"/>
  <c r="AB5352" i="11"/>
  <c r="AC5352" i="11"/>
  <c r="AE5352" i="11"/>
  <c r="X5353" i="11"/>
  <c r="Y5353" i="11"/>
  <c r="Z5353" i="11"/>
  <c r="AA5353" i="11"/>
  <c r="AB5353" i="11"/>
  <c r="AC5353" i="11"/>
  <c r="AE5353" i="11"/>
  <c r="X5354" i="11"/>
  <c r="Y5354" i="11"/>
  <c r="Z5354" i="11"/>
  <c r="AA5354" i="11"/>
  <c r="AB5354" i="11"/>
  <c r="AC5354" i="11"/>
  <c r="AE5354" i="11"/>
  <c r="X5355" i="11"/>
  <c r="Y5355" i="11"/>
  <c r="Z5355" i="11"/>
  <c r="AA5355" i="11"/>
  <c r="AB5355" i="11"/>
  <c r="AC5355" i="11"/>
  <c r="AE5355" i="11"/>
  <c r="X5356" i="11"/>
  <c r="Y5356" i="11"/>
  <c r="Z5356" i="11"/>
  <c r="AA5356" i="11"/>
  <c r="AB5356" i="11"/>
  <c r="AC5356" i="11"/>
  <c r="AE5356" i="11"/>
  <c r="X5357" i="11"/>
  <c r="Y5357" i="11"/>
  <c r="Z5357" i="11"/>
  <c r="AA5357" i="11"/>
  <c r="AB5357" i="11"/>
  <c r="AC5357" i="11"/>
  <c r="AE5357" i="11"/>
  <c r="X5358" i="11"/>
  <c r="Y5358" i="11"/>
  <c r="Z5358" i="11"/>
  <c r="AA5358" i="11"/>
  <c r="AB5358" i="11"/>
  <c r="AC5358" i="11"/>
  <c r="AE5358" i="11"/>
  <c r="X5359" i="11"/>
  <c r="Y5359" i="11"/>
  <c r="Z5359" i="11"/>
  <c r="AA5359" i="11"/>
  <c r="AB5359" i="11"/>
  <c r="AC5359" i="11"/>
  <c r="AE5359" i="11"/>
  <c r="X5360" i="11"/>
  <c r="Y5360" i="11"/>
  <c r="Z5360" i="11"/>
  <c r="AA5360" i="11"/>
  <c r="AB5360" i="11"/>
  <c r="AC5360" i="11"/>
  <c r="AE5360" i="11"/>
  <c r="X5361" i="11"/>
  <c r="Y5361" i="11"/>
  <c r="Z5361" i="11"/>
  <c r="AA5361" i="11"/>
  <c r="AB5361" i="11"/>
  <c r="AC5361" i="11"/>
  <c r="AE5361" i="11"/>
  <c r="X5362" i="11"/>
  <c r="Y5362" i="11"/>
  <c r="Z5362" i="11"/>
  <c r="AA5362" i="11"/>
  <c r="AB5362" i="11"/>
  <c r="AC5362" i="11"/>
  <c r="AE5362" i="11"/>
  <c r="X5363" i="11"/>
  <c r="Y5363" i="11"/>
  <c r="Z5363" i="11"/>
  <c r="AA5363" i="11"/>
  <c r="AB5363" i="11"/>
  <c r="AC5363" i="11"/>
  <c r="AE5363" i="11"/>
  <c r="X5364" i="11"/>
  <c r="Y5364" i="11"/>
  <c r="Z5364" i="11"/>
  <c r="AA5364" i="11"/>
  <c r="AB5364" i="11"/>
  <c r="AC5364" i="11"/>
  <c r="AE5364" i="11"/>
  <c r="X5365" i="11"/>
  <c r="Y5365" i="11"/>
  <c r="Z5365" i="11"/>
  <c r="AA5365" i="11"/>
  <c r="AB5365" i="11"/>
  <c r="AC5365" i="11"/>
  <c r="AE5365" i="11"/>
  <c r="X5366" i="11"/>
  <c r="Y5366" i="11"/>
  <c r="Z5366" i="11"/>
  <c r="AA5366" i="11"/>
  <c r="AB5366" i="11"/>
  <c r="AC5366" i="11"/>
  <c r="AE5366" i="11"/>
  <c r="X5367" i="11"/>
  <c r="Y5367" i="11"/>
  <c r="Z5367" i="11"/>
  <c r="AA5367" i="11"/>
  <c r="AB5367" i="11"/>
  <c r="AC5367" i="11"/>
  <c r="AE5367" i="11"/>
  <c r="X5368" i="11"/>
  <c r="Y5368" i="11"/>
  <c r="Z5368" i="11"/>
  <c r="AA5368" i="11"/>
  <c r="AB5368" i="11"/>
  <c r="AC5368" i="11"/>
  <c r="AE5368" i="11"/>
  <c r="X5369" i="11"/>
  <c r="Y5369" i="11"/>
  <c r="Z5369" i="11"/>
  <c r="AA5369" i="11"/>
  <c r="AB5369" i="11"/>
  <c r="AC5369" i="11"/>
  <c r="AE5369" i="11"/>
  <c r="X5370" i="11"/>
  <c r="Y5370" i="11"/>
  <c r="Z5370" i="11"/>
  <c r="AA5370" i="11"/>
  <c r="AB5370" i="11"/>
  <c r="AC5370" i="11"/>
  <c r="AE5370" i="11"/>
  <c r="X5371" i="11"/>
  <c r="Y5371" i="11"/>
  <c r="Z5371" i="11"/>
  <c r="AA5371" i="11"/>
  <c r="AB5371" i="11"/>
  <c r="AC5371" i="11"/>
  <c r="AE5371" i="11"/>
  <c r="X5372" i="11"/>
  <c r="Y5372" i="11"/>
  <c r="Z5372" i="11"/>
  <c r="AA5372" i="11"/>
  <c r="AB5372" i="11"/>
  <c r="AC5372" i="11"/>
  <c r="AE5372" i="11"/>
  <c r="X5373" i="11"/>
  <c r="Y5373" i="11"/>
  <c r="Z5373" i="11"/>
  <c r="AA5373" i="11"/>
  <c r="AB5373" i="11"/>
  <c r="AC5373" i="11"/>
  <c r="AE5373" i="11"/>
  <c r="X5374" i="11"/>
  <c r="Y5374" i="11"/>
  <c r="Z5374" i="11"/>
  <c r="AA5374" i="11"/>
  <c r="AB5374" i="11"/>
  <c r="AC5374" i="11"/>
  <c r="AE5374" i="11"/>
  <c r="X5375" i="11"/>
  <c r="Y5375" i="11"/>
  <c r="Z5375" i="11"/>
  <c r="AA5375" i="11"/>
  <c r="AB5375" i="11"/>
  <c r="AC5375" i="11"/>
  <c r="AE5375" i="11"/>
  <c r="X5376" i="11"/>
  <c r="Y5376" i="11"/>
  <c r="Z5376" i="11"/>
  <c r="AA5376" i="11"/>
  <c r="AB5376" i="11"/>
  <c r="AC5376" i="11"/>
  <c r="AE5376" i="11"/>
  <c r="X5377" i="11"/>
  <c r="Y5377" i="11"/>
  <c r="Z5377" i="11"/>
  <c r="AA5377" i="11"/>
  <c r="AB5377" i="11"/>
  <c r="AC5377" i="11"/>
  <c r="AE5377" i="11"/>
  <c r="X5378" i="11"/>
  <c r="Y5378" i="11"/>
  <c r="Z5378" i="11"/>
  <c r="AA5378" i="11"/>
  <c r="AB5378" i="11"/>
  <c r="AC5378" i="11"/>
  <c r="AE5378" i="11"/>
  <c r="X5379" i="11"/>
  <c r="Y5379" i="11"/>
  <c r="Z5379" i="11"/>
  <c r="AA5379" i="11"/>
  <c r="AB5379" i="11"/>
  <c r="AC5379" i="11"/>
  <c r="AE5379" i="11"/>
  <c r="X5380" i="11"/>
  <c r="Y5380" i="11"/>
  <c r="Z5380" i="11"/>
  <c r="AA5380" i="11"/>
  <c r="AB5380" i="11"/>
  <c r="AC5380" i="11"/>
  <c r="AE5380" i="11"/>
  <c r="X5381" i="11"/>
  <c r="Y5381" i="11"/>
  <c r="Z5381" i="11"/>
  <c r="AA5381" i="11"/>
  <c r="AB5381" i="11"/>
  <c r="AC5381" i="11"/>
  <c r="AE5381" i="11"/>
  <c r="X5382" i="11"/>
  <c r="Y5382" i="11"/>
  <c r="Z5382" i="11"/>
  <c r="AA5382" i="11"/>
  <c r="AB5382" i="11"/>
  <c r="AC5382" i="11"/>
  <c r="AE5382" i="11"/>
  <c r="X5383" i="11"/>
  <c r="Y5383" i="11"/>
  <c r="Z5383" i="11"/>
  <c r="AA5383" i="11"/>
  <c r="AB5383" i="11"/>
  <c r="AC5383" i="11"/>
  <c r="AE5383" i="11"/>
  <c r="X5384" i="11"/>
  <c r="Y5384" i="11"/>
  <c r="Z5384" i="11"/>
  <c r="AA5384" i="11"/>
  <c r="AB5384" i="11"/>
  <c r="AC5384" i="11"/>
  <c r="AE5384" i="11"/>
  <c r="X5385" i="11"/>
  <c r="Y5385" i="11"/>
  <c r="Z5385" i="11"/>
  <c r="AA5385" i="11"/>
  <c r="AB5385" i="11"/>
  <c r="AC5385" i="11"/>
  <c r="AE5385" i="11"/>
  <c r="X5386" i="11"/>
  <c r="Y5386" i="11"/>
  <c r="Z5386" i="11"/>
  <c r="AA5386" i="11"/>
  <c r="AB5386" i="11"/>
  <c r="AC5386" i="11"/>
  <c r="AE5386" i="11"/>
  <c r="X5387" i="11"/>
  <c r="Y5387" i="11"/>
  <c r="Z5387" i="11"/>
  <c r="AA5387" i="11"/>
  <c r="AB5387" i="11"/>
  <c r="AC5387" i="11"/>
  <c r="AE5387" i="11"/>
  <c r="X5388" i="11"/>
  <c r="Y5388" i="11"/>
  <c r="Z5388" i="11"/>
  <c r="AA5388" i="11"/>
  <c r="AB5388" i="11"/>
  <c r="AC5388" i="11"/>
  <c r="AE5388" i="11"/>
  <c r="X5389" i="11"/>
  <c r="Y5389" i="11"/>
  <c r="Z5389" i="11"/>
  <c r="AA5389" i="11"/>
  <c r="AB5389" i="11"/>
  <c r="AC5389" i="11"/>
  <c r="AE5389" i="11"/>
  <c r="X5390" i="11"/>
  <c r="Y5390" i="11"/>
  <c r="Z5390" i="11"/>
  <c r="AA5390" i="11"/>
  <c r="AB5390" i="11"/>
  <c r="AC5390" i="11"/>
  <c r="AE5390" i="11"/>
  <c r="X5391" i="11"/>
  <c r="Y5391" i="11"/>
  <c r="Z5391" i="11"/>
  <c r="AA5391" i="11"/>
  <c r="AB5391" i="11"/>
  <c r="AC5391" i="11"/>
  <c r="AE5391" i="11"/>
  <c r="X5392" i="11"/>
  <c r="Y5392" i="11"/>
  <c r="Z5392" i="11"/>
  <c r="AA5392" i="11"/>
  <c r="AB5392" i="11"/>
  <c r="AC5392" i="11"/>
  <c r="AE5392" i="11"/>
  <c r="X5393" i="11"/>
  <c r="Y5393" i="11"/>
  <c r="Z5393" i="11"/>
  <c r="AA5393" i="11"/>
  <c r="AB5393" i="11"/>
  <c r="AC5393" i="11"/>
  <c r="AE5393" i="11"/>
  <c r="X5394" i="11"/>
  <c r="Y5394" i="11"/>
  <c r="Z5394" i="11"/>
  <c r="AA5394" i="11"/>
  <c r="AB5394" i="11"/>
  <c r="AC5394" i="11"/>
  <c r="AE5394" i="11"/>
  <c r="X5395" i="11"/>
  <c r="Y5395" i="11"/>
  <c r="Z5395" i="11"/>
  <c r="AA5395" i="11"/>
  <c r="AB5395" i="11"/>
  <c r="AC5395" i="11"/>
  <c r="AE5395" i="11"/>
  <c r="X5396" i="11"/>
  <c r="Y5396" i="11"/>
  <c r="Z5396" i="11"/>
  <c r="AA5396" i="11"/>
  <c r="AB5396" i="11"/>
  <c r="AC5396" i="11"/>
  <c r="AE5396" i="11"/>
  <c r="X5397" i="11"/>
  <c r="Y5397" i="11"/>
  <c r="Z5397" i="11"/>
  <c r="AA5397" i="11"/>
  <c r="AB5397" i="11"/>
  <c r="AC5397" i="11"/>
  <c r="AE5397" i="11"/>
  <c r="X5398" i="11"/>
  <c r="Y5398" i="11"/>
  <c r="Z5398" i="11"/>
  <c r="AA5398" i="11"/>
  <c r="AB5398" i="11"/>
  <c r="AC5398" i="11"/>
  <c r="AE5398" i="11"/>
  <c r="X5399" i="11"/>
  <c r="Y5399" i="11"/>
  <c r="Z5399" i="11"/>
  <c r="AA5399" i="11"/>
  <c r="AB5399" i="11"/>
  <c r="AC5399" i="11"/>
  <c r="AE5399" i="11"/>
  <c r="X5400" i="11"/>
  <c r="Y5400" i="11"/>
  <c r="Z5400" i="11"/>
  <c r="AA5400" i="11"/>
  <c r="AB5400" i="11"/>
  <c r="AC5400" i="11"/>
  <c r="AE5400" i="11"/>
  <c r="X5401" i="11"/>
  <c r="Y5401" i="11"/>
  <c r="Z5401" i="11"/>
  <c r="AA5401" i="11"/>
  <c r="AB5401" i="11"/>
  <c r="AC5401" i="11"/>
  <c r="AE5401" i="11"/>
  <c r="X5402" i="11"/>
  <c r="Y5402" i="11"/>
  <c r="Z5402" i="11"/>
  <c r="AA5402" i="11"/>
  <c r="AB5402" i="11"/>
  <c r="AC5402" i="11"/>
  <c r="AE5402" i="11"/>
  <c r="X5403" i="11"/>
  <c r="Y5403" i="11"/>
  <c r="Z5403" i="11"/>
  <c r="AA5403" i="11"/>
  <c r="AB5403" i="11"/>
  <c r="AC5403" i="11"/>
  <c r="AE5403" i="11"/>
  <c r="X5404" i="11"/>
  <c r="Y5404" i="11"/>
  <c r="Z5404" i="11"/>
  <c r="AA5404" i="11"/>
  <c r="AB5404" i="11"/>
  <c r="AC5404" i="11"/>
  <c r="AE5404" i="11"/>
  <c r="X5405" i="11"/>
  <c r="Y5405" i="11"/>
  <c r="Z5405" i="11"/>
  <c r="AA5405" i="11"/>
  <c r="AB5405" i="11"/>
  <c r="AC5405" i="11"/>
  <c r="AE5405" i="11"/>
  <c r="X5406" i="11"/>
  <c r="Y5406" i="11"/>
  <c r="Z5406" i="11"/>
  <c r="AA5406" i="11"/>
  <c r="AB5406" i="11"/>
  <c r="AC5406" i="11"/>
  <c r="AE5406" i="11"/>
  <c r="X5407" i="11"/>
  <c r="Y5407" i="11"/>
  <c r="Z5407" i="11"/>
  <c r="AA5407" i="11"/>
  <c r="AB5407" i="11"/>
  <c r="AC5407" i="11"/>
  <c r="AE5407" i="11"/>
  <c r="X5408" i="11"/>
  <c r="Y5408" i="11"/>
  <c r="Z5408" i="11"/>
  <c r="AA5408" i="11"/>
  <c r="AB5408" i="11"/>
  <c r="AC5408" i="11"/>
  <c r="AE5408" i="11"/>
  <c r="X5409" i="11"/>
  <c r="Y5409" i="11"/>
  <c r="Z5409" i="11"/>
  <c r="AA5409" i="11"/>
  <c r="AB5409" i="11"/>
  <c r="AC5409" i="11"/>
  <c r="AE5409" i="11"/>
  <c r="X5410" i="11"/>
  <c r="Y5410" i="11"/>
  <c r="Z5410" i="11"/>
  <c r="AA5410" i="11"/>
  <c r="AB5410" i="11"/>
  <c r="AC5410" i="11"/>
  <c r="AE5410" i="11"/>
  <c r="X5411" i="11"/>
  <c r="Y5411" i="11"/>
  <c r="Z5411" i="11"/>
  <c r="AA5411" i="11"/>
  <c r="AB5411" i="11"/>
  <c r="AC5411" i="11"/>
  <c r="AE5411" i="11"/>
  <c r="X5412" i="11"/>
  <c r="Y5412" i="11"/>
  <c r="Z5412" i="11"/>
  <c r="AA5412" i="11"/>
  <c r="AB5412" i="11"/>
  <c r="AC5412" i="11"/>
  <c r="AE5412" i="11"/>
  <c r="X5413" i="11"/>
  <c r="Y5413" i="11"/>
  <c r="Z5413" i="11"/>
  <c r="AA5413" i="11"/>
  <c r="AB5413" i="11"/>
  <c r="AC5413" i="11"/>
  <c r="AE5413" i="11"/>
  <c r="X5414" i="11"/>
  <c r="Y5414" i="11"/>
  <c r="Z5414" i="11"/>
  <c r="AA5414" i="11"/>
  <c r="AB5414" i="11"/>
  <c r="AC5414" i="11"/>
  <c r="AE5414" i="11"/>
  <c r="X5415" i="11"/>
  <c r="Y5415" i="11"/>
  <c r="Z5415" i="11"/>
  <c r="AA5415" i="11"/>
  <c r="AB5415" i="11"/>
  <c r="AC5415" i="11"/>
  <c r="AE5415" i="11"/>
  <c r="X5416" i="11"/>
  <c r="Y5416" i="11"/>
  <c r="Z5416" i="11"/>
  <c r="AA5416" i="11"/>
  <c r="AB5416" i="11"/>
  <c r="AC5416" i="11"/>
  <c r="AE5416" i="11"/>
  <c r="X5417" i="11"/>
  <c r="Y5417" i="11"/>
  <c r="Z5417" i="11"/>
  <c r="AA5417" i="11"/>
  <c r="AB5417" i="11"/>
  <c r="AC5417" i="11"/>
  <c r="AE5417" i="11"/>
  <c r="X5418" i="11"/>
  <c r="Y5418" i="11"/>
  <c r="Z5418" i="11"/>
  <c r="AA5418" i="11"/>
  <c r="AB5418" i="11"/>
  <c r="AC5418" i="11"/>
  <c r="AE5418" i="11"/>
  <c r="X5419" i="11"/>
  <c r="Y5419" i="11"/>
  <c r="Z5419" i="11"/>
  <c r="AA5419" i="11"/>
  <c r="AB5419" i="11"/>
  <c r="AC5419" i="11"/>
  <c r="AE5419" i="11"/>
  <c r="X5420" i="11"/>
  <c r="Y5420" i="11"/>
  <c r="Z5420" i="11"/>
  <c r="AA5420" i="11"/>
  <c r="AB5420" i="11"/>
  <c r="AC5420" i="11"/>
  <c r="AE5420" i="11"/>
  <c r="X5421" i="11"/>
  <c r="Y5421" i="11"/>
  <c r="Z5421" i="11"/>
  <c r="AA5421" i="11"/>
  <c r="AB5421" i="11"/>
  <c r="AC5421" i="11"/>
  <c r="AE5421" i="11"/>
  <c r="X5422" i="11"/>
  <c r="Y5422" i="11"/>
  <c r="Z5422" i="11"/>
  <c r="AA5422" i="11"/>
  <c r="AB5422" i="11"/>
  <c r="AC5422" i="11"/>
  <c r="AE5422" i="11"/>
  <c r="X5423" i="11"/>
  <c r="Y5423" i="11"/>
  <c r="Z5423" i="11"/>
  <c r="AA5423" i="11"/>
  <c r="AB5423" i="11"/>
  <c r="AC5423" i="11"/>
  <c r="AE5423" i="11"/>
  <c r="X5424" i="11"/>
  <c r="Y5424" i="11"/>
  <c r="Z5424" i="11"/>
  <c r="AA5424" i="11"/>
  <c r="AB5424" i="11"/>
  <c r="AC5424" i="11"/>
  <c r="AE5424" i="11"/>
  <c r="X5425" i="11"/>
  <c r="Y5425" i="11"/>
  <c r="Z5425" i="11"/>
  <c r="AA5425" i="11"/>
  <c r="AB5425" i="11"/>
  <c r="AC5425" i="11"/>
  <c r="AE5425" i="11"/>
  <c r="X5426" i="11"/>
  <c r="Y5426" i="11"/>
  <c r="Z5426" i="11"/>
  <c r="AA5426" i="11"/>
  <c r="AB5426" i="11"/>
  <c r="AC5426" i="11"/>
  <c r="AE5426" i="11"/>
  <c r="X5427" i="11"/>
  <c r="Y5427" i="11"/>
  <c r="Z5427" i="11"/>
  <c r="AA5427" i="11"/>
  <c r="AB5427" i="11"/>
  <c r="AC5427" i="11"/>
  <c r="AE5427" i="11"/>
  <c r="X5428" i="11"/>
  <c r="Y5428" i="11"/>
  <c r="Z5428" i="11"/>
  <c r="AA5428" i="11"/>
  <c r="AB5428" i="11"/>
  <c r="AC5428" i="11"/>
  <c r="AE5428" i="11"/>
  <c r="X5429" i="11"/>
  <c r="Y5429" i="11"/>
  <c r="Z5429" i="11"/>
  <c r="AA5429" i="11"/>
  <c r="AB5429" i="11"/>
  <c r="AC5429" i="11"/>
  <c r="AE5429" i="11"/>
  <c r="X5430" i="11"/>
  <c r="Y5430" i="11"/>
  <c r="Z5430" i="11"/>
  <c r="AA5430" i="11"/>
  <c r="AB5430" i="11"/>
  <c r="AC5430" i="11"/>
  <c r="AE5430" i="11"/>
  <c r="X5431" i="11"/>
  <c r="Y5431" i="11"/>
  <c r="Z5431" i="11"/>
  <c r="AA5431" i="11"/>
  <c r="AB5431" i="11"/>
  <c r="AC5431" i="11"/>
  <c r="AE5431" i="11"/>
  <c r="X5432" i="11"/>
  <c r="Y5432" i="11"/>
  <c r="Z5432" i="11"/>
  <c r="AA5432" i="11"/>
  <c r="AB5432" i="11"/>
  <c r="AC5432" i="11"/>
  <c r="AE5432" i="11"/>
  <c r="X5433" i="11"/>
  <c r="Y5433" i="11"/>
  <c r="Z5433" i="11"/>
  <c r="AA5433" i="11"/>
  <c r="AB5433" i="11"/>
  <c r="AC5433" i="11"/>
  <c r="AE5433" i="11"/>
  <c r="X5434" i="11"/>
  <c r="Y5434" i="11"/>
  <c r="Z5434" i="11"/>
  <c r="AA5434" i="11"/>
  <c r="AB5434" i="11"/>
  <c r="AC5434" i="11"/>
  <c r="AE5434" i="11"/>
  <c r="X5435" i="11"/>
  <c r="Y5435" i="11"/>
  <c r="Z5435" i="11"/>
  <c r="AA5435" i="11"/>
  <c r="AB5435" i="11"/>
  <c r="AC5435" i="11"/>
  <c r="AE5435" i="11"/>
  <c r="X5436" i="11"/>
  <c r="Y5436" i="11"/>
  <c r="Z5436" i="11"/>
  <c r="AA5436" i="11"/>
  <c r="AB5436" i="11"/>
  <c r="AC5436" i="11"/>
  <c r="AE5436" i="11"/>
  <c r="X5437" i="11"/>
  <c r="Y5437" i="11"/>
  <c r="Z5437" i="11"/>
  <c r="AA5437" i="11"/>
  <c r="AB5437" i="11"/>
  <c r="AC5437" i="11"/>
  <c r="AE5437" i="11"/>
  <c r="X5438" i="11"/>
  <c r="Y5438" i="11"/>
  <c r="Z5438" i="11"/>
  <c r="AA5438" i="11"/>
  <c r="AB5438" i="11"/>
  <c r="AC5438" i="11"/>
  <c r="AE5438" i="11"/>
  <c r="X5439" i="11"/>
  <c r="Y5439" i="11"/>
  <c r="Z5439" i="11"/>
  <c r="AA5439" i="11"/>
  <c r="AB5439" i="11"/>
  <c r="AC5439" i="11"/>
  <c r="AE5439" i="11"/>
  <c r="X5440" i="11"/>
  <c r="Y5440" i="11"/>
  <c r="Z5440" i="11"/>
  <c r="AA5440" i="11"/>
  <c r="AB5440" i="11"/>
  <c r="AC5440" i="11"/>
  <c r="AE5440" i="11"/>
  <c r="X5441" i="11"/>
  <c r="Y5441" i="11"/>
  <c r="Z5441" i="11"/>
  <c r="AA5441" i="11"/>
  <c r="AB5441" i="11"/>
  <c r="AC5441" i="11"/>
  <c r="AE5441" i="11"/>
  <c r="X5442" i="11"/>
  <c r="Y5442" i="11"/>
  <c r="Z5442" i="11"/>
  <c r="AA5442" i="11"/>
  <c r="AB5442" i="11"/>
  <c r="AC5442" i="11"/>
  <c r="AE5442" i="11"/>
  <c r="X5443" i="11"/>
  <c r="Y5443" i="11"/>
  <c r="Z5443" i="11"/>
  <c r="AA5443" i="11"/>
  <c r="AB5443" i="11"/>
  <c r="AC5443" i="11"/>
  <c r="AE5443" i="11"/>
  <c r="X5444" i="11"/>
  <c r="Y5444" i="11"/>
  <c r="Z5444" i="11"/>
  <c r="AA5444" i="11"/>
  <c r="AB5444" i="11"/>
  <c r="AC5444" i="11"/>
  <c r="AE5444" i="11"/>
  <c r="X5445" i="11"/>
  <c r="Y5445" i="11"/>
  <c r="Z5445" i="11"/>
  <c r="AA5445" i="11"/>
  <c r="AB5445" i="11"/>
  <c r="AC5445" i="11"/>
  <c r="AE5445" i="11"/>
  <c r="X5446" i="11"/>
  <c r="Y5446" i="11"/>
  <c r="Z5446" i="11"/>
  <c r="AA5446" i="11"/>
  <c r="AB5446" i="11"/>
  <c r="AC5446" i="11"/>
  <c r="AE5446" i="11"/>
  <c r="X5447" i="11"/>
  <c r="Y5447" i="11"/>
  <c r="Z5447" i="11"/>
  <c r="AA5447" i="11"/>
  <c r="AB5447" i="11"/>
  <c r="AC5447" i="11"/>
  <c r="AE5447" i="11"/>
  <c r="X5448" i="11"/>
  <c r="Y5448" i="11"/>
  <c r="Z5448" i="11"/>
  <c r="AA5448" i="11"/>
  <c r="AB5448" i="11"/>
  <c r="AC5448" i="11"/>
  <c r="AE5448" i="11"/>
  <c r="X5449" i="11"/>
  <c r="Y5449" i="11"/>
  <c r="Z5449" i="11"/>
  <c r="AA5449" i="11"/>
  <c r="AB5449" i="11"/>
  <c r="AC5449" i="11"/>
  <c r="AE5449" i="11"/>
  <c r="X5450" i="11"/>
  <c r="Y5450" i="11"/>
  <c r="Z5450" i="11"/>
  <c r="AA5450" i="11"/>
  <c r="AB5450" i="11"/>
  <c r="AC5450" i="11"/>
  <c r="AE5450" i="11"/>
  <c r="X5451" i="11"/>
  <c r="Y5451" i="11"/>
  <c r="Z5451" i="11"/>
  <c r="AA5451" i="11"/>
  <c r="AB5451" i="11"/>
  <c r="AC5451" i="11"/>
  <c r="AE5451" i="11"/>
  <c r="X5452" i="11"/>
  <c r="Y5452" i="11"/>
  <c r="Z5452" i="11"/>
  <c r="AA5452" i="11"/>
  <c r="AB5452" i="11"/>
  <c r="AC5452" i="11"/>
  <c r="AE5452" i="11"/>
  <c r="X5453" i="11"/>
  <c r="Y5453" i="11"/>
  <c r="Z5453" i="11"/>
  <c r="AA5453" i="11"/>
  <c r="AB5453" i="11"/>
  <c r="AC5453" i="11"/>
  <c r="AE5453" i="11"/>
  <c r="X5454" i="11"/>
  <c r="Y5454" i="11"/>
  <c r="Z5454" i="11"/>
  <c r="AA5454" i="11"/>
  <c r="AB5454" i="11"/>
  <c r="AC5454" i="11"/>
  <c r="AE5454" i="11"/>
  <c r="X5455" i="11"/>
  <c r="Y5455" i="11"/>
  <c r="Z5455" i="11"/>
  <c r="AA5455" i="11"/>
  <c r="AB5455" i="11"/>
  <c r="AC5455" i="11"/>
  <c r="AE5455" i="11"/>
  <c r="X5456" i="11"/>
  <c r="Y5456" i="11"/>
  <c r="Z5456" i="11"/>
  <c r="AA5456" i="11"/>
  <c r="AB5456" i="11"/>
  <c r="AC5456" i="11"/>
  <c r="AE5456" i="11"/>
  <c r="X5457" i="11"/>
  <c r="Y5457" i="11"/>
  <c r="Z5457" i="11"/>
  <c r="AA5457" i="11"/>
  <c r="AB5457" i="11"/>
  <c r="AC5457" i="11"/>
  <c r="AE5457" i="11"/>
  <c r="X5458" i="11"/>
  <c r="Y5458" i="11"/>
  <c r="Z5458" i="11"/>
  <c r="AA5458" i="11"/>
  <c r="AB5458" i="11"/>
  <c r="AC5458" i="11"/>
  <c r="AE5458" i="11"/>
  <c r="X5459" i="11"/>
  <c r="Y5459" i="11"/>
  <c r="Z5459" i="11"/>
  <c r="AA5459" i="11"/>
  <c r="AB5459" i="11"/>
  <c r="AC5459" i="11"/>
  <c r="AE5459" i="11"/>
  <c r="X5460" i="11"/>
  <c r="Y5460" i="11"/>
  <c r="Z5460" i="11"/>
  <c r="AA5460" i="11"/>
  <c r="AB5460" i="11"/>
  <c r="AC5460" i="11"/>
  <c r="AE5460" i="11"/>
  <c r="X5461" i="11"/>
  <c r="Y5461" i="11"/>
  <c r="Z5461" i="11"/>
  <c r="AA5461" i="11"/>
  <c r="AB5461" i="11"/>
  <c r="AC5461" i="11"/>
  <c r="AE5461" i="11"/>
  <c r="X5462" i="11"/>
  <c r="Y5462" i="11"/>
  <c r="Z5462" i="11"/>
  <c r="AA5462" i="11"/>
  <c r="AB5462" i="11"/>
  <c r="AC5462" i="11"/>
  <c r="AE5462" i="11"/>
  <c r="X5463" i="11"/>
  <c r="Y5463" i="11"/>
  <c r="Z5463" i="11"/>
  <c r="AA5463" i="11"/>
  <c r="AB5463" i="11"/>
  <c r="AC5463" i="11"/>
  <c r="AE5463" i="11"/>
  <c r="X5464" i="11"/>
  <c r="Y5464" i="11"/>
  <c r="Z5464" i="11"/>
  <c r="AA5464" i="11"/>
  <c r="AB5464" i="11"/>
  <c r="AC5464" i="11"/>
  <c r="AE5464" i="11"/>
  <c r="X5465" i="11"/>
  <c r="Y5465" i="11"/>
  <c r="Z5465" i="11"/>
  <c r="AA5465" i="11"/>
  <c r="AB5465" i="11"/>
  <c r="AC5465" i="11"/>
  <c r="AE5465" i="11"/>
  <c r="X5466" i="11"/>
  <c r="Y5466" i="11"/>
  <c r="Z5466" i="11"/>
  <c r="AA5466" i="11"/>
  <c r="AB5466" i="11"/>
  <c r="AC5466" i="11"/>
  <c r="AE5466" i="11"/>
  <c r="X5467" i="11"/>
  <c r="Y5467" i="11"/>
  <c r="Z5467" i="11"/>
  <c r="AA5467" i="11"/>
  <c r="AB5467" i="11"/>
  <c r="AC5467" i="11"/>
  <c r="AE5467" i="11"/>
  <c r="X5468" i="11"/>
  <c r="Y5468" i="11"/>
  <c r="Z5468" i="11"/>
  <c r="AA5468" i="11"/>
  <c r="AB5468" i="11"/>
  <c r="AC5468" i="11"/>
  <c r="AE5468" i="11"/>
  <c r="X5469" i="11"/>
  <c r="Y5469" i="11"/>
  <c r="Z5469" i="11"/>
  <c r="AA5469" i="11"/>
  <c r="AB5469" i="11"/>
  <c r="AC5469" i="11"/>
  <c r="AE5469" i="11"/>
  <c r="X5470" i="11"/>
  <c r="Y5470" i="11"/>
  <c r="Z5470" i="11"/>
  <c r="AA5470" i="11"/>
  <c r="AB5470" i="11"/>
  <c r="AC5470" i="11"/>
  <c r="AE5470" i="11"/>
  <c r="X5471" i="11"/>
  <c r="Y5471" i="11"/>
  <c r="Z5471" i="11"/>
  <c r="AA5471" i="11"/>
  <c r="AB5471" i="11"/>
  <c r="AC5471" i="11"/>
  <c r="AE5471" i="11"/>
  <c r="X5472" i="11"/>
  <c r="Y5472" i="11"/>
  <c r="Z5472" i="11"/>
  <c r="AA5472" i="11"/>
  <c r="AB5472" i="11"/>
  <c r="AC5472" i="11"/>
  <c r="AE5472" i="11"/>
  <c r="X5473" i="11"/>
  <c r="Y5473" i="11"/>
  <c r="Z5473" i="11"/>
  <c r="AA5473" i="11"/>
  <c r="AB5473" i="11"/>
  <c r="AC5473" i="11"/>
  <c r="AE5473" i="11"/>
  <c r="X5474" i="11"/>
  <c r="Y5474" i="11"/>
  <c r="Z5474" i="11"/>
  <c r="AA5474" i="11"/>
  <c r="AB5474" i="11"/>
  <c r="AC5474" i="11"/>
  <c r="AE5474" i="11"/>
  <c r="X5475" i="11"/>
  <c r="Y5475" i="11"/>
  <c r="Z5475" i="11"/>
  <c r="AA5475" i="11"/>
  <c r="AB5475" i="11"/>
  <c r="AC5475" i="11"/>
  <c r="AE5475" i="11"/>
  <c r="X5476" i="11"/>
  <c r="Y5476" i="11"/>
  <c r="Z5476" i="11"/>
  <c r="AA5476" i="11"/>
  <c r="AB5476" i="11"/>
  <c r="AC5476" i="11"/>
  <c r="AE5476" i="11"/>
  <c r="X5477" i="11"/>
  <c r="Y5477" i="11"/>
  <c r="Z5477" i="11"/>
  <c r="AA5477" i="11"/>
  <c r="AB5477" i="11"/>
  <c r="AC5477" i="11"/>
  <c r="AE5477" i="11"/>
  <c r="X5478" i="11"/>
  <c r="Y5478" i="11"/>
  <c r="Z5478" i="11"/>
  <c r="AA5478" i="11"/>
  <c r="AB5478" i="11"/>
  <c r="AC5478" i="11"/>
  <c r="AE5478" i="11"/>
  <c r="X5479" i="11"/>
  <c r="Y5479" i="11"/>
  <c r="Z5479" i="11"/>
  <c r="AA5479" i="11"/>
  <c r="AB5479" i="11"/>
  <c r="AC5479" i="11"/>
  <c r="AE5479" i="11"/>
  <c r="X5480" i="11"/>
  <c r="Y5480" i="11"/>
  <c r="Z5480" i="11"/>
  <c r="AA5480" i="11"/>
  <c r="AB5480" i="11"/>
  <c r="AC5480" i="11"/>
  <c r="AE5480" i="11"/>
  <c r="X5481" i="11"/>
  <c r="Y5481" i="11"/>
  <c r="Z5481" i="11"/>
  <c r="AA5481" i="11"/>
  <c r="AB5481" i="11"/>
  <c r="AC5481" i="11"/>
  <c r="AE5481" i="11"/>
  <c r="X5482" i="11"/>
  <c r="Y5482" i="11"/>
  <c r="Z5482" i="11"/>
  <c r="AA5482" i="11"/>
  <c r="AB5482" i="11"/>
  <c r="AC5482" i="11"/>
  <c r="AE5482" i="11"/>
  <c r="X5483" i="11"/>
  <c r="Y5483" i="11"/>
  <c r="Z5483" i="11"/>
  <c r="AA5483" i="11"/>
  <c r="AB5483" i="11"/>
  <c r="AC5483" i="11"/>
  <c r="AE5483" i="11"/>
  <c r="X5484" i="11"/>
  <c r="Y5484" i="11"/>
  <c r="Z5484" i="11"/>
  <c r="AA5484" i="11"/>
  <c r="AB5484" i="11"/>
  <c r="AC5484" i="11"/>
  <c r="AE5484" i="11"/>
  <c r="X5485" i="11"/>
  <c r="Y5485" i="11"/>
  <c r="Z5485" i="11"/>
  <c r="AA5485" i="11"/>
  <c r="AB5485" i="11"/>
  <c r="AC5485" i="11"/>
  <c r="AE5485" i="11"/>
  <c r="X5486" i="11"/>
  <c r="Y5486" i="11"/>
  <c r="Z5486" i="11"/>
  <c r="AA5486" i="11"/>
  <c r="AB5486" i="11"/>
  <c r="AC5486" i="11"/>
  <c r="AE5486" i="11"/>
  <c r="X5487" i="11"/>
  <c r="Y5487" i="11"/>
  <c r="Z5487" i="11"/>
  <c r="AA5487" i="11"/>
  <c r="AB5487" i="11"/>
  <c r="AC5487" i="11"/>
  <c r="AE5487" i="11"/>
  <c r="X5488" i="11"/>
  <c r="Y5488" i="11"/>
  <c r="Z5488" i="11"/>
  <c r="AA5488" i="11"/>
  <c r="AB5488" i="11"/>
  <c r="AC5488" i="11"/>
  <c r="AE5488" i="11"/>
  <c r="X5489" i="11"/>
  <c r="Y5489" i="11"/>
  <c r="Z5489" i="11"/>
  <c r="AA5489" i="11"/>
  <c r="AB5489" i="11"/>
  <c r="AC5489" i="11"/>
  <c r="AE5489" i="11"/>
  <c r="X5490" i="11"/>
  <c r="Y5490" i="11"/>
  <c r="Z5490" i="11"/>
  <c r="AA5490" i="11"/>
  <c r="AB5490" i="11"/>
  <c r="AC5490" i="11"/>
  <c r="AE5490" i="11"/>
  <c r="X5491" i="11"/>
  <c r="Y5491" i="11"/>
  <c r="Z5491" i="11"/>
  <c r="AA5491" i="11"/>
  <c r="AB5491" i="11"/>
  <c r="AC5491" i="11"/>
  <c r="AE5491" i="11"/>
  <c r="X5492" i="11"/>
  <c r="Y5492" i="11"/>
  <c r="Z5492" i="11"/>
  <c r="AA5492" i="11"/>
  <c r="AB5492" i="11"/>
  <c r="AC5492" i="11"/>
  <c r="AE5492" i="11"/>
  <c r="X5493" i="11"/>
  <c r="Y5493" i="11"/>
  <c r="Z5493" i="11"/>
  <c r="AA5493" i="11"/>
  <c r="AB5493" i="11"/>
  <c r="AC5493" i="11"/>
  <c r="AE5493" i="11"/>
  <c r="X5494" i="11"/>
  <c r="Y5494" i="11"/>
  <c r="Z5494" i="11"/>
  <c r="AA5494" i="11"/>
  <c r="AB5494" i="11"/>
  <c r="AC5494" i="11"/>
  <c r="AE5494" i="11"/>
  <c r="X5495" i="11"/>
  <c r="Y5495" i="11"/>
  <c r="Z5495" i="11"/>
  <c r="AA5495" i="11"/>
  <c r="AB5495" i="11"/>
  <c r="AC5495" i="11"/>
  <c r="AE5495" i="11"/>
  <c r="X5496" i="11"/>
  <c r="Y5496" i="11"/>
  <c r="Z5496" i="11"/>
  <c r="AA5496" i="11"/>
  <c r="AB5496" i="11"/>
  <c r="AC5496" i="11"/>
  <c r="AE5496" i="11"/>
  <c r="X5497" i="11"/>
  <c r="Y5497" i="11"/>
  <c r="Z5497" i="11"/>
  <c r="AA5497" i="11"/>
  <c r="AB5497" i="11"/>
  <c r="AC5497" i="11"/>
  <c r="AE5497" i="11"/>
  <c r="X5498" i="11"/>
  <c r="Y5498" i="11"/>
  <c r="Z5498" i="11"/>
  <c r="AA5498" i="11"/>
  <c r="AB5498" i="11"/>
  <c r="AC5498" i="11"/>
  <c r="AE5498" i="11"/>
  <c r="X5499" i="11"/>
  <c r="Y5499" i="11"/>
  <c r="Z5499" i="11"/>
  <c r="AA5499" i="11"/>
  <c r="AB5499" i="11"/>
  <c r="AC5499" i="11"/>
  <c r="AE5499" i="11"/>
  <c r="X5500" i="11"/>
  <c r="Y5500" i="11"/>
  <c r="Z5500" i="11"/>
  <c r="AA5500" i="11"/>
  <c r="AB5500" i="11"/>
  <c r="AC5500" i="11"/>
  <c r="AE5500" i="11"/>
  <c r="C34" i="12" l="1"/>
  <c r="T3798" i="11"/>
  <c r="T3796" i="11"/>
  <c r="T3469" i="11"/>
  <c r="T3429" i="11"/>
  <c r="T2645" i="11"/>
  <c r="T2559" i="11"/>
  <c r="T2006" i="11"/>
  <c r="T2066" i="11"/>
  <c r="T4036" i="11"/>
  <c r="T3398" i="11"/>
  <c r="T3382" i="11"/>
  <c r="T3095" i="11"/>
  <c r="T3057" i="11"/>
  <c r="T3815" i="11"/>
  <c r="T3516" i="11"/>
  <c r="T3604" i="11"/>
  <c r="AO2308" i="11"/>
  <c r="AP2096" i="11"/>
  <c r="U2096" i="11" s="1"/>
  <c r="T4034" i="11"/>
  <c r="T4032" i="11"/>
  <c r="T4028" i="11"/>
  <c r="T4024" i="11"/>
  <c r="T4016" i="11"/>
  <c r="T4012" i="11"/>
  <c r="T3960" i="11"/>
  <c r="T3864" i="11"/>
  <c r="T3820" i="11"/>
  <c r="T3588" i="11"/>
  <c r="T3454" i="11"/>
  <c r="T3352" i="11"/>
  <c r="T3290" i="11"/>
  <c r="T2686" i="11"/>
  <c r="T4324" i="11"/>
  <c r="T3426" i="11"/>
  <c r="T3425" i="11"/>
  <c r="T3422" i="11"/>
  <c r="T3410" i="11"/>
  <c r="T3409" i="11"/>
  <c r="T3406" i="11"/>
  <c r="T3405" i="11"/>
  <c r="T3127" i="11"/>
  <c r="T2658" i="11"/>
  <c r="T2624" i="11"/>
  <c r="T2528" i="11"/>
  <c r="T4156" i="11"/>
  <c r="T3053" i="11"/>
  <c r="T3049" i="11"/>
  <c r="T3041" i="11"/>
  <c r="T3025" i="11"/>
  <c r="T3021" i="11"/>
  <c r="T3019" i="11"/>
  <c r="T3015" i="11"/>
  <c r="T2567" i="11"/>
  <c r="T2024" i="11"/>
  <c r="T2642" i="11"/>
  <c r="T2630" i="11"/>
  <c r="T2602" i="11"/>
  <c r="T2575" i="11"/>
  <c r="T2544" i="11"/>
  <c r="T2520" i="11"/>
  <c r="T2185" i="11"/>
  <c r="T2034" i="11"/>
  <c r="T4922" i="11"/>
  <c r="T4103" i="11"/>
  <c r="T4084" i="11"/>
  <c r="T2558" i="11"/>
  <c r="T2552" i="11"/>
  <c r="T2551" i="11"/>
  <c r="T2536" i="11"/>
  <c r="T2521" i="11"/>
  <c r="T2205" i="11"/>
  <c r="T2204" i="11"/>
  <c r="T2201" i="11"/>
  <c r="T2070" i="11"/>
  <c r="T2038" i="11"/>
  <c r="AP3688" i="11"/>
  <c r="U3688" i="11" s="1"/>
  <c r="AP4884" i="11"/>
  <c r="U4884" i="11" s="1"/>
  <c r="AP4880" i="11"/>
  <c r="U4880" i="11" s="1"/>
  <c r="AP4876" i="11"/>
  <c r="U4876" i="11" s="1"/>
  <c r="AP4872" i="11"/>
  <c r="U4872" i="11" s="1"/>
  <c r="AP4836" i="11"/>
  <c r="U4836" i="11" s="1"/>
  <c r="AO3936" i="11"/>
  <c r="AP3994" i="11"/>
  <c r="U3994" i="11" s="1"/>
  <c r="AP2160" i="11"/>
  <c r="U2160" i="11" s="1"/>
  <c r="T5498" i="11"/>
  <c r="T5495" i="11"/>
  <c r="T5492" i="11"/>
  <c r="T5490" i="11"/>
  <c r="T5487" i="11"/>
  <c r="T5485" i="11"/>
  <c r="T5480" i="11"/>
  <c r="T5477" i="11"/>
  <c r="T5476" i="11"/>
  <c r="T5469" i="11"/>
  <c r="T5457" i="11"/>
  <c r="T5456" i="11"/>
  <c r="T5455" i="11"/>
  <c r="T5453" i="11"/>
  <c r="T5447" i="11"/>
  <c r="T5446" i="11"/>
  <c r="T5445" i="11"/>
  <c r="T5444" i="11"/>
  <c r="T5443" i="11"/>
  <c r="T5441" i="11"/>
  <c r="T5440" i="11"/>
  <c r="T5439" i="11"/>
  <c r="T5438" i="11"/>
  <c r="T5437" i="11"/>
  <c r="T5436" i="11"/>
  <c r="T5435" i="11"/>
  <c r="T5434" i="11"/>
  <c r="T5433" i="11"/>
  <c r="T5432" i="11"/>
  <c r="T5431" i="11"/>
  <c r="T5430" i="11"/>
  <c r="T5429" i="11"/>
  <c r="T5428" i="11"/>
  <c r="T5427" i="11"/>
  <c r="T5426" i="11"/>
  <c r="T5425" i="11"/>
  <c r="T5424" i="11"/>
  <c r="T5423" i="11"/>
  <c r="T5422" i="11"/>
  <c r="T5421" i="11"/>
  <c r="T5420" i="11"/>
  <c r="T5419" i="11"/>
  <c r="T5418" i="11"/>
  <c r="T5417" i="11"/>
  <c r="T5499" i="11"/>
  <c r="T5496" i="11"/>
  <c r="T5491" i="11"/>
  <c r="T5488" i="11"/>
  <c r="T5486" i="11"/>
  <c r="T5483" i="11"/>
  <c r="T5482" i="11"/>
  <c r="T5479" i="11"/>
  <c r="T5473" i="11"/>
  <c r="T5470" i="11"/>
  <c r="T5463" i="11"/>
  <c r="T5462" i="11"/>
  <c r="T5458" i="11"/>
  <c r="T5451" i="11"/>
  <c r="T5450" i="11"/>
  <c r="T5449" i="11"/>
  <c r="T5442" i="11"/>
  <c r="T4899" i="11"/>
  <c r="T4898" i="11"/>
  <c r="T4895" i="11"/>
  <c r="T4894" i="11"/>
  <c r="T4891" i="11"/>
  <c r="T4890" i="11"/>
  <c r="T4887" i="11"/>
  <c r="T4886" i="11"/>
  <c r="T4883" i="11"/>
  <c r="T4882" i="11"/>
  <c r="T4879" i="11"/>
  <c r="T4878" i="11"/>
  <c r="T4875" i="11"/>
  <c r="T4874" i="11"/>
  <c r="T4871" i="11"/>
  <c r="T4870" i="11"/>
  <c r="T4771" i="11"/>
  <c r="T4769" i="11"/>
  <c r="T4767" i="11"/>
  <c r="T4765" i="11"/>
  <c r="T4763" i="11"/>
  <c r="T4761" i="11"/>
  <c r="T4759" i="11"/>
  <c r="T4757" i="11"/>
  <c r="T4755" i="11"/>
  <c r="T4753" i="11"/>
  <c r="T4751" i="11"/>
  <c r="T4749" i="11"/>
  <c r="T4747" i="11"/>
  <c r="T4745" i="11"/>
  <c r="T4743" i="11"/>
  <c r="T4741" i="11"/>
  <c r="T4740" i="11"/>
  <c r="T4739" i="11"/>
  <c r="T4738" i="11"/>
  <c r="T4737" i="11"/>
  <c r="T4736" i="11"/>
  <c r="T4735" i="11"/>
  <c r="T4734" i="11"/>
  <c r="T4733" i="11"/>
  <c r="T4732" i="11"/>
  <c r="T4731" i="11"/>
  <c r="T4730" i="11"/>
  <c r="T4729" i="11"/>
  <c r="T4728" i="11"/>
  <c r="T4727" i="11"/>
  <c r="T4726" i="11"/>
  <c r="T4725" i="11"/>
  <c r="T4724" i="11"/>
  <c r="T4723" i="11"/>
  <c r="T4722" i="11"/>
  <c r="T4721" i="11"/>
  <c r="T4720" i="11"/>
  <c r="T4719" i="11"/>
  <c r="T4718" i="11"/>
  <c r="T4717" i="11"/>
  <c r="T4716" i="11"/>
  <c r="T4715" i="11"/>
  <c r="T4714" i="11"/>
  <c r="T4713" i="11"/>
  <c r="T4712" i="11"/>
  <c r="T4711" i="11"/>
  <c r="T4710" i="11"/>
  <c r="T4709" i="11"/>
  <c r="T4708" i="11"/>
  <c r="T4707" i="11"/>
  <c r="T5500" i="11"/>
  <c r="T5497" i="11"/>
  <c r="T5494" i="11"/>
  <c r="T5493" i="11"/>
  <c r="T5489" i="11"/>
  <c r="T5484" i="11"/>
  <c r="T5481" i="11"/>
  <c r="T5478" i="11"/>
  <c r="T5475" i="11"/>
  <c r="T5474" i="11"/>
  <c r="T5472" i="11"/>
  <c r="T5471" i="11"/>
  <c r="T5468" i="11"/>
  <c r="T5467" i="11"/>
  <c r="T5466" i="11"/>
  <c r="T5465" i="11"/>
  <c r="T5464" i="11"/>
  <c r="T5461" i="11"/>
  <c r="T5460" i="11"/>
  <c r="T5459" i="11"/>
  <c r="T5454" i="11"/>
  <c r="T5452" i="11"/>
  <c r="T5448" i="11"/>
  <c r="T4802" i="11"/>
  <c r="T4800" i="11"/>
  <c r="T4798" i="11"/>
  <c r="T4796" i="11"/>
  <c r="T4794" i="11"/>
  <c r="T4792" i="11"/>
  <c r="T4790" i="11"/>
  <c r="T4788" i="11"/>
  <c r="T4786" i="11"/>
  <c r="T4784" i="11"/>
  <c r="T4782" i="11"/>
  <c r="T4780" i="11"/>
  <c r="AP4322" i="11"/>
  <c r="U4322" i="11" s="1"/>
  <c r="AP4294" i="11"/>
  <c r="U4294" i="11" s="1"/>
  <c r="AP4266" i="11"/>
  <c r="U4266" i="11" s="1"/>
  <c r="AP4262" i="11"/>
  <c r="U4262" i="11" s="1"/>
  <c r="AP4254" i="11"/>
  <c r="U4254" i="11" s="1"/>
  <c r="AP4250" i="11"/>
  <c r="U4250" i="11" s="1"/>
  <c r="AP4246" i="11"/>
  <c r="U4246" i="11" s="1"/>
  <c r="AP4242" i="11"/>
  <c r="U4242" i="11" s="1"/>
  <c r="AP4238" i="11"/>
  <c r="U4238" i="11" s="1"/>
  <c r="AO4177" i="11"/>
  <c r="AP4162" i="11"/>
  <c r="U4162" i="11" s="1"/>
  <c r="T4082" i="11"/>
  <c r="T4080" i="11"/>
  <c r="T4076" i="11"/>
  <c r="T4064" i="11"/>
  <c r="T4058" i="11"/>
  <c r="T4056" i="11"/>
  <c r="T4052" i="11"/>
  <c r="T3996" i="11"/>
  <c r="T3988" i="11"/>
  <c r="T3964" i="11"/>
  <c r="T3520" i="11"/>
  <c r="T3173" i="11"/>
  <c r="T4195" i="11"/>
  <c r="T4169" i="11"/>
  <c r="T3612" i="11"/>
  <c r="T3334" i="11"/>
  <c r="T2586" i="11"/>
  <c r="AO3840" i="11"/>
  <c r="T3381" i="11"/>
  <c r="T4706" i="11"/>
  <c r="T4705" i="11"/>
  <c r="T4704" i="11"/>
  <c r="T4703" i="11"/>
  <c r="T4702" i="11"/>
  <c r="T4701" i="11"/>
  <c r="T4700" i="11"/>
  <c r="T4699" i="11"/>
  <c r="T4698" i="11"/>
  <c r="T4697" i="11"/>
  <c r="T4696" i="11"/>
  <c r="T4695" i="11"/>
  <c r="T4694" i="11"/>
  <c r="T4693" i="11"/>
  <c r="T4692" i="11"/>
  <c r="T4691" i="11"/>
  <c r="T4690" i="11"/>
  <c r="T4689" i="11"/>
  <c r="T4688" i="11"/>
  <c r="T4687" i="11"/>
  <c r="T4686" i="11"/>
  <c r="T4685" i="11"/>
  <c r="T4684" i="11"/>
  <c r="T4683" i="11"/>
  <c r="T4682" i="11"/>
  <c r="T4681" i="11"/>
  <c r="T4680" i="11"/>
  <c r="T4679" i="11"/>
  <c r="T4678" i="11"/>
  <c r="T4677" i="11"/>
  <c r="T4676" i="11"/>
  <c r="T4675" i="11"/>
  <c r="T4674" i="11"/>
  <c r="T4673" i="11"/>
  <c r="T4672" i="11"/>
  <c r="T4671" i="11"/>
  <c r="T4670" i="11"/>
  <c r="T4669" i="11"/>
  <c r="T4668" i="11"/>
  <c r="T4667" i="11"/>
  <c r="T4666" i="11"/>
  <c r="T4665" i="11"/>
  <c r="T4664" i="11"/>
  <c r="T4663" i="11"/>
  <c r="T4662" i="11"/>
  <c r="T4661" i="11"/>
  <c r="T4660" i="11"/>
  <c r="T4659" i="11"/>
  <c r="T4658" i="11"/>
  <c r="T4657" i="11"/>
  <c r="T4656" i="11"/>
  <c r="T4655" i="11"/>
  <c r="T4654" i="11"/>
  <c r="T4653" i="11"/>
  <c r="T4652" i="11"/>
  <c r="T4651" i="11"/>
  <c r="T4650" i="11"/>
  <c r="T4649" i="11"/>
  <c r="T4648" i="11"/>
  <c r="T4647" i="11"/>
  <c r="T4646" i="11"/>
  <c r="T4645" i="11"/>
  <c r="T4644" i="11"/>
  <c r="T4643" i="11"/>
  <c r="T4642" i="11"/>
  <c r="T4641" i="11"/>
  <c r="T4640" i="11"/>
  <c r="T4639" i="11"/>
  <c r="T4638" i="11"/>
  <c r="T4637" i="11"/>
  <c r="T4636" i="11"/>
  <c r="T4635" i="11"/>
  <c r="T4634" i="11"/>
  <c r="T4633" i="11"/>
  <c r="T4306" i="11"/>
  <c r="T4304" i="11"/>
  <c r="T4302" i="11"/>
  <c r="T4206" i="11"/>
  <c r="T4204" i="11"/>
  <c r="T4199" i="11"/>
  <c r="T4185" i="11"/>
  <c r="T2987" i="11"/>
  <c r="T2698" i="11"/>
  <c r="T2673" i="11"/>
  <c r="T2617" i="11"/>
  <c r="T4778" i="11"/>
  <c r="T4776" i="11"/>
  <c r="T4774" i="11"/>
  <c r="T4772" i="11"/>
  <c r="T4353" i="11"/>
  <c r="T4349" i="11"/>
  <c r="T4348" i="11"/>
  <c r="T4308" i="11"/>
  <c r="T4020" i="11"/>
  <c r="T3892" i="11"/>
  <c r="T4316" i="11"/>
  <c r="T4112" i="11"/>
  <c r="T4108" i="11"/>
  <c r="T3944" i="11"/>
  <c r="T3924" i="11"/>
  <c r="T3908" i="11"/>
  <c r="AO2879" i="11"/>
  <c r="T4154" i="11"/>
  <c r="T4152" i="11"/>
  <c r="T4148" i="11"/>
  <c r="T4144" i="11"/>
  <c r="T4140" i="11"/>
  <c r="T4132" i="11"/>
  <c r="T4003" i="11"/>
  <c r="T3987" i="11"/>
  <c r="T3979" i="11"/>
  <c r="T3963" i="11"/>
  <c r="T3872" i="11"/>
  <c r="AP3802" i="11"/>
  <c r="U3802" i="11" s="1"/>
  <c r="AO3728" i="11"/>
  <c r="AP3699" i="11"/>
  <c r="U3699" i="11" s="1"/>
  <c r="AP3689" i="11"/>
  <c r="U3689" i="11" s="1"/>
  <c r="T3688" i="11"/>
  <c r="T3687" i="11"/>
  <c r="T3685" i="11"/>
  <c r="T3684" i="11"/>
  <c r="T3683" i="11"/>
  <c r="T3681" i="11"/>
  <c r="T3680" i="11"/>
  <c r="T3679" i="11"/>
  <c r="T3608" i="11"/>
  <c r="T3590" i="11"/>
  <c r="T3560" i="11"/>
  <c r="T3552" i="11"/>
  <c r="T3532" i="11"/>
  <c r="AP3432" i="11"/>
  <c r="U3432" i="11" s="1"/>
  <c r="AO3421" i="11"/>
  <c r="T3404" i="11"/>
  <c r="T3397" i="11"/>
  <c r="T3386" i="11"/>
  <c r="T3385" i="11"/>
  <c r="T3374" i="11"/>
  <c r="T3356" i="11"/>
  <c r="T3342" i="11"/>
  <c r="AP3328" i="11"/>
  <c r="U3328" i="11" s="1"/>
  <c r="T3007" i="11"/>
  <c r="T2991" i="11"/>
  <c r="T2641" i="11"/>
  <c r="T2638" i="11"/>
  <c r="T2621" i="11"/>
  <c r="T2605" i="11"/>
  <c r="AO2579" i="11"/>
  <c r="AO2421" i="11"/>
  <c r="T2197" i="11"/>
  <c r="T2193" i="11"/>
  <c r="T2189" i="11"/>
  <c r="T2181" i="11"/>
  <c r="T2087" i="11"/>
  <c r="T4237" i="11"/>
  <c r="T4235" i="11"/>
  <c r="T4233" i="11"/>
  <c r="T4231" i="11"/>
  <c r="T4229" i="11"/>
  <c r="T4227" i="11"/>
  <c r="T4225" i="11"/>
  <c r="T4223" i="11"/>
  <c r="T4221" i="11"/>
  <c r="T4219" i="11"/>
  <c r="T4217" i="11"/>
  <c r="T4215" i="11"/>
  <c r="T4213" i="11"/>
  <c r="T4211" i="11"/>
  <c r="T4209" i="11"/>
  <c r="T4207" i="11"/>
  <c r="T4187" i="11"/>
  <c r="T4159" i="11"/>
  <c r="T4116" i="11"/>
  <c r="AP4058" i="11"/>
  <c r="U4058" i="11" s="1"/>
  <c r="T4010" i="11"/>
  <c r="T4008" i="11"/>
  <c r="T4004" i="11"/>
  <c r="T4000" i="11"/>
  <c r="T3992" i="11"/>
  <c r="T3984" i="11"/>
  <c r="T3980" i="11"/>
  <c r="T3976" i="11"/>
  <c r="T3968" i="11"/>
  <c r="T3931" i="11"/>
  <c r="T3828" i="11"/>
  <c r="AO3792" i="11"/>
  <c r="AO3776" i="11"/>
  <c r="AO3760" i="11"/>
  <c r="T3611" i="11"/>
  <c r="T3609" i="11"/>
  <c r="T3600" i="11"/>
  <c r="T3592" i="11"/>
  <c r="T3582" i="11"/>
  <c r="T3580" i="11"/>
  <c r="T3566" i="11"/>
  <c r="T3564" i="11"/>
  <c r="T3556" i="11"/>
  <c r="AO3545" i="11"/>
  <c r="T3542" i="11"/>
  <c r="AP3540" i="11"/>
  <c r="U3540" i="11" s="1"/>
  <c r="T3540" i="11"/>
  <c r="T3524" i="11"/>
  <c r="T3436" i="11"/>
  <c r="T3378" i="11"/>
  <c r="T3377" i="11"/>
  <c r="T3373" i="11"/>
  <c r="T3362" i="11"/>
  <c r="T3361" i="11"/>
  <c r="T3358" i="11"/>
  <c r="T3357" i="11"/>
  <c r="T3340" i="11"/>
  <c r="T3310" i="11"/>
  <c r="T3309" i="11"/>
  <c r="T3285" i="11"/>
  <c r="T3211" i="11"/>
  <c r="T3073" i="11"/>
  <c r="T2983" i="11"/>
  <c r="AO2805" i="11"/>
  <c r="AP2798" i="11"/>
  <c r="U2798" i="11" s="1"/>
  <c r="AO2791" i="11"/>
  <c r="T2696" i="11"/>
  <c r="AO2663" i="11"/>
  <c r="T2629" i="11"/>
  <c r="T2622" i="11"/>
  <c r="T2606" i="11"/>
  <c r="T2550" i="11"/>
  <c r="T2549" i="11"/>
  <c r="T2539" i="11"/>
  <c r="AP2168" i="11"/>
  <c r="U2168" i="11" s="1"/>
  <c r="AP2088" i="11"/>
  <c r="U2088" i="11" s="1"/>
  <c r="T2078" i="11"/>
  <c r="T2042" i="11"/>
  <c r="T4197" i="11"/>
  <c r="T4196" i="11"/>
  <c r="T4188" i="11"/>
  <c r="T4160" i="11"/>
  <c r="T4135" i="11"/>
  <c r="T3956" i="11"/>
  <c r="T3952" i="11"/>
  <c r="T3948" i="11"/>
  <c r="T3940" i="11"/>
  <c r="T3920" i="11"/>
  <c r="T3903" i="11"/>
  <c r="T3899" i="11"/>
  <c r="T3887" i="11"/>
  <c r="T3884" i="11"/>
  <c r="T3879" i="11"/>
  <c r="T3876" i="11"/>
  <c r="T3808" i="11"/>
  <c r="AP3588" i="11"/>
  <c r="U3588" i="11" s="1"/>
  <c r="T3587" i="11"/>
  <c r="T3585" i="11"/>
  <c r="T3584" i="11"/>
  <c r="T3576" i="11"/>
  <c r="T3568" i="11"/>
  <c r="T3548" i="11"/>
  <c r="T3545" i="11"/>
  <c r="T3544" i="11"/>
  <c r="T3536" i="11"/>
  <c r="T3528" i="11"/>
  <c r="T3332" i="11"/>
  <c r="T3325" i="11"/>
  <c r="T3316" i="11"/>
  <c r="T3313" i="11"/>
  <c r="T3306" i="11"/>
  <c r="T3302" i="11"/>
  <c r="T3293" i="11"/>
  <c r="T3286" i="11"/>
  <c r="AO3220" i="11"/>
  <c r="T3213" i="11"/>
  <c r="AO3162" i="11"/>
  <c r="T2614" i="11"/>
  <c r="T2584" i="11"/>
  <c r="T2543" i="11"/>
  <c r="T2540" i="11"/>
  <c r="T2538" i="11"/>
  <c r="T2537" i="11"/>
  <c r="T2531" i="11"/>
  <c r="T2088" i="11"/>
  <c r="T2082" i="11"/>
  <c r="T2074" i="11"/>
  <c r="T2056" i="11"/>
  <c r="T4184" i="11"/>
  <c r="T4181" i="11"/>
  <c r="T4179" i="11"/>
  <c r="T4172" i="11"/>
  <c r="T4165" i="11"/>
  <c r="T4136" i="11"/>
  <c r="T4123" i="11"/>
  <c r="T4111" i="11"/>
  <c r="T4092" i="11"/>
  <c r="T4068" i="11"/>
  <c r="T4044" i="11"/>
  <c r="AO3984" i="11"/>
  <c r="AO3973" i="11"/>
  <c r="T3936" i="11"/>
  <c r="T3932" i="11"/>
  <c r="T3928" i="11"/>
  <c r="T3918" i="11"/>
  <c r="T3916" i="11"/>
  <c r="T3912" i="11"/>
  <c r="T3888" i="11"/>
  <c r="T3843" i="11"/>
  <c r="T3835" i="11"/>
  <c r="T3823" i="11"/>
  <c r="T3519" i="11"/>
  <c r="T3517" i="11"/>
  <c r="T3510" i="11"/>
  <c r="T3508" i="11"/>
  <c r="T3500" i="11"/>
  <c r="T3490" i="11"/>
  <c r="T3452" i="11"/>
  <c r="T3438" i="11"/>
  <c r="T3388" i="11"/>
  <c r="AO3357" i="11"/>
  <c r="T3288" i="11"/>
  <c r="T3281" i="11"/>
  <c r="T3273" i="11"/>
  <c r="T3269" i="11"/>
  <c r="T3265" i="11"/>
  <c r="T3261" i="11"/>
  <c r="T3233" i="11"/>
  <c r="T3229" i="11"/>
  <c r="T3225" i="11"/>
  <c r="T3221" i="11"/>
  <c r="T3185" i="11"/>
  <c r="T3181" i="11"/>
  <c r="T2995" i="11"/>
  <c r="T2697" i="11"/>
  <c r="T2678" i="11"/>
  <c r="T2662" i="11"/>
  <c r="T2601" i="11"/>
  <c r="T2535" i="11"/>
  <c r="T2530" i="11"/>
  <c r="T2529" i="11"/>
  <c r="T2050" i="11"/>
  <c r="T2010" i="11"/>
  <c r="T3906" i="11"/>
  <c r="T3896" i="11"/>
  <c r="T3844" i="11"/>
  <c r="T3824" i="11"/>
  <c r="T3787" i="11"/>
  <c r="T3515" i="11"/>
  <c r="T3513" i="11"/>
  <c r="T3512" i="11"/>
  <c r="T3504" i="11"/>
  <c r="T3496" i="11"/>
  <c r="T3492" i="11"/>
  <c r="T3488" i="11"/>
  <c r="T3484" i="11"/>
  <c r="T3480" i="11"/>
  <c r="T3477" i="11"/>
  <c r="T3462" i="11"/>
  <c r="T3365" i="11"/>
  <c r="T3341" i="11"/>
  <c r="AO3313" i="11"/>
  <c r="AP3294" i="11"/>
  <c r="U3294" i="11" s="1"/>
  <c r="T3169" i="11"/>
  <c r="T3165" i="11"/>
  <c r="T3157" i="11"/>
  <c r="T3137" i="11"/>
  <c r="T3133" i="11"/>
  <c r="T3119" i="11"/>
  <c r="AP2814" i="11"/>
  <c r="U2814" i="11" s="1"/>
  <c r="T2685" i="11"/>
  <c r="T2681" i="11"/>
  <c r="T2674" i="11"/>
  <c r="T2665" i="11"/>
  <c r="T2585" i="11"/>
  <c r="T2582" i="11"/>
  <c r="T2570" i="11"/>
  <c r="T2527" i="11"/>
  <c r="T2062" i="11"/>
  <c r="T2058" i="11"/>
  <c r="T2054" i="11"/>
  <c r="T2046" i="11"/>
  <c r="T4130" i="11"/>
  <c r="T4128" i="11"/>
  <c r="T4124" i="11"/>
  <c r="T4120" i="11"/>
  <c r="AO4104" i="11"/>
  <c r="T4096" i="11"/>
  <c r="T4059" i="11"/>
  <c r="T4051" i="11"/>
  <c r="T4039" i="11"/>
  <c r="AO3912" i="11"/>
  <c r="T3862" i="11"/>
  <c r="T3860" i="11"/>
  <c r="T3840" i="11"/>
  <c r="T3596" i="11"/>
  <c r="T3468" i="11"/>
  <c r="T3461" i="11"/>
  <c r="T3446" i="11"/>
  <c r="T3445" i="11"/>
  <c r="T3430" i="11"/>
  <c r="T3421" i="11"/>
  <c r="T3318" i="11"/>
  <c r="AO3268" i="11"/>
  <c r="AO3242" i="11"/>
  <c r="AO3228" i="11"/>
  <c r="T3099" i="11"/>
  <c r="T3039" i="11"/>
  <c r="T2670" i="11"/>
  <c r="T2661" i="11"/>
  <c r="T2574" i="11"/>
  <c r="T2571" i="11"/>
  <c r="T2569" i="11"/>
  <c r="T2568" i="11"/>
  <c r="T2562" i="11"/>
  <c r="T2018" i="11"/>
  <c r="T4106" i="11"/>
  <c r="T4104" i="11"/>
  <c r="T4100" i="11"/>
  <c r="T4088" i="11"/>
  <c r="T4072" i="11"/>
  <c r="T4060" i="11"/>
  <c r="T4048" i="11"/>
  <c r="T4040" i="11"/>
  <c r="T4027" i="11"/>
  <c r="T3972" i="11"/>
  <c r="T3818" i="11"/>
  <c r="T3816" i="11"/>
  <c r="T3804" i="11"/>
  <c r="T3793" i="11"/>
  <c r="T3791" i="11"/>
  <c r="T3572" i="11"/>
  <c r="AP3492" i="11"/>
  <c r="U3492" i="11" s="1"/>
  <c r="T3453" i="11"/>
  <c r="T3434" i="11"/>
  <c r="T3433" i="11"/>
  <c r="T3372" i="11"/>
  <c r="T3274" i="11"/>
  <c r="T3237" i="11"/>
  <c r="T3189" i="11"/>
  <c r="T3087" i="11"/>
  <c r="T3075" i="11"/>
  <c r="T3009" i="11"/>
  <c r="T2657" i="11"/>
  <c r="T2640" i="11"/>
  <c r="AO2585" i="11"/>
  <c r="T2566" i="11"/>
  <c r="T2561" i="11"/>
  <c r="T2560" i="11"/>
  <c r="T2519" i="11"/>
  <c r="T2518" i="11"/>
  <c r="T2191" i="11"/>
  <c r="T2030" i="11"/>
  <c r="T2026" i="11"/>
  <c r="T2022" i="11"/>
  <c r="T2014" i="11"/>
  <c r="AO2893" i="11"/>
  <c r="AO2509" i="11"/>
  <c r="AO3537" i="11"/>
  <c r="AO3475" i="11"/>
  <c r="AP4138" i="11"/>
  <c r="U4138" i="11" s="1"/>
  <c r="AO4076" i="11"/>
  <c r="AP3938" i="11"/>
  <c r="U3938" i="11" s="1"/>
  <c r="AO3904" i="11"/>
  <c r="AO3784" i="11"/>
  <c r="AO3744" i="11"/>
  <c r="AO3736" i="11"/>
  <c r="AP3709" i="11"/>
  <c r="U3709" i="11" s="1"/>
  <c r="AP3705" i="11"/>
  <c r="U3705" i="11" s="1"/>
  <c r="AP3704" i="11"/>
  <c r="U3704" i="11" s="1"/>
  <c r="AP3703" i="11"/>
  <c r="U3703" i="11" s="1"/>
  <c r="AP3701" i="11"/>
  <c r="U3701" i="11" s="1"/>
  <c r="AP3645" i="11"/>
  <c r="U3645" i="11" s="1"/>
  <c r="AO3616" i="11"/>
  <c r="AP3564" i="11"/>
  <c r="U3564" i="11" s="1"/>
  <c r="AP3430" i="11"/>
  <c r="U3430" i="11" s="1"/>
  <c r="AO3030" i="11"/>
  <c r="AP2942" i="11"/>
  <c r="U2942" i="11" s="1"/>
  <c r="AO2917" i="11"/>
  <c r="AO2905" i="11"/>
  <c r="AO2853" i="11"/>
  <c r="AO2356" i="11"/>
  <c r="AP2205" i="11"/>
  <c r="U2205" i="11" s="1"/>
  <c r="AP2152" i="11"/>
  <c r="U2152" i="11" s="1"/>
  <c r="AP2144" i="11"/>
  <c r="U2144" i="11" s="1"/>
  <c r="AP2008" i="11"/>
  <c r="U2008" i="11" s="1"/>
  <c r="AP4122" i="11"/>
  <c r="U4122" i="11" s="1"/>
  <c r="AO2709" i="11"/>
  <c r="AO2681" i="11"/>
  <c r="AO2583" i="11"/>
  <c r="AO2533" i="11"/>
  <c r="AO2244" i="11"/>
  <c r="AP2221" i="11"/>
  <c r="U2221" i="11" s="1"/>
  <c r="AP2213" i="11"/>
  <c r="U2213" i="11" s="1"/>
  <c r="AO4113" i="11"/>
  <c r="AO3720" i="11"/>
  <c r="AP3667" i="11"/>
  <c r="U3667" i="11" s="1"/>
  <c r="AO4200" i="11"/>
  <c r="AO4029" i="11"/>
  <c r="AO4000" i="11"/>
  <c r="AP3946" i="11"/>
  <c r="U3946" i="11" s="1"/>
  <c r="AP3838" i="11"/>
  <c r="U3838" i="11" s="1"/>
  <c r="AP3635" i="11"/>
  <c r="U3635" i="11" s="1"/>
  <c r="AP3608" i="11"/>
  <c r="U3608" i="11" s="1"/>
  <c r="AP3484" i="11"/>
  <c r="U3484" i="11" s="1"/>
  <c r="AP2936" i="11"/>
  <c r="U2936" i="11" s="1"/>
  <c r="AO2925" i="11"/>
  <c r="AO2667" i="11"/>
  <c r="AO2635" i="11"/>
  <c r="AP2176" i="11"/>
  <c r="U2176" i="11" s="1"/>
  <c r="AP2104" i="11"/>
  <c r="U2104" i="11" s="1"/>
  <c r="AP2101" i="11"/>
  <c r="U2101" i="11" s="1"/>
  <c r="AP2097" i="11"/>
  <c r="U2097" i="11" s="1"/>
  <c r="AO4140" i="11"/>
  <c r="AP3930" i="11"/>
  <c r="U3930" i="11" s="1"/>
  <c r="AP3620" i="11"/>
  <c r="U3620" i="11" s="1"/>
  <c r="AP4803" i="11"/>
  <c r="U4803" i="11" s="1"/>
  <c r="AP4799" i="11"/>
  <c r="U4799" i="11" s="1"/>
  <c r="AP4795" i="11"/>
  <c r="U4795" i="11" s="1"/>
  <c r="AP4791" i="11"/>
  <c r="U4791" i="11" s="1"/>
  <c r="AP4314" i="11"/>
  <c r="U4314" i="11" s="1"/>
  <c r="AO3816" i="11"/>
  <c r="AO3577" i="11"/>
  <c r="AP3556" i="11"/>
  <c r="U3556" i="11" s="1"/>
  <c r="AO3533" i="11"/>
  <c r="AO3048" i="11"/>
  <c r="AO2655" i="11"/>
  <c r="AP2225" i="11"/>
  <c r="U2225" i="11" s="1"/>
  <c r="AP2136" i="11"/>
  <c r="U2136" i="11" s="1"/>
  <c r="AP2128" i="11"/>
  <c r="U2128" i="11" s="1"/>
  <c r="AP2120" i="11"/>
  <c r="U2120" i="11" s="1"/>
  <c r="AP2112" i="11"/>
  <c r="U2112" i="11" s="1"/>
  <c r="AP2111" i="11"/>
  <c r="U2111" i="11" s="1"/>
  <c r="AP2110" i="11"/>
  <c r="U2110" i="11" s="1"/>
  <c r="AP2106" i="11"/>
  <c r="U2106" i="11" s="1"/>
  <c r="AO4085" i="11"/>
  <c r="AP3656" i="11"/>
  <c r="U3656" i="11" s="1"/>
  <c r="AP3624" i="11"/>
  <c r="U3624" i="11" s="1"/>
  <c r="AO4049" i="11"/>
  <c r="AO4040" i="11"/>
  <c r="AO3856" i="11"/>
  <c r="AO3521" i="11"/>
  <c r="AP3359" i="11"/>
  <c r="U3359" i="11" s="1"/>
  <c r="AP3358" i="11"/>
  <c r="U3358" i="11" s="1"/>
  <c r="AO3309" i="11"/>
  <c r="AO3250" i="11"/>
  <c r="AO3110" i="11"/>
  <c r="AO3012" i="11"/>
  <c r="AO2955" i="11"/>
  <c r="AO2565" i="11"/>
  <c r="AP2183" i="11"/>
  <c r="U2183" i="11" s="1"/>
  <c r="AP2072" i="11"/>
  <c r="U2072" i="11" s="1"/>
  <c r="AP4206" i="11"/>
  <c r="U4206" i="11" s="1"/>
  <c r="AO4149" i="11"/>
  <c r="AO4021" i="11"/>
  <c r="AO4012" i="11"/>
  <c r="AO3953" i="11"/>
  <c r="AO3848" i="11"/>
  <c r="AO3752" i="11"/>
  <c r="AO3751" i="11"/>
  <c r="AO3750" i="11"/>
  <c r="AP3500" i="11"/>
  <c r="U3500" i="11" s="1"/>
  <c r="AO3347" i="11"/>
  <c r="AO3255" i="11"/>
  <c r="AO3086" i="11"/>
  <c r="AO3075" i="11"/>
  <c r="AO2413" i="11"/>
  <c r="AO2404" i="11"/>
  <c r="AO2365" i="11"/>
  <c r="AP2229" i="11"/>
  <c r="U2229" i="11" s="1"/>
  <c r="AP2124" i="11"/>
  <c r="U2124" i="11" s="1"/>
  <c r="AP4771" i="11"/>
  <c r="U4771" i="11" s="1"/>
  <c r="AO4185" i="11"/>
  <c r="AO4100" i="11"/>
  <c r="AO3920" i="11"/>
  <c r="AO3768" i="11"/>
  <c r="AP3760" i="11"/>
  <c r="U3760" i="11" s="1"/>
  <c r="AP3677" i="11"/>
  <c r="U3677" i="11" s="1"/>
  <c r="AP3676" i="11"/>
  <c r="U3676" i="11" s="1"/>
  <c r="AP3675" i="11"/>
  <c r="U3675" i="11" s="1"/>
  <c r="AO3525" i="11"/>
  <c r="AO3321" i="11"/>
  <c r="AO3151" i="11"/>
  <c r="AO3037" i="11"/>
  <c r="AO2627" i="11"/>
  <c r="AO2549" i="11"/>
  <c r="AO2292" i="11"/>
  <c r="AO2260" i="11"/>
  <c r="T5416" i="11"/>
  <c r="T5415" i="11"/>
  <c r="T5414" i="11"/>
  <c r="T5413" i="11"/>
  <c r="T5412" i="11"/>
  <c r="T5411" i="11"/>
  <c r="T5410" i="11"/>
  <c r="T5409" i="11"/>
  <c r="T5408" i="11"/>
  <c r="T5407" i="11"/>
  <c r="T5198" i="11"/>
  <c r="T5190" i="11"/>
  <c r="T5182" i="11"/>
  <c r="T5167" i="11"/>
  <c r="T5162" i="11"/>
  <c r="T5154" i="11"/>
  <c r="T5147" i="11"/>
  <c r="T5135" i="11"/>
  <c r="T5121" i="11"/>
  <c r="T5090" i="11"/>
  <c r="T5088" i="11"/>
  <c r="T5077" i="11"/>
  <c r="T5071" i="11"/>
  <c r="T5068" i="11"/>
  <c r="T5051" i="11"/>
  <c r="T5044" i="11"/>
  <c r="T5035" i="11"/>
  <c r="T5034" i="11"/>
  <c r="T5013" i="11"/>
  <c r="T5009" i="11"/>
  <c r="T4994" i="11"/>
  <c r="T4982" i="11"/>
  <c r="T4980" i="11"/>
  <c r="T4979" i="11"/>
  <c r="T4956" i="11"/>
  <c r="T5406" i="11"/>
  <c r="T5405" i="11"/>
  <c r="T5404" i="11"/>
  <c r="T5403" i="11"/>
  <c r="T5402" i="11"/>
  <c r="T5401" i="11"/>
  <c r="T5400" i="11"/>
  <c r="T5399" i="11"/>
  <c r="T5398" i="11"/>
  <c r="T5397" i="11"/>
  <c r="T5396" i="11"/>
  <c r="T5395" i="11"/>
  <c r="T5394" i="11"/>
  <c r="T5393" i="11"/>
  <c r="T5392" i="11"/>
  <c r="T5391" i="11"/>
  <c r="T5390" i="11"/>
  <c r="T5389" i="11"/>
  <c r="T5388" i="11"/>
  <c r="T5387" i="11"/>
  <c r="T5386" i="11"/>
  <c r="T5385" i="11"/>
  <c r="T5384" i="11"/>
  <c r="T5383" i="11"/>
  <c r="T5382" i="11"/>
  <c r="T5381" i="11"/>
  <c r="T5380" i="11"/>
  <c r="T5379" i="11"/>
  <c r="T5378" i="11"/>
  <c r="T5377" i="11"/>
  <c r="T5376" i="11"/>
  <c r="T5375" i="11"/>
  <c r="T5374" i="11"/>
  <c r="T5373" i="11"/>
  <c r="T5372" i="11"/>
  <c r="T5371" i="11"/>
  <c r="T5370" i="11"/>
  <c r="T5369" i="11"/>
  <c r="T5368" i="11"/>
  <c r="T5367" i="11"/>
  <c r="T5366" i="11"/>
  <c r="T5365" i="11"/>
  <c r="T5364" i="11"/>
  <c r="T5363" i="11"/>
  <c r="T5362" i="11"/>
  <c r="T5361" i="11"/>
  <c r="T5360" i="11"/>
  <c r="T5359" i="11"/>
  <c r="T5358" i="11"/>
  <c r="T5357" i="11"/>
  <c r="T5356" i="11"/>
  <c r="T5355" i="11"/>
  <c r="T5354" i="11"/>
  <c r="T5353" i="11"/>
  <c r="T5352" i="11"/>
  <c r="T5351" i="11"/>
  <c r="T5350" i="11"/>
  <c r="T5349" i="11"/>
  <c r="T5348" i="11"/>
  <c r="T5347" i="11"/>
  <c r="T5346" i="11"/>
  <c r="T5345" i="11"/>
  <c r="T5344" i="11"/>
  <c r="T5343" i="11"/>
  <c r="T5342" i="11"/>
  <c r="T5341" i="11"/>
  <c r="T5340" i="11"/>
  <c r="T5339" i="11"/>
  <c r="T5338" i="11"/>
  <c r="T5337" i="11"/>
  <c r="T5336" i="11"/>
  <c r="T5335" i="11"/>
  <c r="T5334" i="11"/>
  <c r="T5333" i="11"/>
  <c r="T5332" i="11"/>
  <c r="T5331" i="11"/>
  <c r="T5330" i="11"/>
  <c r="T5329" i="11"/>
  <c r="T5328" i="11"/>
  <c r="T5327" i="11"/>
  <c r="T5326" i="11"/>
  <c r="T5325" i="11"/>
  <c r="T5324" i="11"/>
  <c r="T5323" i="11"/>
  <c r="T5322" i="11"/>
  <c r="T5321" i="11"/>
  <c r="T5320" i="11"/>
  <c r="T5319" i="11"/>
  <c r="T5318" i="11"/>
  <c r="T5317" i="11"/>
  <c r="T5316" i="11"/>
  <c r="T5315" i="11"/>
  <c r="T5314" i="11"/>
  <c r="T5313" i="11"/>
  <c r="T5312" i="11"/>
  <c r="T5311" i="11"/>
  <c r="T5310" i="11"/>
  <c r="T5309" i="11"/>
  <c r="T5308" i="11"/>
  <c r="T5307" i="11"/>
  <c r="T5306" i="11"/>
  <c r="T5305" i="11"/>
  <c r="T5304" i="11"/>
  <c r="T5303" i="11"/>
  <c r="T5302" i="11"/>
  <c r="T5301" i="11"/>
  <c r="T5300" i="11"/>
  <c r="T5299" i="11"/>
  <c r="T5298" i="11"/>
  <c r="T5297" i="11"/>
  <c r="T5296" i="11"/>
  <c r="T5295" i="11"/>
  <c r="T5294" i="11"/>
  <c r="T5293" i="11"/>
  <c r="T5292" i="11"/>
  <c r="T5291" i="11"/>
  <c r="T5290" i="11"/>
  <c r="T5289" i="11"/>
  <c r="T5288" i="11"/>
  <c r="T5287" i="11"/>
  <c r="T5286" i="11"/>
  <c r="T5285" i="11"/>
  <c r="T5284" i="11"/>
  <c r="T5283" i="11"/>
  <c r="T5282" i="11"/>
  <c r="T5281" i="11"/>
  <c r="T5280" i="11"/>
  <c r="T5279" i="11"/>
  <c r="T5278" i="11"/>
  <c r="T5277" i="11"/>
  <c r="T5276" i="11"/>
  <c r="T5275" i="11"/>
  <c r="T5274" i="11"/>
  <c r="T5273" i="11"/>
  <c r="T5272" i="11"/>
  <c r="T5271" i="11"/>
  <c r="T5270" i="11"/>
  <c r="T5269" i="11"/>
  <c r="T5268" i="11"/>
  <c r="T5267" i="11"/>
  <c r="T5266" i="11"/>
  <c r="T5265" i="11"/>
  <c r="T5264" i="11"/>
  <c r="T5263" i="11"/>
  <c r="T5262" i="11"/>
  <c r="T5261" i="11"/>
  <c r="T5260" i="11"/>
  <c r="T5259" i="11"/>
  <c r="T5258" i="11"/>
  <c r="T5257" i="11"/>
  <c r="T5256" i="11"/>
  <c r="T5255" i="11"/>
  <c r="T5254" i="11"/>
  <c r="T5253" i="11"/>
  <c r="T5252" i="11"/>
  <c r="T5251" i="11"/>
  <c r="T5250" i="11"/>
  <c r="T5249" i="11"/>
  <c r="T5248" i="11"/>
  <c r="T5247" i="11"/>
  <c r="T5246" i="11"/>
  <c r="T5245" i="11"/>
  <c r="T5244" i="11"/>
  <c r="T5243" i="11"/>
  <c r="T5242" i="11"/>
  <c r="T5241" i="11"/>
  <c r="T5240" i="11"/>
  <c r="T5239" i="11"/>
  <c r="T5238" i="11"/>
  <c r="T5237" i="11"/>
  <c r="T5236" i="11"/>
  <c r="T5235" i="11"/>
  <c r="T5234" i="11"/>
  <c r="T5233" i="11"/>
  <c r="T5232" i="11"/>
  <c r="T5231" i="11"/>
  <c r="T5230" i="11"/>
  <c r="T5229" i="11"/>
  <c r="T5228" i="11"/>
  <c r="T5227" i="11"/>
  <c r="T5226" i="11"/>
  <c r="T5225" i="11"/>
  <c r="T5224" i="11"/>
  <c r="T5223" i="11"/>
  <c r="T5222" i="11"/>
  <c r="T5221" i="11"/>
  <c r="T5220" i="11"/>
  <c r="T5219" i="11"/>
  <c r="T5218" i="11"/>
  <c r="T5217" i="11"/>
  <c r="T5216" i="11"/>
  <c r="T5215" i="11"/>
  <c r="T5214" i="11"/>
  <c r="T5213" i="11"/>
  <c r="T5212" i="11"/>
  <c r="T5211" i="11"/>
  <c r="T5210" i="11"/>
  <c r="T5209" i="11"/>
  <c r="T5208" i="11"/>
  <c r="T5207" i="11"/>
  <c r="T5206" i="11"/>
  <c r="T5205" i="11"/>
  <c r="T5204" i="11"/>
  <c r="T5203" i="11"/>
  <c r="T5202" i="11"/>
  <c r="T5201" i="11"/>
  <c r="T5199" i="11"/>
  <c r="T5197" i="11"/>
  <c r="T5195" i="11"/>
  <c r="T5193" i="11"/>
  <c r="T5191" i="11"/>
  <c r="T5189" i="11"/>
  <c r="T5187" i="11"/>
  <c r="T5186" i="11"/>
  <c r="T5185" i="11"/>
  <c r="T5183" i="11"/>
  <c r="T5181" i="11"/>
  <c r="T5179" i="11"/>
  <c r="T5178" i="11"/>
  <c r="T5177" i="11"/>
  <c r="T5175" i="11"/>
  <c r="T5174" i="11"/>
  <c r="T5173" i="11"/>
  <c r="T5171" i="11"/>
  <c r="T5170" i="11"/>
  <c r="T5169" i="11"/>
  <c r="T5166" i="11"/>
  <c r="T5165" i="11"/>
  <c r="T5163" i="11"/>
  <c r="T5161" i="11"/>
  <c r="T5159" i="11"/>
  <c r="T5158" i="11"/>
  <c r="T5157" i="11"/>
  <c r="T5155" i="11"/>
  <c r="T5153" i="11"/>
  <c r="T5151" i="11"/>
  <c r="T5150" i="11"/>
  <c r="T5149" i="11"/>
  <c r="T5146" i="11"/>
  <c r="T5145" i="11"/>
  <c r="T5143" i="11"/>
  <c r="T5142" i="11"/>
  <c r="T5141" i="11"/>
  <c r="T5139" i="11"/>
  <c r="T5138" i="11"/>
  <c r="T5137" i="11"/>
  <c r="T5134" i="11"/>
  <c r="T5133" i="11"/>
  <c r="T5131" i="11"/>
  <c r="T5130" i="11"/>
  <c r="T5129" i="11"/>
  <c r="T5127" i="11"/>
  <c r="T5126" i="11"/>
  <c r="T5125" i="11"/>
  <c r="T5123" i="11"/>
  <c r="T5122" i="11"/>
  <c r="T5119" i="11"/>
  <c r="T5118" i="11"/>
  <c r="T5117" i="11"/>
  <c r="T5115" i="11"/>
  <c r="T5114" i="11"/>
  <c r="T5113" i="11"/>
  <c r="T5111" i="11"/>
  <c r="T5110" i="11"/>
  <c r="T5109" i="11"/>
  <c r="T5107" i="11"/>
  <c r="T5106" i="11"/>
  <c r="T5105" i="11"/>
  <c r="T5103" i="11"/>
  <c r="T5102" i="11"/>
  <c r="T5101" i="11"/>
  <c r="T5099" i="11"/>
  <c r="T5098" i="11"/>
  <c r="T5097" i="11"/>
  <c r="T5095" i="11"/>
  <c r="T5094" i="11"/>
  <c r="T5093" i="11"/>
  <c r="T5091" i="11"/>
  <c r="T5089" i="11"/>
  <c r="T5087" i="11"/>
  <c r="T5086" i="11"/>
  <c r="T5085" i="11"/>
  <c r="T5083" i="11"/>
  <c r="T5082" i="11"/>
  <c r="T5081" i="11"/>
  <c r="T5079" i="11"/>
  <c r="T5078" i="11"/>
  <c r="T5075" i="11"/>
  <c r="T5074" i="11"/>
  <c r="T5073" i="11"/>
  <c r="T5070" i="11"/>
  <c r="T5069" i="11"/>
  <c r="T5067" i="11"/>
  <c r="T5066" i="11"/>
  <c r="T5065" i="11"/>
  <c r="T5063" i="11"/>
  <c r="T5062" i="11"/>
  <c r="T5061" i="11"/>
  <c r="T5058" i="11"/>
  <c r="T5057" i="11"/>
  <c r="T5055" i="11"/>
  <c r="T5054" i="11"/>
  <c r="T5053" i="11"/>
  <c r="T5050" i="11"/>
  <c r="T5049" i="11"/>
  <c r="T5048" i="11"/>
  <c r="T5047" i="11"/>
  <c r="T5046" i="11"/>
  <c r="T5045" i="11"/>
  <c r="T5043" i="11"/>
  <c r="T5042" i="11"/>
  <c r="T5041" i="11"/>
  <c r="T5040" i="11"/>
  <c r="T5039" i="11"/>
  <c r="T5038" i="11"/>
  <c r="T5037" i="11"/>
  <c r="T5036" i="11"/>
  <c r="T5033" i="11"/>
  <c r="T5032" i="11"/>
  <c r="T5031" i="11"/>
  <c r="T5030" i="11"/>
  <c r="T5029" i="11"/>
  <c r="T5028" i="11"/>
  <c r="T5027" i="11"/>
  <c r="T5026" i="11"/>
  <c r="T5025" i="11"/>
  <c r="T5024" i="11"/>
  <c r="T5023" i="11"/>
  <c r="T5022" i="11"/>
  <c r="T5021" i="11"/>
  <c r="T5020" i="11"/>
  <c r="T5019" i="11"/>
  <c r="T5018" i="11"/>
  <c r="T5017" i="11"/>
  <c r="T5016" i="11"/>
  <c r="T5015" i="11"/>
  <c r="T5014" i="11"/>
  <c r="T5012" i="11"/>
  <c r="T5011" i="11"/>
  <c r="T5010" i="11"/>
  <c r="T5008" i="11"/>
  <c r="T4901" i="11"/>
  <c r="AO5195" i="11"/>
  <c r="AO5193" i="11"/>
  <c r="AO5191" i="11"/>
  <c r="AO5189" i="11"/>
  <c r="AO5186" i="11"/>
  <c r="AO5182" i="11"/>
  <c r="AO5181" i="11"/>
  <c r="AO5179" i="11"/>
  <c r="AO5175" i="11"/>
  <c r="AO5173" i="11"/>
  <c r="AO5171" i="11"/>
  <c r="AO5169" i="11"/>
  <c r="AO5167" i="11"/>
  <c r="AP4900" i="11"/>
  <c r="U4900" i="11" s="1"/>
  <c r="AP4868" i="11"/>
  <c r="U4868" i="11" s="1"/>
  <c r="T4900" i="11"/>
  <c r="T4897" i="11"/>
  <c r="AP4896" i="11"/>
  <c r="U4896" i="11" s="1"/>
  <c r="T4896" i="11"/>
  <c r="T4893" i="11"/>
  <c r="AP4892" i="11"/>
  <c r="U4892" i="11" s="1"/>
  <c r="T4892" i="11"/>
  <c r="T4889" i="11"/>
  <c r="AP4888" i="11"/>
  <c r="U4888" i="11" s="1"/>
  <c r="T4888" i="11"/>
  <c r="T4885" i="11"/>
  <c r="T4884" i="11"/>
  <c r="T4881" i="11"/>
  <c r="T4880" i="11"/>
  <c r="T4877" i="11"/>
  <c r="T4876" i="11"/>
  <c r="T4873" i="11"/>
  <c r="T4872" i="11"/>
  <c r="T4869" i="11"/>
  <c r="T4867" i="11"/>
  <c r="T4866" i="11"/>
  <c r="T4863" i="11"/>
  <c r="T4862" i="11"/>
  <c r="T4859" i="11"/>
  <c r="T4858" i="11"/>
  <c r="T4855" i="11"/>
  <c r="T4854" i="11"/>
  <c r="T4851" i="11"/>
  <c r="T4850" i="11"/>
  <c r="T4847" i="11"/>
  <c r="T4846" i="11"/>
  <c r="T4843" i="11"/>
  <c r="T4842" i="11"/>
  <c r="T4839" i="11"/>
  <c r="T4838" i="11"/>
  <c r="T4868" i="11"/>
  <c r="T4865" i="11"/>
  <c r="AP4864" i="11"/>
  <c r="U4864" i="11" s="1"/>
  <c r="T4864" i="11"/>
  <c r="T4861" i="11"/>
  <c r="AP4860" i="11"/>
  <c r="U4860" i="11" s="1"/>
  <c r="T4860" i="11"/>
  <c r="T4857" i="11"/>
  <c r="AP4856" i="11"/>
  <c r="U4856" i="11" s="1"/>
  <c r="T4856" i="11"/>
  <c r="T4853" i="11"/>
  <c r="T4852" i="11"/>
  <c r="T4849" i="11"/>
  <c r="T4848" i="11"/>
  <c r="T4845" i="11"/>
  <c r="T4844" i="11"/>
  <c r="T4841" i="11"/>
  <c r="T4840" i="11"/>
  <c r="T4837" i="11"/>
  <c r="T4835" i="11"/>
  <c r="T4834" i="11"/>
  <c r="T4831" i="11"/>
  <c r="T4830" i="11"/>
  <c r="T4827" i="11"/>
  <c r="T4826" i="11"/>
  <c r="T4823" i="11"/>
  <c r="T4822" i="11"/>
  <c r="T4819" i="11"/>
  <c r="T4818" i="11"/>
  <c r="T4815" i="11"/>
  <c r="T4814" i="11"/>
  <c r="T4811" i="11"/>
  <c r="T4810" i="11"/>
  <c r="T4807" i="11"/>
  <c r="T4805" i="11"/>
  <c r="T4836" i="11"/>
  <c r="T4833" i="11"/>
  <c r="AP4832" i="11"/>
  <c r="U4832" i="11" s="1"/>
  <c r="T4832" i="11"/>
  <c r="T4829" i="11"/>
  <c r="AP4828" i="11"/>
  <c r="U4828" i="11" s="1"/>
  <c r="T4828" i="11"/>
  <c r="T4825" i="11"/>
  <c r="AP4824" i="11"/>
  <c r="U4824" i="11" s="1"/>
  <c r="T4824" i="11"/>
  <c r="T4821" i="11"/>
  <c r="T4820" i="11"/>
  <c r="T4817" i="11"/>
  <c r="T4816" i="11"/>
  <c r="T4813" i="11"/>
  <c r="T4812" i="11"/>
  <c r="T4809" i="11"/>
  <c r="T4808" i="11"/>
  <c r="T4806" i="11"/>
  <c r="T4804" i="11"/>
  <c r="T4803" i="11"/>
  <c r="T4801" i="11"/>
  <c r="T4799" i="11"/>
  <c r="T4797" i="11"/>
  <c r="T4795" i="11"/>
  <c r="T4793" i="11"/>
  <c r="T4791" i="11"/>
  <c r="T4789" i="11"/>
  <c r="T4787" i="11"/>
  <c r="T4785" i="11"/>
  <c r="T4783" i="11"/>
  <c r="T4781" i="11"/>
  <c r="T4779" i="11"/>
  <c r="T4777" i="11"/>
  <c r="T4775" i="11"/>
  <c r="T4773" i="11"/>
  <c r="AP4852" i="11"/>
  <c r="U4852" i="11" s="1"/>
  <c r="AP4848" i="11"/>
  <c r="U4848" i="11" s="1"/>
  <c r="AP4844" i="11"/>
  <c r="U4844" i="11" s="1"/>
  <c r="AP4840" i="11"/>
  <c r="U4840" i="11" s="1"/>
  <c r="AP4807" i="11"/>
  <c r="U4807" i="11" s="1"/>
  <c r="T4770" i="11"/>
  <c r="T4768" i="11"/>
  <c r="AP4767" i="11"/>
  <c r="U4767" i="11" s="1"/>
  <c r="T4766" i="11"/>
  <c r="T4764" i="11"/>
  <c r="AP4763" i="11"/>
  <c r="U4763" i="11" s="1"/>
  <c r="T4762" i="11"/>
  <c r="T4760" i="11"/>
  <c r="AP4759" i="11"/>
  <c r="U4759" i="11" s="1"/>
  <c r="T4758" i="11"/>
  <c r="T4756" i="11"/>
  <c r="T4754" i="11"/>
  <c r="T4752" i="11"/>
  <c r="T4750" i="11"/>
  <c r="T4748" i="11"/>
  <c r="T4746" i="11"/>
  <c r="T4744" i="11"/>
  <c r="T4742" i="11"/>
  <c r="T5007" i="11"/>
  <c r="T5006" i="11"/>
  <c r="T5005" i="11"/>
  <c r="T5004" i="11"/>
  <c r="T5003" i="11"/>
  <c r="T5002" i="11"/>
  <c r="T5001" i="11"/>
  <c r="T5000" i="11"/>
  <c r="T4999" i="11"/>
  <c r="T4998" i="11"/>
  <c r="T4997" i="11"/>
  <c r="T4996" i="11"/>
  <c r="T4995" i="11"/>
  <c r="T4993" i="11"/>
  <c r="T4992" i="11"/>
  <c r="T4991" i="11"/>
  <c r="T4990" i="11"/>
  <c r="T4989" i="11"/>
  <c r="T4988" i="11"/>
  <c r="T4987" i="11"/>
  <c r="T4986" i="11"/>
  <c r="T4985" i="11"/>
  <c r="T4984" i="11"/>
  <c r="T4983" i="11"/>
  <c r="T4981" i="11"/>
  <c r="T4978" i="11"/>
  <c r="T4977" i="11"/>
  <c r="T4976" i="11"/>
  <c r="T4975" i="11"/>
  <c r="T4974" i="11"/>
  <c r="T4973" i="11"/>
  <c r="T4972" i="11"/>
  <c r="T4971" i="11"/>
  <c r="T4970" i="11"/>
  <c r="T4969" i="11"/>
  <c r="T4968" i="11"/>
  <c r="T4967" i="11"/>
  <c r="T4966" i="11"/>
  <c r="T4965" i="11"/>
  <c r="T4964" i="11"/>
  <c r="T4963" i="11"/>
  <c r="T4962" i="11"/>
  <c r="T4961" i="11"/>
  <c r="T4960" i="11"/>
  <c r="T4959" i="11"/>
  <c r="T4958" i="11"/>
  <c r="T4957" i="11"/>
  <c r="T4955" i="11"/>
  <c r="T4954" i="11"/>
  <c r="T4953" i="11"/>
  <c r="T4952" i="11"/>
  <c r="T4951" i="11"/>
  <c r="T4950" i="11"/>
  <c r="T4949" i="11"/>
  <c r="T4948" i="11"/>
  <c r="T4947" i="11"/>
  <c r="T4946" i="11"/>
  <c r="T4945" i="11"/>
  <c r="T4944" i="11"/>
  <c r="T4943" i="11"/>
  <c r="T4942" i="11"/>
  <c r="T4941" i="11"/>
  <c r="T4940" i="11"/>
  <c r="T4939" i="11"/>
  <c r="T4938" i="11"/>
  <c r="T4937" i="11"/>
  <c r="T4936" i="11"/>
  <c r="T4935" i="11"/>
  <c r="T4934" i="11"/>
  <c r="T4933" i="11"/>
  <c r="T4932" i="11"/>
  <c r="T4931" i="11"/>
  <c r="T4930" i="11"/>
  <c r="T4929" i="11"/>
  <c r="T4928" i="11"/>
  <c r="T4927" i="11"/>
  <c r="T4926" i="11"/>
  <c r="T4925" i="11"/>
  <c r="T4924" i="11"/>
  <c r="T4923" i="11"/>
  <c r="AP4820" i="11"/>
  <c r="U4820" i="11" s="1"/>
  <c r="AP4816" i="11"/>
  <c r="U4816" i="11" s="1"/>
  <c r="AP4812" i="11"/>
  <c r="U4812" i="11" s="1"/>
  <c r="AP4808" i="11"/>
  <c r="U4808" i="11" s="1"/>
  <c r="T4921" i="11"/>
  <c r="T4920" i="11"/>
  <c r="T4919" i="11"/>
  <c r="T4918" i="11"/>
  <c r="T4917" i="11"/>
  <c r="T4916" i="11"/>
  <c r="T4915" i="11"/>
  <c r="T4914" i="11"/>
  <c r="T4913" i="11"/>
  <c r="T4912" i="11"/>
  <c r="T4911" i="11"/>
  <c r="T4910" i="11"/>
  <c r="T4909" i="11"/>
  <c r="T4908" i="11"/>
  <c r="T4907" i="11"/>
  <c r="T4906" i="11"/>
  <c r="T4905" i="11"/>
  <c r="T4904" i="11"/>
  <c r="T4903" i="11"/>
  <c r="T4902" i="11"/>
  <c r="AP4787" i="11"/>
  <c r="U4787" i="11" s="1"/>
  <c r="AP4783" i="11"/>
  <c r="U4783" i="11" s="1"/>
  <c r="AP4779" i="11"/>
  <c r="U4779" i="11" s="1"/>
  <c r="AP4775" i="11"/>
  <c r="U4775" i="11" s="1"/>
  <c r="AP4755" i="11"/>
  <c r="U4755" i="11" s="1"/>
  <c r="AP4751" i="11"/>
  <c r="U4751" i="11" s="1"/>
  <c r="AP4747" i="11"/>
  <c r="U4747" i="11" s="1"/>
  <c r="AP4743" i="11"/>
  <c r="U4743" i="11" s="1"/>
  <c r="T4632" i="11"/>
  <c r="T4631" i="11"/>
  <c r="T4630" i="11"/>
  <c r="T4629" i="11"/>
  <c r="T4628" i="11"/>
  <c r="T4627" i="11"/>
  <c r="T4626" i="11"/>
  <c r="T4625" i="11"/>
  <c r="T4624" i="11"/>
  <c r="T4623" i="11"/>
  <c r="T4622" i="11"/>
  <c r="T4621" i="11"/>
  <c r="T4620" i="11"/>
  <c r="T4619" i="11"/>
  <c r="T4618" i="11"/>
  <c r="T4617" i="11"/>
  <c r="T4616" i="11"/>
  <c r="T4615" i="11"/>
  <c r="T4614" i="11"/>
  <c r="T4613" i="11"/>
  <c r="T4612" i="11"/>
  <c r="T4611" i="11"/>
  <c r="T4610" i="11"/>
  <c r="T4609" i="11"/>
  <c r="T4608" i="11"/>
  <c r="T4607" i="11"/>
  <c r="T4606" i="11"/>
  <c r="T4605" i="11"/>
  <c r="T4604" i="11"/>
  <c r="T4603" i="11"/>
  <c r="T4602" i="11"/>
  <c r="T4601" i="11"/>
  <c r="T4600" i="11"/>
  <c r="T4599" i="11"/>
  <c r="T4598" i="11"/>
  <c r="T4597" i="11"/>
  <c r="T4596" i="11"/>
  <c r="T4595" i="11"/>
  <c r="T4594" i="11"/>
  <c r="T4593" i="11"/>
  <c r="T4592" i="11"/>
  <c r="T4591" i="11"/>
  <c r="T4590" i="11"/>
  <c r="T4589" i="11"/>
  <c r="T4588" i="11"/>
  <c r="T4587" i="11"/>
  <c r="T4586" i="11"/>
  <c r="T4585" i="11"/>
  <c r="T4584" i="11"/>
  <c r="T4583" i="11"/>
  <c r="T4582" i="11"/>
  <c r="T4581" i="11"/>
  <c r="T4580" i="11"/>
  <c r="T4579" i="11"/>
  <c r="T4578" i="11"/>
  <c r="T4577" i="11"/>
  <c r="T4576" i="11"/>
  <c r="T4575" i="11"/>
  <c r="T4574" i="11"/>
  <c r="T4573" i="11"/>
  <c r="T4572" i="11"/>
  <c r="T4571" i="11"/>
  <c r="T4570" i="11"/>
  <c r="T4569" i="11"/>
  <c r="T4568" i="11"/>
  <c r="T4567" i="11"/>
  <c r="T4566" i="11"/>
  <c r="T4565" i="11"/>
  <c r="T4564" i="11"/>
  <c r="T4563" i="11"/>
  <c r="T4562" i="11"/>
  <c r="T4561" i="11"/>
  <c r="T4560" i="11"/>
  <c r="T4559" i="11"/>
  <c r="T4558" i="11"/>
  <c r="T4557" i="11"/>
  <c r="T4556" i="11"/>
  <c r="T4555" i="11"/>
  <c r="T4554" i="11"/>
  <c r="T4553" i="11"/>
  <c r="T4552" i="11"/>
  <c r="T4551" i="11"/>
  <c r="T4550" i="11"/>
  <c r="T4549" i="11"/>
  <c r="T4548" i="11"/>
  <c r="T4547" i="11"/>
  <c r="T4546" i="11"/>
  <c r="T4545" i="11"/>
  <c r="T4544" i="11"/>
  <c r="T4543" i="11"/>
  <c r="T4542" i="11"/>
  <c r="T4541" i="11"/>
  <c r="T4540" i="11"/>
  <c r="T4539" i="11"/>
  <c r="T4538" i="11"/>
  <c r="T4537" i="11"/>
  <c r="T4536" i="11"/>
  <c r="T4535" i="11"/>
  <c r="T4534" i="11"/>
  <c r="T4533" i="11"/>
  <c r="T4532" i="11"/>
  <c r="T4531" i="11"/>
  <c r="T4530" i="11"/>
  <c r="T4529" i="11"/>
  <c r="T4528" i="11"/>
  <c r="T4527" i="11"/>
  <c r="T4526" i="11"/>
  <c r="T4525" i="11"/>
  <c r="T4524" i="11"/>
  <c r="T4523" i="11"/>
  <c r="T4522" i="11"/>
  <c r="T4521" i="11"/>
  <c r="T4520" i="11"/>
  <c r="T4519" i="11"/>
  <c r="T4518" i="11"/>
  <c r="T4517" i="11"/>
  <c r="T4516" i="11"/>
  <c r="T4515" i="11"/>
  <c r="T4514" i="11"/>
  <c r="T4513" i="11"/>
  <c r="T4512" i="11"/>
  <c r="T4511" i="11"/>
  <c r="T4510" i="11"/>
  <c r="T4509" i="11"/>
  <c r="T4508" i="11"/>
  <c r="T4507" i="11"/>
  <c r="T4506" i="11"/>
  <c r="T4505" i="11"/>
  <c r="T4504" i="11"/>
  <c r="T4503" i="11"/>
  <c r="T4502" i="11"/>
  <c r="T4501" i="11"/>
  <c r="T4500" i="11"/>
  <c r="T4499" i="11"/>
  <c r="T4498" i="11"/>
  <c r="T4497" i="11"/>
  <c r="T4496" i="11"/>
  <c r="T4495" i="11"/>
  <c r="T4494" i="11"/>
  <c r="T4493" i="11"/>
  <c r="T4492" i="11"/>
  <c r="T4491" i="11"/>
  <c r="T4490" i="11"/>
  <c r="T4489" i="11"/>
  <c r="T4488" i="11"/>
  <c r="T4487" i="11"/>
  <c r="T4486" i="11"/>
  <c r="T4485" i="11"/>
  <c r="T4484" i="11"/>
  <c r="T4483" i="11"/>
  <c r="T4482" i="11"/>
  <c r="T4481" i="11"/>
  <c r="T4480" i="11"/>
  <c r="T4479" i="11"/>
  <c r="T4478" i="11"/>
  <c r="T4477" i="11"/>
  <c r="T4476" i="11"/>
  <c r="T4475" i="11"/>
  <c r="T4474" i="11"/>
  <c r="T4473" i="11"/>
  <c r="T4472" i="11"/>
  <c r="T4471" i="11"/>
  <c r="T4470" i="11"/>
  <c r="T4469" i="11"/>
  <c r="T4468" i="11"/>
  <c r="T4467" i="11"/>
  <c r="T4466" i="11"/>
  <c r="T4465" i="11"/>
  <c r="T4464" i="11"/>
  <c r="T4463" i="11"/>
  <c r="T4358" i="11"/>
  <c r="T4346" i="11"/>
  <c r="T4344" i="11"/>
  <c r="T4342" i="11"/>
  <c r="T4340" i="11"/>
  <c r="T4461" i="11"/>
  <c r="T4459" i="11"/>
  <c r="T4457" i="11"/>
  <c r="T4455" i="11"/>
  <c r="T4453" i="11"/>
  <c r="T4451" i="11"/>
  <c r="T4449" i="11"/>
  <c r="T4447" i="11"/>
  <c r="T4445" i="11"/>
  <c r="T4443" i="11"/>
  <c r="T4441" i="11"/>
  <c r="T4439" i="11"/>
  <c r="T4437" i="11"/>
  <c r="T4435" i="11"/>
  <c r="T4433" i="11"/>
  <c r="T4431" i="11"/>
  <c r="T4429" i="11"/>
  <c r="T4427" i="11"/>
  <c r="T4425" i="11"/>
  <c r="T4423" i="11"/>
  <c r="T4421" i="11"/>
  <c r="T4419" i="11"/>
  <c r="T4417" i="11"/>
  <c r="T4415" i="11"/>
  <c r="T4413" i="11"/>
  <c r="T4411" i="11"/>
  <c r="T4409" i="11"/>
  <c r="T4407" i="11"/>
  <c r="T4405" i="11"/>
  <c r="T4403" i="11"/>
  <c r="T4401" i="11"/>
  <c r="T4399" i="11"/>
  <c r="T4397" i="11"/>
  <c r="T4395" i="11"/>
  <c r="T4393" i="11"/>
  <c r="T4391" i="11"/>
  <c r="T4389" i="11"/>
  <c r="T4387" i="11"/>
  <c r="T4385" i="11"/>
  <c r="T4383" i="11"/>
  <c r="T4381" i="11"/>
  <c r="T4379" i="11"/>
  <c r="T4377" i="11"/>
  <c r="T4375" i="11"/>
  <c r="T4373" i="11"/>
  <c r="T4371" i="11"/>
  <c r="T4369" i="11"/>
  <c r="T4367" i="11"/>
  <c r="T4365" i="11"/>
  <c r="T4364" i="11"/>
  <c r="AP4362" i="11"/>
  <c r="U4362" i="11" s="1"/>
  <c r="AP4358" i="11"/>
  <c r="U4358" i="11" s="1"/>
  <c r="T4356" i="11"/>
  <c r="T4332" i="11"/>
  <c r="T4300" i="11"/>
  <c r="T4292" i="11"/>
  <c r="AP4354" i="11"/>
  <c r="U4354" i="11" s="1"/>
  <c r="AP4338" i="11"/>
  <c r="U4338" i="11" s="1"/>
  <c r="T4294" i="11"/>
  <c r="AP4198" i="11"/>
  <c r="U4198" i="11" s="1"/>
  <c r="AP4197" i="11"/>
  <c r="U4197" i="11" s="1"/>
  <c r="AO4193" i="11"/>
  <c r="T4191" i="11"/>
  <c r="AP4189" i="11"/>
  <c r="U4189" i="11" s="1"/>
  <c r="T4189" i="11"/>
  <c r="AO4174" i="11"/>
  <c r="AO4168" i="11"/>
  <c r="T4164" i="11"/>
  <c r="T4163" i="11"/>
  <c r="T4139" i="11"/>
  <c r="AO4137" i="11"/>
  <c r="AP4090" i="11"/>
  <c r="U4090" i="11" s="1"/>
  <c r="T4087" i="11"/>
  <c r="AP4074" i="11"/>
  <c r="U4074" i="11" s="1"/>
  <c r="AO4072" i="11"/>
  <c r="AP4066" i="11"/>
  <c r="U4066" i="11" s="1"/>
  <c r="T4063" i="11"/>
  <c r="AP4050" i="11"/>
  <c r="U4050" i="11" s="1"/>
  <c r="AO4025" i="11"/>
  <c r="AO4024" i="11"/>
  <c r="AP4021" i="11"/>
  <c r="U4021" i="11" s="1"/>
  <c r="T4015" i="11"/>
  <c r="AO3993" i="11"/>
  <c r="T3991" i="11"/>
  <c r="AO3988" i="11"/>
  <c r="AP3978" i="11"/>
  <c r="U3978" i="11" s="1"/>
  <c r="AO3976" i="11"/>
  <c r="AP3973" i="11"/>
  <c r="U3973" i="11" s="1"/>
  <c r="T3967" i="11"/>
  <c r="T3946" i="11"/>
  <c r="AP3942" i="11"/>
  <c r="U3942" i="11" s="1"/>
  <c r="T3939" i="11"/>
  <c r="T3926" i="11"/>
  <c r="AO3901" i="11"/>
  <c r="AO3900" i="11"/>
  <c r="AO3896" i="11"/>
  <c r="T3882" i="11"/>
  <c r="T3880" i="11"/>
  <c r="T3852" i="11"/>
  <c r="AP4326" i="11"/>
  <c r="U4326" i="11" s="1"/>
  <c r="AP4310" i="11"/>
  <c r="U4310" i="11" s="1"/>
  <c r="AP4290" i="11"/>
  <c r="U4290" i="11" s="1"/>
  <c r="T4290" i="11"/>
  <c r="T4288" i="11"/>
  <c r="T4286" i="11"/>
  <c r="T4284" i="11"/>
  <c r="T4282" i="11"/>
  <c r="T4280" i="11"/>
  <c r="T4278" i="11"/>
  <c r="T4276" i="11"/>
  <c r="T4274" i="11"/>
  <c r="T4272" i="11"/>
  <c r="T4270" i="11"/>
  <c r="T4268" i="11"/>
  <c r="T4193" i="11"/>
  <c r="AO4172" i="11"/>
  <c r="T4168" i="11"/>
  <c r="AO4144" i="11"/>
  <c r="AO4120" i="11"/>
  <c r="T4114" i="11"/>
  <c r="AO4112" i="11"/>
  <c r="AO4109" i="11"/>
  <c r="AP4098" i="11"/>
  <c r="U4098" i="11" s="1"/>
  <c r="AO4097" i="11"/>
  <c r="AO4096" i="11"/>
  <c r="T4090" i="11"/>
  <c r="T4066" i="11"/>
  <c r="AO4044" i="11"/>
  <c r="T4042" i="11"/>
  <c r="AO4036" i="11"/>
  <c r="T4018" i="11"/>
  <c r="AO3997" i="11"/>
  <c r="AO3996" i="11"/>
  <c r="T3994" i="11"/>
  <c r="T3970" i="11"/>
  <c r="AO3960" i="11"/>
  <c r="T3942" i="11"/>
  <c r="T3922" i="11"/>
  <c r="AO3888" i="11"/>
  <c r="T3870" i="11"/>
  <c r="T3868" i="11"/>
  <c r="T3856" i="11"/>
  <c r="T4338" i="11"/>
  <c r="T4336" i="11"/>
  <c r="T4334" i="11"/>
  <c r="AP4306" i="11"/>
  <c r="U4306" i="11" s="1"/>
  <c r="AP4302" i="11"/>
  <c r="U4302" i="11" s="1"/>
  <c r="AP4298" i="11"/>
  <c r="U4298" i="11" s="1"/>
  <c r="T4289" i="11"/>
  <c r="T4285" i="11"/>
  <c r="T4283" i="11"/>
  <c r="T4281" i="11"/>
  <c r="T4279" i="11"/>
  <c r="T4277" i="11"/>
  <c r="T4275" i="11"/>
  <c r="T4273" i="11"/>
  <c r="T4271" i="11"/>
  <c r="T4269" i="11"/>
  <c r="T4267" i="11"/>
  <c r="T4266" i="11"/>
  <c r="T4264" i="11"/>
  <c r="T4262" i="11"/>
  <c r="T4260" i="11"/>
  <c r="AP4258" i="11"/>
  <c r="U4258" i="11" s="1"/>
  <c r="T4258" i="11"/>
  <c r="T4256" i="11"/>
  <c r="T4254" i="11"/>
  <c r="T4252" i="11"/>
  <c r="T4250" i="11"/>
  <c r="T4248" i="11"/>
  <c r="T4246" i="11"/>
  <c r="T4244" i="11"/>
  <c r="T4242" i="11"/>
  <c r="T4240" i="11"/>
  <c r="AP4191" i="11"/>
  <c r="U4191" i="11" s="1"/>
  <c r="T4183" i="11"/>
  <c r="AP4182" i="11"/>
  <c r="U4182" i="11" s="1"/>
  <c r="AO4170" i="11"/>
  <c r="AO4169" i="11"/>
  <c r="AP4166" i="11"/>
  <c r="U4166" i="11" s="1"/>
  <c r="T4162" i="11"/>
  <c r="AO4157" i="11"/>
  <c r="T4155" i="11"/>
  <c r="AO4141" i="11"/>
  <c r="T4138" i="11"/>
  <c r="T4131" i="11"/>
  <c r="AO4128" i="11"/>
  <c r="AO4116" i="11"/>
  <c r="AP4113" i="11"/>
  <c r="U4113" i="11" s="1"/>
  <c r="AO4108" i="11"/>
  <c r="T4107" i="11"/>
  <c r="AO4084" i="11"/>
  <c r="T4083" i="11"/>
  <c r="AP4082" i="11"/>
  <c r="U4082" i="11" s="1"/>
  <c r="AO4069" i="11"/>
  <c r="AO4068" i="11"/>
  <c r="AO4065" i="11"/>
  <c r="T4035" i="11"/>
  <c r="AO4017" i="11"/>
  <c r="T4011" i="11"/>
  <c r="AO4009" i="11"/>
  <c r="AO3992" i="11"/>
  <c r="AP3962" i="11"/>
  <c r="U3962" i="11" s="1"/>
  <c r="T3959" i="11"/>
  <c r="AO3944" i="11"/>
  <c r="AO3925" i="11"/>
  <c r="AO3924" i="11"/>
  <c r="AO3880" i="11"/>
  <c r="AO3872" i="11"/>
  <c r="AO3864" i="11"/>
  <c r="AP3846" i="11"/>
  <c r="U3846" i="11" s="1"/>
  <c r="T3832" i="11"/>
  <c r="AP4350" i="11"/>
  <c r="U4350" i="11" s="1"/>
  <c r="T4337" i="11"/>
  <c r="AP4334" i="11"/>
  <c r="U4334" i="11" s="1"/>
  <c r="T4333" i="11"/>
  <c r="T4330" i="11"/>
  <c r="T4328" i="11"/>
  <c r="T4326" i="11"/>
  <c r="T4265" i="11"/>
  <c r="T4263" i="11"/>
  <c r="T4261" i="11"/>
  <c r="T4259" i="11"/>
  <c r="T4257" i="11"/>
  <c r="T4255" i="11"/>
  <c r="T4253" i="11"/>
  <c r="T4251" i="11"/>
  <c r="T4249" i="11"/>
  <c r="T4247" i="11"/>
  <c r="T4245" i="11"/>
  <c r="T4243" i="11"/>
  <c r="T4241" i="11"/>
  <c r="T4239" i="11"/>
  <c r="T4238" i="11"/>
  <c r="T4236" i="11"/>
  <c r="T4234" i="11"/>
  <c r="T4232" i="11"/>
  <c r="T4230" i="11"/>
  <c r="T4228" i="11"/>
  <c r="AP4226" i="11"/>
  <c r="U4226" i="11" s="1"/>
  <c r="T4226" i="11"/>
  <c r="T4224" i="11"/>
  <c r="T4222" i="11"/>
  <c r="T4220" i="11"/>
  <c r="T4218" i="11"/>
  <c r="T4216" i="11"/>
  <c r="T4214" i="11"/>
  <c r="T4212" i="11"/>
  <c r="T4210" i="11"/>
  <c r="T4208" i="11"/>
  <c r="AO4188" i="11"/>
  <c r="AP4185" i="11"/>
  <c r="U4185" i="11" s="1"/>
  <c r="T4180" i="11"/>
  <c r="T4151" i="11"/>
  <c r="AP4130" i="11"/>
  <c r="U4130" i="11" s="1"/>
  <c r="T4127" i="11"/>
  <c r="AP4114" i="11"/>
  <c r="U4114" i="11" s="1"/>
  <c r="AO4089" i="11"/>
  <c r="AO4088" i="11"/>
  <c r="AP4085" i="11"/>
  <c r="U4085" i="11" s="1"/>
  <c r="AO4081" i="11"/>
  <c r="T4079" i="11"/>
  <c r="AO4057" i="11"/>
  <c r="T4055" i="11"/>
  <c r="AP4042" i="11"/>
  <c r="U4042" i="11" s="1"/>
  <c r="AO4041" i="11"/>
  <c r="T4031" i="11"/>
  <c r="AO4016" i="11"/>
  <c r="T4007" i="11"/>
  <c r="AO3989" i="11"/>
  <c r="T3986" i="11"/>
  <c r="T3983" i="11"/>
  <c r="AO3980" i="11"/>
  <c r="AO3969" i="11"/>
  <c r="T3962" i="11"/>
  <c r="T3955" i="11"/>
  <c r="AO3941" i="11"/>
  <c r="T3938" i="11"/>
  <c r="T3935" i="11"/>
  <c r="AP3910" i="11"/>
  <c r="U3910" i="11" s="1"/>
  <c r="T3907" i="11"/>
  <c r="T3848" i="11"/>
  <c r="AP4346" i="11"/>
  <c r="U4346" i="11" s="1"/>
  <c r="AP4342" i="11"/>
  <c r="U4342" i="11" s="1"/>
  <c r="T4322" i="11"/>
  <c r="T4320" i="11"/>
  <c r="T4318" i="11"/>
  <c r="AP4270" i="11"/>
  <c r="U4270" i="11" s="1"/>
  <c r="AP4234" i="11"/>
  <c r="U4234" i="11" s="1"/>
  <c r="AO4186" i="11"/>
  <c r="AO4161" i="11"/>
  <c r="AO4160" i="11"/>
  <c r="AO4156" i="11"/>
  <c r="AO4136" i="11"/>
  <c r="AO4061" i="11"/>
  <c r="AO4060" i="11"/>
  <c r="AO4037" i="11"/>
  <c r="AO4013" i="11"/>
  <c r="AO3965" i="11"/>
  <c r="AO3964" i="11"/>
  <c r="AO3961" i="11"/>
  <c r="AO3853" i="11"/>
  <c r="AO3852" i="11"/>
  <c r="T3836" i="11"/>
  <c r="T3812" i="11"/>
  <c r="T4362" i="11"/>
  <c r="T4360" i="11"/>
  <c r="T4321" i="11"/>
  <c r="T4317" i="11"/>
  <c r="T4314" i="11"/>
  <c r="T4312" i="11"/>
  <c r="T4310" i="11"/>
  <c r="AP4286" i="11"/>
  <c r="U4286" i="11" s="1"/>
  <c r="AP4282" i="11"/>
  <c r="U4282" i="11" s="1"/>
  <c r="AP4278" i="11"/>
  <c r="U4278" i="11" s="1"/>
  <c r="AP4274" i="11"/>
  <c r="U4274" i="11" s="1"/>
  <c r="T4205" i="11"/>
  <c r="T4203" i="11"/>
  <c r="AO4202" i="11"/>
  <c r="AO4184" i="11"/>
  <c r="T4176" i="11"/>
  <c r="AP4173" i="11"/>
  <c r="U4173" i="11" s="1"/>
  <c r="AO4148" i="11"/>
  <c r="T4147" i="11"/>
  <c r="AP4146" i="11"/>
  <c r="U4146" i="11" s="1"/>
  <c r="AO4133" i="11"/>
  <c r="AO4132" i="11"/>
  <c r="T4099" i="11"/>
  <c r="T4075" i="11"/>
  <c r="AO4073" i="11"/>
  <c r="AO4056" i="11"/>
  <c r="T4023" i="11"/>
  <c r="AP4010" i="11"/>
  <c r="U4010" i="11" s="1"/>
  <c r="AO4008" i="11"/>
  <c r="AP4002" i="11"/>
  <c r="U4002" i="11" s="1"/>
  <c r="T3999" i="11"/>
  <c r="AO3985" i="11"/>
  <c r="T3975" i="11"/>
  <c r="AO3956" i="11"/>
  <c r="T3954" i="11"/>
  <c r="AO3952" i="11"/>
  <c r="T3951" i="11"/>
  <c r="T3934" i="11"/>
  <c r="AO3928" i="11"/>
  <c r="AO3917" i="11"/>
  <c r="AO3916" i="11"/>
  <c r="T4201" i="11"/>
  <c r="T4200" i="11"/>
  <c r="AO4181" i="11"/>
  <c r="AP4175" i="11"/>
  <c r="U4175" i="11" s="1"/>
  <c r="T4175" i="11"/>
  <c r="T4173" i="11"/>
  <c r="AP4154" i="11"/>
  <c r="U4154" i="11" s="1"/>
  <c r="AO4153" i="11"/>
  <c r="AO4152" i="11"/>
  <c r="AP4149" i="11"/>
  <c r="U4149" i="11" s="1"/>
  <c r="AO4145" i="11"/>
  <c r="T4143" i="11"/>
  <c r="AO4129" i="11"/>
  <c r="AO4121" i="11"/>
  <c r="T4119" i="11"/>
  <c r="AP4106" i="11"/>
  <c r="U4106" i="11" s="1"/>
  <c r="AO4105" i="11"/>
  <c r="T4095" i="11"/>
  <c r="AO4080" i="11"/>
  <c r="T4071" i="11"/>
  <c r="AO4053" i="11"/>
  <c r="T4050" i="11"/>
  <c r="AO4048" i="11"/>
  <c r="T4047" i="11"/>
  <c r="AO4045" i="11"/>
  <c r="AP4034" i="11"/>
  <c r="U4034" i="11" s="1"/>
  <c r="AO4033" i="11"/>
  <c r="AO4032" i="11"/>
  <c r="AO4028" i="11"/>
  <c r="T4026" i="11"/>
  <c r="T4002" i="11"/>
  <c r="T3995" i="11"/>
  <c r="AO3981" i="11"/>
  <c r="T3978" i="11"/>
  <c r="AO3957" i="11"/>
  <c r="AP3953" i="11"/>
  <c r="U3953" i="11" s="1"/>
  <c r="T3947" i="11"/>
  <c r="T3927" i="11"/>
  <c r="T3904" i="11"/>
  <c r="T3900" i="11"/>
  <c r="AO3832" i="11"/>
  <c r="AO3824" i="11"/>
  <c r="AO3808" i="11"/>
  <c r="AO3800" i="11"/>
  <c r="T4354" i="11"/>
  <c r="T4352" i="11"/>
  <c r="T4350" i="11"/>
  <c r="AP4330" i="11"/>
  <c r="U4330" i="11" s="1"/>
  <c r="AP4318" i="11"/>
  <c r="U4318" i="11" s="1"/>
  <c r="T4305" i="11"/>
  <c r="T4301" i="11"/>
  <c r="T4298" i="11"/>
  <c r="T4296" i="11"/>
  <c r="AP4230" i="11"/>
  <c r="U4230" i="11" s="1"/>
  <c r="AP4222" i="11"/>
  <c r="U4222" i="11" s="1"/>
  <c r="AP4218" i="11"/>
  <c r="U4218" i="11" s="1"/>
  <c r="AP4214" i="11"/>
  <c r="U4214" i="11" s="1"/>
  <c r="AP4210" i="11"/>
  <c r="U4210" i="11" s="1"/>
  <c r="AO4201" i="11"/>
  <c r="T4192" i="11"/>
  <c r="AO4190" i="11"/>
  <c r="AP4179" i="11"/>
  <c r="U4179" i="11" s="1"/>
  <c r="AP4177" i="11"/>
  <c r="U4177" i="11" s="1"/>
  <c r="T4177" i="11"/>
  <c r="T4171" i="11"/>
  <c r="T4167" i="11"/>
  <c r="AO4165" i="11"/>
  <c r="T4146" i="11"/>
  <c r="AO4125" i="11"/>
  <c r="AO4124" i="11"/>
  <c r="T4122" i="11"/>
  <c r="AO4117" i="11"/>
  <c r="T4115" i="11"/>
  <c r="AO4101" i="11"/>
  <c r="T4098" i="11"/>
  <c r="AO4093" i="11"/>
  <c r="T4091" i="11"/>
  <c r="AO4077" i="11"/>
  <c r="T4074" i="11"/>
  <c r="T4067" i="11"/>
  <c r="AO4064" i="11"/>
  <c r="AO4052" i="11"/>
  <c r="AP4049" i="11"/>
  <c r="U4049" i="11" s="1"/>
  <c r="T4043" i="11"/>
  <c r="AP4026" i="11"/>
  <c r="U4026" i="11" s="1"/>
  <c r="AO4020" i="11"/>
  <c r="T4019" i="11"/>
  <c r="AP4018" i="11"/>
  <c r="U4018" i="11" s="1"/>
  <c r="AO4005" i="11"/>
  <c r="AO4004" i="11"/>
  <c r="AO4001" i="11"/>
  <c r="AO3972" i="11"/>
  <c r="T3971" i="11"/>
  <c r="AP3970" i="11"/>
  <c r="U3970" i="11" s="1"/>
  <c r="T3943" i="11"/>
  <c r="T3930" i="11"/>
  <c r="AP3926" i="11"/>
  <c r="U3926" i="11" s="1"/>
  <c r="T3923" i="11"/>
  <c r="T3890" i="11"/>
  <c r="T3826" i="11"/>
  <c r="AP3810" i="11"/>
  <c r="U3810" i="11" s="1"/>
  <c r="T3806" i="11"/>
  <c r="AP3789" i="11"/>
  <c r="U3789" i="11" s="1"/>
  <c r="AO3788" i="11"/>
  <c r="AP3787" i="11"/>
  <c r="U3787" i="11" s="1"/>
  <c r="AO3785" i="11"/>
  <c r="AP3784" i="11"/>
  <c r="U3784" i="11" s="1"/>
  <c r="AO3775" i="11"/>
  <c r="AO3774" i="11"/>
  <c r="AO3733" i="11"/>
  <c r="AO3732" i="11"/>
  <c r="AO3731" i="11"/>
  <c r="AO3730" i="11"/>
  <c r="AO3721" i="11"/>
  <c r="AP3720" i="11"/>
  <c r="U3720" i="11" s="1"/>
  <c r="T3719" i="11"/>
  <c r="T3717" i="11"/>
  <c r="T3716" i="11"/>
  <c r="T3715" i="11"/>
  <c r="T3713" i="11"/>
  <c r="T3712" i="11"/>
  <c r="T3711" i="11"/>
  <c r="AP3708" i="11"/>
  <c r="U3708" i="11" s="1"/>
  <c r="AP3707" i="11"/>
  <c r="U3707" i="11" s="1"/>
  <c r="AP3652" i="11"/>
  <c r="U3652" i="11" s="1"/>
  <c r="AP3651" i="11"/>
  <c r="U3651" i="11" s="1"/>
  <c r="AP3649" i="11"/>
  <c r="U3649" i="11" s="1"/>
  <c r="AP3648" i="11"/>
  <c r="U3648" i="11" s="1"/>
  <c r="AP3636" i="11"/>
  <c r="U3636" i="11" s="1"/>
  <c r="T3635" i="11"/>
  <c r="T3633" i="11"/>
  <c r="T3632" i="11"/>
  <c r="T3631" i="11"/>
  <c r="T3629" i="11"/>
  <c r="T3628" i="11"/>
  <c r="T3627" i="11"/>
  <c r="T3625" i="11"/>
  <c r="AP3623" i="11"/>
  <c r="U3623" i="11" s="1"/>
  <c r="AP3621" i="11"/>
  <c r="U3621" i="11" s="1"/>
  <c r="AO3601" i="11"/>
  <c r="T3595" i="11"/>
  <c r="T3593" i="11"/>
  <c r="AP3572" i="11"/>
  <c r="U3572" i="11" s="1"/>
  <c r="T3571" i="11"/>
  <c r="T3569" i="11"/>
  <c r="AO3566" i="11"/>
  <c r="T3523" i="11"/>
  <c r="AP3520" i="11"/>
  <c r="U3520" i="11" s="1"/>
  <c r="AO3513" i="11"/>
  <c r="T3499" i="11"/>
  <c r="T3497" i="11"/>
  <c r="T3494" i="11"/>
  <c r="AO3489" i="11"/>
  <c r="T3472" i="11"/>
  <c r="AP3463" i="11"/>
  <c r="U3463" i="11" s="1"/>
  <c r="AP3448" i="11"/>
  <c r="U3448" i="11" s="1"/>
  <c r="AP3446" i="11"/>
  <c r="U3446" i="11" s="1"/>
  <c r="AO3442" i="11"/>
  <c r="AO3441" i="11"/>
  <c r="T3413" i="11"/>
  <c r="AO3295" i="11"/>
  <c r="AO3293" i="11"/>
  <c r="T3253" i="11"/>
  <c r="T3245" i="11"/>
  <c r="AO3002" i="11"/>
  <c r="AO2994" i="11"/>
  <c r="T3910" i="11"/>
  <c r="AO3892" i="11"/>
  <c r="T3883" i="11"/>
  <c r="T3866" i="11"/>
  <c r="T3863" i="11"/>
  <c r="T3846" i="11"/>
  <c r="AO3829" i="11"/>
  <c r="AO3828" i="11"/>
  <c r="AO3825" i="11"/>
  <c r="AP3822" i="11"/>
  <c r="U3822" i="11" s="1"/>
  <c r="T3819" i="11"/>
  <c r="T3802" i="11"/>
  <c r="T3799" i="11"/>
  <c r="AO3777" i="11"/>
  <c r="AP3776" i="11"/>
  <c r="U3776" i="11" s="1"/>
  <c r="AO3767" i="11"/>
  <c r="AO3766" i="11"/>
  <c r="AO3725" i="11"/>
  <c r="AO3724" i="11"/>
  <c r="AO3723" i="11"/>
  <c r="AO3722" i="11"/>
  <c r="AP3711" i="11"/>
  <c r="U3711" i="11" s="1"/>
  <c r="T3709" i="11"/>
  <c r="T3708" i="11"/>
  <c r="T3707" i="11"/>
  <c r="T3705" i="11"/>
  <c r="T3704" i="11"/>
  <c r="T3703" i="11"/>
  <c r="T3701" i="11"/>
  <c r="T3700" i="11"/>
  <c r="AP3697" i="11"/>
  <c r="U3697" i="11" s="1"/>
  <c r="AP3696" i="11"/>
  <c r="U3696" i="11" s="1"/>
  <c r="AP3641" i="11"/>
  <c r="U3641" i="11" s="1"/>
  <c r="AP3640" i="11"/>
  <c r="U3640" i="11" s="1"/>
  <c r="AP3639" i="11"/>
  <c r="U3639" i="11" s="1"/>
  <c r="AP3637" i="11"/>
  <c r="U3637" i="11" s="1"/>
  <c r="AP3625" i="11"/>
  <c r="U3625" i="11" s="1"/>
  <c r="T3624" i="11"/>
  <c r="T3623" i="11"/>
  <c r="T3621" i="11"/>
  <c r="T3620" i="11"/>
  <c r="T3619" i="11"/>
  <c r="T3618" i="11"/>
  <c r="T3617" i="11"/>
  <c r="AO3615" i="11"/>
  <c r="AO3614" i="11"/>
  <c r="T3591" i="11"/>
  <c r="T3589" i="11"/>
  <c r="AO3585" i="11"/>
  <c r="AO3573" i="11"/>
  <c r="AP3568" i="11"/>
  <c r="U3568" i="11" s="1"/>
  <c r="T3567" i="11"/>
  <c r="T3565" i="11"/>
  <c r="T3562" i="11"/>
  <c r="T3543" i="11"/>
  <c r="T3541" i="11"/>
  <c r="T3538" i="11"/>
  <c r="T3521" i="11"/>
  <c r="T3518" i="11"/>
  <c r="T3495" i="11"/>
  <c r="T3493" i="11"/>
  <c r="T3474" i="11"/>
  <c r="T3473" i="11"/>
  <c r="T3470" i="11"/>
  <c r="AO3437" i="11"/>
  <c r="T3420" i="11"/>
  <c r="T3390" i="11"/>
  <c r="AP3278" i="11"/>
  <c r="U3278" i="11" s="1"/>
  <c r="AO3273" i="11"/>
  <c r="AO3271" i="11"/>
  <c r="T3205" i="11"/>
  <c r="T3197" i="11"/>
  <c r="T3149" i="11"/>
  <c r="T3107" i="11"/>
  <c r="AO3889" i="11"/>
  <c r="T3886" i="11"/>
  <c r="AP3862" i="11"/>
  <c r="U3862" i="11" s="1"/>
  <c r="T3859" i="11"/>
  <c r="T3842" i="11"/>
  <c r="T3839" i="11"/>
  <c r="AP3826" i="11"/>
  <c r="U3826" i="11" s="1"/>
  <c r="T3822" i="11"/>
  <c r="AO3805" i="11"/>
  <c r="AO3804" i="11"/>
  <c r="AO3801" i="11"/>
  <c r="AP3798" i="11"/>
  <c r="U3798" i="11" s="1"/>
  <c r="T3795" i="11"/>
  <c r="AO3781" i="11"/>
  <c r="AO3780" i="11"/>
  <c r="AO3779" i="11"/>
  <c r="AO3778" i="11"/>
  <c r="AO3769" i="11"/>
  <c r="AP3768" i="11"/>
  <c r="U3768" i="11" s="1"/>
  <c r="AO3759" i="11"/>
  <c r="AO3758" i="11"/>
  <c r="AP3716" i="11"/>
  <c r="U3716" i="11" s="1"/>
  <c r="AP3715" i="11"/>
  <c r="U3715" i="11" s="1"/>
  <c r="AP3713" i="11"/>
  <c r="U3713" i="11" s="1"/>
  <c r="AP3712" i="11"/>
  <c r="U3712" i="11" s="1"/>
  <c r="AP3700" i="11"/>
  <c r="U3700" i="11" s="1"/>
  <c r="T3699" i="11"/>
  <c r="T3697" i="11"/>
  <c r="T3696" i="11"/>
  <c r="T3695" i="11"/>
  <c r="T3693" i="11"/>
  <c r="T3692" i="11"/>
  <c r="T3691" i="11"/>
  <c r="T3689" i="11"/>
  <c r="AP3687" i="11"/>
  <c r="U3687" i="11" s="1"/>
  <c r="AP3685" i="11"/>
  <c r="U3685" i="11" s="1"/>
  <c r="AP3631" i="11"/>
  <c r="U3631" i="11" s="1"/>
  <c r="AP3629" i="11"/>
  <c r="U3629" i="11" s="1"/>
  <c r="AP3628" i="11"/>
  <c r="U3628" i="11" s="1"/>
  <c r="AP3627" i="11"/>
  <c r="U3627" i="11" s="1"/>
  <c r="AO3617" i="11"/>
  <c r="T3616" i="11"/>
  <c r="T3615" i="11"/>
  <c r="T3614" i="11"/>
  <c r="T3613" i="11"/>
  <c r="T3610" i="11"/>
  <c r="AO3593" i="11"/>
  <c r="AO3589" i="11"/>
  <c r="AO3586" i="11"/>
  <c r="T3586" i="11"/>
  <c r="AP3584" i="11"/>
  <c r="U3584" i="11" s="1"/>
  <c r="AO3569" i="11"/>
  <c r="T3563" i="11"/>
  <c r="T3561" i="11"/>
  <c r="T3558" i="11"/>
  <c r="AO3549" i="11"/>
  <c r="T3539" i="11"/>
  <c r="T3514" i="11"/>
  <c r="AO3505" i="11"/>
  <c r="AO3434" i="11"/>
  <c r="T3389" i="11"/>
  <c r="AO3233" i="11"/>
  <c r="AO3231" i="11"/>
  <c r="AO3177" i="11"/>
  <c r="T3141" i="11"/>
  <c r="AO3773" i="11"/>
  <c r="AO3772" i="11"/>
  <c r="AO3771" i="11"/>
  <c r="AO3770" i="11"/>
  <c r="AO3761" i="11"/>
  <c r="AO3619" i="11"/>
  <c r="AO3618" i="11"/>
  <c r="T3559" i="11"/>
  <c r="T3557" i="11"/>
  <c r="AO3553" i="11"/>
  <c r="T3537" i="11"/>
  <c r="T3534" i="11"/>
  <c r="AO3529" i="11"/>
  <c r="T3491" i="11"/>
  <c r="T3489" i="11"/>
  <c r="T3486" i="11"/>
  <c r="AO3481" i="11"/>
  <c r="AO3474" i="11"/>
  <c r="T3466" i="11"/>
  <c r="T3465" i="11"/>
  <c r="T3460" i="11"/>
  <c r="T3456" i="11"/>
  <c r="AO3455" i="11"/>
  <c r="AO3411" i="11"/>
  <c r="AO3410" i="11"/>
  <c r="AO3409" i="11"/>
  <c r="AO3199" i="11"/>
  <c r="T3113" i="11"/>
  <c r="T3081" i="11"/>
  <c r="T3033" i="11"/>
  <c r="T2999" i="11"/>
  <c r="T3919" i="11"/>
  <c r="AO3905" i="11"/>
  <c r="T3902" i="11"/>
  <c r="AO3885" i="11"/>
  <c r="AP3878" i="11"/>
  <c r="U3878" i="11" s="1"/>
  <c r="T3875" i="11"/>
  <c r="T3858" i="11"/>
  <c r="T3855" i="11"/>
  <c r="T3838" i="11"/>
  <c r="AO3821" i="11"/>
  <c r="AO3820" i="11"/>
  <c r="AO3817" i="11"/>
  <c r="AP3814" i="11"/>
  <c r="U3814" i="11" s="1"/>
  <c r="T3811" i="11"/>
  <c r="T3794" i="11"/>
  <c r="AO3791" i="11"/>
  <c r="AO3765" i="11"/>
  <c r="AO3764" i="11"/>
  <c r="AO3763" i="11"/>
  <c r="AO3762" i="11"/>
  <c r="AO3753" i="11"/>
  <c r="AP3752" i="11"/>
  <c r="U3752" i="11" s="1"/>
  <c r="AO3743" i="11"/>
  <c r="AO3742" i="11"/>
  <c r="AP3695" i="11"/>
  <c r="U3695" i="11" s="1"/>
  <c r="AP3693" i="11"/>
  <c r="U3693" i="11" s="1"/>
  <c r="AP3692" i="11"/>
  <c r="U3692" i="11" s="1"/>
  <c r="AP3691" i="11"/>
  <c r="U3691" i="11" s="1"/>
  <c r="AP3679" i="11"/>
  <c r="U3679" i="11" s="1"/>
  <c r="T3677" i="11"/>
  <c r="T3676" i="11"/>
  <c r="T3675" i="11"/>
  <c r="T3673" i="11"/>
  <c r="T3672" i="11"/>
  <c r="T3671" i="11"/>
  <c r="T3669" i="11"/>
  <c r="T3668" i="11"/>
  <c r="AP3665" i="11"/>
  <c r="U3665" i="11" s="1"/>
  <c r="AP3664" i="11"/>
  <c r="U3664" i="11" s="1"/>
  <c r="AO3613" i="11"/>
  <c r="AP3612" i="11"/>
  <c r="U3612" i="11" s="1"/>
  <c r="AO3609" i="11"/>
  <c r="T3606" i="11"/>
  <c r="AP3592" i="11"/>
  <c r="U3592" i="11" s="1"/>
  <c r="T3583" i="11"/>
  <c r="T3581" i="11"/>
  <c r="T3578" i="11"/>
  <c r="AO3561" i="11"/>
  <c r="AO3557" i="11"/>
  <c r="AO3554" i="11"/>
  <c r="T3554" i="11"/>
  <c r="AP3552" i="11"/>
  <c r="U3552" i="11" s="1"/>
  <c r="T3535" i="11"/>
  <c r="AP3532" i="11"/>
  <c r="U3532" i="11" s="1"/>
  <c r="T3511" i="11"/>
  <c r="T3509" i="11"/>
  <c r="T3506" i="11"/>
  <c r="AP3504" i="11"/>
  <c r="U3504" i="11" s="1"/>
  <c r="T3487" i="11"/>
  <c r="T3485" i="11"/>
  <c r="T3458" i="11"/>
  <c r="AO3393" i="11"/>
  <c r="AP3384" i="11"/>
  <c r="U3384" i="11" s="1"/>
  <c r="AP3374" i="11"/>
  <c r="U3374" i="11" s="1"/>
  <c r="AP3366" i="11"/>
  <c r="U3366" i="11" s="1"/>
  <c r="T3349" i="11"/>
  <c r="T3300" i="11"/>
  <c r="AO3137" i="11"/>
  <c r="AO3123" i="11"/>
  <c r="AP3918" i="11"/>
  <c r="U3918" i="11" s="1"/>
  <c r="T3915" i="11"/>
  <c r="T3898" i="11"/>
  <c r="T3895" i="11"/>
  <c r="AO3881" i="11"/>
  <c r="T3878" i="11"/>
  <c r="AO3861" i="11"/>
  <c r="AO3860" i="11"/>
  <c r="AP3854" i="11"/>
  <c r="U3854" i="11" s="1"/>
  <c r="T3851" i="11"/>
  <c r="T3834" i="11"/>
  <c r="T3831" i="11"/>
  <c r="AP3818" i="11"/>
  <c r="U3818" i="11" s="1"/>
  <c r="T3814" i="11"/>
  <c r="AO3797" i="11"/>
  <c r="AO3796" i="11"/>
  <c r="AO3793" i="11"/>
  <c r="T3792" i="11"/>
  <c r="T3789" i="11"/>
  <c r="AO3757" i="11"/>
  <c r="AO3756" i="11"/>
  <c r="AO3755" i="11"/>
  <c r="AO3754" i="11"/>
  <c r="AO3745" i="11"/>
  <c r="AP3744" i="11"/>
  <c r="U3744" i="11" s="1"/>
  <c r="AO3735" i="11"/>
  <c r="AO3734" i="11"/>
  <c r="AP3684" i="11"/>
  <c r="U3684" i="11" s="1"/>
  <c r="AP3683" i="11"/>
  <c r="U3683" i="11" s="1"/>
  <c r="AP3681" i="11"/>
  <c r="U3681" i="11" s="1"/>
  <c r="AP3680" i="11"/>
  <c r="U3680" i="11" s="1"/>
  <c r="AP3668" i="11"/>
  <c r="U3668" i="11" s="1"/>
  <c r="T3667" i="11"/>
  <c r="T3665" i="11"/>
  <c r="T3664" i="11"/>
  <c r="T3663" i="11"/>
  <c r="T3661" i="11"/>
  <c r="T3660" i="11"/>
  <c r="T3659" i="11"/>
  <c r="T3657" i="11"/>
  <c r="AP3655" i="11"/>
  <c r="U3655" i="11" s="1"/>
  <c r="AP3653" i="11"/>
  <c r="U3653" i="11" s="1"/>
  <c r="AP3610" i="11"/>
  <c r="U3610" i="11" s="1"/>
  <c r="T3607" i="11"/>
  <c r="T3605" i="11"/>
  <c r="T3602" i="11"/>
  <c r="AO3597" i="11"/>
  <c r="AP3580" i="11"/>
  <c r="U3580" i="11" s="1"/>
  <c r="T3579" i="11"/>
  <c r="AP3576" i="11"/>
  <c r="U3576" i="11" s="1"/>
  <c r="T3555" i="11"/>
  <c r="T3553" i="11"/>
  <c r="T3550" i="11"/>
  <c r="AP3548" i="11"/>
  <c r="U3548" i="11" s="1"/>
  <c r="T3533" i="11"/>
  <c r="T3530" i="11"/>
  <c r="AP3516" i="11"/>
  <c r="U3516" i="11" s="1"/>
  <c r="T3507" i="11"/>
  <c r="T3505" i="11"/>
  <c r="T3502" i="11"/>
  <c r="AO3497" i="11"/>
  <c r="AP3490" i="11"/>
  <c r="U3490" i="11" s="1"/>
  <c r="T3482" i="11"/>
  <c r="AP3480" i="11"/>
  <c r="U3480" i="11" s="1"/>
  <c r="AO3363" i="11"/>
  <c r="T3322" i="11"/>
  <c r="AO3099" i="11"/>
  <c r="AO3062" i="11"/>
  <c r="T3891" i="11"/>
  <c r="T3874" i="11"/>
  <c r="T3871" i="11"/>
  <c r="T3854" i="11"/>
  <c r="AO3837" i="11"/>
  <c r="AO3836" i="11"/>
  <c r="AO3833" i="11"/>
  <c r="AP3830" i="11"/>
  <c r="U3830" i="11" s="1"/>
  <c r="T3827" i="11"/>
  <c r="T3810" i="11"/>
  <c r="T3807" i="11"/>
  <c r="AP3794" i="11"/>
  <c r="U3794" i="11" s="1"/>
  <c r="T3790" i="11"/>
  <c r="T3788" i="11"/>
  <c r="AO3749" i="11"/>
  <c r="AO3748" i="11"/>
  <c r="AO3747" i="11"/>
  <c r="AO3746" i="11"/>
  <c r="AO3737" i="11"/>
  <c r="AP3736" i="11"/>
  <c r="U3736" i="11" s="1"/>
  <c r="AO3727" i="11"/>
  <c r="AO3726" i="11"/>
  <c r="AP3673" i="11"/>
  <c r="U3673" i="11" s="1"/>
  <c r="AP3672" i="11"/>
  <c r="U3672" i="11" s="1"/>
  <c r="AP3671" i="11"/>
  <c r="U3671" i="11" s="1"/>
  <c r="AP3669" i="11"/>
  <c r="U3669" i="11" s="1"/>
  <c r="AP3657" i="11"/>
  <c r="U3657" i="11" s="1"/>
  <c r="T3656" i="11"/>
  <c r="T3655" i="11"/>
  <c r="T3653" i="11"/>
  <c r="T3652" i="11"/>
  <c r="T3651" i="11"/>
  <c r="T3649" i="11"/>
  <c r="T3648" i="11"/>
  <c r="T3647" i="11"/>
  <c r="AP3644" i="11"/>
  <c r="U3644" i="11" s="1"/>
  <c r="AP3643" i="11"/>
  <c r="U3643" i="11" s="1"/>
  <c r="AP3604" i="11"/>
  <c r="U3604" i="11" s="1"/>
  <c r="T3603" i="11"/>
  <c r="T3601" i="11"/>
  <c r="AO3598" i="11"/>
  <c r="T3598" i="11"/>
  <c r="AP3596" i="11"/>
  <c r="U3596" i="11" s="1"/>
  <c r="AO3581" i="11"/>
  <c r="T3577" i="11"/>
  <c r="T3574" i="11"/>
  <c r="AP3560" i="11"/>
  <c r="U3560" i="11" s="1"/>
  <c r="T3551" i="11"/>
  <c r="T3549" i="11"/>
  <c r="T3546" i="11"/>
  <c r="AO3541" i="11"/>
  <c r="T3531" i="11"/>
  <c r="T3529" i="11"/>
  <c r="T3526" i="11"/>
  <c r="AP3524" i="11"/>
  <c r="U3524" i="11" s="1"/>
  <c r="T3503" i="11"/>
  <c r="T3501" i="11"/>
  <c r="T3483" i="11"/>
  <c r="T3481" i="11"/>
  <c r="T3478" i="11"/>
  <c r="AP3471" i="11"/>
  <c r="U3471" i="11" s="1"/>
  <c r="AO3457" i="11"/>
  <c r="T3450" i="11"/>
  <c r="T3449" i="11"/>
  <c r="AO3314" i="11"/>
  <c r="AO3072" i="11"/>
  <c r="AO3069" i="11"/>
  <c r="AO3067" i="11"/>
  <c r="T3011" i="11"/>
  <c r="AO2979" i="11"/>
  <c r="T3914" i="11"/>
  <c r="T3911" i="11"/>
  <c r="T3894" i="11"/>
  <c r="AO3876" i="11"/>
  <c r="T3867" i="11"/>
  <c r="T3850" i="11"/>
  <c r="T3847" i="11"/>
  <c r="AP3834" i="11"/>
  <c r="U3834" i="11" s="1"/>
  <c r="T3830" i="11"/>
  <c r="AO3813" i="11"/>
  <c r="AO3812" i="11"/>
  <c r="AO3809" i="11"/>
  <c r="AP3806" i="11"/>
  <c r="U3806" i="11" s="1"/>
  <c r="T3803" i="11"/>
  <c r="AO3783" i="11"/>
  <c r="AO3782" i="11"/>
  <c r="AO3741" i="11"/>
  <c r="AO3740" i="11"/>
  <c r="AO3739" i="11"/>
  <c r="AO3738" i="11"/>
  <c r="AO3729" i="11"/>
  <c r="AP3728" i="11"/>
  <c r="U3728" i="11" s="1"/>
  <c r="AO3719" i="11"/>
  <c r="AP3717" i="11"/>
  <c r="U3717" i="11" s="1"/>
  <c r="AP3663" i="11"/>
  <c r="U3663" i="11" s="1"/>
  <c r="AP3661" i="11"/>
  <c r="U3661" i="11" s="1"/>
  <c r="AP3660" i="11"/>
  <c r="U3660" i="11" s="1"/>
  <c r="AP3659" i="11"/>
  <c r="U3659" i="11" s="1"/>
  <c r="AP3647" i="11"/>
  <c r="U3647" i="11" s="1"/>
  <c r="T3645" i="11"/>
  <c r="T3644" i="11"/>
  <c r="T3643" i="11"/>
  <c r="T3641" i="11"/>
  <c r="T3640" i="11"/>
  <c r="T3639" i="11"/>
  <c r="T3637" i="11"/>
  <c r="T3636" i="11"/>
  <c r="AP3633" i="11"/>
  <c r="U3633" i="11" s="1"/>
  <c r="AP3632" i="11"/>
  <c r="U3632" i="11" s="1"/>
  <c r="AO3605" i="11"/>
  <c r="AP3600" i="11"/>
  <c r="U3600" i="11" s="1"/>
  <c r="T3599" i="11"/>
  <c r="T3597" i="11"/>
  <c r="T3594" i="11"/>
  <c r="T3575" i="11"/>
  <c r="T3573" i="11"/>
  <c r="T3570" i="11"/>
  <c r="AO3565" i="11"/>
  <c r="T3547" i="11"/>
  <c r="AP3544" i="11"/>
  <c r="U3544" i="11" s="1"/>
  <c r="T3527" i="11"/>
  <c r="T3525" i="11"/>
  <c r="T3522" i="11"/>
  <c r="AP3508" i="11"/>
  <c r="U3508" i="11" s="1"/>
  <c r="AP3506" i="11"/>
  <c r="U3506" i="11" s="1"/>
  <c r="T3498" i="11"/>
  <c r="AP3496" i="11"/>
  <c r="U3496" i="11" s="1"/>
  <c r="T3479" i="11"/>
  <c r="T3476" i="11"/>
  <c r="AP3438" i="11"/>
  <c r="U3438" i="11" s="1"/>
  <c r="T3437" i="11"/>
  <c r="T3284" i="11"/>
  <c r="AO3024" i="11"/>
  <c r="AO3021" i="11"/>
  <c r="AO2901" i="11"/>
  <c r="AO2899" i="11"/>
  <c r="AO2897" i="11"/>
  <c r="AO2895" i="11"/>
  <c r="AO2881" i="11"/>
  <c r="AO2673" i="11"/>
  <c r="T3464" i="11"/>
  <c r="AO3450" i="11"/>
  <c r="T3444" i="11"/>
  <c r="AO3443" i="11"/>
  <c r="T3440" i="11"/>
  <c r="AO3418" i="11"/>
  <c r="AO3405" i="11"/>
  <c r="T3402" i="11"/>
  <c r="T3401" i="11"/>
  <c r="T3396" i="11"/>
  <c r="AP3382" i="11"/>
  <c r="U3382" i="11" s="1"/>
  <c r="AP3375" i="11"/>
  <c r="U3375" i="11" s="1"/>
  <c r="AP3352" i="11"/>
  <c r="U3352" i="11" s="1"/>
  <c r="T3350" i="11"/>
  <c r="AP3343" i="11"/>
  <c r="U3343" i="11" s="1"/>
  <c r="AO3338" i="11"/>
  <c r="AP3335" i="11"/>
  <c r="U3335" i="11" s="1"/>
  <c r="T3330" i="11"/>
  <c r="T3328" i="11"/>
  <c r="T3326" i="11"/>
  <c r="AO3315" i="11"/>
  <c r="T3304" i="11"/>
  <c r="AO3290" i="11"/>
  <c r="AO3289" i="11"/>
  <c r="T3257" i="11"/>
  <c r="T3251" i="11"/>
  <c r="T3217" i="11"/>
  <c r="T3203" i="11"/>
  <c r="AO3180" i="11"/>
  <c r="T3155" i="11"/>
  <c r="AO3132" i="11"/>
  <c r="T3111" i="11"/>
  <c r="AO3084" i="11"/>
  <c r="T3079" i="11"/>
  <c r="AO3059" i="11"/>
  <c r="AO3051" i="11"/>
  <c r="T3045" i="11"/>
  <c r="AO3016" i="11"/>
  <c r="AO3014" i="11"/>
  <c r="T3005" i="11"/>
  <c r="AO2996" i="11"/>
  <c r="AO2988" i="11"/>
  <c r="AO2977" i="11"/>
  <c r="AO2965" i="11"/>
  <c r="AO2815" i="11"/>
  <c r="AO2675" i="11"/>
  <c r="T2669" i="11"/>
  <c r="T2666" i="11"/>
  <c r="T2652" i="11"/>
  <c r="T2649" i="11"/>
  <c r="AO2617" i="11"/>
  <c r="T2613" i="11"/>
  <c r="T2610" i="11"/>
  <c r="T2609" i="11"/>
  <c r="T2596" i="11"/>
  <c r="T2565" i="11"/>
  <c r="T2564" i="11"/>
  <c r="T2563" i="11"/>
  <c r="T2534" i="11"/>
  <c r="T2533" i="11"/>
  <c r="T2532" i="11"/>
  <c r="AO2340" i="11"/>
  <c r="AO2330" i="11"/>
  <c r="AO2324" i="11"/>
  <c r="T3442" i="11"/>
  <c r="T3441" i="11"/>
  <c r="AO3427" i="11"/>
  <c r="AP3423" i="11"/>
  <c r="U3423" i="11" s="1"/>
  <c r="AP3422" i="11"/>
  <c r="U3422" i="11" s="1"/>
  <c r="T3416" i="11"/>
  <c r="T3394" i="11"/>
  <c r="T3392" i="11"/>
  <c r="AO3391" i="11"/>
  <c r="AO3378" i="11"/>
  <c r="AO3377" i="11"/>
  <c r="T3368" i="11"/>
  <c r="T3354" i="11"/>
  <c r="T3353" i="11"/>
  <c r="T3348" i="11"/>
  <c r="AP3332" i="11"/>
  <c r="U3332" i="11" s="1"/>
  <c r="AO3330" i="11"/>
  <c r="T3324" i="11"/>
  <c r="T3301" i="11"/>
  <c r="AO3274" i="11"/>
  <c r="AO3266" i="11"/>
  <c r="AO3265" i="11"/>
  <c r="AO3257" i="11"/>
  <c r="AO3249" i="11"/>
  <c r="T3243" i="11"/>
  <c r="AO3234" i="11"/>
  <c r="AO3225" i="11"/>
  <c r="AO3215" i="11"/>
  <c r="T3209" i="11"/>
  <c r="AO3194" i="11"/>
  <c r="AO3186" i="11"/>
  <c r="AO3164" i="11"/>
  <c r="T3161" i="11"/>
  <c r="T3147" i="11"/>
  <c r="T3115" i="11"/>
  <c r="AO3091" i="11"/>
  <c r="T3083" i="11"/>
  <c r="AO3070" i="11"/>
  <c r="AO3054" i="11"/>
  <c r="AO3053" i="11"/>
  <c r="AO3035" i="11"/>
  <c r="T3031" i="11"/>
  <c r="T3001" i="11"/>
  <c r="AO2984" i="11"/>
  <c r="AO2982" i="11"/>
  <c r="AP2866" i="11"/>
  <c r="U2866" i="11" s="1"/>
  <c r="AO2841" i="11"/>
  <c r="AO2837" i="11"/>
  <c r="AO2835" i="11"/>
  <c r="AO2833" i="11"/>
  <c r="AO2831" i="11"/>
  <c r="AO2829" i="11"/>
  <c r="AO2825" i="11"/>
  <c r="AO2823" i="11"/>
  <c r="AP2818" i="11"/>
  <c r="U2818" i="11" s="1"/>
  <c r="AO2817" i="11"/>
  <c r="AO2771" i="11"/>
  <c r="AO2767" i="11"/>
  <c r="T2593" i="11"/>
  <c r="AO2557" i="11"/>
  <c r="T2555" i="11"/>
  <c r="AO2525" i="11"/>
  <c r="T2524" i="11"/>
  <c r="AP3439" i="11"/>
  <c r="U3439" i="11" s="1"/>
  <c r="AP3416" i="11"/>
  <c r="U3416" i="11" s="1"/>
  <c r="T3414" i="11"/>
  <c r="AP3407" i="11"/>
  <c r="U3407" i="11" s="1"/>
  <c r="AO3402" i="11"/>
  <c r="AP3400" i="11"/>
  <c r="U3400" i="11" s="1"/>
  <c r="AO3394" i="11"/>
  <c r="T3393" i="11"/>
  <c r="AO3389" i="11"/>
  <c r="AO3362" i="11"/>
  <c r="T3344" i="11"/>
  <c r="T3320" i="11"/>
  <c r="AO3311" i="11"/>
  <c r="AO3306" i="11"/>
  <c r="AP3300" i="11"/>
  <c r="U3300" i="11" s="1"/>
  <c r="T3297" i="11"/>
  <c r="AO3286" i="11"/>
  <c r="AO3260" i="11"/>
  <c r="AO3258" i="11"/>
  <c r="T3249" i="11"/>
  <c r="AO3218" i="11"/>
  <c r="AO3217" i="11"/>
  <c r="T3201" i="11"/>
  <c r="T3195" i="11"/>
  <c r="AO3169" i="11"/>
  <c r="T3153" i="11"/>
  <c r="T3139" i="11"/>
  <c r="AO3120" i="11"/>
  <c r="T3103" i="11"/>
  <c r="AO3046" i="11"/>
  <c r="AO3045" i="11"/>
  <c r="AO3038" i="11"/>
  <c r="T3037" i="11"/>
  <c r="AO3018" i="11"/>
  <c r="T3003" i="11"/>
  <c r="AO2957" i="11"/>
  <c r="AO2929" i="11"/>
  <c r="AO2809" i="11"/>
  <c r="AO2801" i="11"/>
  <c r="T2690" i="11"/>
  <c r="AO2659" i="11"/>
  <c r="T2654" i="11"/>
  <c r="T2653" i="11"/>
  <c r="T2650" i="11"/>
  <c r="T2646" i="11"/>
  <c r="T2633" i="11"/>
  <c r="AO2603" i="11"/>
  <c r="T2598" i="11"/>
  <c r="T2597" i="11"/>
  <c r="T2594" i="11"/>
  <c r="T2590" i="11"/>
  <c r="T2589" i="11"/>
  <c r="T2557" i="11"/>
  <c r="T2556" i="11"/>
  <c r="T2554" i="11"/>
  <c r="T2553" i="11"/>
  <c r="T2526" i="11"/>
  <c r="T2525" i="11"/>
  <c r="T2523" i="11"/>
  <c r="T2522" i="11"/>
  <c r="AO2517" i="11"/>
  <c r="AO2485" i="11"/>
  <c r="T3432" i="11"/>
  <c r="T3418" i="11"/>
  <c r="T3417" i="11"/>
  <c r="T3412" i="11"/>
  <c r="AO3395" i="11"/>
  <c r="AO3373" i="11"/>
  <c r="T3370" i="11"/>
  <c r="T3369" i="11"/>
  <c r="T3366" i="11"/>
  <c r="AP3351" i="11"/>
  <c r="U3351" i="11" s="1"/>
  <c r="AP3350" i="11"/>
  <c r="U3350" i="11" s="1"/>
  <c r="T3346" i="11"/>
  <c r="T3345" i="11"/>
  <c r="AO3334" i="11"/>
  <c r="AO3327" i="11"/>
  <c r="AP3326" i="11"/>
  <c r="U3326" i="11" s="1"/>
  <c r="T3317" i="11"/>
  <c r="AP3307" i="11"/>
  <c r="U3307" i="11" s="1"/>
  <c r="T3235" i="11"/>
  <c r="AO3212" i="11"/>
  <c r="AO3209" i="11"/>
  <c r="AO3201" i="11"/>
  <c r="AO3193" i="11"/>
  <c r="T3187" i="11"/>
  <c r="AO3175" i="11"/>
  <c r="T3145" i="11"/>
  <c r="AO3094" i="11"/>
  <c r="AO3076" i="11"/>
  <c r="T3071" i="11"/>
  <c r="T3065" i="11"/>
  <c r="T3063" i="11"/>
  <c r="AO3056" i="11"/>
  <c r="AO3040" i="11"/>
  <c r="T3029" i="11"/>
  <c r="T3023" i="11"/>
  <c r="T2993" i="11"/>
  <c r="AO2986" i="11"/>
  <c r="AO2975" i="11"/>
  <c r="AP2974" i="11"/>
  <c r="U2974" i="11" s="1"/>
  <c r="AO2971" i="11"/>
  <c r="AO2969" i="11"/>
  <c r="AO2967" i="11"/>
  <c r="AO2963" i="11"/>
  <c r="AP2962" i="11"/>
  <c r="U2962" i="11" s="1"/>
  <c r="AO2959" i="11"/>
  <c r="AP2958" i="11"/>
  <c r="U2958" i="11" s="1"/>
  <c r="AO2943" i="11"/>
  <c r="AO2861" i="11"/>
  <c r="AO2847" i="11"/>
  <c r="AP2834" i="11"/>
  <c r="U2834" i="11" s="1"/>
  <c r="AP2750" i="11"/>
  <c r="U2750" i="11" s="1"/>
  <c r="AP2726" i="11"/>
  <c r="U2726" i="11" s="1"/>
  <c r="AO2721" i="11"/>
  <c r="AO2695" i="11"/>
  <c r="T2693" i="11"/>
  <c r="AO2649" i="11"/>
  <c r="AO2639" i="11"/>
  <c r="T2634" i="11"/>
  <c r="T2578" i="11"/>
  <c r="T2547" i="11"/>
  <c r="AO3466" i="11"/>
  <c r="AP3464" i="11"/>
  <c r="U3464" i="11" s="1"/>
  <c r="T3457" i="11"/>
  <c r="AO3453" i="11"/>
  <c r="AO3426" i="11"/>
  <c r="T3408" i="11"/>
  <c r="AP3391" i="11"/>
  <c r="U3391" i="11" s="1"/>
  <c r="AP3390" i="11"/>
  <c r="U3390" i="11" s="1"/>
  <c r="T3384" i="11"/>
  <c r="AP3367" i="11"/>
  <c r="U3367" i="11" s="1"/>
  <c r="AP3364" i="11"/>
  <c r="U3364" i="11" s="1"/>
  <c r="T3364" i="11"/>
  <c r="AO3361" i="11"/>
  <c r="T3360" i="11"/>
  <c r="T3336" i="11"/>
  <c r="AO3323" i="11"/>
  <c r="AO3322" i="11"/>
  <c r="T3321" i="11"/>
  <c r="AP3316" i="11"/>
  <c r="U3316" i="11" s="1"/>
  <c r="AO3305" i="11"/>
  <c r="AO3302" i="11"/>
  <c r="AO3282" i="11"/>
  <c r="AO3279" i="11"/>
  <c r="T3277" i="11"/>
  <c r="AO3263" i="11"/>
  <c r="AO3252" i="11"/>
  <c r="AO3247" i="11"/>
  <c r="AO3244" i="11"/>
  <c r="T3241" i="11"/>
  <c r="AO3204" i="11"/>
  <c r="AO3202" i="11"/>
  <c r="T3193" i="11"/>
  <c r="T3179" i="11"/>
  <c r="T3131" i="11"/>
  <c r="AO3043" i="11"/>
  <c r="AO3022" i="11"/>
  <c r="T3017" i="11"/>
  <c r="AO3006" i="11"/>
  <c r="AO3004" i="11"/>
  <c r="T2989" i="11"/>
  <c r="AO2919" i="11"/>
  <c r="AO2903" i="11"/>
  <c r="AO2761" i="11"/>
  <c r="AO2745" i="11"/>
  <c r="AP2734" i="11"/>
  <c r="U2734" i="11" s="1"/>
  <c r="AO2731" i="11"/>
  <c r="AO2725" i="11"/>
  <c r="AO2711" i="11"/>
  <c r="AO2707" i="11"/>
  <c r="AO2701" i="11"/>
  <c r="T2694" i="11"/>
  <c r="T2689" i="11"/>
  <c r="T2677" i="11"/>
  <c r="T2637" i="11"/>
  <c r="AO2625" i="11"/>
  <c r="T2618" i="11"/>
  <c r="AO2587" i="11"/>
  <c r="T2581" i="11"/>
  <c r="T2577" i="11"/>
  <c r="T2576" i="11"/>
  <c r="T2548" i="11"/>
  <c r="T2546" i="11"/>
  <c r="T2545" i="11"/>
  <c r="AO2349" i="11"/>
  <c r="AP3415" i="11"/>
  <c r="U3415" i="11" s="1"/>
  <c r="AP3414" i="11"/>
  <c r="U3414" i="11" s="1"/>
  <c r="AP3399" i="11"/>
  <c r="U3399" i="11" s="1"/>
  <c r="AO3370" i="11"/>
  <c r="AP3368" i="11"/>
  <c r="U3368" i="11" s="1"/>
  <c r="AO3346" i="11"/>
  <c r="AO3345" i="11"/>
  <c r="T3333" i="11"/>
  <c r="AP3310" i="11"/>
  <c r="U3310" i="11" s="1"/>
  <c r="AP3296" i="11"/>
  <c r="U3296" i="11" s="1"/>
  <c r="AO3291" i="11"/>
  <c r="T3267" i="11"/>
  <c r="AO3239" i="11"/>
  <c r="T3227" i="11"/>
  <c r="T3171" i="11"/>
  <c r="AO3156" i="11"/>
  <c r="AO3138" i="11"/>
  <c r="AO3116" i="11"/>
  <c r="AO3109" i="11"/>
  <c r="AO3108" i="11"/>
  <c r="AO3107" i="11"/>
  <c r="T3089" i="11"/>
  <c r="AO3061" i="11"/>
  <c r="T3055" i="11"/>
  <c r="AO3032" i="11"/>
  <c r="AO3029" i="11"/>
  <c r="AO3027" i="11"/>
  <c r="T3013" i="11"/>
  <c r="AO2990" i="11"/>
  <c r="AO2961" i="11"/>
  <c r="AO2939" i="11"/>
  <c r="AO2937" i="11"/>
  <c r="AO2935" i="11"/>
  <c r="AO2933" i="11"/>
  <c r="AP2930" i="11"/>
  <c r="U2930" i="11" s="1"/>
  <c r="AO2927" i="11"/>
  <c r="AP2926" i="11"/>
  <c r="U2926" i="11" s="1"/>
  <c r="AO2923" i="11"/>
  <c r="AO2921" i="11"/>
  <c r="AO2907" i="11"/>
  <c r="AO2891" i="11"/>
  <c r="AP3455" i="11"/>
  <c r="U3455" i="11" s="1"/>
  <c r="AP3454" i="11"/>
  <c r="U3454" i="11" s="1"/>
  <c r="T3448" i="11"/>
  <c r="AP3431" i="11"/>
  <c r="U3431" i="11" s="1"/>
  <c r="AP3428" i="11"/>
  <c r="U3428" i="11" s="1"/>
  <c r="T3428" i="11"/>
  <c r="AO3425" i="11"/>
  <c r="T3424" i="11"/>
  <c r="T3400" i="11"/>
  <c r="AO3386" i="11"/>
  <c r="T3380" i="11"/>
  <c r="AO3379" i="11"/>
  <c r="T3376" i="11"/>
  <c r="AO3354" i="11"/>
  <c r="AO3341" i="11"/>
  <c r="T3338" i="11"/>
  <c r="T3337" i="11"/>
  <c r="T3329" i="11"/>
  <c r="AO3325" i="11"/>
  <c r="AO3318" i="11"/>
  <c r="AO3298" i="11"/>
  <c r="AP3284" i="11"/>
  <c r="U3284" i="11" s="1"/>
  <c r="AO3277" i="11"/>
  <c r="AO3275" i="11"/>
  <c r="T3259" i="11"/>
  <c r="AO3241" i="11"/>
  <c r="AO3226" i="11"/>
  <c r="T3219" i="11"/>
  <c r="AO3207" i="11"/>
  <c r="AO3196" i="11"/>
  <c r="AO3188" i="11"/>
  <c r="T3177" i="11"/>
  <c r="T3163" i="11"/>
  <c r="AO3143" i="11"/>
  <c r="T3129" i="11"/>
  <c r="T3121" i="11"/>
  <c r="AO3105" i="11"/>
  <c r="T3097" i="11"/>
  <c r="AO3080" i="11"/>
  <c r="AO3064" i="11"/>
  <c r="T3047" i="11"/>
  <c r="AO2998" i="11"/>
  <c r="AO2992" i="11"/>
  <c r="AO2947" i="11"/>
  <c r="AP2914" i="11"/>
  <c r="U2914" i="11" s="1"/>
  <c r="AO2913" i="11"/>
  <c r="AP2910" i="11"/>
  <c r="U2910" i="11" s="1"/>
  <c r="AO2909" i="11"/>
  <c r="AP2894" i="11"/>
  <c r="U2894" i="11" s="1"/>
  <c r="AP2878" i="11"/>
  <c r="U2878" i="11" s="1"/>
  <c r="AO2865" i="11"/>
  <c r="T2682" i="11"/>
  <c r="T2668" i="11"/>
  <c r="AO2631" i="11"/>
  <c r="T2626" i="11"/>
  <c r="T2625" i="11"/>
  <c r="T2612" i="11"/>
  <c r="T2573" i="11"/>
  <c r="T2572" i="11"/>
  <c r="AO2545" i="11"/>
  <c r="T2542" i="11"/>
  <c r="T2541" i="11"/>
  <c r="AO2468" i="11"/>
  <c r="AO2442" i="11"/>
  <c r="AO2428" i="11"/>
  <c r="AO2426" i="11"/>
  <c r="AO2276" i="11"/>
  <c r="AO2237" i="11"/>
  <c r="AP2216" i="11"/>
  <c r="U2216" i="11" s="1"/>
  <c r="T2195" i="11"/>
  <c r="AP2132" i="11"/>
  <c r="U2132" i="11" s="1"/>
  <c r="AP2119" i="11"/>
  <c r="U2119" i="11" s="1"/>
  <c r="AP2118" i="11"/>
  <c r="U2118" i="11" s="1"/>
  <c r="AP2114" i="11"/>
  <c r="U2114" i="11" s="1"/>
  <c r="AP2109" i="11"/>
  <c r="U2109" i="11" s="1"/>
  <c r="AP2105" i="11"/>
  <c r="U2105" i="11" s="1"/>
  <c r="T2060" i="11"/>
  <c r="AP2042" i="11"/>
  <c r="U2042" i="11" s="1"/>
  <c r="AP2040" i="11"/>
  <c r="U2040" i="11" s="1"/>
  <c r="T2028" i="11"/>
  <c r="AP2012" i="11"/>
  <c r="U2012" i="11" s="1"/>
  <c r="AO2765" i="11"/>
  <c r="AO2739" i="11"/>
  <c r="T2680" i="11"/>
  <c r="AO2657" i="11"/>
  <c r="T2636" i="11"/>
  <c r="AO2623" i="11"/>
  <c r="T2608" i="11"/>
  <c r="T2580" i="11"/>
  <c r="AO2505" i="11"/>
  <c r="AO2500" i="11"/>
  <c r="AO2460" i="11"/>
  <c r="AO2453" i="11"/>
  <c r="AO2445" i="11"/>
  <c r="AO2436" i="11"/>
  <c r="AO2333" i="11"/>
  <c r="AO2305" i="11"/>
  <c r="AO2304" i="11"/>
  <c r="AO2298" i="11"/>
  <c r="AO2286" i="11"/>
  <c r="AP2217" i="11"/>
  <c r="U2217" i="11" s="1"/>
  <c r="AP2204" i="11"/>
  <c r="U2204" i="11" s="1"/>
  <c r="AP2203" i="11"/>
  <c r="U2203" i="11" s="1"/>
  <c r="T2187" i="11"/>
  <c r="AP2167" i="11"/>
  <c r="U2167" i="11" s="1"/>
  <c r="AP2166" i="11"/>
  <c r="U2166" i="11" s="1"/>
  <c r="AP2157" i="11"/>
  <c r="U2157" i="11" s="1"/>
  <c r="AP2153" i="11"/>
  <c r="U2153" i="11" s="1"/>
  <c r="AP2116" i="11"/>
  <c r="U2116" i="11" s="1"/>
  <c r="AP2103" i="11"/>
  <c r="U2103" i="11" s="1"/>
  <c r="AP2102" i="11"/>
  <c r="U2102" i="11" s="1"/>
  <c r="AP2098" i="11"/>
  <c r="U2098" i="11" s="1"/>
  <c r="AP2093" i="11"/>
  <c r="U2093" i="11" s="1"/>
  <c r="AP2089" i="11"/>
  <c r="U2089" i="11" s="1"/>
  <c r="T2086" i="11"/>
  <c r="T2080" i="11"/>
  <c r="AP2066" i="11"/>
  <c r="U2066" i="11" s="1"/>
  <c r="T2052" i="11"/>
  <c r="AP2044" i="11"/>
  <c r="U2044" i="11" s="1"/>
  <c r="AP2034" i="11"/>
  <c r="U2034" i="11" s="1"/>
  <c r="T2020" i="11"/>
  <c r="AO2821" i="11"/>
  <c r="AO2803" i="11"/>
  <c r="AP2802" i="11"/>
  <c r="U2802" i="11" s="1"/>
  <c r="AO2797" i="11"/>
  <c r="AO2793" i="11"/>
  <c r="AP2786" i="11"/>
  <c r="U2786" i="11" s="1"/>
  <c r="AO2759" i="11"/>
  <c r="AO2757" i="11"/>
  <c r="AO2719" i="11"/>
  <c r="AO2697" i="11"/>
  <c r="T2692" i="11"/>
  <c r="AO2683" i="11"/>
  <c r="AO2679" i="11"/>
  <c r="T2664" i="11"/>
  <c r="AO2641" i="11"/>
  <c r="T2620" i="11"/>
  <c r="AO2607" i="11"/>
  <c r="T2592" i="11"/>
  <c r="AO2473" i="11"/>
  <c r="AO2410" i="11"/>
  <c r="AO2317" i="11"/>
  <c r="AO2289" i="11"/>
  <c r="AO2288" i="11"/>
  <c r="AO2270" i="11"/>
  <c r="AP2209" i="11"/>
  <c r="U2209" i="11" s="1"/>
  <c r="T2183" i="11"/>
  <c r="AP2172" i="11"/>
  <c r="U2172" i="11" s="1"/>
  <c r="AP2159" i="11"/>
  <c r="U2159" i="11" s="1"/>
  <c r="AP2158" i="11"/>
  <c r="U2158" i="11" s="1"/>
  <c r="AP2154" i="11"/>
  <c r="U2154" i="11" s="1"/>
  <c r="AP2149" i="11"/>
  <c r="U2149" i="11" s="1"/>
  <c r="AP2145" i="11"/>
  <c r="U2145" i="11" s="1"/>
  <c r="AP2108" i="11"/>
  <c r="U2108" i="11" s="1"/>
  <c r="AP2095" i="11"/>
  <c r="U2095" i="11" s="1"/>
  <c r="AP2094" i="11"/>
  <c r="U2094" i="11" s="1"/>
  <c r="AP2090" i="11"/>
  <c r="U2090" i="11" s="1"/>
  <c r="T2076" i="11"/>
  <c r="T2048" i="11"/>
  <c r="T2016" i="11"/>
  <c r="AO3010" i="11"/>
  <c r="AO3008" i="11"/>
  <c r="AO3000" i="11"/>
  <c r="T2997" i="11"/>
  <c r="AP2968" i="11"/>
  <c r="U2968" i="11" s="1"/>
  <c r="AO2953" i="11"/>
  <c r="AO2911" i="11"/>
  <c r="AO2889" i="11"/>
  <c r="AO2887" i="11"/>
  <c r="AO2883" i="11"/>
  <c r="AP2882" i="11"/>
  <c r="U2882" i="11" s="1"/>
  <c r="AO2867" i="11"/>
  <c r="AO2851" i="11"/>
  <c r="AO2789" i="11"/>
  <c r="AO2787" i="11"/>
  <c r="AO2779" i="11"/>
  <c r="AO2775" i="11"/>
  <c r="AO2713" i="11"/>
  <c r="AO2699" i="11"/>
  <c r="AO2691" i="11"/>
  <c r="AO2689" i="11"/>
  <c r="T2676" i="11"/>
  <c r="T2648" i="11"/>
  <c r="AO2647" i="11"/>
  <c r="T2632" i="11"/>
  <c r="AO2611" i="11"/>
  <c r="AO2609" i="11"/>
  <c r="T2604" i="11"/>
  <c r="AO2591" i="11"/>
  <c r="AO2571" i="11"/>
  <c r="AO2378" i="11"/>
  <c r="AO2301" i="11"/>
  <c r="AO2273" i="11"/>
  <c r="AO2272" i="11"/>
  <c r="AO2254" i="11"/>
  <c r="AP2164" i="11"/>
  <c r="U2164" i="11" s="1"/>
  <c r="AP2151" i="11"/>
  <c r="U2151" i="11" s="1"/>
  <c r="AP2150" i="11"/>
  <c r="U2150" i="11" s="1"/>
  <c r="AP2146" i="11"/>
  <c r="U2146" i="11" s="1"/>
  <c r="AP2141" i="11"/>
  <c r="U2141" i="11" s="1"/>
  <c r="AP2137" i="11"/>
  <c r="U2137" i="11" s="1"/>
  <c r="AP2100" i="11"/>
  <c r="U2100" i="11" s="1"/>
  <c r="AP2058" i="11"/>
  <c r="U2058" i="11" s="1"/>
  <c r="T2044" i="11"/>
  <c r="T2012" i="11"/>
  <c r="AO2941" i="11"/>
  <c r="AP2898" i="11"/>
  <c r="U2898" i="11" s="1"/>
  <c r="AO2877" i="11"/>
  <c r="AO2875" i="11"/>
  <c r="AO2871" i="11"/>
  <c r="AO2869" i="11"/>
  <c r="AO2855" i="11"/>
  <c r="AO2839" i="11"/>
  <c r="AO2799" i="11"/>
  <c r="AO2751" i="11"/>
  <c r="AO2743" i="11"/>
  <c r="AO2737" i="11"/>
  <c r="T2688" i="11"/>
  <c r="T2660" i="11"/>
  <c r="AO2651" i="11"/>
  <c r="AO2595" i="11"/>
  <c r="T2588" i="11"/>
  <c r="AO2573" i="11"/>
  <c r="AO2555" i="11"/>
  <c r="AO2539" i="11"/>
  <c r="AO2513" i="11"/>
  <c r="AO2362" i="11"/>
  <c r="AO2285" i="11"/>
  <c r="AO2257" i="11"/>
  <c r="AO2256" i="11"/>
  <c r="AO2250" i="11"/>
  <c r="AO2238" i="11"/>
  <c r="T2227" i="11"/>
  <c r="T2226" i="11"/>
  <c r="T2225" i="11"/>
  <c r="T2224" i="11"/>
  <c r="T2223" i="11"/>
  <c r="T2222" i="11"/>
  <c r="AP2156" i="11"/>
  <c r="U2156" i="11" s="1"/>
  <c r="AP2143" i="11"/>
  <c r="U2143" i="11" s="1"/>
  <c r="AP2142" i="11"/>
  <c r="U2142" i="11" s="1"/>
  <c r="AP2138" i="11"/>
  <c r="U2138" i="11" s="1"/>
  <c r="AP2133" i="11"/>
  <c r="U2133" i="11" s="1"/>
  <c r="AP2129" i="11"/>
  <c r="U2129" i="11" s="1"/>
  <c r="AP2092" i="11"/>
  <c r="U2092" i="11" s="1"/>
  <c r="AP2082" i="11"/>
  <c r="U2082" i="11" s="1"/>
  <c r="T2072" i="11"/>
  <c r="AP2064" i="11"/>
  <c r="U2064" i="11" s="1"/>
  <c r="T2040" i="11"/>
  <c r="AP2018" i="11"/>
  <c r="U2018" i="11" s="1"/>
  <c r="T2008" i="11"/>
  <c r="AO2885" i="11"/>
  <c r="AO2863" i="11"/>
  <c r="AP2862" i="11"/>
  <c r="U2862" i="11" s="1"/>
  <c r="AO2859" i="11"/>
  <c r="AO2857" i="11"/>
  <c r="AO2843" i="11"/>
  <c r="AO2827" i="11"/>
  <c r="AO2785" i="11"/>
  <c r="AO2773" i="11"/>
  <c r="AP2718" i="11"/>
  <c r="U2718" i="11" s="1"/>
  <c r="AO2705" i="11"/>
  <c r="AO2687" i="11"/>
  <c r="T2672" i="11"/>
  <c r="AO2665" i="11"/>
  <c r="T2644" i="11"/>
  <c r="T2616" i="11"/>
  <c r="AO2601" i="11"/>
  <c r="AO2593" i="11"/>
  <c r="AO2561" i="11"/>
  <c r="AO2541" i="11"/>
  <c r="AO2523" i="11"/>
  <c r="AO2492" i="11"/>
  <c r="AO2490" i="11"/>
  <c r="AO2489" i="11"/>
  <c r="AO2396" i="11"/>
  <c r="AO2388" i="11"/>
  <c r="AO2381" i="11"/>
  <c r="AO2372" i="11"/>
  <c r="AO2353" i="11"/>
  <c r="AO2269" i="11"/>
  <c r="AO2241" i="11"/>
  <c r="AO2234" i="11"/>
  <c r="T2221" i="11"/>
  <c r="T2220" i="11"/>
  <c r="T2219" i="11"/>
  <c r="T2218" i="11"/>
  <c r="T2217" i="11"/>
  <c r="T2216" i="11"/>
  <c r="T2215" i="11"/>
  <c r="T2214" i="11"/>
  <c r="T2203" i="11"/>
  <c r="AP2148" i="11"/>
  <c r="U2148" i="11" s="1"/>
  <c r="AP2135" i="11"/>
  <c r="U2135" i="11" s="1"/>
  <c r="AP2134" i="11"/>
  <c r="U2134" i="11" s="1"/>
  <c r="AP2130" i="11"/>
  <c r="U2130" i="11" s="1"/>
  <c r="AP2125" i="11"/>
  <c r="U2125" i="11" s="1"/>
  <c r="AP2121" i="11"/>
  <c r="U2121" i="11" s="1"/>
  <c r="T2068" i="11"/>
  <c r="AP2050" i="11"/>
  <c r="U2050" i="11" s="1"/>
  <c r="T2036" i="11"/>
  <c r="AP2026" i="11"/>
  <c r="U2026" i="11" s="1"/>
  <c r="T2985" i="11"/>
  <c r="AO2973" i="11"/>
  <c r="AO2951" i="11"/>
  <c r="AO2949" i="11"/>
  <c r="AP2946" i="11"/>
  <c r="U2946" i="11" s="1"/>
  <c r="AO2945" i="11"/>
  <c r="AO2931" i="11"/>
  <c r="AO2915" i="11"/>
  <c r="AO2873" i="11"/>
  <c r="AP2850" i="11"/>
  <c r="U2850" i="11" s="1"/>
  <c r="AO2849" i="11"/>
  <c r="AP2846" i="11"/>
  <c r="U2846" i="11" s="1"/>
  <c r="AO2845" i="11"/>
  <c r="AP2830" i="11"/>
  <c r="U2830" i="11" s="1"/>
  <c r="AO2813" i="11"/>
  <c r="AO2811" i="11"/>
  <c r="AO2781" i="11"/>
  <c r="AO2747" i="11"/>
  <c r="AO2733" i="11"/>
  <c r="AP2706" i="11"/>
  <c r="U2706" i="11" s="1"/>
  <c r="T2684" i="11"/>
  <c r="AO2671" i="11"/>
  <c r="T2656" i="11"/>
  <c r="AO2643" i="11"/>
  <c r="AO2633" i="11"/>
  <c r="T2628" i="11"/>
  <c r="AO2619" i="11"/>
  <c r="AO2615" i="11"/>
  <c r="T2600" i="11"/>
  <c r="AO2599" i="11"/>
  <c r="AO2577" i="11"/>
  <c r="AO2529" i="11"/>
  <c r="AO2481" i="11"/>
  <c r="AO2477" i="11"/>
  <c r="AO2346" i="11"/>
  <c r="AO2253" i="11"/>
  <c r="AP2227" i="11"/>
  <c r="U2227" i="11" s="1"/>
  <c r="AP2224" i="11"/>
  <c r="U2224" i="11" s="1"/>
  <c r="T2213" i="11"/>
  <c r="T2212" i="11"/>
  <c r="T2211" i="11"/>
  <c r="T2210" i="11"/>
  <c r="T2209" i="11"/>
  <c r="T2208" i="11"/>
  <c r="T2207" i="11"/>
  <c r="T2206" i="11"/>
  <c r="T2199" i="11"/>
  <c r="AP2140" i="11"/>
  <c r="U2140" i="11" s="1"/>
  <c r="AP2127" i="11"/>
  <c r="U2127" i="11" s="1"/>
  <c r="AP2126" i="11"/>
  <c r="U2126" i="11" s="1"/>
  <c r="AP2122" i="11"/>
  <c r="U2122" i="11" s="1"/>
  <c r="AP2117" i="11"/>
  <c r="U2117" i="11" s="1"/>
  <c r="AP2113" i="11"/>
  <c r="U2113" i="11" s="1"/>
  <c r="AP2076" i="11"/>
  <c r="U2076" i="11" s="1"/>
  <c r="AP2074" i="11"/>
  <c r="U2074" i="11" s="1"/>
  <c r="T2064" i="11"/>
  <c r="T2032" i="11"/>
  <c r="AP2010" i="11"/>
  <c r="U2010" i="11" s="1"/>
  <c r="AO5187" i="11"/>
  <c r="AO5183" i="11"/>
  <c r="AO5199" i="11"/>
  <c r="AO5197" i="11"/>
  <c r="AO5170" i="11"/>
  <c r="AO5166" i="11"/>
  <c r="AO5165" i="11"/>
  <c r="AO5163" i="11"/>
  <c r="AO5162" i="11"/>
  <c r="AO5185" i="11"/>
  <c r="AO5178" i="11"/>
  <c r="AO5177" i="11"/>
  <c r="AO5174" i="11"/>
  <c r="AO5161" i="11"/>
  <c r="AO5159" i="11"/>
  <c r="AO5158" i="11"/>
  <c r="AO5157" i="11"/>
  <c r="AO5155" i="11"/>
  <c r="AO5154" i="11"/>
  <c r="AO5153" i="11"/>
  <c r="AO5151" i="11"/>
  <c r="AO5150" i="11"/>
  <c r="AO5149" i="11"/>
  <c r="AO5147" i="11"/>
  <c r="AO5146" i="11"/>
  <c r="AO5145" i="11"/>
  <c r="AO5143" i="11"/>
  <c r="AO5142" i="11"/>
  <c r="AO5141" i="11"/>
  <c r="AO5139" i="11"/>
  <c r="AO5138" i="11"/>
  <c r="AO5137" i="11"/>
  <c r="AO5135" i="11"/>
  <c r="AO5134" i="11"/>
  <c r="AO5133" i="11"/>
  <c r="AO5131" i="11"/>
  <c r="AO5130" i="11"/>
  <c r="AO5129" i="11"/>
  <c r="AO5127" i="11"/>
  <c r="AO5126" i="11"/>
  <c r="AO5125" i="11"/>
  <c r="AO5123" i="11"/>
  <c r="AO5122" i="11"/>
  <c r="AO5121" i="11"/>
  <c r="AO5119" i="11"/>
  <c r="AO5118" i="11"/>
  <c r="AO5117" i="11"/>
  <c r="AO5115" i="11"/>
  <c r="AO5114" i="11"/>
  <c r="AO5113" i="11"/>
  <c r="AO5111" i="11"/>
  <c r="AO5110" i="11"/>
  <c r="AO5109" i="11"/>
  <c r="AO5107" i="11"/>
  <c r="AO5106" i="11"/>
  <c r="AO5105" i="11"/>
  <c r="AO5103" i="11"/>
  <c r="AO5102" i="11"/>
  <c r="AO5101" i="11"/>
  <c r="AO5099" i="11"/>
  <c r="AO5098" i="11"/>
  <c r="AO5097" i="11"/>
  <c r="AO5095" i="11"/>
  <c r="AO5094" i="11"/>
  <c r="AO5093" i="11"/>
  <c r="AO5091" i="11"/>
  <c r="AO5090" i="11"/>
  <c r="AO5089" i="11"/>
  <c r="AO5087" i="11"/>
  <c r="AO5086" i="11"/>
  <c r="AO5085" i="11"/>
  <c r="AO5083" i="11"/>
  <c r="AO5082" i="11"/>
  <c r="AO5081" i="11"/>
  <c r="AO5078" i="11"/>
  <c r="AO5077" i="11"/>
  <c r="AO5074" i="11"/>
  <c r="AO5073" i="11"/>
  <c r="AO5070" i="11"/>
  <c r="AO5069" i="11"/>
  <c r="AO5066" i="11"/>
  <c r="AO5065" i="11"/>
  <c r="AO5062" i="11"/>
  <c r="AO5061" i="11"/>
  <c r="AO5058" i="11"/>
  <c r="AO5057" i="11"/>
  <c r="AO5054" i="11"/>
  <c r="AO5053" i="11"/>
  <c r="AO5050" i="11"/>
  <c r="AO5049" i="11"/>
  <c r="AO5048" i="11"/>
  <c r="AO5047" i="11"/>
  <c r="AO5046" i="11"/>
  <c r="AO5045" i="11"/>
  <c r="AO5044" i="11"/>
  <c r="AO5043" i="11"/>
  <c r="AO5042" i="11"/>
  <c r="AO5041" i="11"/>
  <c r="AO5040" i="11"/>
  <c r="AO5039" i="11"/>
  <c r="AO5038" i="11"/>
  <c r="AO5037" i="11"/>
  <c r="AO5036" i="11"/>
  <c r="AO5035" i="11"/>
  <c r="AO5034" i="11"/>
  <c r="AO5033" i="11"/>
  <c r="AO5032" i="11"/>
  <c r="AO5031" i="11"/>
  <c r="AO5030" i="11"/>
  <c r="AO5029" i="11"/>
  <c r="AO5028" i="11"/>
  <c r="AO5027" i="11"/>
  <c r="AO5026" i="11"/>
  <c r="AO5025" i="11"/>
  <c r="AO5024" i="11"/>
  <c r="AO5023" i="11"/>
  <c r="AO5022" i="11"/>
  <c r="AO5021" i="11"/>
  <c r="AO5020" i="11"/>
  <c r="AO5019" i="11"/>
  <c r="AO5018" i="11"/>
  <c r="AO5017" i="11"/>
  <c r="AO5016" i="11"/>
  <c r="AO5015" i="11"/>
  <c r="AO5014" i="11"/>
  <c r="AO5013" i="11"/>
  <c r="AO5012" i="11"/>
  <c r="AO5011" i="11"/>
  <c r="AO5010" i="11"/>
  <c r="AO5009" i="11"/>
  <c r="AO5008" i="11"/>
  <c r="AO5007" i="11"/>
  <c r="AO5006" i="11"/>
  <c r="AO5005" i="11"/>
  <c r="AO5004" i="11"/>
  <c r="AO5003" i="11"/>
  <c r="AO5002" i="11"/>
  <c r="AO5001" i="11"/>
  <c r="AO5000" i="11"/>
  <c r="AO4999" i="11"/>
  <c r="AO4998" i="11"/>
  <c r="AO4997" i="11"/>
  <c r="AO4996" i="11"/>
  <c r="AO4995" i="11"/>
  <c r="AO4994" i="11"/>
  <c r="AO4993" i="11"/>
  <c r="AO4992" i="11"/>
  <c r="AO4991" i="11"/>
  <c r="AO4990" i="11"/>
  <c r="AO4989" i="11"/>
  <c r="AO4988" i="11"/>
  <c r="AO4987" i="11"/>
  <c r="AO4986" i="11"/>
  <c r="AO4985" i="11"/>
  <c r="AO4984" i="11"/>
  <c r="AO4983" i="11"/>
  <c r="AO4982" i="11"/>
  <c r="AO4981" i="11"/>
  <c r="AO4980" i="11"/>
  <c r="AO4979" i="11"/>
  <c r="AO4978" i="11"/>
  <c r="AO4977" i="11"/>
  <c r="AO4976" i="11"/>
  <c r="AO4975" i="11"/>
  <c r="AO4974" i="11"/>
  <c r="AO4973" i="11"/>
  <c r="AO4972" i="11"/>
  <c r="AO4971" i="11"/>
  <c r="AO4970" i="11"/>
  <c r="AO4969" i="11"/>
  <c r="AO4968" i="11"/>
  <c r="AO4967" i="11"/>
  <c r="AO4966" i="11"/>
  <c r="AO4965" i="11"/>
  <c r="AO4964" i="11"/>
  <c r="AO4963" i="11"/>
  <c r="AO4962" i="11"/>
  <c r="AO4961" i="11"/>
  <c r="AO4960" i="11"/>
  <c r="AO4959" i="11"/>
  <c r="AO4958" i="11"/>
  <c r="AO4957" i="11"/>
  <c r="AO4956" i="11"/>
  <c r="AP4883" i="11"/>
  <c r="U4883" i="11" s="1"/>
  <c r="AP4851" i="11"/>
  <c r="U4851" i="11" s="1"/>
  <c r="AP4819" i="11"/>
  <c r="U4819" i="11" s="1"/>
  <c r="AP4788" i="11"/>
  <c r="U4788" i="11" s="1"/>
  <c r="AP4786" i="11"/>
  <c r="U4786" i="11" s="1"/>
  <c r="AP4756" i="11"/>
  <c r="U4756" i="11" s="1"/>
  <c r="AP4754" i="11"/>
  <c r="U4754" i="11" s="1"/>
  <c r="AP4355" i="11"/>
  <c r="U4355" i="11" s="1"/>
  <c r="AP4291" i="11"/>
  <c r="U4291" i="11" s="1"/>
  <c r="AP4259" i="11"/>
  <c r="U4259" i="11" s="1"/>
  <c r="AP4257" i="11"/>
  <c r="U4257" i="11" s="1"/>
  <c r="AP4227" i="11"/>
  <c r="U4227" i="11" s="1"/>
  <c r="AP4225" i="11"/>
  <c r="U4225" i="11" s="1"/>
  <c r="AO4197" i="11"/>
  <c r="AP4181" i="11"/>
  <c r="U4181" i="11" s="1"/>
  <c r="AO4166" i="11"/>
  <c r="AP4156" i="11"/>
  <c r="U4156" i="11" s="1"/>
  <c r="AP4145" i="11"/>
  <c r="U4145" i="11" s="1"/>
  <c r="AP4117" i="11"/>
  <c r="U4117" i="11" s="1"/>
  <c r="AP4092" i="11"/>
  <c r="U4092" i="11" s="1"/>
  <c r="AP4081" i="11"/>
  <c r="U4081" i="11" s="1"/>
  <c r="AP4053" i="11"/>
  <c r="U4053" i="11" s="1"/>
  <c r="AP4028" i="11"/>
  <c r="U4028" i="11" s="1"/>
  <c r="AP4017" i="11"/>
  <c r="U4017" i="11" s="1"/>
  <c r="AP3989" i="11"/>
  <c r="U3989" i="11" s="1"/>
  <c r="AP3969" i="11"/>
  <c r="U3969" i="11" s="1"/>
  <c r="AO3949" i="11"/>
  <c r="AP3948" i="11"/>
  <c r="U3948" i="11" s="1"/>
  <c r="AO3948" i="11"/>
  <c r="AO3933" i="11"/>
  <c r="AP3932" i="11"/>
  <c r="U3932" i="11" s="1"/>
  <c r="AO3932" i="11"/>
  <c r="AO3914" i="11"/>
  <c r="AP3914" i="11"/>
  <c r="U3914" i="11" s="1"/>
  <c r="AO3913" i="11"/>
  <c r="AO3893" i="11"/>
  <c r="AP3886" i="11"/>
  <c r="U3886" i="11" s="1"/>
  <c r="AO3850" i="11"/>
  <c r="AP3850" i="11"/>
  <c r="U3850" i="11" s="1"/>
  <c r="AP4879" i="11"/>
  <c r="U4879" i="11" s="1"/>
  <c r="AP4847" i="11"/>
  <c r="U4847" i="11" s="1"/>
  <c r="AP4815" i="11"/>
  <c r="U4815" i="11" s="1"/>
  <c r="AP4784" i="11"/>
  <c r="U4784" i="11" s="1"/>
  <c r="AP4782" i="11"/>
  <c r="U4782" i="11" s="1"/>
  <c r="AP4752" i="11"/>
  <c r="U4752" i="11" s="1"/>
  <c r="AP4750" i="11"/>
  <c r="U4750" i="11" s="1"/>
  <c r="AP4331" i="11"/>
  <c r="U4331" i="11" s="1"/>
  <c r="AP4285" i="11"/>
  <c r="U4285" i="11" s="1"/>
  <c r="AP4255" i="11"/>
  <c r="U4255" i="11" s="1"/>
  <c r="AP4253" i="11"/>
  <c r="U4253" i="11" s="1"/>
  <c r="AP4223" i="11"/>
  <c r="U4223" i="11" s="1"/>
  <c r="AP4221" i="11"/>
  <c r="U4221" i="11" s="1"/>
  <c r="AO4182" i="11"/>
  <c r="AP4153" i="11"/>
  <c r="U4153" i="11" s="1"/>
  <c r="AP4125" i="11"/>
  <c r="U4125" i="11" s="1"/>
  <c r="AP4100" i="11"/>
  <c r="U4100" i="11" s="1"/>
  <c r="AP4089" i="11"/>
  <c r="U4089" i="11" s="1"/>
  <c r="AP4061" i="11"/>
  <c r="U4061" i="11" s="1"/>
  <c r="AP4036" i="11"/>
  <c r="U4036" i="11" s="1"/>
  <c r="AP4025" i="11"/>
  <c r="U4025" i="11" s="1"/>
  <c r="AP3997" i="11"/>
  <c r="U3997" i="11" s="1"/>
  <c r="AP3980" i="11"/>
  <c r="U3980" i="11" s="1"/>
  <c r="AP3957" i="11"/>
  <c r="U3957" i="11" s="1"/>
  <c r="AO3890" i="11"/>
  <c r="AP3890" i="11"/>
  <c r="U3890" i="11" s="1"/>
  <c r="AO3869" i="11"/>
  <c r="AO3868" i="11"/>
  <c r="AO3865" i="11"/>
  <c r="AP4875" i="11"/>
  <c r="U4875" i="11" s="1"/>
  <c r="AP4843" i="11"/>
  <c r="U4843" i="11" s="1"/>
  <c r="AP4811" i="11"/>
  <c r="U4811" i="11" s="1"/>
  <c r="AP4780" i="11"/>
  <c r="U4780" i="11" s="1"/>
  <c r="AP4778" i="11"/>
  <c r="U4778" i="11" s="1"/>
  <c r="AP4748" i="11"/>
  <c r="U4748" i="11" s="1"/>
  <c r="AP4746" i="11"/>
  <c r="U4746" i="11" s="1"/>
  <c r="AP4307" i="11"/>
  <c r="U4307" i="11" s="1"/>
  <c r="AP4283" i="11"/>
  <c r="U4283" i="11" s="1"/>
  <c r="AP4281" i="11"/>
  <c r="U4281" i="11" s="1"/>
  <c r="AP4251" i="11"/>
  <c r="U4251" i="11" s="1"/>
  <c r="AP4249" i="11"/>
  <c r="U4249" i="11" s="1"/>
  <c r="AP4219" i="11"/>
  <c r="U4219" i="11" s="1"/>
  <c r="AP4217" i="11"/>
  <c r="U4217" i="11" s="1"/>
  <c r="AO4198" i="11"/>
  <c r="AP4195" i="11"/>
  <c r="U4195" i="11" s="1"/>
  <c r="AP4170" i="11"/>
  <c r="U4170" i="11" s="1"/>
  <c r="AO4164" i="11"/>
  <c r="AP4161" i="11"/>
  <c r="U4161" i="11" s="1"/>
  <c r="AP4133" i="11"/>
  <c r="U4133" i="11" s="1"/>
  <c r="AP4108" i="11"/>
  <c r="U4108" i="11" s="1"/>
  <c r="AP4097" i="11"/>
  <c r="U4097" i="11" s="1"/>
  <c r="AP4069" i="11"/>
  <c r="U4069" i="11" s="1"/>
  <c r="AP4044" i="11"/>
  <c r="U4044" i="11" s="1"/>
  <c r="AP4033" i="11"/>
  <c r="U4033" i="11" s="1"/>
  <c r="AP4005" i="11"/>
  <c r="U4005" i="11" s="1"/>
  <c r="AO3968" i="11"/>
  <c r="AP3965" i="11"/>
  <c r="U3965" i="11" s="1"/>
  <c r="AO3945" i="11"/>
  <c r="AO3930" i="11"/>
  <c r="AO3929" i="11"/>
  <c r="AO3909" i="11"/>
  <c r="AO3908" i="11"/>
  <c r="AP3902" i="11"/>
  <c r="U3902" i="11" s="1"/>
  <c r="AO3866" i="11"/>
  <c r="AP3866" i="11"/>
  <c r="U3866" i="11" s="1"/>
  <c r="AO3845" i="11"/>
  <c r="AO3844" i="11"/>
  <c r="AO3841" i="11"/>
  <c r="AO4955" i="11"/>
  <c r="AO4954" i="11"/>
  <c r="AO4953" i="11"/>
  <c r="AO4952" i="11"/>
  <c r="AO4951" i="11"/>
  <c r="AO4950" i="11"/>
  <c r="AO4949" i="11"/>
  <c r="AO4948" i="11"/>
  <c r="AO4947" i="11"/>
  <c r="AO4946" i="11"/>
  <c r="AO4945" i="11"/>
  <c r="AO4944" i="11"/>
  <c r="AO4943" i="11"/>
  <c r="AO4942" i="11"/>
  <c r="AO4941" i="11"/>
  <c r="AO4940" i="11"/>
  <c r="AO4939" i="11"/>
  <c r="AO4938" i="11"/>
  <c r="AO4937" i="11"/>
  <c r="AO4936" i="11"/>
  <c r="AO4935" i="11"/>
  <c r="AO4934" i="11"/>
  <c r="AO4933" i="11"/>
  <c r="AO4932" i="11"/>
  <c r="AO4931" i="11"/>
  <c r="AO4930" i="11"/>
  <c r="AO4929" i="11"/>
  <c r="AO4928" i="11"/>
  <c r="AO4927" i="11"/>
  <c r="AO4926" i="11"/>
  <c r="AO4925" i="11"/>
  <c r="AO4924" i="11"/>
  <c r="AO4923" i="11"/>
  <c r="AO4922" i="11"/>
  <c r="AP4871" i="11"/>
  <c r="U4871" i="11" s="1"/>
  <c r="AP4839" i="11"/>
  <c r="U4839" i="11" s="1"/>
  <c r="AP4806" i="11"/>
  <c r="U4806" i="11" s="1"/>
  <c r="AP4776" i="11"/>
  <c r="U4776" i="11" s="1"/>
  <c r="AP4774" i="11"/>
  <c r="U4774" i="11" s="1"/>
  <c r="AP4744" i="11"/>
  <c r="U4744" i="11" s="1"/>
  <c r="AP4742" i="11"/>
  <c r="U4742" i="11" s="1"/>
  <c r="AP4347" i="11"/>
  <c r="U4347" i="11" s="1"/>
  <c r="AP4279" i="11"/>
  <c r="U4279" i="11" s="1"/>
  <c r="AP4277" i="11"/>
  <c r="U4277" i="11" s="1"/>
  <c r="AP4247" i="11"/>
  <c r="U4247" i="11" s="1"/>
  <c r="AP4245" i="11"/>
  <c r="U4245" i="11" s="1"/>
  <c r="AP4215" i="11"/>
  <c r="U4215" i="11" s="1"/>
  <c r="AP4213" i="11"/>
  <c r="U4213" i="11" s="1"/>
  <c r="AP4186" i="11"/>
  <c r="U4186" i="11" s="1"/>
  <c r="AO4180" i="11"/>
  <c r="AP4171" i="11"/>
  <c r="U4171" i="11" s="1"/>
  <c r="AP4169" i="11"/>
  <c r="U4169" i="11" s="1"/>
  <c r="AP4141" i="11"/>
  <c r="U4141" i="11" s="1"/>
  <c r="AP4116" i="11"/>
  <c r="U4116" i="11" s="1"/>
  <c r="AP4105" i="11"/>
  <c r="U4105" i="11" s="1"/>
  <c r="AP4077" i="11"/>
  <c r="U4077" i="11" s="1"/>
  <c r="AP4052" i="11"/>
  <c r="U4052" i="11" s="1"/>
  <c r="AP4041" i="11"/>
  <c r="U4041" i="11" s="1"/>
  <c r="AP4013" i="11"/>
  <c r="U4013" i="11" s="1"/>
  <c r="AP3985" i="11"/>
  <c r="U3985" i="11" s="1"/>
  <c r="AO3977" i="11"/>
  <c r="AO3906" i="11"/>
  <c r="AP3906" i="11"/>
  <c r="U3906" i="11" s="1"/>
  <c r="AO3884" i="11"/>
  <c r="AO3842" i="11"/>
  <c r="AP3842" i="11"/>
  <c r="U3842" i="11" s="1"/>
  <c r="AO4921" i="11"/>
  <c r="AO4920" i="11"/>
  <c r="AO4919" i="11"/>
  <c r="AO4918" i="11"/>
  <c r="AO4917" i="11"/>
  <c r="AO4916" i="11"/>
  <c r="AO4915" i="11"/>
  <c r="AO4914" i="11"/>
  <c r="AO4913" i="11"/>
  <c r="AO4912" i="11"/>
  <c r="AO4911" i="11"/>
  <c r="AO4910" i="11"/>
  <c r="AO4909" i="11"/>
  <c r="AO4908" i="11"/>
  <c r="AO4907" i="11"/>
  <c r="AO4906" i="11"/>
  <c r="AO4905" i="11"/>
  <c r="AO4904" i="11"/>
  <c r="AO4903" i="11"/>
  <c r="AO4902" i="11"/>
  <c r="AP4899" i="11"/>
  <c r="U4899" i="11" s="1"/>
  <c r="AP4867" i="11"/>
  <c r="U4867" i="11" s="1"/>
  <c r="AP4835" i="11"/>
  <c r="U4835" i="11" s="1"/>
  <c r="AP4804" i="11"/>
  <c r="U4804" i="11" s="1"/>
  <c r="AP4802" i="11"/>
  <c r="U4802" i="11" s="1"/>
  <c r="AP4772" i="11"/>
  <c r="U4772" i="11" s="1"/>
  <c r="AP4770" i="11"/>
  <c r="U4770" i="11" s="1"/>
  <c r="AO4461" i="11"/>
  <c r="AP4323" i="11"/>
  <c r="U4323" i="11" s="1"/>
  <c r="AP4275" i="11"/>
  <c r="U4275" i="11" s="1"/>
  <c r="AP4273" i="11"/>
  <c r="U4273" i="11" s="1"/>
  <c r="AP4243" i="11"/>
  <c r="U4243" i="11" s="1"/>
  <c r="AP4241" i="11"/>
  <c r="U4241" i="11" s="1"/>
  <c r="AP4211" i="11"/>
  <c r="U4211" i="11" s="1"/>
  <c r="AP4209" i="11"/>
  <c r="U4209" i="11" s="1"/>
  <c r="AO4196" i="11"/>
  <c r="AP4187" i="11"/>
  <c r="U4187" i="11" s="1"/>
  <c r="AP4124" i="11"/>
  <c r="U4124" i="11" s="1"/>
  <c r="AP4060" i="11"/>
  <c r="U4060" i="11" s="1"/>
  <c r="AP3996" i="11"/>
  <c r="U3996" i="11" s="1"/>
  <c r="AP3986" i="11"/>
  <c r="U3986" i="11" s="1"/>
  <c r="AP3940" i="11"/>
  <c r="U3940" i="11" s="1"/>
  <c r="AO3940" i="11"/>
  <c r="AO3882" i="11"/>
  <c r="AP3882" i="11"/>
  <c r="U3882" i="11" s="1"/>
  <c r="AO3857" i="11"/>
  <c r="AP4895" i="11"/>
  <c r="U4895" i="11" s="1"/>
  <c r="AP4863" i="11"/>
  <c r="U4863" i="11" s="1"/>
  <c r="AP4831" i="11"/>
  <c r="U4831" i="11" s="1"/>
  <c r="AP4800" i="11"/>
  <c r="U4800" i="11" s="1"/>
  <c r="AP4798" i="11"/>
  <c r="U4798" i="11" s="1"/>
  <c r="AP4768" i="11"/>
  <c r="U4768" i="11" s="1"/>
  <c r="AP4766" i="11"/>
  <c r="U4766" i="11" s="1"/>
  <c r="AP4363" i="11"/>
  <c r="U4363" i="11" s="1"/>
  <c r="AP4299" i="11"/>
  <c r="U4299" i="11" s="1"/>
  <c r="AP4271" i="11"/>
  <c r="U4271" i="11" s="1"/>
  <c r="AP4269" i="11"/>
  <c r="U4269" i="11" s="1"/>
  <c r="AP4239" i="11"/>
  <c r="U4239" i="11" s="1"/>
  <c r="AP4237" i="11"/>
  <c r="U4237" i="11" s="1"/>
  <c r="AP4207" i="11"/>
  <c r="U4207" i="11" s="1"/>
  <c r="AP4205" i="11"/>
  <c r="U4205" i="11" s="1"/>
  <c r="AP4193" i="11"/>
  <c r="U4193" i="11" s="1"/>
  <c r="AO4178" i="11"/>
  <c r="AP4157" i="11"/>
  <c r="U4157" i="11" s="1"/>
  <c r="AP4132" i="11"/>
  <c r="U4132" i="11" s="1"/>
  <c r="AP4121" i="11"/>
  <c r="U4121" i="11" s="1"/>
  <c r="AP4093" i="11"/>
  <c r="U4093" i="11" s="1"/>
  <c r="AP4068" i="11"/>
  <c r="U4068" i="11" s="1"/>
  <c r="AP4057" i="11"/>
  <c r="U4057" i="11" s="1"/>
  <c r="AP4029" i="11"/>
  <c r="U4029" i="11" s="1"/>
  <c r="AP4004" i="11"/>
  <c r="U4004" i="11" s="1"/>
  <c r="AP3993" i="11"/>
  <c r="U3993" i="11" s="1"/>
  <c r="AP3964" i="11"/>
  <c r="U3964" i="11" s="1"/>
  <c r="AP3954" i="11"/>
  <c r="U3954" i="11" s="1"/>
  <c r="AP3934" i="11"/>
  <c r="U3934" i="11" s="1"/>
  <c r="AO3922" i="11"/>
  <c r="AP3922" i="11"/>
  <c r="U3922" i="11" s="1"/>
  <c r="AO3921" i="11"/>
  <c r="AP3894" i="11"/>
  <c r="U3894" i="11" s="1"/>
  <c r="AO3858" i="11"/>
  <c r="AP3858" i="11"/>
  <c r="U3858" i="11" s="1"/>
  <c r="AP4891" i="11"/>
  <c r="U4891" i="11" s="1"/>
  <c r="AP4859" i="11"/>
  <c r="U4859" i="11" s="1"/>
  <c r="AP4827" i="11"/>
  <c r="U4827" i="11" s="1"/>
  <c r="AP4796" i="11"/>
  <c r="U4796" i="11" s="1"/>
  <c r="AP4794" i="11"/>
  <c r="U4794" i="11" s="1"/>
  <c r="AP4764" i="11"/>
  <c r="U4764" i="11" s="1"/>
  <c r="AP4762" i="11"/>
  <c r="U4762" i="11" s="1"/>
  <c r="AP4339" i="11"/>
  <c r="U4339" i="11" s="1"/>
  <c r="AP4267" i="11"/>
  <c r="U4267" i="11" s="1"/>
  <c r="AP4265" i="11"/>
  <c r="U4265" i="11" s="1"/>
  <c r="AP4235" i="11"/>
  <c r="U4235" i="11" s="1"/>
  <c r="AP4233" i="11"/>
  <c r="U4233" i="11" s="1"/>
  <c r="AP4203" i="11"/>
  <c r="U4203" i="11" s="1"/>
  <c r="AP4201" i="11"/>
  <c r="U4201" i="11" s="1"/>
  <c r="AO4194" i="11"/>
  <c r="AP4174" i="11"/>
  <c r="U4174" i="11" s="1"/>
  <c r="AO4173" i="11"/>
  <c r="AP4140" i="11"/>
  <c r="U4140" i="11" s="1"/>
  <c r="AP4129" i="11"/>
  <c r="U4129" i="11" s="1"/>
  <c r="AP4101" i="11"/>
  <c r="U4101" i="11" s="1"/>
  <c r="AO4092" i="11"/>
  <c r="AP4076" i="11"/>
  <c r="U4076" i="11" s="1"/>
  <c r="AP4065" i="11"/>
  <c r="U4065" i="11" s="1"/>
  <c r="AP4037" i="11"/>
  <c r="U4037" i="11" s="1"/>
  <c r="AP4012" i="11"/>
  <c r="U4012" i="11" s="1"/>
  <c r="AP4001" i="11"/>
  <c r="U4001" i="11" s="1"/>
  <c r="AP3981" i="11"/>
  <c r="U3981" i="11" s="1"/>
  <c r="AP3961" i="11"/>
  <c r="U3961" i="11" s="1"/>
  <c r="AO3938" i="11"/>
  <c r="AO3937" i="11"/>
  <c r="AO3898" i="11"/>
  <c r="AP3898" i="11"/>
  <c r="U3898" i="11" s="1"/>
  <c r="AO3897" i="11"/>
  <c r="AO3877" i="11"/>
  <c r="AO3873" i="11"/>
  <c r="AP3870" i="11"/>
  <c r="U3870" i="11" s="1"/>
  <c r="AP4887" i="11"/>
  <c r="U4887" i="11" s="1"/>
  <c r="AP4855" i="11"/>
  <c r="U4855" i="11" s="1"/>
  <c r="AP4823" i="11"/>
  <c r="U4823" i="11" s="1"/>
  <c r="AP4792" i="11"/>
  <c r="U4792" i="11" s="1"/>
  <c r="AP4790" i="11"/>
  <c r="U4790" i="11" s="1"/>
  <c r="AP4760" i="11"/>
  <c r="U4760" i="11" s="1"/>
  <c r="AP4758" i="11"/>
  <c r="U4758" i="11" s="1"/>
  <c r="AP4315" i="11"/>
  <c r="U4315" i="11" s="1"/>
  <c r="AP4263" i="11"/>
  <c r="U4263" i="11" s="1"/>
  <c r="AP4261" i="11"/>
  <c r="U4261" i="11" s="1"/>
  <c r="AP4231" i="11"/>
  <c r="U4231" i="11" s="1"/>
  <c r="AP4229" i="11"/>
  <c r="U4229" i="11" s="1"/>
  <c r="AP4202" i="11"/>
  <c r="U4202" i="11" s="1"/>
  <c r="AP4190" i="11"/>
  <c r="U4190" i="11" s="1"/>
  <c r="AO4189" i="11"/>
  <c r="AP4165" i="11"/>
  <c r="U4165" i="11" s="1"/>
  <c r="AP4148" i="11"/>
  <c r="U4148" i="11" s="1"/>
  <c r="AP4137" i="11"/>
  <c r="U4137" i="11" s="1"/>
  <c r="AP4109" i="11"/>
  <c r="U4109" i="11" s="1"/>
  <c r="AP4084" i="11"/>
  <c r="U4084" i="11" s="1"/>
  <c r="AP4073" i="11"/>
  <c r="U4073" i="11" s="1"/>
  <c r="AP4045" i="11"/>
  <c r="U4045" i="11" s="1"/>
  <c r="AP4020" i="11"/>
  <c r="U4020" i="11" s="1"/>
  <c r="AP4009" i="11"/>
  <c r="U4009" i="11" s="1"/>
  <c r="AP3972" i="11"/>
  <c r="U3972" i="11" s="1"/>
  <c r="AO3874" i="11"/>
  <c r="AP3874" i="11"/>
  <c r="U3874" i="11" s="1"/>
  <c r="AO3849" i="11"/>
  <c r="AP3988" i="11"/>
  <c r="U3988" i="11" s="1"/>
  <c r="AP3977" i="11"/>
  <c r="U3977" i="11" s="1"/>
  <c r="AP3949" i="11"/>
  <c r="U3949" i="11" s="1"/>
  <c r="AP3793" i="11"/>
  <c r="U3793" i="11" s="1"/>
  <c r="AP3781" i="11"/>
  <c r="U3781" i="11" s="1"/>
  <c r="AP3773" i="11"/>
  <c r="U3773" i="11" s="1"/>
  <c r="AP3765" i="11"/>
  <c r="U3765" i="11" s="1"/>
  <c r="AP3757" i="11"/>
  <c r="U3757" i="11" s="1"/>
  <c r="AP3749" i="11"/>
  <c r="U3749" i="11" s="1"/>
  <c r="AP3741" i="11"/>
  <c r="U3741" i="11" s="1"/>
  <c r="AP3733" i="11"/>
  <c r="U3733" i="11" s="1"/>
  <c r="AP3725" i="11"/>
  <c r="U3725" i="11" s="1"/>
  <c r="AP3615" i="11"/>
  <c r="U3615" i="11" s="1"/>
  <c r="AP3607" i="11"/>
  <c r="U3607" i="11" s="1"/>
  <c r="AP3597" i="11"/>
  <c r="U3597" i="11" s="1"/>
  <c r="AP3587" i="11"/>
  <c r="U3587" i="11" s="1"/>
  <c r="AP3586" i="11"/>
  <c r="U3586" i="11" s="1"/>
  <c r="AO3582" i="11"/>
  <c r="AP3565" i="11"/>
  <c r="U3565" i="11" s="1"/>
  <c r="AP3555" i="11"/>
  <c r="U3555" i="11" s="1"/>
  <c r="AP3554" i="11"/>
  <c r="U3554" i="11" s="1"/>
  <c r="AO3550" i="11"/>
  <c r="AP3518" i="11"/>
  <c r="U3518" i="11" s="1"/>
  <c r="AP3512" i="11"/>
  <c r="U3512" i="11" s="1"/>
  <c r="AP3478" i="11"/>
  <c r="U3478" i="11" s="1"/>
  <c r="AO3477" i="11"/>
  <c r="AO3942" i="11"/>
  <c r="AO3934" i="11"/>
  <c r="AO3926" i="11"/>
  <c r="AO3918" i="11"/>
  <c r="AO3910" i="11"/>
  <c r="AO3902" i="11"/>
  <c r="AO3894" i="11"/>
  <c r="AO3886" i="11"/>
  <c r="AO3878" i="11"/>
  <c r="AO3870" i="11"/>
  <c r="AO3862" i="11"/>
  <c r="AO3854" i="11"/>
  <c r="AO3846" i="11"/>
  <c r="AO3838" i="11"/>
  <c r="AO3830" i="11"/>
  <c r="AO3822" i="11"/>
  <c r="AO3814" i="11"/>
  <c r="AO3806" i="11"/>
  <c r="AO3798" i="11"/>
  <c r="AO3790" i="11"/>
  <c r="AO3787" i="11"/>
  <c r="AP3780" i="11"/>
  <c r="U3780" i="11" s="1"/>
  <c r="AP3772" i="11"/>
  <c r="U3772" i="11" s="1"/>
  <c r="AP3764" i="11"/>
  <c r="U3764" i="11" s="1"/>
  <c r="AP3756" i="11"/>
  <c r="U3756" i="11" s="1"/>
  <c r="AP3748" i="11"/>
  <c r="U3748" i="11" s="1"/>
  <c r="AP3740" i="11"/>
  <c r="U3740" i="11" s="1"/>
  <c r="AP3732" i="11"/>
  <c r="U3732" i="11" s="1"/>
  <c r="AP3724" i="11"/>
  <c r="U3724" i="11" s="1"/>
  <c r="AP3619" i="11"/>
  <c r="U3619" i="11" s="1"/>
  <c r="AP3614" i="11"/>
  <c r="U3614" i="11" s="1"/>
  <c r="AO3602" i="11"/>
  <c r="AP3585" i="11"/>
  <c r="U3585" i="11" s="1"/>
  <c r="AP3575" i="11"/>
  <c r="U3575" i="11" s="1"/>
  <c r="AP3574" i="11"/>
  <c r="U3574" i="11" s="1"/>
  <c r="AO3570" i="11"/>
  <c r="AP3553" i="11"/>
  <c r="U3553" i="11" s="1"/>
  <c r="AP3543" i="11"/>
  <c r="U3543" i="11" s="1"/>
  <c r="AP3542" i="11"/>
  <c r="U3542" i="11" s="1"/>
  <c r="AP3531" i="11"/>
  <c r="U3531" i="11" s="1"/>
  <c r="AP3530" i="11"/>
  <c r="U3530" i="11" s="1"/>
  <c r="AP3498" i="11"/>
  <c r="U3498" i="11" s="1"/>
  <c r="AO3493" i="11"/>
  <c r="AP3488" i="11"/>
  <c r="U3488" i="11" s="1"/>
  <c r="AO3789" i="11"/>
  <c r="AP3779" i="11"/>
  <c r="U3779" i="11" s="1"/>
  <c r="AP3771" i="11"/>
  <c r="U3771" i="11" s="1"/>
  <c r="AP3763" i="11"/>
  <c r="U3763" i="11" s="1"/>
  <c r="AP3755" i="11"/>
  <c r="U3755" i="11" s="1"/>
  <c r="AP3747" i="11"/>
  <c r="U3747" i="11" s="1"/>
  <c r="AP3739" i="11"/>
  <c r="U3739" i="11" s="1"/>
  <c r="AP3731" i="11"/>
  <c r="U3731" i="11" s="1"/>
  <c r="AP3723" i="11"/>
  <c r="U3723" i="11" s="1"/>
  <c r="AP3719" i="11"/>
  <c r="U3719" i="11" s="1"/>
  <c r="AP3613" i="11"/>
  <c r="U3613" i="11" s="1"/>
  <c r="AO3610" i="11"/>
  <c r="AP3605" i="11"/>
  <c r="U3605" i="11" s="1"/>
  <c r="AP3595" i="11"/>
  <c r="U3595" i="11" s="1"/>
  <c r="AP3594" i="11"/>
  <c r="U3594" i="11" s="1"/>
  <c r="AO3590" i="11"/>
  <c r="AP3573" i="11"/>
  <c r="U3573" i="11" s="1"/>
  <c r="AP3563" i="11"/>
  <c r="U3563" i="11" s="1"/>
  <c r="AP3562" i="11"/>
  <c r="U3562" i="11" s="1"/>
  <c r="AO3558" i="11"/>
  <c r="AP3536" i="11"/>
  <c r="U3536" i="11" s="1"/>
  <c r="AP3515" i="11"/>
  <c r="U3515" i="11" s="1"/>
  <c r="AP3514" i="11"/>
  <c r="U3514" i="11" s="1"/>
  <c r="AP3494" i="11"/>
  <c r="U3494" i="11" s="1"/>
  <c r="AO3473" i="11"/>
  <c r="AP3924" i="11"/>
  <c r="U3924" i="11" s="1"/>
  <c r="AP3916" i="11"/>
  <c r="U3916" i="11" s="1"/>
  <c r="AP3908" i="11"/>
  <c r="U3908" i="11" s="1"/>
  <c r="AP3900" i="11"/>
  <c r="U3900" i="11" s="1"/>
  <c r="AP3892" i="11"/>
  <c r="U3892" i="11" s="1"/>
  <c r="AP3884" i="11"/>
  <c r="U3884" i="11" s="1"/>
  <c r="AP3876" i="11"/>
  <c r="U3876" i="11" s="1"/>
  <c r="AP3868" i="11"/>
  <c r="U3868" i="11" s="1"/>
  <c r="AP3860" i="11"/>
  <c r="U3860" i="11" s="1"/>
  <c r="AP3852" i="11"/>
  <c r="U3852" i="11" s="1"/>
  <c r="AP3844" i="11"/>
  <c r="U3844" i="11" s="1"/>
  <c r="AP3836" i="11"/>
  <c r="U3836" i="11" s="1"/>
  <c r="AP3828" i="11"/>
  <c r="U3828" i="11" s="1"/>
  <c r="AP3820" i="11"/>
  <c r="U3820" i="11" s="1"/>
  <c r="AP3812" i="11"/>
  <c r="U3812" i="11" s="1"/>
  <c r="AP3804" i="11"/>
  <c r="U3804" i="11" s="1"/>
  <c r="AP3796" i="11"/>
  <c r="U3796" i="11" s="1"/>
  <c r="AP3788" i="11"/>
  <c r="U3788" i="11" s="1"/>
  <c r="AP3778" i="11"/>
  <c r="U3778" i="11" s="1"/>
  <c r="AP3770" i="11"/>
  <c r="U3770" i="11" s="1"/>
  <c r="AP3762" i="11"/>
  <c r="U3762" i="11" s="1"/>
  <c r="AP3754" i="11"/>
  <c r="U3754" i="11" s="1"/>
  <c r="AP3746" i="11"/>
  <c r="U3746" i="11" s="1"/>
  <c r="AP3738" i="11"/>
  <c r="U3738" i="11" s="1"/>
  <c r="AP3730" i="11"/>
  <c r="U3730" i="11" s="1"/>
  <c r="AP3722" i="11"/>
  <c r="U3722" i="11" s="1"/>
  <c r="AO3612" i="11"/>
  <c r="AP3593" i="11"/>
  <c r="U3593" i="11" s="1"/>
  <c r="AP3583" i="11"/>
  <c r="U3583" i="11" s="1"/>
  <c r="AP3582" i="11"/>
  <c r="U3582" i="11" s="1"/>
  <c r="AO3578" i="11"/>
  <c r="AP3561" i="11"/>
  <c r="U3561" i="11" s="1"/>
  <c r="AP3551" i="11"/>
  <c r="U3551" i="11" s="1"/>
  <c r="AP3550" i="11"/>
  <c r="U3550" i="11" s="1"/>
  <c r="AP3527" i="11"/>
  <c r="U3527" i="11" s="1"/>
  <c r="AP3526" i="11"/>
  <c r="U3526" i="11" s="1"/>
  <c r="AO3509" i="11"/>
  <c r="AO3469" i="11"/>
  <c r="AP3956" i="11"/>
  <c r="U3956" i="11" s="1"/>
  <c r="AP3945" i="11"/>
  <c r="U3945" i="11" s="1"/>
  <c r="AP3785" i="11"/>
  <c r="U3785" i="11" s="1"/>
  <c r="AP3777" i="11"/>
  <c r="U3777" i="11" s="1"/>
  <c r="AP3769" i="11"/>
  <c r="U3769" i="11" s="1"/>
  <c r="AP3761" i="11"/>
  <c r="U3761" i="11" s="1"/>
  <c r="AP3753" i="11"/>
  <c r="U3753" i="11" s="1"/>
  <c r="AP3745" i="11"/>
  <c r="U3745" i="11" s="1"/>
  <c r="AP3737" i="11"/>
  <c r="U3737" i="11" s="1"/>
  <c r="AP3729" i="11"/>
  <c r="U3729" i="11" s="1"/>
  <c r="AP3721" i="11"/>
  <c r="U3721" i="11" s="1"/>
  <c r="AP3611" i="11"/>
  <c r="U3611" i="11" s="1"/>
  <c r="AP3603" i="11"/>
  <c r="U3603" i="11" s="1"/>
  <c r="AP3602" i="11"/>
  <c r="U3602" i="11" s="1"/>
  <c r="AP3581" i="11"/>
  <c r="U3581" i="11" s="1"/>
  <c r="AP3571" i="11"/>
  <c r="U3571" i="11" s="1"/>
  <c r="AP3570" i="11"/>
  <c r="U3570" i="11" s="1"/>
  <c r="AP3539" i="11"/>
  <c r="U3539" i="11" s="1"/>
  <c r="AP3538" i="11"/>
  <c r="U3538" i="11" s="1"/>
  <c r="AP3510" i="11"/>
  <c r="U3510" i="11" s="1"/>
  <c r="AO3485" i="11"/>
  <c r="AO3834" i="11"/>
  <c r="AO3826" i="11"/>
  <c r="AO3818" i="11"/>
  <c r="AO3810" i="11"/>
  <c r="AO3802" i="11"/>
  <c r="AO3794" i="11"/>
  <c r="AO3786" i="11"/>
  <c r="AP3618" i="11"/>
  <c r="U3618" i="11" s="1"/>
  <c r="AP3601" i="11"/>
  <c r="U3601" i="11" s="1"/>
  <c r="AP3591" i="11"/>
  <c r="U3591" i="11" s="1"/>
  <c r="AP3590" i="11"/>
  <c r="U3590" i="11" s="1"/>
  <c r="AP3569" i="11"/>
  <c r="U3569" i="11" s="1"/>
  <c r="AP3559" i="11"/>
  <c r="U3559" i="11" s="1"/>
  <c r="AP3558" i="11"/>
  <c r="U3558" i="11" s="1"/>
  <c r="AP3486" i="11"/>
  <c r="U3486" i="11" s="1"/>
  <c r="AO3458" i="11"/>
  <c r="AP3791" i="11"/>
  <c r="U3791" i="11" s="1"/>
  <c r="AP3783" i="11"/>
  <c r="U3783" i="11" s="1"/>
  <c r="AP3775" i="11"/>
  <c r="U3775" i="11" s="1"/>
  <c r="AP3767" i="11"/>
  <c r="U3767" i="11" s="1"/>
  <c r="AP3759" i="11"/>
  <c r="U3759" i="11" s="1"/>
  <c r="AP3751" i="11"/>
  <c r="U3751" i="11" s="1"/>
  <c r="AP3743" i="11"/>
  <c r="U3743" i="11" s="1"/>
  <c r="AP3735" i="11"/>
  <c r="U3735" i="11" s="1"/>
  <c r="AP3727" i="11"/>
  <c r="U3727" i="11" s="1"/>
  <c r="AP3617" i="11"/>
  <c r="U3617" i="11" s="1"/>
  <c r="AP3609" i="11"/>
  <c r="U3609" i="11" s="1"/>
  <c r="AO3606" i="11"/>
  <c r="AP3589" i="11"/>
  <c r="U3589" i="11" s="1"/>
  <c r="AP3579" i="11"/>
  <c r="U3579" i="11" s="1"/>
  <c r="AP3578" i="11"/>
  <c r="U3578" i="11" s="1"/>
  <c r="AO3574" i="11"/>
  <c r="AP3557" i="11"/>
  <c r="U3557" i="11" s="1"/>
  <c r="AP3547" i="11"/>
  <c r="U3547" i="11" s="1"/>
  <c r="AP3546" i="11"/>
  <c r="U3546" i="11" s="1"/>
  <c r="AP3535" i="11"/>
  <c r="U3535" i="11" s="1"/>
  <c r="AP3534" i="11"/>
  <c r="U3534" i="11" s="1"/>
  <c r="AP3523" i="11"/>
  <c r="U3523" i="11" s="1"/>
  <c r="AP3522" i="11"/>
  <c r="U3522" i="11" s="1"/>
  <c r="AO3501" i="11"/>
  <c r="AP3459" i="11"/>
  <c r="U3459" i="11" s="1"/>
  <c r="AO3459" i="11"/>
  <c r="AP3936" i="11"/>
  <c r="U3936" i="11" s="1"/>
  <c r="AP3928" i="11"/>
  <c r="U3928" i="11" s="1"/>
  <c r="AP3920" i="11"/>
  <c r="U3920" i="11" s="1"/>
  <c r="AP3912" i="11"/>
  <c r="U3912" i="11" s="1"/>
  <c r="AP3904" i="11"/>
  <c r="U3904" i="11" s="1"/>
  <c r="AP3896" i="11"/>
  <c r="U3896" i="11" s="1"/>
  <c r="AP3888" i="11"/>
  <c r="U3888" i="11" s="1"/>
  <c r="AP3880" i="11"/>
  <c r="U3880" i="11" s="1"/>
  <c r="AP3872" i="11"/>
  <c r="U3872" i="11" s="1"/>
  <c r="AP3864" i="11"/>
  <c r="U3864" i="11" s="1"/>
  <c r="AP3856" i="11"/>
  <c r="U3856" i="11" s="1"/>
  <c r="AP3848" i="11"/>
  <c r="U3848" i="11" s="1"/>
  <c r="AP3840" i="11"/>
  <c r="U3840" i="11" s="1"/>
  <c r="AP3832" i="11"/>
  <c r="U3832" i="11" s="1"/>
  <c r="AP3824" i="11"/>
  <c r="U3824" i="11" s="1"/>
  <c r="AP3816" i="11"/>
  <c r="U3816" i="11" s="1"/>
  <c r="AP3808" i="11"/>
  <c r="U3808" i="11" s="1"/>
  <c r="AP3800" i="11"/>
  <c r="U3800" i="11" s="1"/>
  <c r="AP3792" i="11"/>
  <c r="U3792" i="11" s="1"/>
  <c r="AP3782" i="11"/>
  <c r="U3782" i="11" s="1"/>
  <c r="AP3774" i="11"/>
  <c r="U3774" i="11" s="1"/>
  <c r="AP3766" i="11"/>
  <c r="U3766" i="11" s="1"/>
  <c r="AP3758" i="11"/>
  <c r="U3758" i="11" s="1"/>
  <c r="AP3750" i="11"/>
  <c r="U3750" i="11" s="1"/>
  <c r="AP3742" i="11"/>
  <c r="U3742" i="11" s="1"/>
  <c r="AP3734" i="11"/>
  <c r="U3734" i="11" s="1"/>
  <c r="AP3726" i="11"/>
  <c r="U3726" i="11" s="1"/>
  <c r="AP3616" i="11"/>
  <c r="U3616" i="11" s="1"/>
  <c r="AO3608" i="11"/>
  <c r="AP3606" i="11"/>
  <c r="U3606" i="11" s="1"/>
  <c r="AP3599" i="11"/>
  <c r="U3599" i="11" s="1"/>
  <c r="AP3598" i="11"/>
  <c r="U3598" i="11" s="1"/>
  <c r="AO3594" i="11"/>
  <c r="AP3577" i="11"/>
  <c r="U3577" i="11" s="1"/>
  <c r="AP3567" i="11"/>
  <c r="U3567" i="11" s="1"/>
  <c r="AP3566" i="11"/>
  <c r="U3566" i="11" s="1"/>
  <c r="AO3562" i="11"/>
  <c r="AP3545" i="11"/>
  <c r="U3545" i="11" s="1"/>
  <c r="AP3528" i="11"/>
  <c r="U3528" i="11" s="1"/>
  <c r="AO3517" i="11"/>
  <c r="AP3502" i="11"/>
  <c r="U3502" i="11" s="1"/>
  <c r="AP3482" i="11"/>
  <c r="U3482" i="11" s="1"/>
  <c r="AO3604" i="11"/>
  <c r="AO3596" i="11"/>
  <c r="AO3588" i="11"/>
  <c r="AO3580" i="11"/>
  <c r="AO3572" i="11"/>
  <c r="AO3564" i="11"/>
  <c r="AO3556" i="11"/>
  <c r="AO3548" i="11"/>
  <c r="AO3540" i="11"/>
  <c r="AO3532" i="11"/>
  <c r="AO3524" i="11"/>
  <c r="AO3516" i="11"/>
  <c r="AO3508" i="11"/>
  <c r="AO3500" i="11"/>
  <c r="AO3492" i="11"/>
  <c r="AO3484" i="11"/>
  <c r="AP3475" i="11"/>
  <c r="U3475" i="11" s="1"/>
  <c r="AO3471" i="11"/>
  <c r="AP3467" i="11"/>
  <c r="U3467" i="11" s="1"/>
  <c r="AP3456" i="11"/>
  <c r="U3456" i="11" s="1"/>
  <c r="AP3444" i="11"/>
  <c r="U3444" i="11" s="1"/>
  <c r="AO3429" i="11"/>
  <c r="AP3411" i="11"/>
  <c r="U3411" i="11" s="1"/>
  <c r="AO3407" i="11"/>
  <c r="AP3403" i="11"/>
  <c r="U3403" i="11" s="1"/>
  <c r="AP3392" i="11"/>
  <c r="U3392" i="11" s="1"/>
  <c r="AP3380" i="11"/>
  <c r="U3380" i="11" s="1"/>
  <c r="AO3365" i="11"/>
  <c r="AP3347" i="11"/>
  <c r="U3347" i="11" s="1"/>
  <c r="AO3343" i="11"/>
  <c r="AP3339" i="11"/>
  <c r="U3339" i="11" s="1"/>
  <c r="AP3318" i="11"/>
  <c r="U3318" i="11" s="1"/>
  <c r="AP3311" i="11"/>
  <c r="U3311" i="11" s="1"/>
  <c r="AP3287" i="11"/>
  <c r="U3287" i="11" s="1"/>
  <c r="AP3275" i="11"/>
  <c r="U3275" i="11" s="1"/>
  <c r="AO3253" i="11"/>
  <c r="AO3197" i="11"/>
  <c r="AO3161" i="11"/>
  <c r="AO3159" i="11"/>
  <c r="AO3157" i="11"/>
  <c r="AO3135" i="11"/>
  <c r="AP3507" i="11"/>
  <c r="U3507" i="11" s="1"/>
  <c r="AP3499" i="11"/>
  <c r="U3499" i="11" s="1"/>
  <c r="AP3491" i="11"/>
  <c r="U3491" i="11" s="1"/>
  <c r="AP3483" i="11"/>
  <c r="U3483" i="11" s="1"/>
  <c r="AO3470" i="11"/>
  <c r="AO3465" i="11"/>
  <c r="AO3462" i="11"/>
  <c r="AO3447" i="11"/>
  <c r="AP3426" i="11"/>
  <c r="U3426" i="11" s="1"/>
  <c r="AP3420" i="11"/>
  <c r="U3420" i="11" s="1"/>
  <c r="AP3418" i="11"/>
  <c r="U3418" i="11" s="1"/>
  <c r="AO3406" i="11"/>
  <c r="AO3401" i="11"/>
  <c r="AO3398" i="11"/>
  <c r="AO3383" i="11"/>
  <c r="AP3362" i="11"/>
  <c r="U3362" i="11" s="1"/>
  <c r="AP3356" i="11"/>
  <c r="U3356" i="11" s="1"/>
  <c r="AP3354" i="11"/>
  <c r="U3354" i="11" s="1"/>
  <c r="AO3342" i="11"/>
  <c r="AP3334" i="11"/>
  <c r="U3334" i="11" s="1"/>
  <c r="AO3319" i="11"/>
  <c r="AP3312" i="11"/>
  <c r="U3312" i="11" s="1"/>
  <c r="AP3274" i="11"/>
  <c r="U3274" i="11" s="1"/>
  <c r="AO3240" i="11"/>
  <c r="AO3210" i="11"/>
  <c r="AO3178" i="11"/>
  <c r="AO3129" i="11"/>
  <c r="AO3128" i="11"/>
  <c r="AO3126" i="11"/>
  <c r="AO3097" i="11"/>
  <c r="AP3472" i="11"/>
  <c r="U3472" i="11" s="1"/>
  <c r="AP3470" i="11"/>
  <c r="U3470" i="11" s="1"/>
  <c r="AP3462" i="11"/>
  <c r="U3462" i="11" s="1"/>
  <c r="AP3460" i="11"/>
  <c r="U3460" i="11" s="1"/>
  <c r="AO3445" i="11"/>
  <c r="AP3427" i="11"/>
  <c r="U3427" i="11" s="1"/>
  <c r="AO3423" i="11"/>
  <c r="AP3419" i="11"/>
  <c r="U3419" i="11" s="1"/>
  <c r="AP3408" i="11"/>
  <c r="U3408" i="11" s="1"/>
  <c r="AP3406" i="11"/>
  <c r="U3406" i="11" s="1"/>
  <c r="AP3398" i="11"/>
  <c r="U3398" i="11" s="1"/>
  <c r="AP3396" i="11"/>
  <c r="U3396" i="11" s="1"/>
  <c r="AO3381" i="11"/>
  <c r="AP3363" i="11"/>
  <c r="U3363" i="11" s="1"/>
  <c r="AO3359" i="11"/>
  <c r="AP3355" i="11"/>
  <c r="U3355" i="11" s="1"/>
  <c r="AP3344" i="11"/>
  <c r="U3344" i="11" s="1"/>
  <c r="AP3342" i="11"/>
  <c r="U3342" i="11" s="1"/>
  <c r="AO3335" i="11"/>
  <c r="AP3291" i="11"/>
  <c r="U3291" i="11" s="1"/>
  <c r="AO3264" i="11"/>
  <c r="AO3224" i="11"/>
  <c r="AO3223" i="11"/>
  <c r="AO3221" i="11"/>
  <c r="AO3208" i="11"/>
  <c r="AO3154" i="11"/>
  <c r="AO3153" i="11"/>
  <c r="AO3152" i="11"/>
  <c r="AO3088" i="11"/>
  <c r="AO3542" i="11"/>
  <c r="AP3537" i="11"/>
  <c r="U3537" i="11" s="1"/>
  <c r="AO3534" i="11"/>
  <c r="AP3529" i="11"/>
  <c r="U3529" i="11" s="1"/>
  <c r="AO3526" i="11"/>
  <c r="AP3521" i="11"/>
  <c r="U3521" i="11" s="1"/>
  <c r="AO3518" i="11"/>
  <c r="AP3513" i="11"/>
  <c r="U3513" i="11" s="1"/>
  <c r="AO3510" i="11"/>
  <c r="AP3505" i="11"/>
  <c r="U3505" i="11" s="1"/>
  <c r="AO3502" i="11"/>
  <c r="AP3497" i="11"/>
  <c r="U3497" i="11" s="1"/>
  <c r="AO3494" i="11"/>
  <c r="AP3489" i="11"/>
  <c r="U3489" i="11" s="1"/>
  <c r="AO3486" i="11"/>
  <c r="AP3481" i="11"/>
  <c r="U3481" i="11" s="1"/>
  <c r="AO3478" i="11"/>
  <c r="AO3463" i="11"/>
  <c r="AP3442" i="11"/>
  <c r="U3442" i="11" s="1"/>
  <c r="AP3436" i="11"/>
  <c r="U3436" i="11" s="1"/>
  <c r="AP3434" i="11"/>
  <c r="U3434" i="11" s="1"/>
  <c r="AO3422" i="11"/>
  <c r="AO3417" i="11"/>
  <c r="AO3414" i="11"/>
  <c r="AO3399" i="11"/>
  <c r="AP3378" i="11"/>
  <c r="U3378" i="11" s="1"/>
  <c r="AP3372" i="11"/>
  <c r="U3372" i="11" s="1"/>
  <c r="AP3370" i="11"/>
  <c r="U3370" i="11" s="1"/>
  <c r="AO3358" i="11"/>
  <c r="AO3353" i="11"/>
  <c r="AO3350" i="11"/>
  <c r="AP3323" i="11"/>
  <c r="U3323" i="11" s="1"/>
  <c r="AO3307" i="11"/>
  <c r="AP3290" i="11"/>
  <c r="U3290" i="11" s="1"/>
  <c r="AP3282" i="11"/>
  <c r="U3282" i="11" s="1"/>
  <c r="AP3280" i="11"/>
  <c r="U3280" i="11" s="1"/>
  <c r="AO3261" i="11"/>
  <c r="AO3236" i="11"/>
  <c r="AO3205" i="11"/>
  <c r="AO3130" i="11"/>
  <c r="AO3600" i="11"/>
  <c r="AO3592" i="11"/>
  <c r="AO3584" i="11"/>
  <c r="AO3576" i="11"/>
  <c r="AO3568" i="11"/>
  <c r="AO3560" i="11"/>
  <c r="AO3552" i="11"/>
  <c r="AO3544" i="11"/>
  <c r="AO3536" i="11"/>
  <c r="AO3528" i="11"/>
  <c r="AO3520" i="11"/>
  <c r="AO3512" i="11"/>
  <c r="AO3504" i="11"/>
  <c r="AO3496" i="11"/>
  <c r="AO3488" i="11"/>
  <c r="AO3480" i="11"/>
  <c r="AP3476" i="11"/>
  <c r="U3476" i="11" s="1"/>
  <c r="AO3461" i="11"/>
  <c r="AP3443" i="11"/>
  <c r="U3443" i="11" s="1"/>
  <c r="AO3439" i="11"/>
  <c r="AP3435" i="11"/>
  <c r="U3435" i="11" s="1"/>
  <c r="AP3424" i="11"/>
  <c r="U3424" i="11" s="1"/>
  <c r="AP3412" i="11"/>
  <c r="U3412" i="11" s="1"/>
  <c r="AO3397" i="11"/>
  <c r="AP3379" i="11"/>
  <c r="U3379" i="11" s="1"/>
  <c r="AO3375" i="11"/>
  <c r="AP3371" i="11"/>
  <c r="U3371" i="11" s="1"/>
  <c r="AP3360" i="11"/>
  <c r="U3360" i="11" s="1"/>
  <c r="AP3348" i="11"/>
  <c r="U3348" i="11" s="1"/>
  <c r="AO3333" i="11"/>
  <c r="AP3324" i="11"/>
  <c r="U3324" i="11" s="1"/>
  <c r="AP3322" i="11"/>
  <c r="U3322" i="11" s="1"/>
  <c r="AP3298" i="11"/>
  <c r="U3298" i="11" s="1"/>
  <c r="AO3248" i="11"/>
  <c r="AO3192" i="11"/>
  <c r="AO3191" i="11"/>
  <c r="AO3189" i="11"/>
  <c r="AO3172" i="11"/>
  <c r="AO3170" i="11"/>
  <c r="AO3148" i="11"/>
  <c r="AO3146" i="11"/>
  <c r="AO3145" i="11"/>
  <c r="AO3118" i="11"/>
  <c r="AO3115" i="11"/>
  <c r="AO3112" i="11"/>
  <c r="AO3083" i="11"/>
  <c r="AP3519" i="11"/>
  <c r="U3519" i="11" s="1"/>
  <c r="AP3511" i="11"/>
  <c r="U3511" i="11" s="1"/>
  <c r="AP3503" i="11"/>
  <c r="U3503" i="11" s="1"/>
  <c r="AP3495" i="11"/>
  <c r="U3495" i="11" s="1"/>
  <c r="AP3487" i="11"/>
  <c r="U3487" i="11" s="1"/>
  <c r="AP3479" i="11"/>
  <c r="U3479" i="11" s="1"/>
  <c r="AP3458" i="11"/>
  <c r="U3458" i="11" s="1"/>
  <c r="AP3452" i="11"/>
  <c r="U3452" i="11" s="1"/>
  <c r="AP3450" i="11"/>
  <c r="U3450" i="11" s="1"/>
  <c r="AO3438" i="11"/>
  <c r="AO3433" i="11"/>
  <c r="AO3430" i="11"/>
  <c r="AO3415" i="11"/>
  <c r="AP3394" i="11"/>
  <c r="U3394" i="11" s="1"/>
  <c r="AP3388" i="11"/>
  <c r="U3388" i="11" s="1"/>
  <c r="AP3386" i="11"/>
  <c r="U3386" i="11" s="1"/>
  <c r="AO3374" i="11"/>
  <c r="AO3369" i="11"/>
  <c r="AO3366" i="11"/>
  <c r="AO3351" i="11"/>
  <c r="AO3337" i="11"/>
  <c r="AP3330" i="11"/>
  <c r="U3330" i="11" s="1"/>
  <c r="AP3314" i="11"/>
  <c r="U3314" i="11" s="1"/>
  <c r="AP3306" i="11"/>
  <c r="U3306" i="11" s="1"/>
  <c r="AO3272" i="11"/>
  <c r="AO3245" i="11"/>
  <c r="AO3232" i="11"/>
  <c r="AO3167" i="11"/>
  <c r="AO3165" i="11"/>
  <c r="AO3078" i="11"/>
  <c r="AO3077" i="11"/>
  <c r="AP3451" i="11"/>
  <c r="U3451" i="11" s="1"/>
  <c r="AP3440" i="11"/>
  <c r="U3440" i="11" s="1"/>
  <c r="AO3413" i="11"/>
  <c r="AP3395" i="11"/>
  <c r="U3395" i="11" s="1"/>
  <c r="AP3387" i="11"/>
  <c r="U3387" i="11" s="1"/>
  <c r="AP3376" i="11"/>
  <c r="U3376" i="11" s="1"/>
  <c r="AO3349" i="11"/>
  <c r="AO3331" i="11"/>
  <c r="AO3269" i="11"/>
  <c r="AO3229" i="11"/>
  <c r="AO3216" i="11"/>
  <c r="AO3140" i="11"/>
  <c r="AO3101" i="11"/>
  <c r="AP3549" i="11"/>
  <c r="U3549" i="11" s="1"/>
  <c r="AO3546" i="11"/>
  <c r="AP3541" i="11"/>
  <c r="U3541" i="11" s="1"/>
  <c r="AO3538" i="11"/>
  <c r="AP3533" i="11"/>
  <c r="U3533" i="11" s="1"/>
  <c r="AO3530" i="11"/>
  <c r="AP3525" i="11"/>
  <c r="U3525" i="11" s="1"/>
  <c r="AO3522" i="11"/>
  <c r="AP3517" i="11"/>
  <c r="U3517" i="11" s="1"/>
  <c r="AO3514" i="11"/>
  <c r="AP3509" i="11"/>
  <c r="U3509" i="11" s="1"/>
  <c r="AO3506" i="11"/>
  <c r="AP3501" i="11"/>
  <c r="U3501" i="11" s="1"/>
  <c r="AO3498" i="11"/>
  <c r="AP3493" i="11"/>
  <c r="U3493" i="11" s="1"/>
  <c r="AO3490" i="11"/>
  <c r="AP3485" i="11"/>
  <c r="U3485" i="11" s="1"/>
  <c r="AO3482" i="11"/>
  <c r="AP3474" i="11"/>
  <c r="U3474" i="11" s="1"/>
  <c r="AP3468" i="11"/>
  <c r="U3468" i="11" s="1"/>
  <c r="AP3466" i="11"/>
  <c r="U3466" i="11" s="1"/>
  <c r="AO3454" i="11"/>
  <c r="AO3449" i="11"/>
  <c r="AP3447" i="11"/>
  <c r="U3447" i="11" s="1"/>
  <c r="AO3446" i="11"/>
  <c r="AO3431" i="11"/>
  <c r="AP3410" i="11"/>
  <c r="U3410" i="11" s="1"/>
  <c r="AP3404" i="11"/>
  <c r="U3404" i="11" s="1"/>
  <c r="AP3402" i="11"/>
  <c r="U3402" i="11" s="1"/>
  <c r="AO3390" i="11"/>
  <c r="AO3385" i="11"/>
  <c r="AP3383" i="11"/>
  <c r="U3383" i="11" s="1"/>
  <c r="AO3382" i="11"/>
  <c r="AO3367" i="11"/>
  <c r="AP3346" i="11"/>
  <c r="U3346" i="11" s="1"/>
  <c r="AP3340" i="11"/>
  <c r="U3340" i="11" s="1"/>
  <c r="AP3338" i="11"/>
  <c r="U3338" i="11" s="1"/>
  <c r="AP3327" i="11"/>
  <c r="U3327" i="11" s="1"/>
  <c r="AO3326" i="11"/>
  <c r="AP3319" i="11"/>
  <c r="U3319" i="11" s="1"/>
  <c r="AO3256" i="11"/>
  <c r="AO3213" i="11"/>
  <c r="AO3185" i="11"/>
  <c r="AO3184" i="11"/>
  <c r="AO3183" i="11"/>
  <c r="AO3181" i="11"/>
  <c r="AO3102" i="11"/>
  <c r="AO3237" i="11"/>
  <c r="AO3200" i="11"/>
  <c r="AO3173" i="11"/>
  <c r="AO3136" i="11"/>
  <c r="AO3085" i="11"/>
  <c r="AO3036" i="11"/>
  <c r="AP2915" i="11"/>
  <c r="U2915" i="11" s="1"/>
  <c r="AP2903" i="11"/>
  <c r="U2903" i="11" s="1"/>
  <c r="AP2851" i="11"/>
  <c r="U2851" i="11" s="1"/>
  <c r="AP2839" i="11"/>
  <c r="U2839" i="11" s="1"/>
  <c r="AO2783" i="11"/>
  <c r="AP2782" i="11"/>
  <c r="U2782" i="11" s="1"/>
  <c r="AP2759" i="11"/>
  <c r="U2759" i="11" s="1"/>
  <c r="AP2735" i="11"/>
  <c r="U2735" i="11" s="1"/>
  <c r="AO2653" i="11"/>
  <c r="AO2589" i="11"/>
  <c r="AO2493" i="11"/>
  <c r="AO2458" i="11"/>
  <c r="AO2457" i="11"/>
  <c r="AO2446" i="11"/>
  <c r="AO2394" i="11"/>
  <c r="AO2393" i="11"/>
  <c r="AO2382" i="11"/>
  <c r="AO2329" i="11"/>
  <c r="AO2326" i="11"/>
  <c r="AO2318" i="11"/>
  <c r="AO2309" i="11"/>
  <c r="AP2220" i="11"/>
  <c r="U2220" i="11" s="1"/>
  <c r="AP2219" i="11"/>
  <c r="U2219" i="11" s="1"/>
  <c r="AP2215" i="11"/>
  <c r="U2215" i="11" s="1"/>
  <c r="AP2210" i="11"/>
  <c r="U2210" i="11" s="1"/>
  <c r="AP2206" i="11"/>
  <c r="U2206" i="11" s="1"/>
  <c r="AO2178" i="11"/>
  <c r="AP2178" i="11"/>
  <c r="U2178" i="11" s="1"/>
  <c r="AP2173" i="11"/>
  <c r="U2173" i="11" s="1"/>
  <c r="AP2169" i="11"/>
  <c r="U2169" i="11" s="1"/>
  <c r="AO3160" i="11"/>
  <c r="AO3133" i="11"/>
  <c r="AO3060" i="11"/>
  <c r="AO3033" i="11"/>
  <c r="AP2975" i="11"/>
  <c r="U2975" i="11" s="1"/>
  <c r="AP2963" i="11"/>
  <c r="U2963" i="11" s="1"/>
  <c r="AP2951" i="11"/>
  <c r="U2951" i="11" s="1"/>
  <c r="AP2927" i="11"/>
  <c r="U2927" i="11" s="1"/>
  <c r="AP2863" i="11"/>
  <c r="U2863" i="11" s="1"/>
  <c r="AO2735" i="11"/>
  <c r="AP2730" i="11"/>
  <c r="U2730" i="11" s="1"/>
  <c r="AO2717" i="11"/>
  <c r="AO2715" i="11"/>
  <c r="AO2661" i="11"/>
  <c r="AO2597" i="11"/>
  <c r="AO2559" i="11"/>
  <c r="AO2553" i="11"/>
  <c r="AO2527" i="11"/>
  <c r="AO2521" i="11"/>
  <c r="AO2497" i="11"/>
  <c r="AO2496" i="11"/>
  <c r="AO2449" i="11"/>
  <c r="AO2448" i="11"/>
  <c r="AO2437" i="11"/>
  <c r="AO2385" i="11"/>
  <c r="AO2384" i="11"/>
  <c r="AO2373" i="11"/>
  <c r="AO2321" i="11"/>
  <c r="AO2320" i="11"/>
  <c r="AO2314" i="11"/>
  <c r="AO2313" i="11"/>
  <c r="AO2310" i="11"/>
  <c r="AO2302" i="11"/>
  <c r="AO2293" i="11"/>
  <c r="AP2212" i="11"/>
  <c r="U2212" i="11" s="1"/>
  <c r="AP2211" i="11"/>
  <c r="U2211" i="11" s="1"/>
  <c r="AP2208" i="11"/>
  <c r="U2208" i="11" s="1"/>
  <c r="AP2207" i="11"/>
  <c r="U2207" i="11" s="1"/>
  <c r="AP2201" i="11"/>
  <c r="U2201" i="11" s="1"/>
  <c r="AP2175" i="11"/>
  <c r="U2175" i="11" s="1"/>
  <c r="AP2174" i="11"/>
  <c r="U2174" i="11" s="1"/>
  <c r="AO2170" i="11"/>
  <c r="AP2170" i="11"/>
  <c r="U2170" i="11" s="1"/>
  <c r="AP2165" i="11"/>
  <c r="U2165" i="11" s="1"/>
  <c r="AP2161" i="11"/>
  <c r="U2161" i="11" s="1"/>
  <c r="AO3096" i="11"/>
  <c r="AO3081" i="11"/>
  <c r="AO3057" i="11"/>
  <c r="AO3020" i="11"/>
  <c r="AP2899" i="11"/>
  <c r="U2899" i="11" s="1"/>
  <c r="AP2887" i="11"/>
  <c r="U2887" i="11" s="1"/>
  <c r="AP2835" i="11"/>
  <c r="U2835" i="11" s="1"/>
  <c r="AP2823" i="11"/>
  <c r="U2823" i="11" s="1"/>
  <c r="AP2807" i="11"/>
  <c r="U2807" i="11" s="1"/>
  <c r="AO2795" i="11"/>
  <c r="AO2777" i="11"/>
  <c r="AP2775" i="11"/>
  <c r="U2775" i="11" s="1"/>
  <c r="AO2755" i="11"/>
  <c r="AO2753" i="11"/>
  <c r="AP2751" i="11"/>
  <c r="U2751" i="11" s="1"/>
  <c r="AO2669" i="11"/>
  <c r="AO2605" i="11"/>
  <c r="AO2486" i="11"/>
  <c r="AO2441" i="11"/>
  <c r="AO2429" i="11"/>
  <c r="AO2377" i="11"/>
  <c r="AO2366" i="11"/>
  <c r="AO2297" i="11"/>
  <c r="AO2294" i="11"/>
  <c r="AO2277" i="11"/>
  <c r="AO2162" i="11"/>
  <c r="AP2162" i="11"/>
  <c r="U2162" i="11" s="1"/>
  <c r="AO3144" i="11"/>
  <c r="AO3117" i="11"/>
  <c r="AO3044" i="11"/>
  <c r="AP2947" i="11"/>
  <c r="U2947" i="11" s="1"/>
  <c r="AP2911" i="11"/>
  <c r="U2911" i="11" s="1"/>
  <c r="AP2847" i="11"/>
  <c r="U2847" i="11" s="1"/>
  <c r="AP2819" i="11"/>
  <c r="U2819" i="11" s="1"/>
  <c r="AO2807" i="11"/>
  <c r="AP2791" i="11"/>
  <c r="U2791" i="11" s="1"/>
  <c r="AP2727" i="11"/>
  <c r="U2727" i="11" s="1"/>
  <c r="AP2722" i="11"/>
  <c r="U2722" i="11" s="1"/>
  <c r="AP2710" i="11"/>
  <c r="U2710" i="11" s="1"/>
  <c r="AO2677" i="11"/>
  <c r="AO2613" i="11"/>
  <c r="AO2563" i="11"/>
  <c r="AO2551" i="11"/>
  <c r="AO2531" i="11"/>
  <c r="AO2519" i="11"/>
  <c r="AO2478" i="11"/>
  <c r="AO2433" i="11"/>
  <c r="AO2432" i="11"/>
  <c r="AO2422" i="11"/>
  <c r="AO2369" i="11"/>
  <c r="AO2368" i="11"/>
  <c r="AO2357" i="11"/>
  <c r="AO2282" i="11"/>
  <c r="AO2281" i="11"/>
  <c r="AO2278" i="11"/>
  <c r="AO2261" i="11"/>
  <c r="AP2199" i="11"/>
  <c r="U2199" i="11" s="1"/>
  <c r="AP2193" i="11"/>
  <c r="U2193" i="11" s="1"/>
  <c r="AO3168" i="11"/>
  <c r="AO3141" i="11"/>
  <c r="AO3092" i="11"/>
  <c r="AO3041" i="11"/>
  <c r="AP2959" i="11"/>
  <c r="U2959" i="11" s="1"/>
  <c r="AP2935" i="11"/>
  <c r="U2935" i="11" s="1"/>
  <c r="AP2883" i="11"/>
  <c r="U2883" i="11" s="1"/>
  <c r="AP2871" i="11"/>
  <c r="U2871" i="11" s="1"/>
  <c r="AO2819" i="11"/>
  <c r="AP2803" i="11"/>
  <c r="U2803" i="11" s="1"/>
  <c r="AO2749" i="11"/>
  <c r="AO2729" i="11"/>
  <c r="AO2727" i="11"/>
  <c r="AO2685" i="11"/>
  <c r="AO2621" i="11"/>
  <c r="AO2480" i="11"/>
  <c r="AO2425" i="11"/>
  <c r="AO2414" i="11"/>
  <c r="AO2361" i="11"/>
  <c r="AO2350" i="11"/>
  <c r="AO2266" i="11"/>
  <c r="AO2265" i="11"/>
  <c r="AO2262" i="11"/>
  <c r="AO2245" i="11"/>
  <c r="AO3113" i="11"/>
  <c r="AO3028" i="11"/>
  <c r="AP2895" i="11"/>
  <c r="U2895" i="11" s="1"/>
  <c r="AP2831" i="11"/>
  <c r="U2831" i="11" s="1"/>
  <c r="AP2787" i="11"/>
  <c r="U2787" i="11" s="1"/>
  <c r="AP2770" i="11"/>
  <c r="U2770" i="11" s="1"/>
  <c r="AO2769" i="11"/>
  <c r="AP2767" i="11"/>
  <c r="U2767" i="11" s="1"/>
  <c r="AO2693" i="11"/>
  <c r="AO2629" i="11"/>
  <c r="AO2575" i="11"/>
  <c r="AO2569" i="11"/>
  <c r="AO2543" i="11"/>
  <c r="AO2537" i="11"/>
  <c r="AO2510" i="11"/>
  <c r="AO2474" i="11"/>
  <c r="AO2469" i="11"/>
  <c r="AO2417" i="11"/>
  <c r="AO2416" i="11"/>
  <c r="AO2405" i="11"/>
  <c r="AO2352" i="11"/>
  <c r="AO2341" i="11"/>
  <c r="AO2249" i="11"/>
  <c r="AO2246" i="11"/>
  <c r="AP2230" i="11"/>
  <c r="U2230" i="11" s="1"/>
  <c r="AO3052" i="11"/>
  <c r="AO3025" i="11"/>
  <c r="AP2943" i="11"/>
  <c r="U2943" i="11" s="1"/>
  <c r="AP2931" i="11"/>
  <c r="U2931" i="11" s="1"/>
  <c r="AP2919" i="11"/>
  <c r="U2919" i="11" s="1"/>
  <c r="AP2867" i="11"/>
  <c r="U2867" i="11" s="1"/>
  <c r="AP2855" i="11"/>
  <c r="U2855" i="11" s="1"/>
  <c r="AP2815" i="11"/>
  <c r="U2815" i="11" s="1"/>
  <c r="AO2723" i="11"/>
  <c r="AO2703" i="11"/>
  <c r="AP2702" i="11"/>
  <c r="U2702" i="11" s="1"/>
  <c r="AO2637" i="11"/>
  <c r="AO2512" i="11"/>
  <c r="AO2461" i="11"/>
  <c r="AO2409" i="11"/>
  <c r="AO2397" i="11"/>
  <c r="AO2345" i="11"/>
  <c r="AO2334" i="11"/>
  <c r="AO2240" i="11"/>
  <c r="AO2233" i="11"/>
  <c r="AP2226" i="11"/>
  <c r="U2226" i="11" s="1"/>
  <c r="AP2222" i="11"/>
  <c r="U2222" i="11" s="1"/>
  <c r="AP2185" i="11"/>
  <c r="U2185" i="11" s="1"/>
  <c r="AO3176" i="11"/>
  <c r="AO3149" i="11"/>
  <c r="AO3124" i="11"/>
  <c r="AO3049" i="11"/>
  <c r="AP2967" i="11"/>
  <c r="U2967" i="11" s="1"/>
  <c r="AP2879" i="11"/>
  <c r="U2879" i="11" s="1"/>
  <c r="AP2799" i="11"/>
  <c r="U2799" i="11" s="1"/>
  <c r="AO2763" i="11"/>
  <c r="AP2754" i="11"/>
  <c r="U2754" i="11" s="1"/>
  <c r="AP2742" i="11"/>
  <c r="U2742" i="11" s="1"/>
  <c r="AO2741" i="11"/>
  <c r="AP2719" i="11"/>
  <c r="U2719" i="11" s="1"/>
  <c r="AO2645" i="11"/>
  <c r="AO2581" i="11"/>
  <c r="AO2567" i="11"/>
  <c r="AO2547" i="11"/>
  <c r="AO2535" i="11"/>
  <c r="AO2506" i="11"/>
  <c r="AO2501" i="11"/>
  <c r="AO2465" i="11"/>
  <c r="AO2464" i="11"/>
  <c r="AO2454" i="11"/>
  <c r="AO2401" i="11"/>
  <c r="AO2400" i="11"/>
  <c r="AO2389" i="11"/>
  <c r="AO2337" i="11"/>
  <c r="AO2336" i="11"/>
  <c r="AO2325" i="11"/>
  <c r="AP2228" i="11"/>
  <c r="U2228" i="11" s="1"/>
  <c r="AP2223" i="11"/>
  <c r="U2223" i="11" s="1"/>
  <c r="AP2218" i="11"/>
  <c r="U2218" i="11" s="1"/>
  <c r="AP2214" i="11"/>
  <c r="U2214" i="11" s="1"/>
  <c r="AP2177" i="11"/>
  <c r="U2177" i="11" s="1"/>
  <c r="AO2332" i="11"/>
  <c r="AO2316" i="11"/>
  <c r="AO2300" i="11"/>
  <c r="AO2284" i="11"/>
  <c r="AO2268" i="11"/>
  <c r="AO2252" i="11"/>
  <c r="AO2236" i="11"/>
  <c r="AO2172" i="11"/>
  <c r="AO2164" i="11"/>
  <c r="AO2156" i="11"/>
  <c r="AO2148" i="11"/>
  <c r="AO2140" i="11"/>
  <c r="AO2132" i="11"/>
  <c r="AO2124" i="11"/>
  <c r="AO2116" i="11"/>
  <c r="AO2108" i="11"/>
  <c r="AO2100" i="11"/>
  <c r="AO2092" i="11"/>
  <c r="AP2077" i="11"/>
  <c r="U2077" i="11" s="1"/>
  <c r="AP2062" i="11"/>
  <c r="U2062" i="11" s="1"/>
  <c r="AP2052" i="11"/>
  <c r="U2052" i="11" s="1"/>
  <c r="AP2036" i="11"/>
  <c r="U2036" i="11" s="1"/>
  <c r="AP2009" i="11"/>
  <c r="U2009" i="11" s="1"/>
  <c r="AP2179" i="11"/>
  <c r="U2179" i="11" s="1"/>
  <c r="AO2171" i="11"/>
  <c r="AO2163" i="11"/>
  <c r="AO2155" i="11"/>
  <c r="AO2147" i="11"/>
  <c r="AO2139" i="11"/>
  <c r="AO2131" i="11"/>
  <c r="AO2123" i="11"/>
  <c r="AO2115" i="11"/>
  <c r="AO2107" i="11"/>
  <c r="AO2099" i="11"/>
  <c r="AO2091" i="11"/>
  <c r="AP2061" i="11"/>
  <c r="U2061" i="11" s="1"/>
  <c r="AP2025" i="11"/>
  <c r="U2025" i="11" s="1"/>
  <c r="AP2022" i="11"/>
  <c r="U2022" i="11" s="1"/>
  <c r="AP2006" i="11"/>
  <c r="U2006" i="11" s="1"/>
  <c r="AO2154" i="11"/>
  <c r="AO2146" i="11"/>
  <c r="AO2138" i="11"/>
  <c r="AO2130" i="11"/>
  <c r="AO2122" i="11"/>
  <c r="AO2114" i="11"/>
  <c r="AO2106" i="11"/>
  <c r="AO2098" i="11"/>
  <c r="AO2090" i="11"/>
  <c r="AP2041" i="11"/>
  <c r="U2041" i="11" s="1"/>
  <c r="AP2021" i="11"/>
  <c r="U2021" i="11" s="1"/>
  <c r="AP2020" i="11"/>
  <c r="U2020" i="11" s="1"/>
  <c r="AP2005" i="11"/>
  <c r="U2005" i="11" s="1"/>
  <c r="AP2771" i="11"/>
  <c r="U2771" i="11" s="1"/>
  <c r="AP2743" i="11"/>
  <c r="U2743" i="11" s="1"/>
  <c r="AP2714" i="11"/>
  <c r="U2714" i="11" s="1"/>
  <c r="AO2177" i="11"/>
  <c r="AO2169" i="11"/>
  <c r="AO2161" i="11"/>
  <c r="AO2153" i="11"/>
  <c r="AO2145" i="11"/>
  <c r="AO2137" i="11"/>
  <c r="AO2129" i="11"/>
  <c r="AO2121" i="11"/>
  <c r="AO2113" i="11"/>
  <c r="AO2105" i="11"/>
  <c r="AO2097" i="11"/>
  <c r="AP2080" i="11"/>
  <c r="U2080" i="11" s="1"/>
  <c r="AP2073" i="11"/>
  <c r="U2073" i="11" s="1"/>
  <c r="AP2057" i="11"/>
  <c r="U2057" i="11" s="1"/>
  <c r="AP2054" i="11"/>
  <c r="U2054" i="11" s="1"/>
  <c r="AP2038" i="11"/>
  <c r="U2038" i="11" s="1"/>
  <c r="AP2783" i="11"/>
  <c r="U2783" i="11" s="1"/>
  <c r="AP2738" i="11"/>
  <c r="U2738" i="11" s="1"/>
  <c r="AP2703" i="11"/>
  <c r="U2703" i="11" s="1"/>
  <c r="AO2176" i="11"/>
  <c r="AO2168" i="11"/>
  <c r="AO2160" i="11"/>
  <c r="AO2152" i="11"/>
  <c r="AO2144" i="11"/>
  <c r="AO2136" i="11"/>
  <c r="AO2128" i="11"/>
  <c r="AO2120" i="11"/>
  <c r="AO2112" i="11"/>
  <c r="AO2104" i="11"/>
  <c r="AO2096" i="11"/>
  <c r="AP2070" i="11"/>
  <c r="U2070" i="11" s="1"/>
  <c r="AP2053" i="11"/>
  <c r="U2053" i="11" s="1"/>
  <c r="AP2037" i="11"/>
  <c r="U2037" i="11" s="1"/>
  <c r="AP2017" i="11"/>
  <c r="U2017" i="11" s="1"/>
  <c r="AP2014" i="11"/>
  <c r="U2014" i="11" s="1"/>
  <c r="AP2187" i="11"/>
  <c r="U2187" i="11" s="1"/>
  <c r="AO2175" i="11"/>
  <c r="AO2167" i="11"/>
  <c r="AO2159" i="11"/>
  <c r="AO2151" i="11"/>
  <c r="AO2143" i="11"/>
  <c r="AO2135" i="11"/>
  <c r="AO2127" i="11"/>
  <c r="AO2119" i="11"/>
  <c r="AO2111" i="11"/>
  <c r="AO2103" i="11"/>
  <c r="AO2095" i="11"/>
  <c r="AP2069" i="11"/>
  <c r="U2069" i="11" s="1"/>
  <c r="AP2068" i="11"/>
  <c r="U2068" i="11" s="1"/>
  <c r="AP2013" i="11"/>
  <c r="U2013" i="11" s="1"/>
  <c r="AO2174" i="11"/>
  <c r="AO2166" i="11"/>
  <c r="AO2158" i="11"/>
  <c r="AO2150" i="11"/>
  <c r="AO2142" i="11"/>
  <c r="AO2134" i="11"/>
  <c r="AO2126" i="11"/>
  <c r="AO2118" i="11"/>
  <c r="AO2110" i="11"/>
  <c r="AO2102" i="11"/>
  <c r="AO2094" i="11"/>
  <c r="AP2049" i="11"/>
  <c r="U2049" i="11" s="1"/>
  <c r="AP2048" i="11"/>
  <c r="U2048" i="11" s="1"/>
  <c r="AP2046" i="11"/>
  <c r="U2046" i="11" s="1"/>
  <c r="AP2033" i="11"/>
  <c r="U2033" i="11" s="1"/>
  <c r="AP2032" i="11"/>
  <c r="U2032" i="11" s="1"/>
  <c r="AP2030" i="11"/>
  <c r="U2030" i="11" s="1"/>
  <c r="AP2746" i="11"/>
  <c r="U2746" i="11" s="1"/>
  <c r="AP2711" i="11"/>
  <c r="U2711" i="11" s="1"/>
  <c r="AO2173" i="11"/>
  <c r="AP2171" i="11"/>
  <c r="U2171" i="11" s="1"/>
  <c r="AO2165" i="11"/>
  <c r="AP2163" i="11"/>
  <c r="U2163" i="11" s="1"/>
  <c r="AO2157" i="11"/>
  <c r="AP2155" i="11"/>
  <c r="U2155" i="11" s="1"/>
  <c r="AO2149" i="11"/>
  <c r="AP2147" i="11"/>
  <c r="U2147" i="11" s="1"/>
  <c r="AO2141" i="11"/>
  <c r="AP2139" i="11"/>
  <c r="U2139" i="11" s="1"/>
  <c r="AO2133" i="11"/>
  <c r="AP2131" i="11"/>
  <c r="U2131" i="11" s="1"/>
  <c r="AO2125" i="11"/>
  <c r="AP2123" i="11"/>
  <c r="U2123" i="11" s="1"/>
  <c r="AO2117" i="11"/>
  <c r="AP2115" i="11"/>
  <c r="U2115" i="11" s="1"/>
  <c r="AO2109" i="11"/>
  <c r="AP2107" i="11"/>
  <c r="U2107" i="11" s="1"/>
  <c r="AO2101" i="11"/>
  <c r="AP2099" i="11"/>
  <c r="U2099" i="11" s="1"/>
  <c r="AO2093" i="11"/>
  <c r="AP2091" i="11"/>
  <c r="U2091" i="11" s="1"/>
  <c r="AP2078" i="11"/>
  <c r="U2078" i="11" s="1"/>
  <c r="AP2065" i="11"/>
  <c r="U2065" i="11" s="1"/>
  <c r="AP2045" i="11"/>
  <c r="U2045" i="11" s="1"/>
  <c r="AP2029" i="11"/>
  <c r="U2029" i="11" s="1"/>
  <c r="AO5500" i="11"/>
  <c r="AP5500" i="11"/>
  <c r="U5500" i="11" s="1"/>
  <c r="AO5498" i="11"/>
  <c r="AP5498" i="11"/>
  <c r="U5498" i="11" s="1"/>
  <c r="AO5496" i="11"/>
  <c r="AP5496" i="11"/>
  <c r="U5496" i="11" s="1"/>
  <c r="AO5494" i="11"/>
  <c r="AP5494" i="11"/>
  <c r="U5494" i="11" s="1"/>
  <c r="AO5492" i="11"/>
  <c r="AP5492" i="11"/>
  <c r="U5492" i="11" s="1"/>
  <c r="AO5490" i="11"/>
  <c r="AP5490" i="11"/>
  <c r="U5490" i="11" s="1"/>
  <c r="AO5488" i="11"/>
  <c r="AP5488" i="11"/>
  <c r="U5488" i="11" s="1"/>
  <c r="AO5486" i="11"/>
  <c r="AP5486" i="11"/>
  <c r="U5486" i="11" s="1"/>
  <c r="AO5484" i="11"/>
  <c r="AP5484" i="11"/>
  <c r="U5484" i="11" s="1"/>
  <c r="AO5482" i="11"/>
  <c r="AP5482" i="11"/>
  <c r="U5482" i="11" s="1"/>
  <c r="AO5480" i="11"/>
  <c r="AP5480" i="11"/>
  <c r="U5480" i="11" s="1"/>
  <c r="AO5478" i="11"/>
  <c r="AP5478" i="11"/>
  <c r="U5478" i="11" s="1"/>
  <c r="AO5476" i="11"/>
  <c r="AP5476" i="11"/>
  <c r="U5476" i="11" s="1"/>
  <c r="AO5474" i="11"/>
  <c r="AP5474" i="11"/>
  <c r="U5474" i="11" s="1"/>
  <c r="AO5472" i="11"/>
  <c r="AP5472" i="11"/>
  <c r="U5472" i="11" s="1"/>
  <c r="AO5470" i="11"/>
  <c r="AP5470" i="11"/>
  <c r="U5470" i="11" s="1"/>
  <c r="AO5468" i="11"/>
  <c r="AP5468" i="11"/>
  <c r="U5468" i="11" s="1"/>
  <c r="AO5466" i="11"/>
  <c r="AP5466" i="11"/>
  <c r="U5466" i="11" s="1"/>
  <c r="AO5464" i="11"/>
  <c r="AP5464" i="11"/>
  <c r="U5464" i="11" s="1"/>
  <c r="AO5462" i="11"/>
  <c r="AP5462" i="11"/>
  <c r="U5462" i="11" s="1"/>
  <c r="AO5460" i="11"/>
  <c r="AP5460" i="11"/>
  <c r="U5460" i="11" s="1"/>
  <c r="AO5458" i="11"/>
  <c r="AP5458" i="11"/>
  <c r="U5458" i="11" s="1"/>
  <c r="AO5456" i="11"/>
  <c r="AP5456" i="11"/>
  <c r="U5456" i="11" s="1"/>
  <c r="AO5454" i="11"/>
  <c r="AP5454" i="11"/>
  <c r="U5454" i="11" s="1"/>
  <c r="AO5452" i="11"/>
  <c r="AP5452" i="11"/>
  <c r="U5452" i="11" s="1"/>
  <c r="AO5450" i="11"/>
  <c r="AP5450" i="11"/>
  <c r="U5450" i="11" s="1"/>
  <c r="AO5448" i="11"/>
  <c r="AP5448" i="11"/>
  <c r="U5448" i="11" s="1"/>
  <c r="AO5446" i="11"/>
  <c r="AP5446" i="11"/>
  <c r="U5446" i="11" s="1"/>
  <c r="AO5444" i="11"/>
  <c r="AP5444" i="11"/>
  <c r="U5444" i="11" s="1"/>
  <c r="AO5442" i="11"/>
  <c r="AP5442" i="11"/>
  <c r="U5442" i="11" s="1"/>
  <c r="AO5440" i="11"/>
  <c r="AP5440" i="11"/>
  <c r="U5440" i="11" s="1"/>
  <c r="AO5438" i="11"/>
  <c r="AP5438" i="11"/>
  <c r="U5438" i="11" s="1"/>
  <c r="AO5436" i="11"/>
  <c r="AP5436" i="11"/>
  <c r="U5436" i="11" s="1"/>
  <c r="AO5434" i="11"/>
  <c r="AP5434" i="11"/>
  <c r="U5434" i="11" s="1"/>
  <c r="AO5432" i="11"/>
  <c r="AP5432" i="11"/>
  <c r="U5432" i="11" s="1"/>
  <c r="AO5430" i="11"/>
  <c r="AP5430" i="11"/>
  <c r="U5430" i="11" s="1"/>
  <c r="AO5428" i="11"/>
  <c r="AP5428" i="11"/>
  <c r="U5428" i="11" s="1"/>
  <c r="AO5426" i="11"/>
  <c r="AP5426" i="11"/>
  <c r="U5426" i="11" s="1"/>
  <c r="AO5424" i="11"/>
  <c r="AP5424" i="11"/>
  <c r="U5424" i="11" s="1"/>
  <c r="AO5422" i="11"/>
  <c r="AP5422" i="11"/>
  <c r="U5422" i="11" s="1"/>
  <c r="AO5420" i="11"/>
  <c r="AP5420" i="11"/>
  <c r="U5420" i="11" s="1"/>
  <c r="AO5418" i="11"/>
  <c r="AP5418" i="11"/>
  <c r="U5418" i="11" s="1"/>
  <c r="AO5416" i="11"/>
  <c r="AP5416" i="11"/>
  <c r="U5416" i="11" s="1"/>
  <c r="AO5414" i="11"/>
  <c r="AP5414" i="11"/>
  <c r="U5414" i="11" s="1"/>
  <c r="AO5412" i="11"/>
  <c r="AP5412" i="11"/>
  <c r="U5412" i="11" s="1"/>
  <c r="AO5410" i="11"/>
  <c r="AP5410" i="11"/>
  <c r="U5410" i="11" s="1"/>
  <c r="AO5408" i="11"/>
  <c r="AP5408" i="11"/>
  <c r="U5408" i="11" s="1"/>
  <c r="AO5406" i="11"/>
  <c r="AP5406" i="11"/>
  <c r="U5406" i="11" s="1"/>
  <c r="AO5404" i="11"/>
  <c r="AP5404" i="11"/>
  <c r="U5404" i="11" s="1"/>
  <c r="AO5402" i="11"/>
  <c r="AP5402" i="11"/>
  <c r="U5402" i="11" s="1"/>
  <c r="AO5400" i="11"/>
  <c r="AP5400" i="11"/>
  <c r="U5400" i="11" s="1"/>
  <c r="AO5398" i="11"/>
  <c r="AP5398" i="11"/>
  <c r="U5398" i="11" s="1"/>
  <c r="AO5396" i="11"/>
  <c r="AP5396" i="11"/>
  <c r="U5396" i="11" s="1"/>
  <c r="AO5394" i="11"/>
  <c r="AP5394" i="11"/>
  <c r="U5394" i="11" s="1"/>
  <c r="AO5392" i="11"/>
  <c r="AP5392" i="11"/>
  <c r="U5392" i="11" s="1"/>
  <c r="AO5390" i="11"/>
  <c r="AP5390" i="11"/>
  <c r="U5390" i="11" s="1"/>
  <c r="AO5388" i="11"/>
  <c r="AP5388" i="11"/>
  <c r="U5388" i="11" s="1"/>
  <c r="AO5386" i="11"/>
  <c r="AP5386" i="11"/>
  <c r="U5386" i="11" s="1"/>
  <c r="AO5384" i="11"/>
  <c r="AP5384" i="11"/>
  <c r="U5384" i="11" s="1"/>
  <c r="AO5382" i="11"/>
  <c r="AP5382" i="11"/>
  <c r="U5382" i="11" s="1"/>
  <c r="AO5380" i="11"/>
  <c r="AP5380" i="11"/>
  <c r="U5380" i="11" s="1"/>
  <c r="AO5378" i="11"/>
  <c r="AP5378" i="11"/>
  <c r="U5378" i="11" s="1"/>
  <c r="AO5376" i="11"/>
  <c r="AP5376" i="11"/>
  <c r="U5376" i="11" s="1"/>
  <c r="AO5374" i="11"/>
  <c r="AP5374" i="11"/>
  <c r="U5374" i="11" s="1"/>
  <c r="AO5372" i="11"/>
  <c r="AP5372" i="11"/>
  <c r="U5372" i="11" s="1"/>
  <c r="AO5370" i="11"/>
  <c r="AP5370" i="11"/>
  <c r="U5370" i="11" s="1"/>
  <c r="AO5368" i="11"/>
  <c r="AP5368" i="11"/>
  <c r="U5368" i="11" s="1"/>
  <c r="AO5366" i="11"/>
  <c r="AP5366" i="11"/>
  <c r="U5366" i="11" s="1"/>
  <c r="AO5364" i="11"/>
  <c r="AP5364" i="11"/>
  <c r="U5364" i="11" s="1"/>
  <c r="AO5362" i="11"/>
  <c r="AP5362" i="11"/>
  <c r="U5362" i="11" s="1"/>
  <c r="AO5360" i="11"/>
  <c r="AP5360" i="11"/>
  <c r="U5360" i="11" s="1"/>
  <c r="AO5358" i="11"/>
  <c r="AP5358" i="11"/>
  <c r="U5358" i="11" s="1"/>
  <c r="AO5356" i="11"/>
  <c r="AP5356" i="11"/>
  <c r="U5356" i="11" s="1"/>
  <c r="AO5354" i="11"/>
  <c r="AP5354" i="11"/>
  <c r="U5354" i="11" s="1"/>
  <c r="AO5352" i="11"/>
  <c r="AP5352" i="11"/>
  <c r="U5352" i="11" s="1"/>
  <c r="AO5350" i="11"/>
  <c r="AP5350" i="11"/>
  <c r="U5350" i="11" s="1"/>
  <c r="AO5348" i="11"/>
  <c r="AP5348" i="11"/>
  <c r="U5348" i="11" s="1"/>
  <c r="AO5346" i="11"/>
  <c r="AP5346" i="11"/>
  <c r="U5346" i="11" s="1"/>
  <c r="AO5344" i="11"/>
  <c r="AP5344" i="11"/>
  <c r="U5344" i="11" s="1"/>
  <c r="AO5342" i="11"/>
  <c r="AP5342" i="11"/>
  <c r="U5342" i="11" s="1"/>
  <c r="AO5340" i="11"/>
  <c r="AP5340" i="11"/>
  <c r="U5340" i="11" s="1"/>
  <c r="AO5338" i="11"/>
  <c r="AP5338" i="11"/>
  <c r="U5338" i="11" s="1"/>
  <c r="AO5336" i="11"/>
  <c r="AP5336" i="11"/>
  <c r="U5336" i="11" s="1"/>
  <c r="AO5334" i="11"/>
  <c r="AP5334" i="11"/>
  <c r="U5334" i="11" s="1"/>
  <c r="AO5332" i="11"/>
  <c r="AP5332" i="11"/>
  <c r="U5332" i="11" s="1"/>
  <c r="AO5330" i="11"/>
  <c r="AP5330" i="11"/>
  <c r="U5330" i="11" s="1"/>
  <c r="AO5328" i="11"/>
  <c r="AP5328" i="11"/>
  <c r="U5328" i="11" s="1"/>
  <c r="AO5326" i="11"/>
  <c r="AP5326" i="11"/>
  <c r="U5326" i="11" s="1"/>
  <c r="AO5324" i="11"/>
  <c r="AP5324" i="11"/>
  <c r="U5324" i="11" s="1"/>
  <c r="AO5322" i="11"/>
  <c r="AP5322" i="11"/>
  <c r="U5322" i="11" s="1"/>
  <c r="AO5320" i="11"/>
  <c r="AP5320" i="11"/>
  <c r="U5320" i="11" s="1"/>
  <c r="AO5318" i="11"/>
  <c r="AP5318" i="11"/>
  <c r="U5318" i="11" s="1"/>
  <c r="AO5316" i="11"/>
  <c r="AP5316" i="11"/>
  <c r="U5316" i="11" s="1"/>
  <c r="AO5314" i="11"/>
  <c r="AP5314" i="11"/>
  <c r="U5314" i="11" s="1"/>
  <c r="AO5312" i="11"/>
  <c r="AP5312" i="11"/>
  <c r="U5312" i="11" s="1"/>
  <c r="AO5310" i="11"/>
  <c r="AP5310" i="11"/>
  <c r="U5310" i="11" s="1"/>
  <c r="AO5308" i="11"/>
  <c r="AP5308" i="11"/>
  <c r="U5308" i="11" s="1"/>
  <c r="AO5306" i="11"/>
  <c r="AP5306" i="11"/>
  <c r="U5306" i="11" s="1"/>
  <c r="AO5304" i="11"/>
  <c r="AP5304" i="11"/>
  <c r="U5304" i="11" s="1"/>
  <c r="AO5302" i="11"/>
  <c r="AP5302" i="11"/>
  <c r="U5302" i="11" s="1"/>
  <c r="AO5300" i="11"/>
  <c r="AP5300" i="11"/>
  <c r="U5300" i="11" s="1"/>
  <c r="AO5298" i="11"/>
  <c r="AP5298" i="11"/>
  <c r="U5298" i="11" s="1"/>
  <c r="AO5296" i="11"/>
  <c r="AP5296" i="11"/>
  <c r="U5296" i="11" s="1"/>
  <c r="AO5294" i="11"/>
  <c r="AP5294" i="11"/>
  <c r="U5294" i="11" s="1"/>
  <c r="AO5292" i="11"/>
  <c r="AP5292" i="11"/>
  <c r="U5292" i="11" s="1"/>
  <c r="AO5290" i="11"/>
  <c r="AP5290" i="11"/>
  <c r="U5290" i="11" s="1"/>
  <c r="AO5288" i="11"/>
  <c r="AP5288" i="11"/>
  <c r="U5288" i="11" s="1"/>
  <c r="AO5286" i="11"/>
  <c r="AP5286" i="11"/>
  <c r="U5286" i="11" s="1"/>
  <c r="AO5284" i="11"/>
  <c r="AP5284" i="11"/>
  <c r="U5284" i="11" s="1"/>
  <c r="AO5282" i="11"/>
  <c r="AP5282" i="11"/>
  <c r="U5282" i="11" s="1"/>
  <c r="AO5280" i="11"/>
  <c r="AP5280" i="11"/>
  <c r="U5280" i="11" s="1"/>
  <c r="AO5278" i="11"/>
  <c r="AP5278" i="11"/>
  <c r="U5278" i="11" s="1"/>
  <c r="AO5276" i="11"/>
  <c r="AP5276" i="11"/>
  <c r="U5276" i="11" s="1"/>
  <c r="AO5274" i="11"/>
  <c r="AP5274" i="11"/>
  <c r="U5274" i="11" s="1"/>
  <c r="AO5272" i="11"/>
  <c r="AP5272" i="11"/>
  <c r="U5272" i="11" s="1"/>
  <c r="AO5270" i="11"/>
  <c r="AP5270" i="11"/>
  <c r="U5270" i="11" s="1"/>
  <c r="AO5268" i="11"/>
  <c r="AP5268" i="11"/>
  <c r="U5268" i="11" s="1"/>
  <c r="AO5266" i="11"/>
  <c r="AP5266" i="11"/>
  <c r="U5266" i="11" s="1"/>
  <c r="AO5264" i="11"/>
  <c r="AP5264" i="11"/>
  <c r="U5264" i="11" s="1"/>
  <c r="AO5262" i="11"/>
  <c r="AP5262" i="11"/>
  <c r="U5262" i="11" s="1"/>
  <c r="AO5260" i="11"/>
  <c r="AP5260" i="11"/>
  <c r="U5260" i="11" s="1"/>
  <c r="AO5258" i="11"/>
  <c r="AP5258" i="11"/>
  <c r="U5258" i="11" s="1"/>
  <c r="AO5256" i="11"/>
  <c r="AP5256" i="11"/>
  <c r="U5256" i="11" s="1"/>
  <c r="AO5254" i="11"/>
  <c r="AP5254" i="11"/>
  <c r="U5254" i="11" s="1"/>
  <c r="AO5252" i="11"/>
  <c r="AP5252" i="11"/>
  <c r="U5252" i="11" s="1"/>
  <c r="AO5250" i="11"/>
  <c r="AP5250" i="11"/>
  <c r="U5250" i="11" s="1"/>
  <c r="AO5248" i="11"/>
  <c r="AP5248" i="11"/>
  <c r="U5248" i="11" s="1"/>
  <c r="AO5246" i="11"/>
  <c r="AP5246" i="11"/>
  <c r="U5246" i="11" s="1"/>
  <c r="AO5244" i="11"/>
  <c r="AP5244" i="11"/>
  <c r="U5244" i="11" s="1"/>
  <c r="AO5242" i="11"/>
  <c r="AP5242" i="11"/>
  <c r="U5242" i="11" s="1"/>
  <c r="AO5240" i="11"/>
  <c r="AP5240" i="11"/>
  <c r="U5240" i="11" s="1"/>
  <c r="AO5238" i="11"/>
  <c r="AP5238" i="11"/>
  <c r="U5238" i="11" s="1"/>
  <c r="AO5236" i="11"/>
  <c r="AP5236" i="11"/>
  <c r="U5236" i="11" s="1"/>
  <c r="AO5234" i="11"/>
  <c r="AP5234" i="11"/>
  <c r="U5234" i="11" s="1"/>
  <c r="AO5232" i="11"/>
  <c r="AP5232" i="11"/>
  <c r="U5232" i="11" s="1"/>
  <c r="AO5230" i="11"/>
  <c r="AP5230" i="11"/>
  <c r="U5230" i="11" s="1"/>
  <c r="AO5228" i="11"/>
  <c r="AP5228" i="11"/>
  <c r="U5228" i="11" s="1"/>
  <c r="AO5226" i="11"/>
  <c r="AP5226" i="11"/>
  <c r="U5226" i="11" s="1"/>
  <c r="AO5224" i="11"/>
  <c r="AP5224" i="11"/>
  <c r="U5224" i="11" s="1"/>
  <c r="AO5222" i="11"/>
  <c r="AP5222" i="11"/>
  <c r="U5222" i="11" s="1"/>
  <c r="AO5220" i="11"/>
  <c r="AP5220" i="11"/>
  <c r="U5220" i="11" s="1"/>
  <c r="AO5218" i="11"/>
  <c r="AP5218" i="11"/>
  <c r="U5218" i="11" s="1"/>
  <c r="AO5216" i="11"/>
  <c r="AP5216" i="11"/>
  <c r="U5216" i="11" s="1"/>
  <c r="AO5214" i="11"/>
  <c r="AP5214" i="11"/>
  <c r="U5214" i="11" s="1"/>
  <c r="AO5212" i="11"/>
  <c r="AP5212" i="11"/>
  <c r="U5212" i="11" s="1"/>
  <c r="AO5210" i="11"/>
  <c r="AP5210" i="11"/>
  <c r="U5210" i="11" s="1"/>
  <c r="AO5208" i="11"/>
  <c r="AP5208" i="11"/>
  <c r="U5208" i="11" s="1"/>
  <c r="AO5206" i="11"/>
  <c r="AP5206" i="11"/>
  <c r="U5206" i="11" s="1"/>
  <c r="AO5204" i="11"/>
  <c r="AP5204" i="11"/>
  <c r="U5204" i="11" s="1"/>
  <c r="AO5202" i="11"/>
  <c r="AP5202" i="11"/>
  <c r="U5202" i="11" s="1"/>
  <c r="AO5200" i="11"/>
  <c r="AP5200" i="11"/>
  <c r="U5200" i="11" s="1"/>
  <c r="T5200" i="11"/>
  <c r="AO5196" i="11"/>
  <c r="T5196" i="11"/>
  <c r="AO5192" i="11"/>
  <c r="T5192" i="11"/>
  <c r="AO5188" i="11"/>
  <c r="T5188" i="11"/>
  <c r="AO5184" i="11"/>
  <c r="T5184" i="11"/>
  <c r="AO5180" i="11"/>
  <c r="T5180" i="11"/>
  <c r="AO5176" i="11"/>
  <c r="T5176" i="11"/>
  <c r="AO5172" i="11"/>
  <c r="T5172" i="11"/>
  <c r="AO5168" i="11"/>
  <c r="T5168" i="11"/>
  <c r="AO5164" i="11"/>
  <c r="T5164" i="11"/>
  <c r="AO5160" i="11"/>
  <c r="T5160" i="11"/>
  <c r="AO5156" i="11"/>
  <c r="T5156" i="11"/>
  <c r="AO5152" i="11"/>
  <c r="T5152" i="11"/>
  <c r="AO5148" i="11"/>
  <c r="T5148" i="11"/>
  <c r="AO5144" i="11"/>
  <c r="T5144" i="11"/>
  <c r="AO5140" i="11"/>
  <c r="T5140" i="11"/>
  <c r="AO5136" i="11"/>
  <c r="T5136" i="11"/>
  <c r="AO5132" i="11"/>
  <c r="T5132" i="11"/>
  <c r="AO5128" i="11"/>
  <c r="T5128" i="11"/>
  <c r="AO5124" i="11"/>
  <c r="T5124" i="11"/>
  <c r="AO5120" i="11"/>
  <c r="T5120" i="11"/>
  <c r="AO5116" i="11"/>
  <c r="T5116" i="11"/>
  <c r="AO5112" i="11"/>
  <c r="T5112" i="11"/>
  <c r="AO5108" i="11"/>
  <c r="T5108" i="11"/>
  <c r="AO5104" i="11"/>
  <c r="T5104" i="11"/>
  <c r="AO5100" i="11"/>
  <c r="T5100" i="11"/>
  <c r="AO5096" i="11"/>
  <c r="T5096" i="11"/>
  <c r="AO5092" i="11"/>
  <c r="T5092" i="11"/>
  <c r="AO5088" i="11"/>
  <c r="AO5084" i="11"/>
  <c r="T5084" i="11"/>
  <c r="AO5080" i="11"/>
  <c r="T5080" i="11"/>
  <c r="AO5076" i="11"/>
  <c r="T5076" i="11"/>
  <c r="AO5072" i="11"/>
  <c r="T5072" i="11"/>
  <c r="AO5068" i="11"/>
  <c r="AO5064" i="11"/>
  <c r="T5064" i="11"/>
  <c r="AO5060" i="11"/>
  <c r="T5060" i="11"/>
  <c r="AO5056" i="11"/>
  <c r="T5056" i="11"/>
  <c r="AO5052" i="11"/>
  <c r="T5052" i="11"/>
  <c r="AO5079" i="11"/>
  <c r="AO5075" i="11"/>
  <c r="AO5071" i="11"/>
  <c r="AO5067" i="11"/>
  <c r="AO5063" i="11"/>
  <c r="AO5059" i="11"/>
  <c r="T5059" i="11"/>
  <c r="AO5055" i="11"/>
  <c r="AO5051" i="11"/>
  <c r="AO5499" i="11"/>
  <c r="AP5499" i="11"/>
  <c r="U5499" i="11" s="1"/>
  <c r="AO5497" i="11"/>
  <c r="AP5497" i="11"/>
  <c r="U5497" i="11" s="1"/>
  <c r="AO5495" i="11"/>
  <c r="AP5495" i="11"/>
  <c r="U5495" i="11" s="1"/>
  <c r="AO5493" i="11"/>
  <c r="AP5493" i="11"/>
  <c r="U5493" i="11" s="1"/>
  <c r="AO5491" i="11"/>
  <c r="AP5491" i="11"/>
  <c r="U5491" i="11" s="1"/>
  <c r="AO5489" i="11"/>
  <c r="AP5489" i="11"/>
  <c r="U5489" i="11" s="1"/>
  <c r="AO5487" i="11"/>
  <c r="AP5487" i="11"/>
  <c r="U5487" i="11" s="1"/>
  <c r="AO5485" i="11"/>
  <c r="AP5485" i="11"/>
  <c r="U5485" i="11" s="1"/>
  <c r="AO5483" i="11"/>
  <c r="AP5483" i="11"/>
  <c r="U5483" i="11" s="1"/>
  <c r="AO5481" i="11"/>
  <c r="AP5481" i="11"/>
  <c r="U5481" i="11" s="1"/>
  <c r="AO5479" i="11"/>
  <c r="AP5479" i="11"/>
  <c r="U5479" i="11" s="1"/>
  <c r="AO5477" i="11"/>
  <c r="AP5477" i="11"/>
  <c r="U5477" i="11" s="1"/>
  <c r="AO5475" i="11"/>
  <c r="AP5475" i="11"/>
  <c r="U5475" i="11" s="1"/>
  <c r="AO5473" i="11"/>
  <c r="AP5473" i="11"/>
  <c r="U5473" i="11" s="1"/>
  <c r="AO5471" i="11"/>
  <c r="AP5471" i="11"/>
  <c r="U5471" i="11" s="1"/>
  <c r="AO5469" i="11"/>
  <c r="AP5469" i="11"/>
  <c r="U5469" i="11" s="1"/>
  <c r="AO5467" i="11"/>
  <c r="AP5467" i="11"/>
  <c r="U5467" i="11" s="1"/>
  <c r="AO5465" i="11"/>
  <c r="AP5465" i="11"/>
  <c r="U5465" i="11" s="1"/>
  <c r="AO5463" i="11"/>
  <c r="AP5463" i="11"/>
  <c r="U5463" i="11" s="1"/>
  <c r="AO5461" i="11"/>
  <c r="AP5461" i="11"/>
  <c r="U5461" i="11" s="1"/>
  <c r="AO5459" i="11"/>
  <c r="AP5459" i="11"/>
  <c r="U5459" i="11" s="1"/>
  <c r="AO5457" i="11"/>
  <c r="AP5457" i="11"/>
  <c r="U5457" i="11" s="1"/>
  <c r="AO5455" i="11"/>
  <c r="AP5455" i="11"/>
  <c r="U5455" i="11" s="1"/>
  <c r="AO5453" i="11"/>
  <c r="AP5453" i="11"/>
  <c r="U5453" i="11" s="1"/>
  <c r="AO5451" i="11"/>
  <c r="AP5451" i="11"/>
  <c r="U5451" i="11" s="1"/>
  <c r="AO5449" i="11"/>
  <c r="AP5449" i="11"/>
  <c r="U5449" i="11" s="1"/>
  <c r="AO5447" i="11"/>
  <c r="AP5447" i="11"/>
  <c r="U5447" i="11" s="1"/>
  <c r="AO5445" i="11"/>
  <c r="AP5445" i="11"/>
  <c r="U5445" i="11" s="1"/>
  <c r="AO5443" i="11"/>
  <c r="AP5443" i="11"/>
  <c r="U5443" i="11" s="1"/>
  <c r="AO5441" i="11"/>
  <c r="AP5441" i="11"/>
  <c r="U5441" i="11" s="1"/>
  <c r="AO5439" i="11"/>
  <c r="AP5439" i="11"/>
  <c r="U5439" i="11" s="1"/>
  <c r="AO5437" i="11"/>
  <c r="AP5437" i="11"/>
  <c r="U5437" i="11" s="1"/>
  <c r="AO5435" i="11"/>
  <c r="AP5435" i="11"/>
  <c r="U5435" i="11" s="1"/>
  <c r="AO5433" i="11"/>
  <c r="AP5433" i="11"/>
  <c r="U5433" i="11" s="1"/>
  <c r="AO5431" i="11"/>
  <c r="AP5431" i="11"/>
  <c r="U5431" i="11" s="1"/>
  <c r="AO5429" i="11"/>
  <c r="AP5429" i="11"/>
  <c r="U5429" i="11" s="1"/>
  <c r="AO5427" i="11"/>
  <c r="AP5427" i="11"/>
  <c r="U5427" i="11" s="1"/>
  <c r="AO5425" i="11"/>
  <c r="AP5425" i="11"/>
  <c r="U5425" i="11" s="1"/>
  <c r="AO5423" i="11"/>
  <c r="AP5423" i="11"/>
  <c r="U5423" i="11" s="1"/>
  <c r="AO5421" i="11"/>
  <c r="AP5421" i="11"/>
  <c r="U5421" i="11" s="1"/>
  <c r="AO5419" i="11"/>
  <c r="AP5419" i="11"/>
  <c r="U5419" i="11" s="1"/>
  <c r="AO5417" i="11"/>
  <c r="AP5417" i="11"/>
  <c r="U5417" i="11" s="1"/>
  <c r="AO5415" i="11"/>
  <c r="AP5415" i="11"/>
  <c r="U5415" i="11" s="1"/>
  <c r="AO5413" i="11"/>
  <c r="AP5413" i="11"/>
  <c r="U5413" i="11" s="1"/>
  <c r="AO5411" i="11"/>
  <c r="AP5411" i="11"/>
  <c r="U5411" i="11" s="1"/>
  <c r="AO5409" i="11"/>
  <c r="AP5409" i="11"/>
  <c r="U5409" i="11" s="1"/>
  <c r="AO5407" i="11"/>
  <c r="AP5407" i="11"/>
  <c r="U5407" i="11" s="1"/>
  <c r="AO5405" i="11"/>
  <c r="AP5405" i="11"/>
  <c r="U5405" i="11" s="1"/>
  <c r="AO5403" i="11"/>
  <c r="AP5403" i="11"/>
  <c r="U5403" i="11" s="1"/>
  <c r="AO5401" i="11"/>
  <c r="AP5401" i="11"/>
  <c r="U5401" i="11" s="1"/>
  <c r="AO5399" i="11"/>
  <c r="AP5399" i="11"/>
  <c r="U5399" i="11" s="1"/>
  <c r="AO5397" i="11"/>
  <c r="AP5397" i="11"/>
  <c r="U5397" i="11" s="1"/>
  <c r="AO5395" i="11"/>
  <c r="AP5395" i="11"/>
  <c r="U5395" i="11" s="1"/>
  <c r="AO5393" i="11"/>
  <c r="AP5393" i="11"/>
  <c r="U5393" i="11" s="1"/>
  <c r="AO5391" i="11"/>
  <c r="AP5391" i="11"/>
  <c r="U5391" i="11" s="1"/>
  <c r="AO5389" i="11"/>
  <c r="AP5389" i="11"/>
  <c r="U5389" i="11" s="1"/>
  <c r="AO5387" i="11"/>
  <c r="AP5387" i="11"/>
  <c r="U5387" i="11" s="1"/>
  <c r="AO5385" i="11"/>
  <c r="AP5385" i="11"/>
  <c r="U5385" i="11" s="1"/>
  <c r="AO5383" i="11"/>
  <c r="AP5383" i="11"/>
  <c r="U5383" i="11" s="1"/>
  <c r="AO5381" i="11"/>
  <c r="AP5381" i="11"/>
  <c r="U5381" i="11" s="1"/>
  <c r="AO5379" i="11"/>
  <c r="AP5379" i="11"/>
  <c r="U5379" i="11" s="1"/>
  <c r="AO5377" i="11"/>
  <c r="AP5377" i="11"/>
  <c r="U5377" i="11" s="1"/>
  <c r="AO5375" i="11"/>
  <c r="AP5375" i="11"/>
  <c r="U5375" i="11" s="1"/>
  <c r="AO5373" i="11"/>
  <c r="AP5373" i="11"/>
  <c r="U5373" i="11" s="1"/>
  <c r="AO5371" i="11"/>
  <c r="AP5371" i="11"/>
  <c r="U5371" i="11" s="1"/>
  <c r="AO5369" i="11"/>
  <c r="AP5369" i="11"/>
  <c r="U5369" i="11" s="1"/>
  <c r="AO5367" i="11"/>
  <c r="AP5367" i="11"/>
  <c r="U5367" i="11" s="1"/>
  <c r="AO5365" i="11"/>
  <c r="AP5365" i="11"/>
  <c r="U5365" i="11" s="1"/>
  <c r="AO5363" i="11"/>
  <c r="AP5363" i="11"/>
  <c r="U5363" i="11" s="1"/>
  <c r="AO5361" i="11"/>
  <c r="AP5361" i="11"/>
  <c r="U5361" i="11" s="1"/>
  <c r="AO5359" i="11"/>
  <c r="AP5359" i="11"/>
  <c r="U5359" i="11" s="1"/>
  <c r="AO5357" i="11"/>
  <c r="AP5357" i="11"/>
  <c r="U5357" i="11" s="1"/>
  <c r="AO5355" i="11"/>
  <c r="AP5355" i="11"/>
  <c r="U5355" i="11" s="1"/>
  <c r="AO5353" i="11"/>
  <c r="AP5353" i="11"/>
  <c r="U5353" i="11" s="1"/>
  <c r="AO5351" i="11"/>
  <c r="AP5351" i="11"/>
  <c r="U5351" i="11" s="1"/>
  <c r="AO5349" i="11"/>
  <c r="AP5349" i="11"/>
  <c r="U5349" i="11" s="1"/>
  <c r="AO5347" i="11"/>
  <c r="AP5347" i="11"/>
  <c r="U5347" i="11" s="1"/>
  <c r="AO5345" i="11"/>
  <c r="AP5345" i="11"/>
  <c r="U5345" i="11" s="1"/>
  <c r="AO5343" i="11"/>
  <c r="AP5343" i="11"/>
  <c r="U5343" i="11" s="1"/>
  <c r="AO5341" i="11"/>
  <c r="AP5341" i="11"/>
  <c r="U5341" i="11" s="1"/>
  <c r="AO5339" i="11"/>
  <c r="AP5339" i="11"/>
  <c r="U5339" i="11" s="1"/>
  <c r="AO5337" i="11"/>
  <c r="AP5337" i="11"/>
  <c r="U5337" i="11" s="1"/>
  <c r="AO5335" i="11"/>
  <c r="AP5335" i="11"/>
  <c r="U5335" i="11" s="1"/>
  <c r="AO5333" i="11"/>
  <c r="AP5333" i="11"/>
  <c r="U5333" i="11" s="1"/>
  <c r="AO5331" i="11"/>
  <c r="AP5331" i="11"/>
  <c r="U5331" i="11" s="1"/>
  <c r="AO5329" i="11"/>
  <c r="AP5329" i="11"/>
  <c r="U5329" i="11" s="1"/>
  <c r="AO5327" i="11"/>
  <c r="AP5327" i="11"/>
  <c r="U5327" i="11" s="1"/>
  <c r="AO5325" i="11"/>
  <c r="AP5325" i="11"/>
  <c r="U5325" i="11" s="1"/>
  <c r="AO5323" i="11"/>
  <c r="AP5323" i="11"/>
  <c r="U5323" i="11" s="1"/>
  <c r="AO5321" i="11"/>
  <c r="AP5321" i="11"/>
  <c r="U5321" i="11" s="1"/>
  <c r="AO5319" i="11"/>
  <c r="AP5319" i="11"/>
  <c r="U5319" i="11" s="1"/>
  <c r="AO5317" i="11"/>
  <c r="AP5317" i="11"/>
  <c r="U5317" i="11" s="1"/>
  <c r="AO5315" i="11"/>
  <c r="AP5315" i="11"/>
  <c r="U5315" i="11" s="1"/>
  <c r="AO5313" i="11"/>
  <c r="AP5313" i="11"/>
  <c r="U5313" i="11" s="1"/>
  <c r="AO5311" i="11"/>
  <c r="AP5311" i="11"/>
  <c r="U5311" i="11" s="1"/>
  <c r="AO5309" i="11"/>
  <c r="AP5309" i="11"/>
  <c r="U5309" i="11" s="1"/>
  <c r="AO5307" i="11"/>
  <c r="AP5307" i="11"/>
  <c r="U5307" i="11" s="1"/>
  <c r="AO5305" i="11"/>
  <c r="AP5305" i="11"/>
  <c r="U5305" i="11" s="1"/>
  <c r="AO5303" i="11"/>
  <c r="AP5303" i="11"/>
  <c r="U5303" i="11" s="1"/>
  <c r="AO5301" i="11"/>
  <c r="AP5301" i="11"/>
  <c r="U5301" i="11" s="1"/>
  <c r="AO5299" i="11"/>
  <c r="AP5299" i="11"/>
  <c r="U5299" i="11" s="1"/>
  <c r="AO5297" i="11"/>
  <c r="AP5297" i="11"/>
  <c r="U5297" i="11" s="1"/>
  <c r="AO5295" i="11"/>
  <c r="AP5295" i="11"/>
  <c r="U5295" i="11" s="1"/>
  <c r="AO5293" i="11"/>
  <c r="AP5293" i="11"/>
  <c r="U5293" i="11" s="1"/>
  <c r="AO5291" i="11"/>
  <c r="AP5291" i="11"/>
  <c r="U5291" i="11" s="1"/>
  <c r="AO5289" i="11"/>
  <c r="AP5289" i="11"/>
  <c r="U5289" i="11" s="1"/>
  <c r="AO5287" i="11"/>
  <c r="AP5287" i="11"/>
  <c r="U5287" i="11" s="1"/>
  <c r="AO5285" i="11"/>
  <c r="AP5285" i="11"/>
  <c r="U5285" i="11" s="1"/>
  <c r="AO5283" i="11"/>
  <c r="AP5283" i="11"/>
  <c r="U5283" i="11" s="1"/>
  <c r="AO5281" i="11"/>
  <c r="AP5281" i="11"/>
  <c r="U5281" i="11" s="1"/>
  <c r="AO5279" i="11"/>
  <c r="AP5279" i="11"/>
  <c r="U5279" i="11" s="1"/>
  <c r="AO5277" i="11"/>
  <c r="AP5277" i="11"/>
  <c r="U5277" i="11" s="1"/>
  <c r="AO5275" i="11"/>
  <c r="AP5275" i="11"/>
  <c r="U5275" i="11" s="1"/>
  <c r="AO5273" i="11"/>
  <c r="AP5273" i="11"/>
  <c r="U5273" i="11" s="1"/>
  <c r="AO5271" i="11"/>
  <c r="AP5271" i="11"/>
  <c r="U5271" i="11" s="1"/>
  <c r="AO5269" i="11"/>
  <c r="AP5269" i="11"/>
  <c r="U5269" i="11" s="1"/>
  <c r="AO5267" i="11"/>
  <c r="AP5267" i="11"/>
  <c r="U5267" i="11" s="1"/>
  <c r="AO5265" i="11"/>
  <c r="AP5265" i="11"/>
  <c r="U5265" i="11" s="1"/>
  <c r="AO5263" i="11"/>
  <c r="AP5263" i="11"/>
  <c r="U5263" i="11" s="1"/>
  <c r="AO5261" i="11"/>
  <c r="AP5261" i="11"/>
  <c r="U5261" i="11" s="1"/>
  <c r="AO5259" i="11"/>
  <c r="AP5259" i="11"/>
  <c r="U5259" i="11" s="1"/>
  <c r="AO5257" i="11"/>
  <c r="AP5257" i="11"/>
  <c r="U5257" i="11" s="1"/>
  <c r="AO5255" i="11"/>
  <c r="AP5255" i="11"/>
  <c r="U5255" i="11" s="1"/>
  <c r="AO5253" i="11"/>
  <c r="AP5253" i="11"/>
  <c r="U5253" i="11" s="1"/>
  <c r="AO5251" i="11"/>
  <c r="AP5251" i="11"/>
  <c r="U5251" i="11" s="1"/>
  <c r="AO5249" i="11"/>
  <c r="AP5249" i="11"/>
  <c r="U5249" i="11" s="1"/>
  <c r="AO5247" i="11"/>
  <c r="AP5247" i="11"/>
  <c r="U5247" i="11" s="1"/>
  <c r="AO5245" i="11"/>
  <c r="AP5245" i="11"/>
  <c r="U5245" i="11" s="1"/>
  <c r="AO5243" i="11"/>
  <c r="AP5243" i="11"/>
  <c r="U5243" i="11" s="1"/>
  <c r="AO5241" i="11"/>
  <c r="AP5241" i="11"/>
  <c r="U5241" i="11" s="1"/>
  <c r="AO5239" i="11"/>
  <c r="AP5239" i="11"/>
  <c r="U5239" i="11" s="1"/>
  <c r="AO5237" i="11"/>
  <c r="AP5237" i="11"/>
  <c r="U5237" i="11" s="1"/>
  <c r="AO5235" i="11"/>
  <c r="AP5235" i="11"/>
  <c r="U5235" i="11" s="1"/>
  <c r="AO5233" i="11"/>
  <c r="AP5233" i="11"/>
  <c r="U5233" i="11" s="1"/>
  <c r="AO5231" i="11"/>
  <c r="AP5231" i="11"/>
  <c r="U5231" i="11" s="1"/>
  <c r="AO5229" i="11"/>
  <c r="AP5229" i="11"/>
  <c r="U5229" i="11" s="1"/>
  <c r="AO5227" i="11"/>
  <c r="AP5227" i="11"/>
  <c r="U5227" i="11" s="1"/>
  <c r="AO5225" i="11"/>
  <c r="AP5225" i="11"/>
  <c r="U5225" i="11" s="1"/>
  <c r="AO5223" i="11"/>
  <c r="AP5223" i="11"/>
  <c r="U5223" i="11" s="1"/>
  <c r="AO5221" i="11"/>
  <c r="AP5221" i="11"/>
  <c r="U5221" i="11" s="1"/>
  <c r="AO5219" i="11"/>
  <c r="AP5219" i="11"/>
  <c r="U5219" i="11" s="1"/>
  <c r="AO5217" i="11"/>
  <c r="AP5217" i="11"/>
  <c r="U5217" i="11" s="1"/>
  <c r="AO5215" i="11"/>
  <c r="AP5215" i="11"/>
  <c r="U5215" i="11" s="1"/>
  <c r="AO5213" i="11"/>
  <c r="AP5213" i="11"/>
  <c r="U5213" i="11" s="1"/>
  <c r="AO5211" i="11"/>
  <c r="AP5211" i="11"/>
  <c r="U5211" i="11" s="1"/>
  <c r="AO5209" i="11"/>
  <c r="AP5209" i="11"/>
  <c r="U5209" i="11" s="1"/>
  <c r="AO5207" i="11"/>
  <c r="AP5207" i="11"/>
  <c r="U5207" i="11" s="1"/>
  <c r="AO5205" i="11"/>
  <c r="AP5205" i="11"/>
  <c r="U5205" i="11" s="1"/>
  <c r="AO5203" i="11"/>
  <c r="AP5203" i="11"/>
  <c r="U5203" i="11" s="1"/>
  <c r="AO5201" i="11"/>
  <c r="AP5201" i="11"/>
  <c r="U5201" i="11" s="1"/>
  <c r="AO5198" i="11"/>
  <c r="AO5194" i="11"/>
  <c r="T5194" i="11"/>
  <c r="AO5190" i="11"/>
  <c r="AO4901" i="11"/>
  <c r="AO4897" i="11"/>
  <c r="AO4893" i="11"/>
  <c r="AO4889" i="11"/>
  <c r="AO4885" i="11"/>
  <c r="AO4881" i="11"/>
  <c r="AO4877" i="11"/>
  <c r="AO4873" i="11"/>
  <c r="AO4869" i="11"/>
  <c r="AO4865" i="11"/>
  <c r="AO4861" i="11"/>
  <c r="AO4857" i="11"/>
  <c r="AO4853" i="11"/>
  <c r="AO4849" i="11"/>
  <c r="AO4845" i="11"/>
  <c r="AO4841" i="11"/>
  <c r="AO4837" i="11"/>
  <c r="AO4833" i="11"/>
  <c r="AO4829" i="11"/>
  <c r="AO4825" i="11"/>
  <c r="AO4821" i="11"/>
  <c r="AO4817" i="11"/>
  <c r="AO4813" i="11"/>
  <c r="AO4809" i="11"/>
  <c r="AO4805" i="11"/>
  <c r="AO4801" i="11"/>
  <c r="AO4797" i="11"/>
  <c r="AO4793" i="11"/>
  <c r="AO4789" i="11"/>
  <c r="AO4785" i="11"/>
  <c r="AO4781" i="11"/>
  <c r="AO4777" i="11"/>
  <c r="AO4773" i="11"/>
  <c r="AO4769" i="11"/>
  <c r="AO4765" i="11"/>
  <c r="AO4761" i="11"/>
  <c r="AO4757" i="11"/>
  <c r="AO4753" i="11"/>
  <c r="AO4749" i="11"/>
  <c r="AO4745" i="11"/>
  <c r="AO4458" i="11"/>
  <c r="AP4458" i="11"/>
  <c r="U4458" i="11" s="1"/>
  <c r="AO4454" i="11"/>
  <c r="AP4454" i="11"/>
  <c r="U4454" i="11" s="1"/>
  <c r="AO4450" i="11"/>
  <c r="AP4450" i="11"/>
  <c r="U4450" i="11" s="1"/>
  <c r="AO4446" i="11"/>
  <c r="AP4446" i="11"/>
  <c r="U4446" i="11" s="1"/>
  <c r="AO4442" i="11"/>
  <c r="AP4442" i="11"/>
  <c r="U4442" i="11" s="1"/>
  <c r="AO4438" i="11"/>
  <c r="AP4438" i="11"/>
  <c r="U4438" i="11" s="1"/>
  <c r="AO4434" i="11"/>
  <c r="AP4434" i="11"/>
  <c r="U4434" i="11" s="1"/>
  <c r="AO4430" i="11"/>
  <c r="AP4430" i="11"/>
  <c r="U4430" i="11" s="1"/>
  <c r="AO4426" i="11"/>
  <c r="AP4426" i="11"/>
  <c r="U4426" i="11" s="1"/>
  <c r="AO4422" i="11"/>
  <c r="AP4422" i="11"/>
  <c r="U4422" i="11" s="1"/>
  <c r="AO4418" i="11"/>
  <c r="AP4418" i="11"/>
  <c r="U4418" i="11" s="1"/>
  <c r="AO4414" i="11"/>
  <c r="AP4414" i="11"/>
  <c r="U4414" i="11" s="1"/>
  <c r="AO4410" i="11"/>
  <c r="AP4410" i="11"/>
  <c r="U4410" i="11" s="1"/>
  <c r="AO4406" i="11"/>
  <c r="AP4406" i="11"/>
  <c r="U4406" i="11" s="1"/>
  <c r="AO4402" i="11"/>
  <c r="AP4402" i="11"/>
  <c r="U4402" i="11" s="1"/>
  <c r="AO4398" i="11"/>
  <c r="AP4398" i="11"/>
  <c r="U4398" i="11" s="1"/>
  <c r="AO4394" i="11"/>
  <c r="AP4394" i="11"/>
  <c r="U4394" i="11" s="1"/>
  <c r="AO4390" i="11"/>
  <c r="AP4390" i="11"/>
  <c r="U4390" i="11" s="1"/>
  <c r="AO4386" i="11"/>
  <c r="AP4386" i="11"/>
  <c r="U4386" i="11" s="1"/>
  <c r="AO4382" i="11"/>
  <c r="AP4382" i="11"/>
  <c r="U4382" i="11" s="1"/>
  <c r="AO4378" i="11"/>
  <c r="AP4378" i="11"/>
  <c r="U4378" i="11" s="1"/>
  <c r="AO4374" i="11"/>
  <c r="AP4374" i="11"/>
  <c r="U4374" i="11" s="1"/>
  <c r="AO4370" i="11"/>
  <c r="AP4370" i="11"/>
  <c r="U4370" i="11" s="1"/>
  <c r="AO4366" i="11"/>
  <c r="AP4366" i="11"/>
  <c r="U4366" i="11" s="1"/>
  <c r="AP4361" i="11"/>
  <c r="U4361" i="11" s="1"/>
  <c r="T4359" i="11"/>
  <c r="AO4352" i="11"/>
  <c r="AP4352" i="11"/>
  <c r="U4352" i="11" s="1"/>
  <c r="AP4345" i="11"/>
  <c r="U4345" i="11" s="1"/>
  <c r="T4343" i="11"/>
  <c r="AO4336" i="11"/>
  <c r="AP4336" i="11"/>
  <c r="U4336" i="11" s="1"/>
  <c r="AP4329" i="11"/>
  <c r="U4329" i="11" s="1"/>
  <c r="T4327" i="11"/>
  <c r="AO4320" i="11"/>
  <c r="AP4320" i="11"/>
  <c r="U4320" i="11" s="1"/>
  <c r="AP4313" i="11"/>
  <c r="U4313" i="11" s="1"/>
  <c r="T4311" i="11"/>
  <c r="AO4304" i="11"/>
  <c r="AP4304" i="11"/>
  <c r="U4304" i="11" s="1"/>
  <c r="AP4297" i="11"/>
  <c r="U4297" i="11" s="1"/>
  <c r="T4295" i="11"/>
  <c r="AO4288" i="11"/>
  <c r="AP4288" i="11"/>
  <c r="U4288" i="11" s="1"/>
  <c r="AO4898" i="11"/>
  <c r="AO4894" i="11"/>
  <c r="AO4890" i="11"/>
  <c r="AO4886" i="11"/>
  <c r="AO4882" i="11"/>
  <c r="AO4878" i="11"/>
  <c r="AO4874" i="11"/>
  <c r="AO4870" i="11"/>
  <c r="AO4866" i="11"/>
  <c r="AO4862" i="11"/>
  <c r="AO4858" i="11"/>
  <c r="AO4854" i="11"/>
  <c r="AO4850" i="11"/>
  <c r="AO4846" i="11"/>
  <c r="AO4842" i="11"/>
  <c r="AO4838" i="11"/>
  <c r="AO4834" i="11"/>
  <c r="AO4830" i="11"/>
  <c r="AO4826" i="11"/>
  <c r="AO4822" i="11"/>
  <c r="AO4818" i="11"/>
  <c r="AO4814" i="11"/>
  <c r="AO4810" i="11"/>
  <c r="AO4806" i="11"/>
  <c r="AO4802" i="11"/>
  <c r="AO4798" i="11"/>
  <c r="AO4794" i="11"/>
  <c r="AO4790" i="11"/>
  <c r="AO4786" i="11"/>
  <c r="AO4782" i="11"/>
  <c r="AO4778" i="11"/>
  <c r="AO4774" i="11"/>
  <c r="AO4770" i="11"/>
  <c r="AO4766" i="11"/>
  <c r="AO4762" i="11"/>
  <c r="AO4758" i="11"/>
  <c r="AO4754" i="11"/>
  <c r="AO4750" i="11"/>
  <c r="AO4746" i="11"/>
  <c r="AO4742" i="11"/>
  <c r="AO4740" i="11"/>
  <c r="AP4740" i="11"/>
  <c r="U4740" i="11" s="1"/>
  <c r="AO4738" i="11"/>
  <c r="AP4738" i="11"/>
  <c r="U4738" i="11" s="1"/>
  <c r="AO4736" i="11"/>
  <c r="AP4736" i="11"/>
  <c r="U4736" i="11" s="1"/>
  <c r="AO4734" i="11"/>
  <c r="AP4734" i="11"/>
  <c r="U4734" i="11" s="1"/>
  <c r="AO4732" i="11"/>
  <c r="AP4732" i="11"/>
  <c r="U4732" i="11" s="1"/>
  <c r="AO4730" i="11"/>
  <c r="AP4730" i="11"/>
  <c r="U4730" i="11" s="1"/>
  <c r="AO4728" i="11"/>
  <c r="AP4728" i="11"/>
  <c r="U4728" i="11" s="1"/>
  <c r="AO4726" i="11"/>
  <c r="AP4726" i="11"/>
  <c r="U4726" i="11" s="1"/>
  <c r="AO4724" i="11"/>
  <c r="AP4724" i="11"/>
  <c r="U4724" i="11" s="1"/>
  <c r="AO4722" i="11"/>
  <c r="AP4722" i="11"/>
  <c r="U4722" i="11" s="1"/>
  <c r="AO4720" i="11"/>
  <c r="AP4720" i="11"/>
  <c r="U4720" i="11" s="1"/>
  <c r="AO4718" i="11"/>
  <c r="AP4718" i="11"/>
  <c r="U4718" i="11" s="1"/>
  <c r="AO4716" i="11"/>
  <c r="AP4716" i="11"/>
  <c r="U4716" i="11" s="1"/>
  <c r="AO4714" i="11"/>
  <c r="AP4714" i="11"/>
  <c r="U4714" i="11" s="1"/>
  <c r="AO4712" i="11"/>
  <c r="AP4712" i="11"/>
  <c r="U4712" i="11" s="1"/>
  <c r="AO4710" i="11"/>
  <c r="AP4710" i="11"/>
  <c r="U4710" i="11" s="1"/>
  <c r="AO4708" i="11"/>
  <c r="AP4708" i="11"/>
  <c r="U4708" i="11" s="1"/>
  <c r="AO4706" i="11"/>
  <c r="AP4706" i="11"/>
  <c r="U4706" i="11" s="1"/>
  <c r="AO4704" i="11"/>
  <c r="AP4704" i="11"/>
  <c r="U4704" i="11" s="1"/>
  <c r="AO4702" i="11"/>
  <c r="AP4702" i="11"/>
  <c r="U4702" i="11" s="1"/>
  <c r="AO4700" i="11"/>
  <c r="AP4700" i="11"/>
  <c r="U4700" i="11" s="1"/>
  <c r="AO4698" i="11"/>
  <c r="AP4698" i="11"/>
  <c r="U4698" i="11" s="1"/>
  <c r="AO4696" i="11"/>
  <c r="AP4696" i="11"/>
  <c r="U4696" i="11" s="1"/>
  <c r="AO4694" i="11"/>
  <c r="AP4694" i="11"/>
  <c r="U4694" i="11" s="1"/>
  <c r="AO4692" i="11"/>
  <c r="AP4692" i="11"/>
  <c r="U4692" i="11" s="1"/>
  <c r="AO4690" i="11"/>
  <c r="AP4690" i="11"/>
  <c r="U4690" i="11" s="1"/>
  <c r="AO4688" i="11"/>
  <c r="AP4688" i="11"/>
  <c r="U4688" i="11" s="1"/>
  <c r="AO4686" i="11"/>
  <c r="AP4686" i="11"/>
  <c r="U4686" i="11" s="1"/>
  <c r="AO4684" i="11"/>
  <c r="AP4684" i="11"/>
  <c r="U4684" i="11" s="1"/>
  <c r="AO4682" i="11"/>
  <c r="AP4682" i="11"/>
  <c r="U4682" i="11" s="1"/>
  <c r="AO4680" i="11"/>
  <c r="AP4680" i="11"/>
  <c r="U4680" i="11" s="1"/>
  <c r="AO4678" i="11"/>
  <c r="AP4678" i="11"/>
  <c r="U4678" i="11" s="1"/>
  <c r="AO4676" i="11"/>
  <c r="AP4676" i="11"/>
  <c r="U4676" i="11" s="1"/>
  <c r="AO4674" i="11"/>
  <c r="AP4674" i="11"/>
  <c r="U4674" i="11" s="1"/>
  <c r="AO4672" i="11"/>
  <c r="AP4672" i="11"/>
  <c r="U4672" i="11" s="1"/>
  <c r="AO4670" i="11"/>
  <c r="AP4670" i="11"/>
  <c r="U4670" i="11" s="1"/>
  <c r="AO4668" i="11"/>
  <c r="AP4668" i="11"/>
  <c r="U4668" i="11" s="1"/>
  <c r="AO4666" i="11"/>
  <c r="AP4666" i="11"/>
  <c r="U4666" i="11" s="1"/>
  <c r="AO4664" i="11"/>
  <c r="AP4664" i="11"/>
  <c r="U4664" i="11" s="1"/>
  <c r="AO4662" i="11"/>
  <c r="AP4662" i="11"/>
  <c r="U4662" i="11" s="1"/>
  <c r="AO4660" i="11"/>
  <c r="AP4660" i="11"/>
  <c r="U4660" i="11" s="1"/>
  <c r="AO4658" i="11"/>
  <c r="AP4658" i="11"/>
  <c r="U4658" i="11" s="1"/>
  <c r="AO4656" i="11"/>
  <c r="AP4656" i="11"/>
  <c r="U4656" i="11" s="1"/>
  <c r="AO4654" i="11"/>
  <c r="AP4654" i="11"/>
  <c r="U4654" i="11" s="1"/>
  <c r="AO4652" i="11"/>
  <c r="AP4652" i="11"/>
  <c r="U4652" i="11" s="1"/>
  <c r="AO4650" i="11"/>
  <c r="AP4650" i="11"/>
  <c r="U4650" i="11" s="1"/>
  <c r="AO4648" i="11"/>
  <c r="AP4648" i="11"/>
  <c r="U4648" i="11" s="1"/>
  <c r="AO4646" i="11"/>
  <c r="AP4646" i="11"/>
  <c r="U4646" i="11" s="1"/>
  <c r="AO4644" i="11"/>
  <c r="AP4644" i="11"/>
  <c r="U4644" i="11" s="1"/>
  <c r="AO4642" i="11"/>
  <c r="AP4642" i="11"/>
  <c r="U4642" i="11" s="1"/>
  <c r="AO4640" i="11"/>
  <c r="AP4640" i="11"/>
  <c r="U4640" i="11" s="1"/>
  <c r="AO4638" i="11"/>
  <c r="AP4638" i="11"/>
  <c r="U4638" i="11" s="1"/>
  <c r="AO4636" i="11"/>
  <c r="AP4636" i="11"/>
  <c r="U4636" i="11" s="1"/>
  <c r="AO4634" i="11"/>
  <c r="AP4634" i="11"/>
  <c r="U4634" i="11" s="1"/>
  <c r="AO4632" i="11"/>
  <c r="AP4632" i="11"/>
  <c r="U4632" i="11" s="1"/>
  <c r="AO4630" i="11"/>
  <c r="AP4630" i="11"/>
  <c r="U4630" i="11" s="1"/>
  <c r="AO4628" i="11"/>
  <c r="AP4628" i="11"/>
  <c r="U4628" i="11" s="1"/>
  <c r="AO4626" i="11"/>
  <c r="AP4626" i="11"/>
  <c r="U4626" i="11" s="1"/>
  <c r="AO4624" i="11"/>
  <c r="AP4624" i="11"/>
  <c r="U4624" i="11" s="1"/>
  <c r="AO4622" i="11"/>
  <c r="AP4622" i="11"/>
  <c r="U4622" i="11" s="1"/>
  <c r="AO4620" i="11"/>
  <c r="AP4620" i="11"/>
  <c r="U4620" i="11" s="1"/>
  <c r="AO4618" i="11"/>
  <c r="AP4618" i="11"/>
  <c r="U4618" i="11" s="1"/>
  <c r="AO4616" i="11"/>
  <c r="AP4616" i="11"/>
  <c r="U4616" i="11" s="1"/>
  <c r="AO4614" i="11"/>
  <c r="AP4614" i="11"/>
  <c r="U4614" i="11" s="1"/>
  <c r="AO4612" i="11"/>
  <c r="AP4612" i="11"/>
  <c r="U4612" i="11" s="1"/>
  <c r="AO4610" i="11"/>
  <c r="AP4610" i="11"/>
  <c r="U4610" i="11" s="1"/>
  <c r="AO4608" i="11"/>
  <c r="AP4608" i="11"/>
  <c r="U4608" i="11" s="1"/>
  <c r="AO4606" i="11"/>
  <c r="AP4606" i="11"/>
  <c r="U4606" i="11" s="1"/>
  <c r="AO4604" i="11"/>
  <c r="AP4604" i="11"/>
  <c r="U4604" i="11" s="1"/>
  <c r="AO4602" i="11"/>
  <c r="AP4602" i="11"/>
  <c r="U4602" i="11" s="1"/>
  <c r="AO4600" i="11"/>
  <c r="AP4600" i="11"/>
  <c r="U4600" i="11" s="1"/>
  <c r="AO4598" i="11"/>
  <c r="AP4598" i="11"/>
  <c r="U4598" i="11" s="1"/>
  <c r="AO4596" i="11"/>
  <c r="AP4596" i="11"/>
  <c r="U4596" i="11" s="1"/>
  <c r="AO4594" i="11"/>
  <c r="AP4594" i="11"/>
  <c r="U4594" i="11" s="1"/>
  <c r="AO4592" i="11"/>
  <c r="AP4592" i="11"/>
  <c r="U4592" i="11" s="1"/>
  <c r="AO4590" i="11"/>
  <c r="AP4590" i="11"/>
  <c r="U4590" i="11" s="1"/>
  <c r="AO4588" i="11"/>
  <c r="AP4588" i="11"/>
  <c r="U4588" i="11" s="1"/>
  <c r="AO4586" i="11"/>
  <c r="AP4586" i="11"/>
  <c r="U4586" i="11" s="1"/>
  <c r="AO4584" i="11"/>
  <c r="AP4584" i="11"/>
  <c r="U4584" i="11" s="1"/>
  <c r="AO4582" i="11"/>
  <c r="AP4582" i="11"/>
  <c r="U4582" i="11" s="1"/>
  <c r="AO4580" i="11"/>
  <c r="AP4580" i="11"/>
  <c r="U4580" i="11" s="1"/>
  <c r="AO4578" i="11"/>
  <c r="AP4578" i="11"/>
  <c r="U4578" i="11" s="1"/>
  <c r="AO4576" i="11"/>
  <c r="AP4576" i="11"/>
  <c r="U4576" i="11" s="1"/>
  <c r="AO4574" i="11"/>
  <c r="AP4574" i="11"/>
  <c r="U4574" i="11" s="1"/>
  <c r="AO4572" i="11"/>
  <c r="AP4572" i="11"/>
  <c r="U4572" i="11" s="1"/>
  <c r="AO4570" i="11"/>
  <c r="AP4570" i="11"/>
  <c r="U4570" i="11" s="1"/>
  <c r="AO4568" i="11"/>
  <c r="AP4568" i="11"/>
  <c r="U4568" i="11" s="1"/>
  <c r="AO4566" i="11"/>
  <c r="AP4566" i="11"/>
  <c r="U4566" i="11" s="1"/>
  <c r="AO4564" i="11"/>
  <c r="AP4564" i="11"/>
  <c r="U4564" i="11" s="1"/>
  <c r="AO4562" i="11"/>
  <c r="AP4562" i="11"/>
  <c r="U4562" i="11" s="1"/>
  <c r="AO4560" i="11"/>
  <c r="AP4560" i="11"/>
  <c r="U4560" i="11" s="1"/>
  <c r="AO4558" i="11"/>
  <c r="AP4558" i="11"/>
  <c r="U4558" i="11" s="1"/>
  <c r="AO4556" i="11"/>
  <c r="AP4556" i="11"/>
  <c r="U4556" i="11" s="1"/>
  <c r="AO4554" i="11"/>
  <c r="AP4554" i="11"/>
  <c r="U4554" i="11" s="1"/>
  <c r="AO4552" i="11"/>
  <c r="AP4552" i="11"/>
  <c r="U4552" i="11" s="1"/>
  <c r="AO4550" i="11"/>
  <c r="AP4550" i="11"/>
  <c r="U4550" i="11" s="1"/>
  <c r="AO4548" i="11"/>
  <c r="AP4548" i="11"/>
  <c r="U4548" i="11" s="1"/>
  <c r="AO4546" i="11"/>
  <c r="AP4546" i="11"/>
  <c r="U4546" i="11" s="1"/>
  <c r="AO4544" i="11"/>
  <c r="AP4544" i="11"/>
  <c r="U4544" i="11" s="1"/>
  <c r="AO4542" i="11"/>
  <c r="AP4542" i="11"/>
  <c r="U4542" i="11" s="1"/>
  <c r="AO4540" i="11"/>
  <c r="AP4540" i="11"/>
  <c r="U4540" i="11" s="1"/>
  <c r="AO4538" i="11"/>
  <c r="AP4538" i="11"/>
  <c r="U4538" i="11" s="1"/>
  <c r="AO4536" i="11"/>
  <c r="AP4536" i="11"/>
  <c r="U4536" i="11" s="1"/>
  <c r="AO4534" i="11"/>
  <c r="AP4534" i="11"/>
  <c r="U4534" i="11" s="1"/>
  <c r="AO4532" i="11"/>
  <c r="AP4532" i="11"/>
  <c r="U4532" i="11" s="1"/>
  <c r="AO4530" i="11"/>
  <c r="AP4530" i="11"/>
  <c r="U4530" i="11" s="1"/>
  <c r="AO4528" i="11"/>
  <c r="AP4528" i="11"/>
  <c r="U4528" i="11" s="1"/>
  <c r="AO4526" i="11"/>
  <c r="AP4526" i="11"/>
  <c r="U4526" i="11" s="1"/>
  <c r="AO4524" i="11"/>
  <c r="AP4524" i="11"/>
  <c r="U4524" i="11" s="1"/>
  <c r="AO4522" i="11"/>
  <c r="AP4522" i="11"/>
  <c r="U4522" i="11" s="1"/>
  <c r="AO4520" i="11"/>
  <c r="AP4520" i="11"/>
  <c r="U4520" i="11" s="1"/>
  <c r="AO4518" i="11"/>
  <c r="AP4518" i="11"/>
  <c r="U4518" i="11" s="1"/>
  <c r="AO4516" i="11"/>
  <c r="AP4516" i="11"/>
  <c r="U4516" i="11" s="1"/>
  <c r="AO4514" i="11"/>
  <c r="AP4514" i="11"/>
  <c r="U4514" i="11" s="1"/>
  <c r="AO4512" i="11"/>
  <c r="AP4512" i="11"/>
  <c r="U4512" i="11" s="1"/>
  <c r="AO4510" i="11"/>
  <c r="AP4510" i="11"/>
  <c r="U4510" i="11" s="1"/>
  <c r="AO4508" i="11"/>
  <c r="AP4508" i="11"/>
  <c r="U4508" i="11" s="1"/>
  <c r="AO4506" i="11"/>
  <c r="AP4506" i="11"/>
  <c r="U4506" i="11" s="1"/>
  <c r="AO4504" i="11"/>
  <c r="AP4504" i="11"/>
  <c r="U4504" i="11" s="1"/>
  <c r="AO4502" i="11"/>
  <c r="AP4502" i="11"/>
  <c r="U4502" i="11" s="1"/>
  <c r="AO4500" i="11"/>
  <c r="AP4500" i="11"/>
  <c r="U4500" i="11" s="1"/>
  <c r="AO4498" i="11"/>
  <c r="AP4498" i="11"/>
  <c r="U4498" i="11" s="1"/>
  <c r="AO4496" i="11"/>
  <c r="AP4496" i="11"/>
  <c r="U4496" i="11" s="1"/>
  <c r="AO4494" i="11"/>
  <c r="AP4494" i="11"/>
  <c r="U4494" i="11" s="1"/>
  <c r="AO4492" i="11"/>
  <c r="AP4492" i="11"/>
  <c r="U4492" i="11" s="1"/>
  <c r="AO4490" i="11"/>
  <c r="AP4490" i="11"/>
  <c r="U4490" i="11" s="1"/>
  <c r="AO4488" i="11"/>
  <c r="AP4488" i="11"/>
  <c r="U4488" i="11" s="1"/>
  <c r="AO4486" i="11"/>
  <c r="AP4486" i="11"/>
  <c r="U4486" i="11" s="1"/>
  <c r="AO4484" i="11"/>
  <c r="AP4484" i="11"/>
  <c r="U4484" i="11" s="1"/>
  <c r="AO4482" i="11"/>
  <c r="AP4482" i="11"/>
  <c r="U4482" i="11" s="1"/>
  <c r="AO4480" i="11"/>
  <c r="AP4480" i="11"/>
  <c r="U4480" i="11" s="1"/>
  <c r="AO4478" i="11"/>
  <c r="AP4478" i="11"/>
  <c r="U4478" i="11" s="1"/>
  <c r="AO4476" i="11"/>
  <c r="AP4476" i="11"/>
  <c r="U4476" i="11" s="1"/>
  <c r="AO4474" i="11"/>
  <c r="AP4474" i="11"/>
  <c r="U4474" i="11" s="1"/>
  <c r="AO4472" i="11"/>
  <c r="AP4472" i="11"/>
  <c r="U4472" i="11" s="1"/>
  <c r="AO4470" i="11"/>
  <c r="AP4470" i="11"/>
  <c r="U4470" i="11" s="1"/>
  <c r="AO4468" i="11"/>
  <c r="AP4468" i="11"/>
  <c r="U4468" i="11" s="1"/>
  <c r="AO4466" i="11"/>
  <c r="AP4466" i="11"/>
  <c r="U4466" i="11" s="1"/>
  <c r="AO4464" i="11"/>
  <c r="AP4464" i="11"/>
  <c r="U4464" i="11" s="1"/>
  <c r="AO4462" i="11"/>
  <c r="AP4462" i="11"/>
  <c r="U4462" i="11" s="1"/>
  <c r="T4462" i="11"/>
  <c r="AP4461" i="11"/>
  <c r="U4461" i="11" s="1"/>
  <c r="T4460" i="11"/>
  <c r="AO4457" i="11"/>
  <c r="AP4457" i="11"/>
  <c r="U4457" i="11" s="1"/>
  <c r="T4456" i="11"/>
  <c r="AO4453" i="11"/>
  <c r="AP4453" i="11"/>
  <c r="U4453" i="11" s="1"/>
  <c r="T4452" i="11"/>
  <c r="AO4449" i="11"/>
  <c r="AP4449" i="11"/>
  <c r="U4449" i="11" s="1"/>
  <c r="T4448" i="11"/>
  <c r="AO4445" i="11"/>
  <c r="AP4445" i="11"/>
  <c r="U4445" i="11" s="1"/>
  <c r="T4444" i="11"/>
  <c r="AO4441" i="11"/>
  <c r="AP4441" i="11"/>
  <c r="U4441" i="11" s="1"/>
  <c r="T4440" i="11"/>
  <c r="AO4437" i="11"/>
  <c r="AP4437" i="11"/>
  <c r="U4437" i="11" s="1"/>
  <c r="T4436" i="11"/>
  <c r="AO4433" i="11"/>
  <c r="AP4433" i="11"/>
  <c r="U4433" i="11" s="1"/>
  <c r="T4432" i="11"/>
  <c r="AO4429" i="11"/>
  <c r="AP4429" i="11"/>
  <c r="U4429" i="11" s="1"/>
  <c r="T4428" i="11"/>
  <c r="AO4425" i="11"/>
  <c r="AP4425" i="11"/>
  <c r="U4425" i="11" s="1"/>
  <c r="T4424" i="11"/>
  <c r="AO4421" i="11"/>
  <c r="AP4421" i="11"/>
  <c r="U4421" i="11" s="1"/>
  <c r="T4420" i="11"/>
  <c r="AO4417" i="11"/>
  <c r="AP4417" i="11"/>
  <c r="U4417" i="11" s="1"/>
  <c r="T4416" i="11"/>
  <c r="AO4413" i="11"/>
  <c r="AP4413" i="11"/>
  <c r="U4413" i="11" s="1"/>
  <c r="T4412" i="11"/>
  <c r="AO4409" i="11"/>
  <c r="AP4409" i="11"/>
  <c r="U4409" i="11" s="1"/>
  <c r="T4408" i="11"/>
  <c r="AO4405" i="11"/>
  <c r="AP4405" i="11"/>
  <c r="U4405" i="11" s="1"/>
  <c r="T4404" i="11"/>
  <c r="AO4401" i="11"/>
  <c r="AP4401" i="11"/>
  <c r="U4401" i="11" s="1"/>
  <c r="T4400" i="11"/>
  <c r="AO4397" i="11"/>
  <c r="AP4397" i="11"/>
  <c r="U4397" i="11" s="1"/>
  <c r="T4396" i="11"/>
  <c r="AO4393" i="11"/>
  <c r="AP4393" i="11"/>
  <c r="U4393" i="11" s="1"/>
  <c r="T4392" i="11"/>
  <c r="AO4389" i="11"/>
  <c r="AP4389" i="11"/>
  <c r="U4389" i="11" s="1"/>
  <c r="T4388" i="11"/>
  <c r="AO4385" i="11"/>
  <c r="AP4385" i="11"/>
  <c r="U4385" i="11" s="1"/>
  <c r="T4384" i="11"/>
  <c r="AO4381" i="11"/>
  <c r="AP4381" i="11"/>
  <c r="U4381" i="11" s="1"/>
  <c r="T4380" i="11"/>
  <c r="AO4377" i="11"/>
  <c r="AP4377" i="11"/>
  <c r="U4377" i="11" s="1"/>
  <c r="T4376" i="11"/>
  <c r="AO4373" i="11"/>
  <c r="AP4373" i="11"/>
  <c r="U4373" i="11" s="1"/>
  <c r="T4372" i="11"/>
  <c r="AO4369" i="11"/>
  <c r="AP4369" i="11"/>
  <c r="U4369" i="11" s="1"/>
  <c r="T4368" i="11"/>
  <c r="AO4365" i="11"/>
  <c r="AP4365" i="11"/>
  <c r="U4365" i="11" s="1"/>
  <c r="T4363" i="11"/>
  <c r="T4357" i="11"/>
  <c r="AO4356" i="11"/>
  <c r="AP4356" i="11"/>
  <c r="U4356" i="11" s="1"/>
  <c r="AP4351" i="11"/>
  <c r="U4351" i="11" s="1"/>
  <c r="AP4349" i="11"/>
  <c r="U4349" i="11" s="1"/>
  <c r="T4347" i="11"/>
  <c r="T4341" i="11"/>
  <c r="AO4340" i="11"/>
  <c r="AP4340" i="11"/>
  <c r="U4340" i="11" s="1"/>
  <c r="AP4335" i="11"/>
  <c r="U4335" i="11" s="1"/>
  <c r="AP4333" i="11"/>
  <c r="U4333" i="11" s="1"/>
  <c r="T4331" i="11"/>
  <c r="T4325" i="11"/>
  <c r="AO4324" i="11"/>
  <c r="AP4324" i="11"/>
  <c r="U4324" i="11" s="1"/>
  <c r="AP4319" i="11"/>
  <c r="U4319" i="11" s="1"/>
  <c r="AP4317" i="11"/>
  <c r="U4317" i="11" s="1"/>
  <c r="T4315" i="11"/>
  <c r="T4309" i="11"/>
  <c r="AO4308" i="11"/>
  <c r="AP4308" i="11"/>
  <c r="U4308" i="11" s="1"/>
  <c r="AP4303" i="11"/>
  <c r="U4303" i="11" s="1"/>
  <c r="AP4301" i="11"/>
  <c r="U4301" i="11" s="1"/>
  <c r="T4299" i="11"/>
  <c r="T4293" i="11"/>
  <c r="AO4292" i="11"/>
  <c r="AP4292" i="11"/>
  <c r="U4292" i="11" s="1"/>
  <c r="AP4287" i="11"/>
  <c r="U4287" i="11" s="1"/>
  <c r="AP5199" i="11"/>
  <c r="U5199" i="11" s="1"/>
  <c r="AP5198" i="11"/>
  <c r="U5198" i="11" s="1"/>
  <c r="AP5197" i="11"/>
  <c r="U5197" i="11" s="1"/>
  <c r="AP5196" i="11"/>
  <c r="U5196" i="11" s="1"/>
  <c r="AP5195" i="11"/>
  <c r="U5195" i="11" s="1"/>
  <c r="AP5194" i="11"/>
  <c r="U5194" i="11" s="1"/>
  <c r="AP5193" i="11"/>
  <c r="U5193" i="11" s="1"/>
  <c r="AP5192" i="11"/>
  <c r="U5192" i="11" s="1"/>
  <c r="AP5191" i="11"/>
  <c r="U5191" i="11" s="1"/>
  <c r="AP5190" i="11"/>
  <c r="U5190" i="11" s="1"/>
  <c r="AP5189" i="11"/>
  <c r="U5189" i="11" s="1"/>
  <c r="AP5188" i="11"/>
  <c r="U5188" i="11" s="1"/>
  <c r="AP5187" i="11"/>
  <c r="U5187" i="11" s="1"/>
  <c r="AP5186" i="11"/>
  <c r="U5186" i="11" s="1"/>
  <c r="AP5185" i="11"/>
  <c r="U5185" i="11" s="1"/>
  <c r="AP5184" i="11"/>
  <c r="U5184" i="11" s="1"/>
  <c r="AP5183" i="11"/>
  <c r="U5183" i="11" s="1"/>
  <c r="AP5182" i="11"/>
  <c r="U5182" i="11" s="1"/>
  <c r="AP5181" i="11"/>
  <c r="U5181" i="11" s="1"/>
  <c r="AP5180" i="11"/>
  <c r="U5180" i="11" s="1"/>
  <c r="AP5179" i="11"/>
  <c r="U5179" i="11" s="1"/>
  <c r="AP5178" i="11"/>
  <c r="U5178" i="11" s="1"/>
  <c r="AP5177" i="11"/>
  <c r="U5177" i="11" s="1"/>
  <c r="AP5176" i="11"/>
  <c r="U5176" i="11" s="1"/>
  <c r="AP5175" i="11"/>
  <c r="U5175" i="11" s="1"/>
  <c r="AP5174" i="11"/>
  <c r="U5174" i="11" s="1"/>
  <c r="AP5173" i="11"/>
  <c r="U5173" i="11" s="1"/>
  <c r="AP5172" i="11"/>
  <c r="U5172" i="11" s="1"/>
  <c r="AP5171" i="11"/>
  <c r="U5171" i="11" s="1"/>
  <c r="AP5170" i="11"/>
  <c r="U5170" i="11" s="1"/>
  <c r="AP5169" i="11"/>
  <c r="U5169" i="11" s="1"/>
  <c r="AP5168" i="11"/>
  <c r="U5168" i="11" s="1"/>
  <c r="AP5167" i="11"/>
  <c r="U5167" i="11" s="1"/>
  <c r="AP5166" i="11"/>
  <c r="U5166" i="11" s="1"/>
  <c r="AP5165" i="11"/>
  <c r="U5165" i="11" s="1"/>
  <c r="AP5164" i="11"/>
  <c r="U5164" i="11" s="1"/>
  <c r="AP5163" i="11"/>
  <c r="U5163" i="11" s="1"/>
  <c r="AP5162" i="11"/>
  <c r="U5162" i="11" s="1"/>
  <c r="AP5161" i="11"/>
  <c r="U5161" i="11" s="1"/>
  <c r="AP5160" i="11"/>
  <c r="U5160" i="11" s="1"/>
  <c r="AP5159" i="11"/>
  <c r="U5159" i="11" s="1"/>
  <c r="AP5158" i="11"/>
  <c r="U5158" i="11" s="1"/>
  <c r="AP5157" i="11"/>
  <c r="U5157" i="11" s="1"/>
  <c r="AP5156" i="11"/>
  <c r="U5156" i="11" s="1"/>
  <c r="AP5155" i="11"/>
  <c r="U5155" i="11" s="1"/>
  <c r="AP5154" i="11"/>
  <c r="U5154" i="11" s="1"/>
  <c r="AP5153" i="11"/>
  <c r="U5153" i="11" s="1"/>
  <c r="AP5152" i="11"/>
  <c r="U5152" i="11" s="1"/>
  <c r="AP5151" i="11"/>
  <c r="U5151" i="11" s="1"/>
  <c r="AP5150" i="11"/>
  <c r="U5150" i="11" s="1"/>
  <c r="AP5149" i="11"/>
  <c r="U5149" i="11" s="1"/>
  <c r="AP5148" i="11"/>
  <c r="U5148" i="11" s="1"/>
  <c r="AP5147" i="11"/>
  <c r="U5147" i="11" s="1"/>
  <c r="AP5146" i="11"/>
  <c r="U5146" i="11" s="1"/>
  <c r="AP5145" i="11"/>
  <c r="U5145" i="11" s="1"/>
  <c r="AP5144" i="11"/>
  <c r="U5144" i="11" s="1"/>
  <c r="AP5143" i="11"/>
  <c r="U5143" i="11" s="1"/>
  <c r="AP5142" i="11"/>
  <c r="U5142" i="11" s="1"/>
  <c r="AP5141" i="11"/>
  <c r="U5141" i="11" s="1"/>
  <c r="AP5140" i="11"/>
  <c r="U5140" i="11" s="1"/>
  <c r="AP5139" i="11"/>
  <c r="U5139" i="11" s="1"/>
  <c r="AP5138" i="11"/>
  <c r="U5138" i="11" s="1"/>
  <c r="AP5137" i="11"/>
  <c r="U5137" i="11" s="1"/>
  <c r="AP5136" i="11"/>
  <c r="U5136" i="11" s="1"/>
  <c r="AP5135" i="11"/>
  <c r="U5135" i="11" s="1"/>
  <c r="AP5134" i="11"/>
  <c r="U5134" i="11" s="1"/>
  <c r="AP5133" i="11"/>
  <c r="U5133" i="11" s="1"/>
  <c r="AP5132" i="11"/>
  <c r="U5132" i="11" s="1"/>
  <c r="AP5131" i="11"/>
  <c r="U5131" i="11" s="1"/>
  <c r="AP5130" i="11"/>
  <c r="U5130" i="11" s="1"/>
  <c r="AP5129" i="11"/>
  <c r="U5129" i="11" s="1"/>
  <c r="AP5128" i="11"/>
  <c r="U5128" i="11" s="1"/>
  <c r="AP5127" i="11"/>
  <c r="U5127" i="11" s="1"/>
  <c r="AP5126" i="11"/>
  <c r="U5126" i="11" s="1"/>
  <c r="AP5125" i="11"/>
  <c r="U5125" i="11" s="1"/>
  <c r="AP5124" i="11"/>
  <c r="U5124" i="11" s="1"/>
  <c r="AP5123" i="11"/>
  <c r="U5123" i="11" s="1"/>
  <c r="AP5122" i="11"/>
  <c r="U5122" i="11" s="1"/>
  <c r="AP5121" i="11"/>
  <c r="U5121" i="11" s="1"/>
  <c r="AP5120" i="11"/>
  <c r="U5120" i="11" s="1"/>
  <c r="AP5119" i="11"/>
  <c r="U5119" i="11" s="1"/>
  <c r="AP5118" i="11"/>
  <c r="U5118" i="11" s="1"/>
  <c r="AP5117" i="11"/>
  <c r="U5117" i="11" s="1"/>
  <c r="AP5116" i="11"/>
  <c r="U5116" i="11" s="1"/>
  <c r="AP5115" i="11"/>
  <c r="U5115" i="11" s="1"/>
  <c r="AP5114" i="11"/>
  <c r="U5114" i="11" s="1"/>
  <c r="AP5113" i="11"/>
  <c r="U5113" i="11" s="1"/>
  <c r="AP5112" i="11"/>
  <c r="U5112" i="11" s="1"/>
  <c r="AP5111" i="11"/>
  <c r="U5111" i="11" s="1"/>
  <c r="AP5110" i="11"/>
  <c r="U5110" i="11" s="1"/>
  <c r="AP5109" i="11"/>
  <c r="U5109" i="11" s="1"/>
  <c r="AP5108" i="11"/>
  <c r="U5108" i="11" s="1"/>
  <c r="AP5107" i="11"/>
  <c r="U5107" i="11" s="1"/>
  <c r="AP5106" i="11"/>
  <c r="U5106" i="11" s="1"/>
  <c r="AP5105" i="11"/>
  <c r="U5105" i="11" s="1"/>
  <c r="AP5104" i="11"/>
  <c r="U5104" i="11" s="1"/>
  <c r="AP5103" i="11"/>
  <c r="U5103" i="11" s="1"/>
  <c r="AP5102" i="11"/>
  <c r="U5102" i="11" s="1"/>
  <c r="AP5101" i="11"/>
  <c r="U5101" i="11" s="1"/>
  <c r="AP5100" i="11"/>
  <c r="U5100" i="11" s="1"/>
  <c r="AP5099" i="11"/>
  <c r="U5099" i="11" s="1"/>
  <c r="AP5098" i="11"/>
  <c r="U5098" i="11" s="1"/>
  <c r="AP5097" i="11"/>
  <c r="U5097" i="11" s="1"/>
  <c r="AP5096" i="11"/>
  <c r="U5096" i="11" s="1"/>
  <c r="AP5095" i="11"/>
  <c r="U5095" i="11" s="1"/>
  <c r="AP5094" i="11"/>
  <c r="U5094" i="11" s="1"/>
  <c r="AP5093" i="11"/>
  <c r="U5093" i="11" s="1"/>
  <c r="AP5092" i="11"/>
  <c r="U5092" i="11" s="1"/>
  <c r="AP5091" i="11"/>
  <c r="U5091" i="11" s="1"/>
  <c r="AP5090" i="11"/>
  <c r="U5090" i="11" s="1"/>
  <c r="AP5089" i="11"/>
  <c r="U5089" i="11" s="1"/>
  <c r="AP5088" i="11"/>
  <c r="U5088" i="11" s="1"/>
  <c r="AP5087" i="11"/>
  <c r="U5087" i="11" s="1"/>
  <c r="AP5086" i="11"/>
  <c r="U5086" i="11" s="1"/>
  <c r="AP5085" i="11"/>
  <c r="U5085" i="11" s="1"/>
  <c r="AP5084" i="11"/>
  <c r="U5084" i="11" s="1"/>
  <c r="AP5083" i="11"/>
  <c r="U5083" i="11" s="1"/>
  <c r="AP5082" i="11"/>
  <c r="U5082" i="11" s="1"/>
  <c r="AP5081" i="11"/>
  <c r="U5081" i="11" s="1"/>
  <c r="AP5080" i="11"/>
  <c r="U5080" i="11" s="1"/>
  <c r="AP5079" i="11"/>
  <c r="U5079" i="11" s="1"/>
  <c r="AP5078" i="11"/>
  <c r="U5078" i="11" s="1"/>
  <c r="AP5077" i="11"/>
  <c r="U5077" i="11" s="1"/>
  <c r="AP5076" i="11"/>
  <c r="U5076" i="11" s="1"/>
  <c r="AP5075" i="11"/>
  <c r="U5075" i="11" s="1"/>
  <c r="AP5074" i="11"/>
  <c r="U5074" i="11" s="1"/>
  <c r="AP5073" i="11"/>
  <c r="U5073" i="11" s="1"/>
  <c r="AP5072" i="11"/>
  <c r="U5072" i="11" s="1"/>
  <c r="AP5071" i="11"/>
  <c r="U5071" i="11" s="1"/>
  <c r="AP5070" i="11"/>
  <c r="U5070" i="11" s="1"/>
  <c r="AP5069" i="11"/>
  <c r="U5069" i="11" s="1"/>
  <c r="AP5068" i="11"/>
  <c r="U5068" i="11" s="1"/>
  <c r="AP5067" i="11"/>
  <c r="U5067" i="11" s="1"/>
  <c r="AP5066" i="11"/>
  <c r="U5066" i="11" s="1"/>
  <c r="AP5065" i="11"/>
  <c r="U5065" i="11" s="1"/>
  <c r="AP5064" i="11"/>
  <c r="U5064" i="11" s="1"/>
  <c r="AP5063" i="11"/>
  <c r="U5063" i="11" s="1"/>
  <c r="AP5062" i="11"/>
  <c r="U5062" i="11" s="1"/>
  <c r="AP5061" i="11"/>
  <c r="U5061" i="11" s="1"/>
  <c r="AP5060" i="11"/>
  <c r="U5060" i="11" s="1"/>
  <c r="AP5059" i="11"/>
  <c r="U5059" i="11" s="1"/>
  <c r="AP5058" i="11"/>
  <c r="U5058" i="11" s="1"/>
  <c r="AP5057" i="11"/>
  <c r="U5057" i="11" s="1"/>
  <c r="AP5056" i="11"/>
  <c r="U5056" i="11" s="1"/>
  <c r="AP5055" i="11"/>
  <c r="U5055" i="11" s="1"/>
  <c r="AP5054" i="11"/>
  <c r="U5054" i="11" s="1"/>
  <c r="AP5053" i="11"/>
  <c r="U5053" i="11" s="1"/>
  <c r="AP5052" i="11"/>
  <c r="U5052" i="11" s="1"/>
  <c r="AP5051" i="11"/>
  <c r="U5051" i="11" s="1"/>
  <c r="AP5050" i="11"/>
  <c r="U5050" i="11" s="1"/>
  <c r="AP5049" i="11"/>
  <c r="U5049" i="11" s="1"/>
  <c r="AP5048" i="11"/>
  <c r="U5048" i="11" s="1"/>
  <c r="AP5047" i="11"/>
  <c r="U5047" i="11" s="1"/>
  <c r="AP5046" i="11"/>
  <c r="U5046" i="11" s="1"/>
  <c r="AP5045" i="11"/>
  <c r="U5045" i="11" s="1"/>
  <c r="AP5044" i="11"/>
  <c r="U5044" i="11" s="1"/>
  <c r="AP5043" i="11"/>
  <c r="U5043" i="11" s="1"/>
  <c r="AP5042" i="11"/>
  <c r="U5042" i="11" s="1"/>
  <c r="AP5041" i="11"/>
  <c r="U5041" i="11" s="1"/>
  <c r="AP5040" i="11"/>
  <c r="U5040" i="11" s="1"/>
  <c r="AP5039" i="11"/>
  <c r="U5039" i="11" s="1"/>
  <c r="AP5038" i="11"/>
  <c r="U5038" i="11" s="1"/>
  <c r="AP5037" i="11"/>
  <c r="U5037" i="11" s="1"/>
  <c r="AP5036" i="11"/>
  <c r="U5036" i="11" s="1"/>
  <c r="AP5035" i="11"/>
  <c r="U5035" i="11" s="1"/>
  <c r="AP5034" i="11"/>
  <c r="U5034" i="11" s="1"/>
  <c r="AP5033" i="11"/>
  <c r="U5033" i="11" s="1"/>
  <c r="AP5032" i="11"/>
  <c r="U5032" i="11" s="1"/>
  <c r="AP5031" i="11"/>
  <c r="U5031" i="11" s="1"/>
  <c r="AP5030" i="11"/>
  <c r="U5030" i="11" s="1"/>
  <c r="AP5029" i="11"/>
  <c r="U5029" i="11" s="1"/>
  <c r="AP5028" i="11"/>
  <c r="U5028" i="11" s="1"/>
  <c r="AP5027" i="11"/>
  <c r="U5027" i="11" s="1"/>
  <c r="AP5026" i="11"/>
  <c r="U5026" i="11" s="1"/>
  <c r="AP5025" i="11"/>
  <c r="U5025" i="11" s="1"/>
  <c r="AP5024" i="11"/>
  <c r="U5024" i="11" s="1"/>
  <c r="AP5023" i="11"/>
  <c r="U5023" i="11" s="1"/>
  <c r="AP5022" i="11"/>
  <c r="U5022" i="11" s="1"/>
  <c r="AP5021" i="11"/>
  <c r="U5021" i="11" s="1"/>
  <c r="AP5020" i="11"/>
  <c r="U5020" i="11" s="1"/>
  <c r="AP5019" i="11"/>
  <c r="U5019" i="11" s="1"/>
  <c r="AP5018" i="11"/>
  <c r="U5018" i="11" s="1"/>
  <c r="AP5017" i="11"/>
  <c r="U5017" i="11" s="1"/>
  <c r="AP5016" i="11"/>
  <c r="U5016" i="11" s="1"/>
  <c r="AP5015" i="11"/>
  <c r="U5015" i="11" s="1"/>
  <c r="AP5014" i="11"/>
  <c r="U5014" i="11" s="1"/>
  <c r="AP5013" i="11"/>
  <c r="U5013" i="11" s="1"/>
  <c r="AP5012" i="11"/>
  <c r="U5012" i="11" s="1"/>
  <c r="AP5011" i="11"/>
  <c r="U5011" i="11" s="1"/>
  <c r="AP5010" i="11"/>
  <c r="U5010" i="11" s="1"/>
  <c r="AP5009" i="11"/>
  <c r="U5009" i="11" s="1"/>
  <c r="AP5008" i="11"/>
  <c r="U5008" i="11" s="1"/>
  <c r="AP5007" i="11"/>
  <c r="U5007" i="11" s="1"/>
  <c r="AP5006" i="11"/>
  <c r="U5006" i="11" s="1"/>
  <c r="AP5005" i="11"/>
  <c r="U5005" i="11" s="1"/>
  <c r="AP5004" i="11"/>
  <c r="U5004" i="11" s="1"/>
  <c r="AP5003" i="11"/>
  <c r="U5003" i="11" s="1"/>
  <c r="AP5002" i="11"/>
  <c r="U5002" i="11" s="1"/>
  <c r="AP5001" i="11"/>
  <c r="U5001" i="11" s="1"/>
  <c r="AP5000" i="11"/>
  <c r="U5000" i="11" s="1"/>
  <c r="AP4999" i="11"/>
  <c r="U4999" i="11" s="1"/>
  <c r="AP4998" i="11"/>
  <c r="U4998" i="11" s="1"/>
  <c r="AP4997" i="11"/>
  <c r="U4997" i="11" s="1"/>
  <c r="AP4996" i="11"/>
  <c r="U4996" i="11" s="1"/>
  <c r="AP4995" i="11"/>
  <c r="U4995" i="11" s="1"/>
  <c r="AP4994" i="11"/>
  <c r="U4994" i="11" s="1"/>
  <c r="AP4993" i="11"/>
  <c r="U4993" i="11" s="1"/>
  <c r="AP4992" i="11"/>
  <c r="U4992" i="11" s="1"/>
  <c r="AP4991" i="11"/>
  <c r="U4991" i="11" s="1"/>
  <c r="AP4990" i="11"/>
  <c r="U4990" i="11" s="1"/>
  <c r="AP4989" i="11"/>
  <c r="U4989" i="11" s="1"/>
  <c r="AP4988" i="11"/>
  <c r="U4988" i="11" s="1"/>
  <c r="AP4987" i="11"/>
  <c r="U4987" i="11" s="1"/>
  <c r="AP4986" i="11"/>
  <c r="U4986" i="11" s="1"/>
  <c r="AP4985" i="11"/>
  <c r="U4985" i="11" s="1"/>
  <c r="AP4984" i="11"/>
  <c r="U4984" i="11" s="1"/>
  <c r="AP4983" i="11"/>
  <c r="U4983" i="11" s="1"/>
  <c r="AP4982" i="11"/>
  <c r="U4982" i="11" s="1"/>
  <c r="AP4981" i="11"/>
  <c r="U4981" i="11" s="1"/>
  <c r="AP4980" i="11"/>
  <c r="U4980" i="11" s="1"/>
  <c r="AP4979" i="11"/>
  <c r="U4979" i="11" s="1"/>
  <c r="AP4978" i="11"/>
  <c r="U4978" i="11" s="1"/>
  <c r="AP4977" i="11"/>
  <c r="U4977" i="11" s="1"/>
  <c r="AP4976" i="11"/>
  <c r="U4976" i="11" s="1"/>
  <c r="AP4975" i="11"/>
  <c r="U4975" i="11" s="1"/>
  <c r="AP4974" i="11"/>
  <c r="U4974" i="11" s="1"/>
  <c r="AP4973" i="11"/>
  <c r="U4973" i="11" s="1"/>
  <c r="AP4972" i="11"/>
  <c r="U4972" i="11" s="1"/>
  <c r="AP4971" i="11"/>
  <c r="U4971" i="11" s="1"/>
  <c r="AP4970" i="11"/>
  <c r="U4970" i="11" s="1"/>
  <c r="AP4969" i="11"/>
  <c r="U4969" i="11" s="1"/>
  <c r="AP4968" i="11"/>
  <c r="U4968" i="11" s="1"/>
  <c r="AP4967" i="11"/>
  <c r="U4967" i="11" s="1"/>
  <c r="AP4966" i="11"/>
  <c r="U4966" i="11" s="1"/>
  <c r="AP4965" i="11"/>
  <c r="U4965" i="11" s="1"/>
  <c r="AP4964" i="11"/>
  <c r="U4964" i="11" s="1"/>
  <c r="AP4963" i="11"/>
  <c r="U4963" i="11" s="1"/>
  <c r="AP4962" i="11"/>
  <c r="U4962" i="11" s="1"/>
  <c r="AP4961" i="11"/>
  <c r="U4961" i="11" s="1"/>
  <c r="AP4960" i="11"/>
  <c r="U4960" i="11" s="1"/>
  <c r="AP4959" i="11"/>
  <c r="U4959" i="11" s="1"/>
  <c r="AP4958" i="11"/>
  <c r="U4958" i="11" s="1"/>
  <c r="AP4957" i="11"/>
  <c r="U4957" i="11" s="1"/>
  <c r="AP4956" i="11"/>
  <c r="U4956" i="11" s="1"/>
  <c r="AP4955" i="11"/>
  <c r="U4955" i="11" s="1"/>
  <c r="AP4954" i="11"/>
  <c r="U4954" i="11" s="1"/>
  <c r="AP4953" i="11"/>
  <c r="U4953" i="11" s="1"/>
  <c r="AP4952" i="11"/>
  <c r="U4952" i="11" s="1"/>
  <c r="AP4951" i="11"/>
  <c r="U4951" i="11" s="1"/>
  <c r="AP4950" i="11"/>
  <c r="U4950" i="11" s="1"/>
  <c r="AP4949" i="11"/>
  <c r="U4949" i="11" s="1"/>
  <c r="AP4948" i="11"/>
  <c r="U4948" i="11" s="1"/>
  <c r="AP4947" i="11"/>
  <c r="U4947" i="11" s="1"/>
  <c r="AP4946" i="11"/>
  <c r="U4946" i="11" s="1"/>
  <c r="AP4945" i="11"/>
  <c r="U4945" i="11" s="1"/>
  <c r="AP4944" i="11"/>
  <c r="U4944" i="11" s="1"/>
  <c r="AP4943" i="11"/>
  <c r="U4943" i="11" s="1"/>
  <c r="AP4942" i="11"/>
  <c r="U4942" i="11" s="1"/>
  <c r="AP4941" i="11"/>
  <c r="U4941" i="11" s="1"/>
  <c r="AP4940" i="11"/>
  <c r="U4940" i="11" s="1"/>
  <c r="AP4939" i="11"/>
  <c r="U4939" i="11" s="1"/>
  <c r="AP4938" i="11"/>
  <c r="U4938" i="11" s="1"/>
  <c r="AP4937" i="11"/>
  <c r="U4937" i="11" s="1"/>
  <c r="AP4936" i="11"/>
  <c r="U4936" i="11" s="1"/>
  <c r="AP4935" i="11"/>
  <c r="U4935" i="11" s="1"/>
  <c r="AP4934" i="11"/>
  <c r="U4934" i="11" s="1"/>
  <c r="AP4933" i="11"/>
  <c r="U4933" i="11" s="1"/>
  <c r="AP4932" i="11"/>
  <c r="U4932" i="11" s="1"/>
  <c r="AP4931" i="11"/>
  <c r="U4931" i="11" s="1"/>
  <c r="AP4930" i="11"/>
  <c r="U4930" i="11" s="1"/>
  <c r="AP4929" i="11"/>
  <c r="U4929" i="11" s="1"/>
  <c r="AP4928" i="11"/>
  <c r="U4928" i="11" s="1"/>
  <c r="AP4927" i="11"/>
  <c r="U4927" i="11" s="1"/>
  <c r="AP4926" i="11"/>
  <c r="U4926" i="11" s="1"/>
  <c r="AP4925" i="11"/>
  <c r="U4925" i="11" s="1"/>
  <c r="AP4924" i="11"/>
  <c r="U4924" i="11" s="1"/>
  <c r="AP4923" i="11"/>
  <c r="U4923" i="11" s="1"/>
  <c r="AP4922" i="11"/>
  <c r="U4922" i="11" s="1"/>
  <c r="AP4921" i="11"/>
  <c r="U4921" i="11" s="1"/>
  <c r="AP4920" i="11"/>
  <c r="U4920" i="11" s="1"/>
  <c r="AP4919" i="11"/>
  <c r="U4919" i="11" s="1"/>
  <c r="AP4918" i="11"/>
  <c r="U4918" i="11" s="1"/>
  <c r="AP4917" i="11"/>
  <c r="U4917" i="11" s="1"/>
  <c r="AP4916" i="11"/>
  <c r="U4916" i="11" s="1"/>
  <c r="AP4915" i="11"/>
  <c r="U4915" i="11" s="1"/>
  <c r="AP4914" i="11"/>
  <c r="U4914" i="11" s="1"/>
  <c r="AP4913" i="11"/>
  <c r="U4913" i="11" s="1"/>
  <c r="AP4912" i="11"/>
  <c r="U4912" i="11" s="1"/>
  <c r="AP4911" i="11"/>
  <c r="U4911" i="11" s="1"/>
  <c r="AP4910" i="11"/>
  <c r="U4910" i="11" s="1"/>
  <c r="AP4909" i="11"/>
  <c r="U4909" i="11" s="1"/>
  <c r="AP4908" i="11"/>
  <c r="U4908" i="11" s="1"/>
  <c r="AP4907" i="11"/>
  <c r="U4907" i="11" s="1"/>
  <c r="AP4906" i="11"/>
  <c r="U4906" i="11" s="1"/>
  <c r="AP4905" i="11"/>
  <c r="U4905" i="11" s="1"/>
  <c r="AP4904" i="11"/>
  <c r="U4904" i="11" s="1"/>
  <c r="AP4903" i="11"/>
  <c r="U4903" i="11" s="1"/>
  <c r="AP4902" i="11"/>
  <c r="U4902" i="11" s="1"/>
  <c r="AP4901" i="11"/>
  <c r="U4901" i="11" s="1"/>
  <c r="AO4899" i="11"/>
  <c r="AP4897" i="11"/>
  <c r="U4897" i="11" s="1"/>
  <c r="AO4895" i="11"/>
  <c r="AP4893" i="11"/>
  <c r="U4893" i="11" s="1"/>
  <c r="AO4891" i="11"/>
  <c r="AP4889" i="11"/>
  <c r="U4889" i="11" s="1"/>
  <c r="AO4887" i="11"/>
  <c r="AP4885" i="11"/>
  <c r="U4885" i="11" s="1"/>
  <c r="AO4883" i="11"/>
  <c r="AP4881" i="11"/>
  <c r="U4881" i="11" s="1"/>
  <c r="AO4879" i="11"/>
  <c r="AP4877" i="11"/>
  <c r="U4877" i="11" s="1"/>
  <c r="AO4875" i="11"/>
  <c r="AP4873" i="11"/>
  <c r="U4873" i="11" s="1"/>
  <c r="AO4871" i="11"/>
  <c r="AP4869" i="11"/>
  <c r="U4869" i="11" s="1"/>
  <c r="AO4867" i="11"/>
  <c r="AP4865" i="11"/>
  <c r="U4865" i="11" s="1"/>
  <c r="AO4863" i="11"/>
  <c r="AP4861" i="11"/>
  <c r="U4861" i="11" s="1"/>
  <c r="AO4859" i="11"/>
  <c r="AP4857" i="11"/>
  <c r="U4857" i="11" s="1"/>
  <c r="AO4855" i="11"/>
  <c r="AP4853" i="11"/>
  <c r="U4853" i="11" s="1"/>
  <c r="AO4851" i="11"/>
  <c r="AP4849" i="11"/>
  <c r="U4849" i="11" s="1"/>
  <c r="AO4847" i="11"/>
  <c r="AP4845" i="11"/>
  <c r="U4845" i="11" s="1"/>
  <c r="AO4843" i="11"/>
  <c r="AP4841" i="11"/>
  <c r="U4841" i="11" s="1"/>
  <c r="AO4839" i="11"/>
  <c r="AP4837" i="11"/>
  <c r="U4837" i="11" s="1"/>
  <c r="AO4835" i="11"/>
  <c r="AP4833" i="11"/>
  <c r="U4833" i="11" s="1"/>
  <c r="AO4831" i="11"/>
  <c r="AP4829" i="11"/>
  <c r="U4829" i="11" s="1"/>
  <c r="AO4827" i="11"/>
  <c r="AP4825" i="11"/>
  <c r="U4825" i="11" s="1"/>
  <c r="AO4823" i="11"/>
  <c r="AP4821" i="11"/>
  <c r="U4821" i="11" s="1"/>
  <c r="AO4819" i="11"/>
  <c r="AP4817" i="11"/>
  <c r="U4817" i="11" s="1"/>
  <c r="AO4815" i="11"/>
  <c r="AP4813" i="11"/>
  <c r="U4813" i="11" s="1"/>
  <c r="AO4811" i="11"/>
  <c r="AP4809" i="11"/>
  <c r="U4809" i="11" s="1"/>
  <c r="AO4807" i="11"/>
  <c r="AP4805" i="11"/>
  <c r="U4805" i="11" s="1"/>
  <c r="AO4803" i="11"/>
  <c r="AP4801" i="11"/>
  <c r="U4801" i="11" s="1"/>
  <c r="AO4799" i="11"/>
  <c r="AP4797" i="11"/>
  <c r="U4797" i="11" s="1"/>
  <c r="AO4795" i="11"/>
  <c r="AP4793" i="11"/>
  <c r="U4793" i="11" s="1"/>
  <c r="AO4791" i="11"/>
  <c r="AP4789" i="11"/>
  <c r="U4789" i="11" s="1"/>
  <c r="AO4787" i="11"/>
  <c r="AP4785" i="11"/>
  <c r="U4785" i="11" s="1"/>
  <c r="AO4783" i="11"/>
  <c r="AP4781" i="11"/>
  <c r="U4781" i="11" s="1"/>
  <c r="AO4779" i="11"/>
  <c r="AP4777" i="11"/>
  <c r="U4777" i="11" s="1"/>
  <c r="AO4775" i="11"/>
  <c r="AP4773" i="11"/>
  <c r="U4773" i="11" s="1"/>
  <c r="AO4771" i="11"/>
  <c r="AP4769" i="11"/>
  <c r="U4769" i="11" s="1"/>
  <c r="AO4767" i="11"/>
  <c r="AP4765" i="11"/>
  <c r="U4765" i="11" s="1"/>
  <c r="AO4763" i="11"/>
  <c r="AP4761" i="11"/>
  <c r="U4761" i="11" s="1"/>
  <c r="AO4759" i="11"/>
  <c r="AP4757" i="11"/>
  <c r="U4757" i="11" s="1"/>
  <c r="AO4755" i="11"/>
  <c r="AP4753" i="11"/>
  <c r="U4753" i="11" s="1"/>
  <c r="AO4751" i="11"/>
  <c r="AP4749" i="11"/>
  <c r="U4749" i="11" s="1"/>
  <c r="AO4747" i="11"/>
  <c r="AP4745" i="11"/>
  <c r="U4745" i="11" s="1"/>
  <c r="AO4743" i="11"/>
  <c r="AO4460" i="11"/>
  <c r="AP4460" i="11"/>
  <c r="U4460" i="11" s="1"/>
  <c r="AO4456" i="11"/>
  <c r="AP4456" i="11"/>
  <c r="U4456" i="11" s="1"/>
  <c r="AO4452" i="11"/>
  <c r="AP4452" i="11"/>
  <c r="U4452" i="11" s="1"/>
  <c r="AO4448" i="11"/>
  <c r="AP4448" i="11"/>
  <c r="U4448" i="11" s="1"/>
  <c r="AO4444" i="11"/>
  <c r="AP4444" i="11"/>
  <c r="U4444" i="11" s="1"/>
  <c r="AO4440" i="11"/>
  <c r="AP4440" i="11"/>
  <c r="U4440" i="11" s="1"/>
  <c r="AO4436" i="11"/>
  <c r="AP4436" i="11"/>
  <c r="U4436" i="11" s="1"/>
  <c r="AO4432" i="11"/>
  <c r="AP4432" i="11"/>
  <c r="U4432" i="11" s="1"/>
  <c r="AO4428" i="11"/>
  <c r="AP4428" i="11"/>
  <c r="U4428" i="11" s="1"/>
  <c r="AO4424" i="11"/>
  <c r="AP4424" i="11"/>
  <c r="U4424" i="11" s="1"/>
  <c r="AO4420" i="11"/>
  <c r="AP4420" i="11"/>
  <c r="U4420" i="11" s="1"/>
  <c r="AO4416" i="11"/>
  <c r="AP4416" i="11"/>
  <c r="U4416" i="11" s="1"/>
  <c r="AO4412" i="11"/>
  <c r="AP4412" i="11"/>
  <c r="U4412" i="11" s="1"/>
  <c r="AO4408" i="11"/>
  <c r="AP4408" i="11"/>
  <c r="U4408" i="11" s="1"/>
  <c r="AO4404" i="11"/>
  <c r="AP4404" i="11"/>
  <c r="U4404" i="11" s="1"/>
  <c r="AO4400" i="11"/>
  <c r="AP4400" i="11"/>
  <c r="U4400" i="11" s="1"/>
  <c r="AO4396" i="11"/>
  <c r="AP4396" i="11"/>
  <c r="U4396" i="11" s="1"/>
  <c r="AO4392" i="11"/>
  <c r="AP4392" i="11"/>
  <c r="U4392" i="11" s="1"/>
  <c r="AO4388" i="11"/>
  <c r="AP4388" i="11"/>
  <c r="U4388" i="11" s="1"/>
  <c r="AO4384" i="11"/>
  <c r="AP4384" i="11"/>
  <c r="U4384" i="11" s="1"/>
  <c r="AO4380" i="11"/>
  <c r="AP4380" i="11"/>
  <c r="U4380" i="11" s="1"/>
  <c r="AO4376" i="11"/>
  <c r="AP4376" i="11"/>
  <c r="U4376" i="11" s="1"/>
  <c r="AO4372" i="11"/>
  <c r="AP4372" i="11"/>
  <c r="U4372" i="11" s="1"/>
  <c r="AO4368" i="11"/>
  <c r="AP4368" i="11"/>
  <c r="U4368" i="11" s="1"/>
  <c r="T4361" i="11"/>
  <c r="AO4360" i="11"/>
  <c r="AP4360" i="11"/>
  <c r="U4360" i="11" s="1"/>
  <c r="AP4353" i="11"/>
  <c r="U4353" i="11" s="1"/>
  <c r="T4351" i="11"/>
  <c r="T4345" i="11"/>
  <c r="AO4344" i="11"/>
  <c r="AP4344" i="11"/>
  <c r="U4344" i="11" s="1"/>
  <c r="AP4337" i="11"/>
  <c r="U4337" i="11" s="1"/>
  <c r="T4335" i="11"/>
  <c r="T4329" i="11"/>
  <c r="AO4328" i="11"/>
  <c r="AP4328" i="11"/>
  <c r="U4328" i="11" s="1"/>
  <c r="AP4321" i="11"/>
  <c r="U4321" i="11" s="1"/>
  <c r="T4319" i="11"/>
  <c r="T4313" i="11"/>
  <c r="AO4312" i="11"/>
  <c r="AP4312" i="11"/>
  <c r="U4312" i="11" s="1"/>
  <c r="AP4305" i="11"/>
  <c r="U4305" i="11" s="1"/>
  <c r="T4303" i="11"/>
  <c r="T4297" i="11"/>
  <c r="AO4296" i="11"/>
  <c r="AP4296" i="11"/>
  <c r="U4296" i="11" s="1"/>
  <c r="AP4289" i="11"/>
  <c r="U4289" i="11" s="1"/>
  <c r="T4287" i="11"/>
  <c r="AO4900" i="11"/>
  <c r="AP4898" i="11"/>
  <c r="U4898" i="11" s="1"/>
  <c r="AO4896" i="11"/>
  <c r="AP4894" i="11"/>
  <c r="U4894" i="11" s="1"/>
  <c r="AO4892" i="11"/>
  <c r="AP4890" i="11"/>
  <c r="U4890" i="11" s="1"/>
  <c r="AO4888" i="11"/>
  <c r="AP4886" i="11"/>
  <c r="U4886" i="11" s="1"/>
  <c r="AO4884" i="11"/>
  <c r="AP4882" i="11"/>
  <c r="U4882" i="11" s="1"/>
  <c r="AO4880" i="11"/>
  <c r="AP4878" i="11"/>
  <c r="U4878" i="11" s="1"/>
  <c r="AO4876" i="11"/>
  <c r="AP4874" i="11"/>
  <c r="U4874" i="11" s="1"/>
  <c r="AO4872" i="11"/>
  <c r="AP4870" i="11"/>
  <c r="U4870" i="11" s="1"/>
  <c r="AO4868" i="11"/>
  <c r="AP4866" i="11"/>
  <c r="U4866" i="11" s="1"/>
  <c r="AO4864" i="11"/>
  <c r="AP4862" i="11"/>
  <c r="U4862" i="11" s="1"/>
  <c r="AO4860" i="11"/>
  <c r="AP4858" i="11"/>
  <c r="U4858" i="11" s="1"/>
  <c r="AO4856" i="11"/>
  <c r="AP4854" i="11"/>
  <c r="U4854" i="11" s="1"/>
  <c r="AO4852" i="11"/>
  <c r="AP4850" i="11"/>
  <c r="U4850" i="11" s="1"/>
  <c r="AO4848" i="11"/>
  <c r="AP4846" i="11"/>
  <c r="U4846" i="11" s="1"/>
  <c r="AO4844" i="11"/>
  <c r="AP4842" i="11"/>
  <c r="U4842" i="11" s="1"/>
  <c r="AO4840" i="11"/>
  <c r="AP4838" i="11"/>
  <c r="U4838" i="11" s="1"/>
  <c r="AO4836" i="11"/>
  <c r="AP4834" i="11"/>
  <c r="U4834" i="11" s="1"/>
  <c r="AO4832" i="11"/>
  <c r="AP4830" i="11"/>
  <c r="U4830" i="11" s="1"/>
  <c r="AO4828" i="11"/>
  <c r="AP4826" i="11"/>
  <c r="U4826" i="11" s="1"/>
  <c r="AO4824" i="11"/>
  <c r="AP4822" i="11"/>
  <c r="U4822" i="11" s="1"/>
  <c r="AO4820" i="11"/>
  <c r="AP4818" i="11"/>
  <c r="U4818" i="11" s="1"/>
  <c r="AO4816" i="11"/>
  <c r="AP4814" i="11"/>
  <c r="U4814" i="11" s="1"/>
  <c r="AO4812" i="11"/>
  <c r="AP4810" i="11"/>
  <c r="U4810" i="11" s="1"/>
  <c r="AO4808" i="11"/>
  <c r="AO4804" i="11"/>
  <c r="AO4800" i="11"/>
  <c r="AO4796" i="11"/>
  <c r="AO4792" i="11"/>
  <c r="AO4788" i="11"/>
  <c r="AO4784" i="11"/>
  <c r="AO4780" i="11"/>
  <c r="AO4776" i="11"/>
  <c r="AO4772" i="11"/>
  <c r="AO4768" i="11"/>
  <c r="AO4764" i="11"/>
  <c r="AO4760" i="11"/>
  <c r="AO4756" i="11"/>
  <c r="AO4752" i="11"/>
  <c r="AO4748" i="11"/>
  <c r="AO4744" i="11"/>
  <c r="AO4741" i="11"/>
  <c r="AP4741" i="11"/>
  <c r="U4741" i="11" s="1"/>
  <c r="AO4739" i="11"/>
  <c r="AP4739" i="11"/>
  <c r="U4739" i="11" s="1"/>
  <c r="AO4737" i="11"/>
  <c r="AP4737" i="11"/>
  <c r="U4737" i="11" s="1"/>
  <c r="AO4735" i="11"/>
  <c r="AP4735" i="11"/>
  <c r="U4735" i="11" s="1"/>
  <c r="AO4733" i="11"/>
  <c r="AP4733" i="11"/>
  <c r="U4733" i="11" s="1"/>
  <c r="AO4731" i="11"/>
  <c r="AP4731" i="11"/>
  <c r="U4731" i="11" s="1"/>
  <c r="AO4729" i="11"/>
  <c r="AP4729" i="11"/>
  <c r="U4729" i="11" s="1"/>
  <c r="AO4727" i="11"/>
  <c r="AP4727" i="11"/>
  <c r="U4727" i="11" s="1"/>
  <c r="AO4725" i="11"/>
  <c r="AP4725" i="11"/>
  <c r="U4725" i="11" s="1"/>
  <c r="AO4723" i="11"/>
  <c r="AP4723" i="11"/>
  <c r="U4723" i="11" s="1"/>
  <c r="AO4721" i="11"/>
  <c r="AP4721" i="11"/>
  <c r="U4721" i="11" s="1"/>
  <c r="AO4719" i="11"/>
  <c r="AP4719" i="11"/>
  <c r="U4719" i="11" s="1"/>
  <c r="AO4717" i="11"/>
  <c r="AP4717" i="11"/>
  <c r="U4717" i="11" s="1"/>
  <c r="AO4715" i="11"/>
  <c r="AP4715" i="11"/>
  <c r="U4715" i="11" s="1"/>
  <c r="AO4713" i="11"/>
  <c r="AP4713" i="11"/>
  <c r="U4713" i="11" s="1"/>
  <c r="AO4711" i="11"/>
  <c r="AP4711" i="11"/>
  <c r="U4711" i="11" s="1"/>
  <c r="AO4709" i="11"/>
  <c r="AP4709" i="11"/>
  <c r="U4709" i="11" s="1"/>
  <c r="AO4707" i="11"/>
  <c r="AP4707" i="11"/>
  <c r="U4707" i="11" s="1"/>
  <c r="AO4705" i="11"/>
  <c r="AP4705" i="11"/>
  <c r="U4705" i="11" s="1"/>
  <c r="AO4703" i="11"/>
  <c r="AP4703" i="11"/>
  <c r="U4703" i="11" s="1"/>
  <c r="AO4701" i="11"/>
  <c r="AP4701" i="11"/>
  <c r="U4701" i="11" s="1"/>
  <c r="AO4699" i="11"/>
  <c r="AP4699" i="11"/>
  <c r="U4699" i="11" s="1"/>
  <c r="AO4697" i="11"/>
  <c r="AP4697" i="11"/>
  <c r="U4697" i="11" s="1"/>
  <c r="AO4695" i="11"/>
  <c r="AP4695" i="11"/>
  <c r="U4695" i="11" s="1"/>
  <c r="AO4693" i="11"/>
  <c r="AP4693" i="11"/>
  <c r="U4693" i="11" s="1"/>
  <c r="AO4691" i="11"/>
  <c r="AP4691" i="11"/>
  <c r="U4691" i="11" s="1"/>
  <c r="AO4689" i="11"/>
  <c r="AP4689" i="11"/>
  <c r="U4689" i="11" s="1"/>
  <c r="AO4687" i="11"/>
  <c r="AP4687" i="11"/>
  <c r="U4687" i="11" s="1"/>
  <c r="AO4685" i="11"/>
  <c r="AP4685" i="11"/>
  <c r="U4685" i="11" s="1"/>
  <c r="AO4683" i="11"/>
  <c r="AP4683" i="11"/>
  <c r="U4683" i="11" s="1"/>
  <c r="AO4681" i="11"/>
  <c r="AP4681" i="11"/>
  <c r="U4681" i="11" s="1"/>
  <c r="AO4679" i="11"/>
  <c r="AP4679" i="11"/>
  <c r="U4679" i="11" s="1"/>
  <c r="AO4677" i="11"/>
  <c r="AP4677" i="11"/>
  <c r="U4677" i="11" s="1"/>
  <c r="AO4675" i="11"/>
  <c r="AP4675" i="11"/>
  <c r="U4675" i="11" s="1"/>
  <c r="AO4673" i="11"/>
  <c r="AP4673" i="11"/>
  <c r="U4673" i="11" s="1"/>
  <c r="AO4671" i="11"/>
  <c r="AP4671" i="11"/>
  <c r="U4671" i="11" s="1"/>
  <c r="AO4669" i="11"/>
  <c r="AP4669" i="11"/>
  <c r="U4669" i="11" s="1"/>
  <c r="AO4667" i="11"/>
  <c r="AP4667" i="11"/>
  <c r="U4667" i="11" s="1"/>
  <c r="AO4665" i="11"/>
  <c r="AP4665" i="11"/>
  <c r="U4665" i="11" s="1"/>
  <c r="AO4663" i="11"/>
  <c r="AP4663" i="11"/>
  <c r="U4663" i="11" s="1"/>
  <c r="AO4661" i="11"/>
  <c r="AP4661" i="11"/>
  <c r="U4661" i="11" s="1"/>
  <c r="AO4659" i="11"/>
  <c r="AP4659" i="11"/>
  <c r="U4659" i="11" s="1"/>
  <c r="AO4657" i="11"/>
  <c r="AP4657" i="11"/>
  <c r="U4657" i="11" s="1"/>
  <c r="AO4655" i="11"/>
  <c r="AP4655" i="11"/>
  <c r="U4655" i="11" s="1"/>
  <c r="AO4653" i="11"/>
  <c r="AP4653" i="11"/>
  <c r="U4653" i="11" s="1"/>
  <c r="AO4651" i="11"/>
  <c r="AP4651" i="11"/>
  <c r="U4651" i="11" s="1"/>
  <c r="AO4649" i="11"/>
  <c r="AP4649" i="11"/>
  <c r="U4649" i="11" s="1"/>
  <c r="AO4647" i="11"/>
  <c r="AP4647" i="11"/>
  <c r="U4647" i="11" s="1"/>
  <c r="AO4645" i="11"/>
  <c r="AP4645" i="11"/>
  <c r="U4645" i="11" s="1"/>
  <c r="AO4643" i="11"/>
  <c r="AP4643" i="11"/>
  <c r="U4643" i="11" s="1"/>
  <c r="AO4641" i="11"/>
  <c r="AP4641" i="11"/>
  <c r="U4641" i="11" s="1"/>
  <c r="AO4639" i="11"/>
  <c r="AP4639" i="11"/>
  <c r="U4639" i="11" s="1"/>
  <c r="AO4637" i="11"/>
  <c r="AP4637" i="11"/>
  <c r="U4637" i="11" s="1"/>
  <c r="AO4635" i="11"/>
  <c r="AP4635" i="11"/>
  <c r="U4635" i="11" s="1"/>
  <c r="AO4633" i="11"/>
  <c r="AP4633" i="11"/>
  <c r="U4633" i="11" s="1"/>
  <c r="AO4631" i="11"/>
  <c r="AP4631" i="11"/>
  <c r="U4631" i="11" s="1"/>
  <c r="AO4629" i="11"/>
  <c r="AP4629" i="11"/>
  <c r="U4629" i="11" s="1"/>
  <c r="AO4627" i="11"/>
  <c r="AP4627" i="11"/>
  <c r="U4627" i="11" s="1"/>
  <c r="AO4625" i="11"/>
  <c r="AP4625" i="11"/>
  <c r="U4625" i="11" s="1"/>
  <c r="AO4623" i="11"/>
  <c r="AP4623" i="11"/>
  <c r="U4623" i="11" s="1"/>
  <c r="AO4621" i="11"/>
  <c r="AP4621" i="11"/>
  <c r="U4621" i="11" s="1"/>
  <c r="AO4619" i="11"/>
  <c r="AP4619" i="11"/>
  <c r="U4619" i="11" s="1"/>
  <c r="AO4617" i="11"/>
  <c r="AP4617" i="11"/>
  <c r="U4617" i="11" s="1"/>
  <c r="AO4615" i="11"/>
  <c r="AP4615" i="11"/>
  <c r="U4615" i="11" s="1"/>
  <c r="AO4613" i="11"/>
  <c r="AP4613" i="11"/>
  <c r="U4613" i="11" s="1"/>
  <c r="AO4611" i="11"/>
  <c r="AP4611" i="11"/>
  <c r="U4611" i="11" s="1"/>
  <c r="AO4609" i="11"/>
  <c r="AP4609" i="11"/>
  <c r="U4609" i="11" s="1"/>
  <c r="AO4607" i="11"/>
  <c r="AP4607" i="11"/>
  <c r="U4607" i="11" s="1"/>
  <c r="AO4605" i="11"/>
  <c r="AP4605" i="11"/>
  <c r="U4605" i="11" s="1"/>
  <c r="AO4603" i="11"/>
  <c r="AP4603" i="11"/>
  <c r="U4603" i="11" s="1"/>
  <c r="AO4601" i="11"/>
  <c r="AP4601" i="11"/>
  <c r="U4601" i="11" s="1"/>
  <c r="AO4599" i="11"/>
  <c r="AP4599" i="11"/>
  <c r="U4599" i="11" s="1"/>
  <c r="AO4597" i="11"/>
  <c r="AP4597" i="11"/>
  <c r="U4597" i="11" s="1"/>
  <c r="AO4595" i="11"/>
  <c r="AP4595" i="11"/>
  <c r="U4595" i="11" s="1"/>
  <c r="AO4593" i="11"/>
  <c r="AP4593" i="11"/>
  <c r="U4593" i="11" s="1"/>
  <c r="AO4591" i="11"/>
  <c r="AP4591" i="11"/>
  <c r="U4591" i="11" s="1"/>
  <c r="AO4589" i="11"/>
  <c r="AP4589" i="11"/>
  <c r="U4589" i="11" s="1"/>
  <c r="AO4587" i="11"/>
  <c r="AP4587" i="11"/>
  <c r="U4587" i="11" s="1"/>
  <c r="AO4585" i="11"/>
  <c r="AP4585" i="11"/>
  <c r="U4585" i="11" s="1"/>
  <c r="AO4583" i="11"/>
  <c r="AP4583" i="11"/>
  <c r="U4583" i="11" s="1"/>
  <c r="AO4581" i="11"/>
  <c r="AP4581" i="11"/>
  <c r="U4581" i="11" s="1"/>
  <c r="AO4579" i="11"/>
  <c r="AP4579" i="11"/>
  <c r="U4579" i="11" s="1"/>
  <c r="AO4577" i="11"/>
  <c r="AP4577" i="11"/>
  <c r="U4577" i="11" s="1"/>
  <c r="AO4575" i="11"/>
  <c r="AP4575" i="11"/>
  <c r="U4575" i="11" s="1"/>
  <c r="AO4573" i="11"/>
  <c r="AP4573" i="11"/>
  <c r="U4573" i="11" s="1"/>
  <c r="AO4571" i="11"/>
  <c r="AP4571" i="11"/>
  <c r="U4571" i="11" s="1"/>
  <c r="AO4569" i="11"/>
  <c r="AP4569" i="11"/>
  <c r="U4569" i="11" s="1"/>
  <c r="AO4567" i="11"/>
  <c r="AP4567" i="11"/>
  <c r="U4567" i="11" s="1"/>
  <c r="AO4565" i="11"/>
  <c r="AP4565" i="11"/>
  <c r="U4565" i="11" s="1"/>
  <c r="AO4563" i="11"/>
  <c r="AP4563" i="11"/>
  <c r="U4563" i="11" s="1"/>
  <c r="AO4561" i="11"/>
  <c r="AP4561" i="11"/>
  <c r="U4561" i="11" s="1"/>
  <c r="AO4559" i="11"/>
  <c r="AP4559" i="11"/>
  <c r="U4559" i="11" s="1"/>
  <c r="AO4557" i="11"/>
  <c r="AP4557" i="11"/>
  <c r="U4557" i="11" s="1"/>
  <c r="AO4555" i="11"/>
  <c r="AP4555" i="11"/>
  <c r="U4555" i="11" s="1"/>
  <c r="AO4553" i="11"/>
  <c r="AP4553" i="11"/>
  <c r="U4553" i="11" s="1"/>
  <c r="AO4551" i="11"/>
  <c r="AP4551" i="11"/>
  <c r="U4551" i="11" s="1"/>
  <c r="AO4549" i="11"/>
  <c r="AP4549" i="11"/>
  <c r="U4549" i="11" s="1"/>
  <c r="AO4547" i="11"/>
  <c r="AP4547" i="11"/>
  <c r="U4547" i="11" s="1"/>
  <c r="AO4545" i="11"/>
  <c r="AP4545" i="11"/>
  <c r="U4545" i="11" s="1"/>
  <c r="AO4543" i="11"/>
  <c r="AP4543" i="11"/>
  <c r="U4543" i="11" s="1"/>
  <c r="AO4541" i="11"/>
  <c r="AP4541" i="11"/>
  <c r="U4541" i="11" s="1"/>
  <c r="AO4539" i="11"/>
  <c r="AP4539" i="11"/>
  <c r="U4539" i="11" s="1"/>
  <c r="AO4537" i="11"/>
  <c r="AP4537" i="11"/>
  <c r="U4537" i="11" s="1"/>
  <c r="AO4535" i="11"/>
  <c r="AP4535" i="11"/>
  <c r="U4535" i="11" s="1"/>
  <c r="AO4533" i="11"/>
  <c r="AP4533" i="11"/>
  <c r="U4533" i="11" s="1"/>
  <c r="AO4531" i="11"/>
  <c r="AP4531" i="11"/>
  <c r="U4531" i="11" s="1"/>
  <c r="AO4529" i="11"/>
  <c r="AP4529" i="11"/>
  <c r="U4529" i="11" s="1"/>
  <c r="AO4527" i="11"/>
  <c r="AP4527" i="11"/>
  <c r="U4527" i="11" s="1"/>
  <c r="AO4525" i="11"/>
  <c r="AP4525" i="11"/>
  <c r="U4525" i="11" s="1"/>
  <c r="AO4523" i="11"/>
  <c r="AP4523" i="11"/>
  <c r="U4523" i="11" s="1"/>
  <c r="AO4521" i="11"/>
  <c r="AP4521" i="11"/>
  <c r="U4521" i="11" s="1"/>
  <c r="AO4519" i="11"/>
  <c r="AP4519" i="11"/>
  <c r="U4519" i="11" s="1"/>
  <c r="AO4517" i="11"/>
  <c r="AP4517" i="11"/>
  <c r="U4517" i="11" s="1"/>
  <c r="AO4515" i="11"/>
  <c r="AP4515" i="11"/>
  <c r="U4515" i="11" s="1"/>
  <c r="AO4513" i="11"/>
  <c r="AP4513" i="11"/>
  <c r="U4513" i="11" s="1"/>
  <c r="AO4511" i="11"/>
  <c r="AP4511" i="11"/>
  <c r="U4511" i="11" s="1"/>
  <c r="AO4509" i="11"/>
  <c r="AP4509" i="11"/>
  <c r="U4509" i="11" s="1"/>
  <c r="AO4507" i="11"/>
  <c r="AP4507" i="11"/>
  <c r="U4507" i="11" s="1"/>
  <c r="AO4505" i="11"/>
  <c r="AP4505" i="11"/>
  <c r="U4505" i="11" s="1"/>
  <c r="AO4503" i="11"/>
  <c r="AP4503" i="11"/>
  <c r="U4503" i="11" s="1"/>
  <c r="AO4501" i="11"/>
  <c r="AP4501" i="11"/>
  <c r="U4501" i="11" s="1"/>
  <c r="AO4499" i="11"/>
  <c r="AP4499" i="11"/>
  <c r="U4499" i="11" s="1"/>
  <c r="AO4497" i="11"/>
  <c r="AP4497" i="11"/>
  <c r="U4497" i="11" s="1"/>
  <c r="AO4495" i="11"/>
  <c r="AP4495" i="11"/>
  <c r="U4495" i="11" s="1"/>
  <c r="AO4493" i="11"/>
  <c r="AP4493" i="11"/>
  <c r="U4493" i="11" s="1"/>
  <c r="AO4491" i="11"/>
  <c r="AP4491" i="11"/>
  <c r="U4491" i="11" s="1"/>
  <c r="AO4489" i="11"/>
  <c r="AP4489" i="11"/>
  <c r="U4489" i="11" s="1"/>
  <c r="AO4487" i="11"/>
  <c r="AP4487" i="11"/>
  <c r="U4487" i="11" s="1"/>
  <c r="AO4485" i="11"/>
  <c r="AP4485" i="11"/>
  <c r="U4485" i="11" s="1"/>
  <c r="AO4483" i="11"/>
  <c r="AP4483" i="11"/>
  <c r="U4483" i="11" s="1"/>
  <c r="AO4481" i="11"/>
  <c r="AP4481" i="11"/>
  <c r="U4481" i="11" s="1"/>
  <c r="AO4479" i="11"/>
  <c r="AP4479" i="11"/>
  <c r="U4479" i="11" s="1"/>
  <c r="AO4477" i="11"/>
  <c r="AP4477" i="11"/>
  <c r="U4477" i="11" s="1"/>
  <c r="AO4475" i="11"/>
  <c r="AP4475" i="11"/>
  <c r="U4475" i="11" s="1"/>
  <c r="AO4473" i="11"/>
  <c r="AP4473" i="11"/>
  <c r="U4473" i="11" s="1"/>
  <c r="AO4471" i="11"/>
  <c r="AP4471" i="11"/>
  <c r="U4471" i="11" s="1"/>
  <c r="AO4469" i="11"/>
  <c r="AP4469" i="11"/>
  <c r="U4469" i="11" s="1"/>
  <c r="AO4467" i="11"/>
  <c r="AP4467" i="11"/>
  <c r="U4467" i="11" s="1"/>
  <c r="AO4465" i="11"/>
  <c r="AP4465" i="11"/>
  <c r="U4465" i="11" s="1"/>
  <c r="AO4463" i="11"/>
  <c r="AP4463" i="11"/>
  <c r="U4463" i="11" s="1"/>
  <c r="AO4459" i="11"/>
  <c r="AP4459" i="11"/>
  <c r="U4459" i="11" s="1"/>
  <c r="T4458" i="11"/>
  <c r="AO4455" i="11"/>
  <c r="AP4455" i="11"/>
  <c r="U4455" i="11" s="1"/>
  <c r="T4454" i="11"/>
  <c r="AO4451" i="11"/>
  <c r="AP4451" i="11"/>
  <c r="U4451" i="11" s="1"/>
  <c r="T4450" i="11"/>
  <c r="AO4447" i="11"/>
  <c r="AP4447" i="11"/>
  <c r="U4447" i="11" s="1"/>
  <c r="T4446" i="11"/>
  <c r="AO4443" i="11"/>
  <c r="AP4443" i="11"/>
  <c r="U4443" i="11" s="1"/>
  <c r="T4442" i="11"/>
  <c r="AO4439" i="11"/>
  <c r="AP4439" i="11"/>
  <c r="U4439" i="11" s="1"/>
  <c r="T4438" i="11"/>
  <c r="AO4435" i="11"/>
  <c r="AP4435" i="11"/>
  <c r="U4435" i="11" s="1"/>
  <c r="T4434" i="11"/>
  <c r="AO4431" i="11"/>
  <c r="AP4431" i="11"/>
  <c r="U4431" i="11" s="1"/>
  <c r="T4430" i="11"/>
  <c r="AO4427" i="11"/>
  <c r="AP4427" i="11"/>
  <c r="U4427" i="11" s="1"/>
  <c r="T4426" i="11"/>
  <c r="AO4423" i="11"/>
  <c r="AP4423" i="11"/>
  <c r="U4423" i="11" s="1"/>
  <c r="T4422" i="11"/>
  <c r="AO4419" i="11"/>
  <c r="AP4419" i="11"/>
  <c r="U4419" i="11" s="1"/>
  <c r="T4418" i="11"/>
  <c r="AO4415" i="11"/>
  <c r="AP4415" i="11"/>
  <c r="U4415" i="11" s="1"/>
  <c r="T4414" i="11"/>
  <c r="AO4411" i="11"/>
  <c r="AP4411" i="11"/>
  <c r="U4411" i="11" s="1"/>
  <c r="T4410" i="11"/>
  <c r="AO4407" i="11"/>
  <c r="AP4407" i="11"/>
  <c r="U4407" i="11" s="1"/>
  <c r="T4406" i="11"/>
  <c r="AO4403" i="11"/>
  <c r="AP4403" i="11"/>
  <c r="U4403" i="11" s="1"/>
  <c r="T4402" i="11"/>
  <c r="AO4399" i="11"/>
  <c r="AP4399" i="11"/>
  <c r="U4399" i="11" s="1"/>
  <c r="T4398" i="11"/>
  <c r="AO4395" i="11"/>
  <c r="AP4395" i="11"/>
  <c r="U4395" i="11" s="1"/>
  <c r="T4394" i="11"/>
  <c r="AO4391" i="11"/>
  <c r="AP4391" i="11"/>
  <c r="U4391" i="11" s="1"/>
  <c r="T4390" i="11"/>
  <c r="AO4387" i="11"/>
  <c r="AP4387" i="11"/>
  <c r="U4387" i="11" s="1"/>
  <c r="T4386" i="11"/>
  <c r="AO4383" i="11"/>
  <c r="AP4383" i="11"/>
  <c r="U4383" i="11" s="1"/>
  <c r="T4382" i="11"/>
  <c r="AO4379" i="11"/>
  <c r="AP4379" i="11"/>
  <c r="U4379" i="11" s="1"/>
  <c r="T4378" i="11"/>
  <c r="AO4375" i="11"/>
  <c r="AP4375" i="11"/>
  <c r="U4375" i="11" s="1"/>
  <c r="T4374" i="11"/>
  <c r="AO4371" i="11"/>
  <c r="AP4371" i="11"/>
  <c r="U4371" i="11" s="1"/>
  <c r="T4370" i="11"/>
  <c r="AO4367" i="11"/>
  <c r="AP4367" i="11"/>
  <c r="U4367" i="11" s="1"/>
  <c r="T4366" i="11"/>
  <c r="AO4364" i="11"/>
  <c r="AP4364" i="11"/>
  <c r="U4364" i="11" s="1"/>
  <c r="AP4359" i="11"/>
  <c r="U4359" i="11" s="1"/>
  <c r="AP4357" i="11"/>
  <c r="U4357" i="11" s="1"/>
  <c r="T4355" i="11"/>
  <c r="AO4348" i="11"/>
  <c r="AP4348" i="11"/>
  <c r="U4348" i="11" s="1"/>
  <c r="AP4343" i="11"/>
  <c r="U4343" i="11" s="1"/>
  <c r="AP4341" i="11"/>
  <c r="U4341" i="11" s="1"/>
  <c r="T4339" i="11"/>
  <c r="AO4332" i="11"/>
  <c r="AP4332" i="11"/>
  <c r="U4332" i="11" s="1"/>
  <c r="AP4327" i="11"/>
  <c r="U4327" i="11" s="1"/>
  <c r="AP4325" i="11"/>
  <c r="U4325" i="11" s="1"/>
  <c r="T4323" i="11"/>
  <c r="AO4316" i="11"/>
  <c r="AP4316" i="11"/>
  <c r="U4316" i="11" s="1"/>
  <c r="AP4311" i="11"/>
  <c r="U4311" i="11" s="1"/>
  <c r="AP4309" i="11"/>
  <c r="U4309" i="11" s="1"/>
  <c r="T4307" i="11"/>
  <c r="AO4300" i="11"/>
  <c r="AP4300" i="11"/>
  <c r="U4300" i="11" s="1"/>
  <c r="AP4295" i="11"/>
  <c r="U4295" i="11" s="1"/>
  <c r="AP4293" i="11"/>
  <c r="U4293" i="11" s="1"/>
  <c r="T4291" i="11"/>
  <c r="AO4284" i="11"/>
  <c r="AO4280" i="11"/>
  <c r="AO4276" i="11"/>
  <c r="AO4272" i="11"/>
  <c r="AO4268" i="11"/>
  <c r="AO4264" i="11"/>
  <c r="AO4260" i="11"/>
  <c r="AO4256" i="11"/>
  <c r="AO4252" i="11"/>
  <c r="AO4248" i="11"/>
  <c r="AO4244" i="11"/>
  <c r="AO4240" i="11"/>
  <c r="AO4236" i="11"/>
  <c r="AO4232" i="11"/>
  <c r="AO4228" i="11"/>
  <c r="AO4224" i="11"/>
  <c r="AO4220" i="11"/>
  <c r="AO4216" i="11"/>
  <c r="AO4212" i="11"/>
  <c r="AO4208" i="11"/>
  <c r="AO4204" i="11"/>
  <c r="T4202" i="11"/>
  <c r="AO4199" i="11"/>
  <c r="AP4192" i="11"/>
  <c r="U4192" i="11" s="1"/>
  <c r="T4186" i="11"/>
  <c r="AO4183" i="11"/>
  <c r="AP4176" i="11"/>
  <c r="U4176" i="11" s="1"/>
  <c r="T4170" i="11"/>
  <c r="AO4167" i="11"/>
  <c r="AO4163" i="11"/>
  <c r="AP4163" i="11"/>
  <c r="U4163" i="11" s="1"/>
  <c r="AO4158" i="11"/>
  <c r="T4157" i="11"/>
  <c r="AO4155" i="11"/>
  <c r="AP4155" i="11"/>
  <c r="U4155" i="11" s="1"/>
  <c r="AO4150" i="11"/>
  <c r="T4149" i="11"/>
  <c r="AO4147" i="11"/>
  <c r="AP4147" i="11"/>
  <c r="U4147" i="11" s="1"/>
  <c r="AO4142" i="11"/>
  <c r="T4141" i="11"/>
  <c r="AO4139" i="11"/>
  <c r="AP4139" i="11"/>
  <c r="U4139" i="11" s="1"/>
  <c r="AO4134" i="11"/>
  <c r="T4133" i="11"/>
  <c r="AO4131" i="11"/>
  <c r="AP4131" i="11"/>
  <c r="U4131" i="11" s="1"/>
  <c r="AO4126" i="11"/>
  <c r="T4125" i="11"/>
  <c r="AO4123" i="11"/>
  <c r="AP4123" i="11"/>
  <c r="U4123" i="11" s="1"/>
  <c r="AO4118" i="11"/>
  <c r="T4117" i="11"/>
  <c r="AO4115" i="11"/>
  <c r="AP4115" i="11"/>
  <c r="U4115" i="11" s="1"/>
  <c r="AO4110" i="11"/>
  <c r="T4109" i="11"/>
  <c r="AO4107" i="11"/>
  <c r="AP4107" i="11"/>
  <c r="U4107" i="11" s="1"/>
  <c r="AO4102" i="11"/>
  <c r="T4101" i="11"/>
  <c r="AO4099" i="11"/>
  <c r="AP4099" i="11"/>
  <c r="U4099" i="11" s="1"/>
  <c r="AO4094" i="11"/>
  <c r="T4093" i="11"/>
  <c r="AO4091" i="11"/>
  <c r="AP4091" i="11"/>
  <c r="U4091" i="11" s="1"/>
  <c r="AO4086" i="11"/>
  <c r="T4085" i="11"/>
  <c r="AO4083" i="11"/>
  <c r="AP4083" i="11"/>
  <c r="U4083" i="11" s="1"/>
  <c r="AO4078" i="11"/>
  <c r="T4077" i="11"/>
  <c r="AO4075" i="11"/>
  <c r="AP4075" i="11"/>
  <c r="U4075" i="11" s="1"/>
  <c r="AO4070" i="11"/>
  <c r="T4069" i="11"/>
  <c r="AO4067" i="11"/>
  <c r="AP4067" i="11"/>
  <c r="U4067" i="11" s="1"/>
  <c r="AO4062" i="11"/>
  <c r="T4061" i="11"/>
  <c r="AO4059" i="11"/>
  <c r="AP4059" i="11"/>
  <c r="U4059" i="11" s="1"/>
  <c r="AO4054" i="11"/>
  <c r="T4053" i="11"/>
  <c r="AO4051" i="11"/>
  <c r="AP4051" i="11"/>
  <c r="U4051" i="11" s="1"/>
  <c r="AO4046" i="11"/>
  <c r="T4045" i="11"/>
  <c r="AO4043" i="11"/>
  <c r="AP4043" i="11"/>
  <c r="U4043" i="11" s="1"/>
  <c r="AO4038" i="11"/>
  <c r="T4037" i="11"/>
  <c r="AO4035" i="11"/>
  <c r="AP4035" i="11"/>
  <c r="U4035" i="11" s="1"/>
  <c r="AO4030" i="11"/>
  <c r="T4029" i="11"/>
  <c r="AO4027" i="11"/>
  <c r="AP4027" i="11"/>
  <c r="U4027" i="11" s="1"/>
  <c r="AO4022" i="11"/>
  <c r="T4021" i="11"/>
  <c r="AO4019" i="11"/>
  <c r="AP4019" i="11"/>
  <c r="U4019" i="11" s="1"/>
  <c r="AO4014" i="11"/>
  <c r="T4013" i="11"/>
  <c r="AO4011" i="11"/>
  <c r="AP4011" i="11"/>
  <c r="U4011" i="11" s="1"/>
  <c r="AO4006" i="11"/>
  <c r="T4005" i="11"/>
  <c r="AO4003" i="11"/>
  <c r="AP4003" i="11"/>
  <c r="U4003" i="11" s="1"/>
  <c r="AO3998" i="11"/>
  <c r="T3997" i="11"/>
  <c r="AO3995" i="11"/>
  <c r="AP3995" i="11"/>
  <c r="U3995" i="11" s="1"/>
  <c r="AO3990" i="11"/>
  <c r="T3989" i="11"/>
  <c r="AO3987" i="11"/>
  <c r="AP3987" i="11"/>
  <c r="U3987" i="11" s="1"/>
  <c r="AO3982" i="11"/>
  <c r="T3981" i="11"/>
  <c r="AO3979" i="11"/>
  <c r="AP3979" i="11"/>
  <c r="U3979" i="11" s="1"/>
  <c r="AO3974" i="11"/>
  <c r="T3973" i="11"/>
  <c r="AO3971" i="11"/>
  <c r="AP3971" i="11"/>
  <c r="U3971" i="11" s="1"/>
  <c r="AO3966" i="11"/>
  <c r="T3965" i="11"/>
  <c r="AO3963" i="11"/>
  <c r="AP3963" i="11"/>
  <c r="U3963" i="11" s="1"/>
  <c r="AO3958" i="11"/>
  <c r="T3957" i="11"/>
  <c r="AO3955" i="11"/>
  <c r="AP3955" i="11"/>
  <c r="U3955" i="11" s="1"/>
  <c r="AO3950" i="11"/>
  <c r="T3949" i="11"/>
  <c r="AO3947" i="11"/>
  <c r="AP3947" i="11"/>
  <c r="U3947" i="11" s="1"/>
  <c r="AO4361" i="11"/>
  <c r="AO4357" i="11"/>
  <c r="AO4353" i="11"/>
  <c r="AO4349" i="11"/>
  <c r="AO4345" i="11"/>
  <c r="AO4341" i="11"/>
  <c r="AO4337" i="11"/>
  <c r="AO4333" i="11"/>
  <c r="AO4329" i="11"/>
  <c r="AO4325" i="11"/>
  <c r="AO4321" i="11"/>
  <c r="AO4317" i="11"/>
  <c r="AO4313" i="11"/>
  <c r="AO4309" i="11"/>
  <c r="AO4305" i="11"/>
  <c r="AO4301" i="11"/>
  <c r="AO4297" i="11"/>
  <c r="AO4293" i="11"/>
  <c r="AO4289" i="11"/>
  <c r="AO4285" i="11"/>
  <c r="AO4281" i="11"/>
  <c r="AO4277" i="11"/>
  <c r="AO4273" i="11"/>
  <c r="AO4269" i="11"/>
  <c r="AO4265" i="11"/>
  <c r="AO4261" i="11"/>
  <c r="AO4257" i="11"/>
  <c r="AO4253" i="11"/>
  <c r="AO4249" i="11"/>
  <c r="AO4245" i="11"/>
  <c r="AO4241" i="11"/>
  <c r="AO4237" i="11"/>
  <c r="AO4233" i="11"/>
  <c r="AO4229" i="11"/>
  <c r="AO4225" i="11"/>
  <c r="AO4221" i="11"/>
  <c r="AO4217" i="11"/>
  <c r="AO4213" i="11"/>
  <c r="AO4209" i="11"/>
  <c r="AO4205" i="11"/>
  <c r="T4198" i="11"/>
  <c r="AO4195" i="11"/>
  <c r="AP4194" i="11"/>
  <c r="U4194" i="11" s="1"/>
  <c r="AP4188" i="11"/>
  <c r="U4188" i="11" s="1"/>
  <c r="T4182" i="11"/>
  <c r="AO4179" i="11"/>
  <c r="AP4178" i="11"/>
  <c r="U4178" i="11" s="1"/>
  <c r="AP4172" i="11"/>
  <c r="U4172" i="11" s="1"/>
  <c r="T4166" i="11"/>
  <c r="AP4160" i="11"/>
  <c r="U4160" i="11" s="1"/>
  <c r="AP4152" i="11"/>
  <c r="U4152" i="11" s="1"/>
  <c r="AP4144" i="11"/>
  <c r="U4144" i="11" s="1"/>
  <c r="AP4136" i="11"/>
  <c r="U4136" i="11" s="1"/>
  <c r="AP4128" i="11"/>
  <c r="U4128" i="11" s="1"/>
  <c r="AP4120" i="11"/>
  <c r="U4120" i="11" s="1"/>
  <c r="AP4112" i="11"/>
  <c r="U4112" i="11" s="1"/>
  <c r="AP4104" i="11"/>
  <c r="U4104" i="11" s="1"/>
  <c r="AP4096" i="11"/>
  <c r="U4096" i="11" s="1"/>
  <c r="AP4088" i="11"/>
  <c r="U4088" i="11" s="1"/>
  <c r="AP4080" i="11"/>
  <c r="U4080" i="11" s="1"/>
  <c r="AP4072" i="11"/>
  <c r="U4072" i="11" s="1"/>
  <c r="AP4064" i="11"/>
  <c r="U4064" i="11" s="1"/>
  <c r="AP4056" i="11"/>
  <c r="U4056" i="11" s="1"/>
  <c r="AP4048" i="11"/>
  <c r="U4048" i="11" s="1"/>
  <c r="AP4040" i="11"/>
  <c r="U4040" i="11" s="1"/>
  <c r="AP4032" i="11"/>
  <c r="U4032" i="11" s="1"/>
  <c r="AP4024" i="11"/>
  <c r="U4024" i="11" s="1"/>
  <c r="AP4016" i="11"/>
  <c r="U4016" i="11" s="1"/>
  <c r="AP4008" i="11"/>
  <c r="U4008" i="11" s="1"/>
  <c r="AP4000" i="11"/>
  <c r="U4000" i="11" s="1"/>
  <c r="AP3992" i="11"/>
  <c r="U3992" i="11" s="1"/>
  <c r="AP3984" i="11"/>
  <c r="U3984" i="11" s="1"/>
  <c r="AP3976" i="11"/>
  <c r="U3976" i="11" s="1"/>
  <c r="AP3968" i="11"/>
  <c r="U3968" i="11" s="1"/>
  <c r="AP3960" i="11"/>
  <c r="U3960" i="11" s="1"/>
  <c r="AP3952" i="11"/>
  <c r="U3952" i="11" s="1"/>
  <c r="AP3944" i="11"/>
  <c r="U3944" i="11" s="1"/>
  <c r="AO4362" i="11"/>
  <c r="AO4358" i="11"/>
  <c r="AO4354" i="11"/>
  <c r="AO4350" i="11"/>
  <c r="AO4346" i="11"/>
  <c r="AO4342" i="11"/>
  <c r="AO4338" i="11"/>
  <c r="AO4334" i="11"/>
  <c r="AO4330" i="11"/>
  <c r="AO4326" i="11"/>
  <c r="AO4322" i="11"/>
  <c r="AO4318" i="11"/>
  <c r="AO4314" i="11"/>
  <c r="AO4310" i="11"/>
  <c r="AO4306" i="11"/>
  <c r="AO4302" i="11"/>
  <c r="AO4298" i="11"/>
  <c r="AO4294" i="11"/>
  <c r="AO4290" i="11"/>
  <c r="AO4286" i="11"/>
  <c r="AP4284" i="11"/>
  <c r="U4284" i="11" s="1"/>
  <c r="AO4282" i="11"/>
  <c r="AP4280" i="11"/>
  <c r="U4280" i="11" s="1"/>
  <c r="AO4278" i="11"/>
  <c r="AP4276" i="11"/>
  <c r="U4276" i="11" s="1"/>
  <c r="AO4274" i="11"/>
  <c r="AP4272" i="11"/>
  <c r="U4272" i="11" s="1"/>
  <c r="AO4270" i="11"/>
  <c r="AP4268" i="11"/>
  <c r="U4268" i="11" s="1"/>
  <c r="AO4266" i="11"/>
  <c r="AP4264" i="11"/>
  <c r="U4264" i="11" s="1"/>
  <c r="AO4262" i="11"/>
  <c r="AP4260" i="11"/>
  <c r="U4260" i="11" s="1"/>
  <c r="AO4258" i="11"/>
  <c r="AP4256" i="11"/>
  <c r="U4256" i="11" s="1"/>
  <c r="AO4254" i="11"/>
  <c r="AP4252" i="11"/>
  <c r="U4252" i="11" s="1"/>
  <c r="AO4250" i="11"/>
  <c r="AP4248" i="11"/>
  <c r="U4248" i="11" s="1"/>
  <c r="AO4246" i="11"/>
  <c r="AP4244" i="11"/>
  <c r="U4244" i="11" s="1"/>
  <c r="AO4242" i="11"/>
  <c r="AP4240" i="11"/>
  <c r="U4240" i="11" s="1"/>
  <c r="AO4238" i="11"/>
  <c r="AP4236" i="11"/>
  <c r="U4236" i="11" s="1"/>
  <c r="AO4234" i="11"/>
  <c r="AP4232" i="11"/>
  <c r="U4232" i="11" s="1"/>
  <c r="AO4230" i="11"/>
  <c r="AP4228" i="11"/>
  <c r="U4228" i="11" s="1"/>
  <c r="AO4226" i="11"/>
  <c r="AP4224" i="11"/>
  <c r="U4224" i="11" s="1"/>
  <c r="AO4222" i="11"/>
  <c r="AP4220" i="11"/>
  <c r="U4220" i="11" s="1"/>
  <c r="AO4218" i="11"/>
  <c r="AP4216" i="11"/>
  <c r="U4216" i="11" s="1"/>
  <c r="AO4214" i="11"/>
  <c r="AP4212" i="11"/>
  <c r="U4212" i="11" s="1"/>
  <c r="AO4210" i="11"/>
  <c r="AP4208" i="11"/>
  <c r="U4208" i="11" s="1"/>
  <c r="AO4206" i="11"/>
  <c r="AP4204" i="11"/>
  <c r="U4204" i="11" s="1"/>
  <c r="AP4200" i="11"/>
  <c r="U4200" i="11" s="1"/>
  <c r="AP4199" i="11"/>
  <c r="U4199" i="11" s="1"/>
  <c r="T4194" i="11"/>
  <c r="AO4192" i="11"/>
  <c r="AO4191" i="11"/>
  <c r="AP4184" i="11"/>
  <c r="U4184" i="11" s="1"/>
  <c r="AP4183" i="11"/>
  <c r="U4183" i="11" s="1"/>
  <c r="T4178" i="11"/>
  <c r="AO4176" i="11"/>
  <c r="AO4175" i="11"/>
  <c r="AP4168" i="11"/>
  <c r="U4168" i="11" s="1"/>
  <c r="AP4167" i="11"/>
  <c r="U4167" i="11" s="1"/>
  <c r="AO4162" i="11"/>
  <c r="T4161" i="11"/>
  <c r="AO4159" i="11"/>
  <c r="AP4159" i="11"/>
  <c r="U4159" i="11" s="1"/>
  <c r="AP4158" i="11"/>
  <c r="U4158" i="11" s="1"/>
  <c r="T4158" i="11"/>
  <c r="AO4154" i="11"/>
  <c r="T4153" i="11"/>
  <c r="AO4151" i="11"/>
  <c r="AP4151" i="11"/>
  <c r="U4151" i="11" s="1"/>
  <c r="AP4150" i="11"/>
  <c r="U4150" i="11" s="1"/>
  <c r="T4150" i="11"/>
  <c r="AO4146" i="11"/>
  <c r="T4145" i="11"/>
  <c r="AO4143" i="11"/>
  <c r="AP4143" i="11"/>
  <c r="U4143" i="11" s="1"/>
  <c r="AP4142" i="11"/>
  <c r="U4142" i="11" s="1"/>
  <c r="T4142" i="11"/>
  <c r="AO4138" i="11"/>
  <c r="T4137" i="11"/>
  <c r="AO4135" i="11"/>
  <c r="AP4135" i="11"/>
  <c r="U4135" i="11" s="1"/>
  <c r="AP4134" i="11"/>
  <c r="U4134" i="11" s="1"/>
  <c r="T4134" i="11"/>
  <c r="AO4130" i="11"/>
  <c r="T4129" i="11"/>
  <c r="AO4127" i="11"/>
  <c r="AP4127" i="11"/>
  <c r="U4127" i="11" s="1"/>
  <c r="AP4126" i="11"/>
  <c r="U4126" i="11" s="1"/>
  <c r="T4126" i="11"/>
  <c r="AO4122" i="11"/>
  <c r="T4121" i="11"/>
  <c r="AO4119" i="11"/>
  <c r="AP4119" i="11"/>
  <c r="U4119" i="11" s="1"/>
  <c r="AP4118" i="11"/>
  <c r="U4118" i="11" s="1"/>
  <c r="T4118" i="11"/>
  <c r="AO4114" i="11"/>
  <c r="T4113" i="11"/>
  <c r="AO4111" i="11"/>
  <c r="AP4111" i="11"/>
  <c r="U4111" i="11" s="1"/>
  <c r="AP4110" i="11"/>
  <c r="U4110" i="11" s="1"/>
  <c r="T4110" i="11"/>
  <c r="AO4106" i="11"/>
  <c r="T4105" i="11"/>
  <c r="AO4103" i="11"/>
  <c r="AP4103" i="11"/>
  <c r="U4103" i="11" s="1"/>
  <c r="AP4102" i="11"/>
  <c r="U4102" i="11" s="1"/>
  <c r="T4102" i="11"/>
  <c r="AO4098" i="11"/>
  <c r="T4097" i="11"/>
  <c r="AO4095" i="11"/>
  <c r="AP4095" i="11"/>
  <c r="U4095" i="11" s="1"/>
  <c r="AP4094" i="11"/>
  <c r="U4094" i="11" s="1"/>
  <c r="T4094" i="11"/>
  <c r="AO4090" i="11"/>
  <c r="T4089" i="11"/>
  <c r="AO4087" i="11"/>
  <c r="AP4087" i="11"/>
  <c r="U4087" i="11" s="1"/>
  <c r="AP4086" i="11"/>
  <c r="U4086" i="11" s="1"/>
  <c r="T4086" i="11"/>
  <c r="AO4082" i="11"/>
  <c r="T4081" i="11"/>
  <c r="AO4079" i="11"/>
  <c r="AP4079" i="11"/>
  <c r="U4079" i="11" s="1"/>
  <c r="AP4078" i="11"/>
  <c r="U4078" i="11" s="1"/>
  <c r="T4078" i="11"/>
  <c r="AO4074" i="11"/>
  <c r="T4073" i="11"/>
  <c r="AO4071" i="11"/>
  <c r="AP4071" i="11"/>
  <c r="U4071" i="11" s="1"/>
  <c r="AP4070" i="11"/>
  <c r="U4070" i="11" s="1"/>
  <c r="T4070" i="11"/>
  <c r="AO4066" i="11"/>
  <c r="T4065" i="11"/>
  <c r="AO4063" i="11"/>
  <c r="AP4063" i="11"/>
  <c r="U4063" i="11" s="1"/>
  <c r="AP4062" i="11"/>
  <c r="U4062" i="11" s="1"/>
  <c r="T4062" i="11"/>
  <c r="AO4058" i="11"/>
  <c r="T4057" i="11"/>
  <c r="AO4055" i="11"/>
  <c r="AP4055" i="11"/>
  <c r="U4055" i="11" s="1"/>
  <c r="AP4054" i="11"/>
  <c r="U4054" i="11" s="1"/>
  <c r="T4054" i="11"/>
  <c r="AO4050" i="11"/>
  <c r="T4049" i="11"/>
  <c r="AO4047" i="11"/>
  <c r="AP4047" i="11"/>
  <c r="U4047" i="11" s="1"/>
  <c r="AP4046" i="11"/>
  <c r="U4046" i="11" s="1"/>
  <c r="T4046" i="11"/>
  <c r="AO4042" i="11"/>
  <c r="T4041" i="11"/>
  <c r="AO4039" i="11"/>
  <c r="AP4039" i="11"/>
  <c r="U4039" i="11" s="1"/>
  <c r="AP4038" i="11"/>
  <c r="U4038" i="11" s="1"/>
  <c r="T4038" i="11"/>
  <c r="AO4034" i="11"/>
  <c r="T4033" i="11"/>
  <c r="AO4031" i="11"/>
  <c r="AP4031" i="11"/>
  <c r="U4031" i="11" s="1"/>
  <c r="AP4030" i="11"/>
  <c r="U4030" i="11" s="1"/>
  <c r="T4030" i="11"/>
  <c r="AO4026" i="11"/>
  <c r="T4025" i="11"/>
  <c r="AO4023" i="11"/>
  <c r="AP4023" i="11"/>
  <c r="U4023" i="11" s="1"/>
  <c r="AP4022" i="11"/>
  <c r="U4022" i="11" s="1"/>
  <c r="T4022" i="11"/>
  <c r="AO4018" i="11"/>
  <c r="T4017" i="11"/>
  <c r="AO4015" i="11"/>
  <c r="AP4015" i="11"/>
  <c r="U4015" i="11" s="1"/>
  <c r="AP4014" i="11"/>
  <c r="U4014" i="11" s="1"/>
  <c r="T4014" i="11"/>
  <c r="AO4010" i="11"/>
  <c r="T4009" i="11"/>
  <c r="AO4007" i="11"/>
  <c r="AP4007" i="11"/>
  <c r="U4007" i="11" s="1"/>
  <c r="AP4006" i="11"/>
  <c r="U4006" i="11" s="1"/>
  <c r="T4006" i="11"/>
  <c r="AO4002" i="11"/>
  <c r="T4001" i="11"/>
  <c r="AO3999" i="11"/>
  <c r="AP3999" i="11"/>
  <c r="U3999" i="11" s="1"/>
  <c r="AP3998" i="11"/>
  <c r="U3998" i="11" s="1"/>
  <c r="T3998" i="11"/>
  <c r="AO3994" i="11"/>
  <c r="T3993" i="11"/>
  <c r="AO3991" i="11"/>
  <c r="AP3991" i="11"/>
  <c r="U3991" i="11" s="1"/>
  <c r="AP3990" i="11"/>
  <c r="U3990" i="11" s="1"/>
  <c r="T3990" i="11"/>
  <c r="AO3986" i="11"/>
  <c r="T3985" i="11"/>
  <c r="AO3983" i="11"/>
  <c r="AP3983" i="11"/>
  <c r="U3983" i="11" s="1"/>
  <c r="AP3982" i="11"/>
  <c r="U3982" i="11" s="1"/>
  <c r="T3982" i="11"/>
  <c r="AO3978" i="11"/>
  <c r="T3977" i="11"/>
  <c r="AO3975" i="11"/>
  <c r="AP3975" i="11"/>
  <c r="U3975" i="11" s="1"/>
  <c r="AP3974" i="11"/>
  <c r="U3974" i="11" s="1"/>
  <c r="T3974" i="11"/>
  <c r="AO3970" i="11"/>
  <c r="T3969" i="11"/>
  <c r="AO3967" i="11"/>
  <c r="AP3967" i="11"/>
  <c r="U3967" i="11" s="1"/>
  <c r="AP3966" i="11"/>
  <c r="U3966" i="11" s="1"/>
  <c r="T3966" i="11"/>
  <c r="AO3962" i="11"/>
  <c r="T3961" i="11"/>
  <c r="AO3959" i="11"/>
  <c r="AP3959" i="11"/>
  <c r="U3959" i="11" s="1"/>
  <c r="AP3958" i="11"/>
  <c r="U3958" i="11" s="1"/>
  <c r="T3958" i="11"/>
  <c r="AO3954" i="11"/>
  <c r="T3953" i="11"/>
  <c r="AO3951" i="11"/>
  <c r="AP3951" i="11"/>
  <c r="U3951" i="11" s="1"/>
  <c r="AP3950" i="11"/>
  <c r="U3950" i="11" s="1"/>
  <c r="T3950" i="11"/>
  <c r="AO3946" i="11"/>
  <c r="T3945" i="11"/>
  <c r="AO3943" i="11"/>
  <c r="AP3943" i="11"/>
  <c r="U3943" i="11" s="1"/>
  <c r="AO4363" i="11"/>
  <c r="AO4359" i="11"/>
  <c r="AO4355" i="11"/>
  <c r="AO4351" i="11"/>
  <c r="AO4347" i="11"/>
  <c r="AO4343" i="11"/>
  <c r="AO4339" i="11"/>
  <c r="AO4335" i="11"/>
  <c r="AO4331" i="11"/>
  <c r="AO4327" i="11"/>
  <c r="AO4323" i="11"/>
  <c r="AO4319" i="11"/>
  <c r="AO4315" i="11"/>
  <c r="AO4311" i="11"/>
  <c r="AO4307" i="11"/>
  <c r="AO4303" i="11"/>
  <c r="AO4299" i="11"/>
  <c r="AO4295" i="11"/>
  <c r="AO4291" i="11"/>
  <c r="AO4287" i="11"/>
  <c r="AO4283" i="11"/>
  <c r="AO4279" i="11"/>
  <c r="AO4275" i="11"/>
  <c r="AO4271" i="11"/>
  <c r="AO4267" i="11"/>
  <c r="AO4263" i="11"/>
  <c r="AO4259" i="11"/>
  <c r="AO4255" i="11"/>
  <c r="AO4251" i="11"/>
  <c r="AO4247" i="11"/>
  <c r="AO4243" i="11"/>
  <c r="AO4239" i="11"/>
  <c r="AO4235" i="11"/>
  <c r="AO4231" i="11"/>
  <c r="AO4227" i="11"/>
  <c r="AO4223" i="11"/>
  <c r="AO4219" i="11"/>
  <c r="AO4215" i="11"/>
  <c r="AO4211" i="11"/>
  <c r="AO4207" i="11"/>
  <c r="AO4203" i="11"/>
  <c r="AP4196" i="11"/>
  <c r="U4196" i="11" s="1"/>
  <c r="T4190" i="11"/>
  <c r="AO4187" i="11"/>
  <c r="AP4180" i="11"/>
  <c r="U4180" i="11" s="1"/>
  <c r="T4174" i="11"/>
  <c r="AO4171" i="11"/>
  <c r="AP4164" i="11"/>
  <c r="U4164" i="11" s="1"/>
  <c r="AP3941" i="11"/>
  <c r="U3941" i="11" s="1"/>
  <c r="T3941" i="11"/>
  <c r="AO3939" i="11"/>
  <c r="AP3939" i="11"/>
  <c r="U3939" i="11" s="1"/>
  <c r="AP3937" i="11"/>
  <c r="U3937" i="11" s="1"/>
  <c r="T3937" i="11"/>
  <c r="AO3935" i="11"/>
  <c r="AP3935" i="11"/>
  <c r="U3935" i="11" s="1"/>
  <c r="AP3933" i="11"/>
  <c r="U3933" i="11" s="1"/>
  <c r="T3933" i="11"/>
  <c r="AO3931" i="11"/>
  <c r="AP3931" i="11"/>
  <c r="U3931" i="11" s="1"/>
  <c r="AP3929" i="11"/>
  <c r="U3929" i="11" s="1"/>
  <c r="T3929" i="11"/>
  <c r="AO3927" i="11"/>
  <c r="AP3927" i="11"/>
  <c r="U3927" i="11" s="1"/>
  <c r="AP3925" i="11"/>
  <c r="U3925" i="11" s="1"/>
  <c r="T3925" i="11"/>
  <c r="AO3923" i="11"/>
  <c r="AP3923" i="11"/>
  <c r="U3923" i="11" s="1"/>
  <c r="AP3921" i="11"/>
  <c r="U3921" i="11" s="1"/>
  <c r="T3921" i="11"/>
  <c r="AO3919" i="11"/>
  <c r="AP3919" i="11"/>
  <c r="U3919" i="11" s="1"/>
  <c r="AP3917" i="11"/>
  <c r="U3917" i="11" s="1"/>
  <c r="T3917" i="11"/>
  <c r="AO3915" i="11"/>
  <c r="AP3915" i="11"/>
  <c r="U3915" i="11" s="1"/>
  <c r="AP3913" i="11"/>
  <c r="U3913" i="11" s="1"/>
  <c r="T3913" i="11"/>
  <c r="AO3911" i="11"/>
  <c r="AP3911" i="11"/>
  <c r="U3911" i="11" s="1"/>
  <c r="AP3909" i="11"/>
  <c r="U3909" i="11" s="1"/>
  <c r="T3909" i="11"/>
  <c r="AO3907" i="11"/>
  <c r="AP3907" i="11"/>
  <c r="U3907" i="11" s="1"/>
  <c r="AP3905" i="11"/>
  <c r="U3905" i="11" s="1"/>
  <c r="T3905" i="11"/>
  <c r="AO3903" i="11"/>
  <c r="AP3903" i="11"/>
  <c r="U3903" i="11" s="1"/>
  <c r="AP3901" i="11"/>
  <c r="U3901" i="11" s="1"/>
  <c r="T3901" i="11"/>
  <c r="AO3899" i="11"/>
  <c r="AP3899" i="11"/>
  <c r="U3899" i="11" s="1"/>
  <c r="AP3897" i="11"/>
  <c r="U3897" i="11" s="1"/>
  <c r="T3897" i="11"/>
  <c r="AO3895" i="11"/>
  <c r="AP3895" i="11"/>
  <c r="U3895" i="11" s="1"/>
  <c r="AP3893" i="11"/>
  <c r="U3893" i="11" s="1"/>
  <c r="T3893" i="11"/>
  <c r="AO3891" i="11"/>
  <c r="AP3891" i="11"/>
  <c r="U3891" i="11" s="1"/>
  <c r="AP3889" i="11"/>
  <c r="U3889" i="11" s="1"/>
  <c r="T3889" i="11"/>
  <c r="AO3887" i="11"/>
  <c r="AP3887" i="11"/>
  <c r="U3887" i="11" s="1"/>
  <c r="AP3885" i="11"/>
  <c r="U3885" i="11" s="1"/>
  <c r="T3885" i="11"/>
  <c r="AO3883" i="11"/>
  <c r="AP3883" i="11"/>
  <c r="U3883" i="11" s="1"/>
  <c r="AP3881" i="11"/>
  <c r="U3881" i="11" s="1"/>
  <c r="T3881" i="11"/>
  <c r="AO3879" i="11"/>
  <c r="AP3879" i="11"/>
  <c r="U3879" i="11" s="1"/>
  <c r="AP3877" i="11"/>
  <c r="U3877" i="11" s="1"/>
  <c r="T3877" i="11"/>
  <c r="AO3875" i="11"/>
  <c r="AP3875" i="11"/>
  <c r="U3875" i="11" s="1"/>
  <c r="AP3873" i="11"/>
  <c r="U3873" i="11" s="1"/>
  <c r="T3873" i="11"/>
  <c r="AO3871" i="11"/>
  <c r="AP3871" i="11"/>
  <c r="U3871" i="11" s="1"/>
  <c r="AP3869" i="11"/>
  <c r="U3869" i="11" s="1"/>
  <c r="T3869" i="11"/>
  <c r="AO3867" i="11"/>
  <c r="AP3867" i="11"/>
  <c r="U3867" i="11" s="1"/>
  <c r="AP3865" i="11"/>
  <c r="U3865" i="11" s="1"/>
  <c r="T3865" i="11"/>
  <c r="AO3863" i="11"/>
  <c r="AP3863" i="11"/>
  <c r="U3863" i="11" s="1"/>
  <c r="AP3861" i="11"/>
  <c r="U3861" i="11" s="1"/>
  <c r="T3861" i="11"/>
  <c r="AO3859" i="11"/>
  <c r="AP3859" i="11"/>
  <c r="U3859" i="11" s="1"/>
  <c r="AP3857" i="11"/>
  <c r="U3857" i="11" s="1"/>
  <c r="T3857" i="11"/>
  <c r="AO3855" i="11"/>
  <c r="AP3855" i="11"/>
  <c r="U3855" i="11" s="1"/>
  <c r="AP3853" i="11"/>
  <c r="U3853" i="11" s="1"/>
  <c r="T3853" i="11"/>
  <c r="AO3851" i="11"/>
  <c r="AP3851" i="11"/>
  <c r="U3851" i="11" s="1"/>
  <c r="AP3849" i="11"/>
  <c r="U3849" i="11" s="1"/>
  <c r="T3849" i="11"/>
  <c r="AO3847" i="11"/>
  <c r="AP3847" i="11"/>
  <c r="U3847" i="11" s="1"/>
  <c r="AP3845" i="11"/>
  <c r="U3845" i="11" s="1"/>
  <c r="T3845" i="11"/>
  <c r="AO3843" i="11"/>
  <c r="AP3843" i="11"/>
  <c r="U3843" i="11" s="1"/>
  <c r="AP3841" i="11"/>
  <c r="U3841" i="11" s="1"/>
  <c r="T3841" i="11"/>
  <c r="AO3839" i="11"/>
  <c r="AP3839" i="11"/>
  <c r="U3839" i="11" s="1"/>
  <c r="AP3837" i="11"/>
  <c r="U3837" i="11" s="1"/>
  <c r="T3837" i="11"/>
  <c r="AO3835" i="11"/>
  <c r="AP3835" i="11"/>
  <c r="U3835" i="11" s="1"/>
  <c r="AP3833" i="11"/>
  <c r="U3833" i="11" s="1"/>
  <c r="T3833" i="11"/>
  <c r="AO3831" i="11"/>
  <c r="AP3831" i="11"/>
  <c r="U3831" i="11" s="1"/>
  <c r="AP3829" i="11"/>
  <c r="U3829" i="11" s="1"/>
  <c r="T3829" i="11"/>
  <c r="AO3827" i="11"/>
  <c r="AP3827" i="11"/>
  <c r="U3827" i="11" s="1"/>
  <c r="AP3825" i="11"/>
  <c r="U3825" i="11" s="1"/>
  <c r="T3825" i="11"/>
  <c r="AO3823" i="11"/>
  <c r="AP3823" i="11"/>
  <c r="U3823" i="11" s="1"/>
  <c r="AP3821" i="11"/>
  <c r="U3821" i="11" s="1"/>
  <c r="T3821" i="11"/>
  <c r="AO3819" i="11"/>
  <c r="AP3819" i="11"/>
  <c r="U3819" i="11" s="1"/>
  <c r="AP3817" i="11"/>
  <c r="U3817" i="11" s="1"/>
  <c r="T3817" i="11"/>
  <c r="AO3815" i="11"/>
  <c r="AP3815" i="11"/>
  <c r="U3815" i="11" s="1"/>
  <c r="AP3813" i="11"/>
  <c r="U3813" i="11" s="1"/>
  <c r="T3813" i="11"/>
  <c r="AO3811" i="11"/>
  <c r="AP3811" i="11"/>
  <c r="U3811" i="11" s="1"/>
  <c r="AP3809" i="11"/>
  <c r="U3809" i="11" s="1"/>
  <c r="T3809" i="11"/>
  <c r="AO3807" i="11"/>
  <c r="AP3807" i="11"/>
  <c r="U3807" i="11" s="1"/>
  <c r="AP3805" i="11"/>
  <c r="U3805" i="11" s="1"/>
  <c r="T3805" i="11"/>
  <c r="AO3803" i="11"/>
  <c r="AP3803" i="11"/>
  <c r="U3803" i="11" s="1"/>
  <c r="AP3801" i="11"/>
  <c r="U3801" i="11" s="1"/>
  <c r="T3801" i="11"/>
  <c r="AO3799" i="11"/>
  <c r="AP3799" i="11"/>
  <c r="U3799" i="11" s="1"/>
  <c r="AP3797" i="11"/>
  <c r="U3797" i="11" s="1"/>
  <c r="T3797" i="11"/>
  <c r="AO3795" i="11"/>
  <c r="AP3795" i="11"/>
  <c r="U3795" i="11" s="1"/>
  <c r="T3785" i="11"/>
  <c r="T3783" i="11"/>
  <c r="T3781" i="11"/>
  <c r="T3779" i="11"/>
  <c r="T3777" i="11"/>
  <c r="T3775" i="11"/>
  <c r="T3773" i="11"/>
  <c r="T3771" i="11"/>
  <c r="T3769" i="11"/>
  <c r="T3767" i="11"/>
  <c r="T3765" i="11"/>
  <c r="T3763" i="11"/>
  <c r="T3761" i="11"/>
  <c r="T3759" i="11"/>
  <c r="T3757" i="11"/>
  <c r="T3755" i="11"/>
  <c r="T3753" i="11"/>
  <c r="T3751" i="11"/>
  <c r="T3749" i="11"/>
  <c r="T3747" i="11"/>
  <c r="T3745" i="11"/>
  <c r="T3743" i="11"/>
  <c r="T3741" i="11"/>
  <c r="T3739" i="11"/>
  <c r="T3737" i="11"/>
  <c r="T3735" i="11"/>
  <c r="T3733" i="11"/>
  <c r="T3731" i="11"/>
  <c r="T3729" i="11"/>
  <c r="T3727" i="11"/>
  <c r="T3725" i="11"/>
  <c r="T3723" i="11"/>
  <c r="T3721" i="11"/>
  <c r="AO3718" i="11"/>
  <c r="AO3714" i="11"/>
  <c r="AO3710" i="11"/>
  <c r="AO3706" i="11"/>
  <c r="AO3702" i="11"/>
  <c r="AO3698" i="11"/>
  <c r="AO3694" i="11"/>
  <c r="AO3690" i="11"/>
  <c r="AO3686" i="11"/>
  <c r="AO3682" i="11"/>
  <c r="AO3678" i="11"/>
  <c r="AO3674" i="11"/>
  <c r="AO3670" i="11"/>
  <c r="AO3666" i="11"/>
  <c r="AO3662" i="11"/>
  <c r="AO3658" i="11"/>
  <c r="AO3654" i="11"/>
  <c r="AO3650" i="11"/>
  <c r="AO3646" i="11"/>
  <c r="AO3642" i="11"/>
  <c r="AO3638" i="11"/>
  <c r="AO3634" i="11"/>
  <c r="AO3630" i="11"/>
  <c r="AO3626" i="11"/>
  <c r="AO3622" i="11"/>
  <c r="AP3790" i="11"/>
  <c r="U3790" i="11" s="1"/>
  <c r="AP3786" i="11"/>
  <c r="U3786" i="11" s="1"/>
  <c r="AP3718" i="11"/>
  <c r="U3718" i="11" s="1"/>
  <c r="T3718" i="11"/>
  <c r="AO3717" i="11"/>
  <c r="AP3714" i="11"/>
  <c r="U3714" i="11" s="1"/>
  <c r="T3714" i="11"/>
  <c r="AO3713" i="11"/>
  <c r="AP3710" i="11"/>
  <c r="U3710" i="11" s="1"/>
  <c r="T3710" i="11"/>
  <c r="AO3709" i="11"/>
  <c r="AP3706" i="11"/>
  <c r="U3706" i="11" s="1"/>
  <c r="T3706" i="11"/>
  <c r="AO3705" i="11"/>
  <c r="AP3702" i="11"/>
  <c r="U3702" i="11" s="1"/>
  <c r="T3702" i="11"/>
  <c r="AO3701" i="11"/>
  <c r="AP3698" i="11"/>
  <c r="U3698" i="11" s="1"/>
  <c r="T3698" i="11"/>
  <c r="AO3697" i="11"/>
  <c r="AP3694" i="11"/>
  <c r="U3694" i="11" s="1"/>
  <c r="T3694" i="11"/>
  <c r="AO3693" i="11"/>
  <c r="AP3690" i="11"/>
  <c r="U3690" i="11" s="1"/>
  <c r="T3690" i="11"/>
  <c r="AO3689" i="11"/>
  <c r="AP3686" i="11"/>
  <c r="U3686" i="11" s="1"/>
  <c r="T3686" i="11"/>
  <c r="AO3685" i="11"/>
  <c r="AP3682" i="11"/>
  <c r="U3682" i="11" s="1"/>
  <c r="T3682" i="11"/>
  <c r="AO3681" i="11"/>
  <c r="AP3678" i="11"/>
  <c r="U3678" i="11" s="1"/>
  <c r="T3678" i="11"/>
  <c r="AO3677" i="11"/>
  <c r="AP3674" i="11"/>
  <c r="U3674" i="11" s="1"/>
  <c r="T3674" i="11"/>
  <c r="AO3673" i="11"/>
  <c r="AP3670" i="11"/>
  <c r="U3670" i="11" s="1"/>
  <c r="T3670" i="11"/>
  <c r="AO3669" i="11"/>
  <c r="AP3666" i="11"/>
  <c r="U3666" i="11" s="1"/>
  <c r="T3666" i="11"/>
  <c r="AO3665" i="11"/>
  <c r="AP3662" i="11"/>
  <c r="U3662" i="11" s="1"/>
  <c r="T3662" i="11"/>
  <c r="AO3661" i="11"/>
  <c r="AP3658" i="11"/>
  <c r="U3658" i="11" s="1"/>
  <c r="T3658" i="11"/>
  <c r="AO3657" i="11"/>
  <c r="AP3654" i="11"/>
  <c r="U3654" i="11" s="1"/>
  <c r="T3654" i="11"/>
  <c r="AO3653" i="11"/>
  <c r="AP3650" i="11"/>
  <c r="U3650" i="11" s="1"/>
  <c r="T3650" i="11"/>
  <c r="AO3649" i="11"/>
  <c r="AP3646" i="11"/>
  <c r="U3646" i="11" s="1"/>
  <c r="T3646" i="11"/>
  <c r="AO3645" i="11"/>
  <c r="AP3642" i="11"/>
  <c r="U3642" i="11" s="1"/>
  <c r="T3642" i="11"/>
  <c r="AO3641" i="11"/>
  <c r="AP3638" i="11"/>
  <c r="U3638" i="11" s="1"/>
  <c r="T3638" i="11"/>
  <c r="AO3637" i="11"/>
  <c r="AP3634" i="11"/>
  <c r="U3634" i="11" s="1"/>
  <c r="T3634" i="11"/>
  <c r="AO3633" i="11"/>
  <c r="AP3630" i="11"/>
  <c r="U3630" i="11" s="1"/>
  <c r="T3630" i="11"/>
  <c r="AO3629" i="11"/>
  <c r="AP3626" i="11"/>
  <c r="U3626" i="11" s="1"/>
  <c r="T3626" i="11"/>
  <c r="AO3625" i="11"/>
  <c r="AP3622" i="11"/>
  <c r="U3622" i="11" s="1"/>
  <c r="T3622" i="11"/>
  <c r="AO3621" i="11"/>
  <c r="T3786" i="11"/>
  <c r="T3784" i="11"/>
  <c r="T3782" i="11"/>
  <c r="T3780" i="11"/>
  <c r="T3778" i="11"/>
  <c r="T3776" i="11"/>
  <c r="T3774" i="11"/>
  <c r="T3772" i="11"/>
  <c r="T3770" i="11"/>
  <c r="T3768" i="11"/>
  <c r="T3766" i="11"/>
  <c r="T3764" i="11"/>
  <c r="T3762" i="11"/>
  <c r="T3760" i="11"/>
  <c r="T3758" i="11"/>
  <c r="T3756" i="11"/>
  <c r="T3754" i="11"/>
  <c r="T3752" i="11"/>
  <c r="T3750" i="11"/>
  <c r="T3748" i="11"/>
  <c r="T3746" i="11"/>
  <c r="T3744" i="11"/>
  <c r="T3742" i="11"/>
  <c r="T3740" i="11"/>
  <c r="T3738" i="11"/>
  <c r="T3736" i="11"/>
  <c r="T3734" i="11"/>
  <c r="T3732" i="11"/>
  <c r="T3730" i="11"/>
  <c r="T3728" i="11"/>
  <c r="T3726" i="11"/>
  <c r="T3724" i="11"/>
  <c r="T3722" i="11"/>
  <c r="T3720" i="11"/>
  <c r="AO3716" i="11"/>
  <c r="AO3712" i="11"/>
  <c r="AO3708" i="11"/>
  <c r="AO3704" i="11"/>
  <c r="AO3700" i="11"/>
  <c r="AO3696" i="11"/>
  <c r="AO3692" i="11"/>
  <c r="AO3688" i="11"/>
  <c r="AO3684" i="11"/>
  <c r="AO3680" i="11"/>
  <c r="AO3676" i="11"/>
  <c r="AO3672" i="11"/>
  <c r="AO3668" i="11"/>
  <c r="AO3664" i="11"/>
  <c r="AO3660" i="11"/>
  <c r="AO3656" i="11"/>
  <c r="AO3652" i="11"/>
  <c r="AO3648" i="11"/>
  <c r="AO3644" i="11"/>
  <c r="AO3640" i="11"/>
  <c r="AO3636" i="11"/>
  <c r="AO3632" i="11"/>
  <c r="AO3628" i="11"/>
  <c r="AO3624" i="11"/>
  <c r="AO3620" i="11"/>
  <c r="AO3715" i="11"/>
  <c r="AO3711" i="11"/>
  <c r="AO3707" i="11"/>
  <c r="AO3703" i="11"/>
  <c r="AO3699" i="11"/>
  <c r="AO3695" i="11"/>
  <c r="AO3691" i="11"/>
  <c r="AO3687" i="11"/>
  <c r="AO3683" i="11"/>
  <c r="AO3679" i="11"/>
  <c r="AO3675" i="11"/>
  <c r="AO3671" i="11"/>
  <c r="AO3667" i="11"/>
  <c r="AO3663" i="11"/>
  <c r="AO3659" i="11"/>
  <c r="AO3655" i="11"/>
  <c r="AO3651" i="11"/>
  <c r="AO3647" i="11"/>
  <c r="AO3643" i="11"/>
  <c r="AO3639" i="11"/>
  <c r="AO3635" i="11"/>
  <c r="AO3631" i="11"/>
  <c r="AO3627" i="11"/>
  <c r="AO3623" i="11"/>
  <c r="AO3611" i="11"/>
  <c r="AO3607" i="11"/>
  <c r="AO3603" i="11"/>
  <c r="AO3599" i="11"/>
  <c r="AO3595" i="11"/>
  <c r="AO3591" i="11"/>
  <c r="AO3587" i="11"/>
  <c r="AO3583" i="11"/>
  <c r="AO3579" i="11"/>
  <c r="AO3575" i="11"/>
  <c r="AO3571" i="11"/>
  <c r="AO3567" i="11"/>
  <c r="AO3563" i="11"/>
  <c r="AO3559" i="11"/>
  <c r="AO3555" i="11"/>
  <c r="AO3551" i="11"/>
  <c r="AO3547" i="11"/>
  <c r="AO3543" i="11"/>
  <c r="AO3539" i="11"/>
  <c r="AO3535" i="11"/>
  <c r="AO3531" i="11"/>
  <c r="AO3527" i="11"/>
  <c r="AO3523" i="11"/>
  <c r="AO3519" i="11"/>
  <c r="AO3515" i="11"/>
  <c r="AO3511" i="11"/>
  <c r="AO3507" i="11"/>
  <c r="AO3503" i="11"/>
  <c r="AO3499" i="11"/>
  <c r="AO3495" i="11"/>
  <c r="AO3491" i="11"/>
  <c r="AO3487" i="11"/>
  <c r="AO3483" i="11"/>
  <c r="AO3479" i="11"/>
  <c r="AP3473" i="11"/>
  <c r="U3473" i="11" s="1"/>
  <c r="AO3467" i="11"/>
  <c r="T3467" i="11"/>
  <c r="AO3464" i="11"/>
  <c r="AP3457" i="11"/>
  <c r="U3457" i="11" s="1"/>
  <c r="AO3451" i="11"/>
  <c r="T3451" i="11"/>
  <c r="AO3448" i="11"/>
  <c r="AP3441" i="11"/>
  <c r="U3441" i="11" s="1"/>
  <c r="AO3435" i="11"/>
  <c r="T3435" i="11"/>
  <c r="AO3432" i="11"/>
  <c r="AP3425" i="11"/>
  <c r="U3425" i="11" s="1"/>
  <c r="AO3419" i="11"/>
  <c r="T3419" i="11"/>
  <c r="AO3416" i="11"/>
  <c r="AP3409" i="11"/>
  <c r="U3409" i="11" s="1"/>
  <c r="AO3403" i="11"/>
  <c r="T3403" i="11"/>
  <c r="AO3400" i="11"/>
  <c r="AP3393" i="11"/>
  <c r="U3393" i="11" s="1"/>
  <c r="AO3387" i="11"/>
  <c r="T3387" i="11"/>
  <c r="AO3384" i="11"/>
  <c r="AP3377" i="11"/>
  <c r="U3377" i="11" s="1"/>
  <c r="AO3371" i="11"/>
  <c r="T3371" i="11"/>
  <c r="AO3368" i="11"/>
  <c r="AP3361" i="11"/>
  <c r="U3361" i="11" s="1"/>
  <c r="AO3355" i="11"/>
  <c r="T3355" i="11"/>
  <c r="AO3352" i="11"/>
  <c r="AP3345" i="11"/>
  <c r="U3345" i="11" s="1"/>
  <c r="AO3339" i="11"/>
  <c r="T3339" i="11"/>
  <c r="AO3336" i="11"/>
  <c r="AP3329" i="11"/>
  <c r="U3329" i="11" s="1"/>
  <c r="T3323" i="11"/>
  <c r="AO3320" i="11"/>
  <c r="T3315" i="11"/>
  <c r="T3312" i="11"/>
  <c r="T3305" i="11"/>
  <c r="AO3303" i="11"/>
  <c r="AP3299" i="11"/>
  <c r="U3299" i="11" s="1"/>
  <c r="AO3299" i="11"/>
  <c r="T3298" i="11"/>
  <c r="AO3292" i="11"/>
  <c r="AP3292" i="11"/>
  <c r="U3292" i="11" s="1"/>
  <c r="T3291" i="11"/>
  <c r="T3280" i="11"/>
  <c r="T3276" i="11"/>
  <c r="T3263" i="11"/>
  <c r="AP3259" i="11"/>
  <c r="U3259" i="11" s="1"/>
  <c r="AO3259" i="11"/>
  <c r="T3250" i="11"/>
  <c r="AP3246" i="11"/>
  <c r="U3246" i="11" s="1"/>
  <c r="AO3246" i="11"/>
  <c r="T3231" i="11"/>
  <c r="AP3227" i="11"/>
  <c r="U3227" i="11" s="1"/>
  <c r="AO3227" i="11"/>
  <c r="T3218" i="11"/>
  <c r="AP3214" i="11"/>
  <c r="U3214" i="11" s="1"/>
  <c r="AO3214" i="11"/>
  <c r="T3199" i="11"/>
  <c r="AP3195" i="11"/>
  <c r="U3195" i="11" s="1"/>
  <c r="AO3195" i="11"/>
  <c r="T3186" i="11"/>
  <c r="AP3182" i="11"/>
  <c r="U3182" i="11" s="1"/>
  <c r="AO3182" i="11"/>
  <c r="T3167" i="11"/>
  <c r="AP3163" i="11"/>
  <c r="U3163" i="11" s="1"/>
  <c r="AO3163" i="11"/>
  <c r="T3154" i="11"/>
  <c r="AP3150" i="11"/>
  <c r="U3150" i="11" s="1"/>
  <c r="AO3150" i="11"/>
  <c r="T3135" i="11"/>
  <c r="AP3131" i="11"/>
  <c r="U3131" i="11" s="1"/>
  <c r="AO3131" i="11"/>
  <c r="AP3125" i="11"/>
  <c r="U3125" i="11" s="1"/>
  <c r="AO3125" i="11"/>
  <c r="T3120" i="11"/>
  <c r="T3109" i="11"/>
  <c r="T3105" i="11"/>
  <c r="AP3100" i="11"/>
  <c r="U3100" i="11" s="1"/>
  <c r="AO3100" i="11"/>
  <c r="T3091" i="11"/>
  <c r="T3084" i="11"/>
  <c r="AO3476" i="11"/>
  <c r="AP3469" i="11"/>
  <c r="U3469" i="11" s="1"/>
  <c r="T3463" i="11"/>
  <c r="AO3460" i="11"/>
  <c r="AP3453" i="11"/>
  <c r="U3453" i="11" s="1"/>
  <c r="T3447" i="11"/>
  <c r="AO3444" i="11"/>
  <c r="AP3437" i="11"/>
  <c r="U3437" i="11" s="1"/>
  <c r="T3431" i="11"/>
  <c r="AO3428" i="11"/>
  <c r="AP3421" i="11"/>
  <c r="U3421" i="11" s="1"/>
  <c r="T3415" i="11"/>
  <c r="AO3412" i="11"/>
  <c r="AP3405" i="11"/>
  <c r="U3405" i="11" s="1"/>
  <c r="T3399" i="11"/>
  <c r="AO3396" i="11"/>
  <c r="AP3389" i="11"/>
  <c r="U3389" i="11" s="1"/>
  <c r="T3383" i="11"/>
  <c r="AO3380" i="11"/>
  <c r="AP3373" i="11"/>
  <c r="U3373" i="11" s="1"/>
  <c r="T3367" i="11"/>
  <c r="AO3364" i="11"/>
  <c r="AP3357" i="11"/>
  <c r="U3357" i="11" s="1"/>
  <c r="T3351" i="11"/>
  <c r="AO3348" i="11"/>
  <c r="AP3341" i="11"/>
  <c r="U3341" i="11" s="1"/>
  <c r="T3335" i="11"/>
  <c r="AO3332" i="11"/>
  <c r="AP3331" i="11"/>
  <c r="U3331" i="11" s="1"/>
  <c r="AP3325" i="11"/>
  <c r="U3325" i="11" s="1"/>
  <c r="T3319" i="11"/>
  <c r="AP3313" i="11"/>
  <c r="U3313" i="11" s="1"/>
  <c r="AO3308" i="11"/>
  <c r="AP3308" i="11"/>
  <c r="U3308" i="11" s="1"/>
  <c r="T3307" i="11"/>
  <c r="T3296" i="11"/>
  <c r="T3292" i="11"/>
  <c r="AO3288" i="11"/>
  <c r="AP3288" i="11"/>
  <c r="U3288" i="11" s="1"/>
  <c r="AP3285" i="11"/>
  <c r="U3285" i="11" s="1"/>
  <c r="AO3285" i="11"/>
  <c r="AP3281" i="11"/>
  <c r="U3281" i="11" s="1"/>
  <c r="AO3281" i="11"/>
  <c r="AP3270" i="11"/>
  <c r="U3270" i="11" s="1"/>
  <c r="AO3270" i="11"/>
  <c r="T3255" i="11"/>
  <c r="AP3251" i="11"/>
  <c r="U3251" i="11" s="1"/>
  <c r="AO3251" i="11"/>
  <c r="T3242" i="11"/>
  <c r="AP3238" i="11"/>
  <c r="U3238" i="11" s="1"/>
  <c r="AO3238" i="11"/>
  <c r="T3223" i="11"/>
  <c r="AP3219" i="11"/>
  <c r="U3219" i="11" s="1"/>
  <c r="AO3219" i="11"/>
  <c r="T3210" i="11"/>
  <c r="AP3206" i="11"/>
  <c r="U3206" i="11" s="1"/>
  <c r="AO3206" i="11"/>
  <c r="T3191" i="11"/>
  <c r="AP3187" i="11"/>
  <c r="U3187" i="11" s="1"/>
  <c r="AO3187" i="11"/>
  <c r="T3178" i="11"/>
  <c r="AP3174" i="11"/>
  <c r="U3174" i="11" s="1"/>
  <c r="AO3174" i="11"/>
  <c r="T3159" i="11"/>
  <c r="AP3155" i="11"/>
  <c r="U3155" i="11" s="1"/>
  <c r="AO3155" i="11"/>
  <c r="T3146" i="11"/>
  <c r="AP3142" i="11"/>
  <c r="U3142" i="11" s="1"/>
  <c r="AO3142" i="11"/>
  <c r="AP3121" i="11"/>
  <c r="U3121" i="11" s="1"/>
  <c r="AO3121" i="11"/>
  <c r="T3102" i="11"/>
  <c r="AP3093" i="11"/>
  <c r="U3093" i="11" s="1"/>
  <c r="AO3093" i="11"/>
  <c r="T3088" i="11"/>
  <c r="T3077" i="11"/>
  <c r="T3067" i="11"/>
  <c r="AO2952" i="11"/>
  <c r="AP2952" i="11"/>
  <c r="U2952" i="11" s="1"/>
  <c r="AP2758" i="11"/>
  <c r="U2758" i="11" s="1"/>
  <c r="AP2728" i="11"/>
  <c r="U2728" i="11" s="1"/>
  <c r="AP2502" i="11"/>
  <c r="U2502" i="11" s="1"/>
  <c r="AO2502" i="11"/>
  <c r="T2500" i="11"/>
  <c r="AP2470" i="11"/>
  <c r="U2470" i="11" s="1"/>
  <c r="AO2470" i="11"/>
  <c r="T2468" i="11"/>
  <c r="AP2438" i="11"/>
  <c r="U2438" i="11" s="1"/>
  <c r="AO2438" i="11"/>
  <c r="T2436" i="11"/>
  <c r="AP2406" i="11"/>
  <c r="U2406" i="11" s="1"/>
  <c r="AO2406" i="11"/>
  <c r="T2404" i="11"/>
  <c r="T3475" i="11"/>
  <c r="AO3472" i="11"/>
  <c r="AP3465" i="11"/>
  <c r="U3465" i="11" s="1"/>
  <c r="T3459" i="11"/>
  <c r="AO3456" i="11"/>
  <c r="AP3449" i="11"/>
  <c r="U3449" i="11" s="1"/>
  <c r="T3443" i="11"/>
  <c r="AO3440" i="11"/>
  <c r="AP3433" i="11"/>
  <c r="U3433" i="11" s="1"/>
  <c r="T3427" i="11"/>
  <c r="AO3424" i="11"/>
  <c r="AP3417" i="11"/>
  <c r="U3417" i="11" s="1"/>
  <c r="T3411" i="11"/>
  <c r="AO3408" i="11"/>
  <c r="AP3401" i="11"/>
  <c r="U3401" i="11" s="1"/>
  <c r="T3395" i="11"/>
  <c r="AO3392" i="11"/>
  <c r="AP3385" i="11"/>
  <c r="U3385" i="11" s="1"/>
  <c r="T3379" i="11"/>
  <c r="AO3376" i="11"/>
  <c r="AP3369" i="11"/>
  <c r="U3369" i="11" s="1"/>
  <c r="T3363" i="11"/>
  <c r="AO3360" i="11"/>
  <c r="AP3353" i="11"/>
  <c r="U3353" i="11" s="1"/>
  <c r="T3347" i="11"/>
  <c r="AO3344" i="11"/>
  <c r="AP3337" i="11"/>
  <c r="U3337" i="11" s="1"/>
  <c r="AP3336" i="11"/>
  <c r="U3336" i="11" s="1"/>
  <c r="T3331" i="11"/>
  <c r="AO3329" i="11"/>
  <c r="AO3328" i="11"/>
  <c r="AP3321" i="11"/>
  <c r="U3321" i="11" s="1"/>
  <c r="AP3320" i="11"/>
  <c r="U3320" i="11" s="1"/>
  <c r="AP3317" i="11"/>
  <c r="U3317" i="11" s="1"/>
  <c r="AO3317" i="11"/>
  <c r="AP3315" i="11"/>
  <c r="U3315" i="11" s="1"/>
  <c r="T3314" i="11"/>
  <c r="T3308" i="11"/>
  <c r="AO3304" i="11"/>
  <c r="AP3304" i="11"/>
  <c r="U3304" i="11" s="1"/>
  <c r="AP3303" i="11"/>
  <c r="U3303" i="11" s="1"/>
  <c r="AP3301" i="11"/>
  <c r="U3301" i="11" s="1"/>
  <c r="AO3301" i="11"/>
  <c r="AP3297" i="11"/>
  <c r="U3297" i="11" s="1"/>
  <c r="AO3297" i="11"/>
  <c r="AP3286" i="11"/>
  <c r="U3286" i="11" s="1"/>
  <c r="AP3279" i="11"/>
  <c r="U3279" i="11" s="1"/>
  <c r="T3279" i="11"/>
  <c r="AO3278" i="11"/>
  <c r="T3278" i="11"/>
  <c r="T3266" i="11"/>
  <c r="AP3262" i="11"/>
  <c r="U3262" i="11" s="1"/>
  <c r="AO3262" i="11"/>
  <c r="T3247" i="11"/>
  <c r="AP3243" i="11"/>
  <c r="U3243" i="11" s="1"/>
  <c r="AO3243" i="11"/>
  <c r="T3234" i="11"/>
  <c r="AP3230" i="11"/>
  <c r="U3230" i="11" s="1"/>
  <c r="AO3230" i="11"/>
  <c r="T3215" i="11"/>
  <c r="AP3211" i="11"/>
  <c r="U3211" i="11" s="1"/>
  <c r="AO3211" i="11"/>
  <c r="T3202" i="11"/>
  <c r="AP3198" i="11"/>
  <c r="U3198" i="11" s="1"/>
  <c r="AO3198" i="11"/>
  <c r="T3183" i="11"/>
  <c r="AP3179" i="11"/>
  <c r="U3179" i="11" s="1"/>
  <c r="AO3179" i="11"/>
  <c r="T3170" i="11"/>
  <c r="AP3166" i="11"/>
  <c r="U3166" i="11" s="1"/>
  <c r="AO3166" i="11"/>
  <c r="T3151" i="11"/>
  <c r="AP3147" i="11"/>
  <c r="U3147" i="11" s="1"/>
  <c r="AO3147" i="11"/>
  <c r="T3138" i="11"/>
  <c r="AP3134" i="11"/>
  <c r="U3134" i="11" s="1"/>
  <c r="AO3134" i="11"/>
  <c r="AP3114" i="11"/>
  <c r="U3114" i="11" s="1"/>
  <c r="AO3114" i="11"/>
  <c r="AP3104" i="11"/>
  <c r="U3104" i="11" s="1"/>
  <c r="AO3104" i="11"/>
  <c r="AP3103" i="11"/>
  <c r="U3103" i="11" s="1"/>
  <c r="AO3103" i="11"/>
  <c r="AP3089" i="11"/>
  <c r="U3089" i="11" s="1"/>
  <c r="AO3089" i="11"/>
  <c r="AO2840" i="11"/>
  <c r="AP2840" i="11"/>
  <c r="U2840" i="11" s="1"/>
  <c r="AP2832" i="11"/>
  <c r="U2832" i="11" s="1"/>
  <c r="AP2826" i="11"/>
  <c r="U2826" i="11" s="1"/>
  <c r="AP3477" i="11"/>
  <c r="U3477" i="11" s="1"/>
  <c r="T3471" i="11"/>
  <c r="AO3468" i="11"/>
  <c r="AP3461" i="11"/>
  <c r="U3461" i="11" s="1"/>
  <c r="T3455" i="11"/>
  <c r="AO3452" i="11"/>
  <c r="AP3445" i="11"/>
  <c r="U3445" i="11" s="1"/>
  <c r="T3439" i="11"/>
  <c r="AO3436" i="11"/>
  <c r="AP3429" i="11"/>
  <c r="U3429" i="11" s="1"/>
  <c r="T3423" i="11"/>
  <c r="AO3420" i="11"/>
  <c r="AP3413" i="11"/>
  <c r="U3413" i="11" s="1"/>
  <c r="T3407" i="11"/>
  <c r="AO3404" i="11"/>
  <c r="AP3397" i="11"/>
  <c r="U3397" i="11" s="1"/>
  <c r="T3391" i="11"/>
  <c r="AO3388" i="11"/>
  <c r="AP3381" i="11"/>
  <c r="U3381" i="11" s="1"/>
  <c r="T3375" i="11"/>
  <c r="AO3372" i="11"/>
  <c r="AP3365" i="11"/>
  <c r="U3365" i="11" s="1"/>
  <c r="T3359" i="11"/>
  <c r="AO3356" i="11"/>
  <c r="AP3349" i="11"/>
  <c r="U3349" i="11" s="1"/>
  <c r="T3343" i="11"/>
  <c r="AO3340" i="11"/>
  <c r="AP3333" i="11"/>
  <c r="U3333" i="11" s="1"/>
  <c r="T3327" i="11"/>
  <c r="AO3324" i="11"/>
  <c r="AO3312" i="11"/>
  <c r="T3311" i="11"/>
  <c r="AO3310" i="11"/>
  <c r="AP3302" i="11"/>
  <c r="U3302" i="11" s="1"/>
  <c r="AP3295" i="11"/>
  <c r="U3295" i="11" s="1"/>
  <c r="T3295" i="11"/>
  <c r="AO3294" i="11"/>
  <c r="T3294" i="11"/>
  <c r="T3289" i="11"/>
  <c r="AO3287" i="11"/>
  <c r="AP3283" i="11"/>
  <c r="U3283" i="11" s="1"/>
  <c r="AO3283" i="11"/>
  <c r="T3282" i="11"/>
  <c r="AO3276" i="11"/>
  <c r="AP3276" i="11"/>
  <c r="U3276" i="11" s="1"/>
  <c r="T3275" i="11"/>
  <c r="T3271" i="11"/>
  <c r="AP3267" i="11"/>
  <c r="U3267" i="11" s="1"/>
  <c r="AO3267" i="11"/>
  <c r="T3258" i="11"/>
  <c r="AP3254" i="11"/>
  <c r="U3254" i="11" s="1"/>
  <c r="AO3254" i="11"/>
  <c r="T3239" i="11"/>
  <c r="AP3235" i="11"/>
  <c r="U3235" i="11" s="1"/>
  <c r="AO3235" i="11"/>
  <c r="T3226" i="11"/>
  <c r="AP3222" i="11"/>
  <c r="U3222" i="11" s="1"/>
  <c r="AO3222" i="11"/>
  <c r="T3207" i="11"/>
  <c r="AP3203" i="11"/>
  <c r="U3203" i="11" s="1"/>
  <c r="AO3203" i="11"/>
  <c r="T3194" i="11"/>
  <c r="AP3190" i="11"/>
  <c r="U3190" i="11" s="1"/>
  <c r="AO3190" i="11"/>
  <c r="T3175" i="11"/>
  <c r="AP3171" i="11"/>
  <c r="U3171" i="11" s="1"/>
  <c r="AO3171" i="11"/>
  <c r="T3162" i="11"/>
  <c r="AP3158" i="11"/>
  <c r="U3158" i="11" s="1"/>
  <c r="AO3158" i="11"/>
  <c r="T3143" i="11"/>
  <c r="AP3139" i="11"/>
  <c r="U3139" i="11" s="1"/>
  <c r="AO3139" i="11"/>
  <c r="T3130" i="11"/>
  <c r="T3123" i="11"/>
  <c r="T3116" i="11"/>
  <c r="AP3082" i="11"/>
  <c r="U3082" i="11" s="1"/>
  <c r="AO3082" i="11"/>
  <c r="T3062" i="11"/>
  <c r="AP3058" i="11"/>
  <c r="U3058" i="11" s="1"/>
  <c r="AO3058" i="11"/>
  <c r="T3043" i="11"/>
  <c r="AP3039" i="11"/>
  <c r="U3039" i="11" s="1"/>
  <c r="AO3039" i="11"/>
  <c r="T3030" i="11"/>
  <c r="AP3026" i="11"/>
  <c r="U3026" i="11" s="1"/>
  <c r="AO3026" i="11"/>
  <c r="AO2920" i="11"/>
  <c r="AP2920" i="11"/>
  <c r="U2920" i="11" s="1"/>
  <c r="AP3305" i="11"/>
  <c r="U3305" i="11" s="1"/>
  <c r="T3299" i="11"/>
  <c r="AO3296" i="11"/>
  <c r="AP3289" i="11"/>
  <c r="U3289" i="11" s="1"/>
  <c r="T3283" i="11"/>
  <c r="AO3280" i="11"/>
  <c r="AP3273" i="11"/>
  <c r="U3273" i="11" s="1"/>
  <c r="T3272" i="11"/>
  <c r="AP3268" i="11"/>
  <c r="U3268" i="11" s="1"/>
  <c r="AP3265" i="11"/>
  <c r="U3265" i="11" s="1"/>
  <c r="T3264" i="11"/>
  <c r="AP3260" i="11"/>
  <c r="U3260" i="11" s="1"/>
  <c r="AP3257" i="11"/>
  <c r="U3257" i="11" s="1"/>
  <c r="T3256" i="11"/>
  <c r="AP3252" i="11"/>
  <c r="U3252" i="11" s="1"/>
  <c r="AP3249" i="11"/>
  <c r="U3249" i="11" s="1"/>
  <c r="T3248" i="11"/>
  <c r="AP3244" i="11"/>
  <c r="U3244" i="11" s="1"/>
  <c r="AP3241" i="11"/>
  <c r="U3241" i="11" s="1"/>
  <c r="T3240" i="11"/>
  <c r="AP3236" i="11"/>
  <c r="U3236" i="11" s="1"/>
  <c r="AP3233" i="11"/>
  <c r="U3233" i="11" s="1"/>
  <c r="T3232" i="11"/>
  <c r="AP3228" i="11"/>
  <c r="U3228" i="11" s="1"/>
  <c r="AP3225" i="11"/>
  <c r="U3225" i="11" s="1"/>
  <c r="T3224" i="11"/>
  <c r="AP3220" i="11"/>
  <c r="U3220" i="11" s="1"/>
  <c r="AP3217" i="11"/>
  <c r="U3217" i="11" s="1"/>
  <c r="T3216" i="11"/>
  <c r="AP3212" i="11"/>
  <c r="U3212" i="11" s="1"/>
  <c r="AP3209" i="11"/>
  <c r="U3209" i="11" s="1"/>
  <c r="T3208" i="11"/>
  <c r="AP3204" i="11"/>
  <c r="U3204" i="11" s="1"/>
  <c r="AP3201" i="11"/>
  <c r="U3201" i="11" s="1"/>
  <c r="T3200" i="11"/>
  <c r="AP3196" i="11"/>
  <c r="U3196" i="11" s="1"/>
  <c r="AP3193" i="11"/>
  <c r="U3193" i="11" s="1"/>
  <c r="T3192" i="11"/>
  <c r="AP3188" i="11"/>
  <c r="U3188" i="11" s="1"/>
  <c r="AP3185" i="11"/>
  <c r="U3185" i="11" s="1"/>
  <c r="T3184" i="11"/>
  <c r="AP3180" i="11"/>
  <c r="U3180" i="11" s="1"/>
  <c r="AP3177" i="11"/>
  <c r="U3177" i="11" s="1"/>
  <c r="T3176" i="11"/>
  <c r="AP3172" i="11"/>
  <c r="U3172" i="11" s="1"/>
  <c r="AP3169" i="11"/>
  <c r="U3169" i="11" s="1"/>
  <c r="T3168" i="11"/>
  <c r="AP3164" i="11"/>
  <c r="U3164" i="11" s="1"/>
  <c r="AP3161" i="11"/>
  <c r="U3161" i="11" s="1"/>
  <c r="T3160" i="11"/>
  <c r="AP3156" i="11"/>
  <c r="U3156" i="11" s="1"/>
  <c r="AP3153" i="11"/>
  <c r="U3153" i="11" s="1"/>
  <c r="T3152" i="11"/>
  <c r="AP3148" i="11"/>
  <c r="U3148" i="11" s="1"/>
  <c r="AP3145" i="11"/>
  <c r="U3145" i="11" s="1"/>
  <c r="T3144" i="11"/>
  <c r="AP3140" i="11"/>
  <c r="U3140" i="11" s="1"/>
  <c r="AP3137" i="11"/>
  <c r="U3137" i="11" s="1"/>
  <c r="T3136" i="11"/>
  <c r="AP3132" i="11"/>
  <c r="U3132" i="11" s="1"/>
  <c r="AP3129" i="11"/>
  <c r="U3129" i="11" s="1"/>
  <c r="T3128" i="11"/>
  <c r="T3124" i="11"/>
  <c r="AP3122" i="11"/>
  <c r="U3122" i="11" s="1"/>
  <c r="AO3122" i="11"/>
  <c r="T3117" i="11"/>
  <c r="AP3112" i="11"/>
  <c r="U3112" i="11" s="1"/>
  <c r="AP3111" i="11"/>
  <c r="U3111" i="11" s="1"/>
  <c r="AO3111" i="11"/>
  <c r="T3110" i="11"/>
  <c r="AP3108" i="11"/>
  <c r="U3108" i="11" s="1"/>
  <c r="AP3101" i="11"/>
  <c r="U3101" i="11" s="1"/>
  <c r="AP3097" i="11"/>
  <c r="U3097" i="11" s="1"/>
  <c r="T3096" i="11"/>
  <c r="T3092" i="11"/>
  <c r="AP3090" i="11"/>
  <c r="U3090" i="11" s="1"/>
  <c r="AO3090" i="11"/>
  <c r="T3085" i="11"/>
  <c r="AP3080" i="11"/>
  <c r="U3080" i="11" s="1"/>
  <c r="AP3079" i="11"/>
  <c r="U3079" i="11" s="1"/>
  <c r="AO3079" i="11"/>
  <c r="T3078" i="11"/>
  <c r="AP3076" i="11"/>
  <c r="U3076" i="11" s="1"/>
  <c r="AP3071" i="11"/>
  <c r="U3071" i="11" s="1"/>
  <c r="AO3071" i="11"/>
  <c r="T3069" i="11"/>
  <c r="AP3066" i="11"/>
  <c r="U3066" i="11" s="1"/>
  <c r="AO3066" i="11"/>
  <c r="AP3065" i="11"/>
  <c r="U3065" i="11" s="1"/>
  <c r="AO3065" i="11"/>
  <c r="T3064" i="11"/>
  <c r="T3051" i="11"/>
  <c r="AP3047" i="11"/>
  <c r="U3047" i="11" s="1"/>
  <c r="AO3047" i="11"/>
  <c r="T3038" i="11"/>
  <c r="AP3034" i="11"/>
  <c r="U3034" i="11" s="1"/>
  <c r="AO3034" i="11"/>
  <c r="AO2904" i="11"/>
  <c r="AP2904" i="11"/>
  <c r="U2904" i="11" s="1"/>
  <c r="AP2896" i="11"/>
  <c r="U2896" i="11" s="1"/>
  <c r="AP2890" i="11"/>
  <c r="U2890" i="11" s="1"/>
  <c r="AP2817" i="11"/>
  <c r="U2817" i="11" s="1"/>
  <c r="T2817" i="11"/>
  <c r="T2811" i="11"/>
  <c r="AP3272" i="11"/>
  <c r="U3272" i="11" s="1"/>
  <c r="AP3269" i="11"/>
  <c r="U3269" i="11" s="1"/>
  <c r="T3268" i="11"/>
  <c r="AP3264" i="11"/>
  <c r="U3264" i="11" s="1"/>
  <c r="AP3261" i="11"/>
  <c r="U3261" i="11" s="1"/>
  <c r="T3260" i="11"/>
  <c r="AP3256" i="11"/>
  <c r="U3256" i="11" s="1"/>
  <c r="AP3253" i="11"/>
  <c r="U3253" i="11" s="1"/>
  <c r="T3252" i="11"/>
  <c r="AP3248" i="11"/>
  <c r="U3248" i="11" s="1"/>
  <c r="AP3245" i="11"/>
  <c r="U3245" i="11" s="1"/>
  <c r="T3244" i="11"/>
  <c r="AP3240" i="11"/>
  <c r="U3240" i="11" s="1"/>
  <c r="AP3237" i="11"/>
  <c r="U3237" i="11" s="1"/>
  <c r="T3236" i="11"/>
  <c r="AP3232" i="11"/>
  <c r="U3232" i="11" s="1"/>
  <c r="AP3229" i="11"/>
  <c r="U3229" i="11" s="1"/>
  <c r="T3228" i="11"/>
  <c r="AP3224" i="11"/>
  <c r="U3224" i="11" s="1"/>
  <c r="AP3221" i="11"/>
  <c r="U3221" i="11" s="1"/>
  <c r="T3220" i="11"/>
  <c r="AP3216" i="11"/>
  <c r="U3216" i="11" s="1"/>
  <c r="AP3213" i="11"/>
  <c r="U3213" i="11" s="1"/>
  <c r="T3212" i="11"/>
  <c r="AP3208" i="11"/>
  <c r="U3208" i="11" s="1"/>
  <c r="AP3205" i="11"/>
  <c r="U3205" i="11" s="1"/>
  <c r="T3204" i="11"/>
  <c r="AP3200" i="11"/>
  <c r="U3200" i="11" s="1"/>
  <c r="AP3197" i="11"/>
  <c r="U3197" i="11" s="1"/>
  <c r="T3196" i="11"/>
  <c r="AP3192" i="11"/>
  <c r="U3192" i="11" s="1"/>
  <c r="AP3189" i="11"/>
  <c r="U3189" i="11" s="1"/>
  <c r="T3188" i="11"/>
  <c r="AP3184" i="11"/>
  <c r="U3184" i="11" s="1"/>
  <c r="AP3181" i="11"/>
  <c r="U3181" i="11" s="1"/>
  <c r="T3180" i="11"/>
  <c r="AP3176" i="11"/>
  <c r="U3176" i="11" s="1"/>
  <c r="AP3173" i="11"/>
  <c r="U3173" i="11" s="1"/>
  <c r="T3172" i="11"/>
  <c r="AP3168" i="11"/>
  <c r="U3168" i="11" s="1"/>
  <c r="AP3165" i="11"/>
  <c r="U3165" i="11" s="1"/>
  <c r="T3164" i="11"/>
  <c r="AP3160" i="11"/>
  <c r="U3160" i="11" s="1"/>
  <c r="AP3157" i="11"/>
  <c r="U3157" i="11" s="1"/>
  <c r="T3156" i="11"/>
  <c r="AP3152" i="11"/>
  <c r="U3152" i="11" s="1"/>
  <c r="AP3149" i="11"/>
  <c r="U3149" i="11" s="1"/>
  <c r="T3148" i="11"/>
  <c r="AP3144" i="11"/>
  <c r="U3144" i="11" s="1"/>
  <c r="AP3141" i="11"/>
  <c r="U3141" i="11" s="1"/>
  <c r="T3140" i="11"/>
  <c r="AP3136" i="11"/>
  <c r="U3136" i="11" s="1"/>
  <c r="AP3133" i="11"/>
  <c r="U3133" i="11" s="1"/>
  <c r="T3132" i="11"/>
  <c r="AP3128" i="11"/>
  <c r="U3128" i="11" s="1"/>
  <c r="AP3127" i="11"/>
  <c r="U3127" i="11" s="1"/>
  <c r="AO3127" i="11"/>
  <c r="T3126" i="11"/>
  <c r="AP3124" i="11"/>
  <c r="U3124" i="11" s="1"/>
  <c r="AP3117" i="11"/>
  <c r="U3117" i="11" s="1"/>
  <c r="AP3113" i="11"/>
  <c r="U3113" i="11" s="1"/>
  <c r="T3112" i="11"/>
  <c r="T3108" i="11"/>
  <c r="AP3106" i="11"/>
  <c r="U3106" i="11" s="1"/>
  <c r="AO3106" i="11"/>
  <c r="T3101" i="11"/>
  <c r="AP3096" i="11"/>
  <c r="U3096" i="11" s="1"/>
  <c r="AP3095" i="11"/>
  <c r="U3095" i="11" s="1"/>
  <c r="AO3095" i="11"/>
  <c r="T3094" i="11"/>
  <c r="AP3092" i="11"/>
  <c r="U3092" i="11" s="1"/>
  <c r="AP3085" i="11"/>
  <c r="U3085" i="11" s="1"/>
  <c r="AP3081" i="11"/>
  <c r="U3081" i="11" s="1"/>
  <c r="T3080" i="11"/>
  <c r="AP3074" i="11"/>
  <c r="U3074" i="11" s="1"/>
  <c r="AO3074" i="11"/>
  <c r="AP3073" i="11"/>
  <c r="U3073" i="11" s="1"/>
  <c r="AO3073" i="11"/>
  <c r="T3072" i="11"/>
  <c r="AP3068" i="11"/>
  <c r="U3068" i="11" s="1"/>
  <c r="AO3068" i="11"/>
  <c r="AP3063" i="11"/>
  <c r="U3063" i="11" s="1"/>
  <c r="AO3063" i="11"/>
  <c r="T3061" i="11"/>
  <c r="T3054" i="11"/>
  <c r="AP3050" i="11"/>
  <c r="U3050" i="11" s="1"/>
  <c r="AO3050" i="11"/>
  <c r="T3035" i="11"/>
  <c r="AP3031" i="11"/>
  <c r="U3031" i="11" s="1"/>
  <c r="AO3031" i="11"/>
  <c r="T3022" i="11"/>
  <c r="AO2966" i="11"/>
  <c r="AP2966" i="11"/>
  <c r="U2966" i="11" s="1"/>
  <c r="AP2961" i="11"/>
  <c r="U2961" i="11" s="1"/>
  <c r="T2961" i="11"/>
  <c r="AO2956" i="11"/>
  <c r="AP2956" i="11"/>
  <c r="U2956" i="11" s="1"/>
  <c r="AP2954" i="11"/>
  <c r="U2954" i="11" s="1"/>
  <c r="AO2934" i="11"/>
  <c r="AP2934" i="11"/>
  <c r="U2934" i="11" s="1"/>
  <c r="AP2929" i="11"/>
  <c r="U2929" i="11" s="1"/>
  <c r="T2929" i="11"/>
  <c r="AO2924" i="11"/>
  <c r="AP2924" i="11"/>
  <c r="U2924" i="11" s="1"/>
  <c r="AP2922" i="11"/>
  <c r="U2922" i="11" s="1"/>
  <c r="AP2869" i="11"/>
  <c r="U2869" i="11" s="1"/>
  <c r="T2869" i="11"/>
  <c r="AO2776" i="11"/>
  <c r="AP2776" i="11"/>
  <c r="U2776" i="11" s="1"/>
  <c r="AP2768" i="11"/>
  <c r="U2768" i="11" s="1"/>
  <c r="AO3316" i="11"/>
  <c r="AP3309" i="11"/>
  <c r="U3309" i="11" s="1"/>
  <c r="T3303" i="11"/>
  <c r="AO3300" i="11"/>
  <c r="AP3293" i="11"/>
  <c r="U3293" i="11" s="1"/>
  <c r="T3287" i="11"/>
  <c r="AO3284" i="11"/>
  <c r="AP3277" i="11"/>
  <c r="U3277" i="11" s="1"/>
  <c r="AP3271" i="11"/>
  <c r="U3271" i="11" s="1"/>
  <c r="T3270" i="11"/>
  <c r="AP3266" i="11"/>
  <c r="U3266" i="11" s="1"/>
  <c r="AP3263" i="11"/>
  <c r="U3263" i="11" s="1"/>
  <c r="T3262" i="11"/>
  <c r="AP3258" i="11"/>
  <c r="U3258" i="11" s="1"/>
  <c r="AP3255" i="11"/>
  <c r="U3255" i="11" s="1"/>
  <c r="T3254" i="11"/>
  <c r="AP3250" i="11"/>
  <c r="U3250" i="11" s="1"/>
  <c r="AP3247" i="11"/>
  <c r="U3247" i="11" s="1"/>
  <c r="T3246" i="11"/>
  <c r="AP3242" i="11"/>
  <c r="U3242" i="11" s="1"/>
  <c r="AP3239" i="11"/>
  <c r="U3239" i="11" s="1"/>
  <c r="T3238" i="11"/>
  <c r="AP3234" i="11"/>
  <c r="U3234" i="11" s="1"/>
  <c r="AP3231" i="11"/>
  <c r="U3231" i="11" s="1"/>
  <c r="T3230" i="11"/>
  <c r="AP3226" i="11"/>
  <c r="U3226" i="11" s="1"/>
  <c r="AP3223" i="11"/>
  <c r="U3223" i="11" s="1"/>
  <c r="T3222" i="11"/>
  <c r="AP3218" i="11"/>
  <c r="U3218" i="11" s="1"/>
  <c r="AP3215" i="11"/>
  <c r="U3215" i="11" s="1"/>
  <c r="T3214" i="11"/>
  <c r="AP3210" i="11"/>
  <c r="U3210" i="11" s="1"/>
  <c r="AP3207" i="11"/>
  <c r="U3207" i="11" s="1"/>
  <c r="T3206" i="11"/>
  <c r="AP3202" i="11"/>
  <c r="U3202" i="11" s="1"/>
  <c r="AP3199" i="11"/>
  <c r="U3199" i="11" s="1"/>
  <c r="T3198" i="11"/>
  <c r="AP3194" i="11"/>
  <c r="U3194" i="11" s="1"/>
  <c r="AP3191" i="11"/>
  <c r="U3191" i="11" s="1"/>
  <c r="T3190" i="11"/>
  <c r="AP3186" i="11"/>
  <c r="U3186" i="11" s="1"/>
  <c r="AP3183" i="11"/>
  <c r="U3183" i="11" s="1"/>
  <c r="T3182" i="11"/>
  <c r="AP3178" i="11"/>
  <c r="U3178" i="11" s="1"/>
  <c r="AP3175" i="11"/>
  <c r="U3175" i="11" s="1"/>
  <c r="T3174" i="11"/>
  <c r="AP3170" i="11"/>
  <c r="U3170" i="11" s="1"/>
  <c r="AP3167" i="11"/>
  <c r="U3167" i="11" s="1"/>
  <c r="T3166" i="11"/>
  <c r="AP3162" i="11"/>
  <c r="U3162" i="11" s="1"/>
  <c r="AP3159" i="11"/>
  <c r="U3159" i="11" s="1"/>
  <c r="T3158" i="11"/>
  <c r="AP3154" i="11"/>
  <c r="U3154" i="11" s="1"/>
  <c r="AP3151" i="11"/>
  <c r="U3151" i="11" s="1"/>
  <c r="T3150" i="11"/>
  <c r="AP3146" i="11"/>
  <c r="U3146" i="11" s="1"/>
  <c r="AP3143" i="11"/>
  <c r="U3143" i="11" s="1"/>
  <c r="T3142" i="11"/>
  <c r="AP3138" i="11"/>
  <c r="U3138" i="11" s="1"/>
  <c r="AP3135" i="11"/>
  <c r="U3135" i="11" s="1"/>
  <c r="T3134" i="11"/>
  <c r="AP3130" i="11"/>
  <c r="U3130" i="11" s="1"/>
  <c r="T3125" i="11"/>
  <c r="AP3120" i="11"/>
  <c r="U3120" i="11" s="1"/>
  <c r="AP3119" i="11"/>
  <c r="U3119" i="11" s="1"/>
  <c r="AO3119" i="11"/>
  <c r="T3118" i="11"/>
  <c r="AP3116" i="11"/>
  <c r="U3116" i="11" s="1"/>
  <c r="AP3109" i="11"/>
  <c r="U3109" i="11" s="1"/>
  <c r="AP3105" i="11"/>
  <c r="U3105" i="11" s="1"/>
  <c r="T3104" i="11"/>
  <c r="T3100" i="11"/>
  <c r="AP3098" i="11"/>
  <c r="U3098" i="11" s="1"/>
  <c r="AO3098" i="11"/>
  <c r="T3093" i="11"/>
  <c r="AP3088" i="11"/>
  <c r="U3088" i="11" s="1"/>
  <c r="AP3087" i="11"/>
  <c r="U3087" i="11" s="1"/>
  <c r="AO3087" i="11"/>
  <c r="T3086" i="11"/>
  <c r="AP3084" i="11"/>
  <c r="U3084" i="11" s="1"/>
  <c r="AP3077" i="11"/>
  <c r="U3077" i="11" s="1"/>
  <c r="T3070" i="11"/>
  <c r="T3059" i="11"/>
  <c r="AP3055" i="11"/>
  <c r="U3055" i="11" s="1"/>
  <c r="AO3055" i="11"/>
  <c r="T3046" i="11"/>
  <c r="AP3042" i="11"/>
  <c r="U3042" i="11" s="1"/>
  <c r="AO3042" i="11"/>
  <c r="T3027" i="11"/>
  <c r="AP3023" i="11"/>
  <c r="U3023" i="11" s="1"/>
  <c r="AO3023" i="11"/>
  <c r="AP2881" i="11"/>
  <c r="U2881" i="11" s="1"/>
  <c r="T2881" i="11"/>
  <c r="T2875" i="11"/>
  <c r="AP2805" i="11"/>
  <c r="U2805" i="11" s="1"/>
  <c r="T2805" i="11"/>
  <c r="T3076" i="11"/>
  <c r="AP3072" i="11"/>
  <c r="U3072" i="11" s="1"/>
  <c r="AP3069" i="11"/>
  <c r="U3069" i="11" s="1"/>
  <c r="T3068" i="11"/>
  <c r="AP3064" i="11"/>
  <c r="U3064" i="11" s="1"/>
  <c r="AP3061" i="11"/>
  <c r="U3061" i="11" s="1"/>
  <c r="T3060" i="11"/>
  <c r="AP3056" i="11"/>
  <c r="U3056" i="11" s="1"/>
  <c r="AP3053" i="11"/>
  <c r="U3053" i="11" s="1"/>
  <c r="T3052" i="11"/>
  <c r="AP3048" i="11"/>
  <c r="U3048" i="11" s="1"/>
  <c r="AP3045" i="11"/>
  <c r="U3045" i="11" s="1"/>
  <c r="T3044" i="11"/>
  <c r="AP3040" i="11"/>
  <c r="U3040" i="11" s="1"/>
  <c r="AP3037" i="11"/>
  <c r="U3037" i="11" s="1"/>
  <c r="T3036" i="11"/>
  <c r="AP3032" i="11"/>
  <c r="U3032" i="11" s="1"/>
  <c r="AP3029" i="11"/>
  <c r="U3029" i="11" s="1"/>
  <c r="T3028" i="11"/>
  <c r="AP3024" i="11"/>
  <c r="U3024" i="11" s="1"/>
  <c r="AP3021" i="11"/>
  <c r="U3021" i="11" s="1"/>
  <c r="T3020" i="11"/>
  <c r="AP3017" i="11"/>
  <c r="U3017" i="11" s="1"/>
  <c r="AO3017" i="11"/>
  <c r="T3016" i="11"/>
  <c r="AP3013" i="11"/>
  <c r="U3013" i="11" s="1"/>
  <c r="AO3013" i="11"/>
  <c r="T3012" i="11"/>
  <c r="AP3009" i="11"/>
  <c r="U3009" i="11" s="1"/>
  <c r="AO3009" i="11"/>
  <c r="T3008" i="11"/>
  <c r="AP3005" i="11"/>
  <c r="U3005" i="11" s="1"/>
  <c r="AO3005" i="11"/>
  <c r="T3004" i="11"/>
  <c r="AP3001" i="11"/>
  <c r="U3001" i="11" s="1"/>
  <c r="AO3001" i="11"/>
  <c r="T3000" i="11"/>
  <c r="AP2997" i="11"/>
  <c r="U2997" i="11" s="1"/>
  <c r="AO2997" i="11"/>
  <c r="T2996" i="11"/>
  <c r="AP2993" i="11"/>
  <c r="U2993" i="11" s="1"/>
  <c r="AO2993" i="11"/>
  <c r="T2992" i="11"/>
  <c r="AP2989" i="11"/>
  <c r="U2989" i="11" s="1"/>
  <c r="AO2989" i="11"/>
  <c r="T2988" i="11"/>
  <c r="AP2985" i="11"/>
  <c r="U2985" i="11" s="1"/>
  <c r="AO2985" i="11"/>
  <c r="T2984" i="11"/>
  <c r="AP2981" i="11"/>
  <c r="U2981" i="11" s="1"/>
  <c r="AO2981" i="11"/>
  <c r="AO2980" i="11"/>
  <c r="T2971" i="11"/>
  <c r="AP2960" i="11"/>
  <c r="U2960" i="11" s="1"/>
  <c r="AP2949" i="11"/>
  <c r="U2949" i="11" s="1"/>
  <c r="T2949" i="11"/>
  <c r="T2939" i="11"/>
  <c r="AP2928" i="11"/>
  <c r="U2928" i="11" s="1"/>
  <c r="AP2917" i="11"/>
  <c r="U2917" i="11" s="1"/>
  <c r="T2917" i="11"/>
  <c r="AO2888" i="11"/>
  <c r="AP2888" i="11"/>
  <c r="U2888" i="11" s="1"/>
  <c r="AP2880" i="11"/>
  <c r="U2880" i="11" s="1"/>
  <c r="AP2874" i="11"/>
  <c r="U2874" i="11" s="1"/>
  <c r="AP2865" i="11"/>
  <c r="U2865" i="11" s="1"/>
  <c r="T2865" i="11"/>
  <c r="T2859" i="11"/>
  <c r="AP2853" i="11"/>
  <c r="U2853" i="11" s="1"/>
  <c r="T2853" i="11"/>
  <c r="AO2824" i="11"/>
  <c r="AP2824" i="11"/>
  <c r="U2824" i="11" s="1"/>
  <c r="AP2816" i="11"/>
  <c r="U2816" i="11" s="1"/>
  <c r="AP2810" i="11"/>
  <c r="U2810" i="11" s="1"/>
  <c r="AP2801" i="11"/>
  <c r="U2801" i="11" s="1"/>
  <c r="T2801" i="11"/>
  <c r="T2795" i="11"/>
  <c r="AP2789" i="11"/>
  <c r="U2789" i="11" s="1"/>
  <c r="T2789" i="11"/>
  <c r="AO2766" i="11"/>
  <c r="AP2766" i="11"/>
  <c r="U2766" i="11" s="1"/>
  <c r="AP3060" i="11"/>
  <c r="U3060" i="11" s="1"/>
  <c r="AP3057" i="11"/>
  <c r="U3057" i="11" s="1"/>
  <c r="T3056" i="11"/>
  <c r="AP3052" i="11"/>
  <c r="U3052" i="11" s="1"/>
  <c r="AP3049" i="11"/>
  <c r="U3049" i="11" s="1"/>
  <c r="T3048" i="11"/>
  <c r="AP3044" i="11"/>
  <c r="U3044" i="11" s="1"/>
  <c r="AP3041" i="11"/>
  <c r="U3041" i="11" s="1"/>
  <c r="T3040" i="11"/>
  <c r="AP3036" i="11"/>
  <c r="U3036" i="11" s="1"/>
  <c r="AP3033" i="11"/>
  <c r="U3033" i="11" s="1"/>
  <c r="T3032" i="11"/>
  <c r="AP3028" i="11"/>
  <c r="U3028" i="11" s="1"/>
  <c r="AP3025" i="11"/>
  <c r="U3025" i="11" s="1"/>
  <c r="T3024" i="11"/>
  <c r="AP3020" i="11"/>
  <c r="U3020" i="11" s="1"/>
  <c r="AP3019" i="11"/>
  <c r="U3019" i="11" s="1"/>
  <c r="AO3019" i="11"/>
  <c r="T3018" i="11"/>
  <c r="AP3015" i="11"/>
  <c r="U3015" i="11" s="1"/>
  <c r="AO3015" i="11"/>
  <c r="T3014" i="11"/>
  <c r="AP3011" i="11"/>
  <c r="U3011" i="11" s="1"/>
  <c r="AO3011" i="11"/>
  <c r="T3010" i="11"/>
  <c r="AP3007" i="11"/>
  <c r="U3007" i="11" s="1"/>
  <c r="AO3007" i="11"/>
  <c r="T3006" i="11"/>
  <c r="AP3003" i="11"/>
  <c r="U3003" i="11" s="1"/>
  <c r="AO3003" i="11"/>
  <c r="T3002" i="11"/>
  <c r="AP2999" i="11"/>
  <c r="U2999" i="11" s="1"/>
  <c r="AO2999" i="11"/>
  <c r="T2998" i="11"/>
  <c r="AP2995" i="11"/>
  <c r="U2995" i="11" s="1"/>
  <c r="AO2995" i="11"/>
  <c r="T2994" i="11"/>
  <c r="AP2991" i="11"/>
  <c r="U2991" i="11" s="1"/>
  <c r="AO2991" i="11"/>
  <c r="T2990" i="11"/>
  <c r="AP2987" i="11"/>
  <c r="U2987" i="11" s="1"/>
  <c r="AO2987" i="11"/>
  <c r="T2986" i="11"/>
  <c r="AP2983" i="11"/>
  <c r="U2983" i="11" s="1"/>
  <c r="AO2983" i="11"/>
  <c r="T2982" i="11"/>
  <c r="AO2978" i="11"/>
  <c r="AP2978" i="11"/>
  <c r="U2978" i="11" s="1"/>
  <c r="AP2976" i="11"/>
  <c r="U2976" i="11" s="1"/>
  <c r="AP2965" i="11"/>
  <c r="U2965" i="11" s="1"/>
  <c r="T2965" i="11"/>
  <c r="T2955" i="11"/>
  <c r="AP2944" i="11"/>
  <c r="U2944" i="11" s="1"/>
  <c r="AP2933" i="11"/>
  <c r="U2933" i="11" s="1"/>
  <c r="T2933" i="11"/>
  <c r="T2923" i="11"/>
  <c r="AP2912" i="11"/>
  <c r="U2912" i="11" s="1"/>
  <c r="AP2906" i="11"/>
  <c r="U2906" i="11" s="1"/>
  <c r="AP2897" i="11"/>
  <c r="U2897" i="11" s="1"/>
  <c r="T2897" i="11"/>
  <c r="T2891" i="11"/>
  <c r="AP2885" i="11"/>
  <c r="U2885" i="11" s="1"/>
  <c r="T2885" i="11"/>
  <c r="AO2856" i="11"/>
  <c r="AP2856" i="11"/>
  <c r="U2856" i="11" s="1"/>
  <c r="AP2848" i="11"/>
  <c r="U2848" i="11" s="1"/>
  <c r="AP2842" i="11"/>
  <c r="U2842" i="11" s="1"/>
  <c r="AP2833" i="11"/>
  <c r="U2833" i="11" s="1"/>
  <c r="T2833" i="11"/>
  <c r="T2827" i="11"/>
  <c r="AP2821" i="11"/>
  <c r="U2821" i="11" s="1"/>
  <c r="T2821" i="11"/>
  <c r="AO2792" i="11"/>
  <c r="AP2792" i="11"/>
  <c r="U2792" i="11" s="1"/>
  <c r="AP2784" i="11"/>
  <c r="U2784" i="11" s="1"/>
  <c r="AP2778" i="11"/>
  <c r="U2778" i="11" s="1"/>
  <c r="AP2769" i="11"/>
  <c r="U2769" i="11" s="1"/>
  <c r="T2769" i="11"/>
  <c r="AP2760" i="11"/>
  <c r="U2760" i="11" s="1"/>
  <c r="AP3126" i="11"/>
  <c r="U3126" i="11" s="1"/>
  <c r="AP3123" i="11"/>
  <c r="U3123" i="11" s="1"/>
  <c r="T3122" i="11"/>
  <c r="AP3118" i="11"/>
  <c r="U3118" i="11" s="1"/>
  <c r="AP3115" i="11"/>
  <c r="U3115" i="11" s="1"/>
  <c r="T3114" i="11"/>
  <c r="AP3110" i="11"/>
  <c r="U3110" i="11" s="1"/>
  <c r="AP3107" i="11"/>
  <c r="U3107" i="11" s="1"/>
  <c r="T3106" i="11"/>
  <c r="AP3102" i="11"/>
  <c r="U3102" i="11" s="1"/>
  <c r="AP3099" i="11"/>
  <c r="U3099" i="11" s="1"/>
  <c r="T3098" i="11"/>
  <c r="AP3094" i="11"/>
  <c r="U3094" i="11" s="1"/>
  <c r="AP3091" i="11"/>
  <c r="U3091" i="11" s="1"/>
  <c r="T3090" i="11"/>
  <c r="AP3086" i="11"/>
  <c r="U3086" i="11" s="1"/>
  <c r="AP3083" i="11"/>
  <c r="U3083" i="11" s="1"/>
  <c r="T3082" i="11"/>
  <c r="AP3078" i="11"/>
  <c r="U3078" i="11" s="1"/>
  <c r="AP3075" i="11"/>
  <c r="U3075" i="11" s="1"/>
  <c r="T3074" i="11"/>
  <c r="AP3070" i="11"/>
  <c r="U3070" i="11" s="1"/>
  <c r="AP3067" i="11"/>
  <c r="U3067" i="11" s="1"/>
  <c r="T3066" i="11"/>
  <c r="AP3062" i="11"/>
  <c r="U3062" i="11" s="1"/>
  <c r="AP3059" i="11"/>
  <c r="U3059" i="11" s="1"/>
  <c r="T3058" i="11"/>
  <c r="AP3054" i="11"/>
  <c r="U3054" i="11" s="1"/>
  <c r="AP3051" i="11"/>
  <c r="U3051" i="11" s="1"/>
  <c r="T3050" i="11"/>
  <c r="AP3046" i="11"/>
  <c r="U3046" i="11" s="1"/>
  <c r="AP3043" i="11"/>
  <c r="U3043" i="11" s="1"/>
  <c r="T3042" i="11"/>
  <c r="AP3038" i="11"/>
  <c r="U3038" i="11" s="1"/>
  <c r="AP3035" i="11"/>
  <c r="U3035" i="11" s="1"/>
  <c r="T3034" i="11"/>
  <c r="AP3030" i="11"/>
  <c r="U3030" i="11" s="1"/>
  <c r="AP3027" i="11"/>
  <c r="U3027" i="11" s="1"/>
  <c r="T3026" i="11"/>
  <c r="AP3022" i="11"/>
  <c r="U3022" i="11" s="1"/>
  <c r="AP2980" i="11"/>
  <c r="U2980" i="11" s="1"/>
  <c r="AP2977" i="11"/>
  <c r="U2977" i="11" s="1"/>
  <c r="T2977" i="11"/>
  <c r="AO2972" i="11"/>
  <c r="AP2972" i="11"/>
  <c r="U2972" i="11" s="1"/>
  <c r="AP2970" i="11"/>
  <c r="U2970" i="11" s="1"/>
  <c r="AO2968" i="11"/>
  <c r="AO2950" i="11"/>
  <c r="AP2950" i="11"/>
  <c r="U2950" i="11" s="1"/>
  <c r="AP2945" i="11"/>
  <c r="U2945" i="11" s="1"/>
  <c r="T2945" i="11"/>
  <c r="AO2940" i="11"/>
  <c r="AP2940" i="11"/>
  <c r="U2940" i="11" s="1"/>
  <c r="AP2938" i="11"/>
  <c r="U2938" i="11" s="1"/>
  <c r="AO2936" i="11"/>
  <c r="AO2918" i="11"/>
  <c r="AP2918" i="11"/>
  <c r="U2918" i="11" s="1"/>
  <c r="AP2913" i="11"/>
  <c r="U2913" i="11" s="1"/>
  <c r="T2913" i="11"/>
  <c r="T2907" i="11"/>
  <c r="AP2901" i="11"/>
  <c r="U2901" i="11" s="1"/>
  <c r="T2901" i="11"/>
  <c r="AO2872" i="11"/>
  <c r="AP2872" i="11"/>
  <c r="U2872" i="11" s="1"/>
  <c r="AP2864" i="11"/>
  <c r="U2864" i="11" s="1"/>
  <c r="AP2858" i="11"/>
  <c r="U2858" i="11" s="1"/>
  <c r="AP2849" i="11"/>
  <c r="U2849" i="11" s="1"/>
  <c r="T2849" i="11"/>
  <c r="T2843" i="11"/>
  <c r="AP2837" i="11"/>
  <c r="U2837" i="11" s="1"/>
  <c r="T2837" i="11"/>
  <c r="AO2808" i="11"/>
  <c r="AP2808" i="11"/>
  <c r="U2808" i="11" s="1"/>
  <c r="AP2800" i="11"/>
  <c r="U2800" i="11" s="1"/>
  <c r="AP2794" i="11"/>
  <c r="U2794" i="11" s="1"/>
  <c r="AP2785" i="11"/>
  <c r="U2785" i="11" s="1"/>
  <c r="T2785" i="11"/>
  <c r="T2779" i="11"/>
  <c r="AP2773" i="11"/>
  <c r="U2773" i="11" s="1"/>
  <c r="T2773" i="11"/>
  <c r="AP2761" i="11"/>
  <c r="U2761" i="11" s="1"/>
  <c r="T2761" i="11"/>
  <c r="AP2744" i="11"/>
  <c r="U2744" i="11" s="1"/>
  <c r="AP2712" i="11"/>
  <c r="U2712" i="11" s="1"/>
  <c r="AO2908" i="11"/>
  <c r="AP2908" i="11"/>
  <c r="U2908" i="11" s="1"/>
  <c r="AO2902" i="11"/>
  <c r="AO2892" i="11"/>
  <c r="AP2892" i="11"/>
  <c r="U2892" i="11" s="1"/>
  <c r="AO2886" i="11"/>
  <c r="AO2876" i="11"/>
  <c r="AP2876" i="11"/>
  <c r="U2876" i="11" s="1"/>
  <c r="AO2870" i="11"/>
  <c r="AO2860" i="11"/>
  <c r="AP2860" i="11"/>
  <c r="U2860" i="11" s="1"/>
  <c r="AO2854" i="11"/>
  <c r="AO2844" i="11"/>
  <c r="AP2844" i="11"/>
  <c r="U2844" i="11" s="1"/>
  <c r="AO2838" i="11"/>
  <c r="AO2828" i="11"/>
  <c r="AP2828" i="11"/>
  <c r="U2828" i="11" s="1"/>
  <c r="AO2822" i="11"/>
  <c r="AO2812" i="11"/>
  <c r="AP2812" i="11"/>
  <c r="U2812" i="11" s="1"/>
  <c r="AO2806" i="11"/>
  <c r="AO2796" i="11"/>
  <c r="AP2796" i="11"/>
  <c r="U2796" i="11" s="1"/>
  <c r="AO2790" i="11"/>
  <c r="AO2780" i="11"/>
  <c r="AP2780" i="11"/>
  <c r="U2780" i="11" s="1"/>
  <c r="AO2774" i="11"/>
  <c r="T2763" i="11"/>
  <c r="AP2753" i="11"/>
  <c r="U2753" i="11" s="1"/>
  <c r="T2753" i="11"/>
  <c r="AO2748" i="11"/>
  <c r="AP2748" i="11"/>
  <c r="U2748" i="11" s="1"/>
  <c r="AP2737" i="11"/>
  <c r="U2737" i="11" s="1"/>
  <c r="T2737" i="11"/>
  <c r="AO2732" i="11"/>
  <c r="AP2732" i="11"/>
  <c r="U2732" i="11" s="1"/>
  <c r="AP2721" i="11"/>
  <c r="U2721" i="11" s="1"/>
  <c r="T2721" i="11"/>
  <c r="AO2716" i="11"/>
  <c r="AP2716" i="11"/>
  <c r="U2716" i="11" s="1"/>
  <c r="AP2705" i="11"/>
  <c r="U2705" i="11" s="1"/>
  <c r="T2705" i="11"/>
  <c r="AO2700" i="11"/>
  <c r="AP2700" i="11"/>
  <c r="U2700" i="11" s="1"/>
  <c r="T2486" i="11"/>
  <c r="T2454" i="11"/>
  <c r="T2422" i="11"/>
  <c r="T2382" i="11"/>
  <c r="T2366" i="11"/>
  <c r="T2350" i="11"/>
  <c r="T2334" i="11"/>
  <c r="T2979" i="11"/>
  <c r="AO2974" i="11"/>
  <c r="AP2971" i="11"/>
  <c r="U2971" i="11" s="1"/>
  <c r="AO2964" i="11"/>
  <c r="AP2964" i="11"/>
  <c r="U2964" i="11" s="1"/>
  <c r="AO2958" i="11"/>
  <c r="AP2955" i="11"/>
  <c r="U2955" i="11" s="1"/>
  <c r="AO2948" i="11"/>
  <c r="AP2948" i="11"/>
  <c r="U2948" i="11" s="1"/>
  <c r="AO2942" i="11"/>
  <c r="AP2939" i="11"/>
  <c r="U2939" i="11" s="1"/>
  <c r="AO2932" i="11"/>
  <c r="AP2932" i="11"/>
  <c r="U2932" i="11" s="1"/>
  <c r="AO2926" i="11"/>
  <c r="AP2923" i="11"/>
  <c r="U2923" i="11" s="1"/>
  <c r="AO2916" i="11"/>
  <c r="AP2916" i="11"/>
  <c r="U2916" i="11" s="1"/>
  <c r="AO2910" i="11"/>
  <c r="AP2907" i="11"/>
  <c r="U2907" i="11" s="1"/>
  <c r="AO2900" i="11"/>
  <c r="AP2900" i="11"/>
  <c r="U2900" i="11" s="1"/>
  <c r="AO2894" i="11"/>
  <c r="AP2891" i="11"/>
  <c r="U2891" i="11" s="1"/>
  <c r="AO2884" i="11"/>
  <c r="AP2884" i="11"/>
  <c r="U2884" i="11" s="1"/>
  <c r="AO2878" i="11"/>
  <c r="AP2875" i="11"/>
  <c r="U2875" i="11" s="1"/>
  <c r="AO2868" i="11"/>
  <c r="AP2868" i="11"/>
  <c r="U2868" i="11" s="1"/>
  <c r="AO2862" i="11"/>
  <c r="AP2859" i="11"/>
  <c r="U2859" i="11" s="1"/>
  <c r="AO2852" i="11"/>
  <c r="AP2852" i="11"/>
  <c r="U2852" i="11" s="1"/>
  <c r="AO2846" i="11"/>
  <c r="AP2843" i="11"/>
  <c r="U2843" i="11" s="1"/>
  <c r="AO2836" i="11"/>
  <c r="AP2836" i="11"/>
  <c r="U2836" i="11" s="1"/>
  <c r="AO2830" i="11"/>
  <c r="AP2827" i="11"/>
  <c r="U2827" i="11" s="1"/>
  <c r="AO2820" i="11"/>
  <c r="AP2820" i="11"/>
  <c r="U2820" i="11" s="1"/>
  <c r="AO2814" i="11"/>
  <c r="AP2811" i="11"/>
  <c r="U2811" i="11" s="1"/>
  <c r="AO2804" i="11"/>
  <c r="AP2804" i="11"/>
  <c r="U2804" i="11" s="1"/>
  <c r="AO2798" i="11"/>
  <c r="AP2795" i="11"/>
  <c r="U2795" i="11" s="1"/>
  <c r="AO2788" i="11"/>
  <c r="AP2788" i="11"/>
  <c r="U2788" i="11" s="1"/>
  <c r="AO2782" i="11"/>
  <c r="AP2779" i="11"/>
  <c r="U2779" i="11" s="1"/>
  <c r="AO2772" i="11"/>
  <c r="AP2772" i="11"/>
  <c r="U2772" i="11" s="1"/>
  <c r="AO2756" i="11"/>
  <c r="AP2756" i="11"/>
  <c r="U2756" i="11" s="1"/>
  <c r="AP2745" i="11"/>
  <c r="U2745" i="11" s="1"/>
  <c r="T2745" i="11"/>
  <c r="AO2740" i="11"/>
  <c r="AP2740" i="11"/>
  <c r="U2740" i="11" s="1"/>
  <c r="AP2729" i="11"/>
  <c r="U2729" i="11" s="1"/>
  <c r="T2729" i="11"/>
  <c r="AO2724" i="11"/>
  <c r="AP2724" i="11"/>
  <c r="U2724" i="11" s="1"/>
  <c r="AP2713" i="11"/>
  <c r="U2713" i="11" s="1"/>
  <c r="T2713" i="11"/>
  <c r="AO2708" i="11"/>
  <c r="AP2708" i="11"/>
  <c r="U2708" i="11" s="1"/>
  <c r="AP3018" i="11"/>
  <c r="U3018" i="11" s="1"/>
  <c r="AP3016" i="11"/>
  <c r="U3016" i="11" s="1"/>
  <c r="AP3014" i="11"/>
  <c r="U3014" i="11" s="1"/>
  <c r="AP3012" i="11"/>
  <c r="U3012" i="11" s="1"/>
  <c r="AP3010" i="11"/>
  <c r="U3010" i="11" s="1"/>
  <c r="AP3008" i="11"/>
  <c r="U3008" i="11" s="1"/>
  <c r="AP3006" i="11"/>
  <c r="U3006" i="11" s="1"/>
  <c r="AP3004" i="11"/>
  <c r="U3004" i="11" s="1"/>
  <c r="AP3002" i="11"/>
  <c r="U3002" i="11" s="1"/>
  <c r="AP3000" i="11"/>
  <c r="U3000" i="11" s="1"/>
  <c r="AP2998" i="11"/>
  <c r="U2998" i="11" s="1"/>
  <c r="AP2996" i="11"/>
  <c r="U2996" i="11" s="1"/>
  <c r="AP2994" i="11"/>
  <c r="U2994" i="11" s="1"/>
  <c r="AP2992" i="11"/>
  <c r="U2992" i="11" s="1"/>
  <c r="AP2990" i="11"/>
  <c r="U2990" i="11" s="1"/>
  <c r="AP2988" i="11"/>
  <c r="U2988" i="11" s="1"/>
  <c r="AP2986" i="11"/>
  <c r="U2986" i="11" s="1"/>
  <c r="AP2984" i="11"/>
  <c r="U2984" i="11" s="1"/>
  <c r="AP2982" i="11"/>
  <c r="U2982" i="11" s="1"/>
  <c r="T2981" i="11"/>
  <c r="AP2979" i="11"/>
  <c r="U2979" i="11" s="1"/>
  <c r="AO2976" i="11"/>
  <c r="AP2973" i="11"/>
  <c r="U2973" i="11" s="1"/>
  <c r="T2973" i="11"/>
  <c r="AP2969" i="11"/>
  <c r="U2969" i="11" s="1"/>
  <c r="T2969" i="11"/>
  <c r="T2963" i="11"/>
  <c r="AO2960" i="11"/>
  <c r="AP2957" i="11"/>
  <c r="U2957" i="11" s="1"/>
  <c r="T2957" i="11"/>
  <c r="AP2953" i="11"/>
  <c r="U2953" i="11" s="1"/>
  <c r="T2953" i="11"/>
  <c r="T2947" i="11"/>
  <c r="AO2944" i="11"/>
  <c r="AP2941" i="11"/>
  <c r="U2941" i="11" s="1"/>
  <c r="T2941" i="11"/>
  <c r="AP2937" i="11"/>
  <c r="U2937" i="11" s="1"/>
  <c r="T2937" i="11"/>
  <c r="T2931" i="11"/>
  <c r="AO2928" i="11"/>
  <c r="AP2925" i="11"/>
  <c r="U2925" i="11" s="1"/>
  <c r="T2925" i="11"/>
  <c r="AP2921" i="11"/>
  <c r="U2921" i="11" s="1"/>
  <c r="T2921" i="11"/>
  <c r="T2915" i="11"/>
  <c r="AO2912" i="11"/>
  <c r="AP2909" i="11"/>
  <c r="U2909" i="11" s="1"/>
  <c r="T2909" i="11"/>
  <c r="AP2905" i="11"/>
  <c r="U2905" i="11" s="1"/>
  <c r="T2905" i="11"/>
  <c r="AP2902" i="11"/>
  <c r="U2902" i="11" s="1"/>
  <c r="T2899" i="11"/>
  <c r="AO2896" i="11"/>
  <c r="AP2893" i="11"/>
  <c r="U2893" i="11" s="1"/>
  <c r="T2893" i="11"/>
  <c r="AP2889" i="11"/>
  <c r="U2889" i="11" s="1"/>
  <c r="T2889" i="11"/>
  <c r="AP2886" i="11"/>
  <c r="U2886" i="11" s="1"/>
  <c r="T2883" i="11"/>
  <c r="AO2880" i="11"/>
  <c r="AP2877" i="11"/>
  <c r="U2877" i="11" s="1"/>
  <c r="T2877" i="11"/>
  <c r="AP2873" i="11"/>
  <c r="U2873" i="11" s="1"/>
  <c r="T2873" i="11"/>
  <c r="AP2870" i="11"/>
  <c r="U2870" i="11" s="1"/>
  <c r="T2867" i="11"/>
  <c r="AO2864" i="11"/>
  <c r="AP2861" i="11"/>
  <c r="U2861" i="11" s="1"/>
  <c r="T2861" i="11"/>
  <c r="AP2857" i="11"/>
  <c r="U2857" i="11" s="1"/>
  <c r="T2857" i="11"/>
  <c r="AP2854" i="11"/>
  <c r="U2854" i="11" s="1"/>
  <c r="T2851" i="11"/>
  <c r="AO2848" i="11"/>
  <c r="AP2845" i="11"/>
  <c r="U2845" i="11" s="1"/>
  <c r="T2845" i="11"/>
  <c r="AP2841" i="11"/>
  <c r="U2841" i="11" s="1"/>
  <c r="T2841" i="11"/>
  <c r="AP2838" i="11"/>
  <c r="U2838" i="11" s="1"/>
  <c r="T2835" i="11"/>
  <c r="AO2832" i="11"/>
  <c r="AP2829" i="11"/>
  <c r="U2829" i="11" s="1"/>
  <c r="T2829" i="11"/>
  <c r="AP2825" i="11"/>
  <c r="U2825" i="11" s="1"/>
  <c r="T2825" i="11"/>
  <c r="AP2822" i="11"/>
  <c r="U2822" i="11" s="1"/>
  <c r="T2819" i="11"/>
  <c r="AO2816" i="11"/>
  <c r="AP2813" i="11"/>
  <c r="U2813" i="11" s="1"/>
  <c r="T2813" i="11"/>
  <c r="AP2809" i="11"/>
  <c r="U2809" i="11" s="1"/>
  <c r="T2809" i="11"/>
  <c r="AP2806" i="11"/>
  <c r="U2806" i="11" s="1"/>
  <c r="T2803" i="11"/>
  <c r="AO2800" i="11"/>
  <c r="AP2797" i="11"/>
  <c r="U2797" i="11" s="1"/>
  <c r="T2797" i="11"/>
  <c r="AP2793" i="11"/>
  <c r="U2793" i="11" s="1"/>
  <c r="T2793" i="11"/>
  <c r="AP2790" i="11"/>
  <c r="U2790" i="11" s="1"/>
  <c r="T2787" i="11"/>
  <c r="AO2784" i="11"/>
  <c r="AP2781" i="11"/>
  <c r="U2781" i="11" s="1"/>
  <c r="T2781" i="11"/>
  <c r="AP2777" i="11"/>
  <c r="U2777" i="11" s="1"/>
  <c r="T2777" i="11"/>
  <c r="AP2774" i="11"/>
  <c r="U2774" i="11" s="1"/>
  <c r="T2771" i="11"/>
  <c r="AO2768" i="11"/>
  <c r="AO2764" i="11"/>
  <c r="AP2764" i="11"/>
  <c r="U2764" i="11" s="1"/>
  <c r="AP2762" i="11"/>
  <c r="U2762" i="11" s="1"/>
  <c r="AP2752" i="11"/>
  <c r="U2752" i="11" s="1"/>
  <c r="AP2736" i="11"/>
  <c r="U2736" i="11" s="1"/>
  <c r="AP2720" i="11"/>
  <c r="U2720" i="11" s="1"/>
  <c r="AP2704" i="11"/>
  <c r="U2704" i="11" s="1"/>
  <c r="AP2516" i="11"/>
  <c r="U2516" i="11" s="1"/>
  <c r="AO2516" i="11"/>
  <c r="AP2484" i="11"/>
  <c r="U2484" i="11" s="1"/>
  <c r="AO2484" i="11"/>
  <c r="AP2452" i="11"/>
  <c r="U2452" i="11" s="1"/>
  <c r="AO2452" i="11"/>
  <c r="AP2420" i="11"/>
  <c r="U2420" i="11" s="1"/>
  <c r="AO2420" i="11"/>
  <c r="AO2758" i="11"/>
  <c r="T2755" i="11"/>
  <c r="AO2750" i="11"/>
  <c r="T2747" i="11"/>
  <c r="AO2742" i="11"/>
  <c r="T2739" i="11"/>
  <c r="AO2734" i="11"/>
  <c r="T2731" i="11"/>
  <c r="AO2726" i="11"/>
  <c r="T2723" i="11"/>
  <c r="AO2718" i="11"/>
  <c r="T2715" i="11"/>
  <c r="AO2710" i="11"/>
  <c r="T2707" i="11"/>
  <c r="AO2702" i="11"/>
  <c r="T2699" i="11"/>
  <c r="T2695" i="11"/>
  <c r="T2691" i="11"/>
  <c r="T2687" i="11"/>
  <c r="T2683" i="11"/>
  <c r="T2679" i="11"/>
  <c r="T2675" i="11"/>
  <c r="T2671" i="11"/>
  <c r="T2667" i="11"/>
  <c r="T2663" i="11"/>
  <c r="T2659" i="11"/>
  <c r="T2655" i="11"/>
  <c r="T2651" i="11"/>
  <c r="T2647" i="11"/>
  <c r="T2643" i="11"/>
  <c r="T2639" i="11"/>
  <c r="T2635" i="11"/>
  <c r="T2631" i="11"/>
  <c r="T2627" i="11"/>
  <c r="T2623" i="11"/>
  <c r="T2619" i="11"/>
  <c r="T2615" i="11"/>
  <c r="T2611" i="11"/>
  <c r="T2607" i="11"/>
  <c r="T2603" i="11"/>
  <c r="T2599" i="11"/>
  <c r="T2595" i="11"/>
  <c r="T2591" i="11"/>
  <c r="T2587" i="11"/>
  <c r="T2583" i="11"/>
  <c r="T2579" i="11"/>
  <c r="T2510" i="11"/>
  <c r="AP2508" i="11"/>
  <c r="U2508" i="11" s="1"/>
  <c r="AP2494" i="11"/>
  <c r="U2494" i="11" s="1"/>
  <c r="T2492" i="11"/>
  <c r="T2478" i="11"/>
  <c r="AP2476" i="11"/>
  <c r="U2476" i="11" s="1"/>
  <c r="AP2462" i="11"/>
  <c r="U2462" i="11" s="1"/>
  <c r="T2460" i="11"/>
  <c r="T2446" i="11"/>
  <c r="AP2444" i="11"/>
  <c r="U2444" i="11" s="1"/>
  <c r="AP2430" i="11"/>
  <c r="U2430" i="11" s="1"/>
  <c r="T2428" i="11"/>
  <c r="T2414" i="11"/>
  <c r="AP2412" i="11"/>
  <c r="U2412" i="11" s="1"/>
  <c r="AP2398" i="11"/>
  <c r="U2398" i="11" s="1"/>
  <c r="AP2390" i="11"/>
  <c r="U2390" i="11" s="1"/>
  <c r="AO2390" i="11"/>
  <c r="T2388" i="11"/>
  <c r="AP2374" i="11"/>
  <c r="U2374" i="11" s="1"/>
  <c r="AO2374" i="11"/>
  <c r="T2372" i="11"/>
  <c r="AP2358" i="11"/>
  <c r="U2358" i="11" s="1"/>
  <c r="AO2358" i="11"/>
  <c r="T2356" i="11"/>
  <c r="AP2342" i="11"/>
  <c r="U2342" i="11" s="1"/>
  <c r="AO2342" i="11"/>
  <c r="T2340" i="11"/>
  <c r="AP2765" i="11"/>
  <c r="U2765" i="11" s="1"/>
  <c r="T2765" i="11"/>
  <c r="AP2763" i="11"/>
  <c r="U2763" i="11" s="1"/>
  <c r="AO2760" i="11"/>
  <c r="AP2757" i="11"/>
  <c r="U2757" i="11" s="1"/>
  <c r="T2757" i="11"/>
  <c r="AP2755" i="11"/>
  <c r="U2755" i="11" s="1"/>
  <c r="AO2752" i="11"/>
  <c r="AP2749" i="11"/>
  <c r="U2749" i="11" s="1"/>
  <c r="T2749" i="11"/>
  <c r="AP2747" i="11"/>
  <c r="U2747" i="11" s="1"/>
  <c r="AO2744" i="11"/>
  <c r="AP2741" i="11"/>
  <c r="U2741" i="11" s="1"/>
  <c r="T2741" i="11"/>
  <c r="AP2739" i="11"/>
  <c r="U2739" i="11" s="1"/>
  <c r="AO2736" i="11"/>
  <c r="AP2733" i="11"/>
  <c r="U2733" i="11" s="1"/>
  <c r="T2733" i="11"/>
  <c r="AP2731" i="11"/>
  <c r="U2731" i="11" s="1"/>
  <c r="AO2728" i="11"/>
  <c r="AP2725" i="11"/>
  <c r="U2725" i="11" s="1"/>
  <c r="T2725" i="11"/>
  <c r="AP2723" i="11"/>
  <c r="U2723" i="11" s="1"/>
  <c r="AO2720" i="11"/>
  <c r="AP2717" i="11"/>
  <c r="U2717" i="11" s="1"/>
  <c r="T2717" i="11"/>
  <c r="AP2715" i="11"/>
  <c r="U2715" i="11" s="1"/>
  <c r="AO2712" i="11"/>
  <c r="AP2709" i="11"/>
  <c r="U2709" i="11" s="1"/>
  <c r="T2709" i="11"/>
  <c r="AP2707" i="11"/>
  <c r="U2707" i="11" s="1"/>
  <c r="AO2704" i="11"/>
  <c r="AP2701" i="11"/>
  <c r="U2701" i="11" s="1"/>
  <c r="T2701" i="11"/>
  <c r="AP2699" i="11"/>
  <c r="U2699" i="11" s="1"/>
  <c r="AP2696" i="11"/>
  <c r="U2696" i="11" s="1"/>
  <c r="AO2696" i="11"/>
  <c r="AP2692" i="11"/>
  <c r="U2692" i="11" s="1"/>
  <c r="AO2692" i="11"/>
  <c r="AP2688" i="11"/>
  <c r="U2688" i="11" s="1"/>
  <c r="AO2688" i="11"/>
  <c r="AP2684" i="11"/>
  <c r="U2684" i="11" s="1"/>
  <c r="AO2684" i="11"/>
  <c r="AP2680" i="11"/>
  <c r="U2680" i="11" s="1"/>
  <c r="AO2680" i="11"/>
  <c r="AP2676" i="11"/>
  <c r="U2676" i="11" s="1"/>
  <c r="AO2676" i="11"/>
  <c r="AP2672" i="11"/>
  <c r="U2672" i="11" s="1"/>
  <c r="AO2672" i="11"/>
  <c r="AP2668" i="11"/>
  <c r="U2668" i="11" s="1"/>
  <c r="AO2668" i="11"/>
  <c r="AP2664" i="11"/>
  <c r="U2664" i="11" s="1"/>
  <c r="AO2664" i="11"/>
  <c r="AP2660" i="11"/>
  <c r="U2660" i="11" s="1"/>
  <c r="AO2660" i="11"/>
  <c r="AP2656" i="11"/>
  <c r="U2656" i="11" s="1"/>
  <c r="AO2656" i="11"/>
  <c r="AP2652" i="11"/>
  <c r="U2652" i="11" s="1"/>
  <c r="AO2652" i="11"/>
  <c r="AP2648" i="11"/>
  <c r="U2648" i="11" s="1"/>
  <c r="AO2648" i="11"/>
  <c r="AP2644" i="11"/>
  <c r="U2644" i="11" s="1"/>
  <c r="AO2644" i="11"/>
  <c r="AP2640" i="11"/>
  <c r="U2640" i="11" s="1"/>
  <c r="AO2640" i="11"/>
  <c r="AP2636" i="11"/>
  <c r="U2636" i="11" s="1"/>
  <c r="AO2636" i="11"/>
  <c r="AP2632" i="11"/>
  <c r="U2632" i="11" s="1"/>
  <c r="AO2632" i="11"/>
  <c r="AP2628" i="11"/>
  <c r="U2628" i="11" s="1"/>
  <c r="AO2628" i="11"/>
  <c r="AP2624" i="11"/>
  <c r="U2624" i="11" s="1"/>
  <c r="AO2624" i="11"/>
  <c r="AP2620" i="11"/>
  <c r="U2620" i="11" s="1"/>
  <c r="AO2620" i="11"/>
  <c r="AP2616" i="11"/>
  <c r="U2616" i="11" s="1"/>
  <c r="AO2616" i="11"/>
  <c r="AP2612" i="11"/>
  <c r="U2612" i="11" s="1"/>
  <c r="AO2612" i="11"/>
  <c r="AP2608" i="11"/>
  <c r="U2608" i="11" s="1"/>
  <c r="AO2608" i="11"/>
  <c r="AP2604" i="11"/>
  <c r="U2604" i="11" s="1"/>
  <c r="AO2604" i="11"/>
  <c r="AP2600" i="11"/>
  <c r="U2600" i="11" s="1"/>
  <c r="AO2600" i="11"/>
  <c r="AP2596" i="11"/>
  <c r="U2596" i="11" s="1"/>
  <c r="AO2596" i="11"/>
  <c r="AP2592" i="11"/>
  <c r="U2592" i="11" s="1"/>
  <c r="AO2592" i="11"/>
  <c r="AP2588" i="11"/>
  <c r="U2588" i="11" s="1"/>
  <c r="AO2588" i="11"/>
  <c r="AP2584" i="11"/>
  <c r="U2584" i="11" s="1"/>
  <c r="AO2584" i="11"/>
  <c r="AP2580" i="11"/>
  <c r="U2580" i="11" s="1"/>
  <c r="AO2580" i="11"/>
  <c r="AP2576" i="11"/>
  <c r="U2576" i="11" s="1"/>
  <c r="AO2576" i="11"/>
  <c r="T2516" i="11"/>
  <c r="T2502" i="11"/>
  <c r="AP2500" i="11"/>
  <c r="U2500" i="11" s="1"/>
  <c r="AP2486" i="11"/>
  <c r="U2486" i="11" s="1"/>
  <c r="T2484" i="11"/>
  <c r="T2470" i="11"/>
  <c r="AP2468" i="11"/>
  <c r="U2468" i="11" s="1"/>
  <c r="AP2454" i="11"/>
  <c r="U2454" i="11" s="1"/>
  <c r="T2452" i="11"/>
  <c r="T2438" i="11"/>
  <c r="AP2436" i="11"/>
  <c r="U2436" i="11" s="1"/>
  <c r="AP2422" i="11"/>
  <c r="U2422" i="11" s="1"/>
  <c r="T2420" i="11"/>
  <c r="T2406" i="11"/>
  <c r="AP2404" i="11"/>
  <c r="U2404" i="11" s="1"/>
  <c r="T2975" i="11"/>
  <c r="AO2970" i="11"/>
  <c r="T2967" i="11"/>
  <c r="AO2962" i="11"/>
  <c r="T2959" i="11"/>
  <c r="AO2954" i="11"/>
  <c r="T2951" i="11"/>
  <c r="AO2946" i="11"/>
  <c r="T2943" i="11"/>
  <c r="AO2938" i="11"/>
  <c r="T2935" i="11"/>
  <c r="AO2930" i="11"/>
  <c r="T2927" i="11"/>
  <c r="AO2922" i="11"/>
  <c r="T2919" i="11"/>
  <c r="AO2914" i="11"/>
  <c r="T2911" i="11"/>
  <c r="AO2906" i="11"/>
  <c r="T2903" i="11"/>
  <c r="AO2898" i="11"/>
  <c r="T2895" i="11"/>
  <c r="AO2890" i="11"/>
  <c r="T2887" i="11"/>
  <c r="AO2882" i="11"/>
  <c r="T2879" i="11"/>
  <c r="AO2874" i="11"/>
  <c r="T2871" i="11"/>
  <c r="AO2866" i="11"/>
  <c r="T2863" i="11"/>
  <c r="AO2858" i="11"/>
  <c r="T2855" i="11"/>
  <c r="AO2850" i="11"/>
  <c r="T2847" i="11"/>
  <c r="AO2842" i="11"/>
  <c r="T2839" i="11"/>
  <c r="AO2834" i="11"/>
  <c r="T2831" i="11"/>
  <c r="AO2826" i="11"/>
  <c r="T2823" i="11"/>
  <c r="AO2818" i="11"/>
  <c r="T2815" i="11"/>
  <c r="AO2810" i="11"/>
  <c r="T2807" i="11"/>
  <c r="AO2802" i="11"/>
  <c r="T2799" i="11"/>
  <c r="AO2794" i="11"/>
  <c r="T2791" i="11"/>
  <c r="AO2786" i="11"/>
  <c r="T2783" i="11"/>
  <c r="AO2778" i="11"/>
  <c r="T2775" i="11"/>
  <c r="AO2770" i="11"/>
  <c r="T2767" i="11"/>
  <c r="AO2762" i="11"/>
  <c r="T2759" i="11"/>
  <c r="AO2754" i="11"/>
  <c r="T2751" i="11"/>
  <c r="AO2746" i="11"/>
  <c r="T2743" i="11"/>
  <c r="AO2738" i="11"/>
  <c r="T2735" i="11"/>
  <c r="AO2730" i="11"/>
  <c r="T2727" i="11"/>
  <c r="AO2722" i="11"/>
  <c r="T2719" i="11"/>
  <c r="AO2714" i="11"/>
  <c r="T2711" i="11"/>
  <c r="AO2706" i="11"/>
  <c r="T2703" i="11"/>
  <c r="AP2510" i="11"/>
  <c r="U2510" i="11" s="1"/>
  <c r="AO2508" i="11"/>
  <c r="T2508" i="11"/>
  <c r="AO2494" i="11"/>
  <c r="T2494" i="11"/>
  <c r="AP2492" i="11"/>
  <c r="U2492" i="11" s="1"/>
  <c r="AP2478" i="11"/>
  <c r="U2478" i="11" s="1"/>
  <c r="AO2476" i="11"/>
  <c r="T2476" i="11"/>
  <c r="AO2462" i="11"/>
  <c r="T2462" i="11"/>
  <c r="AP2460" i="11"/>
  <c r="U2460" i="11" s="1"/>
  <c r="AP2446" i="11"/>
  <c r="U2446" i="11" s="1"/>
  <c r="AO2444" i="11"/>
  <c r="T2444" i="11"/>
  <c r="AO2430" i="11"/>
  <c r="T2430" i="11"/>
  <c r="AP2428" i="11"/>
  <c r="U2428" i="11" s="1"/>
  <c r="AP2414" i="11"/>
  <c r="U2414" i="11" s="1"/>
  <c r="AO2412" i="11"/>
  <c r="T2412" i="11"/>
  <c r="AO2398" i="11"/>
  <c r="T2398" i="11"/>
  <c r="AP2396" i="11"/>
  <c r="U2396" i="11" s="1"/>
  <c r="AP2380" i="11"/>
  <c r="U2380" i="11" s="1"/>
  <c r="AO2380" i="11"/>
  <c r="AP2364" i="11"/>
  <c r="U2364" i="11" s="1"/>
  <c r="AO2364" i="11"/>
  <c r="AP2348" i="11"/>
  <c r="U2348" i="11" s="1"/>
  <c r="AO2348" i="11"/>
  <c r="T2396" i="11"/>
  <c r="T2390" i="11"/>
  <c r="AP2388" i="11"/>
  <c r="U2388" i="11" s="1"/>
  <c r="AP2382" i="11"/>
  <c r="U2382" i="11" s="1"/>
  <c r="T2380" i="11"/>
  <c r="T2374" i="11"/>
  <c r="AP2372" i="11"/>
  <c r="U2372" i="11" s="1"/>
  <c r="AP2366" i="11"/>
  <c r="U2366" i="11" s="1"/>
  <c r="T2364" i="11"/>
  <c r="T2358" i="11"/>
  <c r="AP2356" i="11"/>
  <c r="U2356" i="11" s="1"/>
  <c r="AP2350" i="11"/>
  <c r="U2350" i="11" s="1"/>
  <c r="T2348" i="11"/>
  <c r="T2342" i="11"/>
  <c r="AP2340" i="11"/>
  <c r="U2340" i="11" s="1"/>
  <c r="AP2334" i="11"/>
  <c r="U2334" i="11" s="1"/>
  <c r="T2332" i="11"/>
  <c r="T2326" i="11"/>
  <c r="AP2324" i="11"/>
  <c r="U2324" i="11" s="1"/>
  <c r="AP2318" i="11"/>
  <c r="U2318" i="11" s="1"/>
  <c r="T2316" i="11"/>
  <c r="T2310" i="11"/>
  <c r="AP2308" i="11"/>
  <c r="U2308" i="11" s="1"/>
  <c r="AP2302" i="11"/>
  <c r="U2302" i="11" s="1"/>
  <c r="T2300" i="11"/>
  <c r="T2294" i="11"/>
  <c r="AP2292" i="11"/>
  <c r="U2292" i="11" s="1"/>
  <c r="AP2286" i="11"/>
  <c r="U2286" i="11" s="1"/>
  <c r="T2284" i="11"/>
  <c r="T2278" i="11"/>
  <c r="AP2276" i="11"/>
  <c r="U2276" i="11" s="1"/>
  <c r="AP2270" i="11"/>
  <c r="U2270" i="11" s="1"/>
  <c r="T2268" i="11"/>
  <c r="T2262" i="11"/>
  <c r="AP2260" i="11"/>
  <c r="U2260" i="11" s="1"/>
  <c r="AP2254" i="11"/>
  <c r="U2254" i="11" s="1"/>
  <c r="T2252" i="11"/>
  <c r="T2246" i="11"/>
  <c r="AP2244" i="11"/>
  <c r="U2244" i="11" s="1"/>
  <c r="AP2238" i="11"/>
  <c r="U2238" i="11" s="1"/>
  <c r="T2236" i="11"/>
  <c r="AO2199" i="11"/>
  <c r="AO2183" i="11"/>
  <c r="AP2084" i="11"/>
  <c r="U2084" i="11" s="1"/>
  <c r="T2011" i="11"/>
  <c r="T2007" i="11"/>
  <c r="T2980" i="11"/>
  <c r="T2976" i="11"/>
  <c r="T2972" i="11"/>
  <c r="T2968" i="11"/>
  <c r="T2964" i="11"/>
  <c r="T2960" i="11"/>
  <c r="T2956" i="11"/>
  <c r="T2952" i="11"/>
  <c r="T2948" i="11"/>
  <c r="T2944" i="11"/>
  <c r="T2940" i="11"/>
  <c r="T2936" i="11"/>
  <c r="T2932" i="11"/>
  <c r="T2928" i="11"/>
  <c r="T2924" i="11"/>
  <c r="T2920" i="11"/>
  <c r="T2916" i="11"/>
  <c r="T2912" i="11"/>
  <c r="T2908" i="11"/>
  <c r="T2904" i="11"/>
  <c r="T2900" i="11"/>
  <c r="T2896" i="11"/>
  <c r="T2892" i="11"/>
  <c r="T2888" i="11"/>
  <c r="T2884" i="11"/>
  <c r="T2880" i="11"/>
  <c r="T2876" i="11"/>
  <c r="T2872" i="11"/>
  <c r="T2868" i="11"/>
  <c r="T2864" i="11"/>
  <c r="T2860" i="11"/>
  <c r="T2856" i="11"/>
  <c r="T2852" i="11"/>
  <c r="T2848" i="11"/>
  <c r="T2844" i="11"/>
  <c r="T2840" i="11"/>
  <c r="T2836" i="11"/>
  <c r="T2832" i="11"/>
  <c r="T2828" i="11"/>
  <c r="T2824" i="11"/>
  <c r="T2820" i="11"/>
  <c r="T2816" i="11"/>
  <c r="T2812" i="11"/>
  <c r="T2808" i="11"/>
  <c r="T2804" i="11"/>
  <c r="T2800" i="11"/>
  <c r="T2796" i="11"/>
  <c r="T2792" i="11"/>
  <c r="T2788" i="11"/>
  <c r="T2784" i="11"/>
  <c r="T2780" i="11"/>
  <c r="T2776" i="11"/>
  <c r="T2772" i="11"/>
  <c r="T2768" i="11"/>
  <c r="T2764" i="11"/>
  <c r="T2760" i="11"/>
  <c r="T2756" i="11"/>
  <c r="T2752" i="11"/>
  <c r="T2748" i="11"/>
  <c r="T2744" i="11"/>
  <c r="T2740" i="11"/>
  <c r="T2736" i="11"/>
  <c r="T2732" i="11"/>
  <c r="T2728" i="11"/>
  <c r="T2724" i="11"/>
  <c r="T2720" i="11"/>
  <c r="T2716" i="11"/>
  <c r="T2712" i="11"/>
  <c r="T2708" i="11"/>
  <c r="T2704" i="11"/>
  <c r="T2700" i="11"/>
  <c r="AP2694" i="11"/>
  <c r="U2694" i="11" s="1"/>
  <c r="AO2694" i="11"/>
  <c r="AP2686" i="11"/>
  <c r="U2686" i="11" s="1"/>
  <c r="AO2686" i="11"/>
  <c r="AP2678" i="11"/>
  <c r="U2678" i="11" s="1"/>
  <c r="AO2678" i="11"/>
  <c r="AP2670" i="11"/>
  <c r="U2670" i="11" s="1"/>
  <c r="AO2670" i="11"/>
  <c r="AP2662" i="11"/>
  <c r="U2662" i="11" s="1"/>
  <c r="AO2662" i="11"/>
  <c r="AP2654" i="11"/>
  <c r="U2654" i="11" s="1"/>
  <c r="AO2654" i="11"/>
  <c r="AP2646" i="11"/>
  <c r="U2646" i="11" s="1"/>
  <c r="AO2646" i="11"/>
  <c r="AP2638" i="11"/>
  <c r="U2638" i="11" s="1"/>
  <c r="AO2638" i="11"/>
  <c r="AP2630" i="11"/>
  <c r="U2630" i="11" s="1"/>
  <c r="AO2630" i="11"/>
  <c r="AP2622" i="11"/>
  <c r="U2622" i="11" s="1"/>
  <c r="AO2622" i="11"/>
  <c r="AP2614" i="11"/>
  <c r="U2614" i="11" s="1"/>
  <c r="AO2614" i="11"/>
  <c r="AP2606" i="11"/>
  <c r="U2606" i="11" s="1"/>
  <c r="AO2606" i="11"/>
  <c r="AP2598" i="11"/>
  <c r="U2598" i="11" s="1"/>
  <c r="AO2598" i="11"/>
  <c r="AP2590" i="11"/>
  <c r="U2590" i="11" s="1"/>
  <c r="AO2590" i="11"/>
  <c r="AP2582" i="11"/>
  <c r="U2582" i="11" s="1"/>
  <c r="AO2582" i="11"/>
  <c r="AP2514" i="11"/>
  <c r="U2514" i="11" s="1"/>
  <c r="T2512" i="11"/>
  <c r="T2506" i="11"/>
  <c r="AP2504" i="11"/>
  <c r="U2504" i="11" s="1"/>
  <c r="AP2498" i="11"/>
  <c r="U2498" i="11" s="1"/>
  <c r="T2496" i="11"/>
  <c r="T2490" i="11"/>
  <c r="AP2488" i="11"/>
  <c r="U2488" i="11" s="1"/>
  <c r="AP2482" i="11"/>
  <c r="U2482" i="11" s="1"/>
  <c r="T2480" i="11"/>
  <c r="T2474" i="11"/>
  <c r="AP2472" i="11"/>
  <c r="U2472" i="11" s="1"/>
  <c r="AP2466" i="11"/>
  <c r="U2466" i="11" s="1"/>
  <c r="T2464" i="11"/>
  <c r="T2458" i="11"/>
  <c r="AP2456" i="11"/>
  <c r="U2456" i="11" s="1"/>
  <c r="AP2450" i="11"/>
  <c r="U2450" i="11" s="1"/>
  <c r="T2448" i="11"/>
  <c r="T2442" i="11"/>
  <c r="AP2440" i="11"/>
  <c r="U2440" i="11" s="1"/>
  <c r="AP2434" i="11"/>
  <c r="U2434" i="11" s="1"/>
  <c r="T2432" i="11"/>
  <c r="T2426" i="11"/>
  <c r="AP2424" i="11"/>
  <c r="U2424" i="11" s="1"/>
  <c r="AP2418" i="11"/>
  <c r="U2418" i="11" s="1"/>
  <c r="T2416" i="11"/>
  <c r="T2410" i="11"/>
  <c r="AP2408" i="11"/>
  <c r="U2408" i="11" s="1"/>
  <c r="AP2402" i="11"/>
  <c r="U2402" i="11" s="1"/>
  <c r="T2400" i="11"/>
  <c r="T2394" i="11"/>
  <c r="AP2392" i="11"/>
  <c r="U2392" i="11" s="1"/>
  <c r="AP2386" i="11"/>
  <c r="U2386" i="11" s="1"/>
  <c r="T2384" i="11"/>
  <c r="T2378" i="11"/>
  <c r="AP2376" i="11"/>
  <c r="U2376" i="11" s="1"/>
  <c r="AP2370" i="11"/>
  <c r="U2370" i="11" s="1"/>
  <c r="T2368" i="11"/>
  <c r="T2362" i="11"/>
  <c r="AP2360" i="11"/>
  <c r="U2360" i="11" s="1"/>
  <c r="AP2354" i="11"/>
  <c r="U2354" i="11" s="1"/>
  <c r="T2352" i="11"/>
  <c r="T2346" i="11"/>
  <c r="AP2344" i="11"/>
  <c r="U2344" i="11" s="1"/>
  <c r="AP2338" i="11"/>
  <c r="U2338" i="11" s="1"/>
  <c r="T2336" i="11"/>
  <c r="T2330" i="11"/>
  <c r="AP2328" i="11"/>
  <c r="U2328" i="11" s="1"/>
  <c r="AP2322" i="11"/>
  <c r="U2322" i="11" s="1"/>
  <c r="T2320" i="11"/>
  <c r="T2314" i="11"/>
  <c r="AP2312" i="11"/>
  <c r="U2312" i="11" s="1"/>
  <c r="AP2306" i="11"/>
  <c r="U2306" i="11" s="1"/>
  <c r="T2304" i="11"/>
  <c r="T2298" i="11"/>
  <c r="AP2296" i="11"/>
  <c r="U2296" i="11" s="1"/>
  <c r="AP2290" i="11"/>
  <c r="U2290" i="11" s="1"/>
  <c r="T2288" i="11"/>
  <c r="T2282" i="11"/>
  <c r="AP2280" i="11"/>
  <c r="U2280" i="11" s="1"/>
  <c r="AP2274" i="11"/>
  <c r="U2274" i="11" s="1"/>
  <c r="T2272" i="11"/>
  <c r="T2266" i="11"/>
  <c r="AP2264" i="11"/>
  <c r="U2264" i="11" s="1"/>
  <c r="AP2258" i="11"/>
  <c r="U2258" i="11" s="1"/>
  <c r="T2256" i="11"/>
  <c r="T2250" i="11"/>
  <c r="AP2248" i="11"/>
  <c r="U2248" i="11" s="1"/>
  <c r="AP2242" i="11"/>
  <c r="U2242" i="11" s="1"/>
  <c r="T2240" i="11"/>
  <c r="T2234" i="11"/>
  <c r="AP2232" i="11"/>
  <c r="U2232" i="11" s="1"/>
  <c r="AP2332" i="11"/>
  <c r="U2332" i="11" s="1"/>
  <c r="AP2326" i="11"/>
  <c r="U2326" i="11" s="1"/>
  <c r="T2324" i="11"/>
  <c r="T2318" i="11"/>
  <c r="AP2316" i="11"/>
  <c r="U2316" i="11" s="1"/>
  <c r="AP2310" i="11"/>
  <c r="U2310" i="11" s="1"/>
  <c r="T2308" i="11"/>
  <c r="T2302" i="11"/>
  <c r="AP2300" i="11"/>
  <c r="U2300" i="11" s="1"/>
  <c r="AP2294" i="11"/>
  <c r="U2294" i="11" s="1"/>
  <c r="T2292" i="11"/>
  <c r="T2286" i="11"/>
  <c r="AP2284" i="11"/>
  <c r="U2284" i="11" s="1"/>
  <c r="AP2278" i="11"/>
  <c r="U2278" i="11" s="1"/>
  <c r="T2276" i="11"/>
  <c r="T2270" i="11"/>
  <c r="AP2268" i="11"/>
  <c r="U2268" i="11" s="1"/>
  <c r="AP2262" i="11"/>
  <c r="U2262" i="11" s="1"/>
  <c r="T2260" i="11"/>
  <c r="T2254" i="11"/>
  <c r="AP2252" i="11"/>
  <c r="U2252" i="11" s="1"/>
  <c r="AP2246" i="11"/>
  <c r="U2246" i="11" s="1"/>
  <c r="T2244" i="11"/>
  <c r="T2238" i="11"/>
  <c r="AP2236" i="11"/>
  <c r="U2236" i="11" s="1"/>
  <c r="T2194" i="11"/>
  <c r="AP2011" i="11"/>
  <c r="U2011" i="11" s="1"/>
  <c r="AP2007" i="11"/>
  <c r="U2007" i="11" s="1"/>
  <c r="T2978" i="11"/>
  <c r="T2974" i="11"/>
  <c r="T2970" i="11"/>
  <c r="T2966" i="11"/>
  <c r="T2962" i="11"/>
  <c r="T2958" i="11"/>
  <c r="T2954" i="11"/>
  <c r="T2950" i="11"/>
  <c r="T2946" i="11"/>
  <c r="T2942" i="11"/>
  <c r="T2938" i="11"/>
  <c r="T2934" i="11"/>
  <c r="T2930" i="11"/>
  <c r="T2926" i="11"/>
  <c r="T2922" i="11"/>
  <c r="T2918" i="11"/>
  <c r="T2914" i="11"/>
  <c r="T2910" i="11"/>
  <c r="T2906" i="11"/>
  <c r="T2902" i="11"/>
  <c r="T2898" i="11"/>
  <c r="T2894" i="11"/>
  <c r="T2890" i="11"/>
  <c r="T2886" i="11"/>
  <c r="T2882" i="11"/>
  <c r="T2878" i="11"/>
  <c r="T2874" i="11"/>
  <c r="T2870" i="11"/>
  <c r="T2866" i="11"/>
  <c r="T2862" i="11"/>
  <c r="T2858" i="11"/>
  <c r="T2854" i="11"/>
  <c r="T2850" i="11"/>
  <c r="T2846" i="11"/>
  <c r="T2842" i="11"/>
  <c r="T2838" i="11"/>
  <c r="T2834" i="11"/>
  <c r="T2830" i="11"/>
  <c r="T2826" i="11"/>
  <c r="T2822" i="11"/>
  <c r="T2818" i="11"/>
  <c r="T2814" i="11"/>
  <c r="T2810" i="11"/>
  <c r="T2806" i="11"/>
  <c r="T2802" i="11"/>
  <c r="T2798" i="11"/>
  <c r="T2794" i="11"/>
  <c r="T2790" i="11"/>
  <c r="T2786" i="11"/>
  <c r="T2782" i="11"/>
  <c r="T2778" i="11"/>
  <c r="T2774" i="11"/>
  <c r="T2770" i="11"/>
  <c r="T2766" i="11"/>
  <c r="T2762" i="11"/>
  <c r="T2758" i="11"/>
  <c r="T2754" i="11"/>
  <c r="T2750" i="11"/>
  <c r="T2746" i="11"/>
  <c r="T2742" i="11"/>
  <c r="T2738" i="11"/>
  <c r="T2734" i="11"/>
  <c r="T2730" i="11"/>
  <c r="T2726" i="11"/>
  <c r="T2722" i="11"/>
  <c r="T2718" i="11"/>
  <c r="T2714" i="11"/>
  <c r="T2710" i="11"/>
  <c r="T2706" i="11"/>
  <c r="T2702" i="11"/>
  <c r="AP2698" i="11"/>
  <c r="U2698" i="11" s="1"/>
  <c r="AO2698" i="11"/>
  <c r="AP2690" i="11"/>
  <c r="U2690" i="11" s="1"/>
  <c r="AO2690" i="11"/>
  <c r="AP2682" i="11"/>
  <c r="U2682" i="11" s="1"/>
  <c r="AO2682" i="11"/>
  <c r="AP2674" i="11"/>
  <c r="U2674" i="11" s="1"/>
  <c r="AO2674" i="11"/>
  <c r="AP2666" i="11"/>
  <c r="U2666" i="11" s="1"/>
  <c r="AO2666" i="11"/>
  <c r="AP2658" i="11"/>
  <c r="U2658" i="11" s="1"/>
  <c r="AO2658" i="11"/>
  <c r="AP2650" i="11"/>
  <c r="U2650" i="11" s="1"/>
  <c r="AO2650" i="11"/>
  <c r="AP2642" i="11"/>
  <c r="U2642" i="11" s="1"/>
  <c r="AO2642" i="11"/>
  <c r="AP2634" i="11"/>
  <c r="U2634" i="11" s="1"/>
  <c r="AO2634" i="11"/>
  <c r="AP2626" i="11"/>
  <c r="U2626" i="11" s="1"/>
  <c r="AO2626" i="11"/>
  <c r="AP2618" i="11"/>
  <c r="U2618" i="11" s="1"/>
  <c r="AO2618" i="11"/>
  <c r="AP2610" i="11"/>
  <c r="U2610" i="11" s="1"/>
  <c r="AO2610" i="11"/>
  <c r="AP2602" i="11"/>
  <c r="U2602" i="11" s="1"/>
  <c r="AO2602" i="11"/>
  <c r="AP2594" i="11"/>
  <c r="U2594" i="11" s="1"/>
  <c r="AO2594" i="11"/>
  <c r="AP2586" i="11"/>
  <c r="U2586" i="11" s="1"/>
  <c r="AO2586" i="11"/>
  <c r="AP2578" i="11"/>
  <c r="U2578" i="11" s="1"/>
  <c r="AO2578" i="11"/>
  <c r="AO2514" i="11"/>
  <c r="T2514" i="11"/>
  <c r="AP2512" i="11"/>
  <c r="U2512" i="11" s="1"/>
  <c r="AP2506" i="11"/>
  <c r="U2506" i="11" s="1"/>
  <c r="AO2504" i="11"/>
  <c r="T2504" i="11"/>
  <c r="AO2498" i="11"/>
  <c r="T2498" i="11"/>
  <c r="AP2496" i="11"/>
  <c r="U2496" i="11" s="1"/>
  <c r="AP2490" i="11"/>
  <c r="U2490" i="11" s="1"/>
  <c r="AO2488" i="11"/>
  <c r="T2488" i="11"/>
  <c r="AO2482" i="11"/>
  <c r="T2482" i="11"/>
  <c r="AP2480" i="11"/>
  <c r="U2480" i="11" s="1"/>
  <c r="AP2474" i="11"/>
  <c r="U2474" i="11" s="1"/>
  <c r="AO2472" i="11"/>
  <c r="T2472" i="11"/>
  <c r="AO2466" i="11"/>
  <c r="T2466" i="11"/>
  <c r="AP2464" i="11"/>
  <c r="U2464" i="11" s="1"/>
  <c r="AP2458" i="11"/>
  <c r="U2458" i="11" s="1"/>
  <c r="AO2456" i="11"/>
  <c r="T2456" i="11"/>
  <c r="AO2450" i="11"/>
  <c r="T2450" i="11"/>
  <c r="AP2448" i="11"/>
  <c r="U2448" i="11" s="1"/>
  <c r="AP2442" i="11"/>
  <c r="U2442" i="11" s="1"/>
  <c r="AO2440" i="11"/>
  <c r="T2440" i="11"/>
  <c r="AO2434" i="11"/>
  <c r="T2434" i="11"/>
  <c r="AP2432" i="11"/>
  <c r="U2432" i="11" s="1"/>
  <c r="AP2426" i="11"/>
  <c r="U2426" i="11" s="1"/>
  <c r="AO2424" i="11"/>
  <c r="T2424" i="11"/>
  <c r="AO2418" i="11"/>
  <c r="T2418" i="11"/>
  <c r="AP2416" i="11"/>
  <c r="U2416" i="11" s="1"/>
  <c r="AP2410" i="11"/>
  <c r="U2410" i="11" s="1"/>
  <c r="AO2408" i="11"/>
  <c r="T2408" i="11"/>
  <c r="AO2402" i="11"/>
  <c r="T2402" i="11"/>
  <c r="AP2400" i="11"/>
  <c r="U2400" i="11" s="1"/>
  <c r="AP2394" i="11"/>
  <c r="U2394" i="11" s="1"/>
  <c r="AO2392" i="11"/>
  <c r="T2392" i="11"/>
  <c r="AO2386" i="11"/>
  <c r="T2386" i="11"/>
  <c r="AP2384" i="11"/>
  <c r="U2384" i="11" s="1"/>
  <c r="AP2378" i="11"/>
  <c r="U2378" i="11" s="1"/>
  <c r="AO2376" i="11"/>
  <c r="T2376" i="11"/>
  <c r="AO2370" i="11"/>
  <c r="T2370" i="11"/>
  <c r="AP2368" i="11"/>
  <c r="U2368" i="11" s="1"/>
  <c r="AP2362" i="11"/>
  <c r="U2362" i="11" s="1"/>
  <c r="AO2360" i="11"/>
  <c r="T2360" i="11"/>
  <c r="AO2354" i="11"/>
  <c r="T2354" i="11"/>
  <c r="AP2352" i="11"/>
  <c r="U2352" i="11" s="1"/>
  <c r="AP2346" i="11"/>
  <c r="U2346" i="11" s="1"/>
  <c r="AO2344" i="11"/>
  <c r="T2344" i="11"/>
  <c r="AO2338" i="11"/>
  <c r="T2338" i="11"/>
  <c r="AP2336" i="11"/>
  <c r="U2336" i="11" s="1"/>
  <c r="AP2330" i="11"/>
  <c r="U2330" i="11" s="1"/>
  <c r="AO2328" i="11"/>
  <c r="T2328" i="11"/>
  <c r="AO2322" i="11"/>
  <c r="T2322" i="11"/>
  <c r="AP2320" i="11"/>
  <c r="U2320" i="11" s="1"/>
  <c r="AP2314" i="11"/>
  <c r="U2314" i="11" s="1"/>
  <c r="AO2312" i="11"/>
  <c r="T2312" i="11"/>
  <c r="AO2306" i="11"/>
  <c r="T2306" i="11"/>
  <c r="AP2304" i="11"/>
  <c r="U2304" i="11" s="1"/>
  <c r="AP2298" i="11"/>
  <c r="U2298" i="11" s="1"/>
  <c r="AO2296" i="11"/>
  <c r="T2296" i="11"/>
  <c r="AO2290" i="11"/>
  <c r="T2290" i="11"/>
  <c r="AP2288" i="11"/>
  <c r="U2288" i="11" s="1"/>
  <c r="AP2282" i="11"/>
  <c r="U2282" i="11" s="1"/>
  <c r="AO2280" i="11"/>
  <c r="T2280" i="11"/>
  <c r="AO2274" i="11"/>
  <c r="T2274" i="11"/>
  <c r="AP2272" i="11"/>
  <c r="U2272" i="11" s="1"/>
  <c r="AP2266" i="11"/>
  <c r="U2266" i="11" s="1"/>
  <c r="AO2264" i="11"/>
  <c r="T2264" i="11"/>
  <c r="AO2258" i="11"/>
  <c r="T2258" i="11"/>
  <c r="AP2256" i="11"/>
  <c r="U2256" i="11" s="1"/>
  <c r="AP2250" i="11"/>
  <c r="U2250" i="11" s="1"/>
  <c r="AO2248" i="11"/>
  <c r="T2248" i="11"/>
  <c r="AO2242" i="11"/>
  <c r="T2242" i="11"/>
  <c r="AP2240" i="11"/>
  <c r="U2240" i="11" s="1"/>
  <c r="AP2234" i="11"/>
  <c r="U2234" i="11" s="1"/>
  <c r="AO2232" i="11"/>
  <c r="T2232" i="11"/>
  <c r="AP2574" i="11"/>
  <c r="U2574" i="11" s="1"/>
  <c r="AP2572" i="11"/>
  <c r="U2572" i="11" s="1"/>
  <c r="AP2570" i="11"/>
  <c r="U2570" i="11" s="1"/>
  <c r="AP2568" i="11"/>
  <c r="U2568" i="11" s="1"/>
  <c r="AP2566" i="11"/>
  <c r="U2566" i="11" s="1"/>
  <c r="AP2564" i="11"/>
  <c r="U2564" i="11" s="1"/>
  <c r="AP2562" i="11"/>
  <c r="U2562" i="11" s="1"/>
  <c r="AP2560" i="11"/>
  <c r="U2560" i="11" s="1"/>
  <c r="AP2558" i="11"/>
  <c r="U2558" i="11" s="1"/>
  <c r="AP2556" i="11"/>
  <c r="U2556" i="11" s="1"/>
  <c r="AP2554" i="11"/>
  <c r="U2554" i="11" s="1"/>
  <c r="AP2552" i="11"/>
  <c r="U2552" i="11" s="1"/>
  <c r="AP2550" i="11"/>
  <c r="U2550" i="11" s="1"/>
  <c r="AP2548" i="11"/>
  <c r="U2548" i="11" s="1"/>
  <c r="AP2546" i="11"/>
  <c r="U2546" i="11" s="1"/>
  <c r="AP2544" i="11"/>
  <c r="U2544" i="11" s="1"/>
  <c r="AP2542" i="11"/>
  <c r="U2542" i="11" s="1"/>
  <c r="AP2540" i="11"/>
  <c r="U2540" i="11" s="1"/>
  <c r="AP2538" i="11"/>
  <c r="U2538" i="11" s="1"/>
  <c r="AP2536" i="11"/>
  <c r="U2536" i="11" s="1"/>
  <c r="AP2534" i="11"/>
  <c r="U2534" i="11" s="1"/>
  <c r="AP2532" i="11"/>
  <c r="U2532" i="11" s="1"/>
  <c r="AP2530" i="11"/>
  <c r="U2530" i="11" s="1"/>
  <c r="AP2528" i="11"/>
  <c r="U2528" i="11" s="1"/>
  <c r="AP2526" i="11"/>
  <c r="U2526" i="11" s="1"/>
  <c r="AP2524" i="11"/>
  <c r="U2524" i="11" s="1"/>
  <c r="AP2522" i="11"/>
  <c r="U2522" i="11" s="1"/>
  <c r="AP2520" i="11"/>
  <c r="U2520" i="11" s="1"/>
  <c r="AP2518" i="11"/>
  <c r="U2518" i="11" s="1"/>
  <c r="T2517" i="11"/>
  <c r="AP2515" i="11"/>
  <c r="U2515" i="11" s="1"/>
  <c r="T2513" i="11"/>
  <c r="AP2511" i="11"/>
  <c r="U2511" i="11" s="1"/>
  <c r="T2509" i="11"/>
  <c r="AP2507" i="11"/>
  <c r="U2507" i="11" s="1"/>
  <c r="T2505" i="11"/>
  <c r="AP2503" i="11"/>
  <c r="U2503" i="11" s="1"/>
  <c r="T2501" i="11"/>
  <c r="AP2499" i="11"/>
  <c r="U2499" i="11" s="1"/>
  <c r="T2497" i="11"/>
  <c r="AP2495" i="11"/>
  <c r="U2495" i="11" s="1"/>
  <c r="T2493" i="11"/>
  <c r="AP2491" i="11"/>
  <c r="U2491" i="11" s="1"/>
  <c r="T2489" i="11"/>
  <c r="AP2487" i="11"/>
  <c r="U2487" i="11" s="1"/>
  <c r="T2485" i="11"/>
  <c r="AP2483" i="11"/>
  <c r="U2483" i="11" s="1"/>
  <c r="T2481" i="11"/>
  <c r="AP2479" i="11"/>
  <c r="U2479" i="11" s="1"/>
  <c r="T2477" i="11"/>
  <c r="AP2475" i="11"/>
  <c r="U2475" i="11" s="1"/>
  <c r="T2473" i="11"/>
  <c r="AP2471" i="11"/>
  <c r="U2471" i="11" s="1"/>
  <c r="T2469" i="11"/>
  <c r="AP2467" i="11"/>
  <c r="U2467" i="11" s="1"/>
  <c r="T2465" i="11"/>
  <c r="AP2463" i="11"/>
  <c r="U2463" i="11" s="1"/>
  <c r="T2461" i="11"/>
  <c r="AP2459" i="11"/>
  <c r="U2459" i="11" s="1"/>
  <c r="T2457" i="11"/>
  <c r="AP2455" i="11"/>
  <c r="U2455" i="11" s="1"/>
  <c r="T2453" i="11"/>
  <c r="AP2451" i="11"/>
  <c r="U2451" i="11" s="1"/>
  <c r="T2449" i="11"/>
  <c r="AP2447" i="11"/>
  <c r="U2447" i="11" s="1"/>
  <c r="T2445" i="11"/>
  <c r="AP2443" i="11"/>
  <c r="U2443" i="11" s="1"/>
  <c r="T2441" i="11"/>
  <c r="AP2439" i="11"/>
  <c r="U2439" i="11" s="1"/>
  <c r="T2437" i="11"/>
  <c r="AP2435" i="11"/>
  <c r="U2435" i="11" s="1"/>
  <c r="T2433" i="11"/>
  <c r="AP2431" i="11"/>
  <c r="U2431" i="11" s="1"/>
  <c r="T2429" i="11"/>
  <c r="AP2427" i="11"/>
  <c r="U2427" i="11" s="1"/>
  <c r="T2425" i="11"/>
  <c r="AP2423" i="11"/>
  <c r="U2423" i="11" s="1"/>
  <c r="T2421" i="11"/>
  <c r="AP2419" i="11"/>
  <c r="U2419" i="11" s="1"/>
  <c r="T2417" i="11"/>
  <c r="AP2415" i="11"/>
  <c r="U2415" i="11" s="1"/>
  <c r="T2413" i="11"/>
  <c r="AP2411" i="11"/>
  <c r="U2411" i="11" s="1"/>
  <c r="T2409" i="11"/>
  <c r="AP2407" i="11"/>
  <c r="U2407" i="11" s="1"/>
  <c r="T2405" i="11"/>
  <c r="AP2403" i="11"/>
  <c r="U2403" i="11" s="1"/>
  <c r="T2401" i="11"/>
  <c r="AP2399" i="11"/>
  <c r="U2399" i="11" s="1"/>
  <c r="T2397" i="11"/>
  <c r="AP2395" i="11"/>
  <c r="U2395" i="11" s="1"/>
  <c r="T2393" i="11"/>
  <c r="AP2391" i="11"/>
  <c r="U2391" i="11" s="1"/>
  <c r="T2389" i="11"/>
  <c r="AP2387" i="11"/>
  <c r="U2387" i="11" s="1"/>
  <c r="T2385" i="11"/>
  <c r="AP2383" i="11"/>
  <c r="U2383" i="11" s="1"/>
  <c r="T2381" i="11"/>
  <c r="AP2379" i="11"/>
  <c r="U2379" i="11" s="1"/>
  <c r="T2377" i="11"/>
  <c r="AP2375" i="11"/>
  <c r="U2375" i="11" s="1"/>
  <c r="T2373" i="11"/>
  <c r="AP2371" i="11"/>
  <c r="U2371" i="11" s="1"/>
  <c r="T2369" i="11"/>
  <c r="AP2367" i="11"/>
  <c r="U2367" i="11" s="1"/>
  <c r="T2365" i="11"/>
  <c r="AP2363" i="11"/>
  <c r="U2363" i="11" s="1"/>
  <c r="T2361" i="11"/>
  <c r="AP2359" i="11"/>
  <c r="U2359" i="11" s="1"/>
  <c r="T2357" i="11"/>
  <c r="AP2355" i="11"/>
  <c r="U2355" i="11" s="1"/>
  <c r="T2353" i="11"/>
  <c r="AP2351" i="11"/>
  <c r="U2351" i="11" s="1"/>
  <c r="T2349" i="11"/>
  <c r="AP2347" i="11"/>
  <c r="U2347" i="11" s="1"/>
  <c r="T2345" i="11"/>
  <c r="AP2343" i="11"/>
  <c r="U2343" i="11" s="1"/>
  <c r="T2341" i="11"/>
  <c r="AP2339" i="11"/>
  <c r="U2339" i="11" s="1"/>
  <c r="T2337" i="11"/>
  <c r="AP2335" i="11"/>
  <c r="U2335" i="11" s="1"/>
  <c r="T2333" i="11"/>
  <c r="AP2331" i="11"/>
  <c r="U2331" i="11" s="1"/>
  <c r="T2329" i="11"/>
  <c r="AP2327" i="11"/>
  <c r="U2327" i="11" s="1"/>
  <c r="T2325" i="11"/>
  <c r="AP2323" i="11"/>
  <c r="U2323" i="11" s="1"/>
  <c r="T2321" i="11"/>
  <c r="AP2319" i="11"/>
  <c r="U2319" i="11" s="1"/>
  <c r="T2317" i="11"/>
  <c r="AP2315" i="11"/>
  <c r="U2315" i="11" s="1"/>
  <c r="T2313" i="11"/>
  <c r="AP2311" i="11"/>
  <c r="U2311" i="11" s="1"/>
  <c r="T2309" i="11"/>
  <c r="AP2307" i="11"/>
  <c r="U2307" i="11" s="1"/>
  <c r="T2305" i="11"/>
  <c r="AP2303" i="11"/>
  <c r="U2303" i="11" s="1"/>
  <c r="T2301" i="11"/>
  <c r="AP2299" i="11"/>
  <c r="U2299" i="11" s="1"/>
  <c r="T2297" i="11"/>
  <c r="AP2295" i="11"/>
  <c r="U2295" i="11" s="1"/>
  <c r="T2293" i="11"/>
  <c r="AP2291" i="11"/>
  <c r="U2291" i="11" s="1"/>
  <c r="T2289" i="11"/>
  <c r="AP2287" i="11"/>
  <c r="U2287" i="11" s="1"/>
  <c r="T2285" i="11"/>
  <c r="AP2283" i="11"/>
  <c r="U2283" i="11" s="1"/>
  <c r="T2281" i="11"/>
  <c r="AP2279" i="11"/>
  <c r="U2279" i="11" s="1"/>
  <c r="T2277" i="11"/>
  <c r="AP2275" i="11"/>
  <c r="U2275" i="11" s="1"/>
  <c r="T2273" i="11"/>
  <c r="AP2271" i="11"/>
  <c r="U2271" i="11" s="1"/>
  <c r="T2269" i="11"/>
  <c r="AP2267" i="11"/>
  <c r="U2267" i="11" s="1"/>
  <c r="T2265" i="11"/>
  <c r="AP2263" i="11"/>
  <c r="U2263" i="11" s="1"/>
  <c r="T2261" i="11"/>
  <c r="AP2259" i="11"/>
  <c r="U2259" i="11" s="1"/>
  <c r="T2257" i="11"/>
  <c r="AP2255" i="11"/>
  <c r="U2255" i="11" s="1"/>
  <c r="T2253" i="11"/>
  <c r="AP2251" i="11"/>
  <c r="U2251" i="11" s="1"/>
  <c r="T2249" i="11"/>
  <c r="AP2247" i="11"/>
  <c r="U2247" i="11" s="1"/>
  <c r="T2245" i="11"/>
  <c r="AP2243" i="11"/>
  <c r="U2243" i="11" s="1"/>
  <c r="T2241" i="11"/>
  <c r="AP2239" i="11"/>
  <c r="U2239" i="11" s="1"/>
  <c r="T2237" i="11"/>
  <c r="AP2235" i="11"/>
  <c r="U2235" i="11" s="1"/>
  <c r="T2233" i="11"/>
  <c r="AP2231" i="11"/>
  <c r="U2231" i="11" s="1"/>
  <c r="AO2203" i="11"/>
  <c r="T2190" i="11"/>
  <c r="AP2055" i="11"/>
  <c r="U2055" i="11" s="1"/>
  <c r="AO2052" i="11"/>
  <c r="AP2697" i="11"/>
  <c r="U2697" i="11" s="1"/>
  <c r="AP2695" i="11"/>
  <c r="U2695" i="11" s="1"/>
  <c r="AP2693" i="11"/>
  <c r="U2693" i="11" s="1"/>
  <c r="AP2691" i="11"/>
  <c r="U2691" i="11" s="1"/>
  <c r="AP2689" i="11"/>
  <c r="U2689" i="11" s="1"/>
  <c r="AP2687" i="11"/>
  <c r="U2687" i="11" s="1"/>
  <c r="AP2685" i="11"/>
  <c r="U2685" i="11" s="1"/>
  <c r="AP2683" i="11"/>
  <c r="U2683" i="11" s="1"/>
  <c r="AP2681" i="11"/>
  <c r="U2681" i="11" s="1"/>
  <c r="AP2679" i="11"/>
  <c r="U2679" i="11" s="1"/>
  <c r="AP2677" i="11"/>
  <c r="U2677" i="11" s="1"/>
  <c r="AP2675" i="11"/>
  <c r="U2675" i="11" s="1"/>
  <c r="AP2673" i="11"/>
  <c r="U2673" i="11" s="1"/>
  <c r="AP2671" i="11"/>
  <c r="U2671" i="11" s="1"/>
  <c r="AP2669" i="11"/>
  <c r="U2669" i="11" s="1"/>
  <c r="AP2667" i="11"/>
  <c r="U2667" i="11" s="1"/>
  <c r="AP2665" i="11"/>
  <c r="U2665" i="11" s="1"/>
  <c r="AP2663" i="11"/>
  <c r="U2663" i="11" s="1"/>
  <c r="AP2661" i="11"/>
  <c r="U2661" i="11" s="1"/>
  <c r="AP2659" i="11"/>
  <c r="U2659" i="11" s="1"/>
  <c r="AP2657" i="11"/>
  <c r="U2657" i="11" s="1"/>
  <c r="AP2655" i="11"/>
  <c r="U2655" i="11" s="1"/>
  <c r="AP2653" i="11"/>
  <c r="U2653" i="11" s="1"/>
  <c r="AP2651" i="11"/>
  <c r="U2651" i="11" s="1"/>
  <c r="AP2649" i="11"/>
  <c r="U2649" i="11" s="1"/>
  <c r="AP2647" i="11"/>
  <c r="U2647" i="11" s="1"/>
  <c r="AP2645" i="11"/>
  <c r="U2645" i="11" s="1"/>
  <c r="AP2643" i="11"/>
  <c r="U2643" i="11" s="1"/>
  <c r="AP2641" i="11"/>
  <c r="U2641" i="11" s="1"/>
  <c r="AP2639" i="11"/>
  <c r="U2639" i="11" s="1"/>
  <c r="AP2637" i="11"/>
  <c r="U2637" i="11" s="1"/>
  <c r="AP2635" i="11"/>
  <c r="U2635" i="11" s="1"/>
  <c r="AP2633" i="11"/>
  <c r="U2633" i="11" s="1"/>
  <c r="AP2631" i="11"/>
  <c r="U2631" i="11" s="1"/>
  <c r="AP2629" i="11"/>
  <c r="U2629" i="11" s="1"/>
  <c r="AP2627" i="11"/>
  <c r="U2627" i="11" s="1"/>
  <c r="AP2625" i="11"/>
  <c r="U2625" i="11" s="1"/>
  <c r="AP2623" i="11"/>
  <c r="U2623" i="11" s="1"/>
  <c r="AP2621" i="11"/>
  <c r="U2621" i="11" s="1"/>
  <c r="AP2619" i="11"/>
  <c r="U2619" i="11" s="1"/>
  <c r="AP2617" i="11"/>
  <c r="U2617" i="11" s="1"/>
  <c r="AP2615" i="11"/>
  <c r="U2615" i="11" s="1"/>
  <c r="AP2613" i="11"/>
  <c r="U2613" i="11" s="1"/>
  <c r="AP2611" i="11"/>
  <c r="U2611" i="11" s="1"/>
  <c r="AP2609" i="11"/>
  <c r="U2609" i="11" s="1"/>
  <c r="AP2607" i="11"/>
  <c r="U2607" i="11" s="1"/>
  <c r="AP2605" i="11"/>
  <c r="U2605" i="11" s="1"/>
  <c r="AP2603" i="11"/>
  <c r="U2603" i="11" s="1"/>
  <c r="AP2601" i="11"/>
  <c r="U2601" i="11" s="1"/>
  <c r="AP2599" i="11"/>
  <c r="U2599" i="11" s="1"/>
  <c r="AP2597" i="11"/>
  <c r="U2597" i="11" s="1"/>
  <c r="AP2595" i="11"/>
  <c r="U2595" i="11" s="1"/>
  <c r="AP2593" i="11"/>
  <c r="U2593" i="11" s="1"/>
  <c r="AP2591" i="11"/>
  <c r="U2591" i="11" s="1"/>
  <c r="AP2589" i="11"/>
  <c r="U2589" i="11" s="1"/>
  <c r="AP2587" i="11"/>
  <c r="U2587" i="11" s="1"/>
  <c r="AP2585" i="11"/>
  <c r="U2585" i="11" s="1"/>
  <c r="AP2583" i="11"/>
  <c r="U2583" i="11" s="1"/>
  <c r="AP2581" i="11"/>
  <c r="U2581" i="11" s="1"/>
  <c r="AP2579" i="11"/>
  <c r="U2579" i="11" s="1"/>
  <c r="AP2577" i="11"/>
  <c r="U2577" i="11" s="1"/>
  <c r="AP2575" i="11"/>
  <c r="U2575" i="11" s="1"/>
  <c r="AO2574" i="11"/>
  <c r="AP2573" i="11"/>
  <c r="U2573" i="11" s="1"/>
  <c r="AO2572" i="11"/>
  <c r="AP2571" i="11"/>
  <c r="U2571" i="11" s="1"/>
  <c r="AO2570" i="11"/>
  <c r="AP2569" i="11"/>
  <c r="U2569" i="11" s="1"/>
  <c r="AO2568" i="11"/>
  <c r="AP2567" i="11"/>
  <c r="U2567" i="11" s="1"/>
  <c r="AO2566" i="11"/>
  <c r="AP2565" i="11"/>
  <c r="U2565" i="11" s="1"/>
  <c r="AO2564" i="11"/>
  <c r="AP2563" i="11"/>
  <c r="U2563" i="11" s="1"/>
  <c r="AO2562" i="11"/>
  <c r="AP2561" i="11"/>
  <c r="U2561" i="11" s="1"/>
  <c r="AO2560" i="11"/>
  <c r="AP2559" i="11"/>
  <c r="U2559" i="11" s="1"/>
  <c r="AO2558" i="11"/>
  <c r="AP2557" i="11"/>
  <c r="U2557" i="11" s="1"/>
  <c r="AO2556" i="11"/>
  <c r="AP2555" i="11"/>
  <c r="U2555" i="11" s="1"/>
  <c r="AO2554" i="11"/>
  <c r="AP2553" i="11"/>
  <c r="U2553" i="11" s="1"/>
  <c r="AO2552" i="11"/>
  <c r="AP2551" i="11"/>
  <c r="U2551" i="11" s="1"/>
  <c r="AO2550" i="11"/>
  <c r="AP2549" i="11"/>
  <c r="U2549" i="11" s="1"/>
  <c r="AO2548" i="11"/>
  <c r="AP2547" i="11"/>
  <c r="U2547" i="11" s="1"/>
  <c r="AO2546" i="11"/>
  <c r="AP2545" i="11"/>
  <c r="U2545" i="11" s="1"/>
  <c r="AO2544" i="11"/>
  <c r="AP2543" i="11"/>
  <c r="U2543" i="11" s="1"/>
  <c r="AO2542" i="11"/>
  <c r="AP2541" i="11"/>
  <c r="U2541" i="11" s="1"/>
  <c r="AO2540" i="11"/>
  <c r="AP2539" i="11"/>
  <c r="U2539" i="11" s="1"/>
  <c r="AO2538" i="11"/>
  <c r="AP2537" i="11"/>
  <c r="U2537" i="11" s="1"/>
  <c r="AO2536" i="11"/>
  <c r="AP2535" i="11"/>
  <c r="U2535" i="11" s="1"/>
  <c r="AO2534" i="11"/>
  <c r="AP2533" i="11"/>
  <c r="U2533" i="11" s="1"/>
  <c r="AO2532" i="11"/>
  <c r="AP2531" i="11"/>
  <c r="U2531" i="11" s="1"/>
  <c r="AO2530" i="11"/>
  <c r="AP2529" i="11"/>
  <c r="U2529" i="11" s="1"/>
  <c r="AO2528" i="11"/>
  <c r="AP2527" i="11"/>
  <c r="U2527" i="11" s="1"/>
  <c r="AO2526" i="11"/>
  <c r="AP2525" i="11"/>
  <c r="U2525" i="11" s="1"/>
  <c r="AO2524" i="11"/>
  <c r="AP2523" i="11"/>
  <c r="U2523" i="11" s="1"/>
  <c r="AO2522" i="11"/>
  <c r="AP2521" i="11"/>
  <c r="U2521" i="11" s="1"/>
  <c r="AO2520" i="11"/>
  <c r="AP2519" i="11"/>
  <c r="U2519" i="11" s="1"/>
  <c r="AO2518" i="11"/>
  <c r="AP2517" i="11"/>
  <c r="U2517" i="11" s="1"/>
  <c r="AO2515" i="11"/>
  <c r="T2515" i="11"/>
  <c r="AP2513" i="11"/>
  <c r="U2513" i="11" s="1"/>
  <c r="AO2511" i="11"/>
  <c r="T2511" i="11"/>
  <c r="AP2509" i="11"/>
  <c r="U2509" i="11" s="1"/>
  <c r="AO2507" i="11"/>
  <c r="T2507" i="11"/>
  <c r="AP2505" i="11"/>
  <c r="U2505" i="11" s="1"/>
  <c r="AO2503" i="11"/>
  <c r="T2503" i="11"/>
  <c r="AP2501" i="11"/>
  <c r="U2501" i="11" s="1"/>
  <c r="AO2499" i="11"/>
  <c r="T2499" i="11"/>
  <c r="AP2497" i="11"/>
  <c r="U2497" i="11" s="1"/>
  <c r="AO2495" i="11"/>
  <c r="T2495" i="11"/>
  <c r="AP2493" i="11"/>
  <c r="U2493" i="11" s="1"/>
  <c r="AO2491" i="11"/>
  <c r="T2491" i="11"/>
  <c r="AP2489" i="11"/>
  <c r="U2489" i="11" s="1"/>
  <c r="AO2487" i="11"/>
  <c r="T2487" i="11"/>
  <c r="AP2485" i="11"/>
  <c r="U2485" i="11" s="1"/>
  <c r="AO2483" i="11"/>
  <c r="T2483" i="11"/>
  <c r="AP2481" i="11"/>
  <c r="U2481" i="11" s="1"/>
  <c r="AO2479" i="11"/>
  <c r="T2479" i="11"/>
  <c r="AP2477" i="11"/>
  <c r="U2477" i="11" s="1"/>
  <c r="AO2475" i="11"/>
  <c r="T2475" i="11"/>
  <c r="AP2473" i="11"/>
  <c r="U2473" i="11" s="1"/>
  <c r="AO2471" i="11"/>
  <c r="T2471" i="11"/>
  <c r="AP2469" i="11"/>
  <c r="U2469" i="11" s="1"/>
  <c r="AO2467" i="11"/>
  <c r="T2467" i="11"/>
  <c r="AP2465" i="11"/>
  <c r="U2465" i="11" s="1"/>
  <c r="AO2463" i="11"/>
  <c r="T2463" i="11"/>
  <c r="AP2461" i="11"/>
  <c r="U2461" i="11" s="1"/>
  <c r="AO2459" i="11"/>
  <c r="T2459" i="11"/>
  <c r="AP2457" i="11"/>
  <c r="U2457" i="11" s="1"/>
  <c r="AO2455" i="11"/>
  <c r="T2455" i="11"/>
  <c r="AP2453" i="11"/>
  <c r="U2453" i="11" s="1"/>
  <c r="AO2451" i="11"/>
  <c r="T2451" i="11"/>
  <c r="AP2449" i="11"/>
  <c r="U2449" i="11" s="1"/>
  <c r="AO2447" i="11"/>
  <c r="T2447" i="11"/>
  <c r="AP2445" i="11"/>
  <c r="U2445" i="11" s="1"/>
  <c r="AO2443" i="11"/>
  <c r="T2443" i="11"/>
  <c r="AP2441" i="11"/>
  <c r="U2441" i="11" s="1"/>
  <c r="AO2439" i="11"/>
  <c r="T2439" i="11"/>
  <c r="AP2437" i="11"/>
  <c r="U2437" i="11" s="1"/>
  <c r="AO2435" i="11"/>
  <c r="T2435" i="11"/>
  <c r="AP2433" i="11"/>
  <c r="U2433" i="11" s="1"/>
  <c r="AO2431" i="11"/>
  <c r="T2431" i="11"/>
  <c r="AP2429" i="11"/>
  <c r="U2429" i="11" s="1"/>
  <c r="AO2427" i="11"/>
  <c r="T2427" i="11"/>
  <c r="AP2425" i="11"/>
  <c r="U2425" i="11" s="1"/>
  <c r="AO2423" i="11"/>
  <c r="T2423" i="11"/>
  <c r="AP2421" i="11"/>
  <c r="U2421" i="11" s="1"/>
  <c r="AO2419" i="11"/>
  <c r="T2419" i="11"/>
  <c r="AP2417" i="11"/>
  <c r="U2417" i="11" s="1"/>
  <c r="AO2415" i="11"/>
  <c r="T2415" i="11"/>
  <c r="AP2413" i="11"/>
  <c r="U2413" i="11" s="1"/>
  <c r="AO2411" i="11"/>
  <c r="T2411" i="11"/>
  <c r="AP2409" i="11"/>
  <c r="U2409" i="11" s="1"/>
  <c r="AO2407" i="11"/>
  <c r="T2407" i="11"/>
  <c r="AP2405" i="11"/>
  <c r="U2405" i="11" s="1"/>
  <c r="AO2403" i="11"/>
  <c r="T2403" i="11"/>
  <c r="AP2401" i="11"/>
  <c r="U2401" i="11" s="1"/>
  <c r="AO2399" i="11"/>
  <c r="T2399" i="11"/>
  <c r="AP2397" i="11"/>
  <c r="U2397" i="11" s="1"/>
  <c r="AO2395" i="11"/>
  <c r="T2395" i="11"/>
  <c r="AP2393" i="11"/>
  <c r="U2393" i="11" s="1"/>
  <c r="AO2391" i="11"/>
  <c r="T2391" i="11"/>
  <c r="AP2389" i="11"/>
  <c r="U2389" i="11" s="1"/>
  <c r="AO2387" i="11"/>
  <c r="T2387" i="11"/>
  <c r="AP2385" i="11"/>
  <c r="U2385" i="11" s="1"/>
  <c r="AO2383" i="11"/>
  <c r="T2383" i="11"/>
  <c r="AP2381" i="11"/>
  <c r="U2381" i="11" s="1"/>
  <c r="AO2379" i="11"/>
  <c r="T2379" i="11"/>
  <c r="AP2377" i="11"/>
  <c r="U2377" i="11" s="1"/>
  <c r="AO2375" i="11"/>
  <c r="T2375" i="11"/>
  <c r="AP2373" i="11"/>
  <c r="U2373" i="11" s="1"/>
  <c r="AO2371" i="11"/>
  <c r="T2371" i="11"/>
  <c r="AP2369" i="11"/>
  <c r="U2369" i="11" s="1"/>
  <c r="AO2367" i="11"/>
  <c r="T2367" i="11"/>
  <c r="AP2365" i="11"/>
  <c r="U2365" i="11" s="1"/>
  <c r="AO2363" i="11"/>
  <c r="T2363" i="11"/>
  <c r="AP2361" i="11"/>
  <c r="U2361" i="11" s="1"/>
  <c r="AO2359" i="11"/>
  <c r="T2359" i="11"/>
  <c r="AP2357" i="11"/>
  <c r="U2357" i="11" s="1"/>
  <c r="AO2355" i="11"/>
  <c r="T2355" i="11"/>
  <c r="AP2353" i="11"/>
  <c r="U2353" i="11" s="1"/>
  <c r="AO2351" i="11"/>
  <c r="T2351" i="11"/>
  <c r="AP2349" i="11"/>
  <c r="U2349" i="11" s="1"/>
  <c r="AO2347" i="11"/>
  <c r="T2347" i="11"/>
  <c r="AP2345" i="11"/>
  <c r="U2345" i="11" s="1"/>
  <c r="AO2343" i="11"/>
  <c r="T2343" i="11"/>
  <c r="AP2341" i="11"/>
  <c r="U2341" i="11" s="1"/>
  <c r="AO2339" i="11"/>
  <c r="T2339" i="11"/>
  <c r="AP2337" i="11"/>
  <c r="U2337" i="11" s="1"/>
  <c r="AO2335" i="11"/>
  <c r="T2335" i="11"/>
  <c r="AP2333" i="11"/>
  <c r="U2333" i="11" s="1"/>
  <c r="AO2331" i="11"/>
  <c r="T2331" i="11"/>
  <c r="AP2329" i="11"/>
  <c r="U2329" i="11" s="1"/>
  <c r="AO2327" i="11"/>
  <c r="T2327" i="11"/>
  <c r="AP2325" i="11"/>
  <c r="U2325" i="11" s="1"/>
  <c r="AO2323" i="11"/>
  <c r="T2323" i="11"/>
  <c r="AP2321" i="11"/>
  <c r="U2321" i="11" s="1"/>
  <c r="AO2319" i="11"/>
  <c r="T2319" i="11"/>
  <c r="AP2317" i="11"/>
  <c r="U2317" i="11" s="1"/>
  <c r="AO2315" i="11"/>
  <c r="T2315" i="11"/>
  <c r="AP2313" i="11"/>
  <c r="U2313" i="11" s="1"/>
  <c r="AO2311" i="11"/>
  <c r="T2311" i="11"/>
  <c r="AP2309" i="11"/>
  <c r="U2309" i="11" s="1"/>
  <c r="AO2307" i="11"/>
  <c r="T2307" i="11"/>
  <c r="AP2305" i="11"/>
  <c r="U2305" i="11" s="1"/>
  <c r="AO2303" i="11"/>
  <c r="T2303" i="11"/>
  <c r="AP2301" i="11"/>
  <c r="U2301" i="11" s="1"/>
  <c r="AO2299" i="11"/>
  <c r="T2299" i="11"/>
  <c r="AP2297" i="11"/>
  <c r="U2297" i="11" s="1"/>
  <c r="AO2295" i="11"/>
  <c r="T2295" i="11"/>
  <c r="AP2293" i="11"/>
  <c r="U2293" i="11" s="1"/>
  <c r="AO2291" i="11"/>
  <c r="T2291" i="11"/>
  <c r="AP2289" i="11"/>
  <c r="U2289" i="11" s="1"/>
  <c r="AO2287" i="11"/>
  <c r="T2287" i="11"/>
  <c r="AP2285" i="11"/>
  <c r="U2285" i="11" s="1"/>
  <c r="AO2283" i="11"/>
  <c r="T2283" i="11"/>
  <c r="AP2281" i="11"/>
  <c r="U2281" i="11" s="1"/>
  <c r="AO2279" i="11"/>
  <c r="T2279" i="11"/>
  <c r="AP2277" i="11"/>
  <c r="U2277" i="11" s="1"/>
  <c r="AO2275" i="11"/>
  <c r="T2275" i="11"/>
  <c r="AP2273" i="11"/>
  <c r="U2273" i="11" s="1"/>
  <c r="AO2271" i="11"/>
  <c r="T2271" i="11"/>
  <c r="AP2269" i="11"/>
  <c r="U2269" i="11" s="1"/>
  <c r="AO2267" i="11"/>
  <c r="T2267" i="11"/>
  <c r="AP2265" i="11"/>
  <c r="U2265" i="11" s="1"/>
  <c r="AO2263" i="11"/>
  <c r="T2263" i="11"/>
  <c r="AP2261" i="11"/>
  <c r="U2261" i="11" s="1"/>
  <c r="AO2259" i="11"/>
  <c r="T2259" i="11"/>
  <c r="AP2257" i="11"/>
  <c r="U2257" i="11" s="1"/>
  <c r="AO2255" i="11"/>
  <c r="T2255" i="11"/>
  <c r="AP2253" i="11"/>
  <c r="U2253" i="11" s="1"/>
  <c r="AO2251" i="11"/>
  <c r="T2251" i="11"/>
  <c r="AP2249" i="11"/>
  <c r="U2249" i="11" s="1"/>
  <c r="AO2247" i="11"/>
  <c r="T2247" i="11"/>
  <c r="AP2245" i="11"/>
  <c r="U2245" i="11" s="1"/>
  <c r="AO2243" i="11"/>
  <c r="T2243" i="11"/>
  <c r="AP2241" i="11"/>
  <c r="U2241" i="11" s="1"/>
  <c r="AO2239" i="11"/>
  <c r="T2239" i="11"/>
  <c r="AP2237" i="11"/>
  <c r="U2237" i="11" s="1"/>
  <c r="AO2235" i="11"/>
  <c r="T2235" i="11"/>
  <c r="AP2233" i="11"/>
  <c r="U2233" i="11" s="1"/>
  <c r="AO2231" i="11"/>
  <c r="AO2187" i="11"/>
  <c r="T2055" i="11"/>
  <c r="AO2195" i="11"/>
  <c r="AO2191" i="11"/>
  <c r="T2186" i="11"/>
  <c r="T2182" i="11"/>
  <c r="AO2089" i="11"/>
  <c r="T2075" i="11"/>
  <c r="T2071" i="11"/>
  <c r="T2043" i="11"/>
  <c r="T2039" i="11"/>
  <c r="T2023" i="11"/>
  <c r="T2202" i="11"/>
  <c r="T2198" i="11"/>
  <c r="AP2195" i="11"/>
  <c r="U2195" i="11" s="1"/>
  <c r="AP2191" i="11"/>
  <c r="U2191" i="11" s="1"/>
  <c r="AO2179" i="11"/>
  <c r="AO2087" i="11"/>
  <c r="AP2087" i="11"/>
  <c r="U2087" i="11" s="1"/>
  <c r="AP2075" i="11"/>
  <c r="U2075" i="11" s="1"/>
  <c r="AP2071" i="11"/>
  <c r="U2071" i="11" s="1"/>
  <c r="AO2068" i="11"/>
  <c r="AP2043" i="11"/>
  <c r="U2043" i="11" s="1"/>
  <c r="AP2039" i="11"/>
  <c r="U2039" i="11" s="1"/>
  <c r="AO2036" i="11"/>
  <c r="AP2023" i="11"/>
  <c r="U2023" i="11" s="1"/>
  <c r="AO2020" i="11"/>
  <c r="T2231" i="11"/>
  <c r="AO2230" i="11"/>
  <c r="T2229" i="11"/>
  <c r="AO2228" i="11"/>
  <c r="AO2226" i="11"/>
  <c r="AO2224" i="11"/>
  <c r="AO2222" i="11"/>
  <c r="AO2220" i="11"/>
  <c r="AO2218" i="11"/>
  <c r="AO2216" i="11"/>
  <c r="AO2214" i="11"/>
  <c r="AO2212" i="11"/>
  <c r="AO2210" i="11"/>
  <c r="AO2208" i="11"/>
  <c r="AO2206" i="11"/>
  <c r="AO2204" i="11"/>
  <c r="T2200" i="11"/>
  <c r="AO2197" i="11"/>
  <c r="AP2196" i="11"/>
  <c r="U2196" i="11" s="1"/>
  <c r="T2192" i="11"/>
  <c r="AO2189" i="11"/>
  <c r="AP2188" i="11"/>
  <c r="U2188" i="11" s="1"/>
  <c r="T2184" i="11"/>
  <c r="AO2181" i="11"/>
  <c r="AP2180" i="11"/>
  <c r="U2180" i="11" s="1"/>
  <c r="AP2086" i="11"/>
  <c r="U2086" i="11" s="1"/>
  <c r="AO2080" i="11"/>
  <c r="AO2064" i="11"/>
  <c r="AP2059" i="11"/>
  <c r="U2059" i="11" s="1"/>
  <c r="T2027" i="11"/>
  <c r="AO2016" i="11"/>
  <c r="T2230" i="11"/>
  <c r="AO2229" i="11"/>
  <c r="T2228" i="11"/>
  <c r="AO2227" i="11"/>
  <c r="AO2225" i="11"/>
  <c r="AO2223" i="11"/>
  <c r="AO2221" i="11"/>
  <c r="AO2219" i="11"/>
  <c r="AO2217" i="11"/>
  <c r="AO2215" i="11"/>
  <c r="AO2213" i="11"/>
  <c r="AO2211" i="11"/>
  <c r="AO2209" i="11"/>
  <c r="AO2207" i="11"/>
  <c r="AO2205" i="11"/>
  <c r="AO2201" i="11"/>
  <c r="AP2200" i="11"/>
  <c r="U2200" i="11" s="1"/>
  <c r="AP2197" i="11"/>
  <c r="U2197" i="11" s="1"/>
  <c r="T2196" i="11"/>
  <c r="AO2193" i="11"/>
  <c r="AP2192" i="11"/>
  <c r="U2192" i="11" s="1"/>
  <c r="AP2189" i="11"/>
  <c r="U2189" i="11" s="1"/>
  <c r="T2188" i="11"/>
  <c r="AO2185" i="11"/>
  <c r="AP2184" i="11"/>
  <c r="U2184" i="11" s="1"/>
  <c r="AP2181" i="11"/>
  <c r="U2181" i="11" s="1"/>
  <c r="T2180" i="11"/>
  <c r="T2059" i="11"/>
  <c r="AO2048" i="11"/>
  <c r="AO2032" i="11"/>
  <c r="AP2027" i="11"/>
  <c r="U2027" i="11" s="1"/>
  <c r="AP2016" i="11"/>
  <c r="U2016" i="11" s="1"/>
  <c r="AO2202" i="11"/>
  <c r="AO2198" i="11"/>
  <c r="AO2194" i="11"/>
  <c r="AO2190" i="11"/>
  <c r="AO2186" i="11"/>
  <c r="AO2182" i="11"/>
  <c r="T2178" i="11"/>
  <c r="T2176" i="11"/>
  <c r="T2174" i="11"/>
  <c r="T2172" i="11"/>
  <c r="T2170" i="11"/>
  <c r="T2168" i="11"/>
  <c r="T2166" i="11"/>
  <c r="T2164" i="11"/>
  <c r="T2162" i="11"/>
  <c r="T2160" i="11"/>
  <c r="T2158" i="11"/>
  <c r="T2156" i="11"/>
  <c r="T2154" i="11"/>
  <c r="T2152" i="11"/>
  <c r="T2150" i="11"/>
  <c r="T2148" i="11"/>
  <c r="T2146" i="11"/>
  <c r="T2144" i="11"/>
  <c r="T2142" i="11"/>
  <c r="T2140" i="11"/>
  <c r="T2138" i="11"/>
  <c r="T2136" i="11"/>
  <c r="T2134" i="11"/>
  <c r="T2132" i="11"/>
  <c r="T2130" i="11"/>
  <c r="T2128" i="11"/>
  <c r="T2126" i="11"/>
  <c r="T2124" i="11"/>
  <c r="T2122" i="11"/>
  <c r="T2120" i="11"/>
  <c r="T2118" i="11"/>
  <c r="T2116" i="11"/>
  <c r="T2114" i="11"/>
  <c r="T2112" i="11"/>
  <c r="T2110" i="11"/>
  <c r="T2108" i="11"/>
  <c r="T2106" i="11"/>
  <c r="T2104" i="11"/>
  <c r="T2102" i="11"/>
  <c r="T2100" i="11"/>
  <c r="T2098" i="11"/>
  <c r="T2096" i="11"/>
  <c r="T2094" i="11"/>
  <c r="T2092" i="11"/>
  <c r="T2090" i="11"/>
  <c r="AP2085" i="11"/>
  <c r="U2085" i="11" s="1"/>
  <c r="T2083" i="11"/>
  <c r="T2079" i="11"/>
  <c r="AP2067" i="11"/>
  <c r="U2067" i="11" s="1"/>
  <c r="AP2063" i="11"/>
  <c r="U2063" i="11" s="1"/>
  <c r="AO2060" i="11"/>
  <c r="AO2056" i="11"/>
  <c r="T2051" i="11"/>
  <c r="T2047" i="11"/>
  <c r="AP2035" i="11"/>
  <c r="U2035" i="11" s="1"/>
  <c r="AP2031" i="11"/>
  <c r="U2031" i="11" s="1"/>
  <c r="AO2028" i="11"/>
  <c r="AO2024" i="11"/>
  <c r="T2019" i="11"/>
  <c r="T2015" i="11"/>
  <c r="AP2202" i="11"/>
  <c r="U2202" i="11" s="1"/>
  <c r="AO2200" i="11"/>
  <c r="AP2198" i="11"/>
  <c r="U2198" i="11" s="1"/>
  <c r="AO2196" i="11"/>
  <c r="AP2194" i="11"/>
  <c r="U2194" i="11" s="1"/>
  <c r="AO2192" i="11"/>
  <c r="AP2190" i="11"/>
  <c r="U2190" i="11" s="1"/>
  <c r="AO2188" i="11"/>
  <c r="AP2186" i="11"/>
  <c r="U2186" i="11" s="1"/>
  <c r="AO2184" i="11"/>
  <c r="AP2182" i="11"/>
  <c r="U2182" i="11" s="1"/>
  <c r="AO2180" i="11"/>
  <c r="T2179" i="11"/>
  <c r="T2177" i="11"/>
  <c r="T2175" i="11"/>
  <c r="T2173" i="11"/>
  <c r="T2171" i="11"/>
  <c r="T2169" i="11"/>
  <c r="T2167" i="11"/>
  <c r="T2165" i="11"/>
  <c r="T2163" i="11"/>
  <c r="T2161" i="11"/>
  <c r="T2159" i="11"/>
  <c r="T2157" i="11"/>
  <c r="T2155" i="11"/>
  <c r="T2153" i="11"/>
  <c r="T2151" i="11"/>
  <c r="T2149" i="11"/>
  <c r="T2147" i="11"/>
  <c r="T2145" i="11"/>
  <c r="T2143" i="11"/>
  <c r="T2141" i="11"/>
  <c r="T2139" i="11"/>
  <c r="T2137" i="11"/>
  <c r="T2135" i="11"/>
  <c r="T2133" i="11"/>
  <c r="T2131" i="11"/>
  <c r="T2129" i="11"/>
  <c r="T2127" i="11"/>
  <c r="T2125" i="11"/>
  <c r="T2123" i="11"/>
  <c r="T2121" i="11"/>
  <c r="T2119" i="11"/>
  <c r="T2117" i="11"/>
  <c r="T2115" i="11"/>
  <c r="T2113" i="11"/>
  <c r="T2111" i="11"/>
  <c r="T2109" i="11"/>
  <c r="T2107" i="11"/>
  <c r="T2105" i="11"/>
  <c r="T2103" i="11"/>
  <c r="T2101" i="11"/>
  <c r="T2099" i="11"/>
  <c r="T2097" i="11"/>
  <c r="T2095" i="11"/>
  <c r="T2093" i="11"/>
  <c r="T2091" i="11"/>
  <c r="AO2088" i="11"/>
  <c r="T2085" i="11"/>
  <c r="T2084" i="11"/>
  <c r="AO2076" i="11"/>
  <c r="AO2072" i="11"/>
  <c r="T2067" i="11"/>
  <c r="T2063" i="11"/>
  <c r="AP2060" i="11"/>
  <c r="U2060" i="11" s="1"/>
  <c r="AP2056" i="11"/>
  <c r="U2056" i="11" s="1"/>
  <c r="AP2051" i="11"/>
  <c r="U2051" i="11" s="1"/>
  <c r="AP2047" i="11"/>
  <c r="U2047" i="11" s="1"/>
  <c r="AO2044" i="11"/>
  <c r="AO2040" i="11"/>
  <c r="T2035" i="11"/>
  <c r="T2031" i="11"/>
  <c r="AP2028" i="11"/>
  <c r="U2028" i="11" s="1"/>
  <c r="AP2024" i="11"/>
  <c r="U2024" i="11" s="1"/>
  <c r="AP2019" i="11"/>
  <c r="U2019" i="11" s="1"/>
  <c r="AP2015" i="11"/>
  <c r="U2015" i="11" s="1"/>
  <c r="AO2012" i="11"/>
  <c r="AO2008" i="11"/>
  <c r="AO2086" i="11"/>
  <c r="AO2084" i="11"/>
  <c r="AO2082" i="11"/>
  <c r="AP2081" i="11"/>
  <c r="U2081" i="11" s="1"/>
  <c r="T2077" i="11"/>
  <c r="AO2074" i="11"/>
  <c r="T2069" i="11"/>
  <c r="AO2066" i="11"/>
  <c r="T2061" i="11"/>
  <c r="AO2058" i="11"/>
  <c r="T2053" i="11"/>
  <c r="AO2050" i="11"/>
  <c r="T2045" i="11"/>
  <c r="AO2042" i="11"/>
  <c r="T2037" i="11"/>
  <c r="AO2034" i="11"/>
  <c r="T2029" i="11"/>
  <c r="AO2026" i="11"/>
  <c r="T2021" i="11"/>
  <c r="AO2018" i="11"/>
  <c r="T2013" i="11"/>
  <c r="AO2010" i="11"/>
  <c r="T2005" i="11"/>
  <c r="T2089" i="11"/>
  <c r="AO2083" i="11"/>
  <c r="T2081" i="11"/>
  <c r="AO2078" i="11"/>
  <c r="T2073" i="11"/>
  <c r="AO2070" i="11"/>
  <c r="T2065" i="11"/>
  <c r="AO2062" i="11"/>
  <c r="T2057" i="11"/>
  <c r="AO2054" i="11"/>
  <c r="T2049" i="11"/>
  <c r="AO2046" i="11"/>
  <c r="T2041" i="11"/>
  <c r="AO2038" i="11"/>
  <c r="T2033" i="11"/>
  <c r="AO2030" i="11"/>
  <c r="T2025" i="11"/>
  <c r="AO2022" i="11"/>
  <c r="T2017" i="11"/>
  <c r="AO2014" i="11"/>
  <c r="T2009" i="11"/>
  <c r="AO2006" i="11"/>
  <c r="AO2079" i="11"/>
  <c r="AO2075" i="11"/>
  <c r="AO2071" i="11"/>
  <c r="AO2067" i="11"/>
  <c r="AO2063" i="11"/>
  <c r="AO2059" i="11"/>
  <c r="AO2055" i="11"/>
  <c r="AO2051" i="11"/>
  <c r="AO2047" i="11"/>
  <c r="AO2043" i="11"/>
  <c r="AO2039" i="11"/>
  <c r="AO2035" i="11"/>
  <c r="AO2031" i="11"/>
  <c r="AO2027" i="11"/>
  <c r="AO2023" i="11"/>
  <c r="AO2019" i="11"/>
  <c r="AO2015" i="11"/>
  <c r="AO2011" i="11"/>
  <c r="AO2007" i="11"/>
  <c r="AO2085" i="11"/>
  <c r="AP2083" i="11"/>
  <c r="U2083" i="11" s="1"/>
  <c r="AO2081" i="11"/>
  <c r="AP2079" i="11"/>
  <c r="U2079" i="11" s="1"/>
  <c r="AO2077" i="11"/>
  <c r="AO2073" i="11"/>
  <c r="AO2069" i="11"/>
  <c r="AO2065" i="11"/>
  <c r="AO2061" i="11"/>
  <c r="AO2057" i="11"/>
  <c r="AO2053" i="11"/>
  <c r="AO2049" i="11"/>
  <c r="AO2045" i="11"/>
  <c r="AO2041" i="11"/>
  <c r="AO2037" i="11"/>
  <c r="AO2033" i="11"/>
  <c r="AO2029" i="11"/>
  <c r="AO2025" i="11"/>
  <c r="AO2021" i="11"/>
  <c r="AO2017" i="11"/>
  <c r="AO2013" i="11"/>
  <c r="AO2009" i="11"/>
  <c r="AO2005" i="11"/>
  <c r="W48" i="25" l="1"/>
  <c r="W44" i="25"/>
  <c r="T44" i="25"/>
  <c r="U44" i="25"/>
  <c r="V44" i="25"/>
  <c r="S44" i="25"/>
  <c r="T42" i="25"/>
  <c r="U42" i="25"/>
  <c r="V42" i="25"/>
  <c r="S42" i="25"/>
  <c r="T41" i="25"/>
  <c r="U41" i="25"/>
  <c r="V41" i="25"/>
  <c r="S41" i="25"/>
  <c r="G59" i="23"/>
  <c r="F59" i="23"/>
  <c r="F58" i="23"/>
  <c r="F57" i="23"/>
  <c r="F56" i="23"/>
  <c r="D24" i="20"/>
  <c r="D26" i="20"/>
  <c r="D23" i="20"/>
  <c r="AE5" i="11"/>
  <c r="AH5" i="11"/>
  <c r="AI5" i="11"/>
  <c r="X5" i="11"/>
  <c r="Y5" i="11"/>
  <c r="Z5" i="11"/>
  <c r="AA5" i="11"/>
  <c r="AB5" i="11"/>
  <c r="AC5" i="11"/>
  <c r="AC2004" i="11"/>
  <c r="AB2004" i="11"/>
  <c r="AA2004" i="11"/>
  <c r="Z2004" i="11"/>
  <c r="Y2004" i="11"/>
  <c r="X2004" i="11"/>
  <c r="AC2003" i="11"/>
  <c r="AB2003" i="11"/>
  <c r="AA2003" i="11"/>
  <c r="Z2003" i="11"/>
  <c r="Y2003" i="11"/>
  <c r="X2003" i="11"/>
  <c r="AC2002" i="11"/>
  <c r="AB2002" i="11"/>
  <c r="AA2002" i="11"/>
  <c r="Z2002" i="11"/>
  <c r="Y2002" i="11"/>
  <c r="X2002" i="11"/>
  <c r="AC2001" i="11"/>
  <c r="AB2001" i="11"/>
  <c r="AA2001" i="11"/>
  <c r="Z2001" i="11"/>
  <c r="Y2001" i="11"/>
  <c r="X2001" i="11"/>
  <c r="AC2000" i="11"/>
  <c r="AB2000" i="11"/>
  <c r="AA2000" i="11"/>
  <c r="Z2000" i="11"/>
  <c r="Y2000" i="11"/>
  <c r="X2000" i="11"/>
  <c r="AC1999" i="11"/>
  <c r="AB1999" i="11"/>
  <c r="AA1999" i="11"/>
  <c r="Z1999" i="11"/>
  <c r="Y1999" i="11"/>
  <c r="X1999" i="11"/>
  <c r="AC1998" i="11"/>
  <c r="AB1998" i="11"/>
  <c r="AA1998" i="11"/>
  <c r="Z1998" i="11"/>
  <c r="Y1998" i="11"/>
  <c r="X1998" i="11"/>
  <c r="AC1997" i="11"/>
  <c r="AB1997" i="11"/>
  <c r="AA1997" i="11"/>
  <c r="Z1997" i="11"/>
  <c r="Y1997" i="11"/>
  <c r="X1997" i="11"/>
  <c r="AC1996" i="11"/>
  <c r="AB1996" i="11"/>
  <c r="AA1996" i="11"/>
  <c r="Z1996" i="11"/>
  <c r="Y1996" i="11"/>
  <c r="X1996" i="11"/>
  <c r="AC1995" i="11"/>
  <c r="AB1995" i="11"/>
  <c r="AA1995" i="11"/>
  <c r="Z1995" i="11"/>
  <c r="Y1995" i="11"/>
  <c r="X1995" i="11"/>
  <c r="AC1994" i="11"/>
  <c r="AB1994" i="11"/>
  <c r="AA1994" i="11"/>
  <c r="Z1994" i="11"/>
  <c r="Y1994" i="11"/>
  <c r="X1994" i="11"/>
  <c r="AC1993" i="11"/>
  <c r="AB1993" i="11"/>
  <c r="AA1993" i="11"/>
  <c r="Z1993" i="11"/>
  <c r="Y1993" i="11"/>
  <c r="X1993" i="11"/>
  <c r="AC1992" i="11"/>
  <c r="AB1992" i="11"/>
  <c r="AA1992" i="11"/>
  <c r="Z1992" i="11"/>
  <c r="Y1992" i="11"/>
  <c r="X1992" i="11"/>
  <c r="AC1991" i="11"/>
  <c r="AB1991" i="11"/>
  <c r="AA1991" i="11"/>
  <c r="Z1991" i="11"/>
  <c r="Y1991" i="11"/>
  <c r="X1991" i="11"/>
  <c r="AC1990" i="11"/>
  <c r="AB1990" i="11"/>
  <c r="AA1990" i="11"/>
  <c r="Z1990" i="11"/>
  <c r="Y1990" i="11"/>
  <c r="X1990" i="11"/>
  <c r="AC1989" i="11"/>
  <c r="AB1989" i="11"/>
  <c r="AA1989" i="11"/>
  <c r="Z1989" i="11"/>
  <c r="Y1989" i="11"/>
  <c r="X1989" i="11"/>
  <c r="AC1988" i="11"/>
  <c r="AB1988" i="11"/>
  <c r="AA1988" i="11"/>
  <c r="Z1988" i="11"/>
  <c r="Y1988" i="11"/>
  <c r="X1988" i="11"/>
  <c r="AC1987" i="11"/>
  <c r="AB1987" i="11"/>
  <c r="AA1987" i="11"/>
  <c r="Z1987" i="11"/>
  <c r="Y1987" i="11"/>
  <c r="X1987" i="11"/>
  <c r="AC1986" i="11"/>
  <c r="AB1986" i="11"/>
  <c r="AA1986" i="11"/>
  <c r="Z1986" i="11"/>
  <c r="Y1986" i="11"/>
  <c r="X1986" i="11"/>
  <c r="AC1985" i="11"/>
  <c r="AB1985" i="11"/>
  <c r="AA1985" i="11"/>
  <c r="Z1985" i="11"/>
  <c r="Y1985" i="11"/>
  <c r="X1985" i="11"/>
  <c r="AC1984" i="11"/>
  <c r="AB1984" i="11"/>
  <c r="AA1984" i="11"/>
  <c r="Z1984" i="11"/>
  <c r="Y1984" i="11"/>
  <c r="X1984" i="11"/>
  <c r="AC1983" i="11"/>
  <c r="AB1983" i="11"/>
  <c r="AA1983" i="11"/>
  <c r="Z1983" i="11"/>
  <c r="Y1983" i="11"/>
  <c r="X1983" i="11"/>
  <c r="AC1982" i="11"/>
  <c r="AB1982" i="11"/>
  <c r="AA1982" i="11"/>
  <c r="Z1982" i="11"/>
  <c r="Y1982" i="11"/>
  <c r="X1982" i="11"/>
  <c r="AC1981" i="11"/>
  <c r="AB1981" i="11"/>
  <c r="AA1981" i="11"/>
  <c r="Z1981" i="11"/>
  <c r="Y1981" i="11"/>
  <c r="X1981" i="11"/>
  <c r="AC1980" i="11"/>
  <c r="AB1980" i="11"/>
  <c r="AA1980" i="11"/>
  <c r="Z1980" i="11"/>
  <c r="Y1980" i="11"/>
  <c r="X1980" i="11"/>
  <c r="AC1979" i="11"/>
  <c r="AB1979" i="11"/>
  <c r="AA1979" i="11"/>
  <c r="Z1979" i="11"/>
  <c r="Y1979" i="11"/>
  <c r="X1979" i="11"/>
  <c r="AC1978" i="11"/>
  <c r="AB1978" i="11"/>
  <c r="AA1978" i="11"/>
  <c r="Z1978" i="11"/>
  <c r="Y1978" i="11"/>
  <c r="X1978" i="11"/>
  <c r="AC1977" i="11"/>
  <c r="AB1977" i="11"/>
  <c r="AA1977" i="11"/>
  <c r="Z1977" i="11"/>
  <c r="Y1977" i="11"/>
  <c r="X1977" i="11"/>
  <c r="AC1976" i="11"/>
  <c r="AB1976" i="11"/>
  <c r="AA1976" i="11"/>
  <c r="Z1976" i="11"/>
  <c r="Y1976" i="11"/>
  <c r="X1976" i="11"/>
  <c r="AC1975" i="11"/>
  <c r="AB1975" i="11"/>
  <c r="AA1975" i="11"/>
  <c r="Z1975" i="11"/>
  <c r="Y1975" i="11"/>
  <c r="X1975" i="11"/>
  <c r="AC1974" i="11"/>
  <c r="AB1974" i="11"/>
  <c r="AA1974" i="11"/>
  <c r="Z1974" i="11"/>
  <c r="Y1974" i="11"/>
  <c r="X1974" i="11"/>
  <c r="AC1973" i="11"/>
  <c r="AB1973" i="11"/>
  <c r="AA1973" i="11"/>
  <c r="Z1973" i="11"/>
  <c r="Y1973" i="11"/>
  <c r="X1973" i="11"/>
  <c r="AC1972" i="11"/>
  <c r="AB1972" i="11"/>
  <c r="AA1972" i="11"/>
  <c r="Z1972" i="11"/>
  <c r="Y1972" i="11"/>
  <c r="X1972" i="11"/>
  <c r="AC1971" i="11"/>
  <c r="AB1971" i="11"/>
  <c r="AA1971" i="11"/>
  <c r="Z1971" i="11"/>
  <c r="Y1971" i="11"/>
  <c r="X1971" i="11"/>
  <c r="AC1970" i="11"/>
  <c r="AB1970" i="11"/>
  <c r="AA1970" i="11"/>
  <c r="Z1970" i="11"/>
  <c r="Y1970" i="11"/>
  <c r="X1970" i="11"/>
  <c r="AC1969" i="11"/>
  <c r="AB1969" i="11"/>
  <c r="AA1969" i="11"/>
  <c r="Z1969" i="11"/>
  <c r="Y1969" i="11"/>
  <c r="X1969" i="11"/>
  <c r="AC1968" i="11"/>
  <c r="AB1968" i="11"/>
  <c r="AA1968" i="11"/>
  <c r="Z1968" i="11"/>
  <c r="Y1968" i="11"/>
  <c r="X1968" i="11"/>
  <c r="AC1967" i="11"/>
  <c r="AB1967" i="11"/>
  <c r="AA1967" i="11"/>
  <c r="Z1967" i="11"/>
  <c r="Y1967" i="11"/>
  <c r="X1967" i="11"/>
  <c r="AC1966" i="11"/>
  <c r="AB1966" i="11"/>
  <c r="AA1966" i="11"/>
  <c r="Z1966" i="11"/>
  <c r="Y1966" i="11"/>
  <c r="X1966" i="11"/>
  <c r="AC1965" i="11"/>
  <c r="AB1965" i="11"/>
  <c r="AA1965" i="11"/>
  <c r="Z1965" i="11"/>
  <c r="Y1965" i="11"/>
  <c r="X1965" i="11"/>
  <c r="AC1964" i="11"/>
  <c r="AB1964" i="11"/>
  <c r="AA1964" i="11"/>
  <c r="Z1964" i="11"/>
  <c r="Y1964" i="11"/>
  <c r="X1964" i="11"/>
  <c r="AC1963" i="11"/>
  <c r="AB1963" i="11"/>
  <c r="AA1963" i="11"/>
  <c r="Z1963" i="11"/>
  <c r="Y1963" i="11"/>
  <c r="X1963" i="11"/>
  <c r="AC1962" i="11"/>
  <c r="AB1962" i="11"/>
  <c r="AA1962" i="11"/>
  <c r="Z1962" i="11"/>
  <c r="Y1962" i="11"/>
  <c r="X1962" i="11"/>
  <c r="AC1961" i="11"/>
  <c r="AB1961" i="11"/>
  <c r="AA1961" i="11"/>
  <c r="Z1961" i="11"/>
  <c r="Y1961" i="11"/>
  <c r="X1961" i="11"/>
  <c r="AC1960" i="11"/>
  <c r="AB1960" i="11"/>
  <c r="AA1960" i="11"/>
  <c r="Z1960" i="11"/>
  <c r="Y1960" i="11"/>
  <c r="X1960" i="11"/>
  <c r="AC1959" i="11"/>
  <c r="AB1959" i="11"/>
  <c r="AA1959" i="11"/>
  <c r="Z1959" i="11"/>
  <c r="Y1959" i="11"/>
  <c r="X1959" i="11"/>
  <c r="AC1958" i="11"/>
  <c r="AB1958" i="11"/>
  <c r="AA1958" i="11"/>
  <c r="Z1958" i="11"/>
  <c r="Y1958" i="11"/>
  <c r="X1958" i="11"/>
  <c r="AC1957" i="11"/>
  <c r="AB1957" i="11"/>
  <c r="AA1957" i="11"/>
  <c r="Z1957" i="11"/>
  <c r="Y1957" i="11"/>
  <c r="X1957" i="11"/>
  <c r="AC1956" i="11"/>
  <c r="AB1956" i="11"/>
  <c r="AA1956" i="11"/>
  <c r="Z1956" i="11"/>
  <c r="Y1956" i="11"/>
  <c r="X1956" i="11"/>
  <c r="AC1955" i="11"/>
  <c r="AB1955" i="11"/>
  <c r="AA1955" i="11"/>
  <c r="Z1955" i="11"/>
  <c r="Y1955" i="11"/>
  <c r="X1955" i="11"/>
  <c r="AC1954" i="11"/>
  <c r="AB1954" i="11"/>
  <c r="AA1954" i="11"/>
  <c r="Z1954" i="11"/>
  <c r="Y1954" i="11"/>
  <c r="X1954" i="11"/>
  <c r="AC1953" i="11"/>
  <c r="AB1953" i="11"/>
  <c r="AA1953" i="11"/>
  <c r="Z1953" i="11"/>
  <c r="Y1953" i="11"/>
  <c r="X1953" i="11"/>
  <c r="AC1952" i="11"/>
  <c r="AB1952" i="11"/>
  <c r="AA1952" i="11"/>
  <c r="Z1952" i="11"/>
  <c r="Y1952" i="11"/>
  <c r="X1952" i="11"/>
  <c r="AC1951" i="11"/>
  <c r="AB1951" i="11"/>
  <c r="AA1951" i="11"/>
  <c r="Z1951" i="11"/>
  <c r="Y1951" i="11"/>
  <c r="X1951" i="11"/>
  <c r="AC1950" i="11"/>
  <c r="AB1950" i="11"/>
  <c r="AA1950" i="11"/>
  <c r="Z1950" i="11"/>
  <c r="Y1950" i="11"/>
  <c r="X1950" i="11"/>
  <c r="AC1949" i="11"/>
  <c r="AB1949" i="11"/>
  <c r="AA1949" i="11"/>
  <c r="Z1949" i="11"/>
  <c r="Y1949" i="11"/>
  <c r="X1949" i="11"/>
  <c r="AC1948" i="11"/>
  <c r="AB1948" i="11"/>
  <c r="AA1948" i="11"/>
  <c r="Z1948" i="11"/>
  <c r="Y1948" i="11"/>
  <c r="X1948" i="11"/>
  <c r="AC1947" i="11"/>
  <c r="AB1947" i="11"/>
  <c r="AA1947" i="11"/>
  <c r="Z1947" i="11"/>
  <c r="Y1947" i="11"/>
  <c r="X1947" i="11"/>
  <c r="AC1946" i="11"/>
  <c r="AB1946" i="11"/>
  <c r="AA1946" i="11"/>
  <c r="Z1946" i="11"/>
  <c r="Y1946" i="11"/>
  <c r="X1946" i="11"/>
  <c r="AC1945" i="11"/>
  <c r="AB1945" i="11"/>
  <c r="AA1945" i="11"/>
  <c r="Z1945" i="11"/>
  <c r="Y1945" i="11"/>
  <c r="X1945" i="11"/>
  <c r="AC1944" i="11"/>
  <c r="AB1944" i="11"/>
  <c r="AA1944" i="11"/>
  <c r="Z1944" i="11"/>
  <c r="Y1944" i="11"/>
  <c r="X1944" i="11"/>
  <c r="AC1943" i="11"/>
  <c r="AB1943" i="11"/>
  <c r="AA1943" i="11"/>
  <c r="Z1943" i="11"/>
  <c r="Y1943" i="11"/>
  <c r="X1943" i="11"/>
  <c r="AC1942" i="11"/>
  <c r="AB1942" i="11"/>
  <c r="AA1942" i="11"/>
  <c r="Z1942" i="11"/>
  <c r="Y1942" i="11"/>
  <c r="X1942" i="11"/>
  <c r="AC1941" i="11"/>
  <c r="AB1941" i="11"/>
  <c r="AA1941" i="11"/>
  <c r="Z1941" i="11"/>
  <c r="Y1941" i="11"/>
  <c r="X1941" i="11"/>
  <c r="AC1940" i="11"/>
  <c r="AB1940" i="11"/>
  <c r="AA1940" i="11"/>
  <c r="Z1940" i="11"/>
  <c r="Y1940" i="11"/>
  <c r="X1940" i="11"/>
  <c r="AC1939" i="11"/>
  <c r="AB1939" i="11"/>
  <c r="AA1939" i="11"/>
  <c r="Z1939" i="11"/>
  <c r="Y1939" i="11"/>
  <c r="X1939" i="11"/>
  <c r="AC1938" i="11"/>
  <c r="AB1938" i="11"/>
  <c r="AA1938" i="11"/>
  <c r="Z1938" i="11"/>
  <c r="Y1938" i="11"/>
  <c r="X1938" i="11"/>
  <c r="AC1937" i="11"/>
  <c r="AB1937" i="11"/>
  <c r="AA1937" i="11"/>
  <c r="Z1937" i="11"/>
  <c r="Y1937" i="11"/>
  <c r="X1937" i="11"/>
  <c r="AC1936" i="11"/>
  <c r="AB1936" i="11"/>
  <c r="AA1936" i="11"/>
  <c r="Z1936" i="11"/>
  <c r="Y1936" i="11"/>
  <c r="X1936" i="11"/>
  <c r="AC1935" i="11"/>
  <c r="AB1935" i="11"/>
  <c r="AA1935" i="11"/>
  <c r="Z1935" i="11"/>
  <c r="Y1935" i="11"/>
  <c r="X1935" i="11"/>
  <c r="AC1934" i="11"/>
  <c r="AB1934" i="11"/>
  <c r="AA1934" i="11"/>
  <c r="Z1934" i="11"/>
  <c r="Y1934" i="11"/>
  <c r="X1934" i="11"/>
  <c r="AC1933" i="11"/>
  <c r="AB1933" i="11"/>
  <c r="AA1933" i="11"/>
  <c r="Z1933" i="11"/>
  <c r="Y1933" i="11"/>
  <c r="X1933" i="11"/>
  <c r="AC1932" i="11"/>
  <c r="AB1932" i="11"/>
  <c r="AA1932" i="11"/>
  <c r="Z1932" i="11"/>
  <c r="Y1932" i="11"/>
  <c r="X1932" i="11"/>
  <c r="AC1931" i="11"/>
  <c r="AB1931" i="11"/>
  <c r="AA1931" i="11"/>
  <c r="Z1931" i="11"/>
  <c r="Y1931" i="11"/>
  <c r="X1931" i="11"/>
  <c r="AC1930" i="11"/>
  <c r="AB1930" i="11"/>
  <c r="AA1930" i="11"/>
  <c r="Z1930" i="11"/>
  <c r="Y1930" i="11"/>
  <c r="X1930" i="11"/>
  <c r="AC1929" i="11"/>
  <c r="AB1929" i="11"/>
  <c r="AA1929" i="11"/>
  <c r="Z1929" i="11"/>
  <c r="Y1929" i="11"/>
  <c r="X1929" i="11"/>
  <c r="AC1928" i="11"/>
  <c r="AB1928" i="11"/>
  <c r="AA1928" i="11"/>
  <c r="Z1928" i="11"/>
  <c r="Y1928" i="11"/>
  <c r="X1928" i="11"/>
  <c r="AC1927" i="11"/>
  <c r="AB1927" i="11"/>
  <c r="AA1927" i="11"/>
  <c r="Z1927" i="11"/>
  <c r="Y1927" i="11"/>
  <c r="X1927" i="11"/>
  <c r="AC1926" i="11"/>
  <c r="AB1926" i="11"/>
  <c r="AA1926" i="11"/>
  <c r="Z1926" i="11"/>
  <c r="Y1926" i="11"/>
  <c r="X1926" i="11"/>
  <c r="AC1925" i="11"/>
  <c r="AB1925" i="11"/>
  <c r="AA1925" i="11"/>
  <c r="Z1925" i="11"/>
  <c r="Y1925" i="11"/>
  <c r="X1925" i="11"/>
  <c r="AC1924" i="11"/>
  <c r="AB1924" i="11"/>
  <c r="AA1924" i="11"/>
  <c r="Z1924" i="11"/>
  <c r="Y1924" i="11"/>
  <c r="X1924" i="11"/>
  <c r="AC1923" i="11"/>
  <c r="AB1923" i="11"/>
  <c r="AA1923" i="11"/>
  <c r="Z1923" i="11"/>
  <c r="Y1923" i="11"/>
  <c r="X1923" i="11"/>
  <c r="AC1922" i="11"/>
  <c r="AB1922" i="11"/>
  <c r="AA1922" i="11"/>
  <c r="Z1922" i="11"/>
  <c r="Y1922" i="11"/>
  <c r="X1922" i="11"/>
  <c r="AC1921" i="11"/>
  <c r="AB1921" i="11"/>
  <c r="AA1921" i="11"/>
  <c r="Z1921" i="11"/>
  <c r="Y1921" i="11"/>
  <c r="X1921" i="11"/>
  <c r="AC1920" i="11"/>
  <c r="AB1920" i="11"/>
  <c r="AA1920" i="11"/>
  <c r="Z1920" i="11"/>
  <c r="Y1920" i="11"/>
  <c r="X1920" i="11"/>
  <c r="AC1919" i="11"/>
  <c r="AB1919" i="11"/>
  <c r="AA1919" i="11"/>
  <c r="Z1919" i="11"/>
  <c r="Y1919" i="11"/>
  <c r="X1919" i="11"/>
  <c r="AC1918" i="11"/>
  <c r="AB1918" i="11"/>
  <c r="AA1918" i="11"/>
  <c r="Z1918" i="11"/>
  <c r="Y1918" i="11"/>
  <c r="X1918" i="11"/>
  <c r="AC1917" i="11"/>
  <c r="AB1917" i="11"/>
  <c r="AA1917" i="11"/>
  <c r="Z1917" i="11"/>
  <c r="Y1917" i="11"/>
  <c r="X1917" i="11"/>
  <c r="AC1916" i="11"/>
  <c r="AB1916" i="11"/>
  <c r="AA1916" i="11"/>
  <c r="Z1916" i="11"/>
  <c r="Y1916" i="11"/>
  <c r="X1916" i="11"/>
  <c r="AC1915" i="11"/>
  <c r="AB1915" i="11"/>
  <c r="AA1915" i="11"/>
  <c r="Z1915" i="11"/>
  <c r="Y1915" i="11"/>
  <c r="X1915" i="11"/>
  <c r="AC1914" i="11"/>
  <c r="AB1914" i="11"/>
  <c r="AA1914" i="11"/>
  <c r="Z1914" i="11"/>
  <c r="Y1914" i="11"/>
  <c r="X1914" i="11"/>
  <c r="AC1913" i="11"/>
  <c r="AB1913" i="11"/>
  <c r="AA1913" i="11"/>
  <c r="Z1913" i="11"/>
  <c r="Y1913" i="11"/>
  <c r="X1913" i="11"/>
  <c r="AC1912" i="11"/>
  <c r="AB1912" i="11"/>
  <c r="AA1912" i="11"/>
  <c r="Z1912" i="11"/>
  <c r="Y1912" i="11"/>
  <c r="X1912" i="11"/>
  <c r="AC1911" i="11"/>
  <c r="AB1911" i="11"/>
  <c r="AA1911" i="11"/>
  <c r="Z1911" i="11"/>
  <c r="Y1911" i="11"/>
  <c r="X1911" i="11"/>
  <c r="AC1910" i="11"/>
  <c r="AB1910" i="11"/>
  <c r="AA1910" i="11"/>
  <c r="Z1910" i="11"/>
  <c r="Y1910" i="11"/>
  <c r="X1910" i="11"/>
  <c r="AC1909" i="11"/>
  <c r="AB1909" i="11"/>
  <c r="AA1909" i="11"/>
  <c r="Z1909" i="11"/>
  <c r="Y1909" i="11"/>
  <c r="X1909" i="11"/>
  <c r="AC1908" i="11"/>
  <c r="AB1908" i="11"/>
  <c r="AA1908" i="11"/>
  <c r="Z1908" i="11"/>
  <c r="Y1908" i="11"/>
  <c r="X1908" i="11"/>
  <c r="AC1907" i="11"/>
  <c r="AB1907" i="11"/>
  <c r="AA1907" i="11"/>
  <c r="Z1907" i="11"/>
  <c r="Y1907" i="11"/>
  <c r="X1907" i="11"/>
  <c r="AC1906" i="11"/>
  <c r="AB1906" i="11"/>
  <c r="AA1906" i="11"/>
  <c r="Z1906" i="11"/>
  <c r="Y1906" i="11"/>
  <c r="X1906" i="11"/>
  <c r="AC1905" i="11"/>
  <c r="AB1905" i="11"/>
  <c r="AA1905" i="11"/>
  <c r="Z1905" i="11"/>
  <c r="Y1905" i="11"/>
  <c r="X1905" i="11"/>
  <c r="AC1904" i="11"/>
  <c r="AB1904" i="11"/>
  <c r="AA1904" i="11"/>
  <c r="Z1904" i="11"/>
  <c r="Y1904" i="11"/>
  <c r="X1904" i="11"/>
  <c r="AC1903" i="11"/>
  <c r="AB1903" i="11"/>
  <c r="AA1903" i="11"/>
  <c r="Z1903" i="11"/>
  <c r="Y1903" i="11"/>
  <c r="X1903" i="11"/>
  <c r="AC1902" i="11"/>
  <c r="AB1902" i="11"/>
  <c r="AA1902" i="11"/>
  <c r="Z1902" i="11"/>
  <c r="Y1902" i="11"/>
  <c r="X1902" i="11"/>
  <c r="AC1901" i="11"/>
  <c r="AB1901" i="11"/>
  <c r="AA1901" i="11"/>
  <c r="Z1901" i="11"/>
  <c r="Y1901" i="11"/>
  <c r="X1901" i="11"/>
  <c r="AC1900" i="11"/>
  <c r="AB1900" i="11"/>
  <c r="AA1900" i="11"/>
  <c r="Z1900" i="11"/>
  <c r="Y1900" i="11"/>
  <c r="X1900" i="11"/>
  <c r="AC1899" i="11"/>
  <c r="AB1899" i="11"/>
  <c r="AA1899" i="11"/>
  <c r="Z1899" i="11"/>
  <c r="Y1899" i="11"/>
  <c r="X1899" i="11"/>
  <c r="AC1898" i="11"/>
  <c r="AB1898" i="11"/>
  <c r="AA1898" i="11"/>
  <c r="Z1898" i="11"/>
  <c r="Y1898" i="11"/>
  <c r="X1898" i="11"/>
  <c r="AC1897" i="11"/>
  <c r="AB1897" i="11"/>
  <c r="AA1897" i="11"/>
  <c r="Z1897" i="11"/>
  <c r="Y1897" i="11"/>
  <c r="X1897" i="11"/>
  <c r="AC1896" i="11"/>
  <c r="AB1896" i="11"/>
  <c r="AA1896" i="11"/>
  <c r="Z1896" i="11"/>
  <c r="Y1896" i="11"/>
  <c r="X1896" i="11"/>
  <c r="AC1895" i="11"/>
  <c r="AB1895" i="11"/>
  <c r="AA1895" i="11"/>
  <c r="Z1895" i="11"/>
  <c r="Y1895" i="11"/>
  <c r="X1895" i="11"/>
  <c r="AC1894" i="11"/>
  <c r="AB1894" i="11"/>
  <c r="AA1894" i="11"/>
  <c r="Z1894" i="11"/>
  <c r="Y1894" i="11"/>
  <c r="X1894" i="11"/>
  <c r="AC1893" i="11"/>
  <c r="AB1893" i="11"/>
  <c r="AA1893" i="11"/>
  <c r="Z1893" i="11"/>
  <c r="Y1893" i="11"/>
  <c r="X1893" i="11"/>
  <c r="AC1892" i="11"/>
  <c r="AB1892" i="11"/>
  <c r="AA1892" i="11"/>
  <c r="Z1892" i="11"/>
  <c r="Y1892" i="11"/>
  <c r="X1892" i="11"/>
  <c r="AC1891" i="11"/>
  <c r="AB1891" i="11"/>
  <c r="AA1891" i="11"/>
  <c r="Z1891" i="11"/>
  <c r="Y1891" i="11"/>
  <c r="X1891" i="11"/>
  <c r="AC1890" i="11"/>
  <c r="AB1890" i="11"/>
  <c r="AA1890" i="11"/>
  <c r="Z1890" i="11"/>
  <c r="Y1890" i="11"/>
  <c r="X1890" i="11"/>
  <c r="AC1889" i="11"/>
  <c r="AB1889" i="11"/>
  <c r="AA1889" i="11"/>
  <c r="Z1889" i="11"/>
  <c r="Y1889" i="11"/>
  <c r="X1889" i="11"/>
  <c r="AC1888" i="11"/>
  <c r="AB1888" i="11"/>
  <c r="AA1888" i="11"/>
  <c r="Z1888" i="11"/>
  <c r="Y1888" i="11"/>
  <c r="X1888" i="11"/>
  <c r="AC1887" i="11"/>
  <c r="AB1887" i="11"/>
  <c r="AA1887" i="11"/>
  <c r="Z1887" i="11"/>
  <c r="Y1887" i="11"/>
  <c r="X1887" i="11"/>
  <c r="AC1886" i="11"/>
  <c r="AB1886" i="11"/>
  <c r="AA1886" i="11"/>
  <c r="Z1886" i="11"/>
  <c r="Y1886" i="11"/>
  <c r="X1886" i="11"/>
  <c r="AC1885" i="11"/>
  <c r="AB1885" i="11"/>
  <c r="AA1885" i="11"/>
  <c r="Z1885" i="11"/>
  <c r="Y1885" i="11"/>
  <c r="X1885" i="11"/>
  <c r="AC1884" i="11"/>
  <c r="AB1884" i="11"/>
  <c r="AA1884" i="11"/>
  <c r="Z1884" i="11"/>
  <c r="Y1884" i="11"/>
  <c r="X1884" i="11"/>
  <c r="AC1883" i="11"/>
  <c r="AB1883" i="11"/>
  <c r="AA1883" i="11"/>
  <c r="Z1883" i="11"/>
  <c r="Y1883" i="11"/>
  <c r="X1883" i="11"/>
  <c r="AC1882" i="11"/>
  <c r="AB1882" i="11"/>
  <c r="AA1882" i="11"/>
  <c r="Z1882" i="11"/>
  <c r="Y1882" i="11"/>
  <c r="X1882" i="11"/>
  <c r="AC1881" i="11"/>
  <c r="AB1881" i="11"/>
  <c r="AA1881" i="11"/>
  <c r="Z1881" i="11"/>
  <c r="Y1881" i="11"/>
  <c r="X1881" i="11"/>
  <c r="AC1880" i="11"/>
  <c r="AB1880" i="11"/>
  <c r="AA1880" i="11"/>
  <c r="Z1880" i="11"/>
  <c r="Y1880" i="11"/>
  <c r="X1880" i="11"/>
  <c r="AC1879" i="11"/>
  <c r="AB1879" i="11"/>
  <c r="AA1879" i="11"/>
  <c r="Z1879" i="11"/>
  <c r="Y1879" i="11"/>
  <c r="X1879" i="11"/>
  <c r="AC1878" i="11"/>
  <c r="AB1878" i="11"/>
  <c r="AA1878" i="11"/>
  <c r="Z1878" i="11"/>
  <c r="Y1878" i="11"/>
  <c r="X1878" i="11"/>
  <c r="AC1877" i="11"/>
  <c r="AB1877" i="11"/>
  <c r="AA1877" i="11"/>
  <c r="Z1877" i="11"/>
  <c r="Y1877" i="11"/>
  <c r="X1877" i="11"/>
  <c r="AC1876" i="11"/>
  <c r="AB1876" i="11"/>
  <c r="AA1876" i="11"/>
  <c r="Z1876" i="11"/>
  <c r="Y1876" i="11"/>
  <c r="X1876" i="11"/>
  <c r="AC1875" i="11"/>
  <c r="AB1875" i="11"/>
  <c r="AA1875" i="11"/>
  <c r="Z1875" i="11"/>
  <c r="Y1875" i="11"/>
  <c r="X1875" i="11"/>
  <c r="AC1874" i="11"/>
  <c r="AB1874" i="11"/>
  <c r="AA1874" i="11"/>
  <c r="Z1874" i="11"/>
  <c r="Y1874" i="11"/>
  <c r="X1874" i="11"/>
  <c r="AC1873" i="11"/>
  <c r="AB1873" i="11"/>
  <c r="AA1873" i="11"/>
  <c r="Z1873" i="11"/>
  <c r="Y1873" i="11"/>
  <c r="X1873" i="11"/>
  <c r="AC1872" i="11"/>
  <c r="AB1872" i="11"/>
  <c r="AA1872" i="11"/>
  <c r="Z1872" i="11"/>
  <c r="Y1872" i="11"/>
  <c r="X1872" i="11"/>
  <c r="AC1871" i="11"/>
  <c r="AB1871" i="11"/>
  <c r="AA1871" i="11"/>
  <c r="Z1871" i="11"/>
  <c r="Y1871" i="11"/>
  <c r="X1871" i="11"/>
  <c r="AC1870" i="11"/>
  <c r="AB1870" i="11"/>
  <c r="AA1870" i="11"/>
  <c r="Z1870" i="11"/>
  <c r="Y1870" i="11"/>
  <c r="X1870" i="11"/>
  <c r="AC1869" i="11"/>
  <c r="AB1869" i="11"/>
  <c r="AA1869" i="11"/>
  <c r="Z1869" i="11"/>
  <c r="Y1869" i="11"/>
  <c r="X1869" i="11"/>
  <c r="AC1868" i="11"/>
  <c r="AB1868" i="11"/>
  <c r="AA1868" i="11"/>
  <c r="Z1868" i="11"/>
  <c r="Y1868" i="11"/>
  <c r="X1868" i="11"/>
  <c r="AC1867" i="11"/>
  <c r="AB1867" i="11"/>
  <c r="AA1867" i="11"/>
  <c r="Z1867" i="11"/>
  <c r="Y1867" i="11"/>
  <c r="X1867" i="11"/>
  <c r="AC1866" i="11"/>
  <c r="AB1866" i="11"/>
  <c r="AA1866" i="11"/>
  <c r="Z1866" i="11"/>
  <c r="Y1866" i="11"/>
  <c r="X1866" i="11"/>
  <c r="AC1865" i="11"/>
  <c r="AB1865" i="11"/>
  <c r="AA1865" i="11"/>
  <c r="Z1865" i="11"/>
  <c r="Y1865" i="11"/>
  <c r="X1865" i="11"/>
  <c r="AC1864" i="11"/>
  <c r="AB1864" i="11"/>
  <c r="AA1864" i="11"/>
  <c r="Z1864" i="11"/>
  <c r="Y1864" i="11"/>
  <c r="X1864" i="11"/>
  <c r="AC1863" i="11"/>
  <c r="AB1863" i="11"/>
  <c r="AA1863" i="11"/>
  <c r="Z1863" i="11"/>
  <c r="Y1863" i="11"/>
  <c r="X1863" i="11"/>
  <c r="AC1862" i="11"/>
  <c r="AB1862" i="11"/>
  <c r="AA1862" i="11"/>
  <c r="Z1862" i="11"/>
  <c r="Y1862" i="11"/>
  <c r="X1862" i="11"/>
  <c r="AC1861" i="11"/>
  <c r="AB1861" i="11"/>
  <c r="AA1861" i="11"/>
  <c r="Z1861" i="11"/>
  <c r="Y1861" i="11"/>
  <c r="X1861" i="11"/>
  <c r="AC1860" i="11"/>
  <c r="AB1860" i="11"/>
  <c r="AA1860" i="11"/>
  <c r="Z1860" i="11"/>
  <c r="Y1860" i="11"/>
  <c r="X1860" i="11"/>
  <c r="AC1859" i="11"/>
  <c r="AB1859" i="11"/>
  <c r="AA1859" i="11"/>
  <c r="Z1859" i="11"/>
  <c r="Y1859" i="11"/>
  <c r="X1859" i="11"/>
  <c r="AC1858" i="11"/>
  <c r="AB1858" i="11"/>
  <c r="AA1858" i="11"/>
  <c r="Z1858" i="11"/>
  <c r="Y1858" i="11"/>
  <c r="X1858" i="11"/>
  <c r="AC1857" i="11"/>
  <c r="AB1857" i="11"/>
  <c r="AA1857" i="11"/>
  <c r="Z1857" i="11"/>
  <c r="Y1857" i="11"/>
  <c r="X1857" i="11"/>
  <c r="AC1856" i="11"/>
  <c r="AB1856" i="11"/>
  <c r="AA1856" i="11"/>
  <c r="Z1856" i="11"/>
  <c r="Y1856" i="11"/>
  <c r="X1856" i="11"/>
  <c r="AC1855" i="11"/>
  <c r="AB1855" i="11"/>
  <c r="AA1855" i="11"/>
  <c r="Z1855" i="11"/>
  <c r="Y1855" i="11"/>
  <c r="X1855" i="11"/>
  <c r="AC1854" i="11"/>
  <c r="AB1854" i="11"/>
  <c r="AA1854" i="11"/>
  <c r="Z1854" i="11"/>
  <c r="Y1854" i="11"/>
  <c r="X1854" i="11"/>
  <c r="AC1853" i="11"/>
  <c r="AB1853" i="11"/>
  <c r="AA1853" i="11"/>
  <c r="Z1853" i="11"/>
  <c r="Y1853" i="11"/>
  <c r="X1853" i="11"/>
  <c r="AC1852" i="11"/>
  <c r="AB1852" i="11"/>
  <c r="AA1852" i="11"/>
  <c r="Z1852" i="11"/>
  <c r="Y1852" i="11"/>
  <c r="X1852" i="11"/>
  <c r="AC1851" i="11"/>
  <c r="AB1851" i="11"/>
  <c r="AA1851" i="11"/>
  <c r="Z1851" i="11"/>
  <c r="Y1851" i="11"/>
  <c r="X1851" i="11"/>
  <c r="AC1850" i="11"/>
  <c r="AB1850" i="11"/>
  <c r="AA1850" i="11"/>
  <c r="Z1850" i="11"/>
  <c r="Y1850" i="11"/>
  <c r="X1850" i="11"/>
  <c r="AC1849" i="11"/>
  <c r="AB1849" i="11"/>
  <c r="AA1849" i="11"/>
  <c r="Z1849" i="11"/>
  <c r="Y1849" i="11"/>
  <c r="X1849" i="11"/>
  <c r="AC1848" i="11"/>
  <c r="AB1848" i="11"/>
  <c r="AA1848" i="11"/>
  <c r="Z1848" i="11"/>
  <c r="Y1848" i="11"/>
  <c r="X1848" i="11"/>
  <c r="AC1847" i="11"/>
  <c r="AB1847" i="11"/>
  <c r="AA1847" i="11"/>
  <c r="Z1847" i="11"/>
  <c r="Y1847" i="11"/>
  <c r="X1847" i="11"/>
  <c r="AC1846" i="11"/>
  <c r="AB1846" i="11"/>
  <c r="AA1846" i="11"/>
  <c r="Z1846" i="11"/>
  <c r="Y1846" i="11"/>
  <c r="X1846" i="11"/>
  <c r="AC1845" i="11"/>
  <c r="AB1845" i="11"/>
  <c r="AA1845" i="11"/>
  <c r="Z1845" i="11"/>
  <c r="Y1845" i="11"/>
  <c r="X1845" i="11"/>
  <c r="AC1844" i="11"/>
  <c r="AB1844" i="11"/>
  <c r="AA1844" i="11"/>
  <c r="Z1844" i="11"/>
  <c r="Y1844" i="11"/>
  <c r="X1844" i="11"/>
  <c r="AC1843" i="11"/>
  <c r="AB1843" i="11"/>
  <c r="AA1843" i="11"/>
  <c r="Z1843" i="11"/>
  <c r="Y1843" i="11"/>
  <c r="X1843" i="11"/>
  <c r="AC1842" i="11"/>
  <c r="AB1842" i="11"/>
  <c r="AA1842" i="11"/>
  <c r="Z1842" i="11"/>
  <c r="Y1842" i="11"/>
  <c r="X1842" i="11"/>
  <c r="AC1841" i="11"/>
  <c r="AB1841" i="11"/>
  <c r="AA1841" i="11"/>
  <c r="Z1841" i="11"/>
  <c r="Y1841" i="11"/>
  <c r="X1841" i="11"/>
  <c r="AC1840" i="11"/>
  <c r="AB1840" i="11"/>
  <c r="AA1840" i="11"/>
  <c r="Z1840" i="11"/>
  <c r="Y1840" i="11"/>
  <c r="X1840" i="11"/>
  <c r="AC1839" i="11"/>
  <c r="AB1839" i="11"/>
  <c r="AA1839" i="11"/>
  <c r="Z1839" i="11"/>
  <c r="Y1839" i="11"/>
  <c r="X1839" i="11"/>
  <c r="AC1838" i="11"/>
  <c r="AB1838" i="11"/>
  <c r="AA1838" i="11"/>
  <c r="Z1838" i="11"/>
  <c r="Y1838" i="11"/>
  <c r="X1838" i="11"/>
  <c r="AC1837" i="11"/>
  <c r="AB1837" i="11"/>
  <c r="AA1837" i="11"/>
  <c r="Z1837" i="11"/>
  <c r="Y1837" i="11"/>
  <c r="X1837" i="11"/>
  <c r="AC1836" i="11"/>
  <c r="AB1836" i="11"/>
  <c r="AA1836" i="11"/>
  <c r="Z1836" i="11"/>
  <c r="Y1836" i="11"/>
  <c r="X1836" i="11"/>
  <c r="AC1835" i="11"/>
  <c r="AB1835" i="11"/>
  <c r="AA1835" i="11"/>
  <c r="Z1835" i="11"/>
  <c r="Y1835" i="11"/>
  <c r="X1835" i="11"/>
  <c r="AC1834" i="11"/>
  <c r="AB1834" i="11"/>
  <c r="AA1834" i="11"/>
  <c r="Z1834" i="11"/>
  <c r="Y1834" i="11"/>
  <c r="X1834" i="11"/>
  <c r="AC1833" i="11"/>
  <c r="AB1833" i="11"/>
  <c r="AA1833" i="11"/>
  <c r="Z1833" i="11"/>
  <c r="Y1833" i="11"/>
  <c r="X1833" i="11"/>
  <c r="AC1832" i="11"/>
  <c r="AB1832" i="11"/>
  <c r="AA1832" i="11"/>
  <c r="Z1832" i="11"/>
  <c r="Y1832" i="11"/>
  <c r="X1832" i="11"/>
  <c r="AC1831" i="11"/>
  <c r="AB1831" i="11"/>
  <c r="AA1831" i="11"/>
  <c r="Z1831" i="11"/>
  <c r="Y1831" i="11"/>
  <c r="X1831" i="11"/>
  <c r="AC1830" i="11"/>
  <c r="AB1830" i="11"/>
  <c r="AA1830" i="11"/>
  <c r="Z1830" i="11"/>
  <c r="Y1830" i="11"/>
  <c r="X1830" i="11"/>
  <c r="AC1829" i="11"/>
  <c r="AB1829" i="11"/>
  <c r="AA1829" i="11"/>
  <c r="Z1829" i="11"/>
  <c r="Y1829" i="11"/>
  <c r="X1829" i="11"/>
  <c r="AC1828" i="11"/>
  <c r="AB1828" i="11"/>
  <c r="AA1828" i="11"/>
  <c r="Z1828" i="11"/>
  <c r="Y1828" i="11"/>
  <c r="X1828" i="11"/>
  <c r="AC1827" i="11"/>
  <c r="AB1827" i="11"/>
  <c r="AA1827" i="11"/>
  <c r="Z1827" i="11"/>
  <c r="Y1827" i="11"/>
  <c r="X1827" i="11"/>
  <c r="AC1826" i="11"/>
  <c r="AB1826" i="11"/>
  <c r="AA1826" i="11"/>
  <c r="Z1826" i="11"/>
  <c r="Y1826" i="11"/>
  <c r="X1826" i="11"/>
  <c r="AC1825" i="11"/>
  <c r="AB1825" i="11"/>
  <c r="AA1825" i="11"/>
  <c r="Z1825" i="11"/>
  <c r="Y1825" i="11"/>
  <c r="X1825" i="11"/>
  <c r="AC1824" i="11"/>
  <c r="AB1824" i="11"/>
  <c r="AA1824" i="11"/>
  <c r="Z1824" i="11"/>
  <c r="Y1824" i="11"/>
  <c r="X1824" i="11"/>
  <c r="AC1823" i="11"/>
  <c r="AB1823" i="11"/>
  <c r="AA1823" i="11"/>
  <c r="Z1823" i="11"/>
  <c r="Y1823" i="11"/>
  <c r="X1823" i="11"/>
  <c r="AC1822" i="11"/>
  <c r="AB1822" i="11"/>
  <c r="AA1822" i="11"/>
  <c r="Z1822" i="11"/>
  <c r="Y1822" i="11"/>
  <c r="X1822" i="11"/>
  <c r="AC1821" i="11"/>
  <c r="AB1821" i="11"/>
  <c r="AA1821" i="11"/>
  <c r="Z1821" i="11"/>
  <c r="Y1821" i="11"/>
  <c r="X1821" i="11"/>
  <c r="AC1820" i="11"/>
  <c r="AB1820" i="11"/>
  <c r="AA1820" i="11"/>
  <c r="Z1820" i="11"/>
  <c r="Y1820" i="11"/>
  <c r="X1820" i="11"/>
  <c r="AC1819" i="11"/>
  <c r="AB1819" i="11"/>
  <c r="AA1819" i="11"/>
  <c r="Z1819" i="11"/>
  <c r="Y1819" i="11"/>
  <c r="X1819" i="11"/>
  <c r="AC1818" i="11"/>
  <c r="AB1818" i="11"/>
  <c r="AA1818" i="11"/>
  <c r="Z1818" i="11"/>
  <c r="Y1818" i="11"/>
  <c r="X1818" i="11"/>
  <c r="AC1817" i="11"/>
  <c r="AB1817" i="11"/>
  <c r="AA1817" i="11"/>
  <c r="Z1817" i="11"/>
  <c r="Y1817" i="11"/>
  <c r="X1817" i="11"/>
  <c r="AC1816" i="11"/>
  <c r="AB1816" i="11"/>
  <c r="AA1816" i="11"/>
  <c r="Z1816" i="11"/>
  <c r="Y1816" i="11"/>
  <c r="X1816" i="11"/>
  <c r="AC1815" i="11"/>
  <c r="AB1815" i="11"/>
  <c r="AA1815" i="11"/>
  <c r="Z1815" i="11"/>
  <c r="Y1815" i="11"/>
  <c r="X1815" i="11"/>
  <c r="AC1814" i="11"/>
  <c r="AB1814" i="11"/>
  <c r="AA1814" i="11"/>
  <c r="Z1814" i="11"/>
  <c r="Y1814" i="11"/>
  <c r="X1814" i="11"/>
  <c r="AC1813" i="11"/>
  <c r="AB1813" i="11"/>
  <c r="AA1813" i="11"/>
  <c r="Z1813" i="11"/>
  <c r="Y1813" i="11"/>
  <c r="X1813" i="11"/>
  <c r="AC1812" i="11"/>
  <c r="AB1812" i="11"/>
  <c r="AA1812" i="11"/>
  <c r="Z1812" i="11"/>
  <c r="Y1812" i="11"/>
  <c r="X1812" i="11"/>
  <c r="AC1811" i="11"/>
  <c r="AB1811" i="11"/>
  <c r="AA1811" i="11"/>
  <c r="Z1811" i="11"/>
  <c r="Y1811" i="11"/>
  <c r="X1811" i="11"/>
  <c r="AC1810" i="11"/>
  <c r="AB1810" i="11"/>
  <c r="AA1810" i="11"/>
  <c r="Z1810" i="11"/>
  <c r="Y1810" i="11"/>
  <c r="X1810" i="11"/>
  <c r="AC1809" i="11"/>
  <c r="AB1809" i="11"/>
  <c r="AA1809" i="11"/>
  <c r="Z1809" i="11"/>
  <c r="Y1809" i="11"/>
  <c r="X1809" i="11"/>
  <c r="AC1808" i="11"/>
  <c r="AB1808" i="11"/>
  <c r="AA1808" i="11"/>
  <c r="Z1808" i="11"/>
  <c r="Y1808" i="11"/>
  <c r="X1808" i="11"/>
  <c r="AC1807" i="11"/>
  <c r="AB1807" i="11"/>
  <c r="AA1807" i="11"/>
  <c r="Z1807" i="11"/>
  <c r="Y1807" i="11"/>
  <c r="X1807" i="11"/>
  <c r="AC1806" i="11"/>
  <c r="AB1806" i="11"/>
  <c r="AA1806" i="11"/>
  <c r="Z1806" i="11"/>
  <c r="Y1806" i="11"/>
  <c r="X1806" i="11"/>
  <c r="AC1805" i="11"/>
  <c r="AB1805" i="11"/>
  <c r="AA1805" i="11"/>
  <c r="Z1805" i="11"/>
  <c r="Y1805" i="11"/>
  <c r="X1805" i="11"/>
  <c r="AC1804" i="11"/>
  <c r="AB1804" i="11"/>
  <c r="AA1804" i="11"/>
  <c r="Z1804" i="11"/>
  <c r="Y1804" i="11"/>
  <c r="X1804" i="11"/>
  <c r="AC1803" i="11"/>
  <c r="AB1803" i="11"/>
  <c r="AA1803" i="11"/>
  <c r="Z1803" i="11"/>
  <c r="Y1803" i="11"/>
  <c r="X1803" i="11"/>
  <c r="AC1802" i="11"/>
  <c r="AB1802" i="11"/>
  <c r="AA1802" i="11"/>
  <c r="Z1802" i="11"/>
  <c r="Y1802" i="11"/>
  <c r="X1802" i="11"/>
  <c r="AC1801" i="11"/>
  <c r="AB1801" i="11"/>
  <c r="AA1801" i="11"/>
  <c r="Z1801" i="11"/>
  <c r="Y1801" i="11"/>
  <c r="X1801" i="11"/>
  <c r="AC1800" i="11"/>
  <c r="AB1800" i="11"/>
  <c r="AA1800" i="11"/>
  <c r="Z1800" i="11"/>
  <c r="Y1800" i="11"/>
  <c r="X1800" i="11"/>
  <c r="AC1799" i="11"/>
  <c r="AB1799" i="11"/>
  <c r="AA1799" i="11"/>
  <c r="Z1799" i="11"/>
  <c r="Y1799" i="11"/>
  <c r="X1799" i="11"/>
  <c r="AC1798" i="11"/>
  <c r="AB1798" i="11"/>
  <c r="AA1798" i="11"/>
  <c r="Z1798" i="11"/>
  <c r="Y1798" i="11"/>
  <c r="X1798" i="11"/>
  <c r="AC1797" i="11"/>
  <c r="AB1797" i="11"/>
  <c r="AA1797" i="11"/>
  <c r="Z1797" i="11"/>
  <c r="Y1797" i="11"/>
  <c r="X1797" i="11"/>
  <c r="AC1796" i="11"/>
  <c r="AB1796" i="11"/>
  <c r="AA1796" i="11"/>
  <c r="Z1796" i="11"/>
  <c r="Y1796" i="11"/>
  <c r="X1796" i="11"/>
  <c r="AC1795" i="11"/>
  <c r="AB1795" i="11"/>
  <c r="AA1795" i="11"/>
  <c r="Z1795" i="11"/>
  <c r="Y1795" i="11"/>
  <c r="X1795" i="11"/>
  <c r="AC1794" i="11"/>
  <c r="AB1794" i="11"/>
  <c r="AA1794" i="11"/>
  <c r="Z1794" i="11"/>
  <c r="Y1794" i="11"/>
  <c r="X1794" i="11"/>
  <c r="AC1793" i="11"/>
  <c r="AB1793" i="11"/>
  <c r="AA1793" i="11"/>
  <c r="Z1793" i="11"/>
  <c r="Y1793" i="11"/>
  <c r="X1793" i="11"/>
  <c r="AC1792" i="11"/>
  <c r="AB1792" i="11"/>
  <c r="AA1792" i="11"/>
  <c r="Z1792" i="11"/>
  <c r="Y1792" i="11"/>
  <c r="X1792" i="11"/>
  <c r="AC1791" i="11"/>
  <c r="AB1791" i="11"/>
  <c r="AA1791" i="11"/>
  <c r="Z1791" i="11"/>
  <c r="Y1791" i="11"/>
  <c r="X1791" i="11"/>
  <c r="AC1790" i="11"/>
  <c r="AB1790" i="11"/>
  <c r="AA1790" i="11"/>
  <c r="Z1790" i="11"/>
  <c r="Y1790" i="11"/>
  <c r="X1790" i="11"/>
  <c r="AC1789" i="11"/>
  <c r="AB1789" i="11"/>
  <c r="AA1789" i="11"/>
  <c r="Z1789" i="11"/>
  <c r="Y1789" i="11"/>
  <c r="X1789" i="11"/>
  <c r="AC1788" i="11"/>
  <c r="AB1788" i="11"/>
  <c r="AA1788" i="11"/>
  <c r="Z1788" i="11"/>
  <c r="Y1788" i="11"/>
  <c r="X1788" i="11"/>
  <c r="AC1787" i="11"/>
  <c r="AB1787" i="11"/>
  <c r="AA1787" i="11"/>
  <c r="Z1787" i="11"/>
  <c r="Y1787" i="11"/>
  <c r="X1787" i="11"/>
  <c r="AC1786" i="11"/>
  <c r="AB1786" i="11"/>
  <c r="AA1786" i="11"/>
  <c r="Z1786" i="11"/>
  <c r="Y1786" i="11"/>
  <c r="X1786" i="11"/>
  <c r="AC1785" i="11"/>
  <c r="AB1785" i="11"/>
  <c r="AA1785" i="11"/>
  <c r="Z1785" i="11"/>
  <c r="Y1785" i="11"/>
  <c r="X1785" i="11"/>
  <c r="AC1784" i="11"/>
  <c r="AB1784" i="11"/>
  <c r="AA1784" i="11"/>
  <c r="Z1784" i="11"/>
  <c r="Y1784" i="11"/>
  <c r="X1784" i="11"/>
  <c r="AC1783" i="11"/>
  <c r="AB1783" i="11"/>
  <c r="AA1783" i="11"/>
  <c r="Z1783" i="11"/>
  <c r="Y1783" i="11"/>
  <c r="X1783" i="11"/>
  <c r="AC1782" i="11"/>
  <c r="AB1782" i="11"/>
  <c r="AA1782" i="11"/>
  <c r="Z1782" i="11"/>
  <c r="Y1782" i="11"/>
  <c r="X1782" i="11"/>
  <c r="AC1781" i="11"/>
  <c r="AB1781" i="11"/>
  <c r="AA1781" i="11"/>
  <c r="Z1781" i="11"/>
  <c r="Y1781" i="11"/>
  <c r="X1781" i="11"/>
  <c r="AC1780" i="11"/>
  <c r="AB1780" i="11"/>
  <c r="AA1780" i="11"/>
  <c r="Z1780" i="11"/>
  <c r="Y1780" i="11"/>
  <c r="X1780" i="11"/>
  <c r="AC1779" i="11"/>
  <c r="AB1779" i="11"/>
  <c r="AA1779" i="11"/>
  <c r="Z1779" i="11"/>
  <c r="Y1779" i="11"/>
  <c r="X1779" i="11"/>
  <c r="AC1778" i="11"/>
  <c r="AB1778" i="11"/>
  <c r="AA1778" i="11"/>
  <c r="Z1778" i="11"/>
  <c r="Y1778" i="11"/>
  <c r="X1778" i="11"/>
  <c r="AC1777" i="11"/>
  <c r="AB1777" i="11"/>
  <c r="AA1777" i="11"/>
  <c r="Z1777" i="11"/>
  <c r="Y1777" i="11"/>
  <c r="X1777" i="11"/>
  <c r="AC1776" i="11"/>
  <c r="AB1776" i="11"/>
  <c r="AA1776" i="11"/>
  <c r="Z1776" i="11"/>
  <c r="Y1776" i="11"/>
  <c r="X1776" i="11"/>
  <c r="AC1775" i="11"/>
  <c r="AB1775" i="11"/>
  <c r="AA1775" i="11"/>
  <c r="Z1775" i="11"/>
  <c r="Y1775" i="11"/>
  <c r="X1775" i="11"/>
  <c r="AC1774" i="11"/>
  <c r="AB1774" i="11"/>
  <c r="AA1774" i="11"/>
  <c r="Z1774" i="11"/>
  <c r="Y1774" i="11"/>
  <c r="X1774" i="11"/>
  <c r="AC1773" i="11"/>
  <c r="AB1773" i="11"/>
  <c r="AA1773" i="11"/>
  <c r="Z1773" i="11"/>
  <c r="Y1773" i="11"/>
  <c r="X1773" i="11"/>
  <c r="AC1772" i="11"/>
  <c r="AB1772" i="11"/>
  <c r="AA1772" i="11"/>
  <c r="Z1772" i="11"/>
  <c r="Y1772" i="11"/>
  <c r="X1772" i="11"/>
  <c r="AC1771" i="11"/>
  <c r="AB1771" i="11"/>
  <c r="AA1771" i="11"/>
  <c r="Z1771" i="11"/>
  <c r="Y1771" i="11"/>
  <c r="X1771" i="11"/>
  <c r="AC1770" i="11"/>
  <c r="AB1770" i="11"/>
  <c r="AA1770" i="11"/>
  <c r="Z1770" i="11"/>
  <c r="Y1770" i="11"/>
  <c r="X1770" i="11"/>
  <c r="AC1769" i="11"/>
  <c r="AB1769" i="11"/>
  <c r="AA1769" i="11"/>
  <c r="Z1769" i="11"/>
  <c r="Y1769" i="11"/>
  <c r="X1769" i="11"/>
  <c r="AC1768" i="11"/>
  <c r="AB1768" i="11"/>
  <c r="AA1768" i="11"/>
  <c r="Z1768" i="11"/>
  <c r="Y1768" i="11"/>
  <c r="X1768" i="11"/>
  <c r="AC1767" i="11"/>
  <c r="AB1767" i="11"/>
  <c r="AA1767" i="11"/>
  <c r="Z1767" i="11"/>
  <c r="Y1767" i="11"/>
  <c r="X1767" i="11"/>
  <c r="AC1766" i="11"/>
  <c r="AB1766" i="11"/>
  <c r="AA1766" i="11"/>
  <c r="Z1766" i="11"/>
  <c r="Y1766" i="11"/>
  <c r="X1766" i="11"/>
  <c r="AC1765" i="11"/>
  <c r="AB1765" i="11"/>
  <c r="AA1765" i="11"/>
  <c r="Z1765" i="11"/>
  <c r="Y1765" i="11"/>
  <c r="X1765" i="11"/>
  <c r="AC1764" i="11"/>
  <c r="AB1764" i="11"/>
  <c r="AA1764" i="11"/>
  <c r="Z1764" i="11"/>
  <c r="Y1764" i="11"/>
  <c r="X1764" i="11"/>
  <c r="AC1763" i="11"/>
  <c r="AB1763" i="11"/>
  <c r="AA1763" i="11"/>
  <c r="Z1763" i="11"/>
  <c r="Y1763" i="11"/>
  <c r="X1763" i="11"/>
  <c r="AC1762" i="11"/>
  <c r="AB1762" i="11"/>
  <c r="AA1762" i="11"/>
  <c r="Z1762" i="11"/>
  <c r="Y1762" i="11"/>
  <c r="X1762" i="11"/>
  <c r="AC1761" i="11"/>
  <c r="AB1761" i="11"/>
  <c r="AA1761" i="11"/>
  <c r="Z1761" i="11"/>
  <c r="Y1761" i="11"/>
  <c r="X1761" i="11"/>
  <c r="AC1760" i="11"/>
  <c r="AB1760" i="11"/>
  <c r="AA1760" i="11"/>
  <c r="Z1760" i="11"/>
  <c r="Y1760" i="11"/>
  <c r="X1760" i="11"/>
  <c r="AC1759" i="11"/>
  <c r="AB1759" i="11"/>
  <c r="AA1759" i="11"/>
  <c r="Z1759" i="11"/>
  <c r="Y1759" i="11"/>
  <c r="X1759" i="11"/>
  <c r="AC1758" i="11"/>
  <c r="AB1758" i="11"/>
  <c r="AA1758" i="11"/>
  <c r="Z1758" i="11"/>
  <c r="Y1758" i="11"/>
  <c r="X1758" i="11"/>
  <c r="AC1757" i="11"/>
  <c r="AB1757" i="11"/>
  <c r="AA1757" i="11"/>
  <c r="Z1757" i="11"/>
  <c r="Y1757" i="11"/>
  <c r="X1757" i="11"/>
  <c r="AC1756" i="11"/>
  <c r="AB1756" i="11"/>
  <c r="AA1756" i="11"/>
  <c r="Z1756" i="11"/>
  <c r="Y1756" i="11"/>
  <c r="X1756" i="11"/>
  <c r="AC1755" i="11"/>
  <c r="AB1755" i="11"/>
  <c r="AA1755" i="11"/>
  <c r="Z1755" i="11"/>
  <c r="Y1755" i="11"/>
  <c r="X1755" i="11"/>
  <c r="AC1754" i="11"/>
  <c r="AB1754" i="11"/>
  <c r="AA1754" i="11"/>
  <c r="Z1754" i="11"/>
  <c r="Y1754" i="11"/>
  <c r="X1754" i="11"/>
  <c r="AC1753" i="11"/>
  <c r="AB1753" i="11"/>
  <c r="AA1753" i="11"/>
  <c r="Z1753" i="11"/>
  <c r="Y1753" i="11"/>
  <c r="X1753" i="11"/>
  <c r="AC1752" i="11"/>
  <c r="AB1752" i="11"/>
  <c r="AA1752" i="11"/>
  <c r="Z1752" i="11"/>
  <c r="Y1752" i="11"/>
  <c r="X1752" i="11"/>
  <c r="AC1751" i="11"/>
  <c r="AB1751" i="11"/>
  <c r="AA1751" i="11"/>
  <c r="Z1751" i="11"/>
  <c r="Y1751" i="11"/>
  <c r="X1751" i="11"/>
  <c r="AC1750" i="11"/>
  <c r="AB1750" i="11"/>
  <c r="AA1750" i="11"/>
  <c r="Z1750" i="11"/>
  <c r="Y1750" i="11"/>
  <c r="X1750" i="11"/>
  <c r="AC1749" i="11"/>
  <c r="AB1749" i="11"/>
  <c r="AA1749" i="11"/>
  <c r="Z1749" i="11"/>
  <c r="Y1749" i="11"/>
  <c r="X1749" i="11"/>
  <c r="AC1748" i="11"/>
  <c r="AB1748" i="11"/>
  <c r="AA1748" i="11"/>
  <c r="Z1748" i="11"/>
  <c r="Y1748" i="11"/>
  <c r="X1748" i="11"/>
  <c r="AC1747" i="11"/>
  <c r="AB1747" i="11"/>
  <c r="AA1747" i="11"/>
  <c r="Z1747" i="11"/>
  <c r="Y1747" i="11"/>
  <c r="X1747" i="11"/>
  <c r="AC1746" i="11"/>
  <c r="AB1746" i="11"/>
  <c r="AA1746" i="11"/>
  <c r="Z1746" i="11"/>
  <c r="Y1746" i="11"/>
  <c r="X1746" i="11"/>
  <c r="AC1745" i="11"/>
  <c r="AB1745" i="11"/>
  <c r="AA1745" i="11"/>
  <c r="Z1745" i="11"/>
  <c r="Y1745" i="11"/>
  <c r="X1745" i="11"/>
  <c r="AC1744" i="11"/>
  <c r="AB1744" i="11"/>
  <c r="AA1744" i="11"/>
  <c r="Z1744" i="11"/>
  <c r="Y1744" i="11"/>
  <c r="X1744" i="11"/>
  <c r="AC1743" i="11"/>
  <c r="AB1743" i="11"/>
  <c r="AA1743" i="11"/>
  <c r="Z1743" i="11"/>
  <c r="Y1743" i="11"/>
  <c r="X1743" i="11"/>
  <c r="AC1742" i="11"/>
  <c r="AB1742" i="11"/>
  <c r="AA1742" i="11"/>
  <c r="Z1742" i="11"/>
  <c r="Y1742" i="11"/>
  <c r="X1742" i="11"/>
  <c r="AC1741" i="11"/>
  <c r="AB1741" i="11"/>
  <c r="AA1741" i="11"/>
  <c r="Z1741" i="11"/>
  <c r="Y1741" i="11"/>
  <c r="X1741" i="11"/>
  <c r="AC1740" i="11"/>
  <c r="AB1740" i="11"/>
  <c r="AA1740" i="11"/>
  <c r="Z1740" i="11"/>
  <c r="Y1740" i="11"/>
  <c r="X1740" i="11"/>
  <c r="AC1739" i="11"/>
  <c r="AB1739" i="11"/>
  <c r="AA1739" i="11"/>
  <c r="Z1739" i="11"/>
  <c r="Y1739" i="11"/>
  <c r="X1739" i="11"/>
  <c r="AC1738" i="11"/>
  <c r="AB1738" i="11"/>
  <c r="AA1738" i="11"/>
  <c r="Z1738" i="11"/>
  <c r="Y1738" i="11"/>
  <c r="X1738" i="11"/>
  <c r="AC1737" i="11"/>
  <c r="AB1737" i="11"/>
  <c r="AA1737" i="11"/>
  <c r="Z1737" i="11"/>
  <c r="Y1737" i="11"/>
  <c r="X1737" i="11"/>
  <c r="AC1736" i="11"/>
  <c r="AB1736" i="11"/>
  <c r="AA1736" i="11"/>
  <c r="Z1736" i="11"/>
  <c r="Y1736" i="11"/>
  <c r="X1736" i="11"/>
  <c r="AC1735" i="11"/>
  <c r="AB1735" i="11"/>
  <c r="AA1735" i="11"/>
  <c r="Z1735" i="11"/>
  <c r="Y1735" i="11"/>
  <c r="X1735" i="11"/>
  <c r="AC1734" i="11"/>
  <c r="AB1734" i="11"/>
  <c r="AA1734" i="11"/>
  <c r="Z1734" i="11"/>
  <c r="Y1734" i="11"/>
  <c r="X1734" i="11"/>
  <c r="AC1733" i="11"/>
  <c r="AB1733" i="11"/>
  <c r="AA1733" i="11"/>
  <c r="Z1733" i="11"/>
  <c r="Y1733" i="11"/>
  <c r="X1733" i="11"/>
  <c r="AC1732" i="11"/>
  <c r="AB1732" i="11"/>
  <c r="AA1732" i="11"/>
  <c r="Z1732" i="11"/>
  <c r="Y1732" i="11"/>
  <c r="X1732" i="11"/>
  <c r="AC1731" i="11"/>
  <c r="AB1731" i="11"/>
  <c r="AA1731" i="11"/>
  <c r="Z1731" i="11"/>
  <c r="Y1731" i="11"/>
  <c r="X1731" i="11"/>
  <c r="AC1730" i="11"/>
  <c r="AB1730" i="11"/>
  <c r="AA1730" i="11"/>
  <c r="Z1730" i="11"/>
  <c r="Y1730" i="11"/>
  <c r="X1730" i="11"/>
  <c r="AC1729" i="11"/>
  <c r="AB1729" i="11"/>
  <c r="AA1729" i="11"/>
  <c r="Z1729" i="11"/>
  <c r="Y1729" i="11"/>
  <c r="X1729" i="11"/>
  <c r="AC1728" i="11"/>
  <c r="AB1728" i="11"/>
  <c r="AA1728" i="11"/>
  <c r="Z1728" i="11"/>
  <c r="Y1728" i="11"/>
  <c r="X1728" i="11"/>
  <c r="AC1727" i="11"/>
  <c r="AB1727" i="11"/>
  <c r="AA1727" i="11"/>
  <c r="Z1727" i="11"/>
  <c r="Y1727" i="11"/>
  <c r="X1727" i="11"/>
  <c r="AC1726" i="11"/>
  <c r="AB1726" i="11"/>
  <c r="AA1726" i="11"/>
  <c r="Z1726" i="11"/>
  <c r="Y1726" i="11"/>
  <c r="X1726" i="11"/>
  <c r="AC1725" i="11"/>
  <c r="AB1725" i="11"/>
  <c r="AA1725" i="11"/>
  <c r="Z1725" i="11"/>
  <c r="Y1725" i="11"/>
  <c r="X1725" i="11"/>
  <c r="AC1724" i="11"/>
  <c r="AB1724" i="11"/>
  <c r="AA1724" i="11"/>
  <c r="Z1724" i="11"/>
  <c r="Y1724" i="11"/>
  <c r="X1724" i="11"/>
  <c r="AC1723" i="11"/>
  <c r="AB1723" i="11"/>
  <c r="AA1723" i="11"/>
  <c r="Z1723" i="11"/>
  <c r="Y1723" i="11"/>
  <c r="X1723" i="11"/>
  <c r="AC1722" i="11"/>
  <c r="AB1722" i="11"/>
  <c r="AA1722" i="11"/>
  <c r="Z1722" i="11"/>
  <c r="Y1722" i="11"/>
  <c r="X1722" i="11"/>
  <c r="AC1721" i="11"/>
  <c r="AB1721" i="11"/>
  <c r="AA1721" i="11"/>
  <c r="Z1721" i="11"/>
  <c r="Y1721" i="11"/>
  <c r="X1721" i="11"/>
  <c r="AC1720" i="11"/>
  <c r="AB1720" i="11"/>
  <c r="AA1720" i="11"/>
  <c r="Z1720" i="11"/>
  <c r="Y1720" i="11"/>
  <c r="X1720" i="11"/>
  <c r="AC1719" i="11"/>
  <c r="AB1719" i="11"/>
  <c r="AA1719" i="11"/>
  <c r="Z1719" i="11"/>
  <c r="Y1719" i="11"/>
  <c r="X1719" i="11"/>
  <c r="AC1718" i="11"/>
  <c r="AB1718" i="11"/>
  <c r="AA1718" i="11"/>
  <c r="Z1718" i="11"/>
  <c r="Y1718" i="11"/>
  <c r="X1718" i="11"/>
  <c r="AC1717" i="11"/>
  <c r="AB1717" i="11"/>
  <c r="AA1717" i="11"/>
  <c r="Z1717" i="11"/>
  <c r="Y1717" i="11"/>
  <c r="X1717" i="11"/>
  <c r="AC1716" i="11"/>
  <c r="AB1716" i="11"/>
  <c r="AA1716" i="11"/>
  <c r="Z1716" i="11"/>
  <c r="Y1716" i="11"/>
  <c r="X1716" i="11"/>
  <c r="AC1715" i="11"/>
  <c r="AB1715" i="11"/>
  <c r="AA1715" i="11"/>
  <c r="Z1715" i="11"/>
  <c r="Y1715" i="11"/>
  <c r="X1715" i="11"/>
  <c r="AC1714" i="11"/>
  <c r="AB1714" i="11"/>
  <c r="AA1714" i="11"/>
  <c r="Z1714" i="11"/>
  <c r="Y1714" i="11"/>
  <c r="X1714" i="11"/>
  <c r="AC1713" i="11"/>
  <c r="AB1713" i="11"/>
  <c r="AA1713" i="11"/>
  <c r="Z1713" i="11"/>
  <c r="Y1713" i="11"/>
  <c r="X1713" i="11"/>
  <c r="AC1712" i="11"/>
  <c r="AB1712" i="11"/>
  <c r="AA1712" i="11"/>
  <c r="Z1712" i="11"/>
  <c r="Y1712" i="11"/>
  <c r="X1712" i="11"/>
  <c r="AC1711" i="11"/>
  <c r="AB1711" i="11"/>
  <c r="AA1711" i="11"/>
  <c r="Z1711" i="11"/>
  <c r="Y1711" i="11"/>
  <c r="X1711" i="11"/>
  <c r="AC1710" i="11"/>
  <c r="AB1710" i="11"/>
  <c r="AA1710" i="11"/>
  <c r="Z1710" i="11"/>
  <c r="Y1710" i="11"/>
  <c r="X1710" i="11"/>
  <c r="AC1709" i="11"/>
  <c r="AB1709" i="11"/>
  <c r="AA1709" i="11"/>
  <c r="Z1709" i="11"/>
  <c r="Y1709" i="11"/>
  <c r="X1709" i="11"/>
  <c r="AC1708" i="11"/>
  <c r="AB1708" i="11"/>
  <c r="AA1708" i="11"/>
  <c r="Z1708" i="11"/>
  <c r="Y1708" i="11"/>
  <c r="X1708" i="11"/>
  <c r="AC1707" i="11"/>
  <c r="AB1707" i="11"/>
  <c r="AA1707" i="11"/>
  <c r="Z1707" i="11"/>
  <c r="Y1707" i="11"/>
  <c r="X1707" i="11"/>
  <c r="AC1706" i="11"/>
  <c r="AB1706" i="11"/>
  <c r="AA1706" i="11"/>
  <c r="Z1706" i="11"/>
  <c r="Y1706" i="11"/>
  <c r="X1706" i="11"/>
  <c r="AC1705" i="11"/>
  <c r="AB1705" i="11"/>
  <c r="AA1705" i="11"/>
  <c r="Z1705" i="11"/>
  <c r="Y1705" i="11"/>
  <c r="X1705" i="11"/>
  <c r="AC1704" i="11"/>
  <c r="AB1704" i="11"/>
  <c r="AA1704" i="11"/>
  <c r="Z1704" i="11"/>
  <c r="Y1704" i="11"/>
  <c r="X1704" i="11"/>
  <c r="AC1703" i="11"/>
  <c r="AB1703" i="11"/>
  <c r="AA1703" i="11"/>
  <c r="Z1703" i="11"/>
  <c r="Y1703" i="11"/>
  <c r="X1703" i="11"/>
  <c r="AC1702" i="11"/>
  <c r="AB1702" i="11"/>
  <c r="AA1702" i="11"/>
  <c r="Z1702" i="11"/>
  <c r="Y1702" i="11"/>
  <c r="X1702" i="11"/>
  <c r="AC1701" i="11"/>
  <c r="AB1701" i="11"/>
  <c r="AA1701" i="11"/>
  <c r="Z1701" i="11"/>
  <c r="Y1701" i="11"/>
  <c r="X1701" i="11"/>
  <c r="AC1700" i="11"/>
  <c r="AB1700" i="11"/>
  <c r="AA1700" i="11"/>
  <c r="Z1700" i="11"/>
  <c r="Y1700" i="11"/>
  <c r="X1700" i="11"/>
  <c r="AC1699" i="11"/>
  <c r="AB1699" i="11"/>
  <c r="AA1699" i="11"/>
  <c r="Z1699" i="11"/>
  <c r="Y1699" i="11"/>
  <c r="X1699" i="11"/>
  <c r="AC1698" i="11"/>
  <c r="AB1698" i="11"/>
  <c r="AA1698" i="11"/>
  <c r="Z1698" i="11"/>
  <c r="Y1698" i="11"/>
  <c r="X1698" i="11"/>
  <c r="AC1697" i="11"/>
  <c r="AB1697" i="11"/>
  <c r="AA1697" i="11"/>
  <c r="Z1697" i="11"/>
  <c r="Y1697" i="11"/>
  <c r="X1697" i="11"/>
  <c r="AC1696" i="11"/>
  <c r="AB1696" i="11"/>
  <c r="AA1696" i="11"/>
  <c r="Z1696" i="11"/>
  <c r="Y1696" i="11"/>
  <c r="X1696" i="11"/>
  <c r="AC1695" i="11"/>
  <c r="AB1695" i="11"/>
  <c r="AA1695" i="11"/>
  <c r="Z1695" i="11"/>
  <c r="Y1695" i="11"/>
  <c r="X1695" i="11"/>
  <c r="AC1694" i="11"/>
  <c r="AB1694" i="11"/>
  <c r="AA1694" i="11"/>
  <c r="Z1694" i="11"/>
  <c r="Y1694" i="11"/>
  <c r="X1694" i="11"/>
  <c r="AC1693" i="11"/>
  <c r="AB1693" i="11"/>
  <c r="AA1693" i="11"/>
  <c r="Z1693" i="11"/>
  <c r="Y1693" i="11"/>
  <c r="X1693" i="11"/>
  <c r="AC1692" i="11"/>
  <c r="AB1692" i="11"/>
  <c r="AA1692" i="11"/>
  <c r="Z1692" i="11"/>
  <c r="Y1692" i="11"/>
  <c r="X1692" i="11"/>
  <c r="AC1691" i="11"/>
  <c r="AB1691" i="11"/>
  <c r="AA1691" i="11"/>
  <c r="Z1691" i="11"/>
  <c r="Y1691" i="11"/>
  <c r="X1691" i="11"/>
  <c r="AC1690" i="11"/>
  <c r="AB1690" i="11"/>
  <c r="AA1690" i="11"/>
  <c r="Z1690" i="11"/>
  <c r="Y1690" i="11"/>
  <c r="X1690" i="11"/>
  <c r="AC1689" i="11"/>
  <c r="AB1689" i="11"/>
  <c r="AA1689" i="11"/>
  <c r="Z1689" i="11"/>
  <c r="Y1689" i="11"/>
  <c r="X1689" i="11"/>
  <c r="AC1688" i="11"/>
  <c r="AB1688" i="11"/>
  <c r="AA1688" i="11"/>
  <c r="Z1688" i="11"/>
  <c r="Y1688" i="11"/>
  <c r="X1688" i="11"/>
  <c r="AC1687" i="11"/>
  <c r="AB1687" i="11"/>
  <c r="AA1687" i="11"/>
  <c r="Z1687" i="11"/>
  <c r="Y1687" i="11"/>
  <c r="X1687" i="11"/>
  <c r="AC1686" i="11"/>
  <c r="AB1686" i="11"/>
  <c r="AA1686" i="11"/>
  <c r="Z1686" i="11"/>
  <c r="Y1686" i="11"/>
  <c r="X1686" i="11"/>
  <c r="AC1685" i="11"/>
  <c r="AB1685" i="11"/>
  <c r="AA1685" i="11"/>
  <c r="Z1685" i="11"/>
  <c r="Y1685" i="11"/>
  <c r="X1685" i="11"/>
  <c r="AC1684" i="11"/>
  <c r="AB1684" i="11"/>
  <c r="AA1684" i="11"/>
  <c r="Z1684" i="11"/>
  <c r="Y1684" i="11"/>
  <c r="X1684" i="11"/>
  <c r="AC1683" i="11"/>
  <c r="AB1683" i="11"/>
  <c r="AA1683" i="11"/>
  <c r="Z1683" i="11"/>
  <c r="Y1683" i="11"/>
  <c r="X1683" i="11"/>
  <c r="AC1682" i="11"/>
  <c r="AB1682" i="11"/>
  <c r="AA1682" i="11"/>
  <c r="Z1682" i="11"/>
  <c r="Y1682" i="11"/>
  <c r="X1682" i="11"/>
  <c r="AC1681" i="11"/>
  <c r="AB1681" i="11"/>
  <c r="AA1681" i="11"/>
  <c r="Z1681" i="11"/>
  <c r="Y1681" i="11"/>
  <c r="X1681" i="11"/>
  <c r="AC1680" i="11"/>
  <c r="AB1680" i="11"/>
  <c r="AA1680" i="11"/>
  <c r="Z1680" i="11"/>
  <c r="Y1680" i="11"/>
  <c r="X1680" i="11"/>
  <c r="AC1679" i="11"/>
  <c r="AB1679" i="11"/>
  <c r="AA1679" i="11"/>
  <c r="Z1679" i="11"/>
  <c r="Y1679" i="11"/>
  <c r="X1679" i="11"/>
  <c r="AC1678" i="11"/>
  <c r="AB1678" i="11"/>
  <c r="AA1678" i="11"/>
  <c r="Z1678" i="11"/>
  <c r="Y1678" i="11"/>
  <c r="X1678" i="11"/>
  <c r="AC1677" i="11"/>
  <c r="AB1677" i="11"/>
  <c r="AA1677" i="11"/>
  <c r="Z1677" i="11"/>
  <c r="Y1677" i="11"/>
  <c r="X1677" i="11"/>
  <c r="AC1676" i="11"/>
  <c r="AB1676" i="11"/>
  <c r="AA1676" i="11"/>
  <c r="Z1676" i="11"/>
  <c r="Y1676" i="11"/>
  <c r="X1676" i="11"/>
  <c r="AC1675" i="11"/>
  <c r="AB1675" i="11"/>
  <c r="AA1675" i="11"/>
  <c r="Z1675" i="11"/>
  <c r="Y1675" i="11"/>
  <c r="X1675" i="11"/>
  <c r="AC1674" i="11"/>
  <c r="AB1674" i="11"/>
  <c r="AA1674" i="11"/>
  <c r="Z1674" i="11"/>
  <c r="Y1674" i="11"/>
  <c r="X1674" i="11"/>
  <c r="AC1673" i="11"/>
  <c r="AB1673" i="11"/>
  <c r="AA1673" i="11"/>
  <c r="Z1673" i="11"/>
  <c r="Y1673" i="11"/>
  <c r="X1673" i="11"/>
  <c r="AC1672" i="11"/>
  <c r="AB1672" i="11"/>
  <c r="AA1672" i="11"/>
  <c r="Z1672" i="11"/>
  <c r="Y1672" i="11"/>
  <c r="X1672" i="11"/>
  <c r="AC1671" i="11"/>
  <c r="AB1671" i="11"/>
  <c r="AA1671" i="11"/>
  <c r="Z1671" i="11"/>
  <c r="Y1671" i="11"/>
  <c r="X1671" i="11"/>
  <c r="AC1670" i="11"/>
  <c r="AB1670" i="11"/>
  <c r="AA1670" i="11"/>
  <c r="Z1670" i="11"/>
  <c r="Y1670" i="11"/>
  <c r="X1670" i="11"/>
  <c r="AC1669" i="11"/>
  <c r="AB1669" i="11"/>
  <c r="AA1669" i="11"/>
  <c r="Z1669" i="11"/>
  <c r="Y1669" i="11"/>
  <c r="X1669" i="11"/>
  <c r="AC1668" i="11"/>
  <c r="AB1668" i="11"/>
  <c r="AA1668" i="11"/>
  <c r="Z1668" i="11"/>
  <c r="Y1668" i="11"/>
  <c r="X1668" i="11"/>
  <c r="AC1667" i="11"/>
  <c r="AB1667" i="11"/>
  <c r="AA1667" i="11"/>
  <c r="Z1667" i="11"/>
  <c r="Y1667" i="11"/>
  <c r="X1667" i="11"/>
  <c r="AC1666" i="11"/>
  <c r="AB1666" i="11"/>
  <c r="AA1666" i="11"/>
  <c r="Z1666" i="11"/>
  <c r="Y1666" i="11"/>
  <c r="X1666" i="11"/>
  <c r="AC1665" i="11"/>
  <c r="AB1665" i="11"/>
  <c r="AA1665" i="11"/>
  <c r="Z1665" i="11"/>
  <c r="Y1665" i="11"/>
  <c r="X1665" i="11"/>
  <c r="AC1664" i="11"/>
  <c r="AB1664" i="11"/>
  <c r="AA1664" i="11"/>
  <c r="Z1664" i="11"/>
  <c r="Y1664" i="11"/>
  <c r="X1664" i="11"/>
  <c r="AC1663" i="11"/>
  <c r="AB1663" i="11"/>
  <c r="AA1663" i="11"/>
  <c r="Z1663" i="11"/>
  <c r="Y1663" i="11"/>
  <c r="X1663" i="11"/>
  <c r="AC1662" i="11"/>
  <c r="AB1662" i="11"/>
  <c r="AA1662" i="11"/>
  <c r="Z1662" i="11"/>
  <c r="Y1662" i="11"/>
  <c r="X1662" i="11"/>
  <c r="AC1661" i="11"/>
  <c r="AB1661" i="11"/>
  <c r="AA1661" i="11"/>
  <c r="Z1661" i="11"/>
  <c r="Y1661" i="11"/>
  <c r="X1661" i="11"/>
  <c r="AC1660" i="11"/>
  <c r="AB1660" i="11"/>
  <c r="AA1660" i="11"/>
  <c r="Z1660" i="11"/>
  <c r="Y1660" i="11"/>
  <c r="X1660" i="11"/>
  <c r="AC1659" i="11"/>
  <c r="AB1659" i="11"/>
  <c r="AA1659" i="11"/>
  <c r="Z1659" i="11"/>
  <c r="Y1659" i="11"/>
  <c r="X1659" i="11"/>
  <c r="AC1658" i="11"/>
  <c r="AB1658" i="11"/>
  <c r="AA1658" i="11"/>
  <c r="Z1658" i="11"/>
  <c r="Y1658" i="11"/>
  <c r="X1658" i="11"/>
  <c r="AC1657" i="11"/>
  <c r="AB1657" i="11"/>
  <c r="AA1657" i="11"/>
  <c r="Z1657" i="11"/>
  <c r="Y1657" i="11"/>
  <c r="X1657" i="11"/>
  <c r="AC1656" i="11"/>
  <c r="AB1656" i="11"/>
  <c r="AA1656" i="11"/>
  <c r="Z1656" i="11"/>
  <c r="Y1656" i="11"/>
  <c r="X1656" i="11"/>
  <c r="AC1655" i="11"/>
  <c r="AB1655" i="11"/>
  <c r="AA1655" i="11"/>
  <c r="Z1655" i="11"/>
  <c r="Y1655" i="11"/>
  <c r="X1655" i="11"/>
  <c r="AC1654" i="11"/>
  <c r="AB1654" i="11"/>
  <c r="AA1654" i="11"/>
  <c r="Z1654" i="11"/>
  <c r="Y1654" i="11"/>
  <c r="X1654" i="11"/>
  <c r="AC1653" i="11"/>
  <c r="AB1653" i="11"/>
  <c r="AA1653" i="11"/>
  <c r="Z1653" i="11"/>
  <c r="Y1653" i="11"/>
  <c r="X1653" i="11"/>
  <c r="AC1652" i="11"/>
  <c r="AB1652" i="11"/>
  <c r="AA1652" i="11"/>
  <c r="Z1652" i="11"/>
  <c r="Y1652" i="11"/>
  <c r="X1652" i="11"/>
  <c r="AC1651" i="11"/>
  <c r="AB1651" i="11"/>
  <c r="AA1651" i="11"/>
  <c r="Z1651" i="11"/>
  <c r="Y1651" i="11"/>
  <c r="X1651" i="11"/>
  <c r="AC1650" i="11"/>
  <c r="AB1650" i="11"/>
  <c r="AA1650" i="11"/>
  <c r="Z1650" i="11"/>
  <c r="Y1650" i="11"/>
  <c r="X1650" i="11"/>
  <c r="AC1649" i="11"/>
  <c r="AB1649" i="11"/>
  <c r="AA1649" i="11"/>
  <c r="Z1649" i="11"/>
  <c r="Y1649" i="11"/>
  <c r="X1649" i="11"/>
  <c r="AC1648" i="11"/>
  <c r="AB1648" i="11"/>
  <c r="AA1648" i="11"/>
  <c r="Z1648" i="11"/>
  <c r="Y1648" i="11"/>
  <c r="X1648" i="11"/>
  <c r="AC1647" i="11"/>
  <c r="AB1647" i="11"/>
  <c r="AA1647" i="11"/>
  <c r="Z1647" i="11"/>
  <c r="Y1647" i="11"/>
  <c r="X1647" i="11"/>
  <c r="AC1646" i="11"/>
  <c r="AB1646" i="11"/>
  <c r="AA1646" i="11"/>
  <c r="Z1646" i="11"/>
  <c r="Y1646" i="11"/>
  <c r="X1646" i="11"/>
  <c r="AC1645" i="11"/>
  <c r="AB1645" i="11"/>
  <c r="AA1645" i="11"/>
  <c r="Z1645" i="11"/>
  <c r="Y1645" i="11"/>
  <c r="X1645" i="11"/>
  <c r="AC1644" i="11"/>
  <c r="AB1644" i="11"/>
  <c r="AA1644" i="11"/>
  <c r="Z1644" i="11"/>
  <c r="Y1644" i="11"/>
  <c r="X1644" i="11"/>
  <c r="AC1643" i="11"/>
  <c r="AB1643" i="11"/>
  <c r="AA1643" i="11"/>
  <c r="Z1643" i="11"/>
  <c r="Y1643" i="11"/>
  <c r="X1643" i="11"/>
  <c r="AC1642" i="11"/>
  <c r="AB1642" i="11"/>
  <c r="AA1642" i="11"/>
  <c r="Z1642" i="11"/>
  <c r="Y1642" i="11"/>
  <c r="X1642" i="11"/>
  <c r="AC1641" i="11"/>
  <c r="AB1641" i="11"/>
  <c r="AA1641" i="11"/>
  <c r="Z1641" i="11"/>
  <c r="Y1641" i="11"/>
  <c r="X1641" i="11"/>
  <c r="AC1640" i="11"/>
  <c r="AB1640" i="11"/>
  <c r="AA1640" i="11"/>
  <c r="Z1640" i="11"/>
  <c r="Y1640" i="11"/>
  <c r="X1640" i="11"/>
  <c r="AC1639" i="11"/>
  <c r="AB1639" i="11"/>
  <c r="AA1639" i="11"/>
  <c r="Z1639" i="11"/>
  <c r="Y1639" i="11"/>
  <c r="X1639" i="11"/>
  <c r="AC1638" i="11"/>
  <c r="AB1638" i="11"/>
  <c r="AA1638" i="11"/>
  <c r="Z1638" i="11"/>
  <c r="Y1638" i="11"/>
  <c r="X1638" i="11"/>
  <c r="AC1637" i="11"/>
  <c r="AB1637" i="11"/>
  <c r="AA1637" i="11"/>
  <c r="Z1637" i="11"/>
  <c r="Y1637" i="11"/>
  <c r="X1637" i="11"/>
  <c r="AC1636" i="11"/>
  <c r="AB1636" i="11"/>
  <c r="AA1636" i="11"/>
  <c r="Z1636" i="11"/>
  <c r="Y1636" i="11"/>
  <c r="X1636" i="11"/>
  <c r="AC1635" i="11"/>
  <c r="AB1635" i="11"/>
  <c r="AA1635" i="11"/>
  <c r="Z1635" i="11"/>
  <c r="Y1635" i="11"/>
  <c r="X1635" i="11"/>
  <c r="AC1634" i="11"/>
  <c r="AB1634" i="11"/>
  <c r="AA1634" i="11"/>
  <c r="Z1634" i="11"/>
  <c r="Y1634" i="11"/>
  <c r="X1634" i="11"/>
  <c r="AC1633" i="11"/>
  <c r="AB1633" i="11"/>
  <c r="AA1633" i="11"/>
  <c r="Z1633" i="11"/>
  <c r="Y1633" i="11"/>
  <c r="X1633" i="11"/>
  <c r="AC1632" i="11"/>
  <c r="AB1632" i="11"/>
  <c r="AA1632" i="11"/>
  <c r="Z1632" i="11"/>
  <c r="Y1632" i="11"/>
  <c r="X1632" i="11"/>
  <c r="AC1631" i="11"/>
  <c r="AB1631" i="11"/>
  <c r="AA1631" i="11"/>
  <c r="Z1631" i="11"/>
  <c r="Y1631" i="11"/>
  <c r="X1631" i="11"/>
  <c r="AC1630" i="11"/>
  <c r="AB1630" i="11"/>
  <c r="AA1630" i="11"/>
  <c r="Z1630" i="11"/>
  <c r="Y1630" i="11"/>
  <c r="X1630" i="11"/>
  <c r="AC1629" i="11"/>
  <c r="AB1629" i="11"/>
  <c r="AA1629" i="11"/>
  <c r="Z1629" i="11"/>
  <c r="Y1629" i="11"/>
  <c r="X1629" i="11"/>
  <c r="AC1628" i="11"/>
  <c r="AB1628" i="11"/>
  <c r="AA1628" i="11"/>
  <c r="Z1628" i="11"/>
  <c r="Y1628" i="11"/>
  <c r="X1628" i="11"/>
  <c r="AC1627" i="11"/>
  <c r="AB1627" i="11"/>
  <c r="AA1627" i="11"/>
  <c r="Z1627" i="11"/>
  <c r="Y1627" i="11"/>
  <c r="X1627" i="11"/>
  <c r="AC1626" i="11"/>
  <c r="AB1626" i="11"/>
  <c r="AA1626" i="11"/>
  <c r="Z1626" i="11"/>
  <c r="Y1626" i="11"/>
  <c r="X1626" i="11"/>
  <c r="AC1625" i="11"/>
  <c r="AB1625" i="11"/>
  <c r="AA1625" i="11"/>
  <c r="Z1625" i="11"/>
  <c r="Y1625" i="11"/>
  <c r="X1625" i="11"/>
  <c r="AC1624" i="11"/>
  <c r="AB1624" i="11"/>
  <c r="AA1624" i="11"/>
  <c r="Z1624" i="11"/>
  <c r="Y1624" i="11"/>
  <c r="X1624" i="11"/>
  <c r="AC1623" i="11"/>
  <c r="AB1623" i="11"/>
  <c r="AA1623" i="11"/>
  <c r="Z1623" i="11"/>
  <c r="Y1623" i="11"/>
  <c r="X1623" i="11"/>
  <c r="AC1622" i="11"/>
  <c r="AB1622" i="11"/>
  <c r="AA1622" i="11"/>
  <c r="Z1622" i="11"/>
  <c r="Y1622" i="11"/>
  <c r="X1622" i="11"/>
  <c r="AC1621" i="11"/>
  <c r="AB1621" i="11"/>
  <c r="AA1621" i="11"/>
  <c r="Z1621" i="11"/>
  <c r="Y1621" i="11"/>
  <c r="X1621" i="11"/>
  <c r="AC1620" i="11"/>
  <c r="AB1620" i="11"/>
  <c r="AA1620" i="11"/>
  <c r="Z1620" i="11"/>
  <c r="Y1620" i="11"/>
  <c r="X1620" i="11"/>
  <c r="AC1619" i="11"/>
  <c r="AB1619" i="11"/>
  <c r="AA1619" i="11"/>
  <c r="Z1619" i="11"/>
  <c r="Y1619" i="11"/>
  <c r="X1619" i="11"/>
  <c r="AC1618" i="11"/>
  <c r="AB1618" i="11"/>
  <c r="AA1618" i="11"/>
  <c r="Z1618" i="11"/>
  <c r="Y1618" i="11"/>
  <c r="X1618" i="11"/>
  <c r="AC1617" i="11"/>
  <c r="AB1617" i="11"/>
  <c r="AA1617" i="11"/>
  <c r="Z1617" i="11"/>
  <c r="Y1617" i="11"/>
  <c r="X1617" i="11"/>
  <c r="AC1616" i="11"/>
  <c r="AB1616" i="11"/>
  <c r="AA1616" i="11"/>
  <c r="Z1616" i="11"/>
  <c r="Y1616" i="11"/>
  <c r="X1616" i="11"/>
  <c r="AC1615" i="11"/>
  <c r="AB1615" i="11"/>
  <c r="AA1615" i="11"/>
  <c r="Z1615" i="11"/>
  <c r="Y1615" i="11"/>
  <c r="X1615" i="11"/>
  <c r="AC1614" i="11"/>
  <c r="AB1614" i="11"/>
  <c r="AA1614" i="11"/>
  <c r="Z1614" i="11"/>
  <c r="Y1614" i="11"/>
  <c r="X1614" i="11"/>
  <c r="AC1613" i="11"/>
  <c r="AB1613" i="11"/>
  <c r="AA1613" i="11"/>
  <c r="Z1613" i="11"/>
  <c r="Y1613" i="11"/>
  <c r="X1613" i="11"/>
  <c r="AC1612" i="11"/>
  <c r="AB1612" i="11"/>
  <c r="AA1612" i="11"/>
  <c r="Z1612" i="11"/>
  <c r="Y1612" i="11"/>
  <c r="X1612" i="11"/>
  <c r="AC1611" i="11"/>
  <c r="AB1611" i="11"/>
  <c r="AA1611" i="11"/>
  <c r="Z1611" i="11"/>
  <c r="Y1611" i="11"/>
  <c r="X1611" i="11"/>
  <c r="AC1610" i="11"/>
  <c r="AB1610" i="11"/>
  <c r="AA1610" i="11"/>
  <c r="Z1610" i="11"/>
  <c r="Y1610" i="11"/>
  <c r="X1610" i="11"/>
  <c r="AC1609" i="11"/>
  <c r="AB1609" i="11"/>
  <c r="AA1609" i="11"/>
  <c r="Z1609" i="11"/>
  <c r="Y1609" i="11"/>
  <c r="X1609" i="11"/>
  <c r="AC1608" i="11"/>
  <c r="AB1608" i="11"/>
  <c r="AA1608" i="11"/>
  <c r="Z1608" i="11"/>
  <c r="Y1608" i="11"/>
  <c r="X1608" i="11"/>
  <c r="AC1607" i="11"/>
  <c r="AB1607" i="11"/>
  <c r="AA1607" i="11"/>
  <c r="Z1607" i="11"/>
  <c r="Y1607" i="11"/>
  <c r="X1607" i="11"/>
  <c r="AC1606" i="11"/>
  <c r="AB1606" i="11"/>
  <c r="AA1606" i="11"/>
  <c r="Z1606" i="11"/>
  <c r="Y1606" i="11"/>
  <c r="X1606" i="11"/>
  <c r="AC1605" i="11"/>
  <c r="AB1605" i="11"/>
  <c r="AA1605" i="11"/>
  <c r="Z1605" i="11"/>
  <c r="Y1605" i="11"/>
  <c r="X1605" i="11"/>
  <c r="AC1604" i="11"/>
  <c r="AB1604" i="11"/>
  <c r="AA1604" i="11"/>
  <c r="Z1604" i="11"/>
  <c r="Y1604" i="11"/>
  <c r="X1604" i="11"/>
  <c r="AC1603" i="11"/>
  <c r="AB1603" i="11"/>
  <c r="AA1603" i="11"/>
  <c r="Z1603" i="11"/>
  <c r="Y1603" i="11"/>
  <c r="X1603" i="11"/>
  <c r="AC1602" i="11"/>
  <c r="AB1602" i="11"/>
  <c r="AA1602" i="11"/>
  <c r="Z1602" i="11"/>
  <c r="Y1602" i="11"/>
  <c r="X1602" i="11"/>
  <c r="AC1601" i="11"/>
  <c r="AB1601" i="11"/>
  <c r="AA1601" i="11"/>
  <c r="Z1601" i="11"/>
  <c r="Y1601" i="11"/>
  <c r="X1601" i="11"/>
  <c r="AC1600" i="11"/>
  <c r="AB1600" i="11"/>
  <c r="AA1600" i="11"/>
  <c r="Z1600" i="11"/>
  <c r="Y1600" i="11"/>
  <c r="X1600" i="11"/>
  <c r="AC1599" i="11"/>
  <c r="AB1599" i="11"/>
  <c r="AA1599" i="11"/>
  <c r="Z1599" i="11"/>
  <c r="Y1599" i="11"/>
  <c r="X1599" i="11"/>
  <c r="AC1598" i="11"/>
  <c r="AB1598" i="11"/>
  <c r="AA1598" i="11"/>
  <c r="Z1598" i="11"/>
  <c r="Y1598" i="11"/>
  <c r="X1598" i="11"/>
  <c r="AC1597" i="11"/>
  <c r="AB1597" i="11"/>
  <c r="AA1597" i="11"/>
  <c r="Z1597" i="11"/>
  <c r="Y1597" i="11"/>
  <c r="X1597" i="11"/>
  <c r="AC1596" i="11"/>
  <c r="AB1596" i="11"/>
  <c r="AA1596" i="11"/>
  <c r="Z1596" i="11"/>
  <c r="Y1596" i="11"/>
  <c r="X1596" i="11"/>
  <c r="AC1595" i="11"/>
  <c r="AB1595" i="11"/>
  <c r="AA1595" i="11"/>
  <c r="Z1595" i="11"/>
  <c r="Y1595" i="11"/>
  <c r="X1595" i="11"/>
  <c r="AC1594" i="11"/>
  <c r="AB1594" i="11"/>
  <c r="AA1594" i="11"/>
  <c r="Z1594" i="11"/>
  <c r="Y1594" i="11"/>
  <c r="X1594" i="11"/>
  <c r="AC1593" i="11"/>
  <c r="AB1593" i="11"/>
  <c r="AA1593" i="11"/>
  <c r="Z1593" i="11"/>
  <c r="Y1593" i="11"/>
  <c r="X1593" i="11"/>
  <c r="AC1592" i="11"/>
  <c r="AB1592" i="11"/>
  <c r="AA1592" i="11"/>
  <c r="Z1592" i="11"/>
  <c r="Y1592" i="11"/>
  <c r="X1592" i="11"/>
  <c r="AC1591" i="11"/>
  <c r="AB1591" i="11"/>
  <c r="AA1591" i="11"/>
  <c r="Z1591" i="11"/>
  <c r="Y1591" i="11"/>
  <c r="X1591" i="11"/>
  <c r="AC1590" i="11"/>
  <c r="AB1590" i="11"/>
  <c r="AA1590" i="11"/>
  <c r="Z1590" i="11"/>
  <c r="Y1590" i="11"/>
  <c r="X1590" i="11"/>
  <c r="AC1589" i="11"/>
  <c r="AB1589" i="11"/>
  <c r="AA1589" i="11"/>
  <c r="Z1589" i="11"/>
  <c r="Y1589" i="11"/>
  <c r="X1589" i="11"/>
  <c r="AC1588" i="11"/>
  <c r="AB1588" i="11"/>
  <c r="AA1588" i="11"/>
  <c r="Z1588" i="11"/>
  <c r="Y1588" i="11"/>
  <c r="X1588" i="11"/>
  <c r="AC1587" i="11"/>
  <c r="AB1587" i="11"/>
  <c r="AA1587" i="11"/>
  <c r="Z1587" i="11"/>
  <c r="Y1587" i="11"/>
  <c r="X1587" i="11"/>
  <c r="AC1586" i="11"/>
  <c r="AB1586" i="11"/>
  <c r="AA1586" i="11"/>
  <c r="Z1586" i="11"/>
  <c r="Y1586" i="11"/>
  <c r="X1586" i="11"/>
  <c r="AC1585" i="11"/>
  <c r="AB1585" i="11"/>
  <c r="AA1585" i="11"/>
  <c r="Z1585" i="11"/>
  <c r="Y1585" i="11"/>
  <c r="X1585" i="11"/>
  <c r="AC1584" i="11"/>
  <c r="AB1584" i="11"/>
  <c r="AA1584" i="11"/>
  <c r="Z1584" i="11"/>
  <c r="Y1584" i="11"/>
  <c r="X1584" i="11"/>
  <c r="AC1583" i="11"/>
  <c r="AB1583" i="11"/>
  <c r="AA1583" i="11"/>
  <c r="Z1583" i="11"/>
  <c r="Y1583" i="11"/>
  <c r="X1583" i="11"/>
  <c r="AC1582" i="11"/>
  <c r="AB1582" i="11"/>
  <c r="AA1582" i="11"/>
  <c r="Z1582" i="11"/>
  <c r="Y1582" i="11"/>
  <c r="X1582" i="11"/>
  <c r="AC1581" i="11"/>
  <c r="AB1581" i="11"/>
  <c r="AA1581" i="11"/>
  <c r="Z1581" i="11"/>
  <c r="Y1581" i="11"/>
  <c r="X1581" i="11"/>
  <c r="AC1580" i="11"/>
  <c r="AB1580" i="11"/>
  <c r="AA1580" i="11"/>
  <c r="Z1580" i="11"/>
  <c r="Y1580" i="11"/>
  <c r="X1580" i="11"/>
  <c r="AC1579" i="11"/>
  <c r="AB1579" i="11"/>
  <c r="AA1579" i="11"/>
  <c r="Z1579" i="11"/>
  <c r="Y1579" i="11"/>
  <c r="X1579" i="11"/>
  <c r="AC1578" i="11"/>
  <c r="AB1578" i="11"/>
  <c r="AA1578" i="11"/>
  <c r="Z1578" i="11"/>
  <c r="Y1578" i="11"/>
  <c r="X1578" i="11"/>
  <c r="AC1577" i="11"/>
  <c r="AB1577" i="11"/>
  <c r="AA1577" i="11"/>
  <c r="Z1577" i="11"/>
  <c r="Y1577" i="11"/>
  <c r="X1577" i="11"/>
  <c r="AC1576" i="11"/>
  <c r="AB1576" i="11"/>
  <c r="AA1576" i="11"/>
  <c r="Z1576" i="11"/>
  <c r="Y1576" i="11"/>
  <c r="X1576" i="11"/>
  <c r="AC1575" i="11"/>
  <c r="AB1575" i="11"/>
  <c r="AA1575" i="11"/>
  <c r="Z1575" i="11"/>
  <c r="Y1575" i="11"/>
  <c r="X1575" i="11"/>
  <c r="AC1574" i="11"/>
  <c r="AB1574" i="11"/>
  <c r="AA1574" i="11"/>
  <c r="Z1574" i="11"/>
  <c r="Y1574" i="11"/>
  <c r="X1574" i="11"/>
  <c r="AC1573" i="11"/>
  <c r="AB1573" i="11"/>
  <c r="AA1573" i="11"/>
  <c r="Z1573" i="11"/>
  <c r="Y1573" i="11"/>
  <c r="X1573" i="11"/>
  <c r="AC1572" i="11"/>
  <c r="AB1572" i="11"/>
  <c r="AA1572" i="11"/>
  <c r="Z1572" i="11"/>
  <c r="Y1572" i="11"/>
  <c r="X1572" i="11"/>
  <c r="AC1571" i="11"/>
  <c r="AB1571" i="11"/>
  <c r="AA1571" i="11"/>
  <c r="Z1571" i="11"/>
  <c r="Y1571" i="11"/>
  <c r="X1571" i="11"/>
  <c r="AC1570" i="11"/>
  <c r="AB1570" i="11"/>
  <c r="AA1570" i="11"/>
  <c r="Z1570" i="11"/>
  <c r="Y1570" i="11"/>
  <c r="X1570" i="11"/>
  <c r="AC1569" i="11"/>
  <c r="AB1569" i="11"/>
  <c r="AA1569" i="11"/>
  <c r="Z1569" i="11"/>
  <c r="Y1569" i="11"/>
  <c r="X1569" i="11"/>
  <c r="AC1568" i="11"/>
  <c r="AB1568" i="11"/>
  <c r="AA1568" i="11"/>
  <c r="Z1568" i="11"/>
  <c r="Y1568" i="11"/>
  <c r="X1568" i="11"/>
  <c r="AC1567" i="11"/>
  <c r="AB1567" i="11"/>
  <c r="AA1567" i="11"/>
  <c r="Z1567" i="11"/>
  <c r="Y1567" i="11"/>
  <c r="X1567" i="11"/>
  <c r="AC1566" i="11"/>
  <c r="AB1566" i="11"/>
  <c r="AA1566" i="11"/>
  <c r="Z1566" i="11"/>
  <c r="Y1566" i="11"/>
  <c r="X1566" i="11"/>
  <c r="AC1565" i="11"/>
  <c r="AB1565" i="11"/>
  <c r="AA1565" i="11"/>
  <c r="Z1565" i="11"/>
  <c r="Y1565" i="11"/>
  <c r="X1565" i="11"/>
  <c r="AC1564" i="11"/>
  <c r="AB1564" i="11"/>
  <c r="AA1564" i="11"/>
  <c r="Z1564" i="11"/>
  <c r="Y1564" i="11"/>
  <c r="X1564" i="11"/>
  <c r="AC1563" i="11"/>
  <c r="AB1563" i="11"/>
  <c r="AA1563" i="11"/>
  <c r="Z1563" i="11"/>
  <c r="Y1563" i="11"/>
  <c r="X1563" i="11"/>
  <c r="AC1562" i="11"/>
  <c r="AB1562" i="11"/>
  <c r="AA1562" i="11"/>
  <c r="Z1562" i="11"/>
  <c r="Y1562" i="11"/>
  <c r="X1562" i="11"/>
  <c r="AC1561" i="11"/>
  <c r="AB1561" i="11"/>
  <c r="AA1561" i="11"/>
  <c r="Z1561" i="11"/>
  <c r="Y1561" i="11"/>
  <c r="X1561" i="11"/>
  <c r="AC1560" i="11"/>
  <c r="AB1560" i="11"/>
  <c r="AA1560" i="11"/>
  <c r="Z1560" i="11"/>
  <c r="Y1560" i="11"/>
  <c r="X1560" i="11"/>
  <c r="AC1559" i="11"/>
  <c r="AB1559" i="11"/>
  <c r="AA1559" i="11"/>
  <c r="Z1559" i="11"/>
  <c r="Y1559" i="11"/>
  <c r="X1559" i="11"/>
  <c r="AC1558" i="11"/>
  <c r="AB1558" i="11"/>
  <c r="AA1558" i="11"/>
  <c r="Z1558" i="11"/>
  <c r="Y1558" i="11"/>
  <c r="X1558" i="11"/>
  <c r="AC1557" i="11"/>
  <c r="AB1557" i="11"/>
  <c r="AA1557" i="11"/>
  <c r="Z1557" i="11"/>
  <c r="Y1557" i="11"/>
  <c r="X1557" i="11"/>
  <c r="AC1556" i="11"/>
  <c r="AB1556" i="11"/>
  <c r="AA1556" i="11"/>
  <c r="Z1556" i="11"/>
  <c r="Y1556" i="11"/>
  <c r="X1556" i="11"/>
  <c r="AC1555" i="11"/>
  <c r="AB1555" i="11"/>
  <c r="AA1555" i="11"/>
  <c r="Z1555" i="11"/>
  <c r="Y1555" i="11"/>
  <c r="X1555" i="11"/>
  <c r="AC1554" i="11"/>
  <c r="AB1554" i="11"/>
  <c r="AA1554" i="11"/>
  <c r="Z1554" i="11"/>
  <c r="Y1554" i="11"/>
  <c r="X1554" i="11"/>
  <c r="AC1553" i="11"/>
  <c r="AB1553" i="11"/>
  <c r="AA1553" i="11"/>
  <c r="Z1553" i="11"/>
  <c r="Y1553" i="11"/>
  <c r="X1553" i="11"/>
  <c r="AC1552" i="11"/>
  <c r="AB1552" i="11"/>
  <c r="AA1552" i="11"/>
  <c r="Z1552" i="11"/>
  <c r="Y1552" i="11"/>
  <c r="X1552" i="11"/>
  <c r="AC1551" i="11"/>
  <c r="AB1551" i="11"/>
  <c r="AA1551" i="11"/>
  <c r="Z1551" i="11"/>
  <c r="Y1551" i="11"/>
  <c r="X1551" i="11"/>
  <c r="AC1550" i="11"/>
  <c r="AB1550" i="11"/>
  <c r="AA1550" i="11"/>
  <c r="Z1550" i="11"/>
  <c r="Y1550" i="11"/>
  <c r="X1550" i="11"/>
  <c r="AC1549" i="11"/>
  <c r="AB1549" i="11"/>
  <c r="AA1549" i="11"/>
  <c r="Z1549" i="11"/>
  <c r="Y1549" i="11"/>
  <c r="X1549" i="11"/>
  <c r="AC1548" i="11"/>
  <c r="AB1548" i="11"/>
  <c r="AA1548" i="11"/>
  <c r="Z1548" i="11"/>
  <c r="Y1548" i="11"/>
  <c r="X1548" i="11"/>
  <c r="AC1547" i="11"/>
  <c r="AB1547" i="11"/>
  <c r="AA1547" i="11"/>
  <c r="Z1547" i="11"/>
  <c r="Y1547" i="11"/>
  <c r="X1547" i="11"/>
  <c r="AC1546" i="11"/>
  <c r="AB1546" i="11"/>
  <c r="AA1546" i="11"/>
  <c r="Z1546" i="11"/>
  <c r="Y1546" i="11"/>
  <c r="X1546" i="11"/>
  <c r="AC1545" i="11"/>
  <c r="AB1545" i="11"/>
  <c r="AA1545" i="11"/>
  <c r="Z1545" i="11"/>
  <c r="Y1545" i="11"/>
  <c r="X1545" i="11"/>
  <c r="AC1544" i="11"/>
  <c r="AB1544" i="11"/>
  <c r="AA1544" i="11"/>
  <c r="Z1544" i="11"/>
  <c r="Y1544" i="11"/>
  <c r="X1544" i="11"/>
  <c r="AC1543" i="11"/>
  <c r="AB1543" i="11"/>
  <c r="AA1543" i="11"/>
  <c r="Z1543" i="11"/>
  <c r="Y1543" i="11"/>
  <c r="X1543" i="11"/>
  <c r="AC1542" i="11"/>
  <c r="AB1542" i="11"/>
  <c r="AA1542" i="11"/>
  <c r="Z1542" i="11"/>
  <c r="Y1542" i="11"/>
  <c r="X1542" i="11"/>
  <c r="AC1541" i="11"/>
  <c r="AB1541" i="11"/>
  <c r="AA1541" i="11"/>
  <c r="Z1541" i="11"/>
  <c r="Y1541" i="11"/>
  <c r="X1541" i="11"/>
  <c r="AC1540" i="11"/>
  <c r="AB1540" i="11"/>
  <c r="AA1540" i="11"/>
  <c r="Z1540" i="11"/>
  <c r="Y1540" i="11"/>
  <c r="X1540" i="11"/>
  <c r="AC1539" i="11"/>
  <c r="AB1539" i="11"/>
  <c r="AA1539" i="11"/>
  <c r="Z1539" i="11"/>
  <c r="Y1539" i="11"/>
  <c r="X1539" i="11"/>
  <c r="AC1538" i="11"/>
  <c r="AB1538" i="11"/>
  <c r="AA1538" i="11"/>
  <c r="Z1538" i="11"/>
  <c r="Y1538" i="11"/>
  <c r="X1538" i="11"/>
  <c r="AC1537" i="11"/>
  <c r="AB1537" i="11"/>
  <c r="AA1537" i="11"/>
  <c r="Z1537" i="11"/>
  <c r="Y1537" i="11"/>
  <c r="X1537" i="11"/>
  <c r="AC1536" i="11"/>
  <c r="AB1536" i="11"/>
  <c r="AA1536" i="11"/>
  <c r="Z1536" i="11"/>
  <c r="Y1536" i="11"/>
  <c r="X1536" i="11"/>
  <c r="AC1535" i="11"/>
  <c r="AB1535" i="11"/>
  <c r="AA1535" i="11"/>
  <c r="Z1535" i="11"/>
  <c r="Y1535" i="11"/>
  <c r="X1535" i="11"/>
  <c r="AC1534" i="11"/>
  <c r="AB1534" i="11"/>
  <c r="AA1534" i="11"/>
  <c r="Z1534" i="11"/>
  <c r="Y1534" i="11"/>
  <c r="X1534" i="11"/>
  <c r="AC1533" i="11"/>
  <c r="AB1533" i="11"/>
  <c r="AA1533" i="11"/>
  <c r="Z1533" i="11"/>
  <c r="Y1533" i="11"/>
  <c r="X1533" i="11"/>
  <c r="AC1532" i="11"/>
  <c r="AB1532" i="11"/>
  <c r="AA1532" i="11"/>
  <c r="Z1532" i="11"/>
  <c r="Y1532" i="11"/>
  <c r="X1532" i="11"/>
  <c r="AC1531" i="11"/>
  <c r="AB1531" i="11"/>
  <c r="AA1531" i="11"/>
  <c r="Z1531" i="11"/>
  <c r="Y1531" i="11"/>
  <c r="X1531" i="11"/>
  <c r="AC1530" i="11"/>
  <c r="AB1530" i="11"/>
  <c r="AA1530" i="11"/>
  <c r="Z1530" i="11"/>
  <c r="Y1530" i="11"/>
  <c r="X1530" i="11"/>
  <c r="AC1529" i="11"/>
  <c r="AB1529" i="11"/>
  <c r="AA1529" i="11"/>
  <c r="Z1529" i="11"/>
  <c r="Y1529" i="11"/>
  <c r="X1529" i="11"/>
  <c r="AC1528" i="11"/>
  <c r="AB1528" i="11"/>
  <c r="AA1528" i="11"/>
  <c r="Z1528" i="11"/>
  <c r="Y1528" i="11"/>
  <c r="X1528" i="11"/>
  <c r="AC1527" i="11"/>
  <c r="AB1527" i="11"/>
  <c r="AA1527" i="11"/>
  <c r="Z1527" i="11"/>
  <c r="Y1527" i="11"/>
  <c r="X1527" i="11"/>
  <c r="AC1526" i="11"/>
  <c r="AB1526" i="11"/>
  <c r="AA1526" i="11"/>
  <c r="Z1526" i="11"/>
  <c r="Y1526" i="11"/>
  <c r="X1526" i="11"/>
  <c r="AC1525" i="11"/>
  <c r="AB1525" i="11"/>
  <c r="AA1525" i="11"/>
  <c r="Z1525" i="11"/>
  <c r="Y1525" i="11"/>
  <c r="X1525" i="11"/>
  <c r="AC1524" i="11"/>
  <c r="AB1524" i="11"/>
  <c r="AA1524" i="11"/>
  <c r="Z1524" i="11"/>
  <c r="Y1524" i="11"/>
  <c r="X1524" i="11"/>
  <c r="AC1523" i="11"/>
  <c r="AB1523" i="11"/>
  <c r="AA1523" i="11"/>
  <c r="Z1523" i="11"/>
  <c r="Y1523" i="11"/>
  <c r="X1523" i="11"/>
  <c r="AC1522" i="11"/>
  <c r="AB1522" i="11"/>
  <c r="AA1522" i="11"/>
  <c r="Z1522" i="11"/>
  <c r="Y1522" i="11"/>
  <c r="X1522" i="11"/>
  <c r="AC1521" i="11"/>
  <c r="AB1521" i="11"/>
  <c r="AA1521" i="11"/>
  <c r="Z1521" i="11"/>
  <c r="Y1521" i="11"/>
  <c r="X1521" i="11"/>
  <c r="AC1520" i="11"/>
  <c r="AB1520" i="11"/>
  <c r="AA1520" i="11"/>
  <c r="Z1520" i="11"/>
  <c r="Y1520" i="11"/>
  <c r="X1520" i="11"/>
  <c r="AC1519" i="11"/>
  <c r="AB1519" i="11"/>
  <c r="AA1519" i="11"/>
  <c r="Z1519" i="11"/>
  <c r="Y1519" i="11"/>
  <c r="X1519" i="11"/>
  <c r="AC1518" i="11"/>
  <c r="AB1518" i="11"/>
  <c r="AA1518" i="11"/>
  <c r="Z1518" i="11"/>
  <c r="Y1518" i="11"/>
  <c r="X1518" i="11"/>
  <c r="AC1517" i="11"/>
  <c r="AB1517" i="11"/>
  <c r="AA1517" i="11"/>
  <c r="Z1517" i="11"/>
  <c r="Y1517" i="11"/>
  <c r="X1517" i="11"/>
  <c r="AC1516" i="11"/>
  <c r="AB1516" i="11"/>
  <c r="AA1516" i="11"/>
  <c r="Z1516" i="11"/>
  <c r="Y1516" i="11"/>
  <c r="X1516" i="11"/>
  <c r="AC1515" i="11"/>
  <c r="AB1515" i="11"/>
  <c r="AA1515" i="11"/>
  <c r="Z1515" i="11"/>
  <c r="Y1515" i="11"/>
  <c r="X1515" i="11"/>
  <c r="AC1514" i="11"/>
  <c r="AB1514" i="11"/>
  <c r="AA1514" i="11"/>
  <c r="Z1514" i="11"/>
  <c r="Y1514" i="11"/>
  <c r="X1514" i="11"/>
  <c r="AC1513" i="11"/>
  <c r="AB1513" i="11"/>
  <c r="AA1513" i="11"/>
  <c r="Z1513" i="11"/>
  <c r="Y1513" i="11"/>
  <c r="X1513" i="11"/>
  <c r="AC1512" i="11"/>
  <c r="AB1512" i="11"/>
  <c r="AA1512" i="11"/>
  <c r="Z1512" i="11"/>
  <c r="Y1512" i="11"/>
  <c r="X1512" i="11"/>
  <c r="AC1511" i="11"/>
  <c r="AB1511" i="11"/>
  <c r="AA1511" i="11"/>
  <c r="Z1511" i="11"/>
  <c r="Y1511" i="11"/>
  <c r="X1511" i="11"/>
  <c r="AC1510" i="11"/>
  <c r="AB1510" i="11"/>
  <c r="AA1510" i="11"/>
  <c r="Z1510" i="11"/>
  <c r="Y1510" i="11"/>
  <c r="X1510" i="11"/>
  <c r="AC1509" i="11"/>
  <c r="AB1509" i="11"/>
  <c r="AA1509" i="11"/>
  <c r="Z1509" i="11"/>
  <c r="Y1509" i="11"/>
  <c r="X1509" i="11"/>
  <c r="AC1508" i="11"/>
  <c r="AB1508" i="11"/>
  <c r="AA1508" i="11"/>
  <c r="Z1508" i="11"/>
  <c r="Y1508" i="11"/>
  <c r="X1508" i="11"/>
  <c r="AC1507" i="11"/>
  <c r="AB1507" i="11"/>
  <c r="AA1507" i="11"/>
  <c r="Z1507" i="11"/>
  <c r="Y1507" i="11"/>
  <c r="X1507" i="11"/>
  <c r="AC1506" i="11"/>
  <c r="AB1506" i="11"/>
  <c r="AA1506" i="11"/>
  <c r="Z1506" i="11"/>
  <c r="Y1506" i="11"/>
  <c r="X1506" i="11"/>
  <c r="AC1505" i="11"/>
  <c r="AB1505" i="11"/>
  <c r="AA1505" i="11"/>
  <c r="Z1505" i="11"/>
  <c r="Y1505" i="11"/>
  <c r="X1505" i="11"/>
  <c r="AC1504" i="11"/>
  <c r="AB1504" i="11"/>
  <c r="AA1504" i="11"/>
  <c r="Z1504" i="11"/>
  <c r="Y1504" i="11"/>
  <c r="X1504" i="11"/>
  <c r="AC1503" i="11"/>
  <c r="AB1503" i="11"/>
  <c r="AA1503" i="11"/>
  <c r="Z1503" i="11"/>
  <c r="Y1503" i="11"/>
  <c r="X1503" i="11"/>
  <c r="AC1502" i="11"/>
  <c r="AB1502" i="11"/>
  <c r="AA1502" i="11"/>
  <c r="Z1502" i="11"/>
  <c r="Y1502" i="11"/>
  <c r="X1502" i="11"/>
  <c r="AC1501" i="11"/>
  <c r="AB1501" i="11"/>
  <c r="AA1501" i="11"/>
  <c r="Z1501" i="11"/>
  <c r="Y1501" i="11"/>
  <c r="X1501" i="11"/>
  <c r="AC1500" i="11"/>
  <c r="AB1500" i="11"/>
  <c r="AA1500" i="11"/>
  <c r="Z1500" i="11"/>
  <c r="Y1500" i="11"/>
  <c r="X1500" i="11"/>
  <c r="AC1499" i="11"/>
  <c r="AB1499" i="11"/>
  <c r="AA1499" i="11"/>
  <c r="Z1499" i="11"/>
  <c r="Y1499" i="11"/>
  <c r="X1499" i="11"/>
  <c r="AC1498" i="11"/>
  <c r="AB1498" i="11"/>
  <c r="AA1498" i="11"/>
  <c r="Z1498" i="11"/>
  <c r="Y1498" i="11"/>
  <c r="X1498" i="11"/>
  <c r="AC1497" i="11"/>
  <c r="AB1497" i="11"/>
  <c r="AA1497" i="11"/>
  <c r="Z1497" i="11"/>
  <c r="Y1497" i="11"/>
  <c r="X1497" i="11"/>
  <c r="AC1496" i="11"/>
  <c r="AB1496" i="11"/>
  <c r="AA1496" i="11"/>
  <c r="Z1496" i="11"/>
  <c r="Y1496" i="11"/>
  <c r="X1496" i="11"/>
  <c r="AC1495" i="11"/>
  <c r="AB1495" i="11"/>
  <c r="AA1495" i="11"/>
  <c r="Z1495" i="11"/>
  <c r="Y1495" i="11"/>
  <c r="X1495" i="11"/>
  <c r="AC1494" i="11"/>
  <c r="AB1494" i="11"/>
  <c r="AA1494" i="11"/>
  <c r="Z1494" i="11"/>
  <c r="Y1494" i="11"/>
  <c r="X1494" i="11"/>
  <c r="AC1493" i="11"/>
  <c r="AB1493" i="11"/>
  <c r="AA1493" i="11"/>
  <c r="Z1493" i="11"/>
  <c r="Y1493" i="11"/>
  <c r="X1493" i="11"/>
  <c r="AC1492" i="11"/>
  <c r="AB1492" i="11"/>
  <c r="AA1492" i="11"/>
  <c r="Z1492" i="11"/>
  <c r="Y1492" i="11"/>
  <c r="X1492" i="11"/>
  <c r="AC1491" i="11"/>
  <c r="AB1491" i="11"/>
  <c r="AA1491" i="11"/>
  <c r="Z1491" i="11"/>
  <c r="Y1491" i="11"/>
  <c r="X1491" i="11"/>
  <c r="AC1490" i="11"/>
  <c r="AB1490" i="11"/>
  <c r="AA1490" i="11"/>
  <c r="Z1490" i="11"/>
  <c r="Y1490" i="11"/>
  <c r="X1490" i="11"/>
  <c r="AC1489" i="11"/>
  <c r="AB1489" i="11"/>
  <c r="AA1489" i="11"/>
  <c r="Z1489" i="11"/>
  <c r="Y1489" i="11"/>
  <c r="X1489" i="11"/>
  <c r="AC1488" i="11"/>
  <c r="AB1488" i="11"/>
  <c r="AA1488" i="11"/>
  <c r="Z1488" i="11"/>
  <c r="Y1488" i="11"/>
  <c r="X1488" i="11"/>
  <c r="AC1487" i="11"/>
  <c r="AB1487" i="11"/>
  <c r="AA1487" i="11"/>
  <c r="Z1487" i="11"/>
  <c r="Y1487" i="11"/>
  <c r="X1487" i="11"/>
  <c r="AC1486" i="11"/>
  <c r="AB1486" i="11"/>
  <c r="AA1486" i="11"/>
  <c r="Z1486" i="11"/>
  <c r="Y1486" i="11"/>
  <c r="X1486" i="11"/>
  <c r="AC1485" i="11"/>
  <c r="AB1485" i="11"/>
  <c r="AA1485" i="11"/>
  <c r="Z1485" i="11"/>
  <c r="Y1485" i="11"/>
  <c r="X1485" i="11"/>
  <c r="AC1484" i="11"/>
  <c r="AB1484" i="11"/>
  <c r="AA1484" i="11"/>
  <c r="Z1484" i="11"/>
  <c r="Y1484" i="11"/>
  <c r="X1484" i="11"/>
  <c r="AC1483" i="11"/>
  <c r="AB1483" i="11"/>
  <c r="AA1483" i="11"/>
  <c r="Z1483" i="11"/>
  <c r="Y1483" i="11"/>
  <c r="X1483" i="11"/>
  <c r="AC1482" i="11"/>
  <c r="AB1482" i="11"/>
  <c r="AA1482" i="11"/>
  <c r="Z1482" i="11"/>
  <c r="Y1482" i="11"/>
  <c r="X1482" i="11"/>
  <c r="AC1481" i="11"/>
  <c r="AB1481" i="11"/>
  <c r="AA1481" i="11"/>
  <c r="Z1481" i="11"/>
  <c r="Y1481" i="11"/>
  <c r="X1481" i="11"/>
  <c r="AC1480" i="11"/>
  <c r="AB1480" i="11"/>
  <c r="AA1480" i="11"/>
  <c r="Z1480" i="11"/>
  <c r="Y1480" i="11"/>
  <c r="X1480" i="11"/>
  <c r="AC1479" i="11"/>
  <c r="AB1479" i="11"/>
  <c r="AA1479" i="11"/>
  <c r="Z1479" i="11"/>
  <c r="Y1479" i="11"/>
  <c r="X1479" i="11"/>
  <c r="AC1478" i="11"/>
  <c r="AB1478" i="11"/>
  <c r="AA1478" i="11"/>
  <c r="Z1478" i="11"/>
  <c r="Y1478" i="11"/>
  <c r="X1478" i="11"/>
  <c r="AC1477" i="11"/>
  <c r="AB1477" i="11"/>
  <c r="AA1477" i="11"/>
  <c r="Z1477" i="11"/>
  <c r="Y1477" i="11"/>
  <c r="X1477" i="11"/>
  <c r="AC1476" i="11"/>
  <c r="AB1476" i="11"/>
  <c r="AA1476" i="11"/>
  <c r="Z1476" i="11"/>
  <c r="Y1476" i="11"/>
  <c r="X1476" i="11"/>
  <c r="AC1475" i="11"/>
  <c r="AB1475" i="11"/>
  <c r="AA1475" i="11"/>
  <c r="Z1475" i="11"/>
  <c r="Y1475" i="11"/>
  <c r="X1475" i="11"/>
  <c r="AC1474" i="11"/>
  <c r="AB1474" i="11"/>
  <c r="AA1474" i="11"/>
  <c r="Z1474" i="11"/>
  <c r="Y1474" i="11"/>
  <c r="X1474" i="11"/>
  <c r="AC1473" i="11"/>
  <c r="AB1473" i="11"/>
  <c r="AA1473" i="11"/>
  <c r="Z1473" i="11"/>
  <c r="Y1473" i="11"/>
  <c r="X1473" i="11"/>
  <c r="AC1472" i="11"/>
  <c r="AB1472" i="11"/>
  <c r="AA1472" i="11"/>
  <c r="Z1472" i="11"/>
  <c r="Y1472" i="11"/>
  <c r="X1472" i="11"/>
  <c r="AC1471" i="11"/>
  <c r="AB1471" i="11"/>
  <c r="AA1471" i="11"/>
  <c r="Z1471" i="11"/>
  <c r="Y1471" i="11"/>
  <c r="X1471" i="11"/>
  <c r="AC1470" i="11"/>
  <c r="AB1470" i="11"/>
  <c r="AA1470" i="11"/>
  <c r="Z1470" i="11"/>
  <c r="Y1470" i="11"/>
  <c r="X1470" i="11"/>
  <c r="AC1469" i="11"/>
  <c r="AB1469" i="11"/>
  <c r="AA1469" i="11"/>
  <c r="Z1469" i="11"/>
  <c r="Y1469" i="11"/>
  <c r="X1469" i="11"/>
  <c r="AC1468" i="11"/>
  <c r="AB1468" i="11"/>
  <c r="AA1468" i="11"/>
  <c r="Z1468" i="11"/>
  <c r="Y1468" i="11"/>
  <c r="X1468" i="11"/>
  <c r="AC1467" i="11"/>
  <c r="AB1467" i="11"/>
  <c r="AA1467" i="11"/>
  <c r="Z1467" i="11"/>
  <c r="Y1467" i="11"/>
  <c r="X1467" i="11"/>
  <c r="AC1466" i="11"/>
  <c r="AB1466" i="11"/>
  <c r="AA1466" i="11"/>
  <c r="Z1466" i="11"/>
  <c r="Y1466" i="11"/>
  <c r="X1466" i="11"/>
  <c r="AC1465" i="11"/>
  <c r="AB1465" i="11"/>
  <c r="AA1465" i="11"/>
  <c r="Z1465" i="11"/>
  <c r="Y1465" i="11"/>
  <c r="X1465" i="11"/>
  <c r="AC1464" i="11"/>
  <c r="AB1464" i="11"/>
  <c r="AA1464" i="11"/>
  <c r="Z1464" i="11"/>
  <c r="Y1464" i="11"/>
  <c r="X1464" i="11"/>
  <c r="AC1463" i="11"/>
  <c r="AB1463" i="11"/>
  <c r="AA1463" i="11"/>
  <c r="Z1463" i="11"/>
  <c r="Y1463" i="11"/>
  <c r="X1463" i="11"/>
  <c r="AC1462" i="11"/>
  <c r="AB1462" i="11"/>
  <c r="AA1462" i="11"/>
  <c r="Z1462" i="11"/>
  <c r="Y1462" i="11"/>
  <c r="X1462" i="11"/>
  <c r="AC1461" i="11"/>
  <c r="AB1461" i="11"/>
  <c r="AA1461" i="11"/>
  <c r="Z1461" i="11"/>
  <c r="Y1461" i="11"/>
  <c r="X1461" i="11"/>
  <c r="AC1460" i="11"/>
  <c r="AB1460" i="11"/>
  <c r="AA1460" i="11"/>
  <c r="Z1460" i="11"/>
  <c r="Y1460" i="11"/>
  <c r="X1460" i="11"/>
  <c r="AC1459" i="11"/>
  <c r="AB1459" i="11"/>
  <c r="AA1459" i="11"/>
  <c r="Z1459" i="11"/>
  <c r="Y1459" i="11"/>
  <c r="X1459" i="11"/>
  <c r="AC1458" i="11"/>
  <c r="AB1458" i="11"/>
  <c r="AA1458" i="11"/>
  <c r="Z1458" i="11"/>
  <c r="Y1458" i="11"/>
  <c r="X1458" i="11"/>
  <c r="AC1457" i="11"/>
  <c r="AB1457" i="11"/>
  <c r="AA1457" i="11"/>
  <c r="Z1457" i="11"/>
  <c r="Y1457" i="11"/>
  <c r="X1457" i="11"/>
  <c r="AC1456" i="11"/>
  <c r="AB1456" i="11"/>
  <c r="AA1456" i="11"/>
  <c r="Z1456" i="11"/>
  <c r="Y1456" i="11"/>
  <c r="X1456" i="11"/>
  <c r="AC1455" i="11"/>
  <c r="AB1455" i="11"/>
  <c r="AA1455" i="11"/>
  <c r="Z1455" i="11"/>
  <c r="Y1455" i="11"/>
  <c r="X1455" i="11"/>
  <c r="AC1454" i="11"/>
  <c r="AB1454" i="11"/>
  <c r="AA1454" i="11"/>
  <c r="Z1454" i="11"/>
  <c r="Y1454" i="11"/>
  <c r="X1454" i="11"/>
  <c r="AC1453" i="11"/>
  <c r="AB1453" i="11"/>
  <c r="AA1453" i="11"/>
  <c r="Z1453" i="11"/>
  <c r="Y1453" i="11"/>
  <c r="X1453" i="11"/>
  <c r="AC1452" i="11"/>
  <c r="AB1452" i="11"/>
  <c r="AA1452" i="11"/>
  <c r="Z1452" i="11"/>
  <c r="Y1452" i="11"/>
  <c r="X1452" i="11"/>
  <c r="AC1451" i="11"/>
  <c r="AB1451" i="11"/>
  <c r="AA1451" i="11"/>
  <c r="Z1451" i="11"/>
  <c r="Y1451" i="11"/>
  <c r="X1451" i="11"/>
  <c r="AC1450" i="11"/>
  <c r="AB1450" i="11"/>
  <c r="AA1450" i="11"/>
  <c r="Z1450" i="11"/>
  <c r="Y1450" i="11"/>
  <c r="X1450" i="11"/>
  <c r="AC1449" i="11"/>
  <c r="AB1449" i="11"/>
  <c r="AA1449" i="11"/>
  <c r="Z1449" i="11"/>
  <c r="Y1449" i="11"/>
  <c r="X1449" i="11"/>
  <c r="AC1448" i="11"/>
  <c r="AB1448" i="11"/>
  <c r="AA1448" i="11"/>
  <c r="Z1448" i="11"/>
  <c r="Y1448" i="11"/>
  <c r="X1448" i="11"/>
  <c r="AC1447" i="11"/>
  <c r="AB1447" i="11"/>
  <c r="AA1447" i="11"/>
  <c r="Z1447" i="11"/>
  <c r="Y1447" i="11"/>
  <c r="X1447" i="11"/>
  <c r="AC1446" i="11"/>
  <c r="AB1446" i="11"/>
  <c r="AA1446" i="11"/>
  <c r="Z1446" i="11"/>
  <c r="Y1446" i="11"/>
  <c r="X1446" i="11"/>
  <c r="AC1445" i="11"/>
  <c r="AB1445" i="11"/>
  <c r="AA1445" i="11"/>
  <c r="Z1445" i="11"/>
  <c r="Y1445" i="11"/>
  <c r="X1445" i="11"/>
  <c r="AC1444" i="11"/>
  <c r="AB1444" i="11"/>
  <c r="AA1444" i="11"/>
  <c r="Z1444" i="11"/>
  <c r="Y1444" i="11"/>
  <c r="X1444" i="11"/>
  <c r="AC1443" i="11"/>
  <c r="AB1443" i="11"/>
  <c r="AA1443" i="11"/>
  <c r="Z1443" i="11"/>
  <c r="Y1443" i="11"/>
  <c r="X1443" i="11"/>
  <c r="AC1442" i="11"/>
  <c r="AB1442" i="11"/>
  <c r="AA1442" i="11"/>
  <c r="Z1442" i="11"/>
  <c r="Y1442" i="11"/>
  <c r="X1442" i="11"/>
  <c r="AC1441" i="11"/>
  <c r="AB1441" i="11"/>
  <c r="AA1441" i="11"/>
  <c r="Z1441" i="11"/>
  <c r="Y1441" i="11"/>
  <c r="X1441" i="11"/>
  <c r="AC1440" i="11"/>
  <c r="AB1440" i="11"/>
  <c r="AA1440" i="11"/>
  <c r="Z1440" i="11"/>
  <c r="Y1440" i="11"/>
  <c r="X1440" i="11"/>
  <c r="AC1439" i="11"/>
  <c r="AB1439" i="11"/>
  <c r="AA1439" i="11"/>
  <c r="Z1439" i="11"/>
  <c r="Y1439" i="11"/>
  <c r="X1439" i="11"/>
  <c r="AC1438" i="11"/>
  <c r="AB1438" i="11"/>
  <c r="AA1438" i="11"/>
  <c r="Z1438" i="11"/>
  <c r="Y1438" i="11"/>
  <c r="X1438" i="11"/>
  <c r="AC1437" i="11"/>
  <c r="AB1437" i="11"/>
  <c r="AA1437" i="11"/>
  <c r="Z1437" i="11"/>
  <c r="Y1437" i="11"/>
  <c r="X1437" i="11"/>
  <c r="AC1436" i="11"/>
  <c r="AB1436" i="11"/>
  <c r="AA1436" i="11"/>
  <c r="Z1436" i="11"/>
  <c r="Y1436" i="11"/>
  <c r="X1436" i="11"/>
  <c r="AC1435" i="11"/>
  <c r="AB1435" i="11"/>
  <c r="AA1435" i="11"/>
  <c r="Z1435" i="11"/>
  <c r="Y1435" i="11"/>
  <c r="X1435" i="11"/>
  <c r="AC1434" i="11"/>
  <c r="AB1434" i="11"/>
  <c r="AA1434" i="11"/>
  <c r="Z1434" i="11"/>
  <c r="Y1434" i="11"/>
  <c r="X1434" i="11"/>
  <c r="AC1433" i="11"/>
  <c r="AB1433" i="11"/>
  <c r="AA1433" i="11"/>
  <c r="Z1433" i="11"/>
  <c r="Y1433" i="11"/>
  <c r="X1433" i="11"/>
  <c r="AC1432" i="11"/>
  <c r="AB1432" i="11"/>
  <c r="AA1432" i="11"/>
  <c r="Z1432" i="11"/>
  <c r="Y1432" i="11"/>
  <c r="X1432" i="11"/>
  <c r="AC1431" i="11"/>
  <c r="AB1431" i="11"/>
  <c r="AA1431" i="11"/>
  <c r="Z1431" i="11"/>
  <c r="Y1431" i="11"/>
  <c r="X1431" i="11"/>
  <c r="AC1430" i="11"/>
  <c r="AB1430" i="11"/>
  <c r="AA1430" i="11"/>
  <c r="Z1430" i="11"/>
  <c r="Y1430" i="11"/>
  <c r="X1430" i="11"/>
  <c r="AC1429" i="11"/>
  <c r="AB1429" i="11"/>
  <c r="AA1429" i="11"/>
  <c r="Z1429" i="11"/>
  <c r="Y1429" i="11"/>
  <c r="X1429" i="11"/>
  <c r="AC1428" i="11"/>
  <c r="AB1428" i="11"/>
  <c r="AA1428" i="11"/>
  <c r="Z1428" i="11"/>
  <c r="Y1428" i="11"/>
  <c r="X1428" i="11"/>
  <c r="AC1427" i="11"/>
  <c r="AB1427" i="11"/>
  <c r="AA1427" i="11"/>
  <c r="Z1427" i="11"/>
  <c r="Y1427" i="11"/>
  <c r="X1427" i="11"/>
  <c r="AC1426" i="11"/>
  <c r="AB1426" i="11"/>
  <c r="AA1426" i="11"/>
  <c r="Z1426" i="11"/>
  <c r="Y1426" i="11"/>
  <c r="X1426" i="11"/>
  <c r="AC1425" i="11"/>
  <c r="AB1425" i="11"/>
  <c r="AA1425" i="11"/>
  <c r="Z1425" i="11"/>
  <c r="Y1425" i="11"/>
  <c r="X1425" i="11"/>
  <c r="AC1424" i="11"/>
  <c r="AB1424" i="11"/>
  <c r="AA1424" i="11"/>
  <c r="Z1424" i="11"/>
  <c r="Y1424" i="11"/>
  <c r="X1424" i="11"/>
  <c r="AC1423" i="11"/>
  <c r="AB1423" i="11"/>
  <c r="AA1423" i="11"/>
  <c r="Z1423" i="11"/>
  <c r="Y1423" i="11"/>
  <c r="X1423" i="11"/>
  <c r="AC1422" i="11"/>
  <c r="AB1422" i="11"/>
  <c r="AA1422" i="11"/>
  <c r="Z1422" i="11"/>
  <c r="Y1422" i="11"/>
  <c r="X1422" i="11"/>
  <c r="AC1421" i="11"/>
  <c r="AB1421" i="11"/>
  <c r="AA1421" i="11"/>
  <c r="Z1421" i="11"/>
  <c r="Y1421" i="11"/>
  <c r="X1421" i="11"/>
  <c r="AC1420" i="11"/>
  <c r="AB1420" i="11"/>
  <c r="AA1420" i="11"/>
  <c r="Z1420" i="11"/>
  <c r="Y1420" i="11"/>
  <c r="X1420" i="11"/>
  <c r="AC1419" i="11"/>
  <c r="AB1419" i="11"/>
  <c r="AA1419" i="11"/>
  <c r="Z1419" i="11"/>
  <c r="Y1419" i="11"/>
  <c r="X1419" i="11"/>
  <c r="AC1418" i="11"/>
  <c r="AB1418" i="11"/>
  <c r="AA1418" i="11"/>
  <c r="Z1418" i="11"/>
  <c r="Y1418" i="11"/>
  <c r="X1418" i="11"/>
  <c r="AC1417" i="11"/>
  <c r="AB1417" i="11"/>
  <c r="AA1417" i="11"/>
  <c r="Z1417" i="11"/>
  <c r="Y1417" i="11"/>
  <c r="X1417" i="11"/>
  <c r="AC1416" i="11"/>
  <c r="AB1416" i="11"/>
  <c r="AA1416" i="11"/>
  <c r="Z1416" i="11"/>
  <c r="Y1416" i="11"/>
  <c r="X1416" i="11"/>
  <c r="AC1415" i="11"/>
  <c r="AB1415" i="11"/>
  <c r="AA1415" i="11"/>
  <c r="Z1415" i="11"/>
  <c r="Y1415" i="11"/>
  <c r="X1415" i="11"/>
  <c r="AC1414" i="11"/>
  <c r="AB1414" i="11"/>
  <c r="AA1414" i="11"/>
  <c r="Z1414" i="11"/>
  <c r="Y1414" i="11"/>
  <c r="X1414" i="11"/>
  <c r="AC1413" i="11"/>
  <c r="AB1413" i="11"/>
  <c r="AA1413" i="11"/>
  <c r="Z1413" i="11"/>
  <c r="Y1413" i="11"/>
  <c r="X1413" i="11"/>
  <c r="AC1412" i="11"/>
  <c r="AB1412" i="11"/>
  <c r="AA1412" i="11"/>
  <c r="Z1412" i="11"/>
  <c r="Y1412" i="11"/>
  <c r="X1412" i="11"/>
  <c r="AC1411" i="11"/>
  <c r="AB1411" i="11"/>
  <c r="AA1411" i="11"/>
  <c r="Z1411" i="11"/>
  <c r="Y1411" i="11"/>
  <c r="X1411" i="11"/>
  <c r="AC1410" i="11"/>
  <c r="AB1410" i="11"/>
  <c r="AA1410" i="11"/>
  <c r="Z1410" i="11"/>
  <c r="Y1410" i="11"/>
  <c r="X1410" i="11"/>
  <c r="AC1409" i="11"/>
  <c r="AB1409" i="11"/>
  <c r="AA1409" i="11"/>
  <c r="Z1409" i="11"/>
  <c r="Y1409" i="11"/>
  <c r="X1409" i="11"/>
  <c r="AC1408" i="11"/>
  <c r="AB1408" i="11"/>
  <c r="AA1408" i="11"/>
  <c r="Z1408" i="11"/>
  <c r="Y1408" i="11"/>
  <c r="X1408" i="11"/>
  <c r="AC1407" i="11"/>
  <c r="AB1407" i="11"/>
  <c r="AA1407" i="11"/>
  <c r="Z1407" i="11"/>
  <c r="Y1407" i="11"/>
  <c r="X1407" i="11"/>
  <c r="AC1406" i="11"/>
  <c r="AB1406" i="11"/>
  <c r="AA1406" i="11"/>
  <c r="Z1406" i="11"/>
  <c r="Y1406" i="11"/>
  <c r="X1406" i="11"/>
  <c r="AC1405" i="11"/>
  <c r="AB1405" i="11"/>
  <c r="AA1405" i="11"/>
  <c r="Z1405" i="11"/>
  <c r="Y1405" i="11"/>
  <c r="X1405" i="11"/>
  <c r="AC1404" i="11"/>
  <c r="AB1404" i="11"/>
  <c r="AA1404" i="11"/>
  <c r="Z1404" i="11"/>
  <c r="Y1404" i="11"/>
  <c r="X1404" i="11"/>
  <c r="AC1403" i="11"/>
  <c r="AB1403" i="11"/>
  <c r="AA1403" i="11"/>
  <c r="Z1403" i="11"/>
  <c r="Y1403" i="11"/>
  <c r="X1403" i="11"/>
  <c r="AC1402" i="11"/>
  <c r="AB1402" i="11"/>
  <c r="AA1402" i="11"/>
  <c r="Z1402" i="11"/>
  <c r="Y1402" i="11"/>
  <c r="X1402" i="11"/>
  <c r="AC1401" i="11"/>
  <c r="AB1401" i="11"/>
  <c r="AA1401" i="11"/>
  <c r="Z1401" i="11"/>
  <c r="Y1401" i="11"/>
  <c r="X1401" i="11"/>
  <c r="AC1400" i="11"/>
  <c r="AB1400" i="11"/>
  <c r="AA1400" i="11"/>
  <c r="Z1400" i="11"/>
  <c r="Y1400" i="11"/>
  <c r="X1400" i="11"/>
  <c r="AC1399" i="11"/>
  <c r="AB1399" i="11"/>
  <c r="AA1399" i="11"/>
  <c r="Z1399" i="11"/>
  <c r="Y1399" i="11"/>
  <c r="X1399" i="11"/>
  <c r="AC1398" i="11"/>
  <c r="AB1398" i="11"/>
  <c r="AA1398" i="11"/>
  <c r="Z1398" i="11"/>
  <c r="Y1398" i="11"/>
  <c r="X1398" i="11"/>
  <c r="AC1397" i="11"/>
  <c r="AB1397" i="11"/>
  <c r="AA1397" i="11"/>
  <c r="Z1397" i="11"/>
  <c r="Y1397" i="11"/>
  <c r="X1397" i="11"/>
  <c r="AC1396" i="11"/>
  <c r="AB1396" i="11"/>
  <c r="AA1396" i="11"/>
  <c r="Z1396" i="11"/>
  <c r="Y1396" i="11"/>
  <c r="X1396" i="11"/>
  <c r="AC1395" i="11"/>
  <c r="AB1395" i="11"/>
  <c r="AA1395" i="11"/>
  <c r="Z1395" i="11"/>
  <c r="Y1395" i="11"/>
  <c r="X1395" i="11"/>
  <c r="AC1394" i="11"/>
  <c r="AB1394" i="11"/>
  <c r="AA1394" i="11"/>
  <c r="Z1394" i="11"/>
  <c r="Y1394" i="11"/>
  <c r="X1394" i="11"/>
  <c r="AC1393" i="11"/>
  <c r="AB1393" i="11"/>
  <c r="AA1393" i="11"/>
  <c r="Z1393" i="11"/>
  <c r="Y1393" i="11"/>
  <c r="X1393" i="11"/>
  <c r="AC1392" i="11"/>
  <c r="AB1392" i="11"/>
  <c r="AA1392" i="11"/>
  <c r="Z1392" i="11"/>
  <c r="Y1392" i="11"/>
  <c r="X1392" i="11"/>
  <c r="AC1391" i="11"/>
  <c r="AB1391" i="11"/>
  <c r="AA1391" i="11"/>
  <c r="Z1391" i="11"/>
  <c r="Y1391" i="11"/>
  <c r="X1391" i="11"/>
  <c r="AC1390" i="11"/>
  <c r="AB1390" i="11"/>
  <c r="AA1390" i="11"/>
  <c r="Z1390" i="11"/>
  <c r="Y1390" i="11"/>
  <c r="X1390" i="11"/>
  <c r="AC1389" i="11"/>
  <c r="AB1389" i="11"/>
  <c r="AA1389" i="11"/>
  <c r="Z1389" i="11"/>
  <c r="Y1389" i="11"/>
  <c r="X1389" i="11"/>
  <c r="AC1388" i="11"/>
  <c r="AB1388" i="11"/>
  <c r="AA1388" i="11"/>
  <c r="Z1388" i="11"/>
  <c r="Y1388" i="11"/>
  <c r="X1388" i="11"/>
  <c r="AC1387" i="11"/>
  <c r="AB1387" i="11"/>
  <c r="AA1387" i="11"/>
  <c r="Z1387" i="11"/>
  <c r="Y1387" i="11"/>
  <c r="X1387" i="11"/>
  <c r="AC1386" i="11"/>
  <c r="AB1386" i="11"/>
  <c r="AA1386" i="11"/>
  <c r="Z1386" i="11"/>
  <c r="Y1386" i="11"/>
  <c r="X1386" i="11"/>
  <c r="AC1385" i="11"/>
  <c r="AB1385" i="11"/>
  <c r="AA1385" i="11"/>
  <c r="Z1385" i="11"/>
  <c r="Y1385" i="11"/>
  <c r="X1385" i="11"/>
  <c r="AC1384" i="11"/>
  <c r="AB1384" i="11"/>
  <c r="AA1384" i="11"/>
  <c r="Z1384" i="11"/>
  <c r="Y1384" i="11"/>
  <c r="X1384" i="11"/>
  <c r="AC1383" i="11"/>
  <c r="AB1383" i="11"/>
  <c r="AA1383" i="11"/>
  <c r="Z1383" i="11"/>
  <c r="Y1383" i="11"/>
  <c r="X1383" i="11"/>
  <c r="AC1382" i="11"/>
  <c r="AB1382" i="11"/>
  <c r="AA1382" i="11"/>
  <c r="Z1382" i="11"/>
  <c r="Y1382" i="11"/>
  <c r="X1382" i="11"/>
  <c r="AC1381" i="11"/>
  <c r="AB1381" i="11"/>
  <c r="AA1381" i="11"/>
  <c r="Z1381" i="11"/>
  <c r="Y1381" i="11"/>
  <c r="X1381" i="11"/>
  <c r="AC1380" i="11"/>
  <c r="AB1380" i="11"/>
  <c r="AA1380" i="11"/>
  <c r="Z1380" i="11"/>
  <c r="Y1380" i="11"/>
  <c r="X1380" i="11"/>
  <c r="AC1379" i="11"/>
  <c r="AB1379" i="11"/>
  <c r="AA1379" i="11"/>
  <c r="Z1379" i="11"/>
  <c r="Y1379" i="11"/>
  <c r="X1379" i="11"/>
  <c r="AC1378" i="11"/>
  <c r="AB1378" i="11"/>
  <c r="AA1378" i="11"/>
  <c r="Z1378" i="11"/>
  <c r="Y1378" i="11"/>
  <c r="X1378" i="11"/>
  <c r="AC1377" i="11"/>
  <c r="AB1377" i="11"/>
  <c r="AA1377" i="11"/>
  <c r="Z1377" i="11"/>
  <c r="Y1377" i="11"/>
  <c r="X1377" i="11"/>
  <c r="AC1376" i="11"/>
  <c r="AB1376" i="11"/>
  <c r="AA1376" i="11"/>
  <c r="Z1376" i="11"/>
  <c r="Y1376" i="11"/>
  <c r="X1376" i="11"/>
  <c r="AC1375" i="11"/>
  <c r="AB1375" i="11"/>
  <c r="AA1375" i="11"/>
  <c r="Z1375" i="11"/>
  <c r="Y1375" i="11"/>
  <c r="X1375" i="11"/>
  <c r="AC1374" i="11"/>
  <c r="AB1374" i="11"/>
  <c r="AA1374" i="11"/>
  <c r="Z1374" i="11"/>
  <c r="Y1374" i="11"/>
  <c r="X1374" i="11"/>
  <c r="AC1373" i="11"/>
  <c r="AB1373" i="11"/>
  <c r="AA1373" i="11"/>
  <c r="Z1373" i="11"/>
  <c r="Y1373" i="11"/>
  <c r="X1373" i="11"/>
  <c r="AC1372" i="11"/>
  <c r="AB1372" i="11"/>
  <c r="AA1372" i="11"/>
  <c r="Z1372" i="11"/>
  <c r="Y1372" i="11"/>
  <c r="X1372" i="11"/>
  <c r="AC1371" i="11"/>
  <c r="AB1371" i="11"/>
  <c r="AA1371" i="11"/>
  <c r="Z1371" i="11"/>
  <c r="Y1371" i="11"/>
  <c r="X1371" i="11"/>
  <c r="AC1370" i="11"/>
  <c r="AB1370" i="11"/>
  <c r="AA1370" i="11"/>
  <c r="Z1370" i="11"/>
  <c r="Y1370" i="11"/>
  <c r="X1370" i="11"/>
  <c r="AC1369" i="11"/>
  <c r="AB1369" i="11"/>
  <c r="AA1369" i="11"/>
  <c r="Z1369" i="11"/>
  <c r="Y1369" i="11"/>
  <c r="X1369" i="11"/>
  <c r="AC1368" i="11"/>
  <c r="AB1368" i="11"/>
  <c r="AA1368" i="11"/>
  <c r="Z1368" i="11"/>
  <c r="Y1368" i="11"/>
  <c r="X1368" i="11"/>
  <c r="AC1367" i="11"/>
  <c r="AB1367" i="11"/>
  <c r="AA1367" i="11"/>
  <c r="Z1367" i="11"/>
  <c r="Y1367" i="11"/>
  <c r="X1367" i="11"/>
  <c r="AC1366" i="11"/>
  <c r="AB1366" i="11"/>
  <c r="AA1366" i="11"/>
  <c r="Z1366" i="11"/>
  <c r="Y1366" i="11"/>
  <c r="X1366" i="11"/>
  <c r="AC1365" i="11"/>
  <c r="AB1365" i="11"/>
  <c r="AA1365" i="11"/>
  <c r="Z1365" i="11"/>
  <c r="Y1365" i="11"/>
  <c r="X1365" i="11"/>
  <c r="AC1364" i="11"/>
  <c r="AB1364" i="11"/>
  <c r="AA1364" i="11"/>
  <c r="Z1364" i="11"/>
  <c r="Y1364" i="11"/>
  <c r="X1364" i="11"/>
  <c r="AC1363" i="11"/>
  <c r="AB1363" i="11"/>
  <c r="AA1363" i="11"/>
  <c r="Z1363" i="11"/>
  <c r="Y1363" i="11"/>
  <c r="X1363" i="11"/>
  <c r="AC1362" i="11"/>
  <c r="AB1362" i="11"/>
  <c r="AA1362" i="11"/>
  <c r="Z1362" i="11"/>
  <c r="Y1362" i="11"/>
  <c r="X1362" i="11"/>
  <c r="AC1361" i="11"/>
  <c r="AB1361" i="11"/>
  <c r="AA1361" i="11"/>
  <c r="Z1361" i="11"/>
  <c r="Y1361" i="11"/>
  <c r="X1361" i="11"/>
  <c r="AC1360" i="11"/>
  <c r="AB1360" i="11"/>
  <c r="AA1360" i="11"/>
  <c r="Z1360" i="11"/>
  <c r="Y1360" i="11"/>
  <c r="X1360" i="11"/>
  <c r="AC1359" i="11"/>
  <c r="AB1359" i="11"/>
  <c r="AA1359" i="11"/>
  <c r="Z1359" i="11"/>
  <c r="Y1359" i="11"/>
  <c r="X1359" i="11"/>
  <c r="AC1358" i="11"/>
  <c r="AB1358" i="11"/>
  <c r="AA1358" i="11"/>
  <c r="Z1358" i="11"/>
  <c r="Y1358" i="11"/>
  <c r="X1358" i="11"/>
  <c r="AC1357" i="11"/>
  <c r="AB1357" i="11"/>
  <c r="AA1357" i="11"/>
  <c r="Z1357" i="11"/>
  <c r="Y1357" i="11"/>
  <c r="X1357" i="11"/>
  <c r="AC1356" i="11"/>
  <c r="AB1356" i="11"/>
  <c r="AA1356" i="11"/>
  <c r="Z1356" i="11"/>
  <c r="Y1356" i="11"/>
  <c r="X1356" i="11"/>
  <c r="AC1355" i="11"/>
  <c r="AB1355" i="11"/>
  <c r="AA1355" i="11"/>
  <c r="Z1355" i="11"/>
  <c r="Y1355" i="11"/>
  <c r="X1355" i="11"/>
  <c r="AC1354" i="11"/>
  <c r="AB1354" i="11"/>
  <c r="AA1354" i="11"/>
  <c r="Z1354" i="11"/>
  <c r="Y1354" i="11"/>
  <c r="X1354" i="11"/>
  <c r="AC1353" i="11"/>
  <c r="AB1353" i="11"/>
  <c r="AA1353" i="11"/>
  <c r="Z1353" i="11"/>
  <c r="Y1353" i="11"/>
  <c r="X1353" i="11"/>
  <c r="AC1352" i="11"/>
  <c r="AB1352" i="11"/>
  <c r="AA1352" i="11"/>
  <c r="Z1352" i="11"/>
  <c r="Y1352" i="11"/>
  <c r="X1352" i="11"/>
  <c r="AC1351" i="11"/>
  <c r="AB1351" i="11"/>
  <c r="AA1351" i="11"/>
  <c r="Z1351" i="11"/>
  <c r="Y1351" i="11"/>
  <c r="X1351" i="11"/>
  <c r="AC1350" i="11"/>
  <c r="AB1350" i="11"/>
  <c r="AA1350" i="11"/>
  <c r="Z1350" i="11"/>
  <c r="Y1350" i="11"/>
  <c r="X1350" i="11"/>
  <c r="AC1349" i="11"/>
  <c r="AB1349" i="11"/>
  <c r="AA1349" i="11"/>
  <c r="Z1349" i="11"/>
  <c r="Y1349" i="11"/>
  <c r="X1349" i="11"/>
  <c r="AC1348" i="11"/>
  <c r="AB1348" i="11"/>
  <c r="AA1348" i="11"/>
  <c r="Z1348" i="11"/>
  <c r="Y1348" i="11"/>
  <c r="X1348" i="11"/>
  <c r="AC1347" i="11"/>
  <c r="AB1347" i="11"/>
  <c r="AA1347" i="11"/>
  <c r="Z1347" i="11"/>
  <c r="Y1347" i="11"/>
  <c r="X1347" i="11"/>
  <c r="AC1346" i="11"/>
  <c r="AB1346" i="11"/>
  <c r="AA1346" i="11"/>
  <c r="Z1346" i="11"/>
  <c r="Y1346" i="11"/>
  <c r="X1346" i="11"/>
  <c r="AC1345" i="11"/>
  <c r="AB1345" i="11"/>
  <c r="AA1345" i="11"/>
  <c r="Z1345" i="11"/>
  <c r="Y1345" i="11"/>
  <c r="X1345" i="11"/>
  <c r="AC1344" i="11"/>
  <c r="AB1344" i="11"/>
  <c r="AA1344" i="11"/>
  <c r="Z1344" i="11"/>
  <c r="Y1344" i="11"/>
  <c r="X1344" i="11"/>
  <c r="AC1343" i="11"/>
  <c r="AB1343" i="11"/>
  <c r="AA1343" i="11"/>
  <c r="Z1343" i="11"/>
  <c r="Y1343" i="11"/>
  <c r="X1343" i="11"/>
  <c r="AC1342" i="11"/>
  <c r="AB1342" i="11"/>
  <c r="AA1342" i="11"/>
  <c r="Z1342" i="11"/>
  <c r="Y1342" i="11"/>
  <c r="X1342" i="11"/>
  <c r="AC1341" i="11"/>
  <c r="AB1341" i="11"/>
  <c r="AA1341" i="11"/>
  <c r="Z1341" i="11"/>
  <c r="Y1341" i="11"/>
  <c r="X1341" i="11"/>
  <c r="AC1340" i="11"/>
  <c r="AB1340" i="11"/>
  <c r="AA1340" i="11"/>
  <c r="Z1340" i="11"/>
  <c r="Y1340" i="11"/>
  <c r="X1340" i="11"/>
  <c r="AC1339" i="11"/>
  <c r="AB1339" i="11"/>
  <c r="AA1339" i="11"/>
  <c r="Z1339" i="11"/>
  <c r="Y1339" i="11"/>
  <c r="X1339" i="11"/>
  <c r="AC1338" i="11"/>
  <c r="AB1338" i="11"/>
  <c r="AA1338" i="11"/>
  <c r="Z1338" i="11"/>
  <c r="Y1338" i="11"/>
  <c r="X1338" i="11"/>
  <c r="AC1337" i="11"/>
  <c r="AB1337" i="11"/>
  <c r="AA1337" i="11"/>
  <c r="Z1337" i="11"/>
  <c r="Y1337" i="11"/>
  <c r="X1337" i="11"/>
  <c r="AC1336" i="11"/>
  <c r="AB1336" i="11"/>
  <c r="AA1336" i="11"/>
  <c r="Z1336" i="11"/>
  <c r="Y1336" i="11"/>
  <c r="X1336" i="11"/>
  <c r="AC1335" i="11"/>
  <c r="AB1335" i="11"/>
  <c r="AA1335" i="11"/>
  <c r="Z1335" i="11"/>
  <c r="Y1335" i="11"/>
  <c r="X1335" i="11"/>
  <c r="AC1334" i="11"/>
  <c r="AB1334" i="11"/>
  <c r="AA1334" i="11"/>
  <c r="Z1334" i="11"/>
  <c r="Y1334" i="11"/>
  <c r="X1334" i="11"/>
  <c r="AC1333" i="11"/>
  <c r="AB1333" i="11"/>
  <c r="AA1333" i="11"/>
  <c r="Z1333" i="11"/>
  <c r="Y1333" i="11"/>
  <c r="X1333" i="11"/>
  <c r="AC1332" i="11"/>
  <c r="AB1332" i="11"/>
  <c r="AA1332" i="11"/>
  <c r="Z1332" i="11"/>
  <c r="Y1332" i="11"/>
  <c r="X1332" i="11"/>
  <c r="AC1331" i="11"/>
  <c r="AB1331" i="11"/>
  <c r="AA1331" i="11"/>
  <c r="Z1331" i="11"/>
  <c r="Y1331" i="11"/>
  <c r="X1331" i="11"/>
  <c r="AC1330" i="11"/>
  <c r="AB1330" i="11"/>
  <c r="AA1330" i="11"/>
  <c r="Z1330" i="11"/>
  <c r="Y1330" i="11"/>
  <c r="X1330" i="11"/>
  <c r="AC1329" i="11"/>
  <c r="AB1329" i="11"/>
  <c r="AA1329" i="11"/>
  <c r="Z1329" i="11"/>
  <c r="Y1329" i="11"/>
  <c r="X1329" i="11"/>
  <c r="AC1328" i="11"/>
  <c r="AB1328" i="11"/>
  <c r="AA1328" i="11"/>
  <c r="Z1328" i="11"/>
  <c r="Y1328" i="11"/>
  <c r="X1328" i="11"/>
  <c r="AC1327" i="11"/>
  <c r="AB1327" i="11"/>
  <c r="AA1327" i="11"/>
  <c r="Z1327" i="11"/>
  <c r="Y1327" i="11"/>
  <c r="X1327" i="11"/>
  <c r="AC1326" i="11"/>
  <c r="AB1326" i="11"/>
  <c r="AA1326" i="11"/>
  <c r="Z1326" i="11"/>
  <c r="Y1326" i="11"/>
  <c r="X1326" i="11"/>
  <c r="AC1325" i="11"/>
  <c r="AB1325" i="11"/>
  <c r="AA1325" i="11"/>
  <c r="Z1325" i="11"/>
  <c r="Y1325" i="11"/>
  <c r="X1325" i="11"/>
  <c r="AC1324" i="11"/>
  <c r="AB1324" i="11"/>
  <c r="AA1324" i="11"/>
  <c r="Z1324" i="11"/>
  <c r="Y1324" i="11"/>
  <c r="X1324" i="11"/>
  <c r="AC1323" i="11"/>
  <c r="AB1323" i="11"/>
  <c r="AA1323" i="11"/>
  <c r="Z1323" i="11"/>
  <c r="Y1323" i="11"/>
  <c r="X1323" i="11"/>
  <c r="AC1322" i="11"/>
  <c r="AB1322" i="11"/>
  <c r="AA1322" i="11"/>
  <c r="Z1322" i="11"/>
  <c r="Y1322" i="11"/>
  <c r="X1322" i="11"/>
  <c r="AC1321" i="11"/>
  <c r="AB1321" i="11"/>
  <c r="AA1321" i="11"/>
  <c r="Z1321" i="11"/>
  <c r="Y1321" i="11"/>
  <c r="X1321" i="11"/>
  <c r="AC1320" i="11"/>
  <c r="AB1320" i="11"/>
  <c r="AA1320" i="11"/>
  <c r="Z1320" i="11"/>
  <c r="Y1320" i="11"/>
  <c r="X1320" i="11"/>
  <c r="AC1319" i="11"/>
  <c r="AB1319" i="11"/>
  <c r="AA1319" i="11"/>
  <c r="Z1319" i="11"/>
  <c r="Y1319" i="11"/>
  <c r="X1319" i="11"/>
  <c r="AC1318" i="11"/>
  <c r="AB1318" i="11"/>
  <c r="AA1318" i="11"/>
  <c r="Z1318" i="11"/>
  <c r="Y1318" i="11"/>
  <c r="X1318" i="11"/>
  <c r="AC1317" i="11"/>
  <c r="AB1317" i="11"/>
  <c r="AA1317" i="11"/>
  <c r="Z1317" i="11"/>
  <c r="Y1317" i="11"/>
  <c r="X1317" i="11"/>
  <c r="AC1316" i="11"/>
  <c r="AB1316" i="11"/>
  <c r="AA1316" i="11"/>
  <c r="Z1316" i="11"/>
  <c r="Y1316" i="11"/>
  <c r="X1316" i="11"/>
  <c r="AC1315" i="11"/>
  <c r="AB1315" i="11"/>
  <c r="AA1315" i="11"/>
  <c r="Z1315" i="11"/>
  <c r="Y1315" i="11"/>
  <c r="X1315" i="11"/>
  <c r="AC1314" i="11"/>
  <c r="AB1314" i="11"/>
  <c r="AA1314" i="11"/>
  <c r="Z1314" i="11"/>
  <c r="Y1314" i="11"/>
  <c r="X1314" i="11"/>
  <c r="AC1313" i="11"/>
  <c r="AB1313" i="11"/>
  <c r="AA1313" i="11"/>
  <c r="Z1313" i="11"/>
  <c r="Y1313" i="11"/>
  <c r="X1313" i="11"/>
  <c r="AC1312" i="11"/>
  <c r="AB1312" i="11"/>
  <c r="AA1312" i="11"/>
  <c r="Z1312" i="11"/>
  <c r="Y1312" i="11"/>
  <c r="X1312" i="11"/>
  <c r="AC1311" i="11"/>
  <c r="AB1311" i="11"/>
  <c r="AA1311" i="11"/>
  <c r="Z1311" i="11"/>
  <c r="Y1311" i="11"/>
  <c r="X1311" i="11"/>
  <c r="AC1310" i="11"/>
  <c r="AB1310" i="11"/>
  <c r="AA1310" i="11"/>
  <c r="Z1310" i="11"/>
  <c r="Y1310" i="11"/>
  <c r="X1310" i="11"/>
  <c r="AC1309" i="11"/>
  <c r="AB1309" i="11"/>
  <c r="AA1309" i="11"/>
  <c r="Z1309" i="11"/>
  <c r="Y1309" i="11"/>
  <c r="X1309" i="11"/>
  <c r="AC1308" i="11"/>
  <c r="AB1308" i="11"/>
  <c r="AA1308" i="11"/>
  <c r="Z1308" i="11"/>
  <c r="Y1308" i="11"/>
  <c r="X1308" i="11"/>
  <c r="AC1307" i="11"/>
  <c r="AB1307" i="11"/>
  <c r="AA1307" i="11"/>
  <c r="Z1307" i="11"/>
  <c r="Y1307" i="11"/>
  <c r="X1307" i="11"/>
  <c r="AC1306" i="11"/>
  <c r="AB1306" i="11"/>
  <c r="AA1306" i="11"/>
  <c r="Z1306" i="11"/>
  <c r="Y1306" i="11"/>
  <c r="X1306" i="11"/>
  <c r="AC1305" i="11"/>
  <c r="AB1305" i="11"/>
  <c r="AA1305" i="11"/>
  <c r="Z1305" i="11"/>
  <c r="Y1305" i="11"/>
  <c r="X1305" i="11"/>
  <c r="AC1304" i="11"/>
  <c r="AB1304" i="11"/>
  <c r="AA1304" i="11"/>
  <c r="Z1304" i="11"/>
  <c r="Y1304" i="11"/>
  <c r="X1304" i="11"/>
  <c r="AC1303" i="11"/>
  <c r="AB1303" i="11"/>
  <c r="AA1303" i="11"/>
  <c r="Z1303" i="11"/>
  <c r="Y1303" i="11"/>
  <c r="X1303" i="11"/>
  <c r="AC1302" i="11"/>
  <c r="AB1302" i="11"/>
  <c r="AA1302" i="11"/>
  <c r="Z1302" i="11"/>
  <c r="Y1302" i="11"/>
  <c r="X1302" i="11"/>
  <c r="AC1301" i="11"/>
  <c r="AB1301" i="11"/>
  <c r="AA1301" i="11"/>
  <c r="Z1301" i="11"/>
  <c r="Y1301" i="11"/>
  <c r="X1301" i="11"/>
  <c r="AC1300" i="11"/>
  <c r="AB1300" i="11"/>
  <c r="AA1300" i="11"/>
  <c r="Z1300" i="11"/>
  <c r="Y1300" i="11"/>
  <c r="X1300" i="11"/>
  <c r="AC1299" i="11"/>
  <c r="AB1299" i="11"/>
  <c r="AA1299" i="11"/>
  <c r="Z1299" i="11"/>
  <c r="Y1299" i="11"/>
  <c r="X1299" i="11"/>
  <c r="AC1298" i="11"/>
  <c r="AB1298" i="11"/>
  <c r="AA1298" i="11"/>
  <c r="Z1298" i="11"/>
  <c r="Y1298" i="11"/>
  <c r="X1298" i="11"/>
  <c r="AC1297" i="11"/>
  <c r="AB1297" i="11"/>
  <c r="AA1297" i="11"/>
  <c r="Z1297" i="11"/>
  <c r="Y1297" i="11"/>
  <c r="X1297" i="11"/>
  <c r="AC1296" i="11"/>
  <c r="AB1296" i="11"/>
  <c r="AA1296" i="11"/>
  <c r="Z1296" i="11"/>
  <c r="Y1296" i="11"/>
  <c r="X1296" i="11"/>
  <c r="AC1295" i="11"/>
  <c r="AB1295" i="11"/>
  <c r="AA1295" i="11"/>
  <c r="Z1295" i="11"/>
  <c r="Y1295" i="11"/>
  <c r="X1295" i="11"/>
  <c r="AC1294" i="11"/>
  <c r="AB1294" i="11"/>
  <c r="AA1294" i="11"/>
  <c r="Z1294" i="11"/>
  <c r="Y1294" i="11"/>
  <c r="X1294" i="11"/>
  <c r="AC1293" i="11"/>
  <c r="AB1293" i="11"/>
  <c r="AA1293" i="11"/>
  <c r="Z1293" i="11"/>
  <c r="Y1293" i="11"/>
  <c r="X1293" i="11"/>
  <c r="AC1292" i="11"/>
  <c r="AB1292" i="11"/>
  <c r="AA1292" i="11"/>
  <c r="Z1292" i="11"/>
  <c r="Y1292" i="11"/>
  <c r="X1292" i="11"/>
  <c r="AC1291" i="11"/>
  <c r="AB1291" i="11"/>
  <c r="AA1291" i="11"/>
  <c r="Z1291" i="11"/>
  <c r="Y1291" i="11"/>
  <c r="X1291" i="11"/>
  <c r="AC1290" i="11"/>
  <c r="AB1290" i="11"/>
  <c r="AA1290" i="11"/>
  <c r="Z1290" i="11"/>
  <c r="Y1290" i="11"/>
  <c r="X1290" i="11"/>
  <c r="AC1289" i="11"/>
  <c r="AB1289" i="11"/>
  <c r="AA1289" i="11"/>
  <c r="Z1289" i="11"/>
  <c r="Y1289" i="11"/>
  <c r="X1289" i="11"/>
  <c r="AC1288" i="11"/>
  <c r="AB1288" i="11"/>
  <c r="AA1288" i="11"/>
  <c r="Z1288" i="11"/>
  <c r="Y1288" i="11"/>
  <c r="X1288" i="11"/>
  <c r="AC1287" i="11"/>
  <c r="AB1287" i="11"/>
  <c r="AA1287" i="11"/>
  <c r="Z1287" i="11"/>
  <c r="Y1287" i="11"/>
  <c r="X1287" i="11"/>
  <c r="AC1286" i="11"/>
  <c r="AB1286" i="11"/>
  <c r="AA1286" i="11"/>
  <c r="Z1286" i="11"/>
  <c r="Y1286" i="11"/>
  <c r="X1286" i="11"/>
  <c r="AC1285" i="11"/>
  <c r="AB1285" i="11"/>
  <c r="AA1285" i="11"/>
  <c r="Z1285" i="11"/>
  <c r="Y1285" i="11"/>
  <c r="X1285" i="11"/>
  <c r="AC1284" i="11"/>
  <c r="AB1284" i="11"/>
  <c r="AA1284" i="11"/>
  <c r="Z1284" i="11"/>
  <c r="Y1284" i="11"/>
  <c r="X1284" i="11"/>
  <c r="AC1283" i="11"/>
  <c r="AB1283" i="11"/>
  <c r="AA1283" i="11"/>
  <c r="Z1283" i="11"/>
  <c r="Y1283" i="11"/>
  <c r="X1283" i="11"/>
  <c r="AC1282" i="11"/>
  <c r="AB1282" i="11"/>
  <c r="AA1282" i="11"/>
  <c r="Z1282" i="11"/>
  <c r="Y1282" i="11"/>
  <c r="X1282" i="11"/>
  <c r="AC1281" i="11"/>
  <c r="AB1281" i="11"/>
  <c r="AA1281" i="11"/>
  <c r="Z1281" i="11"/>
  <c r="Y1281" i="11"/>
  <c r="X1281" i="11"/>
  <c r="AC1280" i="11"/>
  <c r="AB1280" i="11"/>
  <c r="AA1280" i="11"/>
  <c r="Z1280" i="11"/>
  <c r="Y1280" i="11"/>
  <c r="X1280" i="11"/>
  <c r="AC1279" i="11"/>
  <c r="AB1279" i="11"/>
  <c r="AA1279" i="11"/>
  <c r="Z1279" i="11"/>
  <c r="Y1279" i="11"/>
  <c r="X1279" i="11"/>
  <c r="AC1278" i="11"/>
  <c r="AB1278" i="11"/>
  <c r="AA1278" i="11"/>
  <c r="Z1278" i="11"/>
  <c r="Y1278" i="11"/>
  <c r="X1278" i="11"/>
  <c r="AC1277" i="11"/>
  <c r="AB1277" i="11"/>
  <c r="AA1277" i="11"/>
  <c r="Z1277" i="11"/>
  <c r="Y1277" i="11"/>
  <c r="X1277" i="11"/>
  <c r="AC1276" i="11"/>
  <c r="AB1276" i="11"/>
  <c r="AA1276" i="11"/>
  <c r="Z1276" i="11"/>
  <c r="Y1276" i="11"/>
  <c r="X1276" i="11"/>
  <c r="AC1275" i="11"/>
  <c r="AB1275" i="11"/>
  <c r="AA1275" i="11"/>
  <c r="Z1275" i="11"/>
  <c r="Y1275" i="11"/>
  <c r="X1275" i="11"/>
  <c r="AC1274" i="11"/>
  <c r="AB1274" i="11"/>
  <c r="AA1274" i="11"/>
  <c r="Z1274" i="11"/>
  <c r="Y1274" i="11"/>
  <c r="X1274" i="11"/>
  <c r="AC1273" i="11"/>
  <c r="AB1273" i="11"/>
  <c r="AA1273" i="11"/>
  <c r="Z1273" i="11"/>
  <c r="Y1273" i="11"/>
  <c r="X1273" i="11"/>
  <c r="AC1272" i="11"/>
  <c r="AB1272" i="11"/>
  <c r="AA1272" i="11"/>
  <c r="Z1272" i="11"/>
  <c r="Y1272" i="11"/>
  <c r="X1272" i="11"/>
  <c r="AC1271" i="11"/>
  <c r="AB1271" i="11"/>
  <c r="AA1271" i="11"/>
  <c r="Z1271" i="11"/>
  <c r="Y1271" i="11"/>
  <c r="X1271" i="11"/>
  <c r="AC1270" i="11"/>
  <c r="AB1270" i="11"/>
  <c r="AA1270" i="11"/>
  <c r="Z1270" i="11"/>
  <c r="Y1270" i="11"/>
  <c r="X1270" i="11"/>
  <c r="AC1269" i="11"/>
  <c r="AB1269" i="11"/>
  <c r="AA1269" i="11"/>
  <c r="Z1269" i="11"/>
  <c r="Y1269" i="11"/>
  <c r="X1269" i="11"/>
  <c r="AC1268" i="11"/>
  <c r="AB1268" i="11"/>
  <c r="AA1268" i="11"/>
  <c r="Z1268" i="11"/>
  <c r="Y1268" i="11"/>
  <c r="X1268" i="11"/>
  <c r="AC1267" i="11"/>
  <c r="AB1267" i="11"/>
  <c r="AA1267" i="11"/>
  <c r="Z1267" i="11"/>
  <c r="Y1267" i="11"/>
  <c r="X1267" i="11"/>
  <c r="AC1266" i="11"/>
  <c r="AB1266" i="11"/>
  <c r="AA1266" i="11"/>
  <c r="Z1266" i="11"/>
  <c r="Y1266" i="11"/>
  <c r="X1266" i="11"/>
  <c r="AC1265" i="11"/>
  <c r="AB1265" i="11"/>
  <c r="AA1265" i="11"/>
  <c r="Z1265" i="11"/>
  <c r="Y1265" i="11"/>
  <c r="X1265" i="11"/>
  <c r="AC1264" i="11"/>
  <c r="AB1264" i="11"/>
  <c r="AA1264" i="11"/>
  <c r="Z1264" i="11"/>
  <c r="Y1264" i="11"/>
  <c r="X1264" i="11"/>
  <c r="AC1263" i="11"/>
  <c r="AB1263" i="11"/>
  <c r="AA1263" i="11"/>
  <c r="Z1263" i="11"/>
  <c r="Y1263" i="11"/>
  <c r="X1263" i="11"/>
  <c r="AC1262" i="11"/>
  <c r="AB1262" i="11"/>
  <c r="AA1262" i="11"/>
  <c r="Z1262" i="11"/>
  <c r="Y1262" i="11"/>
  <c r="X1262" i="11"/>
  <c r="AC1261" i="11"/>
  <c r="AB1261" i="11"/>
  <c r="AA1261" i="11"/>
  <c r="Z1261" i="11"/>
  <c r="Y1261" i="11"/>
  <c r="X1261" i="11"/>
  <c r="AC1260" i="11"/>
  <c r="AB1260" i="11"/>
  <c r="AA1260" i="11"/>
  <c r="Z1260" i="11"/>
  <c r="Y1260" i="11"/>
  <c r="X1260" i="11"/>
  <c r="AC1259" i="11"/>
  <c r="AB1259" i="11"/>
  <c r="AA1259" i="11"/>
  <c r="Z1259" i="11"/>
  <c r="Y1259" i="11"/>
  <c r="X1259" i="11"/>
  <c r="AC1258" i="11"/>
  <c r="AB1258" i="11"/>
  <c r="AA1258" i="11"/>
  <c r="Z1258" i="11"/>
  <c r="Y1258" i="11"/>
  <c r="X1258" i="11"/>
  <c r="AC1257" i="11"/>
  <c r="AB1257" i="11"/>
  <c r="AA1257" i="11"/>
  <c r="Z1257" i="11"/>
  <c r="Y1257" i="11"/>
  <c r="X1257" i="11"/>
  <c r="AC1256" i="11"/>
  <c r="AB1256" i="11"/>
  <c r="AA1256" i="11"/>
  <c r="Z1256" i="11"/>
  <c r="Y1256" i="11"/>
  <c r="X1256" i="11"/>
  <c r="AC1255" i="11"/>
  <c r="AB1255" i="11"/>
  <c r="AA1255" i="11"/>
  <c r="Z1255" i="11"/>
  <c r="Y1255" i="11"/>
  <c r="X1255" i="11"/>
  <c r="AC1254" i="11"/>
  <c r="AB1254" i="11"/>
  <c r="AA1254" i="11"/>
  <c r="Z1254" i="11"/>
  <c r="Y1254" i="11"/>
  <c r="X1254" i="11"/>
  <c r="AC1253" i="11"/>
  <c r="AB1253" i="11"/>
  <c r="AA1253" i="11"/>
  <c r="Z1253" i="11"/>
  <c r="Y1253" i="11"/>
  <c r="X1253" i="11"/>
  <c r="AC1252" i="11"/>
  <c r="AB1252" i="11"/>
  <c r="AA1252" i="11"/>
  <c r="Z1252" i="11"/>
  <c r="Y1252" i="11"/>
  <c r="X1252" i="11"/>
  <c r="AC1251" i="11"/>
  <c r="AB1251" i="11"/>
  <c r="AA1251" i="11"/>
  <c r="Z1251" i="11"/>
  <c r="Y1251" i="11"/>
  <c r="X1251" i="11"/>
  <c r="AC1250" i="11"/>
  <c r="AB1250" i="11"/>
  <c r="AA1250" i="11"/>
  <c r="Z1250" i="11"/>
  <c r="Y1250" i="11"/>
  <c r="X1250" i="11"/>
  <c r="AC1249" i="11"/>
  <c r="AB1249" i="11"/>
  <c r="AA1249" i="11"/>
  <c r="Z1249" i="11"/>
  <c r="Y1249" i="11"/>
  <c r="X1249" i="11"/>
  <c r="AC1248" i="11"/>
  <c r="AB1248" i="11"/>
  <c r="AA1248" i="11"/>
  <c r="Z1248" i="11"/>
  <c r="Y1248" i="11"/>
  <c r="X1248" i="11"/>
  <c r="AC1247" i="11"/>
  <c r="AB1247" i="11"/>
  <c r="AA1247" i="11"/>
  <c r="Z1247" i="11"/>
  <c r="Y1247" i="11"/>
  <c r="X1247" i="11"/>
  <c r="AC1246" i="11"/>
  <c r="AB1246" i="11"/>
  <c r="AA1246" i="11"/>
  <c r="Z1246" i="11"/>
  <c r="Y1246" i="11"/>
  <c r="X1246" i="11"/>
  <c r="AC1245" i="11"/>
  <c r="AB1245" i="11"/>
  <c r="AA1245" i="11"/>
  <c r="Z1245" i="11"/>
  <c r="Y1245" i="11"/>
  <c r="X1245" i="11"/>
  <c r="AC1244" i="11"/>
  <c r="AB1244" i="11"/>
  <c r="AA1244" i="11"/>
  <c r="Z1244" i="11"/>
  <c r="Y1244" i="11"/>
  <c r="X1244" i="11"/>
  <c r="AC1243" i="11"/>
  <c r="AB1243" i="11"/>
  <c r="AA1243" i="11"/>
  <c r="Z1243" i="11"/>
  <c r="Y1243" i="11"/>
  <c r="X1243" i="11"/>
  <c r="AC1242" i="11"/>
  <c r="AB1242" i="11"/>
  <c r="AA1242" i="11"/>
  <c r="Z1242" i="11"/>
  <c r="Y1242" i="11"/>
  <c r="X1242" i="11"/>
  <c r="AC1241" i="11"/>
  <c r="AB1241" i="11"/>
  <c r="AA1241" i="11"/>
  <c r="Z1241" i="11"/>
  <c r="Y1241" i="11"/>
  <c r="X1241" i="11"/>
  <c r="AC1240" i="11"/>
  <c r="AB1240" i="11"/>
  <c r="AA1240" i="11"/>
  <c r="Z1240" i="11"/>
  <c r="Y1240" i="11"/>
  <c r="X1240" i="11"/>
  <c r="AC1239" i="11"/>
  <c r="AB1239" i="11"/>
  <c r="AA1239" i="11"/>
  <c r="Z1239" i="11"/>
  <c r="Y1239" i="11"/>
  <c r="X1239" i="11"/>
  <c r="AC1238" i="11"/>
  <c r="AB1238" i="11"/>
  <c r="AA1238" i="11"/>
  <c r="Z1238" i="11"/>
  <c r="Y1238" i="11"/>
  <c r="X1238" i="11"/>
  <c r="AC1237" i="11"/>
  <c r="AB1237" i="11"/>
  <c r="AA1237" i="11"/>
  <c r="Z1237" i="11"/>
  <c r="Y1237" i="11"/>
  <c r="X1237" i="11"/>
  <c r="AC1236" i="11"/>
  <c r="AB1236" i="11"/>
  <c r="AA1236" i="11"/>
  <c r="Z1236" i="11"/>
  <c r="Y1236" i="11"/>
  <c r="X1236" i="11"/>
  <c r="AC1235" i="11"/>
  <c r="AB1235" i="11"/>
  <c r="AA1235" i="11"/>
  <c r="Z1235" i="11"/>
  <c r="Y1235" i="11"/>
  <c r="X1235" i="11"/>
  <c r="AC1234" i="11"/>
  <c r="AB1234" i="11"/>
  <c r="AA1234" i="11"/>
  <c r="Z1234" i="11"/>
  <c r="Y1234" i="11"/>
  <c r="X1234" i="11"/>
  <c r="AC1233" i="11"/>
  <c r="AB1233" i="11"/>
  <c r="AA1233" i="11"/>
  <c r="Z1233" i="11"/>
  <c r="Y1233" i="11"/>
  <c r="X1233" i="11"/>
  <c r="AC1232" i="11"/>
  <c r="AB1232" i="11"/>
  <c r="AA1232" i="11"/>
  <c r="Z1232" i="11"/>
  <c r="Y1232" i="11"/>
  <c r="X1232" i="11"/>
  <c r="AC1231" i="11"/>
  <c r="AB1231" i="11"/>
  <c r="AA1231" i="11"/>
  <c r="Z1231" i="11"/>
  <c r="Y1231" i="11"/>
  <c r="X1231" i="11"/>
  <c r="AC1230" i="11"/>
  <c r="AB1230" i="11"/>
  <c r="AA1230" i="11"/>
  <c r="Z1230" i="11"/>
  <c r="Y1230" i="11"/>
  <c r="X1230" i="11"/>
  <c r="AC1229" i="11"/>
  <c r="AB1229" i="11"/>
  <c r="AA1229" i="11"/>
  <c r="Z1229" i="11"/>
  <c r="Y1229" i="11"/>
  <c r="X1229" i="11"/>
  <c r="AC1228" i="11"/>
  <c r="AB1228" i="11"/>
  <c r="AA1228" i="11"/>
  <c r="Z1228" i="11"/>
  <c r="Y1228" i="11"/>
  <c r="X1228" i="11"/>
  <c r="AC1227" i="11"/>
  <c r="AB1227" i="11"/>
  <c r="AA1227" i="11"/>
  <c r="Z1227" i="11"/>
  <c r="Y1227" i="11"/>
  <c r="X1227" i="11"/>
  <c r="AC1226" i="11"/>
  <c r="AB1226" i="11"/>
  <c r="AA1226" i="11"/>
  <c r="Z1226" i="11"/>
  <c r="Y1226" i="11"/>
  <c r="X1226" i="11"/>
  <c r="AC1225" i="11"/>
  <c r="AB1225" i="11"/>
  <c r="AA1225" i="11"/>
  <c r="Z1225" i="11"/>
  <c r="Y1225" i="11"/>
  <c r="X1225" i="11"/>
  <c r="AC1224" i="11"/>
  <c r="AB1224" i="11"/>
  <c r="AA1224" i="11"/>
  <c r="Z1224" i="11"/>
  <c r="Y1224" i="11"/>
  <c r="X1224" i="11"/>
  <c r="AC1223" i="11"/>
  <c r="AB1223" i="11"/>
  <c r="AA1223" i="11"/>
  <c r="Z1223" i="11"/>
  <c r="Y1223" i="11"/>
  <c r="X1223" i="11"/>
  <c r="AC1222" i="11"/>
  <c r="AB1222" i="11"/>
  <c r="AA1222" i="11"/>
  <c r="Z1222" i="11"/>
  <c r="Y1222" i="11"/>
  <c r="X1222" i="11"/>
  <c r="AC1221" i="11"/>
  <c r="AB1221" i="11"/>
  <c r="AA1221" i="11"/>
  <c r="Z1221" i="11"/>
  <c r="Y1221" i="11"/>
  <c r="X1221" i="11"/>
  <c r="AC1220" i="11"/>
  <c r="AB1220" i="11"/>
  <c r="AA1220" i="11"/>
  <c r="Z1220" i="11"/>
  <c r="Y1220" i="11"/>
  <c r="X1220" i="11"/>
  <c r="AC1219" i="11"/>
  <c r="AB1219" i="11"/>
  <c r="AA1219" i="11"/>
  <c r="Z1219" i="11"/>
  <c r="Y1219" i="11"/>
  <c r="X1219" i="11"/>
  <c r="AC1218" i="11"/>
  <c r="AB1218" i="11"/>
  <c r="AA1218" i="11"/>
  <c r="Z1218" i="11"/>
  <c r="Y1218" i="11"/>
  <c r="X1218" i="11"/>
  <c r="AC1217" i="11"/>
  <c r="AB1217" i="11"/>
  <c r="AA1217" i="11"/>
  <c r="Z1217" i="11"/>
  <c r="Y1217" i="11"/>
  <c r="X1217" i="11"/>
  <c r="AC1216" i="11"/>
  <c r="AB1216" i="11"/>
  <c r="AA1216" i="11"/>
  <c r="Z1216" i="11"/>
  <c r="Y1216" i="11"/>
  <c r="X1216" i="11"/>
  <c r="AC1215" i="11"/>
  <c r="AB1215" i="11"/>
  <c r="AA1215" i="11"/>
  <c r="Z1215" i="11"/>
  <c r="Y1215" i="11"/>
  <c r="X1215" i="11"/>
  <c r="AC1214" i="11"/>
  <c r="AB1214" i="11"/>
  <c r="AA1214" i="11"/>
  <c r="Z1214" i="11"/>
  <c r="Y1214" i="11"/>
  <c r="X1214" i="11"/>
  <c r="AC1213" i="11"/>
  <c r="AB1213" i="11"/>
  <c r="AA1213" i="11"/>
  <c r="Z1213" i="11"/>
  <c r="Y1213" i="11"/>
  <c r="X1213" i="11"/>
  <c r="AC1212" i="11"/>
  <c r="AB1212" i="11"/>
  <c r="AA1212" i="11"/>
  <c r="Z1212" i="11"/>
  <c r="Y1212" i="11"/>
  <c r="X1212" i="11"/>
  <c r="AC1211" i="11"/>
  <c r="AB1211" i="11"/>
  <c r="AA1211" i="11"/>
  <c r="Z1211" i="11"/>
  <c r="Y1211" i="11"/>
  <c r="X1211" i="11"/>
  <c r="AC1210" i="11"/>
  <c r="AB1210" i="11"/>
  <c r="AA1210" i="11"/>
  <c r="Z1210" i="11"/>
  <c r="Y1210" i="11"/>
  <c r="X1210" i="11"/>
  <c r="AC1209" i="11"/>
  <c r="AB1209" i="11"/>
  <c r="AA1209" i="11"/>
  <c r="Z1209" i="11"/>
  <c r="Y1209" i="11"/>
  <c r="X1209" i="11"/>
  <c r="AC1208" i="11"/>
  <c r="AB1208" i="11"/>
  <c r="AA1208" i="11"/>
  <c r="Z1208" i="11"/>
  <c r="Y1208" i="11"/>
  <c r="X1208" i="11"/>
  <c r="AC1207" i="11"/>
  <c r="AB1207" i="11"/>
  <c r="AA1207" i="11"/>
  <c r="Z1207" i="11"/>
  <c r="Y1207" i="11"/>
  <c r="X1207" i="11"/>
  <c r="AC1206" i="11"/>
  <c r="AB1206" i="11"/>
  <c r="AA1206" i="11"/>
  <c r="Z1206" i="11"/>
  <c r="Y1206" i="11"/>
  <c r="X1206" i="11"/>
  <c r="AC1205" i="11"/>
  <c r="AB1205" i="11"/>
  <c r="AA1205" i="11"/>
  <c r="Z1205" i="11"/>
  <c r="Y1205" i="11"/>
  <c r="X1205" i="11"/>
  <c r="AC1204" i="11"/>
  <c r="AB1204" i="11"/>
  <c r="AA1204" i="11"/>
  <c r="Z1204" i="11"/>
  <c r="Y1204" i="11"/>
  <c r="X1204" i="11"/>
  <c r="AC1203" i="11"/>
  <c r="AB1203" i="11"/>
  <c r="AA1203" i="11"/>
  <c r="Z1203" i="11"/>
  <c r="Y1203" i="11"/>
  <c r="X1203" i="11"/>
  <c r="AC1202" i="11"/>
  <c r="AB1202" i="11"/>
  <c r="AA1202" i="11"/>
  <c r="Z1202" i="11"/>
  <c r="Y1202" i="11"/>
  <c r="X1202" i="11"/>
  <c r="AC1201" i="11"/>
  <c r="AB1201" i="11"/>
  <c r="AA1201" i="11"/>
  <c r="Z1201" i="11"/>
  <c r="Y1201" i="11"/>
  <c r="X1201" i="11"/>
  <c r="AC1200" i="11"/>
  <c r="AB1200" i="11"/>
  <c r="AA1200" i="11"/>
  <c r="Z1200" i="11"/>
  <c r="Y1200" i="11"/>
  <c r="X1200" i="11"/>
  <c r="AC1199" i="11"/>
  <c r="AB1199" i="11"/>
  <c r="AA1199" i="11"/>
  <c r="Z1199" i="11"/>
  <c r="Y1199" i="11"/>
  <c r="X1199" i="11"/>
  <c r="AC1198" i="11"/>
  <c r="AB1198" i="11"/>
  <c r="AA1198" i="11"/>
  <c r="Z1198" i="11"/>
  <c r="Y1198" i="11"/>
  <c r="X1198" i="11"/>
  <c r="AC1197" i="11"/>
  <c r="AB1197" i="11"/>
  <c r="AA1197" i="11"/>
  <c r="Z1197" i="11"/>
  <c r="Y1197" i="11"/>
  <c r="X1197" i="11"/>
  <c r="AC1196" i="11"/>
  <c r="AB1196" i="11"/>
  <c r="AA1196" i="11"/>
  <c r="Z1196" i="11"/>
  <c r="Y1196" i="11"/>
  <c r="X1196" i="11"/>
  <c r="AC1195" i="11"/>
  <c r="AB1195" i="11"/>
  <c r="AA1195" i="11"/>
  <c r="Z1195" i="11"/>
  <c r="Y1195" i="11"/>
  <c r="X1195" i="11"/>
  <c r="AC1194" i="11"/>
  <c r="AB1194" i="11"/>
  <c r="AA1194" i="11"/>
  <c r="Z1194" i="11"/>
  <c r="Y1194" i="11"/>
  <c r="X1194" i="11"/>
  <c r="AC1193" i="11"/>
  <c r="AB1193" i="11"/>
  <c r="AA1193" i="11"/>
  <c r="Z1193" i="11"/>
  <c r="Y1193" i="11"/>
  <c r="X1193" i="11"/>
  <c r="AC1192" i="11"/>
  <c r="AB1192" i="11"/>
  <c r="AA1192" i="11"/>
  <c r="Z1192" i="11"/>
  <c r="Y1192" i="11"/>
  <c r="X1192" i="11"/>
  <c r="AC1191" i="11"/>
  <c r="AB1191" i="11"/>
  <c r="AA1191" i="11"/>
  <c r="Z1191" i="11"/>
  <c r="Y1191" i="11"/>
  <c r="X1191" i="11"/>
  <c r="AC1190" i="11"/>
  <c r="AB1190" i="11"/>
  <c r="AA1190" i="11"/>
  <c r="Z1190" i="11"/>
  <c r="Y1190" i="11"/>
  <c r="X1190" i="11"/>
  <c r="AC1189" i="11"/>
  <c r="AB1189" i="11"/>
  <c r="AA1189" i="11"/>
  <c r="Z1189" i="11"/>
  <c r="Y1189" i="11"/>
  <c r="X1189" i="11"/>
  <c r="AC1188" i="11"/>
  <c r="AB1188" i="11"/>
  <c r="AA1188" i="11"/>
  <c r="Z1188" i="11"/>
  <c r="Y1188" i="11"/>
  <c r="X1188" i="11"/>
  <c r="AC1187" i="11"/>
  <c r="AB1187" i="11"/>
  <c r="AA1187" i="11"/>
  <c r="Z1187" i="11"/>
  <c r="Y1187" i="11"/>
  <c r="X1187" i="11"/>
  <c r="AC1186" i="11"/>
  <c r="AB1186" i="11"/>
  <c r="AA1186" i="11"/>
  <c r="Z1186" i="11"/>
  <c r="Y1186" i="11"/>
  <c r="X1186" i="11"/>
  <c r="AC1185" i="11"/>
  <c r="AB1185" i="11"/>
  <c r="AA1185" i="11"/>
  <c r="Z1185" i="11"/>
  <c r="Y1185" i="11"/>
  <c r="X1185" i="11"/>
  <c r="AC1184" i="11"/>
  <c r="AB1184" i="11"/>
  <c r="AA1184" i="11"/>
  <c r="Z1184" i="11"/>
  <c r="Y1184" i="11"/>
  <c r="X1184" i="11"/>
  <c r="AC1183" i="11"/>
  <c r="AB1183" i="11"/>
  <c r="AA1183" i="11"/>
  <c r="Z1183" i="11"/>
  <c r="Y1183" i="11"/>
  <c r="X1183" i="11"/>
  <c r="AC1182" i="11"/>
  <c r="AB1182" i="11"/>
  <c r="AA1182" i="11"/>
  <c r="Z1182" i="11"/>
  <c r="Y1182" i="11"/>
  <c r="X1182" i="11"/>
  <c r="AC1181" i="11"/>
  <c r="AB1181" i="11"/>
  <c r="AA1181" i="11"/>
  <c r="Z1181" i="11"/>
  <c r="Y1181" i="11"/>
  <c r="X1181" i="11"/>
  <c r="AC1180" i="11"/>
  <c r="AB1180" i="11"/>
  <c r="AA1180" i="11"/>
  <c r="Z1180" i="11"/>
  <c r="Y1180" i="11"/>
  <c r="X1180" i="11"/>
  <c r="AC1179" i="11"/>
  <c r="AB1179" i="11"/>
  <c r="AA1179" i="11"/>
  <c r="Z1179" i="11"/>
  <c r="Y1179" i="11"/>
  <c r="X1179" i="11"/>
  <c r="AC1178" i="11"/>
  <c r="AB1178" i="11"/>
  <c r="AA1178" i="11"/>
  <c r="Z1178" i="11"/>
  <c r="Y1178" i="11"/>
  <c r="X1178" i="11"/>
  <c r="AC1177" i="11"/>
  <c r="AB1177" i="11"/>
  <c r="AA1177" i="11"/>
  <c r="Z1177" i="11"/>
  <c r="Y1177" i="11"/>
  <c r="X1177" i="11"/>
  <c r="AC1176" i="11"/>
  <c r="AB1176" i="11"/>
  <c r="AA1176" i="11"/>
  <c r="Z1176" i="11"/>
  <c r="Y1176" i="11"/>
  <c r="X1176" i="11"/>
  <c r="AC1175" i="11"/>
  <c r="AB1175" i="11"/>
  <c r="AA1175" i="11"/>
  <c r="Z1175" i="11"/>
  <c r="Y1175" i="11"/>
  <c r="X1175" i="11"/>
  <c r="AC1174" i="11"/>
  <c r="AB1174" i="11"/>
  <c r="AA1174" i="11"/>
  <c r="Z1174" i="11"/>
  <c r="Y1174" i="11"/>
  <c r="X1174" i="11"/>
  <c r="AC1173" i="11"/>
  <c r="AB1173" i="11"/>
  <c r="AA1173" i="11"/>
  <c r="Z1173" i="11"/>
  <c r="Y1173" i="11"/>
  <c r="X1173" i="11"/>
  <c r="AC1172" i="11"/>
  <c r="AB1172" i="11"/>
  <c r="AA1172" i="11"/>
  <c r="Z1172" i="11"/>
  <c r="Y1172" i="11"/>
  <c r="X1172" i="11"/>
  <c r="AC1171" i="11"/>
  <c r="AB1171" i="11"/>
  <c r="AA1171" i="11"/>
  <c r="Z1171" i="11"/>
  <c r="Y1171" i="11"/>
  <c r="X1171" i="11"/>
  <c r="AC1170" i="11"/>
  <c r="AB1170" i="11"/>
  <c r="AA1170" i="11"/>
  <c r="Z1170" i="11"/>
  <c r="Y1170" i="11"/>
  <c r="X1170" i="11"/>
  <c r="AC1169" i="11"/>
  <c r="AB1169" i="11"/>
  <c r="AA1169" i="11"/>
  <c r="Z1169" i="11"/>
  <c r="Y1169" i="11"/>
  <c r="X1169" i="11"/>
  <c r="AC1168" i="11"/>
  <c r="AB1168" i="11"/>
  <c r="AA1168" i="11"/>
  <c r="Z1168" i="11"/>
  <c r="Y1168" i="11"/>
  <c r="X1168" i="11"/>
  <c r="AC1167" i="11"/>
  <c r="AB1167" i="11"/>
  <c r="AA1167" i="11"/>
  <c r="Z1167" i="11"/>
  <c r="Y1167" i="11"/>
  <c r="X1167" i="11"/>
  <c r="AC1166" i="11"/>
  <c r="AB1166" i="11"/>
  <c r="AA1166" i="11"/>
  <c r="Z1166" i="11"/>
  <c r="Y1166" i="11"/>
  <c r="X1166" i="11"/>
  <c r="AC1165" i="11"/>
  <c r="AB1165" i="11"/>
  <c r="AA1165" i="11"/>
  <c r="Z1165" i="11"/>
  <c r="Y1165" i="11"/>
  <c r="X1165" i="11"/>
  <c r="AC1164" i="11"/>
  <c r="AB1164" i="11"/>
  <c r="AA1164" i="11"/>
  <c r="Z1164" i="11"/>
  <c r="Y1164" i="11"/>
  <c r="X1164" i="11"/>
  <c r="AC1163" i="11"/>
  <c r="AB1163" i="11"/>
  <c r="AA1163" i="11"/>
  <c r="Z1163" i="11"/>
  <c r="Y1163" i="11"/>
  <c r="X1163" i="11"/>
  <c r="AC1162" i="11"/>
  <c r="AB1162" i="11"/>
  <c r="AA1162" i="11"/>
  <c r="Z1162" i="11"/>
  <c r="Y1162" i="11"/>
  <c r="X1162" i="11"/>
  <c r="AC1161" i="11"/>
  <c r="AB1161" i="11"/>
  <c r="AA1161" i="11"/>
  <c r="Z1161" i="11"/>
  <c r="Y1161" i="11"/>
  <c r="X1161" i="11"/>
  <c r="AC1160" i="11"/>
  <c r="AB1160" i="11"/>
  <c r="AA1160" i="11"/>
  <c r="Z1160" i="11"/>
  <c r="Y1160" i="11"/>
  <c r="X1160" i="11"/>
  <c r="AC1159" i="11"/>
  <c r="AB1159" i="11"/>
  <c r="AA1159" i="11"/>
  <c r="Z1159" i="11"/>
  <c r="Y1159" i="11"/>
  <c r="X1159" i="11"/>
  <c r="AC1158" i="11"/>
  <c r="AB1158" i="11"/>
  <c r="AA1158" i="11"/>
  <c r="Z1158" i="11"/>
  <c r="Y1158" i="11"/>
  <c r="X1158" i="11"/>
  <c r="AC1157" i="11"/>
  <c r="AB1157" i="11"/>
  <c r="AA1157" i="11"/>
  <c r="Z1157" i="11"/>
  <c r="Y1157" i="11"/>
  <c r="X1157" i="11"/>
  <c r="AC1156" i="11"/>
  <c r="AB1156" i="11"/>
  <c r="AA1156" i="11"/>
  <c r="Z1156" i="11"/>
  <c r="Y1156" i="11"/>
  <c r="X1156" i="11"/>
  <c r="AC1155" i="11"/>
  <c r="AB1155" i="11"/>
  <c r="AA1155" i="11"/>
  <c r="Z1155" i="11"/>
  <c r="Y1155" i="11"/>
  <c r="X1155" i="11"/>
  <c r="AC1154" i="11"/>
  <c r="AB1154" i="11"/>
  <c r="AA1154" i="11"/>
  <c r="Z1154" i="11"/>
  <c r="Y1154" i="11"/>
  <c r="X1154" i="11"/>
  <c r="AC1153" i="11"/>
  <c r="AB1153" i="11"/>
  <c r="AA1153" i="11"/>
  <c r="Z1153" i="11"/>
  <c r="Y1153" i="11"/>
  <c r="X1153" i="11"/>
  <c r="AC1152" i="11"/>
  <c r="AB1152" i="11"/>
  <c r="AA1152" i="11"/>
  <c r="Z1152" i="11"/>
  <c r="Y1152" i="11"/>
  <c r="X1152" i="11"/>
  <c r="AC1151" i="11"/>
  <c r="AB1151" i="11"/>
  <c r="AA1151" i="11"/>
  <c r="Z1151" i="11"/>
  <c r="Y1151" i="11"/>
  <c r="X1151" i="11"/>
  <c r="AC1150" i="11"/>
  <c r="AB1150" i="11"/>
  <c r="AA1150" i="11"/>
  <c r="Z1150" i="11"/>
  <c r="Y1150" i="11"/>
  <c r="X1150" i="11"/>
  <c r="AC1149" i="11"/>
  <c r="AB1149" i="11"/>
  <c r="AA1149" i="11"/>
  <c r="Z1149" i="11"/>
  <c r="Y1149" i="11"/>
  <c r="X1149" i="11"/>
  <c r="AC1148" i="11"/>
  <c r="AB1148" i="11"/>
  <c r="AA1148" i="11"/>
  <c r="Z1148" i="11"/>
  <c r="Y1148" i="11"/>
  <c r="X1148" i="11"/>
  <c r="AC1147" i="11"/>
  <c r="AB1147" i="11"/>
  <c r="AA1147" i="11"/>
  <c r="Z1147" i="11"/>
  <c r="Y1147" i="11"/>
  <c r="X1147" i="11"/>
  <c r="AC1146" i="11"/>
  <c r="AB1146" i="11"/>
  <c r="AA1146" i="11"/>
  <c r="Z1146" i="11"/>
  <c r="Y1146" i="11"/>
  <c r="X1146" i="11"/>
  <c r="AC1145" i="11"/>
  <c r="AB1145" i="11"/>
  <c r="AA1145" i="11"/>
  <c r="Z1145" i="11"/>
  <c r="Y1145" i="11"/>
  <c r="X1145" i="11"/>
  <c r="AC1144" i="11"/>
  <c r="AB1144" i="11"/>
  <c r="AA1144" i="11"/>
  <c r="Z1144" i="11"/>
  <c r="Y1144" i="11"/>
  <c r="X1144" i="11"/>
  <c r="AC1143" i="11"/>
  <c r="AB1143" i="11"/>
  <c r="AA1143" i="11"/>
  <c r="Z1143" i="11"/>
  <c r="Y1143" i="11"/>
  <c r="X1143" i="11"/>
  <c r="AC1142" i="11"/>
  <c r="AB1142" i="11"/>
  <c r="AA1142" i="11"/>
  <c r="Z1142" i="11"/>
  <c r="Y1142" i="11"/>
  <c r="X1142" i="11"/>
  <c r="AC1141" i="11"/>
  <c r="AB1141" i="11"/>
  <c r="AA1141" i="11"/>
  <c r="Z1141" i="11"/>
  <c r="Y1141" i="11"/>
  <c r="X1141" i="11"/>
  <c r="AC1140" i="11"/>
  <c r="AB1140" i="11"/>
  <c r="AA1140" i="11"/>
  <c r="Z1140" i="11"/>
  <c r="Y1140" i="11"/>
  <c r="X1140" i="11"/>
  <c r="AC1139" i="11"/>
  <c r="AB1139" i="11"/>
  <c r="AA1139" i="11"/>
  <c r="Z1139" i="11"/>
  <c r="Y1139" i="11"/>
  <c r="X1139" i="11"/>
  <c r="AC1138" i="11"/>
  <c r="AB1138" i="11"/>
  <c r="AA1138" i="11"/>
  <c r="Z1138" i="11"/>
  <c r="Y1138" i="11"/>
  <c r="X1138" i="11"/>
  <c r="AC1137" i="11"/>
  <c r="AB1137" i="11"/>
  <c r="AA1137" i="11"/>
  <c r="Z1137" i="11"/>
  <c r="Y1137" i="11"/>
  <c r="X1137" i="11"/>
  <c r="AC1136" i="11"/>
  <c r="AB1136" i="11"/>
  <c r="AA1136" i="11"/>
  <c r="Z1136" i="11"/>
  <c r="Y1136" i="11"/>
  <c r="X1136" i="11"/>
  <c r="AC1135" i="11"/>
  <c r="AB1135" i="11"/>
  <c r="AA1135" i="11"/>
  <c r="Z1135" i="11"/>
  <c r="Y1135" i="11"/>
  <c r="X1135" i="11"/>
  <c r="AC1134" i="11"/>
  <c r="AB1134" i="11"/>
  <c r="AA1134" i="11"/>
  <c r="Z1134" i="11"/>
  <c r="Y1134" i="11"/>
  <c r="X1134" i="11"/>
  <c r="AC1133" i="11"/>
  <c r="AB1133" i="11"/>
  <c r="AA1133" i="11"/>
  <c r="Z1133" i="11"/>
  <c r="Y1133" i="11"/>
  <c r="X1133" i="11"/>
  <c r="AC1132" i="11"/>
  <c r="AB1132" i="11"/>
  <c r="AA1132" i="11"/>
  <c r="Z1132" i="11"/>
  <c r="Y1132" i="11"/>
  <c r="X1132" i="11"/>
  <c r="AC1131" i="11"/>
  <c r="AB1131" i="11"/>
  <c r="AA1131" i="11"/>
  <c r="Z1131" i="11"/>
  <c r="Y1131" i="11"/>
  <c r="X1131" i="11"/>
  <c r="AC1130" i="11"/>
  <c r="AB1130" i="11"/>
  <c r="AA1130" i="11"/>
  <c r="Z1130" i="11"/>
  <c r="Y1130" i="11"/>
  <c r="X1130" i="11"/>
  <c r="AC1129" i="11"/>
  <c r="AB1129" i="11"/>
  <c r="AA1129" i="11"/>
  <c r="Z1129" i="11"/>
  <c r="Y1129" i="11"/>
  <c r="X1129" i="11"/>
  <c r="AC1128" i="11"/>
  <c r="AB1128" i="11"/>
  <c r="AA1128" i="11"/>
  <c r="Z1128" i="11"/>
  <c r="Y1128" i="11"/>
  <c r="X1128" i="11"/>
  <c r="AC1127" i="11"/>
  <c r="AB1127" i="11"/>
  <c r="AA1127" i="11"/>
  <c r="Z1127" i="11"/>
  <c r="Y1127" i="11"/>
  <c r="X1127" i="11"/>
  <c r="AC1126" i="11"/>
  <c r="AB1126" i="11"/>
  <c r="AA1126" i="11"/>
  <c r="Z1126" i="11"/>
  <c r="Y1126" i="11"/>
  <c r="X1126" i="11"/>
  <c r="AC1125" i="11"/>
  <c r="AB1125" i="11"/>
  <c r="AA1125" i="11"/>
  <c r="Z1125" i="11"/>
  <c r="Y1125" i="11"/>
  <c r="X1125" i="11"/>
  <c r="AC1124" i="11"/>
  <c r="AB1124" i="11"/>
  <c r="AA1124" i="11"/>
  <c r="Z1124" i="11"/>
  <c r="Y1124" i="11"/>
  <c r="X1124" i="11"/>
  <c r="AC1123" i="11"/>
  <c r="AB1123" i="11"/>
  <c r="AA1123" i="11"/>
  <c r="Z1123" i="11"/>
  <c r="Y1123" i="11"/>
  <c r="X1123" i="11"/>
  <c r="AC1122" i="11"/>
  <c r="AB1122" i="11"/>
  <c r="AA1122" i="11"/>
  <c r="Z1122" i="11"/>
  <c r="Y1122" i="11"/>
  <c r="X1122" i="11"/>
  <c r="AC1121" i="11"/>
  <c r="AB1121" i="11"/>
  <c r="AA1121" i="11"/>
  <c r="Z1121" i="11"/>
  <c r="Y1121" i="11"/>
  <c r="X1121" i="11"/>
  <c r="AC1120" i="11"/>
  <c r="AB1120" i="11"/>
  <c r="AA1120" i="11"/>
  <c r="Z1120" i="11"/>
  <c r="Y1120" i="11"/>
  <c r="X1120" i="11"/>
  <c r="AC1119" i="11"/>
  <c r="AB1119" i="11"/>
  <c r="AA1119" i="11"/>
  <c r="Z1119" i="11"/>
  <c r="Y1119" i="11"/>
  <c r="X1119" i="11"/>
  <c r="AC1118" i="11"/>
  <c r="AB1118" i="11"/>
  <c r="AA1118" i="11"/>
  <c r="Z1118" i="11"/>
  <c r="Y1118" i="11"/>
  <c r="X1118" i="11"/>
  <c r="AC1117" i="11"/>
  <c r="AB1117" i="11"/>
  <c r="AA1117" i="11"/>
  <c r="Z1117" i="11"/>
  <c r="Y1117" i="11"/>
  <c r="X1117" i="11"/>
  <c r="AC1116" i="11"/>
  <c r="AB1116" i="11"/>
  <c r="AA1116" i="11"/>
  <c r="Z1116" i="11"/>
  <c r="Y1116" i="11"/>
  <c r="X1116" i="11"/>
  <c r="AC1115" i="11"/>
  <c r="AB1115" i="11"/>
  <c r="AA1115" i="11"/>
  <c r="Z1115" i="11"/>
  <c r="Y1115" i="11"/>
  <c r="X1115" i="11"/>
  <c r="AC1114" i="11"/>
  <c r="AB1114" i="11"/>
  <c r="AA1114" i="11"/>
  <c r="Z1114" i="11"/>
  <c r="Y1114" i="11"/>
  <c r="X1114" i="11"/>
  <c r="AC1113" i="11"/>
  <c r="AB1113" i="11"/>
  <c r="AA1113" i="11"/>
  <c r="Z1113" i="11"/>
  <c r="Y1113" i="11"/>
  <c r="X1113" i="11"/>
  <c r="AC1112" i="11"/>
  <c r="AB1112" i="11"/>
  <c r="AA1112" i="11"/>
  <c r="Z1112" i="11"/>
  <c r="Y1112" i="11"/>
  <c r="X1112" i="11"/>
  <c r="AC1111" i="11"/>
  <c r="AB1111" i="11"/>
  <c r="AA1111" i="11"/>
  <c r="Z1111" i="11"/>
  <c r="Y1111" i="11"/>
  <c r="X1111" i="11"/>
  <c r="AC1110" i="11"/>
  <c r="AB1110" i="11"/>
  <c r="AA1110" i="11"/>
  <c r="Z1110" i="11"/>
  <c r="Y1110" i="11"/>
  <c r="X1110" i="11"/>
  <c r="AC1109" i="11"/>
  <c r="AB1109" i="11"/>
  <c r="AA1109" i="11"/>
  <c r="Z1109" i="11"/>
  <c r="Y1109" i="11"/>
  <c r="X1109" i="11"/>
  <c r="AC1108" i="11"/>
  <c r="AB1108" i="11"/>
  <c r="AA1108" i="11"/>
  <c r="Z1108" i="11"/>
  <c r="Y1108" i="11"/>
  <c r="X1108" i="11"/>
  <c r="AC1107" i="11"/>
  <c r="AB1107" i="11"/>
  <c r="AA1107" i="11"/>
  <c r="Z1107" i="11"/>
  <c r="Y1107" i="11"/>
  <c r="X1107" i="11"/>
  <c r="AC1106" i="11"/>
  <c r="AB1106" i="11"/>
  <c r="AA1106" i="11"/>
  <c r="Z1106" i="11"/>
  <c r="Y1106" i="11"/>
  <c r="X1106" i="11"/>
  <c r="AC1105" i="11"/>
  <c r="AB1105" i="11"/>
  <c r="AA1105" i="11"/>
  <c r="Z1105" i="11"/>
  <c r="Y1105" i="11"/>
  <c r="X1105" i="11"/>
  <c r="AC1104" i="11"/>
  <c r="AB1104" i="11"/>
  <c r="AA1104" i="11"/>
  <c r="Z1104" i="11"/>
  <c r="Y1104" i="11"/>
  <c r="X1104" i="11"/>
  <c r="AC1103" i="11"/>
  <c r="AB1103" i="11"/>
  <c r="AA1103" i="11"/>
  <c r="Z1103" i="11"/>
  <c r="Y1103" i="11"/>
  <c r="X1103" i="11"/>
  <c r="AC1102" i="11"/>
  <c r="AB1102" i="11"/>
  <c r="AA1102" i="11"/>
  <c r="Z1102" i="11"/>
  <c r="Y1102" i="11"/>
  <c r="X1102" i="11"/>
  <c r="AC1101" i="11"/>
  <c r="AB1101" i="11"/>
  <c r="AA1101" i="11"/>
  <c r="Z1101" i="11"/>
  <c r="Y1101" i="11"/>
  <c r="X1101" i="11"/>
  <c r="AC1100" i="11"/>
  <c r="AB1100" i="11"/>
  <c r="AA1100" i="11"/>
  <c r="Z1100" i="11"/>
  <c r="Y1100" i="11"/>
  <c r="X1100" i="11"/>
  <c r="AC1099" i="11"/>
  <c r="AB1099" i="11"/>
  <c r="AA1099" i="11"/>
  <c r="Z1099" i="11"/>
  <c r="Y1099" i="11"/>
  <c r="X1099" i="11"/>
  <c r="AC1098" i="11"/>
  <c r="AB1098" i="11"/>
  <c r="AA1098" i="11"/>
  <c r="Z1098" i="11"/>
  <c r="Y1098" i="11"/>
  <c r="X1098" i="11"/>
  <c r="AC1097" i="11"/>
  <c r="AB1097" i="11"/>
  <c r="AA1097" i="11"/>
  <c r="Z1097" i="11"/>
  <c r="Y1097" i="11"/>
  <c r="X1097" i="11"/>
  <c r="AC1096" i="11"/>
  <c r="AB1096" i="11"/>
  <c r="AA1096" i="11"/>
  <c r="Z1096" i="11"/>
  <c r="Y1096" i="11"/>
  <c r="X1096" i="11"/>
  <c r="AC1095" i="11"/>
  <c r="AB1095" i="11"/>
  <c r="AA1095" i="11"/>
  <c r="Z1095" i="11"/>
  <c r="Y1095" i="11"/>
  <c r="X1095" i="11"/>
  <c r="AC1094" i="11"/>
  <c r="AB1094" i="11"/>
  <c r="AA1094" i="11"/>
  <c r="Z1094" i="11"/>
  <c r="Y1094" i="11"/>
  <c r="X1094" i="11"/>
  <c r="AC1093" i="11"/>
  <c r="AB1093" i="11"/>
  <c r="AA1093" i="11"/>
  <c r="Z1093" i="11"/>
  <c r="Y1093" i="11"/>
  <c r="X1093" i="11"/>
  <c r="AC1092" i="11"/>
  <c r="AB1092" i="11"/>
  <c r="AA1092" i="11"/>
  <c r="Z1092" i="11"/>
  <c r="Y1092" i="11"/>
  <c r="X1092" i="11"/>
  <c r="AC1091" i="11"/>
  <c r="AB1091" i="11"/>
  <c r="AA1091" i="11"/>
  <c r="Z1091" i="11"/>
  <c r="Y1091" i="11"/>
  <c r="X1091" i="11"/>
  <c r="AC1090" i="11"/>
  <c r="AB1090" i="11"/>
  <c r="AA1090" i="11"/>
  <c r="Z1090" i="11"/>
  <c r="Y1090" i="11"/>
  <c r="X1090" i="11"/>
  <c r="AC1089" i="11"/>
  <c r="AB1089" i="11"/>
  <c r="AA1089" i="11"/>
  <c r="Z1089" i="11"/>
  <c r="Y1089" i="11"/>
  <c r="X1089" i="11"/>
  <c r="AC1088" i="11"/>
  <c r="AB1088" i="11"/>
  <c r="AA1088" i="11"/>
  <c r="Z1088" i="11"/>
  <c r="Y1088" i="11"/>
  <c r="X1088" i="11"/>
  <c r="AC1087" i="11"/>
  <c r="AB1087" i="11"/>
  <c r="AA1087" i="11"/>
  <c r="Z1087" i="11"/>
  <c r="Y1087" i="11"/>
  <c r="X1087" i="11"/>
  <c r="AC1086" i="11"/>
  <c r="AB1086" i="11"/>
  <c r="AA1086" i="11"/>
  <c r="Z1086" i="11"/>
  <c r="Y1086" i="11"/>
  <c r="X1086" i="11"/>
  <c r="AC1085" i="11"/>
  <c r="AB1085" i="11"/>
  <c r="AA1085" i="11"/>
  <c r="Z1085" i="11"/>
  <c r="Y1085" i="11"/>
  <c r="X1085" i="11"/>
  <c r="AC1084" i="11"/>
  <c r="AB1084" i="11"/>
  <c r="AA1084" i="11"/>
  <c r="Z1084" i="11"/>
  <c r="Y1084" i="11"/>
  <c r="X1084" i="11"/>
  <c r="AC1083" i="11"/>
  <c r="AB1083" i="11"/>
  <c r="AA1083" i="11"/>
  <c r="Z1083" i="11"/>
  <c r="Y1083" i="11"/>
  <c r="X1083" i="11"/>
  <c r="AC1082" i="11"/>
  <c r="AB1082" i="11"/>
  <c r="AA1082" i="11"/>
  <c r="Z1082" i="11"/>
  <c r="Y1082" i="11"/>
  <c r="X1082" i="11"/>
  <c r="AC1081" i="11"/>
  <c r="AB1081" i="11"/>
  <c r="AA1081" i="11"/>
  <c r="Z1081" i="11"/>
  <c r="Y1081" i="11"/>
  <c r="X1081" i="11"/>
  <c r="AC1080" i="11"/>
  <c r="AB1080" i="11"/>
  <c r="AA1080" i="11"/>
  <c r="Z1080" i="11"/>
  <c r="Y1080" i="11"/>
  <c r="X1080" i="11"/>
  <c r="AC1079" i="11"/>
  <c r="AB1079" i="11"/>
  <c r="AA1079" i="11"/>
  <c r="Z1079" i="11"/>
  <c r="Y1079" i="11"/>
  <c r="X1079" i="11"/>
  <c r="AC1078" i="11"/>
  <c r="AB1078" i="11"/>
  <c r="AA1078" i="11"/>
  <c r="Z1078" i="11"/>
  <c r="Y1078" i="11"/>
  <c r="X1078" i="11"/>
  <c r="AC1077" i="11"/>
  <c r="AB1077" i="11"/>
  <c r="AA1077" i="11"/>
  <c r="Z1077" i="11"/>
  <c r="Y1077" i="11"/>
  <c r="X1077" i="11"/>
  <c r="AC1076" i="11"/>
  <c r="AB1076" i="11"/>
  <c r="AA1076" i="11"/>
  <c r="Z1076" i="11"/>
  <c r="Y1076" i="11"/>
  <c r="X1076" i="11"/>
  <c r="AC1075" i="11"/>
  <c r="AB1075" i="11"/>
  <c r="AA1075" i="11"/>
  <c r="Z1075" i="11"/>
  <c r="Y1075" i="11"/>
  <c r="X1075" i="11"/>
  <c r="AC1074" i="11"/>
  <c r="AB1074" i="11"/>
  <c r="AA1074" i="11"/>
  <c r="Z1074" i="11"/>
  <c r="Y1074" i="11"/>
  <c r="X1074" i="11"/>
  <c r="AC1073" i="11"/>
  <c r="AB1073" i="11"/>
  <c r="AA1073" i="11"/>
  <c r="Z1073" i="11"/>
  <c r="Y1073" i="11"/>
  <c r="X1073" i="11"/>
  <c r="AC1072" i="11"/>
  <c r="AB1072" i="11"/>
  <c r="AA1072" i="11"/>
  <c r="Z1072" i="11"/>
  <c r="Y1072" i="11"/>
  <c r="X1072" i="11"/>
  <c r="AC1071" i="11"/>
  <c r="AB1071" i="11"/>
  <c r="AA1071" i="11"/>
  <c r="Z1071" i="11"/>
  <c r="Y1071" i="11"/>
  <c r="X1071" i="11"/>
  <c r="AC1070" i="11"/>
  <c r="AB1070" i="11"/>
  <c r="AA1070" i="11"/>
  <c r="Z1070" i="11"/>
  <c r="Y1070" i="11"/>
  <c r="X1070" i="11"/>
  <c r="AC1069" i="11"/>
  <c r="AB1069" i="11"/>
  <c r="AA1069" i="11"/>
  <c r="Z1069" i="11"/>
  <c r="Y1069" i="11"/>
  <c r="X1069" i="11"/>
  <c r="AC1068" i="11"/>
  <c r="AB1068" i="11"/>
  <c r="AA1068" i="11"/>
  <c r="Z1068" i="11"/>
  <c r="Y1068" i="11"/>
  <c r="X1068" i="11"/>
  <c r="AC1067" i="11"/>
  <c r="AB1067" i="11"/>
  <c r="AA1067" i="11"/>
  <c r="Z1067" i="11"/>
  <c r="Y1067" i="11"/>
  <c r="X1067" i="11"/>
  <c r="AC1066" i="11"/>
  <c r="AB1066" i="11"/>
  <c r="AA1066" i="11"/>
  <c r="Z1066" i="11"/>
  <c r="Y1066" i="11"/>
  <c r="X1066" i="11"/>
  <c r="AC1065" i="11"/>
  <c r="AB1065" i="11"/>
  <c r="AA1065" i="11"/>
  <c r="Z1065" i="11"/>
  <c r="Y1065" i="11"/>
  <c r="X1065" i="11"/>
  <c r="AC1064" i="11"/>
  <c r="AB1064" i="11"/>
  <c r="AA1064" i="11"/>
  <c r="Z1064" i="11"/>
  <c r="Y1064" i="11"/>
  <c r="X1064" i="11"/>
  <c r="AC1063" i="11"/>
  <c r="AB1063" i="11"/>
  <c r="AA1063" i="11"/>
  <c r="Z1063" i="11"/>
  <c r="Y1063" i="11"/>
  <c r="X1063" i="11"/>
  <c r="AC1062" i="11"/>
  <c r="AB1062" i="11"/>
  <c r="AA1062" i="11"/>
  <c r="Z1062" i="11"/>
  <c r="Y1062" i="11"/>
  <c r="X1062" i="11"/>
  <c r="AC1061" i="11"/>
  <c r="AB1061" i="11"/>
  <c r="AA1061" i="11"/>
  <c r="Z1061" i="11"/>
  <c r="Y1061" i="11"/>
  <c r="X1061" i="11"/>
  <c r="AC1060" i="11"/>
  <c r="AB1060" i="11"/>
  <c r="AA1060" i="11"/>
  <c r="Z1060" i="11"/>
  <c r="Y1060" i="11"/>
  <c r="X1060" i="11"/>
  <c r="AC1059" i="11"/>
  <c r="AB1059" i="11"/>
  <c r="AA1059" i="11"/>
  <c r="Z1059" i="11"/>
  <c r="Y1059" i="11"/>
  <c r="X1059" i="11"/>
  <c r="AC1058" i="11"/>
  <c r="AB1058" i="11"/>
  <c r="AA1058" i="11"/>
  <c r="Z1058" i="11"/>
  <c r="Y1058" i="11"/>
  <c r="X1058" i="11"/>
  <c r="AC1057" i="11"/>
  <c r="AB1057" i="11"/>
  <c r="AA1057" i="11"/>
  <c r="Z1057" i="11"/>
  <c r="Y1057" i="11"/>
  <c r="X1057" i="11"/>
  <c r="AC1056" i="11"/>
  <c r="AB1056" i="11"/>
  <c r="AA1056" i="11"/>
  <c r="Z1056" i="11"/>
  <c r="Y1056" i="11"/>
  <c r="X1056" i="11"/>
  <c r="AC1055" i="11"/>
  <c r="AB1055" i="11"/>
  <c r="AA1055" i="11"/>
  <c r="Z1055" i="11"/>
  <c r="Y1055" i="11"/>
  <c r="X1055" i="11"/>
  <c r="AC1054" i="11"/>
  <c r="AB1054" i="11"/>
  <c r="AA1054" i="11"/>
  <c r="Z1054" i="11"/>
  <c r="Y1054" i="11"/>
  <c r="X1054" i="11"/>
  <c r="AC1053" i="11"/>
  <c r="AB1053" i="11"/>
  <c r="AA1053" i="11"/>
  <c r="Z1053" i="11"/>
  <c r="Y1053" i="11"/>
  <c r="X1053" i="11"/>
  <c r="AC1052" i="11"/>
  <c r="AB1052" i="11"/>
  <c r="AA1052" i="11"/>
  <c r="Z1052" i="11"/>
  <c r="Y1052" i="11"/>
  <c r="X1052" i="11"/>
  <c r="AC1051" i="11"/>
  <c r="AB1051" i="11"/>
  <c r="AA1051" i="11"/>
  <c r="Z1051" i="11"/>
  <c r="Y1051" i="11"/>
  <c r="X1051" i="11"/>
  <c r="AC1050" i="11"/>
  <c r="AB1050" i="11"/>
  <c r="AA1050" i="11"/>
  <c r="Z1050" i="11"/>
  <c r="Y1050" i="11"/>
  <c r="X1050" i="11"/>
  <c r="AC1049" i="11"/>
  <c r="AB1049" i="11"/>
  <c r="AA1049" i="11"/>
  <c r="Z1049" i="11"/>
  <c r="Y1049" i="11"/>
  <c r="X1049" i="11"/>
  <c r="AC1048" i="11"/>
  <c r="AB1048" i="11"/>
  <c r="AA1048" i="11"/>
  <c r="Z1048" i="11"/>
  <c r="Y1048" i="11"/>
  <c r="X1048" i="11"/>
  <c r="AC1047" i="11"/>
  <c r="AB1047" i="11"/>
  <c r="AA1047" i="11"/>
  <c r="Z1047" i="11"/>
  <c r="Y1047" i="11"/>
  <c r="X1047" i="11"/>
  <c r="AC1046" i="11"/>
  <c r="AB1046" i="11"/>
  <c r="AA1046" i="11"/>
  <c r="Z1046" i="11"/>
  <c r="Y1046" i="11"/>
  <c r="X1046" i="11"/>
  <c r="AC1045" i="11"/>
  <c r="AB1045" i="11"/>
  <c r="AA1045" i="11"/>
  <c r="Z1045" i="11"/>
  <c r="Y1045" i="11"/>
  <c r="X1045" i="11"/>
  <c r="AC1044" i="11"/>
  <c r="AB1044" i="11"/>
  <c r="AA1044" i="11"/>
  <c r="Z1044" i="11"/>
  <c r="Y1044" i="11"/>
  <c r="X1044" i="11"/>
  <c r="AC1043" i="11"/>
  <c r="AB1043" i="11"/>
  <c r="AA1043" i="11"/>
  <c r="Z1043" i="11"/>
  <c r="Y1043" i="11"/>
  <c r="X1043" i="11"/>
  <c r="AC1042" i="11"/>
  <c r="AB1042" i="11"/>
  <c r="AA1042" i="11"/>
  <c r="Z1042" i="11"/>
  <c r="Y1042" i="11"/>
  <c r="X1042" i="11"/>
  <c r="AC1041" i="11"/>
  <c r="AB1041" i="11"/>
  <c r="AA1041" i="11"/>
  <c r="Z1041" i="11"/>
  <c r="Y1041" i="11"/>
  <c r="X1041" i="11"/>
  <c r="AC1040" i="11"/>
  <c r="AB1040" i="11"/>
  <c r="AA1040" i="11"/>
  <c r="Z1040" i="11"/>
  <c r="Y1040" i="11"/>
  <c r="X1040" i="11"/>
  <c r="AC1039" i="11"/>
  <c r="AB1039" i="11"/>
  <c r="AA1039" i="11"/>
  <c r="Z1039" i="11"/>
  <c r="Y1039" i="11"/>
  <c r="X1039" i="11"/>
  <c r="AC1038" i="11"/>
  <c r="AB1038" i="11"/>
  <c r="AA1038" i="11"/>
  <c r="Z1038" i="11"/>
  <c r="Y1038" i="11"/>
  <c r="X1038" i="11"/>
  <c r="AC1037" i="11"/>
  <c r="AB1037" i="11"/>
  <c r="AA1037" i="11"/>
  <c r="Z1037" i="11"/>
  <c r="Y1037" i="11"/>
  <c r="X1037" i="11"/>
  <c r="AC1036" i="11"/>
  <c r="AB1036" i="11"/>
  <c r="AA1036" i="11"/>
  <c r="Z1036" i="11"/>
  <c r="Y1036" i="11"/>
  <c r="X1036" i="11"/>
  <c r="AC1035" i="11"/>
  <c r="AB1035" i="11"/>
  <c r="AA1035" i="11"/>
  <c r="Z1035" i="11"/>
  <c r="Y1035" i="11"/>
  <c r="X1035" i="11"/>
  <c r="AC1034" i="11"/>
  <c r="AB1034" i="11"/>
  <c r="AA1034" i="11"/>
  <c r="Z1034" i="11"/>
  <c r="Y1034" i="11"/>
  <c r="X1034" i="11"/>
  <c r="AC1033" i="11"/>
  <c r="AB1033" i="11"/>
  <c r="AA1033" i="11"/>
  <c r="Z1033" i="11"/>
  <c r="Y1033" i="11"/>
  <c r="X1033" i="11"/>
  <c r="AC1032" i="11"/>
  <c r="AB1032" i="11"/>
  <c r="AA1032" i="11"/>
  <c r="Z1032" i="11"/>
  <c r="Y1032" i="11"/>
  <c r="X1032" i="11"/>
  <c r="AC1031" i="11"/>
  <c r="AB1031" i="11"/>
  <c r="AA1031" i="11"/>
  <c r="Z1031" i="11"/>
  <c r="Y1031" i="11"/>
  <c r="X1031" i="11"/>
  <c r="AC1030" i="11"/>
  <c r="AB1030" i="11"/>
  <c r="AA1030" i="11"/>
  <c r="Z1030" i="11"/>
  <c r="Y1030" i="11"/>
  <c r="X1030" i="11"/>
  <c r="AC1029" i="11"/>
  <c r="AB1029" i="11"/>
  <c r="AA1029" i="11"/>
  <c r="Z1029" i="11"/>
  <c r="Y1029" i="11"/>
  <c r="X1029" i="11"/>
  <c r="AC1028" i="11"/>
  <c r="AB1028" i="11"/>
  <c r="AA1028" i="11"/>
  <c r="Z1028" i="11"/>
  <c r="Y1028" i="11"/>
  <c r="X1028" i="11"/>
  <c r="AC1027" i="11"/>
  <c r="AB1027" i="11"/>
  <c r="AA1027" i="11"/>
  <c r="Z1027" i="11"/>
  <c r="Y1027" i="11"/>
  <c r="X1027" i="11"/>
  <c r="AC1026" i="11"/>
  <c r="AB1026" i="11"/>
  <c r="AA1026" i="11"/>
  <c r="Z1026" i="11"/>
  <c r="Y1026" i="11"/>
  <c r="X1026" i="11"/>
  <c r="AC1025" i="11"/>
  <c r="AB1025" i="11"/>
  <c r="AA1025" i="11"/>
  <c r="Z1025" i="11"/>
  <c r="Y1025" i="11"/>
  <c r="X1025" i="11"/>
  <c r="AC1024" i="11"/>
  <c r="AB1024" i="11"/>
  <c r="AA1024" i="11"/>
  <c r="Z1024" i="11"/>
  <c r="Y1024" i="11"/>
  <c r="X1024" i="11"/>
  <c r="AC1023" i="11"/>
  <c r="AB1023" i="11"/>
  <c r="AA1023" i="11"/>
  <c r="Z1023" i="11"/>
  <c r="Y1023" i="11"/>
  <c r="X1023" i="11"/>
  <c r="AC1022" i="11"/>
  <c r="AB1022" i="11"/>
  <c r="AA1022" i="11"/>
  <c r="Z1022" i="11"/>
  <c r="Y1022" i="11"/>
  <c r="X1022" i="11"/>
  <c r="AC1021" i="11"/>
  <c r="AB1021" i="11"/>
  <c r="AA1021" i="11"/>
  <c r="Z1021" i="11"/>
  <c r="Y1021" i="11"/>
  <c r="X1021" i="11"/>
  <c r="AC1020" i="11"/>
  <c r="AB1020" i="11"/>
  <c r="AA1020" i="11"/>
  <c r="Z1020" i="11"/>
  <c r="Y1020" i="11"/>
  <c r="X1020" i="11"/>
  <c r="AC1019" i="11"/>
  <c r="AB1019" i="11"/>
  <c r="AA1019" i="11"/>
  <c r="Z1019" i="11"/>
  <c r="Y1019" i="11"/>
  <c r="X1019" i="11"/>
  <c r="AC1018" i="11"/>
  <c r="AB1018" i="11"/>
  <c r="AA1018" i="11"/>
  <c r="Z1018" i="11"/>
  <c r="Y1018" i="11"/>
  <c r="X1018" i="11"/>
  <c r="AC1017" i="11"/>
  <c r="AB1017" i="11"/>
  <c r="AA1017" i="11"/>
  <c r="Z1017" i="11"/>
  <c r="Y1017" i="11"/>
  <c r="X1017" i="11"/>
  <c r="AC1016" i="11"/>
  <c r="AB1016" i="11"/>
  <c r="AA1016" i="11"/>
  <c r="Z1016" i="11"/>
  <c r="Y1016" i="11"/>
  <c r="X1016" i="11"/>
  <c r="AC1015" i="11"/>
  <c r="AB1015" i="11"/>
  <c r="AA1015" i="11"/>
  <c r="Z1015" i="11"/>
  <c r="Y1015" i="11"/>
  <c r="X1015" i="11"/>
  <c r="AC1014" i="11"/>
  <c r="AB1014" i="11"/>
  <c r="AA1014" i="11"/>
  <c r="Z1014" i="11"/>
  <c r="Y1014" i="11"/>
  <c r="X1014" i="11"/>
  <c r="AC1013" i="11"/>
  <c r="AB1013" i="11"/>
  <c r="AA1013" i="11"/>
  <c r="Z1013" i="11"/>
  <c r="Y1013" i="11"/>
  <c r="X1013" i="11"/>
  <c r="AC1012" i="11"/>
  <c r="AB1012" i="11"/>
  <c r="AA1012" i="11"/>
  <c r="Z1012" i="11"/>
  <c r="Y1012" i="11"/>
  <c r="X1012" i="11"/>
  <c r="AC1011" i="11"/>
  <c r="AB1011" i="11"/>
  <c r="AA1011" i="11"/>
  <c r="Z1011" i="11"/>
  <c r="Y1011" i="11"/>
  <c r="X1011" i="11"/>
  <c r="AC1010" i="11"/>
  <c r="AB1010" i="11"/>
  <c r="AA1010" i="11"/>
  <c r="Z1010" i="11"/>
  <c r="Y1010" i="11"/>
  <c r="X1010" i="11"/>
  <c r="AC1009" i="11"/>
  <c r="AB1009" i="11"/>
  <c r="AA1009" i="11"/>
  <c r="Z1009" i="11"/>
  <c r="Y1009" i="11"/>
  <c r="X1009" i="11"/>
  <c r="AC1008" i="11"/>
  <c r="AB1008" i="11"/>
  <c r="AA1008" i="11"/>
  <c r="Z1008" i="11"/>
  <c r="Y1008" i="11"/>
  <c r="X1008" i="11"/>
  <c r="AC1007" i="11"/>
  <c r="AB1007" i="11"/>
  <c r="AA1007" i="11"/>
  <c r="Z1007" i="11"/>
  <c r="Y1007" i="11"/>
  <c r="X1007" i="11"/>
  <c r="AC1006" i="11"/>
  <c r="AB1006" i="11"/>
  <c r="AA1006" i="11"/>
  <c r="Z1006" i="11"/>
  <c r="Y1006" i="11"/>
  <c r="X1006" i="11"/>
  <c r="AC1005" i="11"/>
  <c r="AB1005" i="11"/>
  <c r="AA1005" i="11"/>
  <c r="Z1005" i="11"/>
  <c r="Y1005" i="11"/>
  <c r="X1005" i="11"/>
  <c r="AC1004" i="11"/>
  <c r="AB1004" i="11"/>
  <c r="AA1004" i="11"/>
  <c r="Z1004" i="11"/>
  <c r="Y1004" i="11"/>
  <c r="X1004" i="11"/>
  <c r="AC1003" i="11"/>
  <c r="AB1003" i="11"/>
  <c r="AA1003" i="11"/>
  <c r="Z1003" i="11"/>
  <c r="Y1003" i="11"/>
  <c r="X1003" i="11"/>
  <c r="AC1002" i="11"/>
  <c r="AB1002" i="11"/>
  <c r="AA1002" i="11"/>
  <c r="Z1002" i="11"/>
  <c r="Y1002" i="11"/>
  <c r="X1002" i="11"/>
  <c r="AC1001" i="11"/>
  <c r="AB1001" i="11"/>
  <c r="AA1001" i="11"/>
  <c r="Z1001" i="11"/>
  <c r="Y1001" i="11"/>
  <c r="X1001" i="11"/>
  <c r="AC1000" i="11"/>
  <c r="AB1000" i="11"/>
  <c r="AA1000" i="11"/>
  <c r="Z1000" i="11"/>
  <c r="Y1000" i="11"/>
  <c r="X1000" i="11"/>
  <c r="AC999" i="11"/>
  <c r="AB999" i="11"/>
  <c r="AA999" i="11"/>
  <c r="Z999" i="11"/>
  <c r="Y999" i="11"/>
  <c r="X999" i="11"/>
  <c r="AC998" i="11"/>
  <c r="AB998" i="11"/>
  <c r="AA998" i="11"/>
  <c r="Z998" i="11"/>
  <c r="Y998" i="11"/>
  <c r="X998" i="11"/>
  <c r="AC997" i="11"/>
  <c r="AB997" i="11"/>
  <c r="AA997" i="11"/>
  <c r="Z997" i="11"/>
  <c r="Y997" i="11"/>
  <c r="X997" i="11"/>
  <c r="AC996" i="11"/>
  <c r="AB996" i="11"/>
  <c r="AA996" i="11"/>
  <c r="Z996" i="11"/>
  <c r="Y996" i="11"/>
  <c r="X996" i="11"/>
  <c r="AC995" i="11"/>
  <c r="AB995" i="11"/>
  <c r="AA995" i="11"/>
  <c r="Z995" i="11"/>
  <c r="Y995" i="11"/>
  <c r="X995" i="11"/>
  <c r="AC994" i="11"/>
  <c r="AB994" i="11"/>
  <c r="AA994" i="11"/>
  <c r="Z994" i="11"/>
  <c r="Y994" i="11"/>
  <c r="X994" i="11"/>
  <c r="AC993" i="11"/>
  <c r="AB993" i="11"/>
  <c r="AA993" i="11"/>
  <c r="Z993" i="11"/>
  <c r="Y993" i="11"/>
  <c r="X993" i="11"/>
  <c r="AC992" i="11"/>
  <c r="AB992" i="11"/>
  <c r="AA992" i="11"/>
  <c r="Z992" i="11"/>
  <c r="Y992" i="11"/>
  <c r="X992" i="11"/>
  <c r="AC991" i="11"/>
  <c r="AB991" i="11"/>
  <c r="AA991" i="11"/>
  <c r="Z991" i="11"/>
  <c r="Y991" i="11"/>
  <c r="X991" i="11"/>
  <c r="AC990" i="11"/>
  <c r="AB990" i="11"/>
  <c r="AA990" i="11"/>
  <c r="Z990" i="11"/>
  <c r="Y990" i="11"/>
  <c r="X990" i="11"/>
  <c r="AC989" i="11"/>
  <c r="AB989" i="11"/>
  <c r="AA989" i="11"/>
  <c r="Z989" i="11"/>
  <c r="Y989" i="11"/>
  <c r="X989" i="11"/>
  <c r="AC988" i="11"/>
  <c r="AB988" i="11"/>
  <c r="AA988" i="11"/>
  <c r="Z988" i="11"/>
  <c r="Y988" i="11"/>
  <c r="X988" i="11"/>
  <c r="AC987" i="11"/>
  <c r="AB987" i="11"/>
  <c r="AA987" i="11"/>
  <c r="Z987" i="11"/>
  <c r="Y987" i="11"/>
  <c r="X987" i="11"/>
  <c r="AC986" i="11"/>
  <c r="AB986" i="11"/>
  <c r="AA986" i="11"/>
  <c r="Z986" i="11"/>
  <c r="Y986" i="11"/>
  <c r="X986" i="11"/>
  <c r="AC985" i="11"/>
  <c r="AB985" i="11"/>
  <c r="AA985" i="11"/>
  <c r="Z985" i="11"/>
  <c r="Y985" i="11"/>
  <c r="X985" i="11"/>
  <c r="AC984" i="11"/>
  <c r="AB984" i="11"/>
  <c r="AA984" i="11"/>
  <c r="Z984" i="11"/>
  <c r="Y984" i="11"/>
  <c r="X984" i="11"/>
  <c r="AC983" i="11"/>
  <c r="AB983" i="11"/>
  <c r="AA983" i="11"/>
  <c r="Z983" i="11"/>
  <c r="Y983" i="11"/>
  <c r="X983" i="11"/>
  <c r="AC982" i="11"/>
  <c r="AB982" i="11"/>
  <c r="AA982" i="11"/>
  <c r="Z982" i="11"/>
  <c r="Y982" i="11"/>
  <c r="X982" i="11"/>
  <c r="AC981" i="11"/>
  <c r="AB981" i="11"/>
  <c r="AA981" i="11"/>
  <c r="Z981" i="11"/>
  <c r="Y981" i="11"/>
  <c r="X981" i="11"/>
  <c r="AC980" i="11"/>
  <c r="AB980" i="11"/>
  <c r="AA980" i="11"/>
  <c r="Z980" i="11"/>
  <c r="Y980" i="11"/>
  <c r="X980" i="11"/>
  <c r="AC979" i="11"/>
  <c r="AB979" i="11"/>
  <c r="AA979" i="11"/>
  <c r="Z979" i="11"/>
  <c r="Y979" i="11"/>
  <c r="X979" i="11"/>
  <c r="AC978" i="11"/>
  <c r="AB978" i="11"/>
  <c r="AA978" i="11"/>
  <c r="Z978" i="11"/>
  <c r="Y978" i="11"/>
  <c r="X978" i="11"/>
  <c r="AC977" i="11"/>
  <c r="AB977" i="11"/>
  <c r="AA977" i="11"/>
  <c r="Z977" i="11"/>
  <c r="Y977" i="11"/>
  <c r="X977" i="11"/>
  <c r="AC976" i="11"/>
  <c r="AB976" i="11"/>
  <c r="AA976" i="11"/>
  <c r="Z976" i="11"/>
  <c r="Y976" i="11"/>
  <c r="X976" i="11"/>
  <c r="AC975" i="11"/>
  <c r="AB975" i="11"/>
  <c r="AA975" i="11"/>
  <c r="Z975" i="11"/>
  <c r="Y975" i="11"/>
  <c r="X975" i="11"/>
  <c r="AC974" i="11"/>
  <c r="AB974" i="11"/>
  <c r="AA974" i="11"/>
  <c r="Z974" i="11"/>
  <c r="Y974" i="11"/>
  <c r="X974" i="11"/>
  <c r="AC973" i="11"/>
  <c r="AB973" i="11"/>
  <c r="AA973" i="11"/>
  <c r="Z973" i="11"/>
  <c r="Y973" i="11"/>
  <c r="X973" i="11"/>
  <c r="AC972" i="11"/>
  <c r="AB972" i="11"/>
  <c r="AA972" i="11"/>
  <c r="Z972" i="11"/>
  <c r="Y972" i="11"/>
  <c r="X972" i="11"/>
  <c r="AC971" i="11"/>
  <c r="AB971" i="11"/>
  <c r="AA971" i="11"/>
  <c r="Z971" i="11"/>
  <c r="Y971" i="11"/>
  <c r="X971" i="11"/>
  <c r="AC970" i="11"/>
  <c r="AB970" i="11"/>
  <c r="AA970" i="11"/>
  <c r="Z970" i="11"/>
  <c r="Y970" i="11"/>
  <c r="X970" i="11"/>
  <c r="AC969" i="11"/>
  <c r="AB969" i="11"/>
  <c r="AA969" i="11"/>
  <c r="Z969" i="11"/>
  <c r="Y969" i="11"/>
  <c r="X969" i="11"/>
  <c r="AC968" i="11"/>
  <c r="AB968" i="11"/>
  <c r="AA968" i="11"/>
  <c r="Z968" i="11"/>
  <c r="Y968" i="11"/>
  <c r="X968" i="11"/>
  <c r="AC967" i="11"/>
  <c r="AB967" i="11"/>
  <c r="AA967" i="11"/>
  <c r="Z967" i="11"/>
  <c r="Y967" i="11"/>
  <c r="X967" i="11"/>
  <c r="AC966" i="11"/>
  <c r="AB966" i="11"/>
  <c r="AA966" i="11"/>
  <c r="Z966" i="11"/>
  <c r="Y966" i="11"/>
  <c r="X966" i="11"/>
  <c r="AC965" i="11"/>
  <c r="AB965" i="11"/>
  <c r="AA965" i="11"/>
  <c r="Z965" i="11"/>
  <c r="Y965" i="11"/>
  <c r="X965" i="11"/>
  <c r="AC964" i="11"/>
  <c r="AB964" i="11"/>
  <c r="AA964" i="11"/>
  <c r="Z964" i="11"/>
  <c r="Y964" i="11"/>
  <c r="X964" i="11"/>
  <c r="AC963" i="11"/>
  <c r="AB963" i="11"/>
  <c r="AA963" i="11"/>
  <c r="Z963" i="11"/>
  <c r="Y963" i="11"/>
  <c r="X963" i="11"/>
  <c r="AC962" i="11"/>
  <c r="AB962" i="11"/>
  <c r="AA962" i="11"/>
  <c r="Z962" i="11"/>
  <c r="Y962" i="11"/>
  <c r="X962" i="11"/>
  <c r="AC961" i="11"/>
  <c r="AB961" i="11"/>
  <c r="AA961" i="11"/>
  <c r="Z961" i="11"/>
  <c r="Y961" i="11"/>
  <c r="X961" i="11"/>
  <c r="AC960" i="11"/>
  <c r="AB960" i="11"/>
  <c r="AA960" i="11"/>
  <c r="Z960" i="11"/>
  <c r="Y960" i="11"/>
  <c r="X960" i="11"/>
  <c r="AC959" i="11"/>
  <c r="AB959" i="11"/>
  <c r="AA959" i="11"/>
  <c r="Z959" i="11"/>
  <c r="Y959" i="11"/>
  <c r="X959" i="11"/>
  <c r="AC958" i="11"/>
  <c r="AB958" i="11"/>
  <c r="AA958" i="11"/>
  <c r="Z958" i="11"/>
  <c r="Y958" i="11"/>
  <c r="X958" i="11"/>
  <c r="AC957" i="11"/>
  <c r="AB957" i="11"/>
  <c r="AA957" i="11"/>
  <c r="Z957" i="11"/>
  <c r="Y957" i="11"/>
  <c r="X957" i="11"/>
  <c r="AC956" i="11"/>
  <c r="AB956" i="11"/>
  <c r="AA956" i="11"/>
  <c r="Z956" i="11"/>
  <c r="Y956" i="11"/>
  <c r="X956" i="11"/>
  <c r="AC955" i="11"/>
  <c r="AB955" i="11"/>
  <c r="AA955" i="11"/>
  <c r="Z955" i="11"/>
  <c r="Y955" i="11"/>
  <c r="X955" i="11"/>
  <c r="AC954" i="11"/>
  <c r="AB954" i="11"/>
  <c r="AA954" i="11"/>
  <c r="Z954" i="11"/>
  <c r="Y954" i="11"/>
  <c r="X954" i="11"/>
  <c r="AC953" i="11"/>
  <c r="AB953" i="11"/>
  <c r="AA953" i="11"/>
  <c r="Z953" i="11"/>
  <c r="Y953" i="11"/>
  <c r="X953" i="11"/>
  <c r="AC952" i="11"/>
  <c r="AB952" i="11"/>
  <c r="AA952" i="11"/>
  <c r="Z952" i="11"/>
  <c r="Y952" i="11"/>
  <c r="X952" i="11"/>
  <c r="AC951" i="11"/>
  <c r="AB951" i="11"/>
  <c r="AA951" i="11"/>
  <c r="Z951" i="11"/>
  <c r="Y951" i="11"/>
  <c r="X951" i="11"/>
  <c r="AC950" i="11"/>
  <c r="AB950" i="11"/>
  <c r="AA950" i="11"/>
  <c r="Z950" i="11"/>
  <c r="Y950" i="11"/>
  <c r="X950" i="11"/>
  <c r="AC949" i="11"/>
  <c r="AB949" i="11"/>
  <c r="AA949" i="11"/>
  <c r="Z949" i="11"/>
  <c r="Y949" i="11"/>
  <c r="X949" i="11"/>
  <c r="AC948" i="11"/>
  <c r="AB948" i="11"/>
  <c r="AA948" i="11"/>
  <c r="Z948" i="11"/>
  <c r="Y948" i="11"/>
  <c r="X948" i="11"/>
  <c r="AC947" i="11"/>
  <c r="AB947" i="11"/>
  <c r="AA947" i="11"/>
  <c r="Z947" i="11"/>
  <c r="Y947" i="11"/>
  <c r="X947" i="11"/>
  <c r="AC946" i="11"/>
  <c r="AB946" i="11"/>
  <c r="AA946" i="11"/>
  <c r="Z946" i="11"/>
  <c r="Y946" i="11"/>
  <c r="X946" i="11"/>
  <c r="AC945" i="11"/>
  <c r="AB945" i="11"/>
  <c r="AA945" i="11"/>
  <c r="Z945" i="11"/>
  <c r="Y945" i="11"/>
  <c r="X945" i="11"/>
  <c r="AC944" i="11"/>
  <c r="AB944" i="11"/>
  <c r="AA944" i="11"/>
  <c r="Z944" i="11"/>
  <c r="Y944" i="11"/>
  <c r="X944" i="11"/>
  <c r="AC943" i="11"/>
  <c r="AB943" i="11"/>
  <c r="AA943" i="11"/>
  <c r="Z943" i="11"/>
  <c r="Y943" i="11"/>
  <c r="X943" i="11"/>
  <c r="AC942" i="11"/>
  <c r="AB942" i="11"/>
  <c r="AA942" i="11"/>
  <c r="Z942" i="11"/>
  <c r="Y942" i="11"/>
  <c r="X942" i="11"/>
  <c r="AC941" i="11"/>
  <c r="AB941" i="11"/>
  <c r="AA941" i="11"/>
  <c r="Z941" i="11"/>
  <c r="Y941" i="11"/>
  <c r="X941" i="11"/>
  <c r="AC940" i="11"/>
  <c r="AB940" i="11"/>
  <c r="AA940" i="11"/>
  <c r="Z940" i="11"/>
  <c r="Y940" i="11"/>
  <c r="X940" i="11"/>
  <c r="AC939" i="11"/>
  <c r="AB939" i="11"/>
  <c r="AA939" i="11"/>
  <c r="Z939" i="11"/>
  <c r="Y939" i="11"/>
  <c r="X939" i="11"/>
  <c r="AC938" i="11"/>
  <c r="AB938" i="11"/>
  <c r="AA938" i="11"/>
  <c r="Z938" i="11"/>
  <c r="Y938" i="11"/>
  <c r="X938" i="11"/>
  <c r="AC937" i="11"/>
  <c r="AB937" i="11"/>
  <c r="AA937" i="11"/>
  <c r="Z937" i="11"/>
  <c r="Y937" i="11"/>
  <c r="X937" i="11"/>
  <c r="AC936" i="11"/>
  <c r="AB936" i="11"/>
  <c r="AA936" i="11"/>
  <c r="Z936" i="11"/>
  <c r="Y936" i="11"/>
  <c r="X936" i="11"/>
  <c r="AC935" i="11"/>
  <c r="AB935" i="11"/>
  <c r="AA935" i="11"/>
  <c r="Z935" i="11"/>
  <c r="Y935" i="11"/>
  <c r="X935" i="11"/>
  <c r="AC934" i="11"/>
  <c r="AB934" i="11"/>
  <c r="AA934" i="11"/>
  <c r="Z934" i="11"/>
  <c r="Y934" i="11"/>
  <c r="X934" i="11"/>
  <c r="AC933" i="11"/>
  <c r="AB933" i="11"/>
  <c r="AA933" i="11"/>
  <c r="Z933" i="11"/>
  <c r="Y933" i="11"/>
  <c r="X933" i="11"/>
  <c r="AC932" i="11"/>
  <c r="AB932" i="11"/>
  <c r="AA932" i="11"/>
  <c r="Z932" i="11"/>
  <c r="Y932" i="11"/>
  <c r="X932" i="11"/>
  <c r="AC931" i="11"/>
  <c r="AB931" i="11"/>
  <c r="AA931" i="11"/>
  <c r="Z931" i="11"/>
  <c r="Y931" i="11"/>
  <c r="X931" i="11"/>
  <c r="AC930" i="11"/>
  <c r="AB930" i="11"/>
  <c r="AA930" i="11"/>
  <c r="Z930" i="11"/>
  <c r="Y930" i="11"/>
  <c r="X930" i="11"/>
  <c r="AC929" i="11"/>
  <c r="AB929" i="11"/>
  <c r="AA929" i="11"/>
  <c r="Z929" i="11"/>
  <c r="Y929" i="11"/>
  <c r="X929" i="11"/>
  <c r="AC928" i="11"/>
  <c r="AB928" i="11"/>
  <c r="AA928" i="11"/>
  <c r="Z928" i="11"/>
  <c r="Y928" i="11"/>
  <c r="X928" i="11"/>
  <c r="AC927" i="11"/>
  <c r="AB927" i="11"/>
  <c r="AA927" i="11"/>
  <c r="Z927" i="11"/>
  <c r="Y927" i="11"/>
  <c r="X927" i="11"/>
  <c r="AC926" i="11"/>
  <c r="AB926" i="11"/>
  <c r="AA926" i="11"/>
  <c r="Z926" i="11"/>
  <c r="Y926" i="11"/>
  <c r="X926" i="11"/>
  <c r="AC925" i="11"/>
  <c r="AB925" i="11"/>
  <c r="AA925" i="11"/>
  <c r="Z925" i="11"/>
  <c r="Y925" i="11"/>
  <c r="X925" i="11"/>
  <c r="AC924" i="11"/>
  <c r="AB924" i="11"/>
  <c r="AA924" i="11"/>
  <c r="Z924" i="11"/>
  <c r="Y924" i="11"/>
  <c r="X924" i="11"/>
  <c r="AC923" i="11"/>
  <c r="AB923" i="11"/>
  <c r="AA923" i="11"/>
  <c r="Z923" i="11"/>
  <c r="Y923" i="11"/>
  <c r="X923" i="11"/>
  <c r="AC922" i="11"/>
  <c r="AB922" i="11"/>
  <c r="AA922" i="11"/>
  <c r="Z922" i="11"/>
  <c r="Y922" i="11"/>
  <c r="X922" i="11"/>
  <c r="AC921" i="11"/>
  <c r="AB921" i="11"/>
  <c r="AA921" i="11"/>
  <c r="Z921" i="11"/>
  <c r="Y921" i="11"/>
  <c r="X921" i="11"/>
  <c r="AC920" i="11"/>
  <c r="AB920" i="11"/>
  <c r="AA920" i="11"/>
  <c r="Z920" i="11"/>
  <c r="Y920" i="11"/>
  <c r="X920" i="11"/>
  <c r="AC919" i="11"/>
  <c r="AB919" i="11"/>
  <c r="AA919" i="11"/>
  <c r="Z919" i="11"/>
  <c r="Y919" i="11"/>
  <c r="X919" i="11"/>
  <c r="AC918" i="11"/>
  <c r="AB918" i="11"/>
  <c r="AA918" i="11"/>
  <c r="Z918" i="11"/>
  <c r="Y918" i="11"/>
  <c r="X918" i="11"/>
  <c r="AC917" i="11"/>
  <c r="AB917" i="11"/>
  <c r="AA917" i="11"/>
  <c r="Z917" i="11"/>
  <c r="Y917" i="11"/>
  <c r="X917" i="11"/>
  <c r="AC916" i="11"/>
  <c r="AB916" i="11"/>
  <c r="AA916" i="11"/>
  <c r="Z916" i="11"/>
  <c r="Y916" i="11"/>
  <c r="X916" i="11"/>
  <c r="AC915" i="11"/>
  <c r="AB915" i="11"/>
  <c r="AA915" i="11"/>
  <c r="Z915" i="11"/>
  <c r="Y915" i="11"/>
  <c r="X915" i="11"/>
  <c r="AC914" i="11"/>
  <c r="AB914" i="11"/>
  <c r="AA914" i="11"/>
  <c r="Z914" i="11"/>
  <c r="Y914" i="11"/>
  <c r="X914" i="11"/>
  <c r="AC913" i="11"/>
  <c r="AB913" i="11"/>
  <c r="AA913" i="11"/>
  <c r="Z913" i="11"/>
  <c r="Y913" i="11"/>
  <c r="X913" i="11"/>
  <c r="AC912" i="11"/>
  <c r="AB912" i="11"/>
  <c r="AA912" i="11"/>
  <c r="Z912" i="11"/>
  <c r="Y912" i="11"/>
  <c r="X912" i="11"/>
  <c r="AC911" i="11"/>
  <c r="AB911" i="11"/>
  <c r="AA911" i="11"/>
  <c r="Z911" i="11"/>
  <c r="Y911" i="11"/>
  <c r="X911" i="11"/>
  <c r="AC910" i="11"/>
  <c r="AB910" i="11"/>
  <c r="AA910" i="11"/>
  <c r="Z910" i="11"/>
  <c r="Y910" i="11"/>
  <c r="X910" i="11"/>
  <c r="AC909" i="11"/>
  <c r="AB909" i="11"/>
  <c r="AA909" i="11"/>
  <c r="Z909" i="11"/>
  <c r="Y909" i="11"/>
  <c r="X909" i="11"/>
  <c r="AC908" i="11"/>
  <c r="AB908" i="11"/>
  <c r="AA908" i="11"/>
  <c r="Z908" i="11"/>
  <c r="Y908" i="11"/>
  <c r="X908" i="11"/>
  <c r="AC907" i="11"/>
  <c r="AB907" i="11"/>
  <c r="AA907" i="11"/>
  <c r="Z907" i="11"/>
  <c r="Y907" i="11"/>
  <c r="X907" i="11"/>
  <c r="AC906" i="11"/>
  <c r="AB906" i="11"/>
  <c r="AA906" i="11"/>
  <c r="Z906" i="11"/>
  <c r="Y906" i="11"/>
  <c r="X906" i="11"/>
  <c r="AC905" i="11"/>
  <c r="AB905" i="11"/>
  <c r="AA905" i="11"/>
  <c r="Z905" i="11"/>
  <c r="Y905" i="11"/>
  <c r="X905" i="11"/>
  <c r="AC904" i="11"/>
  <c r="AB904" i="11"/>
  <c r="AA904" i="11"/>
  <c r="Z904" i="11"/>
  <c r="Y904" i="11"/>
  <c r="X904" i="11"/>
  <c r="AC903" i="11"/>
  <c r="AB903" i="11"/>
  <c r="AA903" i="11"/>
  <c r="Z903" i="11"/>
  <c r="Y903" i="11"/>
  <c r="X903" i="11"/>
  <c r="AC902" i="11"/>
  <c r="AB902" i="11"/>
  <c r="AA902" i="11"/>
  <c r="Z902" i="11"/>
  <c r="Y902" i="11"/>
  <c r="X902" i="11"/>
  <c r="AC901" i="11"/>
  <c r="AB901" i="11"/>
  <c r="AA901" i="11"/>
  <c r="Z901" i="11"/>
  <c r="Y901" i="11"/>
  <c r="X901" i="11"/>
  <c r="AC900" i="11"/>
  <c r="AB900" i="11"/>
  <c r="AA900" i="11"/>
  <c r="Z900" i="11"/>
  <c r="Y900" i="11"/>
  <c r="X900" i="11"/>
  <c r="AC899" i="11"/>
  <c r="AB899" i="11"/>
  <c r="AA899" i="11"/>
  <c r="Z899" i="11"/>
  <c r="Y899" i="11"/>
  <c r="X899" i="11"/>
  <c r="AC898" i="11"/>
  <c r="AB898" i="11"/>
  <c r="AA898" i="11"/>
  <c r="Z898" i="11"/>
  <c r="Y898" i="11"/>
  <c r="X898" i="11"/>
  <c r="AC897" i="11"/>
  <c r="AB897" i="11"/>
  <c r="AA897" i="11"/>
  <c r="Z897" i="11"/>
  <c r="Y897" i="11"/>
  <c r="X897" i="11"/>
  <c r="AC896" i="11"/>
  <c r="AB896" i="11"/>
  <c r="AA896" i="11"/>
  <c r="Z896" i="11"/>
  <c r="Y896" i="11"/>
  <c r="X896" i="11"/>
  <c r="AC895" i="11"/>
  <c r="AB895" i="11"/>
  <c r="AA895" i="11"/>
  <c r="Z895" i="11"/>
  <c r="Y895" i="11"/>
  <c r="X895" i="11"/>
  <c r="AC894" i="11"/>
  <c r="AB894" i="11"/>
  <c r="AA894" i="11"/>
  <c r="Z894" i="11"/>
  <c r="Y894" i="11"/>
  <c r="X894" i="11"/>
  <c r="AC893" i="11"/>
  <c r="AB893" i="11"/>
  <c r="AA893" i="11"/>
  <c r="Z893" i="11"/>
  <c r="Y893" i="11"/>
  <c r="X893" i="11"/>
  <c r="AC892" i="11"/>
  <c r="AB892" i="11"/>
  <c r="AA892" i="11"/>
  <c r="Z892" i="11"/>
  <c r="Y892" i="11"/>
  <c r="X892" i="11"/>
  <c r="AC891" i="11"/>
  <c r="AB891" i="11"/>
  <c r="AA891" i="11"/>
  <c r="Z891" i="11"/>
  <c r="Y891" i="11"/>
  <c r="X891" i="11"/>
  <c r="AC890" i="11"/>
  <c r="AB890" i="11"/>
  <c r="AA890" i="11"/>
  <c r="Z890" i="11"/>
  <c r="Y890" i="11"/>
  <c r="X890" i="11"/>
  <c r="AC889" i="11"/>
  <c r="AB889" i="11"/>
  <c r="AA889" i="11"/>
  <c r="Z889" i="11"/>
  <c r="Y889" i="11"/>
  <c r="X889" i="11"/>
  <c r="AC888" i="11"/>
  <c r="AB888" i="11"/>
  <c r="AA888" i="11"/>
  <c r="Z888" i="11"/>
  <c r="Y888" i="11"/>
  <c r="X888" i="11"/>
  <c r="AC887" i="11"/>
  <c r="AB887" i="11"/>
  <c r="AA887" i="11"/>
  <c r="Z887" i="11"/>
  <c r="Y887" i="11"/>
  <c r="X887" i="11"/>
  <c r="AC886" i="11"/>
  <c r="AB886" i="11"/>
  <c r="AA886" i="11"/>
  <c r="Z886" i="11"/>
  <c r="Y886" i="11"/>
  <c r="X886" i="11"/>
  <c r="AC885" i="11"/>
  <c r="AB885" i="11"/>
  <c r="AA885" i="11"/>
  <c r="Z885" i="11"/>
  <c r="Y885" i="11"/>
  <c r="X885" i="11"/>
  <c r="AC884" i="11"/>
  <c r="AB884" i="11"/>
  <c r="AA884" i="11"/>
  <c r="Z884" i="11"/>
  <c r="Y884" i="11"/>
  <c r="X884" i="11"/>
  <c r="AC883" i="11"/>
  <c r="AB883" i="11"/>
  <c r="AA883" i="11"/>
  <c r="Z883" i="11"/>
  <c r="Y883" i="11"/>
  <c r="X883" i="11"/>
  <c r="AC882" i="11"/>
  <c r="AB882" i="11"/>
  <c r="AA882" i="11"/>
  <c r="Z882" i="11"/>
  <c r="Y882" i="11"/>
  <c r="X882" i="11"/>
  <c r="AC881" i="11"/>
  <c r="AB881" i="11"/>
  <c r="AA881" i="11"/>
  <c r="Z881" i="11"/>
  <c r="Y881" i="11"/>
  <c r="X881" i="11"/>
  <c r="AC880" i="11"/>
  <c r="AB880" i="11"/>
  <c r="AA880" i="11"/>
  <c r="Z880" i="11"/>
  <c r="Y880" i="11"/>
  <c r="X880" i="11"/>
  <c r="AC879" i="11"/>
  <c r="AB879" i="11"/>
  <c r="AA879" i="11"/>
  <c r="Z879" i="11"/>
  <c r="Y879" i="11"/>
  <c r="X879" i="11"/>
  <c r="AC878" i="11"/>
  <c r="AB878" i="11"/>
  <c r="AA878" i="11"/>
  <c r="Z878" i="11"/>
  <c r="Y878" i="11"/>
  <c r="X878" i="11"/>
  <c r="AC877" i="11"/>
  <c r="AB877" i="11"/>
  <c r="AA877" i="11"/>
  <c r="Z877" i="11"/>
  <c r="Y877" i="11"/>
  <c r="X877" i="11"/>
  <c r="AC876" i="11"/>
  <c r="AB876" i="11"/>
  <c r="AA876" i="11"/>
  <c r="Z876" i="11"/>
  <c r="Y876" i="11"/>
  <c r="X876" i="11"/>
  <c r="AC875" i="11"/>
  <c r="AB875" i="11"/>
  <c r="AA875" i="11"/>
  <c r="Z875" i="11"/>
  <c r="Y875" i="11"/>
  <c r="X875" i="11"/>
  <c r="AC874" i="11"/>
  <c r="AB874" i="11"/>
  <c r="AA874" i="11"/>
  <c r="Z874" i="11"/>
  <c r="Y874" i="11"/>
  <c r="X874" i="11"/>
  <c r="AC873" i="11"/>
  <c r="AB873" i="11"/>
  <c r="AA873" i="11"/>
  <c r="Z873" i="11"/>
  <c r="Y873" i="11"/>
  <c r="X873" i="11"/>
  <c r="AC872" i="11"/>
  <c r="AB872" i="11"/>
  <c r="AA872" i="11"/>
  <c r="Z872" i="11"/>
  <c r="Y872" i="11"/>
  <c r="X872" i="11"/>
  <c r="AC871" i="11"/>
  <c r="AB871" i="11"/>
  <c r="AA871" i="11"/>
  <c r="Z871" i="11"/>
  <c r="Y871" i="11"/>
  <c r="X871" i="11"/>
  <c r="AC870" i="11"/>
  <c r="AB870" i="11"/>
  <c r="AA870" i="11"/>
  <c r="Z870" i="11"/>
  <c r="Y870" i="11"/>
  <c r="X870" i="11"/>
  <c r="AC869" i="11"/>
  <c r="AB869" i="11"/>
  <c r="AA869" i="11"/>
  <c r="Z869" i="11"/>
  <c r="Y869" i="11"/>
  <c r="X869" i="11"/>
  <c r="AC868" i="11"/>
  <c r="AB868" i="11"/>
  <c r="AA868" i="11"/>
  <c r="Z868" i="11"/>
  <c r="Y868" i="11"/>
  <c r="X868" i="11"/>
  <c r="AC867" i="11"/>
  <c r="AB867" i="11"/>
  <c r="AA867" i="11"/>
  <c r="Z867" i="11"/>
  <c r="Y867" i="11"/>
  <c r="X867" i="11"/>
  <c r="AC866" i="11"/>
  <c r="AB866" i="11"/>
  <c r="AA866" i="11"/>
  <c r="Z866" i="11"/>
  <c r="Y866" i="11"/>
  <c r="X866" i="11"/>
  <c r="AC865" i="11"/>
  <c r="AB865" i="11"/>
  <c r="AA865" i="11"/>
  <c r="Z865" i="11"/>
  <c r="Y865" i="11"/>
  <c r="X865" i="11"/>
  <c r="AC864" i="11"/>
  <c r="AB864" i="11"/>
  <c r="AA864" i="11"/>
  <c r="Z864" i="11"/>
  <c r="Y864" i="11"/>
  <c r="X864" i="11"/>
  <c r="AC863" i="11"/>
  <c r="AB863" i="11"/>
  <c r="AA863" i="11"/>
  <c r="Z863" i="11"/>
  <c r="Y863" i="11"/>
  <c r="X863" i="11"/>
  <c r="AC862" i="11"/>
  <c r="AB862" i="11"/>
  <c r="AA862" i="11"/>
  <c r="Z862" i="11"/>
  <c r="Y862" i="11"/>
  <c r="X862" i="11"/>
  <c r="AC861" i="11"/>
  <c r="AB861" i="11"/>
  <c r="AA861" i="11"/>
  <c r="Z861" i="11"/>
  <c r="Y861" i="11"/>
  <c r="X861" i="11"/>
  <c r="AC860" i="11"/>
  <c r="AB860" i="11"/>
  <c r="AA860" i="11"/>
  <c r="Z860" i="11"/>
  <c r="Y860" i="11"/>
  <c r="X860" i="11"/>
  <c r="AC859" i="11"/>
  <c r="AB859" i="11"/>
  <c r="AA859" i="11"/>
  <c r="Z859" i="11"/>
  <c r="Y859" i="11"/>
  <c r="X859" i="11"/>
  <c r="AC858" i="11"/>
  <c r="AB858" i="11"/>
  <c r="AA858" i="11"/>
  <c r="Z858" i="11"/>
  <c r="Y858" i="11"/>
  <c r="X858" i="11"/>
  <c r="AC857" i="11"/>
  <c r="AB857" i="11"/>
  <c r="AA857" i="11"/>
  <c r="Z857" i="11"/>
  <c r="Y857" i="11"/>
  <c r="X857" i="11"/>
  <c r="AC856" i="11"/>
  <c r="AB856" i="11"/>
  <c r="AA856" i="11"/>
  <c r="Z856" i="11"/>
  <c r="Y856" i="11"/>
  <c r="X856" i="11"/>
  <c r="AC855" i="11"/>
  <c r="AB855" i="11"/>
  <c r="AA855" i="11"/>
  <c r="Z855" i="11"/>
  <c r="Y855" i="11"/>
  <c r="X855" i="11"/>
  <c r="AC854" i="11"/>
  <c r="AB854" i="11"/>
  <c r="AA854" i="11"/>
  <c r="Z854" i="11"/>
  <c r="Y854" i="11"/>
  <c r="X854" i="11"/>
  <c r="AC853" i="11"/>
  <c r="AB853" i="11"/>
  <c r="AA853" i="11"/>
  <c r="Z853" i="11"/>
  <c r="Y853" i="11"/>
  <c r="X853" i="11"/>
  <c r="AC852" i="11"/>
  <c r="AB852" i="11"/>
  <c r="AA852" i="11"/>
  <c r="Z852" i="11"/>
  <c r="Y852" i="11"/>
  <c r="X852" i="11"/>
  <c r="AC851" i="11"/>
  <c r="AB851" i="11"/>
  <c r="AA851" i="11"/>
  <c r="Z851" i="11"/>
  <c r="Y851" i="11"/>
  <c r="X851" i="11"/>
  <c r="AC850" i="11"/>
  <c r="AB850" i="11"/>
  <c r="AA850" i="11"/>
  <c r="Z850" i="11"/>
  <c r="Y850" i="11"/>
  <c r="X850" i="11"/>
  <c r="AC849" i="11"/>
  <c r="AB849" i="11"/>
  <c r="AA849" i="11"/>
  <c r="Z849" i="11"/>
  <c r="Y849" i="11"/>
  <c r="X849" i="11"/>
  <c r="AC848" i="11"/>
  <c r="AB848" i="11"/>
  <c r="AA848" i="11"/>
  <c r="Z848" i="11"/>
  <c r="Y848" i="11"/>
  <c r="X848" i="11"/>
  <c r="AC847" i="11"/>
  <c r="AB847" i="11"/>
  <c r="AA847" i="11"/>
  <c r="Z847" i="11"/>
  <c r="Y847" i="11"/>
  <c r="X847" i="11"/>
  <c r="AC846" i="11"/>
  <c r="AB846" i="11"/>
  <c r="AA846" i="11"/>
  <c r="Z846" i="11"/>
  <c r="Y846" i="11"/>
  <c r="X846" i="11"/>
  <c r="AC845" i="11"/>
  <c r="AB845" i="11"/>
  <c r="AA845" i="11"/>
  <c r="Z845" i="11"/>
  <c r="Y845" i="11"/>
  <c r="X845" i="11"/>
  <c r="AC844" i="11"/>
  <c r="AB844" i="11"/>
  <c r="AA844" i="11"/>
  <c r="Z844" i="11"/>
  <c r="Y844" i="11"/>
  <c r="X844" i="11"/>
  <c r="AC843" i="11"/>
  <c r="AB843" i="11"/>
  <c r="AA843" i="11"/>
  <c r="Z843" i="11"/>
  <c r="Y843" i="11"/>
  <c r="X843" i="11"/>
  <c r="AC842" i="11"/>
  <c r="AB842" i="11"/>
  <c r="AA842" i="11"/>
  <c r="Z842" i="11"/>
  <c r="Y842" i="11"/>
  <c r="X842" i="11"/>
  <c r="AC841" i="11"/>
  <c r="AB841" i="11"/>
  <c r="AA841" i="11"/>
  <c r="Z841" i="11"/>
  <c r="Y841" i="11"/>
  <c r="X841" i="11"/>
  <c r="AC840" i="11"/>
  <c r="AB840" i="11"/>
  <c r="AA840" i="11"/>
  <c r="Z840" i="11"/>
  <c r="Y840" i="11"/>
  <c r="X840" i="11"/>
  <c r="AC839" i="11"/>
  <c r="AB839" i="11"/>
  <c r="AA839" i="11"/>
  <c r="Z839" i="11"/>
  <c r="Y839" i="11"/>
  <c r="X839" i="11"/>
  <c r="AC838" i="11"/>
  <c r="AB838" i="11"/>
  <c r="AA838" i="11"/>
  <c r="Z838" i="11"/>
  <c r="Y838" i="11"/>
  <c r="X838" i="11"/>
  <c r="AC837" i="11"/>
  <c r="AB837" i="11"/>
  <c r="AA837" i="11"/>
  <c r="Z837" i="11"/>
  <c r="Y837" i="11"/>
  <c r="X837" i="11"/>
  <c r="AC836" i="11"/>
  <c r="AB836" i="11"/>
  <c r="AA836" i="11"/>
  <c r="Z836" i="11"/>
  <c r="Y836" i="11"/>
  <c r="X836" i="11"/>
  <c r="AC835" i="11"/>
  <c r="AB835" i="11"/>
  <c r="AA835" i="11"/>
  <c r="Z835" i="11"/>
  <c r="Y835" i="11"/>
  <c r="X835" i="11"/>
  <c r="AC834" i="11"/>
  <c r="AB834" i="11"/>
  <c r="AA834" i="11"/>
  <c r="Z834" i="11"/>
  <c r="Y834" i="11"/>
  <c r="X834" i="11"/>
  <c r="AC833" i="11"/>
  <c r="AB833" i="11"/>
  <c r="AA833" i="11"/>
  <c r="Z833" i="11"/>
  <c r="Y833" i="11"/>
  <c r="X833" i="11"/>
  <c r="AC832" i="11"/>
  <c r="AB832" i="11"/>
  <c r="AA832" i="11"/>
  <c r="Z832" i="11"/>
  <c r="Y832" i="11"/>
  <c r="X832" i="11"/>
  <c r="AC831" i="11"/>
  <c r="AB831" i="11"/>
  <c r="AA831" i="11"/>
  <c r="Z831" i="11"/>
  <c r="Y831" i="11"/>
  <c r="X831" i="11"/>
  <c r="AC830" i="11"/>
  <c r="AB830" i="11"/>
  <c r="AA830" i="11"/>
  <c r="Z830" i="11"/>
  <c r="Y830" i="11"/>
  <c r="X830" i="11"/>
  <c r="AC829" i="11"/>
  <c r="AB829" i="11"/>
  <c r="AA829" i="11"/>
  <c r="Z829" i="11"/>
  <c r="Y829" i="11"/>
  <c r="X829" i="11"/>
  <c r="AC828" i="11"/>
  <c r="AB828" i="11"/>
  <c r="AA828" i="11"/>
  <c r="Z828" i="11"/>
  <c r="Y828" i="11"/>
  <c r="X828" i="11"/>
  <c r="AC827" i="11"/>
  <c r="AB827" i="11"/>
  <c r="AA827" i="11"/>
  <c r="Z827" i="11"/>
  <c r="Y827" i="11"/>
  <c r="X827" i="11"/>
  <c r="AC826" i="11"/>
  <c r="AB826" i="11"/>
  <c r="AA826" i="11"/>
  <c r="Z826" i="11"/>
  <c r="Y826" i="11"/>
  <c r="X826" i="11"/>
  <c r="AC825" i="11"/>
  <c r="AB825" i="11"/>
  <c r="AA825" i="11"/>
  <c r="Z825" i="11"/>
  <c r="Y825" i="11"/>
  <c r="X825" i="11"/>
  <c r="AC824" i="11"/>
  <c r="AB824" i="11"/>
  <c r="AA824" i="11"/>
  <c r="Z824" i="11"/>
  <c r="Y824" i="11"/>
  <c r="X824" i="11"/>
  <c r="AC823" i="11"/>
  <c r="AB823" i="11"/>
  <c r="AA823" i="11"/>
  <c r="Z823" i="11"/>
  <c r="Y823" i="11"/>
  <c r="X823" i="11"/>
  <c r="AC822" i="11"/>
  <c r="AB822" i="11"/>
  <c r="AA822" i="11"/>
  <c r="Z822" i="11"/>
  <c r="Y822" i="11"/>
  <c r="X822" i="11"/>
  <c r="AC821" i="11"/>
  <c r="AB821" i="11"/>
  <c r="AA821" i="11"/>
  <c r="Z821" i="11"/>
  <c r="Y821" i="11"/>
  <c r="X821" i="11"/>
  <c r="AC820" i="11"/>
  <c r="AB820" i="11"/>
  <c r="AA820" i="11"/>
  <c r="Z820" i="11"/>
  <c r="Y820" i="11"/>
  <c r="X820" i="11"/>
  <c r="AC819" i="11"/>
  <c r="AB819" i="11"/>
  <c r="AA819" i="11"/>
  <c r="Z819" i="11"/>
  <c r="Y819" i="11"/>
  <c r="X819" i="11"/>
  <c r="AC818" i="11"/>
  <c r="AB818" i="11"/>
  <c r="AA818" i="11"/>
  <c r="Z818" i="11"/>
  <c r="Y818" i="11"/>
  <c r="X818" i="11"/>
  <c r="AC817" i="11"/>
  <c r="AB817" i="11"/>
  <c r="AA817" i="11"/>
  <c r="Z817" i="11"/>
  <c r="Y817" i="11"/>
  <c r="X817" i="11"/>
  <c r="AC816" i="11"/>
  <c r="AB816" i="11"/>
  <c r="AA816" i="11"/>
  <c r="Z816" i="11"/>
  <c r="Y816" i="11"/>
  <c r="X816" i="11"/>
  <c r="AC815" i="11"/>
  <c r="AB815" i="11"/>
  <c r="AA815" i="11"/>
  <c r="Z815" i="11"/>
  <c r="Y815" i="11"/>
  <c r="X815" i="11"/>
  <c r="AC814" i="11"/>
  <c r="AB814" i="11"/>
  <c r="AA814" i="11"/>
  <c r="Z814" i="11"/>
  <c r="Y814" i="11"/>
  <c r="X814" i="11"/>
  <c r="AC813" i="11"/>
  <c r="AB813" i="11"/>
  <c r="AA813" i="11"/>
  <c r="Z813" i="11"/>
  <c r="Y813" i="11"/>
  <c r="X813" i="11"/>
  <c r="AC812" i="11"/>
  <c r="AB812" i="11"/>
  <c r="AA812" i="11"/>
  <c r="Z812" i="11"/>
  <c r="Y812" i="11"/>
  <c r="X812" i="11"/>
  <c r="AC811" i="11"/>
  <c r="AB811" i="11"/>
  <c r="AA811" i="11"/>
  <c r="Z811" i="11"/>
  <c r="Y811" i="11"/>
  <c r="X811" i="11"/>
  <c r="AC810" i="11"/>
  <c r="AB810" i="11"/>
  <c r="AA810" i="11"/>
  <c r="Z810" i="11"/>
  <c r="Y810" i="11"/>
  <c r="X810" i="11"/>
  <c r="AC809" i="11"/>
  <c r="AB809" i="11"/>
  <c r="AA809" i="11"/>
  <c r="Z809" i="11"/>
  <c r="Y809" i="11"/>
  <c r="X809" i="11"/>
  <c r="AC808" i="11"/>
  <c r="AB808" i="11"/>
  <c r="AA808" i="11"/>
  <c r="Z808" i="11"/>
  <c r="Y808" i="11"/>
  <c r="X808" i="11"/>
  <c r="AC807" i="11"/>
  <c r="AB807" i="11"/>
  <c r="AA807" i="11"/>
  <c r="Z807" i="11"/>
  <c r="Y807" i="11"/>
  <c r="X807" i="11"/>
  <c r="AC806" i="11"/>
  <c r="AB806" i="11"/>
  <c r="AA806" i="11"/>
  <c r="Z806" i="11"/>
  <c r="Y806" i="11"/>
  <c r="X806" i="11"/>
  <c r="AC805" i="11"/>
  <c r="AB805" i="11"/>
  <c r="AA805" i="11"/>
  <c r="Z805" i="11"/>
  <c r="Y805" i="11"/>
  <c r="X805" i="11"/>
  <c r="AC804" i="11"/>
  <c r="AB804" i="11"/>
  <c r="AA804" i="11"/>
  <c r="Z804" i="11"/>
  <c r="Y804" i="11"/>
  <c r="X804" i="11"/>
  <c r="AC803" i="11"/>
  <c r="AB803" i="11"/>
  <c r="AA803" i="11"/>
  <c r="Z803" i="11"/>
  <c r="Y803" i="11"/>
  <c r="X803" i="11"/>
  <c r="AC802" i="11"/>
  <c r="AB802" i="11"/>
  <c r="AA802" i="11"/>
  <c r="Z802" i="11"/>
  <c r="Y802" i="11"/>
  <c r="X802" i="11"/>
  <c r="AC801" i="11"/>
  <c r="AB801" i="11"/>
  <c r="AA801" i="11"/>
  <c r="Z801" i="11"/>
  <c r="Y801" i="11"/>
  <c r="X801" i="11"/>
  <c r="AC800" i="11"/>
  <c r="AB800" i="11"/>
  <c r="AA800" i="11"/>
  <c r="Z800" i="11"/>
  <c r="Y800" i="11"/>
  <c r="X800" i="11"/>
  <c r="AC799" i="11"/>
  <c r="AB799" i="11"/>
  <c r="AA799" i="11"/>
  <c r="Z799" i="11"/>
  <c r="Y799" i="11"/>
  <c r="X799" i="11"/>
  <c r="AC798" i="11"/>
  <c r="AB798" i="11"/>
  <c r="AA798" i="11"/>
  <c r="Z798" i="11"/>
  <c r="Y798" i="11"/>
  <c r="X798" i="11"/>
  <c r="AC797" i="11"/>
  <c r="AB797" i="11"/>
  <c r="AA797" i="11"/>
  <c r="Z797" i="11"/>
  <c r="Y797" i="11"/>
  <c r="X797" i="11"/>
  <c r="AC796" i="11"/>
  <c r="AB796" i="11"/>
  <c r="AA796" i="11"/>
  <c r="Z796" i="11"/>
  <c r="Y796" i="11"/>
  <c r="X796" i="11"/>
  <c r="AC795" i="11"/>
  <c r="AB795" i="11"/>
  <c r="AA795" i="11"/>
  <c r="Z795" i="11"/>
  <c r="Y795" i="11"/>
  <c r="X795" i="11"/>
  <c r="AC794" i="11"/>
  <c r="AB794" i="11"/>
  <c r="AA794" i="11"/>
  <c r="Z794" i="11"/>
  <c r="Y794" i="11"/>
  <c r="X794" i="11"/>
  <c r="AC793" i="11"/>
  <c r="AB793" i="11"/>
  <c r="AA793" i="11"/>
  <c r="Z793" i="11"/>
  <c r="Y793" i="11"/>
  <c r="X793" i="11"/>
  <c r="AC792" i="11"/>
  <c r="AB792" i="11"/>
  <c r="AA792" i="11"/>
  <c r="Z792" i="11"/>
  <c r="Y792" i="11"/>
  <c r="X792" i="11"/>
  <c r="AC791" i="11"/>
  <c r="AB791" i="11"/>
  <c r="AA791" i="11"/>
  <c r="Z791" i="11"/>
  <c r="Y791" i="11"/>
  <c r="X791" i="11"/>
  <c r="AC790" i="11"/>
  <c r="AB790" i="11"/>
  <c r="AA790" i="11"/>
  <c r="Z790" i="11"/>
  <c r="Y790" i="11"/>
  <c r="X790" i="11"/>
  <c r="AC789" i="11"/>
  <c r="AB789" i="11"/>
  <c r="AA789" i="11"/>
  <c r="Z789" i="11"/>
  <c r="Y789" i="11"/>
  <c r="X789" i="11"/>
  <c r="AC788" i="11"/>
  <c r="AB788" i="11"/>
  <c r="AA788" i="11"/>
  <c r="Z788" i="11"/>
  <c r="Y788" i="11"/>
  <c r="X788" i="11"/>
  <c r="AC787" i="11"/>
  <c r="AB787" i="11"/>
  <c r="AA787" i="11"/>
  <c r="Z787" i="11"/>
  <c r="Y787" i="11"/>
  <c r="X787" i="11"/>
  <c r="AC786" i="11"/>
  <c r="AB786" i="11"/>
  <c r="AA786" i="11"/>
  <c r="Z786" i="11"/>
  <c r="Y786" i="11"/>
  <c r="X786" i="11"/>
  <c r="AC785" i="11"/>
  <c r="AB785" i="11"/>
  <c r="AA785" i="11"/>
  <c r="Z785" i="11"/>
  <c r="Y785" i="11"/>
  <c r="X785" i="11"/>
  <c r="AC784" i="11"/>
  <c r="AB784" i="11"/>
  <c r="AA784" i="11"/>
  <c r="Z784" i="11"/>
  <c r="Y784" i="11"/>
  <c r="X784" i="11"/>
  <c r="AC783" i="11"/>
  <c r="AB783" i="11"/>
  <c r="AA783" i="11"/>
  <c r="Z783" i="11"/>
  <c r="Y783" i="11"/>
  <c r="X783" i="11"/>
  <c r="AC782" i="11"/>
  <c r="AB782" i="11"/>
  <c r="AA782" i="11"/>
  <c r="Z782" i="11"/>
  <c r="Y782" i="11"/>
  <c r="X782" i="11"/>
  <c r="AC781" i="11"/>
  <c r="AB781" i="11"/>
  <c r="AA781" i="11"/>
  <c r="Z781" i="11"/>
  <c r="Y781" i="11"/>
  <c r="X781" i="11"/>
  <c r="AC780" i="11"/>
  <c r="AB780" i="11"/>
  <c r="AA780" i="11"/>
  <c r="Z780" i="11"/>
  <c r="Y780" i="11"/>
  <c r="X780" i="11"/>
  <c r="AC779" i="11"/>
  <c r="AB779" i="11"/>
  <c r="AA779" i="11"/>
  <c r="Z779" i="11"/>
  <c r="Y779" i="11"/>
  <c r="X779" i="11"/>
  <c r="AC778" i="11"/>
  <c r="AB778" i="11"/>
  <c r="AA778" i="11"/>
  <c r="Z778" i="11"/>
  <c r="Y778" i="11"/>
  <c r="X778" i="11"/>
  <c r="AC777" i="11"/>
  <c r="AB777" i="11"/>
  <c r="AA777" i="11"/>
  <c r="Z777" i="11"/>
  <c r="Y777" i="11"/>
  <c r="X777" i="11"/>
  <c r="AC776" i="11"/>
  <c r="AB776" i="11"/>
  <c r="AA776" i="11"/>
  <c r="Z776" i="11"/>
  <c r="Y776" i="11"/>
  <c r="X776" i="11"/>
  <c r="AC775" i="11"/>
  <c r="AB775" i="11"/>
  <c r="AA775" i="11"/>
  <c r="Z775" i="11"/>
  <c r="Y775" i="11"/>
  <c r="X775" i="11"/>
  <c r="AC774" i="11"/>
  <c r="AB774" i="11"/>
  <c r="AA774" i="11"/>
  <c r="Z774" i="11"/>
  <c r="Y774" i="11"/>
  <c r="X774" i="11"/>
  <c r="AC773" i="11"/>
  <c r="AB773" i="11"/>
  <c r="AA773" i="11"/>
  <c r="Z773" i="11"/>
  <c r="Y773" i="11"/>
  <c r="X773" i="11"/>
  <c r="AC772" i="11"/>
  <c r="AB772" i="11"/>
  <c r="AA772" i="11"/>
  <c r="Z772" i="11"/>
  <c r="Y772" i="11"/>
  <c r="X772" i="11"/>
  <c r="AC771" i="11"/>
  <c r="AB771" i="11"/>
  <c r="AA771" i="11"/>
  <c r="Z771" i="11"/>
  <c r="Y771" i="11"/>
  <c r="X771" i="11"/>
  <c r="AC770" i="11"/>
  <c r="AB770" i="11"/>
  <c r="AA770" i="11"/>
  <c r="Z770" i="11"/>
  <c r="Y770" i="11"/>
  <c r="X770" i="11"/>
  <c r="AC769" i="11"/>
  <c r="AB769" i="11"/>
  <c r="AA769" i="11"/>
  <c r="Z769" i="11"/>
  <c r="Y769" i="11"/>
  <c r="X769" i="11"/>
  <c r="AC768" i="11"/>
  <c r="AB768" i="11"/>
  <c r="AA768" i="11"/>
  <c r="Z768" i="11"/>
  <c r="Y768" i="11"/>
  <c r="X768" i="11"/>
  <c r="AC767" i="11"/>
  <c r="AB767" i="11"/>
  <c r="AA767" i="11"/>
  <c r="Z767" i="11"/>
  <c r="Y767" i="11"/>
  <c r="X767" i="11"/>
  <c r="AC766" i="11"/>
  <c r="AB766" i="11"/>
  <c r="AA766" i="11"/>
  <c r="Z766" i="11"/>
  <c r="Y766" i="11"/>
  <c r="X766" i="11"/>
  <c r="AC765" i="11"/>
  <c r="AB765" i="11"/>
  <c r="AA765" i="11"/>
  <c r="Z765" i="11"/>
  <c r="Y765" i="11"/>
  <c r="X765" i="11"/>
  <c r="AC764" i="11"/>
  <c r="AB764" i="11"/>
  <c r="AA764" i="11"/>
  <c r="Z764" i="11"/>
  <c r="Y764" i="11"/>
  <c r="X764" i="11"/>
  <c r="AC763" i="11"/>
  <c r="AB763" i="11"/>
  <c r="AA763" i="11"/>
  <c r="Z763" i="11"/>
  <c r="Y763" i="11"/>
  <c r="X763" i="11"/>
  <c r="AC762" i="11"/>
  <c r="AB762" i="11"/>
  <c r="AA762" i="11"/>
  <c r="Z762" i="11"/>
  <c r="Y762" i="11"/>
  <c r="X762" i="11"/>
  <c r="AC761" i="11"/>
  <c r="AB761" i="11"/>
  <c r="AA761" i="11"/>
  <c r="Z761" i="11"/>
  <c r="Y761" i="11"/>
  <c r="X761" i="11"/>
  <c r="AC760" i="11"/>
  <c r="AB760" i="11"/>
  <c r="AA760" i="11"/>
  <c r="Z760" i="11"/>
  <c r="Y760" i="11"/>
  <c r="X760" i="11"/>
  <c r="AC759" i="11"/>
  <c r="AB759" i="11"/>
  <c r="AA759" i="11"/>
  <c r="Z759" i="11"/>
  <c r="Y759" i="11"/>
  <c r="X759" i="11"/>
  <c r="AC758" i="11"/>
  <c r="AB758" i="11"/>
  <c r="AA758" i="11"/>
  <c r="Z758" i="11"/>
  <c r="Y758" i="11"/>
  <c r="X758" i="11"/>
  <c r="AC757" i="11"/>
  <c r="AB757" i="11"/>
  <c r="AA757" i="11"/>
  <c r="Z757" i="11"/>
  <c r="Y757" i="11"/>
  <c r="X757" i="11"/>
  <c r="AC756" i="11"/>
  <c r="AB756" i="11"/>
  <c r="AA756" i="11"/>
  <c r="Z756" i="11"/>
  <c r="Y756" i="11"/>
  <c r="X756" i="11"/>
  <c r="AC755" i="11"/>
  <c r="AB755" i="11"/>
  <c r="AA755" i="11"/>
  <c r="Z755" i="11"/>
  <c r="Y755" i="11"/>
  <c r="X755" i="11"/>
  <c r="AC754" i="11"/>
  <c r="AB754" i="11"/>
  <c r="AA754" i="11"/>
  <c r="Z754" i="11"/>
  <c r="Y754" i="11"/>
  <c r="X754" i="11"/>
  <c r="AC753" i="11"/>
  <c r="AB753" i="11"/>
  <c r="AA753" i="11"/>
  <c r="Z753" i="11"/>
  <c r="Y753" i="11"/>
  <c r="X753" i="11"/>
  <c r="AC752" i="11"/>
  <c r="AB752" i="11"/>
  <c r="AA752" i="11"/>
  <c r="Z752" i="11"/>
  <c r="Y752" i="11"/>
  <c r="X752" i="11"/>
  <c r="AC751" i="11"/>
  <c r="AB751" i="11"/>
  <c r="AA751" i="11"/>
  <c r="Z751" i="11"/>
  <c r="Y751" i="11"/>
  <c r="X751" i="11"/>
  <c r="AC750" i="11"/>
  <c r="AB750" i="11"/>
  <c r="AA750" i="11"/>
  <c r="Z750" i="11"/>
  <c r="Y750" i="11"/>
  <c r="X750" i="11"/>
  <c r="AC749" i="11"/>
  <c r="AB749" i="11"/>
  <c r="AA749" i="11"/>
  <c r="Z749" i="11"/>
  <c r="Y749" i="11"/>
  <c r="X749" i="11"/>
  <c r="AC748" i="11"/>
  <c r="AB748" i="11"/>
  <c r="AA748" i="11"/>
  <c r="Z748" i="11"/>
  <c r="Y748" i="11"/>
  <c r="X748" i="11"/>
  <c r="AC747" i="11"/>
  <c r="AB747" i="11"/>
  <c r="AA747" i="11"/>
  <c r="Z747" i="11"/>
  <c r="Y747" i="11"/>
  <c r="X747" i="11"/>
  <c r="AC746" i="11"/>
  <c r="AB746" i="11"/>
  <c r="AA746" i="11"/>
  <c r="Z746" i="11"/>
  <c r="Y746" i="11"/>
  <c r="X746" i="11"/>
  <c r="AC745" i="11"/>
  <c r="AB745" i="11"/>
  <c r="AA745" i="11"/>
  <c r="Z745" i="11"/>
  <c r="Y745" i="11"/>
  <c r="X745" i="11"/>
  <c r="AC744" i="11"/>
  <c r="AB744" i="11"/>
  <c r="AA744" i="11"/>
  <c r="Z744" i="11"/>
  <c r="Y744" i="11"/>
  <c r="X744" i="11"/>
  <c r="AC743" i="11"/>
  <c r="AB743" i="11"/>
  <c r="AA743" i="11"/>
  <c r="Z743" i="11"/>
  <c r="Y743" i="11"/>
  <c r="X743" i="11"/>
  <c r="AC742" i="11"/>
  <c r="AB742" i="11"/>
  <c r="AA742" i="11"/>
  <c r="Z742" i="11"/>
  <c r="Y742" i="11"/>
  <c r="X742" i="11"/>
  <c r="AC741" i="11"/>
  <c r="AB741" i="11"/>
  <c r="AA741" i="11"/>
  <c r="Z741" i="11"/>
  <c r="Y741" i="11"/>
  <c r="X741" i="11"/>
  <c r="AC740" i="11"/>
  <c r="AB740" i="11"/>
  <c r="AA740" i="11"/>
  <c r="Z740" i="11"/>
  <c r="Y740" i="11"/>
  <c r="X740" i="11"/>
  <c r="AC739" i="11"/>
  <c r="AB739" i="11"/>
  <c r="AA739" i="11"/>
  <c r="Z739" i="11"/>
  <c r="Y739" i="11"/>
  <c r="X739" i="11"/>
  <c r="AC738" i="11"/>
  <c r="AB738" i="11"/>
  <c r="AA738" i="11"/>
  <c r="Z738" i="11"/>
  <c r="Y738" i="11"/>
  <c r="X738" i="11"/>
  <c r="AC737" i="11"/>
  <c r="AB737" i="11"/>
  <c r="AA737" i="11"/>
  <c r="Z737" i="11"/>
  <c r="Y737" i="11"/>
  <c r="X737" i="11"/>
  <c r="AC736" i="11"/>
  <c r="AB736" i="11"/>
  <c r="AA736" i="11"/>
  <c r="Z736" i="11"/>
  <c r="Y736" i="11"/>
  <c r="X736" i="11"/>
  <c r="AC735" i="11"/>
  <c r="AB735" i="11"/>
  <c r="AA735" i="11"/>
  <c r="Z735" i="11"/>
  <c r="Y735" i="11"/>
  <c r="X735" i="11"/>
  <c r="AC734" i="11"/>
  <c r="AB734" i="11"/>
  <c r="AA734" i="11"/>
  <c r="Z734" i="11"/>
  <c r="Y734" i="11"/>
  <c r="X734" i="11"/>
  <c r="AC733" i="11"/>
  <c r="AB733" i="11"/>
  <c r="AA733" i="11"/>
  <c r="Z733" i="11"/>
  <c r="Y733" i="11"/>
  <c r="X733" i="11"/>
  <c r="AC732" i="11"/>
  <c r="AB732" i="11"/>
  <c r="AA732" i="11"/>
  <c r="Z732" i="11"/>
  <c r="Y732" i="11"/>
  <c r="X732" i="11"/>
  <c r="AC731" i="11"/>
  <c r="AB731" i="11"/>
  <c r="AA731" i="11"/>
  <c r="Z731" i="11"/>
  <c r="Y731" i="11"/>
  <c r="X731" i="11"/>
  <c r="AC730" i="11"/>
  <c r="AB730" i="11"/>
  <c r="AA730" i="11"/>
  <c r="Z730" i="11"/>
  <c r="Y730" i="11"/>
  <c r="X730" i="11"/>
  <c r="AC729" i="11"/>
  <c r="AB729" i="11"/>
  <c r="AA729" i="11"/>
  <c r="Z729" i="11"/>
  <c r="Y729" i="11"/>
  <c r="X729" i="11"/>
  <c r="AC728" i="11"/>
  <c r="AB728" i="11"/>
  <c r="AA728" i="11"/>
  <c r="Z728" i="11"/>
  <c r="Y728" i="11"/>
  <c r="X728" i="11"/>
  <c r="AC727" i="11"/>
  <c r="AB727" i="11"/>
  <c r="AA727" i="11"/>
  <c r="Z727" i="11"/>
  <c r="Y727" i="11"/>
  <c r="X727" i="11"/>
  <c r="AC726" i="11"/>
  <c r="AB726" i="11"/>
  <c r="AA726" i="11"/>
  <c r="Z726" i="11"/>
  <c r="Y726" i="11"/>
  <c r="X726" i="11"/>
  <c r="AC725" i="11"/>
  <c r="AB725" i="11"/>
  <c r="AA725" i="11"/>
  <c r="Z725" i="11"/>
  <c r="Y725" i="11"/>
  <c r="X725" i="11"/>
  <c r="AC724" i="11"/>
  <c r="AB724" i="11"/>
  <c r="AA724" i="11"/>
  <c r="Z724" i="11"/>
  <c r="Y724" i="11"/>
  <c r="X724" i="11"/>
  <c r="AC723" i="11"/>
  <c r="AB723" i="11"/>
  <c r="AA723" i="11"/>
  <c r="Z723" i="11"/>
  <c r="Y723" i="11"/>
  <c r="X723" i="11"/>
  <c r="AC722" i="11"/>
  <c r="AB722" i="11"/>
  <c r="AA722" i="11"/>
  <c r="Z722" i="11"/>
  <c r="Y722" i="11"/>
  <c r="X722" i="11"/>
  <c r="AC721" i="11"/>
  <c r="AB721" i="11"/>
  <c r="AA721" i="11"/>
  <c r="Z721" i="11"/>
  <c r="Y721" i="11"/>
  <c r="X721" i="11"/>
  <c r="AC720" i="11"/>
  <c r="AB720" i="11"/>
  <c r="AA720" i="11"/>
  <c r="Z720" i="11"/>
  <c r="Y720" i="11"/>
  <c r="X720" i="11"/>
  <c r="AC719" i="11"/>
  <c r="AB719" i="11"/>
  <c r="AA719" i="11"/>
  <c r="Z719" i="11"/>
  <c r="Y719" i="11"/>
  <c r="X719" i="11"/>
  <c r="AC718" i="11"/>
  <c r="AB718" i="11"/>
  <c r="AA718" i="11"/>
  <c r="Z718" i="11"/>
  <c r="Y718" i="11"/>
  <c r="X718" i="11"/>
  <c r="AC717" i="11"/>
  <c r="AB717" i="11"/>
  <c r="AA717" i="11"/>
  <c r="Z717" i="11"/>
  <c r="Y717" i="11"/>
  <c r="X717" i="11"/>
  <c r="AC716" i="11"/>
  <c r="AB716" i="11"/>
  <c r="AA716" i="11"/>
  <c r="Z716" i="11"/>
  <c r="Y716" i="11"/>
  <c r="X716" i="11"/>
  <c r="AC715" i="11"/>
  <c r="AB715" i="11"/>
  <c r="AA715" i="11"/>
  <c r="Z715" i="11"/>
  <c r="Y715" i="11"/>
  <c r="X715" i="11"/>
  <c r="AC714" i="11"/>
  <c r="AB714" i="11"/>
  <c r="AA714" i="11"/>
  <c r="Z714" i="11"/>
  <c r="Y714" i="11"/>
  <c r="X714" i="11"/>
  <c r="AC713" i="11"/>
  <c r="AB713" i="11"/>
  <c r="AA713" i="11"/>
  <c r="Z713" i="11"/>
  <c r="Y713" i="11"/>
  <c r="X713" i="11"/>
  <c r="AC712" i="11"/>
  <c r="AB712" i="11"/>
  <c r="AA712" i="11"/>
  <c r="Z712" i="11"/>
  <c r="Y712" i="11"/>
  <c r="X712" i="11"/>
  <c r="AC711" i="11"/>
  <c r="AB711" i="11"/>
  <c r="AA711" i="11"/>
  <c r="Z711" i="11"/>
  <c r="Y711" i="11"/>
  <c r="X711" i="11"/>
  <c r="AC710" i="11"/>
  <c r="AB710" i="11"/>
  <c r="AA710" i="11"/>
  <c r="Z710" i="11"/>
  <c r="Y710" i="11"/>
  <c r="X710" i="11"/>
  <c r="AC709" i="11"/>
  <c r="AB709" i="11"/>
  <c r="AA709" i="11"/>
  <c r="Z709" i="11"/>
  <c r="Y709" i="11"/>
  <c r="X709" i="11"/>
  <c r="AC708" i="11"/>
  <c r="AB708" i="11"/>
  <c r="AA708" i="11"/>
  <c r="Z708" i="11"/>
  <c r="Y708" i="11"/>
  <c r="X708" i="11"/>
  <c r="AC707" i="11"/>
  <c r="AB707" i="11"/>
  <c r="AA707" i="11"/>
  <c r="Z707" i="11"/>
  <c r="Y707" i="11"/>
  <c r="X707" i="11"/>
  <c r="AC706" i="11"/>
  <c r="AB706" i="11"/>
  <c r="AA706" i="11"/>
  <c r="Z706" i="11"/>
  <c r="Y706" i="11"/>
  <c r="X706" i="11"/>
  <c r="AC705" i="11"/>
  <c r="AB705" i="11"/>
  <c r="AA705" i="11"/>
  <c r="Z705" i="11"/>
  <c r="Y705" i="11"/>
  <c r="X705" i="11"/>
  <c r="AC704" i="11"/>
  <c r="AB704" i="11"/>
  <c r="AA704" i="11"/>
  <c r="Z704" i="11"/>
  <c r="Y704" i="11"/>
  <c r="X704" i="11"/>
  <c r="AC703" i="11"/>
  <c r="AB703" i="11"/>
  <c r="AA703" i="11"/>
  <c r="Z703" i="11"/>
  <c r="Y703" i="11"/>
  <c r="X703" i="11"/>
  <c r="AC702" i="11"/>
  <c r="AB702" i="11"/>
  <c r="AA702" i="11"/>
  <c r="Z702" i="11"/>
  <c r="Y702" i="11"/>
  <c r="X702" i="11"/>
  <c r="AC701" i="11"/>
  <c r="AB701" i="11"/>
  <c r="AA701" i="11"/>
  <c r="Z701" i="11"/>
  <c r="Y701" i="11"/>
  <c r="X701" i="11"/>
  <c r="AC700" i="11"/>
  <c r="AB700" i="11"/>
  <c r="AA700" i="11"/>
  <c r="Z700" i="11"/>
  <c r="Y700" i="11"/>
  <c r="X700" i="11"/>
  <c r="AC699" i="11"/>
  <c r="AB699" i="11"/>
  <c r="AA699" i="11"/>
  <c r="Z699" i="11"/>
  <c r="Y699" i="11"/>
  <c r="X699" i="11"/>
  <c r="AC698" i="11"/>
  <c r="AB698" i="11"/>
  <c r="AA698" i="11"/>
  <c r="Z698" i="11"/>
  <c r="Y698" i="11"/>
  <c r="X698" i="11"/>
  <c r="AC697" i="11"/>
  <c r="AB697" i="11"/>
  <c r="AA697" i="11"/>
  <c r="Z697" i="11"/>
  <c r="Y697" i="11"/>
  <c r="X697" i="11"/>
  <c r="AC696" i="11"/>
  <c r="AB696" i="11"/>
  <c r="AA696" i="11"/>
  <c r="Z696" i="11"/>
  <c r="Y696" i="11"/>
  <c r="X696" i="11"/>
  <c r="AC695" i="11"/>
  <c r="AB695" i="11"/>
  <c r="AA695" i="11"/>
  <c r="Z695" i="11"/>
  <c r="Y695" i="11"/>
  <c r="X695" i="11"/>
  <c r="AC694" i="11"/>
  <c r="AB694" i="11"/>
  <c r="AA694" i="11"/>
  <c r="Z694" i="11"/>
  <c r="Y694" i="11"/>
  <c r="X694" i="11"/>
  <c r="AC693" i="11"/>
  <c r="AB693" i="11"/>
  <c r="AA693" i="11"/>
  <c r="Z693" i="11"/>
  <c r="Y693" i="11"/>
  <c r="X693" i="11"/>
  <c r="AC692" i="11"/>
  <c r="AB692" i="11"/>
  <c r="AA692" i="11"/>
  <c r="Z692" i="11"/>
  <c r="Y692" i="11"/>
  <c r="X692" i="11"/>
  <c r="AC691" i="11"/>
  <c r="AB691" i="11"/>
  <c r="AA691" i="11"/>
  <c r="Z691" i="11"/>
  <c r="Y691" i="11"/>
  <c r="X691" i="11"/>
  <c r="AC690" i="11"/>
  <c r="AB690" i="11"/>
  <c r="AA690" i="11"/>
  <c r="Z690" i="11"/>
  <c r="Y690" i="11"/>
  <c r="X690" i="11"/>
  <c r="AC689" i="11"/>
  <c r="AB689" i="11"/>
  <c r="AA689" i="11"/>
  <c r="Z689" i="11"/>
  <c r="Y689" i="11"/>
  <c r="X689" i="11"/>
  <c r="AC688" i="11"/>
  <c r="AB688" i="11"/>
  <c r="AA688" i="11"/>
  <c r="Z688" i="11"/>
  <c r="Y688" i="11"/>
  <c r="X688" i="11"/>
  <c r="AC687" i="11"/>
  <c r="AB687" i="11"/>
  <c r="AA687" i="11"/>
  <c r="Z687" i="11"/>
  <c r="Y687" i="11"/>
  <c r="X687" i="11"/>
  <c r="AC686" i="11"/>
  <c r="AB686" i="11"/>
  <c r="AA686" i="11"/>
  <c r="Z686" i="11"/>
  <c r="Y686" i="11"/>
  <c r="X686" i="11"/>
  <c r="AC685" i="11"/>
  <c r="AB685" i="11"/>
  <c r="AA685" i="11"/>
  <c r="Z685" i="11"/>
  <c r="Y685" i="11"/>
  <c r="X685" i="11"/>
  <c r="AC684" i="11"/>
  <c r="AB684" i="11"/>
  <c r="AA684" i="11"/>
  <c r="Z684" i="11"/>
  <c r="Y684" i="11"/>
  <c r="X684" i="11"/>
  <c r="AC683" i="11"/>
  <c r="AB683" i="11"/>
  <c r="AA683" i="11"/>
  <c r="Z683" i="11"/>
  <c r="Y683" i="11"/>
  <c r="X683" i="11"/>
  <c r="AC682" i="11"/>
  <c r="AB682" i="11"/>
  <c r="AA682" i="11"/>
  <c r="Z682" i="11"/>
  <c r="Y682" i="11"/>
  <c r="X682" i="11"/>
  <c r="AC681" i="11"/>
  <c r="AB681" i="11"/>
  <c r="AA681" i="11"/>
  <c r="Z681" i="11"/>
  <c r="Y681" i="11"/>
  <c r="X681" i="11"/>
  <c r="AC680" i="11"/>
  <c r="AB680" i="11"/>
  <c r="AA680" i="11"/>
  <c r="Z680" i="11"/>
  <c r="Y680" i="11"/>
  <c r="X680" i="11"/>
  <c r="AC679" i="11"/>
  <c r="AB679" i="11"/>
  <c r="AA679" i="11"/>
  <c r="Z679" i="11"/>
  <c r="Y679" i="11"/>
  <c r="X679" i="11"/>
  <c r="AC678" i="11"/>
  <c r="AB678" i="11"/>
  <c r="AA678" i="11"/>
  <c r="Z678" i="11"/>
  <c r="Y678" i="11"/>
  <c r="X678" i="11"/>
  <c r="AC677" i="11"/>
  <c r="AB677" i="11"/>
  <c r="AA677" i="11"/>
  <c r="Z677" i="11"/>
  <c r="Y677" i="11"/>
  <c r="X677" i="11"/>
  <c r="AC676" i="11"/>
  <c r="AB676" i="11"/>
  <c r="AA676" i="11"/>
  <c r="Z676" i="11"/>
  <c r="Y676" i="11"/>
  <c r="X676" i="11"/>
  <c r="AC675" i="11"/>
  <c r="AB675" i="11"/>
  <c r="AA675" i="11"/>
  <c r="Z675" i="11"/>
  <c r="Y675" i="11"/>
  <c r="X675" i="11"/>
  <c r="AC674" i="11"/>
  <c r="AB674" i="11"/>
  <c r="AA674" i="11"/>
  <c r="Z674" i="11"/>
  <c r="Y674" i="11"/>
  <c r="X674" i="11"/>
  <c r="AC673" i="11"/>
  <c r="AB673" i="11"/>
  <c r="AA673" i="11"/>
  <c r="Z673" i="11"/>
  <c r="Y673" i="11"/>
  <c r="X673" i="11"/>
  <c r="AC672" i="11"/>
  <c r="AB672" i="11"/>
  <c r="AA672" i="11"/>
  <c r="Z672" i="11"/>
  <c r="Y672" i="11"/>
  <c r="X672" i="11"/>
  <c r="AC671" i="11"/>
  <c r="AB671" i="11"/>
  <c r="AA671" i="11"/>
  <c r="Z671" i="11"/>
  <c r="Y671" i="11"/>
  <c r="X671" i="11"/>
  <c r="AC670" i="11"/>
  <c r="AB670" i="11"/>
  <c r="AA670" i="11"/>
  <c r="Z670" i="11"/>
  <c r="Y670" i="11"/>
  <c r="X670" i="11"/>
  <c r="AC669" i="11"/>
  <c r="AB669" i="11"/>
  <c r="AA669" i="11"/>
  <c r="Z669" i="11"/>
  <c r="Y669" i="11"/>
  <c r="X669" i="11"/>
  <c r="AC668" i="11"/>
  <c r="AB668" i="11"/>
  <c r="AA668" i="11"/>
  <c r="Z668" i="11"/>
  <c r="Y668" i="11"/>
  <c r="X668" i="11"/>
  <c r="AC667" i="11"/>
  <c r="AB667" i="11"/>
  <c r="AA667" i="11"/>
  <c r="Z667" i="11"/>
  <c r="Y667" i="11"/>
  <c r="X667" i="11"/>
  <c r="AC666" i="11"/>
  <c r="AB666" i="11"/>
  <c r="AA666" i="11"/>
  <c r="Z666" i="11"/>
  <c r="Y666" i="11"/>
  <c r="X666" i="11"/>
  <c r="AC665" i="11"/>
  <c r="AB665" i="11"/>
  <c r="AA665" i="11"/>
  <c r="Z665" i="11"/>
  <c r="Y665" i="11"/>
  <c r="X665" i="11"/>
  <c r="AC664" i="11"/>
  <c r="AB664" i="11"/>
  <c r="AA664" i="11"/>
  <c r="Z664" i="11"/>
  <c r="Y664" i="11"/>
  <c r="X664" i="11"/>
  <c r="AC663" i="11"/>
  <c r="AB663" i="11"/>
  <c r="AA663" i="11"/>
  <c r="Z663" i="11"/>
  <c r="Y663" i="11"/>
  <c r="X663" i="11"/>
  <c r="AC662" i="11"/>
  <c r="AB662" i="11"/>
  <c r="AA662" i="11"/>
  <c r="Z662" i="11"/>
  <c r="Y662" i="11"/>
  <c r="X662" i="11"/>
  <c r="AC661" i="11"/>
  <c r="AB661" i="11"/>
  <c r="AA661" i="11"/>
  <c r="Z661" i="11"/>
  <c r="Y661" i="11"/>
  <c r="X661" i="11"/>
  <c r="AC660" i="11"/>
  <c r="AB660" i="11"/>
  <c r="AA660" i="11"/>
  <c r="Z660" i="11"/>
  <c r="Y660" i="11"/>
  <c r="X660" i="11"/>
  <c r="AC659" i="11"/>
  <c r="AB659" i="11"/>
  <c r="AA659" i="11"/>
  <c r="Z659" i="11"/>
  <c r="Y659" i="11"/>
  <c r="X659" i="11"/>
  <c r="AC658" i="11"/>
  <c r="AB658" i="11"/>
  <c r="AA658" i="11"/>
  <c r="Z658" i="11"/>
  <c r="Y658" i="11"/>
  <c r="X658" i="11"/>
  <c r="AC657" i="11"/>
  <c r="AB657" i="11"/>
  <c r="AA657" i="11"/>
  <c r="Z657" i="11"/>
  <c r="Y657" i="11"/>
  <c r="X657" i="11"/>
  <c r="AC656" i="11"/>
  <c r="AB656" i="11"/>
  <c r="AA656" i="11"/>
  <c r="Z656" i="11"/>
  <c r="Y656" i="11"/>
  <c r="X656" i="11"/>
  <c r="AC655" i="11"/>
  <c r="AB655" i="11"/>
  <c r="AA655" i="11"/>
  <c r="Z655" i="11"/>
  <c r="Y655" i="11"/>
  <c r="X655" i="11"/>
  <c r="AC654" i="11"/>
  <c r="AB654" i="11"/>
  <c r="AA654" i="11"/>
  <c r="Z654" i="11"/>
  <c r="Y654" i="11"/>
  <c r="X654" i="11"/>
  <c r="AC653" i="11"/>
  <c r="AB653" i="11"/>
  <c r="AA653" i="11"/>
  <c r="Z653" i="11"/>
  <c r="Y653" i="11"/>
  <c r="X653" i="11"/>
  <c r="AC652" i="11"/>
  <c r="AB652" i="11"/>
  <c r="AA652" i="11"/>
  <c r="Z652" i="11"/>
  <c r="Y652" i="11"/>
  <c r="X652" i="11"/>
  <c r="AC651" i="11"/>
  <c r="AB651" i="11"/>
  <c r="AA651" i="11"/>
  <c r="Z651" i="11"/>
  <c r="Y651" i="11"/>
  <c r="X651" i="11"/>
  <c r="AC650" i="11"/>
  <c r="AB650" i="11"/>
  <c r="AA650" i="11"/>
  <c r="Z650" i="11"/>
  <c r="Y650" i="11"/>
  <c r="X650" i="11"/>
  <c r="AC649" i="11"/>
  <c r="AB649" i="11"/>
  <c r="AA649" i="11"/>
  <c r="Z649" i="11"/>
  <c r="Y649" i="11"/>
  <c r="X649" i="11"/>
  <c r="AC648" i="11"/>
  <c r="AB648" i="11"/>
  <c r="AA648" i="11"/>
  <c r="Z648" i="11"/>
  <c r="Y648" i="11"/>
  <c r="X648" i="11"/>
  <c r="AC647" i="11"/>
  <c r="AB647" i="11"/>
  <c r="AA647" i="11"/>
  <c r="Z647" i="11"/>
  <c r="Y647" i="11"/>
  <c r="X647" i="11"/>
  <c r="AC646" i="11"/>
  <c r="AB646" i="11"/>
  <c r="AA646" i="11"/>
  <c r="Z646" i="11"/>
  <c r="Y646" i="11"/>
  <c r="X646" i="11"/>
  <c r="AC645" i="11"/>
  <c r="AB645" i="11"/>
  <c r="AA645" i="11"/>
  <c r="Z645" i="11"/>
  <c r="Y645" i="11"/>
  <c r="X645" i="11"/>
  <c r="AC644" i="11"/>
  <c r="AB644" i="11"/>
  <c r="AA644" i="11"/>
  <c r="Z644" i="11"/>
  <c r="Y644" i="11"/>
  <c r="X644" i="11"/>
  <c r="AC643" i="11"/>
  <c r="AB643" i="11"/>
  <c r="AA643" i="11"/>
  <c r="Z643" i="11"/>
  <c r="Y643" i="11"/>
  <c r="X643" i="11"/>
  <c r="AC642" i="11"/>
  <c r="AB642" i="11"/>
  <c r="AA642" i="11"/>
  <c r="Z642" i="11"/>
  <c r="Y642" i="11"/>
  <c r="X642" i="11"/>
  <c r="AC641" i="11"/>
  <c r="AB641" i="11"/>
  <c r="AA641" i="11"/>
  <c r="Z641" i="11"/>
  <c r="Y641" i="11"/>
  <c r="X641" i="11"/>
  <c r="AC640" i="11"/>
  <c r="AB640" i="11"/>
  <c r="AA640" i="11"/>
  <c r="Z640" i="11"/>
  <c r="Y640" i="11"/>
  <c r="X640" i="11"/>
  <c r="AC639" i="11"/>
  <c r="AB639" i="11"/>
  <c r="AA639" i="11"/>
  <c r="Z639" i="11"/>
  <c r="Y639" i="11"/>
  <c r="X639" i="11"/>
  <c r="AC638" i="11"/>
  <c r="AB638" i="11"/>
  <c r="AA638" i="11"/>
  <c r="Z638" i="11"/>
  <c r="Y638" i="11"/>
  <c r="X638" i="11"/>
  <c r="AC637" i="11"/>
  <c r="AB637" i="11"/>
  <c r="AA637" i="11"/>
  <c r="Z637" i="11"/>
  <c r="Y637" i="11"/>
  <c r="X637" i="11"/>
  <c r="AC636" i="11"/>
  <c r="AB636" i="11"/>
  <c r="AA636" i="11"/>
  <c r="Z636" i="11"/>
  <c r="Y636" i="11"/>
  <c r="X636" i="11"/>
  <c r="AC635" i="11"/>
  <c r="AB635" i="11"/>
  <c r="AA635" i="11"/>
  <c r="Z635" i="11"/>
  <c r="Y635" i="11"/>
  <c r="X635" i="11"/>
  <c r="AC634" i="11"/>
  <c r="AB634" i="11"/>
  <c r="AA634" i="11"/>
  <c r="Z634" i="11"/>
  <c r="Y634" i="11"/>
  <c r="X634" i="11"/>
  <c r="AC633" i="11"/>
  <c r="AB633" i="11"/>
  <c r="AA633" i="11"/>
  <c r="Z633" i="11"/>
  <c r="Y633" i="11"/>
  <c r="X633" i="11"/>
  <c r="AC632" i="11"/>
  <c r="AB632" i="11"/>
  <c r="AA632" i="11"/>
  <c r="Z632" i="11"/>
  <c r="Y632" i="11"/>
  <c r="X632" i="11"/>
  <c r="AC631" i="11"/>
  <c r="AB631" i="11"/>
  <c r="AA631" i="11"/>
  <c r="Z631" i="11"/>
  <c r="Y631" i="11"/>
  <c r="X631" i="11"/>
  <c r="AC630" i="11"/>
  <c r="AB630" i="11"/>
  <c r="AA630" i="11"/>
  <c r="Z630" i="11"/>
  <c r="Y630" i="11"/>
  <c r="X630" i="11"/>
  <c r="AC629" i="11"/>
  <c r="AB629" i="11"/>
  <c r="AA629" i="11"/>
  <c r="Z629" i="11"/>
  <c r="Y629" i="11"/>
  <c r="X629" i="11"/>
  <c r="AC628" i="11"/>
  <c r="AB628" i="11"/>
  <c r="AA628" i="11"/>
  <c r="Z628" i="11"/>
  <c r="Y628" i="11"/>
  <c r="X628" i="11"/>
  <c r="AC627" i="11"/>
  <c r="AB627" i="11"/>
  <c r="AA627" i="11"/>
  <c r="Z627" i="11"/>
  <c r="Y627" i="11"/>
  <c r="X627" i="11"/>
  <c r="AC626" i="11"/>
  <c r="AB626" i="11"/>
  <c r="AA626" i="11"/>
  <c r="Z626" i="11"/>
  <c r="Y626" i="11"/>
  <c r="X626" i="11"/>
  <c r="AC625" i="11"/>
  <c r="AB625" i="11"/>
  <c r="AA625" i="11"/>
  <c r="Z625" i="11"/>
  <c r="Y625" i="11"/>
  <c r="X625" i="11"/>
  <c r="AC624" i="11"/>
  <c r="AB624" i="11"/>
  <c r="AA624" i="11"/>
  <c r="Z624" i="11"/>
  <c r="Y624" i="11"/>
  <c r="X624" i="11"/>
  <c r="AC623" i="11"/>
  <c r="AB623" i="11"/>
  <c r="AA623" i="11"/>
  <c r="Z623" i="11"/>
  <c r="Y623" i="11"/>
  <c r="X623" i="11"/>
  <c r="AC622" i="11"/>
  <c r="AB622" i="11"/>
  <c r="AA622" i="11"/>
  <c r="Z622" i="11"/>
  <c r="Y622" i="11"/>
  <c r="X622" i="11"/>
  <c r="AC621" i="11"/>
  <c r="AB621" i="11"/>
  <c r="AA621" i="11"/>
  <c r="Z621" i="11"/>
  <c r="Y621" i="11"/>
  <c r="X621" i="11"/>
  <c r="AC620" i="11"/>
  <c r="AB620" i="11"/>
  <c r="AA620" i="11"/>
  <c r="Z620" i="11"/>
  <c r="Y620" i="11"/>
  <c r="X620" i="11"/>
  <c r="AC619" i="11"/>
  <c r="AB619" i="11"/>
  <c r="AA619" i="11"/>
  <c r="Z619" i="11"/>
  <c r="Y619" i="11"/>
  <c r="X619" i="11"/>
  <c r="AC618" i="11"/>
  <c r="AB618" i="11"/>
  <c r="AA618" i="11"/>
  <c r="Z618" i="11"/>
  <c r="Y618" i="11"/>
  <c r="X618" i="11"/>
  <c r="AC617" i="11"/>
  <c r="AB617" i="11"/>
  <c r="AA617" i="11"/>
  <c r="Z617" i="11"/>
  <c r="Y617" i="11"/>
  <c r="X617" i="11"/>
  <c r="AC616" i="11"/>
  <c r="AB616" i="11"/>
  <c r="AA616" i="11"/>
  <c r="Z616" i="11"/>
  <c r="Y616" i="11"/>
  <c r="X616" i="11"/>
  <c r="AC615" i="11"/>
  <c r="AB615" i="11"/>
  <c r="AA615" i="11"/>
  <c r="Z615" i="11"/>
  <c r="Y615" i="11"/>
  <c r="X615" i="11"/>
  <c r="AC614" i="11"/>
  <c r="AB614" i="11"/>
  <c r="AA614" i="11"/>
  <c r="Z614" i="11"/>
  <c r="Y614" i="11"/>
  <c r="X614" i="11"/>
  <c r="AC613" i="11"/>
  <c r="AB613" i="11"/>
  <c r="AA613" i="11"/>
  <c r="Z613" i="11"/>
  <c r="Y613" i="11"/>
  <c r="X613" i="11"/>
  <c r="AC612" i="11"/>
  <c r="AB612" i="11"/>
  <c r="AA612" i="11"/>
  <c r="Z612" i="11"/>
  <c r="Y612" i="11"/>
  <c r="X612" i="11"/>
  <c r="AC611" i="11"/>
  <c r="AB611" i="11"/>
  <c r="AA611" i="11"/>
  <c r="Z611" i="11"/>
  <c r="Y611" i="11"/>
  <c r="X611" i="11"/>
  <c r="AC610" i="11"/>
  <c r="AB610" i="11"/>
  <c r="AA610" i="11"/>
  <c r="Z610" i="11"/>
  <c r="Y610" i="11"/>
  <c r="X610" i="11"/>
  <c r="AC609" i="11"/>
  <c r="AB609" i="11"/>
  <c r="AA609" i="11"/>
  <c r="Z609" i="11"/>
  <c r="Y609" i="11"/>
  <c r="X609" i="11"/>
  <c r="AC608" i="11"/>
  <c r="AB608" i="11"/>
  <c r="AA608" i="11"/>
  <c r="Z608" i="11"/>
  <c r="Y608" i="11"/>
  <c r="X608" i="11"/>
  <c r="AC607" i="11"/>
  <c r="AB607" i="11"/>
  <c r="AA607" i="11"/>
  <c r="Z607" i="11"/>
  <c r="Y607" i="11"/>
  <c r="X607" i="11"/>
  <c r="AC606" i="11"/>
  <c r="AB606" i="11"/>
  <c r="AA606" i="11"/>
  <c r="Z606" i="11"/>
  <c r="Y606" i="11"/>
  <c r="X606" i="11"/>
  <c r="AC605" i="11"/>
  <c r="AB605" i="11"/>
  <c r="AA605" i="11"/>
  <c r="Z605" i="11"/>
  <c r="Y605" i="11"/>
  <c r="X605" i="11"/>
  <c r="AC604" i="11"/>
  <c r="AB604" i="11"/>
  <c r="AA604" i="11"/>
  <c r="Z604" i="11"/>
  <c r="Y604" i="11"/>
  <c r="X604" i="11"/>
  <c r="AC603" i="11"/>
  <c r="AB603" i="11"/>
  <c r="AA603" i="11"/>
  <c r="Z603" i="11"/>
  <c r="Y603" i="11"/>
  <c r="X603" i="11"/>
  <c r="AC602" i="11"/>
  <c r="AB602" i="11"/>
  <c r="AA602" i="11"/>
  <c r="Z602" i="11"/>
  <c r="Y602" i="11"/>
  <c r="X602" i="11"/>
  <c r="AC601" i="11"/>
  <c r="AB601" i="11"/>
  <c r="AA601" i="11"/>
  <c r="Z601" i="11"/>
  <c r="Y601" i="11"/>
  <c r="X601" i="11"/>
  <c r="AC600" i="11"/>
  <c r="AB600" i="11"/>
  <c r="AA600" i="11"/>
  <c r="Z600" i="11"/>
  <c r="Y600" i="11"/>
  <c r="X600" i="11"/>
  <c r="AC599" i="11"/>
  <c r="AB599" i="11"/>
  <c r="AA599" i="11"/>
  <c r="Z599" i="11"/>
  <c r="Y599" i="11"/>
  <c r="X599" i="11"/>
  <c r="AC598" i="11"/>
  <c r="AB598" i="11"/>
  <c r="AA598" i="11"/>
  <c r="Z598" i="11"/>
  <c r="Y598" i="11"/>
  <c r="X598" i="11"/>
  <c r="AC597" i="11"/>
  <c r="AB597" i="11"/>
  <c r="AA597" i="11"/>
  <c r="Z597" i="11"/>
  <c r="Y597" i="11"/>
  <c r="X597" i="11"/>
  <c r="AC596" i="11"/>
  <c r="AB596" i="11"/>
  <c r="AA596" i="11"/>
  <c r="Z596" i="11"/>
  <c r="Y596" i="11"/>
  <c r="X596" i="11"/>
  <c r="AC595" i="11"/>
  <c r="AB595" i="11"/>
  <c r="AA595" i="11"/>
  <c r="Z595" i="11"/>
  <c r="Y595" i="11"/>
  <c r="X595" i="11"/>
  <c r="AC594" i="11"/>
  <c r="AB594" i="11"/>
  <c r="AA594" i="11"/>
  <c r="Z594" i="11"/>
  <c r="Y594" i="11"/>
  <c r="X594" i="11"/>
  <c r="AC593" i="11"/>
  <c r="AB593" i="11"/>
  <c r="AA593" i="11"/>
  <c r="Z593" i="11"/>
  <c r="Y593" i="11"/>
  <c r="X593" i="11"/>
  <c r="AC592" i="11"/>
  <c r="AB592" i="11"/>
  <c r="AA592" i="11"/>
  <c r="Z592" i="11"/>
  <c r="Y592" i="11"/>
  <c r="X592" i="11"/>
  <c r="AC591" i="11"/>
  <c r="AB591" i="11"/>
  <c r="AA591" i="11"/>
  <c r="Z591" i="11"/>
  <c r="Y591" i="11"/>
  <c r="X591" i="11"/>
  <c r="AC590" i="11"/>
  <c r="AB590" i="11"/>
  <c r="AA590" i="11"/>
  <c r="Z590" i="11"/>
  <c r="Y590" i="11"/>
  <c r="X590" i="11"/>
  <c r="AC589" i="11"/>
  <c r="AB589" i="11"/>
  <c r="AA589" i="11"/>
  <c r="Z589" i="11"/>
  <c r="Y589" i="11"/>
  <c r="X589" i="11"/>
  <c r="AC588" i="11"/>
  <c r="AB588" i="11"/>
  <c r="AA588" i="11"/>
  <c r="Z588" i="11"/>
  <c r="Y588" i="11"/>
  <c r="X588" i="11"/>
  <c r="AC587" i="11"/>
  <c r="AB587" i="11"/>
  <c r="AA587" i="11"/>
  <c r="Z587" i="11"/>
  <c r="Y587" i="11"/>
  <c r="X587" i="11"/>
  <c r="AC586" i="11"/>
  <c r="AB586" i="11"/>
  <c r="AA586" i="11"/>
  <c r="Z586" i="11"/>
  <c r="Y586" i="11"/>
  <c r="X586" i="11"/>
  <c r="AC585" i="11"/>
  <c r="AB585" i="11"/>
  <c r="AA585" i="11"/>
  <c r="Z585" i="11"/>
  <c r="Y585" i="11"/>
  <c r="X585" i="11"/>
  <c r="AC584" i="11"/>
  <c r="AB584" i="11"/>
  <c r="AA584" i="11"/>
  <c r="Z584" i="11"/>
  <c r="Y584" i="11"/>
  <c r="X584" i="11"/>
  <c r="AC583" i="11"/>
  <c r="AB583" i="11"/>
  <c r="AA583" i="11"/>
  <c r="Z583" i="11"/>
  <c r="Y583" i="11"/>
  <c r="X583" i="11"/>
  <c r="AC582" i="11"/>
  <c r="AB582" i="11"/>
  <c r="AA582" i="11"/>
  <c r="Z582" i="11"/>
  <c r="Y582" i="11"/>
  <c r="X582" i="11"/>
  <c r="AC581" i="11"/>
  <c r="AB581" i="11"/>
  <c r="AA581" i="11"/>
  <c r="Z581" i="11"/>
  <c r="Y581" i="11"/>
  <c r="X581" i="11"/>
  <c r="AC580" i="11"/>
  <c r="AB580" i="11"/>
  <c r="AA580" i="11"/>
  <c r="Z580" i="11"/>
  <c r="Y580" i="11"/>
  <c r="X580" i="11"/>
  <c r="AC579" i="11"/>
  <c r="AB579" i="11"/>
  <c r="AA579" i="11"/>
  <c r="Z579" i="11"/>
  <c r="Y579" i="11"/>
  <c r="X579" i="11"/>
  <c r="AC578" i="11"/>
  <c r="AB578" i="11"/>
  <c r="AA578" i="11"/>
  <c r="Z578" i="11"/>
  <c r="Y578" i="11"/>
  <c r="X578" i="11"/>
  <c r="AC577" i="11"/>
  <c r="AB577" i="11"/>
  <c r="AA577" i="11"/>
  <c r="Z577" i="11"/>
  <c r="Y577" i="11"/>
  <c r="X577" i="11"/>
  <c r="AC576" i="11"/>
  <c r="AB576" i="11"/>
  <c r="AA576" i="11"/>
  <c r="Z576" i="11"/>
  <c r="Y576" i="11"/>
  <c r="X576" i="11"/>
  <c r="AC575" i="11"/>
  <c r="AB575" i="11"/>
  <c r="AA575" i="11"/>
  <c r="Z575" i="11"/>
  <c r="Y575" i="11"/>
  <c r="X575" i="11"/>
  <c r="AC574" i="11"/>
  <c r="AB574" i="11"/>
  <c r="AA574" i="11"/>
  <c r="Z574" i="11"/>
  <c r="Y574" i="11"/>
  <c r="X574" i="11"/>
  <c r="AC573" i="11"/>
  <c r="AB573" i="11"/>
  <c r="AA573" i="11"/>
  <c r="Z573" i="11"/>
  <c r="Y573" i="11"/>
  <c r="X573" i="11"/>
  <c r="AC572" i="11"/>
  <c r="AB572" i="11"/>
  <c r="AA572" i="11"/>
  <c r="Z572" i="11"/>
  <c r="Y572" i="11"/>
  <c r="X572" i="11"/>
  <c r="AC571" i="11"/>
  <c r="AB571" i="11"/>
  <c r="AA571" i="11"/>
  <c r="Z571" i="11"/>
  <c r="Y571" i="11"/>
  <c r="X571" i="11"/>
  <c r="AC570" i="11"/>
  <c r="AB570" i="11"/>
  <c r="AA570" i="11"/>
  <c r="Z570" i="11"/>
  <c r="Y570" i="11"/>
  <c r="X570" i="11"/>
  <c r="AC569" i="11"/>
  <c r="AB569" i="11"/>
  <c r="AA569" i="11"/>
  <c r="Z569" i="11"/>
  <c r="Y569" i="11"/>
  <c r="X569" i="11"/>
  <c r="AC568" i="11"/>
  <c r="AB568" i="11"/>
  <c r="AA568" i="11"/>
  <c r="Z568" i="11"/>
  <c r="Y568" i="11"/>
  <c r="X568" i="11"/>
  <c r="AC567" i="11"/>
  <c r="AB567" i="11"/>
  <c r="AA567" i="11"/>
  <c r="Z567" i="11"/>
  <c r="Y567" i="11"/>
  <c r="X567" i="11"/>
  <c r="AC566" i="11"/>
  <c r="AB566" i="11"/>
  <c r="AA566" i="11"/>
  <c r="Z566" i="11"/>
  <c r="Y566" i="11"/>
  <c r="X566" i="11"/>
  <c r="AC565" i="11"/>
  <c r="AB565" i="11"/>
  <c r="AA565" i="11"/>
  <c r="Z565" i="11"/>
  <c r="Y565" i="11"/>
  <c r="X565" i="11"/>
  <c r="AC564" i="11"/>
  <c r="AB564" i="11"/>
  <c r="AA564" i="11"/>
  <c r="Z564" i="11"/>
  <c r="Y564" i="11"/>
  <c r="X564" i="11"/>
  <c r="AC563" i="11"/>
  <c r="AB563" i="11"/>
  <c r="AA563" i="11"/>
  <c r="Z563" i="11"/>
  <c r="Y563" i="11"/>
  <c r="X563" i="11"/>
  <c r="AC562" i="11"/>
  <c r="AB562" i="11"/>
  <c r="AA562" i="11"/>
  <c r="Z562" i="11"/>
  <c r="Y562" i="11"/>
  <c r="X562" i="11"/>
  <c r="AC561" i="11"/>
  <c r="AB561" i="11"/>
  <c r="AA561" i="11"/>
  <c r="Z561" i="11"/>
  <c r="Y561" i="11"/>
  <c r="X561" i="11"/>
  <c r="AC560" i="11"/>
  <c r="AB560" i="11"/>
  <c r="AA560" i="11"/>
  <c r="Z560" i="11"/>
  <c r="Y560" i="11"/>
  <c r="X560" i="11"/>
  <c r="AC559" i="11"/>
  <c r="AB559" i="11"/>
  <c r="AA559" i="11"/>
  <c r="Z559" i="11"/>
  <c r="Y559" i="11"/>
  <c r="X559" i="11"/>
  <c r="AC558" i="11"/>
  <c r="AB558" i="11"/>
  <c r="AA558" i="11"/>
  <c r="Z558" i="11"/>
  <c r="Y558" i="11"/>
  <c r="X558" i="11"/>
  <c r="AC557" i="11"/>
  <c r="AB557" i="11"/>
  <c r="AA557" i="11"/>
  <c r="Z557" i="11"/>
  <c r="Y557" i="11"/>
  <c r="X557" i="11"/>
  <c r="AC556" i="11"/>
  <c r="AB556" i="11"/>
  <c r="AA556" i="11"/>
  <c r="Z556" i="11"/>
  <c r="Y556" i="11"/>
  <c r="X556" i="11"/>
  <c r="AC555" i="11"/>
  <c r="AB555" i="11"/>
  <c r="AA555" i="11"/>
  <c r="Z555" i="11"/>
  <c r="Y555" i="11"/>
  <c r="X555" i="11"/>
  <c r="AC554" i="11"/>
  <c r="AB554" i="11"/>
  <c r="AA554" i="11"/>
  <c r="Z554" i="11"/>
  <c r="Y554" i="11"/>
  <c r="X554" i="11"/>
  <c r="AC553" i="11"/>
  <c r="AB553" i="11"/>
  <c r="AA553" i="11"/>
  <c r="Z553" i="11"/>
  <c r="Y553" i="11"/>
  <c r="X553" i="11"/>
  <c r="AC552" i="11"/>
  <c r="AB552" i="11"/>
  <c r="AA552" i="11"/>
  <c r="Z552" i="11"/>
  <c r="Y552" i="11"/>
  <c r="X552" i="11"/>
  <c r="AC551" i="11"/>
  <c r="AB551" i="11"/>
  <c r="AA551" i="11"/>
  <c r="Z551" i="11"/>
  <c r="Y551" i="11"/>
  <c r="X551" i="11"/>
  <c r="AC550" i="11"/>
  <c r="AB550" i="11"/>
  <c r="AA550" i="11"/>
  <c r="Z550" i="11"/>
  <c r="Y550" i="11"/>
  <c r="X550" i="11"/>
  <c r="AC549" i="11"/>
  <c r="AB549" i="11"/>
  <c r="AA549" i="11"/>
  <c r="Z549" i="11"/>
  <c r="Y549" i="11"/>
  <c r="X549" i="11"/>
  <c r="AC548" i="11"/>
  <c r="AB548" i="11"/>
  <c r="AA548" i="11"/>
  <c r="Z548" i="11"/>
  <c r="Y548" i="11"/>
  <c r="X548" i="11"/>
  <c r="AC547" i="11"/>
  <c r="AB547" i="11"/>
  <c r="AA547" i="11"/>
  <c r="Z547" i="11"/>
  <c r="Y547" i="11"/>
  <c r="X547" i="11"/>
  <c r="AC546" i="11"/>
  <c r="AB546" i="11"/>
  <c r="AA546" i="11"/>
  <c r="Z546" i="11"/>
  <c r="Y546" i="11"/>
  <c r="X546" i="11"/>
  <c r="AC545" i="11"/>
  <c r="AB545" i="11"/>
  <c r="AA545" i="11"/>
  <c r="Z545" i="11"/>
  <c r="Y545" i="11"/>
  <c r="X545" i="11"/>
  <c r="AC544" i="11"/>
  <c r="AB544" i="11"/>
  <c r="AA544" i="11"/>
  <c r="Z544" i="11"/>
  <c r="Y544" i="11"/>
  <c r="X544" i="11"/>
  <c r="AC543" i="11"/>
  <c r="AB543" i="11"/>
  <c r="AA543" i="11"/>
  <c r="Z543" i="11"/>
  <c r="Y543" i="11"/>
  <c r="X543" i="11"/>
  <c r="AC542" i="11"/>
  <c r="AB542" i="11"/>
  <c r="AA542" i="11"/>
  <c r="Z542" i="11"/>
  <c r="Y542" i="11"/>
  <c r="X542" i="11"/>
  <c r="AC541" i="11"/>
  <c r="AB541" i="11"/>
  <c r="AA541" i="11"/>
  <c r="Z541" i="11"/>
  <c r="Y541" i="11"/>
  <c r="X541" i="11"/>
  <c r="AC540" i="11"/>
  <c r="AB540" i="11"/>
  <c r="AA540" i="11"/>
  <c r="Z540" i="11"/>
  <c r="Y540" i="11"/>
  <c r="X540" i="11"/>
  <c r="AC539" i="11"/>
  <c r="AB539" i="11"/>
  <c r="AA539" i="11"/>
  <c r="Z539" i="11"/>
  <c r="Y539" i="11"/>
  <c r="X539" i="11"/>
  <c r="AC538" i="11"/>
  <c r="AB538" i="11"/>
  <c r="AA538" i="11"/>
  <c r="Z538" i="11"/>
  <c r="Y538" i="11"/>
  <c r="X538" i="11"/>
  <c r="AC537" i="11"/>
  <c r="AB537" i="11"/>
  <c r="AA537" i="11"/>
  <c r="Z537" i="11"/>
  <c r="Y537" i="11"/>
  <c r="X537" i="11"/>
  <c r="AC536" i="11"/>
  <c r="AB536" i="11"/>
  <c r="AA536" i="11"/>
  <c r="Z536" i="11"/>
  <c r="Y536" i="11"/>
  <c r="X536" i="11"/>
  <c r="AC535" i="11"/>
  <c r="AB535" i="11"/>
  <c r="AA535" i="11"/>
  <c r="Z535" i="11"/>
  <c r="Y535" i="11"/>
  <c r="X535" i="11"/>
  <c r="AC534" i="11"/>
  <c r="AB534" i="11"/>
  <c r="AA534" i="11"/>
  <c r="Z534" i="11"/>
  <c r="Y534" i="11"/>
  <c r="X534" i="11"/>
  <c r="AC533" i="11"/>
  <c r="AB533" i="11"/>
  <c r="AA533" i="11"/>
  <c r="Z533" i="11"/>
  <c r="Y533" i="11"/>
  <c r="X533" i="11"/>
  <c r="AC532" i="11"/>
  <c r="AB532" i="11"/>
  <c r="AA532" i="11"/>
  <c r="Z532" i="11"/>
  <c r="Y532" i="11"/>
  <c r="X532" i="11"/>
  <c r="AC531" i="11"/>
  <c r="AB531" i="11"/>
  <c r="AA531" i="11"/>
  <c r="Z531" i="11"/>
  <c r="Y531" i="11"/>
  <c r="X531" i="11"/>
  <c r="AC530" i="11"/>
  <c r="AB530" i="11"/>
  <c r="AA530" i="11"/>
  <c r="Z530" i="11"/>
  <c r="Y530" i="11"/>
  <c r="X530" i="11"/>
  <c r="AC529" i="11"/>
  <c r="AB529" i="11"/>
  <c r="AA529" i="11"/>
  <c r="Z529" i="11"/>
  <c r="Y529" i="11"/>
  <c r="X529" i="11"/>
  <c r="AC528" i="11"/>
  <c r="AB528" i="11"/>
  <c r="AA528" i="11"/>
  <c r="Z528" i="11"/>
  <c r="Y528" i="11"/>
  <c r="X528" i="11"/>
  <c r="AC527" i="11"/>
  <c r="AB527" i="11"/>
  <c r="AA527" i="11"/>
  <c r="Z527" i="11"/>
  <c r="Y527" i="11"/>
  <c r="X527" i="11"/>
  <c r="AC526" i="11"/>
  <c r="AB526" i="11"/>
  <c r="AA526" i="11"/>
  <c r="Z526" i="11"/>
  <c r="Y526" i="11"/>
  <c r="X526" i="11"/>
  <c r="AC525" i="11"/>
  <c r="AB525" i="11"/>
  <c r="AA525" i="11"/>
  <c r="Z525" i="11"/>
  <c r="Y525" i="11"/>
  <c r="X525" i="11"/>
  <c r="AC524" i="11"/>
  <c r="AB524" i="11"/>
  <c r="AA524" i="11"/>
  <c r="Z524" i="11"/>
  <c r="Y524" i="11"/>
  <c r="X524" i="11"/>
  <c r="AC523" i="11"/>
  <c r="AB523" i="11"/>
  <c r="AA523" i="11"/>
  <c r="Z523" i="11"/>
  <c r="Y523" i="11"/>
  <c r="X523" i="11"/>
  <c r="AC522" i="11"/>
  <c r="AB522" i="11"/>
  <c r="AA522" i="11"/>
  <c r="Z522" i="11"/>
  <c r="Y522" i="11"/>
  <c r="X522" i="11"/>
  <c r="AC521" i="11"/>
  <c r="AB521" i="11"/>
  <c r="AA521" i="11"/>
  <c r="Z521" i="11"/>
  <c r="Y521" i="11"/>
  <c r="X521" i="11"/>
  <c r="AC520" i="11"/>
  <c r="AB520" i="11"/>
  <c r="AA520" i="11"/>
  <c r="Z520" i="11"/>
  <c r="Y520" i="11"/>
  <c r="X520" i="11"/>
  <c r="AC519" i="11"/>
  <c r="AB519" i="11"/>
  <c r="AA519" i="11"/>
  <c r="Z519" i="11"/>
  <c r="Y519" i="11"/>
  <c r="X519" i="11"/>
  <c r="AC518" i="11"/>
  <c r="AB518" i="11"/>
  <c r="AA518" i="11"/>
  <c r="Z518" i="11"/>
  <c r="Y518" i="11"/>
  <c r="X518" i="11"/>
  <c r="AC517" i="11"/>
  <c r="AB517" i="11"/>
  <c r="AA517" i="11"/>
  <c r="Z517" i="11"/>
  <c r="Y517" i="11"/>
  <c r="X517" i="11"/>
  <c r="AC516" i="11"/>
  <c r="AB516" i="11"/>
  <c r="AA516" i="11"/>
  <c r="Z516" i="11"/>
  <c r="Y516" i="11"/>
  <c r="X516" i="11"/>
  <c r="AC515" i="11"/>
  <c r="AB515" i="11"/>
  <c r="AA515" i="11"/>
  <c r="Z515" i="11"/>
  <c r="Y515" i="11"/>
  <c r="X515" i="11"/>
  <c r="AC514" i="11"/>
  <c r="AB514" i="11"/>
  <c r="AA514" i="11"/>
  <c r="Z514" i="11"/>
  <c r="Y514" i="11"/>
  <c r="X514" i="11"/>
  <c r="AC513" i="11"/>
  <c r="AB513" i="11"/>
  <c r="AA513" i="11"/>
  <c r="Z513" i="11"/>
  <c r="Y513" i="11"/>
  <c r="X513" i="11"/>
  <c r="AC512" i="11"/>
  <c r="AB512" i="11"/>
  <c r="AA512" i="11"/>
  <c r="Z512" i="11"/>
  <c r="Y512" i="11"/>
  <c r="X512" i="11"/>
  <c r="AC511" i="11"/>
  <c r="AB511" i="11"/>
  <c r="AA511" i="11"/>
  <c r="Z511" i="11"/>
  <c r="Y511" i="11"/>
  <c r="X511" i="11"/>
  <c r="AC510" i="11"/>
  <c r="AB510" i="11"/>
  <c r="AA510" i="11"/>
  <c r="Z510" i="11"/>
  <c r="Y510" i="11"/>
  <c r="X510" i="11"/>
  <c r="AC509" i="11"/>
  <c r="AB509" i="11"/>
  <c r="AA509" i="11"/>
  <c r="Z509" i="11"/>
  <c r="Y509" i="11"/>
  <c r="X509" i="11"/>
  <c r="AC508" i="11"/>
  <c r="AB508" i="11"/>
  <c r="AA508" i="11"/>
  <c r="Z508" i="11"/>
  <c r="Y508" i="11"/>
  <c r="X508" i="11"/>
  <c r="AC507" i="11"/>
  <c r="AB507" i="11"/>
  <c r="AA507" i="11"/>
  <c r="Z507" i="11"/>
  <c r="Y507" i="11"/>
  <c r="X507" i="11"/>
  <c r="AC506" i="11"/>
  <c r="AB506" i="11"/>
  <c r="AA506" i="11"/>
  <c r="Z506" i="11"/>
  <c r="Y506" i="11"/>
  <c r="X506" i="11"/>
  <c r="AC505" i="11"/>
  <c r="AB505" i="11"/>
  <c r="AA505" i="11"/>
  <c r="Z505" i="11"/>
  <c r="Y505" i="11"/>
  <c r="X505" i="11"/>
  <c r="AC504" i="11"/>
  <c r="AB504" i="11"/>
  <c r="AA504" i="11"/>
  <c r="Z504" i="11"/>
  <c r="Y504" i="11"/>
  <c r="X504" i="11"/>
  <c r="AC503" i="11"/>
  <c r="AB503" i="11"/>
  <c r="AA503" i="11"/>
  <c r="Z503" i="11"/>
  <c r="Y503" i="11"/>
  <c r="X503" i="11"/>
  <c r="AC502" i="11"/>
  <c r="AB502" i="11"/>
  <c r="AA502" i="11"/>
  <c r="Z502" i="11"/>
  <c r="Y502" i="11"/>
  <c r="X502" i="11"/>
  <c r="AC501" i="11"/>
  <c r="AB501" i="11"/>
  <c r="AA501" i="11"/>
  <c r="Z501" i="11"/>
  <c r="Y501" i="11"/>
  <c r="X501" i="11"/>
  <c r="AC500" i="11"/>
  <c r="AB500" i="11"/>
  <c r="AA500" i="11"/>
  <c r="Z500" i="11"/>
  <c r="Y500" i="11"/>
  <c r="X500" i="11"/>
  <c r="AC499" i="11"/>
  <c r="AB499" i="11"/>
  <c r="AA499" i="11"/>
  <c r="Z499" i="11"/>
  <c r="Y499" i="11"/>
  <c r="X499" i="11"/>
  <c r="AC498" i="11"/>
  <c r="AB498" i="11"/>
  <c r="AA498" i="11"/>
  <c r="Z498" i="11"/>
  <c r="Y498" i="11"/>
  <c r="X498" i="11"/>
  <c r="AC497" i="11"/>
  <c r="AB497" i="11"/>
  <c r="AA497" i="11"/>
  <c r="Z497" i="11"/>
  <c r="Y497" i="11"/>
  <c r="X497" i="11"/>
  <c r="AC496" i="11"/>
  <c r="AB496" i="11"/>
  <c r="AA496" i="11"/>
  <c r="Z496" i="11"/>
  <c r="Y496" i="11"/>
  <c r="X496" i="11"/>
  <c r="AC495" i="11"/>
  <c r="AB495" i="11"/>
  <c r="AA495" i="11"/>
  <c r="Z495" i="11"/>
  <c r="Y495" i="11"/>
  <c r="X495" i="11"/>
  <c r="AC494" i="11"/>
  <c r="AB494" i="11"/>
  <c r="AA494" i="11"/>
  <c r="Z494" i="11"/>
  <c r="Y494" i="11"/>
  <c r="X494" i="11"/>
  <c r="AC493" i="11"/>
  <c r="AB493" i="11"/>
  <c r="AA493" i="11"/>
  <c r="Z493" i="11"/>
  <c r="Y493" i="11"/>
  <c r="X493" i="11"/>
  <c r="AC492" i="11"/>
  <c r="AB492" i="11"/>
  <c r="AA492" i="11"/>
  <c r="Z492" i="11"/>
  <c r="Y492" i="11"/>
  <c r="X492" i="11"/>
  <c r="AC491" i="11"/>
  <c r="AB491" i="11"/>
  <c r="AA491" i="11"/>
  <c r="Z491" i="11"/>
  <c r="Y491" i="11"/>
  <c r="X491" i="11"/>
  <c r="AC490" i="11"/>
  <c r="AB490" i="11"/>
  <c r="AA490" i="11"/>
  <c r="Z490" i="11"/>
  <c r="Y490" i="11"/>
  <c r="X490" i="11"/>
  <c r="AC489" i="11"/>
  <c r="AB489" i="11"/>
  <c r="AA489" i="11"/>
  <c r="Z489" i="11"/>
  <c r="Y489" i="11"/>
  <c r="X489" i="11"/>
  <c r="AC488" i="11"/>
  <c r="AB488" i="11"/>
  <c r="AA488" i="11"/>
  <c r="Z488" i="11"/>
  <c r="Y488" i="11"/>
  <c r="X488" i="11"/>
  <c r="AC487" i="11"/>
  <c r="AB487" i="11"/>
  <c r="AA487" i="11"/>
  <c r="Z487" i="11"/>
  <c r="Y487" i="11"/>
  <c r="X487" i="11"/>
  <c r="AC486" i="11"/>
  <c r="AB486" i="11"/>
  <c r="AA486" i="11"/>
  <c r="Z486" i="11"/>
  <c r="Y486" i="11"/>
  <c r="X486" i="11"/>
  <c r="AC485" i="11"/>
  <c r="AB485" i="11"/>
  <c r="AA485" i="11"/>
  <c r="Z485" i="11"/>
  <c r="Y485" i="11"/>
  <c r="X485" i="11"/>
  <c r="AC484" i="11"/>
  <c r="AB484" i="11"/>
  <c r="AA484" i="11"/>
  <c r="Z484" i="11"/>
  <c r="Y484" i="11"/>
  <c r="X484" i="11"/>
  <c r="AC483" i="11"/>
  <c r="AB483" i="11"/>
  <c r="AA483" i="11"/>
  <c r="Z483" i="11"/>
  <c r="Y483" i="11"/>
  <c r="X483" i="11"/>
  <c r="AC482" i="11"/>
  <c r="AB482" i="11"/>
  <c r="AA482" i="11"/>
  <c r="Z482" i="11"/>
  <c r="Y482" i="11"/>
  <c r="X482" i="11"/>
  <c r="AC481" i="11"/>
  <c r="AB481" i="11"/>
  <c r="AA481" i="11"/>
  <c r="Z481" i="11"/>
  <c r="Y481" i="11"/>
  <c r="X481" i="11"/>
  <c r="AC480" i="11"/>
  <c r="AB480" i="11"/>
  <c r="AA480" i="11"/>
  <c r="Z480" i="11"/>
  <c r="Y480" i="11"/>
  <c r="X480" i="11"/>
  <c r="AC479" i="11"/>
  <c r="AB479" i="11"/>
  <c r="AA479" i="11"/>
  <c r="Z479" i="11"/>
  <c r="Y479" i="11"/>
  <c r="X479" i="11"/>
  <c r="AC478" i="11"/>
  <c r="AB478" i="11"/>
  <c r="AA478" i="11"/>
  <c r="Z478" i="11"/>
  <c r="Y478" i="11"/>
  <c r="X478" i="11"/>
  <c r="AC477" i="11"/>
  <c r="AB477" i="11"/>
  <c r="AA477" i="11"/>
  <c r="Z477" i="11"/>
  <c r="Y477" i="11"/>
  <c r="X477" i="11"/>
  <c r="AC476" i="11"/>
  <c r="AB476" i="11"/>
  <c r="AA476" i="11"/>
  <c r="Z476" i="11"/>
  <c r="Y476" i="11"/>
  <c r="X476" i="11"/>
  <c r="AC475" i="11"/>
  <c r="AB475" i="11"/>
  <c r="AA475" i="11"/>
  <c r="Z475" i="11"/>
  <c r="Y475" i="11"/>
  <c r="X475" i="11"/>
  <c r="AC474" i="11"/>
  <c r="AB474" i="11"/>
  <c r="AA474" i="11"/>
  <c r="Z474" i="11"/>
  <c r="Y474" i="11"/>
  <c r="X474" i="11"/>
  <c r="AC473" i="11"/>
  <c r="AB473" i="11"/>
  <c r="AA473" i="11"/>
  <c r="Z473" i="11"/>
  <c r="Y473" i="11"/>
  <c r="X473" i="11"/>
  <c r="AC472" i="11"/>
  <c r="AB472" i="11"/>
  <c r="AA472" i="11"/>
  <c r="Z472" i="11"/>
  <c r="Y472" i="11"/>
  <c r="X472" i="11"/>
  <c r="AC471" i="11"/>
  <c r="AB471" i="11"/>
  <c r="AA471" i="11"/>
  <c r="Z471" i="11"/>
  <c r="Y471" i="11"/>
  <c r="X471" i="11"/>
  <c r="AC470" i="11"/>
  <c r="AB470" i="11"/>
  <c r="AA470" i="11"/>
  <c r="Z470" i="11"/>
  <c r="Y470" i="11"/>
  <c r="X470" i="11"/>
  <c r="AC469" i="11"/>
  <c r="AB469" i="11"/>
  <c r="AA469" i="11"/>
  <c r="Z469" i="11"/>
  <c r="Y469" i="11"/>
  <c r="X469" i="11"/>
  <c r="AC468" i="11"/>
  <c r="AB468" i="11"/>
  <c r="AA468" i="11"/>
  <c r="Z468" i="11"/>
  <c r="Y468" i="11"/>
  <c r="X468" i="11"/>
  <c r="AC467" i="11"/>
  <c r="AB467" i="11"/>
  <c r="AA467" i="11"/>
  <c r="Z467" i="11"/>
  <c r="Y467" i="11"/>
  <c r="X467" i="11"/>
  <c r="AC466" i="11"/>
  <c r="AB466" i="11"/>
  <c r="AA466" i="11"/>
  <c r="Z466" i="11"/>
  <c r="Y466" i="11"/>
  <c r="X466" i="11"/>
  <c r="AC465" i="11"/>
  <c r="AB465" i="11"/>
  <c r="AA465" i="11"/>
  <c r="Z465" i="11"/>
  <c r="Y465" i="11"/>
  <c r="X465" i="11"/>
  <c r="AC464" i="11"/>
  <c r="AB464" i="11"/>
  <c r="AA464" i="11"/>
  <c r="Z464" i="11"/>
  <c r="Y464" i="11"/>
  <c r="X464" i="11"/>
  <c r="AC463" i="11"/>
  <c r="AB463" i="11"/>
  <c r="AA463" i="11"/>
  <c r="Z463" i="11"/>
  <c r="Y463" i="11"/>
  <c r="X463" i="11"/>
  <c r="AC462" i="11"/>
  <c r="AB462" i="11"/>
  <c r="AA462" i="11"/>
  <c r="Z462" i="11"/>
  <c r="Y462" i="11"/>
  <c r="X462" i="11"/>
  <c r="AC461" i="11"/>
  <c r="AB461" i="11"/>
  <c r="AA461" i="11"/>
  <c r="Z461" i="11"/>
  <c r="Y461" i="11"/>
  <c r="X461" i="11"/>
  <c r="AC460" i="11"/>
  <c r="AB460" i="11"/>
  <c r="AA460" i="11"/>
  <c r="Z460" i="11"/>
  <c r="Y460" i="11"/>
  <c r="X460" i="11"/>
  <c r="AC459" i="11"/>
  <c r="AB459" i="11"/>
  <c r="AA459" i="11"/>
  <c r="Z459" i="11"/>
  <c r="Y459" i="11"/>
  <c r="X459" i="11"/>
  <c r="AC458" i="11"/>
  <c r="AB458" i="11"/>
  <c r="AA458" i="11"/>
  <c r="Z458" i="11"/>
  <c r="Y458" i="11"/>
  <c r="X458" i="11"/>
  <c r="AC457" i="11"/>
  <c r="AB457" i="11"/>
  <c r="AA457" i="11"/>
  <c r="Z457" i="11"/>
  <c r="Y457" i="11"/>
  <c r="X457" i="11"/>
  <c r="AC456" i="11"/>
  <c r="AB456" i="11"/>
  <c r="AA456" i="11"/>
  <c r="Z456" i="11"/>
  <c r="Y456" i="11"/>
  <c r="X456" i="11"/>
  <c r="AC455" i="11"/>
  <c r="AB455" i="11"/>
  <c r="AA455" i="11"/>
  <c r="Z455" i="11"/>
  <c r="Y455" i="11"/>
  <c r="X455" i="11"/>
  <c r="AC454" i="11"/>
  <c r="AB454" i="11"/>
  <c r="AA454" i="11"/>
  <c r="Z454" i="11"/>
  <c r="Y454" i="11"/>
  <c r="X454" i="11"/>
  <c r="AC453" i="11"/>
  <c r="AB453" i="11"/>
  <c r="AA453" i="11"/>
  <c r="Z453" i="11"/>
  <c r="Y453" i="11"/>
  <c r="X453" i="11"/>
  <c r="AC452" i="11"/>
  <c r="AB452" i="11"/>
  <c r="AA452" i="11"/>
  <c r="Z452" i="11"/>
  <c r="Y452" i="11"/>
  <c r="X452" i="11"/>
  <c r="AC451" i="11"/>
  <c r="AB451" i="11"/>
  <c r="AA451" i="11"/>
  <c r="Z451" i="11"/>
  <c r="Y451" i="11"/>
  <c r="X451" i="11"/>
  <c r="AC450" i="11"/>
  <c r="AB450" i="11"/>
  <c r="AA450" i="11"/>
  <c r="Z450" i="11"/>
  <c r="Y450" i="11"/>
  <c r="X450" i="11"/>
  <c r="AC449" i="11"/>
  <c r="AB449" i="11"/>
  <c r="AA449" i="11"/>
  <c r="Z449" i="11"/>
  <c r="Y449" i="11"/>
  <c r="X449" i="11"/>
  <c r="AC448" i="11"/>
  <c r="AB448" i="11"/>
  <c r="AA448" i="11"/>
  <c r="Z448" i="11"/>
  <c r="Y448" i="11"/>
  <c r="X448" i="11"/>
  <c r="AC447" i="11"/>
  <c r="AB447" i="11"/>
  <c r="AA447" i="11"/>
  <c r="Z447" i="11"/>
  <c r="Y447" i="11"/>
  <c r="X447" i="11"/>
  <c r="AC446" i="11"/>
  <c r="AB446" i="11"/>
  <c r="AA446" i="11"/>
  <c r="Z446" i="11"/>
  <c r="Y446" i="11"/>
  <c r="X446" i="11"/>
  <c r="AC445" i="11"/>
  <c r="AB445" i="11"/>
  <c r="AA445" i="11"/>
  <c r="Z445" i="11"/>
  <c r="Y445" i="11"/>
  <c r="X445" i="11"/>
  <c r="AC444" i="11"/>
  <c r="AB444" i="11"/>
  <c r="AA444" i="11"/>
  <c r="Z444" i="11"/>
  <c r="Y444" i="11"/>
  <c r="X444" i="11"/>
  <c r="AC443" i="11"/>
  <c r="AB443" i="11"/>
  <c r="AA443" i="11"/>
  <c r="Z443" i="11"/>
  <c r="Y443" i="11"/>
  <c r="X443" i="11"/>
  <c r="AC442" i="11"/>
  <c r="AB442" i="11"/>
  <c r="AA442" i="11"/>
  <c r="Z442" i="11"/>
  <c r="Y442" i="11"/>
  <c r="X442" i="11"/>
  <c r="AC441" i="11"/>
  <c r="AB441" i="11"/>
  <c r="AA441" i="11"/>
  <c r="Z441" i="11"/>
  <c r="Y441" i="11"/>
  <c r="X441" i="11"/>
  <c r="AC440" i="11"/>
  <c r="AB440" i="11"/>
  <c r="AA440" i="11"/>
  <c r="Z440" i="11"/>
  <c r="Y440" i="11"/>
  <c r="X440" i="11"/>
  <c r="AC439" i="11"/>
  <c r="AB439" i="11"/>
  <c r="AA439" i="11"/>
  <c r="Z439" i="11"/>
  <c r="Y439" i="11"/>
  <c r="X439" i="11"/>
  <c r="AC438" i="11"/>
  <c r="AB438" i="11"/>
  <c r="AA438" i="11"/>
  <c r="Z438" i="11"/>
  <c r="Y438" i="11"/>
  <c r="X438" i="11"/>
  <c r="AC437" i="11"/>
  <c r="AB437" i="11"/>
  <c r="AA437" i="11"/>
  <c r="Z437" i="11"/>
  <c r="Y437" i="11"/>
  <c r="X437" i="11"/>
  <c r="AC436" i="11"/>
  <c r="AB436" i="11"/>
  <c r="AA436" i="11"/>
  <c r="Z436" i="11"/>
  <c r="Y436" i="11"/>
  <c r="X436" i="11"/>
  <c r="AC435" i="11"/>
  <c r="AB435" i="11"/>
  <c r="AA435" i="11"/>
  <c r="Z435" i="11"/>
  <c r="Y435" i="11"/>
  <c r="X435" i="11"/>
  <c r="AC434" i="11"/>
  <c r="AB434" i="11"/>
  <c r="AA434" i="11"/>
  <c r="Z434" i="11"/>
  <c r="Y434" i="11"/>
  <c r="X434" i="11"/>
  <c r="AC433" i="11"/>
  <c r="AB433" i="11"/>
  <c r="AA433" i="11"/>
  <c r="Z433" i="11"/>
  <c r="Y433" i="11"/>
  <c r="X433" i="11"/>
  <c r="AC432" i="11"/>
  <c r="AB432" i="11"/>
  <c r="AA432" i="11"/>
  <c r="Z432" i="11"/>
  <c r="Y432" i="11"/>
  <c r="X432" i="11"/>
  <c r="AC431" i="11"/>
  <c r="AB431" i="11"/>
  <c r="AA431" i="11"/>
  <c r="Z431" i="11"/>
  <c r="Y431" i="11"/>
  <c r="X431" i="11"/>
  <c r="AC430" i="11"/>
  <c r="AB430" i="11"/>
  <c r="AA430" i="11"/>
  <c r="Z430" i="11"/>
  <c r="Y430" i="11"/>
  <c r="X430" i="11"/>
  <c r="AC429" i="11"/>
  <c r="AB429" i="11"/>
  <c r="AA429" i="11"/>
  <c r="Z429" i="11"/>
  <c r="Y429" i="11"/>
  <c r="X429" i="11"/>
  <c r="AC428" i="11"/>
  <c r="AB428" i="11"/>
  <c r="AA428" i="11"/>
  <c r="Z428" i="11"/>
  <c r="Y428" i="11"/>
  <c r="X428" i="11"/>
  <c r="AC427" i="11"/>
  <c r="AB427" i="11"/>
  <c r="AA427" i="11"/>
  <c r="Z427" i="11"/>
  <c r="Y427" i="11"/>
  <c r="X427" i="11"/>
  <c r="AC426" i="11"/>
  <c r="AB426" i="11"/>
  <c r="AA426" i="11"/>
  <c r="Z426" i="11"/>
  <c r="Y426" i="11"/>
  <c r="X426" i="11"/>
  <c r="AC425" i="11"/>
  <c r="AB425" i="11"/>
  <c r="AA425" i="11"/>
  <c r="Z425" i="11"/>
  <c r="Y425" i="11"/>
  <c r="X425" i="11"/>
  <c r="AC424" i="11"/>
  <c r="AB424" i="11"/>
  <c r="AA424" i="11"/>
  <c r="Z424" i="11"/>
  <c r="Y424" i="11"/>
  <c r="X424" i="11"/>
  <c r="AC423" i="11"/>
  <c r="AB423" i="11"/>
  <c r="AA423" i="11"/>
  <c r="Z423" i="11"/>
  <c r="Y423" i="11"/>
  <c r="X423" i="11"/>
  <c r="AC422" i="11"/>
  <c r="AB422" i="11"/>
  <c r="AA422" i="11"/>
  <c r="Z422" i="11"/>
  <c r="Y422" i="11"/>
  <c r="X422" i="11"/>
  <c r="AC421" i="11"/>
  <c r="AB421" i="11"/>
  <c r="AA421" i="11"/>
  <c r="Z421" i="11"/>
  <c r="Y421" i="11"/>
  <c r="X421" i="11"/>
  <c r="AC420" i="11"/>
  <c r="AB420" i="11"/>
  <c r="AA420" i="11"/>
  <c r="Z420" i="11"/>
  <c r="Y420" i="11"/>
  <c r="X420" i="11"/>
  <c r="AC419" i="11"/>
  <c r="AB419" i="11"/>
  <c r="AA419" i="11"/>
  <c r="Z419" i="11"/>
  <c r="Y419" i="11"/>
  <c r="X419" i="11"/>
  <c r="AC418" i="11"/>
  <c r="AB418" i="11"/>
  <c r="AA418" i="11"/>
  <c r="Z418" i="11"/>
  <c r="Y418" i="11"/>
  <c r="X418" i="11"/>
  <c r="AC417" i="11"/>
  <c r="AB417" i="11"/>
  <c r="AA417" i="11"/>
  <c r="Z417" i="11"/>
  <c r="Y417" i="11"/>
  <c r="X417" i="11"/>
  <c r="AC416" i="11"/>
  <c r="AB416" i="11"/>
  <c r="AA416" i="11"/>
  <c r="Z416" i="11"/>
  <c r="Y416" i="11"/>
  <c r="X416" i="11"/>
  <c r="AC415" i="11"/>
  <c r="AB415" i="11"/>
  <c r="AA415" i="11"/>
  <c r="Z415" i="11"/>
  <c r="Y415" i="11"/>
  <c r="X415" i="11"/>
  <c r="AC414" i="11"/>
  <c r="AB414" i="11"/>
  <c r="AA414" i="11"/>
  <c r="Z414" i="11"/>
  <c r="Y414" i="11"/>
  <c r="X414" i="11"/>
  <c r="AC413" i="11"/>
  <c r="AB413" i="11"/>
  <c r="AA413" i="11"/>
  <c r="Z413" i="11"/>
  <c r="Y413" i="11"/>
  <c r="X413" i="11"/>
  <c r="AC412" i="11"/>
  <c r="AB412" i="11"/>
  <c r="AA412" i="11"/>
  <c r="Z412" i="11"/>
  <c r="Y412" i="11"/>
  <c r="X412" i="11"/>
  <c r="AC411" i="11"/>
  <c r="AB411" i="11"/>
  <c r="AA411" i="11"/>
  <c r="Z411" i="11"/>
  <c r="Y411" i="11"/>
  <c r="X411" i="11"/>
  <c r="AC410" i="11"/>
  <c r="AB410" i="11"/>
  <c r="AA410" i="11"/>
  <c r="Z410" i="11"/>
  <c r="Y410" i="11"/>
  <c r="X410" i="11"/>
  <c r="AC409" i="11"/>
  <c r="AB409" i="11"/>
  <c r="AA409" i="11"/>
  <c r="Z409" i="11"/>
  <c r="Y409" i="11"/>
  <c r="X409" i="11"/>
  <c r="AC408" i="11"/>
  <c r="AB408" i="11"/>
  <c r="AA408" i="11"/>
  <c r="Z408" i="11"/>
  <c r="Y408" i="11"/>
  <c r="X408" i="11"/>
  <c r="AC407" i="11"/>
  <c r="AB407" i="11"/>
  <c r="AA407" i="11"/>
  <c r="Z407" i="11"/>
  <c r="Y407" i="11"/>
  <c r="X407" i="11"/>
  <c r="AC406" i="11"/>
  <c r="AB406" i="11"/>
  <c r="AA406" i="11"/>
  <c r="Z406" i="11"/>
  <c r="Y406" i="11"/>
  <c r="X406" i="11"/>
  <c r="AC405" i="11"/>
  <c r="AB405" i="11"/>
  <c r="AA405" i="11"/>
  <c r="Z405" i="11"/>
  <c r="Y405" i="11"/>
  <c r="X405" i="11"/>
  <c r="AC404" i="11"/>
  <c r="AB404" i="11"/>
  <c r="AA404" i="11"/>
  <c r="Z404" i="11"/>
  <c r="Y404" i="11"/>
  <c r="X404" i="11"/>
  <c r="AC403" i="11"/>
  <c r="AB403" i="11"/>
  <c r="AA403" i="11"/>
  <c r="Z403" i="11"/>
  <c r="Y403" i="11"/>
  <c r="X403" i="11"/>
  <c r="AC402" i="11"/>
  <c r="AB402" i="11"/>
  <c r="AA402" i="11"/>
  <c r="Z402" i="11"/>
  <c r="Y402" i="11"/>
  <c r="X402" i="11"/>
  <c r="AC401" i="11"/>
  <c r="AB401" i="11"/>
  <c r="AA401" i="11"/>
  <c r="Z401" i="11"/>
  <c r="Y401" i="11"/>
  <c r="X401" i="11"/>
  <c r="AC400" i="11"/>
  <c r="AB400" i="11"/>
  <c r="AA400" i="11"/>
  <c r="Z400" i="11"/>
  <c r="Y400" i="11"/>
  <c r="X400" i="11"/>
  <c r="AC399" i="11"/>
  <c r="AB399" i="11"/>
  <c r="AA399" i="11"/>
  <c r="Z399" i="11"/>
  <c r="Y399" i="11"/>
  <c r="X399" i="11"/>
  <c r="AC398" i="11"/>
  <c r="AB398" i="11"/>
  <c r="AA398" i="11"/>
  <c r="Z398" i="11"/>
  <c r="Y398" i="11"/>
  <c r="X398" i="11"/>
  <c r="AC397" i="11"/>
  <c r="AB397" i="11"/>
  <c r="AA397" i="11"/>
  <c r="Z397" i="11"/>
  <c r="Y397" i="11"/>
  <c r="X397" i="11"/>
  <c r="AC396" i="11"/>
  <c r="AB396" i="11"/>
  <c r="AA396" i="11"/>
  <c r="Z396" i="11"/>
  <c r="Y396" i="11"/>
  <c r="X396" i="11"/>
  <c r="AC395" i="11"/>
  <c r="AB395" i="11"/>
  <c r="AA395" i="11"/>
  <c r="Z395" i="11"/>
  <c r="Y395" i="11"/>
  <c r="X395" i="11"/>
  <c r="AC394" i="11"/>
  <c r="AB394" i="11"/>
  <c r="AA394" i="11"/>
  <c r="Z394" i="11"/>
  <c r="Y394" i="11"/>
  <c r="X394" i="11"/>
  <c r="AC393" i="11"/>
  <c r="AB393" i="11"/>
  <c r="AA393" i="11"/>
  <c r="Z393" i="11"/>
  <c r="Y393" i="11"/>
  <c r="X393" i="11"/>
  <c r="AC392" i="11"/>
  <c r="AB392" i="11"/>
  <c r="AA392" i="11"/>
  <c r="Z392" i="11"/>
  <c r="Y392" i="11"/>
  <c r="X392" i="11"/>
  <c r="AC391" i="11"/>
  <c r="AB391" i="11"/>
  <c r="AA391" i="11"/>
  <c r="Z391" i="11"/>
  <c r="Y391" i="11"/>
  <c r="X391" i="11"/>
  <c r="AC390" i="11"/>
  <c r="AB390" i="11"/>
  <c r="AA390" i="11"/>
  <c r="Z390" i="11"/>
  <c r="Y390" i="11"/>
  <c r="X390" i="11"/>
  <c r="AC389" i="11"/>
  <c r="AB389" i="11"/>
  <c r="AA389" i="11"/>
  <c r="Z389" i="11"/>
  <c r="Y389" i="11"/>
  <c r="X389" i="11"/>
  <c r="AC388" i="11"/>
  <c r="AB388" i="11"/>
  <c r="AA388" i="11"/>
  <c r="Z388" i="11"/>
  <c r="Y388" i="11"/>
  <c r="X388" i="11"/>
  <c r="AC387" i="11"/>
  <c r="AB387" i="11"/>
  <c r="AA387" i="11"/>
  <c r="Z387" i="11"/>
  <c r="Y387" i="11"/>
  <c r="X387" i="11"/>
  <c r="AC386" i="11"/>
  <c r="AB386" i="11"/>
  <c r="AA386" i="11"/>
  <c r="Z386" i="11"/>
  <c r="Y386" i="11"/>
  <c r="X386" i="11"/>
  <c r="AC385" i="11"/>
  <c r="AB385" i="11"/>
  <c r="AA385" i="11"/>
  <c r="Z385" i="11"/>
  <c r="Y385" i="11"/>
  <c r="X385" i="11"/>
  <c r="AC384" i="11"/>
  <c r="AB384" i="11"/>
  <c r="AA384" i="11"/>
  <c r="Z384" i="11"/>
  <c r="Y384" i="11"/>
  <c r="X384" i="11"/>
  <c r="AC383" i="11"/>
  <c r="AB383" i="11"/>
  <c r="AA383" i="11"/>
  <c r="Z383" i="11"/>
  <c r="Y383" i="11"/>
  <c r="X383" i="11"/>
  <c r="AC382" i="11"/>
  <c r="AB382" i="11"/>
  <c r="AA382" i="11"/>
  <c r="Z382" i="11"/>
  <c r="Y382" i="11"/>
  <c r="X382" i="11"/>
  <c r="AC381" i="11"/>
  <c r="AB381" i="11"/>
  <c r="AA381" i="11"/>
  <c r="Z381" i="11"/>
  <c r="Y381" i="11"/>
  <c r="X381" i="11"/>
  <c r="AC380" i="11"/>
  <c r="AB380" i="11"/>
  <c r="AA380" i="11"/>
  <c r="Z380" i="11"/>
  <c r="Y380" i="11"/>
  <c r="X380" i="11"/>
  <c r="AC379" i="11"/>
  <c r="AB379" i="11"/>
  <c r="AA379" i="11"/>
  <c r="Z379" i="11"/>
  <c r="Y379" i="11"/>
  <c r="X379" i="11"/>
  <c r="AC378" i="11"/>
  <c r="AB378" i="11"/>
  <c r="AA378" i="11"/>
  <c r="Z378" i="11"/>
  <c r="Y378" i="11"/>
  <c r="X378" i="11"/>
  <c r="AC377" i="11"/>
  <c r="AB377" i="11"/>
  <c r="AA377" i="11"/>
  <c r="Z377" i="11"/>
  <c r="Y377" i="11"/>
  <c r="X377" i="11"/>
  <c r="AC376" i="11"/>
  <c r="AB376" i="11"/>
  <c r="AA376" i="11"/>
  <c r="Z376" i="11"/>
  <c r="Y376" i="11"/>
  <c r="X376" i="11"/>
  <c r="AC375" i="11"/>
  <c r="AB375" i="11"/>
  <c r="AA375" i="11"/>
  <c r="Z375" i="11"/>
  <c r="Y375" i="11"/>
  <c r="X375" i="11"/>
  <c r="AC374" i="11"/>
  <c r="AB374" i="11"/>
  <c r="AA374" i="11"/>
  <c r="Z374" i="11"/>
  <c r="Y374" i="11"/>
  <c r="X374" i="11"/>
  <c r="AC373" i="11"/>
  <c r="AB373" i="11"/>
  <c r="AA373" i="11"/>
  <c r="Z373" i="11"/>
  <c r="Y373" i="11"/>
  <c r="X373" i="11"/>
  <c r="AC372" i="11"/>
  <c r="AB372" i="11"/>
  <c r="AA372" i="11"/>
  <c r="Z372" i="11"/>
  <c r="Y372" i="11"/>
  <c r="X372" i="11"/>
  <c r="AC371" i="11"/>
  <c r="AB371" i="11"/>
  <c r="AA371" i="11"/>
  <c r="Z371" i="11"/>
  <c r="Y371" i="11"/>
  <c r="X371" i="11"/>
  <c r="AC370" i="11"/>
  <c r="AB370" i="11"/>
  <c r="AA370" i="11"/>
  <c r="Z370" i="11"/>
  <c r="Y370" i="11"/>
  <c r="X370" i="11"/>
  <c r="AC369" i="11"/>
  <c r="AB369" i="11"/>
  <c r="AA369" i="11"/>
  <c r="Z369" i="11"/>
  <c r="Y369" i="11"/>
  <c r="X369" i="11"/>
  <c r="AC368" i="11"/>
  <c r="AB368" i="11"/>
  <c r="AA368" i="11"/>
  <c r="Z368" i="11"/>
  <c r="Y368" i="11"/>
  <c r="X368" i="11"/>
  <c r="AC367" i="11"/>
  <c r="AB367" i="11"/>
  <c r="AA367" i="11"/>
  <c r="Z367" i="11"/>
  <c r="Y367" i="11"/>
  <c r="X367" i="11"/>
  <c r="AC366" i="11"/>
  <c r="AB366" i="11"/>
  <c r="AA366" i="11"/>
  <c r="Z366" i="11"/>
  <c r="Y366" i="11"/>
  <c r="X366" i="11"/>
  <c r="AC365" i="11"/>
  <c r="AB365" i="11"/>
  <c r="AA365" i="11"/>
  <c r="Z365" i="11"/>
  <c r="Y365" i="11"/>
  <c r="X365" i="11"/>
  <c r="AC364" i="11"/>
  <c r="AB364" i="11"/>
  <c r="AA364" i="11"/>
  <c r="Z364" i="11"/>
  <c r="Y364" i="11"/>
  <c r="X364" i="11"/>
  <c r="AC363" i="11"/>
  <c r="AB363" i="11"/>
  <c r="AA363" i="11"/>
  <c r="Z363" i="11"/>
  <c r="Y363" i="11"/>
  <c r="X363" i="11"/>
  <c r="AC362" i="11"/>
  <c r="AB362" i="11"/>
  <c r="AA362" i="11"/>
  <c r="Z362" i="11"/>
  <c r="Y362" i="11"/>
  <c r="X362" i="11"/>
  <c r="AC361" i="11"/>
  <c r="AB361" i="11"/>
  <c r="AA361" i="11"/>
  <c r="Z361" i="11"/>
  <c r="Y361" i="11"/>
  <c r="X361" i="11"/>
  <c r="AC360" i="11"/>
  <c r="AB360" i="11"/>
  <c r="AA360" i="11"/>
  <c r="Z360" i="11"/>
  <c r="Y360" i="11"/>
  <c r="X360" i="11"/>
  <c r="AC359" i="11"/>
  <c r="AB359" i="11"/>
  <c r="AA359" i="11"/>
  <c r="Z359" i="11"/>
  <c r="Y359" i="11"/>
  <c r="X359" i="11"/>
  <c r="AC358" i="11"/>
  <c r="AB358" i="11"/>
  <c r="AA358" i="11"/>
  <c r="Z358" i="11"/>
  <c r="Y358" i="11"/>
  <c r="X358" i="11"/>
  <c r="AC357" i="11"/>
  <c r="AB357" i="11"/>
  <c r="AA357" i="11"/>
  <c r="Z357" i="11"/>
  <c r="Y357" i="11"/>
  <c r="X357" i="11"/>
  <c r="AC356" i="11"/>
  <c r="AB356" i="11"/>
  <c r="AA356" i="11"/>
  <c r="Z356" i="11"/>
  <c r="Y356" i="11"/>
  <c r="X356" i="11"/>
  <c r="AC355" i="11"/>
  <c r="AB355" i="11"/>
  <c r="AA355" i="11"/>
  <c r="Z355" i="11"/>
  <c r="Y355" i="11"/>
  <c r="X355" i="11"/>
  <c r="AC354" i="11"/>
  <c r="AB354" i="11"/>
  <c r="AA354" i="11"/>
  <c r="Z354" i="11"/>
  <c r="Y354" i="11"/>
  <c r="X354" i="11"/>
  <c r="AC353" i="11"/>
  <c r="AB353" i="11"/>
  <c r="AA353" i="11"/>
  <c r="Z353" i="11"/>
  <c r="Y353" i="11"/>
  <c r="X353" i="11"/>
  <c r="AC352" i="11"/>
  <c r="AB352" i="11"/>
  <c r="AA352" i="11"/>
  <c r="Z352" i="11"/>
  <c r="Y352" i="11"/>
  <c r="X352" i="11"/>
  <c r="AC351" i="11"/>
  <c r="AB351" i="11"/>
  <c r="AA351" i="11"/>
  <c r="Z351" i="11"/>
  <c r="Y351" i="11"/>
  <c r="X351" i="11"/>
  <c r="AC350" i="11"/>
  <c r="AB350" i="11"/>
  <c r="AA350" i="11"/>
  <c r="Z350" i="11"/>
  <c r="Y350" i="11"/>
  <c r="X350" i="11"/>
  <c r="AC349" i="11"/>
  <c r="AB349" i="11"/>
  <c r="AA349" i="11"/>
  <c r="Z349" i="11"/>
  <c r="Y349" i="11"/>
  <c r="X349" i="11"/>
  <c r="AC348" i="11"/>
  <c r="AB348" i="11"/>
  <c r="AA348" i="11"/>
  <c r="Z348" i="11"/>
  <c r="Y348" i="11"/>
  <c r="X348" i="11"/>
  <c r="AC347" i="11"/>
  <c r="AB347" i="11"/>
  <c r="AA347" i="11"/>
  <c r="Z347" i="11"/>
  <c r="Y347" i="11"/>
  <c r="X347" i="11"/>
  <c r="AC346" i="11"/>
  <c r="AB346" i="11"/>
  <c r="AA346" i="11"/>
  <c r="Z346" i="11"/>
  <c r="Y346" i="11"/>
  <c r="X346" i="11"/>
  <c r="AC345" i="11"/>
  <c r="AB345" i="11"/>
  <c r="AA345" i="11"/>
  <c r="Z345" i="11"/>
  <c r="Y345" i="11"/>
  <c r="X345" i="11"/>
  <c r="AC344" i="11"/>
  <c r="AB344" i="11"/>
  <c r="AA344" i="11"/>
  <c r="Z344" i="11"/>
  <c r="Y344" i="11"/>
  <c r="X344" i="11"/>
  <c r="AC343" i="11"/>
  <c r="AB343" i="11"/>
  <c r="AA343" i="11"/>
  <c r="Z343" i="11"/>
  <c r="Y343" i="11"/>
  <c r="X343" i="11"/>
  <c r="AC342" i="11"/>
  <c r="AB342" i="11"/>
  <c r="AA342" i="11"/>
  <c r="Z342" i="11"/>
  <c r="Y342" i="11"/>
  <c r="X342" i="11"/>
  <c r="AC341" i="11"/>
  <c r="AB341" i="11"/>
  <c r="AA341" i="11"/>
  <c r="Z341" i="11"/>
  <c r="Y341" i="11"/>
  <c r="X341" i="11"/>
  <c r="AC340" i="11"/>
  <c r="AB340" i="11"/>
  <c r="AA340" i="11"/>
  <c r="Z340" i="11"/>
  <c r="Y340" i="11"/>
  <c r="X340" i="11"/>
  <c r="AC339" i="11"/>
  <c r="AB339" i="11"/>
  <c r="AA339" i="11"/>
  <c r="Z339" i="11"/>
  <c r="Y339" i="11"/>
  <c r="X339" i="11"/>
  <c r="AC338" i="11"/>
  <c r="AB338" i="11"/>
  <c r="AA338" i="11"/>
  <c r="Z338" i="11"/>
  <c r="T338" i="11" s="1"/>
  <c r="Y338" i="11"/>
  <c r="X338" i="11"/>
  <c r="AC337" i="11"/>
  <c r="AB337" i="11"/>
  <c r="AA337" i="11"/>
  <c r="Z337" i="11"/>
  <c r="Y337" i="11"/>
  <c r="X337" i="11"/>
  <c r="AC336" i="11"/>
  <c r="AB336" i="11"/>
  <c r="AA336" i="11"/>
  <c r="Z336" i="11"/>
  <c r="Y336" i="11"/>
  <c r="X336" i="11"/>
  <c r="AC335" i="11"/>
  <c r="AB335" i="11"/>
  <c r="AA335" i="11"/>
  <c r="Z335" i="11"/>
  <c r="Y335" i="11"/>
  <c r="X335" i="11"/>
  <c r="AC334" i="11"/>
  <c r="AB334" i="11"/>
  <c r="AA334" i="11"/>
  <c r="Z334" i="11"/>
  <c r="Y334" i="11"/>
  <c r="X334" i="11"/>
  <c r="AC333" i="11"/>
  <c r="AB333" i="11"/>
  <c r="AA333" i="11"/>
  <c r="Z333" i="11"/>
  <c r="Y333" i="11"/>
  <c r="X333" i="11"/>
  <c r="AC332" i="11"/>
  <c r="AB332" i="11"/>
  <c r="AA332" i="11"/>
  <c r="Z332" i="11"/>
  <c r="Y332" i="11"/>
  <c r="X332" i="11"/>
  <c r="AC331" i="11"/>
  <c r="AB331" i="11"/>
  <c r="AA331" i="11"/>
  <c r="Z331" i="11"/>
  <c r="Y331" i="11"/>
  <c r="X331" i="11"/>
  <c r="AC330" i="11"/>
  <c r="AB330" i="11"/>
  <c r="AA330" i="11"/>
  <c r="Z330" i="11"/>
  <c r="Y330" i="11"/>
  <c r="X330" i="11"/>
  <c r="AC329" i="11"/>
  <c r="AB329" i="11"/>
  <c r="AA329" i="11"/>
  <c r="Z329" i="11"/>
  <c r="Y329" i="11"/>
  <c r="X329" i="11"/>
  <c r="AC328" i="11"/>
  <c r="AB328" i="11"/>
  <c r="AA328" i="11"/>
  <c r="Z328" i="11"/>
  <c r="Y328" i="11"/>
  <c r="X328" i="11"/>
  <c r="AC327" i="11"/>
  <c r="AB327" i="11"/>
  <c r="AA327" i="11"/>
  <c r="Z327" i="11"/>
  <c r="Y327" i="11"/>
  <c r="X327" i="11"/>
  <c r="AC326" i="11"/>
  <c r="AB326" i="11"/>
  <c r="AA326" i="11"/>
  <c r="Z326" i="11"/>
  <c r="Y326" i="11"/>
  <c r="X326" i="11"/>
  <c r="AC325" i="11"/>
  <c r="AB325" i="11"/>
  <c r="AA325" i="11"/>
  <c r="Z325" i="11"/>
  <c r="Y325" i="11"/>
  <c r="X325" i="11"/>
  <c r="AC324" i="11"/>
  <c r="AB324" i="11"/>
  <c r="AA324" i="11"/>
  <c r="Z324" i="11"/>
  <c r="Y324" i="11"/>
  <c r="X324" i="11"/>
  <c r="AC323" i="11"/>
  <c r="AB323" i="11"/>
  <c r="AA323" i="11"/>
  <c r="Z323" i="11"/>
  <c r="Y323" i="11"/>
  <c r="X323" i="11"/>
  <c r="AC322" i="11"/>
  <c r="AB322" i="11"/>
  <c r="AA322" i="11"/>
  <c r="Z322" i="11"/>
  <c r="Y322" i="11"/>
  <c r="X322" i="11"/>
  <c r="AC321" i="11"/>
  <c r="AB321" i="11"/>
  <c r="AA321" i="11"/>
  <c r="Z321" i="11"/>
  <c r="Y321" i="11"/>
  <c r="X321" i="11"/>
  <c r="AC320" i="11"/>
  <c r="AB320" i="11"/>
  <c r="AA320" i="11"/>
  <c r="Z320" i="11"/>
  <c r="Y320" i="11"/>
  <c r="X320" i="11"/>
  <c r="AC319" i="11"/>
  <c r="AB319" i="11"/>
  <c r="T319" i="11" s="1"/>
  <c r="AA319" i="11"/>
  <c r="Z319" i="11"/>
  <c r="Y319" i="11"/>
  <c r="X319" i="11"/>
  <c r="AC318" i="11"/>
  <c r="AB318" i="11"/>
  <c r="AA318" i="11"/>
  <c r="Z318" i="11"/>
  <c r="Y318" i="11"/>
  <c r="X318" i="11"/>
  <c r="AC317" i="11"/>
  <c r="AB317" i="11"/>
  <c r="AA317" i="11"/>
  <c r="Z317" i="11"/>
  <c r="Y317" i="11"/>
  <c r="X317" i="11"/>
  <c r="AC316" i="11"/>
  <c r="AB316" i="11"/>
  <c r="AA316" i="11"/>
  <c r="Z316" i="11"/>
  <c r="Y316" i="11"/>
  <c r="X316" i="11"/>
  <c r="AC315" i="11"/>
  <c r="AB315" i="11"/>
  <c r="AA315" i="11"/>
  <c r="Z315" i="11"/>
  <c r="Y315" i="11"/>
  <c r="X315" i="11"/>
  <c r="AC314" i="11"/>
  <c r="AB314" i="11"/>
  <c r="AA314" i="11"/>
  <c r="Z314" i="11"/>
  <c r="Y314" i="11"/>
  <c r="X314" i="11"/>
  <c r="AC313" i="11"/>
  <c r="AB313" i="11"/>
  <c r="AA313" i="11"/>
  <c r="Z313" i="11"/>
  <c r="Y313" i="11"/>
  <c r="X313" i="11"/>
  <c r="AC312" i="11"/>
  <c r="AB312" i="11"/>
  <c r="AA312" i="11"/>
  <c r="Z312" i="11"/>
  <c r="Y312" i="11"/>
  <c r="X312" i="11"/>
  <c r="AC311" i="11"/>
  <c r="AB311" i="11"/>
  <c r="AA311" i="11"/>
  <c r="Z311" i="11"/>
  <c r="Y311" i="11"/>
  <c r="X311" i="11"/>
  <c r="AC310" i="11"/>
  <c r="AB310" i="11"/>
  <c r="AA310" i="11"/>
  <c r="Z310" i="11"/>
  <c r="Y310" i="11"/>
  <c r="X310" i="11"/>
  <c r="AC309" i="11"/>
  <c r="AB309" i="11"/>
  <c r="AA309" i="11"/>
  <c r="Z309" i="11"/>
  <c r="Y309" i="11"/>
  <c r="X309" i="11"/>
  <c r="AC308" i="11"/>
  <c r="AB308" i="11"/>
  <c r="AA308" i="11"/>
  <c r="Z308" i="11"/>
  <c r="Y308" i="11"/>
  <c r="X308" i="11"/>
  <c r="AC307" i="11"/>
  <c r="AB307" i="11"/>
  <c r="AA307" i="11"/>
  <c r="Z307" i="11"/>
  <c r="Y307" i="11"/>
  <c r="X307" i="11"/>
  <c r="AC306" i="11"/>
  <c r="AB306" i="11"/>
  <c r="AA306" i="11"/>
  <c r="Z306" i="11"/>
  <c r="Y306" i="11"/>
  <c r="X306" i="11"/>
  <c r="AC305" i="11"/>
  <c r="AB305" i="11"/>
  <c r="AA305" i="11"/>
  <c r="Z305" i="11"/>
  <c r="Y305" i="11"/>
  <c r="X305" i="11"/>
  <c r="AC304" i="11"/>
  <c r="AB304" i="11"/>
  <c r="AA304" i="11"/>
  <c r="Z304" i="11"/>
  <c r="Y304" i="11"/>
  <c r="X304" i="11"/>
  <c r="AC303" i="11"/>
  <c r="AB303" i="11"/>
  <c r="AA303" i="11"/>
  <c r="Z303" i="11"/>
  <c r="Y303" i="11"/>
  <c r="X303" i="11"/>
  <c r="AC302" i="11"/>
  <c r="AB302" i="11"/>
  <c r="AA302" i="11"/>
  <c r="Z302" i="11"/>
  <c r="Y302" i="11"/>
  <c r="X302" i="11"/>
  <c r="AC301" i="11"/>
  <c r="AB301" i="11"/>
  <c r="AA301" i="11"/>
  <c r="Z301" i="11"/>
  <c r="Y301" i="11"/>
  <c r="X301" i="11"/>
  <c r="AC300" i="11"/>
  <c r="AB300" i="11"/>
  <c r="AA300" i="11"/>
  <c r="Z300" i="11"/>
  <c r="Y300" i="11"/>
  <c r="X300" i="11"/>
  <c r="AC299" i="11"/>
  <c r="AB299" i="11"/>
  <c r="AA299" i="11"/>
  <c r="Z299" i="11"/>
  <c r="Y299" i="11"/>
  <c r="X299" i="11"/>
  <c r="AC298" i="11"/>
  <c r="AB298" i="11"/>
  <c r="AA298" i="11"/>
  <c r="Z298" i="11"/>
  <c r="Y298" i="11"/>
  <c r="X298" i="11"/>
  <c r="AC297" i="11"/>
  <c r="AB297" i="11"/>
  <c r="AA297" i="11"/>
  <c r="Z297" i="11"/>
  <c r="Y297" i="11"/>
  <c r="X297" i="11"/>
  <c r="AC296" i="11"/>
  <c r="AB296" i="11"/>
  <c r="AA296" i="11"/>
  <c r="Z296" i="11"/>
  <c r="Y296" i="11"/>
  <c r="X296" i="11"/>
  <c r="AC295" i="11"/>
  <c r="AB295" i="11"/>
  <c r="AA295" i="11"/>
  <c r="Z295" i="11"/>
  <c r="Y295" i="11"/>
  <c r="X295" i="11"/>
  <c r="AC294" i="11"/>
  <c r="AB294" i="11"/>
  <c r="AA294" i="11"/>
  <c r="Z294" i="11"/>
  <c r="Y294" i="11"/>
  <c r="X294" i="11"/>
  <c r="AC293" i="11"/>
  <c r="AB293" i="11"/>
  <c r="AA293" i="11"/>
  <c r="Z293" i="11"/>
  <c r="Y293" i="11"/>
  <c r="X293" i="11"/>
  <c r="AC292" i="11"/>
  <c r="AB292" i="11"/>
  <c r="AA292" i="11"/>
  <c r="Z292" i="11"/>
  <c r="Y292" i="11"/>
  <c r="X292" i="11"/>
  <c r="AC291" i="11"/>
  <c r="AB291" i="11"/>
  <c r="AA291" i="11"/>
  <c r="Z291" i="11"/>
  <c r="Y291" i="11"/>
  <c r="X291" i="11"/>
  <c r="AC290" i="11"/>
  <c r="AB290" i="11"/>
  <c r="AA290" i="11"/>
  <c r="Z290" i="11"/>
  <c r="Y290" i="11"/>
  <c r="X290" i="11"/>
  <c r="AC289" i="11"/>
  <c r="AB289" i="11"/>
  <c r="AA289" i="11"/>
  <c r="Z289" i="11"/>
  <c r="Y289" i="11"/>
  <c r="X289" i="11"/>
  <c r="AC288" i="11"/>
  <c r="AB288" i="11"/>
  <c r="AA288" i="11"/>
  <c r="Z288" i="11"/>
  <c r="Y288" i="11"/>
  <c r="X288" i="11"/>
  <c r="AC287" i="11"/>
  <c r="AB287" i="11"/>
  <c r="AA287" i="11"/>
  <c r="Z287" i="11"/>
  <c r="Y287" i="11"/>
  <c r="X287" i="11"/>
  <c r="AC286" i="11"/>
  <c r="AB286" i="11"/>
  <c r="AA286" i="11"/>
  <c r="Z286" i="11"/>
  <c r="Y286" i="11"/>
  <c r="X286" i="11"/>
  <c r="AC285" i="11"/>
  <c r="AB285" i="11"/>
  <c r="AA285" i="11"/>
  <c r="Z285" i="11"/>
  <c r="Y285" i="11"/>
  <c r="X285" i="11"/>
  <c r="AC284" i="11"/>
  <c r="AB284" i="11"/>
  <c r="AA284" i="11"/>
  <c r="Z284" i="11"/>
  <c r="Y284" i="11"/>
  <c r="X284" i="11"/>
  <c r="AC283" i="11"/>
  <c r="AB283" i="11"/>
  <c r="AA283" i="11"/>
  <c r="Z283" i="11"/>
  <c r="Y283" i="11"/>
  <c r="X283" i="11"/>
  <c r="AC282" i="11"/>
  <c r="AB282" i="11"/>
  <c r="AA282" i="11"/>
  <c r="Z282" i="11"/>
  <c r="Y282" i="11"/>
  <c r="X282" i="11"/>
  <c r="AC281" i="11"/>
  <c r="AB281" i="11"/>
  <c r="AA281" i="11"/>
  <c r="Z281" i="11"/>
  <c r="Y281" i="11"/>
  <c r="X281" i="11"/>
  <c r="AC280" i="11"/>
  <c r="AB280" i="11"/>
  <c r="AA280" i="11"/>
  <c r="Z280" i="11"/>
  <c r="Y280" i="11"/>
  <c r="X280" i="11"/>
  <c r="AC279" i="11"/>
  <c r="AB279" i="11"/>
  <c r="AA279" i="11"/>
  <c r="Z279" i="11"/>
  <c r="Y279" i="11"/>
  <c r="X279" i="11"/>
  <c r="AC278" i="11"/>
  <c r="AB278" i="11"/>
  <c r="AA278" i="11"/>
  <c r="Z278" i="11"/>
  <c r="Y278" i="11"/>
  <c r="X278" i="11"/>
  <c r="AC277" i="11"/>
  <c r="AB277" i="11"/>
  <c r="AA277" i="11"/>
  <c r="Z277" i="11"/>
  <c r="Y277" i="11"/>
  <c r="X277" i="11"/>
  <c r="AC276" i="11"/>
  <c r="AB276" i="11"/>
  <c r="AA276" i="11"/>
  <c r="Z276" i="11"/>
  <c r="Y276" i="11"/>
  <c r="X276" i="11"/>
  <c r="AC275" i="11"/>
  <c r="AB275" i="11"/>
  <c r="AA275" i="11"/>
  <c r="Z275" i="11"/>
  <c r="Y275" i="11"/>
  <c r="X275" i="11"/>
  <c r="AC274" i="11"/>
  <c r="AB274" i="11"/>
  <c r="AA274" i="11"/>
  <c r="Z274" i="11"/>
  <c r="Y274" i="11"/>
  <c r="X274" i="11"/>
  <c r="AC273" i="11"/>
  <c r="AB273" i="11"/>
  <c r="AA273" i="11"/>
  <c r="Z273" i="11"/>
  <c r="Y273" i="11"/>
  <c r="X273" i="11"/>
  <c r="AC272" i="11"/>
  <c r="AB272" i="11"/>
  <c r="AA272" i="11"/>
  <c r="Z272" i="11"/>
  <c r="Y272" i="11"/>
  <c r="X272" i="11"/>
  <c r="AC271" i="11"/>
  <c r="AB271" i="11"/>
  <c r="AA271" i="11"/>
  <c r="Z271" i="11"/>
  <c r="Y271" i="11"/>
  <c r="X271" i="11"/>
  <c r="AC270" i="11"/>
  <c r="AB270" i="11"/>
  <c r="AA270" i="11"/>
  <c r="Z270" i="11"/>
  <c r="Y270" i="11"/>
  <c r="X270" i="11"/>
  <c r="AC269" i="11"/>
  <c r="AB269" i="11"/>
  <c r="AA269" i="11"/>
  <c r="Z269" i="11"/>
  <c r="Y269" i="11"/>
  <c r="X269" i="11"/>
  <c r="AC268" i="11"/>
  <c r="AB268" i="11"/>
  <c r="AA268" i="11"/>
  <c r="Z268" i="11"/>
  <c r="Y268" i="11"/>
  <c r="X268" i="11"/>
  <c r="AC267" i="11"/>
  <c r="AB267" i="11"/>
  <c r="AA267" i="11"/>
  <c r="Z267" i="11"/>
  <c r="Y267" i="11"/>
  <c r="X267" i="11"/>
  <c r="AC266" i="11"/>
  <c r="AB266" i="11"/>
  <c r="AA266" i="11"/>
  <c r="Z266" i="11"/>
  <c r="Y266" i="11"/>
  <c r="X266" i="11"/>
  <c r="AC265" i="11"/>
  <c r="AB265" i="11"/>
  <c r="AA265" i="11"/>
  <c r="Z265" i="11"/>
  <c r="Y265" i="11"/>
  <c r="X265" i="11"/>
  <c r="AC264" i="11"/>
  <c r="AB264" i="11"/>
  <c r="AA264" i="11"/>
  <c r="Z264" i="11"/>
  <c r="Y264" i="11"/>
  <c r="X264" i="11"/>
  <c r="AC263" i="11"/>
  <c r="AB263" i="11"/>
  <c r="AA263" i="11"/>
  <c r="Z263" i="11"/>
  <c r="Y263" i="11"/>
  <c r="X263" i="11"/>
  <c r="AC262" i="11"/>
  <c r="AB262" i="11"/>
  <c r="AA262" i="11"/>
  <c r="Z262" i="11"/>
  <c r="Y262" i="11"/>
  <c r="X262" i="11"/>
  <c r="AC261" i="11"/>
  <c r="AB261" i="11"/>
  <c r="AA261" i="11"/>
  <c r="Z261" i="11"/>
  <c r="Y261" i="11"/>
  <c r="X261" i="11"/>
  <c r="AC260" i="11"/>
  <c r="AB260" i="11"/>
  <c r="AA260" i="11"/>
  <c r="Z260" i="11"/>
  <c r="Y260" i="11"/>
  <c r="X260" i="11"/>
  <c r="AC259" i="11"/>
  <c r="AB259" i="11"/>
  <c r="AA259" i="11"/>
  <c r="Z259" i="11"/>
  <c r="Y259" i="11"/>
  <c r="X259" i="11"/>
  <c r="AC258" i="11"/>
  <c r="AB258" i="11"/>
  <c r="AA258" i="11"/>
  <c r="Z258" i="11"/>
  <c r="Y258" i="11"/>
  <c r="X258" i="11"/>
  <c r="AC257" i="11"/>
  <c r="AB257" i="11"/>
  <c r="AA257" i="11"/>
  <c r="Z257" i="11"/>
  <c r="Y257" i="11"/>
  <c r="X257" i="11"/>
  <c r="AC256" i="11"/>
  <c r="AB256" i="11"/>
  <c r="AA256" i="11"/>
  <c r="Z256" i="11"/>
  <c r="Y256" i="11"/>
  <c r="X256" i="11"/>
  <c r="AC255" i="11"/>
  <c r="AB255" i="11"/>
  <c r="AA255" i="11"/>
  <c r="Z255" i="11"/>
  <c r="Y255" i="11"/>
  <c r="X255" i="11"/>
  <c r="AC254" i="11"/>
  <c r="AB254" i="11"/>
  <c r="AA254" i="11"/>
  <c r="Z254" i="11"/>
  <c r="Y254" i="11"/>
  <c r="X254" i="11"/>
  <c r="AC253" i="11"/>
  <c r="AB253" i="11"/>
  <c r="AA253" i="11"/>
  <c r="Z253" i="11"/>
  <c r="Y253" i="11"/>
  <c r="X253" i="11"/>
  <c r="AC252" i="11"/>
  <c r="AB252" i="11"/>
  <c r="AA252" i="11"/>
  <c r="Z252" i="11"/>
  <c r="Y252" i="11"/>
  <c r="X252" i="11"/>
  <c r="AC251" i="11"/>
  <c r="AB251" i="11"/>
  <c r="AA251" i="11"/>
  <c r="Z251" i="11"/>
  <c r="Y251" i="11"/>
  <c r="X251" i="11"/>
  <c r="AC250" i="11"/>
  <c r="AB250" i="11"/>
  <c r="AA250" i="11"/>
  <c r="Z250" i="11"/>
  <c r="Y250" i="11"/>
  <c r="X250" i="11"/>
  <c r="AC249" i="11"/>
  <c r="AB249" i="11"/>
  <c r="AA249" i="11"/>
  <c r="Z249" i="11"/>
  <c r="Y249" i="11"/>
  <c r="X249" i="11"/>
  <c r="AC248" i="11"/>
  <c r="AB248" i="11"/>
  <c r="AA248" i="11"/>
  <c r="Z248" i="11"/>
  <c r="Y248" i="11"/>
  <c r="X248" i="11"/>
  <c r="AC247" i="11"/>
  <c r="AB247" i="11"/>
  <c r="AA247" i="11"/>
  <c r="Z247" i="11"/>
  <c r="Y247" i="11"/>
  <c r="X247" i="11"/>
  <c r="AC246" i="11"/>
  <c r="AB246" i="11"/>
  <c r="AA246" i="11"/>
  <c r="Z246" i="11"/>
  <c r="Y246" i="11"/>
  <c r="X246" i="11"/>
  <c r="AC245" i="11"/>
  <c r="AB245" i="11"/>
  <c r="AA245" i="11"/>
  <c r="Z245" i="11"/>
  <c r="Y245" i="11"/>
  <c r="X245" i="11"/>
  <c r="AC244" i="11"/>
  <c r="AB244" i="11"/>
  <c r="AA244" i="11"/>
  <c r="Z244" i="11"/>
  <c r="Y244" i="11"/>
  <c r="X244" i="11"/>
  <c r="AC243" i="11"/>
  <c r="AB243" i="11"/>
  <c r="AA243" i="11"/>
  <c r="Z243" i="11"/>
  <c r="Y243" i="11"/>
  <c r="X243" i="11"/>
  <c r="AC242" i="11"/>
  <c r="AB242" i="11"/>
  <c r="AA242" i="11"/>
  <c r="Z242" i="11"/>
  <c r="Y242" i="11"/>
  <c r="X242" i="11"/>
  <c r="AC241" i="11"/>
  <c r="AB241" i="11"/>
  <c r="AA241" i="11"/>
  <c r="Z241" i="11"/>
  <c r="Y241" i="11"/>
  <c r="X241" i="11"/>
  <c r="AC240" i="11"/>
  <c r="AB240" i="11"/>
  <c r="AA240" i="11"/>
  <c r="Z240" i="11"/>
  <c r="Y240" i="11"/>
  <c r="X240" i="11"/>
  <c r="AC239" i="11"/>
  <c r="AB239" i="11"/>
  <c r="AA239" i="11"/>
  <c r="Z239" i="11"/>
  <c r="Y239" i="11"/>
  <c r="X239" i="11"/>
  <c r="AC238" i="11"/>
  <c r="AB238" i="11"/>
  <c r="AA238" i="11"/>
  <c r="Z238" i="11"/>
  <c r="Y238" i="11"/>
  <c r="X238" i="11"/>
  <c r="AC237" i="11"/>
  <c r="AB237" i="11"/>
  <c r="AA237" i="11"/>
  <c r="Z237" i="11"/>
  <c r="Y237" i="11"/>
  <c r="X237" i="11"/>
  <c r="AC236" i="11"/>
  <c r="AB236" i="11"/>
  <c r="AA236" i="11"/>
  <c r="Z236" i="11"/>
  <c r="Y236" i="11"/>
  <c r="X236" i="11"/>
  <c r="AC235" i="11"/>
  <c r="AB235" i="11"/>
  <c r="AA235" i="11"/>
  <c r="Z235" i="11"/>
  <c r="Y235" i="11"/>
  <c r="X235" i="11"/>
  <c r="AC234" i="11"/>
  <c r="AB234" i="11"/>
  <c r="AA234" i="11"/>
  <c r="Z234" i="11"/>
  <c r="Y234" i="11"/>
  <c r="X234" i="11"/>
  <c r="AC233" i="11"/>
  <c r="AB233" i="11"/>
  <c r="AA233" i="11"/>
  <c r="Z233" i="11"/>
  <c r="Y233" i="11"/>
  <c r="X233" i="11"/>
  <c r="AC232" i="11"/>
  <c r="AB232" i="11"/>
  <c r="AA232" i="11"/>
  <c r="Z232" i="11"/>
  <c r="Y232" i="11"/>
  <c r="X232" i="11"/>
  <c r="AC231" i="11"/>
  <c r="AB231" i="11"/>
  <c r="AA231" i="11"/>
  <c r="Z231" i="11"/>
  <c r="Y231" i="11"/>
  <c r="X231" i="11"/>
  <c r="AC230" i="11"/>
  <c r="AB230" i="11"/>
  <c r="AA230" i="11"/>
  <c r="Z230" i="11"/>
  <c r="T230" i="11" s="1"/>
  <c r="Y230" i="11"/>
  <c r="X230" i="11"/>
  <c r="AC229" i="11"/>
  <c r="AB229" i="11"/>
  <c r="AA229" i="11"/>
  <c r="Z229" i="11"/>
  <c r="Y229" i="11"/>
  <c r="X229" i="11"/>
  <c r="AC228" i="11"/>
  <c r="AB228" i="11"/>
  <c r="AA228" i="11"/>
  <c r="Z228" i="11"/>
  <c r="Y228" i="11"/>
  <c r="X228" i="11"/>
  <c r="AC227" i="11"/>
  <c r="AB227" i="11"/>
  <c r="AA227" i="11"/>
  <c r="Z227" i="11"/>
  <c r="Y227" i="11"/>
  <c r="X227" i="11"/>
  <c r="AC226" i="11"/>
  <c r="AB226" i="11"/>
  <c r="AA226" i="11"/>
  <c r="Z226" i="11"/>
  <c r="Y226" i="11"/>
  <c r="X226" i="11"/>
  <c r="AC225" i="11"/>
  <c r="AB225" i="11"/>
  <c r="AA225" i="11"/>
  <c r="Z225" i="11"/>
  <c r="Y225" i="11"/>
  <c r="X225" i="11"/>
  <c r="AC224" i="11"/>
  <c r="AB224" i="11"/>
  <c r="AA224" i="11"/>
  <c r="Z224" i="11"/>
  <c r="Y224" i="11"/>
  <c r="X224" i="11"/>
  <c r="AC223" i="11"/>
  <c r="AB223" i="11"/>
  <c r="AA223" i="11"/>
  <c r="Z223" i="11"/>
  <c r="Y223" i="11"/>
  <c r="X223" i="11"/>
  <c r="AC222" i="11"/>
  <c r="AB222" i="11"/>
  <c r="AA222" i="11"/>
  <c r="Z222" i="11"/>
  <c r="Y222" i="11"/>
  <c r="X222" i="11"/>
  <c r="AC221" i="11"/>
  <c r="AB221" i="11"/>
  <c r="AA221" i="11"/>
  <c r="Z221" i="11"/>
  <c r="Y221" i="11"/>
  <c r="X221" i="11"/>
  <c r="AC220" i="11"/>
  <c r="AB220" i="11"/>
  <c r="AA220" i="11"/>
  <c r="Z220" i="11"/>
  <c r="Y220" i="11"/>
  <c r="X220" i="11"/>
  <c r="AC219" i="11"/>
  <c r="AB219" i="11"/>
  <c r="AA219" i="11"/>
  <c r="Z219" i="11"/>
  <c r="Y219" i="11"/>
  <c r="X219" i="11"/>
  <c r="AC218" i="11"/>
  <c r="AB218" i="11"/>
  <c r="AA218" i="11"/>
  <c r="Z218" i="11"/>
  <c r="Y218" i="11"/>
  <c r="X218" i="11"/>
  <c r="AC217" i="11"/>
  <c r="AB217" i="11"/>
  <c r="AA217" i="11"/>
  <c r="Z217" i="11"/>
  <c r="Y217" i="11"/>
  <c r="X217" i="11"/>
  <c r="AC216" i="11"/>
  <c r="AB216" i="11"/>
  <c r="AA216" i="11"/>
  <c r="Z216" i="11"/>
  <c r="Y216" i="11"/>
  <c r="X216" i="11"/>
  <c r="AC215" i="11"/>
  <c r="AB215" i="11"/>
  <c r="AA215" i="11"/>
  <c r="Z215" i="11"/>
  <c r="Y215" i="11"/>
  <c r="X215" i="11"/>
  <c r="AC214" i="11"/>
  <c r="AB214" i="11"/>
  <c r="AA214" i="11"/>
  <c r="Z214" i="11"/>
  <c r="Y214" i="11"/>
  <c r="X214" i="11"/>
  <c r="AC213" i="11"/>
  <c r="AB213" i="11"/>
  <c r="AA213" i="11"/>
  <c r="Z213" i="11"/>
  <c r="Y213" i="11"/>
  <c r="X213" i="11"/>
  <c r="AC212" i="11"/>
  <c r="AB212" i="11"/>
  <c r="AA212" i="11"/>
  <c r="Z212" i="11"/>
  <c r="Y212" i="11"/>
  <c r="X212" i="11"/>
  <c r="AC211" i="11"/>
  <c r="AB211" i="11"/>
  <c r="AA211" i="11"/>
  <c r="Z211" i="11"/>
  <c r="Y211" i="11"/>
  <c r="X211" i="11"/>
  <c r="AC210" i="11"/>
  <c r="AB210" i="11"/>
  <c r="AA210" i="11"/>
  <c r="Z210" i="11"/>
  <c r="Y210" i="11"/>
  <c r="X210" i="11"/>
  <c r="AC209" i="11"/>
  <c r="AB209" i="11"/>
  <c r="AA209" i="11"/>
  <c r="Z209" i="11"/>
  <c r="Y209" i="11"/>
  <c r="X209" i="11"/>
  <c r="AC208" i="11"/>
  <c r="AB208" i="11"/>
  <c r="AA208" i="11"/>
  <c r="Z208" i="11"/>
  <c r="Y208" i="11"/>
  <c r="X208" i="11"/>
  <c r="AC207" i="11"/>
  <c r="AB207" i="11"/>
  <c r="T207" i="11" s="1"/>
  <c r="AA207" i="11"/>
  <c r="Z207" i="11"/>
  <c r="Y207" i="11"/>
  <c r="X207" i="11"/>
  <c r="AC206" i="11"/>
  <c r="AB206" i="11"/>
  <c r="AA206" i="11"/>
  <c r="Z206" i="11"/>
  <c r="Y206" i="11"/>
  <c r="X206" i="11"/>
  <c r="AC205" i="11"/>
  <c r="AB205" i="11"/>
  <c r="AA205" i="11"/>
  <c r="Z205" i="11"/>
  <c r="Y205" i="11"/>
  <c r="X205" i="11"/>
  <c r="AC204" i="11"/>
  <c r="AB204" i="11"/>
  <c r="AA204" i="11"/>
  <c r="Z204" i="11"/>
  <c r="Y204" i="11"/>
  <c r="X204" i="11"/>
  <c r="AC203" i="11"/>
  <c r="AB203" i="11"/>
  <c r="AA203" i="11"/>
  <c r="Z203" i="11"/>
  <c r="Y203" i="11"/>
  <c r="X203" i="11"/>
  <c r="AC202" i="11"/>
  <c r="AB202" i="11"/>
  <c r="AA202" i="11"/>
  <c r="Z202" i="11"/>
  <c r="Y202" i="11"/>
  <c r="X202" i="11"/>
  <c r="AC201" i="11"/>
  <c r="AB201" i="11"/>
  <c r="AA201" i="11"/>
  <c r="Z201" i="11"/>
  <c r="Y201" i="11"/>
  <c r="X201" i="11"/>
  <c r="AC200" i="11"/>
  <c r="AB200" i="11"/>
  <c r="AA200" i="11"/>
  <c r="Z200" i="11"/>
  <c r="Y200" i="11"/>
  <c r="X200" i="11"/>
  <c r="AC199" i="11"/>
  <c r="AB199" i="11"/>
  <c r="AA199" i="11"/>
  <c r="Z199" i="11"/>
  <c r="Y199" i="11"/>
  <c r="X199" i="11"/>
  <c r="AC198" i="11"/>
  <c r="AB198" i="11"/>
  <c r="AA198" i="11"/>
  <c r="Z198" i="11"/>
  <c r="Y198" i="11"/>
  <c r="X198" i="11"/>
  <c r="AC197" i="11"/>
  <c r="AB197" i="11"/>
  <c r="AA197" i="11"/>
  <c r="Z197" i="11"/>
  <c r="Y197" i="11"/>
  <c r="X197" i="11"/>
  <c r="AC196" i="11"/>
  <c r="AB196" i="11"/>
  <c r="AA196" i="11"/>
  <c r="Z196" i="11"/>
  <c r="Y196" i="11"/>
  <c r="X196" i="11"/>
  <c r="AC195" i="11"/>
  <c r="AB195" i="11"/>
  <c r="AA195" i="11"/>
  <c r="Z195" i="11"/>
  <c r="Y195" i="11"/>
  <c r="X195" i="11"/>
  <c r="AC194" i="11"/>
  <c r="AB194" i="11"/>
  <c r="AA194" i="11"/>
  <c r="Z194" i="11"/>
  <c r="Y194" i="11"/>
  <c r="X194" i="11"/>
  <c r="AC193" i="11"/>
  <c r="AB193" i="11"/>
  <c r="AA193" i="11"/>
  <c r="Z193" i="11"/>
  <c r="Y193" i="11"/>
  <c r="X193" i="11"/>
  <c r="AC192" i="11"/>
  <c r="AB192" i="11"/>
  <c r="AA192" i="11"/>
  <c r="Z192" i="11"/>
  <c r="Y192" i="11"/>
  <c r="X192" i="11"/>
  <c r="AC191" i="11"/>
  <c r="AB191" i="11"/>
  <c r="AA191" i="11"/>
  <c r="Z191" i="11"/>
  <c r="Y191" i="11"/>
  <c r="X191" i="11"/>
  <c r="AC190" i="11"/>
  <c r="AB190" i="11"/>
  <c r="AA190" i="11"/>
  <c r="Z190" i="11"/>
  <c r="Y190" i="11"/>
  <c r="X190" i="11"/>
  <c r="AC189" i="11"/>
  <c r="AB189" i="11"/>
  <c r="AA189" i="11"/>
  <c r="Z189" i="11"/>
  <c r="Y189" i="11"/>
  <c r="X189" i="11"/>
  <c r="AC188" i="11"/>
  <c r="AB188" i="11"/>
  <c r="AA188" i="11"/>
  <c r="Z188" i="11"/>
  <c r="Y188" i="11"/>
  <c r="X188" i="11"/>
  <c r="AC187" i="11"/>
  <c r="AB187" i="11"/>
  <c r="AA187" i="11"/>
  <c r="Z187" i="11"/>
  <c r="Y187" i="11"/>
  <c r="X187" i="11"/>
  <c r="AC186" i="11"/>
  <c r="AB186" i="11"/>
  <c r="AA186" i="11"/>
  <c r="Z186" i="11"/>
  <c r="Y186" i="11"/>
  <c r="X186" i="11"/>
  <c r="AC185" i="11"/>
  <c r="AB185" i="11"/>
  <c r="AA185" i="11"/>
  <c r="Z185" i="11"/>
  <c r="Y185" i="11"/>
  <c r="X185" i="11"/>
  <c r="AC184" i="11"/>
  <c r="AB184" i="11"/>
  <c r="AA184" i="11"/>
  <c r="Z184" i="11"/>
  <c r="Y184" i="11"/>
  <c r="X184" i="11"/>
  <c r="AC183" i="11"/>
  <c r="AB183" i="11"/>
  <c r="AA183" i="11"/>
  <c r="Z183" i="11"/>
  <c r="Y183" i="11"/>
  <c r="X183" i="11"/>
  <c r="AC182" i="11"/>
  <c r="AB182" i="11"/>
  <c r="AA182" i="11"/>
  <c r="Z182" i="11"/>
  <c r="Y182" i="11"/>
  <c r="X182" i="11"/>
  <c r="AC181" i="11"/>
  <c r="AB181" i="11"/>
  <c r="AA181" i="11"/>
  <c r="Z181" i="11"/>
  <c r="Y181" i="11"/>
  <c r="X181" i="11"/>
  <c r="AC180" i="11"/>
  <c r="AB180" i="11"/>
  <c r="AA180" i="11"/>
  <c r="Z180" i="11"/>
  <c r="Y180" i="11"/>
  <c r="X180" i="11"/>
  <c r="AC179" i="11"/>
  <c r="AB179" i="11"/>
  <c r="AA179" i="11"/>
  <c r="Z179" i="11"/>
  <c r="Y179" i="11"/>
  <c r="X179" i="11"/>
  <c r="AC178" i="11"/>
  <c r="AB178" i="11"/>
  <c r="AA178" i="11"/>
  <c r="Z178" i="11"/>
  <c r="Y178" i="11"/>
  <c r="X178" i="11"/>
  <c r="AC177" i="11"/>
  <c r="AB177" i="11"/>
  <c r="AA177" i="11"/>
  <c r="Z177" i="11"/>
  <c r="Y177" i="11"/>
  <c r="X177" i="11"/>
  <c r="AC176" i="11"/>
  <c r="AB176" i="11"/>
  <c r="AA176" i="11"/>
  <c r="Z176" i="11"/>
  <c r="Y176" i="11"/>
  <c r="X176" i="11"/>
  <c r="AC175" i="11"/>
  <c r="AB175" i="11"/>
  <c r="AA175" i="11"/>
  <c r="Z175" i="11"/>
  <c r="Y175" i="11"/>
  <c r="X175" i="11"/>
  <c r="AC174" i="11"/>
  <c r="AB174" i="11"/>
  <c r="AA174" i="11"/>
  <c r="Z174" i="11"/>
  <c r="Y174" i="11"/>
  <c r="X174" i="11"/>
  <c r="AC173" i="11"/>
  <c r="AB173" i="11"/>
  <c r="AA173" i="11"/>
  <c r="Z173" i="11"/>
  <c r="Y173" i="11"/>
  <c r="X173" i="11"/>
  <c r="AC172" i="11"/>
  <c r="AB172" i="11"/>
  <c r="AA172" i="11"/>
  <c r="Z172" i="11"/>
  <c r="Y172" i="11"/>
  <c r="X172" i="11"/>
  <c r="AC171" i="11"/>
  <c r="AB171" i="11"/>
  <c r="AA171" i="11"/>
  <c r="Z171" i="11"/>
  <c r="Y171" i="11"/>
  <c r="X171" i="11"/>
  <c r="AC170" i="11"/>
  <c r="AB170" i="11"/>
  <c r="AA170" i="11"/>
  <c r="Z170" i="11"/>
  <c r="Y170" i="11"/>
  <c r="X170" i="11"/>
  <c r="AC169" i="11"/>
  <c r="AB169" i="11"/>
  <c r="AA169" i="11"/>
  <c r="Z169" i="11"/>
  <c r="Y169" i="11"/>
  <c r="X169" i="11"/>
  <c r="AC168" i="11"/>
  <c r="AB168" i="11"/>
  <c r="AA168" i="11"/>
  <c r="Z168" i="11"/>
  <c r="Y168" i="11"/>
  <c r="X168" i="11"/>
  <c r="AC167" i="11"/>
  <c r="AB167" i="11"/>
  <c r="AA167" i="11"/>
  <c r="Z167" i="11"/>
  <c r="Y167" i="11"/>
  <c r="X167" i="11"/>
  <c r="AC166" i="11"/>
  <c r="AB166" i="11"/>
  <c r="AA166" i="11"/>
  <c r="Z166" i="11"/>
  <c r="Y166" i="11"/>
  <c r="X166" i="11"/>
  <c r="AC165" i="11"/>
  <c r="AB165" i="11"/>
  <c r="AA165" i="11"/>
  <c r="Z165" i="11"/>
  <c r="Y165" i="11"/>
  <c r="X165" i="11"/>
  <c r="AC164" i="11"/>
  <c r="AB164" i="11"/>
  <c r="AA164" i="11"/>
  <c r="Z164" i="11"/>
  <c r="Y164" i="11"/>
  <c r="X164" i="11"/>
  <c r="AC163" i="11"/>
  <c r="AB163" i="11"/>
  <c r="AA163" i="11"/>
  <c r="Z163" i="11"/>
  <c r="Y163" i="11"/>
  <c r="X163" i="11"/>
  <c r="AC162" i="11"/>
  <c r="AB162" i="11"/>
  <c r="AA162" i="11"/>
  <c r="Z162" i="11"/>
  <c r="Y162" i="11"/>
  <c r="X162" i="11"/>
  <c r="AC161" i="11"/>
  <c r="AB161" i="11"/>
  <c r="AA161" i="11"/>
  <c r="Z161" i="11"/>
  <c r="Y161" i="11"/>
  <c r="X161" i="11"/>
  <c r="AC160" i="11"/>
  <c r="AB160" i="11"/>
  <c r="AA160" i="11"/>
  <c r="Z160" i="11"/>
  <c r="Y160" i="11"/>
  <c r="X160" i="11"/>
  <c r="AC159" i="11"/>
  <c r="AB159" i="11"/>
  <c r="AA159" i="11"/>
  <c r="Z159" i="11"/>
  <c r="Y159" i="11"/>
  <c r="X159" i="11"/>
  <c r="AC158" i="11"/>
  <c r="AB158" i="11"/>
  <c r="AA158" i="11"/>
  <c r="Z158" i="11"/>
  <c r="Y158" i="11"/>
  <c r="X158" i="11"/>
  <c r="AC157" i="11"/>
  <c r="AB157" i="11"/>
  <c r="AA157" i="11"/>
  <c r="Z157" i="11"/>
  <c r="Y157" i="11"/>
  <c r="X157" i="11"/>
  <c r="AC156" i="11"/>
  <c r="AB156" i="11"/>
  <c r="AA156" i="11"/>
  <c r="Z156" i="11"/>
  <c r="Y156" i="11"/>
  <c r="X156" i="11"/>
  <c r="AC155" i="11"/>
  <c r="AB155" i="11"/>
  <c r="AA155" i="11"/>
  <c r="Z155" i="11"/>
  <c r="Y155" i="11"/>
  <c r="X155" i="11"/>
  <c r="AC154" i="11"/>
  <c r="AB154" i="11"/>
  <c r="AA154" i="11"/>
  <c r="Z154" i="11"/>
  <c r="Y154" i="11"/>
  <c r="X154" i="11"/>
  <c r="AC153" i="11"/>
  <c r="AB153" i="11"/>
  <c r="AA153" i="11"/>
  <c r="Z153" i="11"/>
  <c r="Y153" i="11"/>
  <c r="X153" i="11"/>
  <c r="AC152" i="11"/>
  <c r="AB152" i="11"/>
  <c r="AA152" i="11"/>
  <c r="Z152" i="11"/>
  <c r="Y152" i="11"/>
  <c r="X152" i="11"/>
  <c r="AC151" i="11"/>
  <c r="AB151" i="11"/>
  <c r="AA151" i="11"/>
  <c r="Z151" i="11"/>
  <c r="Y151" i="11"/>
  <c r="X151" i="11"/>
  <c r="AC150" i="11"/>
  <c r="AB150" i="11"/>
  <c r="AA150" i="11"/>
  <c r="Z150" i="11"/>
  <c r="Y150" i="11"/>
  <c r="X150" i="11"/>
  <c r="AC149" i="11"/>
  <c r="AB149" i="11"/>
  <c r="AA149" i="11"/>
  <c r="Z149" i="11"/>
  <c r="Y149" i="11"/>
  <c r="X149" i="11"/>
  <c r="AC148" i="11"/>
  <c r="AB148" i="11"/>
  <c r="AA148" i="11"/>
  <c r="Z148" i="11"/>
  <c r="Y148" i="11"/>
  <c r="X148" i="11"/>
  <c r="AC147" i="11"/>
  <c r="AB147" i="11"/>
  <c r="AA147" i="11"/>
  <c r="Z147" i="11"/>
  <c r="Y147" i="11"/>
  <c r="X147" i="11"/>
  <c r="AC146" i="11"/>
  <c r="AB146" i="11"/>
  <c r="AA146" i="11"/>
  <c r="Z146" i="11"/>
  <c r="Y146" i="11"/>
  <c r="X146" i="11"/>
  <c r="AC145" i="11"/>
  <c r="AB145" i="11"/>
  <c r="AA145" i="11"/>
  <c r="Z145" i="11"/>
  <c r="Y145" i="11"/>
  <c r="X145" i="11"/>
  <c r="AC144" i="11"/>
  <c r="AB144" i="11"/>
  <c r="AA144" i="11"/>
  <c r="Z144" i="11"/>
  <c r="Y144" i="11"/>
  <c r="X144" i="11"/>
  <c r="AC143" i="11"/>
  <c r="AB143" i="11"/>
  <c r="AA143" i="11"/>
  <c r="Z143" i="11"/>
  <c r="Y143" i="11"/>
  <c r="X143" i="11"/>
  <c r="AC142" i="11"/>
  <c r="AB142" i="11"/>
  <c r="AA142" i="11"/>
  <c r="Z142" i="11"/>
  <c r="Y142" i="11"/>
  <c r="X142" i="11"/>
  <c r="AC141" i="11"/>
  <c r="AB141" i="11"/>
  <c r="AA141" i="11"/>
  <c r="Z141" i="11"/>
  <c r="Y141" i="11"/>
  <c r="X141" i="11"/>
  <c r="T141" i="11" s="1"/>
  <c r="AC140" i="11"/>
  <c r="AB140" i="11"/>
  <c r="AA140" i="11"/>
  <c r="Z140" i="11"/>
  <c r="Y140" i="11"/>
  <c r="X140" i="11"/>
  <c r="AC139" i="11"/>
  <c r="AB139" i="11"/>
  <c r="AA139" i="11"/>
  <c r="Z139" i="11"/>
  <c r="Y139" i="11"/>
  <c r="X139" i="11"/>
  <c r="AC138" i="11"/>
  <c r="AB138" i="11"/>
  <c r="AA138" i="11"/>
  <c r="Z138" i="11"/>
  <c r="Y138" i="11"/>
  <c r="X138" i="11"/>
  <c r="AC137" i="11"/>
  <c r="AB137" i="11"/>
  <c r="AA137" i="11"/>
  <c r="Z137" i="11"/>
  <c r="Y137" i="11"/>
  <c r="X137" i="11"/>
  <c r="AC136" i="11"/>
  <c r="AB136" i="11"/>
  <c r="AA136" i="11"/>
  <c r="Z136" i="11"/>
  <c r="Y136" i="11"/>
  <c r="X136" i="11"/>
  <c r="AC135" i="11"/>
  <c r="AB135" i="11"/>
  <c r="AA135" i="11"/>
  <c r="Z135" i="11"/>
  <c r="Y135" i="11"/>
  <c r="X135" i="11"/>
  <c r="AC134" i="11"/>
  <c r="AB134" i="11"/>
  <c r="AA134" i="11"/>
  <c r="Z134" i="11"/>
  <c r="T134" i="11" s="1"/>
  <c r="Y134" i="11"/>
  <c r="X134" i="11"/>
  <c r="AC133" i="11"/>
  <c r="AB133" i="11"/>
  <c r="AA133" i="11"/>
  <c r="Z133" i="11"/>
  <c r="Y133" i="11"/>
  <c r="X133" i="11"/>
  <c r="AC132" i="11"/>
  <c r="AB132" i="11"/>
  <c r="AA132" i="11"/>
  <c r="Z132" i="11"/>
  <c r="Y132" i="11"/>
  <c r="X132" i="11"/>
  <c r="AC131" i="11"/>
  <c r="AB131" i="11"/>
  <c r="AA131" i="11"/>
  <c r="Z131" i="11"/>
  <c r="Y131" i="11"/>
  <c r="X131" i="11"/>
  <c r="AC130" i="11"/>
  <c r="AB130" i="11"/>
  <c r="AA130" i="11"/>
  <c r="Z130" i="11"/>
  <c r="Y130" i="11"/>
  <c r="X130" i="11"/>
  <c r="AC129" i="11"/>
  <c r="AB129" i="11"/>
  <c r="AA129" i="11"/>
  <c r="Z129" i="11"/>
  <c r="Y129" i="11"/>
  <c r="X129" i="11"/>
  <c r="AC128" i="11"/>
  <c r="AB128" i="11"/>
  <c r="AA128" i="11"/>
  <c r="Z128" i="11"/>
  <c r="Y128" i="11"/>
  <c r="X128" i="11"/>
  <c r="AC127" i="11"/>
  <c r="AB127" i="11"/>
  <c r="AA127" i="11"/>
  <c r="Z127" i="11"/>
  <c r="Y127" i="11"/>
  <c r="X127" i="11"/>
  <c r="AC126" i="11"/>
  <c r="AB126" i="11"/>
  <c r="AA126" i="11"/>
  <c r="Z126" i="11"/>
  <c r="Y126" i="11"/>
  <c r="X126" i="11"/>
  <c r="AC125" i="11"/>
  <c r="AB125" i="11"/>
  <c r="AA125" i="11"/>
  <c r="Z125" i="11"/>
  <c r="Y125" i="11"/>
  <c r="X125" i="11"/>
  <c r="AC124" i="11"/>
  <c r="AB124" i="11"/>
  <c r="AA124" i="11"/>
  <c r="Z124" i="11"/>
  <c r="Y124" i="11"/>
  <c r="X124" i="11"/>
  <c r="AC123" i="11"/>
  <c r="AB123" i="11"/>
  <c r="T123" i="11" s="1"/>
  <c r="AA123" i="11"/>
  <c r="Z123" i="11"/>
  <c r="Y123" i="11"/>
  <c r="X123" i="11"/>
  <c r="AC122" i="11"/>
  <c r="AB122" i="11"/>
  <c r="AA122" i="11"/>
  <c r="Z122" i="11"/>
  <c r="Y122" i="11"/>
  <c r="X122" i="11"/>
  <c r="AC121" i="11"/>
  <c r="AB121" i="11"/>
  <c r="AA121" i="11"/>
  <c r="Z121" i="11"/>
  <c r="Y121" i="11"/>
  <c r="X121" i="11"/>
  <c r="AC120" i="11"/>
  <c r="AB120" i="11"/>
  <c r="AA120" i="11"/>
  <c r="Z120" i="11"/>
  <c r="Y120" i="11"/>
  <c r="X120" i="11"/>
  <c r="AC119" i="11"/>
  <c r="AB119" i="11"/>
  <c r="AA119" i="11"/>
  <c r="Z119" i="11"/>
  <c r="Y119" i="11"/>
  <c r="X119" i="11"/>
  <c r="AC118" i="11"/>
  <c r="AB118" i="11"/>
  <c r="AA118" i="11"/>
  <c r="Z118" i="11"/>
  <c r="Y118" i="11"/>
  <c r="X118" i="11"/>
  <c r="AC117" i="11"/>
  <c r="AB117" i="11"/>
  <c r="AA117" i="11"/>
  <c r="Z117" i="11"/>
  <c r="Y117" i="11"/>
  <c r="X117" i="11"/>
  <c r="AC116" i="11"/>
  <c r="AB116" i="11"/>
  <c r="AA116" i="11"/>
  <c r="Z116" i="11"/>
  <c r="Y116" i="11"/>
  <c r="X116" i="11"/>
  <c r="AC115" i="11"/>
  <c r="AB115" i="11"/>
  <c r="AA115" i="11"/>
  <c r="Z115" i="11"/>
  <c r="Y115" i="11"/>
  <c r="X115" i="11"/>
  <c r="AC114" i="11"/>
  <c r="AB114" i="11"/>
  <c r="AA114" i="11"/>
  <c r="Z114" i="11"/>
  <c r="Y114" i="11"/>
  <c r="X114" i="11"/>
  <c r="AC113" i="11"/>
  <c r="AB113" i="11"/>
  <c r="AA113" i="11"/>
  <c r="Z113" i="11"/>
  <c r="Y113" i="11"/>
  <c r="X113" i="11"/>
  <c r="AC112" i="11"/>
  <c r="AB112" i="11"/>
  <c r="AA112" i="11"/>
  <c r="Z112" i="11"/>
  <c r="Y112" i="11"/>
  <c r="X112" i="11"/>
  <c r="AC111" i="11"/>
  <c r="AB111" i="11"/>
  <c r="AA111" i="11"/>
  <c r="Z111" i="11"/>
  <c r="Y111" i="11"/>
  <c r="X111" i="11"/>
  <c r="AC110" i="11"/>
  <c r="AB110" i="11"/>
  <c r="AA110" i="11"/>
  <c r="Z110" i="11"/>
  <c r="Y110" i="11"/>
  <c r="X110" i="11"/>
  <c r="AC109" i="11"/>
  <c r="AB109" i="11"/>
  <c r="AA109" i="11"/>
  <c r="Z109" i="11"/>
  <c r="Y109" i="11"/>
  <c r="X109" i="11"/>
  <c r="AC108" i="11"/>
  <c r="AB108" i="11"/>
  <c r="AA108" i="11"/>
  <c r="Z108" i="11"/>
  <c r="Y108" i="11"/>
  <c r="X108" i="11"/>
  <c r="AC107" i="11"/>
  <c r="AB107" i="11"/>
  <c r="AA107" i="11"/>
  <c r="Z107" i="11"/>
  <c r="Y107" i="11"/>
  <c r="X107" i="11"/>
  <c r="AC106" i="11"/>
  <c r="AB106" i="11"/>
  <c r="AA106" i="11"/>
  <c r="Z106" i="11"/>
  <c r="Y106" i="11"/>
  <c r="X106" i="11"/>
  <c r="AC105" i="11"/>
  <c r="AB105" i="11"/>
  <c r="AA105" i="11"/>
  <c r="Z105" i="11"/>
  <c r="Y105" i="11"/>
  <c r="X105" i="11"/>
  <c r="AC104" i="11"/>
  <c r="AB104" i="11"/>
  <c r="AA104" i="11"/>
  <c r="Z104" i="11"/>
  <c r="Y104" i="11"/>
  <c r="X104" i="11"/>
  <c r="AC103" i="11"/>
  <c r="AB103" i="11"/>
  <c r="AA103" i="11"/>
  <c r="Z103" i="11"/>
  <c r="Y103" i="11"/>
  <c r="X103" i="11"/>
  <c r="AC102" i="11"/>
  <c r="AB102" i="11"/>
  <c r="AA102" i="11"/>
  <c r="Z102" i="11"/>
  <c r="Y102" i="11"/>
  <c r="X102" i="11"/>
  <c r="AC101" i="11"/>
  <c r="AB101" i="11"/>
  <c r="AA101" i="11"/>
  <c r="Z101" i="11"/>
  <c r="Y101" i="11"/>
  <c r="X101" i="11"/>
  <c r="AC100" i="11"/>
  <c r="AB100" i="11"/>
  <c r="AA100" i="11"/>
  <c r="Z100" i="11"/>
  <c r="Y100" i="11"/>
  <c r="X100" i="11"/>
  <c r="AC99" i="11"/>
  <c r="AB99" i="11"/>
  <c r="AA99" i="11"/>
  <c r="Z99" i="11"/>
  <c r="Y99" i="11"/>
  <c r="X99" i="11"/>
  <c r="AC98" i="11"/>
  <c r="AB98" i="11"/>
  <c r="AA98" i="11"/>
  <c r="Z98" i="11"/>
  <c r="Y98" i="11"/>
  <c r="X98" i="11"/>
  <c r="AC97" i="11"/>
  <c r="AB97" i="11"/>
  <c r="AA97" i="11"/>
  <c r="Z97" i="11"/>
  <c r="Y97" i="11"/>
  <c r="X97" i="11"/>
  <c r="AC96" i="11"/>
  <c r="AB96" i="11"/>
  <c r="AA96" i="11"/>
  <c r="Z96" i="11"/>
  <c r="Y96" i="11"/>
  <c r="X96" i="11"/>
  <c r="AC95" i="11"/>
  <c r="AB95" i="11"/>
  <c r="AA95" i="11"/>
  <c r="Z95" i="11"/>
  <c r="Y95" i="11"/>
  <c r="X95" i="11"/>
  <c r="AC94" i="11"/>
  <c r="AB94" i="11"/>
  <c r="AA94" i="11"/>
  <c r="Z94" i="11"/>
  <c r="Y94" i="11"/>
  <c r="X94" i="11"/>
  <c r="AC93" i="11"/>
  <c r="AB93" i="11"/>
  <c r="AA93" i="11"/>
  <c r="Z93" i="11"/>
  <c r="Y93" i="11"/>
  <c r="X93" i="11"/>
  <c r="AC92" i="11"/>
  <c r="AB92" i="11"/>
  <c r="AA92" i="11"/>
  <c r="Z92" i="11"/>
  <c r="Y92" i="11"/>
  <c r="X92" i="11"/>
  <c r="AC91" i="11"/>
  <c r="AB91" i="11"/>
  <c r="AA91" i="11"/>
  <c r="Z91" i="11"/>
  <c r="Y91" i="11"/>
  <c r="X91" i="11"/>
  <c r="AC90" i="11"/>
  <c r="AB90" i="11"/>
  <c r="AA90" i="11"/>
  <c r="Z90" i="11"/>
  <c r="Y90" i="11"/>
  <c r="X90" i="11"/>
  <c r="AC89" i="11"/>
  <c r="AB89" i="11"/>
  <c r="AA89" i="11"/>
  <c r="Z89" i="11"/>
  <c r="Y89" i="11"/>
  <c r="X89" i="11"/>
  <c r="AC88" i="11"/>
  <c r="AB88" i="11"/>
  <c r="AA88" i="11"/>
  <c r="Z88" i="11"/>
  <c r="Y88" i="11"/>
  <c r="X88" i="11"/>
  <c r="AC87" i="11"/>
  <c r="AB87" i="11"/>
  <c r="AA87" i="11"/>
  <c r="Z87" i="11"/>
  <c r="Y87" i="11"/>
  <c r="X87" i="11"/>
  <c r="AC86" i="11"/>
  <c r="AB86" i="11"/>
  <c r="AA86" i="11"/>
  <c r="Z86" i="11"/>
  <c r="Y86" i="11"/>
  <c r="X86" i="11"/>
  <c r="AC85" i="11"/>
  <c r="AB85" i="11"/>
  <c r="AA85" i="11"/>
  <c r="Z85" i="11"/>
  <c r="Y85" i="11"/>
  <c r="X85" i="11"/>
  <c r="AC84" i="11"/>
  <c r="AB84" i="11"/>
  <c r="AA84" i="11"/>
  <c r="Z84" i="11"/>
  <c r="Y84" i="11"/>
  <c r="X84" i="11"/>
  <c r="AC83" i="11"/>
  <c r="AB83" i="11"/>
  <c r="AA83" i="11"/>
  <c r="Z83" i="11"/>
  <c r="Y83" i="11"/>
  <c r="X83" i="11"/>
  <c r="AC82" i="11"/>
  <c r="AB82" i="11"/>
  <c r="AA82" i="11"/>
  <c r="Z82" i="11"/>
  <c r="Y82" i="11"/>
  <c r="X82" i="11"/>
  <c r="AC81" i="11"/>
  <c r="AB81" i="11"/>
  <c r="AA81" i="11"/>
  <c r="Z81" i="11"/>
  <c r="Y81" i="11"/>
  <c r="X81" i="11"/>
  <c r="AC80" i="11"/>
  <c r="AB80" i="11"/>
  <c r="AA80" i="11"/>
  <c r="Z80" i="11"/>
  <c r="Y80" i="11"/>
  <c r="X80" i="11"/>
  <c r="AC79" i="11"/>
  <c r="AB79" i="11"/>
  <c r="AA79" i="11"/>
  <c r="Z79" i="11"/>
  <c r="Y79" i="11"/>
  <c r="X79" i="11"/>
  <c r="AC78" i="11"/>
  <c r="AB78" i="11"/>
  <c r="AA78" i="11"/>
  <c r="Z78" i="11"/>
  <c r="Y78" i="11"/>
  <c r="X78" i="11"/>
  <c r="AC77" i="11"/>
  <c r="AB77" i="11"/>
  <c r="AA77" i="11"/>
  <c r="Z77" i="11"/>
  <c r="Y77" i="11"/>
  <c r="X77" i="11"/>
  <c r="AC76" i="11"/>
  <c r="AB76" i="11"/>
  <c r="AA76" i="11"/>
  <c r="Z76" i="11"/>
  <c r="Y76" i="11"/>
  <c r="X76" i="11"/>
  <c r="AC75" i="11"/>
  <c r="AB75" i="11"/>
  <c r="AA75" i="11"/>
  <c r="Z75" i="11"/>
  <c r="Y75" i="11"/>
  <c r="X75" i="11"/>
  <c r="AC74" i="11"/>
  <c r="AB74" i="11"/>
  <c r="AA74" i="11"/>
  <c r="Z74" i="11"/>
  <c r="Y74" i="11"/>
  <c r="X74" i="11"/>
  <c r="AC73" i="11"/>
  <c r="AB73" i="11"/>
  <c r="AA73" i="11"/>
  <c r="Z73" i="11"/>
  <c r="Y73" i="11"/>
  <c r="X73" i="11"/>
  <c r="AC72" i="11"/>
  <c r="AB72" i="11"/>
  <c r="AA72" i="11"/>
  <c r="Z72" i="11"/>
  <c r="Y72" i="11"/>
  <c r="X72" i="11"/>
  <c r="AC71" i="11"/>
  <c r="AB71" i="11"/>
  <c r="AA71" i="11"/>
  <c r="Z71" i="11"/>
  <c r="Y71" i="11"/>
  <c r="X71" i="11"/>
  <c r="AC70" i="11"/>
  <c r="AB70" i="11"/>
  <c r="AA70" i="11"/>
  <c r="Z70" i="11"/>
  <c r="Y70" i="11"/>
  <c r="X70" i="11"/>
  <c r="AC69" i="11"/>
  <c r="AB69" i="11"/>
  <c r="AA69" i="11"/>
  <c r="Z69" i="11"/>
  <c r="Y69" i="11"/>
  <c r="X69" i="11"/>
  <c r="AC68" i="11"/>
  <c r="AB68" i="11"/>
  <c r="AA68" i="11"/>
  <c r="Z68" i="11"/>
  <c r="Y68" i="11"/>
  <c r="X68" i="11"/>
  <c r="AC67" i="11"/>
  <c r="AB67" i="11"/>
  <c r="T67" i="11" s="1"/>
  <c r="AA67" i="11"/>
  <c r="Z67" i="11"/>
  <c r="Y67" i="11"/>
  <c r="X67" i="11"/>
  <c r="AC66" i="11"/>
  <c r="AB66" i="11"/>
  <c r="AA66" i="11"/>
  <c r="Z66" i="11"/>
  <c r="Y66" i="11"/>
  <c r="X66" i="11"/>
  <c r="AC65" i="11"/>
  <c r="AB65" i="11"/>
  <c r="AA65" i="11"/>
  <c r="Z65" i="11"/>
  <c r="Y65" i="11"/>
  <c r="X65" i="11"/>
  <c r="AC64" i="11"/>
  <c r="AB64" i="11"/>
  <c r="AA64" i="11"/>
  <c r="Z64" i="11"/>
  <c r="Y64" i="11"/>
  <c r="X64" i="11"/>
  <c r="AC63" i="11"/>
  <c r="AB63" i="11"/>
  <c r="AA63" i="11"/>
  <c r="Z63" i="11"/>
  <c r="Y63" i="11"/>
  <c r="X63" i="11"/>
  <c r="AC62" i="11"/>
  <c r="AB62" i="11"/>
  <c r="AA62" i="11"/>
  <c r="Z62" i="11"/>
  <c r="Y62" i="11"/>
  <c r="X62" i="11"/>
  <c r="AC61" i="11"/>
  <c r="AB61" i="11"/>
  <c r="AA61" i="11"/>
  <c r="Z61" i="11"/>
  <c r="Y61" i="11"/>
  <c r="X61" i="11"/>
  <c r="AC60" i="11"/>
  <c r="AB60" i="11"/>
  <c r="AA60" i="11"/>
  <c r="Z60" i="11"/>
  <c r="Y60" i="11"/>
  <c r="X60" i="11"/>
  <c r="AC59" i="11"/>
  <c r="AB59" i="11"/>
  <c r="AA59" i="11"/>
  <c r="Z59" i="11"/>
  <c r="Y59" i="11"/>
  <c r="X59" i="11"/>
  <c r="AC58" i="11"/>
  <c r="AB58" i="11"/>
  <c r="AA58" i="11"/>
  <c r="Z58" i="11"/>
  <c r="Y58" i="11"/>
  <c r="X58" i="11"/>
  <c r="AC57" i="11"/>
  <c r="AB57" i="11"/>
  <c r="AA57" i="11"/>
  <c r="Z57" i="11"/>
  <c r="Y57" i="11"/>
  <c r="X57" i="11"/>
  <c r="AC56" i="11"/>
  <c r="AB56" i="11"/>
  <c r="AA56" i="11"/>
  <c r="Z56" i="11"/>
  <c r="Y56" i="11"/>
  <c r="X56" i="11"/>
  <c r="AC55" i="11"/>
  <c r="AB55" i="11"/>
  <c r="AA55" i="11"/>
  <c r="Z55" i="11"/>
  <c r="Y55" i="11"/>
  <c r="X55" i="11"/>
  <c r="AC54" i="11"/>
  <c r="AB54" i="11"/>
  <c r="AA54" i="11"/>
  <c r="Z54" i="11"/>
  <c r="Y54" i="11"/>
  <c r="X54" i="11"/>
  <c r="AC53" i="11"/>
  <c r="AB53" i="11"/>
  <c r="AA53" i="11"/>
  <c r="Z53" i="11"/>
  <c r="Y53" i="11"/>
  <c r="X53" i="11"/>
  <c r="AC52" i="11"/>
  <c r="AB52" i="11"/>
  <c r="AA52" i="11"/>
  <c r="Z52" i="11"/>
  <c r="Y52" i="11"/>
  <c r="X52" i="11"/>
  <c r="AC51" i="11"/>
  <c r="AB51" i="11"/>
  <c r="AA51" i="11"/>
  <c r="Z51" i="11"/>
  <c r="Y51" i="11"/>
  <c r="X51" i="11"/>
  <c r="AC50" i="11"/>
  <c r="AB50" i="11"/>
  <c r="AA50" i="11"/>
  <c r="Z50" i="11"/>
  <c r="Y50" i="11"/>
  <c r="X50" i="11"/>
  <c r="AC49" i="11"/>
  <c r="AB49" i="11"/>
  <c r="AA49" i="11"/>
  <c r="Z49" i="11"/>
  <c r="Y49" i="11"/>
  <c r="X49" i="11"/>
  <c r="AC48" i="11"/>
  <c r="AB48" i="11"/>
  <c r="AA48" i="11"/>
  <c r="Z48" i="11"/>
  <c r="Y48" i="11"/>
  <c r="X48" i="11"/>
  <c r="AC47" i="11"/>
  <c r="AB47" i="11"/>
  <c r="AA47" i="11"/>
  <c r="Z47" i="11"/>
  <c r="Y47" i="11"/>
  <c r="X47" i="11"/>
  <c r="AC46" i="11"/>
  <c r="AB46" i="11"/>
  <c r="AA46" i="11"/>
  <c r="Z46" i="11"/>
  <c r="Y46" i="11"/>
  <c r="X46" i="11"/>
  <c r="AC45" i="11"/>
  <c r="AB45" i="11"/>
  <c r="AA45" i="11"/>
  <c r="Z45" i="11"/>
  <c r="Y45" i="11"/>
  <c r="X45" i="11"/>
  <c r="AC44" i="11"/>
  <c r="AB44" i="11"/>
  <c r="AA44" i="11"/>
  <c r="Z44" i="11"/>
  <c r="Y44" i="11"/>
  <c r="X44" i="11"/>
  <c r="AC43" i="11"/>
  <c r="AB43" i="11"/>
  <c r="AA43" i="11"/>
  <c r="Z43" i="11"/>
  <c r="Y43" i="11"/>
  <c r="X43" i="11"/>
  <c r="AC42" i="11"/>
  <c r="AB42" i="11"/>
  <c r="AA42" i="11"/>
  <c r="Z42" i="11"/>
  <c r="Y42" i="11"/>
  <c r="X42" i="11"/>
  <c r="AC41" i="11"/>
  <c r="AB41" i="11"/>
  <c r="AA41" i="11"/>
  <c r="Z41" i="11"/>
  <c r="Y41" i="11"/>
  <c r="X41" i="11"/>
  <c r="AC40" i="11"/>
  <c r="AB40" i="11"/>
  <c r="AA40" i="11"/>
  <c r="Z40" i="11"/>
  <c r="Y40" i="11"/>
  <c r="X40" i="11"/>
  <c r="AC39" i="11"/>
  <c r="AB39" i="11"/>
  <c r="AA39" i="11"/>
  <c r="Z39" i="11"/>
  <c r="Y39" i="11"/>
  <c r="X39" i="11"/>
  <c r="AC38" i="11"/>
  <c r="AB38" i="11"/>
  <c r="AA38" i="11"/>
  <c r="Z38" i="11"/>
  <c r="Y38" i="11"/>
  <c r="X38" i="11"/>
  <c r="AC37" i="11"/>
  <c r="AB37" i="11"/>
  <c r="AA37" i="11"/>
  <c r="Z37" i="11"/>
  <c r="Y37" i="11"/>
  <c r="X37" i="11"/>
  <c r="AC36" i="11"/>
  <c r="AB36" i="11"/>
  <c r="AA36" i="11"/>
  <c r="Z36" i="11"/>
  <c r="Y36" i="11"/>
  <c r="X36" i="11"/>
  <c r="AC35" i="11"/>
  <c r="AB35" i="11"/>
  <c r="AA35" i="11"/>
  <c r="Z35" i="11"/>
  <c r="Y35" i="11"/>
  <c r="X35" i="11"/>
  <c r="AC34" i="11"/>
  <c r="AB34" i="11"/>
  <c r="AA34" i="11"/>
  <c r="Z34" i="11"/>
  <c r="Y34" i="11"/>
  <c r="X34" i="11"/>
  <c r="AC33" i="11"/>
  <c r="AB33" i="11"/>
  <c r="AA33" i="11"/>
  <c r="Z33" i="11"/>
  <c r="Y33" i="11"/>
  <c r="X33" i="11"/>
  <c r="AC32" i="11"/>
  <c r="AB32" i="11"/>
  <c r="AA32" i="11"/>
  <c r="Z32" i="11"/>
  <c r="Y32" i="11"/>
  <c r="X32" i="11"/>
  <c r="AC31" i="11"/>
  <c r="AB31" i="11"/>
  <c r="AA31" i="11"/>
  <c r="Z31" i="11"/>
  <c r="Y31" i="11"/>
  <c r="X31" i="11"/>
  <c r="AC30" i="11"/>
  <c r="AB30" i="11"/>
  <c r="AA30" i="11"/>
  <c r="Z30" i="11"/>
  <c r="Y30" i="11"/>
  <c r="X30" i="11"/>
  <c r="AC29" i="11"/>
  <c r="AB29" i="11"/>
  <c r="AA29" i="11"/>
  <c r="Z29" i="11"/>
  <c r="Y29" i="11"/>
  <c r="X29" i="11"/>
  <c r="AC28" i="11"/>
  <c r="AB28" i="11"/>
  <c r="AA28" i="11"/>
  <c r="Z28" i="11"/>
  <c r="Y28" i="11"/>
  <c r="X28" i="11"/>
  <c r="AC27" i="11"/>
  <c r="AB27" i="11"/>
  <c r="AA27" i="11"/>
  <c r="Z27" i="11"/>
  <c r="Y27" i="11"/>
  <c r="X27" i="11"/>
  <c r="AC26" i="11"/>
  <c r="AB26" i="11"/>
  <c r="AA26" i="11"/>
  <c r="Z26" i="11"/>
  <c r="Y26" i="11"/>
  <c r="X26" i="11"/>
  <c r="AC25" i="11"/>
  <c r="AB25" i="11"/>
  <c r="AA25" i="11"/>
  <c r="Z25" i="11"/>
  <c r="Y25" i="11"/>
  <c r="X25" i="11"/>
  <c r="AC24" i="11"/>
  <c r="AB24" i="11"/>
  <c r="AA24" i="11"/>
  <c r="Z24" i="11"/>
  <c r="Y24" i="11"/>
  <c r="X24" i="11"/>
  <c r="AC23" i="11"/>
  <c r="AB23" i="11"/>
  <c r="AA23" i="11"/>
  <c r="Z23" i="11"/>
  <c r="Y23" i="11"/>
  <c r="X23" i="11"/>
  <c r="AC22" i="11"/>
  <c r="AB22" i="11"/>
  <c r="AA22" i="11"/>
  <c r="Z22" i="11"/>
  <c r="Y22" i="11"/>
  <c r="X22" i="11"/>
  <c r="AC21" i="11"/>
  <c r="AB21" i="11"/>
  <c r="AA21" i="11"/>
  <c r="Z21" i="11"/>
  <c r="Y21" i="11"/>
  <c r="X21" i="11"/>
  <c r="AC20" i="11"/>
  <c r="AB20" i="11"/>
  <c r="AA20" i="11"/>
  <c r="Z20" i="11"/>
  <c r="Y20" i="11"/>
  <c r="X20" i="11"/>
  <c r="AC19" i="11"/>
  <c r="AB19" i="11"/>
  <c r="AA19" i="11"/>
  <c r="Z19" i="11"/>
  <c r="Y19" i="11"/>
  <c r="X19" i="11"/>
  <c r="AC18" i="11"/>
  <c r="AB18" i="11"/>
  <c r="AA18" i="11"/>
  <c r="Z18" i="11"/>
  <c r="Y18" i="11"/>
  <c r="X18" i="11"/>
  <c r="AC17" i="11"/>
  <c r="AB17" i="11"/>
  <c r="AA17" i="11"/>
  <c r="Z17" i="11"/>
  <c r="Y17" i="11"/>
  <c r="X17" i="11"/>
  <c r="AC16" i="11"/>
  <c r="AB16" i="11"/>
  <c r="AA16" i="11"/>
  <c r="Z16" i="11"/>
  <c r="Y16" i="11"/>
  <c r="X16" i="11"/>
  <c r="AC15" i="11"/>
  <c r="AB15" i="11"/>
  <c r="AA15" i="11"/>
  <c r="Z15" i="11"/>
  <c r="Y15" i="11"/>
  <c r="X15" i="11"/>
  <c r="AC14" i="11"/>
  <c r="AB14" i="11"/>
  <c r="AA14" i="11"/>
  <c r="Z14" i="11"/>
  <c r="Y14" i="11"/>
  <c r="X14" i="11"/>
  <c r="AC13" i="11"/>
  <c r="AB13" i="11"/>
  <c r="AA13" i="11"/>
  <c r="Z13" i="11"/>
  <c r="Y13" i="11"/>
  <c r="X13" i="11"/>
  <c r="AC12" i="11"/>
  <c r="AB12" i="11"/>
  <c r="AA12" i="11"/>
  <c r="Z12" i="11"/>
  <c r="Y12" i="11"/>
  <c r="X12" i="11"/>
  <c r="AC11" i="11"/>
  <c r="AB11" i="11"/>
  <c r="AA11" i="11"/>
  <c r="Z11" i="11"/>
  <c r="Y11" i="11"/>
  <c r="X11" i="11"/>
  <c r="AC10" i="11"/>
  <c r="AB10" i="11"/>
  <c r="AA10" i="11"/>
  <c r="Z10" i="11"/>
  <c r="Y10" i="11"/>
  <c r="X10" i="11"/>
  <c r="AC9" i="11"/>
  <c r="AB9" i="11"/>
  <c r="AA9" i="11"/>
  <c r="Z9" i="11"/>
  <c r="Y9" i="11"/>
  <c r="X9" i="11"/>
  <c r="AC8" i="11"/>
  <c r="AB8" i="11"/>
  <c r="AA8" i="11"/>
  <c r="Z8" i="11"/>
  <c r="Y8" i="11"/>
  <c r="X8" i="11"/>
  <c r="AC7" i="11"/>
  <c r="AB7" i="11"/>
  <c r="AA7" i="11"/>
  <c r="Z7" i="11"/>
  <c r="Y7" i="11"/>
  <c r="X7" i="11"/>
  <c r="X6" i="11"/>
  <c r="Y6" i="11"/>
  <c r="Z6" i="11"/>
  <c r="AA6" i="11"/>
  <c r="AB6" i="11"/>
  <c r="AC6" i="11"/>
  <c r="G57" i="23"/>
  <c r="G58" i="23"/>
  <c r="G56" i="23"/>
  <c r="D25" i="20"/>
  <c r="D27" i="20"/>
  <c r="C35" i="12"/>
  <c r="AE8" i="11"/>
  <c r="AE9" i="11"/>
  <c r="AE10" i="11"/>
  <c r="AE11" i="11"/>
  <c r="AE12" i="11"/>
  <c r="AE13" i="11"/>
  <c r="AE14" i="11"/>
  <c r="AE15" i="11"/>
  <c r="AE16" i="11"/>
  <c r="AE17" i="11"/>
  <c r="AE18" i="11"/>
  <c r="AE19" i="11"/>
  <c r="AE20" i="11"/>
  <c r="AE21" i="11"/>
  <c r="AE22" i="11"/>
  <c r="AE23" i="11"/>
  <c r="AE24" i="11"/>
  <c r="AE25" i="11"/>
  <c r="AE26" i="11"/>
  <c r="AE27" i="11"/>
  <c r="AE28" i="11"/>
  <c r="AE29" i="11"/>
  <c r="AE30" i="11"/>
  <c r="AE31" i="11"/>
  <c r="AE32" i="11"/>
  <c r="AE33" i="11"/>
  <c r="AE34" i="11"/>
  <c r="AE35" i="11"/>
  <c r="AE36" i="11"/>
  <c r="AE37" i="11"/>
  <c r="AE38" i="11"/>
  <c r="AE39" i="11"/>
  <c r="AE40" i="1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88"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E116" i="11"/>
  <c r="AE117" i="11"/>
  <c r="AE118" i="11"/>
  <c r="AE119" i="11"/>
  <c r="AE120" i="11"/>
  <c r="AE121" i="11"/>
  <c r="AE122" i="11"/>
  <c r="AE123" i="11"/>
  <c r="AE124" i="11"/>
  <c r="AE125" i="11"/>
  <c r="AE126" i="11"/>
  <c r="AE127" i="11"/>
  <c r="AE128" i="11"/>
  <c r="AE129" i="11"/>
  <c r="AE130" i="11"/>
  <c r="AE131" i="11"/>
  <c r="AE132" i="11"/>
  <c r="AE133" i="11"/>
  <c r="AE134" i="11"/>
  <c r="AE135" i="11"/>
  <c r="AE136" i="11"/>
  <c r="AE137" i="11"/>
  <c r="AE138" i="11"/>
  <c r="AE139" i="11"/>
  <c r="AE140" i="11"/>
  <c r="AE141" i="11"/>
  <c r="AE142" i="11"/>
  <c r="AE143" i="11"/>
  <c r="AE144" i="11"/>
  <c r="AE145" i="11"/>
  <c r="AE146" i="11"/>
  <c r="AE147" i="11"/>
  <c r="AE148" i="11"/>
  <c r="AE149" i="11"/>
  <c r="AE150" i="11"/>
  <c r="AE151" i="11"/>
  <c r="AE152" i="11"/>
  <c r="AE153" i="11"/>
  <c r="AE154" i="11"/>
  <c r="AE155" i="11"/>
  <c r="AE156" i="11"/>
  <c r="AE157" i="11"/>
  <c r="AE158" i="11"/>
  <c r="AE159" i="11"/>
  <c r="AE160" i="11"/>
  <c r="AE161" i="11"/>
  <c r="AE162" i="11"/>
  <c r="AE163" i="11"/>
  <c r="AE164" i="11"/>
  <c r="AE165" i="11"/>
  <c r="AE166" i="11"/>
  <c r="AE167" i="11"/>
  <c r="AE168" i="11"/>
  <c r="AE169" i="11"/>
  <c r="AE170" i="11"/>
  <c r="AE171" i="11"/>
  <c r="AE172" i="11"/>
  <c r="AE173" i="11"/>
  <c r="AE174" i="11"/>
  <c r="AE175" i="11"/>
  <c r="AE176" i="11"/>
  <c r="AE177" i="11"/>
  <c r="AE178" i="11"/>
  <c r="AE179" i="11"/>
  <c r="AE180" i="11"/>
  <c r="AE181" i="11"/>
  <c r="AE182" i="11"/>
  <c r="AE183" i="11"/>
  <c r="AE184" i="11"/>
  <c r="AE185" i="11"/>
  <c r="AE186" i="11"/>
  <c r="AE187" i="11"/>
  <c r="AE188" i="11"/>
  <c r="AE189" i="11"/>
  <c r="AE190" i="11"/>
  <c r="AE191" i="11"/>
  <c r="AE192" i="11"/>
  <c r="AE193" i="11"/>
  <c r="AE194" i="11"/>
  <c r="AE195" i="11"/>
  <c r="AE196" i="11"/>
  <c r="AE197" i="11"/>
  <c r="AE198" i="11"/>
  <c r="AE199" i="11"/>
  <c r="AE200" i="11"/>
  <c r="AE201" i="11"/>
  <c r="AE202" i="11"/>
  <c r="AE203" i="11"/>
  <c r="AE204" i="11"/>
  <c r="AE205" i="11"/>
  <c r="AE206" i="11"/>
  <c r="AE207" i="11"/>
  <c r="AE208" i="11"/>
  <c r="AE209" i="11"/>
  <c r="AE210" i="11"/>
  <c r="AE211" i="11"/>
  <c r="AE212" i="11"/>
  <c r="AE213" i="11"/>
  <c r="AE214" i="11"/>
  <c r="AE215" i="11"/>
  <c r="AE216" i="11"/>
  <c r="AE217" i="11"/>
  <c r="AE218" i="11"/>
  <c r="AE219" i="11"/>
  <c r="AE220" i="11"/>
  <c r="AE221" i="11"/>
  <c r="AE222" i="11"/>
  <c r="AE223" i="11"/>
  <c r="AE224" i="11"/>
  <c r="AE225" i="11"/>
  <c r="AE226" i="11"/>
  <c r="AE227" i="11"/>
  <c r="AE228" i="11"/>
  <c r="AE229" i="11"/>
  <c r="AE230" i="11"/>
  <c r="AE231" i="11"/>
  <c r="AE232" i="11"/>
  <c r="AE233" i="11"/>
  <c r="AE234" i="11"/>
  <c r="AE235" i="11"/>
  <c r="AE236" i="11"/>
  <c r="AE237" i="11"/>
  <c r="AE238" i="11"/>
  <c r="AE239" i="11"/>
  <c r="AE240" i="11"/>
  <c r="AE241" i="11"/>
  <c r="AE242" i="11"/>
  <c r="AE243" i="11"/>
  <c r="AE244" i="11"/>
  <c r="AE245" i="11"/>
  <c r="AE246" i="11"/>
  <c r="AE247" i="11"/>
  <c r="AE248" i="11"/>
  <c r="AE249" i="11"/>
  <c r="AE250" i="11"/>
  <c r="AE251" i="11"/>
  <c r="AE252" i="11"/>
  <c r="AE253" i="11"/>
  <c r="AE254" i="11"/>
  <c r="AE255" i="11"/>
  <c r="AE256" i="11"/>
  <c r="AE257" i="11"/>
  <c r="AE258" i="11"/>
  <c r="AE259" i="11"/>
  <c r="AE260" i="11"/>
  <c r="AE261" i="11"/>
  <c r="AE262" i="11"/>
  <c r="AE263" i="11"/>
  <c r="AE264" i="11"/>
  <c r="AE265" i="11"/>
  <c r="AE266" i="11"/>
  <c r="AE267" i="11"/>
  <c r="AE268" i="11"/>
  <c r="AE269" i="11"/>
  <c r="AE270" i="11"/>
  <c r="AE271" i="11"/>
  <c r="AE272" i="11"/>
  <c r="AE273" i="11"/>
  <c r="AE274" i="11"/>
  <c r="AE275" i="11"/>
  <c r="AE276" i="11"/>
  <c r="AE277" i="11"/>
  <c r="AE278" i="11"/>
  <c r="AE279" i="11"/>
  <c r="AE280" i="11"/>
  <c r="AE281" i="11"/>
  <c r="AE282" i="11"/>
  <c r="AE283" i="11"/>
  <c r="AE284" i="11"/>
  <c r="AE285" i="11"/>
  <c r="AE286" i="11"/>
  <c r="AE287" i="11"/>
  <c r="AE288" i="11"/>
  <c r="AE289" i="11"/>
  <c r="AE290" i="11"/>
  <c r="AE291" i="11"/>
  <c r="AE292" i="11"/>
  <c r="AE293" i="11"/>
  <c r="AE294" i="11"/>
  <c r="AE295" i="11"/>
  <c r="AE296" i="11"/>
  <c r="AE297" i="11"/>
  <c r="AE298" i="11"/>
  <c r="AE299" i="11"/>
  <c r="AE300" i="11"/>
  <c r="AE301" i="11"/>
  <c r="AE302" i="11"/>
  <c r="AE303" i="11"/>
  <c r="AE304" i="11"/>
  <c r="AE305" i="11"/>
  <c r="AE306" i="11"/>
  <c r="AE307" i="11"/>
  <c r="AE308" i="11"/>
  <c r="AE309" i="11"/>
  <c r="AE310" i="11"/>
  <c r="AE311" i="11"/>
  <c r="AE312" i="11"/>
  <c r="AE313" i="11"/>
  <c r="AE314" i="11"/>
  <c r="AE315" i="11"/>
  <c r="AE316" i="11"/>
  <c r="AE317" i="11"/>
  <c r="AE318" i="11"/>
  <c r="AE319" i="11"/>
  <c r="AE320" i="11"/>
  <c r="AE321" i="11"/>
  <c r="AE322" i="11"/>
  <c r="AE323" i="11"/>
  <c r="AE324" i="11"/>
  <c r="AE325" i="11"/>
  <c r="AE326" i="11"/>
  <c r="AE327" i="11"/>
  <c r="AE328" i="11"/>
  <c r="AE329" i="11"/>
  <c r="AE330" i="11"/>
  <c r="AE331" i="11"/>
  <c r="AE332" i="11"/>
  <c r="AE333" i="11"/>
  <c r="AE334" i="11"/>
  <c r="AE335" i="11"/>
  <c r="AE336" i="11"/>
  <c r="AE337" i="11"/>
  <c r="AE338" i="11"/>
  <c r="AE339" i="11"/>
  <c r="AE340" i="11"/>
  <c r="AE341" i="11"/>
  <c r="AE342" i="11"/>
  <c r="AE343" i="11"/>
  <c r="AE344" i="11"/>
  <c r="AE345" i="11"/>
  <c r="AE346" i="11"/>
  <c r="AE347" i="11"/>
  <c r="AE348" i="11"/>
  <c r="AE349" i="11"/>
  <c r="AE350" i="11"/>
  <c r="AE351" i="11"/>
  <c r="AE352" i="11"/>
  <c r="AE353" i="11"/>
  <c r="AE354" i="11"/>
  <c r="AE355" i="11"/>
  <c r="AE356" i="11"/>
  <c r="AE357" i="11"/>
  <c r="AE358" i="11"/>
  <c r="AE359" i="11"/>
  <c r="AE360" i="11"/>
  <c r="AE361" i="11"/>
  <c r="AE362" i="11"/>
  <c r="AE363" i="11"/>
  <c r="AE364" i="11"/>
  <c r="AE365" i="11"/>
  <c r="AE366" i="11"/>
  <c r="AE367" i="11"/>
  <c r="AE368" i="11"/>
  <c r="AE369" i="11"/>
  <c r="AE370" i="11"/>
  <c r="AE371" i="11"/>
  <c r="AE372" i="11"/>
  <c r="AE373" i="11"/>
  <c r="AE374" i="11"/>
  <c r="AE375" i="11"/>
  <c r="AE376" i="11"/>
  <c r="AE377" i="11"/>
  <c r="AE378" i="11"/>
  <c r="AE379" i="11"/>
  <c r="AE380" i="11"/>
  <c r="AE381" i="11"/>
  <c r="AE382" i="11"/>
  <c r="AE383" i="11"/>
  <c r="AE384" i="11"/>
  <c r="AE385" i="11"/>
  <c r="AE386" i="11"/>
  <c r="AE387" i="11"/>
  <c r="AE388" i="11"/>
  <c r="AE389" i="11"/>
  <c r="AE390" i="11"/>
  <c r="AE391" i="11"/>
  <c r="AE392" i="11"/>
  <c r="AE393" i="11"/>
  <c r="AE394" i="11"/>
  <c r="AE395" i="11"/>
  <c r="AE396" i="11"/>
  <c r="AE397" i="11"/>
  <c r="AE398" i="11"/>
  <c r="AE399" i="11"/>
  <c r="AE400" i="11"/>
  <c r="AE401" i="11"/>
  <c r="AE402" i="11"/>
  <c r="AE403" i="11"/>
  <c r="AE404" i="11"/>
  <c r="AE405" i="11"/>
  <c r="AE406" i="11"/>
  <c r="AE407" i="11"/>
  <c r="AE408" i="11"/>
  <c r="AE409" i="11"/>
  <c r="AE410" i="11"/>
  <c r="AE411" i="11"/>
  <c r="AE412" i="11"/>
  <c r="AE413" i="11"/>
  <c r="AE414" i="11"/>
  <c r="AE415" i="11"/>
  <c r="AE416" i="11"/>
  <c r="AE417" i="11"/>
  <c r="AE418" i="11"/>
  <c r="AE419" i="11"/>
  <c r="AE420" i="11"/>
  <c r="AE421" i="11"/>
  <c r="AE422" i="11"/>
  <c r="AE423" i="11"/>
  <c r="AE424" i="11"/>
  <c r="AE425" i="11"/>
  <c r="AE426" i="11"/>
  <c r="AE427" i="11"/>
  <c r="AE428" i="11"/>
  <c r="AE429" i="11"/>
  <c r="AE430" i="11"/>
  <c r="AE431" i="11"/>
  <c r="AE432" i="11"/>
  <c r="AE433" i="11"/>
  <c r="AE434" i="11"/>
  <c r="AE435" i="11"/>
  <c r="AE436" i="11"/>
  <c r="AE437" i="11"/>
  <c r="AE438" i="11"/>
  <c r="AE439" i="11"/>
  <c r="AE440" i="11"/>
  <c r="AE441" i="11"/>
  <c r="AE442" i="11"/>
  <c r="AE443" i="11"/>
  <c r="AE444" i="11"/>
  <c r="AE445" i="11"/>
  <c r="AE446" i="11"/>
  <c r="AE447" i="11"/>
  <c r="AE448" i="11"/>
  <c r="AE449" i="11"/>
  <c r="AE450" i="11"/>
  <c r="AE451" i="11"/>
  <c r="AE452" i="11"/>
  <c r="AE453" i="11"/>
  <c r="AE454" i="11"/>
  <c r="AE455" i="11"/>
  <c r="AE456" i="11"/>
  <c r="AE457" i="11"/>
  <c r="AE458" i="11"/>
  <c r="AE459" i="11"/>
  <c r="AE460" i="11"/>
  <c r="AE461" i="11"/>
  <c r="AE462" i="11"/>
  <c r="AE463" i="11"/>
  <c r="AE464" i="11"/>
  <c r="AE465" i="11"/>
  <c r="AE466" i="11"/>
  <c r="AE467" i="11"/>
  <c r="AE468" i="11"/>
  <c r="AE469" i="11"/>
  <c r="AE470" i="11"/>
  <c r="AE471" i="11"/>
  <c r="AE472" i="11"/>
  <c r="AE473" i="11"/>
  <c r="AE474" i="11"/>
  <c r="AE475" i="11"/>
  <c r="AE476" i="11"/>
  <c r="AE477" i="11"/>
  <c r="AE478" i="11"/>
  <c r="AE479" i="11"/>
  <c r="AE480" i="11"/>
  <c r="AE481" i="11"/>
  <c r="AE482" i="11"/>
  <c r="AE483" i="11"/>
  <c r="AE484" i="11"/>
  <c r="AE485" i="11"/>
  <c r="AE486" i="11"/>
  <c r="AE487" i="11"/>
  <c r="AE488" i="11"/>
  <c r="AE489" i="11"/>
  <c r="AE490" i="11"/>
  <c r="AE491" i="11"/>
  <c r="AE492" i="11"/>
  <c r="AE493" i="11"/>
  <c r="AE494" i="11"/>
  <c r="AE495" i="11"/>
  <c r="AE496" i="11"/>
  <c r="AE497" i="11"/>
  <c r="AE498" i="11"/>
  <c r="AE499" i="11"/>
  <c r="AE500" i="11"/>
  <c r="AE501" i="11"/>
  <c r="AE502" i="11"/>
  <c r="AE503" i="11"/>
  <c r="AE504" i="11"/>
  <c r="AE505" i="11"/>
  <c r="AE506" i="11"/>
  <c r="AE507" i="11"/>
  <c r="AE508" i="11"/>
  <c r="AE509" i="11"/>
  <c r="AE510" i="11"/>
  <c r="AE511" i="11"/>
  <c r="AE512" i="11"/>
  <c r="AE513" i="11"/>
  <c r="AE514" i="11"/>
  <c r="AE515" i="11"/>
  <c r="AE516" i="11"/>
  <c r="AE517" i="11"/>
  <c r="AE518" i="11"/>
  <c r="AE519" i="11"/>
  <c r="AE520" i="11"/>
  <c r="AE521" i="11"/>
  <c r="AE522" i="11"/>
  <c r="AE523" i="11"/>
  <c r="AE524" i="11"/>
  <c r="AE525" i="11"/>
  <c r="AE526" i="11"/>
  <c r="AE527" i="11"/>
  <c r="AE528" i="11"/>
  <c r="AE529" i="11"/>
  <c r="AE530" i="11"/>
  <c r="AE531" i="11"/>
  <c r="AE532" i="11"/>
  <c r="AE533" i="11"/>
  <c r="AE534" i="11"/>
  <c r="AE535" i="11"/>
  <c r="AE536" i="11"/>
  <c r="AE537" i="11"/>
  <c r="AE538" i="11"/>
  <c r="AE539" i="11"/>
  <c r="AE540" i="11"/>
  <c r="AE541" i="11"/>
  <c r="AE542" i="11"/>
  <c r="AE543" i="11"/>
  <c r="AE544" i="11"/>
  <c r="AE545" i="11"/>
  <c r="AE546" i="11"/>
  <c r="AE547" i="11"/>
  <c r="AE548" i="11"/>
  <c r="AE549" i="11"/>
  <c r="AE550" i="11"/>
  <c r="AE551" i="11"/>
  <c r="AE552" i="11"/>
  <c r="AE553" i="11"/>
  <c r="AE554" i="11"/>
  <c r="AE555" i="11"/>
  <c r="AE556" i="11"/>
  <c r="AE557" i="11"/>
  <c r="AE558" i="11"/>
  <c r="AE559" i="11"/>
  <c r="AE560" i="11"/>
  <c r="AE561" i="11"/>
  <c r="AE562" i="11"/>
  <c r="AE563" i="11"/>
  <c r="AE564" i="11"/>
  <c r="AE565" i="11"/>
  <c r="AE566" i="11"/>
  <c r="AE567" i="11"/>
  <c r="AE568" i="11"/>
  <c r="AE569" i="11"/>
  <c r="AE570" i="11"/>
  <c r="AE571" i="11"/>
  <c r="AE572" i="11"/>
  <c r="AE573" i="11"/>
  <c r="AE574" i="11"/>
  <c r="AE575" i="11"/>
  <c r="AE576" i="11"/>
  <c r="AE577" i="11"/>
  <c r="AE578" i="11"/>
  <c r="AE579" i="11"/>
  <c r="AE580" i="11"/>
  <c r="AE581" i="11"/>
  <c r="AE582" i="11"/>
  <c r="AE583" i="11"/>
  <c r="AE584" i="11"/>
  <c r="AE585" i="11"/>
  <c r="AE586" i="11"/>
  <c r="AE587" i="11"/>
  <c r="AE588" i="11"/>
  <c r="AE589" i="11"/>
  <c r="AE590" i="11"/>
  <c r="AE591" i="11"/>
  <c r="AE592" i="11"/>
  <c r="AE593" i="11"/>
  <c r="AE594" i="11"/>
  <c r="AE595" i="11"/>
  <c r="AE596" i="11"/>
  <c r="AE597" i="11"/>
  <c r="AE598" i="11"/>
  <c r="AE599" i="11"/>
  <c r="AE600" i="11"/>
  <c r="AE601" i="11"/>
  <c r="AE602" i="11"/>
  <c r="AE603" i="11"/>
  <c r="AE604" i="11"/>
  <c r="AE605" i="11"/>
  <c r="AE606" i="11"/>
  <c r="AE607" i="11"/>
  <c r="AE608" i="11"/>
  <c r="AE609" i="11"/>
  <c r="AE610" i="11"/>
  <c r="AE611" i="11"/>
  <c r="AE612" i="11"/>
  <c r="AE613" i="11"/>
  <c r="AE614" i="11"/>
  <c r="AE615" i="11"/>
  <c r="AE616" i="11"/>
  <c r="AE617" i="11"/>
  <c r="AE618" i="11"/>
  <c r="AE619" i="11"/>
  <c r="AE620" i="11"/>
  <c r="AE621" i="11"/>
  <c r="AE622" i="11"/>
  <c r="AE623" i="11"/>
  <c r="AE624" i="11"/>
  <c r="AE625" i="11"/>
  <c r="AE626" i="11"/>
  <c r="AE627" i="11"/>
  <c r="AE628" i="11"/>
  <c r="AE629" i="11"/>
  <c r="AE630" i="11"/>
  <c r="AE631" i="11"/>
  <c r="AE632" i="11"/>
  <c r="AE633" i="11"/>
  <c r="AE634" i="11"/>
  <c r="AE635" i="11"/>
  <c r="AE636" i="11"/>
  <c r="AE637" i="11"/>
  <c r="AE638" i="11"/>
  <c r="AE639" i="11"/>
  <c r="AE640" i="11"/>
  <c r="AE641" i="11"/>
  <c r="AE642" i="11"/>
  <c r="AE643" i="11"/>
  <c r="AE644" i="11"/>
  <c r="AE645" i="11"/>
  <c r="AE646" i="11"/>
  <c r="AE647" i="11"/>
  <c r="AE648" i="11"/>
  <c r="AE649" i="11"/>
  <c r="AE650" i="11"/>
  <c r="AE651" i="11"/>
  <c r="AE652" i="11"/>
  <c r="AE653" i="11"/>
  <c r="AE654" i="11"/>
  <c r="AE655" i="11"/>
  <c r="AE656" i="11"/>
  <c r="AE657" i="11"/>
  <c r="AE658" i="11"/>
  <c r="AE659" i="11"/>
  <c r="AE660" i="11"/>
  <c r="AE661" i="11"/>
  <c r="AE662" i="11"/>
  <c r="AE663" i="11"/>
  <c r="AE664" i="11"/>
  <c r="AE665" i="11"/>
  <c r="AE666" i="11"/>
  <c r="AE667" i="11"/>
  <c r="AE668" i="11"/>
  <c r="AE669" i="11"/>
  <c r="AE670" i="11"/>
  <c r="AE671" i="11"/>
  <c r="AE672" i="11"/>
  <c r="AE673" i="11"/>
  <c r="AE674" i="11"/>
  <c r="AE675" i="11"/>
  <c r="AE676" i="11"/>
  <c r="AE677" i="11"/>
  <c r="AE678" i="11"/>
  <c r="AE679" i="11"/>
  <c r="AE680" i="11"/>
  <c r="AE681" i="11"/>
  <c r="AE682" i="11"/>
  <c r="AE683" i="11"/>
  <c r="AE684" i="11"/>
  <c r="AE685" i="11"/>
  <c r="AE686" i="11"/>
  <c r="AE687" i="11"/>
  <c r="AE688" i="11"/>
  <c r="AE689" i="11"/>
  <c r="AE690" i="11"/>
  <c r="AE691" i="11"/>
  <c r="AE692" i="11"/>
  <c r="AE693" i="11"/>
  <c r="AE694" i="11"/>
  <c r="AE695" i="11"/>
  <c r="AE696" i="11"/>
  <c r="AE697" i="11"/>
  <c r="AE698" i="11"/>
  <c r="AE699" i="11"/>
  <c r="AE700" i="11"/>
  <c r="AE701" i="11"/>
  <c r="AE702" i="11"/>
  <c r="AE703" i="11"/>
  <c r="AE704" i="11"/>
  <c r="AE705" i="11"/>
  <c r="AE706" i="11"/>
  <c r="AE707" i="11"/>
  <c r="AE708" i="11"/>
  <c r="AE709" i="11"/>
  <c r="AE710" i="11"/>
  <c r="AE711" i="11"/>
  <c r="AE712" i="11"/>
  <c r="AE713" i="11"/>
  <c r="AE714" i="11"/>
  <c r="AE715" i="11"/>
  <c r="AE716" i="11"/>
  <c r="AE717" i="11"/>
  <c r="AE718" i="11"/>
  <c r="AE719" i="11"/>
  <c r="AE720" i="11"/>
  <c r="AE721" i="11"/>
  <c r="AE722" i="11"/>
  <c r="AE723" i="11"/>
  <c r="AE724" i="11"/>
  <c r="AE725" i="11"/>
  <c r="AE726" i="11"/>
  <c r="AE727" i="11"/>
  <c r="AE728" i="11"/>
  <c r="AE729" i="11"/>
  <c r="AE730" i="11"/>
  <c r="AE731" i="11"/>
  <c r="AE732" i="11"/>
  <c r="AE733" i="11"/>
  <c r="AE734" i="11"/>
  <c r="AE735" i="11"/>
  <c r="AE736" i="11"/>
  <c r="AE737" i="11"/>
  <c r="AE738" i="11"/>
  <c r="AE739" i="11"/>
  <c r="AE740" i="11"/>
  <c r="AE741" i="11"/>
  <c r="AE742" i="11"/>
  <c r="AE743" i="11"/>
  <c r="AE744" i="11"/>
  <c r="AE745" i="11"/>
  <c r="AE746" i="11"/>
  <c r="AE747" i="11"/>
  <c r="AE748" i="11"/>
  <c r="AE749" i="11"/>
  <c r="AE750" i="11"/>
  <c r="AE751" i="11"/>
  <c r="AE752" i="11"/>
  <c r="AE753" i="11"/>
  <c r="AE754" i="11"/>
  <c r="AE755" i="11"/>
  <c r="AE756" i="11"/>
  <c r="AE757" i="11"/>
  <c r="AE758" i="11"/>
  <c r="AE759" i="11"/>
  <c r="AE760" i="11"/>
  <c r="AE761" i="11"/>
  <c r="AE762" i="11"/>
  <c r="AE763" i="11"/>
  <c r="AE764" i="11"/>
  <c r="AE765" i="11"/>
  <c r="AE766" i="11"/>
  <c r="AE767" i="11"/>
  <c r="AE768" i="11"/>
  <c r="AE769" i="11"/>
  <c r="AE770" i="11"/>
  <c r="AE771" i="11"/>
  <c r="AE772" i="11"/>
  <c r="AE773" i="11"/>
  <c r="AE774" i="11"/>
  <c r="AE775" i="11"/>
  <c r="AE776" i="11"/>
  <c r="AE777" i="11"/>
  <c r="AE778" i="11"/>
  <c r="AE779" i="11"/>
  <c r="AE780" i="11"/>
  <c r="AE781" i="11"/>
  <c r="AE782" i="11"/>
  <c r="AE783" i="11"/>
  <c r="AE784" i="11"/>
  <c r="AE785" i="11"/>
  <c r="AE786" i="11"/>
  <c r="AE787" i="11"/>
  <c r="AE788" i="11"/>
  <c r="AE789" i="11"/>
  <c r="AE790" i="11"/>
  <c r="AE791" i="11"/>
  <c r="AE792" i="11"/>
  <c r="AE793" i="11"/>
  <c r="AE794" i="11"/>
  <c r="AE795" i="11"/>
  <c r="AE796" i="11"/>
  <c r="AE797" i="11"/>
  <c r="AE798" i="11"/>
  <c r="AE799" i="11"/>
  <c r="AE800" i="11"/>
  <c r="AE801" i="11"/>
  <c r="AE802" i="11"/>
  <c r="AE803" i="11"/>
  <c r="AE804" i="11"/>
  <c r="AE805" i="11"/>
  <c r="AE806" i="11"/>
  <c r="AE807" i="11"/>
  <c r="AE808" i="11"/>
  <c r="AE809" i="11"/>
  <c r="AE810" i="11"/>
  <c r="AE811" i="11"/>
  <c r="AE812" i="11"/>
  <c r="AE813" i="11"/>
  <c r="AE814" i="11"/>
  <c r="AE815" i="11"/>
  <c r="AE816" i="11"/>
  <c r="AE817" i="11"/>
  <c r="AE818" i="11"/>
  <c r="AE819" i="11"/>
  <c r="AE820" i="11"/>
  <c r="AE821" i="11"/>
  <c r="AE822" i="11"/>
  <c r="AE823" i="11"/>
  <c r="AE824" i="11"/>
  <c r="AE825" i="11"/>
  <c r="AE826" i="11"/>
  <c r="AE827" i="11"/>
  <c r="AE828" i="11"/>
  <c r="AE829" i="11"/>
  <c r="AE830" i="11"/>
  <c r="AE831" i="11"/>
  <c r="AE832" i="11"/>
  <c r="AE833" i="11"/>
  <c r="AE834" i="11"/>
  <c r="AE835" i="11"/>
  <c r="AE836" i="11"/>
  <c r="AE837" i="11"/>
  <c r="AE838" i="11"/>
  <c r="AE839" i="11"/>
  <c r="AE840" i="11"/>
  <c r="AE841" i="11"/>
  <c r="AE842" i="11"/>
  <c r="AE843" i="11"/>
  <c r="AE844" i="11"/>
  <c r="AE845" i="11"/>
  <c r="AE846" i="11"/>
  <c r="AE847" i="11"/>
  <c r="AE848" i="11"/>
  <c r="AE849" i="11"/>
  <c r="AE850" i="11"/>
  <c r="AE851" i="11"/>
  <c r="AE852" i="11"/>
  <c r="AE853" i="11"/>
  <c r="AE854" i="11"/>
  <c r="AE855" i="11"/>
  <c r="AE856" i="11"/>
  <c r="AE857" i="11"/>
  <c r="AE858" i="11"/>
  <c r="AE859" i="11"/>
  <c r="AE860" i="11"/>
  <c r="AE861" i="11"/>
  <c r="AE862" i="11"/>
  <c r="AE863" i="11"/>
  <c r="AE864" i="11"/>
  <c r="AE865" i="11"/>
  <c r="AE866" i="11"/>
  <c r="AE867" i="11"/>
  <c r="AE868" i="11"/>
  <c r="AE869" i="11"/>
  <c r="AE870" i="11"/>
  <c r="AE871" i="11"/>
  <c r="AE872" i="11"/>
  <c r="AE873" i="11"/>
  <c r="AE874" i="11"/>
  <c r="AE875" i="11"/>
  <c r="AE876" i="11"/>
  <c r="AE877" i="11"/>
  <c r="AE878" i="11"/>
  <c r="AE879" i="11"/>
  <c r="AE880" i="11"/>
  <c r="AE881" i="11"/>
  <c r="AE882" i="11"/>
  <c r="AE883" i="11"/>
  <c r="AE884" i="11"/>
  <c r="AE885" i="11"/>
  <c r="AE886" i="11"/>
  <c r="AE887" i="11"/>
  <c r="AE888" i="11"/>
  <c r="AE889" i="11"/>
  <c r="AE890" i="11"/>
  <c r="AE891" i="11"/>
  <c r="AE892" i="11"/>
  <c r="AE893" i="11"/>
  <c r="AE894" i="11"/>
  <c r="AE895" i="11"/>
  <c r="AE896" i="11"/>
  <c r="AE897" i="11"/>
  <c r="AE898" i="11"/>
  <c r="AE899" i="11"/>
  <c r="AE900" i="11"/>
  <c r="AE901" i="11"/>
  <c r="AE902" i="11"/>
  <c r="AE903" i="11"/>
  <c r="AE904" i="11"/>
  <c r="AE905" i="11"/>
  <c r="AE906" i="11"/>
  <c r="AE907" i="11"/>
  <c r="AE908" i="11"/>
  <c r="AE909" i="11"/>
  <c r="AE910" i="11"/>
  <c r="AE911" i="11"/>
  <c r="AE912" i="11"/>
  <c r="AE913" i="11"/>
  <c r="AE914" i="11"/>
  <c r="AE915" i="11"/>
  <c r="AE916" i="11"/>
  <c r="AE917" i="11"/>
  <c r="AE918" i="11"/>
  <c r="AE919" i="11"/>
  <c r="AE920" i="11"/>
  <c r="AE921" i="11"/>
  <c r="AE922" i="11"/>
  <c r="AE923" i="11"/>
  <c r="AE924" i="11"/>
  <c r="AE925" i="11"/>
  <c r="AE926" i="11"/>
  <c r="AE927" i="11"/>
  <c r="AE928" i="11"/>
  <c r="AE929" i="11"/>
  <c r="AE930" i="11"/>
  <c r="AE931" i="11"/>
  <c r="AE932" i="11"/>
  <c r="AE933" i="11"/>
  <c r="AE934" i="11"/>
  <c r="AE935" i="11"/>
  <c r="AE936" i="11"/>
  <c r="AE937" i="11"/>
  <c r="AE938" i="11"/>
  <c r="AE939" i="11"/>
  <c r="AE940" i="11"/>
  <c r="AE941" i="11"/>
  <c r="AE942" i="11"/>
  <c r="AE943" i="11"/>
  <c r="AE944" i="11"/>
  <c r="AE945" i="11"/>
  <c r="AE946" i="11"/>
  <c r="AE947" i="11"/>
  <c r="AE948" i="11"/>
  <c r="AE949" i="11"/>
  <c r="AE950" i="11"/>
  <c r="AE951" i="11"/>
  <c r="AE952" i="11"/>
  <c r="AE953" i="11"/>
  <c r="AE954" i="11"/>
  <c r="AE955" i="11"/>
  <c r="AE956" i="11"/>
  <c r="AE957" i="11"/>
  <c r="AE958" i="11"/>
  <c r="AE959" i="11"/>
  <c r="AE960" i="11"/>
  <c r="AE961" i="11"/>
  <c r="AE962" i="11"/>
  <c r="AE963" i="11"/>
  <c r="AE964" i="11"/>
  <c r="AE965" i="11"/>
  <c r="AE966" i="11"/>
  <c r="AE967" i="11"/>
  <c r="AE968" i="11"/>
  <c r="AE969" i="11"/>
  <c r="AE970" i="11"/>
  <c r="AE971" i="11"/>
  <c r="AE972" i="11"/>
  <c r="AE973" i="11"/>
  <c r="AE974" i="11"/>
  <c r="AE975" i="11"/>
  <c r="AE976" i="11"/>
  <c r="AE977" i="11"/>
  <c r="AE978" i="11"/>
  <c r="AE979" i="11"/>
  <c r="AE980" i="11"/>
  <c r="AE981" i="11"/>
  <c r="AE982" i="11"/>
  <c r="AE983" i="11"/>
  <c r="AE984" i="11"/>
  <c r="AE985" i="11"/>
  <c r="AE986" i="11"/>
  <c r="AE987" i="11"/>
  <c r="AE988" i="11"/>
  <c r="AE989" i="11"/>
  <c r="AE990" i="11"/>
  <c r="AE991" i="11"/>
  <c r="AE992" i="11"/>
  <c r="AE993" i="11"/>
  <c r="AE994" i="11"/>
  <c r="AE995" i="11"/>
  <c r="AE996" i="11"/>
  <c r="AE997" i="11"/>
  <c r="AE998" i="11"/>
  <c r="AE999" i="11"/>
  <c r="AE1000" i="11"/>
  <c r="AE1001" i="11"/>
  <c r="AE1002" i="11"/>
  <c r="AE1003" i="11"/>
  <c r="AE1004" i="11"/>
  <c r="AE1005" i="11"/>
  <c r="AE1006" i="11"/>
  <c r="AE1007" i="11"/>
  <c r="AE1008" i="11"/>
  <c r="AE1009" i="11"/>
  <c r="AE1010" i="11"/>
  <c r="AE1011" i="11"/>
  <c r="AE1012" i="11"/>
  <c r="AE1013" i="11"/>
  <c r="AE1014" i="11"/>
  <c r="AE1015" i="11"/>
  <c r="AE1016" i="11"/>
  <c r="AE1017" i="11"/>
  <c r="AE1018" i="11"/>
  <c r="AE1019" i="11"/>
  <c r="AE1020" i="11"/>
  <c r="AE1021" i="11"/>
  <c r="AE1022" i="11"/>
  <c r="AE1023" i="11"/>
  <c r="AE1024" i="11"/>
  <c r="AE1025" i="11"/>
  <c r="AE1026" i="11"/>
  <c r="AE1027" i="11"/>
  <c r="AE1028" i="11"/>
  <c r="AE1029" i="11"/>
  <c r="AE1030" i="11"/>
  <c r="AE1031" i="11"/>
  <c r="AE1032" i="11"/>
  <c r="AE1033" i="11"/>
  <c r="AE1034" i="11"/>
  <c r="AE1035" i="11"/>
  <c r="AE1036" i="11"/>
  <c r="AE1037" i="11"/>
  <c r="AE1038" i="11"/>
  <c r="AE1039" i="11"/>
  <c r="AE1040" i="11"/>
  <c r="AE1041" i="11"/>
  <c r="AE1042" i="11"/>
  <c r="AE1043" i="11"/>
  <c r="AE1044" i="11"/>
  <c r="AE1045" i="11"/>
  <c r="AE1046" i="11"/>
  <c r="AE1047" i="11"/>
  <c r="AE1048" i="11"/>
  <c r="AE1049" i="11"/>
  <c r="AE1050" i="11"/>
  <c r="AE1051" i="11"/>
  <c r="AE1052" i="11"/>
  <c r="AE1053" i="11"/>
  <c r="AE1054" i="11"/>
  <c r="AE1055" i="11"/>
  <c r="AE1056" i="11"/>
  <c r="AE1057" i="11"/>
  <c r="AE1058" i="11"/>
  <c r="AE1059" i="11"/>
  <c r="AE1060" i="11"/>
  <c r="AE1061" i="11"/>
  <c r="AE1062" i="11"/>
  <c r="AE1063" i="11"/>
  <c r="AE1064" i="11"/>
  <c r="AE1065" i="11"/>
  <c r="AE1066" i="11"/>
  <c r="AE1067" i="11"/>
  <c r="AE1068" i="11"/>
  <c r="AE1069" i="11"/>
  <c r="AE1070" i="11"/>
  <c r="AE1071" i="11"/>
  <c r="AE1072" i="11"/>
  <c r="AE1073" i="11"/>
  <c r="AE1074" i="11"/>
  <c r="AE1075" i="11"/>
  <c r="AE1076" i="11"/>
  <c r="AE1077" i="11"/>
  <c r="AE1078" i="11"/>
  <c r="AE1079" i="11"/>
  <c r="AE1080" i="11"/>
  <c r="AE1081" i="11"/>
  <c r="AE1082" i="11"/>
  <c r="AE1083" i="11"/>
  <c r="AE1084" i="11"/>
  <c r="AE1085" i="11"/>
  <c r="AE1086" i="11"/>
  <c r="AE1087" i="11"/>
  <c r="AE1088" i="11"/>
  <c r="AE1089" i="11"/>
  <c r="AE1090" i="11"/>
  <c r="AE1091" i="11"/>
  <c r="AE1092" i="11"/>
  <c r="AE1093" i="11"/>
  <c r="AE1094" i="11"/>
  <c r="AE1095" i="11"/>
  <c r="AE1096" i="11"/>
  <c r="AE1097" i="11"/>
  <c r="AE1098" i="11"/>
  <c r="AE1099" i="11"/>
  <c r="AE1100" i="11"/>
  <c r="AE1101" i="11"/>
  <c r="AE1102" i="11"/>
  <c r="AE1103" i="11"/>
  <c r="AE1104" i="11"/>
  <c r="AE1105" i="11"/>
  <c r="AE1106" i="11"/>
  <c r="AE1107" i="11"/>
  <c r="AE1108" i="11"/>
  <c r="AE1109" i="11"/>
  <c r="AE1110" i="11"/>
  <c r="AE1111" i="11"/>
  <c r="AE1112" i="11"/>
  <c r="AE1113" i="11"/>
  <c r="AE1114" i="11"/>
  <c r="AE1115" i="11"/>
  <c r="AE1116" i="11"/>
  <c r="AE1117" i="11"/>
  <c r="AE1118" i="11"/>
  <c r="AE1119" i="11"/>
  <c r="AE1120" i="11"/>
  <c r="AE1121" i="11"/>
  <c r="AE1122" i="11"/>
  <c r="AE1123" i="11"/>
  <c r="AE1124" i="11"/>
  <c r="AE1125" i="11"/>
  <c r="AE1126" i="11"/>
  <c r="AE1127" i="11"/>
  <c r="AE1128" i="11"/>
  <c r="AE1129" i="11"/>
  <c r="AE1130" i="11"/>
  <c r="AE1131" i="11"/>
  <c r="AE1132" i="11"/>
  <c r="AE1133" i="11"/>
  <c r="AE1134" i="11"/>
  <c r="AE1135" i="11"/>
  <c r="AE1136" i="11"/>
  <c r="AE1137" i="11"/>
  <c r="AE1138" i="11"/>
  <c r="AE1139" i="11"/>
  <c r="AE1140" i="11"/>
  <c r="AE1141" i="11"/>
  <c r="AE1142" i="11"/>
  <c r="AE1143" i="11"/>
  <c r="AE1144" i="11"/>
  <c r="AE1145" i="11"/>
  <c r="AE1146" i="11"/>
  <c r="AE1147" i="11"/>
  <c r="AE1148" i="11"/>
  <c r="AE1149" i="11"/>
  <c r="AE1150" i="11"/>
  <c r="AE1151" i="11"/>
  <c r="AE1152" i="11"/>
  <c r="AE1153" i="11"/>
  <c r="AE1154" i="11"/>
  <c r="AE1155" i="11"/>
  <c r="AE1156" i="11"/>
  <c r="AE1157" i="11"/>
  <c r="AE1158" i="11"/>
  <c r="AE1159" i="11"/>
  <c r="AE1160" i="11"/>
  <c r="AE1161" i="11"/>
  <c r="AE1162" i="11"/>
  <c r="AE1163" i="11"/>
  <c r="AE1164" i="11"/>
  <c r="AE1165" i="11"/>
  <c r="AE1166" i="11"/>
  <c r="AE1167" i="11"/>
  <c r="AE1168" i="11"/>
  <c r="AE1169" i="11"/>
  <c r="AE1170" i="11"/>
  <c r="AE1171" i="11"/>
  <c r="AE1172" i="11"/>
  <c r="AE1173" i="11"/>
  <c r="AE1174" i="11"/>
  <c r="AE1175" i="11"/>
  <c r="AE1176" i="11"/>
  <c r="AE1177" i="11"/>
  <c r="AE1178" i="11"/>
  <c r="AE1179" i="11"/>
  <c r="AE1180" i="11"/>
  <c r="AE1181" i="11"/>
  <c r="AE1182" i="11"/>
  <c r="AE1183" i="11"/>
  <c r="AE1184" i="11"/>
  <c r="AE1185" i="11"/>
  <c r="AE1186" i="11"/>
  <c r="AE1187" i="11"/>
  <c r="AE1188" i="11"/>
  <c r="AE1189" i="11"/>
  <c r="AE1190" i="11"/>
  <c r="AE1191" i="11"/>
  <c r="AE1192" i="11"/>
  <c r="AE1193" i="11"/>
  <c r="AE1194" i="11"/>
  <c r="AE1195" i="11"/>
  <c r="AE1196" i="11"/>
  <c r="AE1197" i="11"/>
  <c r="AE1198" i="11"/>
  <c r="AE1199" i="11"/>
  <c r="AE1200" i="11"/>
  <c r="AE1201" i="11"/>
  <c r="AE1202" i="11"/>
  <c r="AE1203" i="11"/>
  <c r="AE1204" i="11"/>
  <c r="AE1205" i="11"/>
  <c r="AE1206" i="11"/>
  <c r="AE1207" i="11"/>
  <c r="AE1208" i="11"/>
  <c r="AE1209" i="11"/>
  <c r="AE1210" i="11"/>
  <c r="AE1211" i="11"/>
  <c r="AE1212" i="11"/>
  <c r="AE1213" i="11"/>
  <c r="AE1214" i="11"/>
  <c r="AE1215" i="11"/>
  <c r="AE1216" i="11"/>
  <c r="AE1217" i="11"/>
  <c r="AE1218" i="11"/>
  <c r="AE1219" i="11"/>
  <c r="AE1220" i="11"/>
  <c r="AE1221" i="11"/>
  <c r="AE1222" i="11"/>
  <c r="AE1223" i="11"/>
  <c r="AE1224" i="11"/>
  <c r="AE1225" i="11"/>
  <c r="AE1226" i="11"/>
  <c r="AE1227" i="11"/>
  <c r="AE1228" i="11"/>
  <c r="AE1229" i="11"/>
  <c r="AE1230" i="11"/>
  <c r="AE1231" i="11"/>
  <c r="AE1232" i="11"/>
  <c r="AE1233" i="11"/>
  <c r="AE1234" i="11"/>
  <c r="AE1235" i="11"/>
  <c r="AE1236" i="11"/>
  <c r="AE1237" i="11"/>
  <c r="AE1238" i="11"/>
  <c r="AE1239" i="11"/>
  <c r="AE1240" i="11"/>
  <c r="AE1241" i="11"/>
  <c r="AE1242" i="11"/>
  <c r="AE1243" i="11"/>
  <c r="AE1244" i="11"/>
  <c r="AE1245" i="11"/>
  <c r="AE1246" i="11"/>
  <c r="AE1247" i="11"/>
  <c r="AE1248" i="11"/>
  <c r="AE1249" i="11"/>
  <c r="AE1250" i="11"/>
  <c r="AE1251" i="11"/>
  <c r="AE1252" i="11"/>
  <c r="AE1253" i="11"/>
  <c r="AE1254" i="11"/>
  <c r="AE1255" i="11"/>
  <c r="AE1256" i="11"/>
  <c r="AE1257" i="11"/>
  <c r="AE1258" i="11"/>
  <c r="AE1259" i="11"/>
  <c r="AE1260" i="11"/>
  <c r="AE1261" i="11"/>
  <c r="AE1262" i="11"/>
  <c r="AE1263" i="11"/>
  <c r="AE1264" i="11"/>
  <c r="AE1265" i="11"/>
  <c r="AE1266" i="11"/>
  <c r="AE1267" i="11"/>
  <c r="AE1268" i="11"/>
  <c r="AE1269" i="11"/>
  <c r="AE1270" i="11"/>
  <c r="AE1271" i="11"/>
  <c r="AE1272" i="11"/>
  <c r="AE1273" i="11"/>
  <c r="AE1274" i="11"/>
  <c r="AE1275" i="11"/>
  <c r="AE1276" i="11"/>
  <c r="AE1277" i="11"/>
  <c r="AE1278" i="11"/>
  <c r="AE1279" i="11"/>
  <c r="AE1280" i="11"/>
  <c r="AE1281" i="11"/>
  <c r="AE1282" i="11"/>
  <c r="AE1283" i="11"/>
  <c r="AE1284" i="11"/>
  <c r="AE1285" i="11"/>
  <c r="AE1286" i="11"/>
  <c r="AE1287" i="11"/>
  <c r="AE1288" i="11"/>
  <c r="AE1289" i="11"/>
  <c r="AE1290" i="11"/>
  <c r="AE1291" i="11"/>
  <c r="AE1292" i="11"/>
  <c r="AE1293" i="11"/>
  <c r="AE1294" i="11"/>
  <c r="AE1295" i="11"/>
  <c r="AE1296" i="11"/>
  <c r="AE1297" i="11"/>
  <c r="AE1298" i="11"/>
  <c r="AE1299" i="11"/>
  <c r="AE1300" i="11"/>
  <c r="AE1301" i="11"/>
  <c r="AE1302" i="11"/>
  <c r="AE1303" i="11"/>
  <c r="AE1304" i="11"/>
  <c r="AE1305" i="11"/>
  <c r="AE1306" i="11"/>
  <c r="AE1307" i="11"/>
  <c r="AE1308" i="11"/>
  <c r="AE1309" i="11"/>
  <c r="AE1310" i="11"/>
  <c r="AE1311" i="11"/>
  <c r="AE1312" i="11"/>
  <c r="AE1313" i="11"/>
  <c r="AE1314" i="11"/>
  <c r="AE1315" i="11"/>
  <c r="AE1316" i="11"/>
  <c r="AE1317" i="11"/>
  <c r="AE1318" i="11"/>
  <c r="AE1319" i="11"/>
  <c r="AE1320" i="11"/>
  <c r="AE1321" i="11"/>
  <c r="AE1322" i="11"/>
  <c r="AE1323" i="11"/>
  <c r="AE1324" i="11"/>
  <c r="AE1325" i="11"/>
  <c r="AE1326" i="11"/>
  <c r="AE1327" i="11"/>
  <c r="AE1328" i="11"/>
  <c r="AE1329" i="11"/>
  <c r="AE1330" i="11"/>
  <c r="AE1331" i="11"/>
  <c r="AE1332" i="11"/>
  <c r="AE1333" i="11"/>
  <c r="AE1334" i="11"/>
  <c r="AE1335" i="11"/>
  <c r="AE1336" i="11"/>
  <c r="AE1337" i="11"/>
  <c r="AE1338" i="11"/>
  <c r="AE1339" i="11"/>
  <c r="AE1340" i="11"/>
  <c r="AE1341" i="11"/>
  <c r="AE1342" i="11"/>
  <c r="AE1343" i="11"/>
  <c r="AE1344" i="11"/>
  <c r="AE1345" i="11"/>
  <c r="AE1346" i="11"/>
  <c r="AE1347" i="11"/>
  <c r="AE1348" i="11"/>
  <c r="AE1349" i="11"/>
  <c r="AE1350" i="11"/>
  <c r="AE1351" i="11"/>
  <c r="AE1352" i="11"/>
  <c r="AE1353" i="11"/>
  <c r="AE1354" i="11"/>
  <c r="AE1355" i="11"/>
  <c r="AE1356" i="11"/>
  <c r="AE1357" i="11"/>
  <c r="AE1358" i="11"/>
  <c r="AE1359" i="11"/>
  <c r="AE1360" i="11"/>
  <c r="AE1361" i="11"/>
  <c r="AE1362" i="11"/>
  <c r="AE1363" i="11"/>
  <c r="AE1364" i="11"/>
  <c r="AE1365" i="11"/>
  <c r="AE1366" i="11"/>
  <c r="AE1367" i="11"/>
  <c r="AE1368" i="11"/>
  <c r="AE1369" i="11"/>
  <c r="AE1370" i="11"/>
  <c r="AE1371" i="11"/>
  <c r="AE1372" i="11"/>
  <c r="AE1373" i="11"/>
  <c r="AE1374" i="11"/>
  <c r="AE1375" i="11"/>
  <c r="AE1376" i="11"/>
  <c r="AE1377" i="11"/>
  <c r="AE1378" i="11"/>
  <c r="AE1379" i="11"/>
  <c r="AE1380" i="11"/>
  <c r="AE1381" i="11"/>
  <c r="AE1382" i="11"/>
  <c r="AE1383" i="11"/>
  <c r="AE1384" i="11"/>
  <c r="AE1385" i="11"/>
  <c r="AE1386" i="11"/>
  <c r="AE1387" i="11"/>
  <c r="AE1388" i="11"/>
  <c r="AE1389" i="11"/>
  <c r="AE1390" i="11"/>
  <c r="AE1391" i="11"/>
  <c r="AE1392" i="11"/>
  <c r="AE1393" i="11"/>
  <c r="AE1394" i="11"/>
  <c r="AE1395" i="11"/>
  <c r="AE1396" i="11"/>
  <c r="AE1397" i="11"/>
  <c r="AE1398" i="11"/>
  <c r="AE1399" i="11"/>
  <c r="AE1400" i="11"/>
  <c r="AE1401" i="11"/>
  <c r="AE1402" i="11"/>
  <c r="AE1403" i="11"/>
  <c r="AE1404" i="11"/>
  <c r="AE1405" i="11"/>
  <c r="AE1406" i="11"/>
  <c r="AE1407" i="11"/>
  <c r="AE1408" i="11"/>
  <c r="AE1409" i="11"/>
  <c r="AE1410" i="11"/>
  <c r="AE1411" i="11"/>
  <c r="AE1412" i="11"/>
  <c r="AE1413" i="11"/>
  <c r="AE1414" i="11"/>
  <c r="AE1415" i="11"/>
  <c r="AE1416" i="11"/>
  <c r="AE1417" i="11"/>
  <c r="AE1418" i="11"/>
  <c r="AE1419" i="11"/>
  <c r="AE1420" i="11"/>
  <c r="AE1421" i="11"/>
  <c r="AE1422" i="11"/>
  <c r="AE1423" i="11"/>
  <c r="AE1424" i="11"/>
  <c r="AE1425" i="11"/>
  <c r="AE1426" i="11"/>
  <c r="AE1427" i="11"/>
  <c r="AE1428" i="11"/>
  <c r="AE1429" i="11"/>
  <c r="AE1430" i="11"/>
  <c r="AE1431" i="11"/>
  <c r="AE1432" i="11"/>
  <c r="AE1433" i="11"/>
  <c r="AE1434" i="11"/>
  <c r="AE1435" i="11"/>
  <c r="AE1436" i="11"/>
  <c r="AE1437" i="11"/>
  <c r="AE1438" i="11"/>
  <c r="AE1439" i="11"/>
  <c r="AE1440" i="11"/>
  <c r="AE1441" i="11"/>
  <c r="AE1442" i="11"/>
  <c r="AE1443" i="11"/>
  <c r="AE1444" i="11"/>
  <c r="AE1445" i="11"/>
  <c r="AE1446" i="11"/>
  <c r="AE1447" i="11"/>
  <c r="AE1448" i="11"/>
  <c r="AE1449" i="11"/>
  <c r="AE1450" i="11"/>
  <c r="AE1451" i="11"/>
  <c r="AE1452" i="11"/>
  <c r="AE1453" i="11"/>
  <c r="AE1454" i="11"/>
  <c r="AE1455" i="11"/>
  <c r="AE1456" i="11"/>
  <c r="AE1457" i="11"/>
  <c r="AE1458" i="11"/>
  <c r="AE1459" i="11"/>
  <c r="AE1460" i="11"/>
  <c r="AE1461" i="11"/>
  <c r="AE1462" i="11"/>
  <c r="AE1463" i="11"/>
  <c r="AE1464" i="11"/>
  <c r="AE1465" i="11"/>
  <c r="AE1466" i="11"/>
  <c r="AE1467" i="11"/>
  <c r="AE1468" i="11"/>
  <c r="AE1469" i="11"/>
  <c r="AE1470" i="11"/>
  <c r="AE1471" i="11"/>
  <c r="AE1472" i="11"/>
  <c r="AE1473" i="11"/>
  <c r="AE1474" i="11"/>
  <c r="AE1475" i="11"/>
  <c r="AE1476" i="11"/>
  <c r="AE1477" i="11"/>
  <c r="AE1478" i="11"/>
  <c r="AE1479" i="11"/>
  <c r="AE1480" i="11"/>
  <c r="AE1481" i="11"/>
  <c r="AE1482" i="11"/>
  <c r="AE1483" i="11"/>
  <c r="AE1484" i="11"/>
  <c r="AE1485" i="11"/>
  <c r="AE1486" i="11"/>
  <c r="AE1487" i="11"/>
  <c r="AE1488" i="11"/>
  <c r="AE1489" i="11"/>
  <c r="AE1490" i="11"/>
  <c r="AE1491" i="11"/>
  <c r="AE1492" i="11"/>
  <c r="AE1493" i="11"/>
  <c r="AE1494" i="11"/>
  <c r="AE1495" i="11"/>
  <c r="AE1496" i="11"/>
  <c r="AE1497" i="11"/>
  <c r="AE1498" i="11"/>
  <c r="AE1499" i="11"/>
  <c r="AE1500" i="11"/>
  <c r="AE1501" i="11"/>
  <c r="AE1502" i="11"/>
  <c r="AE1503" i="11"/>
  <c r="AE1504" i="11"/>
  <c r="AE1505" i="11"/>
  <c r="AE1506" i="11"/>
  <c r="AE1507" i="11"/>
  <c r="AE1508" i="11"/>
  <c r="AE1509" i="11"/>
  <c r="AE1510" i="11"/>
  <c r="AE1511" i="11"/>
  <c r="AE1512" i="11"/>
  <c r="AE1513" i="11"/>
  <c r="AE1514" i="11"/>
  <c r="AE1515" i="11"/>
  <c r="AE1516" i="11"/>
  <c r="AE1517" i="11"/>
  <c r="AE1518" i="11"/>
  <c r="AE1519" i="11"/>
  <c r="AE1520" i="11"/>
  <c r="AE1521" i="11"/>
  <c r="AE1522" i="11"/>
  <c r="AE1523" i="11"/>
  <c r="AE1524" i="11"/>
  <c r="AE1525" i="11"/>
  <c r="AE1526" i="11"/>
  <c r="AE1527" i="11"/>
  <c r="AE1528" i="11"/>
  <c r="AE1529" i="11"/>
  <c r="AE1530" i="11"/>
  <c r="AE1531" i="11"/>
  <c r="AE1532" i="11"/>
  <c r="AE1533" i="11"/>
  <c r="AE1534" i="11"/>
  <c r="AE1535" i="11"/>
  <c r="AE1536" i="11"/>
  <c r="AE1537" i="11"/>
  <c r="AE1538" i="11"/>
  <c r="AE1539" i="11"/>
  <c r="AE1540" i="11"/>
  <c r="AE1541" i="11"/>
  <c r="AE1542" i="11"/>
  <c r="AE1543" i="11"/>
  <c r="AE1544" i="11"/>
  <c r="AE1545" i="11"/>
  <c r="AE1546" i="11"/>
  <c r="AE1547" i="11"/>
  <c r="AE1548" i="11"/>
  <c r="AE1549" i="11"/>
  <c r="AE1550" i="11"/>
  <c r="AE1551" i="11"/>
  <c r="AE1552" i="11"/>
  <c r="AE1553" i="11"/>
  <c r="AE1554" i="11"/>
  <c r="AE1555" i="11"/>
  <c r="AE1556" i="11"/>
  <c r="AE1557" i="11"/>
  <c r="AE1558" i="11"/>
  <c r="AE1559" i="11"/>
  <c r="AE1560" i="11"/>
  <c r="AE1561" i="11"/>
  <c r="AE1562" i="11"/>
  <c r="AE1563" i="11"/>
  <c r="AE1564" i="11"/>
  <c r="AE1565" i="11"/>
  <c r="AE1566" i="11"/>
  <c r="AE1567" i="11"/>
  <c r="AE1568" i="11"/>
  <c r="AE1569" i="11"/>
  <c r="AE1570" i="11"/>
  <c r="AE1571" i="11"/>
  <c r="AE1572" i="11"/>
  <c r="AE1573" i="11"/>
  <c r="AE1574" i="11"/>
  <c r="AE1575" i="11"/>
  <c r="AE1576" i="11"/>
  <c r="AE1577" i="11"/>
  <c r="AE1578" i="11"/>
  <c r="AE1579" i="11"/>
  <c r="AE1580" i="11"/>
  <c r="AE1581" i="11"/>
  <c r="AE1582" i="11"/>
  <c r="AE1583" i="11"/>
  <c r="AE1584" i="11"/>
  <c r="AE1585" i="11"/>
  <c r="AE1586" i="11"/>
  <c r="AE1587" i="11"/>
  <c r="AE1588" i="11"/>
  <c r="AE1589" i="11"/>
  <c r="AE1590" i="11"/>
  <c r="AE1591" i="11"/>
  <c r="AE1592" i="11"/>
  <c r="AE1593" i="11"/>
  <c r="AE1594" i="11"/>
  <c r="AE1595" i="11"/>
  <c r="AE1596" i="11"/>
  <c r="AE1597" i="11"/>
  <c r="AE1598" i="11"/>
  <c r="AE1599" i="11"/>
  <c r="AE1600" i="11"/>
  <c r="AE1601" i="11"/>
  <c r="AE1602" i="11"/>
  <c r="AE1603" i="11"/>
  <c r="AE1604" i="11"/>
  <c r="AE1605" i="11"/>
  <c r="AE1606" i="11"/>
  <c r="AE1607" i="11"/>
  <c r="AE1608" i="11"/>
  <c r="AE1609" i="11"/>
  <c r="AE1610" i="11"/>
  <c r="AE1611" i="11"/>
  <c r="AE1612" i="11"/>
  <c r="AE1613" i="11"/>
  <c r="AE1614" i="11"/>
  <c r="AE1615" i="11"/>
  <c r="AE1616" i="11"/>
  <c r="AE1617" i="11"/>
  <c r="AE1618" i="11"/>
  <c r="AE1619" i="11"/>
  <c r="AE1620" i="11"/>
  <c r="AE1621" i="11"/>
  <c r="AE1622" i="11"/>
  <c r="AE1623" i="11"/>
  <c r="AE1624" i="11"/>
  <c r="AE1625" i="11"/>
  <c r="AE1626" i="11"/>
  <c r="AE1627" i="11"/>
  <c r="AE1628" i="11"/>
  <c r="AE1629" i="11"/>
  <c r="AE1630" i="11"/>
  <c r="AE1631" i="11"/>
  <c r="AE1632" i="11"/>
  <c r="AE1633" i="11"/>
  <c r="AE1634" i="11"/>
  <c r="AE1635" i="11"/>
  <c r="AE1636" i="11"/>
  <c r="AE1637" i="11"/>
  <c r="AE1638" i="11"/>
  <c r="AE1639" i="11"/>
  <c r="AE1640" i="11"/>
  <c r="AE1641" i="11"/>
  <c r="AE1642" i="11"/>
  <c r="AE1643" i="11"/>
  <c r="AE1644" i="11"/>
  <c r="AE1645" i="11"/>
  <c r="AE1646" i="11"/>
  <c r="AE1647" i="11"/>
  <c r="AE1648" i="11"/>
  <c r="AE1649" i="11"/>
  <c r="AE1650" i="11"/>
  <c r="AE1651" i="11"/>
  <c r="AE1652" i="11"/>
  <c r="AE1653" i="11"/>
  <c r="AE1654" i="11"/>
  <c r="AE1655" i="11"/>
  <c r="AE1656" i="11"/>
  <c r="AE1657" i="11"/>
  <c r="AE1658" i="11"/>
  <c r="AE1659" i="11"/>
  <c r="AE1660" i="11"/>
  <c r="AE1661" i="11"/>
  <c r="AE1662" i="11"/>
  <c r="AE1663" i="11"/>
  <c r="AE1664" i="11"/>
  <c r="AE1665" i="11"/>
  <c r="AE1666" i="11"/>
  <c r="AE1667" i="11"/>
  <c r="AE1668" i="11"/>
  <c r="AE1669" i="11"/>
  <c r="AE1670" i="11"/>
  <c r="AE1671" i="11"/>
  <c r="AE1672" i="11"/>
  <c r="AE1673" i="11"/>
  <c r="AE1674" i="11"/>
  <c r="AE1675" i="11"/>
  <c r="AE1676" i="11"/>
  <c r="AE1677" i="11"/>
  <c r="AE1678" i="11"/>
  <c r="AE1679" i="11"/>
  <c r="AE1680" i="11"/>
  <c r="AE1681" i="11"/>
  <c r="AE1682" i="11"/>
  <c r="AE1683" i="11"/>
  <c r="AE1684" i="11"/>
  <c r="AE1685" i="11"/>
  <c r="AE1686" i="11"/>
  <c r="AE1687" i="11"/>
  <c r="AE1688" i="11"/>
  <c r="AE1689" i="11"/>
  <c r="AE1690" i="11"/>
  <c r="AE1691" i="11"/>
  <c r="AE1692" i="11"/>
  <c r="AE1693" i="11"/>
  <c r="AE1694" i="11"/>
  <c r="AE1695" i="11"/>
  <c r="AE1696" i="11"/>
  <c r="AE1697" i="11"/>
  <c r="AE1698" i="11"/>
  <c r="AE1699" i="11"/>
  <c r="AE1700" i="11"/>
  <c r="AE1701" i="11"/>
  <c r="AE1702" i="11"/>
  <c r="AE1703" i="11"/>
  <c r="AE1704" i="11"/>
  <c r="AE1705" i="11"/>
  <c r="AE1706" i="11"/>
  <c r="AE1707" i="11"/>
  <c r="AE1708" i="11"/>
  <c r="AE1709" i="11"/>
  <c r="AE1710" i="11"/>
  <c r="AE1711" i="11"/>
  <c r="AE1712" i="11"/>
  <c r="AE1713" i="11"/>
  <c r="AE1714" i="11"/>
  <c r="AE1715" i="11"/>
  <c r="AE1716" i="11"/>
  <c r="AE1717" i="11"/>
  <c r="AE1718" i="11"/>
  <c r="AE1719" i="11"/>
  <c r="AE1720" i="11"/>
  <c r="AE1721" i="11"/>
  <c r="AE1722" i="11"/>
  <c r="AE1723" i="11"/>
  <c r="AE1724" i="11"/>
  <c r="AE1725" i="11"/>
  <c r="AE1726" i="11"/>
  <c r="AE1727" i="11"/>
  <c r="AE1728" i="11"/>
  <c r="AE1729" i="11"/>
  <c r="AE1730" i="11"/>
  <c r="AE1731" i="11"/>
  <c r="AE1732" i="11"/>
  <c r="AE1733" i="11"/>
  <c r="AE1734" i="11"/>
  <c r="AE1735" i="11"/>
  <c r="AE1736" i="11"/>
  <c r="AE1737" i="11"/>
  <c r="AE1738" i="11"/>
  <c r="AE1739" i="11"/>
  <c r="AE1740" i="11"/>
  <c r="AE1741" i="11"/>
  <c r="AE1742" i="11"/>
  <c r="AE1743" i="11"/>
  <c r="AE1744" i="11"/>
  <c r="AE1745" i="11"/>
  <c r="AE1746" i="11"/>
  <c r="AE1747" i="11"/>
  <c r="AE1748" i="11"/>
  <c r="AE1749" i="11"/>
  <c r="AE1750" i="11"/>
  <c r="AE1751" i="11"/>
  <c r="AE1752" i="11"/>
  <c r="AE1753" i="11"/>
  <c r="AE1754" i="11"/>
  <c r="AE1755" i="11"/>
  <c r="AE1756" i="11"/>
  <c r="AE1757" i="11"/>
  <c r="AE1758" i="11"/>
  <c r="AE1759" i="11"/>
  <c r="AE1760" i="11"/>
  <c r="AE1761" i="11"/>
  <c r="AE1762" i="11"/>
  <c r="AE1763" i="11"/>
  <c r="AE1764" i="11"/>
  <c r="AE1765" i="11"/>
  <c r="AE1766" i="11"/>
  <c r="AE1767" i="11"/>
  <c r="AE1768" i="11"/>
  <c r="AE1769" i="11"/>
  <c r="AE1770" i="11"/>
  <c r="AE1771" i="11"/>
  <c r="AE1772" i="11"/>
  <c r="AE1773" i="11"/>
  <c r="AE1774" i="11"/>
  <c r="AE1775" i="11"/>
  <c r="AE1776" i="11"/>
  <c r="AE1777" i="11"/>
  <c r="AE1778" i="11"/>
  <c r="AE1779" i="11"/>
  <c r="AE1780" i="11"/>
  <c r="AE1781" i="11"/>
  <c r="AE1782" i="11"/>
  <c r="AE1783" i="11"/>
  <c r="AE1784" i="11"/>
  <c r="AE1785" i="11"/>
  <c r="AE1786" i="11"/>
  <c r="AE1787" i="11"/>
  <c r="AE1788" i="11"/>
  <c r="AE1789" i="11"/>
  <c r="AE1790" i="11"/>
  <c r="AE1791" i="11"/>
  <c r="AE1792" i="11"/>
  <c r="AE1793" i="11"/>
  <c r="AE1794" i="11"/>
  <c r="AE1795" i="11"/>
  <c r="AE1796" i="11"/>
  <c r="AE1797" i="11"/>
  <c r="AE1798" i="11"/>
  <c r="AE1799" i="11"/>
  <c r="AE1800" i="11"/>
  <c r="AE1801" i="11"/>
  <c r="AE1802" i="11"/>
  <c r="AE1803" i="11"/>
  <c r="AE1804" i="11"/>
  <c r="AE1805" i="11"/>
  <c r="AE1806" i="11"/>
  <c r="AE1807" i="11"/>
  <c r="AE1808" i="11"/>
  <c r="AE1809" i="11"/>
  <c r="AE1810" i="11"/>
  <c r="AE1811" i="11"/>
  <c r="AE1812" i="11"/>
  <c r="AE1813" i="11"/>
  <c r="AE1814" i="11"/>
  <c r="AE1815" i="11"/>
  <c r="AE1816" i="11"/>
  <c r="AE1817" i="11"/>
  <c r="AE1818" i="11"/>
  <c r="AE1819" i="11"/>
  <c r="AE1820" i="11"/>
  <c r="AE1821" i="11"/>
  <c r="AE1822" i="11"/>
  <c r="AE1823" i="11"/>
  <c r="AE1824" i="11"/>
  <c r="AE1825" i="11"/>
  <c r="AE1826" i="11"/>
  <c r="AE1827" i="11"/>
  <c r="AE1828" i="11"/>
  <c r="AE1829" i="11"/>
  <c r="AE1830" i="11"/>
  <c r="AE1831" i="11"/>
  <c r="AE1832" i="11"/>
  <c r="AE1833" i="11"/>
  <c r="AE1834" i="11"/>
  <c r="AE1835" i="11"/>
  <c r="AE1836" i="11"/>
  <c r="AE1837" i="11"/>
  <c r="AE1838" i="11"/>
  <c r="AE1839" i="11"/>
  <c r="AE1840" i="11"/>
  <c r="AE1841" i="11"/>
  <c r="AE1842" i="11"/>
  <c r="AE1843" i="11"/>
  <c r="AE1844" i="11"/>
  <c r="AE1845" i="11"/>
  <c r="AE1846" i="11"/>
  <c r="AE1847" i="11"/>
  <c r="AE1848" i="11"/>
  <c r="AE1849" i="11"/>
  <c r="AE1850" i="11"/>
  <c r="AE1851" i="11"/>
  <c r="AE1852" i="11"/>
  <c r="AE1853" i="11"/>
  <c r="AE1854" i="11"/>
  <c r="AE1855" i="11"/>
  <c r="AE1856" i="11"/>
  <c r="AE1857" i="11"/>
  <c r="AE1858" i="11"/>
  <c r="AE1859" i="11"/>
  <c r="AE1860" i="11"/>
  <c r="AE1861" i="11"/>
  <c r="AE1862" i="11"/>
  <c r="AE1863" i="11"/>
  <c r="AE1864" i="11"/>
  <c r="AE1865" i="11"/>
  <c r="AE1866" i="11"/>
  <c r="AE1867" i="11"/>
  <c r="AE1868" i="11"/>
  <c r="AE1869" i="11"/>
  <c r="AE1870" i="11"/>
  <c r="AE1871" i="11"/>
  <c r="AE1872" i="11"/>
  <c r="AE1873" i="11"/>
  <c r="AE1874" i="11"/>
  <c r="AE1875" i="11"/>
  <c r="AE1876" i="11"/>
  <c r="AE1877" i="11"/>
  <c r="AE1878" i="11"/>
  <c r="AE1879" i="11"/>
  <c r="AE1880" i="11"/>
  <c r="AE1881" i="11"/>
  <c r="AE1882" i="11"/>
  <c r="AE1883" i="11"/>
  <c r="AE1884" i="11"/>
  <c r="AE1885" i="11"/>
  <c r="AE1886" i="11"/>
  <c r="AE1887" i="11"/>
  <c r="AE1888" i="11"/>
  <c r="AE1889" i="11"/>
  <c r="AE1890" i="11"/>
  <c r="AE1891" i="11"/>
  <c r="AE1892" i="11"/>
  <c r="AE1893" i="11"/>
  <c r="AE1894" i="11"/>
  <c r="AE1895" i="11"/>
  <c r="AE1896" i="11"/>
  <c r="AE1897" i="11"/>
  <c r="AE1898" i="11"/>
  <c r="AE1899" i="11"/>
  <c r="AE1900" i="11"/>
  <c r="AE1901" i="11"/>
  <c r="AE1902" i="11"/>
  <c r="AE1903" i="11"/>
  <c r="AE1904" i="11"/>
  <c r="AE1905" i="11"/>
  <c r="AE1906" i="11"/>
  <c r="AE1907" i="11"/>
  <c r="AE1908" i="11"/>
  <c r="AE1909" i="11"/>
  <c r="AE1910" i="11"/>
  <c r="AE1911" i="11"/>
  <c r="AE1912" i="11"/>
  <c r="AE1913" i="11"/>
  <c r="AE1914" i="11"/>
  <c r="AE1915" i="11"/>
  <c r="AE1916" i="11"/>
  <c r="AE1917" i="11"/>
  <c r="AE1918" i="11"/>
  <c r="AE1919" i="11"/>
  <c r="AE1920" i="11"/>
  <c r="AE1921" i="11"/>
  <c r="AE1922" i="11"/>
  <c r="AE1923" i="11"/>
  <c r="AE1924" i="11"/>
  <c r="AE1925" i="11"/>
  <c r="AE1926" i="11"/>
  <c r="AE1927" i="11"/>
  <c r="AE1928" i="11"/>
  <c r="AE1929" i="11"/>
  <c r="AE1930" i="11"/>
  <c r="AE1931" i="11"/>
  <c r="AE1932" i="11"/>
  <c r="AE1933" i="11"/>
  <c r="AE1934" i="11"/>
  <c r="AE1935" i="11"/>
  <c r="AE1936" i="11"/>
  <c r="AE1937" i="11"/>
  <c r="AE1938" i="11"/>
  <c r="AE1939" i="11"/>
  <c r="AE1940" i="11"/>
  <c r="AE1941" i="11"/>
  <c r="AE1942" i="11"/>
  <c r="AE1943" i="11"/>
  <c r="AE1944" i="11"/>
  <c r="AE1945" i="11"/>
  <c r="AE1946" i="11"/>
  <c r="AE1947" i="11"/>
  <c r="AE1948" i="11"/>
  <c r="AE1949" i="11"/>
  <c r="AE1950" i="11"/>
  <c r="AE1951" i="11"/>
  <c r="AE1952" i="11"/>
  <c r="AE1953" i="11"/>
  <c r="AE1954" i="11"/>
  <c r="AE1955" i="11"/>
  <c r="AE1956" i="11"/>
  <c r="AE1957" i="11"/>
  <c r="AE1958" i="11"/>
  <c r="AE1959" i="11"/>
  <c r="AE1960" i="11"/>
  <c r="AE1961" i="11"/>
  <c r="AE1962" i="11"/>
  <c r="AE1963" i="11"/>
  <c r="AE1964" i="11"/>
  <c r="AE1965" i="11"/>
  <c r="AE1966" i="11"/>
  <c r="AE1967" i="11"/>
  <c r="AE1968" i="11"/>
  <c r="AE1969" i="11"/>
  <c r="AE1970" i="11"/>
  <c r="AE1971" i="11"/>
  <c r="AE1972" i="11"/>
  <c r="AE1973" i="11"/>
  <c r="AE1974" i="11"/>
  <c r="AE1975" i="11"/>
  <c r="AE1976" i="11"/>
  <c r="AE1977" i="11"/>
  <c r="AE1978" i="11"/>
  <c r="AE1979" i="11"/>
  <c r="AE1980" i="11"/>
  <c r="AE1981" i="11"/>
  <c r="AE1982" i="11"/>
  <c r="AE1983" i="11"/>
  <c r="AE1984" i="11"/>
  <c r="AE1985" i="11"/>
  <c r="AE1986" i="11"/>
  <c r="AE1987" i="11"/>
  <c r="AE1988" i="11"/>
  <c r="AE1989" i="11"/>
  <c r="AE1990" i="11"/>
  <c r="AE1991" i="11"/>
  <c r="AE1992" i="11"/>
  <c r="AE1993" i="11"/>
  <c r="AE1994" i="11"/>
  <c r="AE1995" i="11"/>
  <c r="AE1996" i="11"/>
  <c r="AE1997" i="11"/>
  <c r="AE1998" i="11"/>
  <c r="AE1999" i="11"/>
  <c r="AE2000" i="11"/>
  <c r="AE2001" i="11"/>
  <c r="AE2002" i="11"/>
  <c r="AE2003" i="11"/>
  <c r="AE2004" i="11"/>
  <c r="AE6" i="11"/>
  <c r="AE7" i="11"/>
  <c r="T2001" i="11"/>
  <c r="T1993" i="11"/>
  <c r="T1981" i="11"/>
  <c r="T1977" i="11"/>
  <c r="T1965" i="11"/>
  <c r="T1957" i="11"/>
  <c r="T1949" i="11"/>
  <c r="T1933" i="11"/>
  <c r="T1929" i="11"/>
  <c r="T1921" i="11"/>
  <c r="T1913" i="11"/>
  <c r="T1909" i="11"/>
  <c r="T1901" i="11"/>
  <c r="T1893" i="11"/>
  <c r="T1889" i="11"/>
  <c r="T1885" i="11"/>
  <c r="T1873" i="11"/>
  <c r="T1869" i="11"/>
  <c r="T1865" i="11"/>
  <c r="T1853" i="11"/>
  <c r="T1849" i="11"/>
  <c r="T1841" i="11"/>
  <c r="T1821" i="11"/>
  <c r="T1817" i="11"/>
  <c r="T1809" i="11"/>
  <c r="T1793" i="11"/>
  <c r="T1789" i="11"/>
  <c r="T1785" i="11"/>
  <c r="T1777" i="11"/>
  <c r="T1769" i="11"/>
  <c r="T1765" i="11"/>
  <c r="T1757" i="11"/>
  <c r="T1753" i="11"/>
  <c r="T1749" i="11"/>
  <c r="T1737" i="11"/>
  <c r="T1733" i="11"/>
  <c r="T1725" i="11"/>
  <c r="T1709" i="11"/>
  <c r="T1701" i="11"/>
  <c r="T1697" i="11"/>
  <c r="T1685" i="11"/>
  <c r="T1677" i="11"/>
  <c r="T1673" i="11"/>
  <c r="T1657" i="11"/>
  <c r="T1653" i="11"/>
  <c r="T1649" i="11"/>
  <c r="T1637" i="11"/>
  <c r="T1633" i="11"/>
  <c r="T1625" i="11"/>
  <c r="T1613" i="11"/>
  <c r="T1605" i="11"/>
  <c r="T1601" i="11"/>
  <c r="T1593" i="11"/>
  <c r="T1589" i="11"/>
  <c r="T1585" i="11"/>
  <c r="T1569" i="11"/>
  <c r="T1565" i="11"/>
  <c r="T1561" i="11"/>
  <c r="T1553" i="11"/>
  <c r="T1549" i="11"/>
  <c r="T1545" i="11"/>
  <c r="T1533" i="11"/>
  <c r="T1525" i="11"/>
  <c r="T1521" i="11"/>
  <c r="T1513" i="11"/>
  <c r="T1505" i="11"/>
  <c r="T1497" i="11"/>
  <c r="T1481" i="11"/>
  <c r="T1477" i="11"/>
  <c r="T1469" i="11"/>
  <c r="T1461" i="11"/>
  <c r="T1453" i="11"/>
  <c r="T1449" i="11"/>
  <c r="T1437" i="11"/>
  <c r="T1433" i="11"/>
  <c r="T1429" i="11"/>
  <c r="T1421" i="11"/>
  <c r="T1413" i="11"/>
  <c r="T1405" i="11"/>
  <c r="T1393" i="11"/>
  <c r="T1389" i="11"/>
  <c r="T1381" i="11"/>
  <c r="T1369" i="11"/>
  <c r="T1365" i="11"/>
  <c r="T1357" i="11"/>
  <c r="T1345" i="11"/>
  <c r="T1341" i="11"/>
  <c r="T1337" i="11"/>
  <c r="T1329" i="11"/>
  <c r="T1325" i="11"/>
  <c r="T1317" i="11"/>
  <c r="T1309" i="11"/>
  <c r="T1305" i="11"/>
  <c r="T1301" i="11"/>
  <c r="T1285" i="11"/>
  <c r="T1281" i="11"/>
  <c r="T1273" i="11"/>
  <c r="T1265" i="11"/>
  <c r="T1257" i="11"/>
  <c r="T1253" i="11"/>
  <c r="T1241" i="11"/>
  <c r="T1237" i="11"/>
  <c r="T1229" i="11"/>
  <c r="T1221" i="11"/>
  <c r="T1213" i="11"/>
  <c r="T1209" i="11"/>
  <c r="T1201" i="11"/>
  <c r="T1197" i="11"/>
  <c r="T1193" i="11"/>
  <c r="T1181" i="11"/>
  <c r="T1177" i="11"/>
  <c r="T1169" i="11"/>
  <c r="T1157" i="11"/>
  <c r="T1149" i="11"/>
  <c r="T1141" i="11"/>
  <c r="T1125" i="11"/>
  <c r="T1121" i="11"/>
  <c r="T1117" i="11"/>
  <c r="T1105" i="11"/>
  <c r="T1097" i="11"/>
  <c r="T1093" i="11"/>
  <c r="T1081" i="11"/>
  <c r="T1077" i="11"/>
  <c r="T1073" i="11"/>
  <c r="T1057" i="11"/>
  <c r="T1053" i="11"/>
  <c r="T1045" i="11"/>
  <c r="T1033" i="11"/>
  <c r="T1029" i="11"/>
  <c r="T1017" i="11"/>
  <c r="T1001" i="11"/>
  <c r="T997" i="11"/>
  <c r="T993" i="11"/>
  <c r="T981" i="11"/>
  <c r="T977" i="11"/>
  <c r="T969" i="11"/>
  <c r="T957" i="11"/>
  <c r="T949" i="11"/>
  <c r="T945" i="11"/>
  <c r="T937" i="11"/>
  <c r="T933" i="11"/>
  <c r="T929" i="11"/>
  <c r="T921" i="11"/>
  <c r="T917" i="11"/>
  <c r="T913" i="11"/>
  <c r="T901" i="11"/>
  <c r="T897" i="11"/>
  <c r="T889" i="11"/>
  <c r="T877" i="11"/>
  <c r="T861" i="11"/>
  <c r="T857" i="11"/>
  <c r="T845" i="11"/>
  <c r="T837" i="11"/>
  <c r="T833" i="11"/>
  <c r="T817" i="11"/>
  <c r="T809" i="11"/>
  <c r="T793" i="11"/>
  <c r="T785" i="11"/>
  <c r="T773" i="11"/>
  <c r="T769" i="11"/>
  <c r="T753" i="11"/>
  <c r="T749" i="11"/>
  <c r="T745" i="11"/>
  <c r="T721" i="11"/>
  <c r="T713" i="11"/>
  <c r="T701" i="11"/>
  <c r="T689" i="11"/>
  <c r="T677" i="11"/>
  <c r="T673" i="11"/>
  <c r="T661" i="11"/>
  <c r="T653" i="11"/>
  <c r="T649" i="11"/>
  <c r="T497" i="11"/>
  <c r="T305" i="11"/>
  <c r="T1941" i="11"/>
  <c r="T1837" i="11"/>
  <c r="T1705" i="11"/>
  <c r="T1689" i="11"/>
  <c r="T1681" i="11"/>
  <c r="T1661" i="11"/>
  <c r="T1645" i="11"/>
  <c r="T1629" i="11"/>
  <c r="T1617" i="11"/>
  <c r="T1609" i="11"/>
  <c r="T1573" i="11"/>
  <c r="T1537" i="11"/>
  <c r="T1529" i="11"/>
  <c r="T1509" i="11"/>
  <c r="T1501" i="11"/>
  <c r="T1493" i="11"/>
  <c r="T1485" i="11"/>
  <c r="T1473" i="11"/>
  <c r="T1457" i="11"/>
  <c r="T1445" i="11"/>
  <c r="T1417" i="11"/>
  <c r="T1401" i="11"/>
  <c r="T1385" i="11"/>
  <c r="T1373" i="11"/>
  <c r="T1361" i="11"/>
  <c r="T1353" i="11"/>
  <c r="T1321" i="11"/>
  <c r="T1297" i="11"/>
  <c r="T1289" i="11"/>
  <c r="T1277" i="11"/>
  <c r="T1261" i="11"/>
  <c r="T1249" i="11"/>
  <c r="T1233" i="11"/>
  <c r="T1217" i="11"/>
  <c r="T1189" i="11"/>
  <c r="T1173" i="11"/>
  <c r="T1165" i="11"/>
  <c r="T1153" i="11"/>
  <c r="T1145" i="11"/>
  <c r="T1137" i="11"/>
  <c r="T1129" i="11"/>
  <c r="T1113" i="11"/>
  <c r="T1085" i="11"/>
  <c r="T1061" i="11"/>
  <c r="T1049" i="11"/>
  <c r="T1041" i="11"/>
  <c r="T1025" i="11"/>
  <c r="T1021" i="11"/>
  <c r="T985" i="11"/>
  <c r="T973" i="11"/>
  <c r="T961" i="11"/>
  <c r="T953" i="11"/>
  <c r="T885" i="11"/>
  <c r="T869" i="11"/>
  <c r="T841" i="11"/>
  <c r="T825" i="11"/>
  <c r="T797" i="11"/>
  <c r="T781" i="11"/>
  <c r="T761" i="11"/>
  <c r="T737" i="11"/>
  <c r="T705" i="11"/>
  <c r="T697" i="11"/>
  <c r="T641" i="11"/>
  <c r="T1665" i="11"/>
  <c r="T645" i="11"/>
  <c r="T1998" i="11"/>
  <c r="T1994" i="11"/>
  <c r="T1990" i="11"/>
  <c r="T1982" i="11"/>
  <c r="T1978" i="11"/>
  <c r="T1974" i="11"/>
  <c r="T1954" i="11"/>
  <c r="T1950" i="11"/>
  <c r="T1946" i="11"/>
  <c r="T1942" i="11"/>
  <c r="T1926" i="11"/>
  <c r="T1906" i="11"/>
  <c r="T1898" i="11"/>
  <c r="T1894" i="11"/>
  <c r="T1886" i="11"/>
  <c r="T1882" i="11"/>
  <c r="T1878" i="11"/>
  <c r="T1874" i="11"/>
  <c r="T1870" i="11"/>
  <c r="T1866" i="11"/>
  <c r="T1862" i="11"/>
  <c r="T1850" i="11"/>
  <c r="T1846" i="11"/>
  <c r="T1838" i="11"/>
  <c r="T1830" i="11"/>
  <c r="T1822" i="11"/>
  <c r="T1818" i="11"/>
  <c r="T1814" i="11"/>
  <c r="T1810" i="11"/>
  <c r="T1806" i="11"/>
  <c r="T1802" i="11"/>
  <c r="T1798" i="11"/>
  <c r="T1790" i="11"/>
  <c r="T1786" i="11"/>
  <c r="T1782" i="11"/>
  <c r="T1774" i="11"/>
  <c r="T1762" i="11"/>
  <c r="T1758" i="11"/>
  <c r="T1750" i="11"/>
  <c r="T1746" i="11"/>
  <c r="T1726" i="11"/>
  <c r="T1989" i="11"/>
  <c r="T1985" i="11"/>
  <c r="T1969" i="11"/>
  <c r="T1961" i="11"/>
  <c r="T1953" i="11"/>
  <c r="T1937" i="11"/>
  <c r="T1925" i="11"/>
  <c r="T1905" i="11"/>
  <c r="T1877" i="11"/>
  <c r="T1861" i="11"/>
  <c r="T1845" i="11"/>
  <c r="T1833" i="11"/>
  <c r="T1825" i="11"/>
  <c r="T1813" i="11"/>
  <c r="T1805" i="11"/>
  <c r="T1797" i="11"/>
  <c r="T1773" i="11"/>
  <c r="T1745" i="11"/>
  <c r="T1729" i="11"/>
  <c r="T1717" i="11"/>
  <c r="T1713" i="11"/>
  <c r="T1577" i="11"/>
  <c r="T1409" i="11"/>
  <c r="T1101" i="11"/>
  <c r="T1069" i="11"/>
  <c r="T1013" i="11"/>
  <c r="T1005" i="11"/>
  <c r="T865" i="11"/>
  <c r="T813" i="11"/>
  <c r="T729" i="11"/>
  <c r="T685" i="11"/>
  <c r="T2002" i="11"/>
  <c r="T1986" i="11"/>
  <c r="T1970" i="11"/>
  <c r="T1966" i="11"/>
  <c r="T1962" i="11"/>
  <c r="T1958" i="11"/>
  <c r="T1938" i="11"/>
  <c r="T1934" i="11"/>
  <c r="T1930" i="11"/>
  <c r="T1922" i="11"/>
  <c r="T1918" i="11"/>
  <c r="T1914" i="11"/>
  <c r="T1910" i="11"/>
  <c r="T1902" i="11"/>
  <c r="T1890" i="11"/>
  <c r="T1858" i="11"/>
  <c r="T1854" i="11"/>
  <c r="T1842" i="11"/>
  <c r="T1834" i="11"/>
  <c r="T1826" i="11"/>
  <c r="T1794" i="11"/>
  <c r="T1778" i="11"/>
  <c r="T1770" i="11"/>
  <c r="T1766" i="11"/>
  <c r="T1754" i="11"/>
  <c r="T1742" i="11"/>
  <c r="T1738" i="11"/>
  <c r="T1734" i="11"/>
  <c r="T1730" i="11"/>
  <c r="T1218" i="11"/>
  <c r="T1202" i="11"/>
  <c r="T1194" i="11"/>
  <c r="T1174" i="11"/>
  <c r="T1162" i="11"/>
  <c r="T1142" i="11"/>
  <c r="T1134" i="11"/>
  <c r="T1110" i="11"/>
  <c r="T1098" i="11"/>
  <c r="T1090" i="11"/>
  <c r="T1054" i="11"/>
  <c r="T1046" i="11"/>
  <c r="T1030" i="11"/>
  <c r="T1014" i="11"/>
  <c r="T1002" i="11"/>
  <c r="T990" i="11"/>
  <c r="T962" i="11"/>
  <c r="T942" i="11"/>
  <c r="T934" i="11"/>
  <c r="T918" i="11"/>
  <c r="T910" i="11"/>
  <c r="T898" i="11"/>
  <c r="T886" i="11"/>
  <c r="T870" i="11"/>
  <c r="T842" i="11"/>
  <c r="T822" i="11"/>
  <c r="T802" i="11"/>
  <c r="T758" i="11"/>
  <c r="T750" i="11"/>
  <c r="T710" i="11"/>
  <c r="T670" i="11"/>
  <c r="T662" i="11"/>
  <c r="T654" i="11"/>
  <c r="T570" i="11"/>
  <c r="T1722" i="11"/>
  <c r="T1718" i="11"/>
  <c r="T1714" i="11"/>
  <c r="T1710" i="11"/>
  <c r="T1706" i="11"/>
  <c r="T1698" i="11"/>
  <c r="T1686" i="11"/>
  <c r="T1662" i="11"/>
  <c r="T1654" i="11"/>
  <c r="T1646" i="11"/>
  <c r="T1634" i="11"/>
  <c r="T1630" i="11"/>
  <c r="T1622" i="11"/>
  <c r="T1614" i="11"/>
  <c r="T1602" i="11"/>
  <c r="T1598" i="11"/>
  <c r="T1582" i="11"/>
  <c r="T1574" i="11"/>
  <c r="T1570" i="11"/>
  <c r="T1562" i="11"/>
  <c r="T1554" i="11"/>
  <c r="T1542" i="11"/>
  <c r="T1538" i="11"/>
  <c r="T1530" i="11"/>
  <c r="T1526" i="11"/>
  <c r="T1510" i="11"/>
  <c r="T1502" i="11"/>
  <c r="T1498" i="11"/>
  <c r="T1494" i="11"/>
  <c r="T1474" i="11"/>
  <c r="T1466" i="11"/>
  <c r="T1462" i="11"/>
  <c r="T1458" i="11"/>
  <c r="T1450" i="11"/>
  <c r="T1442" i="11"/>
  <c r="T1438" i="11"/>
  <c r="T1426" i="11"/>
  <c r="T1410" i="11"/>
  <c r="T1406" i="11"/>
  <c r="T1402" i="11"/>
  <c r="T1398" i="11"/>
  <c r="T1390" i="11"/>
  <c r="T1378" i="11"/>
  <c r="T1374" i="11"/>
  <c r="T1370" i="11"/>
  <c r="T1366" i="11"/>
  <c r="T1362" i="11"/>
  <c r="T1346" i="11"/>
  <c r="T1338" i="11"/>
  <c r="T1322" i="11"/>
  <c r="T1318" i="11"/>
  <c r="T1310" i="11"/>
  <c r="T1302" i="11"/>
  <c r="T1294" i="11"/>
  <c r="T1290" i="11"/>
  <c r="T1286" i="11"/>
  <c r="T1282" i="11"/>
  <c r="T1278" i="11"/>
  <c r="T1270" i="11"/>
  <c r="T1262" i="11"/>
  <c r="T1242" i="11"/>
  <c r="T1230" i="11"/>
  <c r="T1226" i="11"/>
  <c r="T1186" i="11"/>
  <c r="T1182" i="11"/>
  <c r="T1178" i="11"/>
  <c r="T1166" i="11"/>
  <c r="T1154" i="11"/>
  <c r="T1150" i="11"/>
  <c r="T1122" i="11"/>
  <c r="T1070" i="11"/>
  <c r="T1042" i="11"/>
  <c r="T1034" i="11"/>
  <c r="T1022" i="11"/>
  <c r="T982" i="11"/>
  <c r="T974" i="11"/>
  <c r="T970" i="11"/>
  <c r="T930" i="11"/>
  <c r="T926" i="11"/>
  <c r="T902" i="11"/>
  <c r="T894" i="11"/>
  <c r="T890" i="11"/>
  <c r="T858" i="11"/>
  <c r="T850" i="11"/>
  <c r="T838" i="11"/>
  <c r="T834" i="11"/>
  <c r="T810" i="11"/>
  <c r="T774" i="11"/>
  <c r="T754" i="11"/>
  <c r="T742" i="11"/>
  <c r="T730" i="11"/>
  <c r="T658" i="11"/>
  <c r="T650" i="11"/>
  <c r="T1587" i="11"/>
  <c r="T1583" i="11"/>
  <c r="T1579" i="11"/>
  <c r="T1575" i="11"/>
  <c r="T1571" i="11"/>
  <c r="T1567" i="11"/>
  <c r="T1563" i="11"/>
  <c r="T1559" i="11"/>
  <c r="T1555" i="11"/>
  <c r="T1551" i="11"/>
  <c r="T1547" i="11"/>
  <c r="T1543" i="11"/>
  <c r="T1539" i="11"/>
  <c r="T1535" i="11"/>
  <c r="T1531" i="11"/>
  <c r="T1527" i="11"/>
  <c r="T1523" i="11"/>
  <c r="T1519" i="11"/>
  <c r="T1515" i="11"/>
  <c r="T1511" i="11"/>
  <c r="T1507" i="11"/>
  <c r="T1503" i="11"/>
  <c r="T1499" i="11"/>
  <c r="T1495" i="11"/>
  <c r="T1491" i="11"/>
  <c r="T1487" i="11"/>
  <c r="T1483" i="11"/>
  <c r="T1479" i="11"/>
  <c r="T1475" i="11"/>
  <c r="T1471" i="11"/>
  <c r="T1467" i="11"/>
  <c r="T1463" i="11"/>
  <c r="T1459" i="11"/>
  <c r="T1455" i="11"/>
  <c r="T1451" i="11"/>
  <c r="T1447" i="11"/>
  <c r="T1443" i="11"/>
  <c r="T1439" i="11"/>
  <c r="T1435" i="11"/>
  <c r="T1431" i="11"/>
  <c r="T1427" i="11"/>
  <c r="T1423" i="11"/>
  <c r="T1419" i="11"/>
  <c r="T1415" i="11"/>
  <c r="T1411" i="11"/>
  <c r="T1407" i="11"/>
  <c r="T1403" i="11"/>
  <c r="T1399" i="11"/>
  <c r="T1395" i="11"/>
  <c r="T1391" i="11"/>
  <c r="T1387" i="11"/>
  <c r="T1383" i="11"/>
  <c r="T1379" i="11"/>
  <c r="T1375" i="11"/>
  <c r="T1371" i="11"/>
  <c r="T1367" i="11"/>
  <c r="T1363" i="11"/>
  <c r="T1359" i="11"/>
  <c r="T1355" i="11"/>
  <c r="T1351" i="11"/>
  <c r="T1347" i="11"/>
  <c r="T1343" i="11"/>
  <c r="T1339" i="11"/>
  <c r="T1335" i="11"/>
  <c r="T1331" i="11"/>
  <c r="T1327" i="11"/>
  <c r="T1323" i="11"/>
  <c r="T1319" i="11"/>
  <c r="T1315" i="11"/>
  <c r="T1311" i="11"/>
  <c r="T1307" i="11"/>
  <c r="T1303" i="11"/>
  <c r="T1299" i="11"/>
  <c r="T1702" i="11"/>
  <c r="T1694" i="11"/>
  <c r="T1690" i="11"/>
  <c r="T1682" i="11"/>
  <c r="T1678" i="11"/>
  <c r="T1674" i="11"/>
  <c r="T1670" i="11"/>
  <c r="T1666" i="11"/>
  <c r="T1658" i="11"/>
  <c r="T1650" i="11"/>
  <c r="T1642" i="11"/>
  <c r="T1638" i="11"/>
  <c r="T1626" i="11"/>
  <c r="T1618" i="11"/>
  <c r="T1610" i="11"/>
  <c r="T1606" i="11"/>
  <c r="T1594" i="11"/>
  <c r="T1590" i="11"/>
  <c r="T1586" i="11"/>
  <c r="T1578" i="11"/>
  <c r="T1566" i="11"/>
  <c r="T1558" i="11"/>
  <c r="T1550" i="11"/>
  <c r="T1546" i="11"/>
  <c r="T1534" i="11"/>
  <c r="T1522" i="11"/>
  <c r="T1518" i="11"/>
  <c r="T1514" i="11"/>
  <c r="T1506" i="11"/>
  <c r="T1490" i="11"/>
  <c r="T1486" i="11"/>
  <c r="T1482" i="11"/>
  <c r="T1478" i="11"/>
  <c r="T1470" i="11"/>
  <c r="T1454" i="11"/>
  <c r="T1446" i="11"/>
  <c r="T1434" i="11"/>
  <c r="T1430" i="11"/>
  <c r="T1422" i="11"/>
  <c r="T1418" i="11"/>
  <c r="T1414" i="11"/>
  <c r="T1394" i="11"/>
  <c r="T1386" i="11"/>
  <c r="T1382" i="11"/>
  <c r="T1358" i="11"/>
  <c r="T1354" i="11"/>
  <c r="T1350" i="11"/>
  <c r="T1342" i="11"/>
  <c r="T1334" i="11"/>
  <c r="T1330" i="11"/>
  <c r="T1326" i="11"/>
  <c r="T1314" i="11"/>
  <c r="T1306" i="11"/>
  <c r="T1298" i="11"/>
  <c r="T1274" i="11"/>
  <c r="T1266" i="11"/>
  <c r="T1258" i="11"/>
  <c r="T1254" i="11"/>
  <c r="T1250" i="11"/>
  <c r="T1246" i="11"/>
  <c r="T1238" i="11"/>
  <c r="T1234" i="11"/>
  <c r="T1222" i="11"/>
  <c r="T1214" i="11"/>
  <c r="T1210" i="11"/>
  <c r="T1206" i="11"/>
  <c r="T1198" i="11"/>
  <c r="T1190" i="11"/>
  <c r="T1170" i="11"/>
  <c r="T1158" i="11"/>
  <c r="T1146" i="11"/>
  <c r="T1138" i="11"/>
  <c r="T1130" i="11"/>
  <c r="T1126" i="11"/>
  <c r="T1118" i="11"/>
  <c r="T1114" i="11"/>
  <c r="T1106" i="11"/>
  <c r="T1102" i="11"/>
  <c r="T1094" i="11"/>
  <c r="T1086" i="11"/>
  <c r="T1082" i="11"/>
  <c r="T1078" i="11"/>
  <c r="T1074" i="11"/>
  <c r="T1066" i="11"/>
  <c r="T1062" i="11"/>
  <c r="T1058" i="11"/>
  <c r="T1050" i="11"/>
  <c r="T1038" i="11"/>
  <c r="T1026" i="11"/>
  <c r="T1018" i="11"/>
  <c r="T1010" i="11"/>
  <c r="T1006" i="11"/>
  <c r="T998" i="11"/>
  <c r="T994" i="11"/>
  <c r="T986" i="11"/>
  <c r="T978" i="11"/>
  <c r="T966" i="11"/>
  <c r="T958" i="11"/>
  <c r="T954" i="11"/>
  <c r="T950" i="11"/>
  <c r="T946" i="11"/>
  <c r="T938" i="11"/>
  <c r="T922" i="11"/>
  <c r="T914" i="11"/>
  <c r="T906" i="11"/>
  <c r="T882" i="11"/>
  <c r="T878" i="11"/>
  <c r="T874" i="11"/>
  <c r="T866" i="11"/>
  <c r="T862" i="11"/>
  <c r="T854" i="11"/>
  <c r="T846" i="11"/>
  <c r="T830" i="11"/>
  <c r="T826" i="11"/>
  <c r="T818" i="11"/>
  <c r="T814" i="11"/>
  <c r="T806" i="11"/>
  <c r="T798" i="11"/>
  <c r="T794" i="11"/>
  <c r="T790" i="11"/>
  <c r="T786" i="11"/>
  <c r="T782" i="11"/>
  <c r="T778" i="11"/>
  <c r="T770" i="11"/>
  <c r="T766" i="11"/>
  <c r="T762" i="11"/>
  <c r="T746" i="11"/>
  <c r="T738" i="11"/>
  <c r="T734" i="11"/>
  <c r="T726" i="11"/>
  <c r="T722" i="11"/>
  <c r="T718" i="11"/>
  <c r="T714" i="11"/>
  <c r="T706" i="11"/>
  <c r="T698" i="11"/>
  <c r="T690" i="11"/>
  <c r="T686" i="11"/>
  <c r="T682" i="11"/>
  <c r="T678" i="11"/>
  <c r="T674" i="11"/>
  <c r="T666" i="11"/>
  <c r="T642" i="11"/>
  <c r="T618" i="11"/>
  <c r="T478" i="11"/>
  <c r="T2003" i="11"/>
  <c r="T1999" i="11"/>
  <c r="T1995" i="11"/>
  <c r="T1991" i="11"/>
  <c r="T1987" i="11"/>
  <c r="T1983" i="11"/>
  <c r="T1979" i="11"/>
  <c r="T1975" i="11"/>
  <c r="T1971" i="11"/>
  <c r="T1967" i="11"/>
  <c r="T1963" i="11"/>
  <c r="T1959" i="11"/>
  <c r="T1955" i="11"/>
  <c r="T1951" i="11"/>
  <c r="T1947" i="11"/>
  <c r="T1943" i="11"/>
  <c r="T1939" i="11"/>
  <c r="T1935" i="11"/>
  <c r="T1931" i="11"/>
  <c r="T1927" i="11"/>
  <c r="T1923" i="11"/>
  <c r="T1919" i="11"/>
  <c r="T1915" i="11"/>
  <c r="T1911" i="11"/>
  <c r="T1907" i="11"/>
  <c r="T1903" i="11"/>
  <c r="T1899" i="11"/>
  <c r="T1895" i="11"/>
  <c r="T1891" i="11"/>
  <c r="T1887" i="11"/>
  <c r="T1883" i="11"/>
  <c r="T1879" i="11"/>
  <c r="T1875" i="11"/>
  <c r="T1871" i="11"/>
  <c r="T1867" i="11"/>
  <c r="T1863" i="11"/>
  <c r="T1859" i="11"/>
  <c r="T1855" i="11"/>
  <c r="T1851" i="11"/>
  <c r="T1847" i="11"/>
  <c r="T1843" i="11"/>
  <c r="T1839" i="11"/>
  <c r="T1835" i="11"/>
  <c r="T1831" i="11"/>
  <c r="T1827" i="11"/>
  <c r="T1823" i="11"/>
  <c r="T1819" i="11"/>
  <c r="T1815" i="11"/>
  <c r="T1811" i="11"/>
  <c r="T1807" i="11"/>
  <c r="T1803" i="11"/>
  <c r="T1799" i="11"/>
  <c r="T1795" i="11"/>
  <c r="T1791" i="11"/>
  <c r="T1787" i="11"/>
  <c r="T1783" i="11"/>
  <c r="T1779" i="11"/>
  <c r="T1775" i="11"/>
  <c r="T1771" i="11"/>
  <c r="T1767" i="11"/>
  <c r="T1763" i="11"/>
  <c r="T1759" i="11"/>
  <c r="T1755" i="11"/>
  <c r="T1751" i="11"/>
  <c r="T1747" i="11"/>
  <c r="T1743" i="11"/>
  <c r="T1739" i="11"/>
  <c r="T1735" i="11"/>
  <c r="T1731" i="11"/>
  <c r="T1727" i="11"/>
  <c r="T1723" i="11"/>
  <c r="T1719" i="11"/>
  <c r="T1715" i="11"/>
  <c r="T1711" i="11"/>
  <c r="T1707" i="11"/>
  <c r="T1703" i="11"/>
  <c r="T1699" i="11"/>
  <c r="T1695" i="11"/>
  <c r="T1691" i="11"/>
  <c r="T1687" i="11"/>
  <c r="T1683" i="11"/>
  <c r="T1679" i="11"/>
  <c r="T1675" i="11"/>
  <c r="T1671" i="11"/>
  <c r="T1667" i="11"/>
  <c r="T1663" i="11"/>
  <c r="T1659" i="11"/>
  <c r="T1655" i="11"/>
  <c r="T1651" i="11"/>
  <c r="T1647" i="11"/>
  <c r="T1643" i="11"/>
  <c r="T1639" i="11"/>
  <c r="T1635" i="11"/>
  <c r="T1631" i="11"/>
  <c r="T1627" i="11"/>
  <c r="T1623" i="11"/>
  <c r="T1619" i="11"/>
  <c r="T1615" i="11"/>
  <c r="T1611" i="11"/>
  <c r="T1607" i="11"/>
  <c r="T1603" i="11"/>
  <c r="T1599" i="11"/>
  <c r="T1595" i="11"/>
  <c r="T1591" i="11"/>
  <c r="T1295" i="11"/>
  <c r="T1291" i="11"/>
  <c r="T1287" i="11"/>
  <c r="T1283" i="11"/>
  <c r="T1279" i="11"/>
  <c r="T1275" i="11"/>
  <c r="T1271" i="11"/>
  <c r="T1267" i="11"/>
  <c r="T1263" i="11"/>
  <c r="T1259" i="11"/>
  <c r="T1255" i="11"/>
  <c r="T1251" i="11"/>
  <c r="T1247" i="11"/>
  <c r="T1243" i="11"/>
  <c r="T1239" i="11"/>
  <c r="T1235" i="11"/>
  <c r="T1231" i="11"/>
  <c r="T1227" i="11"/>
  <c r="T1223" i="11"/>
  <c r="T1219" i="11"/>
  <c r="T1215" i="11"/>
  <c r="T1211" i="11"/>
  <c r="T1207" i="11"/>
  <c r="T1203" i="11"/>
  <c r="T1199" i="11"/>
  <c r="T1195" i="11"/>
  <c r="T1191" i="11"/>
  <c r="T1187" i="11"/>
  <c r="T1183" i="11"/>
  <c r="T1179" i="11"/>
  <c r="T1175" i="11"/>
  <c r="T1171" i="11"/>
  <c r="T1167" i="11"/>
  <c r="T1163" i="11"/>
  <c r="T1159" i="11"/>
  <c r="T1155" i="11"/>
  <c r="T1151" i="11"/>
  <c r="T1147" i="11"/>
  <c r="T1143" i="11"/>
  <c r="T1139" i="11"/>
  <c r="T1135" i="11"/>
  <c r="T1131" i="11"/>
  <c r="T1127" i="11"/>
  <c r="T1123" i="11"/>
  <c r="T1119" i="11"/>
  <c r="T1115" i="11"/>
  <c r="T1111" i="11"/>
  <c r="T1107" i="11"/>
  <c r="T1103" i="11"/>
  <c r="T1099" i="11"/>
  <c r="T1095" i="11"/>
  <c r="T1091" i="11"/>
  <c r="T1087" i="11"/>
  <c r="T1083" i="11"/>
  <c r="T1079" i="11"/>
  <c r="T1075" i="11"/>
  <c r="T1071" i="11"/>
  <c r="T1067" i="11"/>
  <c r="T1063" i="11"/>
  <c r="T1059" i="11"/>
  <c r="T1055" i="11"/>
  <c r="T1051" i="11"/>
  <c r="T1047" i="11"/>
  <c r="T1043" i="11"/>
  <c r="T1039" i="11"/>
  <c r="T1035" i="11"/>
  <c r="T1031" i="11"/>
  <c r="T1027" i="11"/>
  <c r="T1023" i="11"/>
  <c r="T1019" i="11"/>
  <c r="T1015" i="11"/>
  <c r="T1011" i="11"/>
  <c r="T1007" i="11"/>
  <c r="T1003" i="11"/>
  <c r="T999" i="11"/>
  <c r="T995" i="11"/>
  <c r="T991" i="11"/>
  <c r="T987" i="11"/>
  <c r="T983" i="11"/>
  <c r="T979" i="11"/>
  <c r="T975" i="11"/>
  <c r="T971" i="11"/>
  <c r="T967" i="11"/>
  <c r="T963" i="11"/>
  <c r="T959" i="11"/>
  <c r="T955" i="11"/>
  <c r="T951" i="11"/>
  <c r="T947" i="11"/>
  <c r="T943" i="11"/>
  <c r="T939" i="11"/>
  <c r="T935" i="11"/>
  <c r="T931" i="11"/>
  <c r="T927" i="11"/>
  <c r="T923" i="11"/>
  <c r="T919" i="11"/>
  <c r="T915" i="11"/>
  <c r="T911" i="11"/>
  <c r="T907" i="11"/>
  <c r="T903" i="11"/>
  <c r="T899" i="11"/>
  <c r="T895" i="11"/>
  <c r="T891" i="11"/>
  <c r="T887" i="11"/>
  <c r="T883" i="11"/>
  <c r="T879" i="11"/>
  <c r="T875" i="11"/>
  <c r="T871" i="11"/>
  <c r="T867" i="11"/>
  <c r="T863" i="11"/>
  <c r="T859" i="11"/>
  <c r="T855" i="11"/>
  <c r="T851" i="11"/>
  <c r="T847" i="11"/>
  <c r="T843" i="11"/>
  <c r="T839" i="11"/>
  <c r="T835" i="11"/>
  <c r="T831" i="11"/>
  <c r="T827" i="11"/>
  <c r="T823" i="11"/>
  <c r="T819" i="11"/>
  <c r="T815" i="11"/>
  <c r="T811" i="11"/>
  <c r="T807" i="11"/>
  <c r="T803" i="11"/>
  <c r="T799" i="11"/>
  <c r="T795" i="11"/>
  <c r="T791" i="11"/>
  <c r="T787" i="11"/>
  <c r="T783" i="11"/>
  <c r="T779" i="11"/>
  <c r="T775" i="11"/>
  <c r="T771" i="11"/>
  <c r="T767" i="11"/>
  <c r="T763" i="11"/>
  <c r="T759" i="11"/>
  <c r="T755" i="11"/>
  <c r="T751" i="11"/>
  <c r="T747" i="11"/>
  <c r="T743" i="11"/>
  <c r="T739" i="11"/>
  <c r="T735" i="11"/>
  <c r="T731" i="11"/>
  <c r="T727" i="11"/>
  <c r="T723" i="11"/>
  <c r="T719" i="11"/>
  <c r="T715" i="11"/>
  <c r="T711" i="11"/>
  <c r="T707" i="11"/>
  <c r="T703" i="11"/>
  <c r="T699" i="11"/>
  <c r="T695" i="11"/>
  <c r="T691" i="11"/>
  <c r="T687" i="11"/>
  <c r="T683" i="11"/>
  <c r="T679" i="11"/>
  <c r="T675" i="11"/>
  <c r="T671" i="11"/>
  <c r="T667" i="11"/>
  <c r="T663" i="11"/>
  <c r="T659" i="11"/>
  <c r="T655" i="11"/>
  <c r="T651" i="11"/>
  <c r="T647" i="11"/>
  <c r="T643" i="11"/>
  <c r="T611" i="11"/>
  <c r="T547" i="11"/>
  <c r="T483" i="11"/>
  <c r="T403" i="11"/>
  <c r="T2004" i="11"/>
  <c r="T2000" i="11"/>
  <c r="T1996" i="11"/>
  <c r="T1992" i="11"/>
  <c r="T1988" i="11"/>
  <c r="T1984" i="11"/>
  <c r="T1980" i="11"/>
  <c r="T1976" i="11"/>
  <c r="T1972" i="11"/>
  <c r="T1968" i="11"/>
  <c r="T1964" i="11"/>
  <c r="T1960" i="11"/>
  <c r="T1956" i="11"/>
  <c r="T1952" i="11"/>
  <c r="T1948" i="11"/>
  <c r="T1944" i="11"/>
  <c r="T1940" i="11"/>
  <c r="T1936" i="11"/>
  <c r="T1932" i="11"/>
  <c r="T1928" i="11"/>
  <c r="T1924" i="11"/>
  <c r="T1920" i="11"/>
  <c r="T1916" i="11"/>
  <c r="T1912" i="11"/>
  <c r="T1908" i="11"/>
  <c r="T1904" i="11"/>
  <c r="T1900" i="11"/>
  <c r="T1896" i="11"/>
  <c r="T1892" i="11"/>
  <c r="T1888" i="11"/>
  <c r="T1884" i="11"/>
  <c r="T1880" i="11"/>
  <c r="T1876" i="11"/>
  <c r="T1872" i="11"/>
  <c r="T1868" i="11"/>
  <c r="T1864" i="11"/>
  <c r="T1860" i="11"/>
  <c r="T1856" i="11"/>
  <c r="T1852" i="11"/>
  <c r="T1848" i="11"/>
  <c r="T1844" i="11"/>
  <c r="T1840" i="11"/>
  <c r="T1836" i="11"/>
  <c r="T1832" i="11"/>
  <c r="T1828" i="11"/>
  <c r="T1824" i="11"/>
  <c r="T1820" i="11"/>
  <c r="T1816" i="11"/>
  <c r="T1812" i="11"/>
  <c r="T1808" i="11"/>
  <c r="T1804" i="11"/>
  <c r="T1800" i="11"/>
  <c r="T1796" i="11"/>
  <c r="T1792" i="11"/>
  <c r="T1788" i="11"/>
  <c r="T1784" i="11"/>
  <c r="T1780" i="11"/>
  <c r="T1776" i="11"/>
  <c r="T1772" i="11"/>
  <c r="T1768" i="11"/>
  <c r="T1764" i="11"/>
  <c r="T1760" i="11"/>
  <c r="T1756" i="11"/>
  <c r="T1752" i="11"/>
  <c r="T1748" i="11"/>
  <c r="T1744" i="11"/>
  <c r="T1740" i="11"/>
  <c r="T1736" i="11"/>
  <c r="T1732" i="11"/>
  <c r="T1728" i="11"/>
  <c r="T1724" i="11"/>
  <c r="T1720" i="11"/>
  <c r="T1716" i="11"/>
  <c r="T1712" i="11"/>
  <c r="T1708" i="11"/>
  <c r="T1704" i="11"/>
  <c r="T1700" i="11"/>
  <c r="T1696" i="11"/>
  <c r="T1692" i="11"/>
  <c r="T1688" i="11"/>
  <c r="T1684" i="11"/>
  <c r="T1680" i="11"/>
  <c r="T1676" i="11"/>
  <c r="T1672" i="11"/>
  <c r="T1668" i="11"/>
  <c r="T1664" i="11"/>
  <c r="T1660" i="11"/>
  <c r="T1656" i="11"/>
  <c r="T1652" i="11"/>
  <c r="T1648" i="11"/>
  <c r="T1644" i="11"/>
  <c r="T1640" i="11"/>
  <c r="T1636" i="11"/>
  <c r="T1632" i="11"/>
  <c r="T1628" i="11"/>
  <c r="T1624" i="11"/>
  <c r="T1620" i="11"/>
  <c r="T1616" i="11"/>
  <c r="T1612" i="11"/>
  <c r="T1608" i="11"/>
  <c r="T1604" i="11"/>
  <c r="T1600" i="11"/>
  <c r="T1596" i="11"/>
  <c r="T1592" i="11"/>
  <c r="T1588" i="11"/>
  <c r="T1584" i="11"/>
  <c r="T1580" i="11"/>
  <c r="T1576" i="11"/>
  <c r="T1572" i="11"/>
  <c r="T1568" i="11"/>
  <c r="T1564" i="11"/>
  <c r="T1560" i="11"/>
  <c r="T1556" i="11"/>
  <c r="T1552" i="11"/>
  <c r="T1548" i="11"/>
  <c r="T1544" i="11"/>
  <c r="T1540" i="11"/>
  <c r="T1536" i="11"/>
  <c r="T1532" i="11"/>
  <c r="T1528" i="11"/>
  <c r="T1524" i="11"/>
  <c r="T1520" i="11"/>
  <c r="T1516" i="11"/>
  <c r="T1512" i="11"/>
  <c r="T1508" i="11"/>
  <c r="T1504" i="11"/>
  <c r="T1500" i="11"/>
  <c r="T1496" i="11"/>
  <c r="T1492" i="11"/>
  <c r="T1488" i="11"/>
  <c r="T1484" i="11"/>
  <c r="T1480" i="11"/>
  <c r="T1476" i="11"/>
  <c r="T1472" i="11"/>
  <c r="T1468" i="11"/>
  <c r="T1464" i="11"/>
  <c r="T1460" i="11"/>
  <c r="T1456" i="11"/>
  <c r="T1452" i="11"/>
  <c r="T1448" i="11"/>
  <c r="T1444" i="11"/>
  <c r="T1440" i="11"/>
  <c r="T1436" i="11"/>
  <c r="T1432" i="11"/>
  <c r="T1428" i="11"/>
  <c r="T1424" i="11"/>
  <c r="T1420" i="11"/>
  <c r="T1416" i="11"/>
  <c r="T1412" i="11"/>
  <c r="T1408" i="11"/>
  <c r="T1404" i="11"/>
  <c r="T1400" i="11"/>
  <c r="T1396" i="11"/>
  <c r="T1392" i="11"/>
  <c r="T1388" i="11"/>
  <c r="T1384" i="11"/>
  <c r="T1380" i="11"/>
  <c r="T1376" i="11"/>
  <c r="T1372" i="11"/>
  <c r="T1368" i="11"/>
  <c r="T1364" i="11"/>
  <c r="T1360" i="11"/>
  <c r="T1356" i="11"/>
  <c r="T1352" i="11"/>
  <c r="T1348" i="11"/>
  <c r="T1344" i="11"/>
  <c r="T1340" i="11"/>
  <c r="T1336" i="11"/>
  <c r="T1332" i="11"/>
  <c r="T1328" i="11"/>
  <c r="T1324" i="11"/>
  <c r="T1320" i="11"/>
  <c r="T1316" i="11"/>
  <c r="T1312" i="11"/>
  <c r="T1308" i="11"/>
  <c r="T1304" i="11"/>
  <c r="T1300" i="11"/>
  <c r="T1296" i="11"/>
  <c r="T1292" i="11"/>
  <c r="T1288" i="11"/>
  <c r="T1284" i="11"/>
  <c r="T1280" i="11"/>
  <c r="T1276" i="11"/>
  <c r="T1272" i="11"/>
  <c r="T1268" i="11"/>
  <c r="T1264" i="11"/>
  <c r="T1260" i="11"/>
  <c r="T1256" i="11"/>
  <c r="T1252" i="11"/>
  <c r="T1248" i="11"/>
  <c r="T1244" i="11"/>
  <c r="T1240" i="11"/>
  <c r="T1236" i="11"/>
  <c r="T1232" i="11"/>
  <c r="T1228" i="11"/>
  <c r="T1224" i="11"/>
  <c r="T1220" i="11"/>
  <c r="T1216" i="11"/>
  <c r="T1212" i="11"/>
  <c r="T1208" i="11"/>
  <c r="T1204" i="11"/>
  <c r="T1200" i="11"/>
  <c r="T1196" i="11"/>
  <c r="T1192" i="11"/>
  <c r="T1188" i="11"/>
  <c r="T1184" i="11"/>
  <c r="T1180" i="11"/>
  <c r="T1176" i="11"/>
  <c r="T1172" i="11"/>
  <c r="T1168" i="11"/>
  <c r="T1164" i="11"/>
  <c r="T1160" i="11"/>
  <c r="T1156" i="11"/>
  <c r="T1152" i="11"/>
  <c r="T1148" i="11"/>
  <c r="T1144" i="11"/>
  <c r="T1140" i="11"/>
  <c r="T1136" i="11"/>
  <c r="T1132" i="11"/>
  <c r="T1128" i="11"/>
  <c r="T1124" i="11"/>
  <c r="T1120" i="11"/>
  <c r="T1116" i="11"/>
  <c r="T1112" i="11"/>
  <c r="T1108" i="11"/>
  <c r="T1104" i="11"/>
  <c r="T1100" i="11"/>
  <c r="T1096" i="11"/>
  <c r="T1092" i="11"/>
  <c r="T1088" i="11"/>
  <c r="T1084" i="11"/>
  <c r="T1080" i="11"/>
  <c r="T1076" i="11"/>
  <c r="T1072" i="11"/>
  <c r="T1068" i="11"/>
  <c r="T1064" i="11"/>
  <c r="T1060" i="11"/>
  <c r="T1056" i="11"/>
  <c r="T1052" i="11"/>
  <c r="T1048" i="11"/>
  <c r="T1044" i="11"/>
  <c r="T1040" i="11"/>
  <c r="T1036" i="11"/>
  <c r="T1032" i="11"/>
  <c r="T1028" i="11"/>
  <c r="T1024" i="11"/>
  <c r="T1020" i="11"/>
  <c r="T1016" i="11"/>
  <c r="T1012" i="11"/>
  <c r="T1008" i="11"/>
  <c r="T1004" i="11"/>
  <c r="T1000" i="11"/>
  <c r="T996" i="11"/>
  <c r="T992" i="11"/>
  <c r="T988" i="11"/>
  <c r="T984" i="11"/>
  <c r="T980" i="11"/>
  <c r="T976" i="11"/>
  <c r="T972" i="11"/>
  <c r="T968" i="11"/>
  <c r="T964" i="11"/>
  <c r="T960" i="11"/>
  <c r="T956" i="11"/>
  <c r="T952" i="11"/>
  <c r="T948" i="11"/>
  <c r="T944" i="11"/>
  <c r="T940" i="11"/>
  <c r="T936" i="11"/>
  <c r="T932" i="11"/>
  <c r="T928" i="11"/>
  <c r="T924" i="11"/>
  <c r="T920" i="11"/>
  <c r="T916" i="11"/>
  <c r="T912" i="11"/>
  <c r="T908" i="11"/>
  <c r="T904" i="11"/>
  <c r="T900" i="11"/>
  <c r="T896" i="11"/>
  <c r="T892" i="11"/>
  <c r="T888" i="11"/>
  <c r="T884" i="11"/>
  <c r="T880" i="11"/>
  <c r="T876" i="11"/>
  <c r="T872" i="11"/>
  <c r="T868" i="11"/>
  <c r="T864" i="11"/>
  <c r="T860" i="11"/>
  <c r="T856" i="11"/>
  <c r="T852" i="11"/>
  <c r="T848" i="11"/>
  <c r="T844" i="11"/>
  <c r="T840" i="11"/>
  <c r="T836" i="11"/>
  <c r="T832" i="11"/>
  <c r="T828" i="11"/>
  <c r="T824" i="11"/>
  <c r="T820" i="11"/>
  <c r="T816" i="11"/>
  <c r="T812" i="11"/>
  <c r="T808" i="11"/>
  <c r="T804" i="11"/>
  <c r="T800" i="11"/>
  <c r="T796" i="11"/>
  <c r="T792" i="11"/>
  <c r="T788" i="11"/>
  <c r="T784" i="11"/>
  <c r="T780" i="11"/>
  <c r="T776" i="11"/>
  <c r="T772" i="11"/>
  <c r="T768" i="11"/>
  <c r="T764" i="11"/>
  <c r="T760" i="11"/>
  <c r="T756" i="11"/>
  <c r="T752" i="11"/>
  <c r="T748" i="11"/>
  <c r="T744" i="11"/>
  <c r="T740" i="11"/>
  <c r="T736" i="11"/>
  <c r="T732" i="11"/>
  <c r="T728" i="11"/>
  <c r="T724" i="11"/>
  <c r="T720" i="11"/>
  <c r="T716" i="11"/>
  <c r="T712" i="11"/>
  <c r="T708" i="11"/>
  <c r="T704" i="11"/>
  <c r="T700" i="11"/>
  <c r="T696" i="11"/>
  <c r="T692" i="11"/>
  <c r="T688" i="11"/>
  <c r="T684" i="11"/>
  <c r="T680" i="11"/>
  <c r="T676" i="11"/>
  <c r="T672" i="11"/>
  <c r="T668" i="11"/>
  <c r="T664" i="11"/>
  <c r="T660" i="11"/>
  <c r="T656" i="11"/>
  <c r="T652" i="11"/>
  <c r="T648" i="11"/>
  <c r="T644" i="11"/>
  <c r="T624" i="11"/>
  <c r="T592" i="11"/>
  <c r="T560" i="11"/>
  <c r="T528" i="11"/>
  <c r="T496" i="11"/>
  <c r="T464" i="11"/>
  <c r="T432" i="11"/>
  <c r="T400" i="11"/>
  <c r="T368" i="11"/>
  <c r="T336" i="11"/>
  <c r="T300" i="11"/>
  <c r="T260" i="11"/>
  <c r="T216" i="11"/>
  <c r="T160" i="11"/>
  <c r="T108" i="11"/>
  <c r="T48" i="11"/>
  <c r="AO162" i="11"/>
  <c r="B50" i="14"/>
  <c r="T65" i="11" l="1"/>
  <c r="T11" i="11"/>
  <c r="AP358" i="11"/>
  <c r="AP350" i="11"/>
  <c r="U350" i="11" s="1"/>
  <c r="AP342" i="11"/>
  <c r="AP334" i="11"/>
  <c r="AP326" i="11"/>
  <c r="AP318" i="11"/>
  <c r="U318" i="11" s="1"/>
  <c r="AP310" i="11"/>
  <c r="AP302" i="11"/>
  <c r="AP294" i="11"/>
  <c r="U294" i="11" s="1"/>
  <c r="AP286" i="11"/>
  <c r="U286" i="11" s="1"/>
  <c r="AP278" i="11"/>
  <c r="AP270" i="11"/>
  <c r="AP262" i="11"/>
  <c r="AP254" i="11"/>
  <c r="U254" i="11" s="1"/>
  <c r="AP246" i="11"/>
  <c r="AP238" i="11"/>
  <c r="AP230" i="11"/>
  <c r="AP222" i="11"/>
  <c r="U222" i="11" s="1"/>
  <c r="AP214" i="11"/>
  <c r="AP206" i="11"/>
  <c r="AP198" i="11"/>
  <c r="AP190" i="11"/>
  <c r="U190" i="11" s="1"/>
  <c r="AP182" i="11"/>
  <c r="AP174" i="11"/>
  <c r="AP166" i="11"/>
  <c r="U166" i="11" s="1"/>
  <c r="AP158" i="11"/>
  <c r="U158" i="11" s="1"/>
  <c r="AP150" i="11"/>
  <c r="AP142" i="11"/>
  <c r="AP134" i="11"/>
  <c r="U134" i="11" s="1"/>
  <c r="AP126" i="11"/>
  <c r="U126" i="11" s="1"/>
  <c r="AP118" i="11"/>
  <c r="AP110" i="11"/>
  <c r="AP102" i="11"/>
  <c r="AP94" i="11"/>
  <c r="U94" i="11" s="1"/>
  <c r="AP86" i="11"/>
  <c r="AP78" i="11"/>
  <c r="AP1998" i="11"/>
  <c r="AP1990" i="11"/>
  <c r="U1990" i="11" s="1"/>
  <c r="AP1982" i="11"/>
  <c r="U1982" i="11" s="1"/>
  <c r="AP1974" i="11"/>
  <c r="AP1966" i="11"/>
  <c r="AP1958" i="11"/>
  <c r="U1958" i="11" s="1"/>
  <c r="AP1950" i="11"/>
  <c r="AP1942" i="11"/>
  <c r="AP1934" i="11"/>
  <c r="U1934" i="11" s="1"/>
  <c r="AP1926" i="11"/>
  <c r="U1926" i="11" s="1"/>
  <c r="AP1918" i="11"/>
  <c r="U1918" i="11" s="1"/>
  <c r="AP1910" i="11"/>
  <c r="AP1902" i="11"/>
  <c r="AP1894" i="11"/>
  <c r="U1894" i="11" s="1"/>
  <c r="AP1128" i="11"/>
  <c r="AP1160" i="11"/>
  <c r="AP1152" i="11"/>
  <c r="U1152" i="11" s="1"/>
  <c r="AP1120" i="11"/>
  <c r="U1120" i="11" s="1"/>
  <c r="AP1168" i="11"/>
  <c r="U1168" i="11" s="1"/>
  <c r="AP1176" i="11"/>
  <c r="AP1136" i="11"/>
  <c r="U1136" i="11" s="1"/>
  <c r="AP1144" i="11"/>
  <c r="U1144" i="11" s="1"/>
  <c r="AO1142" i="11"/>
  <c r="AP1184" i="11"/>
  <c r="AP1112" i="11"/>
  <c r="AP1165" i="11"/>
  <c r="U1165" i="11" s="1"/>
  <c r="AP1157" i="11"/>
  <c r="AP1149" i="11"/>
  <c r="U1149" i="11" s="1"/>
  <c r="AP1141" i="11"/>
  <c r="AP1133" i="11"/>
  <c r="U1133" i="11" s="1"/>
  <c r="AP1125" i="11"/>
  <c r="AP1117" i="11"/>
  <c r="AP1109" i="11"/>
  <c r="U1109" i="11" s="1"/>
  <c r="AP1101" i="11"/>
  <c r="U1101" i="11" s="1"/>
  <c r="AP1093" i="11"/>
  <c r="AP1085" i="11"/>
  <c r="U1085" i="11" s="1"/>
  <c r="AP1077" i="11"/>
  <c r="AP1069" i="11"/>
  <c r="U1069" i="11" s="1"/>
  <c r="AP1061" i="11"/>
  <c r="AP1053" i="11"/>
  <c r="AP1045" i="11"/>
  <c r="AP1037" i="11"/>
  <c r="U1037" i="11" s="1"/>
  <c r="AP1029" i="11"/>
  <c r="AP1021" i="11"/>
  <c r="U1021" i="11" s="1"/>
  <c r="AP1013" i="11"/>
  <c r="AP1005" i="11"/>
  <c r="U1005" i="11" s="1"/>
  <c r="AP997" i="11"/>
  <c r="AP989" i="11"/>
  <c r="AP981" i="11"/>
  <c r="AP973" i="11"/>
  <c r="U973" i="11" s="1"/>
  <c r="AP965" i="11"/>
  <c r="U965" i="11" s="1"/>
  <c r="AO942" i="11"/>
  <c r="T13" i="11"/>
  <c r="T21" i="11"/>
  <c r="T29" i="11"/>
  <c r="AP957" i="11"/>
  <c r="AP949" i="11"/>
  <c r="AP941" i="11"/>
  <c r="U941" i="11" s="1"/>
  <c r="AP933" i="11"/>
  <c r="AP925" i="11"/>
  <c r="U925" i="11" s="1"/>
  <c r="AP917" i="11"/>
  <c r="AP909" i="11"/>
  <c r="U909" i="11" s="1"/>
  <c r="AP901" i="11"/>
  <c r="AP893" i="11"/>
  <c r="AP885" i="11"/>
  <c r="AP877" i="11"/>
  <c r="U877" i="11" s="1"/>
  <c r="AP869" i="11"/>
  <c r="U869" i="11" s="1"/>
  <c r="AP861" i="11"/>
  <c r="U861" i="11" s="1"/>
  <c r="AP853" i="11"/>
  <c r="U853" i="11" s="1"/>
  <c r="AP845" i="11"/>
  <c r="U845" i="11" s="1"/>
  <c r="AP837" i="11"/>
  <c r="AP829" i="11"/>
  <c r="AP821" i="11"/>
  <c r="U821" i="11" s="1"/>
  <c r="AP813" i="11"/>
  <c r="U813" i="11" s="1"/>
  <c r="AP805" i="11"/>
  <c r="U805" i="11" s="1"/>
  <c r="AP797" i="11"/>
  <c r="AP789" i="11"/>
  <c r="AP781" i="11"/>
  <c r="U781" i="11" s="1"/>
  <c r="AP773" i="11"/>
  <c r="AP765" i="11"/>
  <c r="AP757" i="11"/>
  <c r="AP749" i="11"/>
  <c r="U749" i="11" s="1"/>
  <c r="AP741" i="11"/>
  <c r="AP733" i="11"/>
  <c r="AP725" i="11"/>
  <c r="AP717" i="11"/>
  <c r="U717" i="11" s="1"/>
  <c r="AP709" i="11"/>
  <c r="AP701" i="11"/>
  <c r="AP693" i="11"/>
  <c r="AP685" i="11"/>
  <c r="U685" i="11" s="1"/>
  <c r="AP677" i="11"/>
  <c r="U677" i="11" s="1"/>
  <c r="AP669" i="11"/>
  <c r="AP661" i="11"/>
  <c r="U661" i="11" s="1"/>
  <c r="AP653" i="11"/>
  <c r="U653" i="11" s="1"/>
  <c r="AP645" i="11"/>
  <c r="AP70" i="11"/>
  <c r="AP62" i="11"/>
  <c r="U62" i="11" s="1"/>
  <c r="AP54" i="11"/>
  <c r="U54" i="11" s="1"/>
  <c r="AP46" i="11"/>
  <c r="AP38" i="11"/>
  <c r="AP30" i="11"/>
  <c r="U30" i="11" s="1"/>
  <c r="AP22" i="11"/>
  <c r="AP2000" i="11"/>
  <c r="AP1992" i="11"/>
  <c r="AP1984" i="11"/>
  <c r="U1984" i="11" s="1"/>
  <c r="AP1976" i="11"/>
  <c r="U1976" i="11" s="1"/>
  <c r="AP1968" i="11"/>
  <c r="AP1960" i="11"/>
  <c r="AP1952" i="11"/>
  <c r="AP1944" i="11"/>
  <c r="U1944" i="11" s="1"/>
  <c r="AP1936" i="11"/>
  <c r="AP1928" i="11"/>
  <c r="AP1920" i="11"/>
  <c r="AP1912" i="11"/>
  <c r="U1912" i="11" s="1"/>
  <c r="AP1904" i="11"/>
  <c r="AP1896" i="11"/>
  <c r="AP1888" i="11"/>
  <c r="AP1880" i="11"/>
  <c r="U1880" i="11" s="1"/>
  <c r="AP1869" i="11"/>
  <c r="AP1861" i="11"/>
  <c r="AP1853" i="11"/>
  <c r="AP1845" i="11"/>
  <c r="U1845" i="11" s="1"/>
  <c r="AP1837" i="11"/>
  <c r="U1837" i="11" s="1"/>
  <c r="AP1829" i="11"/>
  <c r="AP1821" i="11"/>
  <c r="AP1813" i="11"/>
  <c r="U1813" i="11" s="1"/>
  <c r="AP1805" i="11"/>
  <c r="AP1797" i="11"/>
  <c r="AP1789" i="11"/>
  <c r="AP1999" i="11"/>
  <c r="U1999" i="11" s="1"/>
  <c r="AP1991" i="11"/>
  <c r="U1991" i="11" s="1"/>
  <c r="AP1983" i="11"/>
  <c r="AP1975" i="11"/>
  <c r="AP1967" i="11"/>
  <c r="AP1959" i="11"/>
  <c r="AP1951" i="11"/>
  <c r="AP1943" i="11"/>
  <c r="U1943" i="11" s="1"/>
  <c r="AP1935" i="11"/>
  <c r="U1935" i="11" s="1"/>
  <c r="AP1927" i="11"/>
  <c r="AP1919" i="11"/>
  <c r="AP1911" i="11"/>
  <c r="U1911" i="11" s="1"/>
  <c r="AP1903" i="11"/>
  <c r="U1903" i="11" s="1"/>
  <c r="AP1895" i="11"/>
  <c r="AP1887" i="11"/>
  <c r="AP1879" i="11"/>
  <c r="AP1868" i="11"/>
  <c r="U1868" i="11" s="1"/>
  <c r="AP1860" i="11"/>
  <c r="AP1852" i="11"/>
  <c r="AP1844" i="11"/>
  <c r="AP1836" i="11"/>
  <c r="U1836" i="11" s="1"/>
  <c r="AP1828" i="11"/>
  <c r="AP1820" i="11"/>
  <c r="AP1812" i="11"/>
  <c r="AP1804" i="11"/>
  <c r="U1804" i="11" s="1"/>
  <c r="AP1796" i="11"/>
  <c r="U1796" i="11" s="1"/>
  <c r="AP1788" i="11"/>
  <c r="AP1780" i="11"/>
  <c r="AP1772" i="11"/>
  <c r="U1772" i="11" s="1"/>
  <c r="AP1764" i="11"/>
  <c r="AP1756" i="11"/>
  <c r="AP1748" i="11"/>
  <c r="AP1740" i="11"/>
  <c r="U1740" i="11" s="1"/>
  <c r="AP1732" i="11"/>
  <c r="AP1724" i="11"/>
  <c r="AP1891" i="11"/>
  <c r="AP1883" i="11"/>
  <c r="U1883" i="11" s="1"/>
  <c r="AP1875" i="11"/>
  <c r="AP1781" i="11"/>
  <c r="AP1773" i="11"/>
  <c r="AP1765" i="11"/>
  <c r="U1765" i="11" s="1"/>
  <c r="AP1757" i="11"/>
  <c r="AP1749" i="11"/>
  <c r="AP1741" i="11"/>
  <c r="AP1733" i="11"/>
  <c r="U1733" i="11" s="1"/>
  <c r="AP1725" i="11"/>
  <c r="AP1717" i="11"/>
  <c r="AP1709" i="11"/>
  <c r="AP1701" i="11"/>
  <c r="U1701" i="11" s="1"/>
  <c r="AP1693" i="11"/>
  <c r="AP1685" i="11"/>
  <c r="AP1677" i="11"/>
  <c r="AP1669" i="11"/>
  <c r="U1669" i="11" s="1"/>
  <c r="AP1661" i="11"/>
  <c r="AP1653" i="11"/>
  <c r="AP1645" i="11"/>
  <c r="U1645" i="11" s="1"/>
  <c r="AP1637" i="11"/>
  <c r="U1637" i="11" s="1"/>
  <c r="AP1629" i="11"/>
  <c r="AP1621" i="11"/>
  <c r="AP1613" i="11"/>
  <c r="U1613" i="11" s="1"/>
  <c r="AP1605" i="11"/>
  <c r="U1605" i="11" s="1"/>
  <c r="AP1597" i="11"/>
  <c r="AP1589" i="11"/>
  <c r="AP1581" i="11"/>
  <c r="AP1573" i="11"/>
  <c r="U1573" i="11" s="1"/>
  <c r="AP1565" i="11"/>
  <c r="AP1557" i="11"/>
  <c r="AP1549" i="11"/>
  <c r="U1549" i="11" s="1"/>
  <c r="AP1541" i="11"/>
  <c r="U1541" i="11" s="1"/>
  <c r="AP1533" i="11"/>
  <c r="AP1525" i="11"/>
  <c r="AP1517" i="11"/>
  <c r="U1517" i="11" s="1"/>
  <c r="AP1509" i="11"/>
  <c r="U1509" i="11" s="1"/>
  <c r="AP1501" i="11"/>
  <c r="AP1493" i="11"/>
  <c r="AP1485" i="11"/>
  <c r="AP1477" i="11"/>
  <c r="U1477" i="11" s="1"/>
  <c r="AP1469" i="11"/>
  <c r="AP1461" i="11"/>
  <c r="AP1453" i="11"/>
  <c r="U1453" i="11" s="1"/>
  <c r="AP1445" i="11"/>
  <c r="U1445" i="11" s="1"/>
  <c r="AP1437" i="11"/>
  <c r="AP1429" i="11"/>
  <c r="AP1421" i="11"/>
  <c r="U1421" i="11" s="1"/>
  <c r="AP1413" i="11"/>
  <c r="U1413" i="11" s="1"/>
  <c r="AP1405" i="11"/>
  <c r="AP1397" i="11"/>
  <c r="AP1389" i="11"/>
  <c r="AP1381" i="11"/>
  <c r="U1381" i="11" s="1"/>
  <c r="AP1373" i="11"/>
  <c r="AP1365" i="11"/>
  <c r="AP1357" i="11"/>
  <c r="U1357" i="11" s="1"/>
  <c r="AP1349" i="11"/>
  <c r="U1349" i="11" s="1"/>
  <c r="AP1341" i="11"/>
  <c r="AP1333" i="11"/>
  <c r="AP1325" i="11"/>
  <c r="AP1317" i="11"/>
  <c r="U1317" i="11" s="1"/>
  <c r="AP1309" i="11"/>
  <c r="AP1301" i="11"/>
  <c r="AP1293" i="11"/>
  <c r="U1293" i="11" s="1"/>
  <c r="AP1285" i="11"/>
  <c r="U1285" i="11" s="1"/>
  <c r="AP1277" i="11"/>
  <c r="AP1269" i="11"/>
  <c r="AP1261" i="11"/>
  <c r="AP1253" i="11"/>
  <c r="U1253" i="11" s="1"/>
  <c r="AP1245" i="11"/>
  <c r="AP1237" i="11"/>
  <c r="AP1229" i="11"/>
  <c r="U1229" i="11" s="1"/>
  <c r="AP1221" i="11"/>
  <c r="U1221" i="11" s="1"/>
  <c r="AP1213" i="11"/>
  <c r="AP1205" i="11"/>
  <c r="AP1197" i="11"/>
  <c r="AP1189" i="11"/>
  <c r="U1189" i="11" s="1"/>
  <c r="AP1181" i="11"/>
  <c r="AP1173" i="11"/>
  <c r="AP1716" i="11"/>
  <c r="AP1708" i="11"/>
  <c r="U1708" i="11" s="1"/>
  <c r="AP1700" i="11"/>
  <c r="AP1692" i="11"/>
  <c r="AP1684" i="11"/>
  <c r="AP1676" i="11"/>
  <c r="U1676" i="11" s="1"/>
  <c r="AP1668" i="11"/>
  <c r="AP1660" i="11"/>
  <c r="U1660" i="11" s="1"/>
  <c r="AP1652" i="11"/>
  <c r="U1652" i="11" s="1"/>
  <c r="AP1644" i="11"/>
  <c r="U1644" i="11" s="1"/>
  <c r="AP1636" i="11"/>
  <c r="AP1628" i="11"/>
  <c r="AP1620" i="11"/>
  <c r="AP1612" i="11"/>
  <c r="U1612" i="11" s="1"/>
  <c r="AP1604" i="11"/>
  <c r="U1604" i="11" s="1"/>
  <c r="AP1596" i="11"/>
  <c r="AP1588" i="11"/>
  <c r="AP1580" i="11"/>
  <c r="U1580" i="11" s="1"/>
  <c r="AP1572" i="11"/>
  <c r="AP1564" i="11"/>
  <c r="AP1556" i="11"/>
  <c r="AP1548" i="11"/>
  <c r="U1548" i="11" s="1"/>
  <c r="AP1540" i="11"/>
  <c r="AP1532" i="11"/>
  <c r="AP1524" i="11"/>
  <c r="AP1516" i="11"/>
  <c r="U1516" i="11" s="1"/>
  <c r="AP1508" i="11"/>
  <c r="AP1500" i="11"/>
  <c r="AP1492" i="11"/>
  <c r="AP1484" i="11"/>
  <c r="U1484" i="11" s="1"/>
  <c r="AP1476" i="11"/>
  <c r="U1476" i="11" s="1"/>
  <c r="AP1468" i="11"/>
  <c r="U1468" i="11" s="1"/>
  <c r="AP1460" i="11"/>
  <c r="AP1452" i="11"/>
  <c r="U1452" i="11" s="1"/>
  <c r="AP1444" i="11"/>
  <c r="AP1436" i="11"/>
  <c r="AP1428" i="11"/>
  <c r="AP1420" i="11"/>
  <c r="U1420" i="11" s="1"/>
  <c r="AP1412" i="11"/>
  <c r="U1412" i="11" s="1"/>
  <c r="AP1404" i="11"/>
  <c r="AP1396" i="11"/>
  <c r="AP1388" i="11"/>
  <c r="U1388" i="11" s="1"/>
  <c r="AP1380" i="11"/>
  <c r="AP1372" i="11"/>
  <c r="AP1364" i="11"/>
  <c r="AP1356" i="11"/>
  <c r="U1356" i="11" s="1"/>
  <c r="AP1348" i="11"/>
  <c r="U1348" i="11" s="1"/>
  <c r="AP1340" i="11"/>
  <c r="U1340" i="11" s="1"/>
  <c r="AP1332" i="11"/>
  <c r="AP1324" i="11"/>
  <c r="U1324" i="11" s="1"/>
  <c r="AP1316" i="11"/>
  <c r="AP1308" i="11"/>
  <c r="AP1300" i="11"/>
  <c r="AP1292" i="11"/>
  <c r="U1292" i="11" s="1"/>
  <c r="AP1284" i="11"/>
  <c r="AP1276" i="11"/>
  <c r="AP1268" i="11"/>
  <c r="AP1260" i="11"/>
  <c r="U1260" i="11" s="1"/>
  <c r="AP1252" i="11"/>
  <c r="AP1244" i="11"/>
  <c r="AP1236" i="11"/>
  <c r="U1236" i="11" s="1"/>
  <c r="AP1228" i="11"/>
  <c r="U1228" i="11" s="1"/>
  <c r="AP1220" i="11"/>
  <c r="AP1212" i="11"/>
  <c r="U1212" i="11" s="1"/>
  <c r="AP1204" i="11"/>
  <c r="AP1196" i="11"/>
  <c r="U1196" i="11" s="1"/>
  <c r="AP1188" i="11"/>
  <c r="AP1180" i="11"/>
  <c r="AP1172" i="11"/>
  <c r="U1172" i="11" s="1"/>
  <c r="AP1164" i="11"/>
  <c r="U1164" i="11" s="1"/>
  <c r="AP1156" i="11"/>
  <c r="U1156" i="11" s="1"/>
  <c r="AP1148" i="11"/>
  <c r="U1148" i="11" s="1"/>
  <c r="AP1140" i="11"/>
  <c r="AP1132" i="11"/>
  <c r="U1132" i="11" s="1"/>
  <c r="AP1124" i="11"/>
  <c r="AP1116" i="11"/>
  <c r="AP1108" i="11"/>
  <c r="U1108" i="11" s="1"/>
  <c r="AP1100" i="11"/>
  <c r="U1100" i="11" s="1"/>
  <c r="AP1092" i="11"/>
  <c r="U1092" i="11" s="1"/>
  <c r="AP1084" i="11"/>
  <c r="U1084" i="11" s="1"/>
  <c r="AP1076" i="11"/>
  <c r="U1076" i="11" s="1"/>
  <c r="AP1068" i="11"/>
  <c r="U1068" i="11" s="1"/>
  <c r="AP1060" i="11"/>
  <c r="AP1052" i="11"/>
  <c r="AP1044" i="11"/>
  <c r="AP1036" i="11"/>
  <c r="U1036" i="11" s="1"/>
  <c r="AP1028" i="11"/>
  <c r="U1028" i="11" s="1"/>
  <c r="AP1020" i="11"/>
  <c r="U1020" i="11" s="1"/>
  <c r="AP1012" i="11"/>
  <c r="AP1004" i="11"/>
  <c r="U1004" i="11" s="1"/>
  <c r="AP996" i="11"/>
  <c r="AP988" i="11"/>
  <c r="AP980" i="11"/>
  <c r="U980" i="11" s="1"/>
  <c r="AP972" i="11"/>
  <c r="U972" i="11" s="1"/>
  <c r="AP964" i="11"/>
  <c r="AP956" i="11"/>
  <c r="U956" i="11" s="1"/>
  <c r="AP948" i="11"/>
  <c r="U948" i="11" s="1"/>
  <c r="AP940" i="11"/>
  <c r="U940" i="11" s="1"/>
  <c r="AP932" i="11"/>
  <c r="AP924" i="11"/>
  <c r="AP916" i="11"/>
  <c r="U916" i="11" s="1"/>
  <c r="AP908" i="11"/>
  <c r="U908" i="11" s="1"/>
  <c r="AP900" i="11"/>
  <c r="U900" i="11" s="1"/>
  <c r="AP892" i="11"/>
  <c r="U892" i="11" s="1"/>
  <c r="AP884" i="11"/>
  <c r="U884" i="11" s="1"/>
  <c r="AP876" i="11"/>
  <c r="U876" i="11" s="1"/>
  <c r="AP868" i="11"/>
  <c r="AP860" i="11"/>
  <c r="AP852" i="11"/>
  <c r="AP844" i="11"/>
  <c r="U844" i="11" s="1"/>
  <c r="AP836" i="11"/>
  <c r="U836" i="11" s="1"/>
  <c r="AP828" i="11"/>
  <c r="AP820" i="11"/>
  <c r="AP812" i="11"/>
  <c r="U812" i="11" s="1"/>
  <c r="AP804" i="11"/>
  <c r="AP796" i="11"/>
  <c r="AP788" i="11"/>
  <c r="AP780" i="11"/>
  <c r="U780" i="11" s="1"/>
  <c r="AP772" i="11"/>
  <c r="U772" i="11" s="1"/>
  <c r="AP764" i="11"/>
  <c r="U764" i="11" s="1"/>
  <c r="AP756" i="11"/>
  <c r="U756" i="11" s="1"/>
  <c r="AP748" i="11"/>
  <c r="U748" i="11" s="1"/>
  <c r="AP740" i="11"/>
  <c r="AP732" i="11"/>
  <c r="AP724" i="11"/>
  <c r="U724" i="11" s="1"/>
  <c r="AP716" i="11"/>
  <c r="U716" i="11" s="1"/>
  <c r="AP708" i="11"/>
  <c r="U708" i="11" s="1"/>
  <c r="AP700" i="11"/>
  <c r="AP692" i="11"/>
  <c r="AP684" i="11"/>
  <c r="U684" i="11" s="1"/>
  <c r="AP676" i="11"/>
  <c r="AP668" i="11"/>
  <c r="AP660" i="11"/>
  <c r="U660" i="11" s="1"/>
  <c r="AP652" i="11"/>
  <c r="U652" i="11" s="1"/>
  <c r="AP644" i="11"/>
  <c r="U644" i="11" s="1"/>
  <c r="T22" i="11"/>
  <c r="T30" i="11"/>
  <c r="T42" i="11"/>
  <c r="T46" i="11"/>
  <c r="T49" i="11"/>
  <c r="T57" i="11"/>
  <c r="T58" i="11"/>
  <c r="T62" i="11"/>
  <c r="T66" i="11"/>
  <c r="T90" i="11"/>
  <c r="T93" i="11"/>
  <c r="T94" i="11"/>
  <c r="T97" i="11"/>
  <c r="T98" i="11"/>
  <c r="T102" i="11"/>
  <c r="T105" i="11"/>
  <c r="T110" i="11"/>
  <c r="T113" i="11"/>
  <c r="T118" i="11"/>
  <c r="T130" i="11"/>
  <c r="T133" i="11"/>
  <c r="T137" i="11"/>
  <c r="T138" i="11"/>
  <c r="T146" i="11"/>
  <c r="T149" i="11"/>
  <c r="T154" i="11"/>
  <c r="T161" i="11"/>
  <c r="T162" i="11"/>
  <c r="T166" i="11"/>
  <c r="T169" i="11"/>
  <c r="T174" i="11"/>
  <c r="T182" i="11"/>
  <c r="T185" i="11"/>
  <c r="T193" i="11"/>
  <c r="T194" i="11"/>
  <c r="AP1304" i="11"/>
  <c r="AP1296" i="11"/>
  <c r="AP1288" i="11"/>
  <c r="AP1280" i="11"/>
  <c r="U1280" i="11" s="1"/>
  <c r="AP1272" i="11"/>
  <c r="AP1264" i="11"/>
  <c r="AP1256" i="11"/>
  <c r="U1256" i="11" s="1"/>
  <c r="AP1248" i="11"/>
  <c r="U1248" i="11" s="1"/>
  <c r="AP1240" i="11"/>
  <c r="AP1232" i="11"/>
  <c r="AP1224" i="11"/>
  <c r="U1224" i="11" s="1"/>
  <c r="AP1216" i="11"/>
  <c r="U1216" i="11" s="1"/>
  <c r="AP1208" i="11"/>
  <c r="U1208" i="11" s="1"/>
  <c r="AP1200" i="11"/>
  <c r="U1200" i="11" s="1"/>
  <c r="AP1192" i="11"/>
  <c r="T12" i="11"/>
  <c r="T15" i="11"/>
  <c r="T24" i="11"/>
  <c r="T27" i="11"/>
  <c r="T28" i="11"/>
  <c r="T31" i="11"/>
  <c r="T32" i="11"/>
  <c r="T35" i="11"/>
  <c r="T44" i="11"/>
  <c r="T47" i="11"/>
  <c r="T51" i="11"/>
  <c r="T56" i="11"/>
  <c r="T59" i="11"/>
  <c r="T64" i="11"/>
  <c r="T72" i="11"/>
  <c r="T75" i="11"/>
  <c r="T76" i="11"/>
  <c r="T79" i="11"/>
  <c r="T88" i="11"/>
  <c r="T91" i="11"/>
  <c r="T92" i="11"/>
  <c r="T95" i="11"/>
  <c r="T96" i="11"/>
  <c r="T99" i="11"/>
  <c r="T111" i="11"/>
  <c r="T112" i="11"/>
  <c r="T115" i="11"/>
  <c r="T120" i="11"/>
  <c r="T128" i="11"/>
  <c r="T131" i="11"/>
  <c r="T136" i="11"/>
  <c r="T139" i="11"/>
  <c r="T140" i="11"/>
  <c r="T143" i="11"/>
  <c r="T152" i="11"/>
  <c r="T155" i="11"/>
  <c r="T156" i="11"/>
  <c r="T159" i="11"/>
  <c r="T163" i="11"/>
  <c r="T172" i="11"/>
  <c r="T175" i="11"/>
  <c r="T176" i="11"/>
  <c r="T179" i="11"/>
  <c r="T184" i="11"/>
  <c r="T187" i="11"/>
  <c r="T192" i="11"/>
  <c r="T646" i="11"/>
  <c r="T694" i="11"/>
  <c r="T702" i="11"/>
  <c r="T198" i="11"/>
  <c r="T201" i="11"/>
  <c r="T206" i="11"/>
  <c r="T210" i="11"/>
  <c r="T213" i="11"/>
  <c r="T214" i="11"/>
  <c r="T217" i="11"/>
  <c r="T218" i="11"/>
  <c r="T233" i="11"/>
  <c r="T237" i="11"/>
  <c r="T241" i="11"/>
  <c r="T242" i="11"/>
  <c r="T246" i="11"/>
  <c r="T250" i="11"/>
  <c r="T257" i="11"/>
  <c r="T261" i="11"/>
  <c r="T262" i="11"/>
  <c r="T266" i="11"/>
  <c r="T269" i="11"/>
  <c r="T274" i="11"/>
  <c r="T278" i="11"/>
  <c r="T281" i="11"/>
  <c r="T286" i="11"/>
  <c r="T293" i="11"/>
  <c r="T298" i="11"/>
  <c r="T301" i="11"/>
  <c r="T306" i="11"/>
  <c r="T309" i="11"/>
  <c r="T310" i="11"/>
  <c r="T313" i="11"/>
  <c r="T314" i="11"/>
  <c r="T322" i="11"/>
  <c r="T333" i="11"/>
  <c r="T334" i="11"/>
  <c r="T337" i="11"/>
  <c r="T342" i="11"/>
  <c r="T345" i="11"/>
  <c r="T354" i="11"/>
  <c r="T357" i="11"/>
  <c r="T358" i="11"/>
  <c r="T366" i="11"/>
  <c r="T374" i="11"/>
  <c r="T377" i="11"/>
  <c r="T385" i="11"/>
  <c r="T386" i="11"/>
  <c r="T393" i="11"/>
  <c r="T394" i="11"/>
  <c r="T398" i="11"/>
  <c r="T401" i="11"/>
  <c r="T402" i="11"/>
  <c r="T410" i="11"/>
  <c r="T414" i="11"/>
  <c r="T417" i="11"/>
  <c r="T418" i="11"/>
  <c r="T421" i="11"/>
  <c r="T422" i="11"/>
  <c r="T430" i="11"/>
  <c r="T437" i="11"/>
  <c r="T438" i="11"/>
  <c r="T445" i="11"/>
  <c r="T446" i="11"/>
  <c r="T450" i="11"/>
  <c r="T454" i="11"/>
  <c r="T458" i="11"/>
  <c r="T461" i="11"/>
  <c r="T466" i="11"/>
  <c r="T469" i="11"/>
  <c r="T474" i="11"/>
  <c r="T477" i="11"/>
  <c r="T482" i="11"/>
  <c r="T490" i="11"/>
  <c r="T493" i="11"/>
  <c r="T494" i="11"/>
  <c r="T498" i="11"/>
  <c r="T501" i="11"/>
  <c r="T510" i="11"/>
  <c r="T514" i="11"/>
  <c r="T517" i="11"/>
  <c r="T518" i="11"/>
  <c r="T522" i="11"/>
  <c r="T526" i="11"/>
  <c r="T529" i="11"/>
  <c r="T533" i="11"/>
  <c r="T534" i="11"/>
  <c r="T538" i="11"/>
  <c r="T541" i="11"/>
  <c r="T542" i="11"/>
  <c r="T546" i="11"/>
  <c r="T549" i="11"/>
  <c r="T553" i="11"/>
  <c r="T558" i="11"/>
  <c r="T561" i="11"/>
  <c r="T562" i="11"/>
  <c r="T565" i="11"/>
  <c r="T566" i="11"/>
  <c r="T569" i="11"/>
  <c r="T574" i="11"/>
  <c r="T582" i="11"/>
  <c r="T585" i="11"/>
  <c r="T586" i="11"/>
  <c r="T589" i="11"/>
  <c r="T593" i="11"/>
  <c r="T594" i="11"/>
  <c r="T598" i="11"/>
  <c r="T601" i="11"/>
  <c r="T602" i="11"/>
  <c r="T605" i="11"/>
  <c r="T609" i="11"/>
  <c r="T610" i="11"/>
  <c r="T614" i="11"/>
  <c r="T617" i="11"/>
  <c r="T625" i="11"/>
  <c r="T626" i="11"/>
  <c r="T629" i="11"/>
  <c r="T630" i="11"/>
  <c r="T634" i="11"/>
  <c r="T638" i="11"/>
  <c r="T657" i="11"/>
  <c r="T669" i="11"/>
  <c r="T693" i="11"/>
  <c r="T717" i="11"/>
  <c r="T725" i="11"/>
  <c r="T741" i="11"/>
  <c r="T765" i="11"/>
  <c r="T789" i="11"/>
  <c r="T805" i="11"/>
  <c r="T821" i="11"/>
  <c r="T853" i="11"/>
  <c r="T881" i="11"/>
  <c r="T905" i="11"/>
  <c r="T195" i="11"/>
  <c r="T200" i="11"/>
  <c r="T203" i="11"/>
  <c r="T204" i="11"/>
  <c r="T212" i="11"/>
  <c r="T219" i="11"/>
  <c r="T220" i="11"/>
  <c r="T223" i="11"/>
  <c r="T227" i="11"/>
  <c r="T228" i="11"/>
  <c r="T232" i="11"/>
  <c r="T236" i="11"/>
  <c r="T239" i="11"/>
  <c r="T243" i="11"/>
  <c r="T244" i="11"/>
  <c r="T248" i="11"/>
  <c r="T251" i="11"/>
  <c r="T252" i="11"/>
  <c r="T259" i="11"/>
  <c r="T264" i="11"/>
  <c r="T267" i="11"/>
  <c r="T268" i="11"/>
  <c r="T271" i="11"/>
  <c r="T276" i="11"/>
  <c r="T280" i="11"/>
  <c r="T283" i="11"/>
  <c r="T284" i="11"/>
  <c r="T287" i="11"/>
  <c r="T291" i="11"/>
  <c r="T292" i="11"/>
  <c r="T296" i="11"/>
  <c r="T303" i="11"/>
  <c r="T307" i="11"/>
  <c r="T308" i="11"/>
  <c r="T311" i="11"/>
  <c r="T312" i="11"/>
  <c r="T316" i="11"/>
  <c r="T320" i="11"/>
  <c r="T323" i="11"/>
  <c r="T324" i="11"/>
  <c r="T327" i="11"/>
  <c r="T328" i="11"/>
  <c r="T332" i="11"/>
  <c r="T335" i="11"/>
  <c r="T339" i="11"/>
  <c r="T340" i="11"/>
  <c r="T343" i="11"/>
  <c r="T344" i="11"/>
  <c r="T348" i="11"/>
  <c r="T351" i="11"/>
  <c r="T352" i="11"/>
  <c r="T355" i="11"/>
  <c r="T356" i="11"/>
  <c r="T359" i="11"/>
  <c r="T360" i="11"/>
  <c r="T364" i="11"/>
  <c r="T371" i="11"/>
  <c r="T372" i="11"/>
  <c r="T375" i="11"/>
  <c r="T376" i="11"/>
  <c r="T380" i="11"/>
  <c r="T383" i="11"/>
  <c r="T384" i="11"/>
  <c r="T387" i="11"/>
  <c r="T388" i="11"/>
  <c r="T391" i="11"/>
  <c r="T392" i="11"/>
  <c r="T396" i="11"/>
  <c r="T404" i="11"/>
  <c r="T407" i="11"/>
  <c r="T408" i="11"/>
  <c r="T412" i="11"/>
  <c r="T416" i="11"/>
  <c r="T419" i="11"/>
  <c r="T420" i="11"/>
  <c r="T423" i="11"/>
  <c r="T424" i="11"/>
  <c r="T428" i="11"/>
  <c r="T431" i="11"/>
  <c r="T435" i="11"/>
  <c r="T436" i="11"/>
  <c r="T439" i="11"/>
  <c r="T440" i="11"/>
  <c r="T444" i="11"/>
  <c r="T447" i="11"/>
  <c r="T448" i="11"/>
  <c r="T451" i="11"/>
  <c r="T452" i="11"/>
  <c r="T455" i="11"/>
  <c r="T456" i="11"/>
  <c r="T460" i="11"/>
  <c r="T463" i="11"/>
  <c r="T467" i="11"/>
  <c r="T468" i="11"/>
  <c r="T471" i="11"/>
  <c r="T472" i="11"/>
  <c r="T475" i="11"/>
  <c r="T476" i="11"/>
  <c r="T479" i="11"/>
  <c r="T480" i="11"/>
  <c r="T484" i="11"/>
  <c r="T487" i="11"/>
  <c r="T488" i="11"/>
  <c r="T491" i="11"/>
  <c r="T492" i="11"/>
  <c r="T495" i="11"/>
  <c r="T499" i="11"/>
  <c r="T500" i="11"/>
  <c r="T503" i="11"/>
  <c r="T504" i="11"/>
  <c r="T507" i="11"/>
  <c r="T508" i="11"/>
  <c r="T511" i="11"/>
  <c r="T512" i="11"/>
  <c r="T515" i="11"/>
  <c r="T516" i="11"/>
  <c r="T520" i="11"/>
  <c r="T523" i="11"/>
  <c r="T524" i="11"/>
  <c r="T527" i="11"/>
  <c r="T531" i="11"/>
  <c r="T532" i="11"/>
  <c r="T535" i="11"/>
  <c r="T536" i="11"/>
  <c r="T539" i="11"/>
  <c r="T540" i="11"/>
  <c r="T543" i="11"/>
  <c r="T544" i="11"/>
  <c r="T548" i="11"/>
  <c r="T551" i="11"/>
  <c r="T552" i="11"/>
  <c r="T555" i="11"/>
  <c r="T556" i="11"/>
  <c r="T559" i="11"/>
  <c r="T563" i="11"/>
  <c r="T564" i="11"/>
  <c r="T568" i="11"/>
  <c r="T571" i="11"/>
  <c r="T572" i="11"/>
  <c r="T575" i="11"/>
  <c r="T576" i="11"/>
  <c r="T579" i="11"/>
  <c r="T580" i="11"/>
  <c r="T583" i="11"/>
  <c r="T584" i="11"/>
  <c r="T587" i="11"/>
  <c r="T588" i="11"/>
  <c r="T591" i="11"/>
  <c r="T595" i="11"/>
  <c r="T596" i="11"/>
  <c r="T599" i="11"/>
  <c r="T600" i="11"/>
  <c r="T603" i="11"/>
  <c r="T604" i="11"/>
  <c r="T607" i="11"/>
  <c r="T608" i="11"/>
  <c r="T612" i="11"/>
  <c r="T615" i="11"/>
  <c r="T616" i="11"/>
  <c r="T619" i="11"/>
  <c r="T620" i="11"/>
  <c r="T623" i="11"/>
  <c r="T627" i="11"/>
  <c r="T628" i="11"/>
  <c r="T631" i="11"/>
  <c r="T632" i="11"/>
  <c r="T635" i="11"/>
  <c r="T636" i="11"/>
  <c r="T639" i="11"/>
  <c r="T640" i="11"/>
  <c r="AP1997" i="11"/>
  <c r="AP1989" i="11"/>
  <c r="AP1981" i="11"/>
  <c r="AP1973" i="11"/>
  <c r="U1973" i="11" s="1"/>
  <c r="AP1965" i="11"/>
  <c r="AP1957" i="11"/>
  <c r="AP1949" i="11"/>
  <c r="AP1933" i="11"/>
  <c r="U1933" i="11" s="1"/>
  <c r="AP1925" i="11"/>
  <c r="AP1909" i="11"/>
  <c r="AP1874" i="11"/>
  <c r="AP1866" i="11"/>
  <c r="U1866" i="11" s="1"/>
  <c r="AP1858" i="11"/>
  <c r="AP1850" i="11"/>
  <c r="AP1842" i="11"/>
  <c r="AP1834" i="11"/>
  <c r="U1834" i="11" s="1"/>
  <c r="AP1826" i="11"/>
  <c r="AP1818" i="11"/>
  <c r="AP1810" i="11"/>
  <c r="U1810" i="11" s="1"/>
  <c r="AP1802" i="11"/>
  <c r="AP1794" i="11"/>
  <c r="AP1786" i="11"/>
  <c r="AP1778" i="11"/>
  <c r="AP1770" i="11"/>
  <c r="U1770" i="11" s="1"/>
  <c r="AP1762" i="11"/>
  <c r="AP1754" i="11"/>
  <c r="AP1746" i="11"/>
  <c r="U1746" i="11" s="1"/>
  <c r="AP1738" i="11"/>
  <c r="U1738" i="11" s="1"/>
  <c r="AP1730" i="11"/>
  <c r="AP1722" i="11"/>
  <c r="AP1714" i="11"/>
  <c r="AP1706" i="11"/>
  <c r="U1706" i="11" s="1"/>
  <c r="AP1698" i="11"/>
  <c r="AP1690" i="11"/>
  <c r="AP1682" i="11"/>
  <c r="AP1674" i="11"/>
  <c r="U1674" i="11" s="1"/>
  <c r="AP1666" i="11"/>
  <c r="AP1658" i="11"/>
  <c r="AP1650" i="11"/>
  <c r="AP1642" i="11"/>
  <c r="U1642" i="11" s="1"/>
  <c r="AP1634" i="11"/>
  <c r="AP1626" i="11"/>
  <c r="AP1618" i="11"/>
  <c r="U1618" i="11" s="1"/>
  <c r="AP1610" i="11"/>
  <c r="U1610" i="11" s="1"/>
  <c r="AP1602" i="11"/>
  <c r="AP1594" i="11"/>
  <c r="AP1586" i="11"/>
  <c r="AP1578" i="11"/>
  <c r="U1578" i="11" s="1"/>
  <c r="AP1570" i="11"/>
  <c r="AP1562" i="11"/>
  <c r="AP1554" i="11"/>
  <c r="AP1546" i="11"/>
  <c r="U1546" i="11" s="1"/>
  <c r="AP1538" i="11"/>
  <c r="AP1530" i="11"/>
  <c r="AP1522" i="11"/>
  <c r="AP1514" i="11"/>
  <c r="U1514" i="11" s="1"/>
  <c r="AP1506" i="11"/>
  <c r="AP1498" i="11"/>
  <c r="AP1490" i="11"/>
  <c r="AP1482" i="11"/>
  <c r="U1482" i="11" s="1"/>
  <c r="AP1474" i="11"/>
  <c r="AP1466" i="11"/>
  <c r="AP1458" i="11"/>
  <c r="AP1450" i="11"/>
  <c r="U1450" i="11" s="1"/>
  <c r="AP1442" i="11"/>
  <c r="AP1434" i="11"/>
  <c r="AP1426" i="11"/>
  <c r="AP1418" i="11"/>
  <c r="U1418" i="11" s="1"/>
  <c r="AP1410" i="11"/>
  <c r="AP1402" i="11"/>
  <c r="AP1394" i="11"/>
  <c r="AP1386" i="11"/>
  <c r="U1386" i="11" s="1"/>
  <c r="AP1378" i="11"/>
  <c r="AP1370" i="11"/>
  <c r="AP1362" i="11"/>
  <c r="AP1354" i="11"/>
  <c r="U1354" i="11" s="1"/>
  <c r="AP1346" i="11"/>
  <c r="AP1338" i="11"/>
  <c r="AP1330" i="11"/>
  <c r="AP1322" i="11"/>
  <c r="U1322" i="11" s="1"/>
  <c r="AP1314" i="11"/>
  <c r="AP1941" i="11"/>
  <c r="AP1917" i="11"/>
  <c r="U1917" i="11" s="1"/>
  <c r="AP1901" i="11"/>
  <c r="U1901" i="11" s="1"/>
  <c r="AP1893" i="11"/>
  <c r="AP1885" i="11"/>
  <c r="AP1877" i="11"/>
  <c r="AP2002" i="11"/>
  <c r="U2002" i="11" s="1"/>
  <c r="AP1986" i="11"/>
  <c r="U1986" i="11" s="1"/>
  <c r="AP1978" i="11"/>
  <c r="U1978" i="11" s="1"/>
  <c r="AP1970" i="11"/>
  <c r="U1970" i="11" s="1"/>
  <c r="AP1962" i="11"/>
  <c r="U1962" i="11" s="1"/>
  <c r="AP1954" i="11"/>
  <c r="AP1946" i="11"/>
  <c r="AP1938" i="11"/>
  <c r="AP1930" i="11"/>
  <c r="U1930" i="11" s="1"/>
  <c r="AP1922" i="11"/>
  <c r="U1922" i="11" s="1"/>
  <c r="AP1914" i="11"/>
  <c r="AP1906" i="11"/>
  <c r="U1906" i="11" s="1"/>
  <c r="AP1898" i="11"/>
  <c r="U1898" i="11" s="1"/>
  <c r="AP1890" i="11"/>
  <c r="AP1882" i="11"/>
  <c r="AP1871" i="11"/>
  <c r="AP1863" i="11"/>
  <c r="U1863" i="11" s="1"/>
  <c r="AP1855" i="11"/>
  <c r="U1855" i="11" s="1"/>
  <c r="AP1847" i="11"/>
  <c r="U1847" i="11" s="1"/>
  <c r="AP1839" i="11"/>
  <c r="U1839" i="11" s="1"/>
  <c r="AP1831" i="11"/>
  <c r="U1831" i="11" s="1"/>
  <c r="AP1823" i="11"/>
  <c r="AP1815" i="11"/>
  <c r="AP1807" i="11"/>
  <c r="AP1799" i="11"/>
  <c r="U1799" i="11" s="1"/>
  <c r="AP1791" i="11"/>
  <c r="U1791" i="11" s="1"/>
  <c r="AP1783" i="11"/>
  <c r="U1783" i="11" s="1"/>
  <c r="AP1775" i="11"/>
  <c r="U1775" i="11" s="1"/>
  <c r="AP1767" i="11"/>
  <c r="U1767" i="11" s="1"/>
  <c r="AP1759" i="11"/>
  <c r="AP1751" i="11"/>
  <c r="AP1743" i="11"/>
  <c r="AP1735" i="11"/>
  <c r="U1735" i="11" s="1"/>
  <c r="AP1727" i="11"/>
  <c r="U1727" i="11" s="1"/>
  <c r="AP1719" i="11"/>
  <c r="AP1711" i="11"/>
  <c r="AP1703" i="11"/>
  <c r="U1703" i="11" s="1"/>
  <c r="AP1695" i="11"/>
  <c r="AP1687" i="11"/>
  <c r="AP1679" i="11"/>
  <c r="AP1671" i="11"/>
  <c r="U1671" i="11" s="1"/>
  <c r="AP1663" i="11"/>
  <c r="U1663" i="11" s="1"/>
  <c r="AP1655" i="11"/>
  <c r="AP1647" i="11"/>
  <c r="AP1639" i="11"/>
  <c r="U1639" i="11" s="1"/>
  <c r="AP1631" i="11"/>
  <c r="AP1623" i="11"/>
  <c r="AP1615" i="11"/>
  <c r="U1615" i="11" s="1"/>
  <c r="AP1607" i="11"/>
  <c r="U1607" i="11" s="1"/>
  <c r="AP1599" i="11"/>
  <c r="U1599" i="11" s="1"/>
  <c r="AP1591" i="11"/>
  <c r="AP1583" i="11"/>
  <c r="U1583" i="11" s="1"/>
  <c r="AP1575" i="11"/>
  <c r="U1575" i="11" s="1"/>
  <c r="AP1567" i="11"/>
  <c r="AP1559" i="11"/>
  <c r="AP1551" i="11"/>
  <c r="U1551" i="11" s="1"/>
  <c r="AP1543" i="11"/>
  <c r="U1543" i="11" s="1"/>
  <c r="AP1535" i="11"/>
  <c r="U1535" i="11" s="1"/>
  <c r="AP1527" i="11"/>
  <c r="AP1519" i="11"/>
  <c r="AP1511" i="11"/>
  <c r="U1511" i="11" s="1"/>
  <c r="AP1503" i="11"/>
  <c r="AP1495" i="11"/>
  <c r="AP1487" i="11"/>
  <c r="U1487" i="11" s="1"/>
  <c r="AP1479" i="11"/>
  <c r="U1479" i="11" s="1"/>
  <c r="AP1471" i="11"/>
  <c r="U1471" i="11" s="1"/>
  <c r="AP1463" i="11"/>
  <c r="U1463" i="11" s="1"/>
  <c r="AP1455" i="11"/>
  <c r="AP1447" i="11"/>
  <c r="U1447" i="11" s="1"/>
  <c r="AP1439" i="11"/>
  <c r="AP1431" i="11"/>
  <c r="AP1423" i="11"/>
  <c r="AP1415" i="11"/>
  <c r="U1415" i="11" s="1"/>
  <c r="AP1407" i="11"/>
  <c r="U1407" i="11" s="1"/>
  <c r="AP1399" i="11"/>
  <c r="AP1391" i="11"/>
  <c r="AP1383" i="11"/>
  <c r="U1383" i="11" s="1"/>
  <c r="AP1375" i="11"/>
  <c r="AP1367" i="11"/>
  <c r="AP1359" i="11"/>
  <c r="AP1351" i="11"/>
  <c r="U1351" i="11" s="1"/>
  <c r="AP1343" i="11"/>
  <c r="U1343" i="11" s="1"/>
  <c r="AP1335" i="11"/>
  <c r="U1335" i="11" s="1"/>
  <c r="AP1327" i="11"/>
  <c r="U1327" i="11" s="1"/>
  <c r="AP1319" i="11"/>
  <c r="U1319" i="11" s="1"/>
  <c r="AP2004" i="11"/>
  <c r="AP1996" i="11"/>
  <c r="AP1988" i="11"/>
  <c r="AP1980" i="11"/>
  <c r="U1980" i="11" s="1"/>
  <c r="AP1972" i="11"/>
  <c r="AP1964" i="11"/>
  <c r="AP1956" i="11"/>
  <c r="AP1948" i="11"/>
  <c r="U1948" i="11" s="1"/>
  <c r="AP1940" i="11"/>
  <c r="AP1932" i="11"/>
  <c r="AP1924" i="11"/>
  <c r="U1924" i="11" s="1"/>
  <c r="AP1916" i="11"/>
  <c r="U1916" i="11" s="1"/>
  <c r="AP1908" i="11"/>
  <c r="U1908" i="11" s="1"/>
  <c r="AP1900" i="11"/>
  <c r="AP1892" i="11"/>
  <c r="U1892" i="11" s="1"/>
  <c r="AP1884" i="11"/>
  <c r="U1884" i="11" s="1"/>
  <c r="AP1876" i="11"/>
  <c r="AP1873" i="11"/>
  <c r="AP1865" i="11"/>
  <c r="AP1857" i="11"/>
  <c r="U1857" i="11" s="1"/>
  <c r="AP1849" i="11"/>
  <c r="U1849" i="11" s="1"/>
  <c r="AP1841" i="11"/>
  <c r="AP1833" i="11"/>
  <c r="AP1825" i="11"/>
  <c r="U1825" i="11" s="1"/>
  <c r="AP1817" i="11"/>
  <c r="AP1809" i="11"/>
  <c r="AP1801" i="11"/>
  <c r="U1801" i="11" s="1"/>
  <c r="AP1793" i="11"/>
  <c r="U1793" i="11" s="1"/>
  <c r="AP1785" i="11"/>
  <c r="U1785" i="11" s="1"/>
  <c r="AP1777" i="11"/>
  <c r="AP1769" i="11"/>
  <c r="AP1761" i="11"/>
  <c r="U1761" i="11" s="1"/>
  <c r="AP1753" i="11"/>
  <c r="AP1745" i="11"/>
  <c r="AP1737" i="11"/>
  <c r="U1737" i="11" s="1"/>
  <c r="AP1729" i="11"/>
  <c r="U1729" i="11" s="1"/>
  <c r="AP1721" i="11"/>
  <c r="U1721" i="11" s="1"/>
  <c r="AP1713" i="11"/>
  <c r="AP1705" i="11"/>
  <c r="AP1697" i="11"/>
  <c r="U1697" i="11" s="1"/>
  <c r="AP1689" i="11"/>
  <c r="AP1681" i="11"/>
  <c r="AP1673" i="11"/>
  <c r="AP1665" i="11"/>
  <c r="U1665" i="11" s="1"/>
  <c r="AP1657" i="11"/>
  <c r="U1657" i="11" s="1"/>
  <c r="AP1649" i="11"/>
  <c r="AP1641" i="11"/>
  <c r="U1641" i="11" s="1"/>
  <c r="AP1633" i="11"/>
  <c r="U1633" i="11" s="1"/>
  <c r="AP1625" i="11"/>
  <c r="AP1617" i="11"/>
  <c r="AP1609" i="11"/>
  <c r="AP1601" i="11"/>
  <c r="U1601" i="11" s="1"/>
  <c r="AP1593" i="11"/>
  <c r="U1593" i="11" s="1"/>
  <c r="AP1585" i="11"/>
  <c r="AP1577" i="11"/>
  <c r="AP1569" i="11"/>
  <c r="U1569" i="11" s="1"/>
  <c r="AP1561" i="11"/>
  <c r="AP1553" i="11"/>
  <c r="AP1545" i="11"/>
  <c r="AP1537" i="11"/>
  <c r="U1537" i="11" s="1"/>
  <c r="AP1529" i="11"/>
  <c r="U1529" i="11" s="1"/>
  <c r="AP1521" i="11"/>
  <c r="AP1513" i="11"/>
  <c r="AP1505" i="11"/>
  <c r="U1505" i="11" s="1"/>
  <c r="AP1497" i="11"/>
  <c r="AP1489" i="11"/>
  <c r="AP1481" i="11"/>
  <c r="U1481" i="11" s="1"/>
  <c r="AP1473" i="11"/>
  <c r="U1473" i="11" s="1"/>
  <c r="AP1465" i="11"/>
  <c r="U1465" i="11" s="1"/>
  <c r="AP1457" i="11"/>
  <c r="AP1449" i="11"/>
  <c r="U1449" i="11" s="1"/>
  <c r="AP1441" i="11"/>
  <c r="U1441" i="11" s="1"/>
  <c r="AP1433" i="11"/>
  <c r="AP1425" i="11"/>
  <c r="AP1417" i="11"/>
  <c r="AP1409" i="11"/>
  <c r="U1409" i="11" s="1"/>
  <c r="AP1401" i="11"/>
  <c r="U1401" i="11" s="1"/>
  <c r="AP1393" i="11"/>
  <c r="AP1385" i="11"/>
  <c r="U1385" i="11" s="1"/>
  <c r="AP1377" i="11"/>
  <c r="U1377" i="11" s="1"/>
  <c r="AP1369" i="11"/>
  <c r="AP1361" i="11"/>
  <c r="AP1353" i="11"/>
  <c r="AP1345" i="11"/>
  <c r="U1345" i="11" s="1"/>
  <c r="AP1337" i="11"/>
  <c r="U1337" i="11" s="1"/>
  <c r="AP1329" i="11"/>
  <c r="AP1321" i="11"/>
  <c r="U1321" i="11" s="1"/>
  <c r="AP1313" i="11"/>
  <c r="U1313" i="11" s="1"/>
  <c r="AP2001" i="11"/>
  <c r="AP1993" i="11"/>
  <c r="AP1985" i="11"/>
  <c r="AP1977" i="11"/>
  <c r="U1977" i="11" s="1"/>
  <c r="AP1969" i="11"/>
  <c r="U1969" i="11" s="1"/>
  <c r="AP1961" i="11"/>
  <c r="AP1953" i="11"/>
  <c r="AP1945" i="11"/>
  <c r="U1945" i="11" s="1"/>
  <c r="AP1937" i="11"/>
  <c r="AP1929" i="11"/>
  <c r="AP1921" i="11"/>
  <c r="AP1913" i="11"/>
  <c r="U1913" i="11" s="1"/>
  <c r="AP1905" i="11"/>
  <c r="U1905" i="11" s="1"/>
  <c r="AP1897" i="11"/>
  <c r="AP1889" i="11"/>
  <c r="U1889" i="11" s="1"/>
  <c r="AP1881" i="11"/>
  <c r="U1881" i="11" s="1"/>
  <c r="AP1870" i="11"/>
  <c r="AP1862" i="11"/>
  <c r="AP1854" i="11"/>
  <c r="AP1846" i="11"/>
  <c r="U1846" i="11" s="1"/>
  <c r="AP1838" i="11"/>
  <c r="U1838" i="11" s="1"/>
  <c r="AP1830" i="11"/>
  <c r="AP1822" i="11"/>
  <c r="U1822" i="11" s="1"/>
  <c r="AP1814" i="11"/>
  <c r="U1814" i="11" s="1"/>
  <c r="AP1806" i="11"/>
  <c r="AP1798" i="11"/>
  <c r="AP1790" i="11"/>
  <c r="U1790" i="11" s="1"/>
  <c r="AP1782" i="11"/>
  <c r="U1782" i="11" s="1"/>
  <c r="AP1774" i="11"/>
  <c r="U1774" i="11" s="1"/>
  <c r="AP1766" i="11"/>
  <c r="AP1758" i="11"/>
  <c r="AP1750" i="11"/>
  <c r="U1750" i="11" s="1"/>
  <c r="AP1742" i="11"/>
  <c r="AP1734" i="11"/>
  <c r="AP1726" i="11"/>
  <c r="AP1718" i="11"/>
  <c r="U1718" i="11" s="1"/>
  <c r="AP1710" i="11"/>
  <c r="AP1702" i="11"/>
  <c r="AP1694" i="11"/>
  <c r="U1694" i="11" s="1"/>
  <c r="AP1686" i="11"/>
  <c r="U1686" i="11" s="1"/>
  <c r="AP1678" i="11"/>
  <c r="AP1670" i="11"/>
  <c r="AP1662" i="11"/>
  <c r="U1662" i="11" s="1"/>
  <c r="AP1654" i="11"/>
  <c r="U1654" i="11" s="1"/>
  <c r="AP1646" i="11"/>
  <c r="AP1638" i="11"/>
  <c r="AP1630" i="11"/>
  <c r="AP1622" i="11"/>
  <c r="U1622" i="11" s="1"/>
  <c r="AP1614" i="11"/>
  <c r="AP1606" i="11"/>
  <c r="AP1598" i="11"/>
  <c r="U1598" i="11" s="1"/>
  <c r="AP1590" i="11"/>
  <c r="U1590" i="11" s="1"/>
  <c r="AP1582" i="11"/>
  <c r="U1582" i="11" s="1"/>
  <c r="AP1574" i="11"/>
  <c r="AP1566" i="11"/>
  <c r="U1566" i="11" s="1"/>
  <c r="AP1558" i="11"/>
  <c r="U1558" i="11" s="1"/>
  <c r="AP1550" i="11"/>
  <c r="AP1542" i="11"/>
  <c r="AP1534" i="11"/>
  <c r="U1534" i="11" s="1"/>
  <c r="AP1526" i="11"/>
  <c r="U1526" i="11" s="1"/>
  <c r="AP1518" i="11"/>
  <c r="AP1510" i="11"/>
  <c r="AP1502" i="11"/>
  <c r="AP1494" i="11"/>
  <c r="U1494" i="11" s="1"/>
  <c r="AP1486" i="11"/>
  <c r="AP1478" i="11"/>
  <c r="AP1470" i="11"/>
  <c r="AP1462" i="11"/>
  <c r="U1462" i="11" s="1"/>
  <c r="AP1454" i="11"/>
  <c r="AP1446" i="11"/>
  <c r="AP1438" i="11"/>
  <c r="AP1430" i="11"/>
  <c r="U1430" i="11" s="1"/>
  <c r="AP1422" i="11"/>
  <c r="AP1414" i="11"/>
  <c r="AP1406" i="11"/>
  <c r="AP1398" i="11"/>
  <c r="U1398" i="11" s="1"/>
  <c r="AP1390" i="11"/>
  <c r="AP1382" i="11"/>
  <c r="AP1374" i="11"/>
  <c r="AP1366" i="11"/>
  <c r="U1366" i="11" s="1"/>
  <c r="AP1358" i="11"/>
  <c r="AP1350" i="11"/>
  <c r="AP1342" i="11"/>
  <c r="AP1334" i="11"/>
  <c r="U1334" i="11" s="1"/>
  <c r="AP1326" i="11"/>
  <c r="AP1318" i="11"/>
  <c r="AP1310" i="11"/>
  <c r="AP1886" i="11"/>
  <c r="U1886" i="11" s="1"/>
  <c r="AP1878" i="11"/>
  <c r="AP1867" i="11"/>
  <c r="AP1859" i="11"/>
  <c r="AP1851" i="11"/>
  <c r="U1851" i="11" s="1"/>
  <c r="AP1843" i="11"/>
  <c r="U1843" i="11" s="1"/>
  <c r="AP1835" i="11"/>
  <c r="U1835" i="11" s="1"/>
  <c r="AP1827" i="11"/>
  <c r="U1827" i="11" s="1"/>
  <c r="AP1819" i="11"/>
  <c r="U1819" i="11" s="1"/>
  <c r="AP1811" i="11"/>
  <c r="U1811" i="11" s="1"/>
  <c r="AP1803" i="11"/>
  <c r="AP1795" i="11"/>
  <c r="U1795" i="11" s="1"/>
  <c r="AP1787" i="11"/>
  <c r="U1787" i="11" s="1"/>
  <c r="AP1779" i="11"/>
  <c r="U1779" i="11" s="1"/>
  <c r="AP1771" i="11"/>
  <c r="U1771" i="11" s="1"/>
  <c r="AP1763" i="11"/>
  <c r="U1763" i="11" s="1"/>
  <c r="AP1755" i="11"/>
  <c r="U1755" i="11" s="1"/>
  <c r="AP1747" i="11"/>
  <c r="AP1739" i="11"/>
  <c r="AP1731" i="11"/>
  <c r="U1731" i="11" s="1"/>
  <c r="AP1723" i="11"/>
  <c r="U1723" i="11" s="1"/>
  <c r="AP1715" i="11"/>
  <c r="U1715" i="11" s="1"/>
  <c r="AP1707" i="11"/>
  <c r="U1707" i="11" s="1"/>
  <c r="AP1699" i="11"/>
  <c r="U1699" i="11" s="1"/>
  <c r="AP1691" i="11"/>
  <c r="U1691" i="11" s="1"/>
  <c r="AP1683" i="11"/>
  <c r="U1683" i="11" s="1"/>
  <c r="AP1675" i="11"/>
  <c r="AP1667" i="11"/>
  <c r="U1667" i="11" s="1"/>
  <c r="AP1659" i="11"/>
  <c r="U1659" i="11" s="1"/>
  <c r="AP1651" i="11"/>
  <c r="U1651" i="11" s="1"/>
  <c r="AP1643" i="11"/>
  <c r="U1643" i="11" s="1"/>
  <c r="AP1635" i="11"/>
  <c r="AP1627" i="11"/>
  <c r="U1627" i="11" s="1"/>
  <c r="AP1619" i="11"/>
  <c r="U1619" i="11" s="1"/>
  <c r="AP1611" i="11"/>
  <c r="AP1603" i="11"/>
  <c r="U1603" i="11" s="1"/>
  <c r="AP1595" i="11"/>
  <c r="U1595" i="11" s="1"/>
  <c r="AP1587" i="11"/>
  <c r="AP1579" i="11"/>
  <c r="U1579" i="11" s="1"/>
  <c r="AP1571" i="11"/>
  <c r="U1571" i="11" s="1"/>
  <c r="AP1563" i="11"/>
  <c r="U1563" i="11" s="1"/>
  <c r="AP1555" i="11"/>
  <c r="AP1547" i="11"/>
  <c r="AP1539" i="11"/>
  <c r="AP1531" i="11"/>
  <c r="U1531" i="11" s="1"/>
  <c r="AP1523" i="11"/>
  <c r="U1523" i="11" s="1"/>
  <c r="AP1515" i="11"/>
  <c r="U1515" i="11" s="1"/>
  <c r="AP1507" i="11"/>
  <c r="U1507" i="11" s="1"/>
  <c r="AP1499" i="11"/>
  <c r="U1499" i="11" s="1"/>
  <c r="AP1491" i="11"/>
  <c r="AP1483" i="11"/>
  <c r="AP1475" i="11"/>
  <c r="U1475" i="11" s="1"/>
  <c r="AP1467" i="11"/>
  <c r="U1467" i="11" s="1"/>
  <c r="AP1459" i="11"/>
  <c r="U1459" i="11" s="1"/>
  <c r="AP1451" i="11"/>
  <c r="U1451" i="11" s="1"/>
  <c r="AP1443" i="11"/>
  <c r="AP1435" i="11"/>
  <c r="U1435" i="11" s="1"/>
  <c r="AP1427" i="11"/>
  <c r="U1427" i="11" s="1"/>
  <c r="AP1419" i="11"/>
  <c r="AP1411" i="11"/>
  <c r="AP1403" i="11"/>
  <c r="U1403" i="11" s="1"/>
  <c r="AP1395" i="11"/>
  <c r="U1395" i="11" s="1"/>
  <c r="AP1387" i="11"/>
  <c r="U1387" i="11" s="1"/>
  <c r="AP1379" i="11"/>
  <c r="U1379" i="11" s="1"/>
  <c r="AP1371" i="11"/>
  <c r="U1371" i="11" s="1"/>
  <c r="AP1363" i="11"/>
  <c r="U1363" i="11" s="1"/>
  <c r="AP1355" i="11"/>
  <c r="AP1347" i="11"/>
  <c r="U1347" i="11" s="1"/>
  <c r="AP1339" i="11"/>
  <c r="U1339" i="11" s="1"/>
  <c r="AP1331" i="11"/>
  <c r="U1331" i="11" s="1"/>
  <c r="AP1323" i="11"/>
  <c r="U1323" i="11" s="1"/>
  <c r="AP2003" i="11"/>
  <c r="U2003" i="11" s="1"/>
  <c r="AP1995" i="11"/>
  <c r="U1995" i="11" s="1"/>
  <c r="AP1987" i="11"/>
  <c r="AP1979" i="11"/>
  <c r="AP1971" i="11"/>
  <c r="U1971" i="11" s="1"/>
  <c r="AP1963" i="11"/>
  <c r="U1963" i="11" s="1"/>
  <c r="AP1955" i="11"/>
  <c r="U1955" i="11" s="1"/>
  <c r="AP1947" i="11"/>
  <c r="U1947" i="11" s="1"/>
  <c r="AP1939" i="11"/>
  <c r="AP1931" i="11"/>
  <c r="U1931" i="11" s="1"/>
  <c r="AP1923" i="11"/>
  <c r="U1923" i="11" s="1"/>
  <c r="AP1915" i="11"/>
  <c r="AP1907" i="11"/>
  <c r="U1907" i="11" s="1"/>
  <c r="AP1899" i="11"/>
  <c r="U1899" i="11" s="1"/>
  <c r="AP1872" i="11"/>
  <c r="U1872" i="11" s="1"/>
  <c r="AP1864" i="11"/>
  <c r="U1864" i="11" s="1"/>
  <c r="AP1856" i="11"/>
  <c r="U1856" i="11" s="1"/>
  <c r="AP1848" i="11"/>
  <c r="U1848" i="11" s="1"/>
  <c r="AP1840" i="11"/>
  <c r="U1840" i="11" s="1"/>
  <c r="AP1832" i="11"/>
  <c r="AP1824" i="11"/>
  <c r="U1824" i="11" s="1"/>
  <c r="AP1816" i="11"/>
  <c r="U1816" i="11" s="1"/>
  <c r="AP1808" i="11"/>
  <c r="U1808" i="11" s="1"/>
  <c r="AP1800" i="11"/>
  <c r="U1800" i="11" s="1"/>
  <c r="AP1792" i="11"/>
  <c r="U1792" i="11" s="1"/>
  <c r="AP1784" i="11"/>
  <c r="U1784" i="11" s="1"/>
  <c r="AP1776" i="11"/>
  <c r="AP1768" i="11"/>
  <c r="AP1760" i="11"/>
  <c r="AP1752" i="11"/>
  <c r="U1752" i="11" s="1"/>
  <c r="AP1744" i="11"/>
  <c r="AP1736" i="11"/>
  <c r="U1736" i="11" s="1"/>
  <c r="AP1728" i="11"/>
  <c r="AP1720" i="11"/>
  <c r="U1720" i="11" s="1"/>
  <c r="AP1712" i="11"/>
  <c r="AP1704" i="11"/>
  <c r="AP1696" i="11"/>
  <c r="AP1688" i="11"/>
  <c r="U1688" i="11" s="1"/>
  <c r="AP1680" i="11"/>
  <c r="U1680" i="11" s="1"/>
  <c r="AP1672" i="11"/>
  <c r="U1672" i="11" s="1"/>
  <c r="AP1664" i="11"/>
  <c r="U1664" i="11" s="1"/>
  <c r="AP1656" i="11"/>
  <c r="U1656" i="11" s="1"/>
  <c r="AP1648" i="11"/>
  <c r="AP1640" i="11"/>
  <c r="AP1632" i="11"/>
  <c r="U1632" i="11" s="1"/>
  <c r="AP1624" i="11"/>
  <c r="U1624" i="11" s="1"/>
  <c r="AP1616" i="11"/>
  <c r="AP1608" i="11"/>
  <c r="U1608" i="11" s="1"/>
  <c r="AP1600" i="11"/>
  <c r="AP1592" i="11"/>
  <c r="U1592" i="11" s="1"/>
  <c r="AP1584" i="11"/>
  <c r="AP1576" i="11"/>
  <c r="AP1568" i="11"/>
  <c r="AP1560" i="11"/>
  <c r="U1560" i="11" s="1"/>
  <c r="AP1552" i="11"/>
  <c r="U1552" i="11" s="1"/>
  <c r="AP1544" i="11"/>
  <c r="AP1536" i="11"/>
  <c r="U1536" i="11" s="1"/>
  <c r="AP1528" i="11"/>
  <c r="U1528" i="11" s="1"/>
  <c r="AP1520" i="11"/>
  <c r="U1520" i="11" s="1"/>
  <c r="AP1512" i="11"/>
  <c r="AP1504" i="11"/>
  <c r="AP1496" i="11"/>
  <c r="U1496" i="11" s="1"/>
  <c r="AP1488" i="11"/>
  <c r="U1488" i="11" s="1"/>
  <c r="AP1480" i="11"/>
  <c r="AP1472" i="11"/>
  <c r="U1472" i="11" s="1"/>
  <c r="AP1464" i="11"/>
  <c r="U1464" i="11" s="1"/>
  <c r="AP1456" i="11"/>
  <c r="U1456" i="11" s="1"/>
  <c r="AP1448" i="11"/>
  <c r="AP1440" i="11"/>
  <c r="U1440" i="11" s="1"/>
  <c r="AP1432" i="11"/>
  <c r="U1432" i="11" s="1"/>
  <c r="AP1424" i="11"/>
  <c r="AP1416" i="11"/>
  <c r="U1416" i="11" s="1"/>
  <c r="AP1408" i="11"/>
  <c r="U1408" i="11" s="1"/>
  <c r="AP1400" i="11"/>
  <c r="U1400" i="11" s="1"/>
  <c r="AP1392" i="11"/>
  <c r="AP1384" i="11"/>
  <c r="AP1376" i="11"/>
  <c r="U1376" i="11" s="1"/>
  <c r="AP1368" i="11"/>
  <c r="U1368" i="11" s="1"/>
  <c r="AP1360" i="11"/>
  <c r="U1360" i="11" s="1"/>
  <c r="AP1352" i="11"/>
  <c r="U1352" i="11" s="1"/>
  <c r="AP1344" i="11"/>
  <c r="AP1336" i="11"/>
  <c r="U1336" i="11" s="1"/>
  <c r="AP1328" i="11"/>
  <c r="AP1320" i="11"/>
  <c r="AP1312" i="11"/>
  <c r="U1312" i="11" s="1"/>
  <c r="AP1306" i="11"/>
  <c r="U1306" i="11" s="1"/>
  <c r="AP1298" i="11"/>
  <c r="U1298" i="11" s="1"/>
  <c r="AP1290" i="11"/>
  <c r="AP1282" i="11"/>
  <c r="AP1274" i="11"/>
  <c r="U1274" i="11" s="1"/>
  <c r="AP1266" i="11"/>
  <c r="AP1258" i="11"/>
  <c r="AP1250" i="11"/>
  <c r="AP1242" i="11"/>
  <c r="U1242" i="11" s="1"/>
  <c r="AP1234" i="11"/>
  <c r="AP1226" i="11"/>
  <c r="AP1218" i="11"/>
  <c r="AP1210" i="11"/>
  <c r="U1210" i="11" s="1"/>
  <c r="AP1202" i="11"/>
  <c r="AP1194" i="11"/>
  <c r="AP1186" i="11"/>
  <c r="AP1178" i="11"/>
  <c r="U1178" i="11" s="1"/>
  <c r="AP1170" i="11"/>
  <c r="U1170" i="11" s="1"/>
  <c r="AP1162" i="11"/>
  <c r="AP1154" i="11"/>
  <c r="AP1146" i="11"/>
  <c r="U1146" i="11" s="1"/>
  <c r="AP1138" i="11"/>
  <c r="U1138" i="11" s="1"/>
  <c r="AP1130" i="11"/>
  <c r="AP1122" i="11"/>
  <c r="U1122" i="11" s="1"/>
  <c r="AP1114" i="11"/>
  <c r="U1114" i="11" s="1"/>
  <c r="AP1106" i="11"/>
  <c r="AP1098" i="11"/>
  <c r="AP1090" i="11"/>
  <c r="AP1082" i="11"/>
  <c r="U1082" i="11" s="1"/>
  <c r="AP1074" i="11"/>
  <c r="AP1066" i="11"/>
  <c r="AP1058" i="11"/>
  <c r="AP1050" i="11"/>
  <c r="U1050" i="11" s="1"/>
  <c r="AP1042" i="11"/>
  <c r="AP1034" i="11"/>
  <c r="AP1026" i="11"/>
  <c r="U1026" i="11" s="1"/>
  <c r="AP1018" i="11"/>
  <c r="AP1010" i="11"/>
  <c r="U1010" i="11" s="1"/>
  <c r="AP1002" i="11"/>
  <c r="AP994" i="11"/>
  <c r="AP986" i="11"/>
  <c r="U986" i="11" s="1"/>
  <c r="AP978" i="11"/>
  <c r="AP970" i="11"/>
  <c r="AP962" i="11"/>
  <c r="AP954" i="11"/>
  <c r="U954" i="11" s="1"/>
  <c r="AP946" i="11"/>
  <c r="AP938" i="11"/>
  <c r="AP930" i="11"/>
  <c r="U930" i="11" s="1"/>
  <c r="AP922" i="11"/>
  <c r="U922" i="11" s="1"/>
  <c r="AP914" i="11"/>
  <c r="AP906" i="11"/>
  <c r="AP898" i="11"/>
  <c r="AP890" i="11"/>
  <c r="U890" i="11" s="1"/>
  <c r="AP882" i="11"/>
  <c r="U882" i="11" s="1"/>
  <c r="AP874" i="11"/>
  <c r="AP866" i="11"/>
  <c r="U866" i="11" s="1"/>
  <c r="AP858" i="11"/>
  <c r="U858" i="11" s="1"/>
  <c r="AP850" i="11"/>
  <c r="U850" i="11" s="1"/>
  <c r="AP842" i="11"/>
  <c r="AP834" i="11"/>
  <c r="AP826" i="11"/>
  <c r="U826" i="11" s="1"/>
  <c r="AP818" i="11"/>
  <c r="AP810" i="11"/>
  <c r="AP802" i="11"/>
  <c r="U802" i="11" s="1"/>
  <c r="AP794" i="11"/>
  <c r="U794" i="11" s="1"/>
  <c r="AP786" i="11"/>
  <c r="AP778" i="11"/>
  <c r="U778" i="11" s="1"/>
  <c r="AP770" i="11"/>
  <c r="U770" i="11" s="1"/>
  <c r="AP762" i="11"/>
  <c r="U762" i="11" s="1"/>
  <c r="AP754" i="11"/>
  <c r="AP746" i="11"/>
  <c r="AP738" i="11"/>
  <c r="U738" i="11" s="1"/>
  <c r="AP730" i="11"/>
  <c r="U730" i="11" s="1"/>
  <c r="AP722" i="11"/>
  <c r="AP714" i="11"/>
  <c r="AP706" i="11"/>
  <c r="AP698" i="11"/>
  <c r="U698" i="11" s="1"/>
  <c r="AP690" i="11"/>
  <c r="AP682" i="11"/>
  <c r="AP674" i="11"/>
  <c r="U674" i="11" s="1"/>
  <c r="AP666" i="11"/>
  <c r="U666" i="11" s="1"/>
  <c r="AP658" i="11"/>
  <c r="U658" i="11" s="1"/>
  <c r="AP650" i="11"/>
  <c r="AP642" i="11"/>
  <c r="U642" i="11" s="1"/>
  <c r="AP634" i="11"/>
  <c r="U634" i="11" s="1"/>
  <c r="AP626" i="11"/>
  <c r="AP618" i="11"/>
  <c r="AP610" i="11"/>
  <c r="AP602" i="11"/>
  <c r="U602" i="11" s="1"/>
  <c r="AP594" i="11"/>
  <c r="AP586" i="11"/>
  <c r="U586" i="11" s="1"/>
  <c r="AP578" i="11"/>
  <c r="AP570" i="11"/>
  <c r="U570" i="11" s="1"/>
  <c r="AP562" i="11"/>
  <c r="AP554" i="11"/>
  <c r="AP546" i="11"/>
  <c r="U546" i="11" s="1"/>
  <c r="AP538" i="11"/>
  <c r="U538" i="11" s="1"/>
  <c r="AP530" i="11"/>
  <c r="U530" i="11" s="1"/>
  <c r="AP522" i="11"/>
  <c r="AP514" i="11"/>
  <c r="U514" i="11" s="1"/>
  <c r="AP506" i="11"/>
  <c r="U506" i="11" s="1"/>
  <c r="AP498" i="11"/>
  <c r="AP490" i="11"/>
  <c r="AP482" i="11"/>
  <c r="U482" i="11" s="1"/>
  <c r="AP474" i="11"/>
  <c r="U474" i="11" s="1"/>
  <c r="AP466" i="11"/>
  <c r="U466" i="11" s="1"/>
  <c r="AP458" i="11"/>
  <c r="AP450" i="11"/>
  <c r="AP442" i="11"/>
  <c r="U442" i="11" s="1"/>
  <c r="AP434" i="11"/>
  <c r="U434" i="11" s="1"/>
  <c r="AP426" i="11"/>
  <c r="AP418" i="11"/>
  <c r="U418" i="11" s="1"/>
  <c r="AP410" i="11"/>
  <c r="U410" i="11" s="1"/>
  <c r="AP402" i="11"/>
  <c r="U402" i="11" s="1"/>
  <c r="AP394" i="11"/>
  <c r="AP386" i="11"/>
  <c r="U386" i="11" s="1"/>
  <c r="AP378" i="11"/>
  <c r="U378" i="11" s="1"/>
  <c r="AP370" i="11"/>
  <c r="AP362" i="11"/>
  <c r="AP354" i="11"/>
  <c r="U354" i="11" s="1"/>
  <c r="AP346" i="11"/>
  <c r="U346" i="11" s="1"/>
  <c r="AP338" i="11"/>
  <c r="U338" i="11" s="1"/>
  <c r="AP330" i="11"/>
  <c r="AP322" i="11"/>
  <c r="U322" i="11" s="1"/>
  <c r="AP314" i="11"/>
  <c r="U314" i="11" s="1"/>
  <c r="AP306" i="11"/>
  <c r="AP298" i="11"/>
  <c r="AP290" i="11"/>
  <c r="U290" i="11" s="1"/>
  <c r="AP282" i="11"/>
  <c r="U282" i="11" s="1"/>
  <c r="AP274" i="11"/>
  <c r="U274" i="11" s="1"/>
  <c r="AP266" i="11"/>
  <c r="U266" i="11" s="1"/>
  <c r="AP258" i="11"/>
  <c r="AP250" i="11"/>
  <c r="AP242" i="11"/>
  <c r="AP234" i="11"/>
  <c r="AP226" i="11"/>
  <c r="U226" i="11" s="1"/>
  <c r="AP218" i="11"/>
  <c r="U218" i="11" s="1"/>
  <c r="AP210" i="11"/>
  <c r="U210" i="11" s="1"/>
  <c r="AP202" i="11"/>
  <c r="AP194" i="11"/>
  <c r="U194" i="11" s="1"/>
  <c r="AP186" i="11"/>
  <c r="AP178" i="11"/>
  <c r="AP170" i="11"/>
  <c r="AP162" i="11"/>
  <c r="U162" i="11" s="1"/>
  <c r="AP154" i="11"/>
  <c r="U154" i="11" s="1"/>
  <c r="AP146" i="11"/>
  <c r="U146" i="11" s="1"/>
  <c r="AP138" i="11"/>
  <c r="AP130" i="11"/>
  <c r="U130" i="11" s="1"/>
  <c r="AP122" i="11"/>
  <c r="AP114" i="11"/>
  <c r="AP106" i="11"/>
  <c r="AP98" i="11"/>
  <c r="U98" i="11" s="1"/>
  <c r="AP90" i="11"/>
  <c r="U90" i="11" s="1"/>
  <c r="AP82" i="11"/>
  <c r="AP74" i="11"/>
  <c r="AP66" i="11"/>
  <c r="U66" i="11" s="1"/>
  <c r="AP58" i="11"/>
  <c r="U58" i="11" s="1"/>
  <c r="AP50" i="11"/>
  <c r="AP42" i="11"/>
  <c r="AP34" i="11"/>
  <c r="AP26" i="11"/>
  <c r="U26" i="11" s="1"/>
  <c r="AP18" i="11"/>
  <c r="AP1311" i="11"/>
  <c r="U1311" i="11" s="1"/>
  <c r="AP1303" i="11"/>
  <c r="U1303" i="11" s="1"/>
  <c r="AP1295" i="11"/>
  <c r="U1295" i="11" s="1"/>
  <c r="AP1287" i="11"/>
  <c r="AP1279" i="11"/>
  <c r="AP1271" i="11"/>
  <c r="U1271" i="11" s="1"/>
  <c r="AP1263" i="11"/>
  <c r="U1263" i="11" s="1"/>
  <c r="AP1255" i="11"/>
  <c r="U1255" i="11" s="1"/>
  <c r="AP1247" i="11"/>
  <c r="U1247" i="11" s="1"/>
  <c r="AP1239" i="11"/>
  <c r="U1239" i="11" s="1"/>
  <c r="AP1231" i="11"/>
  <c r="U1231" i="11" s="1"/>
  <c r="AP1223" i="11"/>
  <c r="AP1215" i="11"/>
  <c r="AP1207" i="11"/>
  <c r="U1207" i="11" s="1"/>
  <c r="AP1199" i="11"/>
  <c r="U1199" i="11" s="1"/>
  <c r="AP1191" i="11"/>
  <c r="AP1183" i="11"/>
  <c r="U1183" i="11" s="1"/>
  <c r="AP1175" i="11"/>
  <c r="U1175" i="11" s="1"/>
  <c r="AP1167" i="11"/>
  <c r="U1167" i="11" s="1"/>
  <c r="AP1159" i="11"/>
  <c r="AP1151" i="11"/>
  <c r="AP1143" i="11"/>
  <c r="U1143" i="11" s="1"/>
  <c r="AP1135" i="11"/>
  <c r="U1135" i="11" s="1"/>
  <c r="AP1127" i="11"/>
  <c r="U1127" i="11" s="1"/>
  <c r="AP1119" i="11"/>
  <c r="U1119" i="11" s="1"/>
  <c r="AP1111" i="11"/>
  <c r="U1111" i="11" s="1"/>
  <c r="AP1103" i="11"/>
  <c r="U1103" i="11" s="1"/>
  <c r="AP1095" i="11"/>
  <c r="U1095" i="11" s="1"/>
  <c r="AP1087" i="11"/>
  <c r="AP1079" i="11"/>
  <c r="U1079" i="11" s="1"/>
  <c r="AP1071" i="11"/>
  <c r="U1071" i="11" s="1"/>
  <c r="AP1063" i="11"/>
  <c r="U1063" i="11" s="1"/>
  <c r="AP1055" i="11"/>
  <c r="U1055" i="11" s="1"/>
  <c r="AP1047" i="11"/>
  <c r="U1047" i="11" s="1"/>
  <c r="AP1039" i="11"/>
  <c r="U1039" i="11" s="1"/>
  <c r="AP1031" i="11"/>
  <c r="AP1023" i="11"/>
  <c r="AP1015" i="11"/>
  <c r="U1015" i="11" s="1"/>
  <c r="AP1007" i="11"/>
  <c r="U1007" i="11" s="1"/>
  <c r="AP999" i="11"/>
  <c r="U999" i="11" s="1"/>
  <c r="AP991" i="11"/>
  <c r="U991" i="11" s="1"/>
  <c r="AP983" i="11"/>
  <c r="U983" i="11" s="1"/>
  <c r="AP975" i="11"/>
  <c r="U975" i="11" s="1"/>
  <c r="AP967" i="11"/>
  <c r="U967" i="11" s="1"/>
  <c r="AP959" i="11"/>
  <c r="AP951" i="11"/>
  <c r="U951" i="11" s="1"/>
  <c r="AP943" i="11"/>
  <c r="U943" i="11" s="1"/>
  <c r="AP935" i="11"/>
  <c r="U935" i="11" s="1"/>
  <c r="AP927" i="11"/>
  <c r="U927" i="11" s="1"/>
  <c r="AP919" i="11"/>
  <c r="U919" i="11" s="1"/>
  <c r="AP911" i="11"/>
  <c r="U911" i="11" s="1"/>
  <c r="AP903" i="11"/>
  <c r="AP895" i="11"/>
  <c r="AP887" i="11"/>
  <c r="U887" i="11" s="1"/>
  <c r="AP879" i="11"/>
  <c r="U879" i="11" s="1"/>
  <c r="AP871" i="11"/>
  <c r="U871" i="11" s="1"/>
  <c r="AP863" i="11"/>
  <c r="U863" i="11" s="1"/>
  <c r="AP855" i="11"/>
  <c r="U855" i="11" s="1"/>
  <c r="AP847" i="11"/>
  <c r="U847" i="11" s="1"/>
  <c r="AP839" i="11"/>
  <c r="U839" i="11" s="1"/>
  <c r="AP831" i="11"/>
  <c r="AP823" i="11"/>
  <c r="U823" i="11" s="1"/>
  <c r="AP815" i="11"/>
  <c r="U815" i="11" s="1"/>
  <c r="AP807" i="11"/>
  <c r="U807" i="11" s="1"/>
  <c r="AP799" i="11"/>
  <c r="U799" i="11" s="1"/>
  <c r="AP791" i="11"/>
  <c r="U791" i="11" s="1"/>
  <c r="AP783" i="11"/>
  <c r="U783" i="11" s="1"/>
  <c r="AP775" i="11"/>
  <c r="U775" i="11" s="1"/>
  <c r="AP767" i="11"/>
  <c r="AP759" i="11"/>
  <c r="U759" i="11" s="1"/>
  <c r="AP751" i="11"/>
  <c r="U751" i="11" s="1"/>
  <c r="AP743" i="11"/>
  <c r="U743" i="11" s="1"/>
  <c r="AP735" i="11"/>
  <c r="AP727" i="11"/>
  <c r="U727" i="11" s="1"/>
  <c r="AP719" i="11"/>
  <c r="U719" i="11" s="1"/>
  <c r="AP711" i="11"/>
  <c r="U711" i="11" s="1"/>
  <c r="AP703" i="11"/>
  <c r="AP695" i="11"/>
  <c r="U695" i="11" s="1"/>
  <c r="AP687" i="11"/>
  <c r="U687" i="11" s="1"/>
  <c r="AP679" i="11"/>
  <c r="U679" i="11" s="1"/>
  <c r="AP671" i="11"/>
  <c r="U671" i="11" s="1"/>
  <c r="AP663" i="11"/>
  <c r="U663" i="11" s="1"/>
  <c r="AP655" i="11"/>
  <c r="U655" i="11" s="1"/>
  <c r="AP647" i="11"/>
  <c r="AP1305" i="11"/>
  <c r="AP1297" i="11"/>
  <c r="U1297" i="11" s="1"/>
  <c r="AP1289" i="11"/>
  <c r="U1289" i="11" s="1"/>
  <c r="AP1281" i="11"/>
  <c r="AP1273" i="11"/>
  <c r="U1273" i="11" s="1"/>
  <c r="AP1265" i="11"/>
  <c r="U1265" i="11" s="1"/>
  <c r="AP1257" i="11"/>
  <c r="U1257" i="11" s="1"/>
  <c r="AP1249" i="11"/>
  <c r="AP1241" i="11"/>
  <c r="AP1233" i="11"/>
  <c r="U1233" i="11" s="1"/>
  <c r="AP1225" i="11"/>
  <c r="U1225" i="11" s="1"/>
  <c r="AP1217" i="11"/>
  <c r="U1217" i="11" s="1"/>
  <c r="AP1209" i="11"/>
  <c r="U1209" i="11" s="1"/>
  <c r="AP1201" i="11"/>
  <c r="U1201" i="11" s="1"/>
  <c r="AP1193" i="11"/>
  <c r="U1193" i="11" s="1"/>
  <c r="AP1185" i="11"/>
  <c r="AP1177" i="11"/>
  <c r="AP1169" i="11"/>
  <c r="U1169" i="11" s="1"/>
  <c r="AP1161" i="11"/>
  <c r="U1161" i="11" s="1"/>
  <c r="AP1153" i="11"/>
  <c r="U1153" i="11" s="1"/>
  <c r="AP1145" i="11"/>
  <c r="U1145" i="11" s="1"/>
  <c r="AP1137" i="11"/>
  <c r="U1137" i="11" s="1"/>
  <c r="AP1129" i="11"/>
  <c r="U1129" i="11" s="1"/>
  <c r="AP1121" i="11"/>
  <c r="AP1113" i="11"/>
  <c r="AP1105" i="11"/>
  <c r="U1105" i="11" s="1"/>
  <c r="AP1097" i="11"/>
  <c r="U1097" i="11" s="1"/>
  <c r="AP1089" i="11"/>
  <c r="U1089" i="11" s="1"/>
  <c r="AP1081" i="11"/>
  <c r="U1081" i="11" s="1"/>
  <c r="AP1073" i="11"/>
  <c r="AP1065" i="11"/>
  <c r="U1065" i="11" s="1"/>
  <c r="AP1057" i="11"/>
  <c r="AP1049" i="11"/>
  <c r="AP1041" i="11"/>
  <c r="U1041" i="11" s="1"/>
  <c r="AP1033" i="11"/>
  <c r="U1033" i="11" s="1"/>
  <c r="AP1025" i="11"/>
  <c r="U1025" i="11" s="1"/>
  <c r="AP1017" i="11"/>
  <c r="U1017" i="11" s="1"/>
  <c r="AP1009" i="11"/>
  <c r="U1009" i="11" s="1"/>
  <c r="AP1001" i="11"/>
  <c r="U1001" i="11" s="1"/>
  <c r="AP993" i="11"/>
  <c r="U993" i="11" s="1"/>
  <c r="AP985" i="11"/>
  <c r="AP977" i="11"/>
  <c r="U977" i="11" s="1"/>
  <c r="AP969" i="11"/>
  <c r="U969" i="11" s="1"/>
  <c r="AP961" i="11"/>
  <c r="U961" i="11" s="1"/>
  <c r="AP953" i="11"/>
  <c r="U953" i="11" s="1"/>
  <c r="AP945" i="11"/>
  <c r="U945" i="11" s="1"/>
  <c r="AP937" i="11"/>
  <c r="U937" i="11" s="1"/>
  <c r="AP929" i="11"/>
  <c r="U929" i="11" s="1"/>
  <c r="AP921" i="11"/>
  <c r="AP913" i="11"/>
  <c r="U913" i="11" s="1"/>
  <c r="AP905" i="11"/>
  <c r="U905" i="11" s="1"/>
  <c r="AP897" i="11"/>
  <c r="U897" i="11" s="1"/>
  <c r="AP889" i="11"/>
  <c r="U889" i="11" s="1"/>
  <c r="AP881" i="11"/>
  <c r="U881" i="11" s="1"/>
  <c r="AP873" i="11"/>
  <c r="U873" i="11" s="1"/>
  <c r="AP865" i="11"/>
  <c r="U865" i="11" s="1"/>
  <c r="AP857" i="11"/>
  <c r="AP849" i="11"/>
  <c r="U849" i="11" s="1"/>
  <c r="AP841" i="11"/>
  <c r="U841" i="11" s="1"/>
  <c r="AP833" i="11"/>
  <c r="U833" i="11" s="1"/>
  <c r="AP825" i="11"/>
  <c r="AP817" i="11"/>
  <c r="U817" i="11" s="1"/>
  <c r="AP809" i="11"/>
  <c r="U809" i="11" s="1"/>
  <c r="AP801" i="11"/>
  <c r="U801" i="11" s="1"/>
  <c r="AP793" i="11"/>
  <c r="AP785" i="11"/>
  <c r="U785" i="11" s="1"/>
  <c r="AP777" i="11"/>
  <c r="U777" i="11" s="1"/>
  <c r="AP769" i="11"/>
  <c r="U769" i="11" s="1"/>
  <c r="AP761" i="11"/>
  <c r="U761" i="11" s="1"/>
  <c r="AP753" i="11"/>
  <c r="U753" i="11" s="1"/>
  <c r="AP745" i="11"/>
  <c r="U745" i="11" s="1"/>
  <c r="AP737" i="11"/>
  <c r="U737" i="11" s="1"/>
  <c r="AP729" i="11"/>
  <c r="AP721" i="11"/>
  <c r="AP713" i="11"/>
  <c r="U713" i="11" s="1"/>
  <c r="AP705" i="11"/>
  <c r="U705" i="11" s="1"/>
  <c r="AP697" i="11"/>
  <c r="U697" i="11" s="1"/>
  <c r="AP689" i="11"/>
  <c r="U689" i="11" s="1"/>
  <c r="AP681" i="11"/>
  <c r="U681" i="11" s="1"/>
  <c r="AP673" i="11"/>
  <c r="AP665" i="11"/>
  <c r="AP657" i="11"/>
  <c r="U657" i="11" s="1"/>
  <c r="AP649" i="11"/>
  <c r="U649" i="11" s="1"/>
  <c r="AP641" i="11"/>
  <c r="U641" i="11" s="1"/>
  <c r="AP1994" i="11"/>
  <c r="U1994" i="11" s="1"/>
  <c r="AP1302" i="11"/>
  <c r="U1302" i="11" s="1"/>
  <c r="AP1294" i="11"/>
  <c r="AP1286" i="11"/>
  <c r="AP1278" i="11"/>
  <c r="AP1270" i="11"/>
  <c r="U1270" i="11" s="1"/>
  <c r="AP1262" i="11"/>
  <c r="U1262" i="11" s="1"/>
  <c r="AP1254" i="11"/>
  <c r="U1254" i="11" s="1"/>
  <c r="AP1246" i="11"/>
  <c r="AP1238" i="11"/>
  <c r="U1238" i="11" s="1"/>
  <c r="AP1230" i="11"/>
  <c r="U1230" i="11" s="1"/>
  <c r="AP1222" i="11"/>
  <c r="AP1214" i="11"/>
  <c r="AP1206" i="11"/>
  <c r="U1206" i="11" s="1"/>
  <c r="AP1198" i="11"/>
  <c r="U1198" i="11" s="1"/>
  <c r="AP1190" i="11"/>
  <c r="U1190" i="11" s="1"/>
  <c r="AP1182" i="11"/>
  <c r="AP1174" i="11"/>
  <c r="U1174" i="11" s="1"/>
  <c r="AP1166" i="11"/>
  <c r="U1166" i="11" s="1"/>
  <c r="AP1158" i="11"/>
  <c r="AP1150" i="11"/>
  <c r="AP1142" i="11"/>
  <c r="U1142" i="11" s="1"/>
  <c r="AP1134" i="11"/>
  <c r="U1134" i="11" s="1"/>
  <c r="AP1126" i="11"/>
  <c r="AP1118" i="11"/>
  <c r="AP1110" i="11"/>
  <c r="U1110" i="11" s="1"/>
  <c r="AP1102" i="11"/>
  <c r="U1102" i="11" s="1"/>
  <c r="AP1094" i="11"/>
  <c r="AP1086" i="11"/>
  <c r="AP1078" i="11"/>
  <c r="AP1070" i="11"/>
  <c r="U1070" i="11" s="1"/>
  <c r="AP1062" i="11"/>
  <c r="U1062" i="11" s="1"/>
  <c r="AP1054" i="11"/>
  <c r="AP1046" i="11"/>
  <c r="U1046" i="11" s="1"/>
  <c r="AP1038" i="11"/>
  <c r="U1038" i="11" s="1"/>
  <c r="AP1030" i="11"/>
  <c r="AP1022" i="11"/>
  <c r="AP1014" i="11"/>
  <c r="U1014" i="11" s="1"/>
  <c r="AP1006" i="11"/>
  <c r="U1006" i="11" s="1"/>
  <c r="AP998" i="11"/>
  <c r="U998" i="11" s="1"/>
  <c r="AP990" i="11"/>
  <c r="AP982" i="11"/>
  <c r="U982" i="11" s="1"/>
  <c r="AP974" i="11"/>
  <c r="U974" i="11" s="1"/>
  <c r="AP966" i="11"/>
  <c r="U966" i="11" s="1"/>
  <c r="AP958" i="11"/>
  <c r="AP950" i="11"/>
  <c r="U950" i="11" s="1"/>
  <c r="AP942" i="11"/>
  <c r="U942" i="11" s="1"/>
  <c r="AP934" i="11"/>
  <c r="U934" i="11" s="1"/>
  <c r="AP926" i="11"/>
  <c r="AP918" i="11"/>
  <c r="U918" i="11" s="1"/>
  <c r="AP910" i="11"/>
  <c r="U910" i="11" s="1"/>
  <c r="AP902" i="11"/>
  <c r="AP894" i="11"/>
  <c r="AP886" i="11"/>
  <c r="U886" i="11" s="1"/>
  <c r="AP878" i="11"/>
  <c r="U878" i="11" s="1"/>
  <c r="AP870" i="11"/>
  <c r="U870" i="11" s="1"/>
  <c r="AP862" i="11"/>
  <c r="AP854" i="11"/>
  <c r="U854" i="11" s="1"/>
  <c r="AP846" i="11"/>
  <c r="U846" i="11" s="1"/>
  <c r="AP838" i="11"/>
  <c r="AP830" i="11"/>
  <c r="AP822" i="11"/>
  <c r="U822" i="11" s="1"/>
  <c r="AP814" i="11"/>
  <c r="U814" i="11" s="1"/>
  <c r="AP806" i="11"/>
  <c r="U806" i="11" s="1"/>
  <c r="AP798" i="11"/>
  <c r="AP790" i="11"/>
  <c r="U790" i="11" s="1"/>
  <c r="AP782" i="11"/>
  <c r="U782" i="11" s="1"/>
  <c r="AP774" i="11"/>
  <c r="AP766" i="11"/>
  <c r="AP758" i="11"/>
  <c r="U758" i="11" s="1"/>
  <c r="AP750" i="11"/>
  <c r="U750" i="11" s="1"/>
  <c r="AP742" i="11"/>
  <c r="U742" i="11" s="1"/>
  <c r="AP734" i="11"/>
  <c r="AP726" i="11"/>
  <c r="U726" i="11" s="1"/>
  <c r="AP718" i="11"/>
  <c r="U718" i="11" s="1"/>
  <c r="AP710" i="11"/>
  <c r="AP702" i="11"/>
  <c r="AP694" i="11"/>
  <c r="U694" i="11" s="1"/>
  <c r="AP686" i="11"/>
  <c r="U686" i="11" s="1"/>
  <c r="AP678" i="11"/>
  <c r="AP670" i="11"/>
  <c r="AP662" i="11"/>
  <c r="U662" i="11" s="1"/>
  <c r="AP654" i="11"/>
  <c r="U654" i="11" s="1"/>
  <c r="AP646" i="11"/>
  <c r="AP638" i="11"/>
  <c r="AP630" i="11"/>
  <c r="U630" i="11" s="1"/>
  <c r="AP622" i="11"/>
  <c r="U622" i="11" s="1"/>
  <c r="AP614" i="11"/>
  <c r="U614" i="11" s="1"/>
  <c r="AP606" i="11"/>
  <c r="AP598" i="11"/>
  <c r="U598" i="11" s="1"/>
  <c r="AP590" i="11"/>
  <c r="U590" i="11" s="1"/>
  <c r="AP582" i="11"/>
  <c r="AP574" i="11"/>
  <c r="AP566" i="11"/>
  <c r="AP558" i="11"/>
  <c r="U558" i="11" s="1"/>
  <c r="AP550" i="11"/>
  <c r="U550" i="11" s="1"/>
  <c r="AP542" i="11"/>
  <c r="AP534" i="11"/>
  <c r="U534" i="11" s="1"/>
  <c r="AP526" i="11"/>
  <c r="AP518" i="11"/>
  <c r="AP510" i="11"/>
  <c r="AP502" i="11"/>
  <c r="U502" i="11" s="1"/>
  <c r="AP494" i="11"/>
  <c r="U494" i="11" s="1"/>
  <c r="AP486" i="11"/>
  <c r="U486" i="11" s="1"/>
  <c r="AP478" i="11"/>
  <c r="AP470" i="11"/>
  <c r="U470" i="11" s="1"/>
  <c r="AP462" i="11"/>
  <c r="U462" i="11" s="1"/>
  <c r="AP454" i="11"/>
  <c r="AP446" i="11"/>
  <c r="AP438" i="11"/>
  <c r="U438" i="11" s="1"/>
  <c r="AP430" i="11"/>
  <c r="U430" i="11" s="1"/>
  <c r="AP422" i="11"/>
  <c r="U422" i="11" s="1"/>
  <c r="AP414" i="11"/>
  <c r="AP406" i="11"/>
  <c r="U406" i="11" s="1"/>
  <c r="AP398" i="11"/>
  <c r="U398" i="11" s="1"/>
  <c r="AP390" i="11"/>
  <c r="U390" i="11" s="1"/>
  <c r="AP382" i="11"/>
  <c r="AP374" i="11"/>
  <c r="AP366" i="11"/>
  <c r="U366" i="11" s="1"/>
  <c r="AP14" i="11"/>
  <c r="AO549" i="11"/>
  <c r="AP1315" i="11"/>
  <c r="U1315" i="11" s="1"/>
  <c r="AP1307" i="11"/>
  <c r="U1307" i="11" s="1"/>
  <c r="AP1299" i="11"/>
  <c r="U1299" i="11" s="1"/>
  <c r="AP1291" i="11"/>
  <c r="AP1283" i="11"/>
  <c r="U1283" i="11" s="1"/>
  <c r="AP1275" i="11"/>
  <c r="U1275" i="11" s="1"/>
  <c r="AP1267" i="11"/>
  <c r="AP1259" i="11"/>
  <c r="U1259" i="11" s="1"/>
  <c r="AP1251" i="11"/>
  <c r="AP1243" i="11"/>
  <c r="U1243" i="11" s="1"/>
  <c r="AP1235" i="11"/>
  <c r="U1235" i="11" s="1"/>
  <c r="AP1227" i="11"/>
  <c r="U1227" i="11" s="1"/>
  <c r="AP1219" i="11"/>
  <c r="U1219" i="11" s="1"/>
  <c r="AP1211" i="11"/>
  <c r="U1211" i="11" s="1"/>
  <c r="AP1203" i="11"/>
  <c r="AP1195" i="11"/>
  <c r="U1195" i="11" s="1"/>
  <c r="AP1187" i="11"/>
  <c r="U1187" i="11" s="1"/>
  <c r="AP1179" i="11"/>
  <c r="U1179" i="11" s="1"/>
  <c r="AP1171" i="11"/>
  <c r="U1171" i="11" s="1"/>
  <c r="AP1163" i="11"/>
  <c r="U1163" i="11" s="1"/>
  <c r="AP1155" i="11"/>
  <c r="U1155" i="11" s="1"/>
  <c r="AP1147" i="11"/>
  <c r="U1147" i="11" s="1"/>
  <c r="AP1139" i="11"/>
  <c r="U1139" i="11" s="1"/>
  <c r="AP1131" i="11"/>
  <c r="AP1123" i="11"/>
  <c r="U1123" i="11" s="1"/>
  <c r="AP1115" i="11"/>
  <c r="U1115" i="11" s="1"/>
  <c r="AP1107" i="11"/>
  <c r="AP1099" i="11"/>
  <c r="U1099" i="11" s="1"/>
  <c r="AP1091" i="11"/>
  <c r="U1091" i="11" s="1"/>
  <c r="AP1083" i="11"/>
  <c r="U1083" i="11" s="1"/>
  <c r="AP1075" i="11"/>
  <c r="U1075" i="11" s="1"/>
  <c r="AP1067" i="11"/>
  <c r="U1067" i="11" s="1"/>
  <c r="AP1059" i="11"/>
  <c r="U1059" i="11" s="1"/>
  <c r="AP1051" i="11"/>
  <c r="U1051" i="11" s="1"/>
  <c r="AP1043" i="11"/>
  <c r="U1043" i="11" s="1"/>
  <c r="AP1035" i="11"/>
  <c r="U1035" i="11" s="1"/>
  <c r="AP1027" i="11"/>
  <c r="U1027" i="11" s="1"/>
  <c r="AP1019" i="11"/>
  <c r="U1019" i="11" s="1"/>
  <c r="AP1011" i="11"/>
  <c r="U1011" i="11" s="1"/>
  <c r="AP1003" i="11"/>
  <c r="U1003" i="11" s="1"/>
  <c r="AP995" i="11"/>
  <c r="U995" i="11" s="1"/>
  <c r="AP987" i="11"/>
  <c r="U987" i="11" s="1"/>
  <c r="AP979" i="11"/>
  <c r="U979" i="11" s="1"/>
  <c r="AP971" i="11"/>
  <c r="U971" i="11" s="1"/>
  <c r="AP963" i="11"/>
  <c r="U963" i="11" s="1"/>
  <c r="AP955" i="11"/>
  <c r="U955" i="11" s="1"/>
  <c r="AP947" i="11"/>
  <c r="U947" i="11" s="1"/>
  <c r="AP939" i="11"/>
  <c r="AP931" i="11"/>
  <c r="U931" i="11" s="1"/>
  <c r="AP923" i="11"/>
  <c r="U923" i="11" s="1"/>
  <c r="AP915" i="11"/>
  <c r="AP907" i="11"/>
  <c r="U907" i="11" s="1"/>
  <c r="AP899" i="11"/>
  <c r="U899" i="11" s="1"/>
  <c r="AP891" i="11"/>
  <c r="U891" i="11" s="1"/>
  <c r="AP883" i="11"/>
  <c r="U883" i="11" s="1"/>
  <c r="AP875" i="11"/>
  <c r="U875" i="11" s="1"/>
  <c r="AP867" i="11"/>
  <c r="U867" i="11" s="1"/>
  <c r="AP859" i="11"/>
  <c r="U859" i="11" s="1"/>
  <c r="AP851" i="11"/>
  <c r="U851" i="11" s="1"/>
  <c r="AP843" i="11"/>
  <c r="U843" i="11" s="1"/>
  <c r="AP835" i="11"/>
  <c r="U835" i="11" s="1"/>
  <c r="AP827" i="11"/>
  <c r="U827" i="11" s="1"/>
  <c r="AP819" i="11"/>
  <c r="U819" i="11" s="1"/>
  <c r="AP811" i="11"/>
  <c r="AP803" i="11"/>
  <c r="U803" i="11" s="1"/>
  <c r="AP795" i="11"/>
  <c r="U795" i="11" s="1"/>
  <c r="AP787" i="11"/>
  <c r="AP779" i="11"/>
  <c r="U779" i="11" s="1"/>
  <c r="AP771" i="11"/>
  <c r="U771" i="11" s="1"/>
  <c r="AP763" i="11"/>
  <c r="U763" i="11" s="1"/>
  <c r="AP755" i="11"/>
  <c r="U755" i="11" s="1"/>
  <c r="AP747" i="11"/>
  <c r="U747" i="11" s="1"/>
  <c r="AP739" i="11"/>
  <c r="U739" i="11" s="1"/>
  <c r="AP731" i="11"/>
  <c r="U731" i="11" s="1"/>
  <c r="AP723" i="11"/>
  <c r="AP715" i="11"/>
  <c r="U715" i="11" s="1"/>
  <c r="AP707" i="11"/>
  <c r="U707" i="11" s="1"/>
  <c r="AP699" i="11"/>
  <c r="U699" i="11" s="1"/>
  <c r="AP691" i="11"/>
  <c r="U691" i="11" s="1"/>
  <c r="AP683" i="11"/>
  <c r="AP675" i="11"/>
  <c r="U675" i="11" s="1"/>
  <c r="AP667" i="11"/>
  <c r="U667" i="11" s="1"/>
  <c r="AP659" i="11"/>
  <c r="AP651" i="11"/>
  <c r="U651" i="11" s="1"/>
  <c r="AP643" i="11"/>
  <c r="U643" i="11" s="1"/>
  <c r="AP1104" i="11"/>
  <c r="U1104" i="11" s="1"/>
  <c r="AP1096" i="11"/>
  <c r="U1096" i="11" s="1"/>
  <c r="AP1088" i="11"/>
  <c r="U1088" i="11" s="1"/>
  <c r="AP1080" i="11"/>
  <c r="U1080" i="11" s="1"/>
  <c r="AP1072" i="11"/>
  <c r="U1072" i="11" s="1"/>
  <c r="AP1064" i="11"/>
  <c r="AP1056" i="11"/>
  <c r="U1056" i="11" s="1"/>
  <c r="AP1048" i="11"/>
  <c r="U1048" i="11" s="1"/>
  <c r="AP1040" i="11"/>
  <c r="U1040" i="11" s="1"/>
  <c r="AP1032" i="11"/>
  <c r="U1032" i="11" s="1"/>
  <c r="AP1024" i="11"/>
  <c r="U1024" i="11" s="1"/>
  <c r="AP1016" i="11"/>
  <c r="U1016" i="11" s="1"/>
  <c r="AP1008" i="11"/>
  <c r="U1008" i="11" s="1"/>
  <c r="AP1000" i="11"/>
  <c r="U1000" i="11" s="1"/>
  <c r="AP992" i="11"/>
  <c r="U992" i="11" s="1"/>
  <c r="AP984" i="11"/>
  <c r="U984" i="11" s="1"/>
  <c r="AP976" i="11"/>
  <c r="U976" i="11" s="1"/>
  <c r="AP968" i="11"/>
  <c r="U968" i="11" s="1"/>
  <c r="AP960" i="11"/>
  <c r="U960" i="11" s="1"/>
  <c r="AP952" i="11"/>
  <c r="U952" i="11" s="1"/>
  <c r="AP944" i="11"/>
  <c r="U944" i="11" s="1"/>
  <c r="AP936" i="11"/>
  <c r="U936" i="11" s="1"/>
  <c r="AP928" i="11"/>
  <c r="U928" i="11" s="1"/>
  <c r="AP920" i="11"/>
  <c r="U920" i="11" s="1"/>
  <c r="AP912" i="11"/>
  <c r="U912" i="11" s="1"/>
  <c r="AP904" i="11"/>
  <c r="U904" i="11" s="1"/>
  <c r="AP896" i="11"/>
  <c r="U896" i="11" s="1"/>
  <c r="AP888" i="11"/>
  <c r="U888" i="11" s="1"/>
  <c r="AP880" i="11"/>
  <c r="U880" i="11" s="1"/>
  <c r="AP872" i="11"/>
  <c r="U872" i="11" s="1"/>
  <c r="AP864" i="11"/>
  <c r="U864" i="11" s="1"/>
  <c r="AP856" i="11"/>
  <c r="U856" i="11" s="1"/>
  <c r="AP848" i="11"/>
  <c r="U848" i="11" s="1"/>
  <c r="AP840" i="11"/>
  <c r="U840" i="11" s="1"/>
  <c r="AP832" i="11"/>
  <c r="U832" i="11" s="1"/>
  <c r="AP824" i="11"/>
  <c r="U824" i="11" s="1"/>
  <c r="AP816" i="11"/>
  <c r="U816" i="11" s="1"/>
  <c r="AP808" i="11"/>
  <c r="AP800" i="11"/>
  <c r="U800" i="11" s="1"/>
  <c r="AP792" i="11"/>
  <c r="U792" i="11" s="1"/>
  <c r="AP784" i="11"/>
  <c r="U784" i="11" s="1"/>
  <c r="AP776" i="11"/>
  <c r="U776" i="11" s="1"/>
  <c r="AP768" i="11"/>
  <c r="U768" i="11" s="1"/>
  <c r="AP760" i="11"/>
  <c r="U760" i="11" s="1"/>
  <c r="AP752" i="11"/>
  <c r="U752" i="11" s="1"/>
  <c r="AP744" i="11"/>
  <c r="AP736" i="11"/>
  <c r="AP728" i="11"/>
  <c r="AP720" i="11"/>
  <c r="U720" i="11" s="1"/>
  <c r="AP712" i="11"/>
  <c r="U712" i="11" s="1"/>
  <c r="AP704" i="11"/>
  <c r="U704" i="11" s="1"/>
  <c r="AP696" i="11"/>
  <c r="U696" i="11" s="1"/>
  <c r="AP688" i="11"/>
  <c r="U688" i="11" s="1"/>
  <c r="AP680" i="11"/>
  <c r="U680" i="11" s="1"/>
  <c r="AP672" i="11"/>
  <c r="AP664" i="11"/>
  <c r="U664" i="11" s="1"/>
  <c r="AP656" i="11"/>
  <c r="U656" i="11" s="1"/>
  <c r="AP648" i="11"/>
  <c r="U648" i="11" s="1"/>
  <c r="AP10" i="11"/>
  <c r="T10" i="11"/>
  <c r="AP5" i="11"/>
  <c r="C8" i="14"/>
  <c r="T8" i="11"/>
  <c r="E8" i="14"/>
  <c r="AP7" i="11"/>
  <c r="T361" i="11"/>
  <c r="T367" i="11"/>
  <c r="T399" i="11"/>
  <c r="T415" i="11"/>
  <c r="T429" i="11"/>
  <c r="T519" i="11"/>
  <c r="T567" i="11"/>
  <c r="AO58" i="11"/>
  <c r="AP639" i="11"/>
  <c r="U639" i="11" s="1"/>
  <c r="AP635" i="11"/>
  <c r="U635" i="11" s="1"/>
  <c r="AP631" i="11"/>
  <c r="U631" i="11" s="1"/>
  <c r="AP627" i="11"/>
  <c r="U627" i="11" s="1"/>
  <c r="AP623" i="11"/>
  <c r="U623" i="11" s="1"/>
  <c r="AP619" i="11"/>
  <c r="AP615" i="11"/>
  <c r="U615" i="11" s="1"/>
  <c r="AP611" i="11"/>
  <c r="U611" i="11" s="1"/>
  <c r="AP607" i="11"/>
  <c r="U607" i="11" s="1"/>
  <c r="AP603" i="11"/>
  <c r="U603" i="11" s="1"/>
  <c r="AP599" i="11"/>
  <c r="U599" i="11" s="1"/>
  <c r="AP595" i="11"/>
  <c r="U595" i="11" s="1"/>
  <c r="AP591" i="11"/>
  <c r="U591" i="11" s="1"/>
  <c r="AP587" i="11"/>
  <c r="AP583" i="11"/>
  <c r="U583" i="11" s="1"/>
  <c r="AP579" i="11"/>
  <c r="U579" i="11" s="1"/>
  <c r="AP575" i="11"/>
  <c r="U575" i="11" s="1"/>
  <c r="AP571" i="11"/>
  <c r="U571" i="11" s="1"/>
  <c r="AP567" i="11"/>
  <c r="U567" i="11" s="1"/>
  <c r="AP563" i="11"/>
  <c r="U563" i="11" s="1"/>
  <c r="AP559" i="11"/>
  <c r="U559" i="11" s="1"/>
  <c r="AP555" i="11"/>
  <c r="AP551" i="11"/>
  <c r="U551" i="11" s="1"/>
  <c r="AP547" i="11"/>
  <c r="U547" i="11" s="1"/>
  <c r="AP543" i="11"/>
  <c r="U543" i="11" s="1"/>
  <c r="AP539" i="11"/>
  <c r="U539" i="11" s="1"/>
  <c r="AP535" i="11"/>
  <c r="U535" i="11" s="1"/>
  <c r="AP531" i="11"/>
  <c r="U531" i="11" s="1"/>
  <c r="AP527" i="11"/>
  <c r="U527" i="11" s="1"/>
  <c r="AP523" i="11"/>
  <c r="AP519" i="11"/>
  <c r="U519" i="11" s="1"/>
  <c r="AP515" i="11"/>
  <c r="U515" i="11" s="1"/>
  <c r="AP511" i="11"/>
  <c r="U511" i="11" s="1"/>
  <c r="AP507" i="11"/>
  <c r="U507" i="11" s="1"/>
  <c r="AP503" i="11"/>
  <c r="U503" i="11" s="1"/>
  <c r="AP499" i="11"/>
  <c r="U499" i="11" s="1"/>
  <c r="AP495" i="11"/>
  <c r="U495" i="11" s="1"/>
  <c r="AP491" i="11"/>
  <c r="AP487" i="11"/>
  <c r="U487" i="11" s="1"/>
  <c r="AP483" i="11"/>
  <c r="U483" i="11" s="1"/>
  <c r="AP479" i="11"/>
  <c r="U479" i="11" s="1"/>
  <c r="AP475" i="11"/>
  <c r="U475" i="11" s="1"/>
  <c r="AP471" i="11"/>
  <c r="U471" i="11" s="1"/>
  <c r="AP467" i="11"/>
  <c r="U467" i="11" s="1"/>
  <c r="AP463" i="11"/>
  <c r="AP459" i="11"/>
  <c r="AP455" i="11"/>
  <c r="U455" i="11" s="1"/>
  <c r="AP451" i="11"/>
  <c r="U451" i="11" s="1"/>
  <c r="AP447" i="11"/>
  <c r="U447" i="11" s="1"/>
  <c r="AP443" i="11"/>
  <c r="U443" i="11" s="1"/>
  <c r="AP640" i="11"/>
  <c r="U640" i="11" s="1"/>
  <c r="AP636" i="11"/>
  <c r="U636" i="11" s="1"/>
  <c r="AP632" i="11"/>
  <c r="U632" i="11" s="1"/>
  <c r="AP628" i="11"/>
  <c r="AP624" i="11"/>
  <c r="U624" i="11" s="1"/>
  <c r="AP620" i="11"/>
  <c r="U620" i="11" s="1"/>
  <c r="AP616" i="11"/>
  <c r="U616" i="11" s="1"/>
  <c r="AP612" i="11"/>
  <c r="U612" i="11" s="1"/>
  <c r="AP608" i="11"/>
  <c r="U608" i="11" s="1"/>
  <c r="AP604" i="11"/>
  <c r="U604" i="11" s="1"/>
  <c r="AP600" i="11"/>
  <c r="AP596" i="11"/>
  <c r="U596" i="11" s="1"/>
  <c r="AP592" i="11"/>
  <c r="U592" i="11" s="1"/>
  <c r="AP588" i="11"/>
  <c r="U588" i="11" s="1"/>
  <c r="AP584" i="11"/>
  <c r="U584" i="11" s="1"/>
  <c r="AP580" i="11"/>
  <c r="U580" i="11" s="1"/>
  <c r="AP576" i="11"/>
  <c r="U576" i="11" s="1"/>
  <c r="AP572" i="11"/>
  <c r="U572" i="11" s="1"/>
  <c r="AP568" i="11"/>
  <c r="U568" i="11" s="1"/>
  <c r="AP564" i="11"/>
  <c r="U564" i="11" s="1"/>
  <c r="AP560" i="11"/>
  <c r="U560" i="11" s="1"/>
  <c r="AP556" i="11"/>
  <c r="U556" i="11" s="1"/>
  <c r="AP552" i="11"/>
  <c r="U552" i="11" s="1"/>
  <c r="AP548" i="11"/>
  <c r="U548" i="11" s="1"/>
  <c r="AP544" i="11"/>
  <c r="U544" i="11" s="1"/>
  <c r="AP540" i="11"/>
  <c r="U540" i="11" s="1"/>
  <c r="AP536" i="11"/>
  <c r="AP532" i="11"/>
  <c r="U532" i="11" s="1"/>
  <c r="AP528" i="11"/>
  <c r="U528" i="11" s="1"/>
  <c r="AP524" i="11"/>
  <c r="U524" i="11" s="1"/>
  <c r="AP520" i="11"/>
  <c r="U520" i="11" s="1"/>
  <c r="AP516" i="11"/>
  <c r="U516" i="11" s="1"/>
  <c r="AP512" i="11"/>
  <c r="U512" i="11" s="1"/>
  <c r="AP508" i="11"/>
  <c r="U508" i="11" s="1"/>
  <c r="AP504" i="11"/>
  <c r="U504" i="11" s="1"/>
  <c r="AP500" i="11"/>
  <c r="U500" i="11" s="1"/>
  <c r="AP496" i="11"/>
  <c r="AP492" i="11"/>
  <c r="U492" i="11" s="1"/>
  <c r="AP488" i="11"/>
  <c r="AP484" i="11"/>
  <c r="U484" i="11" s="1"/>
  <c r="AP480" i="11"/>
  <c r="U480" i="11" s="1"/>
  <c r="AP476" i="11"/>
  <c r="U476" i="11" s="1"/>
  <c r="AP472" i="11"/>
  <c r="U472" i="11" s="1"/>
  <c r="AP468" i="11"/>
  <c r="U468" i="11" s="1"/>
  <c r="AP464" i="11"/>
  <c r="U464" i="11" s="1"/>
  <c r="AP460" i="11"/>
  <c r="U460" i="11" s="1"/>
  <c r="AP456" i="11"/>
  <c r="U456" i="11" s="1"/>
  <c r="AP452" i="11"/>
  <c r="U452" i="11" s="1"/>
  <c r="AP448" i="11"/>
  <c r="U448" i="11" s="1"/>
  <c r="AP444" i="11"/>
  <c r="U444" i="11" s="1"/>
  <c r="AP440" i="11"/>
  <c r="AP436" i="11"/>
  <c r="U436" i="11" s="1"/>
  <c r="AP432" i="11"/>
  <c r="U432" i="11" s="1"/>
  <c r="AP428" i="11"/>
  <c r="U428" i="11" s="1"/>
  <c r="AP424" i="11"/>
  <c r="U424" i="11" s="1"/>
  <c r="AP420" i="11"/>
  <c r="U420" i="11" s="1"/>
  <c r="AP416" i="11"/>
  <c r="U416" i="11" s="1"/>
  <c r="AP412" i="11"/>
  <c r="U412" i="11" s="1"/>
  <c r="AP408" i="11"/>
  <c r="AP404" i="11"/>
  <c r="U404" i="11" s="1"/>
  <c r="AP400" i="11"/>
  <c r="U400" i="11" s="1"/>
  <c r="AP396" i="11"/>
  <c r="U396" i="11" s="1"/>
  <c r="AP392" i="11"/>
  <c r="U392" i="11" s="1"/>
  <c r="AP388" i="11"/>
  <c r="U388" i="11" s="1"/>
  <c r="AP384" i="11"/>
  <c r="U384" i="11" s="1"/>
  <c r="AP380" i="11"/>
  <c r="U380" i="11" s="1"/>
  <c r="AP376" i="11"/>
  <c r="AP372" i="11"/>
  <c r="U372" i="11" s="1"/>
  <c r="AP368" i="11"/>
  <c r="U368" i="11" s="1"/>
  <c r="AP364" i="11"/>
  <c r="U364" i="11" s="1"/>
  <c r="AP360" i="11"/>
  <c r="U360" i="11" s="1"/>
  <c r="AP356" i="11"/>
  <c r="AP352" i="11"/>
  <c r="U352" i="11" s="1"/>
  <c r="AP348" i="11"/>
  <c r="U348" i="11" s="1"/>
  <c r="AP344" i="11"/>
  <c r="AP340" i="11"/>
  <c r="AP336" i="11"/>
  <c r="U336" i="11" s="1"/>
  <c r="AP332" i="11"/>
  <c r="U332" i="11" s="1"/>
  <c r="AP328" i="11"/>
  <c r="U328" i="11" s="1"/>
  <c r="AP324" i="11"/>
  <c r="AP320" i="11"/>
  <c r="U320" i="11" s="1"/>
  <c r="AP316" i="11"/>
  <c r="U316" i="11" s="1"/>
  <c r="AP312" i="11"/>
  <c r="U312" i="11" s="1"/>
  <c r="AP308" i="11"/>
  <c r="AP304" i="11"/>
  <c r="AP300" i="11"/>
  <c r="U300" i="11" s="1"/>
  <c r="AP296" i="11"/>
  <c r="U296" i="11" s="1"/>
  <c r="AP292" i="11"/>
  <c r="U292" i="11" s="1"/>
  <c r="AP288" i="11"/>
  <c r="AP284" i="11"/>
  <c r="U284" i="11" s="1"/>
  <c r="AP280" i="11"/>
  <c r="AP276" i="11"/>
  <c r="AP637" i="11"/>
  <c r="U637" i="11" s="1"/>
  <c r="AP633" i="11"/>
  <c r="U633" i="11" s="1"/>
  <c r="AP629" i="11"/>
  <c r="U629" i="11" s="1"/>
  <c r="AP625" i="11"/>
  <c r="AP621" i="11"/>
  <c r="U621" i="11" s="1"/>
  <c r="AP617" i="11"/>
  <c r="U617" i="11" s="1"/>
  <c r="AP613" i="11"/>
  <c r="U613" i="11" s="1"/>
  <c r="AP609" i="11"/>
  <c r="AP605" i="11"/>
  <c r="U605" i="11" s="1"/>
  <c r="AP601" i="11"/>
  <c r="U601" i="11" s="1"/>
  <c r="AP597" i="11"/>
  <c r="U597" i="11" s="1"/>
  <c r="AP593" i="11"/>
  <c r="AP589" i="11"/>
  <c r="U589" i="11" s="1"/>
  <c r="AP585" i="11"/>
  <c r="U585" i="11" s="1"/>
  <c r="AP581" i="11"/>
  <c r="AP577" i="11"/>
  <c r="AP573" i="11"/>
  <c r="U573" i="11" s="1"/>
  <c r="AP569" i="11"/>
  <c r="U569" i="11" s="1"/>
  <c r="AP565" i="11"/>
  <c r="AP561" i="11"/>
  <c r="AP557" i="11"/>
  <c r="U557" i="11" s="1"/>
  <c r="AP553" i="11"/>
  <c r="U553" i="11" s="1"/>
  <c r="AP549" i="11"/>
  <c r="U549" i="11" s="1"/>
  <c r="AP545" i="11"/>
  <c r="AP541" i="11"/>
  <c r="U541" i="11" s="1"/>
  <c r="AP537" i="11"/>
  <c r="U537" i="11" s="1"/>
  <c r="AP533" i="11"/>
  <c r="U533" i="11" s="1"/>
  <c r="AP529" i="11"/>
  <c r="AP525" i="11"/>
  <c r="U525" i="11" s="1"/>
  <c r="AP521" i="11"/>
  <c r="U521" i="11" s="1"/>
  <c r="AP517" i="11"/>
  <c r="U517" i="11" s="1"/>
  <c r="AP513" i="11"/>
  <c r="AP509" i="11"/>
  <c r="U509" i="11" s="1"/>
  <c r="AP505" i="11"/>
  <c r="U505" i="11" s="1"/>
  <c r="AP501" i="11"/>
  <c r="U501" i="11" s="1"/>
  <c r="AP497" i="11"/>
  <c r="AP493" i="11"/>
  <c r="U493" i="11" s="1"/>
  <c r="AP489" i="11"/>
  <c r="U489" i="11" s="1"/>
  <c r="AP485" i="11"/>
  <c r="AP481" i="11"/>
  <c r="AP477" i="11"/>
  <c r="U477" i="11" s="1"/>
  <c r="AP473" i="11"/>
  <c r="U473" i="11" s="1"/>
  <c r="AP469" i="11"/>
  <c r="U469" i="11" s="1"/>
  <c r="AP465" i="11"/>
  <c r="AP461" i="11"/>
  <c r="U461" i="11" s="1"/>
  <c r="AP457" i="11"/>
  <c r="U457" i="11" s="1"/>
  <c r="AP453" i="11"/>
  <c r="AP449" i="11"/>
  <c r="AP445" i="11"/>
  <c r="U445" i="11" s="1"/>
  <c r="AP441" i="11"/>
  <c r="U441" i="11" s="1"/>
  <c r="AP439" i="11"/>
  <c r="U439" i="11" s="1"/>
  <c r="AP435" i="11"/>
  <c r="AP431" i="11"/>
  <c r="U431" i="11" s="1"/>
  <c r="AP427" i="11"/>
  <c r="U427" i="11" s="1"/>
  <c r="AP423" i="11"/>
  <c r="U423" i="11" s="1"/>
  <c r="AP419" i="11"/>
  <c r="AP415" i="11"/>
  <c r="U415" i="11" s="1"/>
  <c r="AP411" i="11"/>
  <c r="U411" i="11" s="1"/>
  <c r="AP407" i="11"/>
  <c r="U407" i="11" s="1"/>
  <c r="AP403" i="11"/>
  <c r="U403" i="11" s="1"/>
  <c r="AP399" i="11"/>
  <c r="U399" i="11" s="1"/>
  <c r="AP395" i="11"/>
  <c r="U395" i="11" s="1"/>
  <c r="AP391" i="11"/>
  <c r="AP387" i="11"/>
  <c r="AP383" i="11"/>
  <c r="U383" i="11" s="1"/>
  <c r="AP379" i="11"/>
  <c r="U379" i="11" s="1"/>
  <c r="AP375" i="11"/>
  <c r="U375" i="11" s="1"/>
  <c r="AP371" i="11"/>
  <c r="U371" i="11" s="1"/>
  <c r="AP367" i="11"/>
  <c r="U367" i="11" s="1"/>
  <c r="AP363" i="11"/>
  <c r="U363" i="11" s="1"/>
  <c r="AP359" i="11"/>
  <c r="AP355" i="11"/>
  <c r="AP351" i="11"/>
  <c r="U351" i="11" s="1"/>
  <c r="AP347" i="11"/>
  <c r="AP343" i="11"/>
  <c r="AP339" i="11"/>
  <c r="U339" i="11" s="1"/>
  <c r="AP335" i="11"/>
  <c r="U335" i="11" s="1"/>
  <c r="AP331" i="11"/>
  <c r="AP327" i="11"/>
  <c r="AP323" i="11"/>
  <c r="AP319" i="11"/>
  <c r="U319" i="11" s="1"/>
  <c r="AP315" i="11"/>
  <c r="U315" i="11" s="1"/>
  <c r="AP311" i="11"/>
  <c r="U311" i="11" s="1"/>
  <c r="AP307" i="11"/>
  <c r="U307" i="11" s="1"/>
  <c r="AP303" i="11"/>
  <c r="U303" i="11" s="1"/>
  <c r="AP299" i="11"/>
  <c r="AP295" i="11"/>
  <c r="AP291" i="11"/>
  <c r="AP287" i="11"/>
  <c r="U287" i="11" s="1"/>
  <c r="AP283" i="11"/>
  <c r="U283" i="11" s="1"/>
  <c r="AP279" i="11"/>
  <c r="AP275" i="11"/>
  <c r="AP271" i="11"/>
  <c r="U271" i="11" s="1"/>
  <c r="AP267" i="11"/>
  <c r="U267" i="11" s="1"/>
  <c r="AP263" i="11"/>
  <c r="AP259" i="11"/>
  <c r="AP255" i="11"/>
  <c r="AP251" i="11"/>
  <c r="U251" i="11" s="1"/>
  <c r="AP247" i="11"/>
  <c r="AP243" i="11"/>
  <c r="AP239" i="11"/>
  <c r="U239" i="11" s="1"/>
  <c r="AP235" i="11"/>
  <c r="AP231" i="11"/>
  <c r="AP227" i="11"/>
  <c r="AP223" i="11"/>
  <c r="U223" i="11" s="1"/>
  <c r="AP219" i="11"/>
  <c r="U219" i="11" s="1"/>
  <c r="AP215" i="11"/>
  <c r="AP211" i="11"/>
  <c r="AP207" i="11"/>
  <c r="U207" i="11" s="1"/>
  <c r="AP203" i="11"/>
  <c r="U203" i="11" s="1"/>
  <c r="AP199" i="11"/>
  <c r="AP195" i="11"/>
  <c r="AP191" i="11"/>
  <c r="AP187" i="11"/>
  <c r="U187" i="11" s="1"/>
  <c r="AP183" i="11"/>
  <c r="AP179" i="11"/>
  <c r="AP175" i="11"/>
  <c r="U175" i="11" s="1"/>
  <c r="AP171" i="11"/>
  <c r="AP167" i="11"/>
  <c r="AP163" i="11"/>
  <c r="AP159" i="11"/>
  <c r="U159" i="11" s="1"/>
  <c r="AP155" i="11"/>
  <c r="U155" i="11" s="1"/>
  <c r="AP151" i="11"/>
  <c r="AP147" i="11"/>
  <c r="AP143" i="11"/>
  <c r="U143" i="11" s="1"/>
  <c r="AP139" i="11"/>
  <c r="U139" i="11" s="1"/>
  <c r="AP135" i="11"/>
  <c r="AP131" i="11"/>
  <c r="AP127" i="11"/>
  <c r="AP123" i="11"/>
  <c r="U123" i="11" s="1"/>
  <c r="AP119" i="11"/>
  <c r="AP115" i="11"/>
  <c r="U115" i="11" s="1"/>
  <c r="AP111" i="11"/>
  <c r="U111" i="11" s="1"/>
  <c r="AP107" i="11"/>
  <c r="U107" i="11" s="1"/>
  <c r="AP103" i="11"/>
  <c r="AP99" i="11"/>
  <c r="AP95" i="11"/>
  <c r="U95" i="11" s="1"/>
  <c r="AP91" i="11"/>
  <c r="U91" i="11" s="1"/>
  <c r="AP87" i="11"/>
  <c r="AP83" i="11"/>
  <c r="AP79" i="11"/>
  <c r="U79" i="11" s="1"/>
  <c r="AP75" i="11"/>
  <c r="U75" i="11" s="1"/>
  <c r="AP71" i="11"/>
  <c r="AP67" i="11"/>
  <c r="AP63" i="11"/>
  <c r="U63" i="11" s="1"/>
  <c r="AP59" i="11"/>
  <c r="U59" i="11" s="1"/>
  <c r="AP55" i="11"/>
  <c r="AP51" i="11"/>
  <c r="U51" i="11" s="1"/>
  <c r="AP47" i="11"/>
  <c r="U47" i="11" s="1"/>
  <c r="AP43" i="11"/>
  <c r="AP39" i="11"/>
  <c r="AP35" i="11"/>
  <c r="AP31" i="11"/>
  <c r="U31" i="11" s="1"/>
  <c r="AP27" i="11"/>
  <c r="U27" i="11" s="1"/>
  <c r="AP23" i="11"/>
  <c r="AP19" i="11"/>
  <c r="AP15" i="11"/>
  <c r="AP11" i="11"/>
  <c r="U11" i="11" s="1"/>
  <c r="AP272" i="11"/>
  <c r="AP268" i="11"/>
  <c r="AP264" i="11"/>
  <c r="U264" i="11" s="1"/>
  <c r="AP260" i="11"/>
  <c r="U260" i="11" s="1"/>
  <c r="AP256" i="11"/>
  <c r="AO252" i="11"/>
  <c r="AP252" i="11"/>
  <c r="U252" i="11" s="1"/>
  <c r="AP248" i="11"/>
  <c r="U248" i="11" s="1"/>
  <c r="AP244" i="11"/>
  <c r="U244" i="11" s="1"/>
  <c r="AP240" i="11"/>
  <c r="AP236" i="11"/>
  <c r="U236" i="11" s="1"/>
  <c r="AP232" i="11"/>
  <c r="U232" i="11" s="1"/>
  <c r="AP228" i="11"/>
  <c r="AP224" i="11"/>
  <c r="U224" i="11" s="1"/>
  <c r="AP220" i="11"/>
  <c r="U220" i="11" s="1"/>
  <c r="AP216" i="11"/>
  <c r="U216" i="11" s="1"/>
  <c r="AP212" i="11"/>
  <c r="U212" i="11" s="1"/>
  <c r="AP208" i="11"/>
  <c r="AP204" i="11"/>
  <c r="U204" i="11" s="1"/>
  <c r="AP200" i="11"/>
  <c r="U200" i="11" s="1"/>
  <c r="AP196" i="11"/>
  <c r="AP192" i="11"/>
  <c r="AP188" i="11"/>
  <c r="AP184" i="11"/>
  <c r="U184" i="11" s="1"/>
  <c r="AO182" i="11"/>
  <c r="AP180" i="11"/>
  <c r="U180" i="11" s="1"/>
  <c r="AP176" i="11"/>
  <c r="U176" i="11" s="1"/>
  <c r="AP172" i="11"/>
  <c r="U172" i="11" s="1"/>
  <c r="AP168" i="11"/>
  <c r="AP164" i="11"/>
  <c r="AP160" i="11"/>
  <c r="U160" i="11" s="1"/>
  <c r="AP156" i="11"/>
  <c r="U156" i="11" s="1"/>
  <c r="AP152" i="11"/>
  <c r="AP148" i="11"/>
  <c r="AP144" i="11"/>
  <c r="AP140" i="11"/>
  <c r="U140" i="11" s="1"/>
  <c r="AP136" i="11"/>
  <c r="U136" i="11" s="1"/>
  <c r="AP132" i="11"/>
  <c r="AP128" i="11"/>
  <c r="U128" i="11" s="1"/>
  <c r="AP124" i="11"/>
  <c r="AP120" i="11"/>
  <c r="AP116" i="11"/>
  <c r="U116" i="11" s="1"/>
  <c r="AP112" i="11"/>
  <c r="U112" i="11" s="1"/>
  <c r="AP108" i="11"/>
  <c r="U108" i="11" s="1"/>
  <c r="AP104" i="11"/>
  <c r="AP100" i="11"/>
  <c r="AP96" i="11"/>
  <c r="U96" i="11" s="1"/>
  <c r="AP92" i="11"/>
  <c r="AP88" i="11"/>
  <c r="U88" i="11" s="1"/>
  <c r="AP84" i="11"/>
  <c r="AP80" i="11"/>
  <c r="AP76" i="11"/>
  <c r="U76" i="11" s="1"/>
  <c r="AP72" i="11"/>
  <c r="U72" i="11" s="1"/>
  <c r="AP68" i="11"/>
  <c r="U68" i="11" s="1"/>
  <c r="AP64" i="11"/>
  <c r="U64" i="11" s="1"/>
  <c r="AP60" i="11"/>
  <c r="AP56" i="11"/>
  <c r="U56" i="11" s="1"/>
  <c r="AP52" i="11"/>
  <c r="U52" i="11" s="1"/>
  <c r="AP48" i="11"/>
  <c r="AP44" i="11"/>
  <c r="U44" i="11" s="1"/>
  <c r="AP40" i="11"/>
  <c r="U40" i="11" s="1"/>
  <c r="AP36" i="11"/>
  <c r="AP32" i="11"/>
  <c r="U32" i="11" s="1"/>
  <c r="AP28" i="11"/>
  <c r="U28" i="11" s="1"/>
  <c r="AO26" i="11"/>
  <c r="AP24" i="11"/>
  <c r="U24" i="11" s="1"/>
  <c r="AP20" i="11"/>
  <c r="AP16" i="11"/>
  <c r="U16" i="11" s="1"/>
  <c r="AP12" i="11"/>
  <c r="U12" i="11" s="1"/>
  <c r="AP8" i="11"/>
  <c r="U8" i="11" s="1"/>
  <c r="T14" i="11"/>
  <c r="T16" i="11"/>
  <c r="T19" i="11"/>
  <c r="T37" i="11"/>
  <c r="T38" i="11"/>
  <c r="T40" i="11"/>
  <c r="T43" i="11"/>
  <c r="T60" i="11"/>
  <c r="T63" i="11"/>
  <c r="T74" i="11"/>
  <c r="T77" i="11"/>
  <c r="T80" i="11"/>
  <c r="T81" i="11"/>
  <c r="T82" i="11"/>
  <c r="T83" i="11"/>
  <c r="T104" i="11"/>
  <c r="T107" i="11"/>
  <c r="T114" i="11"/>
  <c r="T121" i="11"/>
  <c r="T124" i="11"/>
  <c r="T126" i="11"/>
  <c r="T127" i="11"/>
  <c r="T144" i="11"/>
  <c r="T147" i="11"/>
  <c r="T150" i="11"/>
  <c r="T168" i="11"/>
  <c r="T171" i="11"/>
  <c r="T173" i="11"/>
  <c r="T177" i="11"/>
  <c r="T178" i="11"/>
  <c r="T186" i="11"/>
  <c r="T188" i="11"/>
  <c r="T191" i="11"/>
  <c r="T208" i="11"/>
  <c r="T209" i="11"/>
  <c r="T211" i="11"/>
  <c r="T224" i="11"/>
  <c r="T226" i="11"/>
  <c r="T234" i="11"/>
  <c r="T235" i="11"/>
  <c r="T240" i="11"/>
  <c r="T245" i="11"/>
  <c r="T255" i="11"/>
  <c r="T256" i="11"/>
  <c r="T258" i="11"/>
  <c r="T265" i="11"/>
  <c r="T272" i="11"/>
  <c r="T275" i="11"/>
  <c r="T288" i="11"/>
  <c r="T289" i="11"/>
  <c r="T290" i="11"/>
  <c r="T294" i="11"/>
  <c r="T299" i="11"/>
  <c r="T304" i="11"/>
  <c r="T315" i="11"/>
  <c r="T325" i="11"/>
  <c r="T326" i="11"/>
  <c r="T331" i="11"/>
  <c r="T341" i="11"/>
  <c r="T347" i="11"/>
  <c r="T350" i="11"/>
  <c r="T362" i="11"/>
  <c r="T363" i="11"/>
  <c r="T369" i="11"/>
  <c r="T378" i="11"/>
  <c r="T379" i="11"/>
  <c r="T395" i="11"/>
  <c r="T406" i="11"/>
  <c r="T411" i="11"/>
  <c r="T413" i="11"/>
  <c r="T425" i="11"/>
  <c r="T427" i="11"/>
  <c r="T434" i="11"/>
  <c r="T442" i="11"/>
  <c r="T443" i="11"/>
  <c r="T453" i="11"/>
  <c r="T459" i="11"/>
  <c r="T462" i="11"/>
  <c r="T481" i="11"/>
  <c r="T486" i="11"/>
  <c r="T502" i="11"/>
  <c r="T506" i="11"/>
  <c r="T509" i="11"/>
  <c r="T521" i="11"/>
  <c r="T525" i="11"/>
  <c r="T530" i="11"/>
  <c r="T545" i="11"/>
  <c r="T550" i="11"/>
  <c r="T554" i="11"/>
  <c r="T577" i="11"/>
  <c r="T578" i="11"/>
  <c r="T581" i="11"/>
  <c r="T590" i="11"/>
  <c r="T606" i="11"/>
  <c r="T613" i="11"/>
  <c r="T622" i="11"/>
  <c r="T633" i="11"/>
  <c r="AO5" i="11"/>
  <c r="AP437" i="11"/>
  <c r="U437" i="11" s="1"/>
  <c r="AP433" i="11"/>
  <c r="U433" i="11" s="1"/>
  <c r="AP429" i="11"/>
  <c r="U429" i="11" s="1"/>
  <c r="AP425" i="11"/>
  <c r="U425" i="11" s="1"/>
  <c r="AP421" i="11"/>
  <c r="U421" i="11" s="1"/>
  <c r="AP417" i="11"/>
  <c r="U417" i="11" s="1"/>
  <c r="AP413" i="11"/>
  <c r="U413" i="11" s="1"/>
  <c r="AP409" i="11"/>
  <c r="U409" i="11" s="1"/>
  <c r="AP405" i="11"/>
  <c r="U405" i="11" s="1"/>
  <c r="AP401" i="11"/>
  <c r="U401" i="11" s="1"/>
  <c r="AP397" i="11"/>
  <c r="U397" i="11" s="1"/>
  <c r="AP393" i="11"/>
  <c r="U393" i="11" s="1"/>
  <c r="AP389" i="11"/>
  <c r="U389" i="11" s="1"/>
  <c r="AP385" i="11"/>
  <c r="U385" i="11" s="1"/>
  <c r="AP381" i="11"/>
  <c r="U381" i="11" s="1"/>
  <c r="AP377" i="11"/>
  <c r="U377" i="11" s="1"/>
  <c r="AP373" i="11"/>
  <c r="U373" i="11" s="1"/>
  <c r="AP369" i="11"/>
  <c r="U369" i="11" s="1"/>
  <c r="AP365" i="11"/>
  <c r="AP361" i="11"/>
  <c r="U361" i="11" s="1"/>
  <c r="AP357" i="11"/>
  <c r="U357" i="11" s="1"/>
  <c r="AP353" i="11"/>
  <c r="AP349" i="11"/>
  <c r="AP345" i="11"/>
  <c r="U345" i="11" s="1"/>
  <c r="AP341" i="11"/>
  <c r="U341" i="11" s="1"/>
  <c r="AP337" i="11"/>
  <c r="U337" i="11" s="1"/>
  <c r="AP333" i="11"/>
  <c r="U333" i="11" s="1"/>
  <c r="AP329" i="11"/>
  <c r="AP325" i="11"/>
  <c r="U325" i="11" s="1"/>
  <c r="AP321" i="11"/>
  <c r="AP317" i="11"/>
  <c r="AP313" i="11"/>
  <c r="AP309" i="11"/>
  <c r="U309" i="11" s="1"/>
  <c r="AP305" i="11"/>
  <c r="U305" i="11" s="1"/>
  <c r="AP301" i="11"/>
  <c r="U301" i="11" s="1"/>
  <c r="AP297" i="11"/>
  <c r="U297" i="11" s="1"/>
  <c r="AP293" i="11"/>
  <c r="U293" i="11" s="1"/>
  <c r="AP289" i="11"/>
  <c r="U289" i="11" s="1"/>
  <c r="AP285" i="11"/>
  <c r="AP281" i="11"/>
  <c r="AP277" i="11"/>
  <c r="AP273" i="11"/>
  <c r="AP269" i="11"/>
  <c r="U269" i="11" s="1"/>
  <c r="AP265" i="11"/>
  <c r="U265" i="11" s="1"/>
  <c r="AP261" i="11"/>
  <c r="U261" i="11" s="1"/>
  <c r="AP257" i="11"/>
  <c r="U257" i="11" s="1"/>
  <c r="AP253" i="11"/>
  <c r="AP249" i="11"/>
  <c r="AP245" i="11"/>
  <c r="U245" i="11" s="1"/>
  <c r="AP241" i="11"/>
  <c r="U241" i="11" s="1"/>
  <c r="AP237" i="11"/>
  <c r="AP233" i="11"/>
  <c r="U233" i="11" s="1"/>
  <c r="AP229" i="11"/>
  <c r="AP225" i="11"/>
  <c r="U225" i="11" s="1"/>
  <c r="AP221" i="11"/>
  <c r="AP217" i="11"/>
  <c r="AP213" i="11"/>
  <c r="U213" i="11" s="1"/>
  <c r="AP209" i="11"/>
  <c r="U209" i="11" s="1"/>
  <c r="AP205" i="11"/>
  <c r="AP201" i="11"/>
  <c r="U201" i="11" s="1"/>
  <c r="AP197" i="11"/>
  <c r="U197" i="11" s="1"/>
  <c r="AP193" i="11"/>
  <c r="U193" i="11" s="1"/>
  <c r="AP189" i="11"/>
  <c r="AP185" i="11"/>
  <c r="AP181" i="11"/>
  <c r="AP177" i="11"/>
  <c r="U177" i="11" s="1"/>
  <c r="AP173" i="11"/>
  <c r="AP169" i="11"/>
  <c r="U169" i="11" s="1"/>
  <c r="AP165" i="11"/>
  <c r="U165" i="11" s="1"/>
  <c r="AP161" i="11"/>
  <c r="U161" i="11" s="1"/>
  <c r="AP157" i="11"/>
  <c r="AP153" i="11"/>
  <c r="AP149" i="11"/>
  <c r="U149" i="11" s="1"/>
  <c r="AP145" i="11"/>
  <c r="AP141" i="11"/>
  <c r="U141" i="11" s="1"/>
  <c r="AP137" i="11"/>
  <c r="U137" i="11" s="1"/>
  <c r="AP133" i="11"/>
  <c r="U133" i="11" s="1"/>
  <c r="AP129" i="11"/>
  <c r="U129" i="11" s="1"/>
  <c r="AP125" i="11"/>
  <c r="AP121" i="11"/>
  <c r="AP117" i="11"/>
  <c r="AP113" i="11"/>
  <c r="U113" i="11" s="1"/>
  <c r="AP109" i="11"/>
  <c r="AP105" i="11"/>
  <c r="U105" i="11" s="1"/>
  <c r="AP101" i="11"/>
  <c r="U101" i="11" s="1"/>
  <c r="AP97" i="11"/>
  <c r="U97" i="11" s="1"/>
  <c r="AP93" i="11"/>
  <c r="U93" i="11" s="1"/>
  <c r="AP89" i="11"/>
  <c r="AP85" i="11"/>
  <c r="U85" i="11" s="1"/>
  <c r="AP81" i="11"/>
  <c r="U81" i="11" s="1"/>
  <c r="AP77" i="11"/>
  <c r="U77" i="11" s="1"/>
  <c r="AP73" i="11"/>
  <c r="AP69" i="11"/>
  <c r="U69" i="11" s="1"/>
  <c r="AP65" i="11"/>
  <c r="U65" i="11" s="1"/>
  <c r="AP61" i="11"/>
  <c r="AP57" i="11"/>
  <c r="U57" i="11" s="1"/>
  <c r="AP53" i="11"/>
  <c r="AP49" i="11"/>
  <c r="U49" i="11" s="1"/>
  <c r="AP45" i="11"/>
  <c r="AP41" i="11"/>
  <c r="AP37" i="11"/>
  <c r="U37" i="11" s="1"/>
  <c r="AP33" i="11"/>
  <c r="U33" i="11" s="1"/>
  <c r="AP29" i="11"/>
  <c r="U29" i="11" s="1"/>
  <c r="AP25" i="11"/>
  <c r="AP21" i="11"/>
  <c r="U21" i="11" s="1"/>
  <c r="AP17" i="11"/>
  <c r="AP13" i="11"/>
  <c r="U13" i="11" s="1"/>
  <c r="AP9" i="11"/>
  <c r="AP6" i="11"/>
  <c r="F8" i="14"/>
  <c r="B8" i="14"/>
  <c r="C42" i="12"/>
  <c r="D41" i="12" s="1"/>
  <c r="U834" i="11"/>
  <c r="AO558" i="11"/>
  <c r="U214" i="11"/>
  <c r="AO110" i="11"/>
  <c r="U1952" i="11"/>
  <c r="U1741" i="11"/>
  <c r="AO1211" i="11"/>
  <c r="U1202" i="11"/>
  <c r="AO1106" i="11"/>
  <c r="AO1082" i="11"/>
  <c r="AO1061" i="11"/>
  <c r="AO1050" i="11"/>
  <c r="AO1034" i="11"/>
  <c r="AO1018" i="11"/>
  <c r="AO986" i="11"/>
  <c r="AO966" i="11"/>
  <c r="AO918" i="11"/>
  <c r="AO910" i="11"/>
  <c r="AO858" i="11"/>
  <c r="AO850" i="11"/>
  <c r="U842" i="11"/>
  <c r="AO834" i="11"/>
  <c r="AO830" i="11"/>
  <c r="AO818" i="11"/>
  <c r="AO814" i="11"/>
  <c r="U810" i="11"/>
  <c r="AO802" i="11"/>
  <c r="AO798" i="11"/>
  <c r="AO786" i="11"/>
  <c r="AO746" i="11"/>
  <c r="AO730" i="11"/>
  <c r="AO714" i="11"/>
  <c r="AO616" i="11"/>
  <c r="AO360" i="11"/>
  <c r="AO24" i="11"/>
  <c r="T7" i="11"/>
  <c r="T9" i="11"/>
  <c r="T17" i="11"/>
  <c r="T18" i="11"/>
  <c r="T20" i="11"/>
  <c r="T23" i="11"/>
  <c r="T25" i="11"/>
  <c r="T26" i="11"/>
  <c r="T33" i="11"/>
  <c r="T34" i="11"/>
  <c r="T36" i="11"/>
  <c r="T39" i="11"/>
  <c r="T41" i="11"/>
  <c r="T45" i="11"/>
  <c r="AO586" i="11"/>
  <c r="AO442" i="11"/>
  <c r="AO422" i="11"/>
  <c r="AO406" i="11"/>
  <c r="AO394" i="11"/>
  <c r="AO378" i="11"/>
  <c r="AO374" i="11"/>
  <c r="AO362" i="11"/>
  <c r="AO358" i="11"/>
  <c r="AO346" i="11"/>
  <c r="AO338" i="11"/>
  <c r="U334" i="11"/>
  <c r="AO330" i="11"/>
  <c r="AO322" i="11"/>
  <c r="AO302" i="11"/>
  <c r="AO294" i="11"/>
  <c r="AO282" i="11"/>
  <c r="AO278" i="11"/>
  <c r="AO274" i="11"/>
  <c r="AO258" i="11"/>
  <c r="AO254" i="11"/>
  <c r="AO238" i="11"/>
  <c r="AO230" i="11"/>
  <c r="AO222" i="11"/>
  <c r="AO218" i="11"/>
  <c r="AO214" i="11"/>
  <c r="AO210" i="11"/>
  <c r="U206" i="11"/>
  <c r="AO178" i="11"/>
  <c r="AO174" i="11"/>
  <c r="AO154" i="11"/>
  <c r="AO150" i="11"/>
  <c r="AO146" i="11"/>
  <c r="U142" i="11"/>
  <c r="U138" i="11"/>
  <c r="AO134" i="11"/>
  <c r="AO126" i="11"/>
  <c r="AO114" i="11"/>
  <c r="AO102" i="11"/>
  <c r="AO90" i="11"/>
  <c r="AO86" i="11"/>
  <c r="AO82" i="11"/>
  <c r="AO78" i="11"/>
  <c r="AO70" i="11"/>
  <c r="AO62" i="11"/>
  <c r="AO50" i="11"/>
  <c r="AO37" i="11"/>
  <c r="AO34" i="11"/>
  <c r="AO30" i="11"/>
  <c r="AO18" i="11"/>
  <c r="AO14" i="11"/>
  <c r="AO1604" i="11"/>
  <c r="AO960" i="11"/>
  <c r="T50" i="11"/>
  <c r="T52" i="11"/>
  <c r="T53" i="11"/>
  <c r="T54" i="11"/>
  <c r="T55" i="11"/>
  <c r="T61" i="11"/>
  <c r="T68" i="11"/>
  <c r="T69" i="11"/>
  <c r="T70" i="11"/>
  <c r="T71" i="11"/>
  <c r="T73" i="11"/>
  <c r="T78" i="11"/>
  <c r="U78" i="11" s="1"/>
  <c r="T84" i="11"/>
  <c r="T85" i="11"/>
  <c r="T86" i="11"/>
  <c r="T87" i="11"/>
  <c r="T89" i="11"/>
  <c r="T100" i="11"/>
  <c r="T101" i="11"/>
  <c r="T103" i="11"/>
  <c r="T106" i="11"/>
  <c r="U106" i="11" s="1"/>
  <c r="T109" i="11"/>
  <c r="T116" i="11"/>
  <c r="T117" i="11"/>
  <c r="T119" i="11"/>
  <c r="T122" i="11"/>
  <c r="T125" i="11"/>
  <c r="T129" i="11"/>
  <c r="T132" i="11"/>
  <c r="T135" i="11"/>
  <c r="T142" i="11"/>
  <c r="T145" i="11"/>
  <c r="T148" i="11"/>
  <c r="T151" i="11"/>
  <c r="T153" i="11"/>
  <c r="T157" i="11"/>
  <c r="T158" i="11"/>
  <c r="T164" i="11"/>
  <c r="T165" i="11"/>
  <c r="T167" i="11"/>
  <c r="T170" i="11"/>
  <c r="U170" i="11" s="1"/>
  <c r="T180" i="11"/>
  <c r="T181" i="11"/>
  <c r="T183" i="11"/>
  <c r="T189" i="11"/>
  <c r="T190" i="11"/>
  <c r="T196" i="11"/>
  <c r="T197" i="11"/>
  <c r="T199" i="11"/>
  <c r="T202" i="11"/>
  <c r="T205" i="11"/>
  <c r="T215" i="11"/>
  <c r="T221" i="11"/>
  <c r="T222" i="11"/>
  <c r="T225" i="11"/>
  <c r="T229" i="11"/>
  <c r="T231" i="11"/>
  <c r="T238" i="11"/>
  <c r="T247" i="11"/>
  <c r="T249" i="11"/>
  <c r="T253" i="11"/>
  <c r="T254" i="11"/>
  <c r="T263" i="11"/>
  <c r="T270" i="11"/>
  <c r="T273" i="11"/>
  <c r="T277" i="11"/>
  <c r="T279" i="11"/>
  <c r="T282" i="11"/>
  <c r="T285" i="11"/>
  <c r="T295" i="11"/>
  <c r="T297" i="11"/>
  <c r="T302" i="11"/>
  <c r="T317" i="11"/>
  <c r="T318" i="11"/>
  <c r="T321" i="11"/>
  <c r="T329" i="11"/>
  <c r="T330" i="11"/>
  <c r="T346" i="11"/>
  <c r="T349" i="11"/>
  <c r="T353" i="11"/>
  <c r="T365" i="11"/>
  <c r="T370" i="11"/>
  <c r="T373" i="11"/>
  <c r="T381" i="11"/>
  <c r="T382" i="11"/>
  <c r="T389" i="11"/>
  <c r="T390" i="11"/>
  <c r="T397" i="11"/>
  <c r="T405" i="11"/>
  <c r="T409" i="11"/>
  <c r="T426" i="11"/>
  <c r="T433" i="11"/>
  <c r="T441" i="11"/>
  <c r="T449" i="11"/>
  <c r="T457" i="11"/>
  <c r="T465" i="11"/>
  <c r="T470" i="11"/>
  <c r="T473" i="11"/>
  <c r="T485" i="11"/>
  <c r="T489" i="11"/>
  <c r="T505" i="11"/>
  <c r="T513" i="11"/>
  <c r="T537" i="11"/>
  <c r="T557" i="11"/>
  <c r="T573" i="11"/>
  <c r="T597" i="11"/>
  <c r="T621" i="11"/>
  <c r="T637" i="11"/>
  <c r="T665" i="11"/>
  <c r="T681" i="11"/>
  <c r="T709" i="11"/>
  <c r="T733" i="11"/>
  <c r="T757" i="11"/>
  <c r="T777" i="11"/>
  <c r="T801" i="11"/>
  <c r="T829" i="11"/>
  <c r="T849" i="11"/>
  <c r="T873" i="11"/>
  <c r="T893" i="11"/>
  <c r="T909" i="11"/>
  <c r="T925" i="11"/>
  <c r="T941" i="11"/>
  <c r="T965" i="11"/>
  <c r="T989" i="11"/>
  <c r="T1009" i="11"/>
  <c r="T1037" i="11"/>
  <c r="T1065" i="11"/>
  <c r="T1089" i="11"/>
  <c r="T1109" i="11"/>
  <c r="T1133" i="11"/>
  <c r="T1161" i="11"/>
  <c r="T1185" i="11"/>
  <c r="T1205" i="11"/>
  <c r="T1225" i="11"/>
  <c r="T1245" i="11"/>
  <c r="T1269" i="11"/>
  <c r="T1293" i="11"/>
  <c r="T1313" i="11"/>
  <c r="T1333" i="11"/>
  <c r="T1349" i="11"/>
  <c r="T1377" i="11"/>
  <c r="T1397" i="11"/>
  <c r="T1425" i="11"/>
  <c r="T1441" i="11"/>
  <c r="T1465" i="11"/>
  <c r="T1489" i="11"/>
  <c r="T1517" i="11"/>
  <c r="T1541" i="11"/>
  <c r="T1557" i="11"/>
  <c r="T1581" i="11"/>
  <c r="T1597" i="11"/>
  <c r="T1621" i="11"/>
  <c r="T1641" i="11"/>
  <c r="T1669" i="11"/>
  <c r="T1693" i="11"/>
  <c r="T1721" i="11"/>
  <c r="T1741" i="11"/>
  <c r="T1761" i="11"/>
  <c r="T1781" i="11"/>
  <c r="T1801" i="11"/>
  <c r="T1829" i="11"/>
  <c r="T1857" i="11"/>
  <c r="T1881" i="11"/>
  <c r="T1897" i="11"/>
  <c r="T1917" i="11"/>
  <c r="T1945" i="11"/>
  <c r="T1973" i="11"/>
  <c r="T1997" i="11"/>
  <c r="D8" i="14"/>
  <c r="C110" i="12"/>
  <c r="D108" i="12" s="1"/>
  <c r="N180" i="12" s="1"/>
  <c r="C27" i="12"/>
  <c r="C78" i="12"/>
  <c r="D77" i="12" s="1"/>
  <c r="AO6" i="11"/>
  <c r="C90" i="12"/>
  <c r="D87" i="12" s="1"/>
  <c r="T6" i="11"/>
  <c r="A8" i="14"/>
  <c r="AO22" i="11"/>
  <c r="U86" i="11"/>
  <c r="AO1258" i="11"/>
  <c r="U1258" i="11"/>
  <c r="AO1138" i="11"/>
  <c r="AO882" i="11"/>
  <c r="AO826" i="11"/>
  <c r="AO782" i="11"/>
  <c r="AO698" i="11"/>
  <c r="AO570" i="11"/>
  <c r="AO546" i="11"/>
  <c r="AO514" i="11"/>
  <c r="AO486" i="11"/>
  <c r="AO458" i="11"/>
  <c r="U458" i="11"/>
  <c r="AO434" i="11"/>
  <c r="AO410" i="11"/>
  <c r="U370" i="11"/>
  <c r="AO370" i="11"/>
  <c r="AO342" i="11"/>
  <c r="U342" i="11"/>
  <c r="AO318" i="11"/>
  <c r="AO290" i="11"/>
  <c r="AO246" i="11"/>
  <c r="AO166" i="11"/>
  <c r="AO130" i="11"/>
  <c r="AO94" i="11"/>
  <c r="AO74" i="11"/>
  <c r="AO54" i="11"/>
  <c r="AO38" i="11"/>
  <c r="U38" i="11"/>
  <c r="AO794" i="11"/>
  <c r="AO170" i="11"/>
  <c r="AO66" i="11"/>
  <c r="AO142" i="11"/>
  <c r="AO474" i="11"/>
  <c r="AO870" i="11"/>
  <c r="AO10" i="11"/>
  <c r="AO630" i="11"/>
  <c r="AO1996" i="11"/>
  <c r="AO1978" i="11"/>
  <c r="AO1829" i="11"/>
  <c r="U1805" i="11"/>
  <c r="AO1765" i="11"/>
  <c r="U1689" i="11"/>
  <c r="U1677" i="11"/>
  <c r="AO1672" i="11"/>
  <c r="AO1669" i="11"/>
  <c r="U1631" i="11"/>
  <c r="U1625" i="11"/>
  <c r="AO1605" i="11"/>
  <c r="U1581" i="11"/>
  <c r="U1561" i="11"/>
  <c r="AO1548" i="11"/>
  <c r="AO1541" i="11"/>
  <c r="U1519" i="11"/>
  <c r="AO1509" i="11"/>
  <c r="U1497" i="11"/>
  <c r="U1485" i="11"/>
  <c r="AO1477" i="11"/>
  <c r="AO1445" i="11"/>
  <c r="U1433" i="11"/>
  <c r="AO1413" i="11"/>
  <c r="U1389" i="11"/>
  <c r="AO1384" i="11"/>
  <c r="AO1381" i="11"/>
  <c r="U1369" i="11"/>
  <c r="AO1010" i="11"/>
  <c r="AO770" i="11"/>
  <c r="AO642" i="11"/>
  <c r="AO614" i="11"/>
  <c r="AO390" i="11"/>
  <c r="AO314" i="11"/>
  <c r="U270" i="11"/>
  <c r="AO270" i="11"/>
  <c r="AO190" i="11"/>
  <c r="AO138" i="11"/>
  <c r="AO46" i="11"/>
  <c r="AO118" i="11"/>
  <c r="AO194" i="11"/>
  <c r="AO186" i="11"/>
  <c r="AO106" i="11"/>
  <c r="AO98" i="11"/>
  <c r="AO226" i="11"/>
  <c r="AO402" i="11"/>
  <c r="AO502" i="11"/>
  <c r="U1992" i="11"/>
  <c r="AO1982" i="11"/>
  <c r="AO1887" i="11"/>
  <c r="U1875" i="11"/>
  <c r="U1869" i="11"/>
  <c r="AO1787" i="11"/>
  <c r="AO1775" i="11"/>
  <c r="AO1701" i="11"/>
  <c r="AO122" i="11"/>
  <c r="U102" i="11"/>
  <c r="U150" i="11"/>
  <c r="AO206" i="11"/>
  <c r="AO334" i="11"/>
  <c r="AO530" i="11"/>
  <c r="AO674" i="11"/>
  <c r="AO1349" i="11"/>
  <c r="U1325" i="11"/>
  <c r="AO1317" i="11"/>
  <c r="U1305" i="11"/>
  <c r="U1300" i="11"/>
  <c r="AO1300" i="11"/>
  <c r="AO1285" i="11"/>
  <c r="U1261" i="11"/>
  <c r="AO1253" i="11"/>
  <c r="U1241" i="11"/>
  <c r="AO1221" i="11"/>
  <c r="U1197" i="11"/>
  <c r="AO1189" i="11"/>
  <c r="U1177" i="11"/>
  <c r="AO1157" i="11"/>
  <c r="AO1141" i="11"/>
  <c r="U1128" i="11"/>
  <c r="AO1125" i="11"/>
  <c r="U1117" i="11"/>
  <c r="U1113" i="11"/>
  <c r="AO1109" i="11"/>
  <c r="AO1093" i="11"/>
  <c r="AO1091" i="11"/>
  <c r="U1087" i="11"/>
  <c r="U1057" i="11"/>
  <c r="U1053" i="11"/>
  <c r="U1049" i="11"/>
  <c r="U1044" i="11"/>
  <c r="AO1029" i="11"/>
  <c r="U985" i="11"/>
  <c r="AO973" i="11"/>
  <c r="U933" i="11"/>
  <c r="U921" i="11"/>
  <c r="U857" i="11"/>
  <c r="AO845" i="11"/>
  <c r="U825" i="11"/>
  <c r="U788" i="11"/>
  <c r="AO589" i="11"/>
  <c r="AO505" i="11"/>
  <c r="AO205" i="11"/>
  <c r="AO121" i="11"/>
  <c r="AO1933" i="11"/>
  <c r="C31" i="12"/>
  <c r="AO761" i="11"/>
  <c r="AO717" i="11"/>
  <c r="AO633" i="11"/>
  <c r="AO591" i="11"/>
  <c r="AO461" i="11"/>
  <c r="AO377" i="11"/>
  <c r="AO333" i="11"/>
  <c r="AO249" i="11"/>
  <c r="AO111" i="11"/>
  <c r="AO77" i="11"/>
  <c r="U1538" i="11"/>
  <c r="C32" i="12"/>
  <c r="C72" i="12"/>
  <c r="D69" i="12" s="1"/>
  <c r="C117" i="12"/>
  <c r="D115" i="12" s="1"/>
  <c r="O180" i="12" s="1"/>
  <c r="C28" i="12"/>
  <c r="C124" i="12"/>
  <c r="C96" i="12"/>
  <c r="D93" i="12" s="1"/>
  <c r="L179" i="12" s="1"/>
  <c r="C84" i="12"/>
  <c r="D83" i="12" s="1"/>
  <c r="C131" i="12"/>
  <c r="D129" i="12" s="1"/>
  <c r="Q180" i="12" s="1"/>
  <c r="C103" i="12"/>
  <c r="D102" i="12" s="1"/>
  <c r="M181" i="12" s="1"/>
  <c r="AO1219" i="11"/>
  <c r="AO33" i="11"/>
  <c r="AO1212" i="11"/>
  <c r="AO1207" i="11"/>
  <c r="U1203" i="11"/>
  <c r="AO1203" i="11"/>
  <c r="AO1200" i="11"/>
  <c r="AO1195" i="11"/>
  <c r="AO1192" i="11"/>
  <c r="U1192" i="11"/>
  <c r="U1191" i="11"/>
  <c r="AO1191" i="11"/>
  <c r="U1188" i="11"/>
  <c r="AO1188" i="11"/>
  <c r="AO1187" i="11"/>
  <c r="U1184" i="11"/>
  <c r="AO1184" i="11"/>
  <c r="AO1175" i="11"/>
  <c r="AO1172" i="11"/>
  <c r="AO1164" i="11"/>
  <c r="U1160" i="11"/>
  <c r="AO1160" i="11"/>
  <c r="U1159" i="11"/>
  <c r="AO1159" i="11"/>
  <c r="AO1156" i="11"/>
  <c r="AO1155" i="11"/>
  <c r="AO1152" i="11"/>
  <c r="U1151" i="11"/>
  <c r="AO1151" i="11"/>
  <c r="AO1148" i="11"/>
  <c r="AO1147" i="11"/>
  <c r="AO1144" i="11"/>
  <c r="AO1143" i="11"/>
  <c r="U1140" i="11"/>
  <c r="AO1140" i="11"/>
  <c r="AO1136" i="11"/>
  <c r="AO1132" i="11"/>
  <c r="U1131" i="11"/>
  <c r="AO1131" i="11"/>
  <c r="AO1127" i="11"/>
  <c r="U1124" i="11"/>
  <c r="AO1124" i="11"/>
  <c r="AO1108" i="11"/>
  <c r="AO1103" i="11"/>
  <c r="AO1088" i="11"/>
  <c r="AO1084" i="11"/>
  <c r="AO1083" i="11"/>
  <c r="AO1080" i="11"/>
  <c r="U1077" i="11"/>
  <c r="AO1077" i="11"/>
  <c r="AO1076" i="11"/>
  <c r="AO1072" i="11"/>
  <c r="AO1069" i="11"/>
  <c r="AO1063" i="11"/>
  <c r="U1060" i="11"/>
  <c r="AO1060" i="11"/>
  <c r="AO1056" i="11"/>
  <c r="AO1055" i="11"/>
  <c r="AO1040" i="11"/>
  <c r="AO1037" i="11"/>
  <c r="AO1020" i="11"/>
  <c r="AO1016" i="11"/>
  <c r="U1013" i="11"/>
  <c r="AO1013" i="11"/>
  <c r="AO1011" i="11"/>
  <c r="AO1007" i="11"/>
  <c r="AO1004" i="11"/>
  <c r="AO1000" i="11"/>
  <c r="U997" i="11"/>
  <c r="AO997" i="11"/>
  <c r="AO991" i="11"/>
  <c r="AO989" i="11"/>
  <c r="U989" i="11"/>
  <c r="AO983" i="11"/>
  <c r="U981" i="11"/>
  <c r="AO981" i="11"/>
  <c r="AO967" i="11"/>
  <c r="AO965" i="11"/>
  <c r="AO963" i="11"/>
  <c r="AO959" i="11"/>
  <c r="U959" i="11"/>
  <c r="AO956" i="11"/>
  <c r="AO951" i="11"/>
  <c r="U949" i="11"/>
  <c r="AO949" i="11"/>
  <c r="AO948" i="11"/>
  <c r="AO947" i="11"/>
  <c r="AO944" i="11"/>
  <c r="AO943" i="11"/>
  <c r="AO940" i="11"/>
  <c r="AO936" i="11"/>
  <c r="U932" i="11"/>
  <c r="AO932" i="11"/>
  <c r="AO931" i="11"/>
  <c r="AO928" i="11"/>
  <c r="AO925" i="11"/>
  <c r="AO919" i="11"/>
  <c r="U917" i="11"/>
  <c r="AO917" i="11"/>
  <c r="AO912" i="11"/>
  <c r="AO909" i="11"/>
  <c r="U903" i="11"/>
  <c r="AO903" i="11"/>
  <c r="U901" i="11"/>
  <c r="AO901" i="11"/>
  <c r="AO900" i="11"/>
  <c r="AO899" i="11"/>
  <c r="AO896" i="11"/>
  <c r="AO895" i="11"/>
  <c r="U895" i="11"/>
  <c r="AO892" i="11"/>
  <c r="AO891" i="11"/>
  <c r="AO888" i="11"/>
  <c r="AO887" i="11"/>
  <c r="U885" i="11"/>
  <c r="AO885" i="11"/>
  <c r="AO884" i="11"/>
  <c r="AO883" i="11"/>
  <c r="AO880" i="11"/>
  <c r="AO877" i="11"/>
  <c r="AO876" i="11"/>
  <c r="AO875" i="11"/>
  <c r="AO871" i="11"/>
  <c r="AO869" i="11"/>
  <c r="U868" i="11"/>
  <c r="AO868" i="11"/>
  <c r="AO867" i="11"/>
  <c r="AO864" i="11"/>
  <c r="AO861" i="11"/>
  <c r="AO856" i="11"/>
  <c r="AO853" i="11"/>
  <c r="U852" i="11"/>
  <c r="AO852" i="11"/>
  <c r="AO848" i="11"/>
  <c r="AO847" i="11"/>
  <c r="AO840" i="11"/>
  <c r="U837" i="11"/>
  <c r="AO837" i="11"/>
  <c r="AO836" i="11"/>
  <c r="AO835" i="11"/>
  <c r="AO832" i="11"/>
  <c r="AO823" i="11"/>
  <c r="U820" i="11"/>
  <c r="AO820" i="11"/>
  <c r="AO815" i="11"/>
  <c r="AO808" i="11"/>
  <c r="U808" i="11"/>
  <c r="AO807" i="11"/>
  <c r="U804" i="11"/>
  <c r="AO804" i="11"/>
  <c r="AO801" i="11"/>
  <c r="AO799" i="11"/>
  <c r="U796" i="11"/>
  <c r="AO796" i="11"/>
  <c r="AO793" i="11"/>
  <c r="U793" i="11"/>
  <c r="AO791" i="11"/>
  <c r="U787" i="11"/>
  <c r="AO787" i="11"/>
  <c r="AO783" i="11"/>
  <c r="AO779" i="11"/>
  <c r="AO775" i="11"/>
  <c r="AO771" i="11"/>
  <c r="AO767" i="11"/>
  <c r="U767" i="11"/>
  <c r="AO765" i="11"/>
  <c r="U765" i="11"/>
  <c r="AO764" i="11"/>
  <c r="AO760" i="11"/>
  <c r="AO759" i="11"/>
  <c r="AO755" i="11"/>
  <c r="AO751" i="11"/>
  <c r="AO747" i="11"/>
  <c r="AO743" i="11"/>
  <c r="AO739" i="11"/>
  <c r="AO735" i="11"/>
  <c r="U735" i="11"/>
  <c r="AO731" i="11"/>
  <c r="AO728" i="11"/>
  <c r="U728" i="11"/>
  <c r="AO724" i="11"/>
  <c r="AO721" i="11"/>
  <c r="U721" i="11"/>
  <c r="AO719" i="11"/>
  <c r="AO715" i="11"/>
  <c r="AO711" i="11"/>
  <c r="U709" i="11"/>
  <c r="AO709" i="11"/>
  <c r="AO707" i="11"/>
  <c r="U703" i="11"/>
  <c r="AO703" i="11"/>
  <c r="AO699" i="11"/>
  <c r="AO696" i="11"/>
  <c r="U693" i="11"/>
  <c r="AO693" i="11"/>
  <c r="AO691" i="11"/>
  <c r="AO689" i="11"/>
  <c r="AO687" i="11"/>
  <c r="AO684" i="11"/>
  <c r="U683" i="11"/>
  <c r="AO683" i="11"/>
  <c r="AO680" i="11"/>
  <c r="U676" i="11"/>
  <c r="AO676" i="11"/>
  <c r="U672" i="11"/>
  <c r="AO672" i="11"/>
  <c r="U668" i="11"/>
  <c r="AO668" i="11"/>
  <c r="AO667" i="11"/>
  <c r="AO663" i="11"/>
  <c r="U659" i="11"/>
  <c r="AO659" i="11"/>
  <c r="AO657" i="11"/>
  <c r="AO653" i="11"/>
  <c r="AO649" i="11"/>
  <c r="AO648" i="11"/>
  <c r="AO644" i="11"/>
  <c r="AO641" i="11"/>
  <c r="AO640" i="11"/>
  <c r="AO637" i="11"/>
  <c r="AO635" i="11"/>
  <c r="AO632" i="11"/>
  <c r="U628" i="11"/>
  <c r="AO628" i="11"/>
  <c r="AO625" i="11"/>
  <c r="U625" i="11"/>
  <c r="AO623" i="11"/>
  <c r="AO620" i="11"/>
  <c r="AO617" i="11"/>
  <c r="AO615" i="11"/>
  <c r="AO612" i="11"/>
  <c r="AO608" i="11"/>
  <c r="AO605" i="11"/>
  <c r="AO603" i="11"/>
  <c r="AO599" i="11"/>
  <c r="AO597" i="11"/>
  <c r="AO595" i="11"/>
  <c r="AO585" i="11"/>
  <c r="AO584" i="11"/>
  <c r="AO580" i="11"/>
  <c r="AO576" i="11"/>
  <c r="AO572" i="11"/>
  <c r="AO568" i="11"/>
  <c r="U565" i="11"/>
  <c r="AO565" i="11"/>
  <c r="AO563" i="11"/>
  <c r="AO559" i="11"/>
  <c r="AO557" i="11"/>
  <c r="U555" i="11"/>
  <c r="AO555" i="11"/>
  <c r="AO553" i="11"/>
  <c r="AO551" i="11"/>
  <c r="AO547" i="11"/>
  <c r="AO543" i="11"/>
  <c r="AO539" i="11"/>
  <c r="AO528" i="11"/>
  <c r="AO527" i="11"/>
  <c r="U523" i="11"/>
  <c r="AO523" i="11"/>
  <c r="AO521" i="11"/>
  <c r="AO517" i="11"/>
  <c r="AO513" i="11"/>
  <c r="U513" i="11"/>
  <c r="AO512" i="11"/>
  <c r="AO509" i="11"/>
  <c r="AO508" i="11"/>
  <c r="AO504" i="11"/>
  <c r="AO500" i="11"/>
  <c r="AO499" i="11"/>
  <c r="AO495" i="11"/>
  <c r="U491" i="11"/>
  <c r="AO491" i="11"/>
  <c r="AO489" i="11"/>
  <c r="U485" i="11"/>
  <c r="AO485" i="11"/>
  <c r="AO481" i="11"/>
  <c r="U481" i="11"/>
  <c r="AO479" i="11"/>
  <c r="AO476" i="11"/>
  <c r="AO472" i="11"/>
  <c r="AO468" i="11"/>
  <c r="AO460" i="11"/>
  <c r="AO457" i="11"/>
  <c r="AO455" i="11"/>
  <c r="AO452" i="11"/>
  <c r="AO451" i="11"/>
  <c r="AO447" i="11"/>
  <c r="AO443" i="11"/>
  <c r="AO439" i="11"/>
  <c r="AO437" i="11"/>
  <c r="AO433" i="11"/>
  <c r="AO429" i="11"/>
  <c r="AO427" i="11"/>
  <c r="AO417" i="11"/>
  <c r="AO416" i="11"/>
  <c r="AO412" i="11"/>
  <c r="AO408" i="11"/>
  <c r="U408" i="11"/>
  <c r="AO405" i="11"/>
  <c r="AO403" i="11"/>
  <c r="AO400" i="11"/>
  <c r="AO396" i="11"/>
  <c r="AO393" i="11"/>
  <c r="U391" i="11"/>
  <c r="AO391" i="11"/>
  <c r="U387" i="11"/>
  <c r="AO387" i="11"/>
  <c r="AO385" i="11"/>
  <c r="AO383" i="11"/>
  <c r="AO381" i="11"/>
  <c r="AO379" i="11"/>
  <c r="AO375" i="11"/>
  <c r="AO371" i="11"/>
  <c r="AO369" i="11"/>
  <c r="AO367" i="11"/>
  <c r="AO364" i="11"/>
  <c r="AO363" i="11"/>
  <c r="U359" i="11"/>
  <c r="AO359" i="11"/>
  <c r="AO357" i="11"/>
  <c r="AO353" i="11"/>
  <c r="AO349" i="11"/>
  <c r="AO347" i="11"/>
  <c r="AO344" i="11"/>
  <c r="U344" i="11"/>
  <c r="AO341" i="11"/>
  <c r="AO339" i="11"/>
  <c r="AO336" i="11"/>
  <c r="AO335" i="11"/>
  <c r="AO331" i="11"/>
  <c r="AO329" i="11"/>
  <c r="AO325" i="11"/>
  <c r="AO321" i="11"/>
  <c r="AO317" i="11"/>
  <c r="AO316" i="11"/>
  <c r="AO312" i="11"/>
  <c r="AO309" i="11"/>
  <c r="AO307" i="11"/>
  <c r="AO301" i="11"/>
  <c r="AO292" i="11"/>
  <c r="AO288" i="11"/>
  <c r="AO284" i="11"/>
  <c r="AO283" i="11"/>
  <c r="AO279" i="11"/>
  <c r="AO276" i="11"/>
  <c r="U276" i="11"/>
  <c r="AO273" i="11"/>
  <c r="AO269" i="11"/>
  <c r="AO267" i="11"/>
  <c r="AO264" i="11"/>
  <c r="AO261" i="11"/>
  <c r="U259" i="11"/>
  <c r="AO259" i="11"/>
  <c r="AO245" i="11"/>
  <c r="AO244" i="11"/>
  <c r="AO240" i="11"/>
  <c r="AO239" i="11"/>
  <c r="AO235" i="11"/>
  <c r="U231" i="11"/>
  <c r="AO231" i="11"/>
  <c r="AO229" i="11"/>
  <c r="AO225" i="11"/>
  <c r="AO221" i="11"/>
  <c r="AO220" i="11"/>
  <c r="AO216" i="11"/>
  <c r="AO212" i="11"/>
  <c r="AO201" i="11"/>
  <c r="U199" i="11"/>
  <c r="AO199" i="11"/>
  <c r="AO196" i="11"/>
  <c r="AO193" i="11"/>
  <c r="AO191" i="11"/>
  <c r="AO187" i="11"/>
  <c r="AO184" i="11"/>
  <c r="AO180" i="11"/>
  <c r="AO177" i="11"/>
  <c r="AO175" i="11"/>
  <c r="AO172" i="11"/>
  <c r="AO171" i="11"/>
  <c r="AO168" i="11"/>
  <c r="AO164" i="11"/>
  <c r="AO161" i="11"/>
  <c r="AO159" i="11"/>
  <c r="AO155" i="11"/>
  <c r="AO151" i="11"/>
  <c r="AO149" i="11"/>
  <c r="AO145" i="11"/>
  <c r="AO144" i="11"/>
  <c r="AO141" i="11"/>
  <c r="AO139" i="11"/>
  <c r="AO136" i="11"/>
  <c r="AO132" i="11"/>
  <c r="U131" i="11"/>
  <c r="AO131" i="11"/>
  <c r="AO127" i="11"/>
  <c r="AO119" i="11"/>
  <c r="AO117" i="11"/>
  <c r="AO115" i="11"/>
  <c r="AO113" i="11"/>
  <c r="AO109" i="11"/>
  <c r="AO105" i="11"/>
  <c r="AO104" i="11"/>
  <c r="AO100" i="11"/>
  <c r="AO96" i="11"/>
  <c r="AO93" i="11"/>
  <c r="AO91" i="11"/>
  <c r="AO87" i="11"/>
  <c r="AO73" i="11"/>
  <c r="AO69" i="11"/>
  <c r="U67" i="11"/>
  <c r="AO67" i="11"/>
  <c r="AO64" i="11"/>
  <c r="AO60" i="11"/>
  <c r="AO57" i="11"/>
  <c r="AO55" i="11"/>
  <c r="AO51" i="11"/>
  <c r="AO49" i="11"/>
  <c r="AO47" i="11"/>
  <c r="AO44" i="11"/>
  <c r="AO41" i="11"/>
  <c r="U39" i="11"/>
  <c r="AO39" i="11"/>
  <c r="AO31" i="11"/>
  <c r="AO29" i="11"/>
  <c r="AO27" i="11"/>
  <c r="AO20" i="11"/>
  <c r="AO15" i="11"/>
  <c r="AO9" i="11"/>
  <c r="AO421" i="11"/>
  <c r="AO933" i="11"/>
  <c r="AO1331" i="11"/>
  <c r="AO704" i="11"/>
  <c r="AO1044" i="11"/>
  <c r="U1384" i="11"/>
  <c r="AO1311" i="11"/>
  <c r="AO763" i="11"/>
  <c r="AO2002" i="11"/>
  <c r="AO1999" i="11"/>
  <c r="U1998" i="11"/>
  <c r="AO1998" i="11"/>
  <c r="AO1991" i="11"/>
  <c r="AO1986" i="11"/>
  <c r="U1975" i="11"/>
  <c r="AO1975" i="11"/>
  <c r="AO1971" i="11"/>
  <c r="AO1966" i="11"/>
  <c r="U1966" i="11"/>
  <c r="AO1962" i="11"/>
  <c r="U1959" i="11"/>
  <c r="AO1959" i="11"/>
  <c r="AO1958" i="11"/>
  <c r="AO1955" i="11"/>
  <c r="U1954" i="11"/>
  <c r="AO1954" i="11"/>
  <c r="U1951" i="11"/>
  <c r="AO1951" i="11"/>
  <c r="AO1947" i="11"/>
  <c r="U1942" i="11"/>
  <c r="AO1942" i="11"/>
  <c r="AO1938" i="11"/>
  <c r="U1938" i="11"/>
  <c r="AO1934" i="11"/>
  <c r="AO1931" i="11"/>
  <c r="AO1930" i="11"/>
  <c r="U1927" i="11"/>
  <c r="AO1927" i="11"/>
  <c r="AO1926" i="11"/>
  <c r="AO1923" i="11"/>
  <c r="AO1922" i="11"/>
  <c r="AO1919" i="11"/>
  <c r="U1919" i="11"/>
  <c r="AO1918" i="11"/>
  <c r="AO1915" i="11"/>
  <c r="U1915" i="11"/>
  <c r="AO1907" i="11"/>
  <c r="U1902" i="11"/>
  <c r="AO1902" i="11"/>
  <c r="AO1898" i="11"/>
  <c r="AO1894" i="11"/>
  <c r="U1891" i="11"/>
  <c r="AO1891" i="11"/>
  <c r="U1882" i="11"/>
  <c r="AO1882" i="11"/>
  <c r="U1879" i="11"/>
  <c r="AO1879" i="11"/>
  <c r="AO1872" i="11"/>
  <c r="U1871" i="11"/>
  <c r="AO1871" i="11"/>
  <c r="AO1868" i="11"/>
  <c r="AO1863" i="11"/>
  <c r="AO1859" i="11"/>
  <c r="U1859" i="11"/>
  <c r="AO1856" i="11"/>
  <c r="AO1847" i="11"/>
  <c r="AO1843" i="11"/>
  <c r="AO1840" i="11"/>
  <c r="AO1836" i="11"/>
  <c r="AO1831" i="11"/>
  <c r="AO1827" i="11"/>
  <c r="AO1824" i="11"/>
  <c r="AO1823" i="11"/>
  <c r="U1823" i="11"/>
  <c r="AO1820" i="11"/>
  <c r="U1820" i="11"/>
  <c r="AO1819" i="11"/>
  <c r="AO1815" i="11"/>
  <c r="U1815" i="11"/>
  <c r="AO1812" i="11"/>
  <c r="U1812" i="11"/>
  <c r="AO1811" i="11"/>
  <c r="AO1808" i="11"/>
  <c r="AO1807" i="11"/>
  <c r="U1807" i="11"/>
  <c r="AO1804" i="11"/>
  <c r="AO1803" i="11"/>
  <c r="U1803" i="11"/>
  <c r="AO1800" i="11"/>
  <c r="AO1796" i="11"/>
  <c r="AO1791" i="11"/>
  <c r="AO1784" i="11"/>
  <c r="AO1783" i="11"/>
  <c r="U1780" i="11"/>
  <c r="AO1780" i="11"/>
  <c r="AO1779" i="11"/>
  <c r="AO1772" i="11"/>
  <c r="AO1763" i="11"/>
  <c r="U1759" i="11"/>
  <c r="AO1759" i="11"/>
  <c r="AO1756" i="11"/>
  <c r="U1756" i="11"/>
  <c r="AO1752" i="11"/>
  <c r="AO1748" i="11"/>
  <c r="U1748" i="11"/>
  <c r="U1743" i="11"/>
  <c r="AO1743" i="11"/>
  <c r="U1739" i="11"/>
  <c r="AO1739" i="11"/>
  <c r="AO1736" i="11"/>
  <c r="AO1732" i="11"/>
  <c r="U1732" i="11"/>
  <c r="AO1727" i="11"/>
  <c r="AO1720" i="11"/>
  <c r="AO1715" i="11"/>
  <c r="AO1711" i="11"/>
  <c r="U1711" i="11"/>
  <c r="AO1707" i="11"/>
  <c r="AO1703" i="11"/>
  <c r="AO1700" i="11"/>
  <c r="U1700" i="11"/>
  <c r="AO1699" i="11"/>
  <c r="AO1696" i="11"/>
  <c r="U1696" i="11"/>
  <c r="AO1688" i="11"/>
  <c r="AO1683" i="11"/>
  <c r="AO1676" i="11"/>
  <c r="U1675" i="11"/>
  <c r="AO1675" i="11"/>
  <c r="AO1667" i="11"/>
  <c r="AO1663" i="11"/>
  <c r="AO1660" i="11"/>
  <c r="AO1659" i="11"/>
  <c r="AO1656" i="11"/>
  <c r="AO1651" i="11"/>
  <c r="AO1648" i="11"/>
  <c r="U1648" i="11"/>
  <c r="AO1643" i="11"/>
  <c r="U1640" i="11"/>
  <c r="AO1640" i="11"/>
  <c r="AO1636" i="11"/>
  <c r="U1636" i="11"/>
  <c r="U1635" i="11"/>
  <c r="AO1635" i="11"/>
  <c r="AO1632" i="11"/>
  <c r="AO1624" i="11"/>
  <c r="AO1619" i="11"/>
  <c r="AO1615" i="11"/>
  <c r="AO1612" i="11"/>
  <c r="AO1607" i="11"/>
  <c r="AO1603" i="11"/>
  <c r="U1600" i="11"/>
  <c r="AO1600" i="11"/>
  <c r="AO1599" i="11"/>
  <c r="AO1596" i="11"/>
  <c r="U1596" i="11"/>
  <c r="AO1595" i="11"/>
  <c r="AO1592" i="11"/>
  <c r="AO1588" i="11"/>
  <c r="U1588" i="11"/>
  <c r="AO1579" i="11"/>
  <c r="AO1575" i="11"/>
  <c r="AO1572" i="11"/>
  <c r="U1572" i="11"/>
  <c r="AO1571" i="11"/>
  <c r="AO1568" i="11"/>
  <c r="U1568" i="11"/>
  <c r="AO1567" i="11"/>
  <c r="U1567" i="11"/>
  <c r="U1564" i="11"/>
  <c r="AO1564" i="11"/>
  <c r="AO1563" i="11"/>
  <c r="AO1560" i="11"/>
  <c r="U1556" i="11"/>
  <c r="AO1556" i="11"/>
  <c r="AO1551" i="11"/>
  <c r="U1539" i="11"/>
  <c r="AO1539" i="11"/>
  <c r="AO1536" i="11"/>
  <c r="AO1535" i="11"/>
  <c r="U1532" i="11"/>
  <c r="AO1532" i="11"/>
  <c r="AO1528" i="11"/>
  <c r="AO1524" i="11"/>
  <c r="U1524" i="11"/>
  <c r="AO1520" i="11"/>
  <c r="AO1516" i="11"/>
  <c r="AO1515" i="11"/>
  <c r="U1512" i="11"/>
  <c r="AO1512" i="11"/>
  <c r="AO1511" i="11"/>
  <c r="U1508" i="11"/>
  <c r="AO1508" i="11"/>
  <c r="AO1507" i="11"/>
  <c r="AO1504" i="11"/>
  <c r="U1504" i="11"/>
  <c r="U1503" i="11"/>
  <c r="AO1503" i="11"/>
  <c r="AO1500" i="11"/>
  <c r="U1500" i="11"/>
  <c r="AO1499" i="11"/>
  <c r="AO1496" i="11"/>
  <c r="AO1492" i="11"/>
  <c r="U1492" i="11"/>
  <c r="AO1487" i="11"/>
  <c r="AO1483" i="11"/>
  <c r="U1483" i="11"/>
  <c r="AO1475" i="11"/>
  <c r="AO1472" i="11"/>
  <c r="AO1468" i="11"/>
  <c r="AO1464" i="11"/>
  <c r="AO1463" i="11"/>
  <c r="AO1460" i="11"/>
  <c r="U1460" i="11"/>
  <c r="AO1459" i="11"/>
  <c r="AO1456" i="11"/>
  <c r="AO1455" i="11"/>
  <c r="U1455" i="11"/>
  <c r="AO1452" i="11"/>
  <c r="AO1451" i="11"/>
  <c r="AO1448" i="11"/>
  <c r="U1448" i="11"/>
  <c r="U1444" i="11"/>
  <c r="AO1444" i="11"/>
  <c r="AO1439" i="11"/>
  <c r="U1439" i="11"/>
  <c r="AO1432" i="11"/>
  <c r="AO1428" i="11"/>
  <c r="U1428" i="11"/>
  <c r="AO1427" i="11"/>
  <c r="U1424" i="11"/>
  <c r="AO1424" i="11"/>
  <c r="U1423" i="11"/>
  <c r="AO1423" i="11"/>
  <c r="AO1420" i="11"/>
  <c r="U1419" i="11"/>
  <c r="AO1419" i="11"/>
  <c r="AO1416" i="11"/>
  <c r="AO1415" i="11"/>
  <c r="AO1412" i="11"/>
  <c r="U1411" i="11"/>
  <c r="AO1411" i="11"/>
  <c r="AO1408" i="11"/>
  <c r="AO1407" i="11"/>
  <c r="U1404" i="11"/>
  <c r="AO1404" i="11"/>
  <c r="AO1400" i="11"/>
  <c r="AO1396" i="11"/>
  <c r="U1396" i="11"/>
  <c r="AO1388" i="11"/>
  <c r="AO1383" i="11"/>
  <c r="U1380" i="11"/>
  <c r="AO1380" i="11"/>
  <c r="AO1379" i="11"/>
  <c r="AO1376" i="11"/>
  <c r="U1375" i="11"/>
  <c r="AO1375" i="11"/>
  <c r="AO1372" i="11"/>
  <c r="U1372" i="11"/>
  <c r="AO1371" i="11"/>
  <c r="AO1368" i="11"/>
  <c r="AO1363" i="11"/>
  <c r="AO1360" i="11"/>
  <c r="U1359" i="11"/>
  <c r="AO1359" i="11"/>
  <c r="AO1356" i="11"/>
  <c r="U1355" i="11"/>
  <c r="AO1355" i="11"/>
  <c r="AO1352" i="11"/>
  <c r="AO1351" i="11"/>
  <c r="AO1348" i="11"/>
  <c r="AO1343" i="11"/>
  <c r="AO1340" i="11"/>
  <c r="AO1335" i="11"/>
  <c r="U1332" i="11"/>
  <c r="AO1332" i="11"/>
  <c r="AO1323" i="11"/>
  <c r="AO1319" i="11"/>
  <c r="U1316" i="11"/>
  <c r="AO1316" i="11"/>
  <c r="AO1315" i="11"/>
  <c r="AO1308" i="11"/>
  <c r="U1308" i="11"/>
  <c r="AO1307" i="11"/>
  <c r="AO1304" i="11"/>
  <c r="U1304" i="11"/>
  <c r="AO1303" i="11"/>
  <c r="AO1299" i="11"/>
  <c r="U1296" i="11"/>
  <c r="AO1296" i="11"/>
  <c r="AO1295" i="11"/>
  <c r="AO1292" i="11"/>
  <c r="AO1283" i="11"/>
  <c r="AO1280" i="11"/>
  <c r="AO1275" i="11"/>
  <c r="AO1271" i="11"/>
  <c r="U1268" i="11"/>
  <c r="AO1268" i="11"/>
  <c r="AO1260" i="11"/>
  <c r="U1252" i="11"/>
  <c r="AO1252" i="11"/>
  <c r="AO1248" i="11"/>
  <c r="AO1247" i="11"/>
  <c r="AO1244" i="11"/>
  <c r="U1244" i="11"/>
  <c r="AO1243" i="11"/>
  <c r="AO1240" i="11"/>
  <c r="U1240" i="11"/>
  <c r="AO1239" i="11"/>
  <c r="AO1236" i="11"/>
  <c r="AO1235" i="11"/>
  <c r="U1232" i="11"/>
  <c r="AO1232" i="11"/>
  <c r="AO1231" i="11"/>
  <c r="AO1228" i="11"/>
  <c r="AO1227" i="11"/>
  <c r="AO1224" i="11"/>
  <c r="U1220" i="11"/>
  <c r="AO1220" i="11"/>
  <c r="AO1215" i="11"/>
  <c r="U1215" i="11"/>
  <c r="AO1208" i="11"/>
  <c r="U1204" i="11"/>
  <c r="AO1204" i="11"/>
  <c r="AO1199" i="11"/>
  <c r="AO1196" i="11"/>
  <c r="AO1183" i="11"/>
  <c r="U1180" i="11"/>
  <c r="AO1180" i="11"/>
  <c r="AO1179" i="11"/>
  <c r="AO1176" i="11"/>
  <c r="U1176" i="11"/>
  <c r="AO1171" i="11"/>
  <c r="AO1168" i="11"/>
  <c r="AO1167" i="11"/>
  <c r="AO1163" i="11"/>
  <c r="AO1139" i="11"/>
  <c r="AO1135" i="11"/>
  <c r="AO1123" i="11"/>
  <c r="AO1120" i="11"/>
  <c r="AO1119" i="11"/>
  <c r="U1116" i="11"/>
  <c r="AO1116" i="11"/>
  <c r="AO1115" i="11"/>
  <c r="AO1112" i="11"/>
  <c r="U1112" i="11"/>
  <c r="AO1111" i="11"/>
  <c r="U1107" i="11"/>
  <c r="AO1107" i="11"/>
  <c r="AO1104" i="11"/>
  <c r="AO1100" i="11"/>
  <c r="AO1099" i="11"/>
  <c r="AO1096" i="11"/>
  <c r="AO1095" i="11"/>
  <c r="AO1092" i="11"/>
  <c r="AO1079" i="11"/>
  <c r="AO1075" i="11"/>
  <c r="AO1071" i="11"/>
  <c r="AO1068" i="11"/>
  <c r="AO1067" i="11"/>
  <c r="AO1064" i="11"/>
  <c r="U1064" i="11"/>
  <c r="AO1059" i="11"/>
  <c r="U1052" i="11"/>
  <c r="AO1052" i="11"/>
  <c r="AO1051" i="11"/>
  <c r="AO1048" i="11"/>
  <c r="AO1047" i="11"/>
  <c r="U1045" i="11"/>
  <c r="AO1045" i="11"/>
  <c r="AO1043" i="11"/>
  <c r="AO1039" i="11"/>
  <c r="AO1036" i="11"/>
  <c r="AO1035" i="11"/>
  <c r="AO1032" i="11"/>
  <c r="U1031" i="11"/>
  <c r="AO1031" i="11"/>
  <c r="AO1028" i="11"/>
  <c r="AO1027" i="11"/>
  <c r="AO1024" i="11"/>
  <c r="U1023" i="11"/>
  <c r="AO1023" i="11"/>
  <c r="AO1019" i="11"/>
  <c r="AO1015" i="11"/>
  <c r="U1012" i="11"/>
  <c r="AO1012" i="11"/>
  <c r="AO1008" i="11"/>
  <c r="AO1005" i="11"/>
  <c r="AO1003" i="11"/>
  <c r="AO999" i="11"/>
  <c r="U996" i="11"/>
  <c r="AO996" i="11"/>
  <c r="AO995" i="11"/>
  <c r="AO992" i="11"/>
  <c r="U988" i="11"/>
  <c r="AO988" i="11"/>
  <c r="AO987" i="11"/>
  <c r="AO984" i="11"/>
  <c r="AO980" i="11"/>
  <c r="AO979" i="11"/>
  <c r="AO976" i="11"/>
  <c r="AO975" i="11"/>
  <c r="AO972" i="11"/>
  <c r="AO971" i="11"/>
  <c r="AO968" i="11"/>
  <c r="U964" i="11"/>
  <c r="AO964" i="11"/>
  <c r="AO957" i="11"/>
  <c r="U957" i="11"/>
  <c r="AO955" i="11"/>
  <c r="AO952" i="11"/>
  <c r="AO941" i="11"/>
  <c r="U939" i="11"/>
  <c r="AO939" i="11"/>
  <c r="AO927" i="11"/>
  <c r="U924" i="11"/>
  <c r="AO924" i="11"/>
  <c r="AO923" i="11"/>
  <c r="AO920" i="11"/>
  <c r="AO916" i="11"/>
  <c r="U915" i="11"/>
  <c r="AO915" i="11"/>
  <c r="AO911" i="11"/>
  <c r="AO908" i="11"/>
  <c r="AO907" i="11"/>
  <c r="AO904" i="11"/>
  <c r="AO893" i="11"/>
  <c r="U893" i="11"/>
  <c r="AO879" i="11"/>
  <c r="AO863" i="11"/>
  <c r="U860" i="11"/>
  <c r="AO860" i="11"/>
  <c r="AO859" i="11"/>
  <c r="AO855" i="11"/>
  <c r="AO851" i="11"/>
  <c r="AO844" i="11"/>
  <c r="AO843" i="11"/>
  <c r="AO839" i="11"/>
  <c r="AO831" i="11"/>
  <c r="U831" i="11"/>
  <c r="AO829" i="11"/>
  <c r="U829" i="11"/>
  <c r="U828" i="11"/>
  <c r="AO828" i="11"/>
  <c r="AO827" i="11"/>
  <c r="AO824" i="11"/>
  <c r="AO821" i="11"/>
  <c r="AO819" i="11"/>
  <c r="AO816" i="11"/>
  <c r="AO813" i="11"/>
  <c r="AO812" i="11"/>
  <c r="U811" i="11"/>
  <c r="AO811" i="11"/>
  <c r="AO803" i="11"/>
  <c r="AO800" i="11"/>
  <c r="AO797" i="11"/>
  <c r="U797" i="11"/>
  <c r="AO795" i="11"/>
  <c r="AO792" i="11"/>
  <c r="U789" i="11"/>
  <c r="AO789" i="11"/>
  <c r="AO785" i="11"/>
  <c r="AO781" i="11"/>
  <c r="AO776" i="11"/>
  <c r="AO772" i="11"/>
  <c r="AO768" i="11"/>
  <c r="U757" i="11"/>
  <c r="AO757" i="11"/>
  <c r="AO753" i="11"/>
  <c r="AO749" i="11"/>
  <c r="U744" i="11"/>
  <c r="AO744" i="11"/>
  <c r="U740" i="11"/>
  <c r="AO740" i="11"/>
  <c r="AO737" i="11"/>
  <c r="U732" i="11"/>
  <c r="AO732" i="11"/>
  <c r="AO727" i="11"/>
  <c r="AO713" i="11"/>
  <c r="U700" i="11"/>
  <c r="AO700" i="11"/>
  <c r="AO695" i="11"/>
  <c r="U692" i="11"/>
  <c r="AO692" i="11"/>
  <c r="AO688" i="11"/>
  <c r="AO685" i="11"/>
  <c r="AO681" i="11"/>
  <c r="AO679" i="11"/>
  <c r="AO675" i="11"/>
  <c r="AO671" i="11"/>
  <c r="AO664" i="11"/>
  <c r="AO660" i="11"/>
  <c r="AO655" i="11"/>
  <c r="AO651" i="11"/>
  <c r="U645" i="11"/>
  <c r="AO645" i="11"/>
  <c r="AO629" i="11"/>
  <c r="AO624" i="11"/>
  <c r="AO611" i="11"/>
  <c r="AO607" i="11"/>
  <c r="AO601" i="11"/>
  <c r="AO588" i="11"/>
  <c r="AO583" i="11"/>
  <c r="AO579" i="11"/>
  <c r="AO575" i="11"/>
  <c r="AO571" i="11"/>
  <c r="AO567" i="11"/>
  <c r="AO561" i="11"/>
  <c r="U561" i="11"/>
  <c r="AO544" i="11"/>
  <c r="AO540" i="11"/>
  <c r="AO537" i="11"/>
  <c r="AO533" i="11"/>
  <c r="AO531" i="11"/>
  <c r="AO525" i="11"/>
  <c r="AO519" i="11"/>
  <c r="AO515" i="11"/>
  <c r="AO511" i="11"/>
  <c r="AO507" i="11"/>
  <c r="AO503" i="11"/>
  <c r="AO497" i="11"/>
  <c r="U497" i="11"/>
  <c r="AO493" i="11"/>
  <c r="AO488" i="11"/>
  <c r="U488" i="11"/>
  <c r="AO484" i="11"/>
  <c r="AO480" i="11"/>
  <c r="AO475" i="11"/>
  <c r="AO471" i="11"/>
  <c r="AO467" i="11"/>
  <c r="AO464" i="11"/>
  <c r="U459" i="11"/>
  <c r="AO459" i="11"/>
  <c r="AO444" i="11"/>
  <c r="AO441" i="11"/>
  <c r="AO436" i="11"/>
  <c r="AO431" i="11"/>
  <c r="AO428" i="11"/>
  <c r="AO425" i="11"/>
  <c r="AO424" i="11"/>
  <c r="AO420" i="11"/>
  <c r="AO415" i="11"/>
  <c r="AO411" i="11"/>
  <c r="AO407" i="11"/>
  <c r="AO401" i="11"/>
  <c r="AO397" i="11"/>
  <c r="AO392" i="11"/>
  <c r="AO388" i="11"/>
  <c r="AO384" i="11"/>
  <c r="AO380" i="11"/>
  <c r="AO376" i="11"/>
  <c r="U376" i="11"/>
  <c r="AO372" i="11"/>
  <c r="AO368" i="11"/>
  <c r="AO365" i="11"/>
  <c r="U365" i="11"/>
  <c r="AO361" i="11"/>
  <c r="U356" i="11"/>
  <c r="AO356" i="11"/>
  <c r="AO352" i="11"/>
  <c r="AO348" i="11"/>
  <c r="U343" i="11"/>
  <c r="AO343" i="11"/>
  <c r="U327" i="11"/>
  <c r="AO327" i="11"/>
  <c r="U324" i="11"/>
  <c r="AO324" i="11"/>
  <c r="AO320" i="11"/>
  <c r="AO315" i="11"/>
  <c r="AO311" i="11"/>
  <c r="AO305" i="11"/>
  <c r="AO303" i="11"/>
  <c r="AO299" i="11"/>
  <c r="AO296" i="11"/>
  <c r="AO289" i="11"/>
  <c r="AO287" i="11"/>
  <c r="AO281" i="11"/>
  <c r="U281" i="11"/>
  <c r="AO277" i="11"/>
  <c r="AO272" i="11"/>
  <c r="U272" i="11"/>
  <c r="U268" i="11"/>
  <c r="AO268" i="11"/>
  <c r="U263" i="11"/>
  <c r="AO263" i="11"/>
  <c r="AO260" i="11"/>
  <c r="AO257" i="11"/>
  <c r="AO255" i="11"/>
  <c r="AO247" i="11"/>
  <c r="U243" i="11"/>
  <c r="AO243" i="11"/>
  <c r="AO236" i="11"/>
  <c r="AO232" i="11"/>
  <c r="AO228" i="11"/>
  <c r="U228" i="11"/>
  <c r="AO223" i="11"/>
  <c r="AO217" i="11"/>
  <c r="U217" i="11"/>
  <c r="AO213" i="11"/>
  <c r="U211" i="11"/>
  <c r="AO211" i="11"/>
  <c r="AO208" i="11"/>
  <c r="AO203" i="11"/>
  <c r="AO197" i="11"/>
  <c r="U192" i="11"/>
  <c r="AO192" i="11"/>
  <c r="AO189" i="11"/>
  <c r="U189" i="11"/>
  <c r="AO185" i="11"/>
  <c r="U185" i="11"/>
  <c r="AO181" i="11"/>
  <c r="AO176" i="11"/>
  <c r="AO160" i="11"/>
  <c r="AO156" i="11"/>
  <c r="AO152" i="11"/>
  <c r="U152" i="11"/>
  <c r="U147" i="11"/>
  <c r="AO147" i="11"/>
  <c r="AO143" i="11"/>
  <c r="AO137" i="11"/>
  <c r="AO133" i="11"/>
  <c r="AO128" i="11"/>
  <c r="AO125" i="11"/>
  <c r="AO123" i="11"/>
  <c r="U120" i="11"/>
  <c r="AO120" i="11"/>
  <c r="AO116" i="11"/>
  <c r="AO112" i="11"/>
  <c r="AO108" i="11"/>
  <c r="U103" i="11"/>
  <c r="AO103" i="11"/>
  <c r="U99" i="11"/>
  <c r="AO99" i="11"/>
  <c r="AO95" i="11"/>
  <c r="AO89" i="11"/>
  <c r="U89" i="11"/>
  <c r="AO84" i="11"/>
  <c r="AO81" i="11"/>
  <c r="AO80" i="11"/>
  <c r="AO76" i="11"/>
  <c r="AO72" i="11"/>
  <c r="AO68" i="11"/>
  <c r="AO63" i="11"/>
  <c r="AO59" i="11"/>
  <c r="AO53" i="11"/>
  <c r="AO32" i="11"/>
  <c r="AO21" i="11"/>
  <c r="AO16" i="11"/>
  <c r="AO11" i="11"/>
  <c r="AO256" i="11"/>
  <c r="U121" i="11"/>
  <c r="AO293" i="11"/>
  <c r="AO805" i="11"/>
  <c r="U1887" i="11"/>
  <c r="AO1467" i="11"/>
  <c r="AO448" i="11"/>
  <c r="AO788" i="11"/>
  <c r="AO1128" i="11"/>
  <c r="AO1519" i="11"/>
  <c r="AO251" i="11"/>
  <c r="AO935" i="11"/>
  <c r="U1972" i="11"/>
  <c r="U1888" i="11"/>
  <c r="AO1802" i="11"/>
  <c r="AO1797" i="11"/>
  <c r="U1753" i="11"/>
  <c r="U1709" i="11"/>
  <c r="AO2003" i="11"/>
  <c r="AO1995" i="11"/>
  <c r="AO1994" i="11"/>
  <c r="AO1990" i="11"/>
  <c r="U1987" i="11"/>
  <c r="AO1987" i="11"/>
  <c r="U1983" i="11"/>
  <c r="AO1983" i="11"/>
  <c r="U1979" i="11"/>
  <c r="AO1979" i="11"/>
  <c r="U1974" i="11"/>
  <c r="AO1974" i="11"/>
  <c r="AO1970" i="11"/>
  <c r="AO1967" i="11"/>
  <c r="U1967" i="11"/>
  <c r="AO1963" i="11"/>
  <c r="U1950" i="11"/>
  <c r="AO1950" i="11"/>
  <c r="AO1946" i="11"/>
  <c r="U1946" i="11"/>
  <c r="AO1943" i="11"/>
  <c r="U1939" i="11"/>
  <c r="AO1939" i="11"/>
  <c r="AO1935" i="11"/>
  <c r="U1914" i="11"/>
  <c r="AO1914" i="11"/>
  <c r="AO1911" i="11"/>
  <c r="U1910" i="11"/>
  <c r="AO1910" i="11"/>
  <c r="AO1906" i="11"/>
  <c r="AO1903" i="11"/>
  <c r="AO1899" i="11"/>
  <c r="U1895" i="11"/>
  <c r="AO1895" i="11"/>
  <c r="U1890" i="11"/>
  <c r="AO1890" i="11"/>
  <c r="AO1886" i="11"/>
  <c r="AO1883" i="11"/>
  <c r="U1878" i="11"/>
  <c r="AO1878" i="11"/>
  <c r="AO1867" i="11"/>
  <c r="U1867" i="11"/>
  <c r="AO1864" i="11"/>
  <c r="AO1860" i="11"/>
  <c r="U1860" i="11"/>
  <c r="AO1855" i="11"/>
  <c r="AO1852" i="11"/>
  <c r="U1852" i="11"/>
  <c r="AO1851" i="11"/>
  <c r="AO1848" i="11"/>
  <c r="U1844" i="11"/>
  <c r="AO1844" i="11"/>
  <c r="AO1839" i="11"/>
  <c r="AO1835" i="11"/>
  <c r="U1832" i="11"/>
  <c r="AO1832" i="11"/>
  <c r="AO1828" i="11"/>
  <c r="U1828" i="11"/>
  <c r="AO1816" i="11"/>
  <c r="AO1799" i="11"/>
  <c r="AO1795" i="11"/>
  <c r="AO1792" i="11"/>
  <c r="AO1788" i="11"/>
  <c r="U1788" i="11"/>
  <c r="U1776" i="11"/>
  <c r="AO1776" i="11"/>
  <c r="AO1771" i="11"/>
  <c r="AO1768" i="11"/>
  <c r="U1768" i="11"/>
  <c r="AO1767" i="11"/>
  <c r="AO1764" i="11"/>
  <c r="U1764" i="11"/>
  <c r="AO1760" i="11"/>
  <c r="U1760" i="11"/>
  <c r="AO1755" i="11"/>
  <c r="U1751" i="11"/>
  <c r="AO1751" i="11"/>
  <c r="U1747" i="11"/>
  <c r="AO1747" i="11"/>
  <c r="U1744" i="11"/>
  <c r="AO1744" i="11"/>
  <c r="AO1740" i="11"/>
  <c r="AO1735" i="11"/>
  <c r="AO1731" i="11"/>
  <c r="U1728" i="11"/>
  <c r="AO1728" i="11"/>
  <c r="AO1724" i="11"/>
  <c r="U1724" i="11"/>
  <c r="AO1723" i="11"/>
  <c r="U1719" i="11"/>
  <c r="AO1719" i="11"/>
  <c r="AO1716" i="11"/>
  <c r="U1716" i="11"/>
  <c r="AO1712" i="11"/>
  <c r="U1712" i="11"/>
  <c r="AO1708" i="11"/>
  <c r="AO1704" i="11"/>
  <c r="U1704" i="11"/>
  <c r="AO1695" i="11"/>
  <c r="U1695" i="11"/>
  <c r="AO1692" i="11"/>
  <c r="U1692" i="11"/>
  <c r="AO1691" i="11"/>
  <c r="U1687" i="11"/>
  <c r="AO1687" i="11"/>
  <c r="U1684" i="11"/>
  <c r="AO1684" i="11"/>
  <c r="AO1680" i="11"/>
  <c r="U1679" i="11"/>
  <c r="AO1679" i="11"/>
  <c r="AO1671" i="11"/>
  <c r="U1668" i="11"/>
  <c r="AO1668" i="11"/>
  <c r="AO1664" i="11"/>
  <c r="U1655" i="11"/>
  <c r="AO1655" i="11"/>
  <c r="AO1652" i="11"/>
  <c r="AO1647" i="11"/>
  <c r="U1647" i="11"/>
  <c r="AO1644" i="11"/>
  <c r="AO1639" i="11"/>
  <c r="AO1628" i="11"/>
  <c r="U1628" i="11"/>
  <c r="AO1627" i="11"/>
  <c r="U1623" i="11"/>
  <c r="AO1623" i="11"/>
  <c r="U1620" i="11"/>
  <c r="AO1620" i="11"/>
  <c r="AO1616" i="11"/>
  <c r="U1616" i="11"/>
  <c r="U1611" i="11"/>
  <c r="AO1611" i="11"/>
  <c r="AO1608" i="11"/>
  <c r="AO1591" i="11"/>
  <c r="U1591" i="11"/>
  <c r="AO1587" i="11"/>
  <c r="U1587" i="11"/>
  <c r="U1584" i="11"/>
  <c r="AO1584" i="11"/>
  <c r="AO1583" i="11"/>
  <c r="AO1580" i="11"/>
  <c r="AO1576" i="11"/>
  <c r="U1576" i="11"/>
  <c r="AO1559" i="11"/>
  <c r="U1559" i="11"/>
  <c r="U1555" i="11"/>
  <c r="AO1555" i="11"/>
  <c r="AO1552" i="11"/>
  <c r="AO1547" i="11"/>
  <c r="U1547" i="11"/>
  <c r="U1544" i="11"/>
  <c r="AO1544" i="11"/>
  <c r="AO1543" i="11"/>
  <c r="AO1540" i="11"/>
  <c r="U1540" i="11"/>
  <c r="AO1531" i="11"/>
  <c r="AO1527" i="11"/>
  <c r="U1527" i="11"/>
  <c r="AO1523" i="11"/>
  <c r="U1495" i="11"/>
  <c r="AO1495" i="11"/>
  <c r="AO1491" i="11"/>
  <c r="U1491" i="11"/>
  <c r="AO1488" i="11"/>
  <c r="AO1484" i="11"/>
  <c r="U1480" i="11"/>
  <c r="AO1480" i="11"/>
  <c r="AO1479" i="11"/>
  <c r="AO1476" i="11"/>
  <c r="AO1471" i="11"/>
  <c r="AO1447" i="11"/>
  <c r="U1443" i="11"/>
  <c r="AO1443" i="11"/>
  <c r="AO1440" i="11"/>
  <c r="AO1436" i="11"/>
  <c r="U1436" i="11"/>
  <c r="AO1435" i="11"/>
  <c r="U1431" i="11"/>
  <c r="AO1431" i="11"/>
  <c r="AO1403" i="11"/>
  <c r="U1399" i="11"/>
  <c r="AO1399" i="11"/>
  <c r="AO1395" i="11"/>
  <c r="U1392" i="11"/>
  <c r="AO1392" i="11"/>
  <c r="AO1391" i="11"/>
  <c r="U1391" i="11"/>
  <c r="AO1387" i="11"/>
  <c r="U1367" i="11"/>
  <c r="AO1367" i="11"/>
  <c r="U1364" i="11"/>
  <c r="AO1364" i="11"/>
  <c r="AO1347" i="11"/>
  <c r="U1344" i="11"/>
  <c r="AO1344" i="11"/>
  <c r="AO1339" i="11"/>
  <c r="AO1336" i="11"/>
  <c r="U1328" i="11"/>
  <c r="AO1328" i="11"/>
  <c r="AO1327" i="11"/>
  <c r="AO1324" i="11"/>
  <c r="AO1320" i="11"/>
  <c r="U1320" i="11"/>
  <c r="AO1312" i="11"/>
  <c r="U1291" i="11"/>
  <c r="AO1291" i="11"/>
  <c r="AO1288" i="11"/>
  <c r="U1288" i="11"/>
  <c r="AO1287" i="11"/>
  <c r="U1287" i="11"/>
  <c r="U1284" i="11"/>
  <c r="AO1284" i="11"/>
  <c r="U1279" i="11"/>
  <c r="AO1279" i="11"/>
  <c r="AO1276" i="11"/>
  <c r="U1276" i="11"/>
  <c r="AO1272" i="11"/>
  <c r="U1272" i="11"/>
  <c r="U1267" i="11"/>
  <c r="AO1267" i="11"/>
  <c r="U1264" i="11"/>
  <c r="AO1264" i="11"/>
  <c r="AO1263" i="11"/>
  <c r="AO1259" i="11"/>
  <c r="AO1256" i="11"/>
  <c r="AO1255" i="11"/>
  <c r="U1251" i="11"/>
  <c r="AO1251" i="11"/>
  <c r="U1223" i="11"/>
  <c r="AO1223" i="11"/>
  <c r="AO784" i="11"/>
  <c r="AO780" i="11"/>
  <c r="AO777" i="11"/>
  <c r="U773" i="11"/>
  <c r="AO773" i="11"/>
  <c r="AO769" i="11"/>
  <c r="AO756" i="11"/>
  <c r="AO752" i="11"/>
  <c r="AO748" i="11"/>
  <c r="AO745" i="11"/>
  <c r="U741" i="11"/>
  <c r="AO741" i="11"/>
  <c r="U736" i="11"/>
  <c r="AO736" i="11"/>
  <c r="AO733" i="11"/>
  <c r="U733" i="11"/>
  <c r="AO729" i="11"/>
  <c r="U729" i="11"/>
  <c r="U725" i="11"/>
  <c r="AO725" i="11"/>
  <c r="U723" i="11"/>
  <c r="AO723" i="11"/>
  <c r="AO720" i="11"/>
  <c r="AO716" i="11"/>
  <c r="AO712" i="11"/>
  <c r="AO708" i="11"/>
  <c r="AO705" i="11"/>
  <c r="AO701" i="11"/>
  <c r="U701" i="11"/>
  <c r="AO697" i="11"/>
  <c r="AO673" i="11"/>
  <c r="U673" i="11"/>
  <c r="AO669" i="11"/>
  <c r="U669" i="11"/>
  <c r="AO665" i="11"/>
  <c r="U665" i="11"/>
  <c r="AO661" i="11"/>
  <c r="AO656" i="11"/>
  <c r="AO652" i="11"/>
  <c r="U647" i="11"/>
  <c r="AO647" i="11"/>
  <c r="AO643" i="11"/>
  <c r="AO639" i="11"/>
  <c r="AO636" i="11"/>
  <c r="AO631" i="11"/>
  <c r="AO627" i="11"/>
  <c r="AO621" i="11"/>
  <c r="U619" i="11"/>
  <c r="AO619" i="11"/>
  <c r="AO613" i="11"/>
  <c r="AO609" i="11"/>
  <c r="U609" i="11"/>
  <c r="AO604" i="11"/>
  <c r="AO600" i="11"/>
  <c r="U600" i="11"/>
  <c r="AO596" i="11"/>
  <c r="AO593" i="11"/>
  <c r="U593" i="11"/>
  <c r="AO592" i="11"/>
  <c r="U587" i="11"/>
  <c r="AO587" i="11"/>
  <c r="U581" i="11"/>
  <c r="AO581" i="11"/>
  <c r="AO577" i="11"/>
  <c r="U577" i="11"/>
  <c r="AO573" i="11"/>
  <c r="AO569" i="11"/>
  <c r="AO564" i="11"/>
  <c r="AO560" i="11"/>
  <c r="AO556" i="11"/>
  <c r="AO552" i="11"/>
  <c r="AO548" i="11"/>
  <c r="AO545" i="11"/>
  <c r="U545" i="11"/>
  <c r="AO541" i="11"/>
  <c r="AO536" i="11"/>
  <c r="U536" i="11"/>
  <c r="AO535" i="11"/>
  <c r="AO529" i="11"/>
  <c r="U529" i="11"/>
  <c r="AO524" i="11"/>
  <c r="AO520" i="11"/>
  <c r="AO516" i="11"/>
  <c r="AO501" i="11"/>
  <c r="U496" i="11"/>
  <c r="AO496" i="11"/>
  <c r="AO492" i="11"/>
  <c r="AO487" i="11"/>
  <c r="AO483" i="11"/>
  <c r="AO477" i="11"/>
  <c r="AO473" i="11"/>
  <c r="AO469" i="11"/>
  <c r="AO465" i="11"/>
  <c r="U465" i="11"/>
  <c r="AO463" i="11"/>
  <c r="U463" i="11"/>
  <c r="AO456" i="11"/>
  <c r="U453" i="11"/>
  <c r="AO453" i="11"/>
  <c r="AO449" i="11"/>
  <c r="U449" i="11"/>
  <c r="AO445" i="11"/>
  <c r="AO440" i="11"/>
  <c r="U440" i="11"/>
  <c r="U435" i="11"/>
  <c r="AO435" i="11"/>
  <c r="AO432" i="11"/>
  <c r="U419" i="11"/>
  <c r="AO419" i="11"/>
  <c r="AO413" i="11"/>
  <c r="AO409" i="11"/>
  <c r="AO404" i="11"/>
  <c r="AO399" i="11"/>
  <c r="AO395" i="11"/>
  <c r="AO389" i="11"/>
  <c r="AO373" i="11"/>
  <c r="U355" i="11"/>
  <c r="AO355" i="11"/>
  <c r="AO351" i="11"/>
  <c r="AO345" i="11"/>
  <c r="AO340" i="11"/>
  <c r="U340" i="11"/>
  <c r="AO337" i="11"/>
  <c r="AO332" i="11"/>
  <c r="AO328" i="11"/>
  <c r="U323" i="11"/>
  <c r="AO323" i="11"/>
  <c r="AO319" i="11"/>
  <c r="AO313" i="11"/>
  <c r="U313" i="11"/>
  <c r="AO308" i="11"/>
  <c r="U308" i="11"/>
  <c r="AO304" i="11"/>
  <c r="AO300" i="11"/>
  <c r="AO297" i="11"/>
  <c r="U295" i="11"/>
  <c r="AO295" i="11"/>
  <c r="U291" i="11"/>
  <c r="AO291" i="11"/>
  <c r="AO285" i="11"/>
  <c r="AO280" i="11"/>
  <c r="U280" i="11"/>
  <c r="U275" i="11"/>
  <c r="AO275" i="11"/>
  <c r="AO271" i="11"/>
  <c r="AO265" i="11"/>
  <c r="AO253" i="11"/>
  <c r="AO241" i="11"/>
  <c r="AO237" i="11"/>
  <c r="U237" i="11"/>
  <c r="AO233" i="11"/>
  <c r="U227" i="11"/>
  <c r="AO227" i="11"/>
  <c r="AO224" i="11"/>
  <c r="AO219" i="11"/>
  <c r="AO215" i="11"/>
  <c r="AO209" i="11"/>
  <c r="AO207" i="11"/>
  <c r="AO204" i="11"/>
  <c r="AO200" i="11"/>
  <c r="U195" i="11"/>
  <c r="AO195" i="11"/>
  <c r="AO188" i="11"/>
  <c r="AO183" i="11"/>
  <c r="U179" i="11"/>
  <c r="AO179" i="11"/>
  <c r="AO173" i="11"/>
  <c r="U173" i="11"/>
  <c r="AO169" i="11"/>
  <c r="U167" i="11"/>
  <c r="AO167" i="11"/>
  <c r="U163" i="11"/>
  <c r="AO163" i="11"/>
  <c r="AO157" i="11"/>
  <c r="AO153" i="11"/>
  <c r="AO148" i="11"/>
  <c r="U135" i="11"/>
  <c r="AO135" i="11"/>
  <c r="AO129" i="11"/>
  <c r="U124" i="11"/>
  <c r="AO124" i="11"/>
  <c r="AO107" i="11"/>
  <c r="AO101" i="11"/>
  <c r="AO97" i="11"/>
  <c r="U92" i="11"/>
  <c r="AO92" i="11"/>
  <c r="AO88" i="11"/>
  <c r="AO85" i="11"/>
  <c r="U83" i="11"/>
  <c r="AO83" i="11"/>
  <c r="AO79" i="11"/>
  <c r="AO75" i="11"/>
  <c r="U71" i="11"/>
  <c r="AO71" i="11"/>
  <c r="AO65" i="11"/>
  <c r="AO61" i="11"/>
  <c r="AO56" i="11"/>
  <c r="AO52" i="11"/>
  <c r="AO48" i="11"/>
  <c r="U48" i="11"/>
  <c r="AO45" i="11"/>
  <c r="AO43" i="11"/>
  <c r="AO40" i="11"/>
  <c r="AO36" i="11"/>
  <c r="U36" i="11"/>
  <c r="U35" i="11"/>
  <c r="AO35" i="11"/>
  <c r="AO28" i="11"/>
  <c r="AO25" i="11"/>
  <c r="AO23" i="11"/>
  <c r="U19" i="11"/>
  <c r="AO19" i="11"/>
  <c r="AO17" i="11"/>
  <c r="AO13" i="11"/>
  <c r="AO12" i="11"/>
  <c r="AO8" i="11"/>
  <c r="AO248" i="11"/>
  <c r="AO165" i="11"/>
  <c r="AO677" i="11"/>
  <c r="AO1087" i="11"/>
  <c r="AO1631" i="11"/>
  <c r="AO140" i="11"/>
  <c r="AO532" i="11"/>
  <c r="AO872" i="11"/>
  <c r="AO1216" i="11"/>
  <c r="AO1875" i="11"/>
  <c r="AO423" i="11"/>
  <c r="AO7" i="11"/>
  <c r="AO2004" i="11"/>
  <c r="U2004" i="11"/>
  <c r="AO2001" i="11"/>
  <c r="U2001" i="11"/>
  <c r="AO2000" i="11"/>
  <c r="U2000" i="11"/>
  <c r="U1997" i="11"/>
  <c r="U1996" i="11"/>
  <c r="AO1993" i="11"/>
  <c r="U1993" i="11"/>
  <c r="AO1992" i="11"/>
  <c r="AO1989" i="11"/>
  <c r="U1989" i="11"/>
  <c r="AO1988" i="11"/>
  <c r="U1988" i="11"/>
  <c r="U1985" i="11"/>
  <c r="AO1984" i="11"/>
  <c r="U1981" i="11"/>
  <c r="AO1981" i="11"/>
  <c r="AO1980" i="11"/>
  <c r="AO1977" i="11"/>
  <c r="AO1976" i="11"/>
  <c r="AO1973" i="11"/>
  <c r="AO1972" i="11"/>
  <c r="AO1968" i="11"/>
  <c r="U1968" i="11"/>
  <c r="AO1965" i="11"/>
  <c r="U1965" i="11"/>
  <c r="U1964" i="11"/>
  <c r="AO1964" i="11"/>
  <c r="AO1961" i="11"/>
  <c r="U1961" i="11"/>
  <c r="AO1960" i="11"/>
  <c r="U1960" i="11"/>
  <c r="AO1957" i="11"/>
  <c r="U1957" i="11"/>
  <c r="AO1956" i="11"/>
  <c r="U1956" i="11"/>
  <c r="U1953" i="11"/>
  <c r="AO1953" i="11"/>
  <c r="AO1952" i="11"/>
  <c r="U1949" i="11"/>
  <c r="AO1948" i="11"/>
  <c r="AO1945" i="11"/>
  <c r="AO1944" i="11"/>
  <c r="U1941" i="11"/>
  <c r="AO1941" i="11"/>
  <c r="U1940" i="11"/>
  <c r="AO1940" i="11"/>
  <c r="U1937" i="11"/>
  <c r="U1936" i="11"/>
  <c r="AO1936" i="11"/>
  <c r="U1932" i="11"/>
  <c r="AO1932" i="11"/>
  <c r="AO1929" i="11"/>
  <c r="U1929" i="11"/>
  <c r="AO1928" i="11"/>
  <c r="U1925" i="11"/>
  <c r="AO1924" i="11"/>
  <c r="AO1921" i="11"/>
  <c r="U1921" i="11"/>
  <c r="AO1920" i="11"/>
  <c r="U1920" i="11"/>
  <c r="AO1917" i="11"/>
  <c r="AO1916" i="11"/>
  <c r="AO1912" i="11"/>
  <c r="U1909" i="11"/>
  <c r="AO1909" i="11"/>
  <c r="AO1908" i="11"/>
  <c r="AO1905" i="11"/>
  <c r="U1904" i="11"/>
  <c r="AO1904" i="11"/>
  <c r="AO1901" i="11"/>
  <c r="AO1900" i="11"/>
  <c r="U1900" i="11"/>
  <c r="AO1897" i="11"/>
  <c r="U1897" i="11"/>
  <c r="AO1896" i="11"/>
  <c r="U1896" i="11"/>
  <c r="U1893" i="11"/>
  <c r="AO1892" i="11"/>
  <c r="AO1889" i="11"/>
  <c r="AO1888" i="11"/>
  <c r="U1885" i="11"/>
  <c r="AO1884" i="11"/>
  <c r="AO1881" i="11"/>
  <c r="AO1880" i="11"/>
  <c r="AO1877" i="11"/>
  <c r="U1877" i="11"/>
  <c r="AO1876" i="11"/>
  <c r="U1876" i="11"/>
  <c r="AO1874" i="11"/>
  <c r="U1874" i="11"/>
  <c r="AO1873" i="11"/>
  <c r="U1873" i="11"/>
  <c r="U1870" i="11"/>
  <c r="AO1869" i="11"/>
  <c r="AO1866" i="11"/>
  <c r="AO1865" i="11"/>
  <c r="U1865" i="11"/>
  <c r="U1862" i="11"/>
  <c r="AO1862" i="11"/>
  <c r="U1861" i="11"/>
  <c r="U1858" i="11"/>
  <c r="AO1857" i="11"/>
  <c r="AO1854" i="11"/>
  <c r="U1854" i="11"/>
  <c r="AO1853" i="11"/>
  <c r="U1853" i="11"/>
  <c r="AO1850" i="11"/>
  <c r="U1850" i="11"/>
  <c r="AO1849" i="11"/>
  <c r="AO1845" i="11"/>
  <c r="AO1842" i="11"/>
  <c r="U1842" i="11"/>
  <c r="AO1841" i="11"/>
  <c r="U1841" i="11"/>
  <c r="AO1838" i="11"/>
  <c r="AO1837" i="11"/>
  <c r="AO1834" i="11"/>
  <c r="AO1833" i="11"/>
  <c r="U1833" i="11"/>
  <c r="U1830" i="11"/>
  <c r="U1829" i="11"/>
  <c r="AO1826" i="11"/>
  <c r="U1826" i="11"/>
  <c r="AO1825" i="11"/>
  <c r="AO1822" i="11"/>
  <c r="AO1821" i="11"/>
  <c r="U1821" i="11"/>
  <c r="U1818" i="11"/>
  <c r="AO1817" i="11"/>
  <c r="AO1814" i="11"/>
  <c r="AO1813" i="11"/>
  <c r="AO1810" i="11"/>
  <c r="AO1809" i="11"/>
  <c r="U1809" i="11"/>
  <c r="AO1806" i="11"/>
  <c r="U1806" i="11"/>
  <c r="AO1805" i="11"/>
  <c r="U1802" i="11"/>
  <c r="AO1801" i="11"/>
  <c r="U1798" i="11"/>
  <c r="U1797" i="11"/>
  <c r="AO1794" i="11"/>
  <c r="U1794" i="11"/>
  <c r="AO1793" i="11"/>
  <c r="AO1790" i="11"/>
  <c r="AO1789" i="11"/>
  <c r="U1789" i="11"/>
  <c r="AO1786" i="11"/>
  <c r="U1786" i="11"/>
  <c r="AO1785" i="11"/>
  <c r="AO1782" i="11"/>
  <c r="U1781" i="11"/>
  <c r="AO1781" i="11"/>
  <c r="U1778" i="11"/>
  <c r="AO1778" i="11"/>
  <c r="AO1777" i="11"/>
  <c r="U1777" i="11"/>
  <c r="AO1774" i="11"/>
  <c r="AO1773" i="11"/>
  <c r="AO1770" i="11"/>
  <c r="AO1769" i="11"/>
  <c r="U1769" i="11"/>
  <c r="U1766" i="11"/>
  <c r="U1762" i="11"/>
  <c r="AO1762" i="11"/>
  <c r="AO1761" i="11"/>
  <c r="U1758" i="11"/>
  <c r="AO1757" i="11"/>
  <c r="U1757" i="11"/>
  <c r="AO1754" i="11"/>
  <c r="U1754" i="11"/>
  <c r="AO1753" i="11"/>
  <c r="AO1750" i="11"/>
  <c r="U1749" i="11"/>
  <c r="AO1749" i="11"/>
  <c r="AO1746" i="11"/>
  <c r="AO1745" i="11"/>
  <c r="U1745" i="11"/>
  <c r="U1742" i="11"/>
  <c r="AO1741" i="11"/>
  <c r="AO1738" i="11"/>
  <c r="AO1737" i="11"/>
  <c r="AO1734" i="11"/>
  <c r="U1734" i="11"/>
  <c r="U1730" i="11"/>
  <c r="AO1730" i="11"/>
  <c r="AO1729" i="11"/>
  <c r="U1726" i="11"/>
  <c r="AO1725" i="11"/>
  <c r="U1725" i="11"/>
  <c r="AO1722" i="11"/>
  <c r="U1722" i="11"/>
  <c r="AO1721" i="11"/>
  <c r="AO1718" i="11"/>
  <c r="U1717" i="11"/>
  <c r="AO1717" i="11"/>
  <c r="U1714" i="11"/>
  <c r="AO1713" i="11"/>
  <c r="U1713" i="11"/>
  <c r="U1710" i="11"/>
  <c r="AO1710" i="11"/>
  <c r="AO1709" i="11"/>
  <c r="AO1706" i="11"/>
  <c r="AO1705" i="11"/>
  <c r="U1705" i="11"/>
  <c r="AO1702" i="11"/>
  <c r="U1702" i="11"/>
  <c r="U1698" i="11"/>
  <c r="AO1697" i="11"/>
  <c r="AO1694" i="11"/>
  <c r="AO1693" i="11"/>
  <c r="U1693" i="11"/>
  <c r="AO1690" i="11"/>
  <c r="U1690" i="11"/>
  <c r="AO1689" i="11"/>
  <c r="AO1686" i="11"/>
  <c r="U1685" i="11"/>
  <c r="AO1685" i="11"/>
  <c r="U1682" i="11"/>
  <c r="AO1681" i="11"/>
  <c r="U1681" i="11"/>
  <c r="U1678" i="11"/>
  <c r="AO1678" i="11"/>
  <c r="AO1677" i="11"/>
  <c r="AO1674" i="11"/>
  <c r="AO1673" i="11"/>
  <c r="U1673" i="11"/>
  <c r="AO1670" i="11"/>
  <c r="U1670" i="11"/>
  <c r="U1666" i="11"/>
  <c r="AO1665" i="11"/>
  <c r="AO1662" i="11"/>
  <c r="AO1661" i="11"/>
  <c r="U1661" i="11"/>
  <c r="AO1658" i="11"/>
  <c r="U1658" i="11"/>
  <c r="AO1657" i="11"/>
  <c r="AO1654" i="11"/>
  <c r="AO1653" i="11"/>
  <c r="U1653" i="11"/>
  <c r="AO1650" i="11"/>
  <c r="U1650" i="11"/>
  <c r="AO1649" i="11"/>
  <c r="U1649" i="11"/>
  <c r="AO1646" i="11"/>
  <c r="U1646" i="11"/>
  <c r="U1621" i="11"/>
  <c r="U1597" i="11"/>
  <c r="U1577" i="11"/>
  <c r="U1557" i="11"/>
  <c r="U1533" i="11"/>
  <c r="U1513" i="11"/>
  <c r="AO1493" i="11"/>
  <c r="U1469" i="11"/>
  <c r="AO1446" i="11"/>
  <c r="AO1429" i="11"/>
  <c r="U1405" i="11"/>
  <c r="AO1365" i="11"/>
  <c r="U1346" i="11"/>
  <c r="U1341" i="11"/>
  <c r="AO1301" i="11"/>
  <c r="U1277" i="11"/>
  <c r="AO1237" i="11"/>
  <c r="U1213" i="11"/>
  <c r="AO1173" i="11"/>
  <c r="AO1733" i="11"/>
  <c r="U1773" i="11"/>
  <c r="U1817" i="11"/>
  <c r="AO1861" i="11"/>
  <c r="U1928" i="11"/>
  <c r="AO1202" i="11"/>
  <c r="AO1645" i="11"/>
  <c r="AO1642" i="11"/>
  <c r="AO1641" i="11"/>
  <c r="AO1638" i="11"/>
  <c r="U1638" i="11"/>
  <c r="AO1637" i="11"/>
  <c r="U1634" i="11"/>
  <c r="AO1633" i="11"/>
  <c r="AO1630" i="11"/>
  <c r="U1630" i="11"/>
  <c r="AO1629" i="11"/>
  <c r="U1626" i="11"/>
  <c r="AO1626" i="11"/>
  <c r="AO1625" i="11"/>
  <c r="AO1622" i="11"/>
  <c r="AO1621" i="11"/>
  <c r="AO1617" i="11"/>
  <c r="U1617" i="11"/>
  <c r="AO1614" i="11"/>
  <c r="U1614" i="11"/>
  <c r="AO1613" i="11"/>
  <c r="AO1610" i="11"/>
  <c r="AO1609" i="11"/>
  <c r="AO1606" i="11"/>
  <c r="U1606" i="11"/>
  <c r="U1602" i="11"/>
  <c r="AO1602" i="11"/>
  <c r="AO1601" i="11"/>
  <c r="AO1598" i="11"/>
  <c r="AO1597" i="11"/>
  <c r="U1594" i="11"/>
  <c r="AO1593" i="11"/>
  <c r="AO1590" i="11"/>
  <c r="U1589" i="11"/>
  <c r="U1586" i="11"/>
  <c r="AO1585" i="11"/>
  <c r="U1585" i="11"/>
  <c r="AO1582" i="11"/>
  <c r="AO1581" i="11"/>
  <c r="AO1578" i="11"/>
  <c r="AO1577" i="11"/>
  <c r="AO1574" i="11"/>
  <c r="U1574" i="11"/>
  <c r="AO1573" i="11"/>
  <c r="U1570" i="11"/>
  <c r="AO1569" i="11"/>
  <c r="AO1566" i="11"/>
  <c r="AO1565" i="11"/>
  <c r="U1562" i="11"/>
  <c r="AO1561" i="11"/>
  <c r="AO1558" i="11"/>
  <c r="AO1557" i="11"/>
  <c r="U1554" i="11"/>
  <c r="AO1553" i="11"/>
  <c r="U1553" i="11"/>
  <c r="U1550" i="11"/>
  <c r="AO1550" i="11"/>
  <c r="AO1549" i="11"/>
  <c r="AO1545" i="11"/>
  <c r="AO1542" i="11"/>
  <c r="U1542" i="11"/>
  <c r="AO1537" i="11"/>
  <c r="AO1534" i="11"/>
  <c r="AO1533" i="11"/>
  <c r="U1530" i="11"/>
  <c r="AO1529" i="11"/>
  <c r="AO1526" i="11"/>
  <c r="U1525" i="11"/>
  <c r="U1522" i="11"/>
  <c r="AO1521" i="11"/>
  <c r="U1521" i="11"/>
  <c r="U1518" i="11"/>
  <c r="AO1518" i="11"/>
  <c r="AO1517" i="11"/>
  <c r="AO1513" i="11"/>
  <c r="AO1510" i="11"/>
  <c r="U1510" i="11"/>
  <c r="U1506" i="11"/>
  <c r="AO1505" i="11"/>
  <c r="U1502" i="11"/>
  <c r="AO1502" i="11"/>
  <c r="AO1501" i="11"/>
  <c r="U1498" i="11"/>
  <c r="AO1497" i="11"/>
  <c r="AO1494" i="11"/>
  <c r="U1493" i="11"/>
  <c r="U1490" i="11"/>
  <c r="AO1490" i="11"/>
  <c r="AO1489" i="11"/>
  <c r="U1489" i="11"/>
  <c r="U1486" i="11"/>
  <c r="AO1485" i="11"/>
  <c r="AO1482" i="11"/>
  <c r="AO1481" i="11"/>
  <c r="U1478" i="11"/>
  <c r="AO1474" i="11"/>
  <c r="U1474" i="11"/>
  <c r="AO1473" i="11"/>
  <c r="AO1470" i="11"/>
  <c r="U1470" i="11"/>
  <c r="AO1469" i="11"/>
  <c r="U1466" i="11"/>
  <c r="AO1466" i="11"/>
  <c r="AO1465" i="11"/>
  <c r="AO1462" i="11"/>
  <c r="U1461" i="11"/>
  <c r="AO1458" i="11"/>
  <c r="U1458" i="11"/>
  <c r="AO1457" i="11"/>
  <c r="U1457" i="11"/>
  <c r="AO1454" i="11"/>
  <c r="U1454" i="11"/>
  <c r="AO1453" i="11"/>
  <c r="AO1450" i="11"/>
  <c r="AO1449" i="11"/>
  <c r="U1446" i="11"/>
  <c r="AO1442" i="11"/>
  <c r="U1442" i="11"/>
  <c r="AO1441" i="11"/>
  <c r="AO1438" i="11"/>
  <c r="U1438" i="11"/>
  <c r="AO1437" i="11"/>
  <c r="AO1434" i="11"/>
  <c r="U1434" i="11"/>
  <c r="AO1433" i="11"/>
  <c r="AO1430" i="11"/>
  <c r="U1429" i="11"/>
  <c r="AO1426" i="11"/>
  <c r="U1426" i="11"/>
  <c r="AO1425" i="11"/>
  <c r="U1425" i="11"/>
  <c r="AO1422" i="11"/>
  <c r="U1422" i="11"/>
  <c r="AO1421" i="11"/>
  <c r="AO1418" i="11"/>
  <c r="AO1417" i="11"/>
  <c r="AO1414" i="11"/>
  <c r="U1414" i="11"/>
  <c r="AO1410" i="11"/>
  <c r="U1410" i="11"/>
  <c r="AO1409" i="11"/>
  <c r="AO1406" i="11"/>
  <c r="U1406" i="11"/>
  <c r="AO1405" i="11"/>
  <c r="AO1402" i="11"/>
  <c r="U1402" i="11"/>
  <c r="AO1401" i="11"/>
  <c r="AO1398" i="11"/>
  <c r="U1397" i="11"/>
  <c r="AO1394" i="11"/>
  <c r="U1394" i="11"/>
  <c r="AO1393" i="11"/>
  <c r="U1393" i="11"/>
  <c r="U1390" i="11"/>
  <c r="AO1390" i="11"/>
  <c r="AO1389" i="11"/>
  <c r="AO1386" i="11"/>
  <c r="AO1385" i="11"/>
  <c r="AO1382" i="11"/>
  <c r="U1382" i="11"/>
  <c r="AO1378" i="11"/>
  <c r="U1378" i="11"/>
  <c r="AO1377" i="11"/>
  <c r="AO1374" i="11"/>
  <c r="U1374" i="11"/>
  <c r="AO1373" i="11"/>
  <c r="AO1370" i="11"/>
  <c r="U1370" i="11"/>
  <c r="AO1369" i="11"/>
  <c r="AO1366" i="11"/>
  <c r="U1365" i="11"/>
  <c r="AO1362" i="11"/>
  <c r="U1362" i="11"/>
  <c r="AO1361" i="11"/>
  <c r="U1361" i="11"/>
  <c r="AO1358" i="11"/>
  <c r="U1358" i="11"/>
  <c r="AO1357" i="11"/>
  <c r="AO1354" i="11"/>
  <c r="AO1353" i="11"/>
  <c r="AO1350" i="11"/>
  <c r="U1350" i="11"/>
  <c r="AO1346" i="11"/>
  <c r="AO1345" i="11"/>
  <c r="U1342" i="11"/>
  <c r="AO1342" i="11"/>
  <c r="AO1341" i="11"/>
  <c r="AO1338" i="11"/>
  <c r="U1338" i="11"/>
  <c r="AO1337" i="11"/>
  <c r="U1333" i="11"/>
  <c r="AO1330" i="11"/>
  <c r="U1330" i="11"/>
  <c r="AO1329" i="11"/>
  <c r="U1329" i="11"/>
  <c r="AO1326" i="11"/>
  <c r="U1326" i="11"/>
  <c r="AO1325" i="11"/>
  <c r="AO1322" i="11"/>
  <c r="AO1321" i="11"/>
  <c r="U1318" i="11"/>
  <c r="AO1318" i="11"/>
  <c r="AO1314" i="11"/>
  <c r="U1314" i="11"/>
  <c r="AO1313" i="11"/>
  <c r="AO1310" i="11"/>
  <c r="U1310" i="11"/>
  <c r="AO1309" i="11"/>
  <c r="AO1306" i="11"/>
  <c r="AO1305" i="11"/>
  <c r="AO1302" i="11"/>
  <c r="U1301" i="11"/>
  <c r="AO1298" i="11"/>
  <c r="AO1297" i="11"/>
  <c r="AO1294" i="11"/>
  <c r="U1294" i="11"/>
  <c r="AO1293" i="11"/>
  <c r="AO1290" i="11"/>
  <c r="U1290" i="11"/>
  <c r="AO1289" i="11"/>
  <c r="AO1286" i="11"/>
  <c r="U1286" i="11"/>
  <c r="AO1282" i="11"/>
  <c r="U1282" i="11"/>
  <c r="AO1281" i="11"/>
  <c r="U1281" i="11"/>
  <c r="AO1278" i="11"/>
  <c r="U1278" i="11"/>
  <c r="AO1277" i="11"/>
  <c r="AO1274" i="11"/>
  <c r="AO1273" i="11"/>
  <c r="AO1270" i="11"/>
  <c r="U1269" i="11"/>
  <c r="AO1266" i="11"/>
  <c r="U1266" i="11"/>
  <c r="AO1265" i="11"/>
  <c r="AO1262" i="11"/>
  <c r="AO1261" i="11"/>
  <c r="AO1257" i="11"/>
  <c r="AO1254" i="11"/>
  <c r="AO1250" i="11"/>
  <c r="U1250" i="11"/>
  <c r="AO1249" i="11"/>
  <c r="U1249" i="11"/>
  <c r="U1246" i="11"/>
  <c r="AO1246" i="11"/>
  <c r="AO1245" i="11"/>
  <c r="AO1242" i="11"/>
  <c r="AO1241" i="11"/>
  <c r="AO1238" i="11"/>
  <c r="U1237" i="11"/>
  <c r="AO1234" i="11"/>
  <c r="U1234" i="11"/>
  <c r="AO1233" i="11"/>
  <c r="AO1230" i="11"/>
  <c r="AO1229" i="11"/>
  <c r="AO1226" i="11"/>
  <c r="U1226" i="11"/>
  <c r="AO1225" i="11"/>
  <c r="AO1222" i="11"/>
  <c r="U1222" i="11"/>
  <c r="AO1218" i="11"/>
  <c r="U1218" i="11"/>
  <c r="AO1217" i="11"/>
  <c r="AO1214" i="11"/>
  <c r="U1214" i="11"/>
  <c r="AO1213" i="11"/>
  <c r="AO1210" i="11"/>
  <c r="AO1209" i="11"/>
  <c r="AO1206" i="11"/>
  <c r="U1205" i="11"/>
  <c r="AO1201" i="11"/>
  <c r="AO1198" i="11"/>
  <c r="AO1197" i="11"/>
  <c r="AO1194" i="11"/>
  <c r="U1194" i="11"/>
  <c r="AO1193" i="11"/>
  <c r="AO1190" i="11"/>
  <c r="AO1186" i="11"/>
  <c r="U1186" i="11"/>
  <c r="AO1185" i="11"/>
  <c r="U1185" i="11"/>
  <c r="AO1182" i="11"/>
  <c r="U1182" i="11"/>
  <c r="AO1181" i="11"/>
  <c r="AO1178" i="11"/>
  <c r="AO1177" i="11"/>
  <c r="AO1174" i="11"/>
  <c r="U1173" i="11"/>
  <c r="AO1170" i="11"/>
  <c r="AO1169" i="11"/>
  <c r="AO1165" i="11"/>
  <c r="U1157" i="11"/>
  <c r="AO1149" i="11"/>
  <c r="U1141" i="11"/>
  <c r="AO1133" i="11"/>
  <c r="U1125" i="11"/>
  <c r="U1121" i="11"/>
  <c r="AO1117" i="11"/>
  <c r="AO1101" i="11"/>
  <c r="U1093" i="11"/>
  <c r="AO1085" i="11"/>
  <c r="U1061" i="11"/>
  <c r="AO1053" i="11"/>
  <c r="U1029" i="11"/>
  <c r="AO1021" i="11"/>
  <c r="U1181" i="11"/>
  <c r="AO1205" i="11"/>
  <c r="U1245" i="11"/>
  <c r="AO1269" i="11"/>
  <c r="U1309" i="11"/>
  <c r="AO1333" i="11"/>
  <c r="U1353" i="11"/>
  <c r="U1373" i="11"/>
  <c r="AO1397" i="11"/>
  <c r="U1417" i="11"/>
  <c r="U1437" i="11"/>
  <c r="AO1461" i="11"/>
  <c r="U1501" i="11"/>
  <c r="AO1525" i="11"/>
  <c r="U1545" i="11"/>
  <c r="U1565" i="11"/>
  <c r="AO1589" i="11"/>
  <c r="U1609" i="11"/>
  <c r="U1629" i="11"/>
  <c r="AO1334" i="11"/>
  <c r="U1034" i="11"/>
  <c r="U1106" i="11"/>
  <c r="AO1166" i="11"/>
  <c r="AO1162" i="11"/>
  <c r="U1162" i="11"/>
  <c r="AO1161" i="11"/>
  <c r="AO1158" i="11"/>
  <c r="U1158" i="11"/>
  <c r="AO1154" i="11"/>
  <c r="U1154" i="11"/>
  <c r="AO1153" i="11"/>
  <c r="AO1150" i="11"/>
  <c r="U1150" i="11"/>
  <c r="AO1146" i="11"/>
  <c r="AO1145" i="11"/>
  <c r="AO1137" i="11"/>
  <c r="AO1134" i="11"/>
  <c r="AO1130" i="11"/>
  <c r="U1130" i="11"/>
  <c r="AO1129" i="11"/>
  <c r="AO1126" i="11"/>
  <c r="U1126" i="11"/>
  <c r="AO1122" i="11"/>
  <c r="AO1121" i="11"/>
  <c r="AO1118" i="11"/>
  <c r="U1118" i="11"/>
  <c r="AO1114" i="11"/>
  <c r="AO1113" i="11"/>
  <c r="AO1110" i="11"/>
  <c r="AO1105" i="11"/>
  <c r="AO1102" i="11"/>
  <c r="U1098" i="11"/>
  <c r="AO1098" i="11"/>
  <c r="AO1097" i="11"/>
  <c r="AO1094" i="11"/>
  <c r="U1094" i="11"/>
  <c r="AO1090" i="11"/>
  <c r="U1090" i="11"/>
  <c r="AO1089" i="11"/>
  <c r="AO1086" i="11"/>
  <c r="U1086" i="11"/>
  <c r="AO1081" i="11"/>
  <c r="AO1078" i="11"/>
  <c r="U1078" i="11"/>
  <c r="AO1074" i="11"/>
  <c r="U1074" i="11"/>
  <c r="AO1073" i="11"/>
  <c r="AO1066" i="11"/>
  <c r="U1066" i="11"/>
  <c r="AO1065" i="11"/>
  <c r="AO1062" i="11"/>
  <c r="AO1058" i="11"/>
  <c r="U1058" i="11"/>
  <c r="AO1057" i="11"/>
  <c r="AO1054" i="11"/>
  <c r="U1054" i="11"/>
  <c r="AO1049" i="11"/>
  <c r="AO1046" i="11"/>
  <c r="U1042" i="11"/>
  <c r="AO1042" i="11"/>
  <c r="AO1041" i="11"/>
  <c r="AO1038" i="11"/>
  <c r="AO1033" i="11"/>
  <c r="AO1030" i="11"/>
  <c r="U1030" i="11"/>
  <c r="AO1026" i="11"/>
  <c r="AO1025" i="11"/>
  <c r="AO1022" i="11"/>
  <c r="U1022" i="11"/>
  <c r="AO1017" i="11"/>
  <c r="AO1014" i="11"/>
  <c r="AO1009" i="11"/>
  <c r="AO1006" i="11"/>
  <c r="AO1002" i="11"/>
  <c r="U1002" i="11"/>
  <c r="AO1001" i="11"/>
  <c r="AO998" i="11"/>
  <c r="AO994" i="11"/>
  <c r="U994" i="11"/>
  <c r="AO993" i="11"/>
  <c r="AO990" i="11"/>
  <c r="U990" i="11"/>
  <c r="AO985" i="11"/>
  <c r="AO982" i="11"/>
  <c r="U978" i="11"/>
  <c r="AO978" i="11"/>
  <c r="AO977" i="11"/>
  <c r="AO974" i="11"/>
  <c r="AO970" i="11"/>
  <c r="U970" i="11"/>
  <c r="AO969" i="11"/>
  <c r="AO962" i="11"/>
  <c r="U962" i="11"/>
  <c r="AO961" i="11"/>
  <c r="AO958" i="11"/>
  <c r="U958" i="11"/>
  <c r="AO954" i="11"/>
  <c r="AO953" i="11"/>
  <c r="AO950" i="11"/>
  <c r="AO946" i="11"/>
  <c r="U946" i="11"/>
  <c r="AO945" i="11"/>
  <c r="AO938" i="11"/>
  <c r="U938" i="11"/>
  <c r="AO937" i="11"/>
  <c r="AO934" i="11"/>
  <c r="AO930" i="11"/>
  <c r="AO929" i="11"/>
  <c r="AO926" i="11"/>
  <c r="U926" i="11"/>
  <c r="AO922" i="11"/>
  <c r="AO921" i="11"/>
  <c r="AO914" i="11"/>
  <c r="U914" i="11"/>
  <c r="AO913" i="11"/>
  <c r="U906" i="11"/>
  <c r="AO906" i="11"/>
  <c r="AO905" i="11"/>
  <c r="AO902" i="11"/>
  <c r="U902" i="11"/>
  <c r="AO898" i="11"/>
  <c r="U898" i="11"/>
  <c r="AO897" i="11"/>
  <c r="AO894" i="11"/>
  <c r="U894" i="11"/>
  <c r="AO890" i="11"/>
  <c r="AO889" i="11"/>
  <c r="AO886" i="11"/>
  <c r="AO881" i="11"/>
  <c r="AO878" i="11"/>
  <c r="AO874" i="11"/>
  <c r="U874" i="11"/>
  <c r="AO873" i="11"/>
  <c r="AO866" i="11"/>
  <c r="AO865" i="11"/>
  <c r="AO862" i="11"/>
  <c r="U862" i="11"/>
  <c r="AO857" i="11"/>
  <c r="AO849" i="11"/>
  <c r="AO841" i="11"/>
  <c r="AO833" i="11"/>
  <c r="AO825" i="11"/>
  <c r="AO817" i="11"/>
  <c r="AO809" i="11"/>
  <c r="U1073" i="11"/>
  <c r="AO1070" i="11"/>
  <c r="U1018" i="11"/>
  <c r="AO778" i="11"/>
  <c r="U798" i="11"/>
  <c r="U818" i="11"/>
  <c r="AO842" i="11"/>
  <c r="AO686" i="11"/>
  <c r="U746" i="11"/>
  <c r="AO854" i="11"/>
  <c r="AO846" i="11"/>
  <c r="AO838" i="11"/>
  <c r="U838" i="11"/>
  <c r="AO822" i="11"/>
  <c r="AO806" i="11"/>
  <c r="AO790" i="11"/>
  <c r="AO774" i="11"/>
  <c r="U774" i="11"/>
  <c r="AO766" i="11"/>
  <c r="U766" i="11"/>
  <c r="AO762" i="11"/>
  <c r="AO758" i="11"/>
  <c r="AO754" i="11"/>
  <c r="U754" i="11"/>
  <c r="AO750" i="11"/>
  <c r="AO742" i="11"/>
  <c r="AO738" i="11"/>
  <c r="AO734" i="11"/>
  <c r="U734" i="11"/>
  <c r="AO726" i="11"/>
  <c r="U722" i="11"/>
  <c r="AO722" i="11"/>
  <c r="AO718" i="11"/>
  <c r="U710" i="11"/>
  <c r="AO710" i="11"/>
  <c r="AO706" i="11"/>
  <c r="U706" i="11"/>
  <c r="U702" i="11"/>
  <c r="AO702" i="11"/>
  <c r="AO694" i="11"/>
  <c r="U690" i="11"/>
  <c r="AO690" i="11"/>
  <c r="AO682" i="11"/>
  <c r="U682" i="11"/>
  <c r="U678" i="11"/>
  <c r="AO678" i="11"/>
  <c r="U670" i="11"/>
  <c r="AO670" i="11"/>
  <c r="AO666" i="11"/>
  <c r="AO662" i="11"/>
  <c r="AO654" i="11"/>
  <c r="AO650" i="11"/>
  <c r="U650" i="11"/>
  <c r="U646" i="11"/>
  <c r="AO646" i="11"/>
  <c r="U638" i="11"/>
  <c r="AO638" i="11"/>
  <c r="AO634" i="11"/>
  <c r="U626" i="11"/>
  <c r="AO626" i="11"/>
  <c r="AO622" i="11"/>
  <c r="AO618" i="11"/>
  <c r="U618" i="11"/>
  <c r="U610" i="11"/>
  <c r="AO610" i="11"/>
  <c r="U606" i="11"/>
  <c r="AO606" i="11"/>
  <c r="AO598" i="11"/>
  <c r="U594" i="11"/>
  <c r="AO594" i="11"/>
  <c r="AO590" i="11"/>
  <c r="U582" i="11"/>
  <c r="AO582" i="11"/>
  <c r="AO578" i="11"/>
  <c r="U578" i="11"/>
  <c r="U574" i="11"/>
  <c r="AO574" i="11"/>
  <c r="U566" i="11"/>
  <c r="AO566" i="11"/>
  <c r="U562" i="11"/>
  <c r="AO562" i="11"/>
  <c r="AO554" i="11"/>
  <c r="U554" i="11"/>
  <c r="AO550" i="11"/>
  <c r="U542" i="11"/>
  <c r="AO542" i="11"/>
  <c r="AO538" i="11"/>
  <c r="AO534" i="11"/>
  <c r="U526" i="11"/>
  <c r="AO526" i="11"/>
  <c r="AO522" i="11"/>
  <c r="U522" i="11"/>
  <c r="U518" i="11"/>
  <c r="AO518" i="11"/>
  <c r="U510" i="11"/>
  <c r="AO510" i="11"/>
  <c r="AO506" i="11"/>
  <c r="U498" i="11"/>
  <c r="AO498" i="11"/>
  <c r="AO494" i="11"/>
  <c r="AO490" i="11"/>
  <c r="U490" i="11"/>
  <c r="AO482" i="11"/>
  <c r="U478" i="11"/>
  <c r="AO478" i="11"/>
  <c r="AO470" i="11"/>
  <c r="AO466" i="11"/>
  <c r="AO462" i="11"/>
  <c r="U454" i="11"/>
  <c r="AO454" i="11"/>
  <c r="AO450" i="11"/>
  <c r="U450" i="11"/>
  <c r="U446" i="11"/>
  <c r="AO446" i="11"/>
  <c r="AO438" i="11"/>
  <c r="AO430" i="11"/>
  <c r="AO426" i="11"/>
  <c r="U426" i="11"/>
  <c r="AO418" i="11"/>
  <c r="AO414" i="11"/>
  <c r="U414" i="11"/>
  <c r="U786" i="11"/>
  <c r="AO810" i="11"/>
  <c r="U830" i="11"/>
  <c r="AO602" i="11"/>
  <c r="AO658" i="11"/>
  <c r="U714" i="11"/>
  <c r="AO354" i="11"/>
  <c r="U374" i="11"/>
  <c r="U394" i="11"/>
  <c r="AO398" i="11"/>
  <c r="AO382" i="11"/>
  <c r="U382" i="11"/>
  <c r="AO366" i="11"/>
  <c r="AO350" i="11"/>
  <c r="AO326" i="11"/>
  <c r="U326" i="11"/>
  <c r="AO306" i="11"/>
  <c r="U306" i="11"/>
  <c r="U298" i="11"/>
  <c r="AO298" i="11"/>
  <c r="AO286" i="11"/>
  <c r="AO262" i="11"/>
  <c r="U262" i="11"/>
  <c r="U250" i="11"/>
  <c r="AO250" i="11"/>
  <c r="AO242" i="11"/>
  <c r="U242" i="11"/>
  <c r="U234" i="11"/>
  <c r="AO234" i="11"/>
  <c r="U202" i="11"/>
  <c r="AO202" i="11"/>
  <c r="AO198" i="11"/>
  <c r="U198" i="11"/>
  <c r="AO158" i="11"/>
  <c r="AO266" i="11"/>
  <c r="U230" i="11"/>
  <c r="U278" i="11"/>
  <c r="AO310" i="11"/>
  <c r="U362" i="11"/>
  <c r="AO386" i="11"/>
  <c r="U42" i="11"/>
  <c r="AO42" i="11"/>
  <c r="U70" i="11"/>
  <c r="U114" i="11"/>
  <c r="C29" i="12"/>
  <c r="C66" i="12"/>
  <c r="C30" i="12"/>
  <c r="AO1997" i="11"/>
  <c r="AO1985" i="11"/>
  <c r="AO1969" i="11"/>
  <c r="AO1949" i="11"/>
  <c r="AO1937" i="11"/>
  <c r="AO1925" i="11"/>
  <c r="AO1913" i="11"/>
  <c r="AO1893" i="11"/>
  <c r="AO1885" i="11"/>
  <c r="AO1870" i="11"/>
  <c r="AO1858" i="11"/>
  <c r="AO1846" i="11"/>
  <c r="AO1830" i="11"/>
  <c r="AO1818" i="11"/>
  <c r="AO1798" i="11"/>
  <c r="AO1766" i="11"/>
  <c r="AO1758" i="11"/>
  <c r="AO1742" i="11"/>
  <c r="AO1726" i="11"/>
  <c r="AO1714" i="11"/>
  <c r="AO1698" i="11"/>
  <c r="AO1682" i="11"/>
  <c r="AO1666" i="11"/>
  <c r="AO1634" i="11"/>
  <c r="AO1618" i="11"/>
  <c r="AO1594" i="11"/>
  <c r="AO1586" i="11"/>
  <c r="AO1570" i="11"/>
  <c r="AO1562" i="11"/>
  <c r="AO1554" i="11"/>
  <c r="AO1546" i="11"/>
  <c r="AO1538" i="11"/>
  <c r="AO1530" i="11"/>
  <c r="AO1522" i="11"/>
  <c r="AO1514" i="11"/>
  <c r="AO1506" i="11"/>
  <c r="AO1498" i="11"/>
  <c r="AO1486" i="11"/>
  <c r="AO1478" i="11"/>
  <c r="T5" i="11"/>
  <c r="C12" i="12"/>
  <c r="C18" i="12"/>
  <c r="C33" i="12"/>
  <c r="U45" i="25"/>
  <c r="V45" i="25"/>
  <c r="T45" i="25"/>
  <c r="S45" i="25"/>
  <c r="D45" i="12" l="1"/>
  <c r="D46" i="12"/>
  <c r="D48" i="12"/>
  <c r="D50" i="12"/>
  <c r="D52" i="12"/>
  <c r="D54" i="12"/>
  <c r="D56" i="12"/>
  <c r="D58" i="12"/>
  <c r="D60" i="12"/>
  <c r="D62" i="12"/>
  <c r="D64" i="12"/>
  <c r="D47" i="12"/>
  <c r="D49" i="12"/>
  <c r="D51" i="12"/>
  <c r="D53" i="12"/>
  <c r="D55" i="12"/>
  <c r="D57" i="12"/>
  <c r="D59" i="12"/>
  <c r="D61" i="12"/>
  <c r="D63" i="12"/>
  <c r="D65" i="12"/>
  <c r="D40" i="12"/>
  <c r="D71" i="12"/>
  <c r="U45" i="11"/>
  <c r="U109" i="11"/>
  <c r="U205" i="11"/>
  <c r="U168" i="11"/>
  <c r="U196" i="11"/>
  <c r="U256" i="11"/>
  <c r="U55" i="11"/>
  <c r="U87" i="11"/>
  <c r="U119" i="11"/>
  <c r="U151" i="11"/>
  <c r="U183" i="11"/>
  <c r="U215" i="11"/>
  <c r="U247" i="11"/>
  <c r="U279" i="11"/>
  <c r="U82" i="11"/>
  <c r="U46" i="11"/>
  <c r="U118" i="11"/>
  <c r="U182" i="11"/>
  <c r="U246" i="11"/>
  <c r="U310" i="11"/>
  <c r="U145" i="11"/>
  <c r="U273" i="11"/>
  <c r="U80" i="11"/>
  <c r="U347" i="11"/>
  <c r="U53" i="11"/>
  <c r="U117" i="11"/>
  <c r="U181" i="11"/>
  <c r="U277" i="11"/>
  <c r="U84" i="11"/>
  <c r="U144" i="11"/>
  <c r="U127" i="11"/>
  <c r="U191" i="11"/>
  <c r="U255" i="11"/>
  <c r="U304" i="11"/>
  <c r="U34" i="11"/>
  <c r="U25" i="11"/>
  <c r="U153" i="11"/>
  <c r="U249" i="11"/>
  <c r="U60" i="11"/>
  <c r="U148" i="11"/>
  <c r="U208" i="11"/>
  <c r="U240" i="11"/>
  <c r="U61" i="11"/>
  <c r="U125" i="11"/>
  <c r="U157" i="11"/>
  <c r="U221" i="11"/>
  <c r="U253" i="11"/>
  <c r="U285" i="11"/>
  <c r="U317" i="11"/>
  <c r="U349" i="11"/>
  <c r="U50" i="11"/>
  <c r="U178" i="11"/>
  <c r="U321" i="11"/>
  <c r="U353" i="11"/>
  <c r="U43" i="11"/>
  <c r="U171" i="11"/>
  <c r="U235" i="11"/>
  <c r="U299" i="11"/>
  <c r="U331" i="11"/>
  <c r="U122" i="11"/>
  <c r="U186" i="11"/>
  <c r="U229" i="11"/>
  <c r="U100" i="11"/>
  <c r="U132" i="11"/>
  <c r="U188" i="11"/>
  <c r="U288" i="11"/>
  <c r="U258" i="11"/>
  <c r="U358" i="11"/>
  <c r="U41" i="11"/>
  <c r="U73" i="11"/>
  <c r="U329" i="11"/>
  <c r="U104" i="11"/>
  <c r="U164" i="11"/>
  <c r="U74" i="11"/>
  <c r="U330" i="11"/>
  <c r="U110" i="11"/>
  <c r="U174" i="11"/>
  <c r="U238" i="11"/>
  <c r="U302" i="11"/>
  <c r="U14" i="11"/>
  <c r="U20" i="11"/>
  <c r="U17" i="11"/>
  <c r="U23" i="11"/>
  <c r="U10" i="11"/>
  <c r="U18" i="11"/>
  <c r="U7" i="11"/>
  <c r="U9" i="11"/>
  <c r="U15" i="11"/>
  <c r="U22" i="11"/>
  <c r="G205" i="12"/>
  <c r="G209" i="12"/>
  <c r="G213" i="12"/>
  <c r="G202" i="12"/>
  <c r="G206" i="12"/>
  <c r="G210" i="12"/>
  <c r="G201" i="12"/>
  <c r="G203" i="12"/>
  <c r="G207" i="12"/>
  <c r="G211" i="12"/>
  <c r="G204" i="12"/>
  <c r="G208" i="12"/>
  <c r="G212" i="12"/>
  <c r="C3" i="12"/>
  <c r="D76" i="12"/>
  <c r="D75" i="12"/>
  <c r="C10" i="20"/>
  <c r="C6" i="20"/>
  <c r="D6" i="20" s="1"/>
  <c r="C9" i="20"/>
  <c r="C8" i="20"/>
  <c r="C7" i="20"/>
  <c r="E9" i="14"/>
  <c r="C171" i="12" s="1"/>
  <c r="D70" i="12"/>
  <c r="D72" i="12" s="1"/>
  <c r="D107" i="12"/>
  <c r="N179" i="12" s="1"/>
  <c r="C9" i="14"/>
  <c r="C169" i="12" s="1"/>
  <c r="D109" i="12"/>
  <c r="N181" i="12" s="1"/>
  <c r="D123" i="12"/>
  <c r="P181" i="12" s="1"/>
  <c r="D39" i="12"/>
  <c r="D42" i="12" s="1"/>
  <c r="D122" i="12"/>
  <c r="P180" i="12" s="1"/>
  <c r="D121" i="12"/>
  <c r="P179" i="12" s="1"/>
  <c r="D94" i="12"/>
  <c r="L180" i="12" s="1"/>
  <c r="U5" i="11"/>
  <c r="D88" i="12"/>
  <c r="D89" i="12"/>
  <c r="W45" i="25"/>
  <c r="W46" i="25" s="1"/>
  <c r="U6" i="11"/>
  <c r="C36" i="12"/>
  <c r="D28" i="12" s="1"/>
  <c r="D101" i="12"/>
  <c r="M180" i="12" s="1"/>
  <c r="B9" i="14"/>
  <c r="C168" i="12" s="1"/>
  <c r="D100" i="12"/>
  <c r="M179" i="12" s="1"/>
  <c r="D95" i="12"/>
  <c r="L181" i="12" s="1"/>
  <c r="D9" i="14"/>
  <c r="C170" i="12" s="1"/>
  <c r="D114" i="12"/>
  <c r="O179" i="12" s="1"/>
  <c r="D116" i="12"/>
  <c r="O181" i="12" s="1"/>
  <c r="D82" i="12"/>
  <c r="D81" i="12"/>
  <c r="D128" i="12"/>
  <c r="Q179" i="12" s="1"/>
  <c r="D130" i="12"/>
  <c r="Q181" i="12" s="1"/>
  <c r="A9" i="14"/>
  <c r="C167" i="12" s="1"/>
  <c r="F9" i="14"/>
  <c r="C172" i="12" s="1"/>
  <c r="D15" i="12"/>
  <c r="D16" i="12"/>
  <c r="D17" i="12"/>
  <c r="D21" i="12"/>
  <c r="D22" i="12"/>
  <c r="D23" i="12"/>
  <c r="D9" i="12"/>
  <c r="D10" i="12"/>
  <c r="D11" i="12"/>
  <c r="D66" i="12" l="1"/>
  <c r="C5" i="12"/>
  <c r="G214" i="12"/>
  <c r="H203" i="12" s="1"/>
  <c r="D78" i="12"/>
  <c r="D96" i="12"/>
  <c r="D110" i="12"/>
  <c r="D117" i="12"/>
  <c r="D124" i="12"/>
  <c r="D90" i="12"/>
  <c r="D27" i="12"/>
  <c r="D29" i="12"/>
  <c r="D84" i="12"/>
  <c r="D103" i="12"/>
  <c r="W49" i="25"/>
  <c r="W51" i="25" s="1"/>
  <c r="D35" i="12"/>
  <c r="D31" i="12"/>
  <c r="D33" i="12"/>
  <c r="D34" i="12"/>
  <c r="D32" i="12"/>
  <c r="D30" i="12"/>
  <c r="D7" i="20"/>
  <c r="D9" i="20"/>
  <c r="D8" i="20"/>
  <c r="D131" i="12"/>
  <c r="D10" i="20"/>
  <c r="D12" i="12"/>
  <c r="D24" i="12"/>
  <c r="D18" i="12"/>
  <c r="H209" i="12" l="1"/>
  <c r="H206" i="12"/>
  <c r="H201" i="12"/>
  <c r="H207" i="12"/>
  <c r="H208" i="12"/>
  <c r="H212" i="12"/>
  <c r="H211" i="12"/>
  <c r="H202" i="12"/>
  <c r="H210" i="12"/>
  <c r="H205" i="12"/>
  <c r="H204" i="12"/>
  <c r="H213" i="12"/>
  <c r="D36" i="12"/>
</calcChain>
</file>

<file path=xl/comments1.xml><?xml version="1.0" encoding="utf-8"?>
<comments xmlns="http://schemas.openxmlformats.org/spreadsheetml/2006/main">
  <authors>
    <author>Stacey Rand</author>
  </authors>
  <commentList>
    <comment ref="T4" authorId="0" shapeId="0">
      <text>
        <r>
          <rPr>
            <b/>
            <sz val="10"/>
            <color indexed="81"/>
            <rFont val="Calibri"/>
            <family val="2"/>
            <scheme val="minor"/>
          </rPr>
          <t>Total Carer SCRQoL (ASCOF 1D)</t>
        </r>
        <r>
          <rPr>
            <sz val="10"/>
            <color indexed="81"/>
            <rFont val="Calibri"/>
            <family val="2"/>
            <scheme val="minor"/>
          </rPr>
          <t xml:space="preserve">
Scale from zero to 12 (highest QoL)</t>
        </r>
      </text>
    </comment>
    <comment ref="U4" authorId="0" shapeId="0">
      <text>
        <r>
          <rPr>
            <b/>
            <sz val="10"/>
            <color indexed="81"/>
            <rFont val="Calibri"/>
            <family val="2"/>
            <scheme val="minor"/>
          </rPr>
          <t xml:space="preserve">Adjusted Carer SCRQoL (rescaled) = </t>
        </r>
        <r>
          <rPr>
            <sz val="10"/>
            <color indexed="81"/>
            <rFont val="Calibri"/>
            <family val="2"/>
            <scheme val="minor"/>
          </rPr>
          <t xml:space="preserve">
Measure of the impact/effect of services on carers' social care-related quality of life. 
Positive values = positive effect of services on SCRQoL. The larger the value the greater the effect of services on SCRQoL. 
Negative values = negative effect of services on SCRQoL. (This may be observed in a small % of cases). </t>
        </r>
        <r>
          <rPr>
            <sz val="9"/>
            <color indexed="81"/>
            <rFont val="Tahoma"/>
            <family val="2"/>
          </rPr>
          <t xml:space="preserve">
</t>
        </r>
      </text>
    </comment>
  </commentList>
</comments>
</file>

<file path=xl/comments2.xml><?xml version="1.0" encoding="utf-8"?>
<comments xmlns="http://schemas.openxmlformats.org/spreadsheetml/2006/main">
  <authors>
    <author>Stacey Rand</author>
  </authors>
  <commentList>
    <comment ref="E7" authorId="0" shapeId="0">
      <text>
        <r>
          <rPr>
            <sz val="8"/>
            <color indexed="81"/>
            <rFont val="Tahoma"/>
            <family val="2"/>
          </rPr>
          <t>The descriptive statistics below provide a summary of the data. 
Of particular interest are the values for skewness. A skewness of zero indicates a symmetrical distribution. 'Negative skew' indicates that the distribution has a long tail over to the left hand side (lower values). 'Positive skew' indicates that the distribution has a long tail over to the right hand side (higher values). 
The further the skewness values are from zero, the more likely it is that the data violates the assumption of a normal (symmetrical) distribution.</t>
        </r>
        <r>
          <rPr>
            <sz val="9"/>
            <color indexed="81"/>
            <rFont val="Tahoma"/>
            <family val="2"/>
          </rPr>
          <t xml:space="preserve"> </t>
        </r>
      </text>
    </comment>
    <comment ref="E27" authorId="0" shapeId="0">
      <text>
        <r>
          <rPr>
            <sz val="8"/>
            <color indexed="81"/>
            <rFont val="Tahoma"/>
            <family val="2"/>
          </rPr>
          <t xml:space="preserve">Levene's test assesses 'homogeneity of variance'. 
If the p value &lt;0.05 then the null hypothesis that there is no difference in variances between groups should be rejected. 
If the null hypothesis is rejected (i.e. p&lt;0.05) then the t-test should be run using the option 'assuming unequal variances'. If the null hypothesis is not rejected then the t-test may be run with the option 'assuming equal variances'. </t>
        </r>
        <r>
          <rPr>
            <sz val="9"/>
            <color indexed="81"/>
            <rFont val="Tahoma"/>
            <family val="2"/>
          </rPr>
          <t xml:space="preserve">
</t>
        </r>
      </text>
    </comment>
    <comment ref="E39" authorId="0" shapeId="0">
      <text>
        <r>
          <rPr>
            <sz val="8"/>
            <color indexed="81"/>
            <rFont val="Tahoma"/>
            <family val="2"/>
          </rPr>
          <t xml:space="preserve">This row shows the average SCRQoL score for the two groups (i.e. men and women)
</t>
        </r>
      </text>
    </comment>
    <comment ref="E41" authorId="0" shapeId="0">
      <text>
        <r>
          <rPr>
            <sz val="8"/>
            <color indexed="81"/>
            <rFont val="Tahoma"/>
            <family val="2"/>
          </rPr>
          <t>This column shows the count of cases by group (i.e. the number of men and the number of women in the sample)</t>
        </r>
        <r>
          <rPr>
            <sz val="9"/>
            <color indexed="81"/>
            <rFont val="Tahoma"/>
            <family val="2"/>
          </rPr>
          <t xml:space="preserve">
</t>
        </r>
      </text>
    </comment>
    <comment ref="E44" authorId="0" shapeId="0">
      <text>
        <r>
          <rPr>
            <sz val="8"/>
            <color indexed="81"/>
            <rFont val="Tahoma"/>
            <family val="2"/>
          </rPr>
          <t>df = Degrees of freedom</t>
        </r>
        <r>
          <rPr>
            <b/>
            <sz val="9"/>
            <color indexed="81"/>
            <rFont val="Tahoma"/>
            <family val="2"/>
          </rPr>
          <t xml:space="preserve">
</t>
        </r>
      </text>
    </comment>
    <comment ref="E45" authorId="0" shapeId="0">
      <text>
        <r>
          <rPr>
            <sz val="8"/>
            <color indexed="81"/>
            <rFont val="Tahoma"/>
            <family val="2"/>
          </rPr>
          <t>t statistic</t>
        </r>
        <r>
          <rPr>
            <sz val="9"/>
            <color indexed="81"/>
            <rFont val="Tahoma"/>
            <family val="2"/>
          </rPr>
          <t xml:space="preserve">
</t>
        </r>
      </text>
    </comment>
    <comment ref="E48" authorId="0" shapeId="0">
      <text>
        <r>
          <rPr>
            <sz val="8"/>
            <color indexed="81"/>
            <rFont val="Tahoma"/>
            <family val="2"/>
          </rPr>
          <t xml:space="preserve">If the (two-tailed) p value is &lt;0.05 then the null hypothesis may be rejected and it may be said that there is a 'statistically significant' difference between groups. 
In this example, the p value is &gt;0.05. Therefore, we cannot reject the null hypothesis that there is no difference between rating of SCRQoL by men and women. </t>
        </r>
      </text>
    </comment>
    <comment ref="E55" authorId="0" shapeId="0">
      <text>
        <r>
          <rPr>
            <sz val="8"/>
            <color indexed="81"/>
            <rFont val="Tahoma"/>
            <family val="2"/>
          </rPr>
          <t xml:space="preserve">The presentation of t-tests/ANOVA analysis may be supported by visual representation of the data in a graph. An example is provided below. </t>
        </r>
      </text>
    </comment>
  </commentList>
</comments>
</file>

<file path=xl/comments3.xml><?xml version="1.0" encoding="utf-8"?>
<comments xmlns="http://schemas.openxmlformats.org/spreadsheetml/2006/main">
  <authors>
    <author>Stacey Rand</author>
  </authors>
  <commentList>
    <comment ref="G8" authorId="0" shapeId="0">
      <text>
        <r>
          <rPr>
            <sz val="8"/>
            <color indexed="81"/>
            <rFont val="Tahoma"/>
            <family val="2"/>
          </rPr>
          <t>The descriptive statistics below provide a summary of the data. 
Of particular interest are the values for skewness. A skewness of zero indicates a symmetrical distribution. 'Negative skew' indicates that the distribution has a long tail over to the left hand side (lower values). 'Positive skew' indicates that the distribution has a long tail over to the right hand side (higher values). 
The further the skewness values are from zero, the more likely it is that the data violates the assumption of a normal (symmetrical) distribution.</t>
        </r>
        <r>
          <rPr>
            <sz val="9"/>
            <color indexed="81"/>
            <rFont val="Tahoma"/>
            <family val="2"/>
          </rPr>
          <t xml:space="preserve"> </t>
        </r>
      </text>
    </comment>
    <comment ref="G27" authorId="0" shapeId="0">
      <text>
        <r>
          <rPr>
            <sz val="8"/>
            <color indexed="81"/>
            <rFont val="Tahoma"/>
            <family val="2"/>
          </rPr>
          <t xml:space="preserve">Levene's test assesses 'homogeneity of variance'. 
If the p value &lt;0.05 then the null hypothesis that there is no difference in variances between groups should be rejected. 
If the null hypothesis is rejected (i.e. p&lt;0.05) and/or the data is highly skewed you may want to run a non-parametric test (the Kruskal Wallis test) rather than a one-way ANOVA. The 'post-hoc' t-tests to test pairwise comparisons should also be run using the option 'assuming unequal variances'. If the null hypothesis is not rejected then the t-test may be run with the option 'assuming equal variances'. </t>
        </r>
      </text>
    </comment>
    <comment ref="R39" authorId="0" shapeId="0">
      <text>
        <r>
          <rPr>
            <sz val="8"/>
            <color indexed="81"/>
            <rFont val="Tahoma"/>
            <family val="2"/>
          </rPr>
          <t xml:space="preserve">The Kruskal Wallis test is a non-parametric statistical test (i.e. it does not assume that the data is normally distributed). You may want to run this test (instead of a one-way ANOVA) if the SCRQoL score is highly skewed and/or the assumption of homogeneity of variance is violated. </t>
        </r>
        <r>
          <rPr>
            <sz val="9"/>
            <color indexed="81"/>
            <rFont val="Tahoma"/>
            <family val="2"/>
          </rPr>
          <t xml:space="preserve">
</t>
        </r>
      </text>
    </comment>
    <comment ref="H42" authorId="0" shapeId="0">
      <text>
        <r>
          <rPr>
            <sz val="8"/>
            <color indexed="81"/>
            <rFont val="Tahoma"/>
            <family val="2"/>
          </rPr>
          <t xml:space="preserve">This column shows the count of cases by group (i.e. the number of people who rated extremely or very satisfied etc.)
</t>
        </r>
      </text>
    </comment>
    <comment ref="J42" authorId="0" shapeId="0">
      <text>
        <r>
          <rPr>
            <sz val="8"/>
            <color indexed="81"/>
            <rFont val="Tahoma"/>
            <family val="2"/>
          </rPr>
          <t>This column shows the average SCRQoL score for the each group</t>
        </r>
      </text>
    </comment>
    <comment ref="W49" authorId="0" shapeId="0">
      <text>
        <r>
          <rPr>
            <sz val="8"/>
            <color indexed="81"/>
            <rFont val="Tahoma"/>
            <family val="2"/>
          </rPr>
          <t xml:space="preserve">If the p value is &lt;0.05 then the null hypothesis may be rejected and it may be said that there is a 'statistically significant' difference between groups. 
</t>
        </r>
      </text>
    </comment>
    <comment ref="L50" authorId="0" shapeId="0">
      <text>
        <r>
          <rPr>
            <sz val="8"/>
            <color indexed="81"/>
            <rFont val="Tahoma"/>
            <family val="2"/>
          </rPr>
          <t xml:space="preserve">If the p value is &lt;0.05 then the null hypothesis may be rejected and it may be said that there is a 'statistically significant' difference between groups. 
In this example, the p value is &lt;0.05. Therefore, we can reject the null hypothesis that there is no difference between the four groups. In other words, there is significant variation in the four groups. Based on this, we may run further analysis to compare the groups pairwise using ('post-hoc') t-tests. 
An example of these post-hoc tests are provided below. Please refer to the Analysis and Interpretation guide and webinars for a detailed step-by-step explanation of how to run this analysis. </t>
        </r>
      </text>
    </comment>
    <comment ref="H68" authorId="0" shapeId="0">
      <text>
        <r>
          <rPr>
            <sz val="8"/>
            <color indexed="81"/>
            <rFont val="Tahoma"/>
            <family val="2"/>
          </rPr>
          <t>The output of this two-sample T-Test shows that there is a significant difference (p&lt;0.05) between those who were 'extremely/very satisfied with services' and those who were 'quite satisfied' with services.</t>
        </r>
        <r>
          <rPr>
            <b/>
            <sz val="8"/>
            <color indexed="81"/>
            <rFont val="Tahoma"/>
            <family val="2"/>
          </rPr>
          <t xml:space="preserve"> </t>
        </r>
        <r>
          <rPr>
            <sz val="8"/>
            <color indexed="81"/>
            <rFont val="Tahoma"/>
            <family val="2"/>
          </rPr>
          <t xml:space="preserve">
The p(T&lt;=t) two-tail p-values are also &lt;0.05 for all comparisons except for the comparison between 'neither satisfied nor dissatisfied' and 'quite, very or extremely dissatisfied' (p=0.15). 
Overall, it may be said that there is a relationship between satisfaction with services and social care-related quality of life. People with lower satisfaction with services have lower quality of life. This raises the question of whether and how services could do more to improve satisfaction - and quality of life.</t>
        </r>
      </text>
    </comment>
  </commentList>
</comments>
</file>

<file path=xl/sharedStrings.xml><?xml version="1.0" encoding="utf-8"?>
<sst xmlns="http://schemas.openxmlformats.org/spreadsheetml/2006/main" count="587" uniqueCount="277">
  <si>
    <t>User ID</t>
  </si>
  <si>
    <t>Enter a whole number</t>
  </si>
  <si>
    <t>Record Number</t>
  </si>
  <si>
    <t>I have some control over my daily life but not enough</t>
  </si>
  <si>
    <t>No response</t>
  </si>
  <si>
    <t>Number</t>
  </si>
  <si>
    <t>Total respondents</t>
  </si>
  <si>
    <t>SUMMARY SHEET</t>
  </si>
  <si>
    <t>Percentage</t>
  </si>
  <si>
    <t>I have as much social contact as I want with people I like</t>
  </si>
  <si>
    <t>Which of the following statements best describes how you spend your time?</t>
  </si>
  <si>
    <t>I do some of the things I value or enjoy with my time but not enough</t>
  </si>
  <si>
    <t xml:space="preserve"> </t>
  </si>
  <si>
    <t>Age</t>
  </si>
  <si>
    <t>Gender</t>
  </si>
  <si>
    <t>18-24</t>
  </si>
  <si>
    <t>25-34</t>
  </si>
  <si>
    <t>35-44</t>
  </si>
  <si>
    <t>45-54</t>
  </si>
  <si>
    <t>55-64</t>
  </si>
  <si>
    <t>65-74</t>
  </si>
  <si>
    <t>75-84</t>
  </si>
  <si>
    <t>85+</t>
  </si>
  <si>
    <t>Unknown</t>
  </si>
  <si>
    <t>Total respondents and non-respondents</t>
  </si>
  <si>
    <t>Male</t>
  </si>
  <si>
    <t>Female</t>
  </si>
  <si>
    <t>I have as much control over my daily life as I want</t>
  </si>
  <si>
    <t>Control over daily life</t>
  </si>
  <si>
    <t>Social participation and involvement</t>
  </si>
  <si>
    <t>Personal safety</t>
  </si>
  <si>
    <t>Occupation</t>
  </si>
  <si>
    <t>Enter your ID reference for respondent</t>
  </si>
  <si>
    <t>Looking after yourself</t>
  </si>
  <si>
    <t>Feeling supported and encouraged</t>
  </si>
  <si>
    <t>1 Which of the following statements best describes how you spend your time?</t>
  </si>
  <si>
    <t>Sometimes I can’t look after myself well enough</t>
  </si>
  <si>
    <t>I feel I am neglecting myself</t>
  </si>
  <si>
    <t>I feel I have no encouragement and support</t>
  </si>
  <si>
    <t xml:space="preserve">Occupation </t>
  </si>
  <si>
    <t>INSERT WEIGHTS</t>
  </si>
  <si>
    <t xml:space="preserve"> Which of the following statements best describes how much control you have over your daily life?</t>
  </si>
  <si>
    <t xml:space="preserve">Thinking about how well you look after yourself – such as, getting enough sleep or eating well – which statement best describes your present situation? </t>
  </si>
  <si>
    <t xml:space="preserve">Which of the following statements best describes how safe you feel? </t>
  </si>
  <si>
    <t xml:space="preserve">Thinking about how much contact you have with people you like, which of the following statements best describes your social situation?  </t>
  </si>
  <si>
    <t xml:space="preserve"> Thinking about feeling supported and encouraged in your caring role, which of the following statements best describes your present situation?</t>
  </si>
  <si>
    <t>Carer social care related quality of life (unweighted)</t>
  </si>
  <si>
    <t>Average Carer SCRQoL score in each domain as a percentage of the total possible score (unweighted)</t>
  </si>
  <si>
    <t>Current %</t>
  </si>
  <si>
    <t>Occupation - Current</t>
  </si>
  <si>
    <t>Control - Current</t>
  </si>
  <si>
    <t>Looking after yourself - Current</t>
  </si>
  <si>
    <t>Safety - Current</t>
  </si>
  <si>
    <t>Social participation - Current</t>
  </si>
  <si>
    <t>Feeling supported - Current</t>
  </si>
  <si>
    <t>2 Which of the following statements best describes how much control you have over your daily life?</t>
  </si>
  <si>
    <t>Does the person you care for have dementia?</t>
  </si>
  <si>
    <t>Yes</t>
  </si>
  <si>
    <t>Does the person you care for have a sensory impairment?</t>
  </si>
  <si>
    <t>Ethnic Group - Carer</t>
  </si>
  <si>
    <t>Chinese</t>
  </si>
  <si>
    <t>With me</t>
  </si>
  <si>
    <t>Somewhere else</t>
  </si>
  <si>
    <t xml:space="preserve">No </t>
  </si>
  <si>
    <t>No</t>
  </si>
  <si>
    <t xml:space="preserve">No response </t>
  </si>
  <si>
    <t>Does the person you care for have a mental health problem?</t>
  </si>
  <si>
    <t>In addition to your caring role, are you employed full-time?</t>
  </si>
  <si>
    <t xml:space="preserve">Where does the person you care for usually live? </t>
  </si>
  <si>
    <t>Do you have a physical impairment or disability?</t>
  </si>
  <si>
    <t>Do you have a mental health problem or illness?</t>
  </si>
  <si>
    <t xml:space="preserve">1 Yes
2 No 
-9 No response </t>
  </si>
  <si>
    <t xml:space="preserve">1 With me
2 Somewhere else
-9 No response </t>
  </si>
  <si>
    <t xml:space="preserve">Number </t>
  </si>
  <si>
    <t>Pecentage</t>
  </si>
  <si>
    <t xml:space="preserve">Adjustment factor = </t>
  </si>
  <si>
    <t>(+)</t>
  </si>
  <si>
    <t>(−)</t>
  </si>
  <si>
    <t>Carer: is 'employed full-time', then subtract:</t>
  </si>
  <si>
    <t>Carer: if the 'carer lives with care recipient', then subtract:</t>
  </si>
  <si>
    <t>Carer: if the carer has a 'physical problem', then subtract:</t>
  </si>
  <si>
    <t xml:space="preserve">Care recipient: 'has dementia', then subtract: </t>
  </si>
  <si>
    <t>Care recipient: has 'mental health problem', then subtract:</t>
  </si>
  <si>
    <t xml:space="preserve">Care recipient: has 'sensory impairment', then subtract: </t>
  </si>
  <si>
    <t>Carer: is 45+, then subtract:</t>
  </si>
  <si>
    <t>Carer: is 'white', then add:</t>
  </si>
  <si>
    <t>Carer: if the carer has a 'mental health problem', then subtract:</t>
  </si>
  <si>
    <t>If carer is 45+, then subtract:</t>
  </si>
  <si>
    <t>Carer: is 'male', then add:</t>
  </si>
  <si>
    <t>Adj. calculation</t>
  </si>
  <si>
    <t xml:space="preserve">ADJUSTMENT FACTOR: </t>
  </si>
  <si>
    <t xml:space="preserve">If care recipient has dementia, then subtract: </t>
  </si>
  <si>
    <t>If care recipient has a mental health problem, then subtract:</t>
  </si>
  <si>
    <t xml:space="preserve">If care recipient has sensory impairment, then subtract: </t>
  </si>
  <si>
    <t>If carer is male, then add:</t>
  </si>
  <si>
    <t>If carer is white, then add:</t>
  </si>
  <si>
    <t>If carer is employed full-time, then subtract:</t>
  </si>
  <si>
    <t>If the carer lives with care recipient, then subtract:</t>
  </si>
  <si>
    <t>If the carer has a physical problem, then subtract:</t>
  </si>
  <si>
    <t>If the carer has a mental health problem, then subtract:</t>
  </si>
  <si>
    <r>
      <rPr>
        <b/>
        <u/>
        <sz val="11"/>
        <color rgb="FFFF0000"/>
        <rFont val="Calibri"/>
        <family val="2"/>
        <scheme val="minor"/>
      </rPr>
      <t>Note:</t>
    </r>
    <r>
      <rPr>
        <sz val="11"/>
        <color rgb="FFFF0000"/>
        <rFont val="Calibri"/>
        <family val="2"/>
        <scheme val="minor"/>
      </rPr>
      <t xml:space="preserve"> </t>
    </r>
    <r>
      <rPr>
        <i/>
        <sz val="11"/>
        <color rgb="FFFF0000"/>
        <rFont val="Calibri"/>
        <family val="2"/>
        <scheme val="minor"/>
      </rPr>
      <t>-999 or -1200 = missing values / no response</t>
    </r>
  </si>
  <si>
    <t>Carer: Age</t>
  </si>
  <si>
    <t>Carer: Gender</t>
  </si>
  <si>
    <t xml:space="preserve">Carer: Ethnic Group </t>
  </si>
  <si>
    <t>Enter respondent's age or -9 if unknown or missing</t>
  </si>
  <si>
    <t>Current Unweighted
Carer SCRQoL</t>
  </si>
  <si>
    <t>1. Which of the following statements best describes how you spend your time?</t>
  </si>
  <si>
    <t>2. Which of the following statements best describes how much control you have over your daily life?</t>
  </si>
  <si>
    <t>4. Thinking about your personal safety, which of the statements best describes your present situation?</t>
  </si>
  <si>
    <t>5. Thinking about how much social contact you've had with people you like, which of the following statements best describes your social situation?</t>
  </si>
  <si>
    <t>I'm able to spend my time as I want, doing things I value or enjoy</t>
  </si>
  <si>
    <t>I don't do anything I value or enjoy with my time</t>
  </si>
  <si>
    <t>I look after myself</t>
  </si>
  <si>
    <t xml:space="preserve">3. Thinking about how much time you have to look after yourself – in terms of getting enough sleep or eating well – which statement best describes your present situation? </t>
  </si>
  <si>
    <t>I have no worries about my personal safety</t>
  </si>
  <si>
    <t>I have some worries about my personal safety</t>
  </si>
  <si>
    <t>I am extremely worried about my personal safety</t>
  </si>
  <si>
    <t xml:space="preserve">I have some social contact with people but not enough </t>
  </si>
  <si>
    <t xml:space="preserve">I have little social contact with people and feel socially isolated </t>
  </si>
  <si>
    <t>I feel I have encouragement and support</t>
  </si>
  <si>
    <t>I feel I have some encouragement and support but not enough</t>
  </si>
  <si>
    <t>6. Thinking about encouragement and support in your caring role, which of the following statements best describes your present situation?</t>
  </si>
  <si>
    <t xml:space="preserve">1 Ideal state
2 Some needs
3 High level needs 
-9 No response </t>
  </si>
  <si>
    <t xml:space="preserve">3 Thinking about how much time you have to look after yourself – such as getting enough sleep or eating well – which statement best describes your present situation? </t>
  </si>
  <si>
    <t>4 Thinking about your personal safety, which of the statements best describes your present situation?</t>
  </si>
  <si>
    <t xml:space="preserve">5 Thinking about how much social contact you've had with people you like, which of the following statements best describes your social situation?  </t>
  </si>
  <si>
    <t>6 Thinking about encouragement and support in your caring role, which of the following statements best describes your present situation?</t>
  </si>
  <si>
    <t xml:space="preserve">Paste SCRQoL data into the yellow highlighted cells below: </t>
  </si>
  <si>
    <t>Maximum value</t>
  </si>
  <si>
    <t>3rd  Quartile</t>
  </si>
  <si>
    <t>Median</t>
  </si>
  <si>
    <t>1st Quartile</t>
  </si>
  <si>
    <t>Minimum value</t>
  </si>
  <si>
    <t>Differences</t>
  </si>
  <si>
    <t>ENTER TITLE HERE</t>
  </si>
  <si>
    <r>
      <rPr>
        <b/>
        <sz val="13"/>
        <color theme="1"/>
        <rFont val="Calibri"/>
        <family val="2"/>
        <scheme val="minor"/>
      </rPr>
      <t>Example:</t>
    </r>
    <r>
      <rPr>
        <sz val="13"/>
        <color theme="1"/>
        <rFont val="Calibri"/>
        <family val="2"/>
        <scheme val="minor"/>
      </rPr>
      <t xml:space="preserve"> Independent T-Test</t>
    </r>
  </si>
  <si>
    <t>Men</t>
  </si>
  <si>
    <t>Women</t>
  </si>
  <si>
    <t>Descriptive Statistics</t>
  </si>
  <si>
    <t>Mean</t>
  </si>
  <si>
    <t>Standard Error</t>
  </si>
  <si>
    <t>Mode</t>
  </si>
  <si>
    <t>Standard Deviation</t>
  </si>
  <si>
    <t>Sample Variance</t>
  </si>
  <si>
    <t>Kurtosis</t>
  </si>
  <si>
    <t>Skewness</t>
  </si>
  <si>
    <t>Range</t>
  </si>
  <si>
    <t>Minimum</t>
  </si>
  <si>
    <t>Maximum</t>
  </si>
  <si>
    <t>Sum</t>
  </si>
  <si>
    <t>Count</t>
  </si>
  <si>
    <t>Levene's Tests</t>
  </si>
  <si>
    <t>type</t>
  </si>
  <si>
    <t>p-value</t>
  </si>
  <si>
    <t>means</t>
  </si>
  <si>
    <t>medians</t>
  </si>
  <si>
    <t>trimmed</t>
  </si>
  <si>
    <t>Variance</t>
  </si>
  <si>
    <t>Observations</t>
  </si>
  <si>
    <t>df</t>
  </si>
  <si>
    <t>t Stat</t>
  </si>
  <si>
    <t>P(T&lt;=t) one-tail</t>
  </si>
  <si>
    <t>t Critical one-tail</t>
  </si>
  <si>
    <t>P(T&lt;=t) two-tail</t>
  </si>
  <si>
    <t>t Critical two-tail</t>
  </si>
  <si>
    <t>SD</t>
  </si>
  <si>
    <t>SEM</t>
  </si>
  <si>
    <t>N</t>
  </si>
  <si>
    <t>t-Test: Two-Sample Assuming Equal Variances</t>
  </si>
  <si>
    <t>Pooled Variance</t>
  </si>
  <si>
    <t>Visual Representation: Bar Charts</t>
  </si>
  <si>
    <t>Extremely/very satisfied</t>
  </si>
  <si>
    <t>Quite satisfied</t>
  </si>
  <si>
    <t>Neither</t>
  </si>
  <si>
    <r>
      <rPr>
        <b/>
        <sz val="13"/>
        <color theme="1"/>
        <rFont val="Calibri"/>
        <family val="2"/>
        <scheme val="minor"/>
      </rPr>
      <t>Example:</t>
    </r>
    <r>
      <rPr>
        <sz val="13"/>
        <color theme="1"/>
        <rFont val="Calibri"/>
        <family val="2"/>
        <scheme val="minor"/>
      </rPr>
      <t xml:space="preserve"> ANOVA</t>
    </r>
  </si>
  <si>
    <t>Anova: Single Factor</t>
  </si>
  <si>
    <t>SUMMARY</t>
  </si>
  <si>
    <t>Groups</t>
  </si>
  <si>
    <t>Average</t>
  </si>
  <si>
    <t>ANOVA</t>
  </si>
  <si>
    <t>Source of Variation</t>
  </si>
  <si>
    <t>SS</t>
  </si>
  <si>
    <t>MS</t>
  </si>
  <si>
    <t>F</t>
  </si>
  <si>
    <t>P-value</t>
  </si>
  <si>
    <t>F crit</t>
  </si>
  <si>
    <t>Between Groups</t>
  </si>
  <si>
    <t>Within Groups</t>
  </si>
  <si>
    <t>Total</t>
  </si>
  <si>
    <t>I have no control over my daily life</t>
  </si>
  <si>
    <t>Purpose of tool</t>
  </si>
  <si>
    <t>How to use</t>
  </si>
  <si>
    <t>Kruskal-Wallis Test</t>
  </si>
  <si>
    <t>median</t>
  </si>
  <si>
    <t>rank sum</t>
  </si>
  <si>
    <t>count</t>
  </si>
  <si>
    <t>r^2/n</t>
  </si>
  <si>
    <t>H-stat</t>
  </si>
  <si>
    <t>H-ties</t>
  </si>
  <si>
    <t>alpha</t>
  </si>
  <si>
    <t>sig</t>
  </si>
  <si>
    <t>Quite/very/extremely dissatisfied</t>
  </si>
  <si>
    <t>Question 2a</t>
  </si>
  <si>
    <t>Question 2d</t>
  </si>
  <si>
    <t>Question 2c</t>
  </si>
  <si>
    <t>Question 7</t>
  </si>
  <si>
    <t>Question 8</t>
  </si>
  <si>
    <t>Question 9</t>
  </si>
  <si>
    <t>Question 10</t>
  </si>
  <si>
    <t>Question 11</t>
  </si>
  <si>
    <t>Question 12</t>
  </si>
  <si>
    <t>Question 3</t>
  </si>
  <si>
    <t>Carer Social Care related quality of life by domain (unweighted)</t>
  </si>
  <si>
    <t>Ideal state</t>
  </si>
  <si>
    <t>Some needs</t>
  </si>
  <si>
    <t>Carer SCRQoL Score (ASCOF 1D)</t>
  </si>
  <si>
    <r>
      <rPr>
        <b/>
        <sz val="9"/>
        <color theme="1"/>
        <rFont val="Calibri"/>
        <family val="2"/>
        <scheme val="minor"/>
      </rPr>
      <t xml:space="preserve">Introduction: </t>
    </r>
    <r>
      <rPr>
        <sz val="9"/>
        <color theme="1"/>
        <rFont val="Calibri"/>
        <family val="2"/>
        <scheme val="minor"/>
      </rPr>
      <t xml:space="preserve">
This worksheet includes an example of a box plot (see cells F5 to K19) based on the carer SCRQoL score (ASCOF 1D) values generated in column T of the 'Data' sheet. Below this example box plot of carer SCRQoL (ASCOF 1D) is a template area where carer SCRQoL data can be manually entered to generate tailored box plots. For example, you may want to generate two box plots for carer SCRQoL scores of men and women separately. The SCRQoL data for each group (i.e. men, then women) should be pasted into the cells highlighed in yellow to generate the box plots. 
Please refer to the Analysis and Interpretation guide and pre-recorded webinars for further details and a step-by-step worked example. </t>
    </r>
  </si>
  <si>
    <r>
      <rPr>
        <b/>
        <sz val="9"/>
        <color theme="1"/>
        <rFont val="Calibri"/>
        <family val="2"/>
        <scheme val="minor"/>
      </rPr>
      <t xml:space="preserve">Research Question: </t>
    </r>
    <r>
      <rPr>
        <sz val="9"/>
        <color theme="1"/>
        <rFont val="Calibri"/>
        <family val="2"/>
        <scheme val="minor"/>
      </rPr>
      <t xml:space="preserve">Does overall carer SCRQoL score (ASCOF 1D) differ between men and women? </t>
    </r>
  </si>
  <si>
    <r>
      <rPr>
        <b/>
        <sz val="9"/>
        <color theme="1"/>
        <rFont val="Calibri"/>
        <family val="2"/>
        <scheme val="minor"/>
      </rPr>
      <t xml:space="preserve">Research Question: </t>
    </r>
    <r>
      <rPr>
        <sz val="9"/>
        <color theme="1"/>
        <rFont val="Calibri"/>
        <family val="2"/>
        <scheme val="minor"/>
      </rPr>
      <t xml:space="preserve">Does overall Carer SCRQoL score (ASCOF 1D) differ by rating of satisfaction with services? </t>
    </r>
  </si>
  <si>
    <t>Adjusted Carer SCRQoL (rescaled)</t>
  </si>
  <si>
    <r>
      <rPr>
        <b/>
        <sz val="9"/>
        <color theme="1"/>
        <rFont val="Calibri"/>
        <family val="2"/>
        <scheme val="minor"/>
      </rPr>
      <t xml:space="preserve">Introduction:  
</t>
    </r>
    <r>
      <rPr>
        <sz val="9"/>
        <color theme="1"/>
        <rFont val="Calibri"/>
        <family val="2"/>
        <scheme val="minor"/>
      </rPr>
      <t xml:space="preserve">This tab provides an example of an independent t-test calculated using the Analysis ToolPak and Real Statistics Resource Pack add-ins. This includes annotations of the output generated by Excel. For a step-by-step guide of how to run this analysis and further information, please refer to the Analysis and Interpretation guide and pre-recorded webinars. </t>
    </r>
  </si>
  <si>
    <r>
      <rPr>
        <b/>
        <sz val="9"/>
        <color theme="1"/>
        <rFont val="Calibri"/>
        <family val="2"/>
        <scheme val="minor"/>
      </rPr>
      <t xml:space="preserve">Introduction:  
</t>
    </r>
    <r>
      <rPr>
        <sz val="9"/>
        <color theme="1"/>
        <rFont val="Calibri"/>
        <family val="2"/>
        <scheme val="minor"/>
      </rPr>
      <t xml:space="preserve">This tab provides an example analysis of variance (ANOVA) calculated using the Analysis ToolPak and Real Statistics Resource Pack add-ins. This includes annotations of the output generated by Excel. For a step-by-step guide of how to run this analysis and further information/resources, please refer to the Analysis and Interpretation guide and pre-recorded webinar. </t>
    </r>
  </si>
  <si>
    <t>High-level needs</t>
  </si>
  <si>
    <t>Average Carer SCRQoL</t>
  </si>
  <si>
    <t>Average Adjusted Carer SCRQoL</t>
  </si>
  <si>
    <t>Carer SCRQoL</t>
  </si>
  <si>
    <t>Frequency</t>
  </si>
  <si>
    <r>
      <t>1 Male
2 Female
-9 No response</t>
    </r>
    <r>
      <rPr>
        <i/>
        <sz val="10"/>
        <color theme="0"/>
        <rFont val="Arial"/>
        <family val="2"/>
      </rPr>
      <t xml:space="preserve"> </t>
    </r>
  </si>
  <si>
    <t>D4</t>
  </si>
  <si>
    <t>D5</t>
  </si>
  <si>
    <t>D6</t>
  </si>
  <si>
    <t>D7</t>
  </si>
  <si>
    <t>D8</t>
  </si>
  <si>
    <t>D9</t>
  </si>
  <si>
    <t>D10</t>
  </si>
  <si>
    <t>D11</t>
  </si>
  <si>
    <t>D12</t>
  </si>
  <si>
    <t>D13</t>
  </si>
  <si>
    <t>Question 19b</t>
  </si>
  <si>
    <t>Question 24a</t>
  </si>
  <si>
    <t>Question 24c</t>
  </si>
  <si>
    <t>Question 26</t>
  </si>
  <si>
    <t>Question 27</t>
  </si>
  <si>
    <t>Question 28</t>
  </si>
  <si>
    <t xml:space="preserve">PSS SACE 2016/17 question number: </t>
  </si>
  <si>
    <t>Introduction</t>
  </si>
  <si>
    <t>SCRQOL and Carer QOL page</t>
  </si>
  <si>
    <r>
      <t xml:space="preserve">Please be aware that this spreadsheet contains a number of calculations. </t>
    </r>
    <r>
      <rPr>
        <b/>
        <u/>
        <sz val="12"/>
        <color theme="1"/>
        <rFont val="Calibri"/>
        <family val="2"/>
        <scheme val="minor"/>
      </rPr>
      <t>If you overwrite these calculations, the tool will not work and you will be required to start the calculations again with a new version of the tool</t>
    </r>
    <r>
      <rPr>
        <b/>
        <sz val="12"/>
        <color theme="1"/>
        <rFont val="Calibri"/>
        <family val="2"/>
        <scheme val="minor"/>
      </rPr>
      <t xml:space="preserve">. The MAX team cannot provide technical support.  </t>
    </r>
  </si>
  <si>
    <t>CARER-REPORTED QUALITY OF LIFE (QOL) TOOL</t>
  </si>
  <si>
    <r>
      <t xml:space="preserve">This spreadsheet can be used to calculate an </t>
    </r>
    <r>
      <rPr>
        <b/>
        <sz val="11"/>
        <color rgb="FF681CE4"/>
        <rFont val="Calibri"/>
        <family val="2"/>
        <scheme val="minor"/>
      </rPr>
      <t>adjusted Carer QOL score.</t>
    </r>
    <r>
      <rPr>
        <sz val="11"/>
        <rFont val="Calibri"/>
        <family val="2"/>
        <scheme val="minor"/>
      </rPr>
      <t xml:space="preserve"> This calculation isolates the factors that are known to affect Carer QOL and, by doing so, provides a</t>
    </r>
    <r>
      <rPr>
        <b/>
        <sz val="11"/>
        <color theme="1"/>
        <rFont val="Calibri"/>
        <family val="2"/>
        <scheme val="minor"/>
      </rPr>
      <t xml:space="preserve"> much more accurate measure of service impact</t>
    </r>
    <r>
      <rPr>
        <sz val="11"/>
        <rFont val="Calibri"/>
        <family val="2"/>
        <scheme val="minor"/>
      </rPr>
      <t>.</t>
    </r>
  </si>
  <si>
    <t>Carer QOL step-by-step instructions</t>
  </si>
  <si>
    <t>An introduction to the Carer QOL tool and the adjusted Carer QOL score is provided in a short presentation and series of pre-recorded tutorials. All of these can be accessed from the SCRQOL and Carer QOL analysis page of the MAX toolkit.</t>
  </si>
  <si>
    <t xml:space="preserve">1 English / Welsh / Scottish / Northern Irish / British
2 Irish
3 Gypsy or Irish Traveller
4 Any other White background
5 White and Black Caribbean
6 White and Black African
7 White and Asian
8 Any other Mixed / Multiple background
9 Indian
10 Pakistani
11 Bangladeshi
12 Chinese
13 Any other Asian background
14 African
15 Caribbean
16 Any other Black / African / Caribbean background
17 Arab
18 Any other background
98 Refused
99 Undeclared / not known
-9 Missing
</t>
  </si>
  <si>
    <t>English / Welsh / Scottish / Northern Irish / British</t>
  </si>
  <si>
    <t>Irish</t>
  </si>
  <si>
    <t>Gypsy or Irish Traveller</t>
  </si>
  <si>
    <t>Any other White background</t>
  </si>
  <si>
    <t>White and Black Caribbean</t>
  </si>
  <si>
    <t>White and Black African</t>
  </si>
  <si>
    <t>White and Asian</t>
  </si>
  <si>
    <t>Any other Mixed / Multiple background</t>
  </si>
  <si>
    <t>Indian</t>
  </si>
  <si>
    <t>Pakistani</t>
  </si>
  <si>
    <t>Bangladeshi</t>
  </si>
  <si>
    <t>Any other Asian background</t>
  </si>
  <si>
    <t>African</t>
  </si>
  <si>
    <t>Caribbean</t>
  </si>
  <si>
    <t>Any other Black / African / Caribbean background</t>
  </si>
  <si>
    <t>Arab</t>
  </si>
  <si>
    <t>Any other background</t>
  </si>
  <si>
    <t>Refused</t>
  </si>
  <si>
    <t>Undeclared / not known</t>
  </si>
  <si>
    <t>2016-7 VERSION</t>
  </si>
  <si>
    <r>
      <t xml:space="preserve">Carer-reported quality of life (QOL) scores [ASCOF 1D] are generated by the responses to six questions in the Carers' Survey (PSS SACE) and are often used to assess the </t>
    </r>
    <r>
      <rPr>
        <b/>
        <sz val="11"/>
        <color theme="1"/>
        <rFont val="Calibri"/>
        <family val="2"/>
        <scheme val="minor"/>
      </rPr>
      <t>impact of services</t>
    </r>
    <r>
      <rPr>
        <sz val="11"/>
        <rFont val="Calibri"/>
        <family val="2"/>
        <scheme val="minor"/>
      </rPr>
      <t xml:space="preserve"> provided by Local Authorities (LAs) on the reported outcomes of adult carers (e.g. via direct comparisons of ASCOF scores over data collections and/or between comparator organisations and the national average). The I</t>
    </r>
    <r>
      <rPr>
        <b/>
        <sz val="11"/>
        <color theme="0" tint="-0.499984740745262"/>
        <rFont val="Calibri"/>
        <family val="2"/>
        <scheme val="minor"/>
      </rPr>
      <t>dentifying the Impact of Adult Social Care (IIASC) project</t>
    </r>
    <r>
      <rPr>
        <sz val="11"/>
        <rFont val="Calibri"/>
        <family val="2"/>
        <scheme val="minor"/>
      </rPr>
      <t xml:space="preserve">, however, uncovered a number of factors associated with the carer and the care recipient that may affect QoL but are beyond LA control. </t>
    </r>
    <r>
      <rPr>
        <b/>
        <sz val="11"/>
        <color theme="1"/>
        <rFont val="Calibri"/>
        <family val="2"/>
        <scheme val="minor"/>
      </rPr>
      <t>This means that direct ASCOF comparisons only provide a partial picture.</t>
    </r>
  </si>
  <si>
    <r>
      <t>Using the Carer QOL tool is easy. Simply copy and paste the relevant data from your NHS Digital data return into the</t>
    </r>
    <r>
      <rPr>
        <b/>
        <sz val="11"/>
        <rFont val="Calibri"/>
        <family val="2"/>
        <scheme val="minor"/>
      </rPr>
      <t xml:space="preserve"> Data tab</t>
    </r>
    <r>
      <rPr>
        <sz val="11"/>
        <rFont val="Calibri"/>
        <family val="2"/>
        <scheme val="minor"/>
      </rPr>
      <t>. Further instructions on how to do this can be clicking on the link below:</t>
    </r>
  </si>
  <si>
    <t>Hypothesised Mean Difference</t>
  </si>
  <si>
    <t>Extremely/ very satisfied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</si>
</sst>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
    <numFmt numFmtId="165" formatCode="0.000"/>
    <numFmt numFmtId="166" formatCode="0.0000"/>
    <numFmt numFmtId="167" formatCode="0.00000"/>
    <numFmt numFmtId="168" formatCode="_-* #,##0.000_-;\-* #,##0.000_-;_-* &quot;-&quot;??_-;_-@_-"/>
  </numFmts>
  <fonts count="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30"/>
      <name val="Arial"/>
      <family val="2"/>
    </font>
    <font>
      <sz val="10"/>
      <name val="Arial"/>
      <family val="2"/>
    </font>
    <font>
      <b/>
      <sz val="10"/>
      <name val="Arial"/>
      <family val="2"/>
    </font>
    <font>
      <sz val="8"/>
      <name val="Courier"/>
      <family val="3"/>
    </font>
    <font>
      <sz val="10"/>
      <name val="TT9EEo00"/>
    </font>
    <font>
      <i/>
      <sz val="10"/>
      <name val="Arial"/>
      <family val="2"/>
    </font>
    <font>
      <sz val="10"/>
      <name val="Calibri"/>
      <family val="2"/>
      <scheme val="minor"/>
    </font>
    <font>
      <b/>
      <sz val="10"/>
      <color theme="0"/>
      <name val="Arial"/>
      <family val="2"/>
    </font>
    <font>
      <b/>
      <sz val="10"/>
      <color rgb="FFFF0000"/>
      <name val="Arial"/>
      <family val="2"/>
    </font>
    <font>
      <sz val="10"/>
      <color rgb="FFFF0000"/>
      <name val="Arial"/>
      <family val="2"/>
    </font>
    <font>
      <i/>
      <sz val="6"/>
      <color rgb="FFFF0000"/>
      <name val="TT9EEo00"/>
    </font>
    <font>
      <b/>
      <i/>
      <sz val="10"/>
      <name val="Arial"/>
      <family val="2"/>
    </font>
    <font>
      <b/>
      <sz val="10"/>
      <name val="Calibri"/>
      <family val="2"/>
      <scheme val="minor"/>
    </font>
    <font>
      <sz val="10"/>
      <name val="Arial"/>
      <family val="2"/>
    </font>
    <font>
      <sz val="11"/>
      <color rgb="FFFF0000"/>
      <name val="Calibri"/>
      <family val="2"/>
      <scheme val="minor"/>
    </font>
    <font>
      <b/>
      <sz val="10"/>
      <color theme="1"/>
      <name val="Arial"/>
      <family val="2"/>
    </font>
    <font>
      <b/>
      <sz val="10"/>
      <color theme="1"/>
      <name val="Calibri"/>
      <family val="2"/>
      <scheme val="minor"/>
    </font>
    <font>
      <sz val="10"/>
      <color theme="1"/>
      <name val="Calibri"/>
      <family val="2"/>
      <scheme val="minor"/>
    </font>
    <font>
      <i/>
      <sz val="11"/>
      <color rgb="FFFF0000"/>
      <name val="Calibri"/>
      <family val="2"/>
      <scheme val="minor"/>
    </font>
    <font>
      <b/>
      <u/>
      <sz val="11"/>
      <color rgb="FFFF0000"/>
      <name val="Calibri"/>
      <family val="2"/>
      <scheme val="minor"/>
    </font>
    <font>
      <b/>
      <sz val="11"/>
      <color theme="1"/>
      <name val="Calibri"/>
      <family val="2"/>
      <scheme val="minor"/>
    </font>
    <font>
      <sz val="8"/>
      <color theme="1"/>
      <name val="Calibri"/>
      <family val="2"/>
      <scheme val="minor"/>
    </font>
    <font>
      <b/>
      <sz val="9"/>
      <color rgb="FFFF0000"/>
      <name val="Calibri"/>
      <family val="2"/>
      <scheme val="minor"/>
    </font>
    <font>
      <sz val="9"/>
      <color theme="1"/>
      <name val="Calibri"/>
      <family val="2"/>
      <scheme val="minor"/>
    </font>
    <font>
      <b/>
      <sz val="9"/>
      <color theme="1"/>
      <name val="Calibri"/>
      <family val="2"/>
      <scheme val="minor"/>
    </font>
    <font>
      <b/>
      <sz val="8"/>
      <color theme="1"/>
      <name val="Calibri"/>
      <family val="2"/>
      <scheme val="minor"/>
    </font>
    <font>
      <b/>
      <sz val="11"/>
      <color rgb="FFFF0000"/>
      <name val="Calibri"/>
      <family val="2"/>
      <scheme val="minor"/>
    </font>
    <font>
      <b/>
      <sz val="9"/>
      <color indexed="81"/>
      <name val="Tahoma"/>
      <family val="2"/>
    </font>
    <font>
      <sz val="9"/>
      <color indexed="81"/>
      <name val="Tahoma"/>
      <family val="2"/>
    </font>
    <font>
      <sz val="13"/>
      <color theme="1"/>
      <name val="Calibri"/>
      <family val="2"/>
      <scheme val="minor"/>
    </font>
    <font>
      <b/>
      <sz val="13"/>
      <color theme="1"/>
      <name val="Calibri"/>
      <family val="2"/>
      <scheme val="minor"/>
    </font>
    <font>
      <b/>
      <sz val="9"/>
      <color theme="0"/>
      <name val="Calibri"/>
      <family val="2"/>
      <scheme val="minor"/>
    </font>
    <font>
      <sz val="8"/>
      <color indexed="81"/>
      <name val="Tahoma"/>
      <family val="2"/>
    </font>
    <font>
      <i/>
      <sz val="10"/>
      <name val="Calibri"/>
      <family val="2"/>
      <scheme val="minor"/>
    </font>
    <font>
      <i/>
      <sz val="11"/>
      <color theme="1"/>
      <name val="Calibri"/>
      <family val="2"/>
      <scheme val="minor"/>
    </font>
    <font>
      <b/>
      <sz val="8"/>
      <color indexed="81"/>
      <name val="Tahoma"/>
      <family val="2"/>
    </font>
    <font>
      <b/>
      <sz val="14"/>
      <color theme="1"/>
      <name val="Calibri"/>
      <family val="2"/>
      <scheme val="minor"/>
    </font>
    <font>
      <sz val="11"/>
      <name val="Calibri"/>
      <family val="2"/>
      <scheme val="minor"/>
    </font>
    <font>
      <b/>
      <sz val="8"/>
      <name val="Arial"/>
      <family val="2"/>
    </font>
    <font>
      <sz val="10"/>
      <color indexed="81"/>
      <name val="Calibri"/>
      <family val="2"/>
      <scheme val="minor"/>
    </font>
    <font>
      <b/>
      <sz val="10"/>
      <color indexed="81"/>
      <name val="Calibri"/>
      <family val="2"/>
      <scheme val="minor"/>
    </font>
    <font>
      <sz val="10"/>
      <name val="Arial"/>
      <family val="2"/>
    </font>
    <font>
      <sz val="10"/>
      <color theme="0"/>
      <name val="Arial"/>
      <family val="2"/>
    </font>
    <font>
      <i/>
      <sz val="10"/>
      <color theme="0"/>
      <name val="Arial"/>
      <family val="2"/>
    </font>
    <font>
      <b/>
      <sz val="14"/>
      <color rgb="FF0070C0"/>
      <name val="Calibri"/>
      <family val="2"/>
      <scheme val="minor"/>
    </font>
    <font>
      <b/>
      <sz val="11"/>
      <color theme="0" tint="-0.499984740745262"/>
      <name val="Calibri"/>
      <family val="2"/>
      <scheme val="minor"/>
    </font>
    <font>
      <b/>
      <sz val="11"/>
      <color rgb="FF681CE4"/>
      <name val="Calibri"/>
      <family val="2"/>
      <scheme val="minor"/>
    </font>
    <font>
      <b/>
      <sz val="11"/>
      <name val="Calibri"/>
      <family val="2"/>
      <scheme val="minor"/>
    </font>
    <font>
      <b/>
      <u/>
      <sz val="10"/>
      <color indexed="30"/>
      <name val="Arial"/>
      <family val="2"/>
    </font>
    <font>
      <b/>
      <sz val="12"/>
      <color theme="1"/>
      <name val="Calibri"/>
      <family val="2"/>
      <scheme val="minor"/>
    </font>
    <font>
      <b/>
      <u/>
      <sz val="12"/>
      <color theme="1"/>
      <name val="Calibri"/>
      <family val="2"/>
      <scheme val="minor"/>
    </font>
    <font>
      <sz val="8"/>
      <color theme="0"/>
      <name val="Arial"/>
      <family val="2"/>
    </font>
    <font>
      <b/>
      <sz val="12"/>
      <color rgb="FF0070C0"/>
      <name val="Calibri"/>
      <family val="2"/>
      <scheme val="minor"/>
    </font>
  </fonts>
  <fills count="15">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1"/>
        <bgColor indexed="64"/>
      </patternFill>
    </fill>
    <fill>
      <patternFill patternType="solid">
        <fgColor theme="0" tint="-0.14999847407452621"/>
        <bgColor indexed="64"/>
      </patternFill>
    </fill>
    <fill>
      <patternFill patternType="solid">
        <fgColor theme="9" tint="0.39994506668294322"/>
        <bgColor indexed="64"/>
      </patternFill>
    </fill>
    <fill>
      <patternFill patternType="solid">
        <fgColor theme="6" tint="0.59999389629810485"/>
        <bgColor indexed="64"/>
      </patternFill>
    </fill>
    <fill>
      <patternFill patternType="solid">
        <fgColor theme="7" tint="-0.249977111117893"/>
        <bgColor indexed="64"/>
      </patternFill>
    </fill>
    <fill>
      <patternFill patternType="solid">
        <fgColor theme="0" tint="-0.14999847407452621"/>
        <bgColor rgb="FF000000"/>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diagonal/>
    </border>
    <border>
      <left style="medium">
        <color auto="1"/>
      </left>
      <right style="thin">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auto="1"/>
      </left>
      <right style="medium">
        <color auto="1"/>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s>
  <cellStyleXfs count="10">
    <xf numFmtId="0" fontId="0" fillId="0" borderId="0"/>
    <xf numFmtId="0" fontId="7" fillId="0" borderId="0" applyNumberFormat="0" applyFill="0" applyBorder="0" applyAlignment="0" applyProtection="0">
      <alignment vertical="top"/>
      <protection locked="0"/>
    </xf>
    <xf numFmtId="0" fontId="10" fillId="0" borderId="0"/>
    <xf numFmtId="0" fontId="5" fillId="0" borderId="0"/>
    <xf numFmtId="43" fontId="20" fillId="0" borderId="0" applyFont="0" applyFill="0" applyBorder="0" applyAlignment="0" applyProtection="0"/>
    <xf numFmtId="0" fontId="4" fillId="0" borderId="0"/>
    <xf numFmtId="43" fontId="4" fillId="0" borderId="0" applyFont="0" applyFill="0" applyBorder="0" applyAlignment="0" applyProtection="0"/>
    <xf numFmtId="43" fontId="5" fillId="0" borderId="0" applyFont="0" applyFill="0" applyBorder="0" applyAlignment="0" applyProtection="0"/>
    <xf numFmtId="0" fontId="2" fillId="0" borderId="0"/>
    <xf numFmtId="9" fontId="48" fillId="0" borderId="0" applyFont="0" applyFill="0" applyBorder="0" applyAlignment="0" applyProtection="0"/>
  </cellStyleXfs>
  <cellXfs count="268">
    <xf numFmtId="0" fontId="0" fillId="0" borderId="0" xfId="0"/>
    <xf numFmtId="0" fontId="0" fillId="0" borderId="0" xfId="0" applyProtection="1">
      <protection locked="0"/>
    </xf>
    <xf numFmtId="0" fontId="0" fillId="0" borderId="0" xfId="0" applyFill="1" applyBorder="1" applyProtection="1">
      <protection locked="0"/>
    </xf>
    <xf numFmtId="0" fontId="0" fillId="0" borderId="0" xfId="0" applyFill="1" applyBorder="1" applyAlignment="1" applyProtection="1">
      <alignment horizontal="right"/>
      <protection locked="0"/>
    </xf>
    <xf numFmtId="0" fontId="5" fillId="0" borderId="0" xfId="0" applyFont="1"/>
    <xf numFmtId="0" fontId="11" fillId="0" borderId="0" xfId="0" applyFont="1"/>
    <xf numFmtId="0" fontId="5" fillId="0" borderId="0" xfId="0" applyFont="1" applyProtection="1"/>
    <xf numFmtId="0" fontId="9" fillId="0" borderId="0" xfId="0" applyFont="1" applyProtection="1"/>
    <xf numFmtId="0" fontId="5" fillId="0" borderId="0" xfId="0" applyFont="1" applyAlignment="1" applyProtection="1">
      <alignment horizontal="right"/>
    </xf>
    <xf numFmtId="0" fontId="5" fillId="0" borderId="0" xfId="0" applyFont="1" applyAlignment="1" applyProtection="1">
      <alignment horizontal="left" vertical="center"/>
    </xf>
    <xf numFmtId="0" fontId="5" fillId="0" borderId="0" xfId="0" applyFont="1" applyAlignment="1" applyProtection="1">
      <alignment horizontal="right" vertical="center"/>
    </xf>
    <xf numFmtId="164" fontId="5" fillId="0" borderId="0" xfId="0" applyNumberFormat="1" applyFont="1" applyAlignment="1" applyProtection="1">
      <alignment horizontal="right" vertical="center"/>
    </xf>
    <xf numFmtId="0" fontId="5" fillId="0" borderId="0" xfId="0" applyFont="1" applyFill="1" applyBorder="1" applyProtection="1"/>
    <xf numFmtId="0" fontId="5" fillId="0" borderId="0" xfId="0" applyFont="1" applyFill="1" applyProtection="1"/>
    <xf numFmtId="0" fontId="5" fillId="0" borderId="0" xfId="0" applyFont="1" applyFill="1" applyAlignment="1" applyProtection="1">
      <alignment horizontal="left"/>
    </xf>
    <xf numFmtId="0" fontId="5" fillId="0" borderId="0" xfId="0" applyFont="1" applyAlignment="1" applyProtection="1">
      <alignment horizontal="left" vertical="top"/>
    </xf>
    <xf numFmtId="0" fontId="5" fillId="0" borderId="0" xfId="0" applyFont="1" applyBorder="1" applyAlignment="1" applyProtection="1">
      <alignment horizontal="right" vertical="top" wrapText="1"/>
    </xf>
    <xf numFmtId="0" fontId="5" fillId="0" borderId="0" xfId="0" applyFont="1" applyBorder="1" applyAlignment="1" applyProtection="1">
      <alignment vertical="top" wrapText="1"/>
    </xf>
    <xf numFmtId="0" fontId="5" fillId="0" borderId="0" xfId="0" applyFont="1" applyFill="1" applyAlignment="1" applyProtection="1">
      <alignment vertical="center"/>
    </xf>
    <xf numFmtId="0" fontId="5" fillId="0" borderId="0" xfId="0" applyFont="1" applyBorder="1" applyAlignment="1" applyProtection="1">
      <alignment vertical="top"/>
    </xf>
    <xf numFmtId="0" fontId="5" fillId="0" borderId="0" xfId="0" applyFont="1" applyAlignment="1" applyProtection="1">
      <alignment vertical="top"/>
    </xf>
    <xf numFmtId="0" fontId="5" fillId="0" borderId="0" xfId="0" applyFont="1" applyAlignment="1" applyProtection="1">
      <alignment horizontal="left"/>
    </xf>
    <xf numFmtId="0" fontId="9" fillId="0" borderId="0" xfId="0" applyFont="1" applyAlignment="1" applyProtection="1">
      <alignment horizontal="left" indent="5"/>
    </xf>
    <xf numFmtId="0" fontId="0" fillId="0" borderId="0" xfId="0" applyProtection="1"/>
    <xf numFmtId="164" fontId="9" fillId="0" borderId="0" xfId="0" applyNumberFormat="1" applyFont="1" applyProtection="1"/>
    <xf numFmtId="0" fontId="5" fillId="0" borderId="0" xfId="0" applyFont="1" applyAlignment="1" applyProtection="1">
      <alignment wrapText="1"/>
    </xf>
    <xf numFmtId="0" fontId="9" fillId="0" borderId="0" xfId="0" applyFont="1" applyFill="1" applyProtection="1"/>
    <xf numFmtId="2" fontId="0" fillId="0" borderId="0" xfId="0" applyNumberFormat="1" applyFill="1" applyBorder="1" applyAlignment="1" applyProtection="1">
      <alignment horizontal="right"/>
      <protection locked="0"/>
    </xf>
    <xf numFmtId="0" fontId="9" fillId="0" borderId="0" xfId="2" applyFont="1" applyFill="1" applyBorder="1" applyProtection="1">
      <protection locked="0"/>
    </xf>
    <xf numFmtId="0" fontId="8" fillId="0" borderId="0" xfId="0" applyFont="1" applyFill="1" applyBorder="1" applyProtection="1">
      <protection locked="0"/>
    </xf>
    <xf numFmtId="0" fontId="9" fillId="0" borderId="0" xfId="0" applyFont="1" applyProtection="1">
      <protection locked="0"/>
    </xf>
    <xf numFmtId="2" fontId="5" fillId="0" borderId="0" xfId="0" applyNumberFormat="1" applyFont="1" applyAlignment="1" applyProtection="1">
      <alignment horizontal="right"/>
      <protection locked="0"/>
    </xf>
    <xf numFmtId="0" fontId="9" fillId="0" borderId="0" xfId="0" applyFont="1" applyAlignment="1" applyProtection="1">
      <alignment horizontal="right"/>
    </xf>
    <xf numFmtId="0" fontId="9" fillId="0" borderId="0" xfId="0" applyFont="1" applyAlignment="1" applyProtection="1">
      <alignment wrapText="1"/>
    </xf>
    <xf numFmtId="0" fontId="9" fillId="0" borderId="7" xfId="0" applyFont="1" applyFill="1" applyBorder="1" applyAlignment="1" applyProtection="1">
      <alignment horizontal="center"/>
    </xf>
    <xf numFmtId="0" fontId="9" fillId="0" borderId="0" xfId="0" applyFont="1" applyFill="1" applyBorder="1" applyAlignment="1" applyProtection="1">
      <alignment horizontal="center"/>
    </xf>
    <xf numFmtId="0" fontId="9" fillId="0" borderId="10" xfId="0" applyFont="1" applyFill="1" applyBorder="1" applyAlignment="1" applyProtection="1">
      <alignment horizontal="center"/>
    </xf>
    <xf numFmtId="0" fontId="13" fillId="0" borderId="0" xfId="0" applyFont="1" applyProtection="1"/>
    <xf numFmtId="0" fontId="13" fillId="0" borderId="0" xfId="0" applyFont="1" applyFill="1" applyProtection="1"/>
    <xf numFmtId="0" fontId="5" fillId="0" borderId="0" xfId="0" applyFont="1" applyAlignment="1" applyProtection="1">
      <alignment horizontal="center"/>
    </xf>
    <xf numFmtId="0" fontId="16" fillId="0" borderId="0" xfId="0" applyFont="1" applyProtection="1"/>
    <xf numFmtId="0" fontId="16" fillId="0" borderId="0" xfId="0" applyFont="1" applyBorder="1" applyAlignment="1" applyProtection="1">
      <alignment vertical="top" wrapText="1"/>
    </xf>
    <xf numFmtId="0" fontId="15" fillId="0" borderId="0" xfId="0" applyFont="1" applyBorder="1" applyAlignment="1" applyProtection="1">
      <alignment horizontal="left" indent="5"/>
    </xf>
    <xf numFmtId="0" fontId="16" fillId="0" borderId="0" xfId="0" applyFont="1" applyBorder="1" applyProtection="1"/>
    <xf numFmtId="0" fontId="16" fillId="0" borderId="0" xfId="0" applyFont="1" applyBorder="1" applyAlignment="1" applyProtection="1">
      <alignment horizontal="right" vertical="top" wrapText="1"/>
    </xf>
    <xf numFmtId="0" fontId="15" fillId="0" borderId="0" xfId="0" applyFont="1" applyAlignment="1" applyProtection="1">
      <alignment horizontal="left" indent="1"/>
    </xf>
    <xf numFmtId="0" fontId="6" fillId="0" borderId="0" xfId="0" applyFont="1" applyProtection="1"/>
    <xf numFmtId="0" fontId="9" fillId="0" borderId="0" xfId="0" applyFont="1"/>
    <xf numFmtId="0" fontId="7" fillId="0" borderId="0" xfId="1" applyAlignment="1" applyProtection="1">
      <alignment horizontal="center" wrapText="1"/>
    </xf>
    <xf numFmtId="2" fontId="5" fillId="0" borderId="0" xfId="0" applyNumberFormat="1" applyFont="1" applyProtection="1"/>
    <xf numFmtId="0" fontId="18" fillId="0" borderId="0" xfId="0" applyFont="1" applyFill="1" applyAlignment="1">
      <alignment horizontal="right"/>
    </xf>
    <xf numFmtId="0" fontId="18" fillId="0" borderId="0" xfId="0" applyFont="1" applyProtection="1"/>
    <xf numFmtId="2" fontId="0" fillId="0" borderId="0" xfId="0" applyNumberFormat="1"/>
    <xf numFmtId="2" fontId="5" fillId="0" borderId="0" xfId="0" applyNumberFormat="1" applyFont="1"/>
    <xf numFmtId="0" fontId="17" fillId="4" borderId="0" xfId="0" applyFont="1" applyFill="1"/>
    <xf numFmtId="0" fontId="9" fillId="5" borderId="0" xfId="0" applyFont="1" applyFill="1"/>
    <xf numFmtId="0" fontId="5" fillId="0" borderId="0" xfId="0" applyNumberFormat="1" applyFont="1" applyFill="1" applyBorder="1" applyAlignment="1" applyProtection="1">
      <alignment horizontal="right"/>
    </xf>
    <xf numFmtId="0" fontId="9" fillId="0" borderId="0" xfId="0" applyFont="1" applyFill="1" applyBorder="1" applyProtection="1"/>
    <xf numFmtId="0" fontId="19" fillId="0" borderId="0" xfId="0" applyFont="1" applyFill="1" applyProtection="1"/>
    <xf numFmtId="0" fontId="19" fillId="0" borderId="0" xfId="0" applyFont="1" applyProtection="1"/>
    <xf numFmtId="0" fontId="9" fillId="0" borderId="8" xfId="0" applyFont="1" applyBorder="1" applyProtection="1">
      <protection locked="0"/>
    </xf>
    <xf numFmtId="0" fontId="9" fillId="0" borderId="0" xfId="0" applyFont="1" applyBorder="1" applyProtection="1">
      <protection locked="0"/>
    </xf>
    <xf numFmtId="0" fontId="7" fillId="0" borderId="0" xfId="1" applyBorder="1" applyAlignment="1" applyProtection="1">
      <alignment horizontal="center" vertical="center"/>
    </xf>
    <xf numFmtId="0" fontId="5" fillId="0" borderId="0" xfId="0" applyFont="1" applyFill="1" applyAlignment="1" applyProtection="1">
      <alignment horizontal="right"/>
    </xf>
    <xf numFmtId="0" fontId="5" fillId="0" borderId="0" xfId="0" applyFont="1" applyFill="1" applyBorder="1" applyAlignment="1" applyProtection="1">
      <alignment horizontal="right"/>
    </xf>
    <xf numFmtId="0" fontId="13" fillId="0" borderId="0" xfId="0" applyFont="1" applyAlignment="1" applyProtection="1">
      <alignment horizontal="right"/>
    </xf>
    <xf numFmtId="0" fontId="5" fillId="0" borderId="0" xfId="0" applyFont="1" applyBorder="1" applyAlignment="1" applyProtection="1">
      <alignment horizontal="right"/>
    </xf>
    <xf numFmtId="2" fontId="0" fillId="0" borderId="0" xfId="0" applyNumberFormat="1" applyFill="1" applyAlignment="1">
      <alignment horizontal="right"/>
    </xf>
    <xf numFmtId="0" fontId="0" fillId="0" borderId="0" xfId="0" applyAlignment="1">
      <alignment horizontal="right"/>
    </xf>
    <xf numFmtId="164" fontId="5" fillId="0" borderId="0" xfId="0" applyNumberFormat="1" applyFont="1" applyAlignment="1" applyProtection="1">
      <alignment horizontal="right"/>
    </xf>
    <xf numFmtId="164" fontId="18" fillId="0" borderId="0" xfId="0" applyNumberFormat="1" applyFont="1" applyAlignment="1" applyProtection="1">
      <alignment horizontal="right"/>
    </xf>
    <xf numFmtId="0" fontId="9" fillId="0" borderId="0" xfId="2" applyFont="1" applyFill="1" applyBorder="1" applyAlignment="1" applyProtection="1">
      <alignment wrapText="1"/>
      <protection locked="0"/>
    </xf>
    <xf numFmtId="0" fontId="23" fillId="2" borderId="12" xfId="0" applyFont="1" applyFill="1" applyBorder="1" applyAlignment="1">
      <alignment vertical="center"/>
    </xf>
    <xf numFmtId="0" fontId="24" fillId="2" borderId="13" xfId="0" applyFont="1" applyFill="1" applyBorder="1" applyAlignment="1">
      <alignment horizontal="center" vertical="center" wrapText="1"/>
    </xf>
    <xf numFmtId="0" fontId="24" fillId="2" borderId="15" xfId="0" applyFont="1" applyFill="1" applyBorder="1" applyAlignment="1">
      <alignment vertical="center"/>
    </xf>
    <xf numFmtId="0" fontId="24" fillId="2" borderId="0" xfId="0" applyFont="1" applyFill="1" applyBorder="1" applyAlignment="1">
      <alignment vertical="center" wrapText="1"/>
    </xf>
    <xf numFmtId="0" fontId="24" fillId="2" borderId="17" xfId="0" applyFont="1" applyFill="1" applyBorder="1" applyAlignment="1">
      <alignment vertical="center"/>
    </xf>
    <xf numFmtId="0" fontId="24" fillId="2" borderId="18" xfId="0" applyFont="1" applyFill="1" applyBorder="1" applyAlignment="1">
      <alignment vertical="center" wrapText="1"/>
    </xf>
    <xf numFmtId="165" fontId="0" fillId="0" borderId="0" xfId="0" applyNumberFormat="1"/>
    <xf numFmtId="165" fontId="24" fillId="2" borderId="14" xfId="0" applyNumberFormat="1" applyFont="1" applyFill="1" applyBorder="1" applyAlignment="1">
      <alignment horizontal="center" vertical="center" wrapText="1"/>
    </xf>
    <xf numFmtId="165" fontId="24" fillId="2" borderId="16" xfId="0" applyNumberFormat="1" applyFont="1" applyFill="1" applyBorder="1" applyAlignment="1">
      <alignment horizontal="center" vertical="center" wrapText="1"/>
    </xf>
    <xf numFmtId="165" fontId="24" fillId="2" borderId="19" xfId="0" applyNumberFormat="1" applyFont="1" applyFill="1" applyBorder="1" applyAlignment="1">
      <alignment horizontal="center" vertical="center" wrapText="1"/>
    </xf>
    <xf numFmtId="0" fontId="0" fillId="0" borderId="0" xfId="0" applyFill="1" applyBorder="1" applyAlignment="1" applyProtection="1">
      <alignment horizontal="right"/>
    </xf>
    <xf numFmtId="0" fontId="0" fillId="0" borderId="0" xfId="0" applyFill="1" applyBorder="1" applyProtection="1"/>
    <xf numFmtId="0" fontId="25" fillId="0" borderId="0" xfId="0" applyFont="1"/>
    <xf numFmtId="0" fontId="9" fillId="0" borderId="4" xfId="0" applyFont="1" applyFill="1" applyBorder="1" applyAlignment="1" applyProtection="1">
      <alignment horizontal="left" vertical="center"/>
      <protection locked="0"/>
    </xf>
    <xf numFmtId="2" fontId="5" fillId="3" borderId="4" xfId="0" applyNumberFormat="1" applyFont="1" applyFill="1" applyBorder="1" applyAlignment="1" applyProtection="1">
      <alignment horizontal="center"/>
    </xf>
    <xf numFmtId="2" fontId="5" fillId="3" borderId="3" xfId="0" applyNumberFormat="1" applyFont="1" applyFill="1" applyBorder="1" applyAlignment="1" applyProtection="1">
      <alignment horizontal="center"/>
    </xf>
    <xf numFmtId="0" fontId="12" fillId="0" borderId="0" xfId="0" applyFont="1" applyProtection="1"/>
    <xf numFmtId="0" fontId="5" fillId="0" borderId="0" xfId="0" applyFont="1" applyAlignment="1" applyProtection="1">
      <alignment horizontal="right" vertical="top"/>
    </xf>
    <xf numFmtId="164" fontId="5" fillId="0" borderId="0" xfId="0" applyNumberFormat="1" applyFont="1" applyAlignment="1" applyProtection="1">
      <alignment horizontal="right" vertical="top"/>
    </xf>
    <xf numFmtId="0" fontId="4" fillId="0" borderId="0" xfId="5"/>
    <xf numFmtId="0" fontId="28" fillId="0" borderId="0" xfId="5" applyFont="1" applyAlignment="1">
      <alignment horizontal="center"/>
    </xf>
    <xf numFmtId="0" fontId="4" fillId="3" borderId="0" xfId="5" applyFill="1"/>
    <xf numFmtId="2" fontId="28" fillId="0" borderId="0" xfId="5" applyNumberFormat="1" applyFont="1" applyAlignment="1">
      <alignment horizontal="center"/>
    </xf>
    <xf numFmtId="0" fontId="29" fillId="6" borderId="0" xfId="5" applyFont="1" applyFill="1" applyBorder="1" applyAlignment="1">
      <alignment horizontal="left"/>
    </xf>
    <xf numFmtId="0" fontId="30" fillId="0" borderId="0" xfId="5" applyFont="1" applyAlignment="1">
      <alignment horizontal="left"/>
    </xf>
    <xf numFmtId="2" fontId="30" fillId="6" borderId="20" xfId="5" applyNumberFormat="1" applyFont="1" applyFill="1" applyBorder="1" applyAlignment="1">
      <alignment horizontal="center"/>
    </xf>
    <xf numFmtId="0" fontId="31" fillId="0" borderId="21" xfId="5" applyFont="1" applyBorder="1" applyAlignment="1">
      <alignment horizontal="left"/>
    </xf>
    <xf numFmtId="2" fontId="30" fillId="6" borderId="22" xfId="5" applyNumberFormat="1" applyFont="1" applyFill="1" applyBorder="1" applyAlignment="1">
      <alignment horizontal="center"/>
    </xf>
    <xf numFmtId="0" fontId="31" fillId="0" borderId="23" xfId="5" applyFont="1" applyBorder="1" applyAlignment="1">
      <alignment horizontal="left"/>
    </xf>
    <xf numFmtId="2" fontId="30" fillId="6" borderId="24" xfId="5" applyNumberFormat="1" applyFont="1" applyFill="1" applyBorder="1" applyAlignment="1">
      <alignment horizontal="center"/>
    </xf>
    <xf numFmtId="0" fontId="31" fillId="0" borderId="25" xfId="5" applyFont="1" applyBorder="1" applyAlignment="1">
      <alignment horizontal="left"/>
    </xf>
    <xf numFmtId="0" fontId="32" fillId="0" borderId="0" xfId="5" applyFont="1" applyAlignment="1">
      <alignment horizontal="left"/>
    </xf>
    <xf numFmtId="0" fontId="4" fillId="3" borderId="26" xfId="5" applyFill="1" applyBorder="1"/>
    <xf numFmtId="0" fontId="33" fillId="3" borderId="27" xfId="5" applyFont="1" applyFill="1" applyBorder="1"/>
    <xf numFmtId="0" fontId="31" fillId="0" borderId="17" xfId="5" applyFont="1" applyBorder="1" applyAlignment="1">
      <alignment horizontal="left"/>
    </xf>
    <xf numFmtId="0" fontId="31" fillId="0" borderId="15" xfId="5" applyFont="1" applyBorder="1" applyAlignment="1">
      <alignment horizontal="left"/>
    </xf>
    <xf numFmtId="0" fontId="31" fillId="0" borderId="12" xfId="5" applyFont="1" applyBorder="1" applyAlignment="1">
      <alignment horizontal="left"/>
    </xf>
    <xf numFmtId="0" fontId="4" fillId="5" borderId="26" xfId="5" applyFill="1" applyBorder="1"/>
    <xf numFmtId="0" fontId="27" fillId="5" borderId="27" xfId="5" applyFont="1" applyFill="1" applyBorder="1"/>
    <xf numFmtId="1" fontId="36" fillId="7" borderId="0" xfId="5" applyNumberFormat="1" applyFont="1" applyFill="1" applyAlignment="1">
      <alignment horizontal="left"/>
    </xf>
    <xf numFmtId="1" fontId="30" fillId="7" borderId="0" xfId="5" applyNumberFormat="1" applyFont="1" applyFill="1" applyAlignment="1">
      <alignment horizontal="left"/>
    </xf>
    <xf numFmtId="0" fontId="27" fillId="8" borderId="0" xfId="5" applyFont="1" applyFill="1"/>
    <xf numFmtId="0" fontId="38" fillId="9" borderId="12" xfId="5" applyFont="1" applyFill="1" applyBorder="1" applyAlignment="1">
      <alignment horizontal="left"/>
    </xf>
    <xf numFmtId="0" fontId="38" fillId="9" borderId="13" xfId="5" applyFont="1" applyFill="1" applyBorder="1" applyAlignment="1">
      <alignment horizontal="right"/>
    </xf>
    <xf numFmtId="0" fontId="38" fillId="9" borderId="14" xfId="5" applyFont="1" applyFill="1" applyBorder="1" applyAlignment="1">
      <alignment horizontal="right"/>
    </xf>
    <xf numFmtId="0" fontId="31" fillId="10" borderId="15" xfId="5" applyFont="1" applyFill="1" applyBorder="1" applyAlignment="1">
      <alignment horizontal="left"/>
    </xf>
    <xf numFmtId="166" fontId="30" fillId="10" borderId="0" xfId="5" applyNumberFormat="1" applyFont="1" applyFill="1" applyBorder="1" applyAlignment="1">
      <alignment horizontal="right"/>
    </xf>
    <xf numFmtId="167" fontId="30" fillId="10" borderId="16" xfId="5" applyNumberFormat="1" applyFont="1" applyFill="1" applyBorder="1" applyAlignment="1">
      <alignment horizontal="right"/>
    </xf>
    <xf numFmtId="166" fontId="30" fillId="10" borderId="16" xfId="5" applyNumberFormat="1" applyFont="1" applyFill="1" applyBorder="1" applyAlignment="1">
      <alignment horizontal="right"/>
    </xf>
    <xf numFmtId="0" fontId="31" fillId="10" borderId="17" xfId="5" applyFont="1" applyFill="1" applyBorder="1" applyAlignment="1">
      <alignment horizontal="left"/>
    </xf>
    <xf numFmtId="0" fontId="30" fillId="10" borderId="18" xfId="5" applyFont="1" applyFill="1" applyBorder="1" applyAlignment="1">
      <alignment horizontal="right"/>
    </xf>
    <xf numFmtId="1" fontId="30" fillId="10" borderId="19" xfId="5" applyNumberFormat="1" applyFont="1" applyFill="1" applyBorder="1" applyAlignment="1">
      <alignment horizontal="right"/>
    </xf>
    <xf numFmtId="2" fontId="30" fillId="0" borderId="0" xfId="5" applyNumberFormat="1" applyFont="1" applyAlignment="1">
      <alignment horizontal="left"/>
    </xf>
    <xf numFmtId="1" fontId="0" fillId="0" borderId="0" xfId="0" applyNumberFormat="1"/>
    <xf numFmtId="1" fontId="0" fillId="0" borderId="0" xfId="0" applyNumberFormat="1" applyFill="1" applyBorder="1"/>
    <xf numFmtId="1" fontId="0" fillId="0" borderId="0" xfId="0" applyNumberFormat="1" applyFill="1"/>
    <xf numFmtId="0" fontId="31" fillId="0" borderId="0" xfId="0" applyFont="1" applyAlignment="1">
      <alignment wrapText="1"/>
    </xf>
    <xf numFmtId="0" fontId="30" fillId="0" borderId="0" xfId="0" applyFont="1"/>
    <xf numFmtId="1" fontId="36" fillId="7" borderId="0" xfId="0" applyNumberFormat="1" applyFont="1" applyFill="1" applyAlignment="1">
      <alignment horizontal="left"/>
    </xf>
    <xf numFmtId="1" fontId="30" fillId="7" borderId="0" xfId="0" applyNumberFormat="1" applyFont="1" applyFill="1" applyAlignment="1">
      <alignment horizontal="left"/>
    </xf>
    <xf numFmtId="0" fontId="27" fillId="8" borderId="0" xfId="0" applyFont="1" applyFill="1"/>
    <xf numFmtId="0" fontId="40" fillId="0" borderId="29" xfId="0" applyFont="1" applyFill="1" applyBorder="1" applyAlignment="1">
      <alignment horizontal="left"/>
    </xf>
    <xf numFmtId="0" fontId="40" fillId="0" borderId="29" xfId="0" applyFont="1" applyFill="1" applyBorder="1" applyAlignment="1">
      <alignment horizontal="center"/>
    </xf>
    <xf numFmtId="0" fontId="13" fillId="0" borderId="0" xfId="0" applyFont="1" applyFill="1" applyBorder="1" applyAlignment="1"/>
    <xf numFmtId="0" fontId="13" fillId="0" borderId="18" xfId="0" applyFont="1" applyFill="1" applyBorder="1" applyAlignment="1"/>
    <xf numFmtId="0" fontId="41" fillId="0" borderId="29" xfId="0" applyFont="1" applyFill="1" applyBorder="1" applyAlignment="1">
      <alignment horizontal="center"/>
    </xf>
    <xf numFmtId="0" fontId="13" fillId="0" borderId="0" xfId="0" applyFont="1"/>
    <xf numFmtId="43" fontId="13" fillId="0" borderId="0" xfId="4" applyFont="1"/>
    <xf numFmtId="0" fontId="13" fillId="7" borderId="0" xfId="0" applyFont="1" applyFill="1"/>
    <xf numFmtId="43" fontId="13" fillId="7" borderId="0" xfId="4" applyFont="1" applyFill="1"/>
    <xf numFmtId="43" fontId="13" fillId="0" borderId="0" xfId="4" applyFont="1" applyAlignment="1">
      <alignment horizontal="right"/>
    </xf>
    <xf numFmtId="43" fontId="40" fillId="0" borderId="29" xfId="4" applyFont="1" applyFill="1" applyBorder="1" applyAlignment="1">
      <alignment horizontal="center"/>
    </xf>
    <xf numFmtId="43" fontId="13" fillId="0" borderId="0" xfId="4" applyFont="1" applyFill="1" applyBorder="1" applyAlignment="1"/>
    <xf numFmtId="43" fontId="13" fillId="0" borderId="18" xfId="4" applyFont="1" applyFill="1" applyBorder="1" applyAlignment="1"/>
    <xf numFmtId="1" fontId="3" fillId="0" borderId="0" xfId="5" applyNumberFormat="1" applyFont="1" applyAlignment="1">
      <alignment horizontal="center"/>
    </xf>
    <xf numFmtId="0" fontId="3" fillId="0" borderId="0" xfId="5" applyFont="1"/>
    <xf numFmtId="1" fontId="3" fillId="7" borderId="0" xfId="5" applyNumberFormat="1" applyFont="1" applyFill="1" applyAlignment="1">
      <alignment horizontal="center"/>
    </xf>
    <xf numFmtId="0" fontId="3" fillId="7" borderId="0" xfId="5" applyFont="1" applyFill="1"/>
    <xf numFmtId="1" fontId="13" fillId="0" borderId="0" xfId="0" applyNumberFormat="1" applyFont="1"/>
    <xf numFmtId="1" fontId="13" fillId="0" borderId="0" xfId="0" applyNumberFormat="1" applyFont="1" applyBorder="1"/>
    <xf numFmtId="1" fontId="19" fillId="0" borderId="0" xfId="0" applyNumberFormat="1" applyFont="1" applyFill="1" applyBorder="1"/>
    <xf numFmtId="0" fontId="3" fillId="0" borderId="0" xfId="5" applyFont="1" applyFill="1" applyBorder="1" applyAlignment="1"/>
    <xf numFmtId="0" fontId="3" fillId="8" borderId="0" xfId="5" applyFont="1" applyFill="1"/>
    <xf numFmtId="1" fontId="13" fillId="0" borderId="0" xfId="0" applyNumberFormat="1" applyFont="1" applyFill="1" applyBorder="1"/>
    <xf numFmtId="0" fontId="27" fillId="8" borderId="0" xfId="0" applyFont="1" applyFill="1" applyAlignment="1">
      <alignment horizontal="left"/>
    </xf>
    <xf numFmtId="0" fontId="13" fillId="8" borderId="0" xfId="0" applyFont="1" applyFill="1" applyAlignment="1">
      <alignment horizontal="center" wrapText="1"/>
    </xf>
    <xf numFmtId="0" fontId="13" fillId="8" borderId="0" xfId="0" applyFont="1" applyFill="1"/>
    <xf numFmtId="2" fontId="5" fillId="3" borderId="33" xfId="0" applyNumberFormat="1" applyFont="1" applyFill="1" applyBorder="1" applyAlignment="1" applyProtection="1">
      <alignment horizontal="center"/>
    </xf>
    <xf numFmtId="0" fontId="0" fillId="0" borderId="33" xfId="0" applyBorder="1" applyProtection="1">
      <protection locked="0"/>
    </xf>
    <xf numFmtId="0" fontId="5" fillId="0" borderId="0" xfId="3" applyFont="1" applyFill="1" applyBorder="1" applyAlignment="1" applyProtection="1">
      <alignment horizontal="center"/>
    </xf>
    <xf numFmtId="0" fontId="5" fillId="0" borderId="0" xfId="0" applyFont="1" applyBorder="1" applyProtection="1">
      <protection locked="0"/>
    </xf>
    <xf numFmtId="0" fontId="0" fillId="8" borderId="0" xfId="0" applyFill="1"/>
    <xf numFmtId="0" fontId="9" fillId="8" borderId="0" xfId="0" applyFont="1" applyFill="1"/>
    <xf numFmtId="0" fontId="0" fillId="0" borderId="0" xfId="0" applyBorder="1" applyProtection="1">
      <protection locked="0"/>
    </xf>
    <xf numFmtId="0" fontId="5" fillId="0" borderId="7" xfId="3" applyFont="1" applyFill="1" applyBorder="1" applyAlignment="1" applyProtection="1">
      <alignment horizontal="center"/>
    </xf>
    <xf numFmtId="0" fontId="5" fillId="0" borderId="10" xfId="3" applyFont="1" applyFill="1" applyBorder="1" applyAlignment="1" applyProtection="1">
      <alignment horizontal="center"/>
    </xf>
    <xf numFmtId="0" fontId="5" fillId="0" borderId="2" xfId="0" applyFont="1" applyFill="1" applyBorder="1" applyAlignment="1" applyProtection="1">
      <alignment horizontal="center"/>
      <protection locked="0"/>
    </xf>
    <xf numFmtId="0" fontId="0" fillId="0" borderId="7" xfId="0" applyBorder="1" applyAlignment="1">
      <alignment horizontal="center"/>
    </xf>
    <xf numFmtId="0" fontId="5" fillId="0" borderId="8" xfId="0" applyFont="1" applyFill="1" applyBorder="1" applyAlignment="1" applyProtection="1">
      <alignment horizontal="center"/>
      <protection locked="0"/>
    </xf>
    <xf numFmtId="0" fontId="0" fillId="0" borderId="0" xfId="0" applyBorder="1" applyAlignment="1">
      <alignment horizontal="center"/>
    </xf>
    <xf numFmtId="0" fontId="0" fillId="0" borderId="9" xfId="0" applyFill="1" applyBorder="1" applyAlignment="1" applyProtection="1">
      <alignment horizontal="center"/>
      <protection locked="0"/>
    </xf>
    <xf numFmtId="0" fontId="0" fillId="0" borderId="10" xfId="0" applyBorder="1" applyAlignment="1">
      <alignment horizontal="center"/>
    </xf>
    <xf numFmtId="43" fontId="27" fillId="8" borderId="0" xfId="4" applyFont="1" applyFill="1" applyAlignment="1">
      <alignment horizontal="left"/>
    </xf>
    <xf numFmtId="164" fontId="5" fillId="0" borderId="0" xfId="0" applyNumberFormat="1" applyFont="1" applyFill="1" applyBorder="1" applyAlignment="1" applyProtection="1">
      <alignment horizontal="right"/>
    </xf>
    <xf numFmtId="164" fontId="13" fillId="0" borderId="0" xfId="0" applyNumberFormat="1" applyFont="1" applyAlignment="1" applyProtection="1">
      <alignment horizontal="right"/>
    </xf>
    <xf numFmtId="164" fontId="5" fillId="0" borderId="0" xfId="0" applyNumberFormat="1" applyFont="1" applyProtection="1"/>
    <xf numFmtId="164" fontId="5" fillId="0" borderId="0" xfId="0" applyNumberFormat="1" applyFont="1" applyBorder="1" applyAlignment="1" applyProtection="1">
      <alignment horizontal="right"/>
    </xf>
    <xf numFmtId="164" fontId="5" fillId="0" borderId="0" xfId="0" applyNumberFormat="1" applyFont="1" applyBorder="1" applyAlignment="1" applyProtection="1">
      <alignment horizontal="right" vertical="top" wrapText="1"/>
    </xf>
    <xf numFmtId="164" fontId="5" fillId="0" borderId="0" xfId="0" applyNumberFormat="1" applyFont="1" applyAlignment="1" applyProtection="1">
      <alignment horizontal="center"/>
    </xf>
    <xf numFmtId="2" fontId="30" fillId="6" borderId="24" xfId="0" applyNumberFormat="1" applyFont="1" applyFill="1" applyBorder="1" applyAlignment="1">
      <alignment horizontal="center"/>
    </xf>
    <xf numFmtId="2" fontId="30" fillId="6" borderId="35" xfId="0" applyNumberFormat="1" applyFont="1" applyFill="1" applyBorder="1" applyAlignment="1">
      <alignment horizontal="center"/>
    </xf>
    <xf numFmtId="2" fontId="30" fillId="6" borderId="20" xfId="0" applyNumberFormat="1" applyFont="1" applyFill="1" applyBorder="1" applyAlignment="1">
      <alignment horizontal="center"/>
    </xf>
    <xf numFmtId="0" fontId="4" fillId="6" borderId="0" xfId="5" applyFill="1"/>
    <xf numFmtId="168" fontId="13" fillId="0" borderId="0" xfId="4" applyNumberFormat="1" applyFont="1" applyBorder="1"/>
    <xf numFmtId="168" fontId="13" fillId="0" borderId="0" xfId="0" applyNumberFormat="1" applyFont="1" applyBorder="1"/>
    <xf numFmtId="0" fontId="13" fillId="0" borderId="0" xfId="0" applyFont="1" applyAlignment="1">
      <alignment horizontal="left"/>
    </xf>
    <xf numFmtId="168" fontId="13" fillId="0" borderId="0" xfId="4" applyNumberFormat="1" applyFont="1" applyAlignment="1">
      <alignment horizontal="right"/>
    </xf>
    <xf numFmtId="168" fontId="13" fillId="0" borderId="32" xfId="4" applyNumberFormat="1" applyFont="1" applyBorder="1" applyAlignment="1">
      <alignment horizontal="right"/>
    </xf>
    <xf numFmtId="168" fontId="13" fillId="0" borderId="30" xfId="4" applyNumberFormat="1" applyFont="1" applyBorder="1" applyAlignment="1">
      <alignment horizontal="right"/>
    </xf>
    <xf numFmtId="168" fontId="13" fillId="0" borderId="31" xfId="0" applyNumberFormat="1" applyFont="1" applyBorder="1"/>
    <xf numFmtId="43" fontId="0" fillId="0" borderId="32" xfId="4" applyFont="1" applyBorder="1"/>
    <xf numFmtId="43" fontId="0" fillId="0" borderId="44" xfId="4" applyFont="1" applyBorder="1"/>
    <xf numFmtId="43" fontId="0" fillId="0" borderId="31" xfId="4" applyFont="1" applyBorder="1" applyAlignment="1">
      <alignment horizontal="right"/>
    </xf>
    <xf numFmtId="43" fontId="0" fillId="0" borderId="36" xfId="4" applyFont="1" applyBorder="1"/>
    <xf numFmtId="43" fontId="0" fillId="0" borderId="37" xfId="4" applyFont="1" applyBorder="1"/>
    <xf numFmtId="43" fontId="0" fillId="0" borderId="38" xfId="4" applyFont="1" applyBorder="1"/>
    <xf numFmtId="43" fontId="0" fillId="0" borderId="0" xfId="4" applyFont="1"/>
    <xf numFmtId="43" fontId="0" fillId="0" borderId="39" xfId="4" applyFont="1" applyBorder="1"/>
    <xf numFmtId="43" fontId="0" fillId="0" borderId="0" xfId="4" applyFont="1" applyBorder="1"/>
    <xf numFmtId="43" fontId="0" fillId="0" borderId="40" xfId="4" applyFont="1" applyBorder="1"/>
    <xf numFmtId="43" fontId="0" fillId="0" borderId="41" xfId="4" applyFont="1" applyBorder="1"/>
    <xf numFmtId="43" fontId="0" fillId="0" borderId="42" xfId="4" applyFont="1" applyBorder="1"/>
    <xf numFmtId="43" fontId="0" fillId="0" borderId="43" xfId="4" applyFont="1" applyBorder="1"/>
    <xf numFmtId="43" fontId="41" fillId="0" borderId="29" xfId="7" applyFont="1" applyFill="1" applyBorder="1" applyAlignment="1">
      <alignment horizontal="center"/>
    </xf>
    <xf numFmtId="43" fontId="13" fillId="0" borderId="0" xfId="7" applyFont="1" applyFill="1" applyBorder="1" applyAlignment="1"/>
    <xf numFmtId="0" fontId="0" fillId="0" borderId="46" xfId="0" applyFill="1" applyBorder="1" applyAlignment="1" applyProtection="1">
      <alignment horizontal="center"/>
      <protection locked="0"/>
    </xf>
    <xf numFmtId="2" fontId="5" fillId="3" borderId="45" xfId="0" applyNumberFormat="1" applyFont="1" applyFill="1" applyBorder="1" applyAlignment="1" applyProtection="1">
      <alignment horizontal="center"/>
    </xf>
    <xf numFmtId="0" fontId="0" fillId="0" borderId="7" xfId="0" applyFill="1" applyBorder="1" applyProtection="1">
      <protection locked="0"/>
    </xf>
    <xf numFmtId="0" fontId="0" fillId="0" borderId="7" xfId="0" applyBorder="1" applyProtection="1">
      <protection locked="0"/>
    </xf>
    <xf numFmtId="0" fontId="9" fillId="0" borderId="7" xfId="0" applyFont="1" applyBorder="1" applyProtection="1">
      <protection locked="0"/>
    </xf>
    <xf numFmtId="0" fontId="5" fillId="0" borderId="7" xfId="0" applyFont="1" applyBorder="1" applyProtection="1">
      <protection locked="0"/>
    </xf>
    <xf numFmtId="0" fontId="5" fillId="0" borderId="46" xfId="0" applyFont="1" applyFill="1" applyBorder="1" applyAlignment="1" applyProtection="1">
      <alignment horizontal="center"/>
      <protection locked="0"/>
    </xf>
    <xf numFmtId="0" fontId="5" fillId="0" borderId="0" xfId="0" applyFont="1" applyAlignment="1" applyProtection="1"/>
    <xf numFmtId="2" fontId="5" fillId="0" borderId="0" xfId="0" applyNumberFormat="1" applyFont="1" applyAlignment="1" applyProtection="1">
      <alignment horizontal="right"/>
    </xf>
    <xf numFmtId="9" fontId="5" fillId="0" borderId="0" xfId="9" applyFont="1" applyAlignment="1" applyProtection="1"/>
    <xf numFmtId="0" fontId="5" fillId="0" borderId="0" xfId="0" applyFont="1" applyAlignment="1" applyProtection="1">
      <alignment horizontal="right" wrapText="1"/>
    </xf>
    <xf numFmtId="0" fontId="7" fillId="0" borderId="0" xfId="1" applyBorder="1" applyAlignment="1" applyProtection="1">
      <alignment horizontal="center" vertical="center"/>
    </xf>
    <xf numFmtId="0" fontId="14" fillId="13" borderId="1" xfId="0" applyFont="1" applyFill="1" applyBorder="1" applyAlignment="1" applyProtection="1">
      <alignment horizontal="center" vertical="center"/>
    </xf>
    <xf numFmtId="0" fontId="14" fillId="13" borderId="1" xfId="0" applyFont="1" applyFill="1" applyBorder="1" applyAlignment="1" applyProtection="1">
      <alignment horizontal="center" vertical="center" wrapText="1"/>
    </xf>
    <xf numFmtId="0" fontId="14" fillId="13" borderId="1" xfId="2" applyFont="1" applyFill="1" applyBorder="1" applyAlignment="1" applyProtection="1">
      <alignment horizontal="center" vertical="center" wrapText="1"/>
    </xf>
    <xf numFmtId="0" fontId="49" fillId="13" borderId="1" xfId="2" applyFont="1" applyFill="1" applyBorder="1" applyAlignment="1" applyProtection="1">
      <alignment horizontal="center" vertical="top" wrapText="1"/>
    </xf>
    <xf numFmtId="0" fontId="49" fillId="13" borderId="1" xfId="2" applyFont="1" applyFill="1" applyBorder="1" applyAlignment="1" applyProtection="1">
      <alignment vertical="top" wrapText="1"/>
    </xf>
    <xf numFmtId="0" fontId="9" fillId="10" borderId="4" xfId="0" applyFont="1" applyFill="1" applyBorder="1" applyAlignment="1" applyProtection="1">
      <alignment horizontal="center" vertical="center" wrapText="1"/>
    </xf>
    <xf numFmtId="0" fontId="9" fillId="10" borderId="5" xfId="0" applyFont="1" applyFill="1" applyBorder="1" applyAlignment="1" applyProtection="1">
      <alignment horizontal="center" vertical="center" wrapText="1"/>
    </xf>
    <xf numFmtId="0" fontId="9" fillId="10" borderId="11" xfId="2"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xf>
    <xf numFmtId="0" fontId="14" fillId="10" borderId="4" xfId="0" applyFont="1" applyFill="1" applyBorder="1" applyAlignment="1" applyProtection="1">
      <alignment horizontal="center" vertical="center" wrapText="1"/>
    </xf>
    <xf numFmtId="0" fontId="8" fillId="10" borderId="0" xfId="0" applyFont="1" applyFill="1" applyBorder="1" applyAlignment="1" applyProtection="1">
      <alignment wrapText="1"/>
      <protection locked="0"/>
    </xf>
    <xf numFmtId="0" fontId="22" fillId="10" borderId="0" xfId="0" applyFont="1" applyFill="1" applyBorder="1" applyAlignment="1">
      <alignment wrapText="1"/>
    </xf>
    <xf numFmtId="43" fontId="9" fillId="10" borderId="0" xfId="4" applyFont="1" applyFill="1" applyBorder="1" applyAlignment="1" applyProtection="1">
      <alignment wrapText="1"/>
    </xf>
    <xf numFmtId="0" fontId="9" fillId="10" borderId="0" xfId="0" applyFont="1" applyFill="1" applyBorder="1" applyAlignment="1" applyProtection="1">
      <alignment horizontal="right" wrapText="1"/>
    </xf>
    <xf numFmtId="0" fontId="45" fillId="10" borderId="0" xfId="0" applyFont="1" applyFill="1" applyBorder="1" applyAlignment="1" applyProtection="1">
      <alignment wrapText="1"/>
      <protection locked="0"/>
    </xf>
    <xf numFmtId="0" fontId="45" fillId="10" borderId="0" xfId="2" applyFont="1" applyFill="1" applyBorder="1" applyAlignment="1" applyProtection="1">
      <alignment wrapText="1"/>
      <protection locked="0"/>
    </xf>
    <xf numFmtId="0" fontId="51" fillId="6" borderId="0" xfId="0" applyFont="1" applyFill="1"/>
    <xf numFmtId="0" fontId="0" fillId="6" borderId="0" xfId="0" applyFill="1"/>
    <xf numFmtId="0" fontId="43" fillId="6" borderId="0" xfId="0" applyFont="1" applyFill="1"/>
    <xf numFmtId="0" fontId="0" fillId="6" borderId="0" xfId="0" applyFill="1" applyAlignment="1">
      <alignment wrapText="1"/>
    </xf>
    <xf numFmtId="0" fontId="44" fillId="6" borderId="0" xfId="0" applyFont="1" applyFill="1"/>
    <xf numFmtId="0" fontId="55" fillId="6" borderId="0" xfId="1" applyFont="1" applyFill="1" applyAlignment="1" applyProtection="1">
      <alignment horizontal="left" indent="3"/>
    </xf>
    <xf numFmtId="0" fontId="27" fillId="6" borderId="0" xfId="0" applyFont="1" applyFill="1" applyAlignment="1">
      <alignment horizontal="left" indent="3"/>
    </xf>
    <xf numFmtId="0" fontId="56" fillId="2" borderId="47" xfId="0" applyFont="1" applyFill="1" applyBorder="1" applyAlignment="1">
      <alignment wrapText="1"/>
    </xf>
    <xf numFmtId="0" fontId="44" fillId="6" borderId="0" xfId="0" applyFont="1" applyFill="1" applyAlignment="1">
      <alignment wrapText="1"/>
    </xf>
    <xf numFmtId="0" fontId="55" fillId="0" borderId="0" xfId="1" applyFont="1" applyAlignment="1" applyProtection="1">
      <alignment horizontal="left" indent="3"/>
    </xf>
    <xf numFmtId="0" fontId="58" fillId="13" borderId="1" xfId="2" applyFont="1" applyFill="1" applyBorder="1" applyAlignment="1" applyProtection="1">
      <alignment vertical="top" wrapText="1"/>
    </xf>
    <xf numFmtId="0" fontId="5" fillId="0" borderId="0" xfId="0" applyFont="1" applyFill="1" applyAlignment="1" applyProtection="1">
      <alignment horizontal="left" vertical="center"/>
    </xf>
    <xf numFmtId="164" fontId="5" fillId="0" borderId="0" xfId="0" applyNumberFormat="1" applyFont="1" applyFill="1" applyAlignment="1" applyProtection="1">
      <alignment horizontal="right" vertical="center"/>
    </xf>
    <xf numFmtId="0" fontId="59" fillId="6" borderId="0" xfId="0" applyFont="1" applyFill="1"/>
    <xf numFmtId="43" fontId="40" fillId="0" borderId="29" xfId="4" applyFont="1" applyFill="1" applyBorder="1" applyAlignment="1">
      <alignment horizontal="center" wrapText="1"/>
    </xf>
    <xf numFmtId="0" fontId="9" fillId="0" borderId="0" xfId="0" applyFont="1" applyFill="1" applyBorder="1" applyAlignment="1" applyProtection="1">
      <alignment horizontal="left" vertical="center"/>
      <protection locked="0"/>
    </xf>
    <xf numFmtId="0" fontId="22" fillId="14" borderId="6" xfId="2" applyFont="1" applyFill="1" applyBorder="1" applyAlignment="1" applyProtection="1">
      <alignment horizontal="left" vertical="center" wrapText="1"/>
      <protection locked="0"/>
    </xf>
    <xf numFmtId="0" fontId="1" fillId="10" borderId="34" xfId="0" applyFont="1" applyFill="1" applyBorder="1" applyAlignment="1">
      <alignment vertical="center" wrapText="1"/>
    </xf>
    <xf numFmtId="0" fontId="9" fillId="0" borderId="0" xfId="0" applyFont="1" applyAlignment="1" applyProtection="1">
      <alignment horizontal="left" vertical="top" wrapText="1"/>
    </xf>
    <xf numFmtId="0" fontId="9" fillId="0" borderId="0" xfId="0" applyFont="1" applyAlignment="1" applyProtection="1">
      <alignment horizontal="left" vertical="center" wrapText="1"/>
    </xf>
    <xf numFmtId="0" fontId="7" fillId="0" borderId="0" xfId="1" applyBorder="1" applyAlignment="1" applyProtection="1">
      <alignment horizontal="left" vertical="center"/>
    </xf>
    <xf numFmtId="0" fontId="9" fillId="0" borderId="0" xfId="0" applyFont="1" applyAlignment="1" applyProtection="1">
      <alignment horizontal="left" wrapText="1"/>
    </xf>
    <xf numFmtId="0" fontId="9" fillId="0" borderId="0" xfId="0" applyFont="1" applyBorder="1" applyAlignment="1" applyProtection="1">
      <alignment horizontal="left" vertical="top" wrapText="1"/>
    </xf>
    <xf numFmtId="0" fontId="9" fillId="0" borderId="0" xfId="0" applyFont="1" applyAlignment="1" applyProtection="1">
      <alignment horizontal="right"/>
    </xf>
    <xf numFmtId="0" fontId="5" fillId="0" borderId="0" xfId="0" applyFont="1" applyAlignment="1" applyProtection="1"/>
    <xf numFmtId="0" fontId="9" fillId="0" borderId="0" xfId="0" applyFont="1" applyAlignment="1" applyProtection="1">
      <alignment wrapText="1"/>
    </xf>
    <xf numFmtId="1" fontId="30" fillId="12" borderId="27" xfId="5" applyNumberFormat="1" applyFont="1" applyFill="1" applyBorder="1" applyAlignment="1">
      <alignment vertical="top" wrapText="1"/>
    </xf>
    <xf numFmtId="0" fontId="30" fillId="12" borderId="28" xfId="5" applyFont="1" applyFill="1" applyBorder="1" applyAlignment="1">
      <alignment vertical="top" wrapText="1"/>
    </xf>
    <xf numFmtId="0" fontId="30" fillId="12" borderId="26" xfId="5" applyFont="1" applyFill="1" applyBorder="1" applyAlignment="1">
      <alignment vertical="top" wrapText="1"/>
    </xf>
    <xf numFmtId="0" fontId="19" fillId="11" borderId="0" xfId="0" applyFont="1" applyFill="1" applyAlignment="1">
      <alignment horizontal="left"/>
    </xf>
    <xf numFmtId="1" fontId="30" fillId="12" borderId="27" xfId="0" applyNumberFormat="1" applyFont="1" applyFill="1" applyBorder="1" applyAlignment="1">
      <alignment vertical="top" wrapText="1"/>
    </xf>
    <xf numFmtId="0" fontId="30" fillId="12" borderId="28" xfId="0" applyFont="1" applyFill="1" applyBorder="1" applyAlignment="1">
      <alignment vertical="top" wrapText="1"/>
    </xf>
    <xf numFmtId="0" fontId="30" fillId="12" borderId="26" xfId="0" applyFont="1" applyFill="1" applyBorder="1" applyAlignment="1">
      <alignment vertical="top" wrapText="1"/>
    </xf>
  </cellXfs>
  <cellStyles count="10">
    <cellStyle name="Comma" xfId="4" builtinId="3"/>
    <cellStyle name="Comma 2" xfId="6"/>
    <cellStyle name="Comma 3" xfId="7"/>
    <cellStyle name="Hyperlink" xfId="1" builtinId="8"/>
    <cellStyle name="Normal" xfId="0" builtinId="0"/>
    <cellStyle name="Normal 2" xfId="3"/>
    <cellStyle name="Normal 3" xfId="5"/>
    <cellStyle name="Normal 4" xfId="8"/>
    <cellStyle name="Normal_empty UESdata return 03" xfId="2"/>
    <cellStyle name="Percent" xfId="9" builtinId="5"/>
  </cellStyles>
  <dxfs count="1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val="0"/>
        <i val="0"/>
        <color theme="6" tint="-0.499984740745262"/>
      </font>
      <fill>
        <patternFill>
          <bgColor theme="0" tint="-4.9989318521683403E-2"/>
        </patternFill>
      </fill>
    </dxf>
    <dxf>
      <font>
        <condense val="0"/>
        <extend val="0"/>
        <color rgb="FF9C0006"/>
      </font>
      <fill>
        <patternFill>
          <bgColor theme="0" tint="-4.9989318521683403E-2"/>
        </patternFill>
      </fill>
    </dxf>
  </dxfs>
  <tableStyles count="0" defaultTableStyle="TableStyleMedium9" defaultPivotStyle="PivotStyleLight16"/>
  <colors>
    <mruColors>
      <color rgb="FFCC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'SUMMARY TABLES'!$K$179</c:f>
              <c:strCache>
                <c:ptCount val="1"/>
                <c:pt idx="0">
                  <c:v>Ideal state</c:v>
                </c:pt>
              </c:strCache>
            </c:strRef>
          </c:tx>
          <c:invertIfNegative val="0"/>
          <c:cat>
            <c:strRef>
              <c:f>'SUMMARY TABLES'!$L$178:$Q$178</c:f>
              <c:strCache>
                <c:ptCount val="6"/>
                <c:pt idx="0">
                  <c:v>Occupation</c:v>
                </c:pt>
                <c:pt idx="1">
                  <c:v>Control over daily life</c:v>
                </c:pt>
                <c:pt idx="2">
                  <c:v>Looking after yourself</c:v>
                </c:pt>
                <c:pt idx="3">
                  <c:v>Personal safety</c:v>
                </c:pt>
                <c:pt idx="4">
                  <c:v>Social participation and involvement</c:v>
                </c:pt>
                <c:pt idx="5">
                  <c:v>Feeling supported and encouraged</c:v>
                </c:pt>
              </c:strCache>
            </c:strRef>
          </c:cat>
          <c:val>
            <c:numRef>
              <c:f>'SUMMARY TABLES'!$L$179:$Q$179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6E3-42C4-AF76-74B5CF55819E}"/>
            </c:ext>
          </c:extLst>
        </c:ser>
        <c:ser>
          <c:idx val="1"/>
          <c:order val="1"/>
          <c:tx>
            <c:strRef>
              <c:f>'SUMMARY TABLES'!$K$180</c:f>
              <c:strCache>
                <c:ptCount val="1"/>
                <c:pt idx="0">
                  <c:v>Some needs</c:v>
                </c:pt>
              </c:strCache>
            </c:strRef>
          </c:tx>
          <c:invertIfNegative val="0"/>
          <c:cat>
            <c:strRef>
              <c:f>'SUMMARY TABLES'!$L$178:$Q$178</c:f>
              <c:strCache>
                <c:ptCount val="6"/>
                <c:pt idx="0">
                  <c:v>Occupation</c:v>
                </c:pt>
                <c:pt idx="1">
                  <c:v>Control over daily life</c:v>
                </c:pt>
                <c:pt idx="2">
                  <c:v>Looking after yourself</c:v>
                </c:pt>
                <c:pt idx="3">
                  <c:v>Personal safety</c:v>
                </c:pt>
                <c:pt idx="4">
                  <c:v>Social participation and involvement</c:v>
                </c:pt>
                <c:pt idx="5">
                  <c:v>Feeling supported and encouraged</c:v>
                </c:pt>
              </c:strCache>
            </c:strRef>
          </c:cat>
          <c:val>
            <c:numRef>
              <c:f>'SUMMARY TABLES'!$L$180:$Q$180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6E3-42C4-AF76-74B5CF55819E}"/>
            </c:ext>
          </c:extLst>
        </c:ser>
        <c:ser>
          <c:idx val="2"/>
          <c:order val="2"/>
          <c:tx>
            <c:strRef>
              <c:f>'SUMMARY TABLES'!$K$181</c:f>
              <c:strCache>
                <c:ptCount val="1"/>
                <c:pt idx="0">
                  <c:v>High-level needs</c:v>
                </c:pt>
              </c:strCache>
            </c:strRef>
          </c:tx>
          <c:invertIfNegative val="0"/>
          <c:cat>
            <c:strRef>
              <c:f>'SUMMARY TABLES'!$L$178:$Q$178</c:f>
              <c:strCache>
                <c:ptCount val="6"/>
                <c:pt idx="0">
                  <c:v>Occupation</c:v>
                </c:pt>
                <c:pt idx="1">
                  <c:v>Control over daily life</c:v>
                </c:pt>
                <c:pt idx="2">
                  <c:v>Looking after yourself</c:v>
                </c:pt>
                <c:pt idx="3">
                  <c:v>Personal safety</c:v>
                </c:pt>
                <c:pt idx="4">
                  <c:v>Social participation and involvement</c:v>
                </c:pt>
                <c:pt idx="5">
                  <c:v>Feeling supported and encouraged</c:v>
                </c:pt>
              </c:strCache>
            </c:strRef>
          </c:cat>
          <c:val>
            <c:numRef>
              <c:f>'SUMMARY TABLES'!$L$181:$Q$181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6E3-42C4-AF76-74B5CF55819E}"/>
            </c:ext>
          </c:extLst>
        </c:ser>
        <c:dLbls>
          <c:showLegendKey val="0"/>
          <c:showVal val="0"/>
          <c:showCatName val="0"/>
          <c:showSerName val="0"/>
          <c:showPercent val="0"/>
          <c:showBubbleSize val="0"/>
        </c:dLbls>
        <c:gapWidth val="150"/>
        <c:overlap val="100"/>
        <c:axId val="279840144"/>
        <c:axId val="479881920"/>
      </c:barChart>
      <c:catAx>
        <c:axId val="279840144"/>
        <c:scaling>
          <c:orientation val="minMax"/>
        </c:scaling>
        <c:delete val="0"/>
        <c:axPos val="b"/>
        <c:numFmt formatCode="General" sourceLinked="0"/>
        <c:majorTickMark val="out"/>
        <c:minorTickMark val="none"/>
        <c:tickLblPos val="nextTo"/>
        <c:crossAx val="479881920"/>
        <c:crosses val="autoZero"/>
        <c:auto val="1"/>
        <c:lblAlgn val="ctr"/>
        <c:lblOffset val="100"/>
        <c:noMultiLvlLbl val="0"/>
      </c:catAx>
      <c:valAx>
        <c:axId val="479881920"/>
        <c:scaling>
          <c:orientation val="minMax"/>
        </c:scaling>
        <c:delete val="0"/>
        <c:axPos val="l"/>
        <c:majorGridlines/>
        <c:numFmt formatCode="0%" sourceLinked="1"/>
        <c:majorTickMark val="out"/>
        <c:minorTickMark val="none"/>
        <c:tickLblPos val="nextTo"/>
        <c:crossAx val="279840144"/>
        <c:crosses val="autoZero"/>
        <c:crossBetween val="between"/>
      </c:valAx>
    </c:plotArea>
    <c:legend>
      <c:legendPos val="r"/>
      <c:overlay val="0"/>
    </c:legend>
    <c:plotVisOnly val="0"/>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516668969010454"/>
          <c:y val="0.12948624477495868"/>
          <c:w val="0.4511793442087681"/>
          <c:h val="0.74366311466587176"/>
        </c:manualLayout>
      </c:layout>
      <c:radarChart>
        <c:radarStyle val="filled"/>
        <c:varyColors val="0"/>
        <c:ser>
          <c:idx val="0"/>
          <c:order val="0"/>
          <c:spPr>
            <a:ln>
              <a:solidFill>
                <a:schemeClr val="accent1">
                  <a:alpha val="0"/>
                </a:schemeClr>
              </a:solidFill>
            </a:ln>
          </c:spPr>
          <c:cat>
            <c:strRef>
              <c:f>Prefs!$A$7:$F$7</c:f>
              <c:strCache>
                <c:ptCount val="6"/>
                <c:pt idx="0">
                  <c:v>Occupation </c:v>
                </c:pt>
                <c:pt idx="1">
                  <c:v>Control over daily life</c:v>
                </c:pt>
                <c:pt idx="2">
                  <c:v>Looking after yourself</c:v>
                </c:pt>
                <c:pt idx="3">
                  <c:v>Personal safety</c:v>
                </c:pt>
                <c:pt idx="4">
                  <c:v>Social participation and involvement</c:v>
                </c:pt>
                <c:pt idx="5">
                  <c:v>Feeling supported and encouraged</c:v>
                </c:pt>
              </c:strCache>
            </c:strRef>
          </c:cat>
          <c:val>
            <c:numRef>
              <c:f>Prefs!$A$9:$F$9</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3F2-4875-97B6-02F969F5A23F}"/>
            </c:ext>
          </c:extLst>
        </c:ser>
        <c:dLbls>
          <c:showLegendKey val="0"/>
          <c:showVal val="0"/>
          <c:showCatName val="0"/>
          <c:showSerName val="0"/>
          <c:showPercent val="0"/>
          <c:showBubbleSize val="0"/>
        </c:dLbls>
        <c:axId val="479882704"/>
        <c:axId val="479883096"/>
        <c:extLst/>
      </c:radarChart>
      <c:catAx>
        <c:axId val="479882704"/>
        <c:scaling>
          <c:orientation val="minMax"/>
        </c:scaling>
        <c:delete val="0"/>
        <c:axPos val="b"/>
        <c:majorGridlines/>
        <c:numFmt formatCode="General" sourceLinked="0"/>
        <c:majorTickMark val="out"/>
        <c:minorTickMark val="none"/>
        <c:tickLblPos val="nextTo"/>
        <c:crossAx val="479883096"/>
        <c:crosses val="autoZero"/>
        <c:auto val="1"/>
        <c:lblAlgn val="ctr"/>
        <c:lblOffset val="100"/>
        <c:noMultiLvlLbl val="0"/>
      </c:catAx>
      <c:valAx>
        <c:axId val="479883096"/>
        <c:scaling>
          <c:orientation val="minMax"/>
          <c:max val="100"/>
        </c:scaling>
        <c:delete val="0"/>
        <c:axPos val="l"/>
        <c:majorGridlines/>
        <c:numFmt formatCode="0.00" sourceLinked="1"/>
        <c:majorTickMark val="cross"/>
        <c:minorTickMark val="none"/>
        <c:tickLblPos val="nextTo"/>
        <c:crossAx val="479882704"/>
        <c:crosses val="autoZero"/>
        <c:crossBetween val="between"/>
        <c:majorUnit val="20"/>
      </c:valAx>
    </c:plotArea>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Carer social care-related quality of life (ASCOF</a:t>
            </a:r>
            <a:r>
              <a:rPr lang="en-GB" baseline="0"/>
              <a:t> 1D)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'SUMMARY TABLES'!$G$201:$G$213</c:f>
            </c:numRef>
          </c:val>
          <c:extLst>
            <c:ext xmlns:c15="http://schemas.microsoft.com/office/drawing/2012/chart" uri="{02D57815-91ED-43cb-92C2-25804820EDAC}">
              <c15:filteredCategoryTitle>
                <c15:cat>
                  <c:multiLvlStrRef>
                    <c:extLst>
                      <c:ext uri="{02D57815-91ED-43cb-92C2-25804820EDAC}">
                        <c15:formulaRef>
                          <c15:sqref>'SUMMARY TABLES'!$F$201:$F$213</c15:sqref>
                        </c15:formulaRef>
                      </c:ext>
                    </c:extLst>
                  </c:multiLvlStrRef>
                </c15:cat>
              </c15:filteredCategoryTitle>
            </c:ext>
            <c:ext xmlns:c16="http://schemas.microsoft.com/office/drawing/2014/chart" uri="{C3380CC4-5D6E-409C-BE32-E72D297353CC}">
              <c16:uniqueId val="{00000000-B786-423F-8663-97E35A1B9588}"/>
            </c:ext>
          </c:extLst>
        </c:ser>
        <c:dLbls>
          <c:showLegendKey val="0"/>
          <c:showVal val="0"/>
          <c:showCatName val="0"/>
          <c:showSerName val="0"/>
          <c:showPercent val="0"/>
          <c:showBubbleSize val="0"/>
        </c:dLbls>
        <c:gapWidth val="6"/>
        <c:overlap val="-27"/>
        <c:axId val="509387640"/>
        <c:axId val="509387312"/>
      </c:barChart>
      <c:catAx>
        <c:axId val="5093876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Carer SCRQoL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387312"/>
        <c:crosses val="autoZero"/>
        <c:auto val="1"/>
        <c:lblAlgn val="ctr"/>
        <c:lblOffset val="100"/>
        <c:noMultiLvlLbl val="0"/>
      </c:catAx>
      <c:valAx>
        <c:axId val="509387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Frequency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387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79058133399109E-2"/>
          <c:y val="7.3415522859509141E-2"/>
          <c:w val="0.9067209418666009"/>
          <c:h val="0.90215699355125645"/>
        </c:manualLayout>
      </c:layout>
      <c:barChart>
        <c:barDir val="col"/>
        <c:grouping val="stacked"/>
        <c:varyColors val="0"/>
        <c:ser>
          <c:idx val="0"/>
          <c:order val="0"/>
          <c:spPr>
            <a:noFill/>
            <a:ln>
              <a:noFill/>
            </a:ln>
            <a:effectLst/>
          </c:spPr>
          <c:invertIfNegative val="0"/>
          <c:val>
            <c:numRef>
              <c:f>'BOX PLOTS'!$D$23</c:f>
              <c:numCache>
                <c:formatCode>General</c:formatCode>
                <c:ptCount val="1"/>
                <c:pt idx="0">
                  <c:v>0</c:v>
                </c:pt>
              </c:numCache>
            </c:numRef>
          </c:val>
          <c:extLst>
            <c:ext xmlns:c16="http://schemas.microsoft.com/office/drawing/2014/chart" uri="{C3380CC4-5D6E-409C-BE32-E72D297353CC}">
              <c16:uniqueId val="{00000000-0954-4DED-B3F0-EE0DDB9197D2}"/>
            </c:ext>
          </c:extLst>
        </c:ser>
        <c:ser>
          <c:idx val="1"/>
          <c:order val="1"/>
          <c:spPr>
            <a:noFill/>
            <a:ln>
              <a:noFill/>
            </a:ln>
            <a:effectLst/>
          </c:spPr>
          <c:invertIfNegative val="0"/>
          <c:errBars>
            <c:errBarType val="minus"/>
            <c:errValType val="cust"/>
            <c:noEndCap val="0"/>
            <c:plus>
              <c:numLit>
                <c:formatCode>General</c:formatCode>
                <c:ptCount val="1"/>
                <c:pt idx="0">
                  <c:v>1</c:v>
                </c:pt>
              </c:numLit>
            </c:plus>
            <c:minus>
              <c:numRef>
                <c:f>'BOX PLOTS'!$D$24</c:f>
                <c:numCache>
                  <c:formatCode>General</c:formatCode>
                  <c:ptCount val="1"/>
                  <c:pt idx="0">
                    <c:v>0</c:v>
                  </c:pt>
                </c:numCache>
              </c:numRef>
            </c:minus>
            <c:spPr>
              <a:noFill/>
              <a:ln w="9525" cap="flat" cmpd="sng" algn="ctr">
                <a:solidFill>
                  <a:schemeClr val="tx1">
                    <a:lumMod val="65000"/>
                    <a:lumOff val="35000"/>
                  </a:schemeClr>
                </a:solidFill>
                <a:round/>
              </a:ln>
              <a:effectLst/>
            </c:spPr>
          </c:errBars>
          <c:val>
            <c:numRef>
              <c:f>'BOX PLOTS'!$D$24</c:f>
              <c:numCache>
                <c:formatCode>General</c:formatCode>
                <c:ptCount val="1"/>
                <c:pt idx="0">
                  <c:v>0</c:v>
                </c:pt>
              </c:numCache>
            </c:numRef>
          </c:val>
          <c:extLst>
            <c:ext xmlns:c16="http://schemas.microsoft.com/office/drawing/2014/chart" uri="{C3380CC4-5D6E-409C-BE32-E72D297353CC}">
              <c16:uniqueId val="{00000001-0954-4DED-B3F0-EE0DDB9197D2}"/>
            </c:ext>
          </c:extLst>
        </c:ser>
        <c:ser>
          <c:idx val="2"/>
          <c:order val="2"/>
          <c:spPr>
            <a:solidFill>
              <a:schemeClr val="bg1">
                <a:lumMod val="75000"/>
              </a:schemeClr>
            </a:solidFill>
            <a:ln>
              <a:noFill/>
            </a:ln>
            <a:effectLst/>
          </c:spPr>
          <c:invertIfNegative val="0"/>
          <c:val>
            <c:numRef>
              <c:f>'BOX PLOTS'!$D$25</c:f>
              <c:numCache>
                <c:formatCode>General</c:formatCode>
                <c:ptCount val="1"/>
                <c:pt idx="0">
                  <c:v>0</c:v>
                </c:pt>
              </c:numCache>
            </c:numRef>
          </c:val>
          <c:extLst>
            <c:ext xmlns:c16="http://schemas.microsoft.com/office/drawing/2014/chart" uri="{C3380CC4-5D6E-409C-BE32-E72D297353CC}">
              <c16:uniqueId val="{00000002-0954-4DED-B3F0-EE0DDB9197D2}"/>
            </c:ext>
          </c:extLst>
        </c:ser>
        <c:ser>
          <c:idx val="3"/>
          <c:order val="3"/>
          <c:spPr>
            <a:solidFill>
              <a:schemeClr val="bg1">
                <a:lumMod val="50000"/>
              </a:schemeClr>
            </a:solidFill>
            <a:ln>
              <a:noFill/>
            </a:ln>
            <a:effectLst/>
          </c:spPr>
          <c:invertIfNegative val="0"/>
          <c:errBars>
            <c:errBarType val="plus"/>
            <c:errValType val="cust"/>
            <c:noEndCap val="0"/>
            <c:plus>
              <c:numRef>
                <c:f>'BOX PLOTS'!$D$27</c:f>
                <c:numCache>
                  <c:formatCode>General</c:formatCode>
                  <c:ptCount val="1"/>
                  <c:pt idx="0">
                    <c:v>0</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val>
            <c:numRef>
              <c:f>'BOX PLOTS'!$D$26</c:f>
              <c:numCache>
                <c:formatCode>General</c:formatCode>
                <c:ptCount val="1"/>
                <c:pt idx="0">
                  <c:v>0</c:v>
                </c:pt>
              </c:numCache>
            </c:numRef>
          </c:val>
          <c:extLst>
            <c:ext xmlns:c16="http://schemas.microsoft.com/office/drawing/2014/chart" uri="{C3380CC4-5D6E-409C-BE32-E72D297353CC}">
              <c16:uniqueId val="{00000003-0954-4DED-B3F0-EE0DDB9197D2}"/>
            </c:ext>
          </c:extLst>
        </c:ser>
        <c:ser>
          <c:idx val="4"/>
          <c:order val="4"/>
          <c:spPr>
            <a:noFill/>
            <a:ln>
              <a:noFill/>
            </a:ln>
            <a:effectLst/>
          </c:spPr>
          <c:invertIfNegative val="0"/>
          <c:val>
            <c:numRef>
              <c:f>'BOX PLOTS'!$D$27</c:f>
              <c:numCache>
                <c:formatCode>General</c:formatCode>
                <c:ptCount val="1"/>
                <c:pt idx="0">
                  <c:v>0</c:v>
                </c:pt>
              </c:numCache>
            </c:numRef>
          </c:val>
          <c:extLst>
            <c:ext xmlns:c16="http://schemas.microsoft.com/office/drawing/2014/chart" uri="{C3380CC4-5D6E-409C-BE32-E72D297353CC}">
              <c16:uniqueId val="{00000004-0954-4DED-B3F0-EE0DDB9197D2}"/>
            </c:ext>
          </c:extLst>
        </c:ser>
        <c:dLbls>
          <c:showLegendKey val="0"/>
          <c:showVal val="0"/>
          <c:showCatName val="0"/>
          <c:showSerName val="0"/>
          <c:showPercent val="0"/>
          <c:showBubbleSize val="0"/>
        </c:dLbls>
        <c:gapWidth val="150"/>
        <c:overlap val="100"/>
        <c:axId val="413803528"/>
        <c:axId val="413803920"/>
      </c:barChart>
      <c:catAx>
        <c:axId val="413803528"/>
        <c:scaling>
          <c:orientation val="minMax"/>
        </c:scaling>
        <c:delete val="1"/>
        <c:axPos val="b"/>
        <c:majorTickMark val="none"/>
        <c:minorTickMark val="none"/>
        <c:tickLblPos val="nextTo"/>
        <c:crossAx val="413803920"/>
        <c:crosses val="autoZero"/>
        <c:auto val="1"/>
        <c:lblAlgn val="ctr"/>
        <c:lblOffset val="100"/>
        <c:noMultiLvlLbl val="0"/>
      </c:catAx>
      <c:valAx>
        <c:axId val="413803920"/>
        <c:scaling>
          <c:orientation val="minMax"/>
          <c:max val="12"/>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803528"/>
        <c:crosses val="autoZero"/>
        <c:crossBetween val="between"/>
        <c:majorUnit val="2"/>
      </c:valAx>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noFill/>
            <a:ln>
              <a:noFill/>
            </a:ln>
            <a:effectLst/>
          </c:spPr>
          <c:invertIfNegative val="0"/>
          <c:val>
            <c:numRef>
              <c:f>'BOX PLOTS'!$D$6</c:f>
              <c:numCache>
                <c:formatCode>0.00</c:formatCode>
                <c:ptCount val="1"/>
                <c:pt idx="0">
                  <c:v>0</c:v>
                </c:pt>
              </c:numCache>
            </c:numRef>
          </c:val>
          <c:extLst>
            <c:ext xmlns:c16="http://schemas.microsoft.com/office/drawing/2014/chart" uri="{C3380CC4-5D6E-409C-BE32-E72D297353CC}">
              <c16:uniqueId val="{00000000-2F8D-4DB8-8B52-6DB559974A28}"/>
            </c:ext>
          </c:extLst>
        </c:ser>
        <c:ser>
          <c:idx val="1"/>
          <c:order val="1"/>
          <c:spPr>
            <a:noFill/>
            <a:ln>
              <a:noFill/>
            </a:ln>
            <a:effectLst/>
          </c:spPr>
          <c:invertIfNegative val="0"/>
          <c:errBars>
            <c:errBarType val="minus"/>
            <c:errValType val="cust"/>
            <c:noEndCap val="0"/>
            <c:plus>
              <c:numLit>
                <c:formatCode>General</c:formatCode>
                <c:ptCount val="1"/>
                <c:pt idx="0">
                  <c:v>1</c:v>
                </c:pt>
              </c:numLit>
            </c:plus>
            <c:minus>
              <c:numRef>
                <c:f>'BOX PLOTS'!$D$7</c:f>
                <c:numCache>
                  <c:formatCode>General</c:formatCode>
                  <c:ptCount val="1"/>
                  <c:pt idx="0">
                    <c:v>0</c:v>
                  </c:pt>
                </c:numCache>
              </c:numRef>
            </c:minus>
            <c:spPr>
              <a:noFill/>
              <a:ln w="9525" cap="flat" cmpd="sng" algn="ctr">
                <a:solidFill>
                  <a:schemeClr val="tx1">
                    <a:lumMod val="65000"/>
                    <a:lumOff val="35000"/>
                  </a:schemeClr>
                </a:solidFill>
                <a:round/>
              </a:ln>
              <a:effectLst/>
            </c:spPr>
          </c:errBars>
          <c:val>
            <c:numRef>
              <c:f>'BOX PLOTS'!$D$7</c:f>
              <c:numCache>
                <c:formatCode>General</c:formatCode>
                <c:ptCount val="1"/>
                <c:pt idx="0">
                  <c:v>0</c:v>
                </c:pt>
              </c:numCache>
            </c:numRef>
          </c:val>
          <c:extLst>
            <c:ext xmlns:c16="http://schemas.microsoft.com/office/drawing/2014/chart" uri="{C3380CC4-5D6E-409C-BE32-E72D297353CC}">
              <c16:uniqueId val="{00000001-2F8D-4DB8-8B52-6DB559974A28}"/>
            </c:ext>
          </c:extLst>
        </c:ser>
        <c:ser>
          <c:idx val="2"/>
          <c:order val="2"/>
          <c:spPr>
            <a:solidFill>
              <a:schemeClr val="bg1">
                <a:lumMod val="75000"/>
              </a:schemeClr>
            </a:solidFill>
            <a:ln>
              <a:noFill/>
            </a:ln>
            <a:effectLst/>
          </c:spPr>
          <c:invertIfNegative val="0"/>
          <c:val>
            <c:numRef>
              <c:f>'BOX PLOTS'!$D$8</c:f>
              <c:numCache>
                <c:formatCode>General</c:formatCode>
                <c:ptCount val="1"/>
                <c:pt idx="0">
                  <c:v>0</c:v>
                </c:pt>
              </c:numCache>
            </c:numRef>
          </c:val>
          <c:extLst>
            <c:ext xmlns:c16="http://schemas.microsoft.com/office/drawing/2014/chart" uri="{C3380CC4-5D6E-409C-BE32-E72D297353CC}">
              <c16:uniqueId val="{00000002-2F8D-4DB8-8B52-6DB559974A28}"/>
            </c:ext>
          </c:extLst>
        </c:ser>
        <c:ser>
          <c:idx val="3"/>
          <c:order val="3"/>
          <c:spPr>
            <a:solidFill>
              <a:schemeClr val="bg1">
                <a:lumMod val="50000"/>
              </a:schemeClr>
            </a:solidFill>
            <a:ln>
              <a:noFill/>
            </a:ln>
            <a:effectLst/>
          </c:spPr>
          <c:invertIfNegative val="0"/>
          <c:errBars>
            <c:errBarType val="plus"/>
            <c:errValType val="cust"/>
            <c:noEndCap val="0"/>
            <c:plus>
              <c:numRef>
                <c:f>'BOX PLOTS'!$D$10</c:f>
                <c:numCache>
                  <c:formatCode>General</c:formatCode>
                  <c:ptCount val="1"/>
                  <c:pt idx="0">
                    <c:v>0</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val>
            <c:numRef>
              <c:f>'BOX PLOTS'!$D$9</c:f>
              <c:numCache>
                <c:formatCode>General</c:formatCode>
                <c:ptCount val="1"/>
                <c:pt idx="0">
                  <c:v>0</c:v>
                </c:pt>
              </c:numCache>
            </c:numRef>
          </c:val>
          <c:extLst>
            <c:ext xmlns:c16="http://schemas.microsoft.com/office/drawing/2014/chart" uri="{C3380CC4-5D6E-409C-BE32-E72D297353CC}">
              <c16:uniqueId val="{00000003-2F8D-4DB8-8B52-6DB559974A28}"/>
            </c:ext>
          </c:extLst>
        </c:ser>
        <c:ser>
          <c:idx val="4"/>
          <c:order val="4"/>
          <c:spPr>
            <a:noFill/>
            <a:ln>
              <a:noFill/>
            </a:ln>
            <a:effectLst/>
          </c:spPr>
          <c:invertIfNegative val="0"/>
          <c:val>
            <c:numRef>
              <c:f>'BOX PLOTS'!$D$10</c:f>
              <c:numCache>
                <c:formatCode>General</c:formatCode>
                <c:ptCount val="1"/>
                <c:pt idx="0">
                  <c:v>0</c:v>
                </c:pt>
              </c:numCache>
            </c:numRef>
          </c:val>
          <c:extLst>
            <c:ext xmlns:c16="http://schemas.microsoft.com/office/drawing/2014/chart" uri="{C3380CC4-5D6E-409C-BE32-E72D297353CC}">
              <c16:uniqueId val="{00000004-2F8D-4DB8-8B52-6DB559974A28}"/>
            </c:ext>
          </c:extLst>
        </c:ser>
        <c:dLbls>
          <c:showLegendKey val="0"/>
          <c:showVal val="0"/>
          <c:showCatName val="0"/>
          <c:showSerName val="0"/>
          <c:showPercent val="0"/>
          <c:showBubbleSize val="0"/>
        </c:dLbls>
        <c:gapWidth val="150"/>
        <c:overlap val="100"/>
        <c:axId val="462798208"/>
        <c:axId val="462798600"/>
      </c:barChart>
      <c:catAx>
        <c:axId val="462798208"/>
        <c:scaling>
          <c:orientation val="minMax"/>
        </c:scaling>
        <c:delete val="1"/>
        <c:axPos val="b"/>
        <c:majorTickMark val="none"/>
        <c:minorTickMark val="none"/>
        <c:tickLblPos val="nextTo"/>
        <c:crossAx val="462798600"/>
        <c:crosses val="autoZero"/>
        <c:auto val="1"/>
        <c:lblAlgn val="ctr"/>
        <c:lblOffset val="100"/>
        <c:noMultiLvlLbl val="0"/>
      </c:catAx>
      <c:valAx>
        <c:axId val="462798600"/>
        <c:scaling>
          <c:orientation val="minMax"/>
          <c:max val="12"/>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2798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Carer SCRQoL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errBars>
            <c:errBarType val="both"/>
            <c:errValType val="cust"/>
            <c:noEndCap val="0"/>
            <c:plus>
              <c:numRef>
                <c:f>'Example t-test'!$F$57:$G$57</c:f>
                <c:numCache>
                  <c:formatCode>General</c:formatCode>
                  <c:ptCount val="2"/>
                  <c:pt idx="0">
                    <c:v>2.4510737720122031</c:v>
                  </c:pt>
                  <c:pt idx="1">
                    <c:v>2.5202775763295313</c:v>
                  </c:pt>
                </c:numCache>
              </c:numRef>
            </c:plus>
            <c:minus>
              <c:numRef>
                <c:f>'Example t-test'!$F$57:$G$57</c:f>
                <c:numCache>
                  <c:formatCode>General</c:formatCode>
                  <c:ptCount val="2"/>
                  <c:pt idx="0">
                    <c:v>2.4510737720122031</c:v>
                  </c:pt>
                  <c:pt idx="1">
                    <c:v>2.5202775763295313</c:v>
                  </c:pt>
                </c:numCache>
              </c:numRef>
            </c:minus>
            <c:spPr>
              <a:noFill/>
              <a:ln w="9525" cap="flat" cmpd="sng" algn="ctr">
                <a:solidFill>
                  <a:schemeClr val="tx1">
                    <a:lumMod val="65000"/>
                    <a:lumOff val="35000"/>
                  </a:schemeClr>
                </a:solidFill>
                <a:round/>
              </a:ln>
              <a:effectLst/>
            </c:spPr>
          </c:errBars>
          <c:cat>
            <c:strRef>
              <c:f>'Example t-test'!$F$55:$G$55</c:f>
              <c:strCache>
                <c:ptCount val="2"/>
                <c:pt idx="0">
                  <c:v>Men</c:v>
                </c:pt>
                <c:pt idx="1">
                  <c:v>Women</c:v>
                </c:pt>
              </c:strCache>
            </c:strRef>
          </c:cat>
          <c:val>
            <c:numRef>
              <c:f>'Example t-test'!$F$56:$G$56</c:f>
              <c:numCache>
                <c:formatCode>0.00000</c:formatCode>
                <c:ptCount val="2"/>
                <c:pt idx="0" formatCode="0.0000">
                  <c:v>7.6684491978609621</c:v>
                </c:pt>
                <c:pt idx="1">
                  <c:v>7.2842809364548495</c:v>
                </c:pt>
              </c:numCache>
            </c:numRef>
          </c:val>
          <c:extLst>
            <c:ext xmlns:c16="http://schemas.microsoft.com/office/drawing/2014/chart" uri="{C3380CC4-5D6E-409C-BE32-E72D297353CC}">
              <c16:uniqueId val="{00000000-54D7-4E77-B7F4-7F6BC9BFA3F6}"/>
            </c:ext>
          </c:extLst>
        </c:ser>
        <c:dLbls>
          <c:showLegendKey val="0"/>
          <c:showVal val="0"/>
          <c:showCatName val="0"/>
          <c:showSerName val="0"/>
          <c:showPercent val="0"/>
          <c:showBubbleSize val="0"/>
        </c:dLbls>
        <c:gapWidth val="219"/>
        <c:overlap val="-27"/>
        <c:axId val="462799384"/>
        <c:axId val="462799776"/>
      </c:barChart>
      <c:catAx>
        <c:axId val="46279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2799776"/>
        <c:crosses val="autoZero"/>
        <c:auto val="1"/>
        <c:lblAlgn val="ctr"/>
        <c:lblOffset val="100"/>
        <c:noMultiLvlLbl val="0"/>
      </c:catAx>
      <c:valAx>
        <c:axId val="462799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279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9525</xdr:colOff>
      <xdr:row>174</xdr:row>
      <xdr:rowOff>52387</xdr:rowOff>
    </xdr:from>
    <xdr:to>
      <xdr:col>3</xdr:col>
      <xdr:colOff>522514</xdr:colOff>
      <xdr:row>198</xdr:row>
      <xdr:rowOff>32657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135</xdr:row>
      <xdr:rowOff>68580</xdr:rowOff>
    </xdr:from>
    <xdr:to>
      <xdr:col>3</xdr:col>
      <xdr:colOff>373380</xdr:colOff>
      <xdr:row>163</xdr:row>
      <xdr:rowOff>45720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26893</xdr:colOff>
      <xdr:row>198</xdr:row>
      <xdr:rowOff>156882</xdr:rowOff>
    </xdr:from>
    <xdr:to>
      <xdr:col>3</xdr:col>
      <xdr:colOff>519953</xdr:colOff>
      <xdr:row>223</xdr:row>
      <xdr:rowOff>17930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21</xdr:row>
      <xdr:rowOff>9525</xdr:rowOff>
    </xdr:from>
    <xdr:to>
      <xdr:col>11</xdr:col>
      <xdr:colOff>0</xdr:colOff>
      <xdr:row>36</xdr:row>
      <xdr:rowOff>19050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14287</xdr:colOff>
      <xdr:row>3</xdr:row>
      <xdr:rowOff>190499</xdr:rowOff>
    </xdr:from>
    <xdr:to>
      <xdr:col>10</xdr:col>
      <xdr:colOff>600075</xdr:colOff>
      <xdr:row>18</xdr:row>
      <xdr:rowOff>190499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19050</xdr:colOff>
      <xdr:row>61</xdr:row>
      <xdr:rowOff>23812</xdr:rowOff>
    </xdr:from>
    <xdr:to>
      <xdr:col>7</xdr:col>
      <xdr:colOff>581025</xdr:colOff>
      <xdr:row>78</xdr:row>
      <xdr:rowOff>14287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maxproject.org.uk/download/4357/" TargetMode="External"/><Relationship Id="rId1" Type="http://schemas.openxmlformats.org/officeDocument/2006/relationships/hyperlink" Target="http://www.maxproject.org.uk/toolkit/zdtgh1974/scrqol-and-carer-qol/"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20"/>
  <sheetViews>
    <sheetView tabSelected="1" workbookViewId="0"/>
  </sheetViews>
  <sheetFormatPr defaultColWidth="10.42578125" defaultRowHeight="12.75"/>
  <cols>
    <col min="1" max="1" width="174.5703125" style="236" customWidth="1"/>
    <col min="2" max="16384" width="10.42578125" style="236"/>
  </cols>
  <sheetData>
    <row r="1" spans="1:1" ht="18.75">
      <c r="A1" s="235" t="s">
        <v>248</v>
      </c>
    </row>
    <row r="2" spans="1:1" ht="15.75">
      <c r="A2" s="248" t="s">
        <v>272</v>
      </c>
    </row>
    <row r="3" spans="1:1" ht="18.75">
      <c r="A3" s="235"/>
    </row>
    <row r="4" spans="1:1" ht="18.75">
      <c r="A4" s="237" t="s">
        <v>245</v>
      </c>
    </row>
    <row r="5" spans="1:1" ht="18.75">
      <c r="A5" s="237"/>
    </row>
    <row r="6" spans="1:1" ht="60">
      <c r="A6" s="243" t="s">
        <v>273</v>
      </c>
    </row>
    <row r="8" spans="1:1" ht="18.75">
      <c r="A8" s="237" t="s">
        <v>190</v>
      </c>
    </row>
    <row r="9" spans="1:1" ht="18.75">
      <c r="A9" s="237"/>
    </row>
    <row r="10" spans="1:1" ht="30">
      <c r="A10" s="243" t="s">
        <v>249</v>
      </c>
    </row>
    <row r="11" spans="1:1">
      <c r="A11" s="238"/>
    </row>
    <row r="12" spans="1:1" ht="18.75">
      <c r="A12" s="237" t="s">
        <v>191</v>
      </c>
    </row>
    <row r="13" spans="1:1" ht="18.75">
      <c r="A13" s="237"/>
    </row>
    <row r="14" spans="1:1" ht="15">
      <c r="A14" s="239" t="s">
        <v>274</v>
      </c>
    </row>
    <row r="15" spans="1:1">
      <c r="A15" s="244" t="s">
        <v>250</v>
      </c>
    </row>
    <row r="16" spans="1:1" ht="15">
      <c r="A16" s="241"/>
    </row>
    <row r="17" spans="1:1" ht="30">
      <c r="A17" s="243" t="s">
        <v>251</v>
      </c>
    </row>
    <row r="18" spans="1:1">
      <c r="A18" s="240" t="s">
        <v>246</v>
      </c>
    </row>
    <row r="19" spans="1:1" ht="13.5" thickBot="1"/>
    <row r="20" spans="1:1" ht="32.25" thickBot="1">
      <c r="A20" s="242" t="s">
        <v>247</v>
      </c>
    </row>
  </sheetData>
  <hyperlinks>
    <hyperlink ref="A18" r:id="rId1"/>
    <hyperlink ref="A15" r:id="rId2"/>
  </hyperlinks>
  <pageMargins left="0.7" right="0.7" top="0.75" bottom="0.75" header="0.3" footer="0.3"/>
  <pageSetup paperSize="9" scale="76" orientation="landscape"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0" tint="-0.14999847407452621"/>
    <pageSetUpPr fitToPage="1"/>
  </sheetPr>
  <dimension ref="A1:AQ5620"/>
  <sheetViews>
    <sheetView zoomScale="90" zoomScaleNormal="90" workbookViewId="0">
      <pane xSplit="3" ySplit="4" topLeftCell="D5" activePane="bottomRight" state="frozen"/>
      <selection pane="topRight" activeCell="D1" sqref="D1"/>
      <selection pane="bottomLeft" activeCell="A5" sqref="A5"/>
      <selection pane="bottomRight" activeCell="D5" sqref="D5"/>
    </sheetView>
  </sheetViews>
  <sheetFormatPr defaultColWidth="9.140625" defaultRowHeight="12.75"/>
  <cols>
    <col min="1" max="1" width="3.5703125" style="2" customWidth="1"/>
    <col min="2" max="2" width="15.7109375" style="1" customWidth="1"/>
    <col min="3" max="3" width="15.7109375" style="30" customWidth="1"/>
    <col min="4" max="4" width="18.7109375" style="60" customWidth="1"/>
    <col min="5" max="11" width="18.7109375" style="61" customWidth="1"/>
    <col min="12" max="12" width="18.7109375" style="162" customWidth="1"/>
    <col min="13" max="13" width="22.28515625" style="61" customWidth="1"/>
    <col min="14" max="19" width="18.7109375" style="1" customWidth="1"/>
    <col min="20" max="20" width="12.7109375" style="1" customWidth="1"/>
    <col min="21" max="21" width="12.7109375" style="160" customWidth="1"/>
    <col min="22" max="23" width="5.42578125" style="2" customWidth="1"/>
    <col min="24" max="40" width="11.7109375" style="2" customWidth="1"/>
    <col min="41" max="41" width="11.7109375" style="83" customWidth="1"/>
    <col min="42" max="42" width="14.28515625" style="83" customWidth="1"/>
    <col min="43" max="44" width="9.140625" style="2" customWidth="1"/>
    <col min="45" max="16384" width="9.140625" style="2"/>
  </cols>
  <sheetData>
    <row r="1" spans="2:43" ht="16.5" customHeight="1">
      <c r="B1" s="250"/>
      <c r="C1" s="250"/>
      <c r="D1" s="250"/>
      <c r="E1" s="250"/>
      <c r="F1" s="250"/>
      <c r="G1" s="250"/>
      <c r="H1" s="250"/>
      <c r="I1" s="250"/>
      <c r="J1" s="250"/>
      <c r="K1" s="250"/>
      <c r="L1" s="250"/>
      <c r="M1" s="250"/>
      <c r="N1" s="250"/>
      <c r="O1" s="250"/>
      <c r="P1" s="250"/>
      <c r="Q1" s="250"/>
      <c r="R1" s="250"/>
      <c r="S1" s="250"/>
      <c r="T1" s="250"/>
      <c r="U1" s="85"/>
    </row>
    <row r="2" spans="2:43" ht="168.6" customHeight="1">
      <c r="B2" s="221" t="s">
        <v>0</v>
      </c>
      <c r="C2" s="221" t="s">
        <v>2</v>
      </c>
      <c r="D2" s="220" t="s">
        <v>56</v>
      </c>
      <c r="E2" s="220" t="s">
        <v>58</v>
      </c>
      <c r="F2" s="220" t="s">
        <v>66</v>
      </c>
      <c r="G2" s="220" t="s">
        <v>68</v>
      </c>
      <c r="H2" s="220" t="s">
        <v>67</v>
      </c>
      <c r="I2" s="220" t="s">
        <v>69</v>
      </c>
      <c r="J2" s="220" t="s">
        <v>70</v>
      </c>
      <c r="K2" s="220" t="s">
        <v>101</v>
      </c>
      <c r="L2" s="220" t="s">
        <v>102</v>
      </c>
      <c r="M2" s="220" t="s">
        <v>103</v>
      </c>
      <c r="N2" s="221" t="s">
        <v>106</v>
      </c>
      <c r="O2" s="221" t="s">
        <v>107</v>
      </c>
      <c r="P2" s="221" t="s">
        <v>113</v>
      </c>
      <c r="Q2" s="221" t="s">
        <v>108</v>
      </c>
      <c r="R2" s="221" t="s">
        <v>109</v>
      </c>
      <c r="S2" s="221" t="s">
        <v>121</v>
      </c>
      <c r="T2" s="219"/>
      <c r="U2" s="220"/>
      <c r="AE2" s="84" t="s">
        <v>100</v>
      </c>
    </row>
    <row r="3" spans="2:43" ht="49.9" customHeight="1">
      <c r="B3" s="251" t="s">
        <v>244</v>
      </c>
      <c r="C3" s="252"/>
      <c r="D3" s="224" t="s">
        <v>202</v>
      </c>
      <c r="E3" s="224" t="s">
        <v>204</v>
      </c>
      <c r="F3" s="224" t="s">
        <v>203</v>
      </c>
      <c r="G3" s="225" t="s">
        <v>211</v>
      </c>
      <c r="H3" s="225" t="s">
        <v>238</v>
      </c>
      <c r="I3" s="225" t="s">
        <v>239</v>
      </c>
      <c r="J3" s="225" t="s">
        <v>240</v>
      </c>
      <c r="K3" s="225" t="s">
        <v>241</v>
      </c>
      <c r="L3" s="225" t="s">
        <v>242</v>
      </c>
      <c r="M3" s="225" t="s">
        <v>243</v>
      </c>
      <c r="N3" s="226" t="s">
        <v>205</v>
      </c>
      <c r="O3" s="226" t="s">
        <v>206</v>
      </c>
      <c r="P3" s="226" t="s">
        <v>207</v>
      </c>
      <c r="Q3" s="226" t="s">
        <v>208</v>
      </c>
      <c r="R3" s="226" t="s">
        <v>209</v>
      </c>
      <c r="S3" s="226" t="s">
        <v>210</v>
      </c>
      <c r="T3" s="227"/>
      <c r="U3" s="228"/>
      <c r="AE3" s="84"/>
    </row>
    <row r="4" spans="2:43" s="28" customFormat="1" ht="253.15" customHeight="1">
      <c r="B4" s="222" t="s">
        <v>32</v>
      </c>
      <c r="C4" s="223" t="s">
        <v>1</v>
      </c>
      <c r="D4" s="223" t="s">
        <v>71</v>
      </c>
      <c r="E4" s="223" t="s">
        <v>71</v>
      </c>
      <c r="F4" s="223" t="s">
        <v>71</v>
      </c>
      <c r="G4" s="223" t="s">
        <v>72</v>
      </c>
      <c r="H4" s="223" t="s">
        <v>71</v>
      </c>
      <c r="I4" s="223" t="s">
        <v>71</v>
      </c>
      <c r="J4" s="223" t="s">
        <v>71</v>
      </c>
      <c r="K4" s="223" t="s">
        <v>104</v>
      </c>
      <c r="L4" s="223" t="s">
        <v>227</v>
      </c>
      <c r="M4" s="245" t="s">
        <v>252</v>
      </c>
      <c r="N4" s="223" t="s">
        <v>122</v>
      </c>
      <c r="O4" s="223" t="s">
        <v>122</v>
      </c>
      <c r="P4" s="223" t="s">
        <v>122</v>
      </c>
      <c r="Q4" s="223" t="s">
        <v>122</v>
      </c>
      <c r="R4" s="223" t="s">
        <v>122</v>
      </c>
      <c r="S4" s="223" t="s">
        <v>122</v>
      </c>
      <c r="T4" s="221" t="s">
        <v>105</v>
      </c>
      <c r="U4" s="221" t="s">
        <v>219</v>
      </c>
      <c r="V4" s="29"/>
      <c r="W4" s="29"/>
      <c r="X4" s="233" t="s">
        <v>49</v>
      </c>
      <c r="Y4" s="233" t="s">
        <v>50</v>
      </c>
      <c r="Z4" s="233" t="s">
        <v>51</v>
      </c>
      <c r="AA4" s="233" t="s">
        <v>52</v>
      </c>
      <c r="AB4" s="234" t="s">
        <v>53</v>
      </c>
      <c r="AC4" s="233" t="s">
        <v>54</v>
      </c>
      <c r="AD4" s="229"/>
      <c r="AE4" s="230" t="s">
        <v>91</v>
      </c>
      <c r="AF4" s="230" t="s">
        <v>92</v>
      </c>
      <c r="AG4" s="230" t="s">
        <v>93</v>
      </c>
      <c r="AH4" s="230" t="s">
        <v>87</v>
      </c>
      <c r="AI4" s="230" t="s">
        <v>94</v>
      </c>
      <c r="AJ4" s="230" t="s">
        <v>95</v>
      </c>
      <c r="AK4" s="230" t="s">
        <v>96</v>
      </c>
      <c r="AL4" s="230" t="s">
        <v>97</v>
      </c>
      <c r="AM4" s="230" t="s">
        <v>98</v>
      </c>
      <c r="AN4" s="230" t="s">
        <v>99</v>
      </c>
      <c r="AO4" s="231" t="s">
        <v>89</v>
      </c>
      <c r="AP4" s="232" t="s">
        <v>90</v>
      </c>
      <c r="AQ4" s="71"/>
    </row>
    <row r="5" spans="2:43" s="3" customFormat="1">
      <c r="B5" s="168"/>
      <c r="C5" s="34">
        <v>1</v>
      </c>
      <c r="D5" s="166"/>
      <c r="E5" s="166"/>
      <c r="F5" s="166"/>
      <c r="G5" s="166"/>
      <c r="H5" s="166"/>
      <c r="I5" s="166"/>
      <c r="J5" s="166"/>
      <c r="K5" s="166"/>
      <c r="L5" s="166"/>
      <c r="M5" s="166"/>
      <c r="N5" s="169"/>
      <c r="O5" s="169"/>
      <c r="P5" s="169"/>
      <c r="Q5" s="169"/>
      <c r="R5" s="169"/>
      <c r="S5" s="169"/>
      <c r="T5" s="86" t="str">
        <f>IF(SUM(X5:AC5)&gt;-0.01, SUM(X5:AC5), "MISSING")</f>
        <v>MISSING</v>
      </c>
      <c r="U5" s="86" t="str">
        <f>IF(AP5="MISSING","MISSING", 3.88+0.604*T5+0.055*(T5^2)-AP5)</f>
        <v>MISSING</v>
      </c>
      <c r="X5" s="56">
        <f t="shared" ref="X5:X68" si="0">IF(N5&gt;0,((N5-3)*-1),-99)</f>
        <v>-99</v>
      </c>
      <c r="Y5" s="56">
        <f t="shared" ref="Y5:Y68" si="1">IF(O5&gt;0,((O5-3)*-1),-99)</f>
        <v>-99</v>
      </c>
      <c r="Z5" s="56">
        <f t="shared" ref="Z5:Z68" si="2">IF(P5&gt;0,((P5-3)*-1),-99)</f>
        <v>-99</v>
      </c>
      <c r="AA5" s="56">
        <f t="shared" ref="AA5:AA68" si="3">IF(Q5&gt;0,((Q5-3)*-1),-99)</f>
        <v>-99</v>
      </c>
      <c r="AB5" s="56">
        <f t="shared" ref="AB5:AB68" si="4">IF(R5&gt;0,((R5-3)*-1),-99)</f>
        <v>-99</v>
      </c>
      <c r="AC5" s="56">
        <f t="shared" ref="AC5:AC68" si="5">IF(S5&gt;0,((S5-3)*-1),-99)</f>
        <v>-99</v>
      </c>
      <c r="AE5" s="82">
        <f>IF(D5=1, 'adjustment factor'!$D$4, IF(D5=-9,-999,IF(D5="",-999,0)))</f>
        <v>-999</v>
      </c>
      <c r="AF5" s="82">
        <f>IF(F5=1, 'adjustment factor'!$D$5, IF(F5=-9,-999,IF(F5="",-999,0)))</f>
        <v>-999</v>
      </c>
      <c r="AG5" s="82">
        <f>IF(E5=1, 'adjustment factor'!$D$6, IF(E5=-9,-999,IF(E5="",-999,0)))</f>
        <v>-999</v>
      </c>
      <c r="AH5" s="82">
        <f>IF(K5&gt;=45,'adjustment factor'!$D$7,IF(K5=-9,-1200,IF(K5="",-1200,0)))</f>
        <v>-1200</v>
      </c>
      <c r="AI5" s="82">
        <f>IF(L5=1, 'adjustment factor'!$D$8, IF(L5=-9,-999,IF(L5="",-999,0)))</f>
        <v>-999</v>
      </c>
      <c r="AJ5" s="82">
        <f>IF(AND(M5&gt;=1,M5&lt;=4),'adjustment factor'!$D$9,IF(M5=-9,-999,IF(M5=98,-999,IF(M5=99,-999,IF(M5="",-999,0)))))</f>
        <v>-999</v>
      </c>
      <c r="AK5" s="82">
        <f>IF(H5=1, 'adjustment factor'!$D$10, IF(H5=-9,-999,IF(H5="",-999,0)))</f>
        <v>-999</v>
      </c>
      <c r="AL5" s="82">
        <f>IF(G5=1, 'adjustment factor'!$D$11, IF(G5=-9,-999,IF(G5="",-999,0)))</f>
        <v>-999</v>
      </c>
      <c r="AM5" s="82">
        <f>IF(I5=1, 'adjustment factor'!$D$12, IF(I5=-9,-999,IF(I5="",-999,0)))</f>
        <v>-999</v>
      </c>
      <c r="AN5" s="82">
        <f>IF(J5=1, 'adjustment factor'!$D$13, IF(J5=-9,-999,IF(J5="",-999,0)))</f>
        <v>-999</v>
      </c>
      <c r="AO5" s="82" t="str">
        <f>IF(-AE5-AF5-AG5-AH5+AI5+AJ5-AK5-AL5-AM5-AN5&lt;3, -AE5-AF5-AG5-AH5+AI5+AJ5-AK5-AL5-AM5-AN5, "-999")</f>
        <v>-999</v>
      </c>
      <c r="AP5" s="82" t="str">
        <f t="shared" ref="AP5:AP69" si="6">IF(AND(SUM(AE5:AN5)&gt;-1, (SUM(X5:AC5)&gt;-1)), 14.353-AE5-AF5-AG5-AH5+AI5+AJ5-AK5-AL5-AM5-AN5, "MISSING")</f>
        <v>MISSING</v>
      </c>
    </row>
    <row r="6" spans="2:43" s="3" customFormat="1">
      <c r="B6" s="170"/>
      <c r="C6" s="35">
        <v>2</v>
      </c>
      <c r="D6" s="161"/>
      <c r="E6" s="161"/>
      <c r="F6" s="161"/>
      <c r="G6" s="161"/>
      <c r="H6" s="161"/>
      <c r="I6" s="161"/>
      <c r="J6" s="161"/>
      <c r="K6" s="161"/>
      <c r="L6" s="161"/>
      <c r="M6" s="161"/>
      <c r="N6" s="171"/>
      <c r="O6" s="171"/>
      <c r="P6" s="171"/>
      <c r="Q6" s="171"/>
      <c r="R6" s="171"/>
      <c r="S6" s="171"/>
      <c r="T6" s="159" t="str">
        <f t="shared" ref="T6:T68" si="7">IF(SUM(X6:AC6)&gt;-0.01, SUM(X6:AC6), "MISSING")</f>
        <v>MISSING</v>
      </c>
      <c r="U6" s="159" t="str">
        <f t="shared" ref="U6:U68" si="8">IF(AP6="MISSING","MISSING", 3.88+0.604*T6+0.055*(T6^2)-AP6)</f>
        <v>MISSING</v>
      </c>
      <c r="V6" s="27"/>
      <c r="W6" s="27"/>
      <c r="X6" s="56">
        <f t="shared" si="0"/>
        <v>-99</v>
      </c>
      <c r="Y6" s="56">
        <f t="shared" si="1"/>
        <v>-99</v>
      </c>
      <c r="Z6" s="56">
        <f t="shared" si="2"/>
        <v>-99</v>
      </c>
      <c r="AA6" s="56">
        <f t="shared" si="3"/>
        <v>-99</v>
      </c>
      <c r="AB6" s="56">
        <f t="shared" si="4"/>
        <v>-99</v>
      </c>
      <c r="AC6" s="56">
        <f t="shared" si="5"/>
        <v>-99</v>
      </c>
      <c r="AE6" s="82">
        <f>IF(D6=1, 'adjustment factor'!$D$4, IF(D6=-9,-999,IF(D6="",-999,0)))</f>
        <v>-999</v>
      </c>
      <c r="AF6" s="82">
        <f>IF(F6=1, 'adjustment factor'!$D$5, IF(F6=-9,-999,IF(F6="",-999,0)))</f>
        <v>-999</v>
      </c>
      <c r="AG6" s="82">
        <f>IF(E6=1, 'adjustment factor'!$D$6, IF(E6=-9,-999,IF(E6="",-999,0)))</f>
        <v>-999</v>
      </c>
      <c r="AH6" s="82">
        <f>IF(K6&gt;=45,'adjustment factor'!$D$7,IF(K6=-9,-1200,IF(K6="",-1200,0)))</f>
        <v>-1200</v>
      </c>
      <c r="AI6" s="82">
        <f>IF(L6=1, 'adjustment factor'!$D$8, IF(L6=-9,-999,IF(L6="",-999,0)))</f>
        <v>-999</v>
      </c>
      <c r="AJ6" s="82">
        <f>IF(AND(M6&gt;=1,M6&lt;=4),'adjustment factor'!$D$9,IF(M6=-9,-999,IF(M6=98,-999,IF(M6=99,-999,IF(M6="",-999,0)))))</f>
        <v>-999</v>
      </c>
      <c r="AK6" s="82">
        <f>IF(H6=1, 'adjustment factor'!$D$10, IF(H6=-9,-999,IF(H6="",-999,0)))</f>
        <v>-999</v>
      </c>
      <c r="AL6" s="82">
        <f>IF(G6=1, 'adjustment factor'!$D$11, IF(G6=-9,-999,IF(G6="",-999,0)))</f>
        <v>-999</v>
      </c>
      <c r="AM6" s="82">
        <f>IF(I6=1, 'adjustment factor'!$D$12, IF(I6=-9,-999,IF(I6="",-999,0)))</f>
        <v>-999</v>
      </c>
      <c r="AN6" s="82">
        <f>IF(J6=1, 'adjustment factor'!$D$13, IF(J6=-9,-999,IF(J6="",-999,0)))</f>
        <v>-999</v>
      </c>
      <c r="AO6" s="82" t="str">
        <f t="shared" ref="AO6:AO69" si="9">IF(-AE6-AF6-AG6-AH6+AI6+AJ6-AK6-AL6-AM6-AN6&lt;3, -AE6-AF6-AG6-AH6+AI6+AJ6-AK6-AL6-AM6-AN6, "-999")</f>
        <v>-999</v>
      </c>
      <c r="AP6" s="82" t="str">
        <f t="shared" si="6"/>
        <v>MISSING</v>
      </c>
    </row>
    <row r="7" spans="2:43" s="3" customFormat="1">
      <c r="B7" s="170"/>
      <c r="C7" s="35">
        <v>3</v>
      </c>
      <c r="D7" s="161"/>
      <c r="E7" s="161"/>
      <c r="F7" s="161"/>
      <c r="G7" s="161"/>
      <c r="H7" s="161"/>
      <c r="I7" s="161"/>
      <c r="J7" s="161"/>
      <c r="K7" s="161"/>
      <c r="L7" s="161"/>
      <c r="M7" s="161"/>
      <c r="N7" s="171"/>
      <c r="O7" s="171"/>
      <c r="P7" s="171"/>
      <c r="Q7" s="171"/>
      <c r="R7" s="171"/>
      <c r="S7" s="171"/>
      <c r="T7" s="159" t="str">
        <f t="shared" si="7"/>
        <v>MISSING</v>
      </c>
      <c r="U7" s="159" t="str">
        <f t="shared" si="8"/>
        <v>MISSING</v>
      </c>
      <c r="X7" s="56">
        <f t="shared" si="0"/>
        <v>-99</v>
      </c>
      <c r="Y7" s="56">
        <f t="shared" si="1"/>
        <v>-99</v>
      </c>
      <c r="Z7" s="56">
        <f t="shared" si="2"/>
        <v>-99</v>
      </c>
      <c r="AA7" s="56">
        <f t="shared" si="3"/>
        <v>-99</v>
      </c>
      <c r="AB7" s="56">
        <f t="shared" si="4"/>
        <v>-99</v>
      </c>
      <c r="AC7" s="56">
        <f t="shared" si="5"/>
        <v>-99</v>
      </c>
      <c r="AE7" s="82">
        <f>IF(D7=1, 'adjustment factor'!$D$4, IF(D7=-9,-999,IF(D7="",-999,0)))</f>
        <v>-999</v>
      </c>
      <c r="AF7" s="82">
        <f>IF(F7=1, 'adjustment factor'!$D$5, IF(F7=-9,-999,IF(F7="",-999,0)))</f>
        <v>-999</v>
      </c>
      <c r="AG7" s="82">
        <f>IF(E7=1, 'adjustment factor'!$D$6, IF(E7=-9,-999,IF(E7="",-999,0)))</f>
        <v>-999</v>
      </c>
      <c r="AH7" s="82">
        <f>IF(K7&gt;=45,'adjustment factor'!$D$7,IF(K7=-9,-1200,IF(K7="",-1200,0)))</f>
        <v>-1200</v>
      </c>
      <c r="AI7" s="82">
        <f>IF(L7=1, 'adjustment factor'!$D$8, IF(L7=-9,-999,IF(L7="",-999,0)))</f>
        <v>-999</v>
      </c>
      <c r="AJ7" s="82">
        <f>IF(AND(M7&gt;=1,M7&lt;=4),'adjustment factor'!$D$9,IF(M7=-9,-999,IF(M7=98,-999,IF(M7=99,-999,IF(M7="",-999,0)))))</f>
        <v>-999</v>
      </c>
      <c r="AK7" s="82">
        <f>IF(H7=1, 'adjustment factor'!$D$10, IF(H7=-9,-999,IF(H7="",-999,0)))</f>
        <v>-999</v>
      </c>
      <c r="AL7" s="82">
        <f>IF(G7=1, 'adjustment factor'!$D$11, IF(G7=-9,-999,IF(G7="",-999,0)))</f>
        <v>-999</v>
      </c>
      <c r="AM7" s="82">
        <f>IF(I7=1, 'adjustment factor'!$D$12, IF(I7=-9,-999,IF(I7="",-999,0)))</f>
        <v>-999</v>
      </c>
      <c r="AN7" s="82">
        <f>IF(J7=1, 'adjustment factor'!$D$13, IF(J7=-9,-999,IF(J7="",-999,0)))</f>
        <v>-999</v>
      </c>
      <c r="AO7" s="82" t="str">
        <f t="shared" si="9"/>
        <v>-999</v>
      </c>
      <c r="AP7" s="82" t="str">
        <f t="shared" si="6"/>
        <v>MISSING</v>
      </c>
    </row>
    <row r="8" spans="2:43" s="3" customFormat="1">
      <c r="B8" s="170"/>
      <c r="C8" s="35">
        <v>4</v>
      </c>
      <c r="D8" s="161"/>
      <c r="E8" s="161"/>
      <c r="F8" s="161"/>
      <c r="G8" s="161"/>
      <c r="H8" s="161"/>
      <c r="I8" s="161"/>
      <c r="J8" s="161"/>
      <c r="K8" s="161"/>
      <c r="L8" s="161"/>
      <c r="M8" s="161"/>
      <c r="N8" s="171"/>
      <c r="O8" s="171"/>
      <c r="P8" s="171"/>
      <c r="Q8" s="171"/>
      <c r="R8" s="171"/>
      <c r="S8" s="171"/>
      <c r="T8" s="159" t="str">
        <f t="shared" si="7"/>
        <v>MISSING</v>
      </c>
      <c r="U8" s="159" t="str">
        <f t="shared" si="8"/>
        <v>MISSING</v>
      </c>
      <c r="X8" s="56">
        <f t="shared" si="0"/>
        <v>-99</v>
      </c>
      <c r="Y8" s="56">
        <f t="shared" si="1"/>
        <v>-99</v>
      </c>
      <c r="Z8" s="56">
        <f t="shared" si="2"/>
        <v>-99</v>
      </c>
      <c r="AA8" s="56">
        <f t="shared" si="3"/>
        <v>-99</v>
      </c>
      <c r="AB8" s="56">
        <f t="shared" si="4"/>
        <v>-99</v>
      </c>
      <c r="AC8" s="56">
        <f t="shared" si="5"/>
        <v>-99</v>
      </c>
      <c r="AE8" s="82">
        <f>IF(D8=1, 'adjustment factor'!$D$4, IF(D8=-9,-999,IF(D8="",-999,0)))</f>
        <v>-999</v>
      </c>
      <c r="AF8" s="82">
        <f>IF(F8=1, 'adjustment factor'!$D$5, IF(F8=-9,-999,IF(F8="",-999,0)))</f>
        <v>-999</v>
      </c>
      <c r="AG8" s="82">
        <f>IF(E8=1, 'adjustment factor'!$D$6, IF(E8=-9,-999,IF(E8="",-999,0)))</f>
        <v>-999</v>
      </c>
      <c r="AH8" s="82">
        <f>IF(K8&gt;=45,'adjustment factor'!$D$7,IF(K8=-9,-1200,IF(K8="",-1200,0)))</f>
        <v>-1200</v>
      </c>
      <c r="AI8" s="82">
        <f>IF(L8=1, 'adjustment factor'!$D$8, IF(L8=-9,-999,IF(L8="",-999,0)))</f>
        <v>-999</v>
      </c>
      <c r="AJ8" s="82">
        <f>IF(AND(M8&gt;=1,M8&lt;=4),'adjustment factor'!$D$9,IF(M8=-9,-999,IF(M8=98,-999,IF(M8=99,-999,IF(M8="",-999,0)))))</f>
        <v>-999</v>
      </c>
      <c r="AK8" s="82">
        <f>IF(H8=1, 'adjustment factor'!$D$10, IF(H8=-9,-999,IF(H8="",-999,0)))</f>
        <v>-999</v>
      </c>
      <c r="AL8" s="82">
        <f>IF(G8=1, 'adjustment factor'!$D$11, IF(G8=-9,-999,IF(G8="",-999,0)))</f>
        <v>-999</v>
      </c>
      <c r="AM8" s="82">
        <f>IF(I8=1, 'adjustment factor'!$D$12, IF(I8=-9,-999,IF(I8="",-999,0)))</f>
        <v>-999</v>
      </c>
      <c r="AN8" s="82">
        <f>IF(J8=1, 'adjustment factor'!$D$13, IF(J8=-9,-999,IF(J8="",-999,0)))</f>
        <v>-999</v>
      </c>
      <c r="AO8" s="82" t="str">
        <f t="shared" si="9"/>
        <v>-999</v>
      </c>
      <c r="AP8" s="82" t="str">
        <f t="shared" si="6"/>
        <v>MISSING</v>
      </c>
    </row>
    <row r="9" spans="2:43" s="3" customFormat="1">
      <c r="B9" s="170"/>
      <c r="C9" s="35">
        <v>5</v>
      </c>
      <c r="D9" s="161"/>
      <c r="E9" s="161"/>
      <c r="F9" s="161"/>
      <c r="G9" s="161"/>
      <c r="H9" s="161"/>
      <c r="I9" s="161"/>
      <c r="J9" s="161"/>
      <c r="K9" s="161"/>
      <c r="L9" s="161"/>
      <c r="M9" s="161"/>
      <c r="N9" s="171"/>
      <c r="O9" s="171"/>
      <c r="P9" s="171"/>
      <c r="Q9" s="171"/>
      <c r="R9" s="171"/>
      <c r="S9" s="171"/>
      <c r="T9" s="159" t="str">
        <f t="shared" si="7"/>
        <v>MISSING</v>
      </c>
      <c r="U9" s="159" t="str">
        <f t="shared" si="8"/>
        <v>MISSING</v>
      </c>
      <c r="X9" s="56">
        <f t="shared" si="0"/>
        <v>-99</v>
      </c>
      <c r="Y9" s="56">
        <f t="shared" si="1"/>
        <v>-99</v>
      </c>
      <c r="Z9" s="56">
        <f t="shared" si="2"/>
        <v>-99</v>
      </c>
      <c r="AA9" s="56">
        <f t="shared" si="3"/>
        <v>-99</v>
      </c>
      <c r="AB9" s="56">
        <f t="shared" si="4"/>
        <v>-99</v>
      </c>
      <c r="AC9" s="56">
        <f t="shared" si="5"/>
        <v>-99</v>
      </c>
      <c r="AE9" s="82">
        <f>IF(D9=1, 'adjustment factor'!$D$4, IF(D9=-9,-999,IF(D9="",-999,0)))</f>
        <v>-999</v>
      </c>
      <c r="AF9" s="82">
        <f>IF(F9=1, 'adjustment factor'!$D$5, IF(F9=-9,-999,IF(F9="",-999,0)))</f>
        <v>-999</v>
      </c>
      <c r="AG9" s="82">
        <f>IF(E9=1, 'adjustment factor'!$D$6, IF(E9=-9,-999,IF(E9="",-999,0)))</f>
        <v>-999</v>
      </c>
      <c r="AH9" s="82">
        <f>IF(K9&gt;=45,'adjustment factor'!$D$7,IF(K9=-9,-1200,IF(K9="",-1200,0)))</f>
        <v>-1200</v>
      </c>
      <c r="AI9" s="82">
        <f>IF(L9=1, 'adjustment factor'!$D$8, IF(L9=-9,-999,IF(L9="",-999,0)))</f>
        <v>-999</v>
      </c>
      <c r="AJ9" s="82">
        <f>IF(AND(M9&gt;=1,M9&lt;=4),'adjustment factor'!$D$9,IF(M9=-9,-999,IF(M9=98,-999,IF(M9=99,-999,IF(M9="",-999,0)))))</f>
        <v>-999</v>
      </c>
      <c r="AK9" s="82">
        <f>IF(H9=1, 'adjustment factor'!$D$10, IF(H9=-9,-999,IF(H9="",-999,0)))</f>
        <v>-999</v>
      </c>
      <c r="AL9" s="82">
        <f>IF(G9=1, 'adjustment factor'!$D$11, IF(G9=-9,-999,IF(G9="",-999,0)))</f>
        <v>-999</v>
      </c>
      <c r="AM9" s="82">
        <f>IF(I9=1, 'adjustment factor'!$D$12, IF(I9=-9,-999,IF(I9="",-999,0)))</f>
        <v>-999</v>
      </c>
      <c r="AN9" s="82">
        <f>IF(J9=1, 'adjustment factor'!$D$13, IF(J9=-9,-999,IF(J9="",-999,0)))</f>
        <v>-999</v>
      </c>
      <c r="AO9" s="82" t="str">
        <f t="shared" si="9"/>
        <v>-999</v>
      </c>
      <c r="AP9" s="82" t="str">
        <f t="shared" si="6"/>
        <v>MISSING</v>
      </c>
    </row>
    <row r="10" spans="2:43" s="3" customFormat="1">
      <c r="B10" s="170"/>
      <c r="C10" s="35">
        <v>6</v>
      </c>
      <c r="D10" s="161"/>
      <c r="E10" s="161"/>
      <c r="F10" s="161"/>
      <c r="G10" s="161"/>
      <c r="H10" s="161"/>
      <c r="I10" s="161"/>
      <c r="J10" s="161"/>
      <c r="K10" s="161"/>
      <c r="L10" s="161"/>
      <c r="M10" s="161"/>
      <c r="N10" s="171"/>
      <c r="O10" s="171"/>
      <c r="P10" s="171"/>
      <c r="Q10" s="171"/>
      <c r="R10" s="171"/>
      <c r="S10" s="171"/>
      <c r="T10" s="159" t="str">
        <f t="shared" si="7"/>
        <v>MISSING</v>
      </c>
      <c r="U10" s="159" t="str">
        <f t="shared" si="8"/>
        <v>MISSING</v>
      </c>
      <c r="X10" s="56">
        <f t="shared" si="0"/>
        <v>-99</v>
      </c>
      <c r="Y10" s="56">
        <f t="shared" si="1"/>
        <v>-99</v>
      </c>
      <c r="Z10" s="56">
        <f t="shared" si="2"/>
        <v>-99</v>
      </c>
      <c r="AA10" s="56">
        <f t="shared" si="3"/>
        <v>-99</v>
      </c>
      <c r="AB10" s="56">
        <f t="shared" si="4"/>
        <v>-99</v>
      </c>
      <c r="AC10" s="56">
        <f t="shared" si="5"/>
        <v>-99</v>
      </c>
      <c r="AE10" s="82">
        <f>IF(D10=1, 'adjustment factor'!$D$4, IF(D10=-9,-999,IF(D10="",-999,0)))</f>
        <v>-999</v>
      </c>
      <c r="AF10" s="82">
        <f>IF(F10=1, 'adjustment factor'!$D$5, IF(F10=-9,-999,IF(F10="",-999,0)))</f>
        <v>-999</v>
      </c>
      <c r="AG10" s="82">
        <f>IF(E10=1, 'adjustment factor'!$D$6, IF(E10=-9,-999,IF(E10="",-999,0)))</f>
        <v>-999</v>
      </c>
      <c r="AH10" s="82">
        <f>IF(K10&gt;=45,'adjustment factor'!$D$7,IF(K10=-9,-1200,IF(K10="",-1200,0)))</f>
        <v>-1200</v>
      </c>
      <c r="AI10" s="82">
        <f>IF(L10=1, 'adjustment factor'!$D$8, IF(L10=-9,-999,IF(L10="",-999,0)))</f>
        <v>-999</v>
      </c>
      <c r="AJ10" s="82">
        <f>IF(AND(M10&gt;=1,M10&lt;=4),'adjustment factor'!$D$9,IF(M10=-9,-999,IF(M10=98,-999,IF(M10=99,-999,IF(M10="",-999,0)))))</f>
        <v>-999</v>
      </c>
      <c r="AK10" s="82">
        <f>IF(H10=1, 'adjustment factor'!$D$10, IF(H10=-9,-999,IF(H10="",-999,0)))</f>
        <v>-999</v>
      </c>
      <c r="AL10" s="82">
        <f>IF(G10=1, 'adjustment factor'!$D$11, IF(G10=-9,-999,IF(G10="",-999,0)))</f>
        <v>-999</v>
      </c>
      <c r="AM10" s="82">
        <f>IF(I10=1, 'adjustment factor'!$D$12, IF(I10=-9,-999,IF(I10="",-999,0)))</f>
        <v>-999</v>
      </c>
      <c r="AN10" s="82">
        <f>IF(J10=1, 'adjustment factor'!$D$13, IF(J10=-9,-999,IF(J10="",-999,0)))</f>
        <v>-999</v>
      </c>
      <c r="AO10" s="82" t="str">
        <f t="shared" si="9"/>
        <v>-999</v>
      </c>
      <c r="AP10" s="82" t="str">
        <f t="shared" si="6"/>
        <v>MISSING</v>
      </c>
    </row>
    <row r="11" spans="2:43" s="3" customFormat="1">
      <c r="B11" s="170"/>
      <c r="C11" s="35">
        <v>7</v>
      </c>
      <c r="D11" s="161"/>
      <c r="E11" s="161"/>
      <c r="F11" s="161"/>
      <c r="G11" s="161"/>
      <c r="H11" s="161"/>
      <c r="I11" s="161"/>
      <c r="J11" s="161"/>
      <c r="K11" s="161"/>
      <c r="L11" s="161"/>
      <c r="M11" s="161"/>
      <c r="N11" s="171"/>
      <c r="O11" s="171"/>
      <c r="P11" s="171"/>
      <c r="Q11" s="171"/>
      <c r="R11" s="171"/>
      <c r="S11" s="171"/>
      <c r="T11" s="159" t="str">
        <f t="shared" si="7"/>
        <v>MISSING</v>
      </c>
      <c r="U11" s="159" t="str">
        <f t="shared" si="8"/>
        <v>MISSING</v>
      </c>
      <c r="X11" s="56">
        <f t="shared" si="0"/>
        <v>-99</v>
      </c>
      <c r="Y11" s="56">
        <f t="shared" si="1"/>
        <v>-99</v>
      </c>
      <c r="Z11" s="56">
        <f t="shared" si="2"/>
        <v>-99</v>
      </c>
      <c r="AA11" s="56">
        <f t="shared" si="3"/>
        <v>-99</v>
      </c>
      <c r="AB11" s="56">
        <f t="shared" si="4"/>
        <v>-99</v>
      </c>
      <c r="AC11" s="56">
        <f t="shared" si="5"/>
        <v>-99</v>
      </c>
      <c r="AE11" s="82">
        <f>IF(D11=1, 'adjustment factor'!$D$4, IF(D11=-9,-999,IF(D11="",-999,0)))</f>
        <v>-999</v>
      </c>
      <c r="AF11" s="82">
        <f>IF(F11=1, 'adjustment factor'!$D$5, IF(F11=-9,-999,IF(F11="",-999,0)))</f>
        <v>-999</v>
      </c>
      <c r="AG11" s="82">
        <f>IF(E11=1, 'adjustment factor'!$D$6, IF(E11=-9,-999,IF(E11="",-999,0)))</f>
        <v>-999</v>
      </c>
      <c r="AH11" s="82">
        <f>IF(K11&gt;=45,'adjustment factor'!$D$7,IF(K11=-9,-1200,IF(K11="",-1200,0)))</f>
        <v>-1200</v>
      </c>
      <c r="AI11" s="82">
        <f>IF(L11=1, 'adjustment factor'!$D$8, IF(L11=-9,-999,IF(L11="",-999,0)))</f>
        <v>-999</v>
      </c>
      <c r="AJ11" s="82">
        <f>IF(AND(M11&gt;=1,M11&lt;=4),'adjustment factor'!$D$9,IF(M11=-9,-999,IF(M11=98,-999,IF(M11=99,-999,IF(M11="",-999,0)))))</f>
        <v>-999</v>
      </c>
      <c r="AK11" s="82">
        <f>IF(H11=1, 'adjustment factor'!$D$10, IF(H11=-9,-999,IF(H11="",-999,0)))</f>
        <v>-999</v>
      </c>
      <c r="AL11" s="82">
        <f>IF(G11=1, 'adjustment factor'!$D$11, IF(G11=-9,-999,IF(G11="",-999,0)))</f>
        <v>-999</v>
      </c>
      <c r="AM11" s="82">
        <f>IF(I11=1, 'adjustment factor'!$D$12, IF(I11=-9,-999,IF(I11="",-999,0)))</f>
        <v>-999</v>
      </c>
      <c r="AN11" s="82">
        <f>IF(J11=1, 'adjustment factor'!$D$13, IF(J11=-9,-999,IF(J11="",-999,0)))</f>
        <v>-999</v>
      </c>
      <c r="AO11" s="82" t="str">
        <f t="shared" si="9"/>
        <v>-999</v>
      </c>
      <c r="AP11" s="82" t="str">
        <f t="shared" si="6"/>
        <v>MISSING</v>
      </c>
    </row>
    <row r="12" spans="2:43" s="3" customFormat="1">
      <c r="B12" s="170"/>
      <c r="C12" s="35">
        <v>8</v>
      </c>
      <c r="D12" s="161"/>
      <c r="E12" s="161"/>
      <c r="F12" s="161"/>
      <c r="G12" s="161"/>
      <c r="H12" s="161"/>
      <c r="I12" s="161"/>
      <c r="J12" s="161"/>
      <c r="K12" s="161"/>
      <c r="L12" s="161"/>
      <c r="M12" s="161"/>
      <c r="N12" s="171"/>
      <c r="O12" s="171"/>
      <c r="P12" s="171"/>
      <c r="Q12" s="171"/>
      <c r="R12" s="171"/>
      <c r="S12" s="171"/>
      <c r="T12" s="159" t="str">
        <f t="shared" si="7"/>
        <v>MISSING</v>
      </c>
      <c r="U12" s="159" t="str">
        <f t="shared" si="8"/>
        <v>MISSING</v>
      </c>
      <c r="X12" s="56">
        <f t="shared" si="0"/>
        <v>-99</v>
      </c>
      <c r="Y12" s="56">
        <f t="shared" si="1"/>
        <v>-99</v>
      </c>
      <c r="Z12" s="56">
        <f t="shared" si="2"/>
        <v>-99</v>
      </c>
      <c r="AA12" s="56">
        <f t="shared" si="3"/>
        <v>-99</v>
      </c>
      <c r="AB12" s="56">
        <f t="shared" si="4"/>
        <v>-99</v>
      </c>
      <c r="AC12" s="56">
        <f t="shared" si="5"/>
        <v>-99</v>
      </c>
      <c r="AE12" s="82">
        <f>IF(D12=1, 'adjustment factor'!$D$4, IF(D12=-9,-999,IF(D12="",-999,0)))</f>
        <v>-999</v>
      </c>
      <c r="AF12" s="82">
        <f>IF(F12=1, 'adjustment factor'!$D$5, IF(F12=-9,-999,IF(F12="",-999,0)))</f>
        <v>-999</v>
      </c>
      <c r="AG12" s="82">
        <f>IF(E12=1, 'adjustment factor'!$D$6, IF(E12=-9,-999,IF(E12="",-999,0)))</f>
        <v>-999</v>
      </c>
      <c r="AH12" s="82">
        <f>IF(K12&gt;=45,'adjustment factor'!$D$7,IF(K12=-9,-1200,IF(K12="",-1200,0)))</f>
        <v>-1200</v>
      </c>
      <c r="AI12" s="82">
        <f>IF(L12=1, 'adjustment factor'!$D$8, IF(L12=-9,-999,IF(L12="",-999,0)))</f>
        <v>-999</v>
      </c>
      <c r="AJ12" s="82">
        <f>IF(AND(M12&gt;=1,M12&lt;=4),'adjustment factor'!$D$9,IF(M12=-9,-999,IF(M12=98,-999,IF(M12=99,-999,IF(M12="",-999,0)))))</f>
        <v>-999</v>
      </c>
      <c r="AK12" s="82">
        <f>IF(H12=1, 'adjustment factor'!$D$10, IF(H12=-9,-999,IF(H12="",-999,0)))</f>
        <v>-999</v>
      </c>
      <c r="AL12" s="82">
        <f>IF(G12=1, 'adjustment factor'!$D$11, IF(G12=-9,-999,IF(G12="",-999,0)))</f>
        <v>-999</v>
      </c>
      <c r="AM12" s="82">
        <f>IF(I12=1, 'adjustment factor'!$D$12, IF(I12=-9,-999,IF(I12="",-999,0)))</f>
        <v>-999</v>
      </c>
      <c r="AN12" s="82">
        <f>IF(J12=1, 'adjustment factor'!$D$13, IF(J12=-9,-999,IF(J12="",-999,0)))</f>
        <v>-999</v>
      </c>
      <c r="AO12" s="82" t="str">
        <f t="shared" si="9"/>
        <v>-999</v>
      </c>
      <c r="AP12" s="82" t="str">
        <f t="shared" si="6"/>
        <v>MISSING</v>
      </c>
    </row>
    <row r="13" spans="2:43" s="3" customFormat="1">
      <c r="B13" s="170"/>
      <c r="C13" s="35">
        <v>9</v>
      </c>
      <c r="D13" s="161"/>
      <c r="E13" s="161"/>
      <c r="F13" s="161"/>
      <c r="G13" s="161"/>
      <c r="H13" s="161"/>
      <c r="I13" s="161"/>
      <c r="J13" s="161"/>
      <c r="K13" s="161"/>
      <c r="L13" s="161"/>
      <c r="M13" s="161"/>
      <c r="N13" s="171"/>
      <c r="O13" s="171"/>
      <c r="P13" s="171"/>
      <c r="Q13" s="171"/>
      <c r="R13" s="171"/>
      <c r="S13" s="171"/>
      <c r="T13" s="159" t="str">
        <f t="shared" si="7"/>
        <v>MISSING</v>
      </c>
      <c r="U13" s="159" t="str">
        <f t="shared" si="8"/>
        <v>MISSING</v>
      </c>
      <c r="X13" s="56">
        <f t="shared" si="0"/>
        <v>-99</v>
      </c>
      <c r="Y13" s="56">
        <f t="shared" si="1"/>
        <v>-99</v>
      </c>
      <c r="Z13" s="56">
        <f t="shared" si="2"/>
        <v>-99</v>
      </c>
      <c r="AA13" s="56">
        <f t="shared" si="3"/>
        <v>-99</v>
      </c>
      <c r="AB13" s="56">
        <f t="shared" si="4"/>
        <v>-99</v>
      </c>
      <c r="AC13" s="56">
        <f t="shared" si="5"/>
        <v>-99</v>
      </c>
      <c r="AE13" s="82">
        <f>IF(D13=1, 'adjustment factor'!$D$4, IF(D13=-9,-999,IF(D13="",-999,0)))</f>
        <v>-999</v>
      </c>
      <c r="AF13" s="82">
        <f>IF(F13=1, 'adjustment factor'!$D$5, IF(F13=-9,-999,IF(F13="",-999,0)))</f>
        <v>-999</v>
      </c>
      <c r="AG13" s="82">
        <f>IF(E13=1, 'adjustment factor'!$D$6, IF(E13=-9,-999,IF(E13="",-999,0)))</f>
        <v>-999</v>
      </c>
      <c r="AH13" s="82">
        <f>IF(K13&gt;=45,'adjustment factor'!$D$7,IF(K13=-9,-1200,IF(K13="",-1200,0)))</f>
        <v>-1200</v>
      </c>
      <c r="AI13" s="82">
        <f>IF(L13=1, 'adjustment factor'!$D$8, IF(L13=-9,-999,IF(L13="",-999,0)))</f>
        <v>-999</v>
      </c>
      <c r="AJ13" s="82">
        <f>IF(AND(M13&gt;=1,M13&lt;=4),'adjustment factor'!$D$9,IF(M13=-9,-999,IF(M13=98,-999,IF(M13=99,-999,IF(M13="",-999,0)))))</f>
        <v>-999</v>
      </c>
      <c r="AK13" s="82">
        <f>IF(H13=1, 'adjustment factor'!$D$10, IF(H13=-9,-999,IF(H13="",-999,0)))</f>
        <v>-999</v>
      </c>
      <c r="AL13" s="82">
        <f>IF(G13=1, 'adjustment factor'!$D$11, IF(G13=-9,-999,IF(G13="",-999,0)))</f>
        <v>-999</v>
      </c>
      <c r="AM13" s="82">
        <f>IF(I13=1, 'adjustment factor'!$D$12, IF(I13=-9,-999,IF(I13="",-999,0)))</f>
        <v>-999</v>
      </c>
      <c r="AN13" s="82">
        <f>IF(J13=1, 'adjustment factor'!$D$13, IF(J13=-9,-999,IF(J13="",-999,0)))</f>
        <v>-999</v>
      </c>
      <c r="AO13" s="82" t="str">
        <f t="shared" si="9"/>
        <v>-999</v>
      </c>
      <c r="AP13" s="82" t="str">
        <f t="shared" si="6"/>
        <v>MISSING</v>
      </c>
    </row>
    <row r="14" spans="2:43" s="3" customFormat="1">
      <c r="B14" s="170"/>
      <c r="C14" s="35">
        <v>10</v>
      </c>
      <c r="D14" s="161"/>
      <c r="E14" s="161"/>
      <c r="F14" s="161"/>
      <c r="G14" s="161"/>
      <c r="H14" s="161"/>
      <c r="I14" s="161"/>
      <c r="J14" s="161"/>
      <c r="K14" s="161"/>
      <c r="L14" s="161"/>
      <c r="M14" s="161"/>
      <c r="N14" s="171"/>
      <c r="O14" s="171"/>
      <c r="P14" s="171"/>
      <c r="Q14" s="171"/>
      <c r="R14" s="171"/>
      <c r="S14" s="171"/>
      <c r="T14" s="159" t="str">
        <f t="shared" si="7"/>
        <v>MISSING</v>
      </c>
      <c r="U14" s="159" t="str">
        <f t="shared" si="8"/>
        <v>MISSING</v>
      </c>
      <c r="X14" s="56">
        <f t="shared" si="0"/>
        <v>-99</v>
      </c>
      <c r="Y14" s="56">
        <f t="shared" si="1"/>
        <v>-99</v>
      </c>
      <c r="Z14" s="56">
        <f t="shared" si="2"/>
        <v>-99</v>
      </c>
      <c r="AA14" s="56">
        <f t="shared" si="3"/>
        <v>-99</v>
      </c>
      <c r="AB14" s="56">
        <f t="shared" si="4"/>
        <v>-99</v>
      </c>
      <c r="AC14" s="56">
        <f t="shared" si="5"/>
        <v>-99</v>
      </c>
      <c r="AE14" s="82">
        <f>IF(D14=1, 'adjustment factor'!$D$4, IF(D14=-9,-999,IF(D14="",-999,0)))</f>
        <v>-999</v>
      </c>
      <c r="AF14" s="82">
        <f>IF(F14=1, 'adjustment factor'!$D$5, IF(F14=-9,-999,IF(F14="",-999,0)))</f>
        <v>-999</v>
      </c>
      <c r="AG14" s="82">
        <f>IF(E14=1, 'adjustment factor'!$D$6, IF(E14=-9,-999,IF(E14="",-999,0)))</f>
        <v>-999</v>
      </c>
      <c r="AH14" s="82">
        <f>IF(K14&gt;=45,'adjustment factor'!$D$7,IF(K14=-9,-1200,IF(K14="",-1200,0)))</f>
        <v>-1200</v>
      </c>
      <c r="AI14" s="82">
        <f>IF(L14=1, 'adjustment factor'!$D$8, IF(L14=-9,-999,IF(L14="",-999,0)))</f>
        <v>-999</v>
      </c>
      <c r="AJ14" s="82">
        <f>IF(AND(M14&gt;=1,M14&lt;=4),'adjustment factor'!$D$9,IF(M14=-9,-999,IF(M14=98,-999,IF(M14=99,-999,IF(M14="",-999,0)))))</f>
        <v>-999</v>
      </c>
      <c r="AK14" s="82">
        <f>IF(H14=1, 'adjustment factor'!$D$10, IF(H14=-9,-999,IF(H14="",-999,0)))</f>
        <v>-999</v>
      </c>
      <c r="AL14" s="82">
        <f>IF(G14=1, 'adjustment factor'!$D$11, IF(G14=-9,-999,IF(G14="",-999,0)))</f>
        <v>-999</v>
      </c>
      <c r="AM14" s="82">
        <f>IF(I14=1, 'adjustment factor'!$D$12, IF(I14=-9,-999,IF(I14="",-999,0)))</f>
        <v>-999</v>
      </c>
      <c r="AN14" s="82">
        <f>IF(J14=1, 'adjustment factor'!$D$13, IF(J14=-9,-999,IF(J14="",-999,0)))</f>
        <v>-999</v>
      </c>
      <c r="AO14" s="82" t="str">
        <f t="shared" si="9"/>
        <v>-999</v>
      </c>
      <c r="AP14" s="82" t="str">
        <f t="shared" si="6"/>
        <v>MISSING</v>
      </c>
    </row>
    <row r="15" spans="2:43" s="3" customFormat="1">
      <c r="B15" s="170"/>
      <c r="C15" s="35">
        <v>11</v>
      </c>
      <c r="D15" s="161"/>
      <c r="E15" s="161"/>
      <c r="F15" s="161"/>
      <c r="G15" s="161"/>
      <c r="H15" s="161"/>
      <c r="I15" s="161"/>
      <c r="J15" s="161"/>
      <c r="K15" s="161"/>
      <c r="L15" s="161"/>
      <c r="M15" s="161"/>
      <c r="N15" s="171"/>
      <c r="O15" s="171"/>
      <c r="P15" s="171"/>
      <c r="Q15" s="171"/>
      <c r="R15" s="171"/>
      <c r="S15" s="171"/>
      <c r="T15" s="159" t="str">
        <f t="shared" si="7"/>
        <v>MISSING</v>
      </c>
      <c r="U15" s="159" t="str">
        <f t="shared" si="8"/>
        <v>MISSING</v>
      </c>
      <c r="X15" s="56">
        <f t="shared" si="0"/>
        <v>-99</v>
      </c>
      <c r="Y15" s="56">
        <f t="shared" si="1"/>
        <v>-99</v>
      </c>
      <c r="Z15" s="56">
        <f t="shared" si="2"/>
        <v>-99</v>
      </c>
      <c r="AA15" s="56">
        <f t="shared" si="3"/>
        <v>-99</v>
      </c>
      <c r="AB15" s="56">
        <f t="shared" si="4"/>
        <v>-99</v>
      </c>
      <c r="AC15" s="56">
        <f t="shared" si="5"/>
        <v>-99</v>
      </c>
      <c r="AE15" s="82">
        <f>IF(D15=1, 'adjustment factor'!$D$4, IF(D15=-9,-999,IF(D15="",-999,0)))</f>
        <v>-999</v>
      </c>
      <c r="AF15" s="82">
        <f>IF(F15=1, 'adjustment factor'!$D$5, IF(F15=-9,-999,IF(F15="",-999,0)))</f>
        <v>-999</v>
      </c>
      <c r="AG15" s="82">
        <f>IF(E15=1, 'adjustment factor'!$D$6, IF(E15=-9,-999,IF(E15="",-999,0)))</f>
        <v>-999</v>
      </c>
      <c r="AH15" s="82">
        <f>IF(K15&gt;=45,'adjustment factor'!$D$7,IF(K15=-9,-1200,IF(K15="",-1200,0)))</f>
        <v>-1200</v>
      </c>
      <c r="AI15" s="82">
        <f>IF(L15=1, 'adjustment factor'!$D$8, IF(L15=-9,-999,IF(L15="",-999,0)))</f>
        <v>-999</v>
      </c>
      <c r="AJ15" s="82">
        <f>IF(AND(M15&gt;=1,M15&lt;=4),'adjustment factor'!$D$9,IF(M15=-9,-999,IF(M15=98,-999,IF(M15=99,-999,IF(M15="",-999,0)))))</f>
        <v>-999</v>
      </c>
      <c r="AK15" s="82">
        <f>IF(H15=1, 'adjustment factor'!$D$10, IF(H15=-9,-999,IF(H15="",-999,0)))</f>
        <v>-999</v>
      </c>
      <c r="AL15" s="82">
        <f>IF(G15=1, 'adjustment factor'!$D$11, IF(G15=-9,-999,IF(G15="",-999,0)))</f>
        <v>-999</v>
      </c>
      <c r="AM15" s="82">
        <f>IF(I15=1, 'adjustment factor'!$D$12, IF(I15=-9,-999,IF(I15="",-999,0)))</f>
        <v>-999</v>
      </c>
      <c r="AN15" s="82">
        <f>IF(J15=1, 'adjustment factor'!$D$13, IF(J15=-9,-999,IF(J15="",-999,0)))</f>
        <v>-999</v>
      </c>
      <c r="AO15" s="82" t="str">
        <f t="shared" si="9"/>
        <v>-999</v>
      </c>
      <c r="AP15" s="82" t="str">
        <f t="shared" si="6"/>
        <v>MISSING</v>
      </c>
    </row>
    <row r="16" spans="2:43" s="3" customFormat="1">
      <c r="B16" s="170"/>
      <c r="C16" s="35">
        <v>12</v>
      </c>
      <c r="D16" s="161"/>
      <c r="E16" s="161"/>
      <c r="F16" s="161"/>
      <c r="G16" s="161"/>
      <c r="H16" s="161"/>
      <c r="I16" s="161"/>
      <c r="J16" s="161"/>
      <c r="K16" s="161"/>
      <c r="L16" s="161"/>
      <c r="M16" s="161"/>
      <c r="N16" s="171"/>
      <c r="O16" s="171"/>
      <c r="P16" s="171"/>
      <c r="Q16" s="171"/>
      <c r="R16" s="171"/>
      <c r="S16" s="171"/>
      <c r="T16" s="159" t="str">
        <f t="shared" si="7"/>
        <v>MISSING</v>
      </c>
      <c r="U16" s="159" t="str">
        <f t="shared" si="8"/>
        <v>MISSING</v>
      </c>
      <c r="X16" s="56">
        <f t="shared" si="0"/>
        <v>-99</v>
      </c>
      <c r="Y16" s="56">
        <f t="shared" si="1"/>
        <v>-99</v>
      </c>
      <c r="Z16" s="56">
        <f t="shared" si="2"/>
        <v>-99</v>
      </c>
      <c r="AA16" s="56">
        <f t="shared" si="3"/>
        <v>-99</v>
      </c>
      <c r="AB16" s="56">
        <f t="shared" si="4"/>
        <v>-99</v>
      </c>
      <c r="AC16" s="56">
        <f t="shared" si="5"/>
        <v>-99</v>
      </c>
      <c r="AE16" s="82">
        <f>IF(D16=1, 'adjustment factor'!$D$4, IF(D16=-9,-999,IF(D16="",-999,0)))</f>
        <v>-999</v>
      </c>
      <c r="AF16" s="82">
        <f>IF(F16=1, 'adjustment factor'!$D$5, IF(F16=-9,-999,IF(F16="",-999,0)))</f>
        <v>-999</v>
      </c>
      <c r="AG16" s="82">
        <f>IF(E16=1, 'adjustment factor'!$D$6, IF(E16=-9,-999,IF(E16="",-999,0)))</f>
        <v>-999</v>
      </c>
      <c r="AH16" s="82">
        <f>IF(K16&gt;=45,'adjustment factor'!$D$7,IF(K16=-9,-1200,IF(K16="",-1200,0)))</f>
        <v>-1200</v>
      </c>
      <c r="AI16" s="82">
        <f>IF(L16=1, 'adjustment factor'!$D$8, IF(L16=-9,-999,IF(L16="",-999,0)))</f>
        <v>-999</v>
      </c>
      <c r="AJ16" s="82">
        <f>IF(AND(M16&gt;=1,M16&lt;=4),'adjustment factor'!$D$9,IF(M16=-9,-999,IF(M16=98,-999,IF(M16=99,-999,IF(M16="",-999,0)))))</f>
        <v>-999</v>
      </c>
      <c r="AK16" s="82">
        <f>IF(H16=1, 'adjustment factor'!$D$10, IF(H16=-9,-999,IF(H16="",-999,0)))</f>
        <v>-999</v>
      </c>
      <c r="AL16" s="82">
        <f>IF(G16=1, 'adjustment factor'!$D$11, IF(G16=-9,-999,IF(G16="",-999,0)))</f>
        <v>-999</v>
      </c>
      <c r="AM16" s="82">
        <f>IF(I16=1, 'adjustment factor'!$D$12, IF(I16=-9,-999,IF(I16="",-999,0)))</f>
        <v>-999</v>
      </c>
      <c r="AN16" s="82">
        <f>IF(J16=1, 'adjustment factor'!$D$13, IF(J16=-9,-999,IF(J16="",-999,0)))</f>
        <v>-999</v>
      </c>
      <c r="AO16" s="82" t="str">
        <f t="shared" si="9"/>
        <v>-999</v>
      </c>
      <c r="AP16" s="82" t="str">
        <f t="shared" si="6"/>
        <v>MISSING</v>
      </c>
    </row>
    <row r="17" spans="2:42" s="3" customFormat="1">
      <c r="B17" s="170"/>
      <c r="C17" s="35">
        <v>13</v>
      </c>
      <c r="D17" s="161"/>
      <c r="E17" s="161"/>
      <c r="F17" s="161"/>
      <c r="G17" s="161"/>
      <c r="H17" s="161"/>
      <c r="I17" s="161"/>
      <c r="J17" s="161"/>
      <c r="K17" s="161"/>
      <c r="L17" s="161"/>
      <c r="M17" s="161"/>
      <c r="N17" s="171"/>
      <c r="O17" s="171"/>
      <c r="P17" s="171"/>
      <c r="Q17" s="171"/>
      <c r="R17" s="171"/>
      <c r="S17" s="171"/>
      <c r="T17" s="159" t="str">
        <f t="shared" si="7"/>
        <v>MISSING</v>
      </c>
      <c r="U17" s="159" t="str">
        <f t="shared" si="8"/>
        <v>MISSING</v>
      </c>
      <c r="X17" s="56">
        <f t="shared" si="0"/>
        <v>-99</v>
      </c>
      <c r="Y17" s="56">
        <f t="shared" si="1"/>
        <v>-99</v>
      </c>
      <c r="Z17" s="56">
        <f t="shared" si="2"/>
        <v>-99</v>
      </c>
      <c r="AA17" s="56">
        <f t="shared" si="3"/>
        <v>-99</v>
      </c>
      <c r="AB17" s="56">
        <f t="shared" si="4"/>
        <v>-99</v>
      </c>
      <c r="AC17" s="56">
        <f t="shared" si="5"/>
        <v>-99</v>
      </c>
      <c r="AE17" s="82">
        <f>IF(D17=1, 'adjustment factor'!$D$4, IF(D17=-9,-999,IF(D17="",-999,0)))</f>
        <v>-999</v>
      </c>
      <c r="AF17" s="82">
        <f>IF(F17=1, 'adjustment factor'!$D$5, IF(F17=-9,-999,IF(F17="",-999,0)))</f>
        <v>-999</v>
      </c>
      <c r="AG17" s="82">
        <f>IF(E17=1, 'adjustment factor'!$D$6, IF(E17=-9,-999,IF(E17="",-999,0)))</f>
        <v>-999</v>
      </c>
      <c r="AH17" s="82">
        <f>IF(K17&gt;=45,'adjustment factor'!$D$7,IF(K17=-9,-1200,IF(K17="",-1200,0)))</f>
        <v>-1200</v>
      </c>
      <c r="AI17" s="82">
        <f>IF(L17=1, 'adjustment factor'!$D$8, IF(L17=-9,-999,IF(L17="",-999,0)))</f>
        <v>-999</v>
      </c>
      <c r="AJ17" s="82">
        <f>IF(AND(M17&gt;=1,M17&lt;=4),'adjustment factor'!$D$9,IF(M17=-9,-999,IF(M17=98,-999,IF(M17=99,-999,IF(M17="",-999,0)))))</f>
        <v>-999</v>
      </c>
      <c r="AK17" s="82">
        <f>IF(H17=1, 'adjustment factor'!$D$10, IF(H17=-9,-999,IF(H17="",-999,0)))</f>
        <v>-999</v>
      </c>
      <c r="AL17" s="82">
        <f>IF(G17=1, 'adjustment factor'!$D$11, IF(G17=-9,-999,IF(G17="",-999,0)))</f>
        <v>-999</v>
      </c>
      <c r="AM17" s="82">
        <f>IF(I17=1, 'adjustment factor'!$D$12, IF(I17=-9,-999,IF(I17="",-999,0)))</f>
        <v>-999</v>
      </c>
      <c r="AN17" s="82">
        <f>IF(J17=1, 'adjustment factor'!$D$13, IF(J17=-9,-999,IF(J17="",-999,0)))</f>
        <v>-999</v>
      </c>
      <c r="AO17" s="82" t="str">
        <f t="shared" si="9"/>
        <v>-999</v>
      </c>
      <c r="AP17" s="82" t="str">
        <f t="shared" si="6"/>
        <v>MISSING</v>
      </c>
    </row>
    <row r="18" spans="2:42" s="3" customFormat="1">
      <c r="B18" s="170"/>
      <c r="C18" s="35">
        <v>14</v>
      </c>
      <c r="D18" s="161"/>
      <c r="E18" s="161"/>
      <c r="F18" s="161"/>
      <c r="G18" s="161"/>
      <c r="H18" s="161"/>
      <c r="I18" s="161"/>
      <c r="J18" s="161"/>
      <c r="K18" s="161"/>
      <c r="L18" s="161"/>
      <c r="M18" s="161"/>
      <c r="N18" s="171"/>
      <c r="O18" s="171"/>
      <c r="P18" s="171"/>
      <c r="Q18" s="171"/>
      <c r="R18" s="171"/>
      <c r="S18" s="171"/>
      <c r="T18" s="159" t="str">
        <f t="shared" si="7"/>
        <v>MISSING</v>
      </c>
      <c r="U18" s="159" t="str">
        <f t="shared" si="8"/>
        <v>MISSING</v>
      </c>
      <c r="X18" s="56">
        <f t="shared" si="0"/>
        <v>-99</v>
      </c>
      <c r="Y18" s="56">
        <f t="shared" si="1"/>
        <v>-99</v>
      </c>
      <c r="Z18" s="56">
        <f t="shared" si="2"/>
        <v>-99</v>
      </c>
      <c r="AA18" s="56">
        <f t="shared" si="3"/>
        <v>-99</v>
      </c>
      <c r="AB18" s="56">
        <f t="shared" si="4"/>
        <v>-99</v>
      </c>
      <c r="AC18" s="56">
        <f t="shared" si="5"/>
        <v>-99</v>
      </c>
      <c r="AE18" s="82">
        <f>IF(D18=1, 'adjustment factor'!$D$4, IF(D18=-9,-999,IF(D18="",-999,0)))</f>
        <v>-999</v>
      </c>
      <c r="AF18" s="82">
        <f>IF(F18=1, 'adjustment factor'!$D$5, IF(F18=-9,-999,IF(F18="",-999,0)))</f>
        <v>-999</v>
      </c>
      <c r="AG18" s="82">
        <f>IF(E18=1, 'adjustment factor'!$D$6, IF(E18=-9,-999,IF(E18="",-999,0)))</f>
        <v>-999</v>
      </c>
      <c r="AH18" s="82">
        <f>IF(K18&gt;=45,'adjustment factor'!$D$7,IF(K18=-9,-1200,IF(K18="",-1200,0)))</f>
        <v>-1200</v>
      </c>
      <c r="AI18" s="82">
        <f>IF(L18=1, 'adjustment factor'!$D$8, IF(L18=-9,-999,IF(L18="",-999,0)))</f>
        <v>-999</v>
      </c>
      <c r="AJ18" s="82">
        <f>IF(AND(M18&gt;=1,M18&lt;=4),'adjustment factor'!$D$9,IF(M18=-9,-999,IF(M18=98,-999,IF(M18=99,-999,IF(M18="",-999,0)))))</f>
        <v>-999</v>
      </c>
      <c r="AK18" s="82">
        <f>IF(H18=1, 'adjustment factor'!$D$10, IF(H18=-9,-999,IF(H18="",-999,0)))</f>
        <v>-999</v>
      </c>
      <c r="AL18" s="82">
        <f>IF(G18=1, 'adjustment factor'!$D$11, IF(G18=-9,-999,IF(G18="",-999,0)))</f>
        <v>-999</v>
      </c>
      <c r="AM18" s="82">
        <f>IF(I18=1, 'adjustment factor'!$D$12, IF(I18=-9,-999,IF(I18="",-999,0)))</f>
        <v>-999</v>
      </c>
      <c r="AN18" s="82">
        <f>IF(J18=1, 'adjustment factor'!$D$13, IF(J18=-9,-999,IF(J18="",-999,0)))</f>
        <v>-999</v>
      </c>
      <c r="AO18" s="82" t="str">
        <f t="shared" si="9"/>
        <v>-999</v>
      </c>
      <c r="AP18" s="82" t="str">
        <f t="shared" si="6"/>
        <v>MISSING</v>
      </c>
    </row>
    <row r="19" spans="2:42" s="3" customFormat="1">
      <c r="B19" s="170"/>
      <c r="C19" s="35">
        <v>15</v>
      </c>
      <c r="D19" s="161"/>
      <c r="E19" s="161"/>
      <c r="F19" s="161"/>
      <c r="G19" s="161"/>
      <c r="H19" s="161"/>
      <c r="I19" s="161"/>
      <c r="J19" s="161"/>
      <c r="K19" s="161"/>
      <c r="L19" s="161"/>
      <c r="M19" s="161"/>
      <c r="N19" s="171"/>
      <c r="O19" s="171"/>
      <c r="P19" s="171"/>
      <c r="Q19" s="171"/>
      <c r="R19" s="171"/>
      <c r="S19" s="171"/>
      <c r="T19" s="159" t="str">
        <f t="shared" si="7"/>
        <v>MISSING</v>
      </c>
      <c r="U19" s="159" t="str">
        <f t="shared" si="8"/>
        <v>MISSING</v>
      </c>
      <c r="X19" s="56">
        <f t="shared" si="0"/>
        <v>-99</v>
      </c>
      <c r="Y19" s="56">
        <f t="shared" si="1"/>
        <v>-99</v>
      </c>
      <c r="Z19" s="56">
        <f t="shared" si="2"/>
        <v>-99</v>
      </c>
      <c r="AA19" s="56">
        <f t="shared" si="3"/>
        <v>-99</v>
      </c>
      <c r="AB19" s="56">
        <f t="shared" si="4"/>
        <v>-99</v>
      </c>
      <c r="AC19" s="56">
        <f t="shared" si="5"/>
        <v>-99</v>
      </c>
      <c r="AE19" s="82">
        <f>IF(D19=1, 'adjustment factor'!$D$4, IF(D19=-9,-999,IF(D19="",-999,0)))</f>
        <v>-999</v>
      </c>
      <c r="AF19" s="82">
        <f>IF(F19=1, 'adjustment factor'!$D$5, IF(F19=-9,-999,IF(F19="",-999,0)))</f>
        <v>-999</v>
      </c>
      <c r="AG19" s="82">
        <f>IF(E19=1, 'adjustment factor'!$D$6, IF(E19=-9,-999,IF(E19="",-999,0)))</f>
        <v>-999</v>
      </c>
      <c r="AH19" s="82">
        <f>IF(K19&gt;=45,'adjustment factor'!$D$7,IF(K19=-9,-1200,IF(K19="",-1200,0)))</f>
        <v>-1200</v>
      </c>
      <c r="AI19" s="82">
        <f>IF(L19=1, 'adjustment factor'!$D$8, IF(L19=-9,-999,IF(L19="",-999,0)))</f>
        <v>-999</v>
      </c>
      <c r="AJ19" s="82">
        <f>IF(AND(M19&gt;=1,M19&lt;=4),'adjustment factor'!$D$9,IF(M19=-9,-999,IF(M19=98,-999,IF(M19=99,-999,IF(M19="",-999,0)))))</f>
        <v>-999</v>
      </c>
      <c r="AK19" s="82">
        <f>IF(H19=1, 'adjustment factor'!$D$10, IF(H19=-9,-999,IF(H19="",-999,0)))</f>
        <v>-999</v>
      </c>
      <c r="AL19" s="82">
        <f>IF(G19=1, 'adjustment factor'!$D$11, IF(G19=-9,-999,IF(G19="",-999,0)))</f>
        <v>-999</v>
      </c>
      <c r="AM19" s="82">
        <f>IF(I19=1, 'adjustment factor'!$D$12, IF(I19=-9,-999,IF(I19="",-999,0)))</f>
        <v>-999</v>
      </c>
      <c r="AN19" s="82">
        <f>IF(J19=1, 'adjustment factor'!$D$13, IF(J19=-9,-999,IF(J19="",-999,0)))</f>
        <v>-999</v>
      </c>
      <c r="AO19" s="82" t="str">
        <f t="shared" si="9"/>
        <v>-999</v>
      </c>
      <c r="AP19" s="82" t="str">
        <f t="shared" si="6"/>
        <v>MISSING</v>
      </c>
    </row>
    <row r="20" spans="2:42" s="3" customFormat="1">
      <c r="B20" s="170"/>
      <c r="C20" s="35">
        <v>16</v>
      </c>
      <c r="D20" s="161"/>
      <c r="E20" s="161"/>
      <c r="F20" s="161"/>
      <c r="G20" s="161"/>
      <c r="H20" s="161"/>
      <c r="I20" s="161"/>
      <c r="J20" s="161"/>
      <c r="K20" s="161"/>
      <c r="L20" s="161"/>
      <c r="M20" s="161"/>
      <c r="N20" s="171"/>
      <c r="O20" s="171"/>
      <c r="P20" s="171"/>
      <c r="Q20" s="171"/>
      <c r="R20" s="171"/>
      <c r="S20" s="171"/>
      <c r="T20" s="159" t="str">
        <f t="shared" si="7"/>
        <v>MISSING</v>
      </c>
      <c r="U20" s="159" t="str">
        <f t="shared" si="8"/>
        <v>MISSING</v>
      </c>
      <c r="X20" s="56">
        <f t="shared" si="0"/>
        <v>-99</v>
      </c>
      <c r="Y20" s="56">
        <f t="shared" si="1"/>
        <v>-99</v>
      </c>
      <c r="Z20" s="56">
        <f t="shared" si="2"/>
        <v>-99</v>
      </c>
      <c r="AA20" s="56">
        <f t="shared" si="3"/>
        <v>-99</v>
      </c>
      <c r="AB20" s="56">
        <f t="shared" si="4"/>
        <v>-99</v>
      </c>
      <c r="AC20" s="56">
        <f t="shared" si="5"/>
        <v>-99</v>
      </c>
      <c r="AE20" s="82">
        <f>IF(D20=1, 'adjustment factor'!$D$4, IF(D20=-9,-999,IF(D20="",-999,0)))</f>
        <v>-999</v>
      </c>
      <c r="AF20" s="82">
        <f>IF(F20=1, 'adjustment factor'!$D$5, IF(F20=-9,-999,IF(F20="",-999,0)))</f>
        <v>-999</v>
      </c>
      <c r="AG20" s="82">
        <f>IF(E20=1, 'adjustment factor'!$D$6, IF(E20=-9,-999,IF(E20="",-999,0)))</f>
        <v>-999</v>
      </c>
      <c r="AH20" s="82">
        <f>IF(K20&gt;=45,'adjustment factor'!$D$7,IF(K20=-9,-1200,IF(K20="",-1200,0)))</f>
        <v>-1200</v>
      </c>
      <c r="AI20" s="82">
        <f>IF(L20=1, 'adjustment factor'!$D$8, IF(L20=-9,-999,IF(L20="",-999,0)))</f>
        <v>-999</v>
      </c>
      <c r="AJ20" s="82">
        <f>IF(AND(M20&gt;=1,M20&lt;=4),'adjustment factor'!$D$9,IF(M20=-9,-999,IF(M20=98,-999,IF(M20=99,-999,IF(M20="",-999,0)))))</f>
        <v>-999</v>
      </c>
      <c r="AK20" s="82">
        <f>IF(H20=1, 'adjustment factor'!$D$10, IF(H20=-9,-999,IF(H20="",-999,0)))</f>
        <v>-999</v>
      </c>
      <c r="AL20" s="82">
        <f>IF(G20=1, 'adjustment factor'!$D$11, IF(G20=-9,-999,IF(G20="",-999,0)))</f>
        <v>-999</v>
      </c>
      <c r="AM20" s="82">
        <f>IF(I20=1, 'adjustment factor'!$D$12, IF(I20=-9,-999,IF(I20="",-999,0)))</f>
        <v>-999</v>
      </c>
      <c r="AN20" s="82">
        <f>IF(J20=1, 'adjustment factor'!$D$13, IF(J20=-9,-999,IF(J20="",-999,0)))</f>
        <v>-999</v>
      </c>
      <c r="AO20" s="82" t="str">
        <f t="shared" si="9"/>
        <v>-999</v>
      </c>
      <c r="AP20" s="82" t="str">
        <f t="shared" si="6"/>
        <v>MISSING</v>
      </c>
    </row>
    <row r="21" spans="2:42" s="3" customFormat="1">
      <c r="B21" s="170"/>
      <c r="C21" s="35">
        <v>17</v>
      </c>
      <c r="D21" s="161"/>
      <c r="E21" s="161"/>
      <c r="F21" s="161"/>
      <c r="G21" s="161"/>
      <c r="H21" s="161"/>
      <c r="I21" s="161"/>
      <c r="J21" s="161"/>
      <c r="K21" s="161"/>
      <c r="L21" s="161"/>
      <c r="M21" s="161"/>
      <c r="N21" s="171"/>
      <c r="O21" s="171"/>
      <c r="P21" s="171"/>
      <c r="Q21" s="171"/>
      <c r="R21" s="171"/>
      <c r="S21" s="171"/>
      <c r="T21" s="159" t="str">
        <f t="shared" si="7"/>
        <v>MISSING</v>
      </c>
      <c r="U21" s="159" t="str">
        <f t="shared" si="8"/>
        <v>MISSING</v>
      </c>
      <c r="X21" s="56">
        <f t="shared" si="0"/>
        <v>-99</v>
      </c>
      <c r="Y21" s="56">
        <f t="shared" si="1"/>
        <v>-99</v>
      </c>
      <c r="Z21" s="56">
        <f t="shared" si="2"/>
        <v>-99</v>
      </c>
      <c r="AA21" s="56">
        <f t="shared" si="3"/>
        <v>-99</v>
      </c>
      <c r="AB21" s="56">
        <f t="shared" si="4"/>
        <v>-99</v>
      </c>
      <c r="AC21" s="56">
        <f t="shared" si="5"/>
        <v>-99</v>
      </c>
      <c r="AE21" s="82">
        <f>IF(D21=1, 'adjustment factor'!$D$4, IF(D21=-9,-999,IF(D21="",-999,0)))</f>
        <v>-999</v>
      </c>
      <c r="AF21" s="82">
        <f>IF(F21=1, 'adjustment factor'!$D$5, IF(F21=-9,-999,IF(F21="",-999,0)))</f>
        <v>-999</v>
      </c>
      <c r="AG21" s="82">
        <f>IF(E21=1, 'adjustment factor'!$D$6, IF(E21=-9,-999,IF(E21="",-999,0)))</f>
        <v>-999</v>
      </c>
      <c r="AH21" s="82">
        <f>IF(K21&gt;=45,'adjustment factor'!$D$7,IF(K21=-9,-1200,IF(K21="",-1200,0)))</f>
        <v>-1200</v>
      </c>
      <c r="AI21" s="82">
        <f>IF(L21=1, 'adjustment factor'!$D$8, IF(L21=-9,-999,IF(L21="",-999,0)))</f>
        <v>-999</v>
      </c>
      <c r="AJ21" s="82">
        <f>IF(AND(M21&gt;=1,M21&lt;=4),'adjustment factor'!$D$9,IF(M21=-9,-999,IF(M21=98,-999,IF(M21=99,-999,IF(M21="",-999,0)))))</f>
        <v>-999</v>
      </c>
      <c r="AK21" s="82">
        <f>IF(H21=1, 'adjustment factor'!$D$10, IF(H21=-9,-999,IF(H21="",-999,0)))</f>
        <v>-999</v>
      </c>
      <c r="AL21" s="82">
        <f>IF(G21=1, 'adjustment factor'!$D$11, IF(G21=-9,-999,IF(G21="",-999,0)))</f>
        <v>-999</v>
      </c>
      <c r="AM21" s="82">
        <f>IF(I21=1, 'adjustment factor'!$D$12, IF(I21=-9,-999,IF(I21="",-999,0)))</f>
        <v>-999</v>
      </c>
      <c r="AN21" s="82">
        <f>IF(J21=1, 'adjustment factor'!$D$13, IF(J21=-9,-999,IF(J21="",-999,0)))</f>
        <v>-999</v>
      </c>
      <c r="AO21" s="82" t="str">
        <f t="shared" si="9"/>
        <v>-999</v>
      </c>
      <c r="AP21" s="82" t="str">
        <f t="shared" si="6"/>
        <v>MISSING</v>
      </c>
    </row>
    <row r="22" spans="2:42" s="3" customFormat="1">
      <c r="B22" s="170"/>
      <c r="C22" s="35">
        <v>18</v>
      </c>
      <c r="D22" s="161"/>
      <c r="E22" s="161"/>
      <c r="F22" s="161"/>
      <c r="G22" s="161"/>
      <c r="H22" s="161"/>
      <c r="I22" s="161"/>
      <c r="J22" s="161"/>
      <c r="K22" s="161"/>
      <c r="L22" s="161"/>
      <c r="M22" s="161"/>
      <c r="N22" s="171"/>
      <c r="O22" s="171"/>
      <c r="P22" s="171"/>
      <c r="Q22" s="171"/>
      <c r="R22" s="171"/>
      <c r="S22" s="171"/>
      <c r="T22" s="159" t="str">
        <f t="shared" si="7"/>
        <v>MISSING</v>
      </c>
      <c r="U22" s="159" t="str">
        <f t="shared" si="8"/>
        <v>MISSING</v>
      </c>
      <c r="X22" s="56">
        <f t="shared" si="0"/>
        <v>-99</v>
      </c>
      <c r="Y22" s="56">
        <f t="shared" si="1"/>
        <v>-99</v>
      </c>
      <c r="Z22" s="56">
        <f t="shared" si="2"/>
        <v>-99</v>
      </c>
      <c r="AA22" s="56">
        <f t="shared" si="3"/>
        <v>-99</v>
      </c>
      <c r="AB22" s="56">
        <f t="shared" si="4"/>
        <v>-99</v>
      </c>
      <c r="AC22" s="56">
        <f t="shared" si="5"/>
        <v>-99</v>
      </c>
      <c r="AE22" s="82">
        <f>IF(D22=1, 'adjustment factor'!$D$4, IF(D22=-9,-999,IF(D22="",-999,0)))</f>
        <v>-999</v>
      </c>
      <c r="AF22" s="82">
        <f>IF(F22=1, 'adjustment factor'!$D$5, IF(F22=-9,-999,IF(F22="",-999,0)))</f>
        <v>-999</v>
      </c>
      <c r="AG22" s="82">
        <f>IF(E22=1, 'adjustment factor'!$D$6, IF(E22=-9,-999,IF(E22="",-999,0)))</f>
        <v>-999</v>
      </c>
      <c r="AH22" s="82">
        <f>IF(K22&gt;=45,'adjustment factor'!$D$7,IF(K22=-9,-1200,IF(K22="",-1200,0)))</f>
        <v>-1200</v>
      </c>
      <c r="AI22" s="82">
        <f>IF(L22=1, 'adjustment factor'!$D$8, IF(L22=-9,-999,IF(L22="",-999,0)))</f>
        <v>-999</v>
      </c>
      <c r="AJ22" s="82">
        <f>IF(AND(M22&gt;=1,M22&lt;=4),'adjustment factor'!$D$9,IF(M22=-9,-999,IF(M22=98,-999,IF(M22=99,-999,IF(M22="",-999,0)))))</f>
        <v>-999</v>
      </c>
      <c r="AK22" s="82">
        <f>IF(H22=1, 'adjustment factor'!$D$10, IF(H22=-9,-999,IF(H22="",-999,0)))</f>
        <v>-999</v>
      </c>
      <c r="AL22" s="82">
        <f>IF(G22=1, 'adjustment factor'!$D$11, IF(G22=-9,-999,IF(G22="",-999,0)))</f>
        <v>-999</v>
      </c>
      <c r="AM22" s="82">
        <f>IF(I22=1, 'adjustment factor'!$D$12, IF(I22=-9,-999,IF(I22="",-999,0)))</f>
        <v>-999</v>
      </c>
      <c r="AN22" s="82">
        <f>IF(J22=1, 'adjustment factor'!$D$13, IF(J22=-9,-999,IF(J22="",-999,0)))</f>
        <v>-999</v>
      </c>
      <c r="AO22" s="82" t="str">
        <f t="shared" si="9"/>
        <v>-999</v>
      </c>
      <c r="AP22" s="82" t="str">
        <f t="shared" si="6"/>
        <v>MISSING</v>
      </c>
    </row>
    <row r="23" spans="2:42" s="3" customFormat="1">
      <c r="B23" s="170"/>
      <c r="C23" s="35">
        <v>19</v>
      </c>
      <c r="D23" s="161"/>
      <c r="E23" s="161"/>
      <c r="F23" s="161"/>
      <c r="G23" s="161"/>
      <c r="H23" s="161"/>
      <c r="I23" s="161"/>
      <c r="J23" s="161"/>
      <c r="K23" s="161"/>
      <c r="L23" s="161"/>
      <c r="M23" s="161"/>
      <c r="N23" s="171"/>
      <c r="O23" s="171"/>
      <c r="P23" s="171"/>
      <c r="Q23" s="171"/>
      <c r="R23" s="171"/>
      <c r="S23" s="171"/>
      <c r="T23" s="159" t="str">
        <f t="shared" si="7"/>
        <v>MISSING</v>
      </c>
      <c r="U23" s="159" t="str">
        <f t="shared" si="8"/>
        <v>MISSING</v>
      </c>
      <c r="X23" s="56">
        <f t="shared" si="0"/>
        <v>-99</v>
      </c>
      <c r="Y23" s="56">
        <f t="shared" si="1"/>
        <v>-99</v>
      </c>
      <c r="Z23" s="56">
        <f t="shared" si="2"/>
        <v>-99</v>
      </c>
      <c r="AA23" s="56">
        <f t="shared" si="3"/>
        <v>-99</v>
      </c>
      <c r="AB23" s="56">
        <f t="shared" si="4"/>
        <v>-99</v>
      </c>
      <c r="AC23" s="56">
        <f t="shared" si="5"/>
        <v>-99</v>
      </c>
      <c r="AE23" s="82">
        <f>IF(D23=1, 'adjustment factor'!$D$4, IF(D23=-9,-999,IF(D23="",-999,0)))</f>
        <v>-999</v>
      </c>
      <c r="AF23" s="82">
        <f>IF(F23=1, 'adjustment factor'!$D$5, IF(F23=-9,-999,IF(F23="",-999,0)))</f>
        <v>-999</v>
      </c>
      <c r="AG23" s="82">
        <f>IF(E23=1, 'adjustment factor'!$D$6, IF(E23=-9,-999,IF(E23="",-999,0)))</f>
        <v>-999</v>
      </c>
      <c r="AH23" s="82">
        <f>IF(K23&gt;=45,'adjustment factor'!$D$7,IF(K23=-9,-1200,IF(K23="",-1200,0)))</f>
        <v>-1200</v>
      </c>
      <c r="AI23" s="82">
        <f>IF(L23=1, 'adjustment factor'!$D$8, IF(L23=-9,-999,IF(L23="",-999,0)))</f>
        <v>-999</v>
      </c>
      <c r="AJ23" s="82">
        <f>IF(AND(M23&gt;=1,M23&lt;=4),'adjustment factor'!$D$9,IF(M23=-9,-999,IF(M23=98,-999,IF(M23=99,-999,IF(M23="",-999,0)))))</f>
        <v>-999</v>
      </c>
      <c r="AK23" s="82">
        <f>IF(H23=1, 'adjustment factor'!$D$10, IF(H23=-9,-999,IF(H23="",-999,0)))</f>
        <v>-999</v>
      </c>
      <c r="AL23" s="82">
        <f>IF(G23=1, 'adjustment factor'!$D$11, IF(G23=-9,-999,IF(G23="",-999,0)))</f>
        <v>-999</v>
      </c>
      <c r="AM23" s="82">
        <f>IF(I23=1, 'adjustment factor'!$D$12, IF(I23=-9,-999,IF(I23="",-999,0)))</f>
        <v>-999</v>
      </c>
      <c r="AN23" s="82">
        <f>IF(J23=1, 'adjustment factor'!$D$13, IF(J23=-9,-999,IF(J23="",-999,0)))</f>
        <v>-999</v>
      </c>
      <c r="AO23" s="82" t="str">
        <f t="shared" si="9"/>
        <v>-999</v>
      </c>
      <c r="AP23" s="82" t="str">
        <f t="shared" si="6"/>
        <v>MISSING</v>
      </c>
    </row>
    <row r="24" spans="2:42" s="3" customFormat="1">
      <c r="B24" s="170"/>
      <c r="C24" s="35">
        <v>20</v>
      </c>
      <c r="D24" s="161"/>
      <c r="E24" s="161"/>
      <c r="F24" s="161"/>
      <c r="G24" s="161"/>
      <c r="H24" s="161"/>
      <c r="I24" s="161"/>
      <c r="J24" s="161"/>
      <c r="K24" s="161"/>
      <c r="L24" s="161"/>
      <c r="M24" s="161"/>
      <c r="N24" s="171"/>
      <c r="O24" s="171"/>
      <c r="P24" s="171"/>
      <c r="Q24" s="171"/>
      <c r="R24" s="171"/>
      <c r="S24" s="171"/>
      <c r="T24" s="159" t="str">
        <f t="shared" si="7"/>
        <v>MISSING</v>
      </c>
      <c r="U24" s="159" t="str">
        <f t="shared" si="8"/>
        <v>MISSING</v>
      </c>
      <c r="X24" s="56">
        <f t="shared" si="0"/>
        <v>-99</v>
      </c>
      <c r="Y24" s="56">
        <f t="shared" si="1"/>
        <v>-99</v>
      </c>
      <c r="Z24" s="56">
        <f t="shared" si="2"/>
        <v>-99</v>
      </c>
      <c r="AA24" s="56">
        <f t="shared" si="3"/>
        <v>-99</v>
      </c>
      <c r="AB24" s="56">
        <f t="shared" si="4"/>
        <v>-99</v>
      </c>
      <c r="AC24" s="56">
        <f t="shared" si="5"/>
        <v>-99</v>
      </c>
      <c r="AE24" s="82">
        <f>IF(D24=1, 'adjustment factor'!$D$4, IF(D24=-9,-999,IF(D24="",-999,0)))</f>
        <v>-999</v>
      </c>
      <c r="AF24" s="82">
        <f>IF(F24=1, 'adjustment factor'!$D$5, IF(F24=-9,-999,IF(F24="",-999,0)))</f>
        <v>-999</v>
      </c>
      <c r="AG24" s="82">
        <f>IF(E24=1, 'adjustment factor'!$D$6, IF(E24=-9,-999,IF(E24="",-999,0)))</f>
        <v>-999</v>
      </c>
      <c r="AH24" s="82">
        <f>IF(K24&gt;=45,'adjustment factor'!$D$7,IF(K24=-9,-1200,IF(K24="",-1200,0)))</f>
        <v>-1200</v>
      </c>
      <c r="AI24" s="82">
        <f>IF(L24=1, 'adjustment factor'!$D$8, IF(L24=-9,-999,IF(L24="",-999,0)))</f>
        <v>-999</v>
      </c>
      <c r="AJ24" s="82">
        <f>IF(AND(M24&gt;=1,M24&lt;=4),'adjustment factor'!$D$9,IF(M24=-9,-999,IF(M24=98,-999,IF(M24=99,-999,IF(M24="",-999,0)))))</f>
        <v>-999</v>
      </c>
      <c r="AK24" s="82">
        <f>IF(H24=1, 'adjustment factor'!$D$10, IF(H24=-9,-999,IF(H24="",-999,0)))</f>
        <v>-999</v>
      </c>
      <c r="AL24" s="82">
        <f>IF(G24=1, 'adjustment factor'!$D$11, IF(G24=-9,-999,IF(G24="",-999,0)))</f>
        <v>-999</v>
      </c>
      <c r="AM24" s="82">
        <f>IF(I24=1, 'adjustment factor'!$D$12, IF(I24=-9,-999,IF(I24="",-999,0)))</f>
        <v>-999</v>
      </c>
      <c r="AN24" s="82">
        <f>IF(J24=1, 'adjustment factor'!$D$13, IF(J24=-9,-999,IF(J24="",-999,0)))</f>
        <v>-999</v>
      </c>
      <c r="AO24" s="82" t="str">
        <f t="shared" si="9"/>
        <v>-999</v>
      </c>
      <c r="AP24" s="82" t="str">
        <f t="shared" si="6"/>
        <v>MISSING</v>
      </c>
    </row>
    <row r="25" spans="2:42" s="3" customFormat="1">
      <c r="B25" s="170"/>
      <c r="C25" s="35">
        <v>21</v>
      </c>
      <c r="D25" s="161"/>
      <c r="E25" s="161"/>
      <c r="F25" s="161"/>
      <c r="G25" s="161"/>
      <c r="H25" s="161"/>
      <c r="I25" s="161"/>
      <c r="J25" s="161"/>
      <c r="K25" s="161"/>
      <c r="L25" s="161"/>
      <c r="M25" s="161"/>
      <c r="N25" s="171"/>
      <c r="O25" s="171"/>
      <c r="P25" s="171"/>
      <c r="Q25" s="171"/>
      <c r="R25" s="171"/>
      <c r="S25" s="171"/>
      <c r="T25" s="159" t="str">
        <f t="shared" si="7"/>
        <v>MISSING</v>
      </c>
      <c r="U25" s="159" t="str">
        <f t="shared" si="8"/>
        <v>MISSING</v>
      </c>
      <c r="X25" s="56">
        <f t="shared" si="0"/>
        <v>-99</v>
      </c>
      <c r="Y25" s="56">
        <f t="shared" si="1"/>
        <v>-99</v>
      </c>
      <c r="Z25" s="56">
        <f t="shared" si="2"/>
        <v>-99</v>
      </c>
      <c r="AA25" s="56">
        <f t="shared" si="3"/>
        <v>-99</v>
      </c>
      <c r="AB25" s="56">
        <f t="shared" si="4"/>
        <v>-99</v>
      </c>
      <c r="AC25" s="56">
        <f t="shared" si="5"/>
        <v>-99</v>
      </c>
      <c r="AE25" s="82">
        <f>IF(D25=1, 'adjustment factor'!$D$4, IF(D25=-9,-999,IF(D25="",-999,0)))</f>
        <v>-999</v>
      </c>
      <c r="AF25" s="82">
        <f>IF(F25=1, 'adjustment factor'!$D$5, IF(F25=-9,-999,IF(F25="",-999,0)))</f>
        <v>-999</v>
      </c>
      <c r="AG25" s="82">
        <f>IF(E25=1, 'adjustment factor'!$D$6, IF(E25=-9,-999,IF(E25="",-999,0)))</f>
        <v>-999</v>
      </c>
      <c r="AH25" s="82">
        <f>IF(K25&gt;=45,'adjustment factor'!$D$7,IF(K25=-9,-1200,IF(K25="",-1200,0)))</f>
        <v>-1200</v>
      </c>
      <c r="AI25" s="82">
        <f>IF(L25=1, 'adjustment factor'!$D$8, IF(L25=-9,-999,IF(L25="",-999,0)))</f>
        <v>-999</v>
      </c>
      <c r="AJ25" s="82">
        <f>IF(AND(M25&gt;=1,M25&lt;=4),'adjustment factor'!$D$9,IF(M25=-9,-999,IF(M25=98,-999,IF(M25=99,-999,IF(M25="",-999,0)))))</f>
        <v>-999</v>
      </c>
      <c r="AK25" s="82">
        <f>IF(H25=1, 'adjustment factor'!$D$10, IF(H25=-9,-999,IF(H25="",-999,0)))</f>
        <v>-999</v>
      </c>
      <c r="AL25" s="82">
        <f>IF(G25=1, 'adjustment factor'!$D$11, IF(G25=-9,-999,IF(G25="",-999,0)))</f>
        <v>-999</v>
      </c>
      <c r="AM25" s="82">
        <f>IF(I25=1, 'adjustment factor'!$D$12, IF(I25=-9,-999,IF(I25="",-999,0)))</f>
        <v>-999</v>
      </c>
      <c r="AN25" s="82">
        <f>IF(J25=1, 'adjustment factor'!$D$13, IF(J25=-9,-999,IF(J25="",-999,0)))</f>
        <v>-999</v>
      </c>
      <c r="AO25" s="82" t="str">
        <f t="shared" si="9"/>
        <v>-999</v>
      </c>
      <c r="AP25" s="82" t="str">
        <f t="shared" si="6"/>
        <v>MISSING</v>
      </c>
    </row>
    <row r="26" spans="2:42" s="3" customFormat="1">
      <c r="B26" s="170"/>
      <c r="C26" s="35">
        <v>22</v>
      </c>
      <c r="D26" s="161"/>
      <c r="E26" s="161"/>
      <c r="F26" s="161"/>
      <c r="G26" s="161"/>
      <c r="H26" s="161"/>
      <c r="I26" s="161"/>
      <c r="J26" s="161"/>
      <c r="K26" s="161"/>
      <c r="L26" s="161"/>
      <c r="M26" s="161"/>
      <c r="N26" s="171"/>
      <c r="O26" s="171"/>
      <c r="P26" s="171"/>
      <c r="Q26" s="171"/>
      <c r="R26" s="171"/>
      <c r="S26" s="171"/>
      <c r="T26" s="159" t="str">
        <f t="shared" si="7"/>
        <v>MISSING</v>
      </c>
      <c r="U26" s="159" t="str">
        <f t="shared" si="8"/>
        <v>MISSING</v>
      </c>
      <c r="X26" s="56">
        <f t="shared" si="0"/>
        <v>-99</v>
      </c>
      <c r="Y26" s="56">
        <f t="shared" si="1"/>
        <v>-99</v>
      </c>
      <c r="Z26" s="56">
        <f t="shared" si="2"/>
        <v>-99</v>
      </c>
      <c r="AA26" s="56">
        <f t="shared" si="3"/>
        <v>-99</v>
      </c>
      <c r="AB26" s="56">
        <f t="shared" si="4"/>
        <v>-99</v>
      </c>
      <c r="AC26" s="56">
        <f t="shared" si="5"/>
        <v>-99</v>
      </c>
      <c r="AE26" s="82">
        <f>IF(D26=1, 'adjustment factor'!$D$4, IF(D26=-9,-999,IF(D26="",-999,0)))</f>
        <v>-999</v>
      </c>
      <c r="AF26" s="82">
        <f>IF(F26=1, 'adjustment factor'!$D$5, IF(F26=-9,-999,IF(F26="",-999,0)))</f>
        <v>-999</v>
      </c>
      <c r="AG26" s="82">
        <f>IF(E26=1, 'adjustment factor'!$D$6, IF(E26=-9,-999,IF(E26="",-999,0)))</f>
        <v>-999</v>
      </c>
      <c r="AH26" s="82">
        <f>IF(K26&gt;=45,'adjustment factor'!$D$7,IF(K26=-9,-1200,IF(K26="",-1200,0)))</f>
        <v>-1200</v>
      </c>
      <c r="AI26" s="82">
        <f>IF(L26=1, 'adjustment factor'!$D$8, IF(L26=-9,-999,IF(L26="",-999,0)))</f>
        <v>-999</v>
      </c>
      <c r="AJ26" s="82">
        <f>IF(AND(M26&gt;=1,M26&lt;=4),'adjustment factor'!$D$9,IF(M26=-9,-999,IF(M26=98,-999,IF(M26=99,-999,IF(M26="",-999,0)))))</f>
        <v>-999</v>
      </c>
      <c r="AK26" s="82">
        <f>IF(H26=1, 'adjustment factor'!$D$10, IF(H26=-9,-999,IF(H26="",-999,0)))</f>
        <v>-999</v>
      </c>
      <c r="AL26" s="82">
        <f>IF(G26=1, 'adjustment factor'!$D$11, IF(G26=-9,-999,IF(G26="",-999,0)))</f>
        <v>-999</v>
      </c>
      <c r="AM26" s="82">
        <f>IF(I26=1, 'adjustment factor'!$D$12, IF(I26=-9,-999,IF(I26="",-999,0)))</f>
        <v>-999</v>
      </c>
      <c r="AN26" s="82">
        <f>IF(J26=1, 'adjustment factor'!$D$13, IF(J26=-9,-999,IF(J26="",-999,0)))</f>
        <v>-999</v>
      </c>
      <c r="AO26" s="82" t="str">
        <f t="shared" si="9"/>
        <v>-999</v>
      </c>
      <c r="AP26" s="82" t="str">
        <f t="shared" si="6"/>
        <v>MISSING</v>
      </c>
    </row>
    <row r="27" spans="2:42" s="3" customFormat="1">
      <c r="B27" s="170"/>
      <c r="C27" s="35">
        <v>23</v>
      </c>
      <c r="D27" s="161"/>
      <c r="E27" s="161"/>
      <c r="F27" s="161"/>
      <c r="G27" s="161"/>
      <c r="H27" s="161"/>
      <c r="I27" s="161"/>
      <c r="J27" s="161"/>
      <c r="K27" s="161"/>
      <c r="L27" s="161"/>
      <c r="M27" s="161"/>
      <c r="N27" s="171"/>
      <c r="O27" s="171"/>
      <c r="P27" s="171"/>
      <c r="Q27" s="171"/>
      <c r="R27" s="171"/>
      <c r="S27" s="171"/>
      <c r="T27" s="159" t="str">
        <f t="shared" si="7"/>
        <v>MISSING</v>
      </c>
      <c r="U27" s="159" t="str">
        <f t="shared" si="8"/>
        <v>MISSING</v>
      </c>
      <c r="X27" s="56">
        <f t="shared" si="0"/>
        <v>-99</v>
      </c>
      <c r="Y27" s="56">
        <f t="shared" si="1"/>
        <v>-99</v>
      </c>
      <c r="Z27" s="56">
        <f t="shared" si="2"/>
        <v>-99</v>
      </c>
      <c r="AA27" s="56">
        <f t="shared" si="3"/>
        <v>-99</v>
      </c>
      <c r="AB27" s="56">
        <f t="shared" si="4"/>
        <v>-99</v>
      </c>
      <c r="AC27" s="56">
        <f t="shared" si="5"/>
        <v>-99</v>
      </c>
      <c r="AE27" s="82">
        <f>IF(D27=1, 'adjustment factor'!$D$4, IF(D27=-9,-999,IF(D27="",-999,0)))</f>
        <v>-999</v>
      </c>
      <c r="AF27" s="82">
        <f>IF(F27=1, 'adjustment factor'!$D$5, IF(F27=-9,-999,IF(F27="",-999,0)))</f>
        <v>-999</v>
      </c>
      <c r="AG27" s="82">
        <f>IF(E27=1, 'adjustment factor'!$D$6, IF(E27=-9,-999,IF(E27="",-999,0)))</f>
        <v>-999</v>
      </c>
      <c r="AH27" s="82">
        <f>IF(K27&gt;=45,'adjustment factor'!$D$7,IF(K27=-9,-1200,IF(K27="",-1200,0)))</f>
        <v>-1200</v>
      </c>
      <c r="AI27" s="82">
        <f>IF(L27=1, 'adjustment factor'!$D$8, IF(L27=-9,-999,IF(L27="",-999,0)))</f>
        <v>-999</v>
      </c>
      <c r="AJ27" s="82">
        <f>IF(AND(M27&gt;=1,M27&lt;=4),'adjustment factor'!$D$9,IF(M27=-9,-999,IF(M27=98,-999,IF(M27=99,-999,IF(M27="",-999,0)))))</f>
        <v>-999</v>
      </c>
      <c r="AK27" s="82">
        <f>IF(H27=1, 'adjustment factor'!$D$10, IF(H27=-9,-999,IF(H27="",-999,0)))</f>
        <v>-999</v>
      </c>
      <c r="AL27" s="82">
        <f>IF(G27=1, 'adjustment factor'!$D$11, IF(G27=-9,-999,IF(G27="",-999,0)))</f>
        <v>-999</v>
      </c>
      <c r="AM27" s="82">
        <f>IF(I27=1, 'adjustment factor'!$D$12, IF(I27=-9,-999,IF(I27="",-999,0)))</f>
        <v>-999</v>
      </c>
      <c r="AN27" s="82">
        <f>IF(J27=1, 'adjustment factor'!$D$13, IF(J27=-9,-999,IF(J27="",-999,0)))</f>
        <v>-999</v>
      </c>
      <c r="AO27" s="82" t="str">
        <f t="shared" si="9"/>
        <v>-999</v>
      </c>
      <c r="AP27" s="82" t="str">
        <f t="shared" si="6"/>
        <v>MISSING</v>
      </c>
    </row>
    <row r="28" spans="2:42" s="3" customFormat="1">
      <c r="B28" s="170"/>
      <c r="C28" s="35">
        <v>24</v>
      </c>
      <c r="D28" s="161"/>
      <c r="E28" s="161"/>
      <c r="F28" s="161"/>
      <c r="G28" s="161"/>
      <c r="H28" s="161"/>
      <c r="I28" s="161"/>
      <c r="J28" s="161"/>
      <c r="K28" s="161"/>
      <c r="L28" s="161"/>
      <c r="M28" s="161"/>
      <c r="N28" s="171"/>
      <c r="O28" s="171"/>
      <c r="P28" s="171"/>
      <c r="Q28" s="171"/>
      <c r="R28" s="171"/>
      <c r="S28" s="171"/>
      <c r="T28" s="159" t="str">
        <f t="shared" si="7"/>
        <v>MISSING</v>
      </c>
      <c r="U28" s="159" t="str">
        <f t="shared" si="8"/>
        <v>MISSING</v>
      </c>
      <c r="X28" s="56">
        <f t="shared" si="0"/>
        <v>-99</v>
      </c>
      <c r="Y28" s="56">
        <f t="shared" si="1"/>
        <v>-99</v>
      </c>
      <c r="Z28" s="56">
        <f t="shared" si="2"/>
        <v>-99</v>
      </c>
      <c r="AA28" s="56">
        <f t="shared" si="3"/>
        <v>-99</v>
      </c>
      <c r="AB28" s="56">
        <f t="shared" si="4"/>
        <v>-99</v>
      </c>
      <c r="AC28" s="56">
        <f t="shared" si="5"/>
        <v>-99</v>
      </c>
      <c r="AE28" s="82">
        <f>IF(D28=1, 'adjustment factor'!$D$4, IF(D28=-9,-999,IF(D28="",-999,0)))</f>
        <v>-999</v>
      </c>
      <c r="AF28" s="82">
        <f>IF(F28=1, 'adjustment factor'!$D$5, IF(F28=-9,-999,IF(F28="",-999,0)))</f>
        <v>-999</v>
      </c>
      <c r="AG28" s="82">
        <f>IF(E28=1, 'adjustment factor'!$D$6, IF(E28=-9,-999,IF(E28="",-999,0)))</f>
        <v>-999</v>
      </c>
      <c r="AH28" s="82">
        <f>IF(K28&gt;=45,'adjustment factor'!$D$7,IF(K28=-9,-1200,IF(K28="",-1200,0)))</f>
        <v>-1200</v>
      </c>
      <c r="AI28" s="82">
        <f>IF(L28=1, 'adjustment factor'!$D$8, IF(L28=-9,-999,IF(L28="",-999,0)))</f>
        <v>-999</v>
      </c>
      <c r="AJ28" s="82">
        <f>IF(AND(M28&gt;=1,M28&lt;=4),'adjustment factor'!$D$9,IF(M28=-9,-999,IF(M28=98,-999,IF(M28=99,-999,IF(M28="",-999,0)))))</f>
        <v>-999</v>
      </c>
      <c r="AK28" s="82">
        <f>IF(H28=1, 'adjustment factor'!$D$10, IF(H28=-9,-999,IF(H28="",-999,0)))</f>
        <v>-999</v>
      </c>
      <c r="AL28" s="82">
        <f>IF(G28=1, 'adjustment factor'!$D$11, IF(G28=-9,-999,IF(G28="",-999,0)))</f>
        <v>-999</v>
      </c>
      <c r="AM28" s="82">
        <f>IF(I28=1, 'adjustment factor'!$D$12, IF(I28=-9,-999,IF(I28="",-999,0)))</f>
        <v>-999</v>
      </c>
      <c r="AN28" s="82">
        <f>IF(J28=1, 'adjustment factor'!$D$13, IF(J28=-9,-999,IF(J28="",-999,0)))</f>
        <v>-999</v>
      </c>
      <c r="AO28" s="82" t="str">
        <f t="shared" si="9"/>
        <v>-999</v>
      </c>
      <c r="AP28" s="82" t="str">
        <f t="shared" si="6"/>
        <v>MISSING</v>
      </c>
    </row>
    <row r="29" spans="2:42" s="3" customFormat="1">
      <c r="B29" s="170"/>
      <c r="C29" s="35">
        <v>25</v>
      </c>
      <c r="D29" s="161"/>
      <c r="E29" s="161"/>
      <c r="F29" s="161"/>
      <c r="G29" s="161"/>
      <c r="H29" s="161"/>
      <c r="I29" s="161"/>
      <c r="J29" s="161"/>
      <c r="K29" s="161"/>
      <c r="L29" s="161"/>
      <c r="M29" s="161"/>
      <c r="N29" s="171"/>
      <c r="O29" s="171"/>
      <c r="P29" s="171"/>
      <c r="Q29" s="171"/>
      <c r="R29" s="171"/>
      <c r="S29" s="171"/>
      <c r="T29" s="159" t="str">
        <f t="shared" si="7"/>
        <v>MISSING</v>
      </c>
      <c r="U29" s="159" t="str">
        <f t="shared" si="8"/>
        <v>MISSING</v>
      </c>
      <c r="X29" s="56">
        <f t="shared" si="0"/>
        <v>-99</v>
      </c>
      <c r="Y29" s="56">
        <f t="shared" si="1"/>
        <v>-99</v>
      </c>
      <c r="Z29" s="56">
        <f t="shared" si="2"/>
        <v>-99</v>
      </c>
      <c r="AA29" s="56">
        <f t="shared" si="3"/>
        <v>-99</v>
      </c>
      <c r="AB29" s="56">
        <f t="shared" si="4"/>
        <v>-99</v>
      </c>
      <c r="AC29" s="56">
        <f t="shared" si="5"/>
        <v>-99</v>
      </c>
      <c r="AE29" s="82">
        <f>IF(D29=1, 'adjustment factor'!$D$4, IF(D29=-9,-999,IF(D29="",-999,0)))</f>
        <v>-999</v>
      </c>
      <c r="AF29" s="82">
        <f>IF(F29=1, 'adjustment factor'!$D$5, IF(F29=-9,-999,IF(F29="",-999,0)))</f>
        <v>-999</v>
      </c>
      <c r="AG29" s="82">
        <f>IF(E29=1, 'adjustment factor'!$D$6, IF(E29=-9,-999,IF(E29="",-999,0)))</f>
        <v>-999</v>
      </c>
      <c r="AH29" s="82">
        <f>IF(K29&gt;=45,'adjustment factor'!$D$7,IF(K29=-9,-1200,IF(K29="",-1200,0)))</f>
        <v>-1200</v>
      </c>
      <c r="AI29" s="82">
        <f>IF(L29=1, 'adjustment factor'!$D$8, IF(L29=-9,-999,IF(L29="",-999,0)))</f>
        <v>-999</v>
      </c>
      <c r="AJ29" s="82">
        <f>IF(AND(M29&gt;=1,M29&lt;=4),'adjustment factor'!$D$9,IF(M29=-9,-999,IF(M29=98,-999,IF(M29=99,-999,IF(M29="",-999,0)))))</f>
        <v>-999</v>
      </c>
      <c r="AK29" s="82">
        <f>IF(H29=1, 'adjustment factor'!$D$10, IF(H29=-9,-999,IF(H29="",-999,0)))</f>
        <v>-999</v>
      </c>
      <c r="AL29" s="82">
        <f>IF(G29=1, 'adjustment factor'!$D$11, IF(G29=-9,-999,IF(G29="",-999,0)))</f>
        <v>-999</v>
      </c>
      <c r="AM29" s="82">
        <f>IF(I29=1, 'adjustment factor'!$D$12, IF(I29=-9,-999,IF(I29="",-999,0)))</f>
        <v>-999</v>
      </c>
      <c r="AN29" s="82">
        <f>IF(J29=1, 'adjustment factor'!$D$13, IF(J29=-9,-999,IF(J29="",-999,0)))</f>
        <v>-999</v>
      </c>
      <c r="AO29" s="82" t="str">
        <f t="shared" si="9"/>
        <v>-999</v>
      </c>
      <c r="AP29" s="82" t="str">
        <f t="shared" si="6"/>
        <v>MISSING</v>
      </c>
    </row>
    <row r="30" spans="2:42" s="3" customFormat="1">
      <c r="B30" s="170"/>
      <c r="C30" s="35">
        <v>26</v>
      </c>
      <c r="D30" s="161"/>
      <c r="E30" s="161"/>
      <c r="F30" s="161"/>
      <c r="G30" s="161"/>
      <c r="H30" s="161"/>
      <c r="I30" s="161"/>
      <c r="J30" s="161"/>
      <c r="K30" s="161"/>
      <c r="L30" s="161"/>
      <c r="M30" s="161"/>
      <c r="N30" s="171"/>
      <c r="O30" s="171"/>
      <c r="P30" s="171"/>
      <c r="Q30" s="171"/>
      <c r="R30" s="171"/>
      <c r="S30" s="171"/>
      <c r="T30" s="159" t="str">
        <f t="shared" si="7"/>
        <v>MISSING</v>
      </c>
      <c r="U30" s="159" t="str">
        <f t="shared" si="8"/>
        <v>MISSING</v>
      </c>
      <c r="X30" s="56">
        <f t="shared" si="0"/>
        <v>-99</v>
      </c>
      <c r="Y30" s="56">
        <f t="shared" si="1"/>
        <v>-99</v>
      </c>
      <c r="Z30" s="56">
        <f t="shared" si="2"/>
        <v>-99</v>
      </c>
      <c r="AA30" s="56">
        <f t="shared" si="3"/>
        <v>-99</v>
      </c>
      <c r="AB30" s="56">
        <f t="shared" si="4"/>
        <v>-99</v>
      </c>
      <c r="AC30" s="56">
        <f t="shared" si="5"/>
        <v>-99</v>
      </c>
      <c r="AE30" s="82">
        <f>IF(D30=1, 'adjustment factor'!$D$4, IF(D30=-9,-999,IF(D30="",-999,0)))</f>
        <v>-999</v>
      </c>
      <c r="AF30" s="82">
        <f>IF(F30=1, 'adjustment factor'!$D$5, IF(F30=-9,-999,IF(F30="",-999,0)))</f>
        <v>-999</v>
      </c>
      <c r="AG30" s="82">
        <f>IF(E30=1, 'adjustment factor'!$D$6, IF(E30=-9,-999,IF(E30="",-999,0)))</f>
        <v>-999</v>
      </c>
      <c r="AH30" s="82">
        <f>IF(K30&gt;=45,'adjustment factor'!$D$7,IF(K30=-9,-1200,IF(K30="",-1200,0)))</f>
        <v>-1200</v>
      </c>
      <c r="AI30" s="82">
        <f>IF(L30=1, 'adjustment factor'!$D$8, IF(L30=-9,-999,IF(L30="",-999,0)))</f>
        <v>-999</v>
      </c>
      <c r="AJ30" s="82">
        <f>IF(AND(M30&gt;=1,M30&lt;=4),'adjustment factor'!$D$9,IF(M30=-9,-999,IF(M30=98,-999,IF(M30=99,-999,IF(M30="",-999,0)))))</f>
        <v>-999</v>
      </c>
      <c r="AK30" s="82">
        <f>IF(H30=1, 'adjustment factor'!$D$10, IF(H30=-9,-999,IF(H30="",-999,0)))</f>
        <v>-999</v>
      </c>
      <c r="AL30" s="82">
        <f>IF(G30=1, 'adjustment factor'!$D$11, IF(G30=-9,-999,IF(G30="",-999,0)))</f>
        <v>-999</v>
      </c>
      <c r="AM30" s="82">
        <f>IF(I30=1, 'adjustment factor'!$D$12, IF(I30=-9,-999,IF(I30="",-999,0)))</f>
        <v>-999</v>
      </c>
      <c r="AN30" s="82">
        <f>IF(J30=1, 'adjustment factor'!$D$13, IF(J30=-9,-999,IF(J30="",-999,0)))</f>
        <v>-999</v>
      </c>
      <c r="AO30" s="82" t="str">
        <f t="shared" si="9"/>
        <v>-999</v>
      </c>
      <c r="AP30" s="82" t="str">
        <f t="shared" si="6"/>
        <v>MISSING</v>
      </c>
    </row>
    <row r="31" spans="2:42" s="3" customFormat="1">
      <c r="B31" s="170"/>
      <c r="C31" s="35">
        <v>27</v>
      </c>
      <c r="D31" s="161"/>
      <c r="E31" s="161"/>
      <c r="F31" s="161"/>
      <c r="G31" s="161"/>
      <c r="H31" s="161"/>
      <c r="I31" s="161"/>
      <c r="J31" s="161"/>
      <c r="K31" s="161"/>
      <c r="L31" s="161"/>
      <c r="M31" s="161"/>
      <c r="N31" s="171"/>
      <c r="O31" s="171"/>
      <c r="P31" s="171"/>
      <c r="Q31" s="171"/>
      <c r="R31" s="171"/>
      <c r="S31" s="171"/>
      <c r="T31" s="159" t="str">
        <f t="shared" si="7"/>
        <v>MISSING</v>
      </c>
      <c r="U31" s="159" t="str">
        <f t="shared" si="8"/>
        <v>MISSING</v>
      </c>
      <c r="X31" s="56">
        <f t="shared" si="0"/>
        <v>-99</v>
      </c>
      <c r="Y31" s="56">
        <f t="shared" si="1"/>
        <v>-99</v>
      </c>
      <c r="Z31" s="56">
        <f t="shared" si="2"/>
        <v>-99</v>
      </c>
      <c r="AA31" s="56">
        <f t="shared" si="3"/>
        <v>-99</v>
      </c>
      <c r="AB31" s="56">
        <f t="shared" si="4"/>
        <v>-99</v>
      </c>
      <c r="AC31" s="56">
        <f t="shared" si="5"/>
        <v>-99</v>
      </c>
      <c r="AE31" s="82">
        <f>IF(D31=1, 'adjustment factor'!$D$4, IF(D31=-9,-999,IF(D31="",-999,0)))</f>
        <v>-999</v>
      </c>
      <c r="AF31" s="82">
        <f>IF(F31=1, 'adjustment factor'!$D$5, IF(F31=-9,-999,IF(F31="",-999,0)))</f>
        <v>-999</v>
      </c>
      <c r="AG31" s="82">
        <f>IF(E31=1, 'adjustment factor'!$D$6, IF(E31=-9,-999,IF(E31="",-999,0)))</f>
        <v>-999</v>
      </c>
      <c r="AH31" s="82">
        <f>IF(K31&gt;=45,'adjustment factor'!$D$7,IF(K31=-9,-1200,IF(K31="",-1200,0)))</f>
        <v>-1200</v>
      </c>
      <c r="AI31" s="82">
        <f>IF(L31=1, 'adjustment factor'!$D$8, IF(L31=-9,-999,IF(L31="",-999,0)))</f>
        <v>-999</v>
      </c>
      <c r="AJ31" s="82">
        <f>IF(AND(M31&gt;=1,M31&lt;=4),'adjustment factor'!$D$9,IF(M31=-9,-999,IF(M31=98,-999,IF(M31=99,-999,IF(M31="",-999,0)))))</f>
        <v>-999</v>
      </c>
      <c r="AK31" s="82">
        <f>IF(H31=1, 'adjustment factor'!$D$10, IF(H31=-9,-999,IF(H31="",-999,0)))</f>
        <v>-999</v>
      </c>
      <c r="AL31" s="82">
        <f>IF(G31=1, 'adjustment factor'!$D$11, IF(G31=-9,-999,IF(G31="",-999,0)))</f>
        <v>-999</v>
      </c>
      <c r="AM31" s="82">
        <f>IF(I31=1, 'adjustment factor'!$D$12, IF(I31=-9,-999,IF(I31="",-999,0)))</f>
        <v>-999</v>
      </c>
      <c r="AN31" s="82">
        <f>IF(J31=1, 'adjustment factor'!$D$13, IF(J31=-9,-999,IF(J31="",-999,0)))</f>
        <v>-999</v>
      </c>
      <c r="AO31" s="82" t="str">
        <f t="shared" si="9"/>
        <v>-999</v>
      </c>
      <c r="AP31" s="82" t="str">
        <f t="shared" si="6"/>
        <v>MISSING</v>
      </c>
    </row>
    <row r="32" spans="2:42" s="3" customFormat="1">
      <c r="B32" s="170"/>
      <c r="C32" s="35">
        <v>28</v>
      </c>
      <c r="D32" s="161"/>
      <c r="E32" s="161"/>
      <c r="F32" s="161"/>
      <c r="G32" s="161"/>
      <c r="H32" s="161"/>
      <c r="I32" s="161"/>
      <c r="J32" s="161"/>
      <c r="K32" s="161"/>
      <c r="L32" s="161"/>
      <c r="M32" s="161"/>
      <c r="N32" s="171"/>
      <c r="O32" s="171"/>
      <c r="P32" s="171"/>
      <c r="Q32" s="171"/>
      <c r="R32" s="171"/>
      <c r="S32" s="171"/>
      <c r="T32" s="159" t="str">
        <f t="shared" si="7"/>
        <v>MISSING</v>
      </c>
      <c r="U32" s="159" t="str">
        <f t="shared" si="8"/>
        <v>MISSING</v>
      </c>
      <c r="X32" s="56">
        <f t="shared" si="0"/>
        <v>-99</v>
      </c>
      <c r="Y32" s="56">
        <f t="shared" si="1"/>
        <v>-99</v>
      </c>
      <c r="Z32" s="56">
        <f t="shared" si="2"/>
        <v>-99</v>
      </c>
      <c r="AA32" s="56">
        <f t="shared" si="3"/>
        <v>-99</v>
      </c>
      <c r="AB32" s="56">
        <f t="shared" si="4"/>
        <v>-99</v>
      </c>
      <c r="AC32" s="56">
        <f t="shared" si="5"/>
        <v>-99</v>
      </c>
      <c r="AE32" s="82">
        <f>IF(D32=1, 'adjustment factor'!$D$4, IF(D32=-9,-999,IF(D32="",-999,0)))</f>
        <v>-999</v>
      </c>
      <c r="AF32" s="82">
        <f>IF(F32=1, 'adjustment factor'!$D$5, IF(F32=-9,-999,IF(F32="",-999,0)))</f>
        <v>-999</v>
      </c>
      <c r="AG32" s="82">
        <f>IF(E32=1, 'adjustment factor'!$D$6, IF(E32=-9,-999,IF(E32="",-999,0)))</f>
        <v>-999</v>
      </c>
      <c r="AH32" s="82">
        <f>IF(K32&gt;=45,'adjustment factor'!$D$7,IF(K32=-9,-1200,IF(K32="",-1200,0)))</f>
        <v>-1200</v>
      </c>
      <c r="AI32" s="82">
        <f>IF(L32=1, 'adjustment factor'!$D$8, IF(L32=-9,-999,IF(L32="",-999,0)))</f>
        <v>-999</v>
      </c>
      <c r="AJ32" s="82">
        <f>IF(AND(M32&gt;=1,M32&lt;=4),'adjustment factor'!$D$9,IF(M32=-9,-999,IF(M32=98,-999,IF(M32=99,-999,IF(M32="",-999,0)))))</f>
        <v>-999</v>
      </c>
      <c r="AK32" s="82">
        <f>IF(H32=1, 'adjustment factor'!$D$10, IF(H32=-9,-999,IF(H32="",-999,0)))</f>
        <v>-999</v>
      </c>
      <c r="AL32" s="82">
        <f>IF(G32=1, 'adjustment factor'!$D$11, IF(G32=-9,-999,IF(G32="",-999,0)))</f>
        <v>-999</v>
      </c>
      <c r="AM32" s="82">
        <f>IF(I32=1, 'adjustment factor'!$D$12, IF(I32=-9,-999,IF(I32="",-999,0)))</f>
        <v>-999</v>
      </c>
      <c r="AN32" s="82">
        <f>IF(J32=1, 'adjustment factor'!$D$13, IF(J32=-9,-999,IF(J32="",-999,0)))</f>
        <v>-999</v>
      </c>
      <c r="AO32" s="82" t="str">
        <f t="shared" si="9"/>
        <v>-999</v>
      </c>
      <c r="AP32" s="82" t="str">
        <f t="shared" si="6"/>
        <v>MISSING</v>
      </c>
    </row>
    <row r="33" spans="2:42" s="3" customFormat="1">
      <c r="B33" s="170"/>
      <c r="C33" s="35">
        <v>29</v>
      </c>
      <c r="D33" s="161"/>
      <c r="E33" s="161"/>
      <c r="F33" s="161"/>
      <c r="G33" s="161"/>
      <c r="H33" s="161"/>
      <c r="I33" s="161"/>
      <c r="J33" s="161"/>
      <c r="K33" s="161"/>
      <c r="L33" s="161"/>
      <c r="M33" s="161"/>
      <c r="N33" s="171"/>
      <c r="O33" s="171"/>
      <c r="P33" s="171"/>
      <c r="Q33" s="171"/>
      <c r="R33" s="171"/>
      <c r="S33" s="171"/>
      <c r="T33" s="159" t="str">
        <f t="shared" si="7"/>
        <v>MISSING</v>
      </c>
      <c r="U33" s="159" t="str">
        <f t="shared" si="8"/>
        <v>MISSING</v>
      </c>
      <c r="X33" s="56">
        <f t="shared" si="0"/>
        <v>-99</v>
      </c>
      <c r="Y33" s="56">
        <f t="shared" si="1"/>
        <v>-99</v>
      </c>
      <c r="Z33" s="56">
        <f t="shared" si="2"/>
        <v>-99</v>
      </c>
      <c r="AA33" s="56">
        <f t="shared" si="3"/>
        <v>-99</v>
      </c>
      <c r="AB33" s="56">
        <f t="shared" si="4"/>
        <v>-99</v>
      </c>
      <c r="AC33" s="56">
        <f t="shared" si="5"/>
        <v>-99</v>
      </c>
      <c r="AE33" s="82">
        <f>IF(D33=1, 'adjustment factor'!$D$4, IF(D33=-9,-999,IF(D33="",-999,0)))</f>
        <v>-999</v>
      </c>
      <c r="AF33" s="82">
        <f>IF(F33=1, 'adjustment factor'!$D$5, IF(F33=-9,-999,IF(F33="",-999,0)))</f>
        <v>-999</v>
      </c>
      <c r="AG33" s="82">
        <f>IF(E33=1, 'adjustment factor'!$D$6, IF(E33=-9,-999,IF(E33="",-999,0)))</f>
        <v>-999</v>
      </c>
      <c r="AH33" s="82">
        <f>IF(K33&gt;=45,'adjustment factor'!$D$7,IF(K33=-9,-1200,IF(K33="",-1200,0)))</f>
        <v>-1200</v>
      </c>
      <c r="AI33" s="82">
        <f>IF(L33=1, 'adjustment factor'!$D$8, IF(L33=-9,-999,IF(L33="",-999,0)))</f>
        <v>-999</v>
      </c>
      <c r="AJ33" s="82">
        <f>IF(AND(M33&gt;=1,M33&lt;=4),'adjustment factor'!$D$9,IF(M33=-9,-999,IF(M33=98,-999,IF(M33=99,-999,IF(M33="",-999,0)))))</f>
        <v>-999</v>
      </c>
      <c r="AK33" s="82">
        <f>IF(H33=1, 'adjustment factor'!$D$10, IF(H33=-9,-999,IF(H33="",-999,0)))</f>
        <v>-999</v>
      </c>
      <c r="AL33" s="82">
        <f>IF(G33=1, 'adjustment factor'!$D$11, IF(G33=-9,-999,IF(G33="",-999,0)))</f>
        <v>-999</v>
      </c>
      <c r="AM33" s="82">
        <f>IF(I33=1, 'adjustment factor'!$D$12, IF(I33=-9,-999,IF(I33="",-999,0)))</f>
        <v>-999</v>
      </c>
      <c r="AN33" s="82">
        <f>IF(J33=1, 'adjustment factor'!$D$13, IF(J33=-9,-999,IF(J33="",-999,0)))</f>
        <v>-999</v>
      </c>
      <c r="AO33" s="82" t="str">
        <f t="shared" si="9"/>
        <v>-999</v>
      </c>
      <c r="AP33" s="82" t="str">
        <f t="shared" si="6"/>
        <v>MISSING</v>
      </c>
    </row>
    <row r="34" spans="2:42" s="3" customFormat="1">
      <c r="B34" s="170"/>
      <c r="C34" s="35">
        <v>30</v>
      </c>
      <c r="D34" s="161"/>
      <c r="E34" s="161"/>
      <c r="F34" s="161"/>
      <c r="G34" s="161"/>
      <c r="H34" s="161"/>
      <c r="I34" s="161"/>
      <c r="J34" s="161"/>
      <c r="K34" s="161"/>
      <c r="L34" s="161"/>
      <c r="M34" s="161"/>
      <c r="N34" s="171"/>
      <c r="O34" s="171"/>
      <c r="P34" s="171"/>
      <c r="Q34" s="171"/>
      <c r="R34" s="171"/>
      <c r="S34" s="171"/>
      <c r="T34" s="159" t="str">
        <f t="shared" si="7"/>
        <v>MISSING</v>
      </c>
      <c r="U34" s="159" t="str">
        <f t="shared" si="8"/>
        <v>MISSING</v>
      </c>
      <c r="X34" s="56">
        <f t="shared" si="0"/>
        <v>-99</v>
      </c>
      <c r="Y34" s="56">
        <f t="shared" si="1"/>
        <v>-99</v>
      </c>
      <c r="Z34" s="56">
        <f t="shared" si="2"/>
        <v>-99</v>
      </c>
      <c r="AA34" s="56">
        <f t="shared" si="3"/>
        <v>-99</v>
      </c>
      <c r="AB34" s="56">
        <f t="shared" si="4"/>
        <v>-99</v>
      </c>
      <c r="AC34" s="56">
        <f t="shared" si="5"/>
        <v>-99</v>
      </c>
      <c r="AE34" s="82">
        <f>IF(D34=1, 'adjustment factor'!$D$4, IF(D34=-9,-999,IF(D34="",-999,0)))</f>
        <v>-999</v>
      </c>
      <c r="AF34" s="82">
        <f>IF(F34=1, 'adjustment factor'!$D$5, IF(F34=-9,-999,IF(F34="",-999,0)))</f>
        <v>-999</v>
      </c>
      <c r="AG34" s="82">
        <f>IF(E34=1, 'adjustment factor'!$D$6, IF(E34=-9,-999,IF(E34="",-999,0)))</f>
        <v>-999</v>
      </c>
      <c r="AH34" s="82">
        <f>IF(K34&gt;=45,'adjustment factor'!$D$7,IF(K34=-9,-1200,IF(K34="",-1200,0)))</f>
        <v>-1200</v>
      </c>
      <c r="AI34" s="82">
        <f>IF(L34=1, 'adjustment factor'!$D$8, IF(L34=-9,-999,IF(L34="",-999,0)))</f>
        <v>-999</v>
      </c>
      <c r="AJ34" s="82">
        <f>IF(AND(M34&gt;=1,M34&lt;=4),'adjustment factor'!$D$9,IF(M34=-9,-999,IF(M34=98,-999,IF(M34=99,-999,IF(M34="",-999,0)))))</f>
        <v>-999</v>
      </c>
      <c r="AK34" s="82">
        <f>IF(H34=1, 'adjustment factor'!$D$10, IF(H34=-9,-999,IF(H34="",-999,0)))</f>
        <v>-999</v>
      </c>
      <c r="AL34" s="82">
        <f>IF(G34=1, 'adjustment factor'!$D$11, IF(G34=-9,-999,IF(G34="",-999,0)))</f>
        <v>-999</v>
      </c>
      <c r="AM34" s="82">
        <f>IF(I34=1, 'adjustment factor'!$D$12, IF(I34=-9,-999,IF(I34="",-999,0)))</f>
        <v>-999</v>
      </c>
      <c r="AN34" s="82">
        <f>IF(J34=1, 'adjustment factor'!$D$13, IF(J34=-9,-999,IF(J34="",-999,0)))</f>
        <v>-999</v>
      </c>
      <c r="AO34" s="82" t="str">
        <f t="shared" si="9"/>
        <v>-999</v>
      </c>
      <c r="AP34" s="82" t="str">
        <f t="shared" si="6"/>
        <v>MISSING</v>
      </c>
    </row>
    <row r="35" spans="2:42" s="3" customFormat="1">
      <c r="B35" s="170"/>
      <c r="C35" s="35">
        <v>31</v>
      </c>
      <c r="D35" s="161"/>
      <c r="E35" s="161"/>
      <c r="F35" s="161"/>
      <c r="G35" s="161"/>
      <c r="H35" s="161"/>
      <c r="I35" s="161"/>
      <c r="J35" s="161"/>
      <c r="K35" s="161"/>
      <c r="L35" s="161"/>
      <c r="M35" s="161"/>
      <c r="N35" s="171"/>
      <c r="O35" s="171"/>
      <c r="P35" s="171"/>
      <c r="Q35" s="171"/>
      <c r="R35" s="171"/>
      <c r="S35" s="171"/>
      <c r="T35" s="159" t="str">
        <f t="shared" si="7"/>
        <v>MISSING</v>
      </c>
      <c r="U35" s="159" t="str">
        <f t="shared" si="8"/>
        <v>MISSING</v>
      </c>
      <c r="X35" s="56">
        <f t="shared" si="0"/>
        <v>-99</v>
      </c>
      <c r="Y35" s="56">
        <f t="shared" si="1"/>
        <v>-99</v>
      </c>
      <c r="Z35" s="56">
        <f t="shared" si="2"/>
        <v>-99</v>
      </c>
      <c r="AA35" s="56">
        <f t="shared" si="3"/>
        <v>-99</v>
      </c>
      <c r="AB35" s="56">
        <f t="shared" si="4"/>
        <v>-99</v>
      </c>
      <c r="AC35" s="56">
        <f t="shared" si="5"/>
        <v>-99</v>
      </c>
      <c r="AE35" s="82">
        <f>IF(D35=1, 'adjustment factor'!$D$4, IF(D35=-9,-999,IF(D35="",-999,0)))</f>
        <v>-999</v>
      </c>
      <c r="AF35" s="82">
        <f>IF(F35=1, 'adjustment factor'!$D$5, IF(F35=-9,-999,IF(F35="",-999,0)))</f>
        <v>-999</v>
      </c>
      <c r="AG35" s="82">
        <f>IF(E35=1, 'adjustment factor'!$D$6, IF(E35=-9,-999,IF(E35="",-999,0)))</f>
        <v>-999</v>
      </c>
      <c r="AH35" s="82">
        <f>IF(K35&gt;=45,'adjustment factor'!$D$7,IF(K35=-9,-1200,IF(K35="",-1200,0)))</f>
        <v>-1200</v>
      </c>
      <c r="AI35" s="82">
        <f>IF(L35=1, 'adjustment factor'!$D$8, IF(L35=-9,-999,IF(L35="",-999,0)))</f>
        <v>-999</v>
      </c>
      <c r="AJ35" s="82">
        <f>IF(AND(M35&gt;=1,M35&lt;=4),'adjustment factor'!$D$9,IF(M35=-9,-999,IF(M35=98,-999,IF(M35=99,-999,IF(M35="",-999,0)))))</f>
        <v>-999</v>
      </c>
      <c r="AK35" s="82">
        <f>IF(H35=1, 'adjustment factor'!$D$10, IF(H35=-9,-999,IF(H35="",-999,0)))</f>
        <v>-999</v>
      </c>
      <c r="AL35" s="82">
        <f>IF(G35=1, 'adjustment factor'!$D$11, IF(G35=-9,-999,IF(G35="",-999,0)))</f>
        <v>-999</v>
      </c>
      <c r="AM35" s="82">
        <f>IF(I35=1, 'adjustment factor'!$D$12, IF(I35=-9,-999,IF(I35="",-999,0)))</f>
        <v>-999</v>
      </c>
      <c r="AN35" s="82">
        <f>IF(J35=1, 'adjustment factor'!$D$13, IF(J35=-9,-999,IF(J35="",-999,0)))</f>
        <v>-999</v>
      </c>
      <c r="AO35" s="82" t="str">
        <f t="shared" si="9"/>
        <v>-999</v>
      </c>
      <c r="AP35" s="82" t="str">
        <f t="shared" si="6"/>
        <v>MISSING</v>
      </c>
    </row>
    <row r="36" spans="2:42" s="3" customFormat="1">
      <c r="B36" s="170"/>
      <c r="C36" s="35">
        <v>32</v>
      </c>
      <c r="D36" s="161"/>
      <c r="E36" s="161"/>
      <c r="F36" s="161"/>
      <c r="G36" s="161"/>
      <c r="H36" s="161"/>
      <c r="I36" s="161"/>
      <c r="J36" s="161"/>
      <c r="K36" s="161"/>
      <c r="L36" s="161"/>
      <c r="M36" s="161"/>
      <c r="N36" s="171"/>
      <c r="O36" s="171"/>
      <c r="P36" s="171"/>
      <c r="Q36" s="171"/>
      <c r="R36" s="171"/>
      <c r="S36" s="171"/>
      <c r="T36" s="159" t="str">
        <f t="shared" si="7"/>
        <v>MISSING</v>
      </c>
      <c r="U36" s="159" t="str">
        <f t="shared" si="8"/>
        <v>MISSING</v>
      </c>
      <c r="X36" s="56">
        <f t="shared" si="0"/>
        <v>-99</v>
      </c>
      <c r="Y36" s="56">
        <f t="shared" si="1"/>
        <v>-99</v>
      </c>
      <c r="Z36" s="56">
        <f t="shared" si="2"/>
        <v>-99</v>
      </c>
      <c r="AA36" s="56">
        <f t="shared" si="3"/>
        <v>-99</v>
      </c>
      <c r="AB36" s="56">
        <f t="shared" si="4"/>
        <v>-99</v>
      </c>
      <c r="AC36" s="56">
        <f t="shared" si="5"/>
        <v>-99</v>
      </c>
      <c r="AE36" s="82">
        <f>IF(D36=1, 'adjustment factor'!$D$4, IF(D36=-9,-999,IF(D36="",-999,0)))</f>
        <v>-999</v>
      </c>
      <c r="AF36" s="82">
        <f>IF(F36=1, 'adjustment factor'!$D$5, IF(F36=-9,-999,IF(F36="",-999,0)))</f>
        <v>-999</v>
      </c>
      <c r="AG36" s="82">
        <f>IF(E36=1, 'adjustment factor'!$D$6, IF(E36=-9,-999,IF(E36="",-999,0)))</f>
        <v>-999</v>
      </c>
      <c r="AH36" s="82">
        <f>IF(K36&gt;=45,'adjustment factor'!$D$7,IF(K36=-9,-1200,IF(K36="",-1200,0)))</f>
        <v>-1200</v>
      </c>
      <c r="AI36" s="82">
        <f>IF(L36=1, 'adjustment factor'!$D$8, IF(L36=-9,-999,IF(L36="",-999,0)))</f>
        <v>-999</v>
      </c>
      <c r="AJ36" s="82">
        <f>IF(AND(M36&gt;=1,M36&lt;=4),'adjustment factor'!$D$9,IF(M36=-9,-999,IF(M36=98,-999,IF(M36=99,-999,IF(M36="",-999,0)))))</f>
        <v>-999</v>
      </c>
      <c r="AK36" s="82">
        <f>IF(H36=1, 'adjustment factor'!$D$10, IF(H36=-9,-999,IF(H36="",-999,0)))</f>
        <v>-999</v>
      </c>
      <c r="AL36" s="82">
        <f>IF(G36=1, 'adjustment factor'!$D$11, IF(G36=-9,-999,IF(G36="",-999,0)))</f>
        <v>-999</v>
      </c>
      <c r="AM36" s="82">
        <f>IF(I36=1, 'adjustment factor'!$D$12, IF(I36=-9,-999,IF(I36="",-999,0)))</f>
        <v>-999</v>
      </c>
      <c r="AN36" s="82">
        <f>IF(J36=1, 'adjustment factor'!$D$13, IF(J36=-9,-999,IF(J36="",-999,0)))</f>
        <v>-999</v>
      </c>
      <c r="AO36" s="82" t="str">
        <f t="shared" si="9"/>
        <v>-999</v>
      </c>
      <c r="AP36" s="82" t="str">
        <f t="shared" si="6"/>
        <v>MISSING</v>
      </c>
    </row>
    <row r="37" spans="2:42" s="3" customFormat="1">
      <c r="B37" s="170"/>
      <c r="C37" s="35">
        <v>33</v>
      </c>
      <c r="D37" s="161"/>
      <c r="E37" s="161"/>
      <c r="F37" s="161"/>
      <c r="G37" s="161"/>
      <c r="H37" s="161"/>
      <c r="I37" s="161"/>
      <c r="J37" s="161"/>
      <c r="K37" s="161"/>
      <c r="L37" s="161"/>
      <c r="M37" s="161"/>
      <c r="N37" s="171"/>
      <c r="O37" s="171"/>
      <c r="P37" s="171"/>
      <c r="Q37" s="171"/>
      <c r="R37" s="171"/>
      <c r="S37" s="171"/>
      <c r="T37" s="159" t="str">
        <f t="shared" si="7"/>
        <v>MISSING</v>
      </c>
      <c r="U37" s="159" t="str">
        <f t="shared" si="8"/>
        <v>MISSING</v>
      </c>
      <c r="X37" s="56">
        <f t="shared" si="0"/>
        <v>-99</v>
      </c>
      <c r="Y37" s="56">
        <f t="shared" si="1"/>
        <v>-99</v>
      </c>
      <c r="Z37" s="56">
        <f t="shared" si="2"/>
        <v>-99</v>
      </c>
      <c r="AA37" s="56">
        <f t="shared" si="3"/>
        <v>-99</v>
      </c>
      <c r="AB37" s="56">
        <f t="shared" si="4"/>
        <v>-99</v>
      </c>
      <c r="AC37" s="56">
        <f t="shared" si="5"/>
        <v>-99</v>
      </c>
      <c r="AE37" s="82">
        <f>IF(D37=1, 'adjustment factor'!$D$4, IF(D37=-9,-999,IF(D37="",-999,0)))</f>
        <v>-999</v>
      </c>
      <c r="AF37" s="82">
        <f>IF(F37=1, 'adjustment factor'!$D$5, IF(F37=-9,-999,IF(F37="",-999,0)))</f>
        <v>-999</v>
      </c>
      <c r="AG37" s="82">
        <f>IF(E37=1, 'adjustment factor'!$D$6, IF(E37=-9,-999,IF(E37="",-999,0)))</f>
        <v>-999</v>
      </c>
      <c r="AH37" s="82">
        <f>IF(K37&gt;=45,'adjustment factor'!$D$7,IF(K37=-9,-1200,IF(K37="",-1200,0)))</f>
        <v>-1200</v>
      </c>
      <c r="AI37" s="82">
        <f>IF(L37=1, 'adjustment factor'!$D$8, IF(L37=-9,-999,IF(L37="",-999,0)))</f>
        <v>-999</v>
      </c>
      <c r="AJ37" s="82">
        <f>IF(AND(M37&gt;=1,M37&lt;=4),'adjustment factor'!$D$9,IF(M37=-9,-999,IF(M37=98,-999,IF(M37=99,-999,IF(M37="",-999,0)))))</f>
        <v>-999</v>
      </c>
      <c r="AK37" s="82">
        <f>IF(H37=1, 'adjustment factor'!$D$10, IF(H37=-9,-999,IF(H37="",-999,0)))</f>
        <v>-999</v>
      </c>
      <c r="AL37" s="82">
        <f>IF(G37=1, 'adjustment factor'!$D$11, IF(G37=-9,-999,IF(G37="",-999,0)))</f>
        <v>-999</v>
      </c>
      <c r="AM37" s="82">
        <f>IF(I37=1, 'adjustment factor'!$D$12, IF(I37=-9,-999,IF(I37="",-999,0)))</f>
        <v>-999</v>
      </c>
      <c r="AN37" s="82">
        <f>IF(J37=1, 'adjustment factor'!$D$13, IF(J37=-9,-999,IF(J37="",-999,0)))</f>
        <v>-999</v>
      </c>
      <c r="AO37" s="82" t="str">
        <f t="shared" si="9"/>
        <v>-999</v>
      </c>
      <c r="AP37" s="82" t="str">
        <f t="shared" si="6"/>
        <v>MISSING</v>
      </c>
    </row>
    <row r="38" spans="2:42" s="3" customFormat="1">
      <c r="B38" s="170"/>
      <c r="C38" s="35">
        <v>34</v>
      </c>
      <c r="D38" s="161"/>
      <c r="E38" s="161"/>
      <c r="F38" s="161"/>
      <c r="G38" s="161"/>
      <c r="H38" s="161"/>
      <c r="I38" s="161"/>
      <c r="J38" s="161"/>
      <c r="K38" s="161"/>
      <c r="L38" s="161"/>
      <c r="M38" s="161"/>
      <c r="N38" s="171"/>
      <c r="O38" s="171"/>
      <c r="P38" s="171"/>
      <c r="Q38" s="171"/>
      <c r="R38" s="171"/>
      <c r="S38" s="171"/>
      <c r="T38" s="159" t="str">
        <f t="shared" si="7"/>
        <v>MISSING</v>
      </c>
      <c r="U38" s="159" t="str">
        <f t="shared" si="8"/>
        <v>MISSING</v>
      </c>
      <c r="X38" s="56">
        <f t="shared" si="0"/>
        <v>-99</v>
      </c>
      <c r="Y38" s="56">
        <f t="shared" si="1"/>
        <v>-99</v>
      </c>
      <c r="Z38" s="56">
        <f t="shared" si="2"/>
        <v>-99</v>
      </c>
      <c r="AA38" s="56">
        <f t="shared" si="3"/>
        <v>-99</v>
      </c>
      <c r="AB38" s="56">
        <f t="shared" si="4"/>
        <v>-99</v>
      </c>
      <c r="AC38" s="56">
        <f t="shared" si="5"/>
        <v>-99</v>
      </c>
      <c r="AE38" s="82">
        <f>IF(D38=1, 'adjustment factor'!$D$4, IF(D38=-9,-999,IF(D38="",-999,0)))</f>
        <v>-999</v>
      </c>
      <c r="AF38" s="82">
        <f>IF(F38=1, 'adjustment factor'!$D$5, IF(F38=-9,-999,IF(F38="",-999,0)))</f>
        <v>-999</v>
      </c>
      <c r="AG38" s="82">
        <f>IF(E38=1, 'adjustment factor'!$D$6, IF(E38=-9,-999,IF(E38="",-999,0)))</f>
        <v>-999</v>
      </c>
      <c r="AH38" s="82">
        <f>IF(K38&gt;=45,'adjustment factor'!$D$7,IF(K38=-9,-1200,IF(K38="",-1200,0)))</f>
        <v>-1200</v>
      </c>
      <c r="AI38" s="82">
        <f>IF(L38=1, 'adjustment factor'!$D$8, IF(L38=-9,-999,IF(L38="",-999,0)))</f>
        <v>-999</v>
      </c>
      <c r="AJ38" s="82">
        <f>IF(AND(M38&gt;=1,M38&lt;=4),'adjustment factor'!$D$9,IF(M38=-9,-999,IF(M38=98,-999,IF(M38=99,-999,IF(M38="",-999,0)))))</f>
        <v>-999</v>
      </c>
      <c r="AK38" s="82">
        <f>IF(H38=1, 'adjustment factor'!$D$10, IF(H38=-9,-999,IF(H38="",-999,0)))</f>
        <v>-999</v>
      </c>
      <c r="AL38" s="82">
        <f>IF(G38=1, 'adjustment factor'!$D$11, IF(G38=-9,-999,IF(G38="",-999,0)))</f>
        <v>-999</v>
      </c>
      <c r="AM38" s="82">
        <f>IF(I38=1, 'adjustment factor'!$D$12, IF(I38=-9,-999,IF(I38="",-999,0)))</f>
        <v>-999</v>
      </c>
      <c r="AN38" s="82">
        <f>IF(J38=1, 'adjustment factor'!$D$13, IF(J38=-9,-999,IF(J38="",-999,0)))</f>
        <v>-999</v>
      </c>
      <c r="AO38" s="82" t="str">
        <f t="shared" si="9"/>
        <v>-999</v>
      </c>
      <c r="AP38" s="82" t="str">
        <f t="shared" si="6"/>
        <v>MISSING</v>
      </c>
    </row>
    <row r="39" spans="2:42" s="3" customFormat="1">
      <c r="B39" s="170"/>
      <c r="C39" s="35">
        <v>35</v>
      </c>
      <c r="D39" s="161"/>
      <c r="E39" s="161"/>
      <c r="F39" s="161"/>
      <c r="G39" s="161"/>
      <c r="H39" s="161"/>
      <c r="I39" s="161"/>
      <c r="J39" s="161"/>
      <c r="K39" s="161"/>
      <c r="L39" s="161"/>
      <c r="M39" s="161"/>
      <c r="N39" s="171"/>
      <c r="O39" s="171"/>
      <c r="P39" s="171"/>
      <c r="Q39" s="171"/>
      <c r="R39" s="171"/>
      <c r="S39" s="171"/>
      <c r="T39" s="159" t="str">
        <f t="shared" si="7"/>
        <v>MISSING</v>
      </c>
      <c r="U39" s="159" t="str">
        <f t="shared" si="8"/>
        <v>MISSING</v>
      </c>
      <c r="X39" s="56">
        <f t="shared" si="0"/>
        <v>-99</v>
      </c>
      <c r="Y39" s="56">
        <f t="shared" si="1"/>
        <v>-99</v>
      </c>
      <c r="Z39" s="56">
        <f t="shared" si="2"/>
        <v>-99</v>
      </c>
      <c r="AA39" s="56">
        <f t="shared" si="3"/>
        <v>-99</v>
      </c>
      <c r="AB39" s="56">
        <f t="shared" si="4"/>
        <v>-99</v>
      </c>
      <c r="AC39" s="56">
        <f t="shared" si="5"/>
        <v>-99</v>
      </c>
      <c r="AE39" s="82">
        <f>IF(D39=1, 'adjustment factor'!$D$4, IF(D39=-9,-999,IF(D39="",-999,0)))</f>
        <v>-999</v>
      </c>
      <c r="AF39" s="82">
        <f>IF(F39=1, 'adjustment factor'!$D$5, IF(F39=-9,-999,IF(F39="",-999,0)))</f>
        <v>-999</v>
      </c>
      <c r="AG39" s="82">
        <f>IF(E39=1, 'adjustment factor'!$D$6, IF(E39=-9,-999,IF(E39="",-999,0)))</f>
        <v>-999</v>
      </c>
      <c r="AH39" s="82">
        <f>IF(K39&gt;=45,'adjustment factor'!$D$7,IF(K39=-9,-1200,IF(K39="",-1200,0)))</f>
        <v>-1200</v>
      </c>
      <c r="AI39" s="82">
        <f>IF(L39=1, 'adjustment factor'!$D$8, IF(L39=-9,-999,IF(L39="",-999,0)))</f>
        <v>-999</v>
      </c>
      <c r="AJ39" s="82">
        <f>IF(AND(M39&gt;=1,M39&lt;=4),'adjustment factor'!$D$9,IF(M39=-9,-999,IF(M39=98,-999,IF(M39=99,-999,IF(M39="",-999,0)))))</f>
        <v>-999</v>
      </c>
      <c r="AK39" s="82">
        <f>IF(H39=1, 'adjustment factor'!$D$10, IF(H39=-9,-999,IF(H39="",-999,0)))</f>
        <v>-999</v>
      </c>
      <c r="AL39" s="82">
        <f>IF(G39=1, 'adjustment factor'!$D$11, IF(G39=-9,-999,IF(G39="",-999,0)))</f>
        <v>-999</v>
      </c>
      <c r="AM39" s="82">
        <f>IF(I39=1, 'adjustment factor'!$D$12, IF(I39=-9,-999,IF(I39="",-999,0)))</f>
        <v>-999</v>
      </c>
      <c r="AN39" s="82">
        <f>IF(J39=1, 'adjustment factor'!$D$13, IF(J39=-9,-999,IF(J39="",-999,0)))</f>
        <v>-999</v>
      </c>
      <c r="AO39" s="82" t="str">
        <f t="shared" si="9"/>
        <v>-999</v>
      </c>
      <c r="AP39" s="82" t="str">
        <f t="shared" si="6"/>
        <v>MISSING</v>
      </c>
    </row>
    <row r="40" spans="2:42" s="3" customFormat="1">
      <c r="B40" s="170"/>
      <c r="C40" s="35">
        <v>36</v>
      </c>
      <c r="D40" s="161"/>
      <c r="E40" s="161"/>
      <c r="F40" s="161"/>
      <c r="G40" s="161"/>
      <c r="H40" s="161"/>
      <c r="I40" s="161"/>
      <c r="J40" s="161"/>
      <c r="K40" s="161"/>
      <c r="L40" s="161"/>
      <c r="M40" s="161"/>
      <c r="N40" s="171"/>
      <c r="O40" s="171"/>
      <c r="P40" s="171"/>
      <c r="Q40" s="171"/>
      <c r="R40" s="171"/>
      <c r="S40" s="171"/>
      <c r="T40" s="159" t="str">
        <f t="shared" si="7"/>
        <v>MISSING</v>
      </c>
      <c r="U40" s="159" t="str">
        <f t="shared" si="8"/>
        <v>MISSING</v>
      </c>
      <c r="X40" s="56">
        <f t="shared" si="0"/>
        <v>-99</v>
      </c>
      <c r="Y40" s="56">
        <f t="shared" si="1"/>
        <v>-99</v>
      </c>
      <c r="Z40" s="56">
        <f t="shared" si="2"/>
        <v>-99</v>
      </c>
      <c r="AA40" s="56">
        <f t="shared" si="3"/>
        <v>-99</v>
      </c>
      <c r="AB40" s="56">
        <f t="shared" si="4"/>
        <v>-99</v>
      </c>
      <c r="AC40" s="56">
        <f t="shared" si="5"/>
        <v>-99</v>
      </c>
      <c r="AE40" s="82">
        <f>IF(D40=1, 'adjustment factor'!$D$4, IF(D40=-9,-999,IF(D40="",-999,0)))</f>
        <v>-999</v>
      </c>
      <c r="AF40" s="82">
        <f>IF(F40=1, 'adjustment factor'!$D$5, IF(F40=-9,-999,IF(F40="",-999,0)))</f>
        <v>-999</v>
      </c>
      <c r="AG40" s="82">
        <f>IF(E40=1, 'adjustment factor'!$D$6, IF(E40=-9,-999,IF(E40="",-999,0)))</f>
        <v>-999</v>
      </c>
      <c r="AH40" s="82">
        <f>IF(K40&gt;=45,'adjustment factor'!$D$7,IF(K40=-9,-1200,IF(K40="",-1200,0)))</f>
        <v>-1200</v>
      </c>
      <c r="AI40" s="82">
        <f>IF(L40=1, 'adjustment factor'!$D$8, IF(L40=-9,-999,IF(L40="",-999,0)))</f>
        <v>-999</v>
      </c>
      <c r="AJ40" s="82">
        <f>IF(AND(M40&gt;=1,M40&lt;=4),'adjustment factor'!$D$9,IF(M40=-9,-999,IF(M40=98,-999,IF(M40=99,-999,IF(M40="",-999,0)))))</f>
        <v>-999</v>
      </c>
      <c r="AK40" s="82">
        <f>IF(H40=1, 'adjustment factor'!$D$10, IF(H40=-9,-999,IF(H40="",-999,0)))</f>
        <v>-999</v>
      </c>
      <c r="AL40" s="82">
        <f>IF(G40=1, 'adjustment factor'!$D$11, IF(G40=-9,-999,IF(G40="",-999,0)))</f>
        <v>-999</v>
      </c>
      <c r="AM40" s="82">
        <f>IF(I40=1, 'adjustment factor'!$D$12, IF(I40=-9,-999,IF(I40="",-999,0)))</f>
        <v>-999</v>
      </c>
      <c r="AN40" s="82">
        <f>IF(J40=1, 'adjustment factor'!$D$13, IF(J40=-9,-999,IF(J40="",-999,0)))</f>
        <v>-999</v>
      </c>
      <c r="AO40" s="82" t="str">
        <f t="shared" si="9"/>
        <v>-999</v>
      </c>
      <c r="AP40" s="82" t="str">
        <f t="shared" si="6"/>
        <v>MISSING</v>
      </c>
    </row>
    <row r="41" spans="2:42" s="3" customFormat="1">
      <c r="B41" s="170"/>
      <c r="C41" s="35">
        <v>37</v>
      </c>
      <c r="D41" s="161"/>
      <c r="E41" s="161"/>
      <c r="F41" s="161"/>
      <c r="G41" s="161"/>
      <c r="H41" s="161"/>
      <c r="I41" s="161"/>
      <c r="J41" s="161"/>
      <c r="K41" s="161"/>
      <c r="L41" s="161"/>
      <c r="M41" s="161"/>
      <c r="N41" s="171"/>
      <c r="O41" s="171"/>
      <c r="P41" s="171"/>
      <c r="Q41" s="171"/>
      <c r="R41" s="171"/>
      <c r="S41" s="171"/>
      <c r="T41" s="159" t="str">
        <f t="shared" si="7"/>
        <v>MISSING</v>
      </c>
      <c r="U41" s="159" t="str">
        <f t="shared" si="8"/>
        <v>MISSING</v>
      </c>
      <c r="X41" s="56">
        <f t="shared" si="0"/>
        <v>-99</v>
      </c>
      <c r="Y41" s="56">
        <f t="shared" si="1"/>
        <v>-99</v>
      </c>
      <c r="Z41" s="56">
        <f t="shared" si="2"/>
        <v>-99</v>
      </c>
      <c r="AA41" s="56">
        <f t="shared" si="3"/>
        <v>-99</v>
      </c>
      <c r="AB41" s="56">
        <f t="shared" si="4"/>
        <v>-99</v>
      </c>
      <c r="AC41" s="56">
        <f t="shared" si="5"/>
        <v>-99</v>
      </c>
      <c r="AE41" s="82">
        <f>IF(D41=1, 'adjustment factor'!$D$4, IF(D41=-9,-999,IF(D41="",-999,0)))</f>
        <v>-999</v>
      </c>
      <c r="AF41" s="82">
        <f>IF(F41=1, 'adjustment factor'!$D$5, IF(F41=-9,-999,IF(F41="",-999,0)))</f>
        <v>-999</v>
      </c>
      <c r="AG41" s="82">
        <f>IF(E41=1, 'adjustment factor'!$D$6, IF(E41=-9,-999,IF(E41="",-999,0)))</f>
        <v>-999</v>
      </c>
      <c r="AH41" s="82">
        <f>IF(K41&gt;=45,'adjustment factor'!$D$7,IF(K41=-9,-1200,IF(K41="",-1200,0)))</f>
        <v>-1200</v>
      </c>
      <c r="AI41" s="82">
        <f>IF(L41=1, 'adjustment factor'!$D$8, IF(L41=-9,-999,IF(L41="",-999,0)))</f>
        <v>-999</v>
      </c>
      <c r="AJ41" s="82">
        <f>IF(AND(M41&gt;=1,M41&lt;=4),'adjustment factor'!$D$9,IF(M41=-9,-999,IF(M41=98,-999,IF(M41=99,-999,IF(M41="",-999,0)))))</f>
        <v>-999</v>
      </c>
      <c r="AK41" s="82">
        <f>IF(H41=1, 'adjustment factor'!$D$10, IF(H41=-9,-999,IF(H41="",-999,0)))</f>
        <v>-999</v>
      </c>
      <c r="AL41" s="82">
        <f>IF(G41=1, 'adjustment factor'!$D$11, IF(G41=-9,-999,IF(G41="",-999,0)))</f>
        <v>-999</v>
      </c>
      <c r="AM41" s="82">
        <f>IF(I41=1, 'adjustment factor'!$D$12, IF(I41=-9,-999,IF(I41="",-999,0)))</f>
        <v>-999</v>
      </c>
      <c r="AN41" s="82">
        <f>IF(J41=1, 'adjustment factor'!$D$13, IF(J41=-9,-999,IF(J41="",-999,0)))</f>
        <v>-999</v>
      </c>
      <c r="AO41" s="82" t="str">
        <f t="shared" si="9"/>
        <v>-999</v>
      </c>
      <c r="AP41" s="82" t="str">
        <f t="shared" si="6"/>
        <v>MISSING</v>
      </c>
    </row>
    <row r="42" spans="2:42" s="3" customFormat="1">
      <c r="B42" s="170"/>
      <c r="C42" s="35">
        <v>38</v>
      </c>
      <c r="D42" s="161"/>
      <c r="E42" s="161"/>
      <c r="F42" s="161"/>
      <c r="G42" s="161"/>
      <c r="H42" s="161"/>
      <c r="I42" s="161"/>
      <c r="J42" s="161"/>
      <c r="K42" s="161"/>
      <c r="L42" s="161"/>
      <c r="M42" s="161"/>
      <c r="N42" s="171"/>
      <c r="O42" s="171"/>
      <c r="P42" s="171"/>
      <c r="Q42" s="171"/>
      <c r="R42" s="171"/>
      <c r="S42" s="171"/>
      <c r="T42" s="159" t="str">
        <f t="shared" si="7"/>
        <v>MISSING</v>
      </c>
      <c r="U42" s="159" t="str">
        <f t="shared" si="8"/>
        <v>MISSING</v>
      </c>
      <c r="X42" s="56">
        <f t="shared" si="0"/>
        <v>-99</v>
      </c>
      <c r="Y42" s="56">
        <f t="shared" si="1"/>
        <v>-99</v>
      </c>
      <c r="Z42" s="56">
        <f t="shared" si="2"/>
        <v>-99</v>
      </c>
      <c r="AA42" s="56">
        <f t="shared" si="3"/>
        <v>-99</v>
      </c>
      <c r="AB42" s="56">
        <f t="shared" si="4"/>
        <v>-99</v>
      </c>
      <c r="AC42" s="56">
        <f t="shared" si="5"/>
        <v>-99</v>
      </c>
      <c r="AE42" s="82">
        <f>IF(D42=1, 'adjustment factor'!$D$4, IF(D42=-9,-999,IF(D42="",-999,0)))</f>
        <v>-999</v>
      </c>
      <c r="AF42" s="82">
        <f>IF(F42=1, 'adjustment factor'!$D$5, IF(F42=-9,-999,IF(F42="",-999,0)))</f>
        <v>-999</v>
      </c>
      <c r="AG42" s="82">
        <f>IF(E42=1, 'adjustment factor'!$D$6, IF(E42=-9,-999,IF(E42="",-999,0)))</f>
        <v>-999</v>
      </c>
      <c r="AH42" s="82">
        <f>IF(K42&gt;=45,'adjustment factor'!$D$7,IF(K42=-9,-1200,IF(K42="",-1200,0)))</f>
        <v>-1200</v>
      </c>
      <c r="AI42" s="82">
        <f>IF(L42=1, 'adjustment factor'!$D$8, IF(L42=-9,-999,IF(L42="",-999,0)))</f>
        <v>-999</v>
      </c>
      <c r="AJ42" s="82">
        <f>IF(AND(M42&gt;=1,M42&lt;=4),'adjustment factor'!$D$9,IF(M42=-9,-999,IF(M42=98,-999,IF(M42=99,-999,IF(M42="",-999,0)))))</f>
        <v>-999</v>
      </c>
      <c r="AK42" s="82">
        <f>IF(H42=1, 'adjustment factor'!$D$10, IF(H42=-9,-999,IF(H42="",-999,0)))</f>
        <v>-999</v>
      </c>
      <c r="AL42" s="82">
        <f>IF(G42=1, 'adjustment factor'!$D$11, IF(G42=-9,-999,IF(G42="",-999,0)))</f>
        <v>-999</v>
      </c>
      <c r="AM42" s="82">
        <f>IF(I42=1, 'adjustment factor'!$D$12, IF(I42=-9,-999,IF(I42="",-999,0)))</f>
        <v>-999</v>
      </c>
      <c r="AN42" s="82">
        <f>IF(J42=1, 'adjustment factor'!$D$13, IF(J42=-9,-999,IF(J42="",-999,0)))</f>
        <v>-999</v>
      </c>
      <c r="AO42" s="82" t="str">
        <f t="shared" si="9"/>
        <v>-999</v>
      </c>
      <c r="AP42" s="82" t="str">
        <f t="shared" si="6"/>
        <v>MISSING</v>
      </c>
    </row>
    <row r="43" spans="2:42" s="3" customFormat="1">
      <c r="B43" s="170"/>
      <c r="C43" s="35">
        <v>39</v>
      </c>
      <c r="D43" s="161"/>
      <c r="E43" s="161"/>
      <c r="F43" s="161"/>
      <c r="G43" s="161"/>
      <c r="H43" s="161"/>
      <c r="I43" s="161"/>
      <c r="J43" s="161"/>
      <c r="K43" s="161"/>
      <c r="L43" s="161"/>
      <c r="M43" s="161"/>
      <c r="N43" s="171"/>
      <c r="O43" s="171"/>
      <c r="P43" s="171"/>
      <c r="Q43" s="171"/>
      <c r="R43" s="171"/>
      <c r="S43" s="171"/>
      <c r="T43" s="159" t="str">
        <f t="shared" si="7"/>
        <v>MISSING</v>
      </c>
      <c r="U43" s="159" t="str">
        <f t="shared" si="8"/>
        <v>MISSING</v>
      </c>
      <c r="X43" s="56">
        <f t="shared" si="0"/>
        <v>-99</v>
      </c>
      <c r="Y43" s="56">
        <f t="shared" si="1"/>
        <v>-99</v>
      </c>
      <c r="Z43" s="56">
        <f t="shared" si="2"/>
        <v>-99</v>
      </c>
      <c r="AA43" s="56">
        <f t="shared" si="3"/>
        <v>-99</v>
      </c>
      <c r="AB43" s="56">
        <f t="shared" si="4"/>
        <v>-99</v>
      </c>
      <c r="AC43" s="56">
        <f t="shared" si="5"/>
        <v>-99</v>
      </c>
      <c r="AE43" s="82">
        <f>IF(D43=1, 'adjustment factor'!$D$4, IF(D43=-9,-999,IF(D43="",-999,0)))</f>
        <v>-999</v>
      </c>
      <c r="AF43" s="82">
        <f>IF(F43=1, 'adjustment factor'!$D$5, IF(F43=-9,-999,IF(F43="",-999,0)))</f>
        <v>-999</v>
      </c>
      <c r="AG43" s="82">
        <f>IF(E43=1, 'adjustment factor'!$D$6, IF(E43=-9,-999,IF(E43="",-999,0)))</f>
        <v>-999</v>
      </c>
      <c r="AH43" s="82">
        <f>IF(K43&gt;=45,'adjustment factor'!$D$7,IF(K43=-9,-1200,IF(K43="",-1200,0)))</f>
        <v>-1200</v>
      </c>
      <c r="AI43" s="82">
        <f>IF(L43=1, 'adjustment factor'!$D$8, IF(L43=-9,-999,IF(L43="",-999,0)))</f>
        <v>-999</v>
      </c>
      <c r="AJ43" s="82">
        <f>IF(AND(M43&gt;=1,M43&lt;=4),'adjustment factor'!$D$9,IF(M43=-9,-999,IF(M43=98,-999,IF(M43=99,-999,IF(M43="",-999,0)))))</f>
        <v>-999</v>
      </c>
      <c r="AK43" s="82">
        <f>IF(H43=1, 'adjustment factor'!$D$10, IF(H43=-9,-999,IF(H43="",-999,0)))</f>
        <v>-999</v>
      </c>
      <c r="AL43" s="82">
        <f>IF(G43=1, 'adjustment factor'!$D$11, IF(G43=-9,-999,IF(G43="",-999,0)))</f>
        <v>-999</v>
      </c>
      <c r="AM43" s="82">
        <f>IF(I43=1, 'adjustment factor'!$D$12, IF(I43=-9,-999,IF(I43="",-999,0)))</f>
        <v>-999</v>
      </c>
      <c r="AN43" s="82">
        <f>IF(J43=1, 'adjustment factor'!$D$13, IF(J43=-9,-999,IF(J43="",-999,0)))</f>
        <v>-999</v>
      </c>
      <c r="AO43" s="82" t="str">
        <f t="shared" si="9"/>
        <v>-999</v>
      </c>
      <c r="AP43" s="82" t="str">
        <f t="shared" si="6"/>
        <v>MISSING</v>
      </c>
    </row>
    <row r="44" spans="2:42" s="3" customFormat="1">
      <c r="B44" s="170"/>
      <c r="C44" s="35">
        <v>40</v>
      </c>
      <c r="D44" s="161"/>
      <c r="E44" s="161"/>
      <c r="F44" s="161"/>
      <c r="G44" s="161"/>
      <c r="H44" s="161"/>
      <c r="I44" s="161"/>
      <c r="J44" s="161"/>
      <c r="K44" s="161"/>
      <c r="L44" s="161"/>
      <c r="M44" s="161"/>
      <c r="N44" s="171"/>
      <c r="O44" s="171"/>
      <c r="P44" s="171"/>
      <c r="Q44" s="171"/>
      <c r="R44" s="171"/>
      <c r="S44" s="171"/>
      <c r="T44" s="159" t="str">
        <f t="shared" si="7"/>
        <v>MISSING</v>
      </c>
      <c r="U44" s="159" t="str">
        <f t="shared" si="8"/>
        <v>MISSING</v>
      </c>
      <c r="X44" s="56">
        <f t="shared" si="0"/>
        <v>-99</v>
      </c>
      <c r="Y44" s="56">
        <f t="shared" si="1"/>
        <v>-99</v>
      </c>
      <c r="Z44" s="56">
        <f t="shared" si="2"/>
        <v>-99</v>
      </c>
      <c r="AA44" s="56">
        <f t="shared" si="3"/>
        <v>-99</v>
      </c>
      <c r="AB44" s="56">
        <f t="shared" si="4"/>
        <v>-99</v>
      </c>
      <c r="AC44" s="56">
        <f t="shared" si="5"/>
        <v>-99</v>
      </c>
      <c r="AE44" s="82">
        <f>IF(D44=1, 'adjustment factor'!$D$4, IF(D44=-9,-999,IF(D44="",-999,0)))</f>
        <v>-999</v>
      </c>
      <c r="AF44" s="82">
        <f>IF(F44=1, 'adjustment factor'!$D$5, IF(F44=-9,-999,IF(F44="",-999,0)))</f>
        <v>-999</v>
      </c>
      <c r="AG44" s="82">
        <f>IF(E44=1, 'adjustment factor'!$D$6, IF(E44=-9,-999,IF(E44="",-999,0)))</f>
        <v>-999</v>
      </c>
      <c r="AH44" s="82">
        <f>IF(K44&gt;=45,'adjustment factor'!$D$7,IF(K44=-9,-1200,IF(K44="",-1200,0)))</f>
        <v>-1200</v>
      </c>
      <c r="AI44" s="82">
        <f>IF(L44=1, 'adjustment factor'!$D$8, IF(L44=-9,-999,IF(L44="",-999,0)))</f>
        <v>-999</v>
      </c>
      <c r="AJ44" s="82">
        <f>IF(AND(M44&gt;=1,M44&lt;=4),'adjustment factor'!$D$9,IF(M44=-9,-999,IF(M44=98,-999,IF(M44=99,-999,IF(M44="",-999,0)))))</f>
        <v>-999</v>
      </c>
      <c r="AK44" s="82">
        <f>IF(H44=1, 'adjustment factor'!$D$10, IF(H44=-9,-999,IF(H44="",-999,0)))</f>
        <v>-999</v>
      </c>
      <c r="AL44" s="82">
        <f>IF(G44=1, 'adjustment factor'!$D$11, IF(G44=-9,-999,IF(G44="",-999,0)))</f>
        <v>-999</v>
      </c>
      <c r="AM44" s="82">
        <f>IF(I44=1, 'adjustment factor'!$D$12, IF(I44=-9,-999,IF(I44="",-999,0)))</f>
        <v>-999</v>
      </c>
      <c r="AN44" s="82">
        <f>IF(J44=1, 'adjustment factor'!$D$13, IF(J44=-9,-999,IF(J44="",-999,0)))</f>
        <v>-999</v>
      </c>
      <c r="AO44" s="82" t="str">
        <f t="shared" si="9"/>
        <v>-999</v>
      </c>
      <c r="AP44" s="82" t="str">
        <f t="shared" si="6"/>
        <v>MISSING</v>
      </c>
    </row>
    <row r="45" spans="2:42" s="3" customFormat="1">
      <c r="B45" s="170"/>
      <c r="C45" s="35">
        <v>41</v>
      </c>
      <c r="D45" s="161"/>
      <c r="E45" s="161"/>
      <c r="F45" s="161"/>
      <c r="G45" s="161"/>
      <c r="H45" s="161"/>
      <c r="I45" s="161"/>
      <c r="J45" s="161"/>
      <c r="K45" s="161"/>
      <c r="L45" s="161"/>
      <c r="M45" s="161"/>
      <c r="N45" s="171"/>
      <c r="O45" s="171"/>
      <c r="P45" s="171"/>
      <c r="Q45" s="171"/>
      <c r="R45" s="171"/>
      <c r="S45" s="171"/>
      <c r="T45" s="159" t="str">
        <f t="shared" si="7"/>
        <v>MISSING</v>
      </c>
      <c r="U45" s="159" t="str">
        <f t="shared" si="8"/>
        <v>MISSING</v>
      </c>
      <c r="X45" s="56">
        <f t="shared" si="0"/>
        <v>-99</v>
      </c>
      <c r="Y45" s="56">
        <f t="shared" si="1"/>
        <v>-99</v>
      </c>
      <c r="Z45" s="56">
        <f t="shared" si="2"/>
        <v>-99</v>
      </c>
      <c r="AA45" s="56">
        <f t="shared" si="3"/>
        <v>-99</v>
      </c>
      <c r="AB45" s="56">
        <f t="shared" si="4"/>
        <v>-99</v>
      </c>
      <c r="AC45" s="56">
        <f t="shared" si="5"/>
        <v>-99</v>
      </c>
      <c r="AE45" s="82">
        <f>IF(D45=1, 'adjustment factor'!$D$4, IF(D45=-9,-999,IF(D45="",-999,0)))</f>
        <v>-999</v>
      </c>
      <c r="AF45" s="82">
        <f>IF(F45=1, 'adjustment factor'!$D$5, IF(F45=-9,-999,IF(F45="",-999,0)))</f>
        <v>-999</v>
      </c>
      <c r="AG45" s="82">
        <f>IF(E45=1, 'adjustment factor'!$D$6, IF(E45=-9,-999,IF(E45="",-999,0)))</f>
        <v>-999</v>
      </c>
      <c r="AH45" s="82">
        <f>IF(K45&gt;=45,'adjustment factor'!$D$7,IF(K45=-9,-1200,IF(K45="",-1200,0)))</f>
        <v>-1200</v>
      </c>
      <c r="AI45" s="82">
        <f>IF(L45=1, 'adjustment factor'!$D$8, IF(L45=-9,-999,IF(L45="",-999,0)))</f>
        <v>-999</v>
      </c>
      <c r="AJ45" s="82">
        <f>IF(AND(M45&gt;=1,M45&lt;=4),'adjustment factor'!$D$9,IF(M45=-9,-999,IF(M45=98,-999,IF(M45=99,-999,IF(M45="",-999,0)))))</f>
        <v>-999</v>
      </c>
      <c r="AK45" s="82">
        <f>IF(H45=1, 'adjustment factor'!$D$10, IF(H45=-9,-999,IF(H45="",-999,0)))</f>
        <v>-999</v>
      </c>
      <c r="AL45" s="82">
        <f>IF(G45=1, 'adjustment factor'!$D$11, IF(G45=-9,-999,IF(G45="",-999,0)))</f>
        <v>-999</v>
      </c>
      <c r="AM45" s="82">
        <f>IF(I45=1, 'adjustment factor'!$D$12, IF(I45=-9,-999,IF(I45="",-999,0)))</f>
        <v>-999</v>
      </c>
      <c r="AN45" s="82">
        <f>IF(J45=1, 'adjustment factor'!$D$13, IF(J45=-9,-999,IF(J45="",-999,0)))</f>
        <v>-999</v>
      </c>
      <c r="AO45" s="82" t="str">
        <f t="shared" si="9"/>
        <v>-999</v>
      </c>
      <c r="AP45" s="82" t="str">
        <f t="shared" si="6"/>
        <v>MISSING</v>
      </c>
    </row>
    <row r="46" spans="2:42" s="3" customFormat="1">
      <c r="B46" s="170"/>
      <c r="C46" s="35">
        <v>42</v>
      </c>
      <c r="D46" s="161"/>
      <c r="E46" s="161"/>
      <c r="F46" s="161"/>
      <c r="G46" s="161"/>
      <c r="H46" s="161"/>
      <c r="I46" s="161"/>
      <c r="J46" s="161"/>
      <c r="K46" s="161"/>
      <c r="L46" s="161"/>
      <c r="M46" s="161"/>
      <c r="N46" s="171"/>
      <c r="O46" s="171"/>
      <c r="P46" s="171"/>
      <c r="Q46" s="171"/>
      <c r="R46" s="171"/>
      <c r="S46" s="171"/>
      <c r="T46" s="159" t="str">
        <f t="shared" si="7"/>
        <v>MISSING</v>
      </c>
      <c r="U46" s="159" t="str">
        <f t="shared" si="8"/>
        <v>MISSING</v>
      </c>
      <c r="X46" s="56">
        <f t="shared" si="0"/>
        <v>-99</v>
      </c>
      <c r="Y46" s="56">
        <f t="shared" si="1"/>
        <v>-99</v>
      </c>
      <c r="Z46" s="56">
        <f t="shared" si="2"/>
        <v>-99</v>
      </c>
      <c r="AA46" s="56">
        <f t="shared" si="3"/>
        <v>-99</v>
      </c>
      <c r="AB46" s="56">
        <f t="shared" si="4"/>
        <v>-99</v>
      </c>
      <c r="AC46" s="56">
        <f t="shared" si="5"/>
        <v>-99</v>
      </c>
      <c r="AE46" s="82">
        <f>IF(D46=1, 'adjustment factor'!$D$4, IF(D46=-9,-999,IF(D46="",-999,0)))</f>
        <v>-999</v>
      </c>
      <c r="AF46" s="82">
        <f>IF(F46=1, 'adjustment factor'!$D$5, IF(F46=-9,-999,IF(F46="",-999,0)))</f>
        <v>-999</v>
      </c>
      <c r="AG46" s="82">
        <f>IF(E46=1, 'adjustment factor'!$D$6, IF(E46=-9,-999,IF(E46="",-999,0)))</f>
        <v>-999</v>
      </c>
      <c r="AH46" s="82">
        <f>IF(K46&gt;=45,'adjustment factor'!$D$7,IF(K46=-9,-1200,IF(K46="",-1200,0)))</f>
        <v>-1200</v>
      </c>
      <c r="AI46" s="82">
        <f>IF(L46=1, 'adjustment factor'!$D$8, IF(L46=-9,-999,IF(L46="",-999,0)))</f>
        <v>-999</v>
      </c>
      <c r="AJ46" s="82">
        <f>IF(AND(M46&gt;=1,M46&lt;=4),'adjustment factor'!$D$9,IF(M46=-9,-999,IF(M46=98,-999,IF(M46=99,-999,IF(M46="",-999,0)))))</f>
        <v>-999</v>
      </c>
      <c r="AK46" s="82">
        <f>IF(H46=1, 'adjustment factor'!$D$10, IF(H46=-9,-999,IF(H46="",-999,0)))</f>
        <v>-999</v>
      </c>
      <c r="AL46" s="82">
        <f>IF(G46=1, 'adjustment factor'!$D$11, IF(G46=-9,-999,IF(G46="",-999,0)))</f>
        <v>-999</v>
      </c>
      <c r="AM46" s="82">
        <f>IF(I46=1, 'adjustment factor'!$D$12, IF(I46=-9,-999,IF(I46="",-999,0)))</f>
        <v>-999</v>
      </c>
      <c r="AN46" s="82">
        <f>IF(J46=1, 'adjustment factor'!$D$13, IF(J46=-9,-999,IF(J46="",-999,0)))</f>
        <v>-999</v>
      </c>
      <c r="AO46" s="82" t="str">
        <f t="shared" si="9"/>
        <v>-999</v>
      </c>
      <c r="AP46" s="82" t="str">
        <f t="shared" si="6"/>
        <v>MISSING</v>
      </c>
    </row>
    <row r="47" spans="2:42" s="3" customFormat="1">
      <c r="B47" s="170"/>
      <c r="C47" s="35">
        <v>43</v>
      </c>
      <c r="D47" s="161"/>
      <c r="E47" s="161"/>
      <c r="F47" s="161"/>
      <c r="G47" s="161"/>
      <c r="H47" s="161"/>
      <c r="I47" s="161"/>
      <c r="J47" s="161"/>
      <c r="K47" s="161"/>
      <c r="L47" s="161"/>
      <c r="M47" s="161"/>
      <c r="N47" s="171"/>
      <c r="O47" s="171"/>
      <c r="P47" s="171"/>
      <c r="Q47" s="171"/>
      <c r="R47" s="171"/>
      <c r="S47" s="171"/>
      <c r="T47" s="159" t="str">
        <f t="shared" si="7"/>
        <v>MISSING</v>
      </c>
      <c r="U47" s="159" t="str">
        <f t="shared" si="8"/>
        <v>MISSING</v>
      </c>
      <c r="X47" s="56">
        <f t="shared" si="0"/>
        <v>-99</v>
      </c>
      <c r="Y47" s="56">
        <f t="shared" si="1"/>
        <v>-99</v>
      </c>
      <c r="Z47" s="56">
        <f t="shared" si="2"/>
        <v>-99</v>
      </c>
      <c r="AA47" s="56">
        <f t="shared" si="3"/>
        <v>-99</v>
      </c>
      <c r="AB47" s="56">
        <f t="shared" si="4"/>
        <v>-99</v>
      </c>
      <c r="AC47" s="56">
        <f t="shared" si="5"/>
        <v>-99</v>
      </c>
      <c r="AE47" s="82">
        <f>IF(D47=1, 'adjustment factor'!$D$4, IF(D47=-9,-999,IF(D47="",-999,0)))</f>
        <v>-999</v>
      </c>
      <c r="AF47" s="82">
        <f>IF(F47=1, 'adjustment factor'!$D$5, IF(F47=-9,-999,IF(F47="",-999,0)))</f>
        <v>-999</v>
      </c>
      <c r="AG47" s="82">
        <f>IF(E47=1, 'adjustment factor'!$D$6, IF(E47=-9,-999,IF(E47="",-999,0)))</f>
        <v>-999</v>
      </c>
      <c r="AH47" s="82">
        <f>IF(K47&gt;=45,'adjustment factor'!$D$7,IF(K47=-9,-1200,IF(K47="",-1200,0)))</f>
        <v>-1200</v>
      </c>
      <c r="AI47" s="82">
        <f>IF(L47=1, 'adjustment factor'!$D$8, IF(L47=-9,-999,IF(L47="",-999,0)))</f>
        <v>-999</v>
      </c>
      <c r="AJ47" s="82">
        <f>IF(AND(M47&gt;=1,M47&lt;=4),'adjustment factor'!$D$9,IF(M47=-9,-999,IF(M47=98,-999,IF(M47=99,-999,IF(M47="",-999,0)))))</f>
        <v>-999</v>
      </c>
      <c r="AK47" s="82">
        <f>IF(H47=1, 'adjustment factor'!$D$10, IF(H47=-9,-999,IF(H47="",-999,0)))</f>
        <v>-999</v>
      </c>
      <c r="AL47" s="82">
        <f>IF(G47=1, 'adjustment factor'!$D$11, IF(G47=-9,-999,IF(G47="",-999,0)))</f>
        <v>-999</v>
      </c>
      <c r="AM47" s="82">
        <f>IF(I47=1, 'adjustment factor'!$D$12, IF(I47=-9,-999,IF(I47="",-999,0)))</f>
        <v>-999</v>
      </c>
      <c r="AN47" s="82">
        <f>IF(J47=1, 'adjustment factor'!$D$13, IF(J47=-9,-999,IF(J47="",-999,0)))</f>
        <v>-999</v>
      </c>
      <c r="AO47" s="82" t="str">
        <f t="shared" si="9"/>
        <v>-999</v>
      </c>
      <c r="AP47" s="82" t="str">
        <f t="shared" si="6"/>
        <v>MISSING</v>
      </c>
    </row>
    <row r="48" spans="2:42" s="3" customFormat="1">
      <c r="B48" s="170"/>
      <c r="C48" s="35">
        <v>44</v>
      </c>
      <c r="D48" s="161"/>
      <c r="E48" s="161"/>
      <c r="F48" s="161"/>
      <c r="G48" s="161"/>
      <c r="H48" s="161"/>
      <c r="I48" s="161"/>
      <c r="J48" s="161"/>
      <c r="K48" s="161"/>
      <c r="L48" s="161"/>
      <c r="M48" s="161"/>
      <c r="N48" s="171"/>
      <c r="O48" s="171"/>
      <c r="P48" s="171"/>
      <c r="Q48" s="171"/>
      <c r="R48" s="171"/>
      <c r="S48" s="171"/>
      <c r="T48" s="159" t="str">
        <f t="shared" si="7"/>
        <v>MISSING</v>
      </c>
      <c r="U48" s="159" t="str">
        <f t="shared" si="8"/>
        <v>MISSING</v>
      </c>
      <c r="X48" s="56">
        <f t="shared" si="0"/>
        <v>-99</v>
      </c>
      <c r="Y48" s="56">
        <f t="shared" si="1"/>
        <v>-99</v>
      </c>
      <c r="Z48" s="56">
        <f t="shared" si="2"/>
        <v>-99</v>
      </c>
      <c r="AA48" s="56">
        <f t="shared" si="3"/>
        <v>-99</v>
      </c>
      <c r="AB48" s="56">
        <f t="shared" si="4"/>
        <v>-99</v>
      </c>
      <c r="AC48" s="56">
        <f t="shared" si="5"/>
        <v>-99</v>
      </c>
      <c r="AE48" s="82">
        <f>IF(D48=1, 'adjustment factor'!$D$4, IF(D48=-9,-999,IF(D48="",-999,0)))</f>
        <v>-999</v>
      </c>
      <c r="AF48" s="82">
        <f>IF(F48=1, 'adjustment factor'!$D$5, IF(F48=-9,-999,IF(F48="",-999,0)))</f>
        <v>-999</v>
      </c>
      <c r="AG48" s="82">
        <f>IF(E48=1, 'adjustment factor'!$D$6, IF(E48=-9,-999,IF(E48="",-999,0)))</f>
        <v>-999</v>
      </c>
      <c r="AH48" s="82">
        <f>IF(K48&gt;=45,'adjustment factor'!$D$7,IF(K48=-9,-1200,IF(K48="",-1200,0)))</f>
        <v>-1200</v>
      </c>
      <c r="AI48" s="82">
        <f>IF(L48=1, 'adjustment factor'!$D$8, IF(L48=-9,-999,IF(L48="",-999,0)))</f>
        <v>-999</v>
      </c>
      <c r="AJ48" s="82">
        <f>IF(AND(M48&gt;=1,M48&lt;=4),'adjustment factor'!$D$9,IF(M48=-9,-999,IF(M48=98,-999,IF(M48=99,-999,IF(M48="",-999,0)))))</f>
        <v>-999</v>
      </c>
      <c r="AK48" s="82">
        <f>IF(H48=1, 'adjustment factor'!$D$10, IF(H48=-9,-999,IF(H48="",-999,0)))</f>
        <v>-999</v>
      </c>
      <c r="AL48" s="82">
        <f>IF(G48=1, 'adjustment factor'!$D$11, IF(G48=-9,-999,IF(G48="",-999,0)))</f>
        <v>-999</v>
      </c>
      <c r="AM48" s="82">
        <f>IF(I48=1, 'adjustment factor'!$D$12, IF(I48=-9,-999,IF(I48="",-999,0)))</f>
        <v>-999</v>
      </c>
      <c r="AN48" s="82">
        <f>IF(J48=1, 'adjustment factor'!$D$13, IF(J48=-9,-999,IF(J48="",-999,0)))</f>
        <v>-999</v>
      </c>
      <c r="AO48" s="82" t="str">
        <f t="shared" si="9"/>
        <v>-999</v>
      </c>
      <c r="AP48" s="82" t="str">
        <f t="shared" si="6"/>
        <v>MISSING</v>
      </c>
    </row>
    <row r="49" spans="2:42" s="3" customFormat="1">
      <c r="B49" s="170"/>
      <c r="C49" s="35">
        <v>45</v>
      </c>
      <c r="D49" s="161"/>
      <c r="E49" s="161"/>
      <c r="F49" s="161"/>
      <c r="G49" s="161"/>
      <c r="H49" s="161"/>
      <c r="I49" s="161"/>
      <c r="J49" s="161"/>
      <c r="K49" s="161"/>
      <c r="L49" s="161"/>
      <c r="M49" s="161"/>
      <c r="N49" s="171"/>
      <c r="O49" s="171"/>
      <c r="P49" s="171"/>
      <c r="Q49" s="171"/>
      <c r="R49" s="171"/>
      <c r="S49" s="171"/>
      <c r="T49" s="159" t="str">
        <f t="shared" si="7"/>
        <v>MISSING</v>
      </c>
      <c r="U49" s="159" t="str">
        <f t="shared" si="8"/>
        <v>MISSING</v>
      </c>
      <c r="X49" s="56">
        <f t="shared" si="0"/>
        <v>-99</v>
      </c>
      <c r="Y49" s="56">
        <f t="shared" si="1"/>
        <v>-99</v>
      </c>
      <c r="Z49" s="56">
        <f t="shared" si="2"/>
        <v>-99</v>
      </c>
      <c r="AA49" s="56">
        <f t="shared" si="3"/>
        <v>-99</v>
      </c>
      <c r="AB49" s="56">
        <f t="shared" si="4"/>
        <v>-99</v>
      </c>
      <c r="AC49" s="56">
        <f t="shared" si="5"/>
        <v>-99</v>
      </c>
      <c r="AE49" s="82">
        <f>IF(D49=1, 'adjustment factor'!$D$4, IF(D49=-9,-999,IF(D49="",-999,0)))</f>
        <v>-999</v>
      </c>
      <c r="AF49" s="82">
        <f>IF(F49=1, 'adjustment factor'!$D$5, IF(F49=-9,-999,IF(F49="",-999,0)))</f>
        <v>-999</v>
      </c>
      <c r="AG49" s="82">
        <f>IF(E49=1, 'adjustment factor'!$D$6, IF(E49=-9,-999,IF(E49="",-999,0)))</f>
        <v>-999</v>
      </c>
      <c r="AH49" s="82">
        <f>IF(K49&gt;=45,'adjustment factor'!$D$7,IF(K49=-9,-1200,IF(K49="",-1200,0)))</f>
        <v>-1200</v>
      </c>
      <c r="AI49" s="82">
        <f>IF(L49=1, 'adjustment factor'!$D$8, IF(L49=-9,-999,IF(L49="",-999,0)))</f>
        <v>-999</v>
      </c>
      <c r="AJ49" s="82">
        <f>IF(AND(M49&gt;=1,M49&lt;=4),'adjustment factor'!$D$9,IF(M49=-9,-999,IF(M49=98,-999,IF(M49=99,-999,IF(M49="",-999,0)))))</f>
        <v>-999</v>
      </c>
      <c r="AK49" s="82">
        <f>IF(H49=1, 'adjustment factor'!$D$10, IF(H49=-9,-999,IF(H49="",-999,0)))</f>
        <v>-999</v>
      </c>
      <c r="AL49" s="82">
        <f>IF(G49=1, 'adjustment factor'!$D$11, IF(G49=-9,-999,IF(G49="",-999,0)))</f>
        <v>-999</v>
      </c>
      <c r="AM49" s="82">
        <f>IF(I49=1, 'adjustment factor'!$D$12, IF(I49=-9,-999,IF(I49="",-999,0)))</f>
        <v>-999</v>
      </c>
      <c r="AN49" s="82">
        <f>IF(J49=1, 'adjustment factor'!$D$13, IF(J49=-9,-999,IF(J49="",-999,0)))</f>
        <v>-999</v>
      </c>
      <c r="AO49" s="82" t="str">
        <f t="shared" si="9"/>
        <v>-999</v>
      </c>
      <c r="AP49" s="82" t="str">
        <f t="shared" si="6"/>
        <v>MISSING</v>
      </c>
    </row>
    <row r="50" spans="2:42" s="3" customFormat="1">
      <c r="B50" s="170"/>
      <c r="C50" s="35">
        <v>46</v>
      </c>
      <c r="D50" s="161"/>
      <c r="E50" s="161"/>
      <c r="F50" s="161"/>
      <c r="G50" s="161"/>
      <c r="H50" s="161"/>
      <c r="I50" s="161"/>
      <c r="J50" s="161"/>
      <c r="K50" s="161"/>
      <c r="L50" s="161"/>
      <c r="M50" s="161"/>
      <c r="N50" s="171"/>
      <c r="O50" s="171"/>
      <c r="P50" s="171"/>
      <c r="Q50" s="171"/>
      <c r="R50" s="171"/>
      <c r="S50" s="171"/>
      <c r="T50" s="159" t="str">
        <f t="shared" si="7"/>
        <v>MISSING</v>
      </c>
      <c r="U50" s="159" t="str">
        <f t="shared" si="8"/>
        <v>MISSING</v>
      </c>
      <c r="X50" s="56">
        <f t="shared" si="0"/>
        <v>-99</v>
      </c>
      <c r="Y50" s="56">
        <f t="shared" si="1"/>
        <v>-99</v>
      </c>
      <c r="Z50" s="56">
        <f t="shared" si="2"/>
        <v>-99</v>
      </c>
      <c r="AA50" s="56">
        <f t="shared" si="3"/>
        <v>-99</v>
      </c>
      <c r="AB50" s="56">
        <f t="shared" si="4"/>
        <v>-99</v>
      </c>
      <c r="AC50" s="56">
        <f t="shared" si="5"/>
        <v>-99</v>
      </c>
      <c r="AE50" s="82">
        <f>IF(D50=1, 'adjustment factor'!$D$4, IF(D50=-9,-999,IF(D50="",-999,0)))</f>
        <v>-999</v>
      </c>
      <c r="AF50" s="82">
        <f>IF(F50=1, 'adjustment factor'!$D$5, IF(F50=-9,-999,IF(F50="",-999,0)))</f>
        <v>-999</v>
      </c>
      <c r="AG50" s="82">
        <f>IF(E50=1, 'adjustment factor'!$D$6, IF(E50=-9,-999,IF(E50="",-999,0)))</f>
        <v>-999</v>
      </c>
      <c r="AH50" s="82">
        <f>IF(K50&gt;=45,'adjustment factor'!$D$7,IF(K50=-9,-1200,IF(K50="",-1200,0)))</f>
        <v>-1200</v>
      </c>
      <c r="AI50" s="82">
        <f>IF(L50=1, 'adjustment factor'!$D$8, IF(L50=-9,-999,IF(L50="",-999,0)))</f>
        <v>-999</v>
      </c>
      <c r="AJ50" s="82">
        <f>IF(AND(M50&gt;=1,M50&lt;=4),'adjustment factor'!$D$9,IF(M50=-9,-999,IF(M50=98,-999,IF(M50=99,-999,IF(M50="",-999,0)))))</f>
        <v>-999</v>
      </c>
      <c r="AK50" s="82">
        <f>IF(H50=1, 'adjustment factor'!$D$10, IF(H50=-9,-999,IF(H50="",-999,0)))</f>
        <v>-999</v>
      </c>
      <c r="AL50" s="82">
        <f>IF(G50=1, 'adjustment factor'!$D$11, IF(G50=-9,-999,IF(G50="",-999,0)))</f>
        <v>-999</v>
      </c>
      <c r="AM50" s="82">
        <f>IF(I50=1, 'adjustment factor'!$D$12, IF(I50=-9,-999,IF(I50="",-999,0)))</f>
        <v>-999</v>
      </c>
      <c r="AN50" s="82">
        <f>IF(J50=1, 'adjustment factor'!$D$13, IF(J50=-9,-999,IF(J50="",-999,0)))</f>
        <v>-999</v>
      </c>
      <c r="AO50" s="82" t="str">
        <f t="shared" si="9"/>
        <v>-999</v>
      </c>
      <c r="AP50" s="82" t="str">
        <f t="shared" si="6"/>
        <v>MISSING</v>
      </c>
    </row>
    <row r="51" spans="2:42" s="3" customFormat="1">
      <c r="B51" s="170"/>
      <c r="C51" s="35">
        <v>47</v>
      </c>
      <c r="D51" s="161"/>
      <c r="E51" s="161"/>
      <c r="F51" s="161"/>
      <c r="G51" s="161"/>
      <c r="H51" s="161"/>
      <c r="I51" s="161"/>
      <c r="J51" s="161"/>
      <c r="K51" s="161"/>
      <c r="L51" s="161"/>
      <c r="M51" s="161"/>
      <c r="N51" s="171"/>
      <c r="O51" s="171"/>
      <c r="P51" s="171"/>
      <c r="Q51" s="171"/>
      <c r="R51" s="171"/>
      <c r="S51" s="171"/>
      <c r="T51" s="159" t="str">
        <f t="shared" si="7"/>
        <v>MISSING</v>
      </c>
      <c r="U51" s="159" t="str">
        <f t="shared" si="8"/>
        <v>MISSING</v>
      </c>
      <c r="X51" s="56">
        <f t="shared" si="0"/>
        <v>-99</v>
      </c>
      <c r="Y51" s="56">
        <f t="shared" si="1"/>
        <v>-99</v>
      </c>
      <c r="Z51" s="56">
        <f t="shared" si="2"/>
        <v>-99</v>
      </c>
      <c r="AA51" s="56">
        <f t="shared" si="3"/>
        <v>-99</v>
      </c>
      <c r="AB51" s="56">
        <f t="shared" si="4"/>
        <v>-99</v>
      </c>
      <c r="AC51" s="56">
        <f t="shared" si="5"/>
        <v>-99</v>
      </c>
      <c r="AE51" s="82">
        <f>IF(D51=1, 'adjustment factor'!$D$4, IF(D51=-9,-999,IF(D51="",-999,0)))</f>
        <v>-999</v>
      </c>
      <c r="AF51" s="82">
        <f>IF(F51=1, 'adjustment factor'!$D$5, IF(F51=-9,-999,IF(F51="",-999,0)))</f>
        <v>-999</v>
      </c>
      <c r="AG51" s="82">
        <f>IF(E51=1, 'adjustment factor'!$D$6, IF(E51=-9,-999,IF(E51="",-999,0)))</f>
        <v>-999</v>
      </c>
      <c r="AH51" s="82">
        <f>IF(K51&gt;=45,'adjustment factor'!$D$7,IF(K51=-9,-1200,IF(K51="",-1200,0)))</f>
        <v>-1200</v>
      </c>
      <c r="AI51" s="82">
        <f>IF(L51=1, 'adjustment factor'!$D$8, IF(L51=-9,-999,IF(L51="",-999,0)))</f>
        <v>-999</v>
      </c>
      <c r="AJ51" s="82">
        <f>IF(AND(M51&gt;=1,M51&lt;=4),'adjustment factor'!$D$9,IF(M51=-9,-999,IF(M51=98,-999,IF(M51=99,-999,IF(M51="",-999,0)))))</f>
        <v>-999</v>
      </c>
      <c r="AK51" s="82">
        <f>IF(H51=1, 'adjustment factor'!$D$10, IF(H51=-9,-999,IF(H51="",-999,0)))</f>
        <v>-999</v>
      </c>
      <c r="AL51" s="82">
        <f>IF(G51=1, 'adjustment factor'!$D$11, IF(G51=-9,-999,IF(G51="",-999,0)))</f>
        <v>-999</v>
      </c>
      <c r="AM51" s="82">
        <f>IF(I51=1, 'adjustment factor'!$D$12, IF(I51=-9,-999,IF(I51="",-999,0)))</f>
        <v>-999</v>
      </c>
      <c r="AN51" s="82">
        <f>IF(J51=1, 'adjustment factor'!$D$13, IF(J51=-9,-999,IF(J51="",-999,0)))</f>
        <v>-999</v>
      </c>
      <c r="AO51" s="82" t="str">
        <f t="shared" si="9"/>
        <v>-999</v>
      </c>
      <c r="AP51" s="82" t="str">
        <f t="shared" si="6"/>
        <v>MISSING</v>
      </c>
    </row>
    <row r="52" spans="2:42" s="3" customFormat="1">
      <c r="B52" s="170"/>
      <c r="C52" s="35">
        <v>48</v>
      </c>
      <c r="D52" s="161"/>
      <c r="E52" s="161"/>
      <c r="F52" s="161"/>
      <c r="G52" s="161"/>
      <c r="H52" s="161"/>
      <c r="I52" s="161"/>
      <c r="J52" s="161"/>
      <c r="K52" s="161"/>
      <c r="L52" s="161"/>
      <c r="M52" s="161"/>
      <c r="N52" s="171"/>
      <c r="O52" s="171"/>
      <c r="P52" s="171"/>
      <c r="Q52" s="171"/>
      <c r="R52" s="171"/>
      <c r="S52" s="171"/>
      <c r="T52" s="159" t="str">
        <f t="shared" si="7"/>
        <v>MISSING</v>
      </c>
      <c r="U52" s="159" t="str">
        <f t="shared" si="8"/>
        <v>MISSING</v>
      </c>
      <c r="X52" s="56">
        <f t="shared" si="0"/>
        <v>-99</v>
      </c>
      <c r="Y52" s="56">
        <f t="shared" si="1"/>
        <v>-99</v>
      </c>
      <c r="Z52" s="56">
        <f t="shared" si="2"/>
        <v>-99</v>
      </c>
      <c r="AA52" s="56">
        <f t="shared" si="3"/>
        <v>-99</v>
      </c>
      <c r="AB52" s="56">
        <f t="shared" si="4"/>
        <v>-99</v>
      </c>
      <c r="AC52" s="56">
        <f t="shared" si="5"/>
        <v>-99</v>
      </c>
      <c r="AE52" s="82">
        <f>IF(D52=1, 'adjustment factor'!$D$4, IF(D52=-9,-999,IF(D52="",-999,0)))</f>
        <v>-999</v>
      </c>
      <c r="AF52" s="82">
        <f>IF(F52=1, 'adjustment factor'!$D$5, IF(F52=-9,-999,IF(F52="",-999,0)))</f>
        <v>-999</v>
      </c>
      <c r="AG52" s="82">
        <f>IF(E52=1, 'adjustment factor'!$D$6, IF(E52=-9,-999,IF(E52="",-999,0)))</f>
        <v>-999</v>
      </c>
      <c r="AH52" s="82">
        <f>IF(K52&gt;=45,'adjustment factor'!$D$7,IF(K52=-9,-1200,IF(K52="",-1200,0)))</f>
        <v>-1200</v>
      </c>
      <c r="AI52" s="82">
        <f>IF(L52=1, 'adjustment factor'!$D$8, IF(L52=-9,-999,IF(L52="",-999,0)))</f>
        <v>-999</v>
      </c>
      <c r="AJ52" s="82">
        <f>IF(AND(M52&gt;=1,M52&lt;=4),'adjustment factor'!$D$9,IF(M52=-9,-999,IF(M52=98,-999,IF(M52=99,-999,IF(M52="",-999,0)))))</f>
        <v>-999</v>
      </c>
      <c r="AK52" s="82">
        <f>IF(H52=1, 'adjustment factor'!$D$10, IF(H52=-9,-999,IF(H52="",-999,0)))</f>
        <v>-999</v>
      </c>
      <c r="AL52" s="82">
        <f>IF(G52=1, 'adjustment factor'!$D$11, IF(G52=-9,-999,IF(G52="",-999,0)))</f>
        <v>-999</v>
      </c>
      <c r="AM52" s="82">
        <f>IF(I52=1, 'adjustment factor'!$D$12, IF(I52=-9,-999,IF(I52="",-999,0)))</f>
        <v>-999</v>
      </c>
      <c r="AN52" s="82">
        <f>IF(J52=1, 'adjustment factor'!$D$13, IF(J52=-9,-999,IF(J52="",-999,0)))</f>
        <v>-999</v>
      </c>
      <c r="AO52" s="82" t="str">
        <f t="shared" si="9"/>
        <v>-999</v>
      </c>
      <c r="AP52" s="82" t="str">
        <f t="shared" si="6"/>
        <v>MISSING</v>
      </c>
    </row>
    <row r="53" spans="2:42" s="3" customFormat="1">
      <c r="B53" s="170"/>
      <c r="C53" s="35">
        <v>49</v>
      </c>
      <c r="D53" s="161"/>
      <c r="E53" s="161"/>
      <c r="F53" s="161"/>
      <c r="G53" s="161"/>
      <c r="H53" s="161"/>
      <c r="I53" s="161"/>
      <c r="J53" s="161"/>
      <c r="K53" s="161"/>
      <c r="L53" s="161"/>
      <c r="M53" s="161"/>
      <c r="N53" s="171"/>
      <c r="O53" s="171"/>
      <c r="P53" s="171"/>
      <c r="Q53" s="171"/>
      <c r="R53" s="171"/>
      <c r="S53" s="171"/>
      <c r="T53" s="159" t="str">
        <f t="shared" si="7"/>
        <v>MISSING</v>
      </c>
      <c r="U53" s="159" t="str">
        <f t="shared" si="8"/>
        <v>MISSING</v>
      </c>
      <c r="X53" s="56">
        <f t="shared" si="0"/>
        <v>-99</v>
      </c>
      <c r="Y53" s="56">
        <f t="shared" si="1"/>
        <v>-99</v>
      </c>
      <c r="Z53" s="56">
        <f t="shared" si="2"/>
        <v>-99</v>
      </c>
      <c r="AA53" s="56">
        <f t="shared" si="3"/>
        <v>-99</v>
      </c>
      <c r="AB53" s="56">
        <f t="shared" si="4"/>
        <v>-99</v>
      </c>
      <c r="AC53" s="56">
        <f t="shared" si="5"/>
        <v>-99</v>
      </c>
      <c r="AE53" s="82">
        <f>IF(D53=1, 'adjustment factor'!$D$4, IF(D53=-9,-999,IF(D53="",-999,0)))</f>
        <v>-999</v>
      </c>
      <c r="AF53" s="82">
        <f>IF(F53=1, 'adjustment factor'!$D$5, IF(F53=-9,-999,IF(F53="",-999,0)))</f>
        <v>-999</v>
      </c>
      <c r="AG53" s="82">
        <f>IF(E53=1, 'adjustment factor'!$D$6, IF(E53=-9,-999,IF(E53="",-999,0)))</f>
        <v>-999</v>
      </c>
      <c r="AH53" s="82">
        <f>IF(K53&gt;=45,'adjustment factor'!$D$7,IF(K53=-9,-1200,IF(K53="",-1200,0)))</f>
        <v>-1200</v>
      </c>
      <c r="AI53" s="82">
        <f>IF(L53=1, 'adjustment factor'!$D$8, IF(L53=-9,-999,IF(L53="",-999,0)))</f>
        <v>-999</v>
      </c>
      <c r="AJ53" s="82">
        <f>IF(AND(M53&gt;=1,M53&lt;=4),'adjustment factor'!$D$9,IF(M53=-9,-999,IF(M53=98,-999,IF(M53=99,-999,IF(M53="",-999,0)))))</f>
        <v>-999</v>
      </c>
      <c r="AK53" s="82">
        <f>IF(H53=1, 'adjustment factor'!$D$10, IF(H53=-9,-999,IF(H53="",-999,0)))</f>
        <v>-999</v>
      </c>
      <c r="AL53" s="82">
        <f>IF(G53=1, 'adjustment factor'!$D$11, IF(G53=-9,-999,IF(G53="",-999,0)))</f>
        <v>-999</v>
      </c>
      <c r="AM53" s="82">
        <f>IF(I53=1, 'adjustment factor'!$D$12, IF(I53=-9,-999,IF(I53="",-999,0)))</f>
        <v>-999</v>
      </c>
      <c r="AN53" s="82">
        <f>IF(J53=1, 'adjustment factor'!$D$13, IF(J53=-9,-999,IF(J53="",-999,0)))</f>
        <v>-999</v>
      </c>
      <c r="AO53" s="82" t="str">
        <f t="shared" si="9"/>
        <v>-999</v>
      </c>
      <c r="AP53" s="82" t="str">
        <f t="shared" si="6"/>
        <v>MISSING</v>
      </c>
    </row>
    <row r="54" spans="2:42" s="3" customFormat="1">
      <c r="B54" s="170"/>
      <c r="C54" s="35">
        <v>50</v>
      </c>
      <c r="D54" s="161"/>
      <c r="E54" s="161"/>
      <c r="F54" s="161"/>
      <c r="G54" s="161"/>
      <c r="H54" s="161"/>
      <c r="I54" s="161"/>
      <c r="J54" s="161"/>
      <c r="K54" s="161"/>
      <c r="L54" s="161"/>
      <c r="M54" s="161"/>
      <c r="N54" s="171"/>
      <c r="O54" s="171"/>
      <c r="P54" s="171"/>
      <c r="Q54" s="171"/>
      <c r="R54" s="171"/>
      <c r="S54" s="171"/>
      <c r="T54" s="159" t="str">
        <f t="shared" si="7"/>
        <v>MISSING</v>
      </c>
      <c r="U54" s="159" t="str">
        <f t="shared" si="8"/>
        <v>MISSING</v>
      </c>
      <c r="X54" s="56">
        <f t="shared" si="0"/>
        <v>-99</v>
      </c>
      <c r="Y54" s="56">
        <f t="shared" si="1"/>
        <v>-99</v>
      </c>
      <c r="Z54" s="56">
        <f t="shared" si="2"/>
        <v>-99</v>
      </c>
      <c r="AA54" s="56">
        <f t="shared" si="3"/>
        <v>-99</v>
      </c>
      <c r="AB54" s="56">
        <f t="shared" si="4"/>
        <v>-99</v>
      </c>
      <c r="AC54" s="56">
        <f t="shared" si="5"/>
        <v>-99</v>
      </c>
      <c r="AE54" s="82">
        <f>IF(D54=1, 'adjustment factor'!$D$4, IF(D54=-9,-999,IF(D54="",-999,0)))</f>
        <v>-999</v>
      </c>
      <c r="AF54" s="82">
        <f>IF(F54=1, 'adjustment factor'!$D$5, IF(F54=-9,-999,IF(F54="",-999,0)))</f>
        <v>-999</v>
      </c>
      <c r="AG54" s="82">
        <f>IF(E54=1, 'adjustment factor'!$D$6, IF(E54=-9,-999,IF(E54="",-999,0)))</f>
        <v>-999</v>
      </c>
      <c r="AH54" s="82">
        <f>IF(K54&gt;=45,'adjustment factor'!$D$7,IF(K54=-9,-1200,IF(K54="",-1200,0)))</f>
        <v>-1200</v>
      </c>
      <c r="AI54" s="82">
        <f>IF(L54=1, 'adjustment factor'!$D$8, IF(L54=-9,-999,IF(L54="",-999,0)))</f>
        <v>-999</v>
      </c>
      <c r="AJ54" s="82">
        <f>IF(AND(M54&gt;=1,M54&lt;=4),'adjustment factor'!$D$9,IF(M54=-9,-999,IF(M54=98,-999,IF(M54=99,-999,IF(M54="",-999,0)))))</f>
        <v>-999</v>
      </c>
      <c r="AK54" s="82">
        <f>IF(H54=1, 'adjustment factor'!$D$10, IF(H54=-9,-999,IF(H54="",-999,0)))</f>
        <v>-999</v>
      </c>
      <c r="AL54" s="82">
        <f>IF(G54=1, 'adjustment factor'!$D$11, IF(G54=-9,-999,IF(G54="",-999,0)))</f>
        <v>-999</v>
      </c>
      <c r="AM54" s="82">
        <f>IF(I54=1, 'adjustment factor'!$D$12, IF(I54=-9,-999,IF(I54="",-999,0)))</f>
        <v>-999</v>
      </c>
      <c r="AN54" s="82">
        <f>IF(J54=1, 'adjustment factor'!$D$13, IF(J54=-9,-999,IF(J54="",-999,0)))</f>
        <v>-999</v>
      </c>
      <c r="AO54" s="82" t="str">
        <f t="shared" si="9"/>
        <v>-999</v>
      </c>
      <c r="AP54" s="82" t="str">
        <f t="shared" si="6"/>
        <v>MISSING</v>
      </c>
    </row>
    <row r="55" spans="2:42" s="3" customFormat="1">
      <c r="B55" s="170"/>
      <c r="C55" s="35">
        <v>51</v>
      </c>
      <c r="D55" s="161"/>
      <c r="E55" s="161"/>
      <c r="F55" s="161"/>
      <c r="G55" s="161"/>
      <c r="H55" s="161"/>
      <c r="I55" s="161"/>
      <c r="J55" s="161"/>
      <c r="K55" s="161"/>
      <c r="L55" s="161"/>
      <c r="M55" s="161"/>
      <c r="N55" s="171"/>
      <c r="O55" s="171"/>
      <c r="P55" s="171"/>
      <c r="Q55" s="171"/>
      <c r="R55" s="171"/>
      <c r="S55" s="171"/>
      <c r="T55" s="159" t="str">
        <f t="shared" si="7"/>
        <v>MISSING</v>
      </c>
      <c r="U55" s="159" t="str">
        <f t="shared" si="8"/>
        <v>MISSING</v>
      </c>
      <c r="X55" s="56">
        <f t="shared" si="0"/>
        <v>-99</v>
      </c>
      <c r="Y55" s="56">
        <f t="shared" si="1"/>
        <v>-99</v>
      </c>
      <c r="Z55" s="56">
        <f t="shared" si="2"/>
        <v>-99</v>
      </c>
      <c r="AA55" s="56">
        <f t="shared" si="3"/>
        <v>-99</v>
      </c>
      <c r="AB55" s="56">
        <f t="shared" si="4"/>
        <v>-99</v>
      </c>
      <c r="AC55" s="56">
        <f t="shared" si="5"/>
        <v>-99</v>
      </c>
      <c r="AE55" s="82">
        <f>IF(D55=1, 'adjustment factor'!$D$4, IF(D55=-9,-999,IF(D55="",-999,0)))</f>
        <v>-999</v>
      </c>
      <c r="AF55" s="82">
        <f>IF(F55=1, 'adjustment factor'!$D$5, IF(F55=-9,-999,IF(F55="",-999,0)))</f>
        <v>-999</v>
      </c>
      <c r="AG55" s="82">
        <f>IF(E55=1, 'adjustment factor'!$D$6, IF(E55=-9,-999,IF(E55="",-999,0)))</f>
        <v>-999</v>
      </c>
      <c r="AH55" s="82">
        <f>IF(K55&gt;=45,'adjustment factor'!$D$7,IF(K55=-9,-1200,IF(K55="",-1200,0)))</f>
        <v>-1200</v>
      </c>
      <c r="AI55" s="82">
        <f>IF(L55=1, 'adjustment factor'!$D$8, IF(L55=-9,-999,IF(L55="",-999,0)))</f>
        <v>-999</v>
      </c>
      <c r="AJ55" s="82">
        <f>IF(AND(M55&gt;=1,M55&lt;=4),'adjustment factor'!$D$9,IF(M55=-9,-999,IF(M55=98,-999,IF(M55=99,-999,IF(M55="",-999,0)))))</f>
        <v>-999</v>
      </c>
      <c r="AK55" s="82">
        <f>IF(H55=1, 'adjustment factor'!$D$10, IF(H55=-9,-999,IF(H55="",-999,0)))</f>
        <v>-999</v>
      </c>
      <c r="AL55" s="82">
        <f>IF(G55=1, 'adjustment factor'!$D$11, IF(G55=-9,-999,IF(G55="",-999,0)))</f>
        <v>-999</v>
      </c>
      <c r="AM55" s="82">
        <f>IF(I55=1, 'adjustment factor'!$D$12, IF(I55=-9,-999,IF(I55="",-999,0)))</f>
        <v>-999</v>
      </c>
      <c r="AN55" s="82">
        <f>IF(J55=1, 'adjustment factor'!$D$13, IF(J55=-9,-999,IF(J55="",-999,0)))</f>
        <v>-999</v>
      </c>
      <c r="AO55" s="82" t="str">
        <f t="shared" si="9"/>
        <v>-999</v>
      </c>
      <c r="AP55" s="82" t="str">
        <f t="shared" si="6"/>
        <v>MISSING</v>
      </c>
    </row>
    <row r="56" spans="2:42" s="3" customFormat="1">
      <c r="B56" s="170"/>
      <c r="C56" s="35">
        <v>52</v>
      </c>
      <c r="D56" s="161"/>
      <c r="E56" s="161"/>
      <c r="F56" s="161"/>
      <c r="G56" s="161"/>
      <c r="H56" s="161"/>
      <c r="I56" s="161"/>
      <c r="J56" s="161"/>
      <c r="K56" s="161"/>
      <c r="L56" s="161"/>
      <c r="M56" s="161"/>
      <c r="N56" s="171"/>
      <c r="O56" s="171"/>
      <c r="P56" s="171"/>
      <c r="Q56" s="171"/>
      <c r="R56" s="171"/>
      <c r="S56" s="171"/>
      <c r="T56" s="159" t="str">
        <f t="shared" si="7"/>
        <v>MISSING</v>
      </c>
      <c r="U56" s="159" t="str">
        <f t="shared" si="8"/>
        <v>MISSING</v>
      </c>
      <c r="X56" s="56">
        <f t="shared" si="0"/>
        <v>-99</v>
      </c>
      <c r="Y56" s="56">
        <f t="shared" si="1"/>
        <v>-99</v>
      </c>
      <c r="Z56" s="56">
        <f t="shared" si="2"/>
        <v>-99</v>
      </c>
      <c r="AA56" s="56">
        <f t="shared" si="3"/>
        <v>-99</v>
      </c>
      <c r="AB56" s="56">
        <f t="shared" si="4"/>
        <v>-99</v>
      </c>
      <c r="AC56" s="56">
        <f t="shared" si="5"/>
        <v>-99</v>
      </c>
      <c r="AE56" s="82">
        <f>IF(D56=1, 'adjustment factor'!$D$4, IF(D56=-9,-999,IF(D56="",-999,0)))</f>
        <v>-999</v>
      </c>
      <c r="AF56" s="82">
        <f>IF(F56=1, 'adjustment factor'!$D$5, IF(F56=-9,-999,IF(F56="",-999,0)))</f>
        <v>-999</v>
      </c>
      <c r="AG56" s="82">
        <f>IF(E56=1, 'adjustment factor'!$D$6, IF(E56=-9,-999,IF(E56="",-999,0)))</f>
        <v>-999</v>
      </c>
      <c r="AH56" s="82">
        <f>IF(K56&gt;=45,'adjustment factor'!$D$7,IF(K56=-9,-1200,IF(K56="",-1200,0)))</f>
        <v>-1200</v>
      </c>
      <c r="AI56" s="82">
        <f>IF(L56=1, 'adjustment factor'!$D$8, IF(L56=-9,-999,IF(L56="",-999,0)))</f>
        <v>-999</v>
      </c>
      <c r="AJ56" s="82">
        <f>IF(AND(M56&gt;=1,M56&lt;=4),'adjustment factor'!$D$9,IF(M56=-9,-999,IF(M56=98,-999,IF(M56=99,-999,IF(M56="",-999,0)))))</f>
        <v>-999</v>
      </c>
      <c r="AK56" s="82">
        <f>IF(H56=1, 'adjustment factor'!$D$10, IF(H56=-9,-999,IF(H56="",-999,0)))</f>
        <v>-999</v>
      </c>
      <c r="AL56" s="82">
        <f>IF(G56=1, 'adjustment factor'!$D$11, IF(G56=-9,-999,IF(G56="",-999,0)))</f>
        <v>-999</v>
      </c>
      <c r="AM56" s="82">
        <f>IF(I56=1, 'adjustment factor'!$D$12, IF(I56=-9,-999,IF(I56="",-999,0)))</f>
        <v>-999</v>
      </c>
      <c r="AN56" s="82">
        <f>IF(J56=1, 'adjustment factor'!$D$13, IF(J56=-9,-999,IF(J56="",-999,0)))</f>
        <v>-999</v>
      </c>
      <c r="AO56" s="82" t="str">
        <f t="shared" si="9"/>
        <v>-999</v>
      </c>
      <c r="AP56" s="82" t="str">
        <f t="shared" si="6"/>
        <v>MISSING</v>
      </c>
    </row>
    <row r="57" spans="2:42" s="3" customFormat="1">
      <c r="B57" s="170"/>
      <c r="C57" s="35">
        <v>53</v>
      </c>
      <c r="D57" s="161"/>
      <c r="E57" s="161"/>
      <c r="F57" s="161"/>
      <c r="G57" s="161"/>
      <c r="H57" s="161"/>
      <c r="I57" s="161"/>
      <c r="J57" s="161"/>
      <c r="K57" s="161"/>
      <c r="L57" s="161"/>
      <c r="M57" s="161"/>
      <c r="N57" s="171"/>
      <c r="O57" s="171"/>
      <c r="P57" s="171"/>
      <c r="Q57" s="171"/>
      <c r="R57" s="171"/>
      <c r="S57" s="171"/>
      <c r="T57" s="159" t="str">
        <f t="shared" si="7"/>
        <v>MISSING</v>
      </c>
      <c r="U57" s="159" t="str">
        <f t="shared" si="8"/>
        <v>MISSING</v>
      </c>
      <c r="X57" s="56">
        <f t="shared" si="0"/>
        <v>-99</v>
      </c>
      <c r="Y57" s="56">
        <f t="shared" si="1"/>
        <v>-99</v>
      </c>
      <c r="Z57" s="56">
        <f t="shared" si="2"/>
        <v>-99</v>
      </c>
      <c r="AA57" s="56">
        <f t="shared" si="3"/>
        <v>-99</v>
      </c>
      <c r="AB57" s="56">
        <f t="shared" si="4"/>
        <v>-99</v>
      </c>
      <c r="AC57" s="56">
        <f t="shared" si="5"/>
        <v>-99</v>
      </c>
      <c r="AE57" s="82">
        <f>IF(D57=1, 'adjustment factor'!$D$4, IF(D57=-9,-999,IF(D57="",-999,0)))</f>
        <v>-999</v>
      </c>
      <c r="AF57" s="82">
        <f>IF(F57=1, 'adjustment factor'!$D$5, IF(F57=-9,-999,IF(F57="",-999,0)))</f>
        <v>-999</v>
      </c>
      <c r="AG57" s="82">
        <f>IF(E57=1, 'adjustment factor'!$D$6, IF(E57=-9,-999,IF(E57="",-999,0)))</f>
        <v>-999</v>
      </c>
      <c r="AH57" s="82">
        <f>IF(K57&gt;=45,'adjustment factor'!$D$7,IF(K57=-9,-1200,IF(K57="",-1200,0)))</f>
        <v>-1200</v>
      </c>
      <c r="AI57" s="82">
        <f>IF(L57=1, 'adjustment factor'!$D$8, IF(L57=-9,-999,IF(L57="",-999,0)))</f>
        <v>-999</v>
      </c>
      <c r="AJ57" s="82">
        <f>IF(AND(M57&gt;=1,M57&lt;=4),'adjustment factor'!$D$9,IF(M57=-9,-999,IF(M57=98,-999,IF(M57=99,-999,IF(M57="",-999,0)))))</f>
        <v>-999</v>
      </c>
      <c r="AK57" s="82">
        <f>IF(H57=1, 'adjustment factor'!$D$10, IF(H57=-9,-999,IF(H57="",-999,0)))</f>
        <v>-999</v>
      </c>
      <c r="AL57" s="82">
        <f>IF(G57=1, 'adjustment factor'!$D$11, IF(G57=-9,-999,IF(G57="",-999,0)))</f>
        <v>-999</v>
      </c>
      <c r="AM57" s="82">
        <f>IF(I57=1, 'adjustment factor'!$D$12, IF(I57=-9,-999,IF(I57="",-999,0)))</f>
        <v>-999</v>
      </c>
      <c r="AN57" s="82">
        <f>IF(J57=1, 'adjustment factor'!$D$13, IF(J57=-9,-999,IF(J57="",-999,0)))</f>
        <v>-999</v>
      </c>
      <c r="AO57" s="82" t="str">
        <f t="shared" si="9"/>
        <v>-999</v>
      </c>
      <c r="AP57" s="82" t="str">
        <f t="shared" si="6"/>
        <v>MISSING</v>
      </c>
    </row>
    <row r="58" spans="2:42" s="3" customFormat="1">
      <c r="B58" s="170"/>
      <c r="C58" s="35">
        <v>54</v>
      </c>
      <c r="D58" s="161"/>
      <c r="E58" s="161"/>
      <c r="F58" s="161"/>
      <c r="G58" s="161"/>
      <c r="H58" s="161"/>
      <c r="I58" s="161"/>
      <c r="J58" s="161"/>
      <c r="K58" s="161"/>
      <c r="L58" s="161"/>
      <c r="M58" s="161"/>
      <c r="N58" s="171"/>
      <c r="O58" s="171"/>
      <c r="P58" s="171"/>
      <c r="Q58" s="171"/>
      <c r="R58" s="171"/>
      <c r="S58" s="171"/>
      <c r="T58" s="159" t="str">
        <f t="shared" si="7"/>
        <v>MISSING</v>
      </c>
      <c r="U58" s="159" t="str">
        <f t="shared" si="8"/>
        <v>MISSING</v>
      </c>
      <c r="X58" s="56">
        <f t="shared" si="0"/>
        <v>-99</v>
      </c>
      <c r="Y58" s="56">
        <f t="shared" si="1"/>
        <v>-99</v>
      </c>
      <c r="Z58" s="56">
        <f t="shared" si="2"/>
        <v>-99</v>
      </c>
      <c r="AA58" s="56">
        <f t="shared" si="3"/>
        <v>-99</v>
      </c>
      <c r="AB58" s="56">
        <f t="shared" si="4"/>
        <v>-99</v>
      </c>
      <c r="AC58" s="56">
        <f t="shared" si="5"/>
        <v>-99</v>
      </c>
      <c r="AE58" s="82">
        <f>IF(D58=1, 'adjustment factor'!$D$4, IF(D58=-9,-999,IF(D58="",-999,0)))</f>
        <v>-999</v>
      </c>
      <c r="AF58" s="82">
        <f>IF(F58=1, 'adjustment factor'!$D$5, IF(F58=-9,-999,IF(F58="",-999,0)))</f>
        <v>-999</v>
      </c>
      <c r="AG58" s="82">
        <f>IF(E58=1, 'adjustment factor'!$D$6, IF(E58=-9,-999,IF(E58="",-999,0)))</f>
        <v>-999</v>
      </c>
      <c r="AH58" s="82">
        <f>IF(K58&gt;=45,'adjustment factor'!$D$7,IF(K58=-9,-1200,IF(K58="",-1200,0)))</f>
        <v>-1200</v>
      </c>
      <c r="AI58" s="82">
        <f>IF(L58=1, 'adjustment factor'!$D$8, IF(L58=-9,-999,IF(L58="",-999,0)))</f>
        <v>-999</v>
      </c>
      <c r="AJ58" s="82">
        <f>IF(AND(M58&gt;=1,M58&lt;=4),'adjustment factor'!$D$9,IF(M58=-9,-999,IF(M58=98,-999,IF(M58=99,-999,IF(M58="",-999,0)))))</f>
        <v>-999</v>
      </c>
      <c r="AK58" s="82">
        <f>IF(H58=1, 'adjustment factor'!$D$10, IF(H58=-9,-999,IF(H58="",-999,0)))</f>
        <v>-999</v>
      </c>
      <c r="AL58" s="82">
        <f>IF(G58=1, 'adjustment factor'!$D$11, IF(G58=-9,-999,IF(G58="",-999,0)))</f>
        <v>-999</v>
      </c>
      <c r="AM58" s="82">
        <f>IF(I58=1, 'adjustment factor'!$D$12, IF(I58=-9,-999,IF(I58="",-999,0)))</f>
        <v>-999</v>
      </c>
      <c r="AN58" s="82">
        <f>IF(J58=1, 'adjustment factor'!$D$13, IF(J58=-9,-999,IF(J58="",-999,0)))</f>
        <v>-999</v>
      </c>
      <c r="AO58" s="82" t="str">
        <f t="shared" si="9"/>
        <v>-999</v>
      </c>
      <c r="AP58" s="82" t="str">
        <f t="shared" si="6"/>
        <v>MISSING</v>
      </c>
    </row>
    <row r="59" spans="2:42" s="3" customFormat="1">
      <c r="B59" s="170"/>
      <c r="C59" s="35">
        <v>55</v>
      </c>
      <c r="D59" s="161"/>
      <c r="E59" s="161"/>
      <c r="F59" s="161"/>
      <c r="G59" s="161"/>
      <c r="H59" s="161"/>
      <c r="I59" s="161"/>
      <c r="J59" s="161"/>
      <c r="K59" s="161"/>
      <c r="L59" s="161"/>
      <c r="M59" s="161"/>
      <c r="N59" s="171"/>
      <c r="O59" s="171"/>
      <c r="P59" s="171"/>
      <c r="Q59" s="171"/>
      <c r="R59" s="171"/>
      <c r="S59" s="171"/>
      <c r="T59" s="159" t="str">
        <f t="shared" si="7"/>
        <v>MISSING</v>
      </c>
      <c r="U59" s="159" t="str">
        <f t="shared" si="8"/>
        <v>MISSING</v>
      </c>
      <c r="X59" s="56">
        <f t="shared" si="0"/>
        <v>-99</v>
      </c>
      <c r="Y59" s="56">
        <f t="shared" si="1"/>
        <v>-99</v>
      </c>
      <c r="Z59" s="56">
        <f t="shared" si="2"/>
        <v>-99</v>
      </c>
      <c r="AA59" s="56">
        <f t="shared" si="3"/>
        <v>-99</v>
      </c>
      <c r="AB59" s="56">
        <f t="shared" si="4"/>
        <v>-99</v>
      </c>
      <c r="AC59" s="56">
        <f t="shared" si="5"/>
        <v>-99</v>
      </c>
      <c r="AE59" s="82">
        <f>IF(D59=1, 'adjustment factor'!$D$4, IF(D59=-9,-999,IF(D59="",-999,0)))</f>
        <v>-999</v>
      </c>
      <c r="AF59" s="82">
        <f>IF(F59=1, 'adjustment factor'!$D$5, IF(F59=-9,-999,IF(F59="",-999,0)))</f>
        <v>-999</v>
      </c>
      <c r="AG59" s="82">
        <f>IF(E59=1, 'adjustment factor'!$D$6, IF(E59=-9,-999,IF(E59="",-999,0)))</f>
        <v>-999</v>
      </c>
      <c r="AH59" s="82">
        <f>IF(K59&gt;=45,'adjustment factor'!$D$7,IF(K59=-9,-1200,IF(K59="",-1200,0)))</f>
        <v>-1200</v>
      </c>
      <c r="AI59" s="82">
        <f>IF(L59=1, 'adjustment factor'!$D$8, IF(L59=-9,-999,IF(L59="",-999,0)))</f>
        <v>-999</v>
      </c>
      <c r="AJ59" s="82">
        <f>IF(AND(M59&gt;=1,M59&lt;=4),'adjustment factor'!$D$9,IF(M59=-9,-999,IF(M59=98,-999,IF(M59=99,-999,IF(M59="",-999,0)))))</f>
        <v>-999</v>
      </c>
      <c r="AK59" s="82">
        <f>IF(H59=1, 'adjustment factor'!$D$10, IF(H59=-9,-999,IF(H59="",-999,0)))</f>
        <v>-999</v>
      </c>
      <c r="AL59" s="82">
        <f>IF(G59=1, 'adjustment factor'!$D$11, IF(G59=-9,-999,IF(G59="",-999,0)))</f>
        <v>-999</v>
      </c>
      <c r="AM59" s="82">
        <f>IF(I59=1, 'adjustment factor'!$D$12, IF(I59=-9,-999,IF(I59="",-999,0)))</f>
        <v>-999</v>
      </c>
      <c r="AN59" s="82">
        <f>IF(J59=1, 'adjustment factor'!$D$13, IF(J59=-9,-999,IF(J59="",-999,0)))</f>
        <v>-999</v>
      </c>
      <c r="AO59" s="82" t="str">
        <f t="shared" si="9"/>
        <v>-999</v>
      </c>
      <c r="AP59" s="82" t="str">
        <f t="shared" si="6"/>
        <v>MISSING</v>
      </c>
    </row>
    <row r="60" spans="2:42" s="3" customFormat="1">
      <c r="B60" s="170"/>
      <c r="C60" s="35">
        <v>56</v>
      </c>
      <c r="D60" s="161"/>
      <c r="E60" s="161"/>
      <c r="F60" s="161"/>
      <c r="G60" s="161"/>
      <c r="H60" s="161"/>
      <c r="I60" s="161"/>
      <c r="J60" s="161"/>
      <c r="K60" s="161"/>
      <c r="L60" s="161"/>
      <c r="M60" s="161"/>
      <c r="N60" s="171"/>
      <c r="O60" s="171"/>
      <c r="P60" s="171"/>
      <c r="Q60" s="171"/>
      <c r="R60" s="171"/>
      <c r="S60" s="171"/>
      <c r="T60" s="159" t="str">
        <f t="shared" si="7"/>
        <v>MISSING</v>
      </c>
      <c r="U60" s="159" t="str">
        <f t="shared" si="8"/>
        <v>MISSING</v>
      </c>
      <c r="X60" s="56">
        <f t="shared" si="0"/>
        <v>-99</v>
      </c>
      <c r="Y60" s="56">
        <f t="shared" si="1"/>
        <v>-99</v>
      </c>
      <c r="Z60" s="56">
        <f t="shared" si="2"/>
        <v>-99</v>
      </c>
      <c r="AA60" s="56">
        <f t="shared" si="3"/>
        <v>-99</v>
      </c>
      <c r="AB60" s="56">
        <f t="shared" si="4"/>
        <v>-99</v>
      </c>
      <c r="AC60" s="56">
        <f t="shared" si="5"/>
        <v>-99</v>
      </c>
      <c r="AE60" s="82">
        <f>IF(D60=1, 'adjustment factor'!$D$4, IF(D60=-9,-999,IF(D60="",-999,0)))</f>
        <v>-999</v>
      </c>
      <c r="AF60" s="82">
        <f>IF(F60=1, 'adjustment factor'!$D$5, IF(F60=-9,-999,IF(F60="",-999,0)))</f>
        <v>-999</v>
      </c>
      <c r="AG60" s="82">
        <f>IF(E60=1, 'adjustment factor'!$D$6, IF(E60=-9,-999,IF(E60="",-999,0)))</f>
        <v>-999</v>
      </c>
      <c r="AH60" s="82">
        <f>IF(K60&gt;=45,'adjustment factor'!$D$7,IF(K60=-9,-1200,IF(K60="",-1200,0)))</f>
        <v>-1200</v>
      </c>
      <c r="AI60" s="82">
        <f>IF(L60=1, 'adjustment factor'!$D$8, IF(L60=-9,-999,IF(L60="",-999,0)))</f>
        <v>-999</v>
      </c>
      <c r="AJ60" s="82">
        <f>IF(AND(M60&gt;=1,M60&lt;=4),'adjustment factor'!$D$9,IF(M60=-9,-999,IF(M60=98,-999,IF(M60=99,-999,IF(M60="",-999,0)))))</f>
        <v>-999</v>
      </c>
      <c r="AK60" s="82">
        <f>IF(H60=1, 'adjustment factor'!$D$10, IF(H60=-9,-999,IF(H60="",-999,0)))</f>
        <v>-999</v>
      </c>
      <c r="AL60" s="82">
        <f>IF(G60=1, 'adjustment factor'!$D$11, IF(G60=-9,-999,IF(G60="",-999,0)))</f>
        <v>-999</v>
      </c>
      <c r="AM60" s="82">
        <f>IF(I60=1, 'adjustment factor'!$D$12, IF(I60=-9,-999,IF(I60="",-999,0)))</f>
        <v>-999</v>
      </c>
      <c r="AN60" s="82">
        <f>IF(J60=1, 'adjustment factor'!$D$13, IF(J60=-9,-999,IF(J60="",-999,0)))</f>
        <v>-999</v>
      </c>
      <c r="AO60" s="82" t="str">
        <f t="shared" si="9"/>
        <v>-999</v>
      </c>
      <c r="AP60" s="82" t="str">
        <f t="shared" si="6"/>
        <v>MISSING</v>
      </c>
    </row>
    <row r="61" spans="2:42" s="3" customFormat="1">
      <c r="B61" s="170"/>
      <c r="C61" s="35">
        <v>57</v>
      </c>
      <c r="D61" s="161"/>
      <c r="E61" s="161"/>
      <c r="F61" s="161"/>
      <c r="G61" s="161"/>
      <c r="H61" s="161"/>
      <c r="I61" s="161"/>
      <c r="J61" s="161"/>
      <c r="K61" s="161"/>
      <c r="L61" s="161"/>
      <c r="M61" s="161"/>
      <c r="N61" s="171"/>
      <c r="O61" s="171"/>
      <c r="P61" s="171"/>
      <c r="Q61" s="171"/>
      <c r="R61" s="171"/>
      <c r="S61" s="171"/>
      <c r="T61" s="159" t="str">
        <f t="shared" si="7"/>
        <v>MISSING</v>
      </c>
      <c r="U61" s="159" t="str">
        <f t="shared" si="8"/>
        <v>MISSING</v>
      </c>
      <c r="X61" s="56">
        <f t="shared" si="0"/>
        <v>-99</v>
      </c>
      <c r="Y61" s="56">
        <f t="shared" si="1"/>
        <v>-99</v>
      </c>
      <c r="Z61" s="56">
        <f t="shared" si="2"/>
        <v>-99</v>
      </c>
      <c r="AA61" s="56">
        <f t="shared" si="3"/>
        <v>-99</v>
      </c>
      <c r="AB61" s="56">
        <f t="shared" si="4"/>
        <v>-99</v>
      </c>
      <c r="AC61" s="56">
        <f t="shared" si="5"/>
        <v>-99</v>
      </c>
      <c r="AE61" s="82">
        <f>IF(D61=1, 'adjustment factor'!$D$4, IF(D61=-9,-999,IF(D61="",-999,0)))</f>
        <v>-999</v>
      </c>
      <c r="AF61" s="82">
        <f>IF(F61=1, 'adjustment factor'!$D$5, IF(F61=-9,-999,IF(F61="",-999,0)))</f>
        <v>-999</v>
      </c>
      <c r="AG61" s="82">
        <f>IF(E61=1, 'adjustment factor'!$D$6, IF(E61=-9,-999,IF(E61="",-999,0)))</f>
        <v>-999</v>
      </c>
      <c r="AH61" s="82">
        <f>IF(K61&gt;=45,'adjustment factor'!$D$7,IF(K61=-9,-1200,IF(K61="",-1200,0)))</f>
        <v>-1200</v>
      </c>
      <c r="AI61" s="82">
        <f>IF(L61=1, 'adjustment factor'!$D$8, IF(L61=-9,-999,IF(L61="",-999,0)))</f>
        <v>-999</v>
      </c>
      <c r="AJ61" s="82">
        <f>IF(AND(M61&gt;=1,M61&lt;=4),'adjustment factor'!$D$9,IF(M61=-9,-999,IF(M61=98,-999,IF(M61=99,-999,IF(M61="",-999,0)))))</f>
        <v>-999</v>
      </c>
      <c r="AK61" s="82">
        <f>IF(H61=1, 'adjustment factor'!$D$10, IF(H61=-9,-999,IF(H61="",-999,0)))</f>
        <v>-999</v>
      </c>
      <c r="AL61" s="82">
        <f>IF(G61=1, 'adjustment factor'!$D$11, IF(G61=-9,-999,IF(G61="",-999,0)))</f>
        <v>-999</v>
      </c>
      <c r="AM61" s="82">
        <f>IF(I61=1, 'adjustment factor'!$D$12, IF(I61=-9,-999,IF(I61="",-999,0)))</f>
        <v>-999</v>
      </c>
      <c r="AN61" s="82">
        <f>IF(J61=1, 'adjustment factor'!$D$13, IF(J61=-9,-999,IF(J61="",-999,0)))</f>
        <v>-999</v>
      </c>
      <c r="AO61" s="82" t="str">
        <f t="shared" si="9"/>
        <v>-999</v>
      </c>
      <c r="AP61" s="82" t="str">
        <f t="shared" si="6"/>
        <v>MISSING</v>
      </c>
    </row>
    <row r="62" spans="2:42" s="3" customFormat="1">
      <c r="B62" s="170"/>
      <c r="C62" s="35">
        <v>58</v>
      </c>
      <c r="D62" s="161"/>
      <c r="E62" s="161"/>
      <c r="F62" s="161"/>
      <c r="G62" s="161"/>
      <c r="H62" s="161"/>
      <c r="I62" s="161"/>
      <c r="J62" s="161"/>
      <c r="K62" s="161"/>
      <c r="L62" s="161"/>
      <c r="M62" s="161"/>
      <c r="N62" s="171"/>
      <c r="O62" s="171"/>
      <c r="P62" s="171"/>
      <c r="Q62" s="171"/>
      <c r="R62" s="171"/>
      <c r="S62" s="171"/>
      <c r="T62" s="159" t="str">
        <f t="shared" si="7"/>
        <v>MISSING</v>
      </c>
      <c r="U62" s="159" t="str">
        <f t="shared" si="8"/>
        <v>MISSING</v>
      </c>
      <c r="X62" s="56">
        <f t="shared" si="0"/>
        <v>-99</v>
      </c>
      <c r="Y62" s="56">
        <f t="shared" si="1"/>
        <v>-99</v>
      </c>
      <c r="Z62" s="56">
        <f t="shared" si="2"/>
        <v>-99</v>
      </c>
      <c r="AA62" s="56">
        <f t="shared" si="3"/>
        <v>-99</v>
      </c>
      <c r="AB62" s="56">
        <f t="shared" si="4"/>
        <v>-99</v>
      </c>
      <c r="AC62" s="56">
        <f t="shared" si="5"/>
        <v>-99</v>
      </c>
      <c r="AE62" s="82">
        <f>IF(D62=1, 'adjustment factor'!$D$4, IF(D62=-9,-999,IF(D62="",-999,0)))</f>
        <v>-999</v>
      </c>
      <c r="AF62" s="82">
        <f>IF(F62=1, 'adjustment factor'!$D$5, IF(F62=-9,-999,IF(F62="",-999,0)))</f>
        <v>-999</v>
      </c>
      <c r="AG62" s="82">
        <f>IF(E62=1, 'adjustment factor'!$D$6, IF(E62=-9,-999,IF(E62="",-999,0)))</f>
        <v>-999</v>
      </c>
      <c r="AH62" s="82">
        <f>IF(K62&gt;=45,'adjustment factor'!$D$7,IF(K62=-9,-1200,IF(K62="",-1200,0)))</f>
        <v>-1200</v>
      </c>
      <c r="AI62" s="82">
        <f>IF(L62=1, 'adjustment factor'!$D$8, IF(L62=-9,-999,IF(L62="",-999,0)))</f>
        <v>-999</v>
      </c>
      <c r="AJ62" s="82">
        <f>IF(AND(M62&gt;=1,M62&lt;=4),'adjustment factor'!$D$9,IF(M62=-9,-999,IF(M62=98,-999,IF(M62=99,-999,IF(M62="",-999,0)))))</f>
        <v>-999</v>
      </c>
      <c r="AK62" s="82">
        <f>IF(H62=1, 'adjustment factor'!$D$10, IF(H62=-9,-999,IF(H62="",-999,0)))</f>
        <v>-999</v>
      </c>
      <c r="AL62" s="82">
        <f>IF(G62=1, 'adjustment factor'!$D$11, IF(G62=-9,-999,IF(G62="",-999,0)))</f>
        <v>-999</v>
      </c>
      <c r="AM62" s="82">
        <f>IF(I62=1, 'adjustment factor'!$D$12, IF(I62=-9,-999,IF(I62="",-999,0)))</f>
        <v>-999</v>
      </c>
      <c r="AN62" s="82">
        <f>IF(J62=1, 'adjustment factor'!$D$13, IF(J62=-9,-999,IF(J62="",-999,0)))</f>
        <v>-999</v>
      </c>
      <c r="AO62" s="82" t="str">
        <f t="shared" si="9"/>
        <v>-999</v>
      </c>
      <c r="AP62" s="82" t="str">
        <f t="shared" si="6"/>
        <v>MISSING</v>
      </c>
    </row>
    <row r="63" spans="2:42" s="3" customFormat="1">
      <c r="B63" s="170"/>
      <c r="C63" s="35">
        <v>59</v>
      </c>
      <c r="D63" s="161"/>
      <c r="E63" s="161"/>
      <c r="F63" s="161"/>
      <c r="G63" s="161"/>
      <c r="H63" s="161"/>
      <c r="I63" s="161"/>
      <c r="J63" s="161"/>
      <c r="K63" s="161"/>
      <c r="L63" s="161"/>
      <c r="M63" s="161"/>
      <c r="N63" s="171"/>
      <c r="O63" s="171"/>
      <c r="P63" s="171"/>
      <c r="Q63" s="171"/>
      <c r="R63" s="171"/>
      <c r="S63" s="171"/>
      <c r="T63" s="159" t="str">
        <f t="shared" si="7"/>
        <v>MISSING</v>
      </c>
      <c r="U63" s="159" t="str">
        <f t="shared" si="8"/>
        <v>MISSING</v>
      </c>
      <c r="X63" s="56">
        <f t="shared" si="0"/>
        <v>-99</v>
      </c>
      <c r="Y63" s="56">
        <f t="shared" si="1"/>
        <v>-99</v>
      </c>
      <c r="Z63" s="56">
        <f t="shared" si="2"/>
        <v>-99</v>
      </c>
      <c r="AA63" s="56">
        <f t="shared" si="3"/>
        <v>-99</v>
      </c>
      <c r="AB63" s="56">
        <f t="shared" si="4"/>
        <v>-99</v>
      </c>
      <c r="AC63" s="56">
        <f t="shared" si="5"/>
        <v>-99</v>
      </c>
      <c r="AE63" s="82">
        <f>IF(D63=1, 'adjustment factor'!$D$4, IF(D63=-9,-999,IF(D63="",-999,0)))</f>
        <v>-999</v>
      </c>
      <c r="AF63" s="82">
        <f>IF(F63=1, 'adjustment factor'!$D$5, IF(F63=-9,-999,IF(F63="",-999,0)))</f>
        <v>-999</v>
      </c>
      <c r="AG63" s="82">
        <f>IF(E63=1, 'adjustment factor'!$D$6, IF(E63=-9,-999,IF(E63="",-999,0)))</f>
        <v>-999</v>
      </c>
      <c r="AH63" s="82">
        <f>IF(K63&gt;=45,'adjustment factor'!$D$7,IF(K63=-9,-1200,IF(K63="",-1200,0)))</f>
        <v>-1200</v>
      </c>
      <c r="AI63" s="82">
        <f>IF(L63=1, 'adjustment factor'!$D$8, IF(L63=-9,-999,IF(L63="",-999,0)))</f>
        <v>-999</v>
      </c>
      <c r="AJ63" s="82">
        <f>IF(AND(M63&gt;=1,M63&lt;=4),'adjustment factor'!$D$9,IF(M63=-9,-999,IF(M63=98,-999,IF(M63=99,-999,IF(M63="",-999,0)))))</f>
        <v>-999</v>
      </c>
      <c r="AK63" s="82">
        <f>IF(H63=1, 'adjustment factor'!$D$10, IF(H63=-9,-999,IF(H63="",-999,0)))</f>
        <v>-999</v>
      </c>
      <c r="AL63" s="82">
        <f>IF(G63=1, 'adjustment factor'!$D$11, IF(G63=-9,-999,IF(G63="",-999,0)))</f>
        <v>-999</v>
      </c>
      <c r="AM63" s="82">
        <f>IF(I63=1, 'adjustment factor'!$D$12, IF(I63=-9,-999,IF(I63="",-999,0)))</f>
        <v>-999</v>
      </c>
      <c r="AN63" s="82">
        <f>IF(J63=1, 'adjustment factor'!$D$13, IF(J63=-9,-999,IF(J63="",-999,0)))</f>
        <v>-999</v>
      </c>
      <c r="AO63" s="82" t="str">
        <f t="shared" si="9"/>
        <v>-999</v>
      </c>
      <c r="AP63" s="82" t="str">
        <f t="shared" si="6"/>
        <v>MISSING</v>
      </c>
    </row>
    <row r="64" spans="2:42" s="3" customFormat="1">
      <c r="B64" s="170"/>
      <c r="C64" s="35">
        <v>60</v>
      </c>
      <c r="D64" s="161"/>
      <c r="E64" s="161"/>
      <c r="F64" s="161"/>
      <c r="G64" s="161"/>
      <c r="H64" s="161"/>
      <c r="I64" s="161"/>
      <c r="J64" s="161"/>
      <c r="K64" s="161"/>
      <c r="L64" s="161"/>
      <c r="M64" s="161"/>
      <c r="N64" s="171"/>
      <c r="O64" s="171"/>
      <c r="P64" s="171"/>
      <c r="Q64" s="171"/>
      <c r="R64" s="171"/>
      <c r="S64" s="171"/>
      <c r="T64" s="159" t="str">
        <f t="shared" si="7"/>
        <v>MISSING</v>
      </c>
      <c r="U64" s="159" t="str">
        <f t="shared" si="8"/>
        <v>MISSING</v>
      </c>
      <c r="X64" s="56">
        <f t="shared" si="0"/>
        <v>-99</v>
      </c>
      <c r="Y64" s="56">
        <f t="shared" si="1"/>
        <v>-99</v>
      </c>
      <c r="Z64" s="56">
        <f t="shared" si="2"/>
        <v>-99</v>
      </c>
      <c r="AA64" s="56">
        <f t="shared" si="3"/>
        <v>-99</v>
      </c>
      <c r="AB64" s="56">
        <f t="shared" si="4"/>
        <v>-99</v>
      </c>
      <c r="AC64" s="56">
        <f t="shared" si="5"/>
        <v>-99</v>
      </c>
      <c r="AE64" s="82">
        <f>IF(D64=1, 'adjustment factor'!$D$4, IF(D64=-9,-999,IF(D64="",-999,0)))</f>
        <v>-999</v>
      </c>
      <c r="AF64" s="82">
        <f>IF(F64=1, 'adjustment factor'!$D$5, IF(F64=-9,-999,IF(F64="",-999,0)))</f>
        <v>-999</v>
      </c>
      <c r="AG64" s="82">
        <f>IF(E64=1, 'adjustment factor'!$D$6, IF(E64=-9,-999,IF(E64="",-999,0)))</f>
        <v>-999</v>
      </c>
      <c r="AH64" s="82">
        <f>IF(K64&gt;=45,'adjustment factor'!$D$7,IF(K64=-9,-1200,IF(K64="",-1200,0)))</f>
        <v>-1200</v>
      </c>
      <c r="AI64" s="82">
        <f>IF(L64=1, 'adjustment factor'!$D$8, IF(L64=-9,-999,IF(L64="",-999,0)))</f>
        <v>-999</v>
      </c>
      <c r="AJ64" s="82">
        <f>IF(AND(M64&gt;=1,M64&lt;=4),'adjustment factor'!$D$9,IF(M64=-9,-999,IF(M64=98,-999,IF(M64=99,-999,IF(M64="",-999,0)))))</f>
        <v>-999</v>
      </c>
      <c r="AK64" s="82">
        <f>IF(H64=1, 'adjustment factor'!$D$10, IF(H64=-9,-999,IF(H64="",-999,0)))</f>
        <v>-999</v>
      </c>
      <c r="AL64" s="82">
        <f>IF(G64=1, 'adjustment factor'!$D$11, IF(G64=-9,-999,IF(G64="",-999,0)))</f>
        <v>-999</v>
      </c>
      <c r="AM64" s="82">
        <f>IF(I64=1, 'adjustment factor'!$D$12, IF(I64=-9,-999,IF(I64="",-999,0)))</f>
        <v>-999</v>
      </c>
      <c r="AN64" s="82">
        <f>IF(J64=1, 'adjustment factor'!$D$13, IF(J64=-9,-999,IF(J64="",-999,0)))</f>
        <v>-999</v>
      </c>
      <c r="AO64" s="82" t="str">
        <f t="shared" si="9"/>
        <v>-999</v>
      </c>
      <c r="AP64" s="82" t="str">
        <f t="shared" si="6"/>
        <v>MISSING</v>
      </c>
    </row>
    <row r="65" spans="2:42" s="3" customFormat="1">
      <c r="B65" s="170"/>
      <c r="C65" s="35">
        <v>61</v>
      </c>
      <c r="D65" s="161"/>
      <c r="E65" s="161"/>
      <c r="F65" s="161"/>
      <c r="G65" s="161"/>
      <c r="H65" s="161"/>
      <c r="I65" s="161"/>
      <c r="J65" s="161"/>
      <c r="K65" s="161"/>
      <c r="L65" s="161"/>
      <c r="M65" s="161"/>
      <c r="N65" s="171"/>
      <c r="O65" s="171"/>
      <c r="P65" s="171"/>
      <c r="Q65" s="171"/>
      <c r="R65" s="171"/>
      <c r="S65" s="171"/>
      <c r="T65" s="159" t="str">
        <f t="shared" si="7"/>
        <v>MISSING</v>
      </c>
      <c r="U65" s="159" t="str">
        <f t="shared" si="8"/>
        <v>MISSING</v>
      </c>
      <c r="X65" s="56">
        <f t="shared" si="0"/>
        <v>-99</v>
      </c>
      <c r="Y65" s="56">
        <f t="shared" si="1"/>
        <v>-99</v>
      </c>
      <c r="Z65" s="56">
        <f t="shared" si="2"/>
        <v>-99</v>
      </c>
      <c r="AA65" s="56">
        <f t="shared" si="3"/>
        <v>-99</v>
      </c>
      <c r="AB65" s="56">
        <f t="shared" si="4"/>
        <v>-99</v>
      </c>
      <c r="AC65" s="56">
        <f t="shared" si="5"/>
        <v>-99</v>
      </c>
      <c r="AE65" s="82">
        <f>IF(D65=1, 'adjustment factor'!$D$4, IF(D65=-9,-999,IF(D65="",-999,0)))</f>
        <v>-999</v>
      </c>
      <c r="AF65" s="82">
        <f>IF(F65=1, 'adjustment factor'!$D$5, IF(F65=-9,-999,IF(F65="",-999,0)))</f>
        <v>-999</v>
      </c>
      <c r="AG65" s="82">
        <f>IF(E65=1, 'adjustment factor'!$D$6, IF(E65=-9,-999,IF(E65="",-999,0)))</f>
        <v>-999</v>
      </c>
      <c r="AH65" s="82">
        <f>IF(K65&gt;=45,'adjustment factor'!$D$7,IF(K65=-9,-1200,IF(K65="",-1200,0)))</f>
        <v>-1200</v>
      </c>
      <c r="AI65" s="82">
        <f>IF(L65=1, 'adjustment factor'!$D$8, IF(L65=-9,-999,IF(L65="",-999,0)))</f>
        <v>-999</v>
      </c>
      <c r="AJ65" s="82">
        <f>IF(AND(M65&gt;=1,M65&lt;=4),'adjustment factor'!$D$9,IF(M65=-9,-999,IF(M65=98,-999,IF(M65=99,-999,IF(M65="",-999,0)))))</f>
        <v>-999</v>
      </c>
      <c r="AK65" s="82">
        <f>IF(H65=1, 'adjustment factor'!$D$10, IF(H65=-9,-999,IF(H65="",-999,0)))</f>
        <v>-999</v>
      </c>
      <c r="AL65" s="82">
        <f>IF(G65=1, 'adjustment factor'!$D$11, IF(G65=-9,-999,IF(G65="",-999,0)))</f>
        <v>-999</v>
      </c>
      <c r="AM65" s="82">
        <f>IF(I65=1, 'adjustment factor'!$D$12, IF(I65=-9,-999,IF(I65="",-999,0)))</f>
        <v>-999</v>
      </c>
      <c r="AN65" s="82">
        <f>IF(J65=1, 'adjustment factor'!$D$13, IF(J65=-9,-999,IF(J65="",-999,0)))</f>
        <v>-999</v>
      </c>
      <c r="AO65" s="82" t="str">
        <f t="shared" si="9"/>
        <v>-999</v>
      </c>
      <c r="AP65" s="82" t="str">
        <f t="shared" si="6"/>
        <v>MISSING</v>
      </c>
    </row>
    <row r="66" spans="2:42" s="3" customFormat="1">
      <c r="B66" s="170"/>
      <c r="C66" s="35">
        <v>62</v>
      </c>
      <c r="D66" s="161"/>
      <c r="E66" s="161"/>
      <c r="F66" s="161"/>
      <c r="G66" s="161"/>
      <c r="H66" s="161"/>
      <c r="I66" s="161"/>
      <c r="J66" s="161"/>
      <c r="K66" s="161"/>
      <c r="L66" s="161"/>
      <c r="M66" s="161"/>
      <c r="N66" s="171"/>
      <c r="O66" s="171"/>
      <c r="P66" s="171"/>
      <c r="Q66" s="171"/>
      <c r="R66" s="171"/>
      <c r="S66" s="171"/>
      <c r="T66" s="159" t="str">
        <f t="shared" si="7"/>
        <v>MISSING</v>
      </c>
      <c r="U66" s="159" t="str">
        <f t="shared" si="8"/>
        <v>MISSING</v>
      </c>
      <c r="X66" s="56">
        <f t="shared" si="0"/>
        <v>-99</v>
      </c>
      <c r="Y66" s="56">
        <f t="shared" si="1"/>
        <v>-99</v>
      </c>
      <c r="Z66" s="56">
        <f t="shared" si="2"/>
        <v>-99</v>
      </c>
      <c r="AA66" s="56">
        <f t="shared" si="3"/>
        <v>-99</v>
      </c>
      <c r="AB66" s="56">
        <f t="shared" si="4"/>
        <v>-99</v>
      </c>
      <c r="AC66" s="56">
        <f t="shared" si="5"/>
        <v>-99</v>
      </c>
      <c r="AE66" s="82">
        <f>IF(D66=1, 'adjustment factor'!$D$4, IF(D66=-9,-999,IF(D66="",-999,0)))</f>
        <v>-999</v>
      </c>
      <c r="AF66" s="82">
        <f>IF(F66=1, 'adjustment factor'!$D$5, IF(F66=-9,-999,IF(F66="",-999,0)))</f>
        <v>-999</v>
      </c>
      <c r="AG66" s="82">
        <f>IF(E66=1, 'adjustment factor'!$D$6, IF(E66=-9,-999,IF(E66="",-999,0)))</f>
        <v>-999</v>
      </c>
      <c r="AH66" s="82">
        <f>IF(K66&gt;=45,'adjustment factor'!$D$7,IF(K66=-9,-1200,IF(K66="",-1200,0)))</f>
        <v>-1200</v>
      </c>
      <c r="AI66" s="82">
        <f>IF(L66=1, 'adjustment factor'!$D$8, IF(L66=-9,-999,IF(L66="",-999,0)))</f>
        <v>-999</v>
      </c>
      <c r="AJ66" s="82">
        <f>IF(AND(M66&gt;=1,M66&lt;=4),'adjustment factor'!$D$9,IF(M66=-9,-999,IF(M66=98,-999,IF(M66=99,-999,IF(M66="",-999,0)))))</f>
        <v>-999</v>
      </c>
      <c r="AK66" s="82">
        <f>IF(H66=1, 'adjustment factor'!$D$10, IF(H66=-9,-999,IF(H66="",-999,0)))</f>
        <v>-999</v>
      </c>
      <c r="AL66" s="82">
        <f>IF(G66=1, 'adjustment factor'!$D$11, IF(G66=-9,-999,IF(G66="",-999,0)))</f>
        <v>-999</v>
      </c>
      <c r="AM66" s="82">
        <f>IF(I66=1, 'adjustment factor'!$D$12, IF(I66=-9,-999,IF(I66="",-999,0)))</f>
        <v>-999</v>
      </c>
      <c r="AN66" s="82">
        <f>IF(J66=1, 'adjustment factor'!$D$13, IF(J66=-9,-999,IF(J66="",-999,0)))</f>
        <v>-999</v>
      </c>
      <c r="AO66" s="82" t="str">
        <f t="shared" si="9"/>
        <v>-999</v>
      </c>
      <c r="AP66" s="82" t="str">
        <f t="shared" si="6"/>
        <v>MISSING</v>
      </c>
    </row>
    <row r="67" spans="2:42" s="3" customFormat="1">
      <c r="B67" s="170"/>
      <c r="C67" s="35">
        <v>63</v>
      </c>
      <c r="D67" s="161"/>
      <c r="E67" s="161"/>
      <c r="F67" s="161"/>
      <c r="G67" s="161"/>
      <c r="H67" s="161"/>
      <c r="I67" s="161"/>
      <c r="J67" s="161"/>
      <c r="K67" s="161"/>
      <c r="L67" s="161"/>
      <c r="M67" s="161"/>
      <c r="N67" s="171"/>
      <c r="O67" s="171"/>
      <c r="P67" s="171"/>
      <c r="Q67" s="171"/>
      <c r="R67" s="171"/>
      <c r="S67" s="171"/>
      <c r="T67" s="159" t="str">
        <f t="shared" si="7"/>
        <v>MISSING</v>
      </c>
      <c r="U67" s="159" t="str">
        <f t="shared" si="8"/>
        <v>MISSING</v>
      </c>
      <c r="X67" s="56">
        <f t="shared" si="0"/>
        <v>-99</v>
      </c>
      <c r="Y67" s="56">
        <f t="shared" si="1"/>
        <v>-99</v>
      </c>
      <c r="Z67" s="56">
        <f t="shared" si="2"/>
        <v>-99</v>
      </c>
      <c r="AA67" s="56">
        <f t="shared" si="3"/>
        <v>-99</v>
      </c>
      <c r="AB67" s="56">
        <f t="shared" si="4"/>
        <v>-99</v>
      </c>
      <c r="AC67" s="56">
        <f t="shared" si="5"/>
        <v>-99</v>
      </c>
      <c r="AE67" s="82">
        <f>IF(D67=1, 'adjustment factor'!$D$4, IF(D67=-9,-999,IF(D67="",-999,0)))</f>
        <v>-999</v>
      </c>
      <c r="AF67" s="82">
        <f>IF(F67=1, 'adjustment factor'!$D$5, IF(F67=-9,-999,IF(F67="",-999,0)))</f>
        <v>-999</v>
      </c>
      <c r="AG67" s="82">
        <f>IF(E67=1, 'adjustment factor'!$D$6, IF(E67=-9,-999,IF(E67="",-999,0)))</f>
        <v>-999</v>
      </c>
      <c r="AH67" s="82">
        <f>IF(K67&gt;=45,'adjustment factor'!$D$7,IF(K67=-9,-1200,IF(K67="",-1200,0)))</f>
        <v>-1200</v>
      </c>
      <c r="AI67" s="82">
        <f>IF(L67=1, 'adjustment factor'!$D$8, IF(L67=-9,-999,IF(L67="",-999,0)))</f>
        <v>-999</v>
      </c>
      <c r="AJ67" s="82">
        <f>IF(AND(M67&gt;=1,M67&lt;=4),'adjustment factor'!$D$9,IF(M67=-9,-999,IF(M67=98,-999,IF(M67=99,-999,IF(M67="",-999,0)))))</f>
        <v>-999</v>
      </c>
      <c r="AK67" s="82">
        <f>IF(H67=1, 'adjustment factor'!$D$10, IF(H67=-9,-999,IF(H67="",-999,0)))</f>
        <v>-999</v>
      </c>
      <c r="AL67" s="82">
        <f>IF(G67=1, 'adjustment factor'!$D$11, IF(G67=-9,-999,IF(G67="",-999,0)))</f>
        <v>-999</v>
      </c>
      <c r="AM67" s="82">
        <f>IF(I67=1, 'adjustment factor'!$D$12, IF(I67=-9,-999,IF(I67="",-999,0)))</f>
        <v>-999</v>
      </c>
      <c r="AN67" s="82">
        <f>IF(J67=1, 'adjustment factor'!$D$13, IF(J67=-9,-999,IF(J67="",-999,0)))</f>
        <v>-999</v>
      </c>
      <c r="AO67" s="82" t="str">
        <f t="shared" si="9"/>
        <v>-999</v>
      </c>
      <c r="AP67" s="82" t="str">
        <f t="shared" si="6"/>
        <v>MISSING</v>
      </c>
    </row>
    <row r="68" spans="2:42" s="3" customFormat="1">
      <c r="B68" s="170"/>
      <c r="C68" s="35">
        <v>64</v>
      </c>
      <c r="D68" s="161"/>
      <c r="E68" s="161"/>
      <c r="F68" s="161"/>
      <c r="G68" s="161"/>
      <c r="H68" s="161"/>
      <c r="I68" s="161"/>
      <c r="J68" s="161"/>
      <c r="K68" s="161"/>
      <c r="L68" s="161"/>
      <c r="M68" s="161"/>
      <c r="N68" s="171"/>
      <c r="O68" s="171"/>
      <c r="P68" s="171"/>
      <c r="Q68" s="171"/>
      <c r="R68" s="171"/>
      <c r="S68" s="171"/>
      <c r="T68" s="159" t="str">
        <f t="shared" si="7"/>
        <v>MISSING</v>
      </c>
      <c r="U68" s="159" t="str">
        <f t="shared" si="8"/>
        <v>MISSING</v>
      </c>
      <c r="X68" s="56">
        <f t="shared" si="0"/>
        <v>-99</v>
      </c>
      <c r="Y68" s="56">
        <f t="shared" si="1"/>
        <v>-99</v>
      </c>
      <c r="Z68" s="56">
        <f t="shared" si="2"/>
        <v>-99</v>
      </c>
      <c r="AA68" s="56">
        <f t="shared" si="3"/>
        <v>-99</v>
      </c>
      <c r="AB68" s="56">
        <f t="shared" si="4"/>
        <v>-99</v>
      </c>
      <c r="AC68" s="56">
        <f t="shared" si="5"/>
        <v>-99</v>
      </c>
      <c r="AE68" s="82">
        <f>IF(D68=1, 'adjustment factor'!$D$4, IF(D68=-9,-999,IF(D68="",-999,0)))</f>
        <v>-999</v>
      </c>
      <c r="AF68" s="82">
        <f>IF(F68=1, 'adjustment factor'!$D$5, IF(F68=-9,-999,IF(F68="",-999,0)))</f>
        <v>-999</v>
      </c>
      <c r="AG68" s="82">
        <f>IF(E68=1, 'adjustment factor'!$D$6, IF(E68=-9,-999,IF(E68="",-999,0)))</f>
        <v>-999</v>
      </c>
      <c r="AH68" s="82">
        <f>IF(K68&gt;=45,'adjustment factor'!$D$7,IF(K68=-9,-1200,IF(K68="",-1200,0)))</f>
        <v>-1200</v>
      </c>
      <c r="AI68" s="82">
        <f>IF(L68=1, 'adjustment factor'!$D$8, IF(L68=-9,-999,IF(L68="",-999,0)))</f>
        <v>-999</v>
      </c>
      <c r="AJ68" s="82">
        <f>IF(AND(M68&gt;=1,M68&lt;=4),'adjustment factor'!$D$9,IF(M68=-9,-999,IF(M68=98,-999,IF(M68=99,-999,IF(M68="",-999,0)))))</f>
        <v>-999</v>
      </c>
      <c r="AK68" s="82">
        <f>IF(H68=1, 'adjustment factor'!$D$10, IF(H68=-9,-999,IF(H68="",-999,0)))</f>
        <v>-999</v>
      </c>
      <c r="AL68" s="82">
        <f>IF(G68=1, 'adjustment factor'!$D$11, IF(G68=-9,-999,IF(G68="",-999,0)))</f>
        <v>-999</v>
      </c>
      <c r="AM68" s="82">
        <f>IF(I68=1, 'adjustment factor'!$D$12, IF(I68=-9,-999,IF(I68="",-999,0)))</f>
        <v>-999</v>
      </c>
      <c r="AN68" s="82">
        <f>IF(J68=1, 'adjustment factor'!$D$13, IF(J68=-9,-999,IF(J68="",-999,0)))</f>
        <v>-999</v>
      </c>
      <c r="AO68" s="82" t="str">
        <f t="shared" si="9"/>
        <v>-999</v>
      </c>
      <c r="AP68" s="82" t="str">
        <f t="shared" si="6"/>
        <v>MISSING</v>
      </c>
    </row>
    <row r="69" spans="2:42" s="3" customFormat="1">
      <c r="B69" s="170"/>
      <c r="C69" s="35">
        <v>65</v>
      </c>
      <c r="D69" s="161"/>
      <c r="E69" s="161"/>
      <c r="F69" s="161"/>
      <c r="G69" s="161"/>
      <c r="H69" s="161"/>
      <c r="I69" s="161"/>
      <c r="J69" s="161"/>
      <c r="K69" s="161"/>
      <c r="L69" s="161"/>
      <c r="M69" s="161"/>
      <c r="N69" s="171"/>
      <c r="O69" s="171"/>
      <c r="P69" s="171"/>
      <c r="Q69" s="171"/>
      <c r="R69" s="171"/>
      <c r="S69" s="171"/>
      <c r="T69" s="159" t="str">
        <f t="shared" ref="T69:T132" si="10">IF(SUM(X69:AC69)&gt;-0.01, SUM(X69:AC69), "MISSING")</f>
        <v>MISSING</v>
      </c>
      <c r="U69" s="159" t="str">
        <f t="shared" ref="U69:U132" si="11">IF(AP69="MISSING","MISSING", 3.88+0.604*T69+0.055*(T69^2)-AP69)</f>
        <v>MISSING</v>
      </c>
      <c r="X69" s="56">
        <f t="shared" ref="X69:X132" si="12">IF(N69&gt;0,((N69-3)*-1),-99)</f>
        <v>-99</v>
      </c>
      <c r="Y69" s="56">
        <f t="shared" ref="Y69:Y132" si="13">IF(O69&gt;0,((O69-3)*-1),-99)</f>
        <v>-99</v>
      </c>
      <c r="Z69" s="56">
        <f t="shared" ref="Z69:Z132" si="14">IF(P69&gt;0,((P69-3)*-1),-99)</f>
        <v>-99</v>
      </c>
      <c r="AA69" s="56">
        <f t="shared" ref="AA69:AA132" si="15">IF(Q69&gt;0,((Q69-3)*-1),-99)</f>
        <v>-99</v>
      </c>
      <c r="AB69" s="56">
        <f t="shared" ref="AB69:AB132" si="16">IF(R69&gt;0,((R69-3)*-1),-99)</f>
        <v>-99</v>
      </c>
      <c r="AC69" s="56">
        <f t="shared" ref="AC69:AC132" si="17">IF(S69&gt;0,((S69-3)*-1),-99)</f>
        <v>-99</v>
      </c>
      <c r="AE69" s="82">
        <f>IF(D69=1, 'adjustment factor'!$D$4, IF(D69=-9,-999,IF(D69="",-999,0)))</f>
        <v>-999</v>
      </c>
      <c r="AF69" s="82">
        <f>IF(F69=1, 'adjustment factor'!$D$5, IF(F69=-9,-999,IF(F69="",-999,0)))</f>
        <v>-999</v>
      </c>
      <c r="AG69" s="82">
        <f>IF(E69=1, 'adjustment factor'!$D$6, IF(E69=-9,-999,IF(E69="",-999,0)))</f>
        <v>-999</v>
      </c>
      <c r="AH69" s="82">
        <f>IF(K69&gt;=45,'adjustment factor'!$D$7,IF(K69=-9,-1200,IF(K69="",-1200,0)))</f>
        <v>-1200</v>
      </c>
      <c r="AI69" s="82">
        <f>IF(L69=1, 'adjustment factor'!$D$8, IF(L69=-9,-999,IF(L69="",-999,0)))</f>
        <v>-999</v>
      </c>
      <c r="AJ69" s="82">
        <f>IF(AND(M69&gt;=1,M69&lt;=4),'adjustment factor'!$D$9,IF(M69=-9,-999,IF(M69=98,-999,IF(M69=99,-999,IF(M69="",-999,0)))))</f>
        <v>-999</v>
      </c>
      <c r="AK69" s="82">
        <f>IF(H69=1, 'adjustment factor'!$D$10, IF(H69=-9,-999,IF(H69="",-999,0)))</f>
        <v>-999</v>
      </c>
      <c r="AL69" s="82">
        <f>IF(G69=1, 'adjustment factor'!$D$11, IF(G69=-9,-999,IF(G69="",-999,0)))</f>
        <v>-999</v>
      </c>
      <c r="AM69" s="82">
        <f>IF(I69=1, 'adjustment factor'!$D$12, IF(I69=-9,-999,IF(I69="",-999,0)))</f>
        <v>-999</v>
      </c>
      <c r="AN69" s="82">
        <f>IF(J69=1, 'adjustment factor'!$D$13, IF(J69=-9,-999,IF(J69="",-999,0)))</f>
        <v>-999</v>
      </c>
      <c r="AO69" s="82" t="str">
        <f t="shared" si="9"/>
        <v>-999</v>
      </c>
      <c r="AP69" s="82" t="str">
        <f t="shared" si="6"/>
        <v>MISSING</v>
      </c>
    </row>
    <row r="70" spans="2:42" s="3" customFormat="1">
      <c r="B70" s="170"/>
      <c r="C70" s="35">
        <v>66</v>
      </c>
      <c r="D70" s="161"/>
      <c r="E70" s="161"/>
      <c r="F70" s="161"/>
      <c r="G70" s="161"/>
      <c r="H70" s="161"/>
      <c r="I70" s="161"/>
      <c r="J70" s="161"/>
      <c r="K70" s="161"/>
      <c r="L70" s="161"/>
      <c r="M70" s="161"/>
      <c r="N70" s="171"/>
      <c r="O70" s="171"/>
      <c r="P70" s="171"/>
      <c r="Q70" s="171"/>
      <c r="R70" s="171"/>
      <c r="S70" s="171"/>
      <c r="T70" s="159" t="str">
        <f t="shared" si="10"/>
        <v>MISSING</v>
      </c>
      <c r="U70" s="159" t="str">
        <f t="shared" si="11"/>
        <v>MISSING</v>
      </c>
      <c r="X70" s="56">
        <f t="shared" si="12"/>
        <v>-99</v>
      </c>
      <c r="Y70" s="56">
        <f t="shared" si="13"/>
        <v>-99</v>
      </c>
      <c r="Z70" s="56">
        <f t="shared" si="14"/>
        <v>-99</v>
      </c>
      <c r="AA70" s="56">
        <f t="shared" si="15"/>
        <v>-99</v>
      </c>
      <c r="AB70" s="56">
        <f t="shared" si="16"/>
        <v>-99</v>
      </c>
      <c r="AC70" s="56">
        <f t="shared" si="17"/>
        <v>-99</v>
      </c>
      <c r="AE70" s="82">
        <f>IF(D70=1, 'adjustment factor'!$D$4, IF(D70=-9,-999,IF(D70="",-999,0)))</f>
        <v>-999</v>
      </c>
      <c r="AF70" s="82">
        <f>IF(F70=1, 'adjustment factor'!$D$5, IF(F70=-9,-999,IF(F70="",-999,0)))</f>
        <v>-999</v>
      </c>
      <c r="AG70" s="82">
        <f>IF(E70=1, 'adjustment factor'!$D$6, IF(E70=-9,-999,IF(E70="",-999,0)))</f>
        <v>-999</v>
      </c>
      <c r="AH70" s="82">
        <f>IF(K70&gt;=45,'adjustment factor'!$D$7,IF(K70=-9,-1200,IF(K70="",-1200,0)))</f>
        <v>-1200</v>
      </c>
      <c r="AI70" s="82">
        <f>IF(L70=1, 'adjustment factor'!$D$8, IF(L70=-9,-999,IF(L70="",-999,0)))</f>
        <v>-999</v>
      </c>
      <c r="AJ70" s="82">
        <f>IF(AND(M70&gt;=1,M70&lt;=4),'adjustment factor'!$D$9,IF(M70=-9,-999,IF(M70=98,-999,IF(M70=99,-999,IF(M70="",-999,0)))))</f>
        <v>-999</v>
      </c>
      <c r="AK70" s="82">
        <f>IF(H70=1, 'adjustment factor'!$D$10, IF(H70=-9,-999,IF(H70="",-999,0)))</f>
        <v>-999</v>
      </c>
      <c r="AL70" s="82">
        <f>IF(G70=1, 'adjustment factor'!$D$11, IF(G70=-9,-999,IF(G70="",-999,0)))</f>
        <v>-999</v>
      </c>
      <c r="AM70" s="82">
        <f>IF(I70=1, 'adjustment factor'!$D$12, IF(I70=-9,-999,IF(I70="",-999,0)))</f>
        <v>-999</v>
      </c>
      <c r="AN70" s="82">
        <f>IF(J70=1, 'adjustment factor'!$D$13, IF(J70=-9,-999,IF(J70="",-999,0)))</f>
        <v>-999</v>
      </c>
      <c r="AO70" s="82" t="str">
        <f t="shared" ref="AO70:AO133" si="18">IF(-AE70-AF70-AG70-AH70+AI70+AJ70-AK70-AL70-AM70-AN70&lt;3, -AE70-AF70-AG70-AH70+AI70+AJ70-AK70-AL70-AM70-AN70, "-999")</f>
        <v>-999</v>
      </c>
      <c r="AP70" s="82" t="str">
        <f t="shared" ref="AP70:AP133" si="19">IF(AND(SUM(AE70:AN70)&gt;-1, (SUM(X70:AC70)&gt;-1)), 14.353-AE70-AF70-AG70-AH70+AI70+AJ70-AK70-AL70-AM70-AN70, "MISSING")</f>
        <v>MISSING</v>
      </c>
    </row>
    <row r="71" spans="2:42" s="3" customFormat="1">
      <c r="B71" s="170"/>
      <c r="C71" s="35">
        <v>67</v>
      </c>
      <c r="D71" s="161"/>
      <c r="E71" s="161"/>
      <c r="F71" s="161"/>
      <c r="G71" s="161"/>
      <c r="H71" s="161"/>
      <c r="I71" s="161"/>
      <c r="J71" s="161"/>
      <c r="K71" s="161"/>
      <c r="L71" s="161"/>
      <c r="M71" s="161"/>
      <c r="N71" s="171"/>
      <c r="O71" s="171"/>
      <c r="P71" s="171"/>
      <c r="Q71" s="171"/>
      <c r="R71" s="171"/>
      <c r="S71" s="171"/>
      <c r="T71" s="159" t="str">
        <f t="shared" si="10"/>
        <v>MISSING</v>
      </c>
      <c r="U71" s="159" t="str">
        <f t="shared" si="11"/>
        <v>MISSING</v>
      </c>
      <c r="X71" s="56">
        <f t="shared" si="12"/>
        <v>-99</v>
      </c>
      <c r="Y71" s="56">
        <f t="shared" si="13"/>
        <v>-99</v>
      </c>
      <c r="Z71" s="56">
        <f t="shared" si="14"/>
        <v>-99</v>
      </c>
      <c r="AA71" s="56">
        <f t="shared" si="15"/>
        <v>-99</v>
      </c>
      <c r="AB71" s="56">
        <f t="shared" si="16"/>
        <v>-99</v>
      </c>
      <c r="AC71" s="56">
        <f t="shared" si="17"/>
        <v>-99</v>
      </c>
      <c r="AE71" s="82">
        <f>IF(D71=1, 'adjustment factor'!$D$4, IF(D71=-9,-999,IF(D71="",-999,0)))</f>
        <v>-999</v>
      </c>
      <c r="AF71" s="82">
        <f>IF(F71=1, 'adjustment factor'!$D$5, IF(F71=-9,-999,IF(F71="",-999,0)))</f>
        <v>-999</v>
      </c>
      <c r="AG71" s="82">
        <f>IF(E71=1, 'adjustment factor'!$D$6, IF(E71=-9,-999,IF(E71="",-999,0)))</f>
        <v>-999</v>
      </c>
      <c r="AH71" s="82">
        <f>IF(K71&gt;=45,'adjustment factor'!$D$7,IF(K71=-9,-1200,IF(K71="",-1200,0)))</f>
        <v>-1200</v>
      </c>
      <c r="AI71" s="82">
        <f>IF(L71=1, 'adjustment factor'!$D$8, IF(L71=-9,-999,IF(L71="",-999,0)))</f>
        <v>-999</v>
      </c>
      <c r="AJ71" s="82">
        <f>IF(AND(M71&gt;=1,M71&lt;=4),'adjustment factor'!$D$9,IF(M71=-9,-999,IF(M71=98,-999,IF(M71=99,-999,IF(M71="",-999,0)))))</f>
        <v>-999</v>
      </c>
      <c r="AK71" s="82">
        <f>IF(H71=1, 'adjustment factor'!$D$10, IF(H71=-9,-999,IF(H71="",-999,0)))</f>
        <v>-999</v>
      </c>
      <c r="AL71" s="82">
        <f>IF(G71=1, 'adjustment factor'!$D$11, IF(G71=-9,-999,IF(G71="",-999,0)))</f>
        <v>-999</v>
      </c>
      <c r="AM71" s="82">
        <f>IF(I71=1, 'adjustment factor'!$D$12, IF(I71=-9,-999,IF(I71="",-999,0)))</f>
        <v>-999</v>
      </c>
      <c r="AN71" s="82">
        <f>IF(J71=1, 'adjustment factor'!$D$13, IF(J71=-9,-999,IF(J71="",-999,0)))</f>
        <v>-999</v>
      </c>
      <c r="AO71" s="82" t="str">
        <f t="shared" si="18"/>
        <v>-999</v>
      </c>
      <c r="AP71" s="82" t="str">
        <f t="shared" si="19"/>
        <v>MISSING</v>
      </c>
    </row>
    <row r="72" spans="2:42" s="3" customFormat="1">
      <c r="B72" s="170"/>
      <c r="C72" s="35">
        <v>68</v>
      </c>
      <c r="D72" s="161"/>
      <c r="E72" s="161"/>
      <c r="F72" s="161"/>
      <c r="G72" s="161"/>
      <c r="H72" s="161"/>
      <c r="I72" s="161"/>
      <c r="J72" s="161"/>
      <c r="K72" s="161"/>
      <c r="L72" s="161"/>
      <c r="M72" s="161"/>
      <c r="N72" s="171"/>
      <c r="O72" s="171"/>
      <c r="P72" s="171"/>
      <c r="Q72" s="171"/>
      <c r="R72" s="171"/>
      <c r="S72" s="171"/>
      <c r="T72" s="159" t="str">
        <f t="shared" si="10"/>
        <v>MISSING</v>
      </c>
      <c r="U72" s="159" t="str">
        <f t="shared" si="11"/>
        <v>MISSING</v>
      </c>
      <c r="X72" s="56">
        <f t="shared" si="12"/>
        <v>-99</v>
      </c>
      <c r="Y72" s="56">
        <f t="shared" si="13"/>
        <v>-99</v>
      </c>
      <c r="Z72" s="56">
        <f t="shared" si="14"/>
        <v>-99</v>
      </c>
      <c r="AA72" s="56">
        <f t="shared" si="15"/>
        <v>-99</v>
      </c>
      <c r="AB72" s="56">
        <f t="shared" si="16"/>
        <v>-99</v>
      </c>
      <c r="AC72" s="56">
        <f t="shared" si="17"/>
        <v>-99</v>
      </c>
      <c r="AE72" s="82">
        <f>IF(D72=1, 'adjustment factor'!$D$4, IF(D72=-9,-999,IF(D72="",-999,0)))</f>
        <v>-999</v>
      </c>
      <c r="AF72" s="82">
        <f>IF(F72=1, 'adjustment factor'!$D$5, IF(F72=-9,-999,IF(F72="",-999,0)))</f>
        <v>-999</v>
      </c>
      <c r="AG72" s="82">
        <f>IF(E72=1, 'adjustment factor'!$D$6, IF(E72=-9,-999,IF(E72="",-999,0)))</f>
        <v>-999</v>
      </c>
      <c r="AH72" s="82">
        <f>IF(K72&gt;=45,'adjustment factor'!$D$7,IF(K72=-9,-1200,IF(K72="",-1200,0)))</f>
        <v>-1200</v>
      </c>
      <c r="AI72" s="82">
        <f>IF(L72=1, 'adjustment factor'!$D$8, IF(L72=-9,-999,IF(L72="",-999,0)))</f>
        <v>-999</v>
      </c>
      <c r="AJ72" s="82">
        <f>IF(AND(M72&gt;=1,M72&lt;=4),'adjustment factor'!$D$9,IF(M72=-9,-999,IF(M72=98,-999,IF(M72=99,-999,IF(M72="",-999,0)))))</f>
        <v>-999</v>
      </c>
      <c r="AK72" s="82">
        <f>IF(H72=1, 'adjustment factor'!$D$10, IF(H72=-9,-999,IF(H72="",-999,0)))</f>
        <v>-999</v>
      </c>
      <c r="AL72" s="82">
        <f>IF(G72=1, 'adjustment factor'!$D$11, IF(G72=-9,-999,IF(G72="",-999,0)))</f>
        <v>-999</v>
      </c>
      <c r="AM72" s="82">
        <f>IF(I72=1, 'adjustment factor'!$D$12, IF(I72=-9,-999,IF(I72="",-999,0)))</f>
        <v>-999</v>
      </c>
      <c r="AN72" s="82">
        <f>IF(J72=1, 'adjustment factor'!$D$13, IF(J72=-9,-999,IF(J72="",-999,0)))</f>
        <v>-999</v>
      </c>
      <c r="AO72" s="82" t="str">
        <f t="shared" si="18"/>
        <v>-999</v>
      </c>
      <c r="AP72" s="82" t="str">
        <f t="shared" si="19"/>
        <v>MISSING</v>
      </c>
    </row>
    <row r="73" spans="2:42" s="3" customFormat="1">
      <c r="B73" s="170"/>
      <c r="C73" s="35">
        <v>69</v>
      </c>
      <c r="D73" s="161"/>
      <c r="E73" s="161"/>
      <c r="F73" s="161"/>
      <c r="G73" s="161"/>
      <c r="H73" s="161"/>
      <c r="I73" s="161"/>
      <c r="J73" s="161"/>
      <c r="K73" s="161"/>
      <c r="L73" s="161"/>
      <c r="M73" s="161"/>
      <c r="N73" s="171"/>
      <c r="O73" s="171"/>
      <c r="P73" s="171"/>
      <c r="Q73" s="171"/>
      <c r="R73" s="171"/>
      <c r="S73" s="171"/>
      <c r="T73" s="159" t="str">
        <f t="shared" si="10"/>
        <v>MISSING</v>
      </c>
      <c r="U73" s="159" t="str">
        <f t="shared" si="11"/>
        <v>MISSING</v>
      </c>
      <c r="X73" s="56">
        <f t="shared" si="12"/>
        <v>-99</v>
      </c>
      <c r="Y73" s="56">
        <f t="shared" si="13"/>
        <v>-99</v>
      </c>
      <c r="Z73" s="56">
        <f t="shared" si="14"/>
        <v>-99</v>
      </c>
      <c r="AA73" s="56">
        <f t="shared" si="15"/>
        <v>-99</v>
      </c>
      <c r="AB73" s="56">
        <f t="shared" si="16"/>
        <v>-99</v>
      </c>
      <c r="AC73" s="56">
        <f t="shared" si="17"/>
        <v>-99</v>
      </c>
      <c r="AE73" s="82">
        <f>IF(D73=1, 'adjustment factor'!$D$4, IF(D73=-9,-999,IF(D73="",-999,0)))</f>
        <v>-999</v>
      </c>
      <c r="AF73" s="82">
        <f>IF(F73=1, 'adjustment factor'!$D$5, IF(F73=-9,-999,IF(F73="",-999,0)))</f>
        <v>-999</v>
      </c>
      <c r="AG73" s="82">
        <f>IF(E73=1, 'adjustment factor'!$D$6, IF(E73=-9,-999,IF(E73="",-999,0)))</f>
        <v>-999</v>
      </c>
      <c r="AH73" s="82">
        <f>IF(K73&gt;=45,'adjustment factor'!$D$7,IF(K73=-9,-1200,IF(K73="",-1200,0)))</f>
        <v>-1200</v>
      </c>
      <c r="AI73" s="82">
        <f>IF(L73=1, 'adjustment factor'!$D$8, IF(L73=-9,-999,IF(L73="",-999,0)))</f>
        <v>-999</v>
      </c>
      <c r="AJ73" s="82">
        <f>IF(AND(M73&gt;=1,M73&lt;=4),'adjustment factor'!$D$9,IF(M73=-9,-999,IF(M73=98,-999,IF(M73=99,-999,IF(M73="",-999,0)))))</f>
        <v>-999</v>
      </c>
      <c r="AK73" s="82">
        <f>IF(H73=1, 'adjustment factor'!$D$10, IF(H73=-9,-999,IF(H73="",-999,0)))</f>
        <v>-999</v>
      </c>
      <c r="AL73" s="82">
        <f>IF(G73=1, 'adjustment factor'!$D$11, IF(G73=-9,-999,IF(G73="",-999,0)))</f>
        <v>-999</v>
      </c>
      <c r="AM73" s="82">
        <f>IF(I73=1, 'adjustment factor'!$D$12, IF(I73=-9,-999,IF(I73="",-999,0)))</f>
        <v>-999</v>
      </c>
      <c r="AN73" s="82">
        <f>IF(J73=1, 'adjustment factor'!$D$13, IF(J73=-9,-999,IF(J73="",-999,0)))</f>
        <v>-999</v>
      </c>
      <c r="AO73" s="82" t="str">
        <f t="shared" si="18"/>
        <v>-999</v>
      </c>
      <c r="AP73" s="82" t="str">
        <f t="shared" si="19"/>
        <v>MISSING</v>
      </c>
    </row>
    <row r="74" spans="2:42" s="3" customFormat="1">
      <c r="B74" s="170"/>
      <c r="C74" s="35">
        <v>70</v>
      </c>
      <c r="D74" s="161"/>
      <c r="E74" s="161"/>
      <c r="F74" s="161"/>
      <c r="G74" s="161"/>
      <c r="H74" s="161"/>
      <c r="I74" s="161"/>
      <c r="J74" s="161"/>
      <c r="K74" s="161"/>
      <c r="L74" s="161"/>
      <c r="M74" s="161"/>
      <c r="N74" s="171"/>
      <c r="O74" s="171"/>
      <c r="P74" s="171"/>
      <c r="Q74" s="171"/>
      <c r="R74" s="171"/>
      <c r="S74" s="171"/>
      <c r="T74" s="159" t="str">
        <f t="shared" si="10"/>
        <v>MISSING</v>
      </c>
      <c r="U74" s="159" t="str">
        <f t="shared" si="11"/>
        <v>MISSING</v>
      </c>
      <c r="X74" s="56">
        <f t="shared" si="12"/>
        <v>-99</v>
      </c>
      <c r="Y74" s="56">
        <f t="shared" si="13"/>
        <v>-99</v>
      </c>
      <c r="Z74" s="56">
        <f t="shared" si="14"/>
        <v>-99</v>
      </c>
      <c r="AA74" s="56">
        <f t="shared" si="15"/>
        <v>-99</v>
      </c>
      <c r="AB74" s="56">
        <f t="shared" si="16"/>
        <v>-99</v>
      </c>
      <c r="AC74" s="56">
        <f t="shared" si="17"/>
        <v>-99</v>
      </c>
      <c r="AE74" s="82">
        <f>IF(D74=1, 'adjustment factor'!$D$4, IF(D74=-9,-999,IF(D74="",-999,0)))</f>
        <v>-999</v>
      </c>
      <c r="AF74" s="82">
        <f>IF(F74=1, 'adjustment factor'!$D$5, IF(F74=-9,-999,IF(F74="",-999,0)))</f>
        <v>-999</v>
      </c>
      <c r="AG74" s="82">
        <f>IF(E74=1, 'adjustment factor'!$D$6, IF(E74=-9,-999,IF(E74="",-999,0)))</f>
        <v>-999</v>
      </c>
      <c r="AH74" s="82">
        <f>IF(K74&gt;=45,'adjustment factor'!$D$7,IF(K74=-9,-1200,IF(K74="",-1200,0)))</f>
        <v>-1200</v>
      </c>
      <c r="AI74" s="82">
        <f>IF(L74=1, 'adjustment factor'!$D$8, IF(L74=-9,-999,IF(L74="",-999,0)))</f>
        <v>-999</v>
      </c>
      <c r="AJ74" s="82">
        <f>IF(AND(M74&gt;=1,M74&lt;=4),'adjustment factor'!$D$9,IF(M74=-9,-999,IF(M74=98,-999,IF(M74=99,-999,IF(M74="",-999,0)))))</f>
        <v>-999</v>
      </c>
      <c r="AK74" s="82">
        <f>IF(H74=1, 'adjustment factor'!$D$10, IF(H74=-9,-999,IF(H74="",-999,0)))</f>
        <v>-999</v>
      </c>
      <c r="AL74" s="82">
        <f>IF(G74=1, 'adjustment factor'!$D$11, IF(G74=-9,-999,IF(G74="",-999,0)))</f>
        <v>-999</v>
      </c>
      <c r="AM74" s="82">
        <f>IF(I74=1, 'adjustment factor'!$D$12, IF(I74=-9,-999,IF(I74="",-999,0)))</f>
        <v>-999</v>
      </c>
      <c r="AN74" s="82">
        <f>IF(J74=1, 'adjustment factor'!$D$13, IF(J74=-9,-999,IF(J74="",-999,0)))</f>
        <v>-999</v>
      </c>
      <c r="AO74" s="82" t="str">
        <f t="shared" si="18"/>
        <v>-999</v>
      </c>
      <c r="AP74" s="82" t="str">
        <f t="shared" si="19"/>
        <v>MISSING</v>
      </c>
    </row>
    <row r="75" spans="2:42" s="3" customFormat="1">
      <c r="B75" s="170"/>
      <c r="C75" s="35">
        <v>71</v>
      </c>
      <c r="D75" s="161"/>
      <c r="E75" s="161"/>
      <c r="F75" s="161"/>
      <c r="G75" s="161"/>
      <c r="H75" s="161"/>
      <c r="I75" s="161"/>
      <c r="J75" s="161"/>
      <c r="K75" s="161"/>
      <c r="L75" s="161"/>
      <c r="M75" s="161"/>
      <c r="N75" s="171"/>
      <c r="O75" s="171"/>
      <c r="P75" s="171"/>
      <c r="Q75" s="171"/>
      <c r="R75" s="171"/>
      <c r="S75" s="171"/>
      <c r="T75" s="159" t="str">
        <f t="shared" si="10"/>
        <v>MISSING</v>
      </c>
      <c r="U75" s="159" t="str">
        <f t="shared" si="11"/>
        <v>MISSING</v>
      </c>
      <c r="X75" s="56">
        <f t="shared" si="12"/>
        <v>-99</v>
      </c>
      <c r="Y75" s="56">
        <f t="shared" si="13"/>
        <v>-99</v>
      </c>
      <c r="Z75" s="56">
        <f t="shared" si="14"/>
        <v>-99</v>
      </c>
      <c r="AA75" s="56">
        <f t="shared" si="15"/>
        <v>-99</v>
      </c>
      <c r="AB75" s="56">
        <f t="shared" si="16"/>
        <v>-99</v>
      </c>
      <c r="AC75" s="56">
        <f t="shared" si="17"/>
        <v>-99</v>
      </c>
      <c r="AE75" s="82">
        <f>IF(D75=1, 'adjustment factor'!$D$4, IF(D75=-9,-999,IF(D75="",-999,0)))</f>
        <v>-999</v>
      </c>
      <c r="AF75" s="82">
        <f>IF(F75=1, 'adjustment factor'!$D$5, IF(F75=-9,-999,IF(F75="",-999,0)))</f>
        <v>-999</v>
      </c>
      <c r="AG75" s="82">
        <f>IF(E75=1, 'adjustment factor'!$D$6, IF(E75=-9,-999,IF(E75="",-999,0)))</f>
        <v>-999</v>
      </c>
      <c r="AH75" s="82">
        <f>IF(K75&gt;=45,'adjustment factor'!$D$7,IF(K75=-9,-1200,IF(K75="",-1200,0)))</f>
        <v>-1200</v>
      </c>
      <c r="AI75" s="82">
        <f>IF(L75=1, 'adjustment factor'!$D$8, IF(L75=-9,-999,IF(L75="",-999,0)))</f>
        <v>-999</v>
      </c>
      <c r="AJ75" s="82">
        <f>IF(AND(M75&gt;=1,M75&lt;=4),'adjustment factor'!$D$9,IF(M75=-9,-999,IF(M75=98,-999,IF(M75=99,-999,IF(M75="",-999,0)))))</f>
        <v>-999</v>
      </c>
      <c r="AK75" s="82">
        <f>IF(H75=1, 'adjustment factor'!$D$10, IF(H75=-9,-999,IF(H75="",-999,0)))</f>
        <v>-999</v>
      </c>
      <c r="AL75" s="82">
        <f>IF(G75=1, 'adjustment factor'!$D$11, IF(G75=-9,-999,IF(G75="",-999,0)))</f>
        <v>-999</v>
      </c>
      <c r="AM75" s="82">
        <f>IF(I75=1, 'adjustment factor'!$D$12, IF(I75=-9,-999,IF(I75="",-999,0)))</f>
        <v>-999</v>
      </c>
      <c r="AN75" s="82">
        <f>IF(J75=1, 'adjustment factor'!$D$13, IF(J75=-9,-999,IF(J75="",-999,0)))</f>
        <v>-999</v>
      </c>
      <c r="AO75" s="82" t="str">
        <f t="shared" si="18"/>
        <v>-999</v>
      </c>
      <c r="AP75" s="82" t="str">
        <f t="shared" si="19"/>
        <v>MISSING</v>
      </c>
    </row>
    <row r="76" spans="2:42" s="3" customFormat="1">
      <c r="B76" s="170"/>
      <c r="C76" s="35">
        <v>72</v>
      </c>
      <c r="D76" s="161"/>
      <c r="E76" s="161"/>
      <c r="F76" s="161"/>
      <c r="G76" s="161"/>
      <c r="H76" s="161"/>
      <c r="I76" s="161"/>
      <c r="J76" s="161"/>
      <c r="K76" s="161"/>
      <c r="L76" s="161"/>
      <c r="M76" s="161"/>
      <c r="N76" s="171"/>
      <c r="O76" s="171"/>
      <c r="P76" s="171"/>
      <c r="Q76" s="171"/>
      <c r="R76" s="171"/>
      <c r="S76" s="171"/>
      <c r="T76" s="159" t="str">
        <f t="shared" si="10"/>
        <v>MISSING</v>
      </c>
      <c r="U76" s="159" t="str">
        <f t="shared" si="11"/>
        <v>MISSING</v>
      </c>
      <c r="X76" s="56">
        <f t="shared" si="12"/>
        <v>-99</v>
      </c>
      <c r="Y76" s="56">
        <f t="shared" si="13"/>
        <v>-99</v>
      </c>
      <c r="Z76" s="56">
        <f t="shared" si="14"/>
        <v>-99</v>
      </c>
      <c r="AA76" s="56">
        <f t="shared" si="15"/>
        <v>-99</v>
      </c>
      <c r="AB76" s="56">
        <f t="shared" si="16"/>
        <v>-99</v>
      </c>
      <c r="AC76" s="56">
        <f t="shared" si="17"/>
        <v>-99</v>
      </c>
      <c r="AE76" s="82">
        <f>IF(D76=1, 'adjustment factor'!$D$4, IF(D76=-9,-999,IF(D76="",-999,0)))</f>
        <v>-999</v>
      </c>
      <c r="AF76" s="82">
        <f>IF(F76=1, 'adjustment factor'!$D$5, IF(F76=-9,-999,IF(F76="",-999,0)))</f>
        <v>-999</v>
      </c>
      <c r="AG76" s="82">
        <f>IF(E76=1, 'adjustment factor'!$D$6, IF(E76=-9,-999,IF(E76="",-999,0)))</f>
        <v>-999</v>
      </c>
      <c r="AH76" s="82">
        <f>IF(K76&gt;=45,'adjustment factor'!$D$7,IF(K76=-9,-1200,IF(K76="",-1200,0)))</f>
        <v>-1200</v>
      </c>
      <c r="AI76" s="82">
        <f>IF(L76=1, 'adjustment factor'!$D$8, IF(L76=-9,-999,IF(L76="",-999,0)))</f>
        <v>-999</v>
      </c>
      <c r="AJ76" s="82">
        <f>IF(AND(M76&gt;=1,M76&lt;=4),'adjustment factor'!$D$9,IF(M76=-9,-999,IF(M76=98,-999,IF(M76=99,-999,IF(M76="",-999,0)))))</f>
        <v>-999</v>
      </c>
      <c r="AK76" s="82">
        <f>IF(H76=1, 'adjustment factor'!$D$10, IF(H76=-9,-999,IF(H76="",-999,0)))</f>
        <v>-999</v>
      </c>
      <c r="AL76" s="82">
        <f>IF(G76=1, 'adjustment factor'!$D$11, IF(G76=-9,-999,IF(G76="",-999,0)))</f>
        <v>-999</v>
      </c>
      <c r="AM76" s="82">
        <f>IF(I76=1, 'adjustment factor'!$D$12, IF(I76=-9,-999,IF(I76="",-999,0)))</f>
        <v>-999</v>
      </c>
      <c r="AN76" s="82">
        <f>IF(J76=1, 'adjustment factor'!$D$13, IF(J76=-9,-999,IF(J76="",-999,0)))</f>
        <v>-999</v>
      </c>
      <c r="AO76" s="82" t="str">
        <f t="shared" si="18"/>
        <v>-999</v>
      </c>
      <c r="AP76" s="82" t="str">
        <f t="shared" si="19"/>
        <v>MISSING</v>
      </c>
    </row>
    <row r="77" spans="2:42" s="3" customFormat="1">
      <c r="B77" s="170"/>
      <c r="C77" s="35">
        <v>73</v>
      </c>
      <c r="D77" s="161"/>
      <c r="E77" s="161"/>
      <c r="F77" s="161"/>
      <c r="G77" s="161"/>
      <c r="H77" s="161"/>
      <c r="I77" s="161"/>
      <c r="J77" s="161"/>
      <c r="K77" s="161"/>
      <c r="L77" s="161"/>
      <c r="M77" s="161"/>
      <c r="N77" s="171"/>
      <c r="O77" s="171"/>
      <c r="P77" s="171"/>
      <c r="Q77" s="171"/>
      <c r="R77" s="171"/>
      <c r="S77" s="171"/>
      <c r="T77" s="159" t="str">
        <f t="shared" si="10"/>
        <v>MISSING</v>
      </c>
      <c r="U77" s="159" t="str">
        <f t="shared" si="11"/>
        <v>MISSING</v>
      </c>
      <c r="X77" s="56">
        <f t="shared" si="12"/>
        <v>-99</v>
      </c>
      <c r="Y77" s="56">
        <f t="shared" si="13"/>
        <v>-99</v>
      </c>
      <c r="Z77" s="56">
        <f t="shared" si="14"/>
        <v>-99</v>
      </c>
      <c r="AA77" s="56">
        <f t="shared" si="15"/>
        <v>-99</v>
      </c>
      <c r="AB77" s="56">
        <f t="shared" si="16"/>
        <v>-99</v>
      </c>
      <c r="AC77" s="56">
        <f t="shared" si="17"/>
        <v>-99</v>
      </c>
      <c r="AE77" s="82">
        <f>IF(D77=1, 'adjustment factor'!$D$4, IF(D77=-9,-999,IF(D77="",-999,0)))</f>
        <v>-999</v>
      </c>
      <c r="AF77" s="82">
        <f>IF(F77=1, 'adjustment factor'!$D$5, IF(F77=-9,-999,IF(F77="",-999,0)))</f>
        <v>-999</v>
      </c>
      <c r="AG77" s="82">
        <f>IF(E77=1, 'adjustment factor'!$D$6, IF(E77=-9,-999,IF(E77="",-999,0)))</f>
        <v>-999</v>
      </c>
      <c r="AH77" s="82">
        <f>IF(K77&gt;=45,'adjustment factor'!$D$7,IF(K77=-9,-1200,IF(K77="",-1200,0)))</f>
        <v>-1200</v>
      </c>
      <c r="AI77" s="82">
        <f>IF(L77=1, 'adjustment factor'!$D$8, IF(L77=-9,-999,IF(L77="",-999,0)))</f>
        <v>-999</v>
      </c>
      <c r="AJ77" s="82">
        <f>IF(AND(M77&gt;=1,M77&lt;=4),'adjustment factor'!$D$9,IF(M77=-9,-999,IF(M77=98,-999,IF(M77=99,-999,IF(M77="",-999,0)))))</f>
        <v>-999</v>
      </c>
      <c r="AK77" s="82">
        <f>IF(H77=1, 'adjustment factor'!$D$10, IF(H77=-9,-999,IF(H77="",-999,0)))</f>
        <v>-999</v>
      </c>
      <c r="AL77" s="82">
        <f>IF(G77=1, 'adjustment factor'!$D$11, IF(G77=-9,-999,IF(G77="",-999,0)))</f>
        <v>-999</v>
      </c>
      <c r="AM77" s="82">
        <f>IF(I77=1, 'adjustment factor'!$D$12, IF(I77=-9,-999,IF(I77="",-999,0)))</f>
        <v>-999</v>
      </c>
      <c r="AN77" s="82">
        <f>IF(J77=1, 'adjustment factor'!$D$13, IF(J77=-9,-999,IF(J77="",-999,0)))</f>
        <v>-999</v>
      </c>
      <c r="AO77" s="82" t="str">
        <f t="shared" si="18"/>
        <v>-999</v>
      </c>
      <c r="AP77" s="82" t="str">
        <f t="shared" si="19"/>
        <v>MISSING</v>
      </c>
    </row>
    <row r="78" spans="2:42" s="3" customFormat="1">
      <c r="B78" s="170"/>
      <c r="C78" s="35">
        <v>74</v>
      </c>
      <c r="D78" s="161"/>
      <c r="E78" s="161"/>
      <c r="F78" s="161"/>
      <c r="G78" s="161"/>
      <c r="H78" s="161"/>
      <c r="I78" s="161"/>
      <c r="J78" s="161"/>
      <c r="K78" s="161"/>
      <c r="L78" s="161"/>
      <c r="M78" s="161"/>
      <c r="N78" s="171"/>
      <c r="O78" s="171"/>
      <c r="P78" s="171"/>
      <c r="Q78" s="171"/>
      <c r="R78" s="171"/>
      <c r="S78" s="171"/>
      <c r="T78" s="159" t="str">
        <f t="shared" si="10"/>
        <v>MISSING</v>
      </c>
      <c r="U78" s="159" t="str">
        <f t="shared" si="11"/>
        <v>MISSING</v>
      </c>
      <c r="X78" s="56">
        <f t="shared" si="12"/>
        <v>-99</v>
      </c>
      <c r="Y78" s="56">
        <f t="shared" si="13"/>
        <v>-99</v>
      </c>
      <c r="Z78" s="56">
        <f t="shared" si="14"/>
        <v>-99</v>
      </c>
      <c r="AA78" s="56">
        <f t="shared" si="15"/>
        <v>-99</v>
      </c>
      <c r="AB78" s="56">
        <f t="shared" si="16"/>
        <v>-99</v>
      </c>
      <c r="AC78" s="56">
        <f t="shared" si="17"/>
        <v>-99</v>
      </c>
      <c r="AE78" s="82">
        <f>IF(D78=1, 'adjustment factor'!$D$4, IF(D78=-9,-999,IF(D78="",-999,0)))</f>
        <v>-999</v>
      </c>
      <c r="AF78" s="82">
        <f>IF(F78=1, 'adjustment factor'!$D$5, IF(F78=-9,-999,IF(F78="",-999,0)))</f>
        <v>-999</v>
      </c>
      <c r="AG78" s="82">
        <f>IF(E78=1, 'adjustment factor'!$D$6, IF(E78=-9,-999,IF(E78="",-999,0)))</f>
        <v>-999</v>
      </c>
      <c r="AH78" s="82">
        <f>IF(K78&gt;=45,'adjustment factor'!$D$7,IF(K78=-9,-1200,IF(K78="",-1200,0)))</f>
        <v>-1200</v>
      </c>
      <c r="AI78" s="82">
        <f>IF(L78=1, 'adjustment factor'!$D$8, IF(L78=-9,-999,IF(L78="",-999,0)))</f>
        <v>-999</v>
      </c>
      <c r="AJ78" s="82">
        <f>IF(AND(M78&gt;=1,M78&lt;=4),'adjustment factor'!$D$9,IF(M78=-9,-999,IF(M78=98,-999,IF(M78=99,-999,IF(M78="",-999,0)))))</f>
        <v>-999</v>
      </c>
      <c r="AK78" s="82">
        <f>IF(H78=1, 'adjustment factor'!$D$10, IF(H78=-9,-999,IF(H78="",-999,0)))</f>
        <v>-999</v>
      </c>
      <c r="AL78" s="82">
        <f>IF(G78=1, 'adjustment factor'!$D$11, IF(G78=-9,-999,IF(G78="",-999,0)))</f>
        <v>-999</v>
      </c>
      <c r="AM78" s="82">
        <f>IF(I78=1, 'adjustment factor'!$D$12, IF(I78=-9,-999,IF(I78="",-999,0)))</f>
        <v>-999</v>
      </c>
      <c r="AN78" s="82">
        <f>IF(J78=1, 'adjustment factor'!$D$13, IF(J78=-9,-999,IF(J78="",-999,0)))</f>
        <v>-999</v>
      </c>
      <c r="AO78" s="82" t="str">
        <f t="shared" si="18"/>
        <v>-999</v>
      </c>
      <c r="AP78" s="82" t="str">
        <f t="shared" si="19"/>
        <v>MISSING</v>
      </c>
    </row>
    <row r="79" spans="2:42" s="3" customFormat="1">
      <c r="B79" s="170"/>
      <c r="C79" s="35">
        <v>75</v>
      </c>
      <c r="D79" s="161"/>
      <c r="E79" s="161"/>
      <c r="F79" s="161"/>
      <c r="G79" s="161"/>
      <c r="H79" s="161"/>
      <c r="I79" s="161"/>
      <c r="J79" s="161"/>
      <c r="K79" s="161"/>
      <c r="L79" s="161"/>
      <c r="M79" s="161"/>
      <c r="N79" s="171"/>
      <c r="O79" s="171"/>
      <c r="P79" s="171"/>
      <c r="Q79" s="171"/>
      <c r="R79" s="171"/>
      <c r="S79" s="171"/>
      <c r="T79" s="159" t="str">
        <f t="shared" si="10"/>
        <v>MISSING</v>
      </c>
      <c r="U79" s="159" t="str">
        <f t="shared" si="11"/>
        <v>MISSING</v>
      </c>
      <c r="X79" s="56">
        <f t="shared" si="12"/>
        <v>-99</v>
      </c>
      <c r="Y79" s="56">
        <f t="shared" si="13"/>
        <v>-99</v>
      </c>
      <c r="Z79" s="56">
        <f t="shared" si="14"/>
        <v>-99</v>
      </c>
      <c r="AA79" s="56">
        <f t="shared" si="15"/>
        <v>-99</v>
      </c>
      <c r="AB79" s="56">
        <f t="shared" si="16"/>
        <v>-99</v>
      </c>
      <c r="AC79" s="56">
        <f t="shared" si="17"/>
        <v>-99</v>
      </c>
      <c r="AE79" s="82">
        <f>IF(D79=1, 'adjustment factor'!$D$4, IF(D79=-9,-999,IF(D79="",-999,0)))</f>
        <v>-999</v>
      </c>
      <c r="AF79" s="82">
        <f>IF(F79=1, 'adjustment factor'!$D$5, IF(F79=-9,-999,IF(F79="",-999,0)))</f>
        <v>-999</v>
      </c>
      <c r="AG79" s="82">
        <f>IF(E79=1, 'adjustment factor'!$D$6, IF(E79=-9,-999,IF(E79="",-999,0)))</f>
        <v>-999</v>
      </c>
      <c r="AH79" s="82">
        <f>IF(K79&gt;=45,'adjustment factor'!$D$7,IF(K79=-9,-1200,IF(K79="",-1200,0)))</f>
        <v>-1200</v>
      </c>
      <c r="AI79" s="82">
        <f>IF(L79=1, 'adjustment factor'!$D$8, IF(L79=-9,-999,IF(L79="",-999,0)))</f>
        <v>-999</v>
      </c>
      <c r="AJ79" s="82">
        <f>IF(AND(M79&gt;=1,M79&lt;=4),'adjustment factor'!$D$9,IF(M79=-9,-999,IF(M79=98,-999,IF(M79=99,-999,IF(M79="",-999,0)))))</f>
        <v>-999</v>
      </c>
      <c r="AK79" s="82">
        <f>IF(H79=1, 'adjustment factor'!$D$10, IF(H79=-9,-999,IF(H79="",-999,0)))</f>
        <v>-999</v>
      </c>
      <c r="AL79" s="82">
        <f>IF(G79=1, 'adjustment factor'!$D$11, IF(G79=-9,-999,IF(G79="",-999,0)))</f>
        <v>-999</v>
      </c>
      <c r="AM79" s="82">
        <f>IF(I79=1, 'adjustment factor'!$D$12, IF(I79=-9,-999,IF(I79="",-999,0)))</f>
        <v>-999</v>
      </c>
      <c r="AN79" s="82">
        <f>IF(J79=1, 'adjustment factor'!$D$13, IF(J79=-9,-999,IF(J79="",-999,0)))</f>
        <v>-999</v>
      </c>
      <c r="AO79" s="82" t="str">
        <f t="shared" si="18"/>
        <v>-999</v>
      </c>
      <c r="AP79" s="82" t="str">
        <f t="shared" si="19"/>
        <v>MISSING</v>
      </c>
    </row>
    <row r="80" spans="2:42" s="3" customFormat="1">
      <c r="B80" s="170"/>
      <c r="C80" s="35">
        <v>76</v>
      </c>
      <c r="D80" s="161"/>
      <c r="E80" s="161"/>
      <c r="F80" s="161"/>
      <c r="G80" s="161"/>
      <c r="H80" s="161"/>
      <c r="I80" s="161"/>
      <c r="J80" s="161"/>
      <c r="K80" s="161"/>
      <c r="L80" s="161"/>
      <c r="M80" s="161"/>
      <c r="N80" s="171"/>
      <c r="O80" s="171"/>
      <c r="P80" s="171"/>
      <c r="Q80" s="171"/>
      <c r="R80" s="171"/>
      <c r="S80" s="171"/>
      <c r="T80" s="159" t="str">
        <f t="shared" si="10"/>
        <v>MISSING</v>
      </c>
      <c r="U80" s="159" t="str">
        <f t="shared" si="11"/>
        <v>MISSING</v>
      </c>
      <c r="X80" s="56">
        <f t="shared" si="12"/>
        <v>-99</v>
      </c>
      <c r="Y80" s="56">
        <f t="shared" si="13"/>
        <v>-99</v>
      </c>
      <c r="Z80" s="56">
        <f t="shared" si="14"/>
        <v>-99</v>
      </c>
      <c r="AA80" s="56">
        <f t="shared" si="15"/>
        <v>-99</v>
      </c>
      <c r="AB80" s="56">
        <f t="shared" si="16"/>
        <v>-99</v>
      </c>
      <c r="AC80" s="56">
        <f t="shared" si="17"/>
        <v>-99</v>
      </c>
      <c r="AE80" s="82">
        <f>IF(D80=1, 'adjustment factor'!$D$4, IF(D80=-9,-999,IF(D80="",-999,0)))</f>
        <v>-999</v>
      </c>
      <c r="AF80" s="82">
        <f>IF(F80=1, 'adjustment factor'!$D$5, IF(F80=-9,-999,IF(F80="",-999,0)))</f>
        <v>-999</v>
      </c>
      <c r="AG80" s="82">
        <f>IF(E80=1, 'adjustment factor'!$D$6, IF(E80=-9,-999,IF(E80="",-999,0)))</f>
        <v>-999</v>
      </c>
      <c r="AH80" s="82">
        <f>IF(K80&gt;=45,'adjustment factor'!$D$7,IF(K80=-9,-1200,IF(K80="",-1200,0)))</f>
        <v>-1200</v>
      </c>
      <c r="AI80" s="82">
        <f>IF(L80=1, 'adjustment factor'!$D$8, IF(L80=-9,-999,IF(L80="",-999,0)))</f>
        <v>-999</v>
      </c>
      <c r="AJ80" s="82">
        <f>IF(AND(M80&gt;=1,M80&lt;=4),'adjustment factor'!$D$9,IF(M80=-9,-999,IF(M80=98,-999,IF(M80=99,-999,IF(M80="",-999,0)))))</f>
        <v>-999</v>
      </c>
      <c r="AK80" s="82">
        <f>IF(H80=1, 'adjustment factor'!$D$10, IF(H80=-9,-999,IF(H80="",-999,0)))</f>
        <v>-999</v>
      </c>
      <c r="AL80" s="82">
        <f>IF(G80=1, 'adjustment factor'!$D$11, IF(G80=-9,-999,IF(G80="",-999,0)))</f>
        <v>-999</v>
      </c>
      <c r="AM80" s="82">
        <f>IF(I80=1, 'adjustment factor'!$D$12, IF(I80=-9,-999,IF(I80="",-999,0)))</f>
        <v>-999</v>
      </c>
      <c r="AN80" s="82">
        <f>IF(J80=1, 'adjustment factor'!$D$13, IF(J80=-9,-999,IF(J80="",-999,0)))</f>
        <v>-999</v>
      </c>
      <c r="AO80" s="82" t="str">
        <f t="shared" si="18"/>
        <v>-999</v>
      </c>
      <c r="AP80" s="82" t="str">
        <f t="shared" si="19"/>
        <v>MISSING</v>
      </c>
    </row>
    <row r="81" spans="2:42" s="3" customFormat="1">
      <c r="B81" s="170"/>
      <c r="C81" s="35">
        <v>77</v>
      </c>
      <c r="D81" s="161"/>
      <c r="E81" s="161"/>
      <c r="F81" s="161"/>
      <c r="G81" s="161"/>
      <c r="H81" s="161"/>
      <c r="I81" s="161"/>
      <c r="J81" s="161"/>
      <c r="K81" s="161"/>
      <c r="L81" s="161"/>
      <c r="M81" s="161"/>
      <c r="N81" s="171"/>
      <c r="O81" s="171"/>
      <c r="P81" s="171"/>
      <c r="Q81" s="171"/>
      <c r="R81" s="171"/>
      <c r="S81" s="171"/>
      <c r="T81" s="159" t="str">
        <f t="shared" si="10"/>
        <v>MISSING</v>
      </c>
      <c r="U81" s="159" t="str">
        <f t="shared" si="11"/>
        <v>MISSING</v>
      </c>
      <c r="X81" s="56">
        <f t="shared" si="12"/>
        <v>-99</v>
      </c>
      <c r="Y81" s="56">
        <f t="shared" si="13"/>
        <v>-99</v>
      </c>
      <c r="Z81" s="56">
        <f t="shared" si="14"/>
        <v>-99</v>
      </c>
      <c r="AA81" s="56">
        <f t="shared" si="15"/>
        <v>-99</v>
      </c>
      <c r="AB81" s="56">
        <f t="shared" si="16"/>
        <v>-99</v>
      </c>
      <c r="AC81" s="56">
        <f t="shared" si="17"/>
        <v>-99</v>
      </c>
      <c r="AE81" s="82">
        <f>IF(D81=1, 'adjustment factor'!$D$4, IF(D81=-9,-999,IF(D81="",-999,0)))</f>
        <v>-999</v>
      </c>
      <c r="AF81" s="82">
        <f>IF(F81=1, 'adjustment factor'!$D$5, IF(F81=-9,-999,IF(F81="",-999,0)))</f>
        <v>-999</v>
      </c>
      <c r="AG81" s="82">
        <f>IF(E81=1, 'adjustment factor'!$D$6, IF(E81=-9,-999,IF(E81="",-999,0)))</f>
        <v>-999</v>
      </c>
      <c r="AH81" s="82">
        <f>IF(K81&gt;=45,'adjustment factor'!$D$7,IF(K81=-9,-1200,IF(K81="",-1200,0)))</f>
        <v>-1200</v>
      </c>
      <c r="AI81" s="82">
        <f>IF(L81=1, 'adjustment factor'!$D$8, IF(L81=-9,-999,IF(L81="",-999,0)))</f>
        <v>-999</v>
      </c>
      <c r="AJ81" s="82">
        <f>IF(AND(M81&gt;=1,M81&lt;=4),'adjustment factor'!$D$9,IF(M81=-9,-999,IF(M81=98,-999,IF(M81=99,-999,IF(M81="",-999,0)))))</f>
        <v>-999</v>
      </c>
      <c r="AK81" s="82">
        <f>IF(H81=1, 'adjustment factor'!$D$10, IF(H81=-9,-999,IF(H81="",-999,0)))</f>
        <v>-999</v>
      </c>
      <c r="AL81" s="82">
        <f>IF(G81=1, 'adjustment factor'!$D$11, IF(G81=-9,-999,IF(G81="",-999,0)))</f>
        <v>-999</v>
      </c>
      <c r="AM81" s="82">
        <f>IF(I81=1, 'adjustment factor'!$D$12, IF(I81=-9,-999,IF(I81="",-999,0)))</f>
        <v>-999</v>
      </c>
      <c r="AN81" s="82">
        <f>IF(J81=1, 'adjustment factor'!$D$13, IF(J81=-9,-999,IF(J81="",-999,0)))</f>
        <v>-999</v>
      </c>
      <c r="AO81" s="82" t="str">
        <f t="shared" si="18"/>
        <v>-999</v>
      </c>
      <c r="AP81" s="82" t="str">
        <f t="shared" si="19"/>
        <v>MISSING</v>
      </c>
    </row>
    <row r="82" spans="2:42" s="3" customFormat="1">
      <c r="B82" s="170"/>
      <c r="C82" s="35">
        <v>78</v>
      </c>
      <c r="D82" s="161"/>
      <c r="E82" s="161"/>
      <c r="F82" s="161"/>
      <c r="G82" s="161"/>
      <c r="H82" s="161"/>
      <c r="I82" s="161"/>
      <c r="J82" s="161"/>
      <c r="K82" s="161"/>
      <c r="L82" s="161"/>
      <c r="M82" s="161"/>
      <c r="N82" s="171"/>
      <c r="O82" s="171"/>
      <c r="P82" s="171"/>
      <c r="Q82" s="171"/>
      <c r="R82" s="171"/>
      <c r="S82" s="171"/>
      <c r="T82" s="159" t="str">
        <f t="shared" si="10"/>
        <v>MISSING</v>
      </c>
      <c r="U82" s="159" t="str">
        <f t="shared" si="11"/>
        <v>MISSING</v>
      </c>
      <c r="X82" s="56">
        <f t="shared" si="12"/>
        <v>-99</v>
      </c>
      <c r="Y82" s="56">
        <f t="shared" si="13"/>
        <v>-99</v>
      </c>
      <c r="Z82" s="56">
        <f t="shared" si="14"/>
        <v>-99</v>
      </c>
      <c r="AA82" s="56">
        <f t="shared" si="15"/>
        <v>-99</v>
      </c>
      <c r="AB82" s="56">
        <f t="shared" si="16"/>
        <v>-99</v>
      </c>
      <c r="AC82" s="56">
        <f t="shared" si="17"/>
        <v>-99</v>
      </c>
      <c r="AE82" s="82">
        <f>IF(D82=1, 'adjustment factor'!$D$4, IF(D82=-9,-999,IF(D82="",-999,0)))</f>
        <v>-999</v>
      </c>
      <c r="AF82" s="82">
        <f>IF(F82=1, 'adjustment factor'!$D$5, IF(F82=-9,-999,IF(F82="",-999,0)))</f>
        <v>-999</v>
      </c>
      <c r="AG82" s="82">
        <f>IF(E82=1, 'adjustment factor'!$D$6, IF(E82=-9,-999,IF(E82="",-999,0)))</f>
        <v>-999</v>
      </c>
      <c r="AH82" s="82">
        <f>IF(K82&gt;=45,'adjustment factor'!$D$7,IF(K82=-9,-1200,IF(K82="",-1200,0)))</f>
        <v>-1200</v>
      </c>
      <c r="AI82" s="82">
        <f>IF(L82=1, 'adjustment factor'!$D$8, IF(L82=-9,-999,IF(L82="",-999,0)))</f>
        <v>-999</v>
      </c>
      <c r="AJ82" s="82">
        <f>IF(AND(M82&gt;=1,M82&lt;=4),'adjustment factor'!$D$9,IF(M82=-9,-999,IF(M82=98,-999,IF(M82=99,-999,IF(M82="",-999,0)))))</f>
        <v>-999</v>
      </c>
      <c r="AK82" s="82">
        <f>IF(H82=1, 'adjustment factor'!$D$10, IF(H82=-9,-999,IF(H82="",-999,0)))</f>
        <v>-999</v>
      </c>
      <c r="AL82" s="82">
        <f>IF(G82=1, 'adjustment factor'!$D$11, IF(G82=-9,-999,IF(G82="",-999,0)))</f>
        <v>-999</v>
      </c>
      <c r="AM82" s="82">
        <f>IF(I82=1, 'adjustment factor'!$D$12, IF(I82=-9,-999,IF(I82="",-999,0)))</f>
        <v>-999</v>
      </c>
      <c r="AN82" s="82">
        <f>IF(J82=1, 'adjustment factor'!$D$13, IF(J82=-9,-999,IF(J82="",-999,0)))</f>
        <v>-999</v>
      </c>
      <c r="AO82" s="82" t="str">
        <f t="shared" si="18"/>
        <v>-999</v>
      </c>
      <c r="AP82" s="82" t="str">
        <f t="shared" si="19"/>
        <v>MISSING</v>
      </c>
    </row>
    <row r="83" spans="2:42" s="3" customFormat="1">
      <c r="B83" s="170"/>
      <c r="C83" s="35">
        <v>79</v>
      </c>
      <c r="D83" s="161"/>
      <c r="E83" s="161"/>
      <c r="F83" s="161"/>
      <c r="G83" s="161"/>
      <c r="H83" s="161"/>
      <c r="I83" s="161"/>
      <c r="J83" s="161"/>
      <c r="K83" s="161"/>
      <c r="L83" s="161"/>
      <c r="M83" s="161"/>
      <c r="N83" s="171"/>
      <c r="O83" s="171"/>
      <c r="P83" s="171"/>
      <c r="Q83" s="171"/>
      <c r="R83" s="171"/>
      <c r="S83" s="171"/>
      <c r="T83" s="159" t="str">
        <f t="shared" si="10"/>
        <v>MISSING</v>
      </c>
      <c r="U83" s="159" t="str">
        <f t="shared" si="11"/>
        <v>MISSING</v>
      </c>
      <c r="X83" s="56">
        <f t="shared" si="12"/>
        <v>-99</v>
      </c>
      <c r="Y83" s="56">
        <f t="shared" si="13"/>
        <v>-99</v>
      </c>
      <c r="Z83" s="56">
        <f t="shared" si="14"/>
        <v>-99</v>
      </c>
      <c r="AA83" s="56">
        <f t="shared" si="15"/>
        <v>-99</v>
      </c>
      <c r="AB83" s="56">
        <f t="shared" si="16"/>
        <v>-99</v>
      </c>
      <c r="AC83" s="56">
        <f t="shared" si="17"/>
        <v>-99</v>
      </c>
      <c r="AE83" s="82">
        <f>IF(D83=1, 'adjustment factor'!$D$4, IF(D83=-9,-999,IF(D83="",-999,0)))</f>
        <v>-999</v>
      </c>
      <c r="AF83" s="82">
        <f>IF(F83=1, 'adjustment factor'!$D$5, IF(F83=-9,-999,IF(F83="",-999,0)))</f>
        <v>-999</v>
      </c>
      <c r="AG83" s="82">
        <f>IF(E83=1, 'adjustment factor'!$D$6, IF(E83=-9,-999,IF(E83="",-999,0)))</f>
        <v>-999</v>
      </c>
      <c r="AH83" s="82">
        <f>IF(K83&gt;=45,'adjustment factor'!$D$7,IF(K83=-9,-1200,IF(K83="",-1200,0)))</f>
        <v>-1200</v>
      </c>
      <c r="AI83" s="82">
        <f>IF(L83=1, 'adjustment factor'!$D$8, IF(L83=-9,-999,IF(L83="",-999,0)))</f>
        <v>-999</v>
      </c>
      <c r="AJ83" s="82">
        <f>IF(AND(M83&gt;=1,M83&lt;=4),'adjustment factor'!$D$9,IF(M83=-9,-999,IF(M83=98,-999,IF(M83=99,-999,IF(M83="",-999,0)))))</f>
        <v>-999</v>
      </c>
      <c r="AK83" s="82">
        <f>IF(H83=1, 'adjustment factor'!$D$10, IF(H83=-9,-999,IF(H83="",-999,0)))</f>
        <v>-999</v>
      </c>
      <c r="AL83" s="82">
        <f>IF(G83=1, 'adjustment factor'!$D$11, IF(G83=-9,-999,IF(G83="",-999,0)))</f>
        <v>-999</v>
      </c>
      <c r="AM83" s="82">
        <f>IF(I83=1, 'adjustment factor'!$D$12, IF(I83=-9,-999,IF(I83="",-999,0)))</f>
        <v>-999</v>
      </c>
      <c r="AN83" s="82">
        <f>IF(J83=1, 'adjustment factor'!$D$13, IF(J83=-9,-999,IF(J83="",-999,0)))</f>
        <v>-999</v>
      </c>
      <c r="AO83" s="82" t="str">
        <f t="shared" si="18"/>
        <v>-999</v>
      </c>
      <c r="AP83" s="82" t="str">
        <f t="shared" si="19"/>
        <v>MISSING</v>
      </c>
    </row>
    <row r="84" spans="2:42" s="3" customFormat="1">
      <c r="B84" s="170"/>
      <c r="C84" s="35">
        <v>80</v>
      </c>
      <c r="D84" s="161"/>
      <c r="E84" s="161"/>
      <c r="F84" s="161"/>
      <c r="G84" s="161"/>
      <c r="H84" s="161"/>
      <c r="I84" s="161"/>
      <c r="J84" s="161"/>
      <c r="K84" s="161"/>
      <c r="L84" s="161"/>
      <c r="M84" s="161"/>
      <c r="N84" s="171"/>
      <c r="O84" s="171"/>
      <c r="P84" s="171"/>
      <c r="Q84" s="171"/>
      <c r="R84" s="171"/>
      <c r="S84" s="171"/>
      <c r="T84" s="159" t="str">
        <f t="shared" si="10"/>
        <v>MISSING</v>
      </c>
      <c r="U84" s="159" t="str">
        <f t="shared" si="11"/>
        <v>MISSING</v>
      </c>
      <c r="X84" s="56">
        <f t="shared" si="12"/>
        <v>-99</v>
      </c>
      <c r="Y84" s="56">
        <f t="shared" si="13"/>
        <v>-99</v>
      </c>
      <c r="Z84" s="56">
        <f t="shared" si="14"/>
        <v>-99</v>
      </c>
      <c r="AA84" s="56">
        <f t="shared" si="15"/>
        <v>-99</v>
      </c>
      <c r="AB84" s="56">
        <f t="shared" si="16"/>
        <v>-99</v>
      </c>
      <c r="AC84" s="56">
        <f t="shared" si="17"/>
        <v>-99</v>
      </c>
      <c r="AE84" s="82">
        <f>IF(D84=1, 'adjustment factor'!$D$4, IF(D84=-9,-999,IF(D84="",-999,0)))</f>
        <v>-999</v>
      </c>
      <c r="AF84" s="82">
        <f>IF(F84=1, 'adjustment factor'!$D$5, IF(F84=-9,-999,IF(F84="",-999,0)))</f>
        <v>-999</v>
      </c>
      <c r="AG84" s="82">
        <f>IF(E84=1, 'adjustment factor'!$D$6, IF(E84=-9,-999,IF(E84="",-999,0)))</f>
        <v>-999</v>
      </c>
      <c r="AH84" s="82">
        <f>IF(K84&gt;=45,'adjustment factor'!$D$7,IF(K84=-9,-1200,IF(K84="",-1200,0)))</f>
        <v>-1200</v>
      </c>
      <c r="AI84" s="82">
        <f>IF(L84=1, 'adjustment factor'!$D$8, IF(L84=-9,-999,IF(L84="",-999,0)))</f>
        <v>-999</v>
      </c>
      <c r="AJ84" s="82">
        <f>IF(AND(M84&gt;=1,M84&lt;=4),'adjustment factor'!$D$9,IF(M84=-9,-999,IF(M84=98,-999,IF(M84=99,-999,IF(M84="",-999,0)))))</f>
        <v>-999</v>
      </c>
      <c r="AK84" s="82">
        <f>IF(H84=1, 'adjustment factor'!$D$10, IF(H84=-9,-999,IF(H84="",-999,0)))</f>
        <v>-999</v>
      </c>
      <c r="AL84" s="82">
        <f>IF(G84=1, 'adjustment factor'!$D$11, IF(G84=-9,-999,IF(G84="",-999,0)))</f>
        <v>-999</v>
      </c>
      <c r="AM84" s="82">
        <f>IF(I84=1, 'adjustment factor'!$D$12, IF(I84=-9,-999,IF(I84="",-999,0)))</f>
        <v>-999</v>
      </c>
      <c r="AN84" s="82">
        <f>IF(J84=1, 'adjustment factor'!$D$13, IF(J84=-9,-999,IF(J84="",-999,0)))</f>
        <v>-999</v>
      </c>
      <c r="AO84" s="82" t="str">
        <f t="shared" si="18"/>
        <v>-999</v>
      </c>
      <c r="AP84" s="82" t="str">
        <f t="shared" si="19"/>
        <v>MISSING</v>
      </c>
    </row>
    <row r="85" spans="2:42" s="3" customFormat="1">
      <c r="B85" s="170"/>
      <c r="C85" s="35">
        <v>81</v>
      </c>
      <c r="D85" s="161"/>
      <c r="E85" s="161"/>
      <c r="F85" s="161"/>
      <c r="G85" s="161"/>
      <c r="H85" s="161"/>
      <c r="I85" s="161"/>
      <c r="J85" s="161"/>
      <c r="K85" s="161"/>
      <c r="L85" s="161"/>
      <c r="M85" s="161"/>
      <c r="N85" s="171"/>
      <c r="O85" s="171"/>
      <c r="P85" s="171"/>
      <c r="Q85" s="171"/>
      <c r="R85" s="171"/>
      <c r="S85" s="171"/>
      <c r="T85" s="159" t="str">
        <f t="shared" si="10"/>
        <v>MISSING</v>
      </c>
      <c r="U85" s="159" t="str">
        <f t="shared" si="11"/>
        <v>MISSING</v>
      </c>
      <c r="X85" s="56">
        <f t="shared" si="12"/>
        <v>-99</v>
      </c>
      <c r="Y85" s="56">
        <f t="shared" si="13"/>
        <v>-99</v>
      </c>
      <c r="Z85" s="56">
        <f t="shared" si="14"/>
        <v>-99</v>
      </c>
      <c r="AA85" s="56">
        <f t="shared" si="15"/>
        <v>-99</v>
      </c>
      <c r="AB85" s="56">
        <f t="shared" si="16"/>
        <v>-99</v>
      </c>
      <c r="AC85" s="56">
        <f t="shared" si="17"/>
        <v>-99</v>
      </c>
      <c r="AE85" s="82">
        <f>IF(D85=1, 'adjustment factor'!$D$4, IF(D85=-9,-999,IF(D85="",-999,0)))</f>
        <v>-999</v>
      </c>
      <c r="AF85" s="82">
        <f>IF(F85=1, 'adjustment factor'!$D$5, IF(F85=-9,-999,IF(F85="",-999,0)))</f>
        <v>-999</v>
      </c>
      <c r="AG85" s="82">
        <f>IF(E85=1, 'adjustment factor'!$D$6, IF(E85=-9,-999,IF(E85="",-999,0)))</f>
        <v>-999</v>
      </c>
      <c r="AH85" s="82">
        <f>IF(K85&gt;=45,'adjustment factor'!$D$7,IF(K85=-9,-1200,IF(K85="",-1200,0)))</f>
        <v>-1200</v>
      </c>
      <c r="AI85" s="82">
        <f>IF(L85=1, 'adjustment factor'!$D$8, IF(L85=-9,-999,IF(L85="",-999,0)))</f>
        <v>-999</v>
      </c>
      <c r="AJ85" s="82">
        <f>IF(AND(M85&gt;=1,M85&lt;=4),'adjustment factor'!$D$9,IF(M85=-9,-999,IF(M85=98,-999,IF(M85=99,-999,IF(M85="",-999,0)))))</f>
        <v>-999</v>
      </c>
      <c r="AK85" s="82">
        <f>IF(H85=1, 'adjustment factor'!$D$10, IF(H85=-9,-999,IF(H85="",-999,0)))</f>
        <v>-999</v>
      </c>
      <c r="AL85" s="82">
        <f>IF(G85=1, 'adjustment factor'!$D$11, IF(G85=-9,-999,IF(G85="",-999,0)))</f>
        <v>-999</v>
      </c>
      <c r="AM85" s="82">
        <f>IF(I85=1, 'adjustment factor'!$D$12, IF(I85=-9,-999,IF(I85="",-999,0)))</f>
        <v>-999</v>
      </c>
      <c r="AN85" s="82">
        <f>IF(J85=1, 'adjustment factor'!$D$13, IF(J85=-9,-999,IF(J85="",-999,0)))</f>
        <v>-999</v>
      </c>
      <c r="AO85" s="82" t="str">
        <f t="shared" si="18"/>
        <v>-999</v>
      </c>
      <c r="AP85" s="82" t="str">
        <f t="shared" si="19"/>
        <v>MISSING</v>
      </c>
    </row>
    <row r="86" spans="2:42" s="3" customFormat="1">
      <c r="B86" s="170"/>
      <c r="C86" s="35">
        <v>82</v>
      </c>
      <c r="D86" s="161"/>
      <c r="E86" s="161"/>
      <c r="F86" s="161"/>
      <c r="G86" s="161"/>
      <c r="H86" s="161"/>
      <c r="I86" s="161"/>
      <c r="J86" s="161"/>
      <c r="K86" s="161"/>
      <c r="L86" s="161"/>
      <c r="M86" s="161"/>
      <c r="N86" s="171"/>
      <c r="O86" s="171"/>
      <c r="P86" s="171"/>
      <c r="Q86" s="171"/>
      <c r="R86" s="171"/>
      <c r="S86" s="171"/>
      <c r="T86" s="159" t="str">
        <f t="shared" si="10"/>
        <v>MISSING</v>
      </c>
      <c r="U86" s="159" t="str">
        <f t="shared" si="11"/>
        <v>MISSING</v>
      </c>
      <c r="X86" s="56">
        <f t="shared" si="12"/>
        <v>-99</v>
      </c>
      <c r="Y86" s="56">
        <f t="shared" si="13"/>
        <v>-99</v>
      </c>
      <c r="Z86" s="56">
        <f t="shared" si="14"/>
        <v>-99</v>
      </c>
      <c r="AA86" s="56">
        <f t="shared" si="15"/>
        <v>-99</v>
      </c>
      <c r="AB86" s="56">
        <f t="shared" si="16"/>
        <v>-99</v>
      </c>
      <c r="AC86" s="56">
        <f t="shared" si="17"/>
        <v>-99</v>
      </c>
      <c r="AE86" s="82">
        <f>IF(D86=1, 'adjustment factor'!$D$4, IF(D86=-9,-999,IF(D86="",-999,0)))</f>
        <v>-999</v>
      </c>
      <c r="AF86" s="82">
        <f>IF(F86=1, 'adjustment factor'!$D$5, IF(F86=-9,-999,IF(F86="",-999,0)))</f>
        <v>-999</v>
      </c>
      <c r="AG86" s="82">
        <f>IF(E86=1, 'adjustment factor'!$D$6, IF(E86=-9,-999,IF(E86="",-999,0)))</f>
        <v>-999</v>
      </c>
      <c r="AH86" s="82">
        <f>IF(K86&gt;=45,'adjustment factor'!$D$7,IF(K86=-9,-1200,IF(K86="",-1200,0)))</f>
        <v>-1200</v>
      </c>
      <c r="AI86" s="82">
        <f>IF(L86=1, 'adjustment factor'!$D$8, IF(L86=-9,-999,IF(L86="",-999,0)))</f>
        <v>-999</v>
      </c>
      <c r="AJ86" s="82">
        <f>IF(AND(M86&gt;=1,M86&lt;=4),'adjustment factor'!$D$9,IF(M86=-9,-999,IF(M86=98,-999,IF(M86=99,-999,IF(M86="",-999,0)))))</f>
        <v>-999</v>
      </c>
      <c r="AK86" s="82">
        <f>IF(H86=1, 'adjustment factor'!$D$10, IF(H86=-9,-999,IF(H86="",-999,0)))</f>
        <v>-999</v>
      </c>
      <c r="AL86" s="82">
        <f>IF(G86=1, 'adjustment factor'!$D$11, IF(G86=-9,-999,IF(G86="",-999,0)))</f>
        <v>-999</v>
      </c>
      <c r="AM86" s="82">
        <f>IF(I86=1, 'adjustment factor'!$D$12, IF(I86=-9,-999,IF(I86="",-999,0)))</f>
        <v>-999</v>
      </c>
      <c r="AN86" s="82">
        <f>IF(J86=1, 'adjustment factor'!$D$13, IF(J86=-9,-999,IF(J86="",-999,0)))</f>
        <v>-999</v>
      </c>
      <c r="AO86" s="82" t="str">
        <f t="shared" si="18"/>
        <v>-999</v>
      </c>
      <c r="AP86" s="82" t="str">
        <f t="shared" si="19"/>
        <v>MISSING</v>
      </c>
    </row>
    <row r="87" spans="2:42" s="3" customFormat="1">
      <c r="B87" s="170"/>
      <c r="C87" s="35">
        <v>83</v>
      </c>
      <c r="D87" s="161"/>
      <c r="E87" s="161"/>
      <c r="F87" s="161"/>
      <c r="G87" s="161"/>
      <c r="H87" s="161"/>
      <c r="I87" s="161"/>
      <c r="J87" s="161"/>
      <c r="K87" s="161"/>
      <c r="L87" s="161"/>
      <c r="M87" s="161"/>
      <c r="N87" s="171"/>
      <c r="O87" s="171"/>
      <c r="P87" s="171"/>
      <c r="Q87" s="171"/>
      <c r="R87" s="171"/>
      <c r="S87" s="171"/>
      <c r="T87" s="159" t="str">
        <f t="shared" si="10"/>
        <v>MISSING</v>
      </c>
      <c r="U87" s="159" t="str">
        <f t="shared" si="11"/>
        <v>MISSING</v>
      </c>
      <c r="X87" s="56">
        <f t="shared" si="12"/>
        <v>-99</v>
      </c>
      <c r="Y87" s="56">
        <f t="shared" si="13"/>
        <v>-99</v>
      </c>
      <c r="Z87" s="56">
        <f t="shared" si="14"/>
        <v>-99</v>
      </c>
      <c r="AA87" s="56">
        <f t="shared" si="15"/>
        <v>-99</v>
      </c>
      <c r="AB87" s="56">
        <f t="shared" si="16"/>
        <v>-99</v>
      </c>
      <c r="AC87" s="56">
        <f t="shared" si="17"/>
        <v>-99</v>
      </c>
      <c r="AE87" s="82">
        <f>IF(D87=1, 'adjustment factor'!$D$4, IF(D87=-9,-999,IF(D87="",-999,0)))</f>
        <v>-999</v>
      </c>
      <c r="AF87" s="82">
        <f>IF(F87=1, 'adjustment factor'!$D$5, IF(F87=-9,-999,IF(F87="",-999,0)))</f>
        <v>-999</v>
      </c>
      <c r="AG87" s="82">
        <f>IF(E87=1, 'adjustment factor'!$D$6, IF(E87=-9,-999,IF(E87="",-999,0)))</f>
        <v>-999</v>
      </c>
      <c r="AH87" s="82">
        <f>IF(K87&gt;=45,'adjustment factor'!$D$7,IF(K87=-9,-1200,IF(K87="",-1200,0)))</f>
        <v>-1200</v>
      </c>
      <c r="AI87" s="82">
        <f>IF(L87=1, 'adjustment factor'!$D$8, IF(L87=-9,-999,IF(L87="",-999,0)))</f>
        <v>-999</v>
      </c>
      <c r="AJ87" s="82">
        <f>IF(AND(M87&gt;=1,M87&lt;=4),'adjustment factor'!$D$9,IF(M87=-9,-999,IF(M87=98,-999,IF(M87=99,-999,IF(M87="",-999,0)))))</f>
        <v>-999</v>
      </c>
      <c r="AK87" s="82">
        <f>IF(H87=1, 'adjustment factor'!$D$10, IF(H87=-9,-999,IF(H87="",-999,0)))</f>
        <v>-999</v>
      </c>
      <c r="AL87" s="82">
        <f>IF(G87=1, 'adjustment factor'!$D$11, IF(G87=-9,-999,IF(G87="",-999,0)))</f>
        <v>-999</v>
      </c>
      <c r="AM87" s="82">
        <f>IF(I87=1, 'adjustment factor'!$D$12, IF(I87=-9,-999,IF(I87="",-999,0)))</f>
        <v>-999</v>
      </c>
      <c r="AN87" s="82">
        <f>IF(J87=1, 'adjustment factor'!$D$13, IF(J87=-9,-999,IF(J87="",-999,0)))</f>
        <v>-999</v>
      </c>
      <c r="AO87" s="82" t="str">
        <f t="shared" si="18"/>
        <v>-999</v>
      </c>
      <c r="AP87" s="82" t="str">
        <f t="shared" si="19"/>
        <v>MISSING</v>
      </c>
    </row>
    <row r="88" spans="2:42" s="3" customFormat="1">
      <c r="B88" s="170"/>
      <c r="C88" s="35">
        <v>84</v>
      </c>
      <c r="D88" s="161"/>
      <c r="E88" s="161"/>
      <c r="F88" s="161"/>
      <c r="G88" s="161"/>
      <c r="H88" s="161"/>
      <c r="I88" s="161"/>
      <c r="J88" s="161"/>
      <c r="K88" s="161"/>
      <c r="L88" s="161"/>
      <c r="M88" s="161"/>
      <c r="N88" s="171"/>
      <c r="O88" s="171"/>
      <c r="P88" s="171"/>
      <c r="Q88" s="171"/>
      <c r="R88" s="171"/>
      <c r="S88" s="171"/>
      <c r="T88" s="159" t="str">
        <f t="shared" si="10"/>
        <v>MISSING</v>
      </c>
      <c r="U88" s="159" t="str">
        <f t="shared" si="11"/>
        <v>MISSING</v>
      </c>
      <c r="X88" s="56">
        <f t="shared" si="12"/>
        <v>-99</v>
      </c>
      <c r="Y88" s="56">
        <f t="shared" si="13"/>
        <v>-99</v>
      </c>
      <c r="Z88" s="56">
        <f t="shared" si="14"/>
        <v>-99</v>
      </c>
      <c r="AA88" s="56">
        <f t="shared" si="15"/>
        <v>-99</v>
      </c>
      <c r="AB88" s="56">
        <f t="shared" si="16"/>
        <v>-99</v>
      </c>
      <c r="AC88" s="56">
        <f t="shared" si="17"/>
        <v>-99</v>
      </c>
      <c r="AE88" s="82">
        <f>IF(D88=1, 'adjustment factor'!$D$4, IF(D88=-9,-999,IF(D88="",-999,0)))</f>
        <v>-999</v>
      </c>
      <c r="AF88" s="82">
        <f>IF(F88=1, 'adjustment factor'!$D$5, IF(F88=-9,-999,IF(F88="",-999,0)))</f>
        <v>-999</v>
      </c>
      <c r="AG88" s="82">
        <f>IF(E88=1, 'adjustment factor'!$D$6, IF(E88=-9,-999,IF(E88="",-999,0)))</f>
        <v>-999</v>
      </c>
      <c r="AH88" s="82">
        <f>IF(K88&gt;=45,'adjustment factor'!$D$7,IF(K88=-9,-1200,IF(K88="",-1200,0)))</f>
        <v>-1200</v>
      </c>
      <c r="AI88" s="82">
        <f>IF(L88=1, 'adjustment factor'!$D$8, IF(L88=-9,-999,IF(L88="",-999,0)))</f>
        <v>-999</v>
      </c>
      <c r="AJ88" s="82">
        <f>IF(AND(M88&gt;=1,M88&lt;=4),'adjustment factor'!$D$9,IF(M88=-9,-999,IF(M88=98,-999,IF(M88=99,-999,IF(M88="",-999,0)))))</f>
        <v>-999</v>
      </c>
      <c r="AK88" s="82">
        <f>IF(H88=1, 'adjustment factor'!$D$10, IF(H88=-9,-999,IF(H88="",-999,0)))</f>
        <v>-999</v>
      </c>
      <c r="AL88" s="82">
        <f>IF(G88=1, 'adjustment factor'!$D$11, IF(G88=-9,-999,IF(G88="",-999,0)))</f>
        <v>-999</v>
      </c>
      <c r="AM88" s="82">
        <f>IF(I88=1, 'adjustment factor'!$D$12, IF(I88=-9,-999,IF(I88="",-999,0)))</f>
        <v>-999</v>
      </c>
      <c r="AN88" s="82">
        <f>IF(J88=1, 'adjustment factor'!$D$13, IF(J88=-9,-999,IF(J88="",-999,0)))</f>
        <v>-999</v>
      </c>
      <c r="AO88" s="82" t="str">
        <f t="shared" si="18"/>
        <v>-999</v>
      </c>
      <c r="AP88" s="82" t="str">
        <f t="shared" si="19"/>
        <v>MISSING</v>
      </c>
    </row>
    <row r="89" spans="2:42" s="3" customFormat="1">
      <c r="B89" s="170"/>
      <c r="C89" s="35">
        <v>85</v>
      </c>
      <c r="D89" s="161"/>
      <c r="E89" s="161"/>
      <c r="F89" s="161"/>
      <c r="G89" s="161"/>
      <c r="H89" s="161"/>
      <c r="I89" s="161"/>
      <c r="J89" s="161"/>
      <c r="K89" s="161"/>
      <c r="L89" s="161"/>
      <c r="M89" s="161"/>
      <c r="N89" s="171"/>
      <c r="O89" s="171"/>
      <c r="P89" s="171"/>
      <c r="Q89" s="171"/>
      <c r="R89" s="171"/>
      <c r="S89" s="171"/>
      <c r="T89" s="159" t="str">
        <f t="shared" si="10"/>
        <v>MISSING</v>
      </c>
      <c r="U89" s="159" t="str">
        <f t="shared" si="11"/>
        <v>MISSING</v>
      </c>
      <c r="X89" s="56">
        <f t="shared" si="12"/>
        <v>-99</v>
      </c>
      <c r="Y89" s="56">
        <f t="shared" si="13"/>
        <v>-99</v>
      </c>
      <c r="Z89" s="56">
        <f t="shared" si="14"/>
        <v>-99</v>
      </c>
      <c r="AA89" s="56">
        <f t="shared" si="15"/>
        <v>-99</v>
      </c>
      <c r="AB89" s="56">
        <f t="shared" si="16"/>
        <v>-99</v>
      </c>
      <c r="AC89" s="56">
        <f t="shared" si="17"/>
        <v>-99</v>
      </c>
      <c r="AE89" s="82">
        <f>IF(D89=1, 'adjustment factor'!$D$4, IF(D89=-9,-999,IF(D89="",-999,0)))</f>
        <v>-999</v>
      </c>
      <c r="AF89" s="82">
        <f>IF(F89=1, 'adjustment factor'!$D$5, IF(F89=-9,-999,IF(F89="",-999,0)))</f>
        <v>-999</v>
      </c>
      <c r="AG89" s="82">
        <f>IF(E89=1, 'adjustment factor'!$D$6, IF(E89=-9,-999,IF(E89="",-999,0)))</f>
        <v>-999</v>
      </c>
      <c r="AH89" s="82">
        <f>IF(K89&gt;=45,'adjustment factor'!$D$7,IF(K89=-9,-1200,IF(K89="",-1200,0)))</f>
        <v>-1200</v>
      </c>
      <c r="AI89" s="82">
        <f>IF(L89=1, 'adjustment factor'!$D$8, IF(L89=-9,-999,IF(L89="",-999,0)))</f>
        <v>-999</v>
      </c>
      <c r="AJ89" s="82">
        <f>IF(AND(M89&gt;=1,M89&lt;=4),'adjustment factor'!$D$9,IF(M89=-9,-999,IF(M89=98,-999,IF(M89=99,-999,IF(M89="",-999,0)))))</f>
        <v>-999</v>
      </c>
      <c r="AK89" s="82">
        <f>IF(H89=1, 'adjustment factor'!$D$10, IF(H89=-9,-999,IF(H89="",-999,0)))</f>
        <v>-999</v>
      </c>
      <c r="AL89" s="82">
        <f>IF(G89=1, 'adjustment factor'!$D$11, IF(G89=-9,-999,IF(G89="",-999,0)))</f>
        <v>-999</v>
      </c>
      <c r="AM89" s="82">
        <f>IF(I89=1, 'adjustment factor'!$D$12, IF(I89=-9,-999,IF(I89="",-999,0)))</f>
        <v>-999</v>
      </c>
      <c r="AN89" s="82">
        <f>IF(J89=1, 'adjustment factor'!$D$13, IF(J89=-9,-999,IF(J89="",-999,0)))</f>
        <v>-999</v>
      </c>
      <c r="AO89" s="82" t="str">
        <f t="shared" si="18"/>
        <v>-999</v>
      </c>
      <c r="AP89" s="82" t="str">
        <f t="shared" si="19"/>
        <v>MISSING</v>
      </c>
    </row>
    <row r="90" spans="2:42" s="3" customFormat="1">
      <c r="B90" s="170"/>
      <c r="C90" s="35">
        <v>86</v>
      </c>
      <c r="D90" s="161"/>
      <c r="E90" s="161"/>
      <c r="F90" s="161"/>
      <c r="G90" s="161"/>
      <c r="H90" s="161"/>
      <c r="I90" s="161"/>
      <c r="J90" s="161"/>
      <c r="K90" s="161"/>
      <c r="L90" s="161"/>
      <c r="M90" s="161"/>
      <c r="N90" s="171"/>
      <c r="O90" s="171"/>
      <c r="P90" s="171"/>
      <c r="Q90" s="171"/>
      <c r="R90" s="171"/>
      <c r="S90" s="171"/>
      <c r="T90" s="159" t="str">
        <f t="shared" si="10"/>
        <v>MISSING</v>
      </c>
      <c r="U90" s="159" t="str">
        <f t="shared" si="11"/>
        <v>MISSING</v>
      </c>
      <c r="X90" s="56">
        <f t="shared" si="12"/>
        <v>-99</v>
      </c>
      <c r="Y90" s="56">
        <f t="shared" si="13"/>
        <v>-99</v>
      </c>
      <c r="Z90" s="56">
        <f t="shared" si="14"/>
        <v>-99</v>
      </c>
      <c r="AA90" s="56">
        <f t="shared" si="15"/>
        <v>-99</v>
      </c>
      <c r="AB90" s="56">
        <f t="shared" si="16"/>
        <v>-99</v>
      </c>
      <c r="AC90" s="56">
        <f t="shared" si="17"/>
        <v>-99</v>
      </c>
      <c r="AE90" s="82">
        <f>IF(D90=1, 'adjustment factor'!$D$4, IF(D90=-9,-999,IF(D90="",-999,0)))</f>
        <v>-999</v>
      </c>
      <c r="AF90" s="82">
        <f>IF(F90=1, 'adjustment factor'!$D$5, IF(F90=-9,-999,IF(F90="",-999,0)))</f>
        <v>-999</v>
      </c>
      <c r="AG90" s="82">
        <f>IF(E90=1, 'adjustment factor'!$D$6, IF(E90=-9,-999,IF(E90="",-999,0)))</f>
        <v>-999</v>
      </c>
      <c r="AH90" s="82">
        <f>IF(K90&gt;=45,'adjustment factor'!$D$7,IF(K90=-9,-1200,IF(K90="",-1200,0)))</f>
        <v>-1200</v>
      </c>
      <c r="AI90" s="82">
        <f>IF(L90=1, 'adjustment factor'!$D$8, IF(L90=-9,-999,IF(L90="",-999,0)))</f>
        <v>-999</v>
      </c>
      <c r="AJ90" s="82">
        <f>IF(AND(M90&gt;=1,M90&lt;=4),'adjustment factor'!$D$9,IF(M90=-9,-999,IF(M90=98,-999,IF(M90=99,-999,IF(M90="",-999,0)))))</f>
        <v>-999</v>
      </c>
      <c r="AK90" s="82">
        <f>IF(H90=1, 'adjustment factor'!$D$10, IF(H90=-9,-999,IF(H90="",-999,0)))</f>
        <v>-999</v>
      </c>
      <c r="AL90" s="82">
        <f>IF(G90=1, 'adjustment factor'!$D$11, IF(G90=-9,-999,IF(G90="",-999,0)))</f>
        <v>-999</v>
      </c>
      <c r="AM90" s="82">
        <f>IF(I90=1, 'adjustment factor'!$D$12, IF(I90=-9,-999,IF(I90="",-999,0)))</f>
        <v>-999</v>
      </c>
      <c r="AN90" s="82">
        <f>IF(J90=1, 'adjustment factor'!$D$13, IF(J90=-9,-999,IF(J90="",-999,0)))</f>
        <v>-999</v>
      </c>
      <c r="AO90" s="82" t="str">
        <f t="shared" si="18"/>
        <v>-999</v>
      </c>
      <c r="AP90" s="82" t="str">
        <f t="shared" si="19"/>
        <v>MISSING</v>
      </c>
    </row>
    <row r="91" spans="2:42" s="3" customFormat="1">
      <c r="B91" s="170"/>
      <c r="C91" s="35">
        <v>87</v>
      </c>
      <c r="D91" s="161"/>
      <c r="E91" s="161"/>
      <c r="F91" s="161"/>
      <c r="G91" s="161"/>
      <c r="H91" s="161"/>
      <c r="I91" s="161"/>
      <c r="J91" s="161"/>
      <c r="K91" s="161"/>
      <c r="L91" s="161"/>
      <c r="M91" s="161"/>
      <c r="N91" s="171"/>
      <c r="O91" s="171"/>
      <c r="P91" s="171"/>
      <c r="Q91" s="171"/>
      <c r="R91" s="171"/>
      <c r="S91" s="171"/>
      <c r="T91" s="159" t="str">
        <f t="shared" si="10"/>
        <v>MISSING</v>
      </c>
      <c r="U91" s="159" t="str">
        <f t="shared" si="11"/>
        <v>MISSING</v>
      </c>
      <c r="X91" s="56">
        <f t="shared" si="12"/>
        <v>-99</v>
      </c>
      <c r="Y91" s="56">
        <f t="shared" si="13"/>
        <v>-99</v>
      </c>
      <c r="Z91" s="56">
        <f t="shared" si="14"/>
        <v>-99</v>
      </c>
      <c r="AA91" s="56">
        <f t="shared" si="15"/>
        <v>-99</v>
      </c>
      <c r="AB91" s="56">
        <f t="shared" si="16"/>
        <v>-99</v>
      </c>
      <c r="AC91" s="56">
        <f t="shared" si="17"/>
        <v>-99</v>
      </c>
      <c r="AE91" s="82">
        <f>IF(D91=1, 'adjustment factor'!$D$4, IF(D91=-9,-999,IF(D91="",-999,0)))</f>
        <v>-999</v>
      </c>
      <c r="AF91" s="82">
        <f>IF(F91=1, 'adjustment factor'!$D$5, IF(F91=-9,-999,IF(F91="",-999,0)))</f>
        <v>-999</v>
      </c>
      <c r="AG91" s="82">
        <f>IF(E91=1, 'adjustment factor'!$D$6, IF(E91=-9,-999,IF(E91="",-999,0)))</f>
        <v>-999</v>
      </c>
      <c r="AH91" s="82">
        <f>IF(K91&gt;=45,'adjustment factor'!$D$7,IF(K91=-9,-1200,IF(K91="",-1200,0)))</f>
        <v>-1200</v>
      </c>
      <c r="AI91" s="82">
        <f>IF(L91=1, 'adjustment factor'!$D$8, IF(L91=-9,-999,IF(L91="",-999,0)))</f>
        <v>-999</v>
      </c>
      <c r="AJ91" s="82">
        <f>IF(AND(M91&gt;=1,M91&lt;=4),'adjustment factor'!$D$9,IF(M91=-9,-999,IF(M91=98,-999,IF(M91=99,-999,IF(M91="",-999,0)))))</f>
        <v>-999</v>
      </c>
      <c r="AK91" s="82">
        <f>IF(H91=1, 'adjustment factor'!$D$10, IF(H91=-9,-999,IF(H91="",-999,0)))</f>
        <v>-999</v>
      </c>
      <c r="AL91" s="82">
        <f>IF(G91=1, 'adjustment factor'!$D$11, IF(G91=-9,-999,IF(G91="",-999,0)))</f>
        <v>-999</v>
      </c>
      <c r="AM91" s="82">
        <f>IF(I91=1, 'adjustment factor'!$D$12, IF(I91=-9,-999,IF(I91="",-999,0)))</f>
        <v>-999</v>
      </c>
      <c r="AN91" s="82">
        <f>IF(J91=1, 'adjustment factor'!$D$13, IF(J91=-9,-999,IF(J91="",-999,0)))</f>
        <v>-999</v>
      </c>
      <c r="AO91" s="82" t="str">
        <f t="shared" si="18"/>
        <v>-999</v>
      </c>
      <c r="AP91" s="82" t="str">
        <f t="shared" si="19"/>
        <v>MISSING</v>
      </c>
    </row>
    <row r="92" spans="2:42" s="3" customFormat="1">
      <c r="B92" s="170"/>
      <c r="C92" s="35">
        <v>88</v>
      </c>
      <c r="D92" s="161"/>
      <c r="E92" s="161"/>
      <c r="F92" s="161"/>
      <c r="G92" s="161"/>
      <c r="H92" s="161"/>
      <c r="I92" s="161"/>
      <c r="J92" s="161"/>
      <c r="K92" s="161"/>
      <c r="L92" s="161"/>
      <c r="M92" s="161"/>
      <c r="N92" s="171"/>
      <c r="O92" s="171"/>
      <c r="P92" s="171"/>
      <c r="Q92" s="171"/>
      <c r="R92" s="171"/>
      <c r="S92" s="171"/>
      <c r="T92" s="159" t="str">
        <f t="shared" si="10"/>
        <v>MISSING</v>
      </c>
      <c r="U92" s="159" t="str">
        <f t="shared" si="11"/>
        <v>MISSING</v>
      </c>
      <c r="X92" s="56">
        <f t="shared" si="12"/>
        <v>-99</v>
      </c>
      <c r="Y92" s="56">
        <f t="shared" si="13"/>
        <v>-99</v>
      </c>
      <c r="Z92" s="56">
        <f t="shared" si="14"/>
        <v>-99</v>
      </c>
      <c r="AA92" s="56">
        <f t="shared" si="15"/>
        <v>-99</v>
      </c>
      <c r="AB92" s="56">
        <f t="shared" si="16"/>
        <v>-99</v>
      </c>
      <c r="AC92" s="56">
        <f t="shared" si="17"/>
        <v>-99</v>
      </c>
      <c r="AE92" s="82">
        <f>IF(D92=1, 'adjustment factor'!$D$4, IF(D92=-9,-999,IF(D92="",-999,0)))</f>
        <v>-999</v>
      </c>
      <c r="AF92" s="82">
        <f>IF(F92=1, 'adjustment factor'!$D$5, IF(F92=-9,-999,IF(F92="",-999,0)))</f>
        <v>-999</v>
      </c>
      <c r="AG92" s="82">
        <f>IF(E92=1, 'adjustment factor'!$D$6, IF(E92=-9,-999,IF(E92="",-999,0)))</f>
        <v>-999</v>
      </c>
      <c r="AH92" s="82">
        <f>IF(K92&gt;=45,'adjustment factor'!$D$7,IF(K92=-9,-1200,IF(K92="",-1200,0)))</f>
        <v>-1200</v>
      </c>
      <c r="AI92" s="82">
        <f>IF(L92=1, 'adjustment factor'!$D$8, IF(L92=-9,-999,IF(L92="",-999,0)))</f>
        <v>-999</v>
      </c>
      <c r="AJ92" s="82">
        <f>IF(AND(M92&gt;=1,M92&lt;=4),'adjustment factor'!$D$9,IF(M92=-9,-999,IF(M92=98,-999,IF(M92=99,-999,IF(M92="",-999,0)))))</f>
        <v>-999</v>
      </c>
      <c r="AK92" s="82">
        <f>IF(H92=1, 'adjustment factor'!$D$10, IF(H92=-9,-999,IF(H92="",-999,0)))</f>
        <v>-999</v>
      </c>
      <c r="AL92" s="82">
        <f>IF(G92=1, 'adjustment factor'!$D$11, IF(G92=-9,-999,IF(G92="",-999,0)))</f>
        <v>-999</v>
      </c>
      <c r="AM92" s="82">
        <f>IF(I92=1, 'adjustment factor'!$D$12, IF(I92=-9,-999,IF(I92="",-999,0)))</f>
        <v>-999</v>
      </c>
      <c r="AN92" s="82">
        <f>IF(J92=1, 'adjustment factor'!$D$13, IF(J92=-9,-999,IF(J92="",-999,0)))</f>
        <v>-999</v>
      </c>
      <c r="AO92" s="82" t="str">
        <f t="shared" si="18"/>
        <v>-999</v>
      </c>
      <c r="AP92" s="82" t="str">
        <f t="shared" si="19"/>
        <v>MISSING</v>
      </c>
    </row>
    <row r="93" spans="2:42" s="3" customFormat="1">
      <c r="B93" s="170"/>
      <c r="C93" s="35">
        <v>89</v>
      </c>
      <c r="D93" s="161"/>
      <c r="E93" s="161"/>
      <c r="F93" s="161"/>
      <c r="G93" s="161"/>
      <c r="H93" s="161"/>
      <c r="I93" s="161"/>
      <c r="J93" s="161"/>
      <c r="K93" s="161"/>
      <c r="L93" s="161"/>
      <c r="M93" s="161"/>
      <c r="N93" s="171"/>
      <c r="O93" s="171"/>
      <c r="P93" s="171"/>
      <c r="Q93" s="171"/>
      <c r="R93" s="171"/>
      <c r="S93" s="171"/>
      <c r="T93" s="159" t="str">
        <f t="shared" si="10"/>
        <v>MISSING</v>
      </c>
      <c r="U93" s="159" t="str">
        <f t="shared" si="11"/>
        <v>MISSING</v>
      </c>
      <c r="X93" s="56">
        <f t="shared" si="12"/>
        <v>-99</v>
      </c>
      <c r="Y93" s="56">
        <f t="shared" si="13"/>
        <v>-99</v>
      </c>
      <c r="Z93" s="56">
        <f t="shared" si="14"/>
        <v>-99</v>
      </c>
      <c r="AA93" s="56">
        <f t="shared" si="15"/>
        <v>-99</v>
      </c>
      <c r="AB93" s="56">
        <f t="shared" si="16"/>
        <v>-99</v>
      </c>
      <c r="AC93" s="56">
        <f t="shared" si="17"/>
        <v>-99</v>
      </c>
      <c r="AE93" s="82">
        <f>IF(D93=1, 'adjustment factor'!$D$4, IF(D93=-9,-999,IF(D93="",-999,0)))</f>
        <v>-999</v>
      </c>
      <c r="AF93" s="82">
        <f>IF(F93=1, 'adjustment factor'!$D$5, IF(F93=-9,-999,IF(F93="",-999,0)))</f>
        <v>-999</v>
      </c>
      <c r="AG93" s="82">
        <f>IF(E93=1, 'adjustment factor'!$D$6, IF(E93=-9,-999,IF(E93="",-999,0)))</f>
        <v>-999</v>
      </c>
      <c r="AH93" s="82">
        <f>IF(K93&gt;=45,'adjustment factor'!$D$7,IF(K93=-9,-1200,IF(K93="",-1200,0)))</f>
        <v>-1200</v>
      </c>
      <c r="AI93" s="82">
        <f>IF(L93=1, 'adjustment factor'!$D$8, IF(L93=-9,-999,IF(L93="",-999,0)))</f>
        <v>-999</v>
      </c>
      <c r="AJ93" s="82">
        <f>IF(AND(M93&gt;=1,M93&lt;=4),'adjustment factor'!$D$9,IF(M93=-9,-999,IF(M93=98,-999,IF(M93=99,-999,IF(M93="",-999,0)))))</f>
        <v>-999</v>
      </c>
      <c r="AK93" s="82">
        <f>IF(H93=1, 'adjustment factor'!$D$10, IF(H93=-9,-999,IF(H93="",-999,0)))</f>
        <v>-999</v>
      </c>
      <c r="AL93" s="82">
        <f>IF(G93=1, 'adjustment factor'!$D$11, IF(G93=-9,-999,IF(G93="",-999,0)))</f>
        <v>-999</v>
      </c>
      <c r="AM93" s="82">
        <f>IF(I93=1, 'adjustment factor'!$D$12, IF(I93=-9,-999,IF(I93="",-999,0)))</f>
        <v>-999</v>
      </c>
      <c r="AN93" s="82">
        <f>IF(J93=1, 'adjustment factor'!$D$13, IF(J93=-9,-999,IF(J93="",-999,0)))</f>
        <v>-999</v>
      </c>
      <c r="AO93" s="82" t="str">
        <f t="shared" si="18"/>
        <v>-999</v>
      </c>
      <c r="AP93" s="82" t="str">
        <f t="shared" si="19"/>
        <v>MISSING</v>
      </c>
    </row>
    <row r="94" spans="2:42" s="3" customFormat="1">
      <c r="B94" s="170"/>
      <c r="C94" s="35">
        <v>90</v>
      </c>
      <c r="D94" s="161"/>
      <c r="E94" s="161"/>
      <c r="F94" s="161"/>
      <c r="G94" s="161"/>
      <c r="H94" s="161"/>
      <c r="I94" s="161"/>
      <c r="J94" s="161"/>
      <c r="K94" s="161"/>
      <c r="L94" s="161"/>
      <c r="M94" s="161"/>
      <c r="N94" s="171"/>
      <c r="O94" s="171"/>
      <c r="P94" s="171"/>
      <c r="Q94" s="171"/>
      <c r="R94" s="171"/>
      <c r="S94" s="171"/>
      <c r="T94" s="159" t="str">
        <f t="shared" si="10"/>
        <v>MISSING</v>
      </c>
      <c r="U94" s="159" t="str">
        <f t="shared" si="11"/>
        <v>MISSING</v>
      </c>
      <c r="X94" s="56">
        <f t="shared" si="12"/>
        <v>-99</v>
      </c>
      <c r="Y94" s="56">
        <f t="shared" si="13"/>
        <v>-99</v>
      </c>
      <c r="Z94" s="56">
        <f t="shared" si="14"/>
        <v>-99</v>
      </c>
      <c r="AA94" s="56">
        <f t="shared" si="15"/>
        <v>-99</v>
      </c>
      <c r="AB94" s="56">
        <f t="shared" si="16"/>
        <v>-99</v>
      </c>
      <c r="AC94" s="56">
        <f t="shared" si="17"/>
        <v>-99</v>
      </c>
      <c r="AE94" s="82">
        <f>IF(D94=1, 'adjustment factor'!$D$4, IF(D94=-9,-999,IF(D94="",-999,0)))</f>
        <v>-999</v>
      </c>
      <c r="AF94" s="82">
        <f>IF(F94=1, 'adjustment factor'!$D$5, IF(F94=-9,-999,IF(F94="",-999,0)))</f>
        <v>-999</v>
      </c>
      <c r="AG94" s="82">
        <f>IF(E94=1, 'adjustment factor'!$D$6, IF(E94=-9,-999,IF(E94="",-999,0)))</f>
        <v>-999</v>
      </c>
      <c r="AH94" s="82">
        <f>IF(K94&gt;=45,'adjustment factor'!$D$7,IF(K94=-9,-1200,IF(K94="",-1200,0)))</f>
        <v>-1200</v>
      </c>
      <c r="AI94" s="82">
        <f>IF(L94=1, 'adjustment factor'!$D$8, IF(L94=-9,-999,IF(L94="",-999,0)))</f>
        <v>-999</v>
      </c>
      <c r="AJ94" s="82">
        <f>IF(AND(M94&gt;=1,M94&lt;=4),'adjustment factor'!$D$9,IF(M94=-9,-999,IF(M94=98,-999,IF(M94=99,-999,IF(M94="",-999,0)))))</f>
        <v>-999</v>
      </c>
      <c r="AK94" s="82">
        <f>IF(H94=1, 'adjustment factor'!$D$10, IF(H94=-9,-999,IF(H94="",-999,0)))</f>
        <v>-999</v>
      </c>
      <c r="AL94" s="82">
        <f>IF(G94=1, 'adjustment factor'!$D$11, IF(G94=-9,-999,IF(G94="",-999,0)))</f>
        <v>-999</v>
      </c>
      <c r="AM94" s="82">
        <f>IF(I94=1, 'adjustment factor'!$D$12, IF(I94=-9,-999,IF(I94="",-999,0)))</f>
        <v>-999</v>
      </c>
      <c r="AN94" s="82">
        <f>IF(J94=1, 'adjustment factor'!$D$13, IF(J94=-9,-999,IF(J94="",-999,0)))</f>
        <v>-999</v>
      </c>
      <c r="AO94" s="82" t="str">
        <f t="shared" si="18"/>
        <v>-999</v>
      </c>
      <c r="AP94" s="82" t="str">
        <f t="shared" si="19"/>
        <v>MISSING</v>
      </c>
    </row>
    <row r="95" spans="2:42" s="3" customFormat="1">
      <c r="B95" s="170"/>
      <c r="C95" s="35">
        <v>91</v>
      </c>
      <c r="D95" s="161"/>
      <c r="E95" s="161"/>
      <c r="F95" s="161"/>
      <c r="G95" s="161"/>
      <c r="H95" s="161"/>
      <c r="I95" s="161"/>
      <c r="J95" s="161"/>
      <c r="K95" s="161"/>
      <c r="L95" s="161"/>
      <c r="M95" s="161"/>
      <c r="N95" s="171"/>
      <c r="O95" s="171"/>
      <c r="P95" s="171"/>
      <c r="Q95" s="171"/>
      <c r="R95" s="171"/>
      <c r="S95" s="171"/>
      <c r="T95" s="159" t="str">
        <f t="shared" si="10"/>
        <v>MISSING</v>
      </c>
      <c r="U95" s="159" t="str">
        <f t="shared" si="11"/>
        <v>MISSING</v>
      </c>
      <c r="X95" s="56">
        <f t="shared" si="12"/>
        <v>-99</v>
      </c>
      <c r="Y95" s="56">
        <f t="shared" si="13"/>
        <v>-99</v>
      </c>
      <c r="Z95" s="56">
        <f t="shared" si="14"/>
        <v>-99</v>
      </c>
      <c r="AA95" s="56">
        <f t="shared" si="15"/>
        <v>-99</v>
      </c>
      <c r="AB95" s="56">
        <f t="shared" si="16"/>
        <v>-99</v>
      </c>
      <c r="AC95" s="56">
        <f t="shared" si="17"/>
        <v>-99</v>
      </c>
      <c r="AE95" s="82">
        <f>IF(D95=1, 'adjustment factor'!$D$4, IF(D95=-9,-999,IF(D95="",-999,0)))</f>
        <v>-999</v>
      </c>
      <c r="AF95" s="82">
        <f>IF(F95=1, 'adjustment factor'!$D$5, IF(F95=-9,-999,IF(F95="",-999,0)))</f>
        <v>-999</v>
      </c>
      <c r="AG95" s="82">
        <f>IF(E95=1, 'adjustment factor'!$D$6, IF(E95=-9,-999,IF(E95="",-999,0)))</f>
        <v>-999</v>
      </c>
      <c r="AH95" s="82">
        <f>IF(K95&gt;=45,'adjustment factor'!$D$7,IF(K95=-9,-1200,IF(K95="",-1200,0)))</f>
        <v>-1200</v>
      </c>
      <c r="AI95" s="82">
        <f>IF(L95=1, 'adjustment factor'!$D$8, IF(L95=-9,-999,IF(L95="",-999,0)))</f>
        <v>-999</v>
      </c>
      <c r="AJ95" s="82">
        <f>IF(AND(M95&gt;=1,M95&lt;=4),'adjustment factor'!$D$9,IF(M95=-9,-999,IF(M95=98,-999,IF(M95=99,-999,IF(M95="",-999,0)))))</f>
        <v>-999</v>
      </c>
      <c r="AK95" s="82">
        <f>IF(H95=1, 'adjustment factor'!$D$10, IF(H95=-9,-999,IF(H95="",-999,0)))</f>
        <v>-999</v>
      </c>
      <c r="AL95" s="82">
        <f>IF(G95=1, 'adjustment factor'!$D$11, IF(G95=-9,-999,IF(G95="",-999,0)))</f>
        <v>-999</v>
      </c>
      <c r="AM95" s="82">
        <f>IF(I95=1, 'adjustment factor'!$D$12, IF(I95=-9,-999,IF(I95="",-999,0)))</f>
        <v>-999</v>
      </c>
      <c r="AN95" s="82">
        <f>IF(J95=1, 'adjustment factor'!$D$13, IF(J95=-9,-999,IF(J95="",-999,0)))</f>
        <v>-999</v>
      </c>
      <c r="AO95" s="82" t="str">
        <f t="shared" si="18"/>
        <v>-999</v>
      </c>
      <c r="AP95" s="82" t="str">
        <f t="shared" si="19"/>
        <v>MISSING</v>
      </c>
    </row>
    <row r="96" spans="2:42" s="3" customFormat="1">
      <c r="B96" s="170"/>
      <c r="C96" s="35">
        <v>92</v>
      </c>
      <c r="D96" s="161"/>
      <c r="E96" s="161"/>
      <c r="F96" s="161"/>
      <c r="G96" s="161"/>
      <c r="H96" s="161"/>
      <c r="I96" s="161"/>
      <c r="J96" s="161"/>
      <c r="K96" s="161"/>
      <c r="L96" s="161"/>
      <c r="M96" s="161"/>
      <c r="N96" s="171"/>
      <c r="O96" s="171"/>
      <c r="P96" s="171"/>
      <c r="Q96" s="171"/>
      <c r="R96" s="171"/>
      <c r="S96" s="171"/>
      <c r="T96" s="159" t="str">
        <f t="shared" si="10"/>
        <v>MISSING</v>
      </c>
      <c r="U96" s="159" t="str">
        <f t="shared" si="11"/>
        <v>MISSING</v>
      </c>
      <c r="X96" s="56">
        <f t="shared" si="12"/>
        <v>-99</v>
      </c>
      <c r="Y96" s="56">
        <f t="shared" si="13"/>
        <v>-99</v>
      </c>
      <c r="Z96" s="56">
        <f t="shared" si="14"/>
        <v>-99</v>
      </c>
      <c r="AA96" s="56">
        <f t="shared" si="15"/>
        <v>-99</v>
      </c>
      <c r="AB96" s="56">
        <f t="shared" si="16"/>
        <v>-99</v>
      </c>
      <c r="AC96" s="56">
        <f t="shared" si="17"/>
        <v>-99</v>
      </c>
      <c r="AE96" s="82">
        <f>IF(D96=1, 'adjustment factor'!$D$4, IF(D96=-9,-999,IF(D96="",-999,0)))</f>
        <v>-999</v>
      </c>
      <c r="AF96" s="82">
        <f>IF(F96=1, 'adjustment factor'!$D$5, IF(F96=-9,-999,IF(F96="",-999,0)))</f>
        <v>-999</v>
      </c>
      <c r="AG96" s="82">
        <f>IF(E96=1, 'adjustment factor'!$D$6, IF(E96=-9,-999,IF(E96="",-999,0)))</f>
        <v>-999</v>
      </c>
      <c r="AH96" s="82">
        <f>IF(K96&gt;=45,'adjustment factor'!$D$7,IF(K96=-9,-1200,IF(K96="",-1200,0)))</f>
        <v>-1200</v>
      </c>
      <c r="AI96" s="82">
        <f>IF(L96=1, 'adjustment factor'!$D$8, IF(L96=-9,-999,IF(L96="",-999,0)))</f>
        <v>-999</v>
      </c>
      <c r="AJ96" s="82">
        <f>IF(AND(M96&gt;=1,M96&lt;=4),'adjustment factor'!$D$9,IF(M96=-9,-999,IF(M96=98,-999,IF(M96=99,-999,IF(M96="",-999,0)))))</f>
        <v>-999</v>
      </c>
      <c r="AK96" s="82">
        <f>IF(H96=1, 'adjustment factor'!$D$10, IF(H96=-9,-999,IF(H96="",-999,0)))</f>
        <v>-999</v>
      </c>
      <c r="AL96" s="82">
        <f>IF(G96=1, 'adjustment factor'!$D$11, IF(G96=-9,-999,IF(G96="",-999,0)))</f>
        <v>-999</v>
      </c>
      <c r="AM96" s="82">
        <f>IF(I96=1, 'adjustment factor'!$D$12, IF(I96=-9,-999,IF(I96="",-999,0)))</f>
        <v>-999</v>
      </c>
      <c r="AN96" s="82">
        <f>IF(J96=1, 'adjustment factor'!$D$13, IF(J96=-9,-999,IF(J96="",-999,0)))</f>
        <v>-999</v>
      </c>
      <c r="AO96" s="82" t="str">
        <f t="shared" si="18"/>
        <v>-999</v>
      </c>
      <c r="AP96" s="82" t="str">
        <f t="shared" si="19"/>
        <v>MISSING</v>
      </c>
    </row>
    <row r="97" spans="2:42" s="3" customFormat="1">
      <c r="B97" s="170"/>
      <c r="C97" s="35">
        <v>93</v>
      </c>
      <c r="D97" s="161"/>
      <c r="E97" s="161"/>
      <c r="F97" s="161"/>
      <c r="G97" s="161"/>
      <c r="H97" s="161"/>
      <c r="I97" s="161"/>
      <c r="J97" s="161"/>
      <c r="K97" s="161"/>
      <c r="L97" s="161"/>
      <c r="M97" s="161"/>
      <c r="N97" s="171"/>
      <c r="O97" s="171"/>
      <c r="P97" s="171"/>
      <c r="Q97" s="171"/>
      <c r="R97" s="171"/>
      <c r="S97" s="171"/>
      <c r="T97" s="159" t="str">
        <f t="shared" si="10"/>
        <v>MISSING</v>
      </c>
      <c r="U97" s="159" t="str">
        <f t="shared" si="11"/>
        <v>MISSING</v>
      </c>
      <c r="X97" s="56">
        <f t="shared" si="12"/>
        <v>-99</v>
      </c>
      <c r="Y97" s="56">
        <f t="shared" si="13"/>
        <v>-99</v>
      </c>
      <c r="Z97" s="56">
        <f t="shared" si="14"/>
        <v>-99</v>
      </c>
      <c r="AA97" s="56">
        <f t="shared" si="15"/>
        <v>-99</v>
      </c>
      <c r="AB97" s="56">
        <f t="shared" si="16"/>
        <v>-99</v>
      </c>
      <c r="AC97" s="56">
        <f t="shared" si="17"/>
        <v>-99</v>
      </c>
      <c r="AE97" s="82">
        <f>IF(D97=1, 'adjustment factor'!$D$4, IF(D97=-9,-999,IF(D97="",-999,0)))</f>
        <v>-999</v>
      </c>
      <c r="AF97" s="82">
        <f>IF(F97=1, 'adjustment factor'!$D$5, IF(F97=-9,-999,IF(F97="",-999,0)))</f>
        <v>-999</v>
      </c>
      <c r="AG97" s="82">
        <f>IF(E97=1, 'adjustment factor'!$D$6, IF(E97=-9,-999,IF(E97="",-999,0)))</f>
        <v>-999</v>
      </c>
      <c r="AH97" s="82">
        <f>IF(K97&gt;=45,'adjustment factor'!$D$7,IF(K97=-9,-1200,IF(K97="",-1200,0)))</f>
        <v>-1200</v>
      </c>
      <c r="AI97" s="82">
        <f>IF(L97=1, 'adjustment factor'!$D$8, IF(L97=-9,-999,IF(L97="",-999,0)))</f>
        <v>-999</v>
      </c>
      <c r="AJ97" s="82">
        <f>IF(AND(M97&gt;=1,M97&lt;=4),'adjustment factor'!$D$9,IF(M97=-9,-999,IF(M97=98,-999,IF(M97=99,-999,IF(M97="",-999,0)))))</f>
        <v>-999</v>
      </c>
      <c r="AK97" s="82">
        <f>IF(H97=1, 'adjustment factor'!$D$10, IF(H97=-9,-999,IF(H97="",-999,0)))</f>
        <v>-999</v>
      </c>
      <c r="AL97" s="82">
        <f>IF(G97=1, 'adjustment factor'!$D$11, IF(G97=-9,-999,IF(G97="",-999,0)))</f>
        <v>-999</v>
      </c>
      <c r="AM97" s="82">
        <f>IF(I97=1, 'adjustment factor'!$D$12, IF(I97=-9,-999,IF(I97="",-999,0)))</f>
        <v>-999</v>
      </c>
      <c r="AN97" s="82">
        <f>IF(J97=1, 'adjustment factor'!$D$13, IF(J97=-9,-999,IF(J97="",-999,0)))</f>
        <v>-999</v>
      </c>
      <c r="AO97" s="82" t="str">
        <f t="shared" si="18"/>
        <v>-999</v>
      </c>
      <c r="AP97" s="82" t="str">
        <f t="shared" si="19"/>
        <v>MISSING</v>
      </c>
    </row>
    <row r="98" spans="2:42" s="3" customFormat="1">
      <c r="B98" s="170"/>
      <c r="C98" s="35">
        <v>94</v>
      </c>
      <c r="D98" s="161"/>
      <c r="E98" s="161"/>
      <c r="F98" s="161"/>
      <c r="G98" s="161"/>
      <c r="H98" s="161"/>
      <c r="I98" s="161"/>
      <c r="J98" s="161"/>
      <c r="K98" s="161"/>
      <c r="L98" s="161"/>
      <c r="M98" s="161"/>
      <c r="N98" s="171"/>
      <c r="O98" s="171"/>
      <c r="P98" s="171"/>
      <c r="Q98" s="171"/>
      <c r="R98" s="171"/>
      <c r="S98" s="171"/>
      <c r="T98" s="159" t="str">
        <f t="shared" si="10"/>
        <v>MISSING</v>
      </c>
      <c r="U98" s="159" t="str">
        <f t="shared" si="11"/>
        <v>MISSING</v>
      </c>
      <c r="X98" s="56">
        <f t="shared" si="12"/>
        <v>-99</v>
      </c>
      <c r="Y98" s="56">
        <f t="shared" si="13"/>
        <v>-99</v>
      </c>
      <c r="Z98" s="56">
        <f t="shared" si="14"/>
        <v>-99</v>
      </c>
      <c r="AA98" s="56">
        <f t="shared" si="15"/>
        <v>-99</v>
      </c>
      <c r="AB98" s="56">
        <f t="shared" si="16"/>
        <v>-99</v>
      </c>
      <c r="AC98" s="56">
        <f t="shared" si="17"/>
        <v>-99</v>
      </c>
      <c r="AE98" s="82">
        <f>IF(D98=1, 'adjustment factor'!$D$4, IF(D98=-9,-999,IF(D98="",-999,0)))</f>
        <v>-999</v>
      </c>
      <c r="AF98" s="82">
        <f>IF(F98=1, 'adjustment factor'!$D$5, IF(F98=-9,-999,IF(F98="",-999,0)))</f>
        <v>-999</v>
      </c>
      <c r="AG98" s="82">
        <f>IF(E98=1, 'adjustment factor'!$D$6, IF(E98=-9,-999,IF(E98="",-999,0)))</f>
        <v>-999</v>
      </c>
      <c r="AH98" s="82">
        <f>IF(K98&gt;=45,'adjustment factor'!$D$7,IF(K98=-9,-1200,IF(K98="",-1200,0)))</f>
        <v>-1200</v>
      </c>
      <c r="AI98" s="82">
        <f>IF(L98=1, 'adjustment factor'!$D$8, IF(L98=-9,-999,IF(L98="",-999,0)))</f>
        <v>-999</v>
      </c>
      <c r="AJ98" s="82">
        <f>IF(AND(M98&gt;=1,M98&lt;=4),'adjustment factor'!$D$9,IF(M98=-9,-999,IF(M98=98,-999,IF(M98=99,-999,IF(M98="",-999,0)))))</f>
        <v>-999</v>
      </c>
      <c r="AK98" s="82">
        <f>IF(H98=1, 'adjustment factor'!$D$10, IF(H98=-9,-999,IF(H98="",-999,0)))</f>
        <v>-999</v>
      </c>
      <c r="AL98" s="82">
        <f>IF(G98=1, 'adjustment factor'!$D$11, IF(G98=-9,-999,IF(G98="",-999,0)))</f>
        <v>-999</v>
      </c>
      <c r="AM98" s="82">
        <f>IF(I98=1, 'adjustment factor'!$D$12, IF(I98=-9,-999,IF(I98="",-999,0)))</f>
        <v>-999</v>
      </c>
      <c r="AN98" s="82">
        <f>IF(J98=1, 'adjustment factor'!$D$13, IF(J98=-9,-999,IF(J98="",-999,0)))</f>
        <v>-999</v>
      </c>
      <c r="AO98" s="82" t="str">
        <f t="shared" si="18"/>
        <v>-999</v>
      </c>
      <c r="AP98" s="82" t="str">
        <f t="shared" si="19"/>
        <v>MISSING</v>
      </c>
    </row>
    <row r="99" spans="2:42" s="3" customFormat="1">
      <c r="B99" s="170"/>
      <c r="C99" s="35">
        <v>95</v>
      </c>
      <c r="D99" s="161"/>
      <c r="E99" s="161"/>
      <c r="F99" s="161"/>
      <c r="G99" s="161"/>
      <c r="H99" s="161"/>
      <c r="I99" s="161"/>
      <c r="J99" s="161"/>
      <c r="K99" s="161"/>
      <c r="L99" s="161"/>
      <c r="M99" s="161"/>
      <c r="N99" s="171"/>
      <c r="O99" s="171"/>
      <c r="P99" s="171"/>
      <c r="Q99" s="171"/>
      <c r="R99" s="171"/>
      <c r="S99" s="171"/>
      <c r="T99" s="159" t="str">
        <f t="shared" si="10"/>
        <v>MISSING</v>
      </c>
      <c r="U99" s="159" t="str">
        <f t="shared" si="11"/>
        <v>MISSING</v>
      </c>
      <c r="X99" s="56">
        <f t="shared" si="12"/>
        <v>-99</v>
      </c>
      <c r="Y99" s="56">
        <f t="shared" si="13"/>
        <v>-99</v>
      </c>
      <c r="Z99" s="56">
        <f t="shared" si="14"/>
        <v>-99</v>
      </c>
      <c r="AA99" s="56">
        <f t="shared" si="15"/>
        <v>-99</v>
      </c>
      <c r="AB99" s="56">
        <f t="shared" si="16"/>
        <v>-99</v>
      </c>
      <c r="AC99" s="56">
        <f t="shared" si="17"/>
        <v>-99</v>
      </c>
      <c r="AE99" s="82">
        <f>IF(D99=1, 'adjustment factor'!$D$4, IF(D99=-9,-999,IF(D99="",-999,0)))</f>
        <v>-999</v>
      </c>
      <c r="AF99" s="82">
        <f>IF(F99=1, 'adjustment factor'!$D$5, IF(F99=-9,-999,IF(F99="",-999,0)))</f>
        <v>-999</v>
      </c>
      <c r="AG99" s="82">
        <f>IF(E99=1, 'adjustment factor'!$D$6, IF(E99=-9,-999,IF(E99="",-999,0)))</f>
        <v>-999</v>
      </c>
      <c r="AH99" s="82">
        <f>IF(K99&gt;=45,'adjustment factor'!$D$7,IF(K99=-9,-1200,IF(K99="",-1200,0)))</f>
        <v>-1200</v>
      </c>
      <c r="AI99" s="82">
        <f>IF(L99=1, 'adjustment factor'!$D$8, IF(L99=-9,-999,IF(L99="",-999,0)))</f>
        <v>-999</v>
      </c>
      <c r="AJ99" s="82">
        <f>IF(AND(M99&gt;=1,M99&lt;=4),'adjustment factor'!$D$9,IF(M99=-9,-999,IF(M99=98,-999,IF(M99=99,-999,IF(M99="",-999,0)))))</f>
        <v>-999</v>
      </c>
      <c r="AK99" s="82">
        <f>IF(H99=1, 'adjustment factor'!$D$10, IF(H99=-9,-999,IF(H99="",-999,0)))</f>
        <v>-999</v>
      </c>
      <c r="AL99" s="82">
        <f>IF(G99=1, 'adjustment factor'!$D$11, IF(G99=-9,-999,IF(G99="",-999,0)))</f>
        <v>-999</v>
      </c>
      <c r="AM99" s="82">
        <f>IF(I99=1, 'adjustment factor'!$D$12, IF(I99=-9,-999,IF(I99="",-999,0)))</f>
        <v>-999</v>
      </c>
      <c r="AN99" s="82">
        <f>IF(J99=1, 'adjustment factor'!$D$13, IF(J99=-9,-999,IF(J99="",-999,0)))</f>
        <v>-999</v>
      </c>
      <c r="AO99" s="82" t="str">
        <f t="shared" si="18"/>
        <v>-999</v>
      </c>
      <c r="AP99" s="82" t="str">
        <f t="shared" si="19"/>
        <v>MISSING</v>
      </c>
    </row>
    <row r="100" spans="2:42" s="3" customFormat="1">
      <c r="B100" s="170"/>
      <c r="C100" s="35">
        <v>96</v>
      </c>
      <c r="D100" s="161"/>
      <c r="E100" s="161"/>
      <c r="F100" s="161"/>
      <c r="G100" s="161"/>
      <c r="H100" s="161"/>
      <c r="I100" s="161"/>
      <c r="J100" s="161"/>
      <c r="K100" s="161"/>
      <c r="L100" s="161"/>
      <c r="M100" s="161"/>
      <c r="N100" s="171"/>
      <c r="O100" s="171"/>
      <c r="P100" s="171"/>
      <c r="Q100" s="171"/>
      <c r="R100" s="171"/>
      <c r="S100" s="171"/>
      <c r="T100" s="159" t="str">
        <f t="shared" si="10"/>
        <v>MISSING</v>
      </c>
      <c r="U100" s="159" t="str">
        <f t="shared" si="11"/>
        <v>MISSING</v>
      </c>
      <c r="X100" s="56">
        <f t="shared" si="12"/>
        <v>-99</v>
      </c>
      <c r="Y100" s="56">
        <f t="shared" si="13"/>
        <v>-99</v>
      </c>
      <c r="Z100" s="56">
        <f t="shared" si="14"/>
        <v>-99</v>
      </c>
      <c r="AA100" s="56">
        <f t="shared" si="15"/>
        <v>-99</v>
      </c>
      <c r="AB100" s="56">
        <f t="shared" si="16"/>
        <v>-99</v>
      </c>
      <c r="AC100" s="56">
        <f t="shared" si="17"/>
        <v>-99</v>
      </c>
      <c r="AE100" s="82">
        <f>IF(D100=1, 'adjustment factor'!$D$4, IF(D100=-9,-999,IF(D100="",-999,0)))</f>
        <v>-999</v>
      </c>
      <c r="AF100" s="82">
        <f>IF(F100=1, 'adjustment factor'!$D$5, IF(F100=-9,-999,IF(F100="",-999,0)))</f>
        <v>-999</v>
      </c>
      <c r="AG100" s="82">
        <f>IF(E100=1, 'adjustment factor'!$D$6, IF(E100=-9,-999,IF(E100="",-999,0)))</f>
        <v>-999</v>
      </c>
      <c r="AH100" s="82">
        <f>IF(K100&gt;=45,'adjustment factor'!$D$7,IF(K100=-9,-1200,IF(K100="",-1200,0)))</f>
        <v>-1200</v>
      </c>
      <c r="AI100" s="82">
        <f>IF(L100=1, 'adjustment factor'!$D$8, IF(L100=-9,-999,IF(L100="",-999,0)))</f>
        <v>-999</v>
      </c>
      <c r="AJ100" s="82">
        <f>IF(AND(M100&gt;=1,M100&lt;=4),'adjustment factor'!$D$9,IF(M100=-9,-999,IF(M100=98,-999,IF(M100=99,-999,IF(M100="",-999,0)))))</f>
        <v>-999</v>
      </c>
      <c r="AK100" s="82">
        <f>IF(H100=1, 'adjustment factor'!$D$10, IF(H100=-9,-999,IF(H100="",-999,0)))</f>
        <v>-999</v>
      </c>
      <c r="AL100" s="82">
        <f>IF(G100=1, 'adjustment factor'!$D$11, IF(G100=-9,-999,IF(G100="",-999,0)))</f>
        <v>-999</v>
      </c>
      <c r="AM100" s="82">
        <f>IF(I100=1, 'adjustment factor'!$D$12, IF(I100=-9,-999,IF(I100="",-999,0)))</f>
        <v>-999</v>
      </c>
      <c r="AN100" s="82">
        <f>IF(J100=1, 'adjustment factor'!$D$13, IF(J100=-9,-999,IF(J100="",-999,0)))</f>
        <v>-999</v>
      </c>
      <c r="AO100" s="82" t="str">
        <f t="shared" si="18"/>
        <v>-999</v>
      </c>
      <c r="AP100" s="82" t="str">
        <f t="shared" si="19"/>
        <v>MISSING</v>
      </c>
    </row>
    <row r="101" spans="2:42" s="3" customFormat="1">
      <c r="B101" s="170"/>
      <c r="C101" s="35">
        <v>97</v>
      </c>
      <c r="D101" s="161"/>
      <c r="E101" s="161"/>
      <c r="F101" s="161"/>
      <c r="G101" s="161"/>
      <c r="H101" s="161"/>
      <c r="I101" s="161"/>
      <c r="J101" s="161"/>
      <c r="K101" s="161"/>
      <c r="L101" s="161"/>
      <c r="M101" s="161"/>
      <c r="N101" s="171"/>
      <c r="O101" s="171"/>
      <c r="P101" s="171"/>
      <c r="Q101" s="171"/>
      <c r="R101" s="171"/>
      <c r="S101" s="171"/>
      <c r="T101" s="159" t="str">
        <f t="shared" si="10"/>
        <v>MISSING</v>
      </c>
      <c r="U101" s="159" t="str">
        <f t="shared" si="11"/>
        <v>MISSING</v>
      </c>
      <c r="X101" s="56">
        <f t="shared" si="12"/>
        <v>-99</v>
      </c>
      <c r="Y101" s="56">
        <f t="shared" si="13"/>
        <v>-99</v>
      </c>
      <c r="Z101" s="56">
        <f t="shared" si="14"/>
        <v>-99</v>
      </c>
      <c r="AA101" s="56">
        <f t="shared" si="15"/>
        <v>-99</v>
      </c>
      <c r="AB101" s="56">
        <f t="shared" si="16"/>
        <v>-99</v>
      </c>
      <c r="AC101" s="56">
        <f t="shared" si="17"/>
        <v>-99</v>
      </c>
      <c r="AE101" s="82">
        <f>IF(D101=1, 'adjustment factor'!$D$4, IF(D101=-9,-999,IF(D101="",-999,0)))</f>
        <v>-999</v>
      </c>
      <c r="AF101" s="82">
        <f>IF(F101=1, 'adjustment factor'!$D$5, IF(F101=-9,-999,IF(F101="",-999,0)))</f>
        <v>-999</v>
      </c>
      <c r="AG101" s="82">
        <f>IF(E101=1, 'adjustment factor'!$D$6, IF(E101=-9,-999,IF(E101="",-999,0)))</f>
        <v>-999</v>
      </c>
      <c r="AH101" s="82">
        <f>IF(K101&gt;=45,'adjustment factor'!$D$7,IF(K101=-9,-1200,IF(K101="",-1200,0)))</f>
        <v>-1200</v>
      </c>
      <c r="AI101" s="82">
        <f>IF(L101=1, 'adjustment factor'!$D$8, IF(L101=-9,-999,IF(L101="",-999,0)))</f>
        <v>-999</v>
      </c>
      <c r="AJ101" s="82">
        <f>IF(AND(M101&gt;=1,M101&lt;=4),'adjustment factor'!$D$9,IF(M101=-9,-999,IF(M101=98,-999,IF(M101=99,-999,IF(M101="",-999,0)))))</f>
        <v>-999</v>
      </c>
      <c r="AK101" s="82">
        <f>IF(H101=1, 'adjustment factor'!$D$10, IF(H101=-9,-999,IF(H101="",-999,0)))</f>
        <v>-999</v>
      </c>
      <c r="AL101" s="82">
        <f>IF(G101=1, 'adjustment factor'!$D$11, IF(G101=-9,-999,IF(G101="",-999,0)))</f>
        <v>-999</v>
      </c>
      <c r="AM101" s="82">
        <f>IF(I101=1, 'adjustment factor'!$D$12, IF(I101=-9,-999,IF(I101="",-999,0)))</f>
        <v>-999</v>
      </c>
      <c r="AN101" s="82">
        <f>IF(J101=1, 'adjustment factor'!$D$13, IF(J101=-9,-999,IF(J101="",-999,0)))</f>
        <v>-999</v>
      </c>
      <c r="AO101" s="82" t="str">
        <f t="shared" si="18"/>
        <v>-999</v>
      </c>
      <c r="AP101" s="82" t="str">
        <f t="shared" si="19"/>
        <v>MISSING</v>
      </c>
    </row>
    <row r="102" spans="2:42" s="3" customFormat="1">
      <c r="B102" s="170"/>
      <c r="C102" s="35">
        <v>98</v>
      </c>
      <c r="D102" s="161"/>
      <c r="E102" s="161"/>
      <c r="F102" s="161"/>
      <c r="G102" s="161"/>
      <c r="H102" s="161"/>
      <c r="I102" s="161"/>
      <c r="J102" s="161"/>
      <c r="K102" s="161"/>
      <c r="L102" s="161"/>
      <c r="M102" s="161"/>
      <c r="N102" s="171"/>
      <c r="O102" s="171"/>
      <c r="P102" s="171"/>
      <c r="Q102" s="171"/>
      <c r="R102" s="171"/>
      <c r="S102" s="171"/>
      <c r="T102" s="159" t="str">
        <f t="shared" si="10"/>
        <v>MISSING</v>
      </c>
      <c r="U102" s="159" t="str">
        <f t="shared" si="11"/>
        <v>MISSING</v>
      </c>
      <c r="X102" s="56">
        <f t="shared" si="12"/>
        <v>-99</v>
      </c>
      <c r="Y102" s="56">
        <f t="shared" si="13"/>
        <v>-99</v>
      </c>
      <c r="Z102" s="56">
        <f t="shared" si="14"/>
        <v>-99</v>
      </c>
      <c r="AA102" s="56">
        <f t="shared" si="15"/>
        <v>-99</v>
      </c>
      <c r="AB102" s="56">
        <f t="shared" si="16"/>
        <v>-99</v>
      </c>
      <c r="AC102" s="56">
        <f t="shared" si="17"/>
        <v>-99</v>
      </c>
      <c r="AE102" s="82">
        <f>IF(D102=1, 'adjustment factor'!$D$4, IF(D102=-9,-999,IF(D102="",-999,0)))</f>
        <v>-999</v>
      </c>
      <c r="AF102" s="82">
        <f>IF(F102=1, 'adjustment factor'!$D$5, IF(F102=-9,-999,IF(F102="",-999,0)))</f>
        <v>-999</v>
      </c>
      <c r="AG102" s="82">
        <f>IF(E102=1, 'adjustment factor'!$D$6, IF(E102=-9,-999,IF(E102="",-999,0)))</f>
        <v>-999</v>
      </c>
      <c r="AH102" s="82">
        <f>IF(K102&gt;=45,'adjustment factor'!$D$7,IF(K102=-9,-1200,IF(K102="",-1200,0)))</f>
        <v>-1200</v>
      </c>
      <c r="AI102" s="82">
        <f>IF(L102=1, 'adjustment factor'!$D$8, IF(L102=-9,-999,IF(L102="",-999,0)))</f>
        <v>-999</v>
      </c>
      <c r="AJ102" s="82">
        <f>IF(AND(M102&gt;=1,M102&lt;=4),'adjustment factor'!$D$9,IF(M102=-9,-999,IF(M102=98,-999,IF(M102=99,-999,IF(M102="",-999,0)))))</f>
        <v>-999</v>
      </c>
      <c r="AK102" s="82">
        <f>IF(H102=1, 'adjustment factor'!$D$10, IF(H102=-9,-999,IF(H102="",-999,0)))</f>
        <v>-999</v>
      </c>
      <c r="AL102" s="82">
        <f>IF(G102=1, 'adjustment factor'!$D$11, IF(G102=-9,-999,IF(G102="",-999,0)))</f>
        <v>-999</v>
      </c>
      <c r="AM102" s="82">
        <f>IF(I102=1, 'adjustment factor'!$D$12, IF(I102=-9,-999,IF(I102="",-999,0)))</f>
        <v>-999</v>
      </c>
      <c r="AN102" s="82">
        <f>IF(J102=1, 'adjustment factor'!$D$13, IF(J102=-9,-999,IF(J102="",-999,0)))</f>
        <v>-999</v>
      </c>
      <c r="AO102" s="82" t="str">
        <f t="shared" si="18"/>
        <v>-999</v>
      </c>
      <c r="AP102" s="82" t="str">
        <f t="shared" si="19"/>
        <v>MISSING</v>
      </c>
    </row>
    <row r="103" spans="2:42" s="3" customFormat="1">
      <c r="B103" s="170"/>
      <c r="C103" s="35">
        <v>99</v>
      </c>
      <c r="D103" s="161"/>
      <c r="E103" s="161"/>
      <c r="F103" s="161"/>
      <c r="G103" s="161"/>
      <c r="H103" s="161"/>
      <c r="I103" s="161"/>
      <c r="J103" s="161"/>
      <c r="K103" s="161"/>
      <c r="L103" s="161"/>
      <c r="M103" s="161"/>
      <c r="N103" s="171"/>
      <c r="O103" s="171"/>
      <c r="P103" s="171"/>
      <c r="Q103" s="171"/>
      <c r="R103" s="171"/>
      <c r="S103" s="171"/>
      <c r="T103" s="159" t="str">
        <f t="shared" si="10"/>
        <v>MISSING</v>
      </c>
      <c r="U103" s="159" t="str">
        <f t="shared" si="11"/>
        <v>MISSING</v>
      </c>
      <c r="X103" s="56">
        <f t="shared" si="12"/>
        <v>-99</v>
      </c>
      <c r="Y103" s="56">
        <f t="shared" si="13"/>
        <v>-99</v>
      </c>
      <c r="Z103" s="56">
        <f t="shared" si="14"/>
        <v>-99</v>
      </c>
      <c r="AA103" s="56">
        <f t="shared" si="15"/>
        <v>-99</v>
      </c>
      <c r="AB103" s="56">
        <f t="shared" si="16"/>
        <v>-99</v>
      </c>
      <c r="AC103" s="56">
        <f t="shared" si="17"/>
        <v>-99</v>
      </c>
      <c r="AE103" s="82">
        <f>IF(D103=1, 'adjustment factor'!$D$4, IF(D103=-9,-999,IF(D103="",-999,0)))</f>
        <v>-999</v>
      </c>
      <c r="AF103" s="82">
        <f>IF(F103=1, 'adjustment factor'!$D$5, IF(F103=-9,-999,IF(F103="",-999,0)))</f>
        <v>-999</v>
      </c>
      <c r="AG103" s="82">
        <f>IF(E103=1, 'adjustment factor'!$D$6, IF(E103=-9,-999,IF(E103="",-999,0)))</f>
        <v>-999</v>
      </c>
      <c r="AH103" s="82">
        <f>IF(K103&gt;=45,'adjustment factor'!$D$7,IF(K103=-9,-1200,IF(K103="",-1200,0)))</f>
        <v>-1200</v>
      </c>
      <c r="AI103" s="82">
        <f>IF(L103=1, 'adjustment factor'!$D$8, IF(L103=-9,-999,IF(L103="",-999,0)))</f>
        <v>-999</v>
      </c>
      <c r="AJ103" s="82">
        <f>IF(AND(M103&gt;=1,M103&lt;=4),'adjustment factor'!$D$9,IF(M103=-9,-999,IF(M103=98,-999,IF(M103=99,-999,IF(M103="",-999,0)))))</f>
        <v>-999</v>
      </c>
      <c r="AK103" s="82">
        <f>IF(H103=1, 'adjustment factor'!$D$10, IF(H103=-9,-999,IF(H103="",-999,0)))</f>
        <v>-999</v>
      </c>
      <c r="AL103" s="82">
        <f>IF(G103=1, 'adjustment factor'!$D$11, IF(G103=-9,-999,IF(G103="",-999,0)))</f>
        <v>-999</v>
      </c>
      <c r="AM103" s="82">
        <f>IF(I103=1, 'adjustment factor'!$D$12, IF(I103=-9,-999,IF(I103="",-999,0)))</f>
        <v>-999</v>
      </c>
      <c r="AN103" s="82">
        <f>IF(J103=1, 'adjustment factor'!$D$13, IF(J103=-9,-999,IF(J103="",-999,0)))</f>
        <v>-999</v>
      </c>
      <c r="AO103" s="82" t="str">
        <f t="shared" si="18"/>
        <v>-999</v>
      </c>
      <c r="AP103" s="82" t="str">
        <f t="shared" si="19"/>
        <v>MISSING</v>
      </c>
    </row>
    <row r="104" spans="2:42" s="3" customFormat="1">
      <c r="B104" s="170"/>
      <c r="C104" s="35">
        <v>100</v>
      </c>
      <c r="D104" s="161"/>
      <c r="E104" s="161"/>
      <c r="F104" s="161"/>
      <c r="G104" s="161"/>
      <c r="H104" s="161"/>
      <c r="I104" s="161"/>
      <c r="J104" s="161"/>
      <c r="K104" s="161"/>
      <c r="L104" s="161"/>
      <c r="M104" s="161"/>
      <c r="N104" s="171"/>
      <c r="O104" s="171"/>
      <c r="P104" s="171"/>
      <c r="Q104" s="171"/>
      <c r="R104" s="171"/>
      <c r="S104" s="171"/>
      <c r="T104" s="159" t="str">
        <f t="shared" si="10"/>
        <v>MISSING</v>
      </c>
      <c r="U104" s="159" t="str">
        <f t="shared" si="11"/>
        <v>MISSING</v>
      </c>
      <c r="X104" s="56">
        <f t="shared" si="12"/>
        <v>-99</v>
      </c>
      <c r="Y104" s="56">
        <f t="shared" si="13"/>
        <v>-99</v>
      </c>
      <c r="Z104" s="56">
        <f t="shared" si="14"/>
        <v>-99</v>
      </c>
      <c r="AA104" s="56">
        <f t="shared" si="15"/>
        <v>-99</v>
      </c>
      <c r="AB104" s="56">
        <f t="shared" si="16"/>
        <v>-99</v>
      </c>
      <c r="AC104" s="56">
        <f t="shared" si="17"/>
        <v>-99</v>
      </c>
      <c r="AE104" s="82">
        <f>IF(D104=1, 'adjustment factor'!$D$4, IF(D104=-9,-999,IF(D104="",-999,0)))</f>
        <v>-999</v>
      </c>
      <c r="AF104" s="82">
        <f>IF(F104=1, 'adjustment factor'!$D$5, IF(F104=-9,-999,IF(F104="",-999,0)))</f>
        <v>-999</v>
      </c>
      <c r="AG104" s="82">
        <f>IF(E104=1, 'adjustment factor'!$D$6, IF(E104=-9,-999,IF(E104="",-999,0)))</f>
        <v>-999</v>
      </c>
      <c r="AH104" s="82">
        <f>IF(K104&gt;=45,'adjustment factor'!$D$7,IF(K104=-9,-1200,IF(K104="",-1200,0)))</f>
        <v>-1200</v>
      </c>
      <c r="AI104" s="82">
        <f>IF(L104=1, 'adjustment factor'!$D$8, IF(L104=-9,-999,IF(L104="",-999,0)))</f>
        <v>-999</v>
      </c>
      <c r="AJ104" s="82">
        <f>IF(AND(M104&gt;=1,M104&lt;=4),'adjustment factor'!$D$9,IF(M104=-9,-999,IF(M104=98,-999,IF(M104=99,-999,IF(M104="",-999,0)))))</f>
        <v>-999</v>
      </c>
      <c r="AK104" s="82">
        <f>IF(H104=1, 'adjustment factor'!$D$10, IF(H104=-9,-999,IF(H104="",-999,0)))</f>
        <v>-999</v>
      </c>
      <c r="AL104" s="82">
        <f>IF(G104=1, 'adjustment factor'!$D$11, IF(G104=-9,-999,IF(G104="",-999,0)))</f>
        <v>-999</v>
      </c>
      <c r="AM104" s="82">
        <f>IF(I104=1, 'adjustment factor'!$D$12, IF(I104=-9,-999,IF(I104="",-999,0)))</f>
        <v>-999</v>
      </c>
      <c r="AN104" s="82">
        <f>IF(J104=1, 'adjustment factor'!$D$13, IF(J104=-9,-999,IF(J104="",-999,0)))</f>
        <v>-999</v>
      </c>
      <c r="AO104" s="82" t="str">
        <f t="shared" si="18"/>
        <v>-999</v>
      </c>
      <c r="AP104" s="82" t="str">
        <f t="shared" si="19"/>
        <v>MISSING</v>
      </c>
    </row>
    <row r="105" spans="2:42" s="3" customFormat="1">
      <c r="B105" s="170"/>
      <c r="C105" s="35">
        <v>101</v>
      </c>
      <c r="D105" s="161"/>
      <c r="E105" s="161"/>
      <c r="F105" s="161"/>
      <c r="G105" s="161"/>
      <c r="H105" s="161"/>
      <c r="I105" s="161"/>
      <c r="J105" s="161"/>
      <c r="K105" s="161"/>
      <c r="L105" s="161"/>
      <c r="M105" s="161"/>
      <c r="N105" s="171"/>
      <c r="O105" s="171"/>
      <c r="P105" s="171"/>
      <c r="Q105" s="171"/>
      <c r="R105" s="171"/>
      <c r="S105" s="171"/>
      <c r="T105" s="159" t="str">
        <f t="shared" si="10"/>
        <v>MISSING</v>
      </c>
      <c r="U105" s="159" t="str">
        <f t="shared" si="11"/>
        <v>MISSING</v>
      </c>
      <c r="X105" s="56">
        <f t="shared" si="12"/>
        <v>-99</v>
      </c>
      <c r="Y105" s="56">
        <f t="shared" si="13"/>
        <v>-99</v>
      </c>
      <c r="Z105" s="56">
        <f t="shared" si="14"/>
        <v>-99</v>
      </c>
      <c r="AA105" s="56">
        <f t="shared" si="15"/>
        <v>-99</v>
      </c>
      <c r="AB105" s="56">
        <f t="shared" si="16"/>
        <v>-99</v>
      </c>
      <c r="AC105" s="56">
        <f t="shared" si="17"/>
        <v>-99</v>
      </c>
      <c r="AE105" s="82">
        <f>IF(D105=1, 'adjustment factor'!$D$4, IF(D105=-9,-999,IF(D105="",-999,0)))</f>
        <v>-999</v>
      </c>
      <c r="AF105" s="82">
        <f>IF(F105=1, 'adjustment factor'!$D$5, IF(F105=-9,-999,IF(F105="",-999,0)))</f>
        <v>-999</v>
      </c>
      <c r="AG105" s="82">
        <f>IF(E105=1, 'adjustment factor'!$D$6, IF(E105=-9,-999,IF(E105="",-999,0)))</f>
        <v>-999</v>
      </c>
      <c r="AH105" s="82">
        <f>IF(K105&gt;=45,'adjustment factor'!$D$7,IF(K105=-9,-1200,IF(K105="",-1200,0)))</f>
        <v>-1200</v>
      </c>
      <c r="AI105" s="82">
        <f>IF(L105=1, 'adjustment factor'!$D$8, IF(L105=-9,-999,IF(L105="",-999,0)))</f>
        <v>-999</v>
      </c>
      <c r="AJ105" s="82">
        <f>IF(AND(M105&gt;=1,M105&lt;=4),'adjustment factor'!$D$9,IF(M105=-9,-999,IF(M105=98,-999,IF(M105=99,-999,IF(M105="",-999,0)))))</f>
        <v>-999</v>
      </c>
      <c r="AK105" s="82">
        <f>IF(H105=1, 'adjustment factor'!$D$10, IF(H105=-9,-999,IF(H105="",-999,0)))</f>
        <v>-999</v>
      </c>
      <c r="AL105" s="82">
        <f>IF(G105=1, 'adjustment factor'!$D$11, IF(G105=-9,-999,IF(G105="",-999,0)))</f>
        <v>-999</v>
      </c>
      <c r="AM105" s="82">
        <f>IF(I105=1, 'adjustment factor'!$D$12, IF(I105=-9,-999,IF(I105="",-999,0)))</f>
        <v>-999</v>
      </c>
      <c r="AN105" s="82">
        <f>IF(J105=1, 'adjustment factor'!$D$13, IF(J105=-9,-999,IF(J105="",-999,0)))</f>
        <v>-999</v>
      </c>
      <c r="AO105" s="82" t="str">
        <f t="shared" si="18"/>
        <v>-999</v>
      </c>
      <c r="AP105" s="82" t="str">
        <f t="shared" si="19"/>
        <v>MISSING</v>
      </c>
    </row>
    <row r="106" spans="2:42" s="3" customFormat="1">
      <c r="B106" s="170"/>
      <c r="C106" s="35">
        <v>102</v>
      </c>
      <c r="D106" s="161"/>
      <c r="E106" s="161"/>
      <c r="F106" s="161"/>
      <c r="G106" s="161"/>
      <c r="H106" s="161"/>
      <c r="I106" s="161"/>
      <c r="J106" s="161"/>
      <c r="K106" s="161"/>
      <c r="L106" s="161"/>
      <c r="M106" s="161"/>
      <c r="N106" s="171"/>
      <c r="O106" s="171"/>
      <c r="P106" s="171"/>
      <c r="Q106" s="171"/>
      <c r="R106" s="171"/>
      <c r="S106" s="171"/>
      <c r="T106" s="159" t="str">
        <f t="shared" si="10"/>
        <v>MISSING</v>
      </c>
      <c r="U106" s="159" t="str">
        <f t="shared" si="11"/>
        <v>MISSING</v>
      </c>
      <c r="X106" s="56">
        <f t="shared" si="12"/>
        <v>-99</v>
      </c>
      <c r="Y106" s="56">
        <f t="shared" si="13"/>
        <v>-99</v>
      </c>
      <c r="Z106" s="56">
        <f t="shared" si="14"/>
        <v>-99</v>
      </c>
      <c r="AA106" s="56">
        <f t="shared" si="15"/>
        <v>-99</v>
      </c>
      <c r="AB106" s="56">
        <f t="shared" si="16"/>
        <v>-99</v>
      </c>
      <c r="AC106" s="56">
        <f t="shared" si="17"/>
        <v>-99</v>
      </c>
      <c r="AE106" s="82">
        <f>IF(D106=1, 'adjustment factor'!$D$4, IF(D106=-9,-999,IF(D106="",-999,0)))</f>
        <v>-999</v>
      </c>
      <c r="AF106" s="82">
        <f>IF(F106=1, 'adjustment factor'!$D$5, IF(F106=-9,-999,IF(F106="",-999,0)))</f>
        <v>-999</v>
      </c>
      <c r="AG106" s="82">
        <f>IF(E106=1, 'adjustment factor'!$D$6, IF(E106=-9,-999,IF(E106="",-999,0)))</f>
        <v>-999</v>
      </c>
      <c r="AH106" s="82">
        <f>IF(K106&gt;=45,'adjustment factor'!$D$7,IF(K106=-9,-1200,IF(K106="",-1200,0)))</f>
        <v>-1200</v>
      </c>
      <c r="AI106" s="82">
        <f>IF(L106=1, 'adjustment factor'!$D$8, IF(L106=-9,-999,IF(L106="",-999,0)))</f>
        <v>-999</v>
      </c>
      <c r="AJ106" s="82">
        <f>IF(AND(M106&gt;=1,M106&lt;=4),'adjustment factor'!$D$9,IF(M106=-9,-999,IF(M106=98,-999,IF(M106=99,-999,IF(M106="",-999,0)))))</f>
        <v>-999</v>
      </c>
      <c r="AK106" s="82">
        <f>IF(H106=1, 'adjustment factor'!$D$10, IF(H106=-9,-999,IF(H106="",-999,0)))</f>
        <v>-999</v>
      </c>
      <c r="AL106" s="82">
        <f>IF(G106=1, 'adjustment factor'!$D$11, IF(G106=-9,-999,IF(G106="",-999,0)))</f>
        <v>-999</v>
      </c>
      <c r="AM106" s="82">
        <f>IF(I106=1, 'adjustment factor'!$D$12, IF(I106=-9,-999,IF(I106="",-999,0)))</f>
        <v>-999</v>
      </c>
      <c r="AN106" s="82">
        <f>IF(J106=1, 'adjustment factor'!$D$13, IF(J106=-9,-999,IF(J106="",-999,0)))</f>
        <v>-999</v>
      </c>
      <c r="AO106" s="82" t="str">
        <f t="shared" si="18"/>
        <v>-999</v>
      </c>
      <c r="AP106" s="82" t="str">
        <f t="shared" si="19"/>
        <v>MISSING</v>
      </c>
    </row>
    <row r="107" spans="2:42" s="3" customFormat="1">
      <c r="B107" s="170"/>
      <c r="C107" s="35">
        <v>103</v>
      </c>
      <c r="D107" s="161"/>
      <c r="E107" s="161"/>
      <c r="F107" s="161"/>
      <c r="G107" s="161"/>
      <c r="H107" s="161"/>
      <c r="I107" s="161"/>
      <c r="J107" s="161"/>
      <c r="K107" s="161"/>
      <c r="L107" s="161"/>
      <c r="M107" s="161"/>
      <c r="N107" s="171"/>
      <c r="O107" s="171"/>
      <c r="P107" s="171"/>
      <c r="Q107" s="171"/>
      <c r="R107" s="171"/>
      <c r="S107" s="171"/>
      <c r="T107" s="159" t="str">
        <f t="shared" si="10"/>
        <v>MISSING</v>
      </c>
      <c r="U107" s="159" t="str">
        <f t="shared" si="11"/>
        <v>MISSING</v>
      </c>
      <c r="X107" s="56">
        <f t="shared" si="12"/>
        <v>-99</v>
      </c>
      <c r="Y107" s="56">
        <f t="shared" si="13"/>
        <v>-99</v>
      </c>
      <c r="Z107" s="56">
        <f t="shared" si="14"/>
        <v>-99</v>
      </c>
      <c r="AA107" s="56">
        <f t="shared" si="15"/>
        <v>-99</v>
      </c>
      <c r="AB107" s="56">
        <f t="shared" si="16"/>
        <v>-99</v>
      </c>
      <c r="AC107" s="56">
        <f t="shared" si="17"/>
        <v>-99</v>
      </c>
      <c r="AE107" s="82">
        <f>IF(D107=1, 'adjustment factor'!$D$4, IF(D107=-9,-999,IF(D107="",-999,0)))</f>
        <v>-999</v>
      </c>
      <c r="AF107" s="82">
        <f>IF(F107=1, 'adjustment factor'!$D$5, IF(F107=-9,-999,IF(F107="",-999,0)))</f>
        <v>-999</v>
      </c>
      <c r="AG107" s="82">
        <f>IF(E107=1, 'adjustment factor'!$D$6, IF(E107=-9,-999,IF(E107="",-999,0)))</f>
        <v>-999</v>
      </c>
      <c r="AH107" s="82">
        <f>IF(K107&gt;=45,'adjustment factor'!$D$7,IF(K107=-9,-1200,IF(K107="",-1200,0)))</f>
        <v>-1200</v>
      </c>
      <c r="AI107" s="82">
        <f>IF(L107=1, 'adjustment factor'!$D$8, IF(L107=-9,-999,IF(L107="",-999,0)))</f>
        <v>-999</v>
      </c>
      <c r="AJ107" s="82">
        <f>IF(AND(M107&gt;=1,M107&lt;=4),'adjustment factor'!$D$9,IF(M107=-9,-999,IF(M107=98,-999,IF(M107=99,-999,IF(M107="",-999,0)))))</f>
        <v>-999</v>
      </c>
      <c r="AK107" s="82">
        <f>IF(H107=1, 'adjustment factor'!$D$10, IF(H107=-9,-999,IF(H107="",-999,0)))</f>
        <v>-999</v>
      </c>
      <c r="AL107" s="82">
        <f>IF(G107=1, 'adjustment factor'!$D$11, IF(G107=-9,-999,IF(G107="",-999,0)))</f>
        <v>-999</v>
      </c>
      <c r="AM107" s="82">
        <f>IF(I107=1, 'adjustment factor'!$D$12, IF(I107=-9,-999,IF(I107="",-999,0)))</f>
        <v>-999</v>
      </c>
      <c r="AN107" s="82">
        <f>IF(J107=1, 'adjustment factor'!$D$13, IF(J107=-9,-999,IF(J107="",-999,0)))</f>
        <v>-999</v>
      </c>
      <c r="AO107" s="82" t="str">
        <f t="shared" si="18"/>
        <v>-999</v>
      </c>
      <c r="AP107" s="82" t="str">
        <f t="shared" si="19"/>
        <v>MISSING</v>
      </c>
    </row>
    <row r="108" spans="2:42" s="3" customFormat="1">
      <c r="B108" s="170"/>
      <c r="C108" s="35">
        <v>104</v>
      </c>
      <c r="D108" s="161"/>
      <c r="E108" s="161"/>
      <c r="F108" s="161"/>
      <c r="G108" s="161"/>
      <c r="H108" s="161"/>
      <c r="I108" s="161"/>
      <c r="J108" s="161"/>
      <c r="K108" s="161"/>
      <c r="L108" s="161"/>
      <c r="M108" s="161"/>
      <c r="N108" s="171"/>
      <c r="O108" s="171"/>
      <c r="P108" s="171"/>
      <c r="Q108" s="171"/>
      <c r="R108" s="171"/>
      <c r="S108" s="171"/>
      <c r="T108" s="159" t="str">
        <f t="shared" si="10"/>
        <v>MISSING</v>
      </c>
      <c r="U108" s="159" t="str">
        <f t="shared" si="11"/>
        <v>MISSING</v>
      </c>
      <c r="X108" s="56">
        <f t="shared" si="12"/>
        <v>-99</v>
      </c>
      <c r="Y108" s="56">
        <f t="shared" si="13"/>
        <v>-99</v>
      </c>
      <c r="Z108" s="56">
        <f t="shared" si="14"/>
        <v>-99</v>
      </c>
      <c r="AA108" s="56">
        <f t="shared" si="15"/>
        <v>-99</v>
      </c>
      <c r="AB108" s="56">
        <f t="shared" si="16"/>
        <v>-99</v>
      </c>
      <c r="AC108" s="56">
        <f t="shared" si="17"/>
        <v>-99</v>
      </c>
      <c r="AE108" s="82">
        <f>IF(D108=1, 'adjustment factor'!$D$4, IF(D108=-9,-999,IF(D108="",-999,0)))</f>
        <v>-999</v>
      </c>
      <c r="AF108" s="82">
        <f>IF(F108=1, 'adjustment factor'!$D$5, IF(F108=-9,-999,IF(F108="",-999,0)))</f>
        <v>-999</v>
      </c>
      <c r="AG108" s="82">
        <f>IF(E108=1, 'adjustment factor'!$D$6, IF(E108=-9,-999,IF(E108="",-999,0)))</f>
        <v>-999</v>
      </c>
      <c r="AH108" s="82">
        <f>IF(K108&gt;=45,'adjustment factor'!$D$7,IF(K108=-9,-1200,IF(K108="",-1200,0)))</f>
        <v>-1200</v>
      </c>
      <c r="AI108" s="82">
        <f>IF(L108=1, 'adjustment factor'!$D$8, IF(L108=-9,-999,IF(L108="",-999,0)))</f>
        <v>-999</v>
      </c>
      <c r="AJ108" s="82">
        <f>IF(AND(M108&gt;=1,M108&lt;=4),'adjustment factor'!$D$9,IF(M108=-9,-999,IF(M108=98,-999,IF(M108=99,-999,IF(M108="",-999,0)))))</f>
        <v>-999</v>
      </c>
      <c r="AK108" s="82">
        <f>IF(H108=1, 'adjustment factor'!$D$10, IF(H108=-9,-999,IF(H108="",-999,0)))</f>
        <v>-999</v>
      </c>
      <c r="AL108" s="82">
        <f>IF(G108=1, 'adjustment factor'!$D$11, IF(G108=-9,-999,IF(G108="",-999,0)))</f>
        <v>-999</v>
      </c>
      <c r="AM108" s="82">
        <f>IF(I108=1, 'adjustment factor'!$D$12, IF(I108=-9,-999,IF(I108="",-999,0)))</f>
        <v>-999</v>
      </c>
      <c r="AN108" s="82">
        <f>IF(J108=1, 'adjustment factor'!$D$13, IF(J108=-9,-999,IF(J108="",-999,0)))</f>
        <v>-999</v>
      </c>
      <c r="AO108" s="82" t="str">
        <f t="shared" si="18"/>
        <v>-999</v>
      </c>
      <c r="AP108" s="82" t="str">
        <f t="shared" si="19"/>
        <v>MISSING</v>
      </c>
    </row>
    <row r="109" spans="2:42" s="3" customFormat="1">
      <c r="B109" s="170"/>
      <c r="C109" s="35">
        <v>105</v>
      </c>
      <c r="D109" s="161"/>
      <c r="E109" s="161"/>
      <c r="F109" s="161"/>
      <c r="G109" s="161"/>
      <c r="H109" s="161"/>
      <c r="I109" s="161"/>
      <c r="J109" s="161"/>
      <c r="K109" s="161"/>
      <c r="L109" s="161"/>
      <c r="M109" s="161"/>
      <c r="N109" s="171"/>
      <c r="O109" s="171"/>
      <c r="P109" s="171"/>
      <c r="Q109" s="171"/>
      <c r="R109" s="171"/>
      <c r="S109" s="171"/>
      <c r="T109" s="159" t="str">
        <f t="shared" si="10"/>
        <v>MISSING</v>
      </c>
      <c r="U109" s="159" t="str">
        <f t="shared" si="11"/>
        <v>MISSING</v>
      </c>
      <c r="X109" s="56">
        <f t="shared" si="12"/>
        <v>-99</v>
      </c>
      <c r="Y109" s="56">
        <f t="shared" si="13"/>
        <v>-99</v>
      </c>
      <c r="Z109" s="56">
        <f t="shared" si="14"/>
        <v>-99</v>
      </c>
      <c r="AA109" s="56">
        <f t="shared" si="15"/>
        <v>-99</v>
      </c>
      <c r="AB109" s="56">
        <f t="shared" si="16"/>
        <v>-99</v>
      </c>
      <c r="AC109" s="56">
        <f t="shared" si="17"/>
        <v>-99</v>
      </c>
      <c r="AE109" s="82">
        <f>IF(D109=1, 'adjustment factor'!$D$4, IF(D109=-9,-999,IF(D109="",-999,0)))</f>
        <v>-999</v>
      </c>
      <c r="AF109" s="82">
        <f>IF(F109=1, 'adjustment factor'!$D$5, IF(F109=-9,-999,IF(F109="",-999,0)))</f>
        <v>-999</v>
      </c>
      <c r="AG109" s="82">
        <f>IF(E109=1, 'adjustment factor'!$D$6, IF(E109=-9,-999,IF(E109="",-999,0)))</f>
        <v>-999</v>
      </c>
      <c r="AH109" s="82">
        <f>IF(K109&gt;=45,'adjustment factor'!$D$7,IF(K109=-9,-1200,IF(K109="",-1200,0)))</f>
        <v>-1200</v>
      </c>
      <c r="AI109" s="82">
        <f>IF(L109=1, 'adjustment factor'!$D$8, IF(L109=-9,-999,IF(L109="",-999,0)))</f>
        <v>-999</v>
      </c>
      <c r="AJ109" s="82">
        <f>IF(AND(M109&gt;=1,M109&lt;=4),'adjustment factor'!$D$9,IF(M109=-9,-999,IF(M109=98,-999,IF(M109=99,-999,IF(M109="",-999,0)))))</f>
        <v>-999</v>
      </c>
      <c r="AK109" s="82">
        <f>IF(H109=1, 'adjustment factor'!$D$10, IF(H109=-9,-999,IF(H109="",-999,0)))</f>
        <v>-999</v>
      </c>
      <c r="AL109" s="82">
        <f>IF(G109=1, 'adjustment factor'!$D$11, IF(G109=-9,-999,IF(G109="",-999,0)))</f>
        <v>-999</v>
      </c>
      <c r="AM109" s="82">
        <f>IF(I109=1, 'adjustment factor'!$D$12, IF(I109=-9,-999,IF(I109="",-999,0)))</f>
        <v>-999</v>
      </c>
      <c r="AN109" s="82">
        <f>IF(J109=1, 'adjustment factor'!$D$13, IF(J109=-9,-999,IF(J109="",-999,0)))</f>
        <v>-999</v>
      </c>
      <c r="AO109" s="82" t="str">
        <f t="shared" si="18"/>
        <v>-999</v>
      </c>
      <c r="AP109" s="82" t="str">
        <f t="shared" si="19"/>
        <v>MISSING</v>
      </c>
    </row>
    <row r="110" spans="2:42" s="3" customFormat="1">
      <c r="B110" s="170"/>
      <c r="C110" s="35">
        <v>106</v>
      </c>
      <c r="D110" s="161"/>
      <c r="E110" s="161"/>
      <c r="F110" s="161"/>
      <c r="G110" s="161"/>
      <c r="H110" s="161"/>
      <c r="I110" s="161"/>
      <c r="J110" s="161"/>
      <c r="K110" s="161"/>
      <c r="L110" s="161"/>
      <c r="M110" s="161"/>
      <c r="N110" s="171"/>
      <c r="O110" s="171"/>
      <c r="P110" s="171"/>
      <c r="Q110" s="171"/>
      <c r="R110" s="171"/>
      <c r="S110" s="171"/>
      <c r="T110" s="159" t="str">
        <f t="shared" si="10"/>
        <v>MISSING</v>
      </c>
      <c r="U110" s="159" t="str">
        <f t="shared" si="11"/>
        <v>MISSING</v>
      </c>
      <c r="X110" s="56">
        <f t="shared" si="12"/>
        <v>-99</v>
      </c>
      <c r="Y110" s="56">
        <f t="shared" si="13"/>
        <v>-99</v>
      </c>
      <c r="Z110" s="56">
        <f t="shared" si="14"/>
        <v>-99</v>
      </c>
      <c r="AA110" s="56">
        <f t="shared" si="15"/>
        <v>-99</v>
      </c>
      <c r="AB110" s="56">
        <f t="shared" si="16"/>
        <v>-99</v>
      </c>
      <c r="AC110" s="56">
        <f t="shared" si="17"/>
        <v>-99</v>
      </c>
      <c r="AE110" s="82">
        <f>IF(D110=1, 'adjustment factor'!$D$4, IF(D110=-9,-999,IF(D110="",-999,0)))</f>
        <v>-999</v>
      </c>
      <c r="AF110" s="82">
        <f>IF(F110=1, 'adjustment factor'!$D$5, IF(F110=-9,-999,IF(F110="",-999,0)))</f>
        <v>-999</v>
      </c>
      <c r="AG110" s="82">
        <f>IF(E110=1, 'adjustment factor'!$D$6, IF(E110=-9,-999,IF(E110="",-999,0)))</f>
        <v>-999</v>
      </c>
      <c r="AH110" s="82">
        <f>IF(K110&gt;=45,'adjustment factor'!$D$7,IF(K110=-9,-1200,IF(K110="",-1200,0)))</f>
        <v>-1200</v>
      </c>
      <c r="AI110" s="82">
        <f>IF(L110=1, 'adjustment factor'!$D$8, IF(L110=-9,-999,IF(L110="",-999,0)))</f>
        <v>-999</v>
      </c>
      <c r="AJ110" s="82">
        <f>IF(AND(M110&gt;=1,M110&lt;=4),'adjustment factor'!$D$9,IF(M110=-9,-999,IF(M110=98,-999,IF(M110=99,-999,IF(M110="",-999,0)))))</f>
        <v>-999</v>
      </c>
      <c r="AK110" s="82">
        <f>IF(H110=1, 'adjustment factor'!$D$10, IF(H110=-9,-999,IF(H110="",-999,0)))</f>
        <v>-999</v>
      </c>
      <c r="AL110" s="82">
        <f>IF(G110=1, 'adjustment factor'!$D$11, IF(G110=-9,-999,IF(G110="",-999,0)))</f>
        <v>-999</v>
      </c>
      <c r="AM110" s="82">
        <f>IF(I110=1, 'adjustment factor'!$D$12, IF(I110=-9,-999,IF(I110="",-999,0)))</f>
        <v>-999</v>
      </c>
      <c r="AN110" s="82">
        <f>IF(J110=1, 'adjustment factor'!$D$13, IF(J110=-9,-999,IF(J110="",-999,0)))</f>
        <v>-999</v>
      </c>
      <c r="AO110" s="82" t="str">
        <f t="shared" si="18"/>
        <v>-999</v>
      </c>
      <c r="AP110" s="82" t="str">
        <f t="shared" si="19"/>
        <v>MISSING</v>
      </c>
    </row>
    <row r="111" spans="2:42" s="3" customFormat="1">
      <c r="B111" s="170"/>
      <c r="C111" s="35">
        <v>107</v>
      </c>
      <c r="D111" s="161"/>
      <c r="E111" s="161"/>
      <c r="F111" s="161"/>
      <c r="G111" s="161"/>
      <c r="H111" s="161"/>
      <c r="I111" s="161"/>
      <c r="J111" s="161"/>
      <c r="K111" s="161"/>
      <c r="L111" s="161"/>
      <c r="M111" s="161"/>
      <c r="N111" s="171"/>
      <c r="O111" s="171"/>
      <c r="P111" s="171"/>
      <c r="Q111" s="171"/>
      <c r="R111" s="171"/>
      <c r="S111" s="171"/>
      <c r="T111" s="159" t="str">
        <f t="shared" si="10"/>
        <v>MISSING</v>
      </c>
      <c r="U111" s="159" t="str">
        <f t="shared" si="11"/>
        <v>MISSING</v>
      </c>
      <c r="X111" s="56">
        <f t="shared" si="12"/>
        <v>-99</v>
      </c>
      <c r="Y111" s="56">
        <f t="shared" si="13"/>
        <v>-99</v>
      </c>
      <c r="Z111" s="56">
        <f t="shared" si="14"/>
        <v>-99</v>
      </c>
      <c r="AA111" s="56">
        <f t="shared" si="15"/>
        <v>-99</v>
      </c>
      <c r="AB111" s="56">
        <f t="shared" si="16"/>
        <v>-99</v>
      </c>
      <c r="AC111" s="56">
        <f t="shared" si="17"/>
        <v>-99</v>
      </c>
      <c r="AE111" s="82">
        <f>IF(D111=1, 'adjustment factor'!$D$4, IF(D111=-9,-999,IF(D111="",-999,0)))</f>
        <v>-999</v>
      </c>
      <c r="AF111" s="82">
        <f>IF(F111=1, 'adjustment factor'!$D$5, IF(F111=-9,-999,IF(F111="",-999,0)))</f>
        <v>-999</v>
      </c>
      <c r="AG111" s="82">
        <f>IF(E111=1, 'adjustment factor'!$D$6, IF(E111=-9,-999,IF(E111="",-999,0)))</f>
        <v>-999</v>
      </c>
      <c r="AH111" s="82">
        <f>IF(K111&gt;=45,'adjustment factor'!$D$7,IF(K111=-9,-1200,IF(K111="",-1200,0)))</f>
        <v>-1200</v>
      </c>
      <c r="AI111" s="82">
        <f>IF(L111=1, 'adjustment factor'!$D$8, IF(L111=-9,-999,IF(L111="",-999,0)))</f>
        <v>-999</v>
      </c>
      <c r="AJ111" s="82">
        <f>IF(AND(M111&gt;=1,M111&lt;=4),'adjustment factor'!$D$9,IF(M111=-9,-999,IF(M111=98,-999,IF(M111=99,-999,IF(M111="",-999,0)))))</f>
        <v>-999</v>
      </c>
      <c r="AK111" s="82">
        <f>IF(H111=1, 'adjustment factor'!$D$10, IF(H111=-9,-999,IF(H111="",-999,0)))</f>
        <v>-999</v>
      </c>
      <c r="AL111" s="82">
        <f>IF(G111=1, 'adjustment factor'!$D$11, IF(G111=-9,-999,IF(G111="",-999,0)))</f>
        <v>-999</v>
      </c>
      <c r="AM111" s="82">
        <f>IF(I111=1, 'adjustment factor'!$D$12, IF(I111=-9,-999,IF(I111="",-999,0)))</f>
        <v>-999</v>
      </c>
      <c r="AN111" s="82">
        <f>IF(J111=1, 'adjustment factor'!$D$13, IF(J111=-9,-999,IF(J111="",-999,0)))</f>
        <v>-999</v>
      </c>
      <c r="AO111" s="82" t="str">
        <f t="shared" si="18"/>
        <v>-999</v>
      </c>
      <c r="AP111" s="82" t="str">
        <f t="shared" si="19"/>
        <v>MISSING</v>
      </c>
    </row>
    <row r="112" spans="2:42" s="3" customFormat="1">
      <c r="B112" s="170"/>
      <c r="C112" s="35">
        <v>108</v>
      </c>
      <c r="D112" s="161"/>
      <c r="E112" s="161"/>
      <c r="F112" s="161"/>
      <c r="G112" s="161"/>
      <c r="H112" s="161"/>
      <c r="I112" s="161"/>
      <c r="J112" s="161"/>
      <c r="K112" s="161"/>
      <c r="L112" s="161"/>
      <c r="M112" s="161"/>
      <c r="N112" s="171"/>
      <c r="O112" s="171"/>
      <c r="P112" s="171"/>
      <c r="Q112" s="171"/>
      <c r="R112" s="171"/>
      <c r="S112" s="171"/>
      <c r="T112" s="159" t="str">
        <f t="shared" si="10"/>
        <v>MISSING</v>
      </c>
      <c r="U112" s="159" t="str">
        <f t="shared" si="11"/>
        <v>MISSING</v>
      </c>
      <c r="X112" s="56">
        <f t="shared" si="12"/>
        <v>-99</v>
      </c>
      <c r="Y112" s="56">
        <f t="shared" si="13"/>
        <v>-99</v>
      </c>
      <c r="Z112" s="56">
        <f t="shared" si="14"/>
        <v>-99</v>
      </c>
      <c r="AA112" s="56">
        <f t="shared" si="15"/>
        <v>-99</v>
      </c>
      <c r="AB112" s="56">
        <f t="shared" si="16"/>
        <v>-99</v>
      </c>
      <c r="AC112" s="56">
        <f t="shared" si="17"/>
        <v>-99</v>
      </c>
      <c r="AE112" s="82">
        <f>IF(D112=1, 'adjustment factor'!$D$4, IF(D112=-9,-999,IF(D112="",-999,0)))</f>
        <v>-999</v>
      </c>
      <c r="AF112" s="82">
        <f>IF(F112=1, 'adjustment factor'!$D$5, IF(F112=-9,-999,IF(F112="",-999,0)))</f>
        <v>-999</v>
      </c>
      <c r="AG112" s="82">
        <f>IF(E112=1, 'adjustment factor'!$D$6, IF(E112=-9,-999,IF(E112="",-999,0)))</f>
        <v>-999</v>
      </c>
      <c r="AH112" s="82">
        <f>IF(K112&gt;=45,'adjustment factor'!$D$7,IF(K112=-9,-1200,IF(K112="",-1200,0)))</f>
        <v>-1200</v>
      </c>
      <c r="AI112" s="82">
        <f>IF(L112=1, 'adjustment factor'!$D$8, IF(L112=-9,-999,IF(L112="",-999,0)))</f>
        <v>-999</v>
      </c>
      <c r="AJ112" s="82">
        <f>IF(AND(M112&gt;=1,M112&lt;=4),'adjustment factor'!$D$9,IF(M112=-9,-999,IF(M112=98,-999,IF(M112=99,-999,IF(M112="",-999,0)))))</f>
        <v>-999</v>
      </c>
      <c r="AK112" s="82">
        <f>IF(H112=1, 'adjustment factor'!$D$10, IF(H112=-9,-999,IF(H112="",-999,0)))</f>
        <v>-999</v>
      </c>
      <c r="AL112" s="82">
        <f>IF(G112=1, 'adjustment factor'!$D$11, IF(G112=-9,-999,IF(G112="",-999,0)))</f>
        <v>-999</v>
      </c>
      <c r="AM112" s="82">
        <f>IF(I112=1, 'adjustment factor'!$D$12, IF(I112=-9,-999,IF(I112="",-999,0)))</f>
        <v>-999</v>
      </c>
      <c r="AN112" s="82">
        <f>IF(J112=1, 'adjustment factor'!$D$13, IF(J112=-9,-999,IF(J112="",-999,0)))</f>
        <v>-999</v>
      </c>
      <c r="AO112" s="82" t="str">
        <f t="shared" si="18"/>
        <v>-999</v>
      </c>
      <c r="AP112" s="82" t="str">
        <f t="shared" si="19"/>
        <v>MISSING</v>
      </c>
    </row>
    <row r="113" spans="2:42" s="3" customFormat="1">
      <c r="B113" s="170"/>
      <c r="C113" s="35">
        <v>109</v>
      </c>
      <c r="D113" s="161"/>
      <c r="E113" s="161"/>
      <c r="F113" s="161"/>
      <c r="G113" s="161"/>
      <c r="H113" s="161"/>
      <c r="I113" s="161"/>
      <c r="J113" s="161"/>
      <c r="K113" s="161"/>
      <c r="L113" s="161"/>
      <c r="M113" s="161"/>
      <c r="N113" s="171"/>
      <c r="O113" s="171"/>
      <c r="P113" s="171"/>
      <c r="Q113" s="171"/>
      <c r="R113" s="171"/>
      <c r="S113" s="171"/>
      <c r="T113" s="159" t="str">
        <f t="shared" si="10"/>
        <v>MISSING</v>
      </c>
      <c r="U113" s="159" t="str">
        <f t="shared" si="11"/>
        <v>MISSING</v>
      </c>
      <c r="X113" s="56">
        <f t="shared" si="12"/>
        <v>-99</v>
      </c>
      <c r="Y113" s="56">
        <f t="shared" si="13"/>
        <v>-99</v>
      </c>
      <c r="Z113" s="56">
        <f t="shared" si="14"/>
        <v>-99</v>
      </c>
      <c r="AA113" s="56">
        <f t="shared" si="15"/>
        <v>-99</v>
      </c>
      <c r="AB113" s="56">
        <f t="shared" si="16"/>
        <v>-99</v>
      </c>
      <c r="AC113" s="56">
        <f t="shared" si="17"/>
        <v>-99</v>
      </c>
      <c r="AE113" s="82">
        <f>IF(D113=1, 'adjustment factor'!$D$4, IF(D113=-9,-999,IF(D113="",-999,0)))</f>
        <v>-999</v>
      </c>
      <c r="AF113" s="82">
        <f>IF(F113=1, 'adjustment factor'!$D$5, IF(F113=-9,-999,IF(F113="",-999,0)))</f>
        <v>-999</v>
      </c>
      <c r="AG113" s="82">
        <f>IF(E113=1, 'adjustment factor'!$D$6, IF(E113=-9,-999,IF(E113="",-999,0)))</f>
        <v>-999</v>
      </c>
      <c r="AH113" s="82">
        <f>IF(K113&gt;=45,'adjustment factor'!$D$7,IF(K113=-9,-1200,IF(K113="",-1200,0)))</f>
        <v>-1200</v>
      </c>
      <c r="AI113" s="82">
        <f>IF(L113=1, 'adjustment factor'!$D$8, IF(L113=-9,-999,IF(L113="",-999,0)))</f>
        <v>-999</v>
      </c>
      <c r="AJ113" s="82">
        <f>IF(AND(M113&gt;=1,M113&lt;=4),'adjustment factor'!$D$9,IF(M113=-9,-999,IF(M113=98,-999,IF(M113=99,-999,IF(M113="",-999,0)))))</f>
        <v>-999</v>
      </c>
      <c r="AK113" s="82">
        <f>IF(H113=1, 'adjustment factor'!$D$10, IF(H113=-9,-999,IF(H113="",-999,0)))</f>
        <v>-999</v>
      </c>
      <c r="AL113" s="82">
        <f>IF(G113=1, 'adjustment factor'!$D$11, IF(G113=-9,-999,IF(G113="",-999,0)))</f>
        <v>-999</v>
      </c>
      <c r="AM113" s="82">
        <f>IF(I113=1, 'adjustment factor'!$D$12, IF(I113=-9,-999,IF(I113="",-999,0)))</f>
        <v>-999</v>
      </c>
      <c r="AN113" s="82">
        <f>IF(J113=1, 'adjustment factor'!$D$13, IF(J113=-9,-999,IF(J113="",-999,0)))</f>
        <v>-999</v>
      </c>
      <c r="AO113" s="82" t="str">
        <f t="shared" si="18"/>
        <v>-999</v>
      </c>
      <c r="AP113" s="82" t="str">
        <f t="shared" si="19"/>
        <v>MISSING</v>
      </c>
    </row>
    <row r="114" spans="2:42" s="3" customFormat="1">
      <c r="B114" s="170"/>
      <c r="C114" s="35">
        <v>110</v>
      </c>
      <c r="D114" s="161"/>
      <c r="E114" s="161"/>
      <c r="F114" s="161"/>
      <c r="G114" s="161"/>
      <c r="H114" s="161"/>
      <c r="I114" s="161"/>
      <c r="J114" s="161"/>
      <c r="K114" s="161"/>
      <c r="L114" s="161"/>
      <c r="M114" s="161"/>
      <c r="N114" s="171"/>
      <c r="O114" s="171"/>
      <c r="P114" s="171"/>
      <c r="Q114" s="171"/>
      <c r="R114" s="171"/>
      <c r="S114" s="171"/>
      <c r="T114" s="159" t="str">
        <f t="shared" si="10"/>
        <v>MISSING</v>
      </c>
      <c r="U114" s="159" t="str">
        <f t="shared" si="11"/>
        <v>MISSING</v>
      </c>
      <c r="X114" s="56">
        <f t="shared" si="12"/>
        <v>-99</v>
      </c>
      <c r="Y114" s="56">
        <f t="shared" si="13"/>
        <v>-99</v>
      </c>
      <c r="Z114" s="56">
        <f t="shared" si="14"/>
        <v>-99</v>
      </c>
      <c r="AA114" s="56">
        <f t="shared" si="15"/>
        <v>-99</v>
      </c>
      <c r="AB114" s="56">
        <f t="shared" si="16"/>
        <v>-99</v>
      </c>
      <c r="AC114" s="56">
        <f t="shared" si="17"/>
        <v>-99</v>
      </c>
      <c r="AE114" s="82">
        <f>IF(D114=1, 'adjustment factor'!$D$4, IF(D114=-9,-999,IF(D114="",-999,0)))</f>
        <v>-999</v>
      </c>
      <c r="AF114" s="82">
        <f>IF(F114=1, 'adjustment factor'!$D$5, IF(F114=-9,-999,IF(F114="",-999,0)))</f>
        <v>-999</v>
      </c>
      <c r="AG114" s="82">
        <f>IF(E114=1, 'adjustment factor'!$D$6, IF(E114=-9,-999,IF(E114="",-999,0)))</f>
        <v>-999</v>
      </c>
      <c r="AH114" s="82">
        <f>IF(K114&gt;=45,'adjustment factor'!$D$7,IF(K114=-9,-1200,IF(K114="",-1200,0)))</f>
        <v>-1200</v>
      </c>
      <c r="AI114" s="82">
        <f>IF(L114=1, 'adjustment factor'!$D$8, IF(L114=-9,-999,IF(L114="",-999,0)))</f>
        <v>-999</v>
      </c>
      <c r="AJ114" s="82">
        <f>IF(AND(M114&gt;=1,M114&lt;=4),'adjustment factor'!$D$9,IF(M114=-9,-999,IF(M114=98,-999,IF(M114=99,-999,IF(M114="",-999,0)))))</f>
        <v>-999</v>
      </c>
      <c r="AK114" s="82">
        <f>IF(H114=1, 'adjustment factor'!$D$10, IF(H114=-9,-999,IF(H114="",-999,0)))</f>
        <v>-999</v>
      </c>
      <c r="AL114" s="82">
        <f>IF(G114=1, 'adjustment factor'!$D$11, IF(G114=-9,-999,IF(G114="",-999,0)))</f>
        <v>-999</v>
      </c>
      <c r="AM114" s="82">
        <f>IF(I114=1, 'adjustment factor'!$D$12, IF(I114=-9,-999,IF(I114="",-999,0)))</f>
        <v>-999</v>
      </c>
      <c r="AN114" s="82">
        <f>IF(J114=1, 'adjustment factor'!$D$13, IF(J114=-9,-999,IF(J114="",-999,0)))</f>
        <v>-999</v>
      </c>
      <c r="AO114" s="82" t="str">
        <f t="shared" si="18"/>
        <v>-999</v>
      </c>
      <c r="AP114" s="82" t="str">
        <f t="shared" si="19"/>
        <v>MISSING</v>
      </c>
    </row>
    <row r="115" spans="2:42" s="3" customFormat="1">
      <c r="B115" s="170"/>
      <c r="C115" s="35">
        <v>111</v>
      </c>
      <c r="D115" s="161"/>
      <c r="E115" s="161"/>
      <c r="F115" s="161"/>
      <c r="G115" s="161"/>
      <c r="H115" s="161"/>
      <c r="I115" s="161"/>
      <c r="J115" s="161"/>
      <c r="K115" s="161"/>
      <c r="L115" s="161"/>
      <c r="M115" s="161"/>
      <c r="N115" s="171"/>
      <c r="O115" s="171"/>
      <c r="P115" s="171"/>
      <c r="Q115" s="171"/>
      <c r="R115" s="171"/>
      <c r="S115" s="171"/>
      <c r="T115" s="159" t="str">
        <f t="shared" si="10"/>
        <v>MISSING</v>
      </c>
      <c r="U115" s="159" t="str">
        <f t="shared" si="11"/>
        <v>MISSING</v>
      </c>
      <c r="X115" s="56">
        <f t="shared" si="12"/>
        <v>-99</v>
      </c>
      <c r="Y115" s="56">
        <f t="shared" si="13"/>
        <v>-99</v>
      </c>
      <c r="Z115" s="56">
        <f t="shared" si="14"/>
        <v>-99</v>
      </c>
      <c r="AA115" s="56">
        <f t="shared" si="15"/>
        <v>-99</v>
      </c>
      <c r="AB115" s="56">
        <f t="shared" si="16"/>
        <v>-99</v>
      </c>
      <c r="AC115" s="56">
        <f t="shared" si="17"/>
        <v>-99</v>
      </c>
      <c r="AE115" s="82">
        <f>IF(D115=1, 'adjustment factor'!$D$4, IF(D115=-9,-999,IF(D115="",-999,0)))</f>
        <v>-999</v>
      </c>
      <c r="AF115" s="82">
        <f>IF(F115=1, 'adjustment factor'!$D$5, IF(F115=-9,-999,IF(F115="",-999,0)))</f>
        <v>-999</v>
      </c>
      <c r="AG115" s="82">
        <f>IF(E115=1, 'adjustment factor'!$D$6, IF(E115=-9,-999,IF(E115="",-999,0)))</f>
        <v>-999</v>
      </c>
      <c r="AH115" s="82">
        <f>IF(K115&gt;=45,'adjustment factor'!$D$7,IF(K115=-9,-1200,IF(K115="",-1200,0)))</f>
        <v>-1200</v>
      </c>
      <c r="AI115" s="82">
        <f>IF(L115=1, 'adjustment factor'!$D$8, IF(L115=-9,-999,IF(L115="",-999,0)))</f>
        <v>-999</v>
      </c>
      <c r="AJ115" s="82">
        <f>IF(AND(M115&gt;=1,M115&lt;=4),'adjustment factor'!$D$9,IF(M115=-9,-999,IF(M115=98,-999,IF(M115=99,-999,IF(M115="",-999,0)))))</f>
        <v>-999</v>
      </c>
      <c r="AK115" s="82">
        <f>IF(H115=1, 'adjustment factor'!$D$10, IF(H115=-9,-999,IF(H115="",-999,0)))</f>
        <v>-999</v>
      </c>
      <c r="AL115" s="82">
        <f>IF(G115=1, 'adjustment factor'!$D$11, IF(G115=-9,-999,IF(G115="",-999,0)))</f>
        <v>-999</v>
      </c>
      <c r="AM115" s="82">
        <f>IF(I115=1, 'adjustment factor'!$D$12, IF(I115=-9,-999,IF(I115="",-999,0)))</f>
        <v>-999</v>
      </c>
      <c r="AN115" s="82">
        <f>IF(J115=1, 'adjustment factor'!$D$13, IF(J115=-9,-999,IF(J115="",-999,0)))</f>
        <v>-999</v>
      </c>
      <c r="AO115" s="82" t="str">
        <f t="shared" si="18"/>
        <v>-999</v>
      </c>
      <c r="AP115" s="82" t="str">
        <f t="shared" si="19"/>
        <v>MISSING</v>
      </c>
    </row>
    <row r="116" spans="2:42" s="3" customFormat="1">
      <c r="B116" s="170"/>
      <c r="C116" s="35">
        <v>112</v>
      </c>
      <c r="D116" s="161"/>
      <c r="E116" s="161"/>
      <c r="F116" s="161"/>
      <c r="G116" s="161"/>
      <c r="H116" s="161"/>
      <c r="I116" s="161"/>
      <c r="J116" s="161"/>
      <c r="K116" s="161"/>
      <c r="L116" s="161"/>
      <c r="M116" s="161"/>
      <c r="N116" s="171"/>
      <c r="O116" s="171"/>
      <c r="P116" s="171"/>
      <c r="Q116" s="171"/>
      <c r="R116" s="171"/>
      <c r="S116" s="171"/>
      <c r="T116" s="159" t="str">
        <f t="shared" si="10"/>
        <v>MISSING</v>
      </c>
      <c r="U116" s="159" t="str">
        <f t="shared" si="11"/>
        <v>MISSING</v>
      </c>
      <c r="X116" s="56">
        <f t="shared" si="12"/>
        <v>-99</v>
      </c>
      <c r="Y116" s="56">
        <f t="shared" si="13"/>
        <v>-99</v>
      </c>
      <c r="Z116" s="56">
        <f t="shared" si="14"/>
        <v>-99</v>
      </c>
      <c r="AA116" s="56">
        <f t="shared" si="15"/>
        <v>-99</v>
      </c>
      <c r="AB116" s="56">
        <f t="shared" si="16"/>
        <v>-99</v>
      </c>
      <c r="AC116" s="56">
        <f t="shared" si="17"/>
        <v>-99</v>
      </c>
      <c r="AE116" s="82">
        <f>IF(D116=1, 'adjustment factor'!$D$4, IF(D116=-9,-999,IF(D116="",-999,0)))</f>
        <v>-999</v>
      </c>
      <c r="AF116" s="82">
        <f>IF(F116=1, 'adjustment factor'!$D$5, IF(F116=-9,-999,IF(F116="",-999,0)))</f>
        <v>-999</v>
      </c>
      <c r="AG116" s="82">
        <f>IF(E116=1, 'adjustment factor'!$D$6, IF(E116=-9,-999,IF(E116="",-999,0)))</f>
        <v>-999</v>
      </c>
      <c r="AH116" s="82">
        <f>IF(K116&gt;=45,'adjustment factor'!$D$7,IF(K116=-9,-1200,IF(K116="",-1200,0)))</f>
        <v>-1200</v>
      </c>
      <c r="AI116" s="82">
        <f>IF(L116=1, 'adjustment factor'!$D$8, IF(L116=-9,-999,IF(L116="",-999,0)))</f>
        <v>-999</v>
      </c>
      <c r="AJ116" s="82">
        <f>IF(AND(M116&gt;=1,M116&lt;=4),'adjustment factor'!$D$9,IF(M116=-9,-999,IF(M116=98,-999,IF(M116=99,-999,IF(M116="",-999,0)))))</f>
        <v>-999</v>
      </c>
      <c r="AK116" s="82">
        <f>IF(H116=1, 'adjustment factor'!$D$10, IF(H116=-9,-999,IF(H116="",-999,0)))</f>
        <v>-999</v>
      </c>
      <c r="AL116" s="82">
        <f>IF(G116=1, 'adjustment factor'!$D$11, IF(G116=-9,-999,IF(G116="",-999,0)))</f>
        <v>-999</v>
      </c>
      <c r="AM116" s="82">
        <f>IF(I116=1, 'adjustment factor'!$D$12, IF(I116=-9,-999,IF(I116="",-999,0)))</f>
        <v>-999</v>
      </c>
      <c r="AN116" s="82">
        <f>IF(J116=1, 'adjustment factor'!$D$13, IF(J116=-9,-999,IF(J116="",-999,0)))</f>
        <v>-999</v>
      </c>
      <c r="AO116" s="82" t="str">
        <f t="shared" si="18"/>
        <v>-999</v>
      </c>
      <c r="AP116" s="82" t="str">
        <f t="shared" si="19"/>
        <v>MISSING</v>
      </c>
    </row>
    <row r="117" spans="2:42" s="3" customFormat="1">
      <c r="B117" s="170"/>
      <c r="C117" s="35">
        <v>113</v>
      </c>
      <c r="D117" s="161"/>
      <c r="E117" s="161"/>
      <c r="F117" s="161"/>
      <c r="G117" s="161"/>
      <c r="H117" s="161"/>
      <c r="I117" s="161"/>
      <c r="J117" s="161"/>
      <c r="K117" s="161"/>
      <c r="L117" s="161"/>
      <c r="M117" s="161"/>
      <c r="N117" s="171"/>
      <c r="O117" s="171"/>
      <c r="P117" s="171"/>
      <c r="Q117" s="171"/>
      <c r="R117" s="171"/>
      <c r="S117" s="171"/>
      <c r="T117" s="159" t="str">
        <f t="shared" si="10"/>
        <v>MISSING</v>
      </c>
      <c r="U117" s="159" t="str">
        <f t="shared" si="11"/>
        <v>MISSING</v>
      </c>
      <c r="X117" s="56">
        <f t="shared" si="12"/>
        <v>-99</v>
      </c>
      <c r="Y117" s="56">
        <f t="shared" si="13"/>
        <v>-99</v>
      </c>
      <c r="Z117" s="56">
        <f t="shared" si="14"/>
        <v>-99</v>
      </c>
      <c r="AA117" s="56">
        <f t="shared" si="15"/>
        <v>-99</v>
      </c>
      <c r="AB117" s="56">
        <f t="shared" si="16"/>
        <v>-99</v>
      </c>
      <c r="AC117" s="56">
        <f t="shared" si="17"/>
        <v>-99</v>
      </c>
      <c r="AE117" s="82">
        <f>IF(D117=1, 'adjustment factor'!$D$4, IF(D117=-9,-999,IF(D117="",-999,0)))</f>
        <v>-999</v>
      </c>
      <c r="AF117" s="82">
        <f>IF(F117=1, 'adjustment factor'!$D$5, IF(F117=-9,-999,IF(F117="",-999,0)))</f>
        <v>-999</v>
      </c>
      <c r="AG117" s="82">
        <f>IF(E117=1, 'adjustment factor'!$D$6, IF(E117=-9,-999,IF(E117="",-999,0)))</f>
        <v>-999</v>
      </c>
      <c r="AH117" s="82">
        <f>IF(K117&gt;=45,'adjustment factor'!$D$7,IF(K117=-9,-1200,IF(K117="",-1200,0)))</f>
        <v>-1200</v>
      </c>
      <c r="AI117" s="82">
        <f>IF(L117=1, 'adjustment factor'!$D$8, IF(L117=-9,-999,IF(L117="",-999,0)))</f>
        <v>-999</v>
      </c>
      <c r="AJ117" s="82">
        <f>IF(AND(M117&gt;=1,M117&lt;=4),'adjustment factor'!$D$9,IF(M117=-9,-999,IF(M117=98,-999,IF(M117=99,-999,IF(M117="",-999,0)))))</f>
        <v>-999</v>
      </c>
      <c r="AK117" s="82">
        <f>IF(H117=1, 'adjustment factor'!$D$10, IF(H117=-9,-999,IF(H117="",-999,0)))</f>
        <v>-999</v>
      </c>
      <c r="AL117" s="82">
        <f>IF(G117=1, 'adjustment factor'!$D$11, IF(G117=-9,-999,IF(G117="",-999,0)))</f>
        <v>-999</v>
      </c>
      <c r="AM117" s="82">
        <f>IF(I117=1, 'adjustment factor'!$D$12, IF(I117=-9,-999,IF(I117="",-999,0)))</f>
        <v>-999</v>
      </c>
      <c r="AN117" s="82">
        <f>IF(J117=1, 'adjustment factor'!$D$13, IF(J117=-9,-999,IF(J117="",-999,0)))</f>
        <v>-999</v>
      </c>
      <c r="AO117" s="82" t="str">
        <f t="shared" si="18"/>
        <v>-999</v>
      </c>
      <c r="AP117" s="82" t="str">
        <f t="shared" si="19"/>
        <v>MISSING</v>
      </c>
    </row>
    <row r="118" spans="2:42" s="3" customFormat="1">
      <c r="B118" s="170"/>
      <c r="C118" s="35">
        <v>114</v>
      </c>
      <c r="D118" s="161"/>
      <c r="E118" s="161"/>
      <c r="F118" s="161"/>
      <c r="G118" s="161"/>
      <c r="H118" s="161"/>
      <c r="I118" s="161"/>
      <c r="J118" s="161"/>
      <c r="K118" s="161"/>
      <c r="L118" s="161"/>
      <c r="M118" s="161"/>
      <c r="N118" s="171"/>
      <c r="O118" s="171"/>
      <c r="P118" s="171"/>
      <c r="Q118" s="171"/>
      <c r="R118" s="171"/>
      <c r="S118" s="171"/>
      <c r="T118" s="159" t="str">
        <f t="shared" si="10"/>
        <v>MISSING</v>
      </c>
      <c r="U118" s="159" t="str">
        <f t="shared" si="11"/>
        <v>MISSING</v>
      </c>
      <c r="X118" s="56">
        <f t="shared" si="12"/>
        <v>-99</v>
      </c>
      <c r="Y118" s="56">
        <f t="shared" si="13"/>
        <v>-99</v>
      </c>
      <c r="Z118" s="56">
        <f t="shared" si="14"/>
        <v>-99</v>
      </c>
      <c r="AA118" s="56">
        <f t="shared" si="15"/>
        <v>-99</v>
      </c>
      <c r="AB118" s="56">
        <f t="shared" si="16"/>
        <v>-99</v>
      </c>
      <c r="AC118" s="56">
        <f t="shared" si="17"/>
        <v>-99</v>
      </c>
      <c r="AE118" s="82">
        <f>IF(D118=1, 'adjustment factor'!$D$4, IF(D118=-9,-999,IF(D118="",-999,0)))</f>
        <v>-999</v>
      </c>
      <c r="AF118" s="82">
        <f>IF(F118=1, 'adjustment factor'!$D$5, IF(F118=-9,-999,IF(F118="",-999,0)))</f>
        <v>-999</v>
      </c>
      <c r="AG118" s="82">
        <f>IF(E118=1, 'adjustment factor'!$D$6, IF(E118=-9,-999,IF(E118="",-999,0)))</f>
        <v>-999</v>
      </c>
      <c r="AH118" s="82">
        <f>IF(K118&gt;=45,'adjustment factor'!$D$7,IF(K118=-9,-1200,IF(K118="",-1200,0)))</f>
        <v>-1200</v>
      </c>
      <c r="AI118" s="82">
        <f>IF(L118=1, 'adjustment factor'!$D$8, IF(L118=-9,-999,IF(L118="",-999,0)))</f>
        <v>-999</v>
      </c>
      <c r="AJ118" s="82">
        <f>IF(AND(M118&gt;=1,M118&lt;=4),'adjustment factor'!$D$9,IF(M118=-9,-999,IF(M118=98,-999,IF(M118=99,-999,IF(M118="",-999,0)))))</f>
        <v>-999</v>
      </c>
      <c r="AK118" s="82">
        <f>IF(H118=1, 'adjustment factor'!$D$10, IF(H118=-9,-999,IF(H118="",-999,0)))</f>
        <v>-999</v>
      </c>
      <c r="AL118" s="82">
        <f>IF(G118=1, 'adjustment factor'!$D$11, IF(G118=-9,-999,IF(G118="",-999,0)))</f>
        <v>-999</v>
      </c>
      <c r="AM118" s="82">
        <f>IF(I118=1, 'adjustment factor'!$D$12, IF(I118=-9,-999,IF(I118="",-999,0)))</f>
        <v>-999</v>
      </c>
      <c r="AN118" s="82">
        <f>IF(J118=1, 'adjustment factor'!$D$13, IF(J118=-9,-999,IF(J118="",-999,0)))</f>
        <v>-999</v>
      </c>
      <c r="AO118" s="82" t="str">
        <f t="shared" si="18"/>
        <v>-999</v>
      </c>
      <c r="AP118" s="82" t="str">
        <f t="shared" si="19"/>
        <v>MISSING</v>
      </c>
    </row>
    <row r="119" spans="2:42" s="3" customFormat="1">
      <c r="B119" s="170"/>
      <c r="C119" s="35">
        <v>115</v>
      </c>
      <c r="D119" s="161"/>
      <c r="E119" s="161"/>
      <c r="F119" s="161"/>
      <c r="G119" s="161"/>
      <c r="H119" s="161"/>
      <c r="I119" s="161"/>
      <c r="J119" s="161"/>
      <c r="K119" s="161"/>
      <c r="L119" s="161"/>
      <c r="M119" s="161"/>
      <c r="N119" s="171"/>
      <c r="O119" s="171"/>
      <c r="P119" s="171"/>
      <c r="Q119" s="171"/>
      <c r="R119" s="171"/>
      <c r="S119" s="171"/>
      <c r="T119" s="159" t="str">
        <f t="shared" si="10"/>
        <v>MISSING</v>
      </c>
      <c r="U119" s="159" t="str">
        <f t="shared" si="11"/>
        <v>MISSING</v>
      </c>
      <c r="X119" s="56">
        <f t="shared" si="12"/>
        <v>-99</v>
      </c>
      <c r="Y119" s="56">
        <f t="shared" si="13"/>
        <v>-99</v>
      </c>
      <c r="Z119" s="56">
        <f t="shared" si="14"/>
        <v>-99</v>
      </c>
      <c r="AA119" s="56">
        <f t="shared" si="15"/>
        <v>-99</v>
      </c>
      <c r="AB119" s="56">
        <f t="shared" si="16"/>
        <v>-99</v>
      </c>
      <c r="AC119" s="56">
        <f t="shared" si="17"/>
        <v>-99</v>
      </c>
      <c r="AE119" s="82">
        <f>IF(D119=1, 'adjustment factor'!$D$4, IF(D119=-9,-999,IF(D119="",-999,0)))</f>
        <v>-999</v>
      </c>
      <c r="AF119" s="82">
        <f>IF(F119=1, 'adjustment factor'!$D$5, IF(F119=-9,-999,IF(F119="",-999,0)))</f>
        <v>-999</v>
      </c>
      <c r="AG119" s="82">
        <f>IF(E119=1, 'adjustment factor'!$D$6, IF(E119=-9,-999,IF(E119="",-999,0)))</f>
        <v>-999</v>
      </c>
      <c r="AH119" s="82">
        <f>IF(K119&gt;=45,'adjustment factor'!$D$7,IF(K119=-9,-1200,IF(K119="",-1200,0)))</f>
        <v>-1200</v>
      </c>
      <c r="AI119" s="82">
        <f>IF(L119=1, 'adjustment factor'!$D$8, IF(L119=-9,-999,IF(L119="",-999,0)))</f>
        <v>-999</v>
      </c>
      <c r="AJ119" s="82">
        <f>IF(AND(M119&gt;=1,M119&lt;=4),'adjustment factor'!$D$9,IF(M119=-9,-999,IF(M119=98,-999,IF(M119=99,-999,IF(M119="",-999,0)))))</f>
        <v>-999</v>
      </c>
      <c r="AK119" s="82">
        <f>IF(H119=1, 'adjustment factor'!$D$10, IF(H119=-9,-999,IF(H119="",-999,0)))</f>
        <v>-999</v>
      </c>
      <c r="AL119" s="82">
        <f>IF(G119=1, 'adjustment factor'!$D$11, IF(G119=-9,-999,IF(G119="",-999,0)))</f>
        <v>-999</v>
      </c>
      <c r="AM119" s="82">
        <f>IF(I119=1, 'adjustment factor'!$D$12, IF(I119=-9,-999,IF(I119="",-999,0)))</f>
        <v>-999</v>
      </c>
      <c r="AN119" s="82">
        <f>IF(J119=1, 'adjustment factor'!$D$13, IF(J119=-9,-999,IF(J119="",-999,0)))</f>
        <v>-999</v>
      </c>
      <c r="AO119" s="82" t="str">
        <f t="shared" si="18"/>
        <v>-999</v>
      </c>
      <c r="AP119" s="82" t="str">
        <f t="shared" si="19"/>
        <v>MISSING</v>
      </c>
    </row>
    <row r="120" spans="2:42" s="3" customFormat="1">
      <c r="B120" s="170"/>
      <c r="C120" s="35">
        <v>116</v>
      </c>
      <c r="D120" s="161"/>
      <c r="E120" s="161"/>
      <c r="F120" s="161"/>
      <c r="G120" s="161"/>
      <c r="H120" s="161"/>
      <c r="I120" s="161"/>
      <c r="J120" s="161"/>
      <c r="K120" s="161"/>
      <c r="L120" s="161"/>
      <c r="M120" s="161"/>
      <c r="N120" s="171"/>
      <c r="O120" s="171"/>
      <c r="P120" s="171"/>
      <c r="Q120" s="171"/>
      <c r="R120" s="171"/>
      <c r="S120" s="171"/>
      <c r="T120" s="159" t="str">
        <f t="shared" si="10"/>
        <v>MISSING</v>
      </c>
      <c r="U120" s="159" t="str">
        <f t="shared" si="11"/>
        <v>MISSING</v>
      </c>
      <c r="X120" s="56">
        <f t="shared" si="12"/>
        <v>-99</v>
      </c>
      <c r="Y120" s="56">
        <f t="shared" si="13"/>
        <v>-99</v>
      </c>
      <c r="Z120" s="56">
        <f t="shared" si="14"/>
        <v>-99</v>
      </c>
      <c r="AA120" s="56">
        <f t="shared" si="15"/>
        <v>-99</v>
      </c>
      <c r="AB120" s="56">
        <f t="shared" si="16"/>
        <v>-99</v>
      </c>
      <c r="AC120" s="56">
        <f t="shared" si="17"/>
        <v>-99</v>
      </c>
      <c r="AE120" s="82">
        <f>IF(D120=1, 'adjustment factor'!$D$4, IF(D120=-9,-999,IF(D120="",-999,0)))</f>
        <v>-999</v>
      </c>
      <c r="AF120" s="82">
        <f>IF(F120=1, 'adjustment factor'!$D$5, IF(F120=-9,-999,IF(F120="",-999,0)))</f>
        <v>-999</v>
      </c>
      <c r="AG120" s="82">
        <f>IF(E120=1, 'adjustment factor'!$D$6, IF(E120=-9,-999,IF(E120="",-999,0)))</f>
        <v>-999</v>
      </c>
      <c r="AH120" s="82">
        <f>IF(K120&gt;=45,'adjustment factor'!$D$7,IF(K120=-9,-1200,IF(K120="",-1200,0)))</f>
        <v>-1200</v>
      </c>
      <c r="AI120" s="82">
        <f>IF(L120=1, 'adjustment factor'!$D$8, IF(L120=-9,-999,IF(L120="",-999,0)))</f>
        <v>-999</v>
      </c>
      <c r="AJ120" s="82">
        <f>IF(AND(M120&gt;=1,M120&lt;=4),'adjustment factor'!$D$9,IF(M120=-9,-999,IF(M120=98,-999,IF(M120=99,-999,IF(M120="",-999,0)))))</f>
        <v>-999</v>
      </c>
      <c r="AK120" s="82">
        <f>IF(H120=1, 'adjustment factor'!$D$10, IF(H120=-9,-999,IF(H120="",-999,0)))</f>
        <v>-999</v>
      </c>
      <c r="AL120" s="82">
        <f>IF(G120=1, 'adjustment factor'!$D$11, IF(G120=-9,-999,IF(G120="",-999,0)))</f>
        <v>-999</v>
      </c>
      <c r="AM120" s="82">
        <f>IF(I120=1, 'adjustment factor'!$D$12, IF(I120=-9,-999,IF(I120="",-999,0)))</f>
        <v>-999</v>
      </c>
      <c r="AN120" s="82">
        <f>IF(J120=1, 'adjustment factor'!$D$13, IF(J120=-9,-999,IF(J120="",-999,0)))</f>
        <v>-999</v>
      </c>
      <c r="AO120" s="82" t="str">
        <f t="shared" si="18"/>
        <v>-999</v>
      </c>
      <c r="AP120" s="82" t="str">
        <f t="shared" si="19"/>
        <v>MISSING</v>
      </c>
    </row>
    <row r="121" spans="2:42" s="3" customFormat="1">
      <c r="B121" s="170"/>
      <c r="C121" s="35">
        <v>117</v>
      </c>
      <c r="D121" s="161"/>
      <c r="E121" s="161"/>
      <c r="F121" s="161"/>
      <c r="G121" s="161"/>
      <c r="H121" s="161"/>
      <c r="I121" s="161"/>
      <c r="J121" s="161"/>
      <c r="K121" s="161"/>
      <c r="L121" s="161"/>
      <c r="M121" s="161"/>
      <c r="N121" s="171"/>
      <c r="O121" s="171"/>
      <c r="P121" s="171"/>
      <c r="Q121" s="171"/>
      <c r="R121" s="171"/>
      <c r="S121" s="171"/>
      <c r="T121" s="159" t="str">
        <f t="shared" si="10"/>
        <v>MISSING</v>
      </c>
      <c r="U121" s="159" t="str">
        <f t="shared" si="11"/>
        <v>MISSING</v>
      </c>
      <c r="X121" s="56">
        <f t="shared" si="12"/>
        <v>-99</v>
      </c>
      <c r="Y121" s="56">
        <f t="shared" si="13"/>
        <v>-99</v>
      </c>
      <c r="Z121" s="56">
        <f t="shared" si="14"/>
        <v>-99</v>
      </c>
      <c r="AA121" s="56">
        <f t="shared" si="15"/>
        <v>-99</v>
      </c>
      <c r="AB121" s="56">
        <f t="shared" si="16"/>
        <v>-99</v>
      </c>
      <c r="AC121" s="56">
        <f t="shared" si="17"/>
        <v>-99</v>
      </c>
      <c r="AE121" s="82">
        <f>IF(D121=1, 'adjustment factor'!$D$4, IF(D121=-9,-999,IF(D121="",-999,0)))</f>
        <v>-999</v>
      </c>
      <c r="AF121" s="82">
        <f>IF(F121=1, 'adjustment factor'!$D$5, IF(F121=-9,-999,IF(F121="",-999,0)))</f>
        <v>-999</v>
      </c>
      <c r="AG121" s="82">
        <f>IF(E121=1, 'adjustment factor'!$D$6, IF(E121=-9,-999,IF(E121="",-999,0)))</f>
        <v>-999</v>
      </c>
      <c r="AH121" s="82">
        <f>IF(K121&gt;=45,'adjustment factor'!$D$7,IF(K121=-9,-1200,IF(K121="",-1200,0)))</f>
        <v>-1200</v>
      </c>
      <c r="AI121" s="82">
        <f>IF(L121=1, 'adjustment factor'!$D$8, IF(L121=-9,-999,IF(L121="",-999,0)))</f>
        <v>-999</v>
      </c>
      <c r="AJ121" s="82">
        <f>IF(AND(M121&gt;=1,M121&lt;=4),'adjustment factor'!$D$9,IF(M121=-9,-999,IF(M121=98,-999,IF(M121=99,-999,IF(M121="",-999,0)))))</f>
        <v>-999</v>
      </c>
      <c r="AK121" s="82">
        <f>IF(H121=1, 'adjustment factor'!$D$10, IF(H121=-9,-999,IF(H121="",-999,0)))</f>
        <v>-999</v>
      </c>
      <c r="AL121" s="82">
        <f>IF(G121=1, 'adjustment factor'!$D$11, IF(G121=-9,-999,IF(G121="",-999,0)))</f>
        <v>-999</v>
      </c>
      <c r="AM121" s="82">
        <f>IF(I121=1, 'adjustment factor'!$D$12, IF(I121=-9,-999,IF(I121="",-999,0)))</f>
        <v>-999</v>
      </c>
      <c r="AN121" s="82">
        <f>IF(J121=1, 'adjustment factor'!$D$13, IF(J121=-9,-999,IF(J121="",-999,0)))</f>
        <v>-999</v>
      </c>
      <c r="AO121" s="82" t="str">
        <f t="shared" si="18"/>
        <v>-999</v>
      </c>
      <c r="AP121" s="82" t="str">
        <f t="shared" si="19"/>
        <v>MISSING</v>
      </c>
    </row>
    <row r="122" spans="2:42" s="3" customFormat="1">
      <c r="B122" s="170"/>
      <c r="C122" s="35">
        <v>118</v>
      </c>
      <c r="D122" s="161"/>
      <c r="E122" s="161"/>
      <c r="F122" s="161"/>
      <c r="G122" s="161"/>
      <c r="H122" s="161"/>
      <c r="I122" s="161"/>
      <c r="J122" s="161"/>
      <c r="K122" s="161"/>
      <c r="L122" s="161"/>
      <c r="M122" s="161"/>
      <c r="N122" s="171"/>
      <c r="O122" s="171"/>
      <c r="P122" s="171"/>
      <c r="Q122" s="171"/>
      <c r="R122" s="171"/>
      <c r="S122" s="171"/>
      <c r="T122" s="159" t="str">
        <f t="shared" si="10"/>
        <v>MISSING</v>
      </c>
      <c r="U122" s="159" t="str">
        <f t="shared" si="11"/>
        <v>MISSING</v>
      </c>
      <c r="X122" s="56">
        <f t="shared" si="12"/>
        <v>-99</v>
      </c>
      <c r="Y122" s="56">
        <f t="shared" si="13"/>
        <v>-99</v>
      </c>
      <c r="Z122" s="56">
        <f t="shared" si="14"/>
        <v>-99</v>
      </c>
      <c r="AA122" s="56">
        <f t="shared" si="15"/>
        <v>-99</v>
      </c>
      <c r="AB122" s="56">
        <f t="shared" si="16"/>
        <v>-99</v>
      </c>
      <c r="AC122" s="56">
        <f t="shared" si="17"/>
        <v>-99</v>
      </c>
      <c r="AE122" s="82">
        <f>IF(D122=1, 'adjustment factor'!$D$4, IF(D122=-9,-999,IF(D122="",-999,0)))</f>
        <v>-999</v>
      </c>
      <c r="AF122" s="82">
        <f>IF(F122=1, 'adjustment factor'!$D$5, IF(F122=-9,-999,IF(F122="",-999,0)))</f>
        <v>-999</v>
      </c>
      <c r="AG122" s="82">
        <f>IF(E122=1, 'adjustment factor'!$D$6, IF(E122=-9,-999,IF(E122="",-999,0)))</f>
        <v>-999</v>
      </c>
      <c r="AH122" s="82">
        <f>IF(K122&gt;=45,'adjustment factor'!$D$7,IF(K122=-9,-1200,IF(K122="",-1200,0)))</f>
        <v>-1200</v>
      </c>
      <c r="AI122" s="82">
        <f>IF(L122=1, 'adjustment factor'!$D$8, IF(L122=-9,-999,IF(L122="",-999,0)))</f>
        <v>-999</v>
      </c>
      <c r="AJ122" s="82">
        <f>IF(AND(M122&gt;=1,M122&lt;=4),'adjustment factor'!$D$9,IF(M122=-9,-999,IF(M122=98,-999,IF(M122=99,-999,IF(M122="",-999,0)))))</f>
        <v>-999</v>
      </c>
      <c r="AK122" s="82">
        <f>IF(H122=1, 'adjustment factor'!$D$10, IF(H122=-9,-999,IF(H122="",-999,0)))</f>
        <v>-999</v>
      </c>
      <c r="AL122" s="82">
        <f>IF(G122=1, 'adjustment factor'!$D$11, IF(G122=-9,-999,IF(G122="",-999,0)))</f>
        <v>-999</v>
      </c>
      <c r="AM122" s="82">
        <f>IF(I122=1, 'adjustment factor'!$D$12, IF(I122=-9,-999,IF(I122="",-999,0)))</f>
        <v>-999</v>
      </c>
      <c r="AN122" s="82">
        <f>IF(J122=1, 'adjustment factor'!$D$13, IF(J122=-9,-999,IF(J122="",-999,0)))</f>
        <v>-999</v>
      </c>
      <c r="AO122" s="82" t="str">
        <f t="shared" si="18"/>
        <v>-999</v>
      </c>
      <c r="AP122" s="82" t="str">
        <f t="shared" si="19"/>
        <v>MISSING</v>
      </c>
    </row>
    <row r="123" spans="2:42" s="3" customFormat="1">
      <c r="B123" s="170"/>
      <c r="C123" s="35">
        <v>119</v>
      </c>
      <c r="D123" s="161"/>
      <c r="E123" s="161"/>
      <c r="F123" s="161"/>
      <c r="G123" s="161"/>
      <c r="H123" s="161"/>
      <c r="I123" s="161"/>
      <c r="J123" s="161"/>
      <c r="K123" s="161"/>
      <c r="L123" s="161"/>
      <c r="M123" s="161"/>
      <c r="N123" s="171"/>
      <c r="O123" s="171"/>
      <c r="P123" s="171"/>
      <c r="Q123" s="171"/>
      <c r="R123" s="171"/>
      <c r="S123" s="171"/>
      <c r="T123" s="159" t="str">
        <f t="shared" si="10"/>
        <v>MISSING</v>
      </c>
      <c r="U123" s="159" t="str">
        <f t="shared" si="11"/>
        <v>MISSING</v>
      </c>
      <c r="X123" s="56">
        <f t="shared" si="12"/>
        <v>-99</v>
      </c>
      <c r="Y123" s="56">
        <f t="shared" si="13"/>
        <v>-99</v>
      </c>
      <c r="Z123" s="56">
        <f t="shared" si="14"/>
        <v>-99</v>
      </c>
      <c r="AA123" s="56">
        <f t="shared" si="15"/>
        <v>-99</v>
      </c>
      <c r="AB123" s="56">
        <f t="shared" si="16"/>
        <v>-99</v>
      </c>
      <c r="AC123" s="56">
        <f t="shared" si="17"/>
        <v>-99</v>
      </c>
      <c r="AE123" s="82">
        <f>IF(D123=1, 'adjustment factor'!$D$4, IF(D123=-9,-999,IF(D123="",-999,0)))</f>
        <v>-999</v>
      </c>
      <c r="AF123" s="82">
        <f>IF(F123=1, 'adjustment factor'!$D$5, IF(F123=-9,-999,IF(F123="",-999,0)))</f>
        <v>-999</v>
      </c>
      <c r="AG123" s="82">
        <f>IF(E123=1, 'adjustment factor'!$D$6, IF(E123=-9,-999,IF(E123="",-999,0)))</f>
        <v>-999</v>
      </c>
      <c r="AH123" s="82">
        <f>IF(K123&gt;=45,'adjustment factor'!$D$7,IF(K123=-9,-1200,IF(K123="",-1200,0)))</f>
        <v>-1200</v>
      </c>
      <c r="AI123" s="82">
        <f>IF(L123=1, 'adjustment factor'!$D$8, IF(L123=-9,-999,IF(L123="",-999,0)))</f>
        <v>-999</v>
      </c>
      <c r="AJ123" s="82">
        <f>IF(AND(M123&gt;=1,M123&lt;=4),'adjustment factor'!$D$9,IF(M123=-9,-999,IF(M123=98,-999,IF(M123=99,-999,IF(M123="",-999,0)))))</f>
        <v>-999</v>
      </c>
      <c r="AK123" s="82">
        <f>IF(H123=1, 'adjustment factor'!$D$10, IF(H123=-9,-999,IF(H123="",-999,0)))</f>
        <v>-999</v>
      </c>
      <c r="AL123" s="82">
        <f>IF(G123=1, 'adjustment factor'!$D$11, IF(G123=-9,-999,IF(G123="",-999,0)))</f>
        <v>-999</v>
      </c>
      <c r="AM123" s="82">
        <f>IF(I123=1, 'adjustment factor'!$D$12, IF(I123=-9,-999,IF(I123="",-999,0)))</f>
        <v>-999</v>
      </c>
      <c r="AN123" s="82">
        <f>IF(J123=1, 'adjustment factor'!$D$13, IF(J123=-9,-999,IF(J123="",-999,0)))</f>
        <v>-999</v>
      </c>
      <c r="AO123" s="82" t="str">
        <f t="shared" si="18"/>
        <v>-999</v>
      </c>
      <c r="AP123" s="82" t="str">
        <f t="shared" si="19"/>
        <v>MISSING</v>
      </c>
    </row>
    <row r="124" spans="2:42" s="3" customFormat="1">
      <c r="B124" s="170"/>
      <c r="C124" s="35">
        <v>120</v>
      </c>
      <c r="D124" s="161"/>
      <c r="E124" s="161"/>
      <c r="F124" s="161"/>
      <c r="G124" s="161"/>
      <c r="H124" s="161"/>
      <c r="I124" s="161"/>
      <c r="J124" s="161"/>
      <c r="K124" s="161"/>
      <c r="L124" s="161"/>
      <c r="M124" s="161"/>
      <c r="N124" s="171"/>
      <c r="O124" s="171"/>
      <c r="P124" s="171"/>
      <c r="Q124" s="171"/>
      <c r="R124" s="171"/>
      <c r="S124" s="171"/>
      <c r="T124" s="159" t="str">
        <f t="shared" si="10"/>
        <v>MISSING</v>
      </c>
      <c r="U124" s="159" t="str">
        <f t="shared" si="11"/>
        <v>MISSING</v>
      </c>
      <c r="X124" s="56">
        <f t="shared" si="12"/>
        <v>-99</v>
      </c>
      <c r="Y124" s="56">
        <f t="shared" si="13"/>
        <v>-99</v>
      </c>
      <c r="Z124" s="56">
        <f t="shared" si="14"/>
        <v>-99</v>
      </c>
      <c r="AA124" s="56">
        <f t="shared" si="15"/>
        <v>-99</v>
      </c>
      <c r="AB124" s="56">
        <f t="shared" si="16"/>
        <v>-99</v>
      </c>
      <c r="AC124" s="56">
        <f t="shared" si="17"/>
        <v>-99</v>
      </c>
      <c r="AE124" s="82">
        <f>IF(D124=1, 'adjustment factor'!$D$4, IF(D124=-9,-999,IF(D124="",-999,0)))</f>
        <v>-999</v>
      </c>
      <c r="AF124" s="82">
        <f>IF(F124=1, 'adjustment factor'!$D$5, IF(F124=-9,-999,IF(F124="",-999,0)))</f>
        <v>-999</v>
      </c>
      <c r="AG124" s="82">
        <f>IF(E124=1, 'adjustment factor'!$D$6, IF(E124=-9,-999,IF(E124="",-999,0)))</f>
        <v>-999</v>
      </c>
      <c r="AH124" s="82">
        <f>IF(K124&gt;=45,'adjustment factor'!$D$7,IF(K124=-9,-1200,IF(K124="",-1200,0)))</f>
        <v>-1200</v>
      </c>
      <c r="AI124" s="82">
        <f>IF(L124=1, 'adjustment factor'!$D$8, IF(L124=-9,-999,IF(L124="",-999,0)))</f>
        <v>-999</v>
      </c>
      <c r="AJ124" s="82">
        <f>IF(AND(M124&gt;=1,M124&lt;=4),'adjustment factor'!$D$9,IF(M124=-9,-999,IF(M124=98,-999,IF(M124=99,-999,IF(M124="",-999,0)))))</f>
        <v>-999</v>
      </c>
      <c r="AK124" s="82">
        <f>IF(H124=1, 'adjustment factor'!$D$10, IF(H124=-9,-999,IF(H124="",-999,0)))</f>
        <v>-999</v>
      </c>
      <c r="AL124" s="82">
        <f>IF(G124=1, 'adjustment factor'!$D$11, IF(G124=-9,-999,IF(G124="",-999,0)))</f>
        <v>-999</v>
      </c>
      <c r="AM124" s="82">
        <f>IF(I124=1, 'adjustment factor'!$D$12, IF(I124=-9,-999,IF(I124="",-999,0)))</f>
        <v>-999</v>
      </c>
      <c r="AN124" s="82">
        <f>IF(J124=1, 'adjustment factor'!$D$13, IF(J124=-9,-999,IF(J124="",-999,0)))</f>
        <v>-999</v>
      </c>
      <c r="AO124" s="82" t="str">
        <f t="shared" si="18"/>
        <v>-999</v>
      </c>
      <c r="AP124" s="82" t="str">
        <f t="shared" si="19"/>
        <v>MISSING</v>
      </c>
    </row>
    <row r="125" spans="2:42" s="3" customFormat="1">
      <c r="B125" s="170"/>
      <c r="C125" s="35">
        <v>121</v>
      </c>
      <c r="D125" s="161"/>
      <c r="E125" s="161"/>
      <c r="F125" s="161"/>
      <c r="G125" s="161"/>
      <c r="H125" s="161"/>
      <c r="I125" s="161"/>
      <c r="J125" s="161"/>
      <c r="K125" s="161"/>
      <c r="L125" s="161"/>
      <c r="M125" s="161"/>
      <c r="N125" s="171"/>
      <c r="O125" s="171"/>
      <c r="P125" s="171"/>
      <c r="Q125" s="171"/>
      <c r="R125" s="171"/>
      <c r="S125" s="171"/>
      <c r="T125" s="159" t="str">
        <f t="shared" si="10"/>
        <v>MISSING</v>
      </c>
      <c r="U125" s="159" t="str">
        <f t="shared" si="11"/>
        <v>MISSING</v>
      </c>
      <c r="X125" s="56">
        <f t="shared" si="12"/>
        <v>-99</v>
      </c>
      <c r="Y125" s="56">
        <f t="shared" si="13"/>
        <v>-99</v>
      </c>
      <c r="Z125" s="56">
        <f t="shared" si="14"/>
        <v>-99</v>
      </c>
      <c r="AA125" s="56">
        <f t="shared" si="15"/>
        <v>-99</v>
      </c>
      <c r="AB125" s="56">
        <f t="shared" si="16"/>
        <v>-99</v>
      </c>
      <c r="AC125" s="56">
        <f t="shared" si="17"/>
        <v>-99</v>
      </c>
      <c r="AE125" s="82">
        <f>IF(D125=1, 'adjustment factor'!$D$4, IF(D125=-9,-999,IF(D125="",-999,0)))</f>
        <v>-999</v>
      </c>
      <c r="AF125" s="82">
        <f>IF(F125=1, 'adjustment factor'!$D$5, IF(F125=-9,-999,IF(F125="",-999,0)))</f>
        <v>-999</v>
      </c>
      <c r="AG125" s="82">
        <f>IF(E125=1, 'adjustment factor'!$D$6, IF(E125=-9,-999,IF(E125="",-999,0)))</f>
        <v>-999</v>
      </c>
      <c r="AH125" s="82">
        <f>IF(K125&gt;=45,'adjustment factor'!$D$7,IF(K125=-9,-1200,IF(K125="",-1200,0)))</f>
        <v>-1200</v>
      </c>
      <c r="AI125" s="82">
        <f>IF(L125=1, 'adjustment factor'!$D$8, IF(L125=-9,-999,IF(L125="",-999,0)))</f>
        <v>-999</v>
      </c>
      <c r="AJ125" s="82">
        <f>IF(AND(M125&gt;=1,M125&lt;=4),'adjustment factor'!$D$9,IF(M125=-9,-999,IF(M125=98,-999,IF(M125=99,-999,IF(M125="",-999,0)))))</f>
        <v>-999</v>
      </c>
      <c r="AK125" s="82">
        <f>IF(H125=1, 'adjustment factor'!$D$10, IF(H125=-9,-999,IF(H125="",-999,0)))</f>
        <v>-999</v>
      </c>
      <c r="AL125" s="82">
        <f>IF(G125=1, 'adjustment factor'!$D$11, IF(G125=-9,-999,IF(G125="",-999,0)))</f>
        <v>-999</v>
      </c>
      <c r="AM125" s="82">
        <f>IF(I125=1, 'adjustment factor'!$D$12, IF(I125=-9,-999,IF(I125="",-999,0)))</f>
        <v>-999</v>
      </c>
      <c r="AN125" s="82">
        <f>IF(J125=1, 'adjustment factor'!$D$13, IF(J125=-9,-999,IF(J125="",-999,0)))</f>
        <v>-999</v>
      </c>
      <c r="AO125" s="82" t="str">
        <f t="shared" si="18"/>
        <v>-999</v>
      </c>
      <c r="AP125" s="82" t="str">
        <f t="shared" si="19"/>
        <v>MISSING</v>
      </c>
    </row>
    <row r="126" spans="2:42" s="3" customFormat="1">
      <c r="B126" s="170"/>
      <c r="C126" s="35">
        <v>122</v>
      </c>
      <c r="D126" s="161"/>
      <c r="E126" s="161"/>
      <c r="F126" s="161"/>
      <c r="G126" s="161"/>
      <c r="H126" s="161"/>
      <c r="I126" s="161"/>
      <c r="J126" s="161"/>
      <c r="K126" s="161"/>
      <c r="L126" s="161"/>
      <c r="M126" s="161"/>
      <c r="N126" s="171"/>
      <c r="O126" s="171"/>
      <c r="P126" s="171"/>
      <c r="Q126" s="171"/>
      <c r="R126" s="171"/>
      <c r="S126" s="171"/>
      <c r="T126" s="159" t="str">
        <f t="shared" si="10"/>
        <v>MISSING</v>
      </c>
      <c r="U126" s="159" t="str">
        <f t="shared" si="11"/>
        <v>MISSING</v>
      </c>
      <c r="X126" s="56">
        <f t="shared" si="12"/>
        <v>-99</v>
      </c>
      <c r="Y126" s="56">
        <f t="shared" si="13"/>
        <v>-99</v>
      </c>
      <c r="Z126" s="56">
        <f t="shared" si="14"/>
        <v>-99</v>
      </c>
      <c r="AA126" s="56">
        <f t="shared" si="15"/>
        <v>-99</v>
      </c>
      <c r="AB126" s="56">
        <f t="shared" si="16"/>
        <v>-99</v>
      </c>
      <c r="AC126" s="56">
        <f t="shared" si="17"/>
        <v>-99</v>
      </c>
      <c r="AE126" s="82">
        <f>IF(D126=1, 'adjustment factor'!$D$4, IF(D126=-9,-999,IF(D126="",-999,0)))</f>
        <v>-999</v>
      </c>
      <c r="AF126" s="82">
        <f>IF(F126=1, 'adjustment factor'!$D$5, IF(F126=-9,-999,IF(F126="",-999,0)))</f>
        <v>-999</v>
      </c>
      <c r="AG126" s="82">
        <f>IF(E126=1, 'adjustment factor'!$D$6, IF(E126=-9,-999,IF(E126="",-999,0)))</f>
        <v>-999</v>
      </c>
      <c r="AH126" s="82">
        <f>IF(K126&gt;=45,'adjustment factor'!$D$7,IF(K126=-9,-1200,IF(K126="",-1200,0)))</f>
        <v>-1200</v>
      </c>
      <c r="AI126" s="82">
        <f>IF(L126=1, 'adjustment factor'!$D$8, IF(L126=-9,-999,IF(L126="",-999,0)))</f>
        <v>-999</v>
      </c>
      <c r="AJ126" s="82">
        <f>IF(AND(M126&gt;=1,M126&lt;=4),'adjustment factor'!$D$9,IF(M126=-9,-999,IF(M126=98,-999,IF(M126=99,-999,IF(M126="",-999,0)))))</f>
        <v>-999</v>
      </c>
      <c r="AK126" s="82">
        <f>IF(H126=1, 'adjustment factor'!$D$10, IF(H126=-9,-999,IF(H126="",-999,0)))</f>
        <v>-999</v>
      </c>
      <c r="AL126" s="82">
        <f>IF(G126=1, 'adjustment factor'!$D$11, IF(G126=-9,-999,IF(G126="",-999,0)))</f>
        <v>-999</v>
      </c>
      <c r="AM126" s="82">
        <f>IF(I126=1, 'adjustment factor'!$D$12, IF(I126=-9,-999,IF(I126="",-999,0)))</f>
        <v>-999</v>
      </c>
      <c r="AN126" s="82">
        <f>IF(J126=1, 'adjustment factor'!$D$13, IF(J126=-9,-999,IF(J126="",-999,0)))</f>
        <v>-999</v>
      </c>
      <c r="AO126" s="82" t="str">
        <f t="shared" si="18"/>
        <v>-999</v>
      </c>
      <c r="AP126" s="82" t="str">
        <f t="shared" si="19"/>
        <v>MISSING</v>
      </c>
    </row>
    <row r="127" spans="2:42" s="3" customFormat="1">
      <c r="B127" s="170"/>
      <c r="C127" s="35">
        <v>123</v>
      </c>
      <c r="D127" s="161"/>
      <c r="E127" s="161"/>
      <c r="F127" s="161"/>
      <c r="G127" s="161"/>
      <c r="H127" s="161"/>
      <c r="I127" s="161"/>
      <c r="J127" s="161"/>
      <c r="K127" s="161"/>
      <c r="L127" s="161"/>
      <c r="M127" s="161"/>
      <c r="N127" s="171"/>
      <c r="O127" s="171"/>
      <c r="P127" s="171"/>
      <c r="Q127" s="171"/>
      <c r="R127" s="171"/>
      <c r="S127" s="171"/>
      <c r="T127" s="159" t="str">
        <f t="shared" si="10"/>
        <v>MISSING</v>
      </c>
      <c r="U127" s="159" t="str">
        <f t="shared" si="11"/>
        <v>MISSING</v>
      </c>
      <c r="X127" s="56">
        <f t="shared" si="12"/>
        <v>-99</v>
      </c>
      <c r="Y127" s="56">
        <f t="shared" si="13"/>
        <v>-99</v>
      </c>
      <c r="Z127" s="56">
        <f t="shared" si="14"/>
        <v>-99</v>
      </c>
      <c r="AA127" s="56">
        <f t="shared" si="15"/>
        <v>-99</v>
      </c>
      <c r="AB127" s="56">
        <f t="shared" si="16"/>
        <v>-99</v>
      </c>
      <c r="AC127" s="56">
        <f t="shared" si="17"/>
        <v>-99</v>
      </c>
      <c r="AE127" s="82">
        <f>IF(D127=1, 'adjustment factor'!$D$4, IF(D127=-9,-999,IF(D127="",-999,0)))</f>
        <v>-999</v>
      </c>
      <c r="AF127" s="82">
        <f>IF(F127=1, 'adjustment factor'!$D$5, IF(F127=-9,-999,IF(F127="",-999,0)))</f>
        <v>-999</v>
      </c>
      <c r="AG127" s="82">
        <f>IF(E127=1, 'adjustment factor'!$D$6, IF(E127=-9,-999,IF(E127="",-999,0)))</f>
        <v>-999</v>
      </c>
      <c r="AH127" s="82">
        <f>IF(K127&gt;=45,'adjustment factor'!$D$7,IF(K127=-9,-1200,IF(K127="",-1200,0)))</f>
        <v>-1200</v>
      </c>
      <c r="AI127" s="82">
        <f>IF(L127=1, 'adjustment factor'!$D$8, IF(L127=-9,-999,IF(L127="",-999,0)))</f>
        <v>-999</v>
      </c>
      <c r="AJ127" s="82">
        <f>IF(AND(M127&gt;=1,M127&lt;=4),'adjustment factor'!$D$9,IF(M127=-9,-999,IF(M127=98,-999,IF(M127=99,-999,IF(M127="",-999,0)))))</f>
        <v>-999</v>
      </c>
      <c r="AK127" s="82">
        <f>IF(H127=1, 'adjustment factor'!$D$10, IF(H127=-9,-999,IF(H127="",-999,0)))</f>
        <v>-999</v>
      </c>
      <c r="AL127" s="82">
        <f>IF(G127=1, 'adjustment factor'!$D$11, IF(G127=-9,-999,IF(G127="",-999,0)))</f>
        <v>-999</v>
      </c>
      <c r="AM127" s="82">
        <f>IF(I127=1, 'adjustment factor'!$D$12, IF(I127=-9,-999,IF(I127="",-999,0)))</f>
        <v>-999</v>
      </c>
      <c r="AN127" s="82">
        <f>IF(J127=1, 'adjustment factor'!$D$13, IF(J127=-9,-999,IF(J127="",-999,0)))</f>
        <v>-999</v>
      </c>
      <c r="AO127" s="82" t="str">
        <f t="shared" si="18"/>
        <v>-999</v>
      </c>
      <c r="AP127" s="82" t="str">
        <f t="shared" si="19"/>
        <v>MISSING</v>
      </c>
    </row>
    <row r="128" spans="2:42" s="3" customFormat="1">
      <c r="B128" s="170"/>
      <c r="C128" s="35">
        <v>124</v>
      </c>
      <c r="D128" s="161"/>
      <c r="E128" s="161"/>
      <c r="F128" s="161"/>
      <c r="G128" s="161"/>
      <c r="H128" s="161"/>
      <c r="I128" s="161"/>
      <c r="J128" s="161"/>
      <c r="K128" s="161"/>
      <c r="L128" s="161"/>
      <c r="M128" s="161"/>
      <c r="N128" s="171"/>
      <c r="O128" s="171"/>
      <c r="P128" s="171"/>
      <c r="Q128" s="171"/>
      <c r="R128" s="171"/>
      <c r="S128" s="171"/>
      <c r="T128" s="159" t="str">
        <f t="shared" si="10"/>
        <v>MISSING</v>
      </c>
      <c r="U128" s="159" t="str">
        <f t="shared" si="11"/>
        <v>MISSING</v>
      </c>
      <c r="X128" s="56">
        <f t="shared" si="12"/>
        <v>-99</v>
      </c>
      <c r="Y128" s="56">
        <f t="shared" si="13"/>
        <v>-99</v>
      </c>
      <c r="Z128" s="56">
        <f t="shared" si="14"/>
        <v>-99</v>
      </c>
      <c r="AA128" s="56">
        <f t="shared" si="15"/>
        <v>-99</v>
      </c>
      <c r="AB128" s="56">
        <f t="shared" si="16"/>
        <v>-99</v>
      </c>
      <c r="AC128" s="56">
        <f t="shared" si="17"/>
        <v>-99</v>
      </c>
      <c r="AE128" s="82">
        <f>IF(D128=1, 'adjustment factor'!$D$4, IF(D128=-9,-999,IF(D128="",-999,0)))</f>
        <v>-999</v>
      </c>
      <c r="AF128" s="82">
        <f>IF(F128=1, 'adjustment factor'!$D$5, IF(F128=-9,-999,IF(F128="",-999,0)))</f>
        <v>-999</v>
      </c>
      <c r="AG128" s="82">
        <f>IF(E128=1, 'adjustment factor'!$D$6, IF(E128=-9,-999,IF(E128="",-999,0)))</f>
        <v>-999</v>
      </c>
      <c r="AH128" s="82">
        <f>IF(K128&gt;=45,'adjustment factor'!$D$7,IF(K128=-9,-1200,IF(K128="",-1200,0)))</f>
        <v>-1200</v>
      </c>
      <c r="AI128" s="82">
        <f>IF(L128=1, 'adjustment factor'!$D$8, IF(L128=-9,-999,IF(L128="",-999,0)))</f>
        <v>-999</v>
      </c>
      <c r="AJ128" s="82">
        <f>IF(AND(M128&gt;=1,M128&lt;=4),'adjustment factor'!$D$9,IF(M128=-9,-999,IF(M128=98,-999,IF(M128=99,-999,IF(M128="",-999,0)))))</f>
        <v>-999</v>
      </c>
      <c r="AK128" s="82">
        <f>IF(H128=1, 'adjustment factor'!$D$10, IF(H128=-9,-999,IF(H128="",-999,0)))</f>
        <v>-999</v>
      </c>
      <c r="AL128" s="82">
        <f>IF(G128=1, 'adjustment factor'!$D$11, IF(G128=-9,-999,IF(G128="",-999,0)))</f>
        <v>-999</v>
      </c>
      <c r="AM128" s="82">
        <f>IF(I128=1, 'adjustment factor'!$D$12, IF(I128=-9,-999,IF(I128="",-999,0)))</f>
        <v>-999</v>
      </c>
      <c r="AN128" s="82">
        <f>IF(J128=1, 'adjustment factor'!$D$13, IF(J128=-9,-999,IF(J128="",-999,0)))</f>
        <v>-999</v>
      </c>
      <c r="AO128" s="82" t="str">
        <f t="shared" si="18"/>
        <v>-999</v>
      </c>
      <c r="AP128" s="82" t="str">
        <f t="shared" si="19"/>
        <v>MISSING</v>
      </c>
    </row>
    <row r="129" spans="2:42" s="3" customFormat="1">
      <c r="B129" s="170"/>
      <c r="C129" s="35">
        <v>125</v>
      </c>
      <c r="D129" s="161"/>
      <c r="E129" s="161"/>
      <c r="F129" s="161"/>
      <c r="G129" s="161"/>
      <c r="H129" s="161"/>
      <c r="I129" s="161"/>
      <c r="J129" s="161"/>
      <c r="K129" s="161"/>
      <c r="L129" s="161"/>
      <c r="M129" s="161"/>
      <c r="N129" s="171"/>
      <c r="O129" s="171"/>
      <c r="P129" s="171"/>
      <c r="Q129" s="171"/>
      <c r="R129" s="171"/>
      <c r="S129" s="171"/>
      <c r="T129" s="159" t="str">
        <f t="shared" si="10"/>
        <v>MISSING</v>
      </c>
      <c r="U129" s="159" t="str">
        <f t="shared" si="11"/>
        <v>MISSING</v>
      </c>
      <c r="X129" s="56">
        <f t="shared" si="12"/>
        <v>-99</v>
      </c>
      <c r="Y129" s="56">
        <f t="shared" si="13"/>
        <v>-99</v>
      </c>
      <c r="Z129" s="56">
        <f t="shared" si="14"/>
        <v>-99</v>
      </c>
      <c r="AA129" s="56">
        <f t="shared" si="15"/>
        <v>-99</v>
      </c>
      <c r="AB129" s="56">
        <f t="shared" si="16"/>
        <v>-99</v>
      </c>
      <c r="AC129" s="56">
        <f t="shared" si="17"/>
        <v>-99</v>
      </c>
      <c r="AE129" s="82">
        <f>IF(D129=1, 'adjustment factor'!$D$4, IF(D129=-9,-999,IF(D129="",-999,0)))</f>
        <v>-999</v>
      </c>
      <c r="AF129" s="82">
        <f>IF(F129=1, 'adjustment factor'!$D$5, IF(F129=-9,-999,IF(F129="",-999,0)))</f>
        <v>-999</v>
      </c>
      <c r="AG129" s="82">
        <f>IF(E129=1, 'adjustment factor'!$D$6, IF(E129=-9,-999,IF(E129="",-999,0)))</f>
        <v>-999</v>
      </c>
      <c r="AH129" s="82">
        <f>IF(K129&gt;=45,'adjustment factor'!$D$7,IF(K129=-9,-1200,IF(K129="",-1200,0)))</f>
        <v>-1200</v>
      </c>
      <c r="AI129" s="82">
        <f>IF(L129=1, 'adjustment factor'!$D$8, IF(L129=-9,-999,IF(L129="",-999,0)))</f>
        <v>-999</v>
      </c>
      <c r="AJ129" s="82">
        <f>IF(AND(M129&gt;=1,M129&lt;=4),'adjustment factor'!$D$9,IF(M129=-9,-999,IF(M129=98,-999,IF(M129=99,-999,IF(M129="",-999,0)))))</f>
        <v>-999</v>
      </c>
      <c r="AK129" s="82">
        <f>IF(H129=1, 'adjustment factor'!$D$10, IF(H129=-9,-999,IF(H129="",-999,0)))</f>
        <v>-999</v>
      </c>
      <c r="AL129" s="82">
        <f>IF(G129=1, 'adjustment factor'!$D$11, IF(G129=-9,-999,IF(G129="",-999,0)))</f>
        <v>-999</v>
      </c>
      <c r="AM129" s="82">
        <f>IF(I129=1, 'adjustment factor'!$D$12, IF(I129=-9,-999,IF(I129="",-999,0)))</f>
        <v>-999</v>
      </c>
      <c r="AN129" s="82">
        <f>IF(J129=1, 'adjustment factor'!$D$13, IF(J129=-9,-999,IF(J129="",-999,0)))</f>
        <v>-999</v>
      </c>
      <c r="AO129" s="82" t="str">
        <f t="shared" si="18"/>
        <v>-999</v>
      </c>
      <c r="AP129" s="82" t="str">
        <f t="shared" si="19"/>
        <v>MISSING</v>
      </c>
    </row>
    <row r="130" spans="2:42" s="3" customFormat="1">
      <c r="B130" s="170"/>
      <c r="C130" s="35">
        <v>126</v>
      </c>
      <c r="D130" s="161"/>
      <c r="E130" s="161"/>
      <c r="F130" s="161"/>
      <c r="G130" s="161"/>
      <c r="H130" s="161"/>
      <c r="I130" s="161"/>
      <c r="J130" s="161"/>
      <c r="K130" s="161"/>
      <c r="L130" s="161"/>
      <c r="M130" s="161"/>
      <c r="N130" s="171"/>
      <c r="O130" s="171"/>
      <c r="P130" s="171"/>
      <c r="Q130" s="171"/>
      <c r="R130" s="171"/>
      <c r="S130" s="171"/>
      <c r="T130" s="159" t="str">
        <f t="shared" si="10"/>
        <v>MISSING</v>
      </c>
      <c r="U130" s="159" t="str">
        <f t="shared" si="11"/>
        <v>MISSING</v>
      </c>
      <c r="X130" s="56">
        <f t="shared" si="12"/>
        <v>-99</v>
      </c>
      <c r="Y130" s="56">
        <f t="shared" si="13"/>
        <v>-99</v>
      </c>
      <c r="Z130" s="56">
        <f t="shared" si="14"/>
        <v>-99</v>
      </c>
      <c r="AA130" s="56">
        <f t="shared" si="15"/>
        <v>-99</v>
      </c>
      <c r="AB130" s="56">
        <f t="shared" si="16"/>
        <v>-99</v>
      </c>
      <c r="AC130" s="56">
        <f t="shared" si="17"/>
        <v>-99</v>
      </c>
      <c r="AE130" s="82">
        <f>IF(D130=1, 'adjustment factor'!$D$4, IF(D130=-9,-999,IF(D130="",-999,0)))</f>
        <v>-999</v>
      </c>
      <c r="AF130" s="82">
        <f>IF(F130=1, 'adjustment factor'!$D$5, IF(F130=-9,-999,IF(F130="",-999,0)))</f>
        <v>-999</v>
      </c>
      <c r="AG130" s="82">
        <f>IF(E130=1, 'adjustment factor'!$D$6, IF(E130=-9,-999,IF(E130="",-999,0)))</f>
        <v>-999</v>
      </c>
      <c r="AH130" s="82">
        <f>IF(K130&gt;=45,'adjustment factor'!$D$7,IF(K130=-9,-1200,IF(K130="",-1200,0)))</f>
        <v>-1200</v>
      </c>
      <c r="AI130" s="82">
        <f>IF(L130=1, 'adjustment factor'!$D$8, IF(L130=-9,-999,IF(L130="",-999,0)))</f>
        <v>-999</v>
      </c>
      <c r="AJ130" s="82">
        <f>IF(AND(M130&gt;=1,M130&lt;=4),'adjustment factor'!$D$9,IF(M130=-9,-999,IF(M130=98,-999,IF(M130=99,-999,IF(M130="",-999,0)))))</f>
        <v>-999</v>
      </c>
      <c r="AK130" s="82">
        <f>IF(H130=1, 'adjustment factor'!$D$10, IF(H130=-9,-999,IF(H130="",-999,0)))</f>
        <v>-999</v>
      </c>
      <c r="AL130" s="82">
        <f>IF(G130=1, 'adjustment factor'!$D$11, IF(G130=-9,-999,IF(G130="",-999,0)))</f>
        <v>-999</v>
      </c>
      <c r="AM130" s="82">
        <f>IF(I130=1, 'adjustment factor'!$D$12, IF(I130=-9,-999,IF(I130="",-999,0)))</f>
        <v>-999</v>
      </c>
      <c r="AN130" s="82">
        <f>IF(J130=1, 'adjustment factor'!$D$13, IF(J130=-9,-999,IF(J130="",-999,0)))</f>
        <v>-999</v>
      </c>
      <c r="AO130" s="82" t="str">
        <f t="shared" si="18"/>
        <v>-999</v>
      </c>
      <c r="AP130" s="82" t="str">
        <f t="shared" si="19"/>
        <v>MISSING</v>
      </c>
    </row>
    <row r="131" spans="2:42" s="3" customFormat="1">
      <c r="B131" s="170"/>
      <c r="C131" s="35">
        <v>127</v>
      </c>
      <c r="D131" s="161"/>
      <c r="E131" s="161"/>
      <c r="F131" s="161"/>
      <c r="G131" s="161"/>
      <c r="H131" s="161"/>
      <c r="I131" s="161"/>
      <c r="J131" s="161"/>
      <c r="K131" s="161"/>
      <c r="L131" s="161"/>
      <c r="M131" s="161"/>
      <c r="N131" s="171"/>
      <c r="O131" s="171"/>
      <c r="P131" s="171"/>
      <c r="Q131" s="171"/>
      <c r="R131" s="171"/>
      <c r="S131" s="171"/>
      <c r="T131" s="159" t="str">
        <f t="shared" si="10"/>
        <v>MISSING</v>
      </c>
      <c r="U131" s="159" t="str">
        <f t="shared" si="11"/>
        <v>MISSING</v>
      </c>
      <c r="X131" s="56">
        <f t="shared" si="12"/>
        <v>-99</v>
      </c>
      <c r="Y131" s="56">
        <f t="shared" si="13"/>
        <v>-99</v>
      </c>
      <c r="Z131" s="56">
        <f t="shared" si="14"/>
        <v>-99</v>
      </c>
      <c r="AA131" s="56">
        <f t="shared" si="15"/>
        <v>-99</v>
      </c>
      <c r="AB131" s="56">
        <f t="shared" si="16"/>
        <v>-99</v>
      </c>
      <c r="AC131" s="56">
        <f t="shared" si="17"/>
        <v>-99</v>
      </c>
      <c r="AE131" s="82">
        <f>IF(D131=1, 'adjustment factor'!$D$4, IF(D131=-9,-999,IF(D131="",-999,0)))</f>
        <v>-999</v>
      </c>
      <c r="AF131" s="82">
        <f>IF(F131=1, 'adjustment factor'!$D$5, IF(F131=-9,-999,IF(F131="",-999,0)))</f>
        <v>-999</v>
      </c>
      <c r="AG131" s="82">
        <f>IF(E131=1, 'adjustment factor'!$D$6, IF(E131=-9,-999,IF(E131="",-999,0)))</f>
        <v>-999</v>
      </c>
      <c r="AH131" s="82">
        <f>IF(K131&gt;=45,'adjustment factor'!$D$7,IF(K131=-9,-1200,IF(K131="",-1200,0)))</f>
        <v>-1200</v>
      </c>
      <c r="AI131" s="82">
        <f>IF(L131=1, 'adjustment factor'!$D$8, IF(L131=-9,-999,IF(L131="",-999,0)))</f>
        <v>-999</v>
      </c>
      <c r="AJ131" s="82">
        <f>IF(AND(M131&gt;=1,M131&lt;=4),'adjustment factor'!$D$9,IF(M131=-9,-999,IF(M131=98,-999,IF(M131=99,-999,IF(M131="",-999,0)))))</f>
        <v>-999</v>
      </c>
      <c r="AK131" s="82">
        <f>IF(H131=1, 'adjustment factor'!$D$10, IF(H131=-9,-999,IF(H131="",-999,0)))</f>
        <v>-999</v>
      </c>
      <c r="AL131" s="82">
        <f>IF(G131=1, 'adjustment factor'!$D$11, IF(G131=-9,-999,IF(G131="",-999,0)))</f>
        <v>-999</v>
      </c>
      <c r="AM131" s="82">
        <f>IF(I131=1, 'adjustment factor'!$D$12, IF(I131=-9,-999,IF(I131="",-999,0)))</f>
        <v>-999</v>
      </c>
      <c r="AN131" s="82">
        <f>IF(J131=1, 'adjustment factor'!$D$13, IF(J131=-9,-999,IF(J131="",-999,0)))</f>
        <v>-999</v>
      </c>
      <c r="AO131" s="82" t="str">
        <f t="shared" si="18"/>
        <v>-999</v>
      </c>
      <c r="AP131" s="82" t="str">
        <f t="shared" si="19"/>
        <v>MISSING</v>
      </c>
    </row>
    <row r="132" spans="2:42" s="3" customFormat="1">
      <c r="B132" s="170"/>
      <c r="C132" s="35">
        <v>128</v>
      </c>
      <c r="D132" s="161"/>
      <c r="E132" s="161"/>
      <c r="F132" s="161"/>
      <c r="G132" s="161"/>
      <c r="H132" s="161"/>
      <c r="I132" s="161"/>
      <c r="J132" s="161"/>
      <c r="K132" s="161"/>
      <c r="L132" s="161"/>
      <c r="M132" s="161"/>
      <c r="N132" s="171"/>
      <c r="O132" s="171"/>
      <c r="P132" s="171"/>
      <c r="Q132" s="171"/>
      <c r="R132" s="171"/>
      <c r="S132" s="171"/>
      <c r="T132" s="159" t="str">
        <f t="shared" si="10"/>
        <v>MISSING</v>
      </c>
      <c r="U132" s="159" t="str">
        <f t="shared" si="11"/>
        <v>MISSING</v>
      </c>
      <c r="X132" s="56">
        <f t="shared" si="12"/>
        <v>-99</v>
      </c>
      <c r="Y132" s="56">
        <f t="shared" si="13"/>
        <v>-99</v>
      </c>
      <c r="Z132" s="56">
        <f t="shared" si="14"/>
        <v>-99</v>
      </c>
      <c r="AA132" s="56">
        <f t="shared" si="15"/>
        <v>-99</v>
      </c>
      <c r="AB132" s="56">
        <f t="shared" si="16"/>
        <v>-99</v>
      </c>
      <c r="AC132" s="56">
        <f t="shared" si="17"/>
        <v>-99</v>
      </c>
      <c r="AE132" s="82">
        <f>IF(D132=1, 'adjustment factor'!$D$4, IF(D132=-9,-999,IF(D132="",-999,0)))</f>
        <v>-999</v>
      </c>
      <c r="AF132" s="82">
        <f>IF(F132=1, 'adjustment factor'!$D$5, IF(F132=-9,-999,IF(F132="",-999,0)))</f>
        <v>-999</v>
      </c>
      <c r="AG132" s="82">
        <f>IF(E132=1, 'adjustment factor'!$D$6, IF(E132=-9,-999,IF(E132="",-999,0)))</f>
        <v>-999</v>
      </c>
      <c r="AH132" s="82">
        <f>IF(K132&gt;=45,'adjustment factor'!$D$7,IF(K132=-9,-1200,IF(K132="",-1200,0)))</f>
        <v>-1200</v>
      </c>
      <c r="AI132" s="82">
        <f>IF(L132=1, 'adjustment factor'!$D$8, IF(L132=-9,-999,IF(L132="",-999,0)))</f>
        <v>-999</v>
      </c>
      <c r="AJ132" s="82">
        <f>IF(AND(M132&gt;=1,M132&lt;=4),'adjustment factor'!$D$9,IF(M132=-9,-999,IF(M132=98,-999,IF(M132=99,-999,IF(M132="",-999,0)))))</f>
        <v>-999</v>
      </c>
      <c r="AK132" s="82">
        <f>IF(H132=1, 'adjustment factor'!$D$10, IF(H132=-9,-999,IF(H132="",-999,0)))</f>
        <v>-999</v>
      </c>
      <c r="AL132" s="82">
        <f>IF(G132=1, 'adjustment factor'!$D$11, IF(G132=-9,-999,IF(G132="",-999,0)))</f>
        <v>-999</v>
      </c>
      <c r="AM132" s="82">
        <f>IF(I132=1, 'adjustment factor'!$D$12, IF(I132=-9,-999,IF(I132="",-999,0)))</f>
        <v>-999</v>
      </c>
      <c r="AN132" s="82">
        <f>IF(J132=1, 'adjustment factor'!$D$13, IF(J132=-9,-999,IF(J132="",-999,0)))</f>
        <v>-999</v>
      </c>
      <c r="AO132" s="82" t="str">
        <f t="shared" si="18"/>
        <v>-999</v>
      </c>
      <c r="AP132" s="82" t="str">
        <f t="shared" si="19"/>
        <v>MISSING</v>
      </c>
    </row>
    <row r="133" spans="2:42" s="3" customFormat="1">
      <c r="B133" s="170"/>
      <c r="C133" s="35">
        <v>129</v>
      </c>
      <c r="D133" s="161"/>
      <c r="E133" s="161"/>
      <c r="F133" s="161"/>
      <c r="G133" s="161"/>
      <c r="H133" s="161"/>
      <c r="I133" s="161"/>
      <c r="J133" s="161"/>
      <c r="K133" s="161"/>
      <c r="L133" s="161"/>
      <c r="M133" s="161"/>
      <c r="N133" s="171"/>
      <c r="O133" s="171"/>
      <c r="P133" s="171"/>
      <c r="Q133" s="171"/>
      <c r="R133" s="171"/>
      <c r="S133" s="171"/>
      <c r="T133" s="159" t="str">
        <f t="shared" ref="T133:T196" si="20">IF(SUM(X133:AC133)&gt;-0.01, SUM(X133:AC133), "MISSING")</f>
        <v>MISSING</v>
      </c>
      <c r="U133" s="159" t="str">
        <f t="shared" ref="U133:U196" si="21">IF(AP133="MISSING","MISSING", 3.88+0.604*T133+0.055*(T133^2)-AP133)</f>
        <v>MISSING</v>
      </c>
      <c r="X133" s="56">
        <f t="shared" ref="X133:X196" si="22">IF(N133&gt;0,((N133-3)*-1),-99)</f>
        <v>-99</v>
      </c>
      <c r="Y133" s="56">
        <f t="shared" ref="Y133:Y196" si="23">IF(O133&gt;0,((O133-3)*-1),-99)</f>
        <v>-99</v>
      </c>
      <c r="Z133" s="56">
        <f t="shared" ref="Z133:Z196" si="24">IF(P133&gt;0,((P133-3)*-1),-99)</f>
        <v>-99</v>
      </c>
      <c r="AA133" s="56">
        <f t="shared" ref="AA133:AA196" si="25">IF(Q133&gt;0,((Q133-3)*-1),-99)</f>
        <v>-99</v>
      </c>
      <c r="AB133" s="56">
        <f t="shared" ref="AB133:AB196" si="26">IF(R133&gt;0,((R133-3)*-1),-99)</f>
        <v>-99</v>
      </c>
      <c r="AC133" s="56">
        <f t="shared" ref="AC133:AC196" si="27">IF(S133&gt;0,((S133-3)*-1),-99)</f>
        <v>-99</v>
      </c>
      <c r="AE133" s="82">
        <f>IF(D133=1, 'adjustment factor'!$D$4, IF(D133=-9,-999,IF(D133="",-999,0)))</f>
        <v>-999</v>
      </c>
      <c r="AF133" s="82">
        <f>IF(F133=1, 'adjustment factor'!$D$5, IF(F133=-9,-999,IF(F133="",-999,0)))</f>
        <v>-999</v>
      </c>
      <c r="AG133" s="82">
        <f>IF(E133=1, 'adjustment factor'!$D$6, IF(E133=-9,-999,IF(E133="",-999,0)))</f>
        <v>-999</v>
      </c>
      <c r="AH133" s="82">
        <f>IF(K133&gt;=45,'adjustment factor'!$D$7,IF(K133=-9,-1200,IF(K133="",-1200,0)))</f>
        <v>-1200</v>
      </c>
      <c r="AI133" s="82">
        <f>IF(L133=1, 'adjustment factor'!$D$8, IF(L133=-9,-999,IF(L133="",-999,0)))</f>
        <v>-999</v>
      </c>
      <c r="AJ133" s="82">
        <f>IF(AND(M133&gt;=1,M133&lt;=4),'adjustment factor'!$D$9,IF(M133=-9,-999,IF(M133=98,-999,IF(M133=99,-999,IF(M133="",-999,0)))))</f>
        <v>-999</v>
      </c>
      <c r="AK133" s="82">
        <f>IF(H133=1, 'adjustment factor'!$D$10, IF(H133=-9,-999,IF(H133="",-999,0)))</f>
        <v>-999</v>
      </c>
      <c r="AL133" s="82">
        <f>IF(G133=1, 'adjustment factor'!$D$11, IF(G133=-9,-999,IF(G133="",-999,0)))</f>
        <v>-999</v>
      </c>
      <c r="AM133" s="82">
        <f>IF(I133=1, 'adjustment factor'!$D$12, IF(I133=-9,-999,IF(I133="",-999,0)))</f>
        <v>-999</v>
      </c>
      <c r="AN133" s="82">
        <f>IF(J133=1, 'adjustment factor'!$D$13, IF(J133=-9,-999,IF(J133="",-999,0)))</f>
        <v>-999</v>
      </c>
      <c r="AO133" s="82" t="str">
        <f t="shared" si="18"/>
        <v>-999</v>
      </c>
      <c r="AP133" s="82" t="str">
        <f t="shared" si="19"/>
        <v>MISSING</v>
      </c>
    </row>
    <row r="134" spans="2:42" s="3" customFormat="1">
      <c r="B134" s="170"/>
      <c r="C134" s="35">
        <v>130</v>
      </c>
      <c r="D134" s="161"/>
      <c r="E134" s="161"/>
      <c r="F134" s="161"/>
      <c r="G134" s="161"/>
      <c r="H134" s="161"/>
      <c r="I134" s="161"/>
      <c r="J134" s="161"/>
      <c r="K134" s="161"/>
      <c r="L134" s="161"/>
      <c r="M134" s="161"/>
      <c r="N134" s="171"/>
      <c r="O134" s="171"/>
      <c r="P134" s="171"/>
      <c r="Q134" s="171"/>
      <c r="R134" s="171"/>
      <c r="S134" s="171"/>
      <c r="T134" s="159" t="str">
        <f t="shared" si="20"/>
        <v>MISSING</v>
      </c>
      <c r="U134" s="159" t="str">
        <f t="shared" si="21"/>
        <v>MISSING</v>
      </c>
      <c r="X134" s="56">
        <f t="shared" si="22"/>
        <v>-99</v>
      </c>
      <c r="Y134" s="56">
        <f t="shared" si="23"/>
        <v>-99</v>
      </c>
      <c r="Z134" s="56">
        <f t="shared" si="24"/>
        <v>-99</v>
      </c>
      <c r="AA134" s="56">
        <f t="shared" si="25"/>
        <v>-99</v>
      </c>
      <c r="AB134" s="56">
        <f t="shared" si="26"/>
        <v>-99</v>
      </c>
      <c r="AC134" s="56">
        <f t="shared" si="27"/>
        <v>-99</v>
      </c>
      <c r="AE134" s="82">
        <f>IF(D134=1, 'adjustment factor'!$D$4, IF(D134=-9,-999,IF(D134="",-999,0)))</f>
        <v>-999</v>
      </c>
      <c r="AF134" s="82">
        <f>IF(F134=1, 'adjustment factor'!$D$5, IF(F134=-9,-999,IF(F134="",-999,0)))</f>
        <v>-999</v>
      </c>
      <c r="AG134" s="82">
        <f>IF(E134=1, 'adjustment factor'!$D$6, IF(E134=-9,-999,IF(E134="",-999,0)))</f>
        <v>-999</v>
      </c>
      <c r="AH134" s="82">
        <f>IF(K134&gt;=45,'adjustment factor'!$D$7,IF(K134=-9,-1200,IF(K134="",-1200,0)))</f>
        <v>-1200</v>
      </c>
      <c r="AI134" s="82">
        <f>IF(L134=1, 'adjustment factor'!$D$8, IF(L134=-9,-999,IF(L134="",-999,0)))</f>
        <v>-999</v>
      </c>
      <c r="AJ134" s="82">
        <f>IF(AND(M134&gt;=1,M134&lt;=4),'adjustment factor'!$D$9,IF(M134=-9,-999,IF(M134=98,-999,IF(M134=99,-999,IF(M134="",-999,0)))))</f>
        <v>-999</v>
      </c>
      <c r="AK134" s="82">
        <f>IF(H134=1, 'adjustment factor'!$D$10, IF(H134=-9,-999,IF(H134="",-999,0)))</f>
        <v>-999</v>
      </c>
      <c r="AL134" s="82">
        <f>IF(G134=1, 'adjustment factor'!$D$11, IF(G134=-9,-999,IF(G134="",-999,0)))</f>
        <v>-999</v>
      </c>
      <c r="AM134" s="82">
        <f>IF(I134=1, 'adjustment factor'!$D$12, IF(I134=-9,-999,IF(I134="",-999,0)))</f>
        <v>-999</v>
      </c>
      <c r="AN134" s="82">
        <f>IF(J134=1, 'adjustment factor'!$D$13, IF(J134=-9,-999,IF(J134="",-999,0)))</f>
        <v>-999</v>
      </c>
      <c r="AO134" s="82" t="str">
        <f t="shared" ref="AO134:AO197" si="28">IF(-AE134-AF134-AG134-AH134+AI134+AJ134-AK134-AL134-AM134-AN134&lt;3, -AE134-AF134-AG134-AH134+AI134+AJ134-AK134-AL134-AM134-AN134, "-999")</f>
        <v>-999</v>
      </c>
      <c r="AP134" s="82" t="str">
        <f t="shared" ref="AP134:AP197" si="29">IF(AND(SUM(AE134:AN134)&gt;-1, (SUM(X134:AC134)&gt;-1)), 14.353-AE134-AF134-AG134-AH134+AI134+AJ134-AK134-AL134-AM134-AN134, "MISSING")</f>
        <v>MISSING</v>
      </c>
    </row>
    <row r="135" spans="2:42" s="3" customFormat="1">
      <c r="B135" s="170"/>
      <c r="C135" s="35">
        <v>131</v>
      </c>
      <c r="D135" s="161"/>
      <c r="E135" s="161"/>
      <c r="F135" s="161"/>
      <c r="G135" s="161"/>
      <c r="H135" s="161"/>
      <c r="I135" s="161"/>
      <c r="J135" s="161"/>
      <c r="K135" s="161"/>
      <c r="L135" s="161"/>
      <c r="M135" s="161"/>
      <c r="N135" s="171"/>
      <c r="O135" s="171"/>
      <c r="P135" s="171"/>
      <c r="Q135" s="171"/>
      <c r="R135" s="171"/>
      <c r="S135" s="171"/>
      <c r="T135" s="159" t="str">
        <f t="shared" si="20"/>
        <v>MISSING</v>
      </c>
      <c r="U135" s="159" t="str">
        <f t="shared" si="21"/>
        <v>MISSING</v>
      </c>
      <c r="X135" s="56">
        <f t="shared" si="22"/>
        <v>-99</v>
      </c>
      <c r="Y135" s="56">
        <f t="shared" si="23"/>
        <v>-99</v>
      </c>
      <c r="Z135" s="56">
        <f t="shared" si="24"/>
        <v>-99</v>
      </c>
      <c r="AA135" s="56">
        <f t="shared" si="25"/>
        <v>-99</v>
      </c>
      <c r="AB135" s="56">
        <f t="shared" si="26"/>
        <v>-99</v>
      </c>
      <c r="AC135" s="56">
        <f t="shared" si="27"/>
        <v>-99</v>
      </c>
      <c r="AE135" s="82">
        <f>IF(D135=1, 'adjustment factor'!$D$4, IF(D135=-9,-999,IF(D135="",-999,0)))</f>
        <v>-999</v>
      </c>
      <c r="AF135" s="82">
        <f>IF(F135=1, 'adjustment factor'!$D$5, IF(F135=-9,-999,IF(F135="",-999,0)))</f>
        <v>-999</v>
      </c>
      <c r="AG135" s="82">
        <f>IF(E135=1, 'adjustment factor'!$D$6, IF(E135=-9,-999,IF(E135="",-999,0)))</f>
        <v>-999</v>
      </c>
      <c r="AH135" s="82">
        <f>IF(K135&gt;=45,'adjustment factor'!$D$7,IF(K135=-9,-1200,IF(K135="",-1200,0)))</f>
        <v>-1200</v>
      </c>
      <c r="AI135" s="82">
        <f>IF(L135=1, 'adjustment factor'!$D$8, IF(L135=-9,-999,IF(L135="",-999,0)))</f>
        <v>-999</v>
      </c>
      <c r="AJ135" s="82">
        <f>IF(AND(M135&gt;=1,M135&lt;=4),'adjustment factor'!$D$9,IF(M135=-9,-999,IF(M135=98,-999,IF(M135=99,-999,IF(M135="",-999,0)))))</f>
        <v>-999</v>
      </c>
      <c r="AK135" s="82">
        <f>IF(H135=1, 'adjustment factor'!$D$10, IF(H135=-9,-999,IF(H135="",-999,0)))</f>
        <v>-999</v>
      </c>
      <c r="AL135" s="82">
        <f>IF(G135=1, 'adjustment factor'!$D$11, IF(G135=-9,-999,IF(G135="",-999,0)))</f>
        <v>-999</v>
      </c>
      <c r="AM135" s="82">
        <f>IF(I135=1, 'adjustment factor'!$D$12, IF(I135=-9,-999,IF(I135="",-999,0)))</f>
        <v>-999</v>
      </c>
      <c r="AN135" s="82">
        <f>IF(J135=1, 'adjustment factor'!$D$13, IF(J135=-9,-999,IF(J135="",-999,0)))</f>
        <v>-999</v>
      </c>
      <c r="AO135" s="82" t="str">
        <f t="shared" si="28"/>
        <v>-999</v>
      </c>
      <c r="AP135" s="82" t="str">
        <f t="shared" si="29"/>
        <v>MISSING</v>
      </c>
    </row>
    <row r="136" spans="2:42" s="3" customFormat="1">
      <c r="B136" s="170"/>
      <c r="C136" s="35">
        <v>132</v>
      </c>
      <c r="D136" s="161"/>
      <c r="E136" s="161"/>
      <c r="F136" s="161"/>
      <c r="G136" s="161"/>
      <c r="H136" s="161"/>
      <c r="I136" s="161"/>
      <c r="J136" s="161"/>
      <c r="K136" s="161"/>
      <c r="L136" s="161"/>
      <c r="M136" s="161"/>
      <c r="N136" s="171"/>
      <c r="O136" s="171"/>
      <c r="P136" s="171"/>
      <c r="Q136" s="171"/>
      <c r="R136" s="171"/>
      <c r="S136" s="171"/>
      <c r="T136" s="159" t="str">
        <f t="shared" si="20"/>
        <v>MISSING</v>
      </c>
      <c r="U136" s="159" t="str">
        <f t="shared" si="21"/>
        <v>MISSING</v>
      </c>
      <c r="X136" s="56">
        <f t="shared" si="22"/>
        <v>-99</v>
      </c>
      <c r="Y136" s="56">
        <f t="shared" si="23"/>
        <v>-99</v>
      </c>
      <c r="Z136" s="56">
        <f t="shared" si="24"/>
        <v>-99</v>
      </c>
      <c r="AA136" s="56">
        <f t="shared" si="25"/>
        <v>-99</v>
      </c>
      <c r="AB136" s="56">
        <f t="shared" si="26"/>
        <v>-99</v>
      </c>
      <c r="AC136" s="56">
        <f t="shared" si="27"/>
        <v>-99</v>
      </c>
      <c r="AE136" s="82">
        <f>IF(D136=1, 'adjustment factor'!$D$4, IF(D136=-9,-999,IF(D136="",-999,0)))</f>
        <v>-999</v>
      </c>
      <c r="AF136" s="82">
        <f>IF(F136=1, 'adjustment factor'!$D$5, IF(F136=-9,-999,IF(F136="",-999,0)))</f>
        <v>-999</v>
      </c>
      <c r="AG136" s="82">
        <f>IF(E136=1, 'adjustment factor'!$D$6, IF(E136=-9,-999,IF(E136="",-999,0)))</f>
        <v>-999</v>
      </c>
      <c r="AH136" s="82">
        <f>IF(K136&gt;=45,'adjustment factor'!$D$7,IF(K136=-9,-1200,IF(K136="",-1200,0)))</f>
        <v>-1200</v>
      </c>
      <c r="AI136" s="82">
        <f>IF(L136=1, 'adjustment factor'!$D$8, IF(L136=-9,-999,IF(L136="",-999,0)))</f>
        <v>-999</v>
      </c>
      <c r="AJ136" s="82">
        <f>IF(AND(M136&gt;=1,M136&lt;=4),'adjustment factor'!$D$9,IF(M136=-9,-999,IF(M136=98,-999,IF(M136=99,-999,IF(M136="",-999,0)))))</f>
        <v>-999</v>
      </c>
      <c r="AK136" s="82">
        <f>IF(H136=1, 'adjustment factor'!$D$10, IF(H136=-9,-999,IF(H136="",-999,0)))</f>
        <v>-999</v>
      </c>
      <c r="AL136" s="82">
        <f>IF(G136=1, 'adjustment factor'!$D$11, IF(G136=-9,-999,IF(G136="",-999,0)))</f>
        <v>-999</v>
      </c>
      <c r="AM136" s="82">
        <f>IF(I136=1, 'adjustment factor'!$D$12, IF(I136=-9,-999,IF(I136="",-999,0)))</f>
        <v>-999</v>
      </c>
      <c r="AN136" s="82">
        <f>IF(J136=1, 'adjustment factor'!$D$13, IF(J136=-9,-999,IF(J136="",-999,0)))</f>
        <v>-999</v>
      </c>
      <c r="AO136" s="82" t="str">
        <f t="shared" si="28"/>
        <v>-999</v>
      </c>
      <c r="AP136" s="82" t="str">
        <f t="shared" si="29"/>
        <v>MISSING</v>
      </c>
    </row>
    <row r="137" spans="2:42" s="3" customFormat="1">
      <c r="B137" s="170"/>
      <c r="C137" s="35">
        <v>133</v>
      </c>
      <c r="D137" s="161"/>
      <c r="E137" s="161"/>
      <c r="F137" s="161"/>
      <c r="G137" s="161"/>
      <c r="H137" s="161"/>
      <c r="I137" s="161"/>
      <c r="J137" s="161"/>
      <c r="K137" s="161"/>
      <c r="L137" s="161"/>
      <c r="M137" s="161"/>
      <c r="N137" s="171"/>
      <c r="O137" s="171"/>
      <c r="P137" s="171"/>
      <c r="Q137" s="171"/>
      <c r="R137" s="171"/>
      <c r="S137" s="171"/>
      <c r="T137" s="159" t="str">
        <f t="shared" si="20"/>
        <v>MISSING</v>
      </c>
      <c r="U137" s="159" t="str">
        <f t="shared" si="21"/>
        <v>MISSING</v>
      </c>
      <c r="X137" s="56">
        <f t="shared" si="22"/>
        <v>-99</v>
      </c>
      <c r="Y137" s="56">
        <f t="shared" si="23"/>
        <v>-99</v>
      </c>
      <c r="Z137" s="56">
        <f t="shared" si="24"/>
        <v>-99</v>
      </c>
      <c r="AA137" s="56">
        <f t="shared" si="25"/>
        <v>-99</v>
      </c>
      <c r="AB137" s="56">
        <f t="shared" si="26"/>
        <v>-99</v>
      </c>
      <c r="AC137" s="56">
        <f t="shared" si="27"/>
        <v>-99</v>
      </c>
      <c r="AE137" s="82">
        <f>IF(D137=1, 'adjustment factor'!$D$4, IF(D137=-9,-999,IF(D137="",-999,0)))</f>
        <v>-999</v>
      </c>
      <c r="AF137" s="82">
        <f>IF(F137=1, 'adjustment factor'!$D$5, IF(F137=-9,-999,IF(F137="",-999,0)))</f>
        <v>-999</v>
      </c>
      <c r="AG137" s="82">
        <f>IF(E137=1, 'adjustment factor'!$D$6, IF(E137=-9,-999,IF(E137="",-999,0)))</f>
        <v>-999</v>
      </c>
      <c r="AH137" s="82">
        <f>IF(K137&gt;=45,'adjustment factor'!$D$7,IF(K137=-9,-1200,IF(K137="",-1200,0)))</f>
        <v>-1200</v>
      </c>
      <c r="AI137" s="82">
        <f>IF(L137=1, 'adjustment factor'!$D$8, IF(L137=-9,-999,IF(L137="",-999,0)))</f>
        <v>-999</v>
      </c>
      <c r="AJ137" s="82">
        <f>IF(AND(M137&gt;=1,M137&lt;=4),'adjustment factor'!$D$9,IF(M137=-9,-999,IF(M137=98,-999,IF(M137=99,-999,IF(M137="",-999,0)))))</f>
        <v>-999</v>
      </c>
      <c r="AK137" s="82">
        <f>IF(H137=1, 'adjustment factor'!$D$10, IF(H137=-9,-999,IF(H137="",-999,0)))</f>
        <v>-999</v>
      </c>
      <c r="AL137" s="82">
        <f>IF(G137=1, 'adjustment factor'!$D$11, IF(G137=-9,-999,IF(G137="",-999,0)))</f>
        <v>-999</v>
      </c>
      <c r="AM137" s="82">
        <f>IF(I137=1, 'adjustment factor'!$D$12, IF(I137=-9,-999,IF(I137="",-999,0)))</f>
        <v>-999</v>
      </c>
      <c r="AN137" s="82">
        <f>IF(J137=1, 'adjustment factor'!$D$13, IF(J137=-9,-999,IF(J137="",-999,0)))</f>
        <v>-999</v>
      </c>
      <c r="AO137" s="82" t="str">
        <f t="shared" si="28"/>
        <v>-999</v>
      </c>
      <c r="AP137" s="82" t="str">
        <f t="shared" si="29"/>
        <v>MISSING</v>
      </c>
    </row>
    <row r="138" spans="2:42" s="3" customFormat="1">
      <c r="B138" s="170"/>
      <c r="C138" s="35">
        <v>134</v>
      </c>
      <c r="D138" s="161"/>
      <c r="E138" s="161"/>
      <c r="F138" s="161"/>
      <c r="G138" s="161"/>
      <c r="H138" s="161"/>
      <c r="I138" s="161"/>
      <c r="J138" s="161"/>
      <c r="K138" s="161"/>
      <c r="L138" s="161"/>
      <c r="M138" s="161"/>
      <c r="N138" s="171"/>
      <c r="O138" s="171"/>
      <c r="P138" s="171"/>
      <c r="Q138" s="171"/>
      <c r="R138" s="171"/>
      <c r="S138" s="171"/>
      <c r="T138" s="159" t="str">
        <f t="shared" si="20"/>
        <v>MISSING</v>
      </c>
      <c r="U138" s="159" t="str">
        <f t="shared" si="21"/>
        <v>MISSING</v>
      </c>
      <c r="X138" s="56">
        <f t="shared" si="22"/>
        <v>-99</v>
      </c>
      <c r="Y138" s="56">
        <f t="shared" si="23"/>
        <v>-99</v>
      </c>
      <c r="Z138" s="56">
        <f t="shared" si="24"/>
        <v>-99</v>
      </c>
      <c r="AA138" s="56">
        <f t="shared" si="25"/>
        <v>-99</v>
      </c>
      <c r="AB138" s="56">
        <f t="shared" si="26"/>
        <v>-99</v>
      </c>
      <c r="AC138" s="56">
        <f t="shared" si="27"/>
        <v>-99</v>
      </c>
      <c r="AE138" s="82">
        <f>IF(D138=1, 'adjustment factor'!$D$4, IF(D138=-9,-999,IF(D138="",-999,0)))</f>
        <v>-999</v>
      </c>
      <c r="AF138" s="82">
        <f>IF(F138=1, 'adjustment factor'!$D$5, IF(F138=-9,-999,IF(F138="",-999,0)))</f>
        <v>-999</v>
      </c>
      <c r="AG138" s="82">
        <f>IF(E138=1, 'adjustment factor'!$D$6, IF(E138=-9,-999,IF(E138="",-999,0)))</f>
        <v>-999</v>
      </c>
      <c r="AH138" s="82">
        <f>IF(K138&gt;=45,'adjustment factor'!$D$7,IF(K138=-9,-1200,IF(K138="",-1200,0)))</f>
        <v>-1200</v>
      </c>
      <c r="AI138" s="82">
        <f>IF(L138=1, 'adjustment factor'!$D$8, IF(L138=-9,-999,IF(L138="",-999,0)))</f>
        <v>-999</v>
      </c>
      <c r="AJ138" s="82">
        <f>IF(AND(M138&gt;=1,M138&lt;=4),'adjustment factor'!$D$9,IF(M138=-9,-999,IF(M138=98,-999,IF(M138=99,-999,IF(M138="",-999,0)))))</f>
        <v>-999</v>
      </c>
      <c r="AK138" s="82">
        <f>IF(H138=1, 'adjustment factor'!$D$10, IF(H138=-9,-999,IF(H138="",-999,0)))</f>
        <v>-999</v>
      </c>
      <c r="AL138" s="82">
        <f>IF(G138=1, 'adjustment factor'!$D$11, IF(G138=-9,-999,IF(G138="",-999,0)))</f>
        <v>-999</v>
      </c>
      <c r="AM138" s="82">
        <f>IF(I138=1, 'adjustment factor'!$D$12, IF(I138=-9,-999,IF(I138="",-999,0)))</f>
        <v>-999</v>
      </c>
      <c r="AN138" s="82">
        <f>IF(J138=1, 'adjustment factor'!$D$13, IF(J138=-9,-999,IF(J138="",-999,0)))</f>
        <v>-999</v>
      </c>
      <c r="AO138" s="82" t="str">
        <f t="shared" si="28"/>
        <v>-999</v>
      </c>
      <c r="AP138" s="82" t="str">
        <f t="shared" si="29"/>
        <v>MISSING</v>
      </c>
    </row>
    <row r="139" spans="2:42" s="3" customFormat="1">
      <c r="B139" s="170"/>
      <c r="C139" s="35">
        <v>135</v>
      </c>
      <c r="D139" s="161"/>
      <c r="E139" s="161"/>
      <c r="F139" s="161"/>
      <c r="G139" s="161"/>
      <c r="H139" s="161"/>
      <c r="I139" s="161"/>
      <c r="J139" s="161"/>
      <c r="K139" s="161"/>
      <c r="L139" s="161"/>
      <c r="M139" s="161"/>
      <c r="N139" s="171"/>
      <c r="O139" s="171"/>
      <c r="P139" s="171"/>
      <c r="Q139" s="171"/>
      <c r="R139" s="171"/>
      <c r="S139" s="171"/>
      <c r="T139" s="159" t="str">
        <f t="shared" si="20"/>
        <v>MISSING</v>
      </c>
      <c r="U139" s="159" t="str">
        <f t="shared" si="21"/>
        <v>MISSING</v>
      </c>
      <c r="X139" s="56">
        <f t="shared" si="22"/>
        <v>-99</v>
      </c>
      <c r="Y139" s="56">
        <f t="shared" si="23"/>
        <v>-99</v>
      </c>
      <c r="Z139" s="56">
        <f t="shared" si="24"/>
        <v>-99</v>
      </c>
      <c r="AA139" s="56">
        <f t="shared" si="25"/>
        <v>-99</v>
      </c>
      <c r="AB139" s="56">
        <f t="shared" si="26"/>
        <v>-99</v>
      </c>
      <c r="AC139" s="56">
        <f t="shared" si="27"/>
        <v>-99</v>
      </c>
      <c r="AE139" s="82">
        <f>IF(D139=1, 'adjustment factor'!$D$4, IF(D139=-9,-999,IF(D139="",-999,0)))</f>
        <v>-999</v>
      </c>
      <c r="AF139" s="82">
        <f>IF(F139=1, 'adjustment factor'!$D$5, IF(F139=-9,-999,IF(F139="",-999,0)))</f>
        <v>-999</v>
      </c>
      <c r="AG139" s="82">
        <f>IF(E139=1, 'adjustment factor'!$D$6, IF(E139=-9,-999,IF(E139="",-999,0)))</f>
        <v>-999</v>
      </c>
      <c r="AH139" s="82">
        <f>IF(K139&gt;=45,'adjustment factor'!$D$7,IF(K139=-9,-1200,IF(K139="",-1200,0)))</f>
        <v>-1200</v>
      </c>
      <c r="AI139" s="82">
        <f>IF(L139=1, 'adjustment factor'!$D$8, IF(L139=-9,-999,IF(L139="",-999,0)))</f>
        <v>-999</v>
      </c>
      <c r="AJ139" s="82">
        <f>IF(AND(M139&gt;=1,M139&lt;=4),'adjustment factor'!$D$9,IF(M139=-9,-999,IF(M139=98,-999,IF(M139=99,-999,IF(M139="",-999,0)))))</f>
        <v>-999</v>
      </c>
      <c r="AK139" s="82">
        <f>IF(H139=1, 'adjustment factor'!$D$10, IF(H139=-9,-999,IF(H139="",-999,0)))</f>
        <v>-999</v>
      </c>
      <c r="AL139" s="82">
        <f>IF(G139=1, 'adjustment factor'!$D$11, IF(G139=-9,-999,IF(G139="",-999,0)))</f>
        <v>-999</v>
      </c>
      <c r="AM139" s="82">
        <f>IF(I139=1, 'adjustment factor'!$D$12, IF(I139=-9,-999,IF(I139="",-999,0)))</f>
        <v>-999</v>
      </c>
      <c r="AN139" s="82">
        <f>IF(J139=1, 'adjustment factor'!$D$13, IF(J139=-9,-999,IF(J139="",-999,0)))</f>
        <v>-999</v>
      </c>
      <c r="AO139" s="82" t="str">
        <f t="shared" si="28"/>
        <v>-999</v>
      </c>
      <c r="AP139" s="82" t="str">
        <f t="shared" si="29"/>
        <v>MISSING</v>
      </c>
    </row>
    <row r="140" spans="2:42" s="3" customFormat="1">
      <c r="B140" s="170"/>
      <c r="C140" s="35">
        <v>136</v>
      </c>
      <c r="D140" s="161"/>
      <c r="E140" s="161"/>
      <c r="F140" s="161"/>
      <c r="G140" s="161"/>
      <c r="H140" s="161"/>
      <c r="I140" s="161"/>
      <c r="J140" s="161"/>
      <c r="K140" s="161"/>
      <c r="L140" s="161"/>
      <c r="M140" s="161"/>
      <c r="N140" s="171"/>
      <c r="O140" s="171"/>
      <c r="P140" s="171"/>
      <c r="Q140" s="171"/>
      <c r="R140" s="171"/>
      <c r="S140" s="171"/>
      <c r="T140" s="159" t="str">
        <f t="shared" si="20"/>
        <v>MISSING</v>
      </c>
      <c r="U140" s="159" t="str">
        <f t="shared" si="21"/>
        <v>MISSING</v>
      </c>
      <c r="X140" s="56">
        <f t="shared" si="22"/>
        <v>-99</v>
      </c>
      <c r="Y140" s="56">
        <f t="shared" si="23"/>
        <v>-99</v>
      </c>
      <c r="Z140" s="56">
        <f t="shared" si="24"/>
        <v>-99</v>
      </c>
      <c r="AA140" s="56">
        <f t="shared" si="25"/>
        <v>-99</v>
      </c>
      <c r="AB140" s="56">
        <f t="shared" si="26"/>
        <v>-99</v>
      </c>
      <c r="AC140" s="56">
        <f t="shared" si="27"/>
        <v>-99</v>
      </c>
      <c r="AE140" s="82">
        <f>IF(D140=1, 'adjustment factor'!$D$4, IF(D140=-9,-999,IF(D140="",-999,0)))</f>
        <v>-999</v>
      </c>
      <c r="AF140" s="82">
        <f>IF(F140=1, 'adjustment factor'!$D$5, IF(F140=-9,-999,IF(F140="",-999,0)))</f>
        <v>-999</v>
      </c>
      <c r="AG140" s="82">
        <f>IF(E140=1, 'adjustment factor'!$D$6, IF(E140=-9,-999,IF(E140="",-999,0)))</f>
        <v>-999</v>
      </c>
      <c r="AH140" s="82">
        <f>IF(K140&gt;=45,'adjustment factor'!$D$7,IF(K140=-9,-1200,IF(K140="",-1200,0)))</f>
        <v>-1200</v>
      </c>
      <c r="AI140" s="82">
        <f>IF(L140=1, 'adjustment factor'!$D$8, IF(L140=-9,-999,IF(L140="",-999,0)))</f>
        <v>-999</v>
      </c>
      <c r="AJ140" s="82">
        <f>IF(AND(M140&gt;=1,M140&lt;=4),'adjustment factor'!$D$9,IF(M140=-9,-999,IF(M140=98,-999,IF(M140=99,-999,IF(M140="",-999,0)))))</f>
        <v>-999</v>
      </c>
      <c r="AK140" s="82">
        <f>IF(H140=1, 'adjustment factor'!$D$10, IF(H140=-9,-999,IF(H140="",-999,0)))</f>
        <v>-999</v>
      </c>
      <c r="AL140" s="82">
        <f>IF(G140=1, 'adjustment factor'!$D$11, IF(G140=-9,-999,IF(G140="",-999,0)))</f>
        <v>-999</v>
      </c>
      <c r="AM140" s="82">
        <f>IF(I140=1, 'adjustment factor'!$D$12, IF(I140=-9,-999,IF(I140="",-999,0)))</f>
        <v>-999</v>
      </c>
      <c r="AN140" s="82">
        <f>IF(J140=1, 'adjustment factor'!$D$13, IF(J140=-9,-999,IF(J140="",-999,0)))</f>
        <v>-999</v>
      </c>
      <c r="AO140" s="82" t="str">
        <f t="shared" si="28"/>
        <v>-999</v>
      </c>
      <c r="AP140" s="82" t="str">
        <f t="shared" si="29"/>
        <v>MISSING</v>
      </c>
    </row>
    <row r="141" spans="2:42" s="3" customFormat="1">
      <c r="B141" s="170"/>
      <c r="C141" s="35">
        <v>137</v>
      </c>
      <c r="D141" s="161"/>
      <c r="E141" s="161"/>
      <c r="F141" s="161"/>
      <c r="G141" s="161"/>
      <c r="H141" s="161"/>
      <c r="I141" s="161"/>
      <c r="J141" s="161"/>
      <c r="K141" s="161"/>
      <c r="L141" s="161"/>
      <c r="M141" s="161"/>
      <c r="N141" s="171"/>
      <c r="O141" s="171"/>
      <c r="P141" s="171"/>
      <c r="Q141" s="171"/>
      <c r="R141" s="171"/>
      <c r="S141" s="171"/>
      <c r="T141" s="159" t="str">
        <f t="shared" si="20"/>
        <v>MISSING</v>
      </c>
      <c r="U141" s="159" t="str">
        <f t="shared" si="21"/>
        <v>MISSING</v>
      </c>
      <c r="X141" s="56">
        <f t="shared" si="22"/>
        <v>-99</v>
      </c>
      <c r="Y141" s="56">
        <f t="shared" si="23"/>
        <v>-99</v>
      </c>
      <c r="Z141" s="56">
        <f t="shared" si="24"/>
        <v>-99</v>
      </c>
      <c r="AA141" s="56">
        <f t="shared" si="25"/>
        <v>-99</v>
      </c>
      <c r="AB141" s="56">
        <f t="shared" si="26"/>
        <v>-99</v>
      </c>
      <c r="AC141" s="56">
        <f t="shared" si="27"/>
        <v>-99</v>
      </c>
      <c r="AE141" s="82">
        <f>IF(D141=1, 'adjustment factor'!$D$4, IF(D141=-9,-999,IF(D141="",-999,0)))</f>
        <v>-999</v>
      </c>
      <c r="AF141" s="82">
        <f>IF(F141=1, 'adjustment factor'!$D$5, IF(F141=-9,-999,IF(F141="",-999,0)))</f>
        <v>-999</v>
      </c>
      <c r="AG141" s="82">
        <f>IF(E141=1, 'adjustment factor'!$D$6, IF(E141=-9,-999,IF(E141="",-999,0)))</f>
        <v>-999</v>
      </c>
      <c r="AH141" s="82">
        <f>IF(K141&gt;=45,'adjustment factor'!$D$7,IF(K141=-9,-1200,IF(K141="",-1200,0)))</f>
        <v>-1200</v>
      </c>
      <c r="AI141" s="82">
        <f>IF(L141=1, 'adjustment factor'!$D$8, IF(L141=-9,-999,IF(L141="",-999,0)))</f>
        <v>-999</v>
      </c>
      <c r="AJ141" s="82">
        <f>IF(AND(M141&gt;=1,M141&lt;=4),'adjustment factor'!$D$9,IF(M141=-9,-999,IF(M141=98,-999,IF(M141=99,-999,IF(M141="",-999,0)))))</f>
        <v>-999</v>
      </c>
      <c r="AK141" s="82">
        <f>IF(H141=1, 'adjustment factor'!$D$10, IF(H141=-9,-999,IF(H141="",-999,0)))</f>
        <v>-999</v>
      </c>
      <c r="AL141" s="82">
        <f>IF(G141=1, 'adjustment factor'!$D$11, IF(G141=-9,-999,IF(G141="",-999,0)))</f>
        <v>-999</v>
      </c>
      <c r="AM141" s="82">
        <f>IF(I141=1, 'adjustment factor'!$D$12, IF(I141=-9,-999,IF(I141="",-999,0)))</f>
        <v>-999</v>
      </c>
      <c r="AN141" s="82">
        <f>IF(J141=1, 'adjustment factor'!$D$13, IF(J141=-9,-999,IF(J141="",-999,0)))</f>
        <v>-999</v>
      </c>
      <c r="AO141" s="82" t="str">
        <f t="shared" si="28"/>
        <v>-999</v>
      </c>
      <c r="AP141" s="82" t="str">
        <f t="shared" si="29"/>
        <v>MISSING</v>
      </c>
    </row>
    <row r="142" spans="2:42" s="3" customFormat="1">
      <c r="B142" s="170"/>
      <c r="C142" s="35">
        <v>138</v>
      </c>
      <c r="D142" s="161"/>
      <c r="E142" s="161"/>
      <c r="F142" s="161"/>
      <c r="G142" s="161"/>
      <c r="H142" s="161"/>
      <c r="I142" s="161"/>
      <c r="J142" s="161"/>
      <c r="K142" s="161"/>
      <c r="L142" s="161"/>
      <c r="M142" s="161"/>
      <c r="N142" s="171"/>
      <c r="O142" s="171"/>
      <c r="P142" s="171"/>
      <c r="Q142" s="171"/>
      <c r="R142" s="171"/>
      <c r="S142" s="171"/>
      <c r="T142" s="159" t="str">
        <f t="shared" si="20"/>
        <v>MISSING</v>
      </c>
      <c r="U142" s="159" t="str">
        <f t="shared" si="21"/>
        <v>MISSING</v>
      </c>
      <c r="X142" s="56">
        <f t="shared" si="22"/>
        <v>-99</v>
      </c>
      <c r="Y142" s="56">
        <f t="shared" si="23"/>
        <v>-99</v>
      </c>
      <c r="Z142" s="56">
        <f t="shared" si="24"/>
        <v>-99</v>
      </c>
      <c r="AA142" s="56">
        <f t="shared" si="25"/>
        <v>-99</v>
      </c>
      <c r="AB142" s="56">
        <f t="shared" si="26"/>
        <v>-99</v>
      </c>
      <c r="AC142" s="56">
        <f t="shared" si="27"/>
        <v>-99</v>
      </c>
      <c r="AE142" s="82">
        <f>IF(D142=1, 'adjustment factor'!$D$4, IF(D142=-9,-999,IF(D142="",-999,0)))</f>
        <v>-999</v>
      </c>
      <c r="AF142" s="82">
        <f>IF(F142=1, 'adjustment factor'!$D$5, IF(F142=-9,-999,IF(F142="",-999,0)))</f>
        <v>-999</v>
      </c>
      <c r="AG142" s="82">
        <f>IF(E142=1, 'adjustment factor'!$D$6, IF(E142=-9,-999,IF(E142="",-999,0)))</f>
        <v>-999</v>
      </c>
      <c r="AH142" s="82">
        <f>IF(K142&gt;=45,'adjustment factor'!$D$7,IF(K142=-9,-1200,IF(K142="",-1200,0)))</f>
        <v>-1200</v>
      </c>
      <c r="AI142" s="82">
        <f>IF(L142=1, 'adjustment factor'!$D$8, IF(L142=-9,-999,IF(L142="",-999,0)))</f>
        <v>-999</v>
      </c>
      <c r="AJ142" s="82">
        <f>IF(AND(M142&gt;=1,M142&lt;=4),'adjustment factor'!$D$9,IF(M142=-9,-999,IF(M142=98,-999,IF(M142=99,-999,IF(M142="",-999,0)))))</f>
        <v>-999</v>
      </c>
      <c r="AK142" s="82">
        <f>IF(H142=1, 'adjustment factor'!$D$10, IF(H142=-9,-999,IF(H142="",-999,0)))</f>
        <v>-999</v>
      </c>
      <c r="AL142" s="82">
        <f>IF(G142=1, 'adjustment factor'!$D$11, IF(G142=-9,-999,IF(G142="",-999,0)))</f>
        <v>-999</v>
      </c>
      <c r="AM142" s="82">
        <f>IF(I142=1, 'adjustment factor'!$D$12, IF(I142=-9,-999,IF(I142="",-999,0)))</f>
        <v>-999</v>
      </c>
      <c r="AN142" s="82">
        <f>IF(J142=1, 'adjustment factor'!$D$13, IF(J142=-9,-999,IF(J142="",-999,0)))</f>
        <v>-999</v>
      </c>
      <c r="AO142" s="82" t="str">
        <f t="shared" si="28"/>
        <v>-999</v>
      </c>
      <c r="AP142" s="82" t="str">
        <f t="shared" si="29"/>
        <v>MISSING</v>
      </c>
    </row>
    <row r="143" spans="2:42" s="3" customFormat="1">
      <c r="B143" s="170"/>
      <c r="C143" s="35">
        <v>139</v>
      </c>
      <c r="D143" s="161"/>
      <c r="E143" s="161"/>
      <c r="F143" s="161"/>
      <c r="G143" s="161"/>
      <c r="H143" s="161"/>
      <c r="I143" s="161"/>
      <c r="J143" s="161"/>
      <c r="K143" s="161"/>
      <c r="L143" s="161"/>
      <c r="M143" s="161"/>
      <c r="N143" s="171"/>
      <c r="O143" s="171"/>
      <c r="P143" s="171"/>
      <c r="Q143" s="171"/>
      <c r="R143" s="171"/>
      <c r="S143" s="171"/>
      <c r="T143" s="159" t="str">
        <f t="shared" si="20"/>
        <v>MISSING</v>
      </c>
      <c r="U143" s="159" t="str">
        <f t="shared" si="21"/>
        <v>MISSING</v>
      </c>
      <c r="X143" s="56">
        <f t="shared" si="22"/>
        <v>-99</v>
      </c>
      <c r="Y143" s="56">
        <f t="shared" si="23"/>
        <v>-99</v>
      </c>
      <c r="Z143" s="56">
        <f t="shared" si="24"/>
        <v>-99</v>
      </c>
      <c r="AA143" s="56">
        <f t="shared" si="25"/>
        <v>-99</v>
      </c>
      <c r="AB143" s="56">
        <f t="shared" si="26"/>
        <v>-99</v>
      </c>
      <c r="AC143" s="56">
        <f t="shared" si="27"/>
        <v>-99</v>
      </c>
      <c r="AE143" s="82">
        <f>IF(D143=1, 'adjustment factor'!$D$4, IF(D143=-9,-999,IF(D143="",-999,0)))</f>
        <v>-999</v>
      </c>
      <c r="AF143" s="82">
        <f>IF(F143=1, 'adjustment factor'!$D$5, IF(F143=-9,-999,IF(F143="",-999,0)))</f>
        <v>-999</v>
      </c>
      <c r="AG143" s="82">
        <f>IF(E143=1, 'adjustment factor'!$D$6, IF(E143=-9,-999,IF(E143="",-999,0)))</f>
        <v>-999</v>
      </c>
      <c r="AH143" s="82">
        <f>IF(K143&gt;=45,'adjustment factor'!$D$7,IF(K143=-9,-1200,IF(K143="",-1200,0)))</f>
        <v>-1200</v>
      </c>
      <c r="AI143" s="82">
        <f>IF(L143=1, 'adjustment factor'!$D$8, IF(L143=-9,-999,IF(L143="",-999,0)))</f>
        <v>-999</v>
      </c>
      <c r="AJ143" s="82">
        <f>IF(AND(M143&gt;=1,M143&lt;=4),'adjustment factor'!$D$9,IF(M143=-9,-999,IF(M143=98,-999,IF(M143=99,-999,IF(M143="",-999,0)))))</f>
        <v>-999</v>
      </c>
      <c r="AK143" s="82">
        <f>IF(H143=1, 'adjustment factor'!$D$10, IF(H143=-9,-999,IF(H143="",-999,0)))</f>
        <v>-999</v>
      </c>
      <c r="AL143" s="82">
        <f>IF(G143=1, 'adjustment factor'!$D$11, IF(G143=-9,-999,IF(G143="",-999,0)))</f>
        <v>-999</v>
      </c>
      <c r="AM143" s="82">
        <f>IF(I143=1, 'adjustment factor'!$D$12, IF(I143=-9,-999,IF(I143="",-999,0)))</f>
        <v>-999</v>
      </c>
      <c r="AN143" s="82">
        <f>IF(J143=1, 'adjustment factor'!$D$13, IF(J143=-9,-999,IF(J143="",-999,0)))</f>
        <v>-999</v>
      </c>
      <c r="AO143" s="82" t="str">
        <f t="shared" si="28"/>
        <v>-999</v>
      </c>
      <c r="AP143" s="82" t="str">
        <f t="shared" si="29"/>
        <v>MISSING</v>
      </c>
    </row>
    <row r="144" spans="2:42" s="3" customFormat="1">
      <c r="B144" s="170"/>
      <c r="C144" s="35">
        <v>140</v>
      </c>
      <c r="D144" s="161"/>
      <c r="E144" s="161"/>
      <c r="F144" s="161"/>
      <c r="G144" s="161"/>
      <c r="H144" s="161"/>
      <c r="I144" s="161"/>
      <c r="J144" s="161"/>
      <c r="K144" s="161"/>
      <c r="L144" s="161"/>
      <c r="M144" s="161"/>
      <c r="N144" s="171"/>
      <c r="O144" s="171"/>
      <c r="P144" s="171"/>
      <c r="Q144" s="171"/>
      <c r="R144" s="171"/>
      <c r="S144" s="171"/>
      <c r="T144" s="159" t="str">
        <f t="shared" si="20"/>
        <v>MISSING</v>
      </c>
      <c r="U144" s="159" t="str">
        <f t="shared" si="21"/>
        <v>MISSING</v>
      </c>
      <c r="X144" s="56">
        <f t="shared" si="22"/>
        <v>-99</v>
      </c>
      <c r="Y144" s="56">
        <f t="shared" si="23"/>
        <v>-99</v>
      </c>
      <c r="Z144" s="56">
        <f t="shared" si="24"/>
        <v>-99</v>
      </c>
      <c r="AA144" s="56">
        <f t="shared" si="25"/>
        <v>-99</v>
      </c>
      <c r="AB144" s="56">
        <f t="shared" si="26"/>
        <v>-99</v>
      </c>
      <c r="AC144" s="56">
        <f t="shared" si="27"/>
        <v>-99</v>
      </c>
      <c r="AE144" s="82">
        <f>IF(D144=1, 'adjustment factor'!$D$4, IF(D144=-9,-999,IF(D144="",-999,0)))</f>
        <v>-999</v>
      </c>
      <c r="AF144" s="82">
        <f>IF(F144=1, 'adjustment factor'!$D$5, IF(F144=-9,-999,IF(F144="",-999,0)))</f>
        <v>-999</v>
      </c>
      <c r="AG144" s="82">
        <f>IF(E144=1, 'adjustment factor'!$D$6, IF(E144=-9,-999,IF(E144="",-999,0)))</f>
        <v>-999</v>
      </c>
      <c r="AH144" s="82">
        <f>IF(K144&gt;=45,'adjustment factor'!$D$7,IF(K144=-9,-1200,IF(K144="",-1200,0)))</f>
        <v>-1200</v>
      </c>
      <c r="AI144" s="82">
        <f>IF(L144=1, 'adjustment factor'!$D$8, IF(L144=-9,-999,IF(L144="",-999,0)))</f>
        <v>-999</v>
      </c>
      <c r="AJ144" s="82">
        <f>IF(AND(M144&gt;=1,M144&lt;=4),'adjustment factor'!$D$9,IF(M144=-9,-999,IF(M144=98,-999,IF(M144=99,-999,IF(M144="",-999,0)))))</f>
        <v>-999</v>
      </c>
      <c r="AK144" s="82">
        <f>IF(H144=1, 'adjustment factor'!$D$10, IF(H144=-9,-999,IF(H144="",-999,0)))</f>
        <v>-999</v>
      </c>
      <c r="AL144" s="82">
        <f>IF(G144=1, 'adjustment factor'!$D$11, IF(G144=-9,-999,IF(G144="",-999,0)))</f>
        <v>-999</v>
      </c>
      <c r="AM144" s="82">
        <f>IF(I144=1, 'adjustment factor'!$D$12, IF(I144=-9,-999,IF(I144="",-999,0)))</f>
        <v>-999</v>
      </c>
      <c r="AN144" s="82">
        <f>IF(J144=1, 'adjustment factor'!$D$13, IF(J144=-9,-999,IF(J144="",-999,0)))</f>
        <v>-999</v>
      </c>
      <c r="AO144" s="82" t="str">
        <f t="shared" si="28"/>
        <v>-999</v>
      </c>
      <c r="AP144" s="82" t="str">
        <f t="shared" si="29"/>
        <v>MISSING</v>
      </c>
    </row>
    <row r="145" spans="2:42" s="3" customFormat="1">
      <c r="B145" s="170"/>
      <c r="C145" s="35">
        <v>141</v>
      </c>
      <c r="D145" s="161"/>
      <c r="E145" s="161"/>
      <c r="F145" s="161"/>
      <c r="G145" s="161"/>
      <c r="H145" s="161"/>
      <c r="I145" s="161"/>
      <c r="J145" s="161"/>
      <c r="K145" s="161"/>
      <c r="L145" s="161"/>
      <c r="M145" s="161"/>
      <c r="N145" s="171"/>
      <c r="O145" s="171"/>
      <c r="P145" s="171"/>
      <c r="Q145" s="171"/>
      <c r="R145" s="171"/>
      <c r="S145" s="171"/>
      <c r="T145" s="159" t="str">
        <f t="shared" si="20"/>
        <v>MISSING</v>
      </c>
      <c r="U145" s="159" t="str">
        <f t="shared" si="21"/>
        <v>MISSING</v>
      </c>
      <c r="X145" s="56">
        <f t="shared" si="22"/>
        <v>-99</v>
      </c>
      <c r="Y145" s="56">
        <f t="shared" si="23"/>
        <v>-99</v>
      </c>
      <c r="Z145" s="56">
        <f t="shared" si="24"/>
        <v>-99</v>
      </c>
      <c r="AA145" s="56">
        <f t="shared" si="25"/>
        <v>-99</v>
      </c>
      <c r="AB145" s="56">
        <f t="shared" si="26"/>
        <v>-99</v>
      </c>
      <c r="AC145" s="56">
        <f t="shared" si="27"/>
        <v>-99</v>
      </c>
      <c r="AE145" s="82">
        <f>IF(D145=1, 'adjustment factor'!$D$4, IF(D145=-9,-999,IF(D145="",-999,0)))</f>
        <v>-999</v>
      </c>
      <c r="AF145" s="82">
        <f>IF(F145=1, 'adjustment factor'!$D$5, IF(F145=-9,-999,IF(F145="",-999,0)))</f>
        <v>-999</v>
      </c>
      <c r="AG145" s="82">
        <f>IF(E145=1, 'adjustment factor'!$D$6, IF(E145=-9,-999,IF(E145="",-999,0)))</f>
        <v>-999</v>
      </c>
      <c r="AH145" s="82">
        <f>IF(K145&gt;=45,'adjustment factor'!$D$7,IF(K145=-9,-1200,IF(K145="",-1200,0)))</f>
        <v>-1200</v>
      </c>
      <c r="AI145" s="82">
        <f>IF(L145=1, 'adjustment factor'!$D$8, IF(L145=-9,-999,IF(L145="",-999,0)))</f>
        <v>-999</v>
      </c>
      <c r="AJ145" s="82">
        <f>IF(AND(M145&gt;=1,M145&lt;=4),'adjustment factor'!$D$9,IF(M145=-9,-999,IF(M145=98,-999,IF(M145=99,-999,IF(M145="",-999,0)))))</f>
        <v>-999</v>
      </c>
      <c r="AK145" s="82">
        <f>IF(H145=1, 'adjustment factor'!$D$10, IF(H145=-9,-999,IF(H145="",-999,0)))</f>
        <v>-999</v>
      </c>
      <c r="AL145" s="82">
        <f>IF(G145=1, 'adjustment factor'!$D$11, IF(G145=-9,-999,IF(G145="",-999,0)))</f>
        <v>-999</v>
      </c>
      <c r="AM145" s="82">
        <f>IF(I145=1, 'adjustment factor'!$D$12, IF(I145=-9,-999,IF(I145="",-999,0)))</f>
        <v>-999</v>
      </c>
      <c r="AN145" s="82">
        <f>IF(J145=1, 'adjustment factor'!$D$13, IF(J145=-9,-999,IF(J145="",-999,0)))</f>
        <v>-999</v>
      </c>
      <c r="AO145" s="82" t="str">
        <f t="shared" si="28"/>
        <v>-999</v>
      </c>
      <c r="AP145" s="82" t="str">
        <f t="shared" si="29"/>
        <v>MISSING</v>
      </c>
    </row>
    <row r="146" spans="2:42" s="3" customFormat="1">
      <c r="B146" s="170"/>
      <c r="C146" s="35">
        <v>142</v>
      </c>
      <c r="D146" s="161"/>
      <c r="E146" s="161"/>
      <c r="F146" s="161"/>
      <c r="G146" s="161"/>
      <c r="H146" s="161"/>
      <c r="I146" s="161"/>
      <c r="J146" s="161"/>
      <c r="K146" s="161"/>
      <c r="L146" s="161"/>
      <c r="M146" s="161"/>
      <c r="N146" s="171"/>
      <c r="O146" s="171"/>
      <c r="P146" s="171"/>
      <c r="Q146" s="171"/>
      <c r="R146" s="171"/>
      <c r="S146" s="171"/>
      <c r="T146" s="159" t="str">
        <f t="shared" si="20"/>
        <v>MISSING</v>
      </c>
      <c r="U146" s="159" t="str">
        <f t="shared" si="21"/>
        <v>MISSING</v>
      </c>
      <c r="X146" s="56">
        <f t="shared" si="22"/>
        <v>-99</v>
      </c>
      <c r="Y146" s="56">
        <f t="shared" si="23"/>
        <v>-99</v>
      </c>
      <c r="Z146" s="56">
        <f t="shared" si="24"/>
        <v>-99</v>
      </c>
      <c r="AA146" s="56">
        <f t="shared" si="25"/>
        <v>-99</v>
      </c>
      <c r="AB146" s="56">
        <f t="shared" si="26"/>
        <v>-99</v>
      </c>
      <c r="AC146" s="56">
        <f t="shared" si="27"/>
        <v>-99</v>
      </c>
      <c r="AE146" s="82">
        <f>IF(D146=1, 'adjustment factor'!$D$4, IF(D146=-9,-999,IF(D146="",-999,0)))</f>
        <v>-999</v>
      </c>
      <c r="AF146" s="82">
        <f>IF(F146=1, 'adjustment factor'!$D$5, IF(F146=-9,-999,IF(F146="",-999,0)))</f>
        <v>-999</v>
      </c>
      <c r="AG146" s="82">
        <f>IF(E146=1, 'adjustment factor'!$D$6, IF(E146=-9,-999,IF(E146="",-999,0)))</f>
        <v>-999</v>
      </c>
      <c r="AH146" s="82">
        <f>IF(K146&gt;=45,'adjustment factor'!$D$7,IF(K146=-9,-1200,IF(K146="",-1200,0)))</f>
        <v>-1200</v>
      </c>
      <c r="AI146" s="82">
        <f>IF(L146=1, 'adjustment factor'!$D$8, IF(L146=-9,-999,IF(L146="",-999,0)))</f>
        <v>-999</v>
      </c>
      <c r="AJ146" s="82">
        <f>IF(AND(M146&gt;=1,M146&lt;=4),'adjustment factor'!$D$9,IF(M146=-9,-999,IF(M146=98,-999,IF(M146=99,-999,IF(M146="",-999,0)))))</f>
        <v>-999</v>
      </c>
      <c r="AK146" s="82">
        <f>IF(H146=1, 'adjustment factor'!$D$10, IF(H146=-9,-999,IF(H146="",-999,0)))</f>
        <v>-999</v>
      </c>
      <c r="AL146" s="82">
        <f>IF(G146=1, 'adjustment factor'!$D$11, IF(G146=-9,-999,IF(G146="",-999,0)))</f>
        <v>-999</v>
      </c>
      <c r="AM146" s="82">
        <f>IF(I146=1, 'adjustment factor'!$D$12, IF(I146=-9,-999,IF(I146="",-999,0)))</f>
        <v>-999</v>
      </c>
      <c r="AN146" s="82">
        <f>IF(J146=1, 'adjustment factor'!$D$13, IF(J146=-9,-999,IF(J146="",-999,0)))</f>
        <v>-999</v>
      </c>
      <c r="AO146" s="82" t="str">
        <f t="shared" si="28"/>
        <v>-999</v>
      </c>
      <c r="AP146" s="82" t="str">
        <f t="shared" si="29"/>
        <v>MISSING</v>
      </c>
    </row>
    <row r="147" spans="2:42" s="3" customFormat="1">
      <c r="B147" s="170"/>
      <c r="C147" s="35">
        <v>143</v>
      </c>
      <c r="D147" s="161"/>
      <c r="E147" s="161"/>
      <c r="F147" s="161"/>
      <c r="G147" s="161"/>
      <c r="H147" s="161"/>
      <c r="I147" s="161"/>
      <c r="J147" s="161"/>
      <c r="K147" s="161"/>
      <c r="L147" s="161"/>
      <c r="M147" s="161"/>
      <c r="N147" s="171"/>
      <c r="O147" s="171"/>
      <c r="P147" s="171"/>
      <c r="Q147" s="171"/>
      <c r="R147" s="171"/>
      <c r="S147" s="171"/>
      <c r="T147" s="159" t="str">
        <f t="shared" si="20"/>
        <v>MISSING</v>
      </c>
      <c r="U147" s="159" t="str">
        <f t="shared" si="21"/>
        <v>MISSING</v>
      </c>
      <c r="X147" s="56">
        <f t="shared" si="22"/>
        <v>-99</v>
      </c>
      <c r="Y147" s="56">
        <f t="shared" si="23"/>
        <v>-99</v>
      </c>
      <c r="Z147" s="56">
        <f t="shared" si="24"/>
        <v>-99</v>
      </c>
      <c r="AA147" s="56">
        <f t="shared" si="25"/>
        <v>-99</v>
      </c>
      <c r="AB147" s="56">
        <f t="shared" si="26"/>
        <v>-99</v>
      </c>
      <c r="AC147" s="56">
        <f t="shared" si="27"/>
        <v>-99</v>
      </c>
      <c r="AE147" s="82">
        <f>IF(D147=1, 'adjustment factor'!$D$4, IF(D147=-9,-999,IF(D147="",-999,0)))</f>
        <v>-999</v>
      </c>
      <c r="AF147" s="82">
        <f>IF(F147=1, 'adjustment factor'!$D$5, IF(F147=-9,-999,IF(F147="",-999,0)))</f>
        <v>-999</v>
      </c>
      <c r="AG147" s="82">
        <f>IF(E147=1, 'adjustment factor'!$D$6, IF(E147=-9,-999,IF(E147="",-999,0)))</f>
        <v>-999</v>
      </c>
      <c r="AH147" s="82">
        <f>IF(K147&gt;=45,'adjustment factor'!$D$7,IF(K147=-9,-1200,IF(K147="",-1200,0)))</f>
        <v>-1200</v>
      </c>
      <c r="AI147" s="82">
        <f>IF(L147=1, 'adjustment factor'!$D$8, IF(L147=-9,-999,IF(L147="",-999,0)))</f>
        <v>-999</v>
      </c>
      <c r="AJ147" s="82">
        <f>IF(AND(M147&gt;=1,M147&lt;=4),'adjustment factor'!$D$9,IF(M147=-9,-999,IF(M147=98,-999,IF(M147=99,-999,IF(M147="",-999,0)))))</f>
        <v>-999</v>
      </c>
      <c r="AK147" s="82">
        <f>IF(H147=1, 'adjustment factor'!$D$10, IF(H147=-9,-999,IF(H147="",-999,0)))</f>
        <v>-999</v>
      </c>
      <c r="AL147" s="82">
        <f>IF(G147=1, 'adjustment factor'!$D$11, IF(G147=-9,-999,IF(G147="",-999,0)))</f>
        <v>-999</v>
      </c>
      <c r="AM147" s="82">
        <f>IF(I147=1, 'adjustment factor'!$D$12, IF(I147=-9,-999,IF(I147="",-999,0)))</f>
        <v>-999</v>
      </c>
      <c r="AN147" s="82">
        <f>IF(J147=1, 'adjustment factor'!$D$13, IF(J147=-9,-999,IF(J147="",-999,0)))</f>
        <v>-999</v>
      </c>
      <c r="AO147" s="82" t="str">
        <f t="shared" si="28"/>
        <v>-999</v>
      </c>
      <c r="AP147" s="82" t="str">
        <f t="shared" si="29"/>
        <v>MISSING</v>
      </c>
    </row>
    <row r="148" spans="2:42" s="3" customFormat="1">
      <c r="B148" s="170"/>
      <c r="C148" s="35">
        <v>144</v>
      </c>
      <c r="D148" s="161"/>
      <c r="E148" s="161"/>
      <c r="F148" s="161"/>
      <c r="G148" s="161"/>
      <c r="H148" s="161"/>
      <c r="I148" s="161"/>
      <c r="J148" s="161"/>
      <c r="K148" s="161"/>
      <c r="L148" s="161"/>
      <c r="M148" s="161"/>
      <c r="N148" s="171"/>
      <c r="O148" s="171"/>
      <c r="P148" s="171"/>
      <c r="Q148" s="171"/>
      <c r="R148" s="171"/>
      <c r="S148" s="171"/>
      <c r="T148" s="159" t="str">
        <f t="shared" si="20"/>
        <v>MISSING</v>
      </c>
      <c r="U148" s="159" t="str">
        <f t="shared" si="21"/>
        <v>MISSING</v>
      </c>
      <c r="X148" s="56">
        <f t="shared" si="22"/>
        <v>-99</v>
      </c>
      <c r="Y148" s="56">
        <f t="shared" si="23"/>
        <v>-99</v>
      </c>
      <c r="Z148" s="56">
        <f t="shared" si="24"/>
        <v>-99</v>
      </c>
      <c r="AA148" s="56">
        <f t="shared" si="25"/>
        <v>-99</v>
      </c>
      <c r="AB148" s="56">
        <f t="shared" si="26"/>
        <v>-99</v>
      </c>
      <c r="AC148" s="56">
        <f t="shared" si="27"/>
        <v>-99</v>
      </c>
      <c r="AE148" s="82">
        <f>IF(D148=1, 'adjustment factor'!$D$4, IF(D148=-9,-999,IF(D148="",-999,0)))</f>
        <v>-999</v>
      </c>
      <c r="AF148" s="82">
        <f>IF(F148=1, 'adjustment factor'!$D$5, IF(F148=-9,-999,IF(F148="",-999,0)))</f>
        <v>-999</v>
      </c>
      <c r="AG148" s="82">
        <f>IF(E148=1, 'adjustment factor'!$D$6, IF(E148=-9,-999,IF(E148="",-999,0)))</f>
        <v>-999</v>
      </c>
      <c r="AH148" s="82">
        <f>IF(K148&gt;=45,'adjustment factor'!$D$7,IF(K148=-9,-1200,IF(K148="",-1200,0)))</f>
        <v>-1200</v>
      </c>
      <c r="AI148" s="82">
        <f>IF(L148=1, 'adjustment factor'!$D$8, IF(L148=-9,-999,IF(L148="",-999,0)))</f>
        <v>-999</v>
      </c>
      <c r="AJ148" s="82">
        <f>IF(AND(M148&gt;=1,M148&lt;=4),'adjustment factor'!$D$9,IF(M148=-9,-999,IF(M148=98,-999,IF(M148=99,-999,IF(M148="",-999,0)))))</f>
        <v>-999</v>
      </c>
      <c r="AK148" s="82">
        <f>IF(H148=1, 'adjustment factor'!$D$10, IF(H148=-9,-999,IF(H148="",-999,0)))</f>
        <v>-999</v>
      </c>
      <c r="AL148" s="82">
        <f>IF(G148=1, 'adjustment factor'!$D$11, IF(G148=-9,-999,IF(G148="",-999,0)))</f>
        <v>-999</v>
      </c>
      <c r="AM148" s="82">
        <f>IF(I148=1, 'adjustment factor'!$D$12, IF(I148=-9,-999,IF(I148="",-999,0)))</f>
        <v>-999</v>
      </c>
      <c r="AN148" s="82">
        <f>IF(J148=1, 'adjustment factor'!$D$13, IF(J148=-9,-999,IF(J148="",-999,0)))</f>
        <v>-999</v>
      </c>
      <c r="AO148" s="82" t="str">
        <f t="shared" si="28"/>
        <v>-999</v>
      </c>
      <c r="AP148" s="82" t="str">
        <f t="shared" si="29"/>
        <v>MISSING</v>
      </c>
    </row>
    <row r="149" spans="2:42" s="3" customFormat="1">
      <c r="B149" s="170"/>
      <c r="C149" s="35">
        <v>145</v>
      </c>
      <c r="D149" s="161"/>
      <c r="E149" s="161"/>
      <c r="F149" s="161"/>
      <c r="G149" s="161"/>
      <c r="H149" s="161"/>
      <c r="I149" s="161"/>
      <c r="J149" s="161"/>
      <c r="K149" s="161"/>
      <c r="L149" s="161"/>
      <c r="M149" s="161"/>
      <c r="N149" s="171"/>
      <c r="O149" s="171"/>
      <c r="P149" s="171"/>
      <c r="Q149" s="171"/>
      <c r="R149" s="171"/>
      <c r="S149" s="171"/>
      <c r="T149" s="159" t="str">
        <f t="shared" si="20"/>
        <v>MISSING</v>
      </c>
      <c r="U149" s="159" t="str">
        <f t="shared" si="21"/>
        <v>MISSING</v>
      </c>
      <c r="X149" s="56">
        <f t="shared" si="22"/>
        <v>-99</v>
      </c>
      <c r="Y149" s="56">
        <f t="shared" si="23"/>
        <v>-99</v>
      </c>
      <c r="Z149" s="56">
        <f t="shared" si="24"/>
        <v>-99</v>
      </c>
      <c r="AA149" s="56">
        <f t="shared" si="25"/>
        <v>-99</v>
      </c>
      <c r="AB149" s="56">
        <f t="shared" si="26"/>
        <v>-99</v>
      </c>
      <c r="AC149" s="56">
        <f t="shared" si="27"/>
        <v>-99</v>
      </c>
      <c r="AE149" s="82">
        <f>IF(D149=1, 'adjustment factor'!$D$4, IF(D149=-9,-999,IF(D149="",-999,0)))</f>
        <v>-999</v>
      </c>
      <c r="AF149" s="82">
        <f>IF(F149=1, 'adjustment factor'!$D$5, IF(F149=-9,-999,IF(F149="",-999,0)))</f>
        <v>-999</v>
      </c>
      <c r="AG149" s="82">
        <f>IF(E149=1, 'adjustment factor'!$D$6, IF(E149=-9,-999,IF(E149="",-999,0)))</f>
        <v>-999</v>
      </c>
      <c r="AH149" s="82">
        <f>IF(K149&gt;=45,'adjustment factor'!$D$7,IF(K149=-9,-1200,IF(K149="",-1200,0)))</f>
        <v>-1200</v>
      </c>
      <c r="AI149" s="82">
        <f>IF(L149=1, 'adjustment factor'!$D$8, IF(L149=-9,-999,IF(L149="",-999,0)))</f>
        <v>-999</v>
      </c>
      <c r="AJ149" s="82">
        <f>IF(AND(M149&gt;=1,M149&lt;=4),'adjustment factor'!$D$9,IF(M149=-9,-999,IF(M149=98,-999,IF(M149=99,-999,IF(M149="",-999,0)))))</f>
        <v>-999</v>
      </c>
      <c r="AK149" s="82">
        <f>IF(H149=1, 'adjustment factor'!$D$10, IF(H149=-9,-999,IF(H149="",-999,0)))</f>
        <v>-999</v>
      </c>
      <c r="AL149" s="82">
        <f>IF(G149=1, 'adjustment factor'!$D$11, IF(G149=-9,-999,IF(G149="",-999,0)))</f>
        <v>-999</v>
      </c>
      <c r="AM149" s="82">
        <f>IF(I149=1, 'adjustment factor'!$D$12, IF(I149=-9,-999,IF(I149="",-999,0)))</f>
        <v>-999</v>
      </c>
      <c r="AN149" s="82">
        <f>IF(J149=1, 'adjustment factor'!$D$13, IF(J149=-9,-999,IF(J149="",-999,0)))</f>
        <v>-999</v>
      </c>
      <c r="AO149" s="82" t="str">
        <f t="shared" si="28"/>
        <v>-999</v>
      </c>
      <c r="AP149" s="82" t="str">
        <f t="shared" si="29"/>
        <v>MISSING</v>
      </c>
    </row>
    <row r="150" spans="2:42" s="3" customFormat="1">
      <c r="B150" s="170"/>
      <c r="C150" s="35">
        <v>146</v>
      </c>
      <c r="D150" s="161"/>
      <c r="E150" s="161"/>
      <c r="F150" s="161"/>
      <c r="G150" s="161"/>
      <c r="H150" s="161"/>
      <c r="I150" s="161"/>
      <c r="J150" s="161"/>
      <c r="K150" s="161"/>
      <c r="L150" s="161"/>
      <c r="M150" s="161"/>
      <c r="N150" s="171"/>
      <c r="O150" s="171"/>
      <c r="P150" s="171"/>
      <c r="Q150" s="171"/>
      <c r="R150" s="171"/>
      <c r="S150" s="171"/>
      <c r="T150" s="159" t="str">
        <f t="shared" si="20"/>
        <v>MISSING</v>
      </c>
      <c r="U150" s="159" t="str">
        <f t="shared" si="21"/>
        <v>MISSING</v>
      </c>
      <c r="X150" s="56">
        <f t="shared" si="22"/>
        <v>-99</v>
      </c>
      <c r="Y150" s="56">
        <f t="shared" si="23"/>
        <v>-99</v>
      </c>
      <c r="Z150" s="56">
        <f t="shared" si="24"/>
        <v>-99</v>
      </c>
      <c r="AA150" s="56">
        <f t="shared" si="25"/>
        <v>-99</v>
      </c>
      <c r="AB150" s="56">
        <f t="shared" si="26"/>
        <v>-99</v>
      </c>
      <c r="AC150" s="56">
        <f t="shared" si="27"/>
        <v>-99</v>
      </c>
      <c r="AE150" s="82">
        <f>IF(D150=1, 'adjustment factor'!$D$4, IF(D150=-9,-999,IF(D150="",-999,0)))</f>
        <v>-999</v>
      </c>
      <c r="AF150" s="82">
        <f>IF(F150=1, 'adjustment factor'!$D$5, IF(F150=-9,-999,IF(F150="",-999,0)))</f>
        <v>-999</v>
      </c>
      <c r="AG150" s="82">
        <f>IF(E150=1, 'adjustment factor'!$D$6, IF(E150=-9,-999,IF(E150="",-999,0)))</f>
        <v>-999</v>
      </c>
      <c r="AH150" s="82">
        <f>IF(K150&gt;=45,'adjustment factor'!$D$7,IF(K150=-9,-1200,IF(K150="",-1200,0)))</f>
        <v>-1200</v>
      </c>
      <c r="AI150" s="82">
        <f>IF(L150=1, 'adjustment factor'!$D$8, IF(L150=-9,-999,IF(L150="",-999,0)))</f>
        <v>-999</v>
      </c>
      <c r="AJ150" s="82">
        <f>IF(AND(M150&gt;=1,M150&lt;=4),'adjustment factor'!$D$9,IF(M150=-9,-999,IF(M150=98,-999,IF(M150=99,-999,IF(M150="",-999,0)))))</f>
        <v>-999</v>
      </c>
      <c r="AK150" s="82">
        <f>IF(H150=1, 'adjustment factor'!$D$10, IF(H150=-9,-999,IF(H150="",-999,0)))</f>
        <v>-999</v>
      </c>
      <c r="AL150" s="82">
        <f>IF(G150=1, 'adjustment factor'!$D$11, IF(G150=-9,-999,IF(G150="",-999,0)))</f>
        <v>-999</v>
      </c>
      <c r="AM150" s="82">
        <f>IF(I150=1, 'adjustment factor'!$D$12, IF(I150=-9,-999,IF(I150="",-999,0)))</f>
        <v>-999</v>
      </c>
      <c r="AN150" s="82">
        <f>IF(J150=1, 'adjustment factor'!$D$13, IF(J150=-9,-999,IF(J150="",-999,0)))</f>
        <v>-999</v>
      </c>
      <c r="AO150" s="82" t="str">
        <f t="shared" si="28"/>
        <v>-999</v>
      </c>
      <c r="AP150" s="82" t="str">
        <f t="shared" si="29"/>
        <v>MISSING</v>
      </c>
    </row>
    <row r="151" spans="2:42" s="3" customFormat="1">
      <c r="B151" s="170"/>
      <c r="C151" s="35">
        <v>147</v>
      </c>
      <c r="D151" s="161"/>
      <c r="E151" s="161"/>
      <c r="F151" s="161"/>
      <c r="G151" s="161"/>
      <c r="H151" s="161"/>
      <c r="I151" s="161"/>
      <c r="J151" s="161"/>
      <c r="K151" s="161"/>
      <c r="L151" s="161"/>
      <c r="M151" s="161"/>
      <c r="N151" s="171"/>
      <c r="O151" s="171"/>
      <c r="P151" s="171"/>
      <c r="Q151" s="171"/>
      <c r="R151" s="171"/>
      <c r="S151" s="171"/>
      <c r="T151" s="159" t="str">
        <f t="shared" si="20"/>
        <v>MISSING</v>
      </c>
      <c r="U151" s="159" t="str">
        <f t="shared" si="21"/>
        <v>MISSING</v>
      </c>
      <c r="X151" s="56">
        <f t="shared" si="22"/>
        <v>-99</v>
      </c>
      <c r="Y151" s="56">
        <f t="shared" si="23"/>
        <v>-99</v>
      </c>
      <c r="Z151" s="56">
        <f t="shared" si="24"/>
        <v>-99</v>
      </c>
      <c r="AA151" s="56">
        <f t="shared" si="25"/>
        <v>-99</v>
      </c>
      <c r="AB151" s="56">
        <f t="shared" si="26"/>
        <v>-99</v>
      </c>
      <c r="AC151" s="56">
        <f t="shared" si="27"/>
        <v>-99</v>
      </c>
      <c r="AE151" s="82">
        <f>IF(D151=1, 'adjustment factor'!$D$4, IF(D151=-9,-999,IF(D151="",-999,0)))</f>
        <v>-999</v>
      </c>
      <c r="AF151" s="82">
        <f>IF(F151=1, 'adjustment factor'!$D$5, IF(F151=-9,-999,IF(F151="",-999,0)))</f>
        <v>-999</v>
      </c>
      <c r="AG151" s="82">
        <f>IF(E151=1, 'adjustment factor'!$D$6, IF(E151=-9,-999,IF(E151="",-999,0)))</f>
        <v>-999</v>
      </c>
      <c r="AH151" s="82">
        <f>IF(K151&gt;=45,'adjustment factor'!$D$7,IF(K151=-9,-1200,IF(K151="",-1200,0)))</f>
        <v>-1200</v>
      </c>
      <c r="AI151" s="82">
        <f>IF(L151=1, 'adjustment factor'!$D$8, IF(L151=-9,-999,IF(L151="",-999,0)))</f>
        <v>-999</v>
      </c>
      <c r="AJ151" s="82">
        <f>IF(AND(M151&gt;=1,M151&lt;=4),'adjustment factor'!$D$9,IF(M151=-9,-999,IF(M151=98,-999,IF(M151=99,-999,IF(M151="",-999,0)))))</f>
        <v>-999</v>
      </c>
      <c r="AK151" s="82">
        <f>IF(H151=1, 'adjustment factor'!$D$10, IF(H151=-9,-999,IF(H151="",-999,0)))</f>
        <v>-999</v>
      </c>
      <c r="AL151" s="82">
        <f>IF(G151=1, 'adjustment factor'!$D$11, IF(G151=-9,-999,IF(G151="",-999,0)))</f>
        <v>-999</v>
      </c>
      <c r="AM151" s="82">
        <f>IF(I151=1, 'adjustment factor'!$D$12, IF(I151=-9,-999,IF(I151="",-999,0)))</f>
        <v>-999</v>
      </c>
      <c r="AN151" s="82">
        <f>IF(J151=1, 'adjustment factor'!$D$13, IF(J151=-9,-999,IF(J151="",-999,0)))</f>
        <v>-999</v>
      </c>
      <c r="AO151" s="82" t="str">
        <f t="shared" si="28"/>
        <v>-999</v>
      </c>
      <c r="AP151" s="82" t="str">
        <f t="shared" si="29"/>
        <v>MISSING</v>
      </c>
    </row>
    <row r="152" spans="2:42" s="3" customFormat="1">
      <c r="B152" s="170"/>
      <c r="C152" s="35">
        <v>148</v>
      </c>
      <c r="D152" s="161"/>
      <c r="E152" s="161"/>
      <c r="F152" s="161"/>
      <c r="G152" s="161"/>
      <c r="H152" s="161"/>
      <c r="I152" s="161"/>
      <c r="J152" s="161"/>
      <c r="K152" s="161"/>
      <c r="L152" s="161"/>
      <c r="M152" s="161"/>
      <c r="N152" s="171"/>
      <c r="O152" s="171"/>
      <c r="P152" s="171"/>
      <c r="Q152" s="171"/>
      <c r="R152" s="171"/>
      <c r="S152" s="171"/>
      <c r="T152" s="159" t="str">
        <f t="shared" si="20"/>
        <v>MISSING</v>
      </c>
      <c r="U152" s="159" t="str">
        <f t="shared" si="21"/>
        <v>MISSING</v>
      </c>
      <c r="X152" s="56">
        <f t="shared" si="22"/>
        <v>-99</v>
      </c>
      <c r="Y152" s="56">
        <f t="shared" si="23"/>
        <v>-99</v>
      </c>
      <c r="Z152" s="56">
        <f t="shared" si="24"/>
        <v>-99</v>
      </c>
      <c r="AA152" s="56">
        <f t="shared" si="25"/>
        <v>-99</v>
      </c>
      <c r="AB152" s="56">
        <f t="shared" si="26"/>
        <v>-99</v>
      </c>
      <c r="AC152" s="56">
        <f t="shared" si="27"/>
        <v>-99</v>
      </c>
      <c r="AE152" s="82">
        <f>IF(D152=1, 'adjustment factor'!$D$4, IF(D152=-9,-999,IF(D152="",-999,0)))</f>
        <v>-999</v>
      </c>
      <c r="AF152" s="82">
        <f>IF(F152=1, 'adjustment factor'!$D$5, IF(F152=-9,-999,IF(F152="",-999,0)))</f>
        <v>-999</v>
      </c>
      <c r="AG152" s="82">
        <f>IF(E152=1, 'adjustment factor'!$D$6, IF(E152=-9,-999,IF(E152="",-999,0)))</f>
        <v>-999</v>
      </c>
      <c r="AH152" s="82">
        <f>IF(K152&gt;=45,'adjustment factor'!$D$7,IF(K152=-9,-1200,IF(K152="",-1200,0)))</f>
        <v>-1200</v>
      </c>
      <c r="AI152" s="82">
        <f>IF(L152=1, 'adjustment factor'!$D$8, IF(L152=-9,-999,IF(L152="",-999,0)))</f>
        <v>-999</v>
      </c>
      <c r="AJ152" s="82">
        <f>IF(AND(M152&gt;=1,M152&lt;=4),'adjustment factor'!$D$9,IF(M152=-9,-999,IF(M152=98,-999,IF(M152=99,-999,IF(M152="",-999,0)))))</f>
        <v>-999</v>
      </c>
      <c r="AK152" s="82">
        <f>IF(H152=1, 'adjustment factor'!$D$10, IF(H152=-9,-999,IF(H152="",-999,0)))</f>
        <v>-999</v>
      </c>
      <c r="AL152" s="82">
        <f>IF(G152=1, 'adjustment factor'!$D$11, IF(G152=-9,-999,IF(G152="",-999,0)))</f>
        <v>-999</v>
      </c>
      <c r="AM152" s="82">
        <f>IF(I152=1, 'adjustment factor'!$D$12, IF(I152=-9,-999,IF(I152="",-999,0)))</f>
        <v>-999</v>
      </c>
      <c r="AN152" s="82">
        <f>IF(J152=1, 'adjustment factor'!$D$13, IF(J152=-9,-999,IF(J152="",-999,0)))</f>
        <v>-999</v>
      </c>
      <c r="AO152" s="82" t="str">
        <f t="shared" si="28"/>
        <v>-999</v>
      </c>
      <c r="AP152" s="82" t="str">
        <f t="shared" si="29"/>
        <v>MISSING</v>
      </c>
    </row>
    <row r="153" spans="2:42" s="3" customFormat="1">
      <c r="B153" s="170"/>
      <c r="C153" s="35">
        <v>149</v>
      </c>
      <c r="D153" s="161"/>
      <c r="E153" s="161"/>
      <c r="F153" s="161"/>
      <c r="G153" s="161"/>
      <c r="H153" s="161"/>
      <c r="I153" s="161"/>
      <c r="J153" s="161"/>
      <c r="K153" s="161"/>
      <c r="L153" s="161"/>
      <c r="M153" s="161"/>
      <c r="N153" s="171"/>
      <c r="O153" s="171"/>
      <c r="P153" s="171"/>
      <c r="Q153" s="171"/>
      <c r="R153" s="171"/>
      <c r="S153" s="171"/>
      <c r="T153" s="159" t="str">
        <f t="shared" si="20"/>
        <v>MISSING</v>
      </c>
      <c r="U153" s="159" t="str">
        <f t="shared" si="21"/>
        <v>MISSING</v>
      </c>
      <c r="X153" s="56">
        <f t="shared" si="22"/>
        <v>-99</v>
      </c>
      <c r="Y153" s="56">
        <f t="shared" si="23"/>
        <v>-99</v>
      </c>
      <c r="Z153" s="56">
        <f t="shared" si="24"/>
        <v>-99</v>
      </c>
      <c r="AA153" s="56">
        <f t="shared" si="25"/>
        <v>-99</v>
      </c>
      <c r="AB153" s="56">
        <f t="shared" si="26"/>
        <v>-99</v>
      </c>
      <c r="AC153" s="56">
        <f t="shared" si="27"/>
        <v>-99</v>
      </c>
      <c r="AE153" s="82">
        <f>IF(D153=1, 'adjustment factor'!$D$4, IF(D153=-9,-999,IF(D153="",-999,0)))</f>
        <v>-999</v>
      </c>
      <c r="AF153" s="82">
        <f>IF(F153=1, 'adjustment factor'!$D$5, IF(F153=-9,-999,IF(F153="",-999,0)))</f>
        <v>-999</v>
      </c>
      <c r="AG153" s="82">
        <f>IF(E153=1, 'adjustment factor'!$D$6, IF(E153=-9,-999,IF(E153="",-999,0)))</f>
        <v>-999</v>
      </c>
      <c r="AH153" s="82">
        <f>IF(K153&gt;=45,'adjustment factor'!$D$7,IF(K153=-9,-1200,IF(K153="",-1200,0)))</f>
        <v>-1200</v>
      </c>
      <c r="AI153" s="82">
        <f>IF(L153=1, 'adjustment factor'!$D$8, IF(L153=-9,-999,IF(L153="",-999,0)))</f>
        <v>-999</v>
      </c>
      <c r="AJ153" s="82">
        <f>IF(AND(M153&gt;=1,M153&lt;=4),'adjustment factor'!$D$9,IF(M153=-9,-999,IF(M153=98,-999,IF(M153=99,-999,IF(M153="",-999,0)))))</f>
        <v>-999</v>
      </c>
      <c r="AK153" s="82">
        <f>IF(H153=1, 'adjustment factor'!$D$10, IF(H153=-9,-999,IF(H153="",-999,0)))</f>
        <v>-999</v>
      </c>
      <c r="AL153" s="82">
        <f>IF(G153=1, 'adjustment factor'!$D$11, IF(G153=-9,-999,IF(G153="",-999,0)))</f>
        <v>-999</v>
      </c>
      <c r="AM153" s="82">
        <f>IF(I153=1, 'adjustment factor'!$D$12, IF(I153=-9,-999,IF(I153="",-999,0)))</f>
        <v>-999</v>
      </c>
      <c r="AN153" s="82">
        <f>IF(J153=1, 'adjustment factor'!$D$13, IF(J153=-9,-999,IF(J153="",-999,0)))</f>
        <v>-999</v>
      </c>
      <c r="AO153" s="82" t="str">
        <f t="shared" si="28"/>
        <v>-999</v>
      </c>
      <c r="AP153" s="82" t="str">
        <f t="shared" si="29"/>
        <v>MISSING</v>
      </c>
    </row>
    <row r="154" spans="2:42" s="3" customFormat="1">
      <c r="B154" s="170"/>
      <c r="C154" s="35">
        <v>150</v>
      </c>
      <c r="D154" s="161"/>
      <c r="E154" s="161"/>
      <c r="F154" s="161"/>
      <c r="G154" s="161"/>
      <c r="H154" s="161"/>
      <c r="I154" s="161"/>
      <c r="J154" s="161"/>
      <c r="K154" s="161"/>
      <c r="L154" s="161"/>
      <c r="M154" s="161"/>
      <c r="N154" s="171"/>
      <c r="O154" s="171"/>
      <c r="P154" s="171"/>
      <c r="Q154" s="171"/>
      <c r="R154" s="171"/>
      <c r="S154" s="171"/>
      <c r="T154" s="159" t="str">
        <f t="shared" si="20"/>
        <v>MISSING</v>
      </c>
      <c r="U154" s="159" t="str">
        <f t="shared" si="21"/>
        <v>MISSING</v>
      </c>
      <c r="X154" s="56">
        <f t="shared" si="22"/>
        <v>-99</v>
      </c>
      <c r="Y154" s="56">
        <f t="shared" si="23"/>
        <v>-99</v>
      </c>
      <c r="Z154" s="56">
        <f t="shared" si="24"/>
        <v>-99</v>
      </c>
      <c r="AA154" s="56">
        <f t="shared" si="25"/>
        <v>-99</v>
      </c>
      <c r="AB154" s="56">
        <f t="shared" si="26"/>
        <v>-99</v>
      </c>
      <c r="AC154" s="56">
        <f t="shared" si="27"/>
        <v>-99</v>
      </c>
      <c r="AE154" s="82">
        <f>IF(D154=1, 'adjustment factor'!$D$4, IF(D154=-9,-999,IF(D154="",-999,0)))</f>
        <v>-999</v>
      </c>
      <c r="AF154" s="82">
        <f>IF(F154=1, 'adjustment factor'!$D$5, IF(F154=-9,-999,IF(F154="",-999,0)))</f>
        <v>-999</v>
      </c>
      <c r="AG154" s="82">
        <f>IF(E154=1, 'adjustment factor'!$D$6, IF(E154=-9,-999,IF(E154="",-999,0)))</f>
        <v>-999</v>
      </c>
      <c r="AH154" s="82">
        <f>IF(K154&gt;=45,'adjustment factor'!$D$7,IF(K154=-9,-1200,IF(K154="",-1200,0)))</f>
        <v>-1200</v>
      </c>
      <c r="AI154" s="82">
        <f>IF(L154=1, 'adjustment factor'!$D$8, IF(L154=-9,-999,IF(L154="",-999,0)))</f>
        <v>-999</v>
      </c>
      <c r="AJ154" s="82">
        <f>IF(AND(M154&gt;=1,M154&lt;=4),'adjustment factor'!$D$9,IF(M154=-9,-999,IF(M154=98,-999,IF(M154=99,-999,IF(M154="",-999,0)))))</f>
        <v>-999</v>
      </c>
      <c r="AK154" s="82">
        <f>IF(H154=1, 'adjustment factor'!$D$10, IF(H154=-9,-999,IF(H154="",-999,0)))</f>
        <v>-999</v>
      </c>
      <c r="AL154" s="82">
        <f>IF(G154=1, 'adjustment factor'!$D$11, IF(G154=-9,-999,IF(G154="",-999,0)))</f>
        <v>-999</v>
      </c>
      <c r="AM154" s="82">
        <f>IF(I154=1, 'adjustment factor'!$D$12, IF(I154=-9,-999,IF(I154="",-999,0)))</f>
        <v>-999</v>
      </c>
      <c r="AN154" s="82">
        <f>IF(J154=1, 'adjustment factor'!$D$13, IF(J154=-9,-999,IF(J154="",-999,0)))</f>
        <v>-999</v>
      </c>
      <c r="AO154" s="82" t="str">
        <f t="shared" si="28"/>
        <v>-999</v>
      </c>
      <c r="AP154" s="82" t="str">
        <f t="shared" si="29"/>
        <v>MISSING</v>
      </c>
    </row>
    <row r="155" spans="2:42" s="3" customFormat="1">
      <c r="B155" s="170"/>
      <c r="C155" s="35">
        <v>151</v>
      </c>
      <c r="D155" s="161"/>
      <c r="E155" s="161"/>
      <c r="F155" s="161"/>
      <c r="G155" s="161"/>
      <c r="H155" s="161"/>
      <c r="I155" s="161"/>
      <c r="J155" s="161"/>
      <c r="K155" s="161"/>
      <c r="L155" s="161"/>
      <c r="M155" s="161"/>
      <c r="N155" s="171"/>
      <c r="O155" s="171"/>
      <c r="P155" s="171"/>
      <c r="Q155" s="171"/>
      <c r="R155" s="171"/>
      <c r="S155" s="171"/>
      <c r="T155" s="159" t="str">
        <f t="shared" si="20"/>
        <v>MISSING</v>
      </c>
      <c r="U155" s="159" t="str">
        <f t="shared" si="21"/>
        <v>MISSING</v>
      </c>
      <c r="X155" s="56">
        <f t="shared" si="22"/>
        <v>-99</v>
      </c>
      <c r="Y155" s="56">
        <f t="shared" si="23"/>
        <v>-99</v>
      </c>
      <c r="Z155" s="56">
        <f t="shared" si="24"/>
        <v>-99</v>
      </c>
      <c r="AA155" s="56">
        <f t="shared" si="25"/>
        <v>-99</v>
      </c>
      <c r="AB155" s="56">
        <f t="shared" si="26"/>
        <v>-99</v>
      </c>
      <c r="AC155" s="56">
        <f t="shared" si="27"/>
        <v>-99</v>
      </c>
      <c r="AE155" s="82">
        <f>IF(D155=1, 'adjustment factor'!$D$4, IF(D155=-9,-999,IF(D155="",-999,0)))</f>
        <v>-999</v>
      </c>
      <c r="AF155" s="82">
        <f>IF(F155=1, 'adjustment factor'!$D$5, IF(F155=-9,-999,IF(F155="",-999,0)))</f>
        <v>-999</v>
      </c>
      <c r="AG155" s="82">
        <f>IF(E155=1, 'adjustment factor'!$D$6, IF(E155=-9,-999,IF(E155="",-999,0)))</f>
        <v>-999</v>
      </c>
      <c r="AH155" s="82">
        <f>IF(K155&gt;=45,'adjustment factor'!$D$7,IF(K155=-9,-1200,IF(K155="",-1200,0)))</f>
        <v>-1200</v>
      </c>
      <c r="AI155" s="82">
        <f>IF(L155=1, 'adjustment factor'!$D$8, IF(L155=-9,-999,IF(L155="",-999,0)))</f>
        <v>-999</v>
      </c>
      <c r="AJ155" s="82">
        <f>IF(AND(M155&gt;=1,M155&lt;=4),'adjustment factor'!$D$9,IF(M155=-9,-999,IF(M155=98,-999,IF(M155=99,-999,IF(M155="",-999,0)))))</f>
        <v>-999</v>
      </c>
      <c r="AK155" s="82">
        <f>IF(H155=1, 'adjustment factor'!$D$10, IF(H155=-9,-999,IF(H155="",-999,0)))</f>
        <v>-999</v>
      </c>
      <c r="AL155" s="82">
        <f>IF(G155=1, 'adjustment factor'!$D$11, IF(G155=-9,-999,IF(G155="",-999,0)))</f>
        <v>-999</v>
      </c>
      <c r="AM155" s="82">
        <f>IF(I155=1, 'adjustment factor'!$D$12, IF(I155=-9,-999,IF(I155="",-999,0)))</f>
        <v>-999</v>
      </c>
      <c r="AN155" s="82">
        <f>IF(J155=1, 'adjustment factor'!$D$13, IF(J155=-9,-999,IF(J155="",-999,0)))</f>
        <v>-999</v>
      </c>
      <c r="AO155" s="82" t="str">
        <f t="shared" si="28"/>
        <v>-999</v>
      </c>
      <c r="AP155" s="82" t="str">
        <f t="shared" si="29"/>
        <v>MISSING</v>
      </c>
    </row>
    <row r="156" spans="2:42" s="3" customFormat="1">
      <c r="B156" s="170"/>
      <c r="C156" s="35">
        <v>152</v>
      </c>
      <c r="D156" s="161"/>
      <c r="E156" s="161"/>
      <c r="F156" s="161"/>
      <c r="G156" s="161"/>
      <c r="H156" s="161"/>
      <c r="I156" s="161"/>
      <c r="J156" s="161"/>
      <c r="K156" s="161"/>
      <c r="L156" s="161"/>
      <c r="M156" s="161"/>
      <c r="N156" s="171"/>
      <c r="O156" s="171"/>
      <c r="P156" s="171"/>
      <c r="Q156" s="171"/>
      <c r="R156" s="171"/>
      <c r="S156" s="171"/>
      <c r="T156" s="159" t="str">
        <f t="shared" si="20"/>
        <v>MISSING</v>
      </c>
      <c r="U156" s="159" t="str">
        <f t="shared" si="21"/>
        <v>MISSING</v>
      </c>
      <c r="X156" s="56">
        <f t="shared" si="22"/>
        <v>-99</v>
      </c>
      <c r="Y156" s="56">
        <f t="shared" si="23"/>
        <v>-99</v>
      </c>
      <c r="Z156" s="56">
        <f t="shared" si="24"/>
        <v>-99</v>
      </c>
      <c r="AA156" s="56">
        <f t="shared" si="25"/>
        <v>-99</v>
      </c>
      <c r="AB156" s="56">
        <f t="shared" si="26"/>
        <v>-99</v>
      </c>
      <c r="AC156" s="56">
        <f t="shared" si="27"/>
        <v>-99</v>
      </c>
      <c r="AE156" s="82">
        <f>IF(D156=1, 'adjustment factor'!$D$4, IF(D156=-9,-999,IF(D156="",-999,0)))</f>
        <v>-999</v>
      </c>
      <c r="AF156" s="82">
        <f>IF(F156=1, 'adjustment factor'!$D$5, IF(F156=-9,-999,IF(F156="",-999,0)))</f>
        <v>-999</v>
      </c>
      <c r="AG156" s="82">
        <f>IF(E156=1, 'adjustment factor'!$D$6, IF(E156=-9,-999,IF(E156="",-999,0)))</f>
        <v>-999</v>
      </c>
      <c r="AH156" s="82">
        <f>IF(K156&gt;=45,'adjustment factor'!$D$7,IF(K156=-9,-1200,IF(K156="",-1200,0)))</f>
        <v>-1200</v>
      </c>
      <c r="AI156" s="82">
        <f>IF(L156=1, 'adjustment factor'!$D$8, IF(L156=-9,-999,IF(L156="",-999,0)))</f>
        <v>-999</v>
      </c>
      <c r="AJ156" s="82">
        <f>IF(AND(M156&gt;=1,M156&lt;=4),'adjustment factor'!$D$9,IF(M156=-9,-999,IF(M156=98,-999,IF(M156=99,-999,IF(M156="",-999,0)))))</f>
        <v>-999</v>
      </c>
      <c r="AK156" s="82">
        <f>IF(H156=1, 'adjustment factor'!$D$10, IF(H156=-9,-999,IF(H156="",-999,0)))</f>
        <v>-999</v>
      </c>
      <c r="AL156" s="82">
        <f>IF(G156=1, 'adjustment factor'!$D$11, IF(G156=-9,-999,IF(G156="",-999,0)))</f>
        <v>-999</v>
      </c>
      <c r="AM156" s="82">
        <f>IF(I156=1, 'adjustment factor'!$D$12, IF(I156=-9,-999,IF(I156="",-999,0)))</f>
        <v>-999</v>
      </c>
      <c r="AN156" s="82">
        <f>IF(J156=1, 'adjustment factor'!$D$13, IF(J156=-9,-999,IF(J156="",-999,0)))</f>
        <v>-999</v>
      </c>
      <c r="AO156" s="82" t="str">
        <f t="shared" si="28"/>
        <v>-999</v>
      </c>
      <c r="AP156" s="82" t="str">
        <f t="shared" si="29"/>
        <v>MISSING</v>
      </c>
    </row>
    <row r="157" spans="2:42" s="3" customFormat="1">
      <c r="B157" s="170"/>
      <c r="C157" s="35">
        <v>153</v>
      </c>
      <c r="D157" s="161"/>
      <c r="E157" s="161"/>
      <c r="F157" s="161"/>
      <c r="G157" s="161"/>
      <c r="H157" s="161"/>
      <c r="I157" s="161"/>
      <c r="J157" s="161"/>
      <c r="K157" s="161"/>
      <c r="L157" s="161"/>
      <c r="M157" s="161"/>
      <c r="N157" s="171"/>
      <c r="O157" s="171"/>
      <c r="P157" s="171"/>
      <c r="Q157" s="171"/>
      <c r="R157" s="171"/>
      <c r="S157" s="171"/>
      <c r="T157" s="159" t="str">
        <f t="shared" si="20"/>
        <v>MISSING</v>
      </c>
      <c r="U157" s="159" t="str">
        <f t="shared" si="21"/>
        <v>MISSING</v>
      </c>
      <c r="X157" s="56">
        <f t="shared" si="22"/>
        <v>-99</v>
      </c>
      <c r="Y157" s="56">
        <f t="shared" si="23"/>
        <v>-99</v>
      </c>
      <c r="Z157" s="56">
        <f t="shared" si="24"/>
        <v>-99</v>
      </c>
      <c r="AA157" s="56">
        <f t="shared" si="25"/>
        <v>-99</v>
      </c>
      <c r="AB157" s="56">
        <f t="shared" si="26"/>
        <v>-99</v>
      </c>
      <c r="AC157" s="56">
        <f t="shared" si="27"/>
        <v>-99</v>
      </c>
      <c r="AE157" s="82">
        <f>IF(D157=1, 'adjustment factor'!$D$4, IF(D157=-9,-999,IF(D157="",-999,0)))</f>
        <v>-999</v>
      </c>
      <c r="AF157" s="82">
        <f>IF(F157=1, 'adjustment factor'!$D$5, IF(F157=-9,-999,IF(F157="",-999,0)))</f>
        <v>-999</v>
      </c>
      <c r="AG157" s="82">
        <f>IF(E157=1, 'adjustment factor'!$D$6, IF(E157=-9,-999,IF(E157="",-999,0)))</f>
        <v>-999</v>
      </c>
      <c r="AH157" s="82">
        <f>IF(K157&gt;=45,'adjustment factor'!$D$7,IF(K157=-9,-1200,IF(K157="",-1200,0)))</f>
        <v>-1200</v>
      </c>
      <c r="AI157" s="82">
        <f>IF(L157=1, 'adjustment factor'!$D$8, IF(L157=-9,-999,IF(L157="",-999,0)))</f>
        <v>-999</v>
      </c>
      <c r="AJ157" s="82">
        <f>IF(AND(M157&gt;=1,M157&lt;=4),'adjustment factor'!$D$9,IF(M157=-9,-999,IF(M157=98,-999,IF(M157=99,-999,IF(M157="",-999,0)))))</f>
        <v>-999</v>
      </c>
      <c r="AK157" s="82">
        <f>IF(H157=1, 'adjustment factor'!$D$10, IF(H157=-9,-999,IF(H157="",-999,0)))</f>
        <v>-999</v>
      </c>
      <c r="AL157" s="82">
        <f>IF(G157=1, 'adjustment factor'!$D$11, IF(G157=-9,-999,IF(G157="",-999,0)))</f>
        <v>-999</v>
      </c>
      <c r="AM157" s="82">
        <f>IF(I157=1, 'adjustment factor'!$D$12, IF(I157=-9,-999,IF(I157="",-999,0)))</f>
        <v>-999</v>
      </c>
      <c r="AN157" s="82">
        <f>IF(J157=1, 'adjustment factor'!$D$13, IF(J157=-9,-999,IF(J157="",-999,0)))</f>
        <v>-999</v>
      </c>
      <c r="AO157" s="82" t="str">
        <f t="shared" si="28"/>
        <v>-999</v>
      </c>
      <c r="AP157" s="82" t="str">
        <f t="shared" si="29"/>
        <v>MISSING</v>
      </c>
    </row>
    <row r="158" spans="2:42" s="3" customFormat="1">
      <c r="B158" s="170"/>
      <c r="C158" s="35">
        <v>154</v>
      </c>
      <c r="D158" s="161"/>
      <c r="E158" s="161"/>
      <c r="F158" s="161"/>
      <c r="G158" s="161"/>
      <c r="H158" s="161"/>
      <c r="I158" s="161"/>
      <c r="J158" s="161"/>
      <c r="K158" s="161"/>
      <c r="L158" s="161"/>
      <c r="M158" s="161"/>
      <c r="N158" s="171"/>
      <c r="O158" s="171"/>
      <c r="P158" s="171"/>
      <c r="Q158" s="171"/>
      <c r="R158" s="171"/>
      <c r="S158" s="171"/>
      <c r="T158" s="159" t="str">
        <f t="shared" si="20"/>
        <v>MISSING</v>
      </c>
      <c r="U158" s="159" t="str">
        <f t="shared" si="21"/>
        <v>MISSING</v>
      </c>
      <c r="X158" s="56">
        <f t="shared" si="22"/>
        <v>-99</v>
      </c>
      <c r="Y158" s="56">
        <f t="shared" si="23"/>
        <v>-99</v>
      </c>
      <c r="Z158" s="56">
        <f t="shared" si="24"/>
        <v>-99</v>
      </c>
      <c r="AA158" s="56">
        <f t="shared" si="25"/>
        <v>-99</v>
      </c>
      <c r="AB158" s="56">
        <f t="shared" si="26"/>
        <v>-99</v>
      </c>
      <c r="AC158" s="56">
        <f t="shared" si="27"/>
        <v>-99</v>
      </c>
      <c r="AE158" s="82">
        <f>IF(D158=1, 'adjustment factor'!$D$4, IF(D158=-9,-999,IF(D158="",-999,0)))</f>
        <v>-999</v>
      </c>
      <c r="AF158" s="82">
        <f>IF(F158=1, 'adjustment factor'!$D$5, IF(F158=-9,-999,IF(F158="",-999,0)))</f>
        <v>-999</v>
      </c>
      <c r="AG158" s="82">
        <f>IF(E158=1, 'adjustment factor'!$D$6, IF(E158=-9,-999,IF(E158="",-999,0)))</f>
        <v>-999</v>
      </c>
      <c r="AH158" s="82">
        <f>IF(K158&gt;=45,'adjustment factor'!$D$7,IF(K158=-9,-1200,IF(K158="",-1200,0)))</f>
        <v>-1200</v>
      </c>
      <c r="AI158" s="82">
        <f>IF(L158=1, 'adjustment factor'!$D$8, IF(L158=-9,-999,IF(L158="",-999,0)))</f>
        <v>-999</v>
      </c>
      <c r="AJ158" s="82">
        <f>IF(AND(M158&gt;=1,M158&lt;=4),'adjustment factor'!$D$9,IF(M158=-9,-999,IF(M158=98,-999,IF(M158=99,-999,IF(M158="",-999,0)))))</f>
        <v>-999</v>
      </c>
      <c r="AK158" s="82">
        <f>IF(H158=1, 'adjustment factor'!$D$10, IF(H158=-9,-999,IF(H158="",-999,0)))</f>
        <v>-999</v>
      </c>
      <c r="AL158" s="82">
        <f>IF(G158=1, 'adjustment factor'!$D$11, IF(G158=-9,-999,IF(G158="",-999,0)))</f>
        <v>-999</v>
      </c>
      <c r="AM158" s="82">
        <f>IF(I158=1, 'adjustment factor'!$D$12, IF(I158=-9,-999,IF(I158="",-999,0)))</f>
        <v>-999</v>
      </c>
      <c r="AN158" s="82">
        <f>IF(J158=1, 'adjustment factor'!$D$13, IF(J158=-9,-999,IF(J158="",-999,0)))</f>
        <v>-999</v>
      </c>
      <c r="AO158" s="82" t="str">
        <f t="shared" si="28"/>
        <v>-999</v>
      </c>
      <c r="AP158" s="82" t="str">
        <f t="shared" si="29"/>
        <v>MISSING</v>
      </c>
    </row>
    <row r="159" spans="2:42" s="3" customFormat="1">
      <c r="B159" s="170"/>
      <c r="C159" s="35">
        <v>155</v>
      </c>
      <c r="D159" s="161"/>
      <c r="E159" s="161"/>
      <c r="F159" s="161"/>
      <c r="G159" s="161"/>
      <c r="H159" s="161"/>
      <c r="I159" s="161"/>
      <c r="J159" s="161"/>
      <c r="K159" s="161"/>
      <c r="L159" s="161"/>
      <c r="M159" s="161"/>
      <c r="N159" s="171"/>
      <c r="O159" s="171"/>
      <c r="P159" s="171"/>
      <c r="Q159" s="171"/>
      <c r="R159" s="171"/>
      <c r="S159" s="171"/>
      <c r="T159" s="159" t="str">
        <f t="shared" si="20"/>
        <v>MISSING</v>
      </c>
      <c r="U159" s="159" t="str">
        <f t="shared" si="21"/>
        <v>MISSING</v>
      </c>
      <c r="X159" s="56">
        <f t="shared" si="22"/>
        <v>-99</v>
      </c>
      <c r="Y159" s="56">
        <f t="shared" si="23"/>
        <v>-99</v>
      </c>
      <c r="Z159" s="56">
        <f t="shared" si="24"/>
        <v>-99</v>
      </c>
      <c r="AA159" s="56">
        <f t="shared" si="25"/>
        <v>-99</v>
      </c>
      <c r="AB159" s="56">
        <f t="shared" si="26"/>
        <v>-99</v>
      </c>
      <c r="AC159" s="56">
        <f t="shared" si="27"/>
        <v>-99</v>
      </c>
      <c r="AE159" s="82">
        <f>IF(D159=1, 'adjustment factor'!$D$4, IF(D159=-9,-999,IF(D159="",-999,0)))</f>
        <v>-999</v>
      </c>
      <c r="AF159" s="82">
        <f>IF(F159=1, 'adjustment factor'!$D$5, IF(F159=-9,-999,IF(F159="",-999,0)))</f>
        <v>-999</v>
      </c>
      <c r="AG159" s="82">
        <f>IF(E159=1, 'adjustment factor'!$D$6, IF(E159=-9,-999,IF(E159="",-999,0)))</f>
        <v>-999</v>
      </c>
      <c r="AH159" s="82">
        <f>IF(K159&gt;=45,'adjustment factor'!$D$7,IF(K159=-9,-1200,IF(K159="",-1200,0)))</f>
        <v>-1200</v>
      </c>
      <c r="AI159" s="82">
        <f>IF(L159=1, 'adjustment factor'!$D$8, IF(L159=-9,-999,IF(L159="",-999,0)))</f>
        <v>-999</v>
      </c>
      <c r="AJ159" s="82">
        <f>IF(AND(M159&gt;=1,M159&lt;=4),'adjustment factor'!$D$9,IF(M159=-9,-999,IF(M159=98,-999,IF(M159=99,-999,IF(M159="",-999,0)))))</f>
        <v>-999</v>
      </c>
      <c r="AK159" s="82">
        <f>IF(H159=1, 'adjustment factor'!$D$10, IF(H159=-9,-999,IF(H159="",-999,0)))</f>
        <v>-999</v>
      </c>
      <c r="AL159" s="82">
        <f>IF(G159=1, 'adjustment factor'!$D$11, IF(G159=-9,-999,IF(G159="",-999,0)))</f>
        <v>-999</v>
      </c>
      <c r="AM159" s="82">
        <f>IF(I159=1, 'adjustment factor'!$D$12, IF(I159=-9,-999,IF(I159="",-999,0)))</f>
        <v>-999</v>
      </c>
      <c r="AN159" s="82">
        <f>IF(J159=1, 'adjustment factor'!$D$13, IF(J159=-9,-999,IF(J159="",-999,0)))</f>
        <v>-999</v>
      </c>
      <c r="AO159" s="82" t="str">
        <f t="shared" si="28"/>
        <v>-999</v>
      </c>
      <c r="AP159" s="82" t="str">
        <f t="shared" si="29"/>
        <v>MISSING</v>
      </c>
    </row>
    <row r="160" spans="2:42" s="3" customFormat="1">
      <c r="B160" s="170"/>
      <c r="C160" s="35">
        <v>156</v>
      </c>
      <c r="D160" s="161"/>
      <c r="E160" s="161"/>
      <c r="F160" s="161"/>
      <c r="G160" s="161"/>
      <c r="H160" s="161"/>
      <c r="I160" s="161"/>
      <c r="J160" s="161"/>
      <c r="K160" s="161"/>
      <c r="L160" s="161"/>
      <c r="M160" s="161"/>
      <c r="N160" s="171"/>
      <c r="O160" s="171"/>
      <c r="P160" s="171"/>
      <c r="Q160" s="171"/>
      <c r="R160" s="171"/>
      <c r="S160" s="171"/>
      <c r="T160" s="159" t="str">
        <f t="shared" si="20"/>
        <v>MISSING</v>
      </c>
      <c r="U160" s="159" t="str">
        <f t="shared" si="21"/>
        <v>MISSING</v>
      </c>
      <c r="X160" s="56">
        <f t="shared" si="22"/>
        <v>-99</v>
      </c>
      <c r="Y160" s="56">
        <f t="shared" si="23"/>
        <v>-99</v>
      </c>
      <c r="Z160" s="56">
        <f t="shared" si="24"/>
        <v>-99</v>
      </c>
      <c r="AA160" s="56">
        <f t="shared" si="25"/>
        <v>-99</v>
      </c>
      <c r="AB160" s="56">
        <f t="shared" si="26"/>
        <v>-99</v>
      </c>
      <c r="AC160" s="56">
        <f t="shared" si="27"/>
        <v>-99</v>
      </c>
      <c r="AE160" s="82">
        <f>IF(D160=1, 'adjustment factor'!$D$4, IF(D160=-9,-999,IF(D160="",-999,0)))</f>
        <v>-999</v>
      </c>
      <c r="AF160" s="82">
        <f>IF(F160=1, 'adjustment factor'!$D$5, IF(F160=-9,-999,IF(F160="",-999,0)))</f>
        <v>-999</v>
      </c>
      <c r="AG160" s="82">
        <f>IF(E160=1, 'adjustment factor'!$D$6, IF(E160=-9,-999,IF(E160="",-999,0)))</f>
        <v>-999</v>
      </c>
      <c r="AH160" s="82">
        <f>IF(K160&gt;=45,'adjustment factor'!$D$7,IF(K160=-9,-1200,IF(K160="",-1200,0)))</f>
        <v>-1200</v>
      </c>
      <c r="AI160" s="82">
        <f>IF(L160=1, 'adjustment factor'!$D$8, IF(L160=-9,-999,IF(L160="",-999,0)))</f>
        <v>-999</v>
      </c>
      <c r="AJ160" s="82">
        <f>IF(AND(M160&gt;=1,M160&lt;=4),'adjustment factor'!$D$9,IF(M160=-9,-999,IF(M160=98,-999,IF(M160=99,-999,IF(M160="",-999,0)))))</f>
        <v>-999</v>
      </c>
      <c r="AK160" s="82">
        <f>IF(H160=1, 'adjustment factor'!$D$10, IF(H160=-9,-999,IF(H160="",-999,0)))</f>
        <v>-999</v>
      </c>
      <c r="AL160" s="82">
        <f>IF(G160=1, 'adjustment factor'!$D$11, IF(G160=-9,-999,IF(G160="",-999,0)))</f>
        <v>-999</v>
      </c>
      <c r="AM160" s="82">
        <f>IF(I160=1, 'adjustment factor'!$D$12, IF(I160=-9,-999,IF(I160="",-999,0)))</f>
        <v>-999</v>
      </c>
      <c r="AN160" s="82">
        <f>IF(J160=1, 'adjustment factor'!$D$13, IF(J160=-9,-999,IF(J160="",-999,0)))</f>
        <v>-999</v>
      </c>
      <c r="AO160" s="82" t="str">
        <f t="shared" si="28"/>
        <v>-999</v>
      </c>
      <c r="AP160" s="82" t="str">
        <f t="shared" si="29"/>
        <v>MISSING</v>
      </c>
    </row>
    <row r="161" spans="2:42" s="3" customFormat="1">
      <c r="B161" s="170"/>
      <c r="C161" s="35">
        <v>157</v>
      </c>
      <c r="D161" s="161"/>
      <c r="E161" s="161"/>
      <c r="F161" s="161"/>
      <c r="G161" s="161"/>
      <c r="H161" s="161"/>
      <c r="I161" s="161"/>
      <c r="J161" s="161"/>
      <c r="K161" s="161"/>
      <c r="L161" s="161"/>
      <c r="M161" s="161"/>
      <c r="N161" s="171"/>
      <c r="O161" s="171"/>
      <c r="P161" s="171"/>
      <c r="Q161" s="171"/>
      <c r="R161" s="171"/>
      <c r="S161" s="171"/>
      <c r="T161" s="159" t="str">
        <f t="shared" si="20"/>
        <v>MISSING</v>
      </c>
      <c r="U161" s="159" t="str">
        <f t="shared" si="21"/>
        <v>MISSING</v>
      </c>
      <c r="X161" s="56">
        <f t="shared" si="22"/>
        <v>-99</v>
      </c>
      <c r="Y161" s="56">
        <f t="shared" si="23"/>
        <v>-99</v>
      </c>
      <c r="Z161" s="56">
        <f t="shared" si="24"/>
        <v>-99</v>
      </c>
      <c r="AA161" s="56">
        <f t="shared" si="25"/>
        <v>-99</v>
      </c>
      <c r="AB161" s="56">
        <f t="shared" si="26"/>
        <v>-99</v>
      </c>
      <c r="AC161" s="56">
        <f t="shared" si="27"/>
        <v>-99</v>
      </c>
      <c r="AE161" s="82">
        <f>IF(D161=1, 'adjustment factor'!$D$4, IF(D161=-9,-999,IF(D161="",-999,0)))</f>
        <v>-999</v>
      </c>
      <c r="AF161" s="82">
        <f>IF(F161=1, 'adjustment factor'!$D$5, IF(F161=-9,-999,IF(F161="",-999,0)))</f>
        <v>-999</v>
      </c>
      <c r="AG161" s="82">
        <f>IF(E161=1, 'adjustment factor'!$D$6, IF(E161=-9,-999,IF(E161="",-999,0)))</f>
        <v>-999</v>
      </c>
      <c r="AH161" s="82">
        <f>IF(K161&gt;=45,'adjustment factor'!$D$7,IF(K161=-9,-1200,IF(K161="",-1200,0)))</f>
        <v>-1200</v>
      </c>
      <c r="AI161" s="82">
        <f>IF(L161=1, 'adjustment factor'!$D$8, IF(L161=-9,-999,IF(L161="",-999,0)))</f>
        <v>-999</v>
      </c>
      <c r="AJ161" s="82">
        <f>IF(AND(M161&gt;=1,M161&lt;=4),'adjustment factor'!$D$9,IF(M161=-9,-999,IF(M161=98,-999,IF(M161=99,-999,IF(M161="",-999,0)))))</f>
        <v>-999</v>
      </c>
      <c r="AK161" s="82">
        <f>IF(H161=1, 'adjustment factor'!$D$10, IF(H161=-9,-999,IF(H161="",-999,0)))</f>
        <v>-999</v>
      </c>
      <c r="AL161" s="82">
        <f>IF(G161=1, 'adjustment factor'!$D$11, IF(G161=-9,-999,IF(G161="",-999,0)))</f>
        <v>-999</v>
      </c>
      <c r="AM161" s="82">
        <f>IF(I161=1, 'adjustment factor'!$D$12, IF(I161=-9,-999,IF(I161="",-999,0)))</f>
        <v>-999</v>
      </c>
      <c r="AN161" s="82">
        <f>IF(J161=1, 'adjustment factor'!$D$13, IF(J161=-9,-999,IF(J161="",-999,0)))</f>
        <v>-999</v>
      </c>
      <c r="AO161" s="82" t="str">
        <f t="shared" si="28"/>
        <v>-999</v>
      </c>
      <c r="AP161" s="82" t="str">
        <f t="shared" si="29"/>
        <v>MISSING</v>
      </c>
    </row>
    <row r="162" spans="2:42" s="3" customFormat="1">
      <c r="B162" s="170"/>
      <c r="C162" s="35">
        <v>158</v>
      </c>
      <c r="D162" s="161"/>
      <c r="E162" s="161"/>
      <c r="F162" s="161"/>
      <c r="G162" s="161"/>
      <c r="H162" s="161"/>
      <c r="I162" s="161"/>
      <c r="J162" s="161"/>
      <c r="K162" s="161"/>
      <c r="L162" s="161"/>
      <c r="M162" s="161"/>
      <c r="N162" s="171"/>
      <c r="O162" s="171"/>
      <c r="P162" s="171"/>
      <c r="Q162" s="171"/>
      <c r="R162" s="171"/>
      <c r="S162" s="171"/>
      <c r="T162" s="159" t="str">
        <f t="shared" si="20"/>
        <v>MISSING</v>
      </c>
      <c r="U162" s="159" t="str">
        <f t="shared" si="21"/>
        <v>MISSING</v>
      </c>
      <c r="X162" s="56">
        <f t="shared" si="22"/>
        <v>-99</v>
      </c>
      <c r="Y162" s="56">
        <f t="shared" si="23"/>
        <v>-99</v>
      </c>
      <c r="Z162" s="56">
        <f t="shared" si="24"/>
        <v>-99</v>
      </c>
      <c r="AA162" s="56">
        <f t="shared" si="25"/>
        <v>-99</v>
      </c>
      <c r="AB162" s="56">
        <f t="shared" si="26"/>
        <v>-99</v>
      </c>
      <c r="AC162" s="56">
        <f t="shared" si="27"/>
        <v>-99</v>
      </c>
      <c r="AE162" s="82">
        <f>IF(D162=1, 'adjustment factor'!$D$4, IF(D162=-9,-999,IF(D162="",-999,0)))</f>
        <v>-999</v>
      </c>
      <c r="AF162" s="82">
        <f>IF(F162=1, 'adjustment factor'!$D$5, IF(F162=-9,-999,IF(F162="",-999,0)))</f>
        <v>-999</v>
      </c>
      <c r="AG162" s="82">
        <f>IF(E162=1, 'adjustment factor'!$D$6, IF(E162=-9,-999,IF(E162="",-999,0)))</f>
        <v>-999</v>
      </c>
      <c r="AH162" s="82">
        <f>IF(K162&gt;=45,'adjustment factor'!$D$7,IF(K162=-9,-1200,IF(K162="",-1200,0)))</f>
        <v>-1200</v>
      </c>
      <c r="AI162" s="82">
        <f>IF(L162=1, 'adjustment factor'!$D$8, IF(L162=-9,-999,IF(L162="",-999,0)))</f>
        <v>-999</v>
      </c>
      <c r="AJ162" s="82">
        <f>IF(AND(M162&gt;=1,M162&lt;=4),'adjustment factor'!$D$9,IF(M162=-9,-999,IF(M162=98,-999,IF(M162=99,-999,IF(M162="",-999,0)))))</f>
        <v>-999</v>
      </c>
      <c r="AK162" s="82">
        <f>IF(H162=1, 'adjustment factor'!$D$10, IF(H162=-9,-999,IF(H162="",-999,0)))</f>
        <v>-999</v>
      </c>
      <c r="AL162" s="82">
        <f>IF(G162=1, 'adjustment factor'!$D$11, IF(G162=-9,-999,IF(G162="",-999,0)))</f>
        <v>-999</v>
      </c>
      <c r="AM162" s="82">
        <f>IF(I162=1, 'adjustment factor'!$D$12, IF(I162=-9,-999,IF(I162="",-999,0)))</f>
        <v>-999</v>
      </c>
      <c r="AN162" s="82">
        <f>IF(J162=1, 'adjustment factor'!$D$13, IF(J162=-9,-999,IF(J162="",-999,0)))</f>
        <v>-999</v>
      </c>
      <c r="AO162" s="82" t="str">
        <f t="shared" si="28"/>
        <v>-999</v>
      </c>
      <c r="AP162" s="82" t="str">
        <f t="shared" si="29"/>
        <v>MISSING</v>
      </c>
    </row>
    <row r="163" spans="2:42" s="3" customFormat="1">
      <c r="B163" s="170"/>
      <c r="C163" s="35">
        <v>159</v>
      </c>
      <c r="D163" s="161"/>
      <c r="E163" s="161"/>
      <c r="F163" s="161"/>
      <c r="G163" s="161"/>
      <c r="H163" s="161"/>
      <c r="I163" s="161"/>
      <c r="J163" s="161"/>
      <c r="K163" s="161"/>
      <c r="L163" s="161"/>
      <c r="M163" s="161"/>
      <c r="N163" s="171"/>
      <c r="O163" s="171"/>
      <c r="P163" s="171"/>
      <c r="Q163" s="171"/>
      <c r="R163" s="171"/>
      <c r="S163" s="171"/>
      <c r="T163" s="159" t="str">
        <f t="shared" si="20"/>
        <v>MISSING</v>
      </c>
      <c r="U163" s="159" t="str">
        <f t="shared" si="21"/>
        <v>MISSING</v>
      </c>
      <c r="X163" s="56">
        <f t="shared" si="22"/>
        <v>-99</v>
      </c>
      <c r="Y163" s="56">
        <f t="shared" si="23"/>
        <v>-99</v>
      </c>
      <c r="Z163" s="56">
        <f t="shared" si="24"/>
        <v>-99</v>
      </c>
      <c r="AA163" s="56">
        <f t="shared" si="25"/>
        <v>-99</v>
      </c>
      <c r="AB163" s="56">
        <f t="shared" si="26"/>
        <v>-99</v>
      </c>
      <c r="AC163" s="56">
        <f t="shared" si="27"/>
        <v>-99</v>
      </c>
      <c r="AE163" s="82">
        <f>IF(D163=1, 'adjustment factor'!$D$4, IF(D163=-9,-999,IF(D163="",-999,0)))</f>
        <v>-999</v>
      </c>
      <c r="AF163" s="82">
        <f>IF(F163=1, 'adjustment factor'!$D$5, IF(F163=-9,-999,IF(F163="",-999,0)))</f>
        <v>-999</v>
      </c>
      <c r="AG163" s="82">
        <f>IF(E163=1, 'adjustment factor'!$D$6, IF(E163=-9,-999,IF(E163="",-999,0)))</f>
        <v>-999</v>
      </c>
      <c r="AH163" s="82">
        <f>IF(K163&gt;=45,'adjustment factor'!$D$7,IF(K163=-9,-1200,IF(K163="",-1200,0)))</f>
        <v>-1200</v>
      </c>
      <c r="AI163" s="82">
        <f>IF(L163=1, 'adjustment factor'!$D$8, IF(L163=-9,-999,IF(L163="",-999,0)))</f>
        <v>-999</v>
      </c>
      <c r="AJ163" s="82">
        <f>IF(AND(M163&gt;=1,M163&lt;=4),'adjustment factor'!$D$9,IF(M163=-9,-999,IF(M163=98,-999,IF(M163=99,-999,IF(M163="",-999,0)))))</f>
        <v>-999</v>
      </c>
      <c r="AK163" s="82">
        <f>IF(H163=1, 'adjustment factor'!$D$10, IF(H163=-9,-999,IF(H163="",-999,0)))</f>
        <v>-999</v>
      </c>
      <c r="AL163" s="82">
        <f>IF(G163=1, 'adjustment factor'!$D$11, IF(G163=-9,-999,IF(G163="",-999,0)))</f>
        <v>-999</v>
      </c>
      <c r="AM163" s="82">
        <f>IF(I163=1, 'adjustment factor'!$D$12, IF(I163=-9,-999,IF(I163="",-999,0)))</f>
        <v>-999</v>
      </c>
      <c r="AN163" s="82">
        <f>IF(J163=1, 'adjustment factor'!$D$13, IF(J163=-9,-999,IF(J163="",-999,0)))</f>
        <v>-999</v>
      </c>
      <c r="AO163" s="82" t="str">
        <f t="shared" si="28"/>
        <v>-999</v>
      </c>
      <c r="AP163" s="82" t="str">
        <f t="shared" si="29"/>
        <v>MISSING</v>
      </c>
    </row>
    <row r="164" spans="2:42" s="3" customFormat="1">
      <c r="B164" s="170"/>
      <c r="C164" s="35">
        <v>160</v>
      </c>
      <c r="D164" s="161"/>
      <c r="E164" s="161"/>
      <c r="F164" s="161"/>
      <c r="G164" s="161"/>
      <c r="H164" s="161"/>
      <c r="I164" s="161"/>
      <c r="J164" s="161"/>
      <c r="K164" s="161"/>
      <c r="L164" s="161"/>
      <c r="M164" s="161"/>
      <c r="N164" s="171"/>
      <c r="O164" s="171"/>
      <c r="P164" s="171"/>
      <c r="Q164" s="171"/>
      <c r="R164" s="171"/>
      <c r="S164" s="171"/>
      <c r="T164" s="159" t="str">
        <f t="shared" si="20"/>
        <v>MISSING</v>
      </c>
      <c r="U164" s="159" t="str">
        <f t="shared" si="21"/>
        <v>MISSING</v>
      </c>
      <c r="X164" s="56">
        <f t="shared" si="22"/>
        <v>-99</v>
      </c>
      <c r="Y164" s="56">
        <f t="shared" si="23"/>
        <v>-99</v>
      </c>
      <c r="Z164" s="56">
        <f t="shared" si="24"/>
        <v>-99</v>
      </c>
      <c r="AA164" s="56">
        <f t="shared" si="25"/>
        <v>-99</v>
      </c>
      <c r="AB164" s="56">
        <f t="shared" si="26"/>
        <v>-99</v>
      </c>
      <c r="AC164" s="56">
        <f t="shared" si="27"/>
        <v>-99</v>
      </c>
      <c r="AE164" s="82">
        <f>IF(D164=1, 'adjustment factor'!$D$4, IF(D164=-9,-999,IF(D164="",-999,0)))</f>
        <v>-999</v>
      </c>
      <c r="AF164" s="82">
        <f>IF(F164=1, 'adjustment factor'!$D$5, IF(F164=-9,-999,IF(F164="",-999,0)))</f>
        <v>-999</v>
      </c>
      <c r="AG164" s="82">
        <f>IF(E164=1, 'adjustment factor'!$D$6, IF(E164=-9,-999,IF(E164="",-999,0)))</f>
        <v>-999</v>
      </c>
      <c r="AH164" s="82">
        <f>IF(K164&gt;=45,'adjustment factor'!$D$7,IF(K164=-9,-1200,IF(K164="",-1200,0)))</f>
        <v>-1200</v>
      </c>
      <c r="AI164" s="82">
        <f>IF(L164=1, 'adjustment factor'!$D$8, IF(L164=-9,-999,IF(L164="",-999,0)))</f>
        <v>-999</v>
      </c>
      <c r="AJ164" s="82">
        <f>IF(AND(M164&gt;=1,M164&lt;=4),'adjustment factor'!$D$9,IF(M164=-9,-999,IF(M164=98,-999,IF(M164=99,-999,IF(M164="",-999,0)))))</f>
        <v>-999</v>
      </c>
      <c r="AK164" s="82">
        <f>IF(H164=1, 'adjustment factor'!$D$10, IF(H164=-9,-999,IF(H164="",-999,0)))</f>
        <v>-999</v>
      </c>
      <c r="AL164" s="82">
        <f>IF(G164=1, 'adjustment factor'!$D$11, IF(G164=-9,-999,IF(G164="",-999,0)))</f>
        <v>-999</v>
      </c>
      <c r="AM164" s="82">
        <f>IF(I164=1, 'adjustment factor'!$D$12, IF(I164=-9,-999,IF(I164="",-999,0)))</f>
        <v>-999</v>
      </c>
      <c r="AN164" s="82">
        <f>IF(J164=1, 'adjustment factor'!$D$13, IF(J164=-9,-999,IF(J164="",-999,0)))</f>
        <v>-999</v>
      </c>
      <c r="AO164" s="82" t="str">
        <f t="shared" si="28"/>
        <v>-999</v>
      </c>
      <c r="AP164" s="82" t="str">
        <f t="shared" si="29"/>
        <v>MISSING</v>
      </c>
    </row>
    <row r="165" spans="2:42" s="3" customFormat="1">
      <c r="B165" s="170"/>
      <c r="C165" s="35">
        <v>161</v>
      </c>
      <c r="D165" s="161"/>
      <c r="E165" s="161"/>
      <c r="F165" s="161"/>
      <c r="G165" s="161"/>
      <c r="H165" s="161"/>
      <c r="I165" s="161"/>
      <c r="J165" s="161"/>
      <c r="K165" s="161"/>
      <c r="L165" s="161"/>
      <c r="M165" s="161"/>
      <c r="N165" s="171"/>
      <c r="O165" s="171"/>
      <c r="P165" s="171"/>
      <c r="Q165" s="171"/>
      <c r="R165" s="171"/>
      <c r="S165" s="171"/>
      <c r="T165" s="159" t="str">
        <f t="shared" si="20"/>
        <v>MISSING</v>
      </c>
      <c r="U165" s="159" t="str">
        <f t="shared" si="21"/>
        <v>MISSING</v>
      </c>
      <c r="X165" s="56">
        <f t="shared" si="22"/>
        <v>-99</v>
      </c>
      <c r="Y165" s="56">
        <f t="shared" si="23"/>
        <v>-99</v>
      </c>
      <c r="Z165" s="56">
        <f t="shared" si="24"/>
        <v>-99</v>
      </c>
      <c r="AA165" s="56">
        <f t="shared" si="25"/>
        <v>-99</v>
      </c>
      <c r="AB165" s="56">
        <f t="shared" si="26"/>
        <v>-99</v>
      </c>
      <c r="AC165" s="56">
        <f t="shared" si="27"/>
        <v>-99</v>
      </c>
      <c r="AE165" s="82">
        <f>IF(D165=1, 'adjustment factor'!$D$4, IF(D165=-9,-999,IF(D165="",-999,0)))</f>
        <v>-999</v>
      </c>
      <c r="AF165" s="82">
        <f>IF(F165=1, 'adjustment factor'!$D$5, IF(F165=-9,-999,IF(F165="",-999,0)))</f>
        <v>-999</v>
      </c>
      <c r="AG165" s="82">
        <f>IF(E165=1, 'adjustment factor'!$D$6, IF(E165=-9,-999,IF(E165="",-999,0)))</f>
        <v>-999</v>
      </c>
      <c r="AH165" s="82">
        <f>IF(K165&gt;=45,'adjustment factor'!$D$7,IF(K165=-9,-1200,IF(K165="",-1200,0)))</f>
        <v>-1200</v>
      </c>
      <c r="AI165" s="82">
        <f>IF(L165=1, 'adjustment factor'!$D$8, IF(L165=-9,-999,IF(L165="",-999,0)))</f>
        <v>-999</v>
      </c>
      <c r="AJ165" s="82">
        <f>IF(AND(M165&gt;=1,M165&lt;=4),'adjustment factor'!$D$9,IF(M165=-9,-999,IF(M165=98,-999,IF(M165=99,-999,IF(M165="",-999,0)))))</f>
        <v>-999</v>
      </c>
      <c r="AK165" s="82">
        <f>IF(H165=1, 'adjustment factor'!$D$10, IF(H165=-9,-999,IF(H165="",-999,0)))</f>
        <v>-999</v>
      </c>
      <c r="AL165" s="82">
        <f>IF(G165=1, 'adjustment factor'!$D$11, IF(G165=-9,-999,IF(G165="",-999,0)))</f>
        <v>-999</v>
      </c>
      <c r="AM165" s="82">
        <f>IF(I165=1, 'adjustment factor'!$D$12, IF(I165=-9,-999,IF(I165="",-999,0)))</f>
        <v>-999</v>
      </c>
      <c r="AN165" s="82">
        <f>IF(J165=1, 'adjustment factor'!$D$13, IF(J165=-9,-999,IF(J165="",-999,0)))</f>
        <v>-999</v>
      </c>
      <c r="AO165" s="82" t="str">
        <f t="shared" si="28"/>
        <v>-999</v>
      </c>
      <c r="AP165" s="82" t="str">
        <f t="shared" si="29"/>
        <v>MISSING</v>
      </c>
    </row>
    <row r="166" spans="2:42" s="3" customFormat="1">
      <c r="B166" s="170"/>
      <c r="C166" s="35">
        <v>162</v>
      </c>
      <c r="D166" s="161"/>
      <c r="E166" s="161"/>
      <c r="F166" s="161"/>
      <c r="G166" s="161"/>
      <c r="H166" s="161"/>
      <c r="I166" s="161"/>
      <c r="J166" s="161"/>
      <c r="K166" s="161"/>
      <c r="L166" s="161"/>
      <c r="M166" s="161"/>
      <c r="N166" s="171"/>
      <c r="O166" s="171"/>
      <c r="P166" s="171"/>
      <c r="Q166" s="171"/>
      <c r="R166" s="171"/>
      <c r="S166" s="171"/>
      <c r="T166" s="159" t="str">
        <f t="shared" si="20"/>
        <v>MISSING</v>
      </c>
      <c r="U166" s="159" t="str">
        <f t="shared" si="21"/>
        <v>MISSING</v>
      </c>
      <c r="X166" s="56">
        <f t="shared" si="22"/>
        <v>-99</v>
      </c>
      <c r="Y166" s="56">
        <f t="shared" si="23"/>
        <v>-99</v>
      </c>
      <c r="Z166" s="56">
        <f t="shared" si="24"/>
        <v>-99</v>
      </c>
      <c r="AA166" s="56">
        <f t="shared" si="25"/>
        <v>-99</v>
      </c>
      <c r="AB166" s="56">
        <f t="shared" si="26"/>
        <v>-99</v>
      </c>
      <c r="AC166" s="56">
        <f t="shared" si="27"/>
        <v>-99</v>
      </c>
      <c r="AE166" s="82">
        <f>IF(D166=1, 'adjustment factor'!$D$4, IF(D166=-9,-999,IF(D166="",-999,0)))</f>
        <v>-999</v>
      </c>
      <c r="AF166" s="82">
        <f>IF(F166=1, 'adjustment factor'!$D$5, IF(F166=-9,-999,IF(F166="",-999,0)))</f>
        <v>-999</v>
      </c>
      <c r="AG166" s="82">
        <f>IF(E166=1, 'adjustment factor'!$D$6, IF(E166=-9,-999,IF(E166="",-999,0)))</f>
        <v>-999</v>
      </c>
      <c r="AH166" s="82">
        <f>IF(K166&gt;=45,'adjustment factor'!$D$7,IF(K166=-9,-1200,IF(K166="",-1200,0)))</f>
        <v>-1200</v>
      </c>
      <c r="AI166" s="82">
        <f>IF(L166=1, 'adjustment factor'!$D$8, IF(L166=-9,-999,IF(L166="",-999,0)))</f>
        <v>-999</v>
      </c>
      <c r="AJ166" s="82">
        <f>IF(AND(M166&gt;=1,M166&lt;=4),'adjustment factor'!$D$9,IF(M166=-9,-999,IF(M166=98,-999,IF(M166=99,-999,IF(M166="",-999,0)))))</f>
        <v>-999</v>
      </c>
      <c r="AK166" s="82">
        <f>IF(H166=1, 'adjustment factor'!$D$10, IF(H166=-9,-999,IF(H166="",-999,0)))</f>
        <v>-999</v>
      </c>
      <c r="AL166" s="82">
        <f>IF(G166=1, 'adjustment factor'!$D$11, IF(G166=-9,-999,IF(G166="",-999,0)))</f>
        <v>-999</v>
      </c>
      <c r="AM166" s="82">
        <f>IF(I166=1, 'adjustment factor'!$D$12, IF(I166=-9,-999,IF(I166="",-999,0)))</f>
        <v>-999</v>
      </c>
      <c r="AN166" s="82">
        <f>IF(J166=1, 'adjustment factor'!$D$13, IF(J166=-9,-999,IF(J166="",-999,0)))</f>
        <v>-999</v>
      </c>
      <c r="AO166" s="82" t="str">
        <f t="shared" si="28"/>
        <v>-999</v>
      </c>
      <c r="AP166" s="82" t="str">
        <f t="shared" si="29"/>
        <v>MISSING</v>
      </c>
    </row>
    <row r="167" spans="2:42" s="3" customFormat="1">
      <c r="B167" s="170"/>
      <c r="C167" s="35">
        <v>163</v>
      </c>
      <c r="D167" s="161"/>
      <c r="E167" s="161"/>
      <c r="F167" s="161"/>
      <c r="G167" s="161"/>
      <c r="H167" s="161"/>
      <c r="I167" s="161"/>
      <c r="J167" s="161"/>
      <c r="K167" s="161"/>
      <c r="L167" s="161"/>
      <c r="M167" s="161"/>
      <c r="N167" s="171"/>
      <c r="O167" s="171"/>
      <c r="P167" s="171"/>
      <c r="Q167" s="171"/>
      <c r="R167" s="171"/>
      <c r="S167" s="171"/>
      <c r="T167" s="159" t="str">
        <f t="shared" si="20"/>
        <v>MISSING</v>
      </c>
      <c r="U167" s="159" t="str">
        <f t="shared" si="21"/>
        <v>MISSING</v>
      </c>
      <c r="X167" s="56">
        <f t="shared" si="22"/>
        <v>-99</v>
      </c>
      <c r="Y167" s="56">
        <f t="shared" si="23"/>
        <v>-99</v>
      </c>
      <c r="Z167" s="56">
        <f t="shared" si="24"/>
        <v>-99</v>
      </c>
      <c r="AA167" s="56">
        <f t="shared" si="25"/>
        <v>-99</v>
      </c>
      <c r="AB167" s="56">
        <f t="shared" si="26"/>
        <v>-99</v>
      </c>
      <c r="AC167" s="56">
        <f t="shared" si="27"/>
        <v>-99</v>
      </c>
      <c r="AE167" s="82">
        <f>IF(D167=1, 'adjustment factor'!$D$4, IF(D167=-9,-999,IF(D167="",-999,0)))</f>
        <v>-999</v>
      </c>
      <c r="AF167" s="82">
        <f>IF(F167=1, 'adjustment factor'!$D$5, IF(F167=-9,-999,IF(F167="",-999,0)))</f>
        <v>-999</v>
      </c>
      <c r="AG167" s="82">
        <f>IF(E167=1, 'adjustment factor'!$D$6, IF(E167=-9,-999,IF(E167="",-999,0)))</f>
        <v>-999</v>
      </c>
      <c r="AH167" s="82">
        <f>IF(K167&gt;=45,'adjustment factor'!$D$7,IF(K167=-9,-1200,IF(K167="",-1200,0)))</f>
        <v>-1200</v>
      </c>
      <c r="AI167" s="82">
        <f>IF(L167=1, 'adjustment factor'!$D$8, IF(L167=-9,-999,IF(L167="",-999,0)))</f>
        <v>-999</v>
      </c>
      <c r="AJ167" s="82">
        <f>IF(AND(M167&gt;=1,M167&lt;=4),'adjustment factor'!$D$9,IF(M167=-9,-999,IF(M167=98,-999,IF(M167=99,-999,IF(M167="",-999,0)))))</f>
        <v>-999</v>
      </c>
      <c r="AK167" s="82">
        <f>IF(H167=1, 'adjustment factor'!$D$10, IF(H167=-9,-999,IF(H167="",-999,0)))</f>
        <v>-999</v>
      </c>
      <c r="AL167" s="82">
        <f>IF(G167=1, 'adjustment factor'!$D$11, IF(G167=-9,-999,IF(G167="",-999,0)))</f>
        <v>-999</v>
      </c>
      <c r="AM167" s="82">
        <f>IF(I167=1, 'adjustment factor'!$D$12, IF(I167=-9,-999,IF(I167="",-999,0)))</f>
        <v>-999</v>
      </c>
      <c r="AN167" s="82">
        <f>IF(J167=1, 'adjustment factor'!$D$13, IF(J167=-9,-999,IF(J167="",-999,0)))</f>
        <v>-999</v>
      </c>
      <c r="AO167" s="82" t="str">
        <f t="shared" si="28"/>
        <v>-999</v>
      </c>
      <c r="AP167" s="82" t="str">
        <f t="shared" si="29"/>
        <v>MISSING</v>
      </c>
    </row>
    <row r="168" spans="2:42" s="3" customFormat="1">
      <c r="B168" s="170"/>
      <c r="C168" s="35">
        <v>164</v>
      </c>
      <c r="D168" s="161"/>
      <c r="E168" s="161"/>
      <c r="F168" s="161"/>
      <c r="G168" s="161"/>
      <c r="H168" s="161"/>
      <c r="I168" s="161"/>
      <c r="J168" s="161"/>
      <c r="K168" s="161"/>
      <c r="L168" s="161"/>
      <c r="M168" s="161"/>
      <c r="N168" s="171"/>
      <c r="O168" s="171"/>
      <c r="P168" s="171"/>
      <c r="Q168" s="171"/>
      <c r="R168" s="171"/>
      <c r="S168" s="171"/>
      <c r="T168" s="159" t="str">
        <f t="shared" si="20"/>
        <v>MISSING</v>
      </c>
      <c r="U168" s="159" t="str">
        <f t="shared" si="21"/>
        <v>MISSING</v>
      </c>
      <c r="X168" s="56">
        <f t="shared" si="22"/>
        <v>-99</v>
      </c>
      <c r="Y168" s="56">
        <f t="shared" si="23"/>
        <v>-99</v>
      </c>
      <c r="Z168" s="56">
        <f t="shared" si="24"/>
        <v>-99</v>
      </c>
      <c r="AA168" s="56">
        <f t="shared" si="25"/>
        <v>-99</v>
      </c>
      <c r="AB168" s="56">
        <f t="shared" si="26"/>
        <v>-99</v>
      </c>
      <c r="AC168" s="56">
        <f t="shared" si="27"/>
        <v>-99</v>
      </c>
      <c r="AE168" s="82">
        <f>IF(D168=1, 'adjustment factor'!$D$4, IF(D168=-9,-999,IF(D168="",-999,0)))</f>
        <v>-999</v>
      </c>
      <c r="AF168" s="82">
        <f>IF(F168=1, 'adjustment factor'!$D$5, IF(F168=-9,-999,IF(F168="",-999,0)))</f>
        <v>-999</v>
      </c>
      <c r="AG168" s="82">
        <f>IF(E168=1, 'adjustment factor'!$D$6, IF(E168=-9,-999,IF(E168="",-999,0)))</f>
        <v>-999</v>
      </c>
      <c r="AH168" s="82">
        <f>IF(K168&gt;=45,'adjustment factor'!$D$7,IF(K168=-9,-1200,IF(K168="",-1200,0)))</f>
        <v>-1200</v>
      </c>
      <c r="AI168" s="82">
        <f>IF(L168=1, 'adjustment factor'!$D$8, IF(L168=-9,-999,IF(L168="",-999,0)))</f>
        <v>-999</v>
      </c>
      <c r="AJ168" s="82">
        <f>IF(AND(M168&gt;=1,M168&lt;=4),'adjustment factor'!$D$9,IF(M168=-9,-999,IF(M168=98,-999,IF(M168=99,-999,IF(M168="",-999,0)))))</f>
        <v>-999</v>
      </c>
      <c r="AK168" s="82">
        <f>IF(H168=1, 'adjustment factor'!$D$10, IF(H168=-9,-999,IF(H168="",-999,0)))</f>
        <v>-999</v>
      </c>
      <c r="AL168" s="82">
        <f>IF(G168=1, 'adjustment factor'!$D$11, IF(G168=-9,-999,IF(G168="",-999,0)))</f>
        <v>-999</v>
      </c>
      <c r="AM168" s="82">
        <f>IF(I168=1, 'adjustment factor'!$D$12, IF(I168=-9,-999,IF(I168="",-999,0)))</f>
        <v>-999</v>
      </c>
      <c r="AN168" s="82">
        <f>IF(J168=1, 'adjustment factor'!$D$13, IF(J168=-9,-999,IF(J168="",-999,0)))</f>
        <v>-999</v>
      </c>
      <c r="AO168" s="82" t="str">
        <f t="shared" si="28"/>
        <v>-999</v>
      </c>
      <c r="AP168" s="82" t="str">
        <f t="shared" si="29"/>
        <v>MISSING</v>
      </c>
    </row>
    <row r="169" spans="2:42" s="3" customFormat="1">
      <c r="B169" s="170"/>
      <c r="C169" s="35">
        <v>165</v>
      </c>
      <c r="D169" s="161"/>
      <c r="E169" s="161"/>
      <c r="F169" s="161"/>
      <c r="G169" s="161"/>
      <c r="H169" s="161"/>
      <c r="I169" s="161"/>
      <c r="J169" s="161"/>
      <c r="K169" s="161"/>
      <c r="L169" s="161"/>
      <c r="M169" s="161"/>
      <c r="N169" s="171"/>
      <c r="O169" s="171"/>
      <c r="P169" s="171"/>
      <c r="Q169" s="171"/>
      <c r="R169" s="171"/>
      <c r="S169" s="171"/>
      <c r="T169" s="159" t="str">
        <f t="shared" si="20"/>
        <v>MISSING</v>
      </c>
      <c r="U169" s="159" t="str">
        <f t="shared" si="21"/>
        <v>MISSING</v>
      </c>
      <c r="X169" s="56">
        <f t="shared" si="22"/>
        <v>-99</v>
      </c>
      <c r="Y169" s="56">
        <f t="shared" si="23"/>
        <v>-99</v>
      </c>
      <c r="Z169" s="56">
        <f t="shared" si="24"/>
        <v>-99</v>
      </c>
      <c r="AA169" s="56">
        <f t="shared" si="25"/>
        <v>-99</v>
      </c>
      <c r="AB169" s="56">
        <f t="shared" si="26"/>
        <v>-99</v>
      </c>
      <c r="AC169" s="56">
        <f t="shared" si="27"/>
        <v>-99</v>
      </c>
      <c r="AE169" s="82">
        <f>IF(D169=1, 'adjustment factor'!$D$4, IF(D169=-9,-999,IF(D169="",-999,0)))</f>
        <v>-999</v>
      </c>
      <c r="AF169" s="82">
        <f>IF(F169=1, 'adjustment factor'!$D$5, IF(F169=-9,-999,IF(F169="",-999,0)))</f>
        <v>-999</v>
      </c>
      <c r="AG169" s="82">
        <f>IF(E169=1, 'adjustment factor'!$D$6, IF(E169=-9,-999,IF(E169="",-999,0)))</f>
        <v>-999</v>
      </c>
      <c r="AH169" s="82">
        <f>IF(K169&gt;=45,'adjustment factor'!$D$7,IF(K169=-9,-1200,IF(K169="",-1200,0)))</f>
        <v>-1200</v>
      </c>
      <c r="AI169" s="82">
        <f>IF(L169=1, 'adjustment factor'!$D$8, IF(L169=-9,-999,IF(L169="",-999,0)))</f>
        <v>-999</v>
      </c>
      <c r="AJ169" s="82">
        <f>IF(AND(M169&gt;=1,M169&lt;=4),'adjustment factor'!$D$9,IF(M169=-9,-999,IF(M169=98,-999,IF(M169=99,-999,IF(M169="",-999,0)))))</f>
        <v>-999</v>
      </c>
      <c r="AK169" s="82">
        <f>IF(H169=1, 'adjustment factor'!$D$10, IF(H169=-9,-999,IF(H169="",-999,0)))</f>
        <v>-999</v>
      </c>
      <c r="AL169" s="82">
        <f>IF(G169=1, 'adjustment factor'!$D$11, IF(G169=-9,-999,IF(G169="",-999,0)))</f>
        <v>-999</v>
      </c>
      <c r="AM169" s="82">
        <f>IF(I169=1, 'adjustment factor'!$D$12, IF(I169=-9,-999,IF(I169="",-999,0)))</f>
        <v>-999</v>
      </c>
      <c r="AN169" s="82">
        <f>IF(J169=1, 'adjustment factor'!$D$13, IF(J169=-9,-999,IF(J169="",-999,0)))</f>
        <v>-999</v>
      </c>
      <c r="AO169" s="82" t="str">
        <f t="shared" si="28"/>
        <v>-999</v>
      </c>
      <c r="AP169" s="82" t="str">
        <f t="shared" si="29"/>
        <v>MISSING</v>
      </c>
    </row>
    <row r="170" spans="2:42" s="3" customFormat="1">
      <c r="B170" s="170"/>
      <c r="C170" s="35">
        <v>166</v>
      </c>
      <c r="D170" s="161"/>
      <c r="E170" s="161"/>
      <c r="F170" s="161"/>
      <c r="G170" s="161"/>
      <c r="H170" s="161"/>
      <c r="I170" s="161"/>
      <c r="J170" s="161"/>
      <c r="K170" s="161"/>
      <c r="L170" s="161"/>
      <c r="M170" s="161"/>
      <c r="N170" s="171"/>
      <c r="O170" s="171"/>
      <c r="P170" s="171"/>
      <c r="Q170" s="171"/>
      <c r="R170" s="171"/>
      <c r="S170" s="171"/>
      <c r="T170" s="159" t="str">
        <f t="shared" si="20"/>
        <v>MISSING</v>
      </c>
      <c r="U170" s="159" t="str">
        <f t="shared" si="21"/>
        <v>MISSING</v>
      </c>
      <c r="X170" s="56">
        <f t="shared" si="22"/>
        <v>-99</v>
      </c>
      <c r="Y170" s="56">
        <f t="shared" si="23"/>
        <v>-99</v>
      </c>
      <c r="Z170" s="56">
        <f t="shared" si="24"/>
        <v>-99</v>
      </c>
      <c r="AA170" s="56">
        <f t="shared" si="25"/>
        <v>-99</v>
      </c>
      <c r="AB170" s="56">
        <f t="shared" si="26"/>
        <v>-99</v>
      </c>
      <c r="AC170" s="56">
        <f t="shared" si="27"/>
        <v>-99</v>
      </c>
      <c r="AE170" s="82">
        <f>IF(D170=1, 'adjustment factor'!$D$4, IF(D170=-9,-999,IF(D170="",-999,0)))</f>
        <v>-999</v>
      </c>
      <c r="AF170" s="82">
        <f>IF(F170=1, 'adjustment factor'!$D$5, IF(F170=-9,-999,IF(F170="",-999,0)))</f>
        <v>-999</v>
      </c>
      <c r="AG170" s="82">
        <f>IF(E170=1, 'adjustment factor'!$D$6, IF(E170=-9,-999,IF(E170="",-999,0)))</f>
        <v>-999</v>
      </c>
      <c r="AH170" s="82">
        <f>IF(K170&gt;=45,'adjustment factor'!$D$7,IF(K170=-9,-1200,IF(K170="",-1200,0)))</f>
        <v>-1200</v>
      </c>
      <c r="AI170" s="82">
        <f>IF(L170=1, 'adjustment factor'!$D$8, IF(L170=-9,-999,IF(L170="",-999,0)))</f>
        <v>-999</v>
      </c>
      <c r="AJ170" s="82">
        <f>IF(AND(M170&gt;=1,M170&lt;=4),'adjustment factor'!$D$9,IF(M170=-9,-999,IF(M170=98,-999,IF(M170=99,-999,IF(M170="",-999,0)))))</f>
        <v>-999</v>
      </c>
      <c r="AK170" s="82">
        <f>IF(H170=1, 'adjustment factor'!$D$10, IF(H170=-9,-999,IF(H170="",-999,0)))</f>
        <v>-999</v>
      </c>
      <c r="AL170" s="82">
        <f>IF(G170=1, 'adjustment factor'!$D$11, IF(G170=-9,-999,IF(G170="",-999,0)))</f>
        <v>-999</v>
      </c>
      <c r="AM170" s="82">
        <f>IF(I170=1, 'adjustment factor'!$D$12, IF(I170=-9,-999,IF(I170="",-999,0)))</f>
        <v>-999</v>
      </c>
      <c r="AN170" s="82">
        <f>IF(J170=1, 'adjustment factor'!$D$13, IF(J170=-9,-999,IF(J170="",-999,0)))</f>
        <v>-999</v>
      </c>
      <c r="AO170" s="82" t="str">
        <f t="shared" si="28"/>
        <v>-999</v>
      </c>
      <c r="AP170" s="82" t="str">
        <f t="shared" si="29"/>
        <v>MISSING</v>
      </c>
    </row>
    <row r="171" spans="2:42" s="3" customFormat="1">
      <c r="B171" s="170"/>
      <c r="C171" s="35">
        <v>167</v>
      </c>
      <c r="D171" s="161"/>
      <c r="E171" s="161"/>
      <c r="F171" s="161"/>
      <c r="G171" s="161"/>
      <c r="H171" s="161"/>
      <c r="I171" s="161"/>
      <c r="J171" s="161"/>
      <c r="K171" s="161"/>
      <c r="L171" s="161"/>
      <c r="M171" s="161"/>
      <c r="N171" s="171"/>
      <c r="O171" s="171"/>
      <c r="P171" s="171"/>
      <c r="Q171" s="171"/>
      <c r="R171" s="171"/>
      <c r="S171" s="171"/>
      <c r="T171" s="159" t="str">
        <f t="shared" si="20"/>
        <v>MISSING</v>
      </c>
      <c r="U171" s="159" t="str">
        <f t="shared" si="21"/>
        <v>MISSING</v>
      </c>
      <c r="X171" s="56">
        <f t="shared" si="22"/>
        <v>-99</v>
      </c>
      <c r="Y171" s="56">
        <f t="shared" si="23"/>
        <v>-99</v>
      </c>
      <c r="Z171" s="56">
        <f t="shared" si="24"/>
        <v>-99</v>
      </c>
      <c r="AA171" s="56">
        <f t="shared" si="25"/>
        <v>-99</v>
      </c>
      <c r="AB171" s="56">
        <f t="shared" si="26"/>
        <v>-99</v>
      </c>
      <c r="AC171" s="56">
        <f t="shared" si="27"/>
        <v>-99</v>
      </c>
      <c r="AE171" s="82">
        <f>IF(D171=1, 'adjustment factor'!$D$4, IF(D171=-9,-999,IF(D171="",-999,0)))</f>
        <v>-999</v>
      </c>
      <c r="AF171" s="82">
        <f>IF(F171=1, 'adjustment factor'!$D$5, IF(F171=-9,-999,IF(F171="",-999,0)))</f>
        <v>-999</v>
      </c>
      <c r="AG171" s="82">
        <f>IF(E171=1, 'adjustment factor'!$D$6, IF(E171=-9,-999,IF(E171="",-999,0)))</f>
        <v>-999</v>
      </c>
      <c r="AH171" s="82">
        <f>IF(K171&gt;=45,'adjustment factor'!$D$7,IF(K171=-9,-1200,IF(K171="",-1200,0)))</f>
        <v>-1200</v>
      </c>
      <c r="AI171" s="82">
        <f>IF(L171=1, 'adjustment factor'!$D$8, IF(L171=-9,-999,IF(L171="",-999,0)))</f>
        <v>-999</v>
      </c>
      <c r="AJ171" s="82">
        <f>IF(AND(M171&gt;=1,M171&lt;=4),'adjustment factor'!$D$9,IF(M171=-9,-999,IF(M171=98,-999,IF(M171=99,-999,IF(M171="",-999,0)))))</f>
        <v>-999</v>
      </c>
      <c r="AK171" s="82">
        <f>IF(H171=1, 'adjustment factor'!$D$10, IF(H171=-9,-999,IF(H171="",-999,0)))</f>
        <v>-999</v>
      </c>
      <c r="AL171" s="82">
        <f>IF(G171=1, 'adjustment factor'!$D$11, IF(G171=-9,-999,IF(G171="",-999,0)))</f>
        <v>-999</v>
      </c>
      <c r="AM171" s="82">
        <f>IF(I171=1, 'adjustment factor'!$D$12, IF(I171=-9,-999,IF(I171="",-999,0)))</f>
        <v>-999</v>
      </c>
      <c r="AN171" s="82">
        <f>IF(J171=1, 'adjustment factor'!$D$13, IF(J171=-9,-999,IF(J171="",-999,0)))</f>
        <v>-999</v>
      </c>
      <c r="AO171" s="82" t="str">
        <f t="shared" si="28"/>
        <v>-999</v>
      </c>
      <c r="AP171" s="82" t="str">
        <f t="shared" si="29"/>
        <v>MISSING</v>
      </c>
    </row>
    <row r="172" spans="2:42" s="3" customFormat="1">
      <c r="B172" s="170"/>
      <c r="C172" s="35">
        <v>168</v>
      </c>
      <c r="D172" s="161"/>
      <c r="E172" s="161"/>
      <c r="F172" s="161"/>
      <c r="G172" s="161"/>
      <c r="H172" s="161"/>
      <c r="I172" s="161"/>
      <c r="J172" s="161"/>
      <c r="K172" s="161"/>
      <c r="L172" s="161"/>
      <c r="M172" s="161"/>
      <c r="N172" s="171"/>
      <c r="O172" s="171"/>
      <c r="P172" s="171"/>
      <c r="Q172" s="171"/>
      <c r="R172" s="171"/>
      <c r="S172" s="171"/>
      <c r="T172" s="159" t="str">
        <f t="shared" si="20"/>
        <v>MISSING</v>
      </c>
      <c r="U172" s="159" t="str">
        <f t="shared" si="21"/>
        <v>MISSING</v>
      </c>
      <c r="X172" s="56">
        <f t="shared" si="22"/>
        <v>-99</v>
      </c>
      <c r="Y172" s="56">
        <f t="shared" si="23"/>
        <v>-99</v>
      </c>
      <c r="Z172" s="56">
        <f t="shared" si="24"/>
        <v>-99</v>
      </c>
      <c r="AA172" s="56">
        <f t="shared" si="25"/>
        <v>-99</v>
      </c>
      <c r="AB172" s="56">
        <f t="shared" si="26"/>
        <v>-99</v>
      </c>
      <c r="AC172" s="56">
        <f t="shared" si="27"/>
        <v>-99</v>
      </c>
      <c r="AE172" s="82">
        <f>IF(D172=1, 'adjustment factor'!$D$4, IF(D172=-9,-999,IF(D172="",-999,0)))</f>
        <v>-999</v>
      </c>
      <c r="AF172" s="82">
        <f>IF(F172=1, 'adjustment factor'!$D$5, IF(F172=-9,-999,IF(F172="",-999,0)))</f>
        <v>-999</v>
      </c>
      <c r="AG172" s="82">
        <f>IF(E172=1, 'adjustment factor'!$D$6, IF(E172=-9,-999,IF(E172="",-999,0)))</f>
        <v>-999</v>
      </c>
      <c r="AH172" s="82">
        <f>IF(K172&gt;=45,'adjustment factor'!$D$7,IF(K172=-9,-1200,IF(K172="",-1200,0)))</f>
        <v>-1200</v>
      </c>
      <c r="AI172" s="82">
        <f>IF(L172=1, 'adjustment factor'!$D$8, IF(L172=-9,-999,IF(L172="",-999,0)))</f>
        <v>-999</v>
      </c>
      <c r="AJ172" s="82">
        <f>IF(AND(M172&gt;=1,M172&lt;=4),'adjustment factor'!$D$9,IF(M172=-9,-999,IF(M172=98,-999,IF(M172=99,-999,IF(M172="",-999,0)))))</f>
        <v>-999</v>
      </c>
      <c r="AK172" s="82">
        <f>IF(H172=1, 'adjustment factor'!$D$10, IF(H172=-9,-999,IF(H172="",-999,0)))</f>
        <v>-999</v>
      </c>
      <c r="AL172" s="82">
        <f>IF(G172=1, 'adjustment factor'!$D$11, IF(G172=-9,-999,IF(G172="",-999,0)))</f>
        <v>-999</v>
      </c>
      <c r="AM172" s="82">
        <f>IF(I172=1, 'adjustment factor'!$D$12, IF(I172=-9,-999,IF(I172="",-999,0)))</f>
        <v>-999</v>
      </c>
      <c r="AN172" s="82">
        <f>IF(J172=1, 'adjustment factor'!$D$13, IF(J172=-9,-999,IF(J172="",-999,0)))</f>
        <v>-999</v>
      </c>
      <c r="AO172" s="82" t="str">
        <f t="shared" si="28"/>
        <v>-999</v>
      </c>
      <c r="AP172" s="82" t="str">
        <f t="shared" si="29"/>
        <v>MISSING</v>
      </c>
    </row>
    <row r="173" spans="2:42" s="3" customFormat="1">
      <c r="B173" s="170"/>
      <c r="C173" s="35">
        <v>169</v>
      </c>
      <c r="D173" s="161"/>
      <c r="E173" s="161"/>
      <c r="F173" s="161"/>
      <c r="G173" s="161"/>
      <c r="H173" s="161"/>
      <c r="I173" s="161"/>
      <c r="J173" s="161"/>
      <c r="K173" s="161"/>
      <c r="L173" s="161"/>
      <c r="M173" s="161"/>
      <c r="N173" s="171"/>
      <c r="O173" s="171"/>
      <c r="P173" s="171"/>
      <c r="Q173" s="171"/>
      <c r="R173" s="171"/>
      <c r="S173" s="171"/>
      <c r="T173" s="159" t="str">
        <f t="shared" si="20"/>
        <v>MISSING</v>
      </c>
      <c r="U173" s="159" t="str">
        <f t="shared" si="21"/>
        <v>MISSING</v>
      </c>
      <c r="X173" s="56">
        <f t="shared" si="22"/>
        <v>-99</v>
      </c>
      <c r="Y173" s="56">
        <f t="shared" si="23"/>
        <v>-99</v>
      </c>
      <c r="Z173" s="56">
        <f t="shared" si="24"/>
        <v>-99</v>
      </c>
      <c r="AA173" s="56">
        <f t="shared" si="25"/>
        <v>-99</v>
      </c>
      <c r="AB173" s="56">
        <f t="shared" si="26"/>
        <v>-99</v>
      </c>
      <c r="AC173" s="56">
        <f t="shared" si="27"/>
        <v>-99</v>
      </c>
      <c r="AE173" s="82">
        <f>IF(D173=1, 'adjustment factor'!$D$4, IF(D173=-9,-999,IF(D173="",-999,0)))</f>
        <v>-999</v>
      </c>
      <c r="AF173" s="82">
        <f>IF(F173=1, 'adjustment factor'!$D$5, IF(F173=-9,-999,IF(F173="",-999,0)))</f>
        <v>-999</v>
      </c>
      <c r="AG173" s="82">
        <f>IF(E173=1, 'adjustment factor'!$D$6, IF(E173=-9,-999,IF(E173="",-999,0)))</f>
        <v>-999</v>
      </c>
      <c r="AH173" s="82">
        <f>IF(K173&gt;=45,'adjustment factor'!$D$7,IF(K173=-9,-1200,IF(K173="",-1200,0)))</f>
        <v>-1200</v>
      </c>
      <c r="AI173" s="82">
        <f>IF(L173=1, 'adjustment factor'!$D$8, IF(L173=-9,-999,IF(L173="",-999,0)))</f>
        <v>-999</v>
      </c>
      <c r="AJ173" s="82">
        <f>IF(AND(M173&gt;=1,M173&lt;=4),'adjustment factor'!$D$9,IF(M173=-9,-999,IF(M173=98,-999,IF(M173=99,-999,IF(M173="",-999,0)))))</f>
        <v>-999</v>
      </c>
      <c r="AK173" s="82">
        <f>IF(H173=1, 'adjustment factor'!$D$10, IF(H173=-9,-999,IF(H173="",-999,0)))</f>
        <v>-999</v>
      </c>
      <c r="AL173" s="82">
        <f>IF(G173=1, 'adjustment factor'!$D$11, IF(G173=-9,-999,IF(G173="",-999,0)))</f>
        <v>-999</v>
      </c>
      <c r="AM173" s="82">
        <f>IF(I173=1, 'adjustment factor'!$D$12, IF(I173=-9,-999,IF(I173="",-999,0)))</f>
        <v>-999</v>
      </c>
      <c r="AN173" s="82">
        <f>IF(J173=1, 'adjustment factor'!$D$13, IF(J173=-9,-999,IF(J173="",-999,0)))</f>
        <v>-999</v>
      </c>
      <c r="AO173" s="82" t="str">
        <f t="shared" si="28"/>
        <v>-999</v>
      </c>
      <c r="AP173" s="82" t="str">
        <f t="shared" si="29"/>
        <v>MISSING</v>
      </c>
    </row>
    <row r="174" spans="2:42" s="3" customFormat="1">
      <c r="B174" s="170"/>
      <c r="C174" s="35">
        <v>170</v>
      </c>
      <c r="D174" s="161"/>
      <c r="E174" s="161"/>
      <c r="F174" s="161"/>
      <c r="G174" s="161"/>
      <c r="H174" s="161"/>
      <c r="I174" s="161"/>
      <c r="J174" s="161"/>
      <c r="K174" s="161"/>
      <c r="L174" s="161"/>
      <c r="M174" s="161"/>
      <c r="N174" s="171"/>
      <c r="O174" s="171"/>
      <c r="P174" s="171"/>
      <c r="Q174" s="171"/>
      <c r="R174" s="171"/>
      <c r="S174" s="171"/>
      <c r="T174" s="159" t="str">
        <f t="shared" si="20"/>
        <v>MISSING</v>
      </c>
      <c r="U174" s="159" t="str">
        <f t="shared" si="21"/>
        <v>MISSING</v>
      </c>
      <c r="X174" s="56">
        <f t="shared" si="22"/>
        <v>-99</v>
      </c>
      <c r="Y174" s="56">
        <f t="shared" si="23"/>
        <v>-99</v>
      </c>
      <c r="Z174" s="56">
        <f t="shared" si="24"/>
        <v>-99</v>
      </c>
      <c r="AA174" s="56">
        <f t="shared" si="25"/>
        <v>-99</v>
      </c>
      <c r="AB174" s="56">
        <f t="shared" si="26"/>
        <v>-99</v>
      </c>
      <c r="AC174" s="56">
        <f t="shared" si="27"/>
        <v>-99</v>
      </c>
      <c r="AE174" s="82">
        <f>IF(D174=1, 'adjustment factor'!$D$4, IF(D174=-9,-999,IF(D174="",-999,0)))</f>
        <v>-999</v>
      </c>
      <c r="AF174" s="82">
        <f>IF(F174=1, 'adjustment factor'!$D$5, IF(F174=-9,-999,IF(F174="",-999,0)))</f>
        <v>-999</v>
      </c>
      <c r="AG174" s="82">
        <f>IF(E174=1, 'adjustment factor'!$D$6, IF(E174=-9,-999,IF(E174="",-999,0)))</f>
        <v>-999</v>
      </c>
      <c r="AH174" s="82">
        <f>IF(K174&gt;=45,'adjustment factor'!$D$7,IF(K174=-9,-1200,IF(K174="",-1200,0)))</f>
        <v>-1200</v>
      </c>
      <c r="AI174" s="82">
        <f>IF(L174=1, 'adjustment factor'!$D$8, IF(L174=-9,-999,IF(L174="",-999,0)))</f>
        <v>-999</v>
      </c>
      <c r="AJ174" s="82">
        <f>IF(AND(M174&gt;=1,M174&lt;=4),'adjustment factor'!$D$9,IF(M174=-9,-999,IF(M174=98,-999,IF(M174=99,-999,IF(M174="",-999,0)))))</f>
        <v>-999</v>
      </c>
      <c r="AK174" s="82">
        <f>IF(H174=1, 'adjustment factor'!$D$10, IF(H174=-9,-999,IF(H174="",-999,0)))</f>
        <v>-999</v>
      </c>
      <c r="AL174" s="82">
        <f>IF(G174=1, 'adjustment factor'!$D$11, IF(G174=-9,-999,IF(G174="",-999,0)))</f>
        <v>-999</v>
      </c>
      <c r="AM174" s="82">
        <f>IF(I174=1, 'adjustment factor'!$D$12, IF(I174=-9,-999,IF(I174="",-999,0)))</f>
        <v>-999</v>
      </c>
      <c r="AN174" s="82">
        <f>IF(J174=1, 'adjustment factor'!$D$13, IF(J174=-9,-999,IF(J174="",-999,0)))</f>
        <v>-999</v>
      </c>
      <c r="AO174" s="82" t="str">
        <f t="shared" si="28"/>
        <v>-999</v>
      </c>
      <c r="AP174" s="82" t="str">
        <f t="shared" si="29"/>
        <v>MISSING</v>
      </c>
    </row>
    <row r="175" spans="2:42" s="3" customFormat="1">
      <c r="B175" s="170"/>
      <c r="C175" s="35">
        <v>171</v>
      </c>
      <c r="D175" s="161"/>
      <c r="E175" s="161"/>
      <c r="F175" s="161"/>
      <c r="G175" s="161"/>
      <c r="H175" s="161"/>
      <c r="I175" s="161"/>
      <c r="J175" s="161"/>
      <c r="K175" s="161"/>
      <c r="L175" s="161"/>
      <c r="M175" s="161"/>
      <c r="N175" s="171"/>
      <c r="O175" s="171"/>
      <c r="P175" s="171"/>
      <c r="Q175" s="171"/>
      <c r="R175" s="171"/>
      <c r="S175" s="171"/>
      <c r="T175" s="159" t="str">
        <f t="shared" si="20"/>
        <v>MISSING</v>
      </c>
      <c r="U175" s="159" t="str">
        <f t="shared" si="21"/>
        <v>MISSING</v>
      </c>
      <c r="X175" s="56">
        <f t="shared" si="22"/>
        <v>-99</v>
      </c>
      <c r="Y175" s="56">
        <f t="shared" si="23"/>
        <v>-99</v>
      </c>
      <c r="Z175" s="56">
        <f t="shared" si="24"/>
        <v>-99</v>
      </c>
      <c r="AA175" s="56">
        <f t="shared" si="25"/>
        <v>-99</v>
      </c>
      <c r="AB175" s="56">
        <f t="shared" si="26"/>
        <v>-99</v>
      </c>
      <c r="AC175" s="56">
        <f t="shared" si="27"/>
        <v>-99</v>
      </c>
      <c r="AE175" s="82">
        <f>IF(D175=1, 'adjustment factor'!$D$4, IF(D175=-9,-999,IF(D175="",-999,0)))</f>
        <v>-999</v>
      </c>
      <c r="AF175" s="82">
        <f>IF(F175=1, 'adjustment factor'!$D$5, IF(F175=-9,-999,IF(F175="",-999,0)))</f>
        <v>-999</v>
      </c>
      <c r="AG175" s="82">
        <f>IF(E175=1, 'adjustment factor'!$D$6, IF(E175=-9,-999,IF(E175="",-999,0)))</f>
        <v>-999</v>
      </c>
      <c r="AH175" s="82">
        <f>IF(K175&gt;=45,'adjustment factor'!$D$7,IF(K175=-9,-1200,IF(K175="",-1200,0)))</f>
        <v>-1200</v>
      </c>
      <c r="AI175" s="82">
        <f>IF(L175=1, 'adjustment factor'!$D$8, IF(L175=-9,-999,IF(L175="",-999,0)))</f>
        <v>-999</v>
      </c>
      <c r="AJ175" s="82">
        <f>IF(AND(M175&gt;=1,M175&lt;=4),'adjustment factor'!$D$9,IF(M175=-9,-999,IF(M175=98,-999,IF(M175=99,-999,IF(M175="",-999,0)))))</f>
        <v>-999</v>
      </c>
      <c r="AK175" s="82">
        <f>IF(H175=1, 'adjustment factor'!$D$10, IF(H175=-9,-999,IF(H175="",-999,0)))</f>
        <v>-999</v>
      </c>
      <c r="AL175" s="82">
        <f>IF(G175=1, 'adjustment factor'!$D$11, IF(G175=-9,-999,IF(G175="",-999,0)))</f>
        <v>-999</v>
      </c>
      <c r="AM175" s="82">
        <f>IF(I175=1, 'adjustment factor'!$D$12, IF(I175=-9,-999,IF(I175="",-999,0)))</f>
        <v>-999</v>
      </c>
      <c r="AN175" s="82">
        <f>IF(J175=1, 'adjustment factor'!$D$13, IF(J175=-9,-999,IF(J175="",-999,0)))</f>
        <v>-999</v>
      </c>
      <c r="AO175" s="82" t="str">
        <f t="shared" si="28"/>
        <v>-999</v>
      </c>
      <c r="AP175" s="82" t="str">
        <f t="shared" si="29"/>
        <v>MISSING</v>
      </c>
    </row>
    <row r="176" spans="2:42" s="3" customFormat="1">
      <c r="B176" s="170"/>
      <c r="C176" s="35">
        <v>172</v>
      </c>
      <c r="D176" s="161"/>
      <c r="E176" s="161"/>
      <c r="F176" s="161"/>
      <c r="G176" s="161"/>
      <c r="H176" s="161"/>
      <c r="I176" s="161"/>
      <c r="J176" s="161"/>
      <c r="K176" s="161"/>
      <c r="L176" s="161"/>
      <c r="M176" s="161"/>
      <c r="N176" s="171"/>
      <c r="O176" s="171"/>
      <c r="P176" s="171"/>
      <c r="Q176" s="171"/>
      <c r="R176" s="171"/>
      <c r="S176" s="171"/>
      <c r="T176" s="159" t="str">
        <f t="shared" si="20"/>
        <v>MISSING</v>
      </c>
      <c r="U176" s="159" t="str">
        <f t="shared" si="21"/>
        <v>MISSING</v>
      </c>
      <c r="X176" s="56">
        <f t="shared" si="22"/>
        <v>-99</v>
      </c>
      <c r="Y176" s="56">
        <f t="shared" si="23"/>
        <v>-99</v>
      </c>
      <c r="Z176" s="56">
        <f t="shared" si="24"/>
        <v>-99</v>
      </c>
      <c r="AA176" s="56">
        <f t="shared" si="25"/>
        <v>-99</v>
      </c>
      <c r="AB176" s="56">
        <f t="shared" si="26"/>
        <v>-99</v>
      </c>
      <c r="AC176" s="56">
        <f t="shared" si="27"/>
        <v>-99</v>
      </c>
      <c r="AE176" s="82">
        <f>IF(D176=1, 'adjustment factor'!$D$4, IF(D176=-9,-999,IF(D176="",-999,0)))</f>
        <v>-999</v>
      </c>
      <c r="AF176" s="82">
        <f>IF(F176=1, 'adjustment factor'!$D$5, IF(F176=-9,-999,IF(F176="",-999,0)))</f>
        <v>-999</v>
      </c>
      <c r="AG176" s="82">
        <f>IF(E176=1, 'adjustment factor'!$D$6, IF(E176=-9,-999,IF(E176="",-999,0)))</f>
        <v>-999</v>
      </c>
      <c r="AH176" s="82">
        <f>IF(K176&gt;=45,'adjustment factor'!$D$7,IF(K176=-9,-1200,IF(K176="",-1200,0)))</f>
        <v>-1200</v>
      </c>
      <c r="AI176" s="82">
        <f>IF(L176=1, 'adjustment factor'!$D$8, IF(L176=-9,-999,IF(L176="",-999,0)))</f>
        <v>-999</v>
      </c>
      <c r="AJ176" s="82">
        <f>IF(AND(M176&gt;=1,M176&lt;=4),'adjustment factor'!$D$9,IF(M176=-9,-999,IF(M176=98,-999,IF(M176=99,-999,IF(M176="",-999,0)))))</f>
        <v>-999</v>
      </c>
      <c r="AK176" s="82">
        <f>IF(H176=1, 'adjustment factor'!$D$10, IF(H176=-9,-999,IF(H176="",-999,0)))</f>
        <v>-999</v>
      </c>
      <c r="AL176" s="82">
        <f>IF(G176=1, 'adjustment factor'!$D$11, IF(G176=-9,-999,IF(G176="",-999,0)))</f>
        <v>-999</v>
      </c>
      <c r="AM176" s="82">
        <f>IF(I176=1, 'adjustment factor'!$D$12, IF(I176=-9,-999,IF(I176="",-999,0)))</f>
        <v>-999</v>
      </c>
      <c r="AN176" s="82">
        <f>IF(J176=1, 'adjustment factor'!$D$13, IF(J176=-9,-999,IF(J176="",-999,0)))</f>
        <v>-999</v>
      </c>
      <c r="AO176" s="82" t="str">
        <f t="shared" si="28"/>
        <v>-999</v>
      </c>
      <c r="AP176" s="82" t="str">
        <f t="shared" si="29"/>
        <v>MISSING</v>
      </c>
    </row>
    <row r="177" spans="2:42" s="3" customFormat="1">
      <c r="B177" s="170"/>
      <c r="C177" s="35">
        <v>173</v>
      </c>
      <c r="D177" s="161"/>
      <c r="E177" s="161"/>
      <c r="F177" s="161"/>
      <c r="G177" s="161"/>
      <c r="H177" s="161"/>
      <c r="I177" s="161"/>
      <c r="J177" s="161"/>
      <c r="K177" s="161"/>
      <c r="L177" s="161"/>
      <c r="M177" s="161"/>
      <c r="N177" s="171"/>
      <c r="O177" s="171"/>
      <c r="P177" s="171"/>
      <c r="Q177" s="171"/>
      <c r="R177" s="171"/>
      <c r="S177" s="171"/>
      <c r="T177" s="159" t="str">
        <f t="shared" si="20"/>
        <v>MISSING</v>
      </c>
      <c r="U177" s="159" t="str">
        <f t="shared" si="21"/>
        <v>MISSING</v>
      </c>
      <c r="X177" s="56">
        <f t="shared" si="22"/>
        <v>-99</v>
      </c>
      <c r="Y177" s="56">
        <f t="shared" si="23"/>
        <v>-99</v>
      </c>
      <c r="Z177" s="56">
        <f t="shared" si="24"/>
        <v>-99</v>
      </c>
      <c r="AA177" s="56">
        <f t="shared" si="25"/>
        <v>-99</v>
      </c>
      <c r="AB177" s="56">
        <f t="shared" si="26"/>
        <v>-99</v>
      </c>
      <c r="AC177" s="56">
        <f t="shared" si="27"/>
        <v>-99</v>
      </c>
      <c r="AE177" s="82">
        <f>IF(D177=1, 'adjustment factor'!$D$4, IF(D177=-9,-999,IF(D177="",-999,0)))</f>
        <v>-999</v>
      </c>
      <c r="AF177" s="82">
        <f>IF(F177=1, 'adjustment factor'!$D$5, IF(F177=-9,-999,IF(F177="",-999,0)))</f>
        <v>-999</v>
      </c>
      <c r="AG177" s="82">
        <f>IF(E177=1, 'adjustment factor'!$D$6, IF(E177=-9,-999,IF(E177="",-999,0)))</f>
        <v>-999</v>
      </c>
      <c r="AH177" s="82">
        <f>IF(K177&gt;=45,'adjustment factor'!$D$7,IF(K177=-9,-1200,IF(K177="",-1200,0)))</f>
        <v>-1200</v>
      </c>
      <c r="AI177" s="82">
        <f>IF(L177=1, 'adjustment factor'!$D$8, IF(L177=-9,-999,IF(L177="",-999,0)))</f>
        <v>-999</v>
      </c>
      <c r="AJ177" s="82">
        <f>IF(AND(M177&gt;=1,M177&lt;=4),'adjustment factor'!$D$9,IF(M177=-9,-999,IF(M177=98,-999,IF(M177=99,-999,IF(M177="",-999,0)))))</f>
        <v>-999</v>
      </c>
      <c r="AK177" s="82">
        <f>IF(H177=1, 'adjustment factor'!$D$10, IF(H177=-9,-999,IF(H177="",-999,0)))</f>
        <v>-999</v>
      </c>
      <c r="AL177" s="82">
        <f>IF(G177=1, 'adjustment factor'!$D$11, IF(G177=-9,-999,IF(G177="",-999,0)))</f>
        <v>-999</v>
      </c>
      <c r="AM177" s="82">
        <f>IF(I177=1, 'adjustment factor'!$D$12, IF(I177=-9,-999,IF(I177="",-999,0)))</f>
        <v>-999</v>
      </c>
      <c r="AN177" s="82">
        <f>IF(J177=1, 'adjustment factor'!$D$13, IF(J177=-9,-999,IF(J177="",-999,0)))</f>
        <v>-999</v>
      </c>
      <c r="AO177" s="82" t="str">
        <f t="shared" si="28"/>
        <v>-999</v>
      </c>
      <c r="AP177" s="82" t="str">
        <f t="shared" si="29"/>
        <v>MISSING</v>
      </c>
    </row>
    <row r="178" spans="2:42" s="3" customFormat="1">
      <c r="B178" s="170"/>
      <c r="C178" s="35">
        <v>174</v>
      </c>
      <c r="D178" s="161"/>
      <c r="E178" s="161"/>
      <c r="F178" s="161"/>
      <c r="G178" s="161"/>
      <c r="H178" s="161"/>
      <c r="I178" s="161"/>
      <c r="J178" s="161"/>
      <c r="K178" s="161"/>
      <c r="L178" s="161"/>
      <c r="M178" s="161"/>
      <c r="N178" s="171"/>
      <c r="O178" s="171"/>
      <c r="P178" s="171"/>
      <c r="Q178" s="171"/>
      <c r="R178" s="171"/>
      <c r="S178" s="171"/>
      <c r="T178" s="159" t="str">
        <f t="shared" si="20"/>
        <v>MISSING</v>
      </c>
      <c r="U178" s="159" t="str">
        <f t="shared" si="21"/>
        <v>MISSING</v>
      </c>
      <c r="X178" s="56">
        <f t="shared" si="22"/>
        <v>-99</v>
      </c>
      <c r="Y178" s="56">
        <f t="shared" si="23"/>
        <v>-99</v>
      </c>
      <c r="Z178" s="56">
        <f t="shared" si="24"/>
        <v>-99</v>
      </c>
      <c r="AA178" s="56">
        <f t="shared" si="25"/>
        <v>-99</v>
      </c>
      <c r="AB178" s="56">
        <f t="shared" si="26"/>
        <v>-99</v>
      </c>
      <c r="AC178" s="56">
        <f t="shared" si="27"/>
        <v>-99</v>
      </c>
      <c r="AE178" s="82">
        <f>IF(D178=1, 'adjustment factor'!$D$4, IF(D178=-9,-999,IF(D178="",-999,0)))</f>
        <v>-999</v>
      </c>
      <c r="AF178" s="82">
        <f>IF(F178=1, 'adjustment factor'!$D$5, IF(F178=-9,-999,IF(F178="",-999,0)))</f>
        <v>-999</v>
      </c>
      <c r="AG178" s="82">
        <f>IF(E178=1, 'adjustment factor'!$D$6, IF(E178=-9,-999,IF(E178="",-999,0)))</f>
        <v>-999</v>
      </c>
      <c r="AH178" s="82">
        <f>IF(K178&gt;=45,'adjustment factor'!$D$7,IF(K178=-9,-1200,IF(K178="",-1200,0)))</f>
        <v>-1200</v>
      </c>
      <c r="AI178" s="82">
        <f>IF(L178=1, 'adjustment factor'!$D$8, IF(L178=-9,-999,IF(L178="",-999,0)))</f>
        <v>-999</v>
      </c>
      <c r="AJ178" s="82">
        <f>IF(AND(M178&gt;=1,M178&lt;=4),'adjustment factor'!$D$9,IF(M178=-9,-999,IF(M178=98,-999,IF(M178=99,-999,IF(M178="",-999,0)))))</f>
        <v>-999</v>
      </c>
      <c r="AK178" s="82">
        <f>IF(H178=1, 'adjustment factor'!$D$10, IF(H178=-9,-999,IF(H178="",-999,0)))</f>
        <v>-999</v>
      </c>
      <c r="AL178" s="82">
        <f>IF(G178=1, 'adjustment factor'!$D$11, IF(G178=-9,-999,IF(G178="",-999,0)))</f>
        <v>-999</v>
      </c>
      <c r="AM178" s="82">
        <f>IF(I178=1, 'adjustment factor'!$D$12, IF(I178=-9,-999,IF(I178="",-999,0)))</f>
        <v>-999</v>
      </c>
      <c r="AN178" s="82">
        <f>IF(J178=1, 'adjustment factor'!$D$13, IF(J178=-9,-999,IF(J178="",-999,0)))</f>
        <v>-999</v>
      </c>
      <c r="AO178" s="82" t="str">
        <f t="shared" si="28"/>
        <v>-999</v>
      </c>
      <c r="AP178" s="82" t="str">
        <f t="shared" si="29"/>
        <v>MISSING</v>
      </c>
    </row>
    <row r="179" spans="2:42" s="3" customFormat="1">
      <c r="B179" s="170"/>
      <c r="C179" s="35">
        <v>175</v>
      </c>
      <c r="D179" s="161"/>
      <c r="E179" s="161"/>
      <c r="F179" s="161"/>
      <c r="G179" s="161"/>
      <c r="H179" s="161"/>
      <c r="I179" s="161"/>
      <c r="J179" s="161"/>
      <c r="K179" s="161"/>
      <c r="L179" s="161"/>
      <c r="M179" s="161"/>
      <c r="N179" s="171"/>
      <c r="O179" s="171"/>
      <c r="P179" s="171"/>
      <c r="Q179" s="171"/>
      <c r="R179" s="171"/>
      <c r="S179" s="171"/>
      <c r="T179" s="159" t="str">
        <f t="shared" si="20"/>
        <v>MISSING</v>
      </c>
      <c r="U179" s="159" t="str">
        <f t="shared" si="21"/>
        <v>MISSING</v>
      </c>
      <c r="X179" s="56">
        <f t="shared" si="22"/>
        <v>-99</v>
      </c>
      <c r="Y179" s="56">
        <f t="shared" si="23"/>
        <v>-99</v>
      </c>
      <c r="Z179" s="56">
        <f t="shared" si="24"/>
        <v>-99</v>
      </c>
      <c r="AA179" s="56">
        <f t="shared" si="25"/>
        <v>-99</v>
      </c>
      <c r="AB179" s="56">
        <f t="shared" si="26"/>
        <v>-99</v>
      </c>
      <c r="AC179" s="56">
        <f t="shared" si="27"/>
        <v>-99</v>
      </c>
      <c r="AE179" s="82">
        <f>IF(D179=1, 'adjustment factor'!$D$4, IF(D179=-9,-999,IF(D179="",-999,0)))</f>
        <v>-999</v>
      </c>
      <c r="AF179" s="82">
        <f>IF(F179=1, 'adjustment factor'!$D$5, IF(F179=-9,-999,IF(F179="",-999,0)))</f>
        <v>-999</v>
      </c>
      <c r="AG179" s="82">
        <f>IF(E179=1, 'adjustment factor'!$D$6, IF(E179=-9,-999,IF(E179="",-999,0)))</f>
        <v>-999</v>
      </c>
      <c r="AH179" s="82">
        <f>IF(K179&gt;=45,'adjustment factor'!$D$7,IF(K179=-9,-1200,IF(K179="",-1200,0)))</f>
        <v>-1200</v>
      </c>
      <c r="AI179" s="82">
        <f>IF(L179=1, 'adjustment factor'!$D$8, IF(L179=-9,-999,IF(L179="",-999,0)))</f>
        <v>-999</v>
      </c>
      <c r="AJ179" s="82">
        <f>IF(AND(M179&gt;=1,M179&lt;=4),'adjustment factor'!$D$9,IF(M179=-9,-999,IF(M179=98,-999,IF(M179=99,-999,IF(M179="",-999,0)))))</f>
        <v>-999</v>
      </c>
      <c r="AK179" s="82">
        <f>IF(H179=1, 'adjustment factor'!$D$10, IF(H179=-9,-999,IF(H179="",-999,0)))</f>
        <v>-999</v>
      </c>
      <c r="AL179" s="82">
        <f>IF(G179=1, 'adjustment factor'!$D$11, IF(G179=-9,-999,IF(G179="",-999,0)))</f>
        <v>-999</v>
      </c>
      <c r="AM179" s="82">
        <f>IF(I179=1, 'adjustment factor'!$D$12, IF(I179=-9,-999,IF(I179="",-999,0)))</f>
        <v>-999</v>
      </c>
      <c r="AN179" s="82">
        <f>IF(J179=1, 'adjustment factor'!$D$13, IF(J179=-9,-999,IF(J179="",-999,0)))</f>
        <v>-999</v>
      </c>
      <c r="AO179" s="82" t="str">
        <f t="shared" si="28"/>
        <v>-999</v>
      </c>
      <c r="AP179" s="82" t="str">
        <f t="shared" si="29"/>
        <v>MISSING</v>
      </c>
    </row>
    <row r="180" spans="2:42" s="3" customFormat="1">
      <c r="B180" s="170"/>
      <c r="C180" s="35">
        <v>176</v>
      </c>
      <c r="D180" s="161"/>
      <c r="E180" s="161"/>
      <c r="F180" s="161"/>
      <c r="G180" s="161"/>
      <c r="H180" s="161"/>
      <c r="I180" s="161"/>
      <c r="J180" s="161"/>
      <c r="K180" s="161"/>
      <c r="L180" s="161"/>
      <c r="M180" s="161"/>
      <c r="N180" s="171"/>
      <c r="O180" s="171"/>
      <c r="P180" s="171"/>
      <c r="Q180" s="171"/>
      <c r="R180" s="171"/>
      <c r="S180" s="171"/>
      <c r="T180" s="159" t="str">
        <f t="shared" si="20"/>
        <v>MISSING</v>
      </c>
      <c r="U180" s="159" t="str">
        <f t="shared" si="21"/>
        <v>MISSING</v>
      </c>
      <c r="X180" s="56">
        <f t="shared" si="22"/>
        <v>-99</v>
      </c>
      <c r="Y180" s="56">
        <f t="shared" si="23"/>
        <v>-99</v>
      </c>
      <c r="Z180" s="56">
        <f t="shared" si="24"/>
        <v>-99</v>
      </c>
      <c r="AA180" s="56">
        <f t="shared" si="25"/>
        <v>-99</v>
      </c>
      <c r="AB180" s="56">
        <f t="shared" si="26"/>
        <v>-99</v>
      </c>
      <c r="AC180" s="56">
        <f t="shared" si="27"/>
        <v>-99</v>
      </c>
      <c r="AE180" s="82">
        <f>IF(D180=1, 'adjustment factor'!$D$4, IF(D180=-9,-999,IF(D180="",-999,0)))</f>
        <v>-999</v>
      </c>
      <c r="AF180" s="82">
        <f>IF(F180=1, 'adjustment factor'!$D$5, IF(F180=-9,-999,IF(F180="",-999,0)))</f>
        <v>-999</v>
      </c>
      <c r="AG180" s="82">
        <f>IF(E180=1, 'adjustment factor'!$D$6, IF(E180=-9,-999,IF(E180="",-999,0)))</f>
        <v>-999</v>
      </c>
      <c r="AH180" s="82">
        <f>IF(K180&gt;=45,'adjustment factor'!$D$7,IF(K180=-9,-1200,IF(K180="",-1200,0)))</f>
        <v>-1200</v>
      </c>
      <c r="AI180" s="82">
        <f>IF(L180=1, 'adjustment factor'!$D$8, IF(L180=-9,-999,IF(L180="",-999,0)))</f>
        <v>-999</v>
      </c>
      <c r="AJ180" s="82">
        <f>IF(AND(M180&gt;=1,M180&lt;=4),'adjustment factor'!$D$9,IF(M180=-9,-999,IF(M180=98,-999,IF(M180=99,-999,IF(M180="",-999,0)))))</f>
        <v>-999</v>
      </c>
      <c r="AK180" s="82">
        <f>IF(H180=1, 'adjustment factor'!$D$10, IF(H180=-9,-999,IF(H180="",-999,0)))</f>
        <v>-999</v>
      </c>
      <c r="AL180" s="82">
        <f>IF(G180=1, 'adjustment factor'!$D$11, IF(G180=-9,-999,IF(G180="",-999,0)))</f>
        <v>-999</v>
      </c>
      <c r="AM180" s="82">
        <f>IF(I180=1, 'adjustment factor'!$D$12, IF(I180=-9,-999,IF(I180="",-999,0)))</f>
        <v>-999</v>
      </c>
      <c r="AN180" s="82">
        <f>IF(J180=1, 'adjustment factor'!$D$13, IF(J180=-9,-999,IF(J180="",-999,0)))</f>
        <v>-999</v>
      </c>
      <c r="AO180" s="82" t="str">
        <f t="shared" si="28"/>
        <v>-999</v>
      </c>
      <c r="AP180" s="82" t="str">
        <f t="shared" si="29"/>
        <v>MISSING</v>
      </c>
    </row>
    <row r="181" spans="2:42" s="3" customFormat="1">
      <c r="B181" s="170"/>
      <c r="C181" s="35">
        <v>177</v>
      </c>
      <c r="D181" s="161"/>
      <c r="E181" s="161"/>
      <c r="F181" s="161"/>
      <c r="G181" s="161"/>
      <c r="H181" s="161"/>
      <c r="I181" s="161"/>
      <c r="J181" s="161"/>
      <c r="K181" s="161"/>
      <c r="L181" s="161"/>
      <c r="M181" s="161"/>
      <c r="N181" s="171"/>
      <c r="O181" s="171"/>
      <c r="P181" s="171"/>
      <c r="Q181" s="171"/>
      <c r="R181" s="171"/>
      <c r="S181" s="171"/>
      <c r="T181" s="159" t="str">
        <f t="shared" si="20"/>
        <v>MISSING</v>
      </c>
      <c r="U181" s="159" t="str">
        <f t="shared" si="21"/>
        <v>MISSING</v>
      </c>
      <c r="X181" s="56">
        <f t="shared" si="22"/>
        <v>-99</v>
      </c>
      <c r="Y181" s="56">
        <f t="shared" si="23"/>
        <v>-99</v>
      </c>
      <c r="Z181" s="56">
        <f t="shared" si="24"/>
        <v>-99</v>
      </c>
      <c r="AA181" s="56">
        <f t="shared" si="25"/>
        <v>-99</v>
      </c>
      <c r="AB181" s="56">
        <f t="shared" si="26"/>
        <v>-99</v>
      </c>
      <c r="AC181" s="56">
        <f t="shared" si="27"/>
        <v>-99</v>
      </c>
      <c r="AE181" s="82">
        <f>IF(D181=1, 'adjustment factor'!$D$4, IF(D181=-9,-999,IF(D181="",-999,0)))</f>
        <v>-999</v>
      </c>
      <c r="AF181" s="82">
        <f>IF(F181=1, 'adjustment factor'!$D$5, IF(F181=-9,-999,IF(F181="",-999,0)))</f>
        <v>-999</v>
      </c>
      <c r="AG181" s="82">
        <f>IF(E181=1, 'adjustment factor'!$D$6, IF(E181=-9,-999,IF(E181="",-999,0)))</f>
        <v>-999</v>
      </c>
      <c r="AH181" s="82">
        <f>IF(K181&gt;=45,'adjustment factor'!$D$7,IF(K181=-9,-1200,IF(K181="",-1200,0)))</f>
        <v>-1200</v>
      </c>
      <c r="AI181" s="82">
        <f>IF(L181=1, 'adjustment factor'!$D$8, IF(L181=-9,-999,IF(L181="",-999,0)))</f>
        <v>-999</v>
      </c>
      <c r="AJ181" s="82">
        <f>IF(AND(M181&gt;=1,M181&lt;=4),'adjustment factor'!$D$9,IF(M181=-9,-999,IF(M181=98,-999,IF(M181=99,-999,IF(M181="",-999,0)))))</f>
        <v>-999</v>
      </c>
      <c r="AK181" s="82">
        <f>IF(H181=1, 'adjustment factor'!$D$10, IF(H181=-9,-999,IF(H181="",-999,0)))</f>
        <v>-999</v>
      </c>
      <c r="AL181" s="82">
        <f>IF(G181=1, 'adjustment factor'!$D$11, IF(G181=-9,-999,IF(G181="",-999,0)))</f>
        <v>-999</v>
      </c>
      <c r="AM181" s="82">
        <f>IF(I181=1, 'adjustment factor'!$D$12, IF(I181=-9,-999,IF(I181="",-999,0)))</f>
        <v>-999</v>
      </c>
      <c r="AN181" s="82">
        <f>IF(J181=1, 'adjustment factor'!$D$13, IF(J181=-9,-999,IF(J181="",-999,0)))</f>
        <v>-999</v>
      </c>
      <c r="AO181" s="82" t="str">
        <f t="shared" si="28"/>
        <v>-999</v>
      </c>
      <c r="AP181" s="82" t="str">
        <f t="shared" si="29"/>
        <v>MISSING</v>
      </c>
    </row>
    <row r="182" spans="2:42" s="3" customFormat="1">
      <c r="B182" s="170"/>
      <c r="C182" s="35">
        <v>178</v>
      </c>
      <c r="D182" s="161"/>
      <c r="E182" s="161"/>
      <c r="F182" s="161"/>
      <c r="G182" s="161"/>
      <c r="H182" s="161"/>
      <c r="I182" s="161"/>
      <c r="J182" s="161"/>
      <c r="K182" s="161"/>
      <c r="L182" s="161"/>
      <c r="M182" s="161"/>
      <c r="N182" s="171"/>
      <c r="O182" s="171"/>
      <c r="P182" s="171"/>
      <c r="Q182" s="171"/>
      <c r="R182" s="171"/>
      <c r="S182" s="171"/>
      <c r="T182" s="159" t="str">
        <f t="shared" si="20"/>
        <v>MISSING</v>
      </c>
      <c r="U182" s="159" t="str">
        <f t="shared" si="21"/>
        <v>MISSING</v>
      </c>
      <c r="X182" s="56">
        <f t="shared" si="22"/>
        <v>-99</v>
      </c>
      <c r="Y182" s="56">
        <f t="shared" si="23"/>
        <v>-99</v>
      </c>
      <c r="Z182" s="56">
        <f t="shared" si="24"/>
        <v>-99</v>
      </c>
      <c r="AA182" s="56">
        <f t="shared" si="25"/>
        <v>-99</v>
      </c>
      <c r="AB182" s="56">
        <f t="shared" si="26"/>
        <v>-99</v>
      </c>
      <c r="AC182" s="56">
        <f t="shared" si="27"/>
        <v>-99</v>
      </c>
      <c r="AE182" s="82">
        <f>IF(D182=1, 'adjustment factor'!$D$4, IF(D182=-9,-999,IF(D182="",-999,0)))</f>
        <v>-999</v>
      </c>
      <c r="AF182" s="82">
        <f>IF(F182=1, 'adjustment factor'!$D$5, IF(F182=-9,-999,IF(F182="",-999,0)))</f>
        <v>-999</v>
      </c>
      <c r="AG182" s="82">
        <f>IF(E182=1, 'adjustment factor'!$D$6, IF(E182=-9,-999,IF(E182="",-999,0)))</f>
        <v>-999</v>
      </c>
      <c r="AH182" s="82">
        <f>IF(K182&gt;=45,'adjustment factor'!$D$7,IF(K182=-9,-1200,IF(K182="",-1200,0)))</f>
        <v>-1200</v>
      </c>
      <c r="AI182" s="82">
        <f>IF(L182=1, 'adjustment factor'!$D$8, IF(L182=-9,-999,IF(L182="",-999,0)))</f>
        <v>-999</v>
      </c>
      <c r="AJ182" s="82">
        <f>IF(AND(M182&gt;=1,M182&lt;=4),'adjustment factor'!$D$9,IF(M182=-9,-999,IF(M182=98,-999,IF(M182=99,-999,IF(M182="",-999,0)))))</f>
        <v>-999</v>
      </c>
      <c r="AK182" s="82">
        <f>IF(H182=1, 'adjustment factor'!$D$10, IF(H182=-9,-999,IF(H182="",-999,0)))</f>
        <v>-999</v>
      </c>
      <c r="AL182" s="82">
        <f>IF(G182=1, 'adjustment factor'!$D$11, IF(G182=-9,-999,IF(G182="",-999,0)))</f>
        <v>-999</v>
      </c>
      <c r="AM182" s="82">
        <f>IF(I182=1, 'adjustment factor'!$D$12, IF(I182=-9,-999,IF(I182="",-999,0)))</f>
        <v>-999</v>
      </c>
      <c r="AN182" s="82">
        <f>IF(J182=1, 'adjustment factor'!$D$13, IF(J182=-9,-999,IF(J182="",-999,0)))</f>
        <v>-999</v>
      </c>
      <c r="AO182" s="82" t="str">
        <f t="shared" si="28"/>
        <v>-999</v>
      </c>
      <c r="AP182" s="82" t="str">
        <f t="shared" si="29"/>
        <v>MISSING</v>
      </c>
    </row>
    <row r="183" spans="2:42" s="3" customFormat="1">
      <c r="B183" s="170"/>
      <c r="C183" s="35">
        <v>179</v>
      </c>
      <c r="D183" s="161"/>
      <c r="E183" s="161"/>
      <c r="F183" s="161"/>
      <c r="G183" s="161"/>
      <c r="H183" s="161"/>
      <c r="I183" s="161"/>
      <c r="J183" s="161"/>
      <c r="K183" s="161"/>
      <c r="L183" s="161"/>
      <c r="M183" s="161"/>
      <c r="N183" s="171"/>
      <c r="O183" s="171"/>
      <c r="P183" s="171"/>
      <c r="Q183" s="171"/>
      <c r="R183" s="171"/>
      <c r="S183" s="171"/>
      <c r="T183" s="159" t="str">
        <f t="shared" si="20"/>
        <v>MISSING</v>
      </c>
      <c r="U183" s="159" t="str">
        <f t="shared" si="21"/>
        <v>MISSING</v>
      </c>
      <c r="X183" s="56">
        <f t="shared" si="22"/>
        <v>-99</v>
      </c>
      <c r="Y183" s="56">
        <f t="shared" si="23"/>
        <v>-99</v>
      </c>
      <c r="Z183" s="56">
        <f t="shared" si="24"/>
        <v>-99</v>
      </c>
      <c r="AA183" s="56">
        <f t="shared" si="25"/>
        <v>-99</v>
      </c>
      <c r="AB183" s="56">
        <f t="shared" si="26"/>
        <v>-99</v>
      </c>
      <c r="AC183" s="56">
        <f t="shared" si="27"/>
        <v>-99</v>
      </c>
      <c r="AE183" s="82">
        <f>IF(D183=1, 'adjustment factor'!$D$4, IF(D183=-9,-999,IF(D183="",-999,0)))</f>
        <v>-999</v>
      </c>
      <c r="AF183" s="82">
        <f>IF(F183=1, 'adjustment factor'!$D$5, IF(F183=-9,-999,IF(F183="",-999,0)))</f>
        <v>-999</v>
      </c>
      <c r="AG183" s="82">
        <f>IF(E183=1, 'adjustment factor'!$D$6, IF(E183=-9,-999,IF(E183="",-999,0)))</f>
        <v>-999</v>
      </c>
      <c r="AH183" s="82">
        <f>IF(K183&gt;=45,'adjustment factor'!$D$7,IF(K183=-9,-1200,IF(K183="",-1200,0)))</f>
        <v>-1200</v>
      </c>
      <c r="AI183" s="82">
        <f>IF(L183=1, 'adjustment factor'!$D$8, IF(L183=-9,-999,IF(L183="",-999,0)))</f>
        <v>-999</v>
      </c>
      <c r="AJ183" s="82">
        <f>IF(AND(M183&gt;=1,M183&lt;=4),'adjustment factor'!$D$9,IF(M183=-9,-999,IF(M183=98,-999,IF(M183=99,-999,IF(M183="",-999,0)))))</f>
        <v>-999</v>
      </c>
      <c r="AK183" s="82">
        <f>IF(H183=1, 'adjustment factor'!$D$10, IF(H183=-9,-999,IF(H183="",-999,0)))</f>
        <v>-999</v>
      </c>
      <c r="AL183" s="82">
        <f>IF(G183=1, 'adjustment factor'!$D$11, IF(G183=-9,-999,IF(G183="",-999,0)))</f>
        <v>-999</v>
      </c>
      <c r="AM183" s="82">
        <f>IF(I183=1, 'adjustment factor'!$D$12, IF(I183=-9,-999,IF(I183="",-999,0)))</f>
        <v>-999</v>
      </c>
      <c r="AN183" s="82">
        <f>IF(J183=1, 'adjustment factor'!$D$13, IF(J183=-9,-999,IF(J183="",-999,0)))</f>
        <v>-999</v>
      </c>
      <c r="AO183" s="82" t="str">
        <f t="shared" si="28"/>
        <v>-999</v>
      </c>
      <c r="AP183" s="82" t="str">
        <f t="shared" si="29"/>
        <v>MISSING</v>
      </c>
    </row>
    <row r="184" spans="2:42" s="3" customFormat="1">
      <c r="B184" s="170"/>
      <c r="C184" s="35">
        <v>180</v>
      </c>
      <c r="D184" s="161"/>
      <c r="E184" s="161"/>
      <c r="F184" s="161"/>
      <c r="G184" s="161"/>
      <c r="H184" s="161"/>
      <c r="I184" s="161"/>
      <c r="J184" s="161"/>
      <c r="K184" s="161"/>
      <c r="L184" s="161"/>
      <c r="M184" s="161"/>
      <c r="N184" s="171"/>
      <c r="O184" s="171"/>
      <c r="P184" s="171"/>
      <c r="Q184" s="171"/>
      <c r="R184" s="171"/>
      <c r="S184" s="171"/>
      <c r="T184" s="159" t="str">
        <f t="shared" si="20"/>
        <v>MISSING</v>
      </c>
      <c r="U184" s="159" t="str">
        <f t="shared" si="21"/>
        <v>MISSING</v>
      </c>
      <c r="X184" s="56">
        <f t="shared" si="22"/>
        <v>-99</v>
      </c>
      <c r="Y184" s="56">
        <f t="shared" si="23"/>
        <v>-99</v>
      </c>
      <c r="Z184" s="56">
        <f t="shared" si="24"/>
        <v>-99</v>
      </c>
      <c r="AA184" s="56">
        <f t="shared" si="25"/>
        <v>-99</v>
      </c>
      <c r="AB184" s="56">
        <f t="shared" si="26"/>
        <v>-99</v>
      </c>
      <c r="AC184" s="56">
        <f t="shared" si="27"/>
        <v>-99</v>
      </c>
      <c r="AE184" s="82">
        <f>IF(D184=1, 'adjustment factor'!$D$4, IF(D184=-9,-999,IF(D184="",-999,0)))</f>
        <v>-999</v>
      </c>
      <c r="AF184" s="82">
        <f>IF(F184=1, 'adjustment factor'!$D$5, IF(F184=-9,-999,IF(F184="",-999,0)))</f>
        <v>-999</v>
      </c>
      <c r="AG184" s="82">
        <f>IF(E184=1, 'adjustment factor'!$D$6, IF(E184=-9,-999,IF(E184="",-999,0)))</f>
        <v>-999</v>
      </c>
      <c r="AH184" s="82">
        <f>IF(K184&gt;=45,'adjustment factor'!$D$7,IF(K184=-9,-1200,IF(K184="",-1200,0)))</f>
        <v>-1200</v>
      </c>
      <c r="AI184" s="82">
        <f>IF(L184=1, 'adjustment factor'!$D$8, IF(L184=-9,-999,IF(L184="",-999,0)))</f>
        <v>-999</v>
      </c>
      <c r="AJ184" s="82">
        <f>IF(AND(M184&gt;=1,M184&lt;=4),'adjustment factor'!$D$9,IF(M184=-9,-999,IF(M184=98,-999,IF(M184=99,-999,IF(M184="",-999,0)))))</f>
        <v>-999</v>
      </c>
      <c r="AK184" s="82">
        <f>IF(H184=1, 'adjustment factor'!$D$10, IF(H184=-9,-999,IF(H184="",-999,0)))</f>
        <v>-999</v>
      </c>
      <c r="AL184" s="82">
        <f>IF(G184=1, 'adjustment factor'!$D$11, IF(G184=-9,-999,IF(G184="",-999,0)))</f>
        <v>-999</v>
      </c>
      <c r="AM184" s="82">
        <f>IF(I184=1, 'adjustment factor'!$D$12, IF(I184=-9,-999,IF(I184="",-999,0)))</f>
        <v>-999</v>
      </c>
      <c r="AN184" s="82">
        <f>IF(J184=1, 'adjustment factor'!$D$13, IF(J184=-9,-999,IF(J184="",-999,0)))</f>
        <v>-999</v>
      </c>
      <c r="AO184" s="82" t="str">
        <f t="shared" si="28"/>
        <v>-999</v>
      </c>
      <c r="AP184" s="82" t="str">
        <f t="shared" si="29"/>
        <v>MISSING</v>
      </c>
    </row>
    <row r="185" spans="2:42" s="3" customFormat="1">
      <c r="B185" s="170"/>
      <c r="C185" s="35">
        <v>181</v>
      </c>
      <c r="D185" s="161"/>
      <c r="E185" s="161"/>
      <c r="F185" s="161"/>
      <c r="G185" s="161"/>
      <c r="H185" s="161"/>
      <c r="I185" s="161"/>
      <c r="J185" s="161"/>
      <c r="K185" s="161"/>
      <c r="L185" s="161"/>
      <c r="M185" s="161"/>
      <c r="N185" s="171"/>
      <c r="O185" s="171"/>
      <c r="P185" s="171"/>
      <c r="Q185" s="171"/>
      <c r="R185" s="171"/>
      <c r="S185" s="171"/>
      <c r="T185" s="159" t="str">
        <f t="shared" si="20"/>
        <v>MISSING</v>
      </c>
      <c r="U185" s="159" t="str">
        <f t="shared" si="21"/>
        <v>MISSING</v>
      </c>
      <c r="X185" s="56">
        <f t="shared" si="22"/>
        <v>-99</v>
      </c>
      <c r="Y185" s="56">
        <f t="shared" si="23"/>
        <v>-99</v>
      </c>
      <c r="Z185" s="56">
        <f t="shared" si="24"/>
        <v>-99</v>
      </c>
      <c r="AA185" s="56">
        <f t="shared" si="25"/>
        <v>-99</v>
      </c>
      <c r="AB185" s="56">
        <f t="shared" si="26"/>
        <v>-99</v>
      </c>
      <c r="AC185" s="56">
        <f t="shared" si="27"/>
        <v>-99</v>
      </c>
      <c r="AE185" s="82">
        <f>IF(D185=1, 'adjustment factor'!$D$4, IF(D185=-9,-999,IF(D185="",-999,0)))</f>
        <v>-999</v>
      </c>
      <c r="AF185" s="82">
        <f>IF(F185=1, 'adjustment factor'!$D$5, IF(F185=-9,-999,IF(F185="",-999,0)))</f>
        <v>-999</v>
      </c>
      <c r="AG185" s="82">
        <f>IF(E185=1, 'adjustment factor'!$D$6, IF(E185=-9,-999,IF(E185="",-999,0)))</f>
        <v>-999</v>
      </c>
      <c r="AH185" s="82">
        <f>IF(K185&gt;=45,'adjustment factor'!$D$7,IF(K185=-9,-1200,IF(K185="",-1200,0)))</f>
        <v>-1200</v>
      </c>
      <c r="AI185" s="82">
        <f>IF(L185=1, 'adjustment factor'!$D$8, IF(L185=-9,-999,IF(L185="",-999,0)))</f>
        <v>-999</v>
      </c>
      <c r="AJ185" s="82">
        <f>IF(AND(M185&gt;=1,M185&lt;=4),'adjustment factor'!$D$9,IF(M185=-9,-999,IF(M185=98,-999,IF(M185=99,-999,IF(M185="",-999,0)))))</f>
        <v>-999</v>
      </c>
      <c r="AK185" s="82">
        <f>IF(H185=1, 'adjustment factor'!$D$10, IF(H185=-9,-999,IF(H185="",-999,0)))</f>
        <v>-999</v>
      </c>
      <c r="AL185" s="82">
        <f>IF(G185=1, 'adjustment factor'!$D$11, IF(G185=-9,-999,IF(G185="",-999,0)))</f>
        <v>-999</v>
      </c>
      <c r="AM185" s="82">
        <f>IF(I185=1, 'adjustment factor'!$D$12, IF(I185=-9,-999,IF(I185="",-999,0)))</f>
        <v>-999</v>
      </c>
      <c r="AN185" s="82">
        <f>IF(J185=1, 'adjustment factor'!$D$13, IF(J185=-9,-999,IF(J185="",-999,0)))</f>
        <v>-999</v>
      </c>
      <c r="AO185" s="82" t="str">
        <f t="shared" si="28"/>
        <v>-999</v>
      </c>
      <c r="AP185" s="82" t="str">
        <f t="shared" si="29"/>
        <v>MISSING</v>
      </c>
    </row>
    <row r="186" spans="2:42" s="3" customFormat="1">
      <c r="B186" s="170"/>
      <c r="C186" s="35">
        <v>182</v>
      </c>
      <c r="D186" s="161"/>
      <c r="E186" s="161"/>
      <c r="F186" s="161"/>
      <c r="G186" s="161"/>
      <c r="H186" s="161"/>
      <c r="I186" s="161"/>
      <c r="J186" s="161"/>
      <c r="K186" s="161"/>
      <c r="L186" s="161"/>
      <c r="M186" s="161"/>
      <c r="N186" s="171"/>
      <c r="O186" s="171"/>
      <c r="P186" s="171"/>
      <c r="Q186" s="171"/>
      <c r="R186" s="171"/>
      <c r="S186" s="171"/>
      <c r="T186" s="159" t="str">
        <f t="shared" si="20"/>
        <v>MISSING</v>
      </c>
      <c r="U186" s="159" t="str">
        <f t="shared" si="21"/>
        <v>MISSING</v>
      </c>
      <c r="X186" s="56">
        <f t="shared" si="22"/>
        <v>-99</v>
      </c>
      <c r="Y186" s="56">
        <f t="shared" si="23"/>
        <v>-99</v>
      </c>
      <c r="Z186" s="56">
        <f t="shared" si="24"/>
        <v>-99</v>
      </c>
      <c r="AA186" s="56">
        <f t="shared" si="25"/>
        <v>-99</v>
      </c>
      <c r="AB186" s="56">
        <f t="shared" si="26"/>
        <v>-99</v>
      </c>
      <c r="AC186" s="56">
        <f t="shared" si="27"/>
        <v>-99</v>
      </c>
      <c r="AE186" s="82">
        <f>IF(D186=1, 'adjustment factor'!$D$4, IF(D186=-9,-999,IF(D186="",-999,0)))</f>
        <v>-999</v>
      </c>
      <c r="AF186" s="82">
        <f>IF(F186=1, 'adjustment factor'!$D$5, IF(F186=-9,-999,IF(F186="",-999,0)))</f>
        <v>-999</v>
      </c>
      <c r="AG186" s="82">
        <f>IF(E186=1, 'adjustment factor'!$D$6, IF(E186=-9,-999,IF(E186="",-999,0)))</f>
        <v>-999</v>
      </c>
      <c r="AH186" s="82">
        <f>IF(K186&gt;=45,'adjustment factor'!$D$7,IF(K186=-9,-1200,IF(K186="",-1200,0)))</f>
        <v>-1200</v>
      </c>
      <c r="AI186" s="82">
        <f>IF(L186=1, 'adjustment factor'!$D$8, IF(L186=-9,-999,IF(L186="",-999,0)))</f>
        <v>-999</v>
      </c>
      <c r="AJ186" s="82">
        <f>IF(AND(M186&gt;=1,M186&lt;=4),'adjustment factor'!$D$9,IF(M186=-9,-999,IF(M186=98,-999,IF(M186=99,-999,IF(M186="",-999,0)))))</f>
        <v>-999</v>
      </c>
      <c r="AK186" s="82">
        <f>IF(H186=1, 'adjustment factor'!$D$10, IF(H186=-9,-999,IF(H186="",-999,0)))</f>
        <v>-999</v>
      </c>
      <c r="AL186" s="82">
        <f>IF(G186=1, 'adjustment factor'!$D$11, IF(G186=-9,-999,IF(G186="",-999,0)))</f>
        <v>-999</v>
      </c>
      <c r="AM186" s="82">
        <f>IF(I186=1, 'adjustment factor'!$D$12, IF(I186=-9,-999,IF(I186="",-999,0)))</f>
        <v>-999</v>
      </c>
      <c r="AN186" s="82">
        <f>IF(J186=1, 'adjustment factor'!$D$13, IF(J186=-9,-999,IF(J186="",-999,0)))</f>
        <v>-999</v>
      </c>
      <c r="AO186" s="82" t="str">
        <f t="shared" si="28"/>
        <v>-999</v>
      </c>
      <c r="AP186" s="82" t="str">
        <f t="shared" si="29"/>
        <v>MISSING</v>
      </c>
    </row>
    <row r="187" spans="2:42" s="3" customFormat="1">
      <c r="B187" s="170"/>
      <c r="C187" s="35">
        <v>183</v>
      </c>
      <c r="D187" s="161"/>
      <c r="E187" s="161"/>
      <c r="F187" s="161"/>
      <c r="G187" s="161"/>
      <c r="H187" s="161"/>
      <c r="I187" s="161"/>
      <c r="J187" s="161"/>
      <c r="K187" s="161"/>
      <c r="L187" s="161"/>
      <c r="M187" s="161"/>
      <c r="N187" s="171"/>
      <c r="O187" s="171"/>
      <c r="P187" s="171"/>
      <c r="Q187" s="171"/>
      <c r="R187" s="171"/>
      <c r="S187" s="171"/>
      <c r="T187" s="159" t="str">
        <f t="shared" si="20"/>
        <v>MISSING</v>
      </c>
      <c r="U187" s="159" t="str">
        <f t="shared" si="21"/>
        <v>MISSING</v>
      </c>
      <c r="X187" s="56">
        <f t="shared" si="22"/>
        <v>-99</v>
      </c>
      <c r="Y187" s="56">
        <f t="shared" si="23"/>
        <v>-99</v>
      </c>
      <c r="Z187" s="56">
        <f t="shared" si="24"/>
        <v>-99</v>
      </c>
      <c r="AA187" s="56">
        <f t="shared" si="25"/>
        <v>-99</v>
      </c>
      <c r="AB187" s="56">
        <f t="shared" si="26"/>
        <v>-99</v>
      </c>
      <c r="AC187" s="56">
        <f t="shared" si="27"/>
        <v>-99</v>
      </c>
      <c r="AE187" s="82">
        <f>IF(D187=1, 'adjustment factor'!$D$4, IF(D187=-9,-999,IF(D187="",-999,0)))</f>
        <v>-999</v>
      </c>
      <c r="AF187" s="82">
        <f>IF(F187=1, 'adjustment factor'!$D$5, IF(F187=-9,-999,IF(F187="",-999,0)))</f>
        <v>-999</v>
      </c>
      <c r="AG187" s="82">
        <f>IF(E187=1, 'adjustment factor'!$D$6, IF(E187=-9,-999,IF(E187="",-999,0)))</f>
        <v>-999</v>
      </c>
      <c r="AH187" s="82">
        <f>IF(K187&gt;=45,'adjustment factor'!$D$7,IF(K187=-9,-1200,IF(K187="",-1200,0)))</f>
        <v>-1200</v>
      </c>
      <c r="AI187" s="82">
        <f>IF(L187=1, 'adjustment factor'!$D$8, IF(L187=-9,-999,IF(L187="",-999,0)))</f>
        <v>-999</v>
      </c>
      <c r="AJ187" s="82">
        <f>IF(AND(M187&gt;=1,M187&lt;=4),'adjustment factor'!$D$9,IF(M187=-9,-999,IF(M187=98,-999,IF(M187=99,-999,IF(M187="",-999,0)))))</f>
        <v>-999</v>
      </c>
      <c r="AK187" s="82">
        <f>IF(H187=1, 'adjustment factor'!$D$10, IF(H187=-9,-999,IF(H187="",-999,0)))</f>
        <v>-999</v>
      </c>
      <c r="AL187" s="82">
        <f>IF(G187=1, 'adjustment factor'!$D$11, IF(G187=-9,-999,IF(G187="",-999,0)))</f>
        <v>-999</v>
      </c>
      <c r="AM187" s="82">
        <f>IF(I187=1, 'adjustment factor'!$D$12, IF(I187=-9,-999,IF(I187="",-999,0)))</f>
        <v>-999</v>
      </c>
      <c r="AN187" s="82">
        <f>IF(J187=1, 'adjustment factor'!$D$13, IF(J187=-9,-999,IF(J187="",-999,0)))</f>
        <v>-999</v>
      </c>
      <c r="AO187" s="82" t="str">
        <f t="shared" si="28"/>
        <v>-999</v>
      </c>
      <c r="AP187" s="82" t="str">
        <f t="shared" si="29"/>
        <v>MISSING</v>
      </c>
    </row>
    <row r="188" spans="2:42" s="3" customFormat="1">
      <c r="B188" s="170"/>
      <c r="C188" s="35">
        <v>184</v>
      </c>
      <c r="D188" s="161"/>
      <c r="E188" s="161"/>
      <c r="F188" s="161"/>
      <c r="G188" s="161"/>
      <c r="H188" s="161"/>
      <c r="I188" s="161"/>
      <c r="J188" s="161"/>
      <c r="K188" s="161"/>
      <c r="L188" s="161"/>
      <c r="M188" s="161"/>
      <c r="N188" s="171"/>
      <c r="O188" s="171"/>
      <c r="P188" s="171"/>
      <c r="Q188" s="171"/>
      <c r="R188" s="171"/>
      <c r="S188" s="171"/>
      <c r="T188" s="159" t="str">
        <f t="shared" si="20"/>
        <v>MISSING</v>
      </c>
      <c r="U188" s="159" t="str">
        <f t="shared" si="21"/>
        <v>MISSING</v>
      </c>
      <c r="X188" s="56">
        <f t="shared" si="22"/>
        <v>-99</v>
      </c>
      <c r="Y188" s="56">
        <f t="shared" si="23"/>
        <v>-99</v>
      </c>
      <c r="Z188" s="56">
        <f t="shared" si="24"/>
        <v>-99</v>
      </c>
      <c r="AA188" s="56">
        <f t="shared" si="25"/>
        <v>-99</v>
      </c>
      <c r="AB188" s="56">
        <f t="shared" si="26"/>
        <v>-99</v>
      </c>
      <c r="AC188" s="56">
        <f t="shared" si="27"/>
        <v>-99</v>
      </c>
      <c r="AE188" s="82">
        <f>IF(D188=1, 'adjustment factor'!$D$4, IF(D188=-9,-999,IF(D188="",-999,0)))</f>
        <v>-999</v>
      </c>
      <c r="AF188" s="82">
        <f>IF(F188=1, 'adjustment factor'!$D$5, IF(F188=-9,-999,IF(F188="",-999,0)))</f>
        <v>-999</v>
      </c>
      <c r="AG188" s="82">
        <f>IF(E188=1, 'adjustment factor'!$D$6, IF(E188=-9,-999,IF(E188="",-999,0)))</f>
        <v>-999</v>
      </c>
      <c r="AH188" s="82">
        <f>IF(K188&gt;=45,'adjustment factor'!$D$7,IF(K188=-9,-1200,IF(K188="",-1200,0)))</f>
        <v>-1200</v>
      </c>
      <c r="AI188" s="82">
        <f>IF(L188=1, 'adjustment factor'!$D$8, IF(L188=-9,-999,IF(L188="",-999,0)))</f>
        <v>-999</v>
      </c>
      <c r="AJ188" s="82">
        <f>IF(AND(M188&gt;=1,M188&lt;=4),'adjustment factor'!$D$9,IF(M188=-9,-999,IF(M188=98,-999,IF(M188=99,-999,IF(M188="",-999,0)))))</f>
        <v>-999</v>
      </c>
      <c r="AK188" s="82">
        <f>IF(H188=1, 'adjustment factor'!$D$10, IF(H188=-9,-999,IF(H188="",-999,0)))</f>
        <v>-999</v>
      </c>
      <c r="AL188" s="82">
        <f>IF(G188=1, 'adjustment factor'!$D$11, IF(G188=-9,-999,IF(G188="",-999,0)))</f>
        <v>-999</v>
      </c>
      <c r="AM188" s="82">
        <f>IF(I188=1, 'adjustment factor'!$D$12, IF(I188=-9,-999,IF(I188="",-999,0)))</f>
        <v>-999</v>
      </c>
      <c r="AN188" s="82">
        <f>IF(J188=1, 'adjustment factor'!$D$13, IF(J188=-9,-999,IF(J188="",-999,0)))</f>
        <v>-999</v>
      </c>
      <c r="AO188" s="82" t="str">
        <f t="shared" si="28"/>
        <v>-999</v>
      </c>
      <c r="AP188" s="82" t="str">
        <f t="shared" si="29"/>
        <v>MISSING</v>
      </c>
    </row>
    <row r="189" spans="2:42" s="3" customFormat="1">
      <c r="B189" s="170"/>
      <c r="C189" s="35">
        <v>185</v>
      </c>
      <c r="D189" s="161"/>
      <c r="E189" s="161"/>
      <c r="F189" s="161"/>
      <c r="G189" s="161"/>
      <c r="H189" s="161"/>
      <c r="I189" s="161"/>
      <c r="J189" s="161"/>
      <c r="K189" s="161"/>
      <c r="L189" s="161"/>
      <c r="M189" s="161"/>
      <c r="N189" s="171"/>
      <c r="O189" s="171"/>
      <c r="P189" s="171"/>
      <c r="Q189" s="171"/>
      <c r="R189" s="171"/>
      <c r="S189" s="171"/>
      <c r="T189" s="159" t="str">
        <f t="shared" si="20"/>
        <v>MISSING</v>
      </c>
      <c r="U189" s="159" t="str">
        <f t="shared" si="21"/>
        <v>MISSING</v>
      </c>
      <c r="X189" s="56">
        <f t="shared" si="22"/>
        <v>-99</v>
      </c>
      <c r="Y189" s="56">
        <f t="shared" si="23"/>
        <v>-99</v>
      </c>
      <c r="Z189" s="56">
        <f t="shared" si="24"/>
        <v>-99</v>
      </c>
      <c r="AA189" s="56">
        <f t="shared" si="25"/>
        <v>-99</v>
      </c>
      <c r="AB189" s="56">
        <f t="shared" si="26"/>
        <v>-99</v>
      </c>
      <c r="AC189" s="56">
        <f t="shared" si="27"/>
        <v>-99</v>
      </c>
      <c r="AE189" s="82">
        <f>IF(D189=1, 'adjustment factor'!$D$4, IF(D189=-9,-999,IF(D189="",-999,0)))</f>
        <v>-999</v>
      </c>
      <c r="AF189" s="82">
        <f>IF(F189=1, 'adjustment factor'!$D$5, IF(F189=-9,-999,IF(F189="",-999,0)))</f>
        <v>-999</v>
      </c>
      <c r="AG189" s="82">
        <f>IF(E189=1, 'adjustment factor'!$D$6, IF(E189=-9,-999,IF(E189="",-999,0)))</f>
        <v>-999</v>
      </c>
      <c r="AH189" s="82">
        <f>IF(K189&gt;=45,'adjustment factor'!$D$7,IF(K189=-9,-1200,IF(K189="",-1200,0)))</f>
        <v>-1200</v>
      </c>
      <c r="AI189" s="82">
        <f>IF(L189=1, 'adjustment factor'!$D$8, IF(L189=-9,-999,IF(L189="",-999,0)))</f>
        <v>-999</v>
      </c>
      <c r="AJ189" s="82">
        <f>IF(AND(M189&gt;=1,M189&lt;=4),'adjustment factor'!$D$9,IF(M189=-9,-999,IF(M189=98,-999,IF(M189=99,-999,IF(M189="",-999,0)))))</f>
        <v>-999</v>
      </c>
      <c r="AK189" s="82">
        <f>IF(H189=1, 'adjustment factor'!$D$10, IF(H189=-9,-999,IF(H189="",-999,0)))</f>
        <v>-999</v>
      </c>
      <c r="AL189" s="82">
        <f>IF(G189=1, 'adjustment factor'!$D$11, IF(G189=-9,-999,IF(G189="",-999,0)))</f>
        <v>-999</v>
      </c>
      <c r="AM189" s="82">
        <f>IF(I189=1, 'adjustment factor'!$D$12, IF(I189=-9,-999,IF(I189="",-999,0)))</f>
        <v>-999</v>
      </c>
      <c r="AN189" s="82">
        <f>IF(J189=1, 'adjustment factor'!$D$13, IF(J189=-9,-999,IF(J189="",-999,0)))</f>
        <v>-999</v>
      </c>
      <c r="AO189" s="82" t="str">
        <f t="shared" si="28"/>
        <v>-999</v>
      </c>
      <c r="AP189" s="82" t="str">
        <f t="shared" si="29"/>
        <v>MISSING</v>
      </c>
    </row>
    <row r="190" spans="2:42" s="3" customFormat="1">
      <c r="B190" s="170"/>
      <c r="C190" s="35">
        <v>186</v>
      </c>
      <c r="D190" s="161"/>
      <c r="E190" s="161"/>
      <c r="F190" s="161"/>
      <c r="G190" s="161"/>
      <c r="H190" s="161"/>
      <c r="I190" s="161"/>
      <c r="J190" s="161"/>
      <c r="K190" s="161"/>
      <c r="L190" s="161"/>
      <c r="M190" s="161"/>
      <c r="N190" s="171"/>
      <c r="O190" s="171"/>
      <c r="P190" s="171"/>
      <c r="Q190" s="171"/>
      <c r="R190" s="171"/>
      <c r="S190" s="171"/>
      <c r="T190" s="159" t="str">
        <f t="shared" si="20"/>
        <v>MISSING</v>
      </c>
      <c r="U190" s="159" t="str">
        <f t="shared" si="21"/>
        <v>MISSING</v>
      </c>
      <c r="X190" s="56">
        <f t="shared" si="22"/>
        <v>-99</v>
      </c>
      <c r="Y190" s="56">
        <f t="shared" si="23"/>
        <v>-99</v>
      </c>
      <c r="Z190" s="56">
        <f t="shared" si="24"/>
        <v>-99</v>
      </c>
      <c r="AA190" s="56">
        <f t="shared" si="25"/>
        <v>-99</v>
      </c>
      <c r="AB190" s="56">
        <f t="shared" si="26"/>
        <v>-99</v>
      </c>
      <c r="AC190" s="56">
        <f t="shared" si="27"/>
        <v>-99</v>
      </c>
      <c r="AE190" s="82">
        <f>IF(D190=1, 'adjustment factor'!$D$4, IF(D190=-9,-999,IF(D190="",-999,0)))</f>
        <v>-999</v>
      </c>
      <c r="AF190" s="82">
        <f>IF(F190=1, 'adjustment factor'!$D$5, IF(F190=-9,-999,IF(F190="",-999,0)))</f>
        <v>-999</v>
      </c>
      <c r="AG190" s="82">
        <f>IF(E190=1, 'adjustment factor'!$D$6, IF(E190=-9,-999,IF(E190="",-999,0)))</f>
        <v>-999</v>
      </c>
      <c r="AH190" s="82">
        <f>IF(K190&gt;=45,'adjustment factor'!$D$7,IF(K190=-9,-1200,IF(K190="",-1200,0)))</f>
        <v>-1200</v>
      </c>
      <c r="AI190" s="82">
        <f>IF(L190=1, 'adjustment factor'!$D$8, IF(L190=-9,-999,IF(L190="",-999,0)))</f>
        <v>-999</v>
      </c>
      <c r="AJ190" s="82">
        <f>IF(AND(M190&gt;=1,M190&lt;=4),'adjustment factor'!$D$9,IF(M190=-9,-999,IF(M190=98,-999,IF(M190=99,-999,IF(M190="",-999,0)))))</f>
        <v>-999</v>
      </c>
      <c r="AK190" s="82">
        <f>IF(H190=1, 'adjustment factor'!$D$10, IF(H190=-9,-999,IF(H190="",-999,0)))</f>
        <v>-999</v>
      </c>
      <c r="AL190" s="82">
        <f>IF(G190=1, 'adjustment factor'!$D$11, IF(G190=-9,-999,IF(G190="",-999,0)))</f>
        <v>-999</v>
      </c>
      <c r="AM190" s="82">
        <f>IF(I190=1, 'adjustment factor'!$D$12, IF(I190=-9,-999,IF(I190="",-999,0)))</f>
        <v>-999</v>
      </c>
      <c r="AN190" s="82">
        <f>IF(J190=1, 'adjustment factor'!$D$13, IF(J190=-9,-999,IF(J190="",-999,0)))</f>
        <v>-999</v>
      </c>
      <c r="AO190" s="82" t="str">
        <f t="shared" si="28"/>
        <v>-999</v>
      </c>
      <c r="AP190" s="82" t="str">
        <f t="shared" si="29"/>
        <v>MISSING</v>
      </c>
    </row>
    <row r="191" spans="2:42" s="3" customFormat="1">
      <c r="B191" s="170"/>
      <c r="C191" s="35">
        <v>187</v>
      </c>
      <c r="D191" s="161"/>
      <c r="E191" s="161"/>
      <c r="F191" s="161"/>
      <c r="G191" s="161"/>
      <c r="H191" s="161"/>
      <c r="I191" s="161"/>
      <c r="J191" s="161"/>
      <c r="K191" s="161"/>
      <c r="L191" s="161"/>
      <c r="M191" s="161"/>
      <c r="N191" s="171"/>
      <c r="O191" s="171"/>
      <c r="P191" s="171"/>
      <c r="Q191" s="171"/>
      <c r="R191" s="171"/>
      <c r="S191" s="171"/>
      <c r="T191" s="159" t="str">
        <f t="shared" si="20"/>
        <v>MISSING</v>
      </c>
      <c r="U191" s="159" t="str">
        <f t="shared" si="21"/>
        <v>MISSING</v>
      </c>
      <c r="X191" s="56">
        <f t="shared" si="22"/>
        <v>-99</v>
      </c>
      <c r="Y191" s="56">
        <f t="shared" si="23"/>
        <v>-99</v>
      </c>
      <c r="Z191" s="56">
        <f t="shared" si="24"/>
        <v>-99</v>
      </c>
      <c r="AA191" s="56">
        <f t="shared" si="25"/>
        <v>-99</v>
      </c>
      <c r="AB191" s="56">
        <f t="shared" si="26"/>
        <v>-99</v>
      </c>
      <c r="AC191" s="56">
        <f t="shared" si="27"/>
        <v>-99</v>
      </c>
      <c r="AE191" s="82">
        <f>IF(D191=1, 'adjustment factor'!$D$4, IF(D191=-9,-999,IF(D191="",-999,0)))</f>
        <v>-999</v>
      </c>
      <c r="AF191" s="82">
        <f>IF(F191=1, 'adjustment factor'!$D$5, IF(F191=-9,-999,IF(F191="",-999,0)))</f>
        <v>-999</v>
      </c>
      <c r="AG191" s="82">
        <f>IF(E191=1, 'adjustment factor'!$D$6, IF(E191=-9,-999,IF(E191="",-999,0)))</f>
        <v>-999</v>
      </c>
      <c r="AH191" s="82">
        <f>IF(K191&gt;=45,'adjustment factor'!$D$7,IF(K191=-9,-1200,IF(K191="",-1200,0)))</f>
        <v>-1200</v>
      </c>
      <c r="AI191" s="82">
        <f>IF(L191=1, 'adjustment factor'!$D$8, IF(L191=-9,-999,IF(L191="",-999,0)))</f>
        <v>-999</v>
      </c>
      <c r="AJ191" s="82">
        <f>IF(AND(M191&gt;=1,M191&lt;=4),'adjustment factor'!$D$9,IF(M191=-9,-999,IF(M191=98,-999,IF(M191=99,-999,IF(M191="",-999,0)))))</f>
        <v>-999</v>
      </c>
      <c r="AK191" s="82">
        <f>IF(H191=1, 'adjustment factor'!$D$10, IF(H191=-9,-999,IF(H191="",-999,0)))</f>
        <v>-999</v>
      </c>
      <c r="AL191" s="82">
        <f>IF(G191=1, 'adjustment factor'!$D$11, IF(G191=-9,-999,IF(G191="",-999,0)))</f>
        <v>-999</v>
      </c>
      <c r="AM191" s="82">
        <f>IF(I191=1, 'adjustment factor'!$D$12, IF(I191=-9,-999,IF(I191="",-999,0)))</f>
        <v>-999</v>
      </c>
      <c r="AN191" s="82">
        <f>IF(J191=1, 'adjustment factor'!$D$13, IF(J191=-9,-999,IF(J191="",-999,0)))</f>
        <v>-999</v>
      </c>
      <c r="AO191" s="82" t="str">
        <f t="shared" si="28"/>
        <v>-999</v>
      </c>
      <c r="AP191" s="82" t="str">
        <f t="shared" si="29"/>
        <v>MISSING</v>
      </c>
    </row>
    <row r="192" spans="2:42" s="3" customFormat="1">
      <c r="B192" s="170"/>
      <c r="C192" s="35">
        <v>188</v>
      </c>
      <c r="D192" s="161"/>
      <c r="E192" s="161"/>
      <c r="F192" s="161"/>
      <c r="G192" s="161"/>
      <c r="H192" s="161"/>
      <c r="I192" s="161"/>
      <c r="J192" s="161"/>
      <c r="K192" s="161"/>
      <c r="L192" s="161"/>
      <c r="M192" s="161"/>
      <c r="N192" s="171"/>
      <c r="O192" s="171"/>
      <c r="P192" s="171"/>
      <c r="Q192" s="171"/>
      <c r="R192" s="171"/>
      <c r="S192" s="171"/>
      <c r="T192" s="159" t="str">
        <f t="shared" si="20"/>
        <v>MISSING</v>
      </c>
      <c r="U192" s="159" t="str">
        <f t="shared" si="21"/>
        <v>MISSING</v>
      </c>
      <c r="X192" s="56">
        <f t="shared" si="22"/>
        <v>-99</v>
      </c>
      <c r="Y192" s="56">
        <f t="shared" si="23"/>
        <v>-99</v>
      </c>
      <c r="Z192" s="56">
        <f t="shared" si="24"/>
        <v>-99</v>
      </c>
      <c r="AA192" s="56">
        <f t="shared" si="25"/>
        <v>-99</v>
      </c>
      <c r="AB192" s="56">
        <f t="shared" si="26"/>
        <v>-99</v>
      </c>
      <c r="AC192" s="56">
        <f t="shared" si="27"/>
        <v>-99</v>
      </c>
      <c r="AE192" s="82">
        <f>IF(D192=1, 'adjustment factor'!$D$4, IF(D192=-9,-999,IF(D192="",-999,0)))</f>
        <v>-999</v>
      </c>
      <c r="AF192" s="82">
        <f>IF(F192=1, 'adjustment factor'!$D$5, IF(F192=-9,-999,IF(F192="",-999,0)))</f>
        <v>-999</v>
      </c>
      <c r="AG192" s="82">
        <f>IF(E192=1, 'adjustment factor'!$D$6, IF(E192=-9,-999,IF(E192="",-999,0)))</f>
        <v>-999</v>
      </c>
      <c r="AH192" s="82">
        <f>IF(K192&gt;=45,'adjustment factor'!$D$7,IF(K192=-9,-1200,IF(K192="",-1200,0)))</f>
        <v>-1200</v>
      </c>
      <c r="AI192" s="82">
        <f>IF(L192=1, 'adjustment factor'!$D$8, IF(L192=-9,-999,IF(L192="",-999,0)))</f>
        <v>-999</v>
      </c>
      <c r="AJ192" s="82">
        <f>IF(AND(M192&gt;=1,M192&lt;=4),'adjustment factor'!$D$9,IF(M192=-9,-999,IF(M192=98,-999,IF(M192=99,-999,IF(M192="",-999,0)))))</f>
        <v>-999</v>
      </c>
      <c r="AK192" s="82">
        <f>IF(H192=1, 'adjustment factor'!$D$10, IF(H192=-9,-999,IF(H192="",-999,0)))</f>
        <v>-999</v>
      </c>
      <c r="AL192" s="82">
        <f>IF(G192=1, 'adjustment factor'!$D$11, IF(G192=-9,-999,IF(G192="",-999,0)))</f>
        <v>-999</v>
      </c>
      <c r="AM192" s="82">
        <f>IF(I192=1, 'adjustment factor'!$D$12, IF(I192=-9,-999,IF(I192="",-999,0)))</f>
        <v>-999</v>
      </c>
      <c r="AN192" s="82">
        <f>IF(J192=1, 'adjustment factor'!$D$13, IF(J192=-9,-999,IF(J192="",-999,0)))</f>
        <v>-999</v>
      </c>
      <c r="AO192" s="82" t="str">
        <f t="shared" si="28"/>
        <v>-999</v>
      </c>
      <c r="AP192" s="82" t="str">
        <f t="shared" si="29"/>
        <v>MISSING</v>
      </c>
    </row>
    <row r="193" spans="2:42" s="3" customFormat="1">
      <c r="B193" s="170"/>
      <c r="C193" s="35">
        <v>189</v>
      </c>
      <c r="D193" s="161"/>
      <c r="E193" s="161"/>
      <c r="F193" s="161"/>
      <c r="G193" s="161"/>
      <c r="H193" s="161"/>
      <c r="I193" s="161"/>
      <c r="J193" s="161"/>
      <c r="K193" s="161"/>
      <c r="L193" s="161"/>
      <c r="M193" s="161"/>
      <c r="N193" s="171"/>
      <c r="O193" s="171"/>
      <c r="P193" s="171"/>
      <c r="Q193" s="171"/>
      <c r="R193" s="171"/>
      <c r="S193" s="171"/>
      <c r="T193" s="159" t="str">
        <f t="shared" si="20"/>
        <v>MISSING</v>
      </c>
      <c r="U193" s="159" t="str">
        <f t="shared" si="21"/>
        <v>MISSING</v>
      </c>
      <c r="X193" s="56">
        <f t="shared" si="22"/>
        <v>-99</v>
      </c>
      <c r="Y193" s="56">
        <f t="shared" si="23"/>
        <v>-99</v>
      </c>
      <c r="Z193" s="56">
        <f t="shared" si="24"/>
        <v>-99</v>
      </c>
      <c r="AA193" s="56">
        <f t="shared" si="25"/>
        <v>-99</v>
      </c>
      <c r="AB193" s="56">
        <f t="shared" si="26"/>
        <v>-99</v>
      </c>
      <c r="AC193" s="56">
        <f t="shared" si="27"/>
        <v>-99</v>
      </c>
      <c r="AE193" s="82">
        <f>IF(D193=1, 'adjustment factor'!$D$4, IF(D193=-9,-999,IF(D193="",-999,0)))</f>
        <v>-999</v>
      </c>
      <c r="AF193" s="82">
        <f>IF(F193=1, 'adjustment factor'!$D$5, IF(F193=-9,-999,IF(F193="",-999,0)))</f>
        <v>-999</v>
      </c>
      <c r="AG193" s="82">
        <f>IF(E193=1, 'adjustment factor'!$D$6, IF(E193=-9,-999,IF(E193="",-999,0)))</f>
        <v>-999</v>
      </c>
      <c r="AH193" s="82">
        <f>IF(K193&gt;=45,'adjustment factor'!$D$7,IF(K193=-9,-1200,IF(K193="",-1200,0)))</f>
        <v>-1200</v>
      </c>
      <c r="AI193" s="82">
        <f>IF(L193=1, 'adjustment factor'!$D$8, IF(L193=-9,-999,IF(L193="",-999,0)))</f>
        <v>-999</v>
      </c>
      <c r="AJ193" s="82">
        <f>IF(AND(M193&gt;=1,M193&lt;=4),'adjustment factor'!$D$9,IF(M193=-9,-999,IF(M193=98,-999,IF(M193=99,-999,IF(M193="",-999,0)))))</f>
        <v>-999</v>
      </c>
      <c r="AK193" s="82">
        <f>IF(H193=1, 'adjustment factor'!$D$10, IF(H193=-9,-999,IF(H193="",-999,0)))</f>
        <v>-999</v>
      </c>
      <c r="AL193" s="82">
        <f>IF(G193=1, 'adjustment factor'!$D$11, IF(G193=-9,-999,IF(G193="",-999,0)))</f>
        <v>-999</v>
      </c>
      <c r="AM193" s="82">
        <f>IF(I193=1, 'adjustment factor'!$D$12, IF(I193=-9,-999,IF(I193="",-999,0)))</f>
        <v>-999</v>
      </c>
      <c r="AN193" s="82">
        <f>IF(J193=1, 'adjustment factor'!$D$13, IF(J193=-9,-999,IF(J193="",-999,0)))</f>
        <v>-999</v>
      </c>
      <c r="AO193" s="82" t="str">
        <f t="shared" si="28"/>
        <v>-999</v>
      </c>
      <c r="AP193" s="82" t="str">
        <f t="shared" si="29"/>
        <v>MISSING</v>
      </c>
    </row>
    <row r="194" spans="2:42" s="3" customFormat="1">
      <c r="B194" s="170"/>
      <c r="C194" s="35">
        <v>190</v>
      </c>
      <c r="D194" s="161"/>
      <c r="E194" s="161"/>
      <c r="F194" s="161"/>
      <c r="G194" s="161"/>
      <c r="H194" s="161"/>
      <c r="I194" s="161"/>
      <c r="J194" s="161"/>
      <c r="K194" s="161"/>
      <c r="L194" s="161"/>
      <c r="M194" s="161"/>
      <c r="N194" s="171"/>
      <c r="O194" s="171"/>
      <c r="P194" s="171"/>
      <c r="Q194" s="171"/>
      <c r="R194" s="171"/>
      <c r="S194" s="171"/>
      <c r="T194" s="159" t="str">
        <f t="shared" si="20"/>
        <v>MISSING</v>
      </c>
      <c r="U194" s="159" t="str">
        <f t="shared" si="21"/>
        <v>MISSING</v>
      </c>
      <c r="X194" s="56">
        <f t="shared" si="22"/>
        <v>-99</v>
      </c>
      <c r="Y194" s="56">
        <f t="shared" si="23"/>
        <v>-99</v>
      </c>
      <c r="Z194" s="56">
        <f t="shared" si="24"/>
        <v>-99</v>
      </c>
      <c r="AA194" s="56">
        <f t="shared" si="25"/>
        <v>-99</v>
      </c>
      <c r="AB194" s="56">
        <f t="shared" si="26"/>
        <v>-99</v>
      </c>
      <c r="AC194" s="56">
        <f t="shared" si="27"/>
        <v>-99</v>
      </c>
      <c r="AE194" s="82">
        <f>IF(D194=1, 'adjustment factor'!$D$4, IF(D194=-9,-999,IF(D194="",-999,0)))</f>
        <v>-999</v>
      </c>
      <c r="AF194" s="82">
        <f>IF(F194=1, 'adjustment factor'!$D$5, IF(F194=-9,-999,IF(F194="",-999,0)))</f>
        <v>-999</v>
      </c>
      <c r="AG194" s="82">
        <f>IF(E194=1, 'adjustment factor'!$D$6, IF(E194=-9,-999,IF(E194="",-999,0)))</f>
        <v>-999</v>
      </c>
      <c r="AH194" s="82">
        <f>IF(K194&gt;=45,'adjustment factor'!$D$7,IF(K194=-9,-1200,IF(K194="",-1200,0)))</f>
        <v>-1200</v>
      </c>
      <c r="AI194" s="82">
        <f>IF(L194=1, 'adjustment factor'!$D$8, IF(L194=-9,-999,IF(L194="",-999,0)))</f>
        <v>-999</v>
      </c>
      <c r="AJ194" s="82">
        <f>IF(AND(M194&gt;=1,M194&lt;=4),'adjustment factor'!$D$9,IF(M194=-9,-999,IF(M194=98,-999,IF(M194=99,-999,IF(M194="",-999,0)))))</f>
        <v>-999</v>
      </c>
      <c r="AK194" s="82">
        <f>IF(H194=1, 'adjustment factor'!$D$10, IF(H194=-9,-999,IF(H194="",-999,0)))</f>
        <v>-999</v>
      </c>
      <c r="AL194" s="82">
        <f>IF(G194=1, 'adjustment factor'!$D$11, IF(G194=-9,-999,IF(G194="",-999,0)))</f>
        <v>-999</v>
      </c>
      <c r="AM194" s="82">
        <f>IF(I194=1, 'adjustment factor'!$D$12, IF(I194=-9,-999,IF(I194="",-999,0)))</f>
        <v>-999</v>
      </c>
      <c r="AN194" s="82">
        <f>IF(J194=1, 'adjustment factor'!$D$13, IF(J194=-9,-999,IF(J194="",-999,0)))</f>
        <v>-999</v>
      </c>
      <c r="AO194" s="82" t="str">
        <f t="shared" si="28"/>
        <v>-999</v>
      </c>
      <c r="AP194" s="82" t="str">
        <f t="shared" si="29"/>
        <v>MISSING</v>
      </c>
    </row>
    <row r="195" spans="2:42" s="3" customFormat="1">
      <c r="B195" s="170"/>
      <c r="C195" s="35">
        <v>191</v>
      </c>
      <c r="D195" s="161"/>
      <c r="E195" s="161"/>
      <c r="F195" s="161"/>
      <c r="G195" s="161"/>
      <c r="H195" s="161"/>
      <c r="I195" s="161"/>
      <c r="J195" s="161"/>
      <c r="K195" s="161"/>
      <c r="L195" s="161"/>
      <c r="M195" s="161"/>
      <c r="N195" s="171"/>
      <c r="O195" s="171"/>
      <c r="P195" s="171"/>
      <c r="Q195" s="171"/>
      <c r="R195" s="171"/>
      <c r="S195" s="171"/>
      <c r="T195" s="159" t="str">
        <f t="shared" si="20"/>
        <v>MISSING</v>
      </c>
      <c r="U195" s="159" t="str">
        <f t="shared" si="21"/>
        <v>MISSING</v>
      </c>
      <c r="X195" s="56">
        <f t="shared" si="22"/>
        <v>-99</v>
      </c>
      <c r="Y195" s="56">
        <f t="shared" si="23"/>
        <v>-99</v>
      </c>
      <c r="Z195" s="56">
        <f t="shared" si="24"/>
        <v>-99</v>
      </c>
      <c r="AA195" s="56">
        <f t="shared" si="25"/>
        <v>-99</v>
      </c>
      <c r="AB195" s="56">
        <f t="shared" si="26"/>
        <v>-99</v>
      </c>
      <c r="AC195" s="56">
        <f t="shared" si="27"/>
        <v>-99</v>
      </c>
      <c r="AE195" s="82">
        <f>IF(D195=1, 'adjustment factor'!$D$4, IF(D195=-9,-999,IF(D195="",-999,0)))</f>
        <v>-999</v>
      </c>
      <c r="AF195" s="82">
        <f>IF(F195=1, 'adjustment factor'!$D$5, IF(F195=-9,-999,IF(F195="",-999,0)))</f>
        <v>-999</v>
      </c>
      <c r="AG195" s="82">
        <f>IF(E195=1, 'adjustment factor'!$D$6, IF(E195=-9,-999,IF(E195="",-999,0)))</f>
        <v>-999</v>
      </c>
      <c r="AH195" s="82">
        <f>IF(K195&gt;=45,'adjustment factor'!$D$7,IF(K195=-9,-1200,IF(K195="",-1200,0)))</f>
        <v>-1200</v>
      </c>
      <c r="AI195" s="82">
        <f>IF(L195=1, 'adjustment factor'!$D$8, IF(L195=-9,-999,IF(L195="",-999,0)))</f>
        <v>-999</v>
      </c>
      <c r="AJ195" s="82">
        <f>IF(AND(M195&gt;=1,M195&lt;=4),'adjustment factor'!$D$9,IF(M195=-9,-999,IF(M195=98,-999,IF(M195=99,-999,IF(M195="",-999,0)))))</f>
        <v>-999</v>
      </c>
      <c r="AK195" s="82">
        <f>IF(H195=1, 'adjustment factor'!$D$10, IF(H195=-9,-999,IF(H195="",-999,0)))</f>
        <v>-999</v>
      </c>
      <c r="AL195" s="82">
        <f>IF(G195=1, 'adjustment factor'!$D$11, IF(G195=-9,-999,IF(G195="",-999,0)))</f>
        <v>-999</v>
      </c>
      <c r="AM195" s="82">
        <f>IF(I195=1, 'adjustment factor'!$D$12, IF(I195=-9,-999,IF(I195="",-999,0)))</f>
        <v>-999</v>
      </c>
      <c r="AN195" s="82">
        <f>IF(J195=1, 'adjustment factor'!$D$13, IF(J195=-9,-999,IF(J195="",-999,0)))</f>
        <v>-999</v>
      </c>
      <c r="AO195" s="82" t="str">
        <f t="shared" si="28"/>
        <v>-999</v>
      </c>
      <c r="AP195" s="82" t="str">
        <f t="shared" si="29"/>
        <v>MISSING</v>
      </c>
    </row>
    <row r="196" spans="2:42" s="3" customFormat="1">
      <c r="B196" s="170"/>
      <c r="C196" s="35">
        <v>192</v>
      </c>
      <c r="D196" s="161"/>
      <c r="E196" s="161"/>
      <c r="F196" s="161"/>
      <c r="G196" s="161"/>
      <c r="H196" s="161"/>
      <c r="I196" s="161"/>
      <c r="J196" s="161"/>
      <c r="K196" s="161"/>
      <c r="L196" s="161"/>
      <c r="M196" s="161"/>
      <c r="N196" s="171"/>
      <c r="O196" s="171"/>
      <c r="P196" s="171"/>
      <c r="Q196" s="171"/>
      <c r="R196" s="171"/>
      <c r="S196" s="171"/>
      <c r="T196" s="159" t="str">
        <f t="shared" si="20"/>
        <v>MISSING</v>
      </c>
      <c r="U196" s="159" t="str">
        <f t="shared" si="21"/>
        <v>MISSING</v>
      </c>
      <c r="X196" s="56">
        <f t="shared" si="22"/>
        <v>-99</v>
      </c>
      <c r="Y196" s="56">
        <f t="shared" si="23"/>
        <v>-99</v>
      </c>
      <c r="Z196" s="56">
        <f t="shared" si="24"/>
        <v>-99</v>
      </c>
      <c r="AA196" s="56">
        <f t="shared" si="25"/>
        <v>-99</v>
      </c>
      <c r="AB196" s="56">
        <f t="shared" si="26"/>
        <v>-99</v>
      </c>
      <c r="AC196" s="56">
        <f t="shared" si="27"/>
        <v>-99</v>
      </c>
      <c r="AE196" s="82">
        <f>IF(D196=1, 'adjustment factor'!$D$4, IF(D196=-9,-999,IF(D196="",-999,0)))</f>
        <v>-999</v>
      </c>
      <c r="AF196" s="82">
        <f>IF(F196=1, 'adjustment factor'!$D$5, IF(F196=-9,-999,IF(F196="",-999,0)))</f>
        <v>-999</v>
      </c>
      <c r="AG196" s="82">
        <f>IF(E196=1, 'adjustment factor'!$D$6, IF(E196=-9,-999,IF(E196="",-999,0)))</f>
        <v>-999</v>
      </c>
      <c r="AH196" s="82">
        <f>IF(K196&gt;=45,'adjustment factor'!$D$7,IF(K196=-9,-1200,IF(K196="",-1200,0)))</f>
        <v>-1200</v>
      </c>
      <c r="AI196" s="82">
        <f>IF(L196=1, 'adjustment factor'!$D$8, IF(L196=-9,-999,IF(L196="",-999,0)))</f>
        <v>-999</v>
      </c>
      <c r="AJ196" s="82">
        <f>IF(AND(M196&gt;=1,M196&lt;=4),'adjustment factor'!$D$9,IF(M196=-9,-999,IF(M196=98,-999,IF(M196=99,-999,IF(M196="",-999,0)))))</f>
        <v>-999</v>
      </c>
      <c r="AK196" s="82">
        <f>IF(H196=1, 'adjustment factor'!$D$10, IF(H196=-9,-999,IF(H196="",-999,0)))</f>
        <v>-999</v>
      </c>
      <c r="AL196" s="82">
        <f>IF(G196=1, 'adjustment factor'!$D$11, IF(G196=-9,-999,IF(G196="",-999,0)))</f>
        <v>-999</v>
      </c>
      <c r="AM196" s="82">
        <f>IF(I196=1, 'adjustment factor'!$D$12, IF(I196=-9,-999,IF(I196="",-999,0)))</f>
        <v>-999</v>
      </c>
      <c r="AN196" s="82">
        <f>IF(J196=1, 'adjustment factor'!$D$13, IF(J196=-9,-999,IF(J196="",-999,0)))</f>
        <v>-999</v>
      </c>
      <c r="AO196" s="82" t="str">
        <f t="shared" si="28"/>
        <v>-999</v>
      </c>
      <c r="AP196" s="82" t="str">
        <f t="shared" si="29"/>
        <v>MISSING</v>
      </c>
    </row>
    <row r="197" spans="2:42" s="3" customFormat="1">
      <c r="B197" s="170"/>
      <c r="C197" s="35">
        <v>193</v>
      </c>
      <c r="D197" s="161"/>
      <c r="E197" s="161"/>
      <c r="F197" s="161"/>
      <c r="G197" s="161"/>
      <c r="H197" s="161"/>
      <c r="I197" s="161"/>
      <c r="J197" s="161"/>
      <c r="K197" s="161"/>
      <c r="L197" s="161"/>
      <c r="M197" s="161"/>
      <c r="N197" s="171"/>
      <c r="O197" s="171"/>
      <c r="P197" s="171"/>
      <c r="Q197" s="171"/>
      <c r="R197" s="171"/>
      <c r="S197" s="171"/>
      <c r="T197" s="159" t="str">
        <f t="shared" ref="T197:T260" si="30">IF(SUM(X197:AC197)&gt;-0.01, SUM(X197:AC197), "MISSING")</f>
        <v>MISSING</v>
      </c>
      <c r="U197" s="159" t="str">
        <f t="shared" ref="U197:U260" si="31">IF(AP197="MISSING","MISSING", 3.88+0.604*T197+0.055*(T197^2)-AP197)</f>
        <v>MISSING</v>
      </c>
      <c r="X197" s="56">
        <f t="shared" ref="X197:X260" si="32">IF(N197&gt;0,((N197-3)*-1),-99)</f>
        <v>-99</v>
      </c>
      <c r="Y197" s="56">
        <f t="shared" ref="Y197:Y260" si="33">IF(O197&gt;0,((O197-3)*-1),-99)</f>
        <v>-99</v>
      </c>
      <c r="Z197" s="56">
        <f t="shared" ref="Z197:Z260" si="34">IF(P197&gt;0,((P197-3)*-1),-99)</f>
        <v>-99</v>
      </c>
      <c r="AA197" s="56">
        <f t="shared" ref="AA197:AA260" si="35">IF(Q197&gt;0,((Q197-3)*-1),-99)</f>
        <v>-99</v>
      </c>
      <c r="AB197" s="56">
        <f t="shared" ref="AB197:AB260" si="36">IF(R197&gt;0,((R197-3)*-1),-99)</f>
        <v>-99</v>
      </c>
      <c r="AC197" s="56">
        <f t="shared" ref="AC197:AC260" si="37">IF(S197&gt;0,((S197-3)*-1),-99)</f>
        <v>-99</v>
      </c>
      <c r="AE197" s="82">
        <f>IF(D197=1, 'adjustment factor'!$D$4, IF(D197=-9,-999,IF(D197="",-999,0)))</f>
        <v>-999</v>
      </c>
      <c r="AF197" s="82">
        <f>IF(F197=1, 'adjustment factor'!$D$5, IF(F197=-9,-999,IF(F197="",-999,0)))</f>
        <v>-999</v>
      </c>
      <c r="AG197" s="82">
        <f>IF(E197=1, 'adjustment factor'!$D$6, IF(E197=-9,-999,IF(E197="",-999,0)))</f>
        <v>-999</v>
      </c>
      <c r="AH197" s="82">
        <f>IF(K197&gt;=45,'adjustment factor'!$D$7,IF(K197=-9,-1200,IF(K197="",-1200,0)))</f>
        <v>-1200</v>
      </c>
      <c r="AI197" s="82">
        <f>IF(L197=1, 'adjustment factor'!$D$8, IF(L197=-9,-999,IF(L197="",-999,0)))</f>
        <v>-999</v>
      </c>
      <c r="AJ197" s="82">
        <f>IF(AND(M197&gt;=1,M197&lt;=4),'adjustment factor'!$D$9,IF(M197=-9,-999,IF(M197=98,-999,IF(M197=99,-999,IF(M197="",-999,0)))))</f>
        <v>-999</v>
      </c>
      <c r="AK197" s="82">
        <f>IF(H197=1, 'adjustment factor'!$D$10, IF(H197=-9,-999,IF(H197="",-999,0)))</f>
        <v>-999</v>
      </c>
      <c r="AL197" s="82">
        <f>IF(G197=1, 'adjustment factor'!$D$11, IF(G197=-9,-999,IF(G197="",-999,0)))</f>
        <v>-999</v>
      </c>
      <c r="AM197" s="82">
        <f>IF(I197=1, 'adjustment factor'!$D$12, IF(I197=-9,-999,IF(I197="",-999,0)))</f>
        <v>-999</v>
      </c>
      <c r="AN197" s="82">
        <f>IF(J197=1, 'adjustment factor'!$D$13, IF(J197=-9,-999,IF(J197="",-999,0)))</f>
        <v>-999</v>
      </c>
      <c r="AO197" s="82" t="str">
        <f t="shared" si="28"/>
        <v>-999</v>
      </c>
      <c r="AP197" s="82" t="str">
        <f t="shared" si="29"/>
        <v>MISSING</v>
      </c>
    </row>
    <row r="198" spans="2:42" s="3" customFormat="1">
      <c r="B198" s="170"/>
      <c r="C198" s="35">
        <v>194</v>
      </c>
      <c r="D198" s="161"/>
      <c r="E198" s="161"/>
      <c r="F198" s="161"/>
      <c r="G198" s="161"/>
      <c r="H198" s="161"/>
      <c r="I198" s="161"/>
      <c r="J198" s="161"/>
      <c r="K198" s="161"/>
      <c r="L198" s="161"/>
      <c r="M198" s="161"/>
      <c r="N198" s="171"/>
      <c r="O198" s="171"/>
      <c r="P198" s="171"/>
      <c r="Q198" s="171"/>
      <c r="R198" s="171"/>
      <c r="S198" s="171"/>
      <c r="T198" s="159" t="str">
        <f t="shared" si="30"/>
        <v>MISSING</v>
      </c>
      <c r="U198" s="159" t="str">
        <f t="shared" si="31"/>
        <v>MISSING</v>
      </c>
      <c r="X198" s="56">
        <f t="shared" si="32"/>
        <v>-99</v>
      </c>
      <c r="Y198" s="56">
        <f t="shared" si="33"/>
        <v>-99</v>
      </c>
      <c r="Z198" s="56">
        <f t="shared" si="34"/>
        <v>-99</v>
      </c>
      <c r="AA198" s="56">
        <f t="shared" si="35"/>
        <v>-99</v>
      </c>
      <c r="AB198" s="56">
        <f t="shared" si="36"/>
        <v>-99</v>
      </c>
      <c r="AC198" s="56">
        <f t="shared" si="37"/>
        <v>-99</v>
      </c>
      <c r="AE198" s="82">
        <f>IF(D198=1, 'adjustment factor'!$D$4, IF(D198=-9,-999,IF(D198="",-999,0)))</f>
        <v>-999</v>
      </c>
      <c r="AF198" s="82">
        <f>IF(F198=1, 'adjustment factor'!$D$5, IF(F198=-9,-999,IF(F198="",-999,0)))</f>
        <v>-999</v>
      </c>
      <c r="AG198" s="82">
        <f>IF(E198=1, 'adjustment factor'!$D$6, IF(E198=-9,-999,IF(E198="",-999,0)))</f>
        <v>-999</v>
      </c>
      <c r="AH198" s="82">
        <f>IF(K198&gt;=45,'adjustment factor'!$D$7,IF(K198=-9,-1200,IF(K198="",-1200,0)))</f>
        <v>-1200</v>
      </c>
      <c r="AI198" s="82">
        <f>IF(L198=1, 'adjustment factor'!$D$8, IF(L198=-9,-999,IF(L198="",-999,0)))</f>
        <v>-999</v>
      </c>
      <c r="AJ198" s="82">
        <f>IF(AND(M198&gt;=1,M198&lt;=4),'adjustment factor'!$D$9,IF(M198=-9,-999,IF(M198=98,-999,IF(M198=99,-999,IF(M198="",-999,0)))))</f>
        <v>-999</v>
      </c>
      <c r="AK198" s="82">
        <f>IF(H198=1, 'adjustment factor'!$D$10, IF(H198=-9,-999,IF(H198="",-999,0)))</f>
        <v>-999</v>
      </c>
      <c r="AL198" s="82">
        <f>IF(G198=1, 'adjustment factor'!$D$11, IF(G198=-9,-999,IF(G198="",-999,0)))</f>
        <v>-999</v>
      </c>
      <c r="AM198" s="82">
        <f>IF(I198=1, 'adjustment factor'!$D$12, IF(I198=-9,-999,IF(I198="",-999,0)))</f>
        <v>-999</v>
      </c>
      <c r="AN198" s="82">
        <f>IF(J198=1, 'adjustment factor'!$D$13, IF(J198=-9,-999,IF(J198="",-999,0)))</f>
        <v>-999</v>
      </c>
      <c r="AO198" s="82" t="str">
        <f t="shared" ref="AO198:AO261" si="38">IF(-AE198-AF198-AG198-AH198+AI198+AJ198-AK198-AL198-AM198-AN198&lt;3, -AE198-AF198-AG198-AH198+AI198+AJ198-AK198-AL198-AM198-AN198, "-999")</f>
        <v>-999</v>
      </c>
      <c r="AP198" s="82" t="str">
        <f t="shared" ref="AP198:AP261" si="39">IF(AND(SUM(AE198:AN198)&gt;-1, (SUM(X198:AC198)&gt;-1)), 14.353-AE198-AF198-AG198-AH198+AI198+AJ198-AK198-AL198-AM198-AN198, "MISSING")</f>
        <v>MISSING</v>
      </c>
    </row>
    <row r="199" spans="2:42" s="3" customFormat="1">
      <c r="B199" s="170"/>
      <c r="C199" s="35">
        <v>195</v>
      </c>
      <c r="D199" s="161"/>
      <c r="E199" s="161"/>
      <c r="F199" s="161"/>
      <c r="G199" s="161"/>
      <c r="H199" s="161"/>
      <c r="I199" s="161"/>
      <c r="J199" s="161"/>
      <c r="K199" s="161"/>
      <c r="L199" s="161"/>
      <c r="M199" s="161"/>
      <c r="N199" s="171"/>
      <c r="O199" s="171"/>
      <c r="P199" s="171"/>
      <c r="Q199" s="171"/>
      <c r="R199" s="171"/>
      <c r="S199" s="171"/>
      <c r="T199" s="159" t="str">
        <f t="shared" si="30"/>
        <v>MISSING</v>
      </c>
      <c r="U199" s="159" t="str">
        <f t="shared" si="31"/>
        <v>MISSING</v>
      </c>
      <c r="X199" s="56">
        <f t="shared" si="32"/>
        <v>-99</v>
      </c>
      <c r="Y199" s="56">
        <f t="shared" si="33"/>
        <v>-99</v>
      </c>
      <c r="Z199" s="56">
        <f t="shared" si="34"/>
        <v>-99</v>
      </c>
      <c r="AA199" s="56">
        <f t="shared" si="35"/>
        <v>-99</v>
      </c>
      <c r="AB199" s="56">
        <f t="shared" si="36"/>
        <v>-99</v>
      </c>
      <c r="AC199" s="56">
        <f t="shared" si="37"/>
        <v>-99</v>
      </c>
      <c r="AE199" s="82">
        <f>IF(D199=1, 'adjustment factor'!$D$4, IF(D199=-9,-999,IF(D199="",-999,0)))</f>
        <v>-999</v>
      </c>
      <c r="AF199" s="82">
        <f>IF(F199=1, 'adjustment factor'!$D$5, IF(F199=-9,-999,IF(F199="",-999,0)))</f>
        <v>-999</v>
      </c>
      <c r="AG199" s="82">
        <f>IF(E199=1, 'adjustment factor'!$D$6, IF(E199=-9,-999,IF(E199="",-999,0)))</f>
        <v>-999</v>
      </c>
      <c r="AH199" s="82">
        <f>IF(K199&gt;=45,'adjustment factor'!$D$7,IF(K199=-9,-1200,IF(K199="",-1200,0)))</f>
        <v>-1200</v>
      </c>
      <c r="AI199" s="82">
        <f>IF(L199=1, 'adjustment factor'!$D$8, IF(L199=-9,-999,IF(L199="",-999,0)))</f>
        <v>-999</v>
      </c>
      <c r="AJ199" s="82">
        <f>IF(AND(M199&gt;=1,M199&lt;=4),'adjustment factor'!$D$9,IF(M199=-9,-999,IF(M199=98,-999,IF(M199=99,-999,IF(M199="",-999,0)))))</f>
        <v>-999</v>
      </c>
      <c r="AK199" s="82">
        <f>IF(H199=1, 'adjustment factor'!$D$10, IF(H199=-9,-999,IF(H199="",-999,0)))</f>
        <v>-999</v>
      </c>
      <c r="AL199" s="82">
        <f>IF(G199=1, 'adjustment factor'!$D$11, IF(G199=-9,-999,IF(G199="",-999,0)))</f>
        <v>-999</v>
      </c>
      <c r="AM199" s="82">
        <f>IF(I199=1, 'adjustment factor'!$D$12, IF(I199=-9,-999,IF(I199="",-999,0)))</f>
        <v>-999</v>
      </c>
      <c r="AN199" s="82">
        <f>IF(J199=1, 'adjustment factor'!$D$13, IF(J199=-9,-999,IF(J199="",-999,0)))</f>
        <v>-999</v>
      </c>
      <c r="AO199" s="82" t="str">
        <f t="shared" si="38"/>
        <v>-999</v>
      </c>
      <c r="AP199" s="82" t="str">
        <f t="shared" si="39"/>
        <v>MISSING</v>
      </c>
    </row>
    <row r="200" spans="2:42" s="3" customFormat="1">
      <c r="B200" s="170"/>
      <c r="C200" s="35">
        <v>196</v>
      </c>
      <c r="D200" s="161"/>
      <c r="E200" s="161"/>
      <c r="F200" s="161"/>
      <c r="G200" s="161"/>
      <c r="H200" s="161"/>
      <c r="I200" s="161"/>
      <c r="J200" s="161"/>
      <c r="K200" s="161"/>
      <c r="L200" s="161"/>
      <c r="M200" s="161"/>
      <c r="N200" s="171"/>
      <c r="O200" s="171"/>
      <c r="P200" s="171"/>
      <c r="Q200" s="171"/>
      <c r="R200" s="171"/>
      <c r="S200" s="171"/>
      <c r="T200" s="159" t="str">
        <f t="shared" si="30"/>
        <v>MISSING</v>
      </c>
      <c r="U200" s="159" t="str">
        <f t="shared" si="31"/>
        <v>MISSING</v>
      </c>
      <c r="X200" s="56">
        <f t="shared" si="32"/>
        <v>-99</v>
      </c>
      <c r="Y200" s="56">
        <f t="shared" si="33"/>
        <v>-99</v>
      </c>
      <c r="Z200" s="56">
        <f t="shared" si="34"/>
        <v>-99</v>
      </c>
      <c r="AA200" s="56">
        <f t="shared" si="35"/>
        <v>-99</v>
      </c>
      <c r="AB200" s="56">
        <f t="shared" si="36"/>
        <v>-99</v>
      </c>
      <c r="AC200" s="56">
        <f t="shared" si="37"/>
        <v>-99</v>
      </c>
      <c r="AE200" s="82">
        <f>IF(D200=1, 'adjustment factor'!$D$4, IF(D200=-9,-999,IF(D200="",-999,0)))</f>
        <v>-999</v>
      </c>
      <c r="AF200" s="82">
        <f>IF(F200=1, 'adjustment factor'!$D$5, IF(F200=-9,-999,IF(F200="",-999,0)))</f>
        <v>-999</v>
      </c>
      <c r="AG200" s="82">
        <f>IF(E200=1, 'adjustment factor'!$D$6, IF(E200=-9,-999,IF(E200="",-999,0)))</f>
        <v>-999</v>
      </c>
      <c r="AH200" s="82">
        <f>IF(K200&gt;=45,'adjustment factor'!$D$7,IF(K200=-9,-1200,IF(K200="",-1200,0)))</f>
        <v>-1200</v>
      </c>
      <c r="AI200" s="82">
        <f>IF(L200=1, 'adjustment factor'!$D$8, IF(L200=-9,-999,IF(L200="",-999,0)))</f>
        <v>-999</v>
      </c>
      <c r="AJ200" s="82">
        <f>IF(AND(M200&gt;=1,M200&lt;=4),'adjustment factor'!$D$9,IF(M200=-9,-999,IF(M200=98,-999,IF(M200=99,-999,IF(M200="",-999,0)))))</f>
        <v>-999</v>
      </c>
      <c r="AK200" s="82">
        <f>IF(H200=1, 'adjustment factor'!$D$10, IF(H200=-9,-999,IF(H200="",-999,0)))</f>
        <v>-999</v>
      </c>
      <c r="AL200" s="82">
        <f>IF(G200=1, 'adjustment factor'!$D$11, IF(G200=-9,-999,IF(G200="",-999,0)))</f>
        <v>-999</v>
      </c>
      <c r="AM200" s="82">
        <f>IF(I200=1, 'adjustment factor'!$D$12, IF(I200=-9,-999,IF(I200="",-999,0)))</f>
        <v>-999</v>
      </c>
      <c r="AN200" s="82">
        <f>IF(J200=1, 'adjustment factor'!$D$13, IF(J200=-9,-999,IF(J200="",-999,0)))</f>
        <v>-999</v>
      </c>
      <c r="AO200" s="82" t="str">
        <f t="shared" si="38"/>
        <v>-999</v>
      </c>
      <c r="AP200" s="82" t="str">
        <f t="shared" si="39"/>
        <v>MISSING</v>
      </c>
    </row>
    <row r="201" spans="2:42" s="3" customFormat="1">
      <c r="B201" s="170"/>
      <c r="C201" s="35">
        <v>197</v>
      </c>
      <c r="D201" s="161"/>
      <c r="E201" s="161"/>
      <c r="F201" s="161"/>
      <c r="G201" s="161"/>
      <c r="H201" s="161"/>
      <c r="I201" s="161"/>
      <c r="J201" s="161"/>
      <c r="K201" s="161"/>
      <c r="L201" s="161"/>
      <c r="M201" s="161"/>
      <c r="N201" s="171"/>
      <c r="O201" s="171"/>
      <c r="P201" s="171"/>
      <c r="Q201" s="171"/>
      <c r="R201" s="171"/>
      <c r="S201" s="171"/>
      <c r="T201" s="159" t="str">
        <f t="shared" si="30"/>
        <v>MISSING</v>
      </c>
      <c r="U201" s="159" t="str">
        <f t="shared" si="31"/>
        <v>MISSING</v>
      </c>
      <c r="X201" s="56">
        <f t="shared" si="32"/>
        <v>-99</v>
      </c>
      <c r="Y201" s="56">
        <f t="shared" si="33"/>
        <v>-99</v>
      </c>
      <c r="Z201" s="56">
        <f t="shared" si="34"/>
        <v>-99</v>
      </c>
      <c r="AA201" s="56">
        <f t="shared" si="35"/>
        <v>-99</v>
      </c>
      <c r="AB201" s="56">
        <f t="shared" si="36"/>
        <v>-99</v>
      </c>
      <c r="AC201" s="56">
        <f t="shared" si="37"/>
        <v>-99</v>
      </c>
      <c r="AE201" s="82">
        <f>IF(D201=1, 'adjustment factor'!$D$4, IF(D201=-9,-999,IF(D201="",-999,0)))</f>
        <v>-999</v>
      </c>
      <c r="AF201" s="82">
        <f>IF(F201=1, 'adjustment factor'!$D$5, IF(F201=-9,-999,IF(F201="",-999,0)))</f>
        <v>-999</v>
      </c>
      <c r="AG201" s="82">
        <f>IF(E201=1, 'adjustment factor'!$D$6, IF(E201=-9,-999,IF(E201="",-999,0)))</f>
        <v>-999</v>
      </c>
      <c r="AH201" s="82">
        <f>IF(K201&gt;=45,'adjustment factor'!$D$7,IF(K201=-9,-1200,IF(K201="",-1200,0)))</f>
        <v>-1200</v>
      </c>
      <c r="AI201" s="82">
        <f>IF(L201=1, 'adjustment factor'!$D$8, IF(L201=-9,-999,IF(L201="",-999,0)))</f>
        <v>-999</v>
      </c>
      <c r="AJ201" s="82">
        <f>IF(AND(M201&gt;=1,M201&lt;=4),'adjustment factor'!$D$9,IF(M201=-9,-999,IF(M201=98,-999,IF(M201=99,-999,IF(M201="",-999,0)))))</f>
        <v>-999</v>
      </c>
      <c r="AK201" s="82">
        <f>IF(H201=1, 'adjustment factor'!$D$10, IF(H201=-9,-999,IF(H201="",-999,0)))</f>
        <v>-999</v>
      </c>
      <c r="AL201" s="82">
        <f>IF(G201=1, 'adjustment factor'!$D$11, IF(G201=-9,-999,IF(G201="",-999,0)))</f>
        <v>-999</v>
      </c>
      <c r="AM201" s="82">
        <f>IF(I201=1, 'adjustment factor'!$D$12, IF(I201=-9,-999,IF(I201="",-999,0)))</f>
        <v>-999</v>
      </c>
      <c r="AN201" s="82">
        <f>IF(J201=1, 'adjustment factor'!$D$13, IF(J201=-9,-999,IF(J201="",-999,0)))</f>
        <v>-999</v>
      </c>
      <c r="AO201" s="82" t="str">
        <f t="shared" si="38"/>
        <v>-999</v>
      </c>
      <c r="AP201" s="82" t="str">
        <f t="shared" si="39"/>
        <v>MISSING</v>
      </c>
    </row>
    <row r="202" spans="2:42" s="3" customFormat="1">
      <c r="B202" s="170"/>
      <c r="C202" s="35">
        <v>198</v>
      </c>
      <c r="D202" s="161"/>
      <c r="E202" s="161"/>
      <c r="F202" s="161"/>
      <c r="G202" s="161"/>
      <c r="H202" s="161"/>
      <c r="I202" s="161"/>
      <c r="J202" s="161"/>
      <c r="K202" s="161"/>
      <c r="L202" s="161"/>
      <c r="M202" s="161"/>
      <c r="N202" s="171"/>
      <c r="O202" s="171"/>
      <c r="P202" s="171"/>
      <c r="Q202" s="171"/>
      <c r="R202" s="171"/>
      <c r="S202" s="171"/>
      <c r="T202" s="159" t="str">
        <f t="shared" si="30"/>
        <v>MISSING</v>
      </c>
      <c r="U202" s="159" t="str">
        <f t="shared" si="31"/>
        <v>MISSING</v>
      </c>
      <c r="X202" s="56">
        <f t="shared" si="32"/>
        <v>-99</v>
      </c>
      <c r="Y202" s="56">
        <f t="shared" si="33"/>
        <v>-99</v>
      </c>
      <c r="Z202" s="56">
        <f t="shared" si="34"/>
        <v>-99</v>
      </c>
      <c r="AA202" s="56">
        <f t="shared" si="35"/>
        <v>-99</v>
      </c>
      <c r="AB202" s="56">
        <f t="shared" si="36"/>
        <v>-99</v>
      </c>
      <c r="AC202" s="56">
        <f t="shared" si="37"/>
        <v>-99</v>
      </c>
      <c r="AE202" s="82">
        <f>IF(D202=1, 'adjustment factor'!$D$4, IF(D202=-9,-999,IF(D202="",-999,0)))</f>
        <v>-999</v>
      </c>
      <c r="AF202" s="82">
        <f>IF(F202=1, 'adjustment factor'!$D$5, IF(F202=-9,-999,IF(F202="",-999,0)))</f>
        <v>-999</v>
      </c>
      <c r="AG202" s="82">
        <f>IF(E202=1, 'adjustment factor'!$D$6, IF(E202=-9,-999,IF(E202="",-999,0)))</f>
        <v>-999</v>
      </c>
      <c r="AH202" s="82">
        <f>IF(K202&gt;=45,'adjustment factor'!$D$7,IF(K202=-9,-1200,IF(K202="",-1200,0)))</f>
        <v>-1200</v>
      </c>
      <c r="AI202" s="82">
        <f>IF(L202=1, 'adjustment factor'!$D$8, IF(L202=-9,-999,IF(L202="",-999,0)))</f>
        <v>-999</v>
      </c>
      <c r="AJ202" s="82">
        <f>IF(AND(M202&gt;=1,M202&lt;=4),'adjustment factor'!$D$9,IF(M202=-9,-999,IF(M202=98,-999,IF(M202=99,-999,IF(M202="",-999,0)))))</f>
        <v>-999</v>
      </c>
      <c r="AK202" s="82">
        <f>IF(H202=1, 'adjustment factor'!$D$10, IF(H202=-9,-999,IF(H202="",-999,0)))</f>
        <v>-999</v>
      </c>
      <c r="AL202" s="82">
        <f>IF(G202=1, 'adjustment factor'!$D$11, IF(G202=-9,-999,IF(G202="",-999,0)))</f>
        <v>-999</v>
      </c>
      <c r="AM202" s="82">
        <f>IF(I202=1, 'adjustment factor'!$D$12, IF(I202=-9,-999,IF(I202="",-999,0)))</f>
        <v>-999</v>
      </c>
      <c r="AN202" s="82">
        <f>IF(J202=1, 'adjustment factor'!$D$13, IF(J202=-9,-999,IF(J202="",-999,0)))</f>
        <v>-999</v>
      </c>
      <c r="AO202" s="82" t="str">
        <f t="shared" si="38"/>
        <v>-999</v>
      </c>
      <c r="AP202" s="82" t="str">
        <f t="shared" si="39"/>
        <v>MISSING</v>
      </c>
    </row>
    <row r="203" spans="2:42" s="3" customFormat="1">
      <c r="B203" s="170"/>
      <c r="C203" s="35">
        <v>199</v>
      </c>
      <c r="D203" s="161"/>
      <c r="E203" s="161"/>
      <c r="F203" s="161"/>
      <c r="G203" s="161"/>
      <c r="H203" s="161"/>
      <c r="I203" s="161"/>
      <c r="J203" s="161"/>
      <c r="K203" s="161"/>
      <c r="L203" s="161"/>
      <c r="M203" s="161"/>
      <c r="N203" s="171"/>
      <c r="O203" s="171"/>
      <c r="P203" s="171"/>
      <c r="Q203" s="171"/>
      <c r="R203" s="171"/>
      <c r="S203" s="171"/>
      <c r="T203" s="159" t="str">
        <f t="shared" si="30"/>
        <v>MISSING</v>
      </c>
      <c r="U203" s="159" t="str">
        <f t="shared" si="31"/>
        <v>MISSING</v>
      </c>
      <c r="X203" s="56">
        <f t="shared" si="32"/>
        <v>-99</v>
      </c>
      <c r="Y203" s="56">
        <f t="shared" si="33"/>
        <v>-99</v>
      </c>
      <c r="Z203" s="56">
        <f t="shared" si="34"/>
        <v>-99</v>
      </c>
      <c r="AA203" s="56">
        <f t="shared" si="35"/>
        <v>-99</v>
      </c>
      <c r="AB203" s="56">
        <f t="shared" si="36"/>
        <v>-99</v>
      </c>
      <c r="AC203" s="56">
        <f t="shared" si="37"/>
        <v>-99</v>
      </c>
      <c r="AE203" s="82">
        <f>IF(D203=1, 'adjustment factor'!$D$4, IF(D203=-9,-999,IF(D203="",-999,0)))</f>
        <v>-999</v>
      </c>
      <c r="AF203" s="82">
        <f>IF(F203=1, 'adjustment factor'!$D$5, IF(F203=-9,-999,IF(F203="",-999,0)))</f>
        <v>-999</v>
      </c>
      <c r="AG203" s="82">
        <f>IF(E203=1, 'adjustment factor'!$D$6, IF(E203=-9,-999,IF(E203="",-999,0)))</f>
        <v>-999</v>
      </c>
      <c r="AH203" s="82">
        <f>IF(K203&gt;=45,'adjustment factor'!$D$7,IF(K203=-9,-1200,IF(K203="",-1200,0)))</f>
        <v>-1200</v>
      </c>
      <c r="AI203" s="82">
        <f>IF(L203=1, 'adjustment factor'!$D$8, IF(L203=-9,-999,IF(L203="",-999,0)))</f>
        <v>-999</v>
      </c>
      <c r="AJ203" s="82">
        <f>IF(AND(M203&gt;=1,M203&lt;=4),'adjustment factor'!$D$9,IF(M203=-9,-999,IF(M203=98,-999,IF(M203=99,-999,IF(M203="",-999,0)))))</f>
        <v>-999</v>
      </c>
      <c r="AK203" s="82">
        <f>IF(H203=1, 'adjustment factor'!$D$10, IF(H203=-9,-999,IF(H203="",-999,0)))</f>
        <v>-999</v>
      </c>
      <c r="AL203" s="82">
        <f>IF(G203=1, 'adjustment factor'!$D$11, IF(G203=-9,-999,IF(G203="",-999,0)))</f>
        <v>-999</v>
      </c>
      <c r="AM203" s="82">
        <f>IF(I203=1, 'adjustment factor'!$D$12, IF(I203=-9,-999,IF(I203="",-999,0)))</f>
        <v>-999</v>
      </c>
      <c r="AN203" s="82">
        <f>IF(J203=1, 'adjustment factor'!$D$13, IF(J203=-9,-999,IF(J203="",-999,0)))</f>
        <v>-999</v>
      </c>
      <c r="AO203" s="82" t="str">
        <f t="shared" si="38"/>
        <v>-999</v>
      </c>
      <c r="AP203" s="82" t="str">
        <f t="shared" si="39"/>
        <v>MISSING</v>
      </c>
    </row>
    <row r="204" spans="2:42" s="3" customFormat="1">
      <c r="B204" s="170"/>
      <c r="C204" s="35">
        <v>200</v>
      </c>
      <c r="D204" s="161"/>
      <c r="E204" s="161"/>
      <c r="F204" s="161"/>
      <c r="G204" s="161"/>
      <c r="H204" s="161"/>
      <c r="I204" s="161"/>
      <c r="J204" s="161"/>
      <c r="K204" s="161"/>
      <c r="L204" s="161"/>
      <c r="M204" s="161"/>
      <c r="N204" s="171"/>
      <c r="O204" s="171"/>
      <c r="P204" s="171"/>
      <c r="Q204" s="171"/>
      <c r="R204" s="171"/>
      <c r="S204" s="171"/>
      <c r="T204" s="159" t="str">
        <f t="shared" si="30"/>
        <v>MISSING</v>
      </c>
      <c r="U204" s="159" t="str">
        <f t="shared" si="31"/>
        <v>MISSING</v>
      </c>
      <c r="X204" s="56">
        <f t="shared" si="32"/>
        <v>-99</v>
      </c>
      <c r="Y204" s="56">
        <f t="shared" si="33"/>
        <v>-99</v>
      </c>
      <c r="Z204" s="56">
        <f t="shared" si="34"/>
        <v>-99</v>
      </c>
      <c r="AA204" s="56">
        <f t="shared" si="35"/>
        <v>-99</v>
      </c>
      <c r="AB204" s="56">
        <f t="shared" si="36"/>
        <v>-99</v>
      </c>
      <c r="AC204" s="56">
        <f t="shared" si="37"/>
        <v>-99</v>
      </c>
      <c r="AE204" s="82">
        <f>IF(D204=1, 'adjustment factor'!$D$4, IF(D204=-9,-999,IF(D204="",-999,0)))</f>
        <v>-999</v>
      </c>
      <c r="AF204" s="82">
        <f>IF(F204=1, 'adjustment factor'!$D$5, IF(F204=-9,-999,IF(F204="",-999,0)))</f>
        <v>-999</v>
      </c>
      <c r="AG204" s="82">
        <f>IF(E204=1, 'adjustment factor'!$D$6, IF(E204=-9,-999,IF(E204="",-999,0)))</f>
        <v>-999</v>
      </c>
      <c r="AH204" s="82">
        <f>IF(K204&gt;=45,'adjustment factor'!$D$7,IF(K204=-9,-1200,IF(K204="",-1200,0)))</f>
        <v>-1200</v>
      </c>
      <c r="AI204" s="82">
        <f>IF(L204=1, 'adjustment factor'!$D$8, IF(L204=-9,-999,IF(L204="",-999,0)))</f>
        <v>-999</v>
      </c>
      <c r="AJ204" s="82">
        <f>IF(AND(M204&gt;=1,M204&lt;=4),'adjustment factor'!$D$9,IF(M204=-9,-999,IF(M204=98,-999,IF(M204=99,-999,IF(M204="",-999,0)))))</f>
        <v>-999</v>
      </c>
      <c r="AK204" s="82">
        <f>IF(H204=1, 'adjustment factor'!$D$10, IF(H204=-9,-999,IF(H204="",-999,0)))</f>
        <v>-999</v>
      </c>
      <c r="AL204" s="82">
        <f>IF(G204=1, 'adjustment factor'!$D$11, IF(G204=-9,-999,IF(G204="",-999,0)))</f>
        <v>-999</v>
      </c>
      <c r="AM204" s="82">
        <f>IF(I204=1, 'adjustment factor'!$D$12, IF(I204=-9,-999,IF(I204="",-999,0)))</f>
        <v>-999</v>
      </c>
      <c r="AN204" s="82">
        <f>IF(J204=1, 'adjustment factor'!$D$13, IF(J204=-9,-999,IF(J204="",-999,0)))</f>
        <v>-999</v>
      </c>
      <c r="AO204" s="82" t="str">
        <f t="shared" si="38"/>
        <v>-999</v>
      </c>
      <c r="AP204" s="82" t="str">
        <f t="shared" si="39"/>
        <v>MISSING</v>
      </c>
    </row>
    <row r="205" spans="2:42" s="3" customFormat="1">
      <c r="B205" s="170"/>
      <c r="C205" s="35">
        <v>201</v>
      </c>
      <c r="D205" s="161"/>
      <c r="E205" s="161"/>
      <c r="F205" s="161"/>
      <c r="G205" s="161"/>
      <c r="H205" s="161"/>
      <c r="I205" s="161"/>
      <c r="J205" s="161"/>
      <c r="K205" s="161"/>
      <c r="L205" s="161"/>
      <c r="M205" s="161"/>
      <c r="N205" s="171"/>
      <c r="O205" s="171"/>
      <c r="P205" s="171"/>
      <c r="Q205" s="171"/>
      <c r="R205" s="171"/>
      <c r="S205" s="171"/>
      <c r="T205" s="159" t="str">
        <f t="shared" si="30"/>
        <v>MISSING</v>
      </c>
      <c r="U205" s="159" t="str">
        <f t="shared" si="31"/>
        <v>MISSING</v>
      </c>
      <c r="X205" s="56">
        <f t="shared" si="32"/>
        <v>-99</v>
      </c>
      <c r="Y205" s="56">
        <f t="shared" si="33"/>
        <v>-99</v>
      </c>
      <c r="Z205" s="56">
        <f t="shared" si="34"/>
        <v>-99</v>
      </c>
      <c r="AA205" s="56">
        <f t="shared" si="35"/>
        <v>-99</v>
      </c>
      <c r="AB205" s="56">
        <f t="shared" si="36"/>
        <v>-99</v>
      </c>
      <c r="AC205" s="56">
        <f t="shared" si="37"/>
        <v>-99</v>
      </c>
      <c r="AE205" s="82">
        <f>IF(D205=1, 'adjustment factor'!$D$4, IF(D205=-9,-999,IF(D205="",-999,0)))</f>
        <v>-999</v>
      </c>
      <c r="AF205" s="82">
        <f>IF(F205=1, 'adjustment factor'!$D$5, IF(F205=-9,-999,IF(F205="",-999,0)))</f>
        <v>-999</v>
      </c>
      <c r="AG205" s="82">
        <f>IF(E205=1, 'adjustment factor'!$D$6, IF(E205=-9,-999,IF(E205="",-999,0)))</f>
        <v>-999</v>
      </c>
      <c r="AH205" s="82">
        <f>IF(K205&gt;=45,'adjustment factor'!$D$7,IF(K205=-9,-1200,IF(K205="",-1200,0)))</f>
        <v>-1200</v>
      </c>
      <c r="AI205" s="82">
        <f>IF(L205=1, 'adjustment factor'!$D$8, IF(L205=-9,-999,IF(L205="",-999,0)))</f>
        <v>-999</v>
      </c>
      <c r="AJ205" s="82">
        <f>IF(AND(M205&gt;=1,M205&lt;=4),'adjustment factor'!$D$9,IF(M205=-9,-999,IF(M205=98,-999,IF(M205=99,-999,IF(M205="",-999,0)))))</f>
        <v>-999</v>
      </c>
      <c r="AK205" s="82">
        <f>IF(H205=1, 'adjustment factor'!$D$10, IF(H205=-9,-999,IF(H205="",-999,0)))</f>
        <v>-999</v>
      </c>
      <c r="AL205" s="82">
        <f>IF(G205=1, 'adjustment factor'!$D$11, IF(G205=-9,-999,IF(G205="",-999,0)))</f>
        <v>-999</v>
      </c>
      <c r="AM205" s="82">
        <f>IF(I205=1, 'adjustment factor'!$D$12, IF(I205=-9,-999,IF(I205="",-999,0)))</f>
        <v>-999</v>
      </c>
      <c r="AN205" s="82">
        <f>IF(J205=1, 'adjustment factor'!$D$13, IF(J205=-9,-999,IF(J205="",-999,0)))</f>
        <v>-999</v>
      </c>
      <c r="AO205" s="82" t="str">
        <f t="shared" si="38"/>
        <v>-999</v>
      </c>
      <c r="AP205" s="82" t="str">
        <f t="shared" si="39"/>
        <v>MISSING</v>
      </c>
    </row>
    <row r="206" spans="2:42" s="3" customFormat="1">
      <c r="B206" s="170"/>
      <c r="C206" s="35">
        <v>202</v>
      </c>
      <c r="D206" s="161"/>
      <c r="E206" s="161"/>
      <c r="F206" s="161"/>
      <c r="G206" s="161"/>
      <c r="H206" s="161"/>
      <c r="I206" s="161"/>
      <c r="J206" s="161"/>
      <c r="K206" s="161"/>
      <c r="L206" s="161"/>
      <c r="M206" s="161"/>
      <c r="N206" s="171"/>
      <c r="O206" s="171"/>
      <c r="P206" s="171"/>
      <c r="Q206" s="171"/>
      <c r="R206" s="171"/>
      <c r="S206" s="171"/>
      <c r="T206" s="159" t="str">
        <f t="shared" si="30"/>
        <v>MISSING</v>
      </c>
      <c r="U206" s="159" t="str">
        <f t="shared" si="31"/>
        <v>MISSING</v>
      </c>
      <c r="X206" s="56">
        <f t="shared" si="32"/>
        <v>-99</v>
      </c>
      <c r="Y206" s="56">
        <f t="shared" si="33"/>
        <v>-99</v>
      </c>
      <c r="Z206" s="56">
        <f t="shared" si="34"/>
        <v>-99</v>
      </c>
      <c r="AA206" s="56">
        <f t="shared" si="35"/>
        <v>-99</v>
      </c>
      <c r="AB206" s="56">
        <f t="shared" si="36"/>
        <v>-99</v>
      </c>
      <c r="AC206" s="56">
        <f t="shared" si="37"/>
        <v>-99</v>
      </c>
      <c r="AE206" s="82">
        <f>IF(D206=1, 'adjustment factor'!$D$4, IF(D206=-9,-999,IF(D206="",-999,0)))</f>
        <v>-999</v>
      </c>
      <c r="AF206" s="82">
        <f>IF(F206=1, 'adjustment factor'!$D$5, IF(F206=-9,-999,IF(F206="",-999,0)))</f>
        <v>-999</v>
      </c>
      <c r="AG206" s="82">
        <f>IF(E206=1, 'adjustment factor'!$D$6, IF(E206=-9,-999,IF(E206="",-999,0)))</f>
        <v>-999</v>
      </c>
      <c r="AH206" s="82">
        <f>IF(K206&gt;=45,'adjustment factor'!$D$7,IF(K206=-9,-1200,IF(K206="",-1200,0)))</f>
        <v>-1200</v>
      </c>
      <c r="AI206" s="82">
        <f>IF(L206=1, 'adjustment factor'!$D$8, IF(L206=-9,-999,IF(L206="",-999,0)))</f>
        <v>-999</v>
      </c>
      <c r="AJ206" s="82">
        <f>IF(AND(M206&gt;=1,M206&lt;=4),'adjustment factor'!$D$9,IF(M206=-9,-999,IF(M206=98,-999,IF(M206=99,-999,IF(M206="",-999,0)))))</f>
        <v>-999</v>
      </c>
      <c r="AK206" s="82">
        <f>IF(H206=1, 'adjustment factor'!$D$10, IF(H206=-9,-999,IF(H206="",-999,0)))</f>
        <v>-999</v>
      </c>
      <c r="AL206" s="82">
        <f>IF(G206=1, 'adjustment factor'!$D$11, IF(G206=-9,-999,IF(G206="",-999,0)))</f>
        <v>-999</v>
      </c>
      <c r="AM206" s="82">
        <f>IF(I206=1, 'adjustment factor'!$D$12, IF(I206=-9,-999,IF(I206="",-999,0)))</f>
        <v>-999</v>
      </c>
      <c r="AN206" s="82">
        <f>IF(J206=1, 'adjustment factor'!$D$13, IF(J206=-9,-999,IF(J206="",-999,0)))</f>
        <v>-999</v>
      </c>
      <c r="AO206" s="82" t="str">
        <f t="shared" si="38"/>
        <v>-999</v>
      </c>
      <c r="AP206" s="82" t="str">
        <f t="shared" si="39"/>
        <v>MISSING</v>
      </c>
    </row>
    <row r="207" spans="2:42" s="3" customFormat="1">
      <c r="B207" s="170"/>
      <c r="C207" s="35">
        <v>203</v>
      </c>
      <c r="D207" s="161"/>
      <c r="E207" s="161"/>
      <c r="F207" s="161"/>
      <c r="G207" s="161"/>
      <c r="H207" s="161"/>
      <c r="I207" s="161"/>
      <c r="J207" s="161"/>
      <c r="K207" s="161"/>
      <c r="L207" s="161"/>
      <c r="M207" s="161"/>
      <c r="N207" s="171"/>
      <c r="O207" s="171"/>
      <c r="P207" s="171"/>
      <c r="Q207" s="171"/>
      <c r="R207" s="171"/>
      <c r="S207" s="171"/>
      <c r="T207" s="159" t="str">
        <f t="shared" si="30"/>
        <v>MISSING</v>
      </c>
      <c r="U207" s="159" t="str">
        <f t="shared" si="31"/>
        <v>MISSING</v>
      </c>
      <c r="X207" s="56">
        <f t="shared" si="32"/>
        <v>-99</v>
      </c>
      <c r="Y207" s="56">
        <f t="shared" si="33"/>
        <v>-99</v>
      </c>
      <c r="Z207" s="56">
        <f t="shared" si="34"/>
        <v>-99</v>
      </c>
      <c r="AA207" s="56">
        <f t="shared" si="35"/>
        <v>-99</v>
      </c>
      <c r="AB207" s="56">
        <f t="shared" si="36"/>
        <v>-99</v>
      </c>
      <c r="AC207" s="56">
        <f t="shared" si="37"/>
        <v>-99</v>
      </c>
      <c r="AE207" s="82">
        <f>IF(D207=1, 'adjustment factor'!$D$4, IF(D207=-9,-999,IF(D207="",-999,0)))</f>
        <v>-999</v>
      </c>
      <c r="AF207" s="82">
        <f>IF(F207=1, 'adjustment factor'!$D$5, IF(F207=-9,-999,IF(F207="",-999,0)))</f>
        <v>-999</v>
      </c>
      <c r="AG207" s="82">
        <f>IF(E207=1, 'adjustment factor'!$D$6, IF(E207=-9,-999,IF(E207="",-999,0)))</f>
        <v>-999</v>
      </c>
      <c r="AH207" s="82">
        <f>IF(K207&gt;=45,'adjustment factor'!$D$7,IF(K207=-9,-1200,IF(K207="",-1200,0)))</f>
        <v>-1200</v>
      </c>
      <c r="AI207" s="82">
        <f>IF(L207=1, 'adjustment factor'!$D$8, IF(L207=-9,-999,IF(L207="",-999,0)))</f>
        <v>-999</v>
      </c>
      <c r="AJ207" s="82">
        <f>IF(AND(M207&gt;=1,M207&lt;=4),'adjustment factor'!$D$9,IF(M207=-9,-999,IF(M207=98,-999,IF(M207=99,-999,IF(M207="",-999,0)))))</f>
        <v>-999</v>
      </c>
      <c r="AK207" s="82">
        <f>IF(H207=1, 'adjustment factor'!$D$10, IF(H207=-9,-999,IF(H207="",-999,0)))</f>
        <v>-999</v>
      </c>
      <c r="AL207" s="82">
        <f>IF(G207=1, 'adjustment factor'!$D$11, IF(G207=-9,-999,IF(G207="",-999,0)))</f>
        <v>-999</v>
      </c>
      <c r="AM207" s="82">
        <f>IF(I207=1, 'adjustment factor'!$D$12, IF(I207=-9,-999,IF(I207="",-999,0)))</f>
        <v>-999</v>
      </c>
      <c r="AN207" s="82">
        <f>IF(J207=1, 'adjustment factor'!$D$13, IF(J207=-9,-999,IF(J207="",-999,0)))</f>
        <v>-999</v>
      </c>
      <c r="AO207" s="82" t="str">
        <f t="shared" si="38"/>
        <v>-999</v>
      </c>
      <c r="AP207" s="82" t="str">
        <f t="shared" si="39"/>
        <v>MISSING</v>
      </c>
    </row>
    <row r="208" spans="2:42" s="3" customFormat="1">
      <c r="B208" s="170"/>
      <c r="C208" s="35">
        <v>204</v>
      </c>
      <c r="D208" s="161"/>
      <c r="E208" s="161"/>
      <c r="F208" s="161"/>
      <c r="G208" s="161"/>
      <c r="H208" s="161"/>
      <c r="I208" s="161"/>
      <c r="J208" s="161"/>
      <c r="K208" s="161"/>
      <c r="L208" s="161"/>
      <c r="M208" s="161"/>
      <c r="N208" s="171"/>
      <c r="O208" s="171"/>
      <c r="P208" s="171"/>
      <c r="Q208" s="171"/>
      <c r="R208" s="171"/>
      <c r="S208" s="171"/>
      <c r="T208" s="159" t="str">
        <f t="shared" si="30"/>
        <v>MISSING</v>
      </c>
      <c r="U208" s="159" t="str">
        <f t="shared" si="31"/>
        <v>MISSING</v>
      </c>
      <c r="X208" s="56">
        <f t="shared" si="32"/>
        <v>-99</v>
      </c>
      <c r="Y208" s="56">
        <f t="shared" si="33"/>
        <v>-99</v>
      </c>
      <c r="Z208" s="56">
        <f t="shared" si="34"/>
        <v>-99</v>
      </c>
      <c r="AA208" s="56">
        <f t="shared" si="35"/>
        <v>-99</v>
      </c>
      <c r="AB208" s="56">
        <f t="shared" si="36"/>
        <v>-99</v>
      </c>
      <c r="AC208" s="56">
        <f t="shared" si="37"/>
        <v>-99</v>
      </c>
      <c r="AE208" s="82">
        <f>IF(D208=1, 'adjustment factor'!$D$4, IF(D208=-9,-999,IF(D208="",-999,0)))</f>
        <v>-999</v>
      </c>
      <c r="AF208" s="82">
        <f>IF(F208=1, 'adjustment factor'!$D$5, IF(F208=-9,-999,IF(F208="",-999,0)))</f>
        <v>-999</v>
      </c>
      <c r="AG208" s="82">
        <f>IF(E208=1, 'adjustment factor'!$D$6, IF(E208=-9,-999,IF(E208="",-999,0)))</f>
        <v>-999</v>
      </c>
      <c r="AH208" s="82">
        <f>IF(K208&gt;=45,'adjustment factor'!$D$7,IF(K208=-9,-1200,IF(K208="",-1200,0)))</f>
        <v>-1200</v>
      </c>
      <c r="AI208" s="82">
        <f>IF(L208=1, 'adjustment factor'!$D$8, IF(L208=-9,-999,IF(L208="",-999,0)))</f>
        <v>-999</v>
      </c>
      <c r="AJ208" s="82">
        <f>IF(AND(M208&gt;=1,M208&lt;=4),'adjustment factor'!$D$9,IF(M208=-9,-999,IF(M208=98,-999,IF(M208=99,-999,IF(M208="",-999,0)))))</f>
        <v>-999</v>
      </c>
      <c r="AK208" s="82">
        <f>IF(H208=1, 'adjustment factor'!$D$10, IF(H208=-9,-999,IF(H208="",-999,0)))</f>
        <v>-999</v>
      </c>
      <c r="AL208" s="82">
        <f>IF(G208=1, 'adjustment factor'!$D$11, IF(G208=-9,-999,IF(G208="",-999,0)))</f>
        <v>-999</v>
      </c>
      <c r="AM208" s="82">
        <f>IF(I208=1, 'adjustment factor'!$D$12, IF(I208=-9,-999,IF(I208="",-999,0)))</f>
        <v>-999</v>
      </c>
      <c r="AN208" s="82">
        <f>IF(J208=1, 'adjustment factor'!$D$13, IF(J208=-9,-999,IF(J208="",-999,0)))</f>
        <v>-999</v>
      </c>
      <c r="AO208" s="82" t="str">
        <f t="shared" si="38"/>
        <v>-999</v>
      </c>
      <c r="AP208" s="82" t="str">
        <f t="shared" si="39"/>
        <v>MISSING</v>
      </c>
    </row>
    <row r="209" spans="2:42" s="3" customFormat="1">
      <c r="B209" s="170"/>
      <c r="C209" s="35">
        <v>205</v>
      </c>
      <c r="D209" s="161"/>
      <c r="E209" s="161"/>
      <c r="F209" s="161"/>
      <c r="G209" s="161"/>
      <c r="H209" s="161"/>
      <c r="I209" s="161"/>
      <c r="J209" s="161"/>
      <c r="K209" s="161"/>
      <c r="L209" s="161"/>
      <c r="M209" s="161"/>
      <c r="N209" s="171"/>
      <c r="O209" s="171"/>
      <c r="P209" s="171"/>
      <c r="Q209" s="171"/>
      <c r="R209" s="171"/>
      <c r="S209" s="171"/>
      <c r="T209" s="159" t="str">
        <f t="shared" si="30"/>
        <v>MISSING</v>
      </c>
      <c r="U209" s="159" t="str">
        <f t="shared" si="31"/>
        <v>MISSING</v>
      </c>
      <c r="X209" s="56">
        <f t="shared" si="32"/>
        <v>-99</v>
      </c>
      <c r="Y209" s="56">
        <f t="shared" si="33"/>
        <v>-99</v>
      </c>
      <c r="Z209" s="56">
        <f t="shared" si="34"/>
        <v>-99</v>
      </c>
      <c r="AA209" s="56">
        <f t="shared" si="35"/>
        <v>-99</v>
      </c>
      <c r="AB209" s="56">
        <f t="shared" si="36"/>
        <v>-99</v>
      </c>
      <c r="AC209" s="56">
        <f t="shared" si="37"/>
        <v>-99</v>
      </c>
      <c r="AE209" s="82">
        <f>IF(D209=1, 'adjustment factor'!$D$4, IF(D209=-9,-999,IF(D209="",-999,0)))</f>
        <v>-999</v>
      </c>
      <c r="AF209" s="82">
        <f>IF(F209=1, 'adjustment factor'!$D$5, IF(F209=-9,-999,IF(F209="",-999,0)))</f>
        <v>-999</v>
      </c>
      <c r="AG209" s="82">
        <f>IF(E209=1, 'adjustment factor'!$D$6, IF(E209=-9,-999,IF(E209="",-999,0)))</f>
        <v>-999</v>
      </c>
      <c r="AH209" s="82">
        <f>IF(K209&gt;=45,'adjustment factor'!$D$7,IF(K209=-9,-1200,IF(K209="",-1200,0)))</f>
        <v>-1200</v>
      </c>
      <c r="AI209" s="82">
        <f>IF(L209=1, 'adjustment factor'!$D$8, IF(L209=-9,-999,IF(L209="",-999,0)))</f>
        <v>-999</v>
      </c>
      <c r="AJ209" s="82">
        <f>IF(AND(M209&gt;=1,M209&lt;=4),'adjustment factor'!$D$9,IF(M209=-9,-999,IF(M209=98,-999,IF(M209=99,-999,IF(M209="",-999,0)))))</f>
        <v>-999</v>
      </c>
      <c r="AK209" s="82">
        <f>IF(H209=1, 'adjustment factor'!$D$10, IF(H209=-9,-999,IF(H209="",-999,0)))</f>
        <v>-999</v>
      </c>
      <c r="AL209" s="82">
        <f>IF(G209=1, 'adjustment factor'!$D$11, IF(G209=-9,-999,IF(G209="",-999,0)))</f>
        <v>-999</v>
      </c>
      <c r="AM209" s="82">
        <f>IF(I209=1, 'adjustment factor'!$D$12, IF(I209=-9,-999,IF(I209="",-999,0)))</f>
        <v>-999</v>
      </c>
      <c r="AN209" s="82">
        <f>IF(J209=1, 'adjustment factor'!$D$13, IF(J209=-9,-999,IF(J209="",-999,0)))</f>
        <v>-999</v>
      </c>
      <c r="AO209" s="82" t="str">
        <f t="shared" si="38"/>
        <v>-999</v>
      </c>
      <c r="AP209" s="82" t="str">
        <f t="shared" si="39"/>
        <v>MISSING</v>
      </c>
    </row>
    <row r="210" spans="2:42" s="3" customFormat="1">
      <c r="B210" s="170"/>
      <c r="C210" s="35">
        <v>206</v>
      </c>
      <c r="D210" s="161"/>
      <c r="E210" s="161"/>
      <c r="F210" s="161"/>
      <c r="G210" s="161"/>
      <c r="H210" s="161"/>
      <c r="I210" s="161"/>
      <c r="J210" s="161"/>
      <c r="K210" s="161"/>
      <c r="L210" s="161"/>
      <c r="M210" s="161"/>
      <c r="N210" s="171"/>
      <c r="O210" s="171"/>
      <c r="P210" s="171"/>
      <c r="Q210" s="171"/>
      <c r="R210" s="171"/>
      <c r="S210" s="171"/>
      <c r="T210" s="159" t="str">
        <f t="shared" si="30"/>
        <v>MISSING</v>
      </c>
      <c r="U210" s="159" t="str">
        <f t="shared" si="31"/>
        <v>MISSING</v>
      </c>
      <c r="X210" s="56">
        <f t="shared" si="32"/>
        <v>-99</v>
      </c>
      <c r="Y210" s="56">
        <f t="shared" si="33"/>
        <v>-99</v>
      </c>
      <c r="Z210" s="56">
        <f t="shared" si="34"/>
        <v>-99</v>
      </c>
      <c r="AA210" s="56">
        <f t="shared" si="35"/>
        <v>-99</v>
      </c>
      <c r="AB210" s="56">
        <f t="shared" si="36"/>
        <v>-99</v>
      </c>
      <c r="AC210" s="56">
        <f t="shared" si="37"/>
        <v>-99</v>
      </c>
      <c r="AE210" s="82">
        <f>IF(D210=1, 'adjustment factor'!$D$4, IF(D210=-9,-999,IF(D210="",-999,0)))</f>
        <v>-999</v>
      </c>
      <c r="AF210" s="82">
        <f>IF(F210=1, 'adjustment factor'!$D$5, IF(F210=-9,-999,IF(F210="",-999,0)))</f>
        <v>-999</v>
      </c>
      <c r="AG210" s="82">
        <f>IF(E210=1, 'adjustment factor'!$D$6, IF(E210=-9,-999,IF(E210="",-999,0)))</f>
        <v>-999</v>
      </c>
      <c r="AH210" s="82">
        <f>IF(K210&gt;=45,'adjustment factor'!$D$7,IF(K210=-9,-1200,IF(K210="",-1200,0)))</f>
        <v>-1200</v>
      </c>
      <c r="AI210" s="82">
        <f>IF(L210=1, 'adjustment factor'!$D$8, IF(L210=-9,-999,IF(L210="",-999,0)))</f>
        <v>-999</v>
      </c>
      <c r="AJ210" s="82">
        <f>IF(AND(M210&gt;=1,M210&lt;=4),'adjustment factor'!$D$9,IF(M210=-9,-999,IF(M210=98,-999,IF(M210=99,-999,IF(M210="",-999,0)))))</f>
        <v>-999</v>
      </c>
      <c r="AK210" s="82">
        <f>IF(H210=1, 'adjustment factor'!$D$10, IF(H210=-9,-999,IF(H210="",-999,0)))</f>
        <v>-999</v>
      </c>
      <c r="AL210" s="82">
        <f>IF(G210=1, 'adjustment factor'!$D$11, IF(G210=-9,-999,IF(G210="",-999,0)))</f>
        <v>-999</v>
      </c>
      <c r="AM210" s="82">
        <f>IF(I210=1, 'adjustment factor'!$D$12, IF(I210=-9,-999,IF(I210="",-999,0)))</f>
        <v>-999</v>
      </c>
      <c r="AN210" s="82">
        <f>IF(J210=1, 'adjustment factor'!$D$13, IF(J210=-9,-999,IF(J210="",-999,0)))</f>
        <v>-999</v>
      </c>
      <c r="AO210" s="82" t="str">
        <f t="shared" si="38"/>
        <v>-999</v>
      </c>
      <c r="AP210" s="82" t="str">
        <f t="shared" si="39"/>
        <v>MISSING</v>
      </c>
    </row>
    <row r="211" spans="2:42" s="3" customFormat="1">
      <c r="B211" s="170"/>
      <c r="C211" s="35">
        <v>207</v>
      </c>
      <c r="D211" s="161"/>
      <c r="E211" s="161"/>
      <c r="F211" s="161"/>
      <c r="G211" s="161"/>
      <c r="H211" s="161"/>
      <c r="I211" s="161"/>
      <c r="J211" s="161"/>
      <c r="K211" s="161"/>
      <c r="L211" s="161"/>
      <c r="M211" s="161"/>
      <c r="N211" s="171"/>
      <c r="O211" s="171"/>
      <c r="P211" s="171"/>
      <c r="Q211" s="171"/>
      <c r="R211" s="171"/>
      <c r="S211" s="171"/>
      <c r="T211" s="159" t="str">
        <f t="shared" si="30"/>
        <v>MISSING</v>
      </c>
      <c r="U211" s="159" t="str">
        <f t="shared" si="31"/>
        <v>MISSING</v>
      </c>
      <c r="X211" s="56">
        <f t="shared" si="32"/>
        <v>-99</v>
      </c>
      <c r="Y211" s="56">
        <f t="shared" si="33"/>
        <v>-99</v>
      </c>
      <c r="Z211" s="56">
        <f t="shared" si="34"/>
        <v>-99</v>
      </c>
      <c r="AA211" s="56">
        <f t="shared" si="35"/>
        <v>-99</v>
      </c>
      <c r="AB211" s="56">
        <f t="shared" si="36"/>
        <v>-99</v>
      </c>
      <c r="AC211" s="56">
        <f t="shared" si="37"/>
        <v>-99</v>
      </c>
      <c r="AE211" s="82">
        <f>IF(D211=1, 'adjustment factor'!$D$4, IF(D211=-9,-999,IF(D211="",-999,0)))</f>
        <v>-999</v>
      </c>
      <c r="AF211" s="82">
        <f>IF(F211=1, 'adjustment factor'!$D$5, IF(F211=-9,-999,IF(F211="",-999,0)))</f>
        <v>-999</v>
      </c>
      <c r="AG211" s="82">
        <f>IF(E211=1, 'adjustment factor'!$D$6, IF(E211=-9,-999,IF(E211="",-999,0)))</f>
        <v>-999</v>
      </c>
      <c r="AH211" s="82">
        <f>IF(K211&gt;=45,'adjustment factor'!$D$7,IF(K211=-9,-1200,IF(K211="",-1200,0)))</f>
        <v>-1200</v>
      </c>
      <c r="AI211" s="82">
        <f>IF(L211=1, 'adjustment factor'!$D$8, IF(L211=-9,-999,IF(L211="",-999,0)))</f>
        <v>-999</v>
      </c>
      <c r="AJ211" s="82">
        <f>IF(AND(M211&gt;=1,M211&lt;=4),'adjustment factor'!$D$9,IF(M211=-9,-999,IF(M211=98,-999,IF(M211=99,-999,IF(M211="",-999,0)))))</f>
        <v>-999</v>
      </c>
      <c r="AK211" s="82">
        <f>IF(H211=1, 'adjustment factor'!$D$10, IF(H211=-9,-999,IF(H211="",-999,0)))</f>
        <v>-999</v>
      </c>
      <c r="AL211" s="82">
        <f>IF(G211=1, 'adjustment factor'!$D$11, IF(G211=-9,-999,IF(G211="",-999,0)))</f>
        <v>-999</v>
      </c>
      <c r="AM211" s="82">
        <f>IF(I211=1, 'adjustment factor'!$D$12, IF(I211=-9,-999,IF(I211="",-999,0)))</f>
        <v>-999</v>
      </c>
      <c r="AN211" s="82">
        <f>IF(J211=1, 'adjustment factor'!$D$13, IF(J211=-9,-999,IF(J211="",-999,0)))</f>
        <v>-999</v>
      </c>
      <c r="AO211" s="82" t="str">
        <f t="shared" si="38"/>
        <v>-999</v>
      </c>
      <c r="AP211" s="82" t="str">
        <f t="shared" si="39"/>
        <v>MISSING</v>
      </c>
    </row>
    <row r="212" spans="2:42" s="3" customFormat="1">
      <c r="B212" s="170"/>
      <c r="C212" s="35">
        <v>208</v>
      </c>
      <c r="D212" s="161"/>
      <c r="E212" s="161"/>
      <c r="F212" s="161"/>
      <c r="G212" s="161"/>
      <c r="H212" s="161"/>
      <c r="I212" s="161"/>
      <c r="J212" s="161"/>
      <c r="K212" s="161"/>
      <c r="L212" s="161"/>
      <c r="M212" s="161"/>
      <c r="N212" s="171"/>
      <c r="O212" s="171"/>
      <c r="P212" s="171"/>
      <c r="Q212" s="171"/>
      <c r="R212" s="171"/>
      <c r="S212" s="171"/>
      <c r="T212" s="159" t="str">
        <f t="shared" si="30"/>
        <v>MISSING</v>
      </c>
      <c r="U212" s="159" t="str">
        <f t="shared" si="31"/>
        <v>MISSING</v>
      </c>
      <c r="X212" s="56">
        <f t="shared" si="32"/>
        <v>-99</v>
      </c>
      <c r="Y212" s="56">
        <f t="shared" si="33"/>
        <v>-99</v>
      </c>
      <c r="Z212" s="56">
        <f t="shared" si="34"/>
        <v>-99</v>
      </c>
      <c r="AA212" s="56">
        <f t="shared" si="35"/>
        <v>-99</v>
      </c>
      <c r="AB212" s="56">
        <f t="shared" si="36"/>
        <v>-99</v>
      </c>
      <c r="AC212" s="56">
        <f t="shared" si="37"/>
        <v>-99</v>
      </c>
      <c r="AE212" s="82">
        <f>IF(D212=1, 'adjustment factor'!$D$4, IF(D212=-9,-999,IF(D212="",-999,0)))</f>
        <v>-999</v>
      </c>
      <c r="AF212" s="82">
        <f>IF(F212=1, 'adjustment factor'!$D$5, IF(F212=-9,-999,IF(F212="",-999,0)))</f>
        <v>-999</v>
      </c>
      <c r="AG212" s="82">
        <f>IF(E212=1, 'adjustment factor'!$D$6, IF(E212=-9,-999,IF(E212="",-999,0)))</f>
        <v>-999</v>
      </c>
      <c r="AH212" s="82">
        <f>IF(K212&gt;=45,'adjustment factor'!$D$7,IF(K212=-9,-1200,IF(K212="",-1200,0)))</f>
        <v>-1200</v>
      </c>
      <c r="AI212" s="82">
        <f>IF(L212=1, 'adjustment factor'!$D$8, IF(L212=-9,-999,IF(L212="",-999,0)))</f>
        <v>-999</v>
      </c>
      <c r="AJ212" s="82">
        <f>IF(AND(M212&gt;=1,M212&lt;=4),'adjustment factor'!$D$9,IF(M212=-9,-999,IF(M212=98,-999,IF(M212=99,-999,IF(M212="",-999,0)))))</f>
        <v>-999</v>
      </c>
      <c r="AK212" s="82">
        <f>IF(H212=1, 'adjustment factor'!$D$10, IF(H212=-9,-999,IF(H212="",-999,0)))</f>
        <v>-999</v>
      </c>
      <c r="AL212" s="82">
        <f>IF(G212=1, 'adjustment factor'!$D$11, IF(G212=-9,-999,IF(G212="",-999,0)))</f>
        <v>-999</v>
      </c>
      <c r="AM212" s="82">
        <f>IF(I212=1, 'adjustment factor'!$D$12, IF(I212=-9,-999,IF(I212="",-999,0)))</f>
        <v>-999</v>
      </c>
      <c r="AN212" s="82">
        <f>IF(J212=1, 'adjustment factor'!$D$13, IF(J212=-9,-999,IF(J212="",-999,0)))</f>
        <v>-999</v>
      </c>
      <c r="AO212" s="82" t="str">
        <f t="shared" si="38"/>
        <v>-999</v>
      </c>
      <c r="AP212" s="82" t="str">
        <f t="shared" si="39"/>
        <v>MISSING</v>
      </c>
    </row>
    <row r="213" spans="2:42" s="3" customFormat="1">
      <c r="B213" s="170"/>
      <c r="C213" s="35">
        <v>209</v>
      </c>
      <c r="D213" s="161"/>
      <c r="E213" s="161"/>
      <c r="F213" s="161"/>
      <c r="G213" s="161"/>
      <c r="H213" s="161"/>
      <c r="I213" s="161"/>
      <c r="J213" s="161"/>
      <c r="K213" s="161"/>
      <c r="L213" s="161"/>
      <c r="M213" s="161"/>
      <c r="N213" s="171"/>
      <c r="O213" s="171"/>
      <c r="P213" s="171"/>
      <c r="Q213" s="171"/>
      <c r="R213" s="171"/>
      <c r="S213" s="171"/>
      <c r="T213" s="159" t="str">
        <f t="shared" si="30"/>
        <v>MISSING</v>
      </c>
      <c r="U213" s="159" t="str">
        <f t="shared" si="31"/>
        <v>MISSING</v>
      </c>
      <c r="X213" s="56">
        <f t="shared" si="32"/>
        <v>-99</v>
      </c>
      <c r="Y213" s="56">
        <f t="shared" si="33"/>
        <v>-99</v>
      </c>
      <c r="Z213" s="56">
        <f t="shared" si="34"/>
        <v>-99</v>
      </c>
      <c r="AA213" s="56">
        <f t="shared" si="35"/>
        <v>-99</v>
      </c>
      <c r="AB213" s="56">
        <f t="shared" si="36"/>
        <v>-99</v>
      </c>
      <c r="AC213" s="56">
        <f t="shared" si="37"/>
        <v>-99</v>
      </c>
      <c r="AE213" s="82">
        <f>IF(D213=1, 'adjustment factor'!$D$4, IF(D213=-9,-999,IF(D213="",-999,0)))</f>
        <v>-999</v>
      </c>
      <c r="AF213" s="82">
        <f>IF(F213=1, 'adjustment factor'!$D$5, IF(F213=-9,-999,IF(F213="",-999,0)))</f>
        <v>-999</v>
      </c>
      <c r="AG213" s="82">
        <f>IF(E213=1, 'adjustment factor'!$D$6, IF(E213=-9,-999,IF(E213="",-999,0)))</f>
        <v>-999</v>
      </c>
      <c r="AH213" s="82">
        <f>IF(K213&gt;=45,'adjustment factor'!$D$7,IF(K213=-9,-1200,IF(K213="",-1200,0)))</f>
        <v>-1200</v>
      </c>
      <c r="AI213" s="82">
        <f>IF(L213=1, 'adjustment factor'!$D$8, IF(L213=-9,-999,IF(L213="",-999,0)))</f>
        <v>-999</v>
      </c>
      <c r="AJ213" s="82">
        <f>IF(AND(M213&gt;=1,M213&lt;=4),'adjustment factor'!$D$9,IF(M213=-9,-999,IF(M213=98,-999,IF(M213=99,-999,IF(M213="",-999,0)))))</f>
        <v>-999</v>
      </c>
      <c r="AK213" s="82">
        <f>IF(H213=1, 'adjustment factor'!$D$10, IF(H213=-9,-999,IF(H213="",-999,0)))</f>
        <v>-999</v>
      </c>
      <c r="AL213" s="82">
        <f>IF(G213=1, 'adjustment factor'!$D$11, IF(G213=-9,-999,IF(G213="",-999,0)))</f>
        <v>-999</v>
      </c>
      <c r="AM213" s="82">
        <f>IF(I213=1, 'adjustment factor'!$D$12, IF(I213=-9,-999,IF(I213="",-999,0)))</f>
        <v>-999</v>
      </c>
      <c r="AN213" s="82">
        <f>IF(J213=1, 'adjustment factor'!$D$13, IF(J213=-9,-999,IF(J213="",-999,0)))</f>
        <v>-999</v>
      </c>
      <c r="AO213" s="82" t="str">
        <f t="shared" si="38"/>
        <v>-999</v>
      </c>
      <c r="AP213" s="82" t="str">
        <f t="shared" si="39"/>
        <v>MISSING</v>
      </c>
    </row>
    <row r="214" spans="2:42" s="3" customFormat="1">
      <c r="B214" s="170"/>
      <c r="C214" s="35">
        <v>210</v>
      </c>
      <c r="D214" s="161"/>
      <c r="E214" s="161"/>
      <c r="F214" s="161"/>
      <c r="G214" s="161"/>
      <c r="H214" s="161"/>
      <c r="I214" s="161"/>
      <c r="J214" s="161"/>
      <c r="K214" s="161"/>
      <c r="L214" s="161"/>
      <c r="M214" s="161"/>
      <c r="N214" s="171"/>
      <c r="O214" s="171"/>
      <c r="P214" s="171"/>
      <c r="Q214" s="171"/>
      <c r="R214" s="171"/>
      <c r="S214" s="171"/>
      <c r="T214" s="159" t="str">
        <f t="shared" si="30"/>
        <v>MISSING</v>
      </c>
      <c r="U214" s="159" t="str">
        <f t="shared" si="31"/>
        <v>MISSING</v>
      </c>
      <c r="X214" s="56">
        <f t="shared" si="32"/>
        <v>-99</v>
      </c>
      <c r="Y214" s="56">
        <f t="shared" si="33"/>
        <v>-99</v>
      </c>
      <c r="Z214" s="56">
        <f t="shared" si="34"/>
        <v>-99</v>
      </c>
      <c r="AA214" s="56">
        <f t="shared" si="35"/>
        <v>-99</v>
      </c>
      <c r="AB214" s="56">
        <f t="shared" si="36"/>
        <v>-99</v>
      </c>
      <c r="AC214" s="56">
        <f t="shared" si="37"/>
        <v>-99</v>
      </c>
      <c r="AE214" s="82">
        <f>IF(D214=1, 'adjustment factor'!$D$4, IF(D214=-9,-999,IF(D214="",-999,0)))</f>
        <v>-999</v>
      </c>
      <c r="AF214" s="82">
        <f>IF(F214=1, 'adjustment factor'!$D$5, IF(F214=-9,-999,IF(F214="",-999,0)))</f>
        <v>-999</v>
      </c>
      <c r="AG214" s="82">
        <f>IF(E214=1, 'adjustment factor'!$D$6, IF(E214=-9,-999,IF(E214="",-999,0)))</f>
        <v>-999</v>
      </c>
      <c r="AH214" s="82">
        <f>IF(K214&gt;=45,'adjustment factor'!$D$7,IF(K214=-9,-1200,IF(K214="",-1200,0)))</f>
        <v>-1200</v>
      </c>
      <c r="AI214" s="82">
        <f>IF(L214=1, 'adjustment factor'!$D$8, IF(L214=-9,-999,IF(L214="",-999,0)))</f>
        <v>-999</v>
      </c>
      <c r="AJ214" s="82">
        <f>IF(AND(M214&gt;=1,M214&lt;=4),'adjustment factor'!$D$9,IF(M214=-9,-999,IF(M214=98,-999,IF(M214=99,-999,IF(M214="",-999,0)))))</f>
        <v>-999</v>
      </c>
      <c r="AK214" s="82">
        <f>IF(H214=1, 'adjustment factor'!$D$10, IF(H214=-9,-999,IF(H214="",-999,0)))</f>
        <v>-999</v>
      </c>
      <c r="AL214" s="82">
        <f>IF(G214=1, 'adjustment factor'!$D$11, IF(G214=-9,-999,IF(G214="",-999,0)))</f>
        <v>-999</v>
      </c>
      <c r="AM214" s="82">
        <f>IF(I214=1, 'adjustment factor'!$D$12, IF(I214=-9,-999,IF(I214="",-999,0)))</f>
        <v>-999</v>
      </c>
      <c r="AN214" s="82">
        <f>IF(J214=1, 'adjustment factor'!$D$13, IF(J214=-9,-999,IF(J214="",-999,0)))</f>
        <v>-999</v>
      </c>
      <c r="AO214" s="82" t="str">
        <f t="shared" si="38"/>
        <v>-999</v>
      </c>
      <c r="AP214" s="82" t="str">
        <f t="shared" si="39"/>
        <v>MISSING</v>
      </c>
    </row>
    <row r="215" spans="2:42" s="3" customFormat="1">
      <c r="B215" s="170"/>
      <c r="C215" s="35">
        <v>211</v>
      </c>
      <c r="D215" s="161"/>
      <c r="E215" s="161"/>
      <c r="F215" s="161"/>
      <c r="G215" s="161"/>
      <c r="H215" s="161"/>
      <c r="I215" s="161"/>
      <c r="J215" s="161"/>
      <c r="K215" s="161"/>
      <c r="L215" s="161"/>
      <c r="M215" s="161"/>
      <c r="N215" s="171"/>
      <c r="O215" s="171"/>
      <c r="P215" s="171"/>
      <c r="Q215" s="171"/>
      <c r="R215" s="171"/>
      <c r="S215" s="171"/>
      <c r="T215" s="159" t="str">
        <f t="shared" si="30"/>
        <v>MISSING</v>
      </c>
      <c r="U215" s="159" t="str">
        <f t="shared" si="31"/>
        <v>MISSING</v>
      </c>
      <c r="X215" s="56">
        <f t="shared" si="32"/>
        <v>-99</v>
      </c>
      <c r="Y215" s="56">
        <f t="shared" si="33"/>
        <v>-99</v>
      </c>
      <c r="Z215" s="56">
        <f t="shared" si="34"/>
        <v>-99</v>
      </c>
      <c r="AA215" s="56">
        <f t="shared" si="35"/>
        <v>-99</v>
      </c>
      <c r="AB215" s="56">
        <f t="shared" si="36"/>
        <v>-99</v>
      </c>
      <c r="AC215" s="56">
        <f t="shared" si="37"/>
        <v>-99</v>
      </c>
      <c r="AE215" s="82">
        <f>IF(D215=1, 'adjustment factor'!$D$4, IF(D215=-9,-999,IF(D215="",-999,0)))</f>
        <v>-999</v>
      </c>
      <c r="AF215" s="82">
        <f>IF(F215=1, 'adjustment factor'!$D$5, IF(F215=-9,-999,IF(F215="",-999,0)))</f>
        <v>-999</v>
      </c>
      <c r="AG215" s="82">
        <f>IF(E215=1, 'adjustment factor'!$D$6, IF(E215=-9,-999,IF(E215="",-999,0)))</f>
        <v>-999</v>
      </c>
      <c r="AH215" s="82">
        <f>IF(K215&gt;=45,'adjustment factor'!$D$7,IF(K215=-9,-1200,IF(K215="",-1200,0)))</f>
        <v>-1200</v>
      </c>
      <c r="AI215" s="82">
        <f>IF(L215=1, 'adjustment factor'!$D$8, IF(L215=-9,-999,IF(L215="",-999,0)))</f>
        <v>-999</v>
      </c>
      <c r="AJ215" s="82">
        <f>IF(AND(M215&gt;=1,M215&lt;=4),'adjustment factor'!$D$9,IF(M215=-9,-999,IF(M215=98,-999,IF(M215=99,-999,IF(M215="",-999,0)))))</f>
        <v>-999</v>
      </c>
      <c r="AK215" s="82">
        <f>IF(H215=1, 'adjustment factor'!$D$10, IF(H215=-9,-999,IF(H215="",-999,0)))</f>
        <v>-999</v>
      </c>
      <c r="AL215" s="82">
        <f>IF(G215=1, 'adjustment factor'!$D$11, IF(G215=-9,-999,IF(G215="",-999,0)))</f>
        <v>-999</v>
      </c>
      <c r="AM215" s="82">
        <f>IF(I215=1, 'adjustment factor'!$D$12, IF(I215=-9,-999,IF(I215="",-999,0)))</f>
        <v>-999</v>
      </c>
      <c r="AN215" s="82">
        <f>IF(J215=1, 'adjustment factor'!$D$13, IF(J215=-9,-999,IF(J215="",-999,0)))</f>
        <v>-999</v>
      </c>
      <c r="AO215" s="82" t="str">
        <f t="shared" si="38"/>
        <v>-999</v>
      </c>
      <c r="AP215" s="82" t="str">
        <f t="shared" si="39"/>
        <v>MISSING</v>
      </c>
    </row>
    <row r="216" spans="2:42" s="3" customFormat="1">
      <c r="B216" s="170"/>
      <c r="C216" s="35">
        <v>212</v>
      </c>
      <c r="D216" s="161"/>
      <c r="E216" s="161"/>
      <c r="F216" s="161"/>
      <c r="G216" s="161"/>
      <c r="H216" s="161"/>
      <c r="I216" s="161"/>
      <c r="J216" s="161"/>
      <c r="K216" s="161"/>
      <c r="L216" s="161"/>
      <c r="M216" s="161"/>
      <c r="N216" s="171"/>
      <c r="O216" s="171"/>
      <c r="P216" s="171"/>
      <c r="Q216" s="171"/>
      <c r="R216" s="171"/>
      <c r="S216" s="171"/>
      <c r="T216" s="159" t="str">
        <f t="shared" si="30"/>
        <v>MISSING</v>
      </c>
      <c r="U216" s="159" t="str">
        <f t="shared" si="31"/>
        <v>MISSING</v>
      </c>
      <c r="X216" s="56">
        <f t="shared" si="32"/>
        <v>-99</v>
      </c>
      <c r="Y216" s="56">
        <f t="shared" si="33"/>
        <v>-99</v>
      </c>
      <c r="Z216" s="56">
        <f t="shared" si="34"/>
        <v>-99</v>
      </c>
      <c r="AA216" s="56">
        <f t="shared" si="35"/>
        <v>-99</v>
      </c>
      <c r="AB216" s="56">
        <f t="shared" si="36"/>
        <v>-99</v>
      </c>
      <c r="AC216" s="56">
        <f t="shared" si="37"/>
        <v>-99</v>
      </c>
      <c r="AE216" s="82">
        <f>IF(D216=1, 'adjustment factor'!$D$4, IF(D216=-9,-999,IF(D216="",-999,0)))</f>
        <v>-999</v>
      </c>
      <c r="AF216" s="82">
        <f>IF(F216=1, 'adjustment factor'!$D$5, IF(F216=-9,-999,IF(F216="",-999,0)))</f>
        <v>-999</v>
      </c>
      <c r="AG216" s="82">
        <f>IF(E216=1, 'adjustment factor'!$D$6, IF(E216=-9,-999,IF(E216="",-999,0)))</f>
        <v>-999</v>
      </c>
      <c r="AH216" s="82">
        <f>IF(K216&gt;=45,'adjustment factor'!$D$7,IF(K216=-9,-1200,IF(K216="",-1200,0)))</f>
        <v>-1200</v>
      </c>
      <c r="AI216" s="82">
        <f>IF(L216=1, 'adjustment factor'!$D$8, IF(L216=-9,-999,IF(L216="",-999,0)))</f>
        <v>-999</v>
      </c>
      <c r="AJ216" s="82">
        <f>IF(AND(M216&gt;=1,M216&lt;=4),'adjustment factor'!$D$9,IF(M216=-9,-999,IF(M216=98,-999,IF(M216=99,-999,IF(M216="",-999,0)))))</f>
        <v>-999</v>
      </c>
      <c r="AK216" s="82">
        <f>IF(H216=1, 'adjustment factor'!$D$10, IF(H216=-9,-999,IF(H216="",-999,0)))</f>
        <v>-999</v>
      </c>
      <c r="AL216" s="82">
        <f>IF(G216=1, 'adjustment factor'!$D$11, IF(G216=-9,-999,IF(G216="",-999,0)))</f>
        <v>-999</v>
      </c>
      <c r="AM216" s="82">
        <f>IF(I216=1, 'adjustment factor'!$D$12, IF(I216=-9,-999,IF(I216="",-999,0)))</f>
        <v>-999</v>
      </c>
      <c r="AN216" s="82">
        <f>IF(J216=1, 'adjustment factor'!$D$13, IF(J216=-9,-999,IF(J216="",-999,0)))</f>
        <v>-999</v>
      </c>
      <c r="AO216" s="82" t="str">
        <f t="shared" si="38"/>
        <v>-999</v>
      </c>
      <c r="AP216" s="82" t="str">
        <f t="shared" si="39"/>
        <v>MISSING</v>
      </c>
    </row>
    <row r="217" spans="2:42" s="3" customFormat="1">
      <c r="B217" s="170"/>
      <c r="C217" s="35">
        <v>213</v>
      </c>
      <c r="D217" s="161"/>
      <c r="E217" s="161"/>
      <c r="F217" s="161"/>
      <c r="G217" s="161"/>
      <c r="H217" s="161"/>
      <c r="I217" s="161"/>
      <c r="J217" s="161"/>
      <c r="K217" s="161"/>
      <c r="L217" s="161"/>
      <c r="M217" s="161"/>
      <c r="N217" s="171"/>
      <c r="O217" s="171"/>
      <c r="P217" s="171"/>
      <c r="Q217" s="171"/>
      <c r="R217" s="171"/>
      <c r="S217" s="171"/>
      <c r="T217" s="159" t="str">
        <f t="shared" si="30"/>
        <v>MISSING</v>
      </c>
      <c r="U217" s="159" t="str">
        <f t="shared" si="31"/>
        <v>MISSING</v>
      </c>
      <c r="X217" s="56">
        <f t="shared" si="32"/>
        <v>-99</v>
      </c>
      <c r="Y217" s="56">
        <f t="shared" si="33"/>
        <v>-99</v>
      </c>
      <c r="Z217" s="56">
        <f t="shared" si="34"/>
        <v>-99</v>
      </c>
      <c r="AA217" s="56">
        <f t="shared" si="35"/>
        <v>-99</v>
      </c>
      <c r="AB217" s="56">
        <f t="shared" si="36"/>
        <v>-99</v>
      </c>
      <c r="AC217" s="56">
        <f t="shared" si="37"/>
        <v>-99</v>
      </c>
      <c r="AE217" s="82">
        <f>IF(D217=1, 'adjustment factor'!$D$4, IF(D217=-9,-999,IF(D217="",-999,0)))</f>
        <v>-999</v>
      </c>
      <c r="AF217" s="82">
        <f>IF(F217=1, 'adjustment factor'!$D$5, IF(F217=-9,-999,IF(F217="",-999,0)))</f>
        <v>-999</v>
      </c>
      <c r="AG217" s="82">
        <f>IF(E217=1, 'adjustment factor'!$D$6, IF(E217=-9,-999,IF(E217="",-999,0)))</f>
        <v>-999</v>
      </c>
      <c r="AH217" s="82">
        <f>IF(K217&gt;=45,'adjustment factor'!$D$7,IF(K217=-9,-1200,IF(K217="",-1200,0)))</f>
        <v>-1200</v>
      </c>
      <c r="AI217" s="82">
        <f>IF(L217=1, 'adjustment factor'!$D$8, IF(L217=-9,-999,IF(L217="",-999,0)))</f>
        <v>-999</v>
      </c>
      <c r="AJ217" s="82">
        <f>IF(AND(M217&gt;=1,M217&lt;=4),'adjustment factor'!$D$9,IF(M217=-9,-999,IF(M217=98,-999,IF(M217=99,-999,IF(M217="",-999,0)))))</f>
        <v>-999</v>
      </c>
      <c r="AK217" s="82">
        <f>IF(H217=1, 'adjustment factor'!$D$10, IF(H217=-9,-999,IF(H217="",-999,0)))</f>
        <v>-999</v>
      </c>
      <c r="AL217" s="82">
        <f>IF(G217=1, 'adjustment factor'!$D$11, IF(G217=-9,-999,IF(G217="",-999,0)))</f>
        <v>-999</v>
      </c>
      <c r="AM217" s="82">
        <f>IF(I217=1, 'adjustment factor'!$D$12, IF(I217=-9,-999,IF(I217="",-999,0)))</f>
        <v>-999</v>
      </c>
      <c r="AN217" s="82">
        <f>IF(J217=1, 'adjustment factor'!$D$13, IF(J217=-9,-999,IF(J217="",-999,0)))</f>
        <v>-999</v>
      </c>
      <c r="AO217" s="82" t="str">
        <f t="shared" si="38"/>
        <v>-999</v>
      </c>
      <c r="AP217" s="82" t="str">
        <f t="shared" si="39"/>
        <v>MISSING</v>
      </c>
    </row>
    <row r="218" spans="2:42" s="3" customFormat="1">
      <c r="B218" s="170"/>
      <c r="C218" s="35">
        <v>214</v>
      </c>
      <c r="D218" s="161"/>
      <c r="E218" s="161"/>
      <c r="F218" s="161"/>
      <c r="G218" s="161"/>
      <c r="H218" s="161"/>
      <c r="I218" s="161"/>
      <c r="J218" s="161"/>
      <c r="K218" s="161"/>
      <c r="L218" s="161"/>
      <c r="M218" s="161"/>
      <c r="N218" s="171"/>
      <c r="O218" s="171"/>
      <c r="P218" s="171"/>
      <c r="Q218" s="171"/>
      <c r="R218" s="171"/>
      <c r="S218" s="171"/>
      <c r="T218" s="159" t="str">
        <f t="shared" si="30"/>
        <v>MISSING</v>
      </c>
      <c r="U218" s="159" t="str">
        <f t="shared" si="31"/>
        <v>MISSING</v>
      </c>
      <c r="X218" s="56">
        <f t="shared" si="32"/>
        <v>-99</v>
      </c>
      <c r="Y218" s="56">
        <f t="shared" si="33"/>
        <v>-99</v>
      </c>
      <c r="Z218" s="56">
        <f t="shared" si="34"/>
        <v>-99</v>
      </c>
      <c r="AA218" s="56">
        <f t="shared" si="35"/>
        <v>-99</v>
      </c>
      <c r="AB218" s="56">
        <f t="shared" si="36"/>
        <v>-99</v>
      </c>
      <c r="AC218" s="56">
        <f t="shared" si="37"/>
        <v>-99</v>
      </c>
      <c r="AE218" s="82">
        <f>IF(D218=1, 'adjustment factor'!$D$4, IF(D218=-9,-999,IF(D218="",-999,0)))</f>
        <v>-999</v>
      </c>
      <c r="AF218" s="82">
        <f>IF(F218=1, 'adjustment factor'!$D$5, IF(F218=-9,-999,IF(F218="",-999,0)))</f>
        <v>-999</v>
      </c>
      <c r="AG218" s="82">
        <f>IF(E218=1, 'adjustment factor'!$D$6, IF(E218=-9,-999,IF(E218="",-999,0)))</f>
        <v>-999</v>
      </c>
      <c r="AH218" s="82">
        <f>IF(K218&gt;=45,'adjustment factor'!$D$7,IF(K218=-9,-1200,IF(K218="",-1200,0)))</f>
        <v>-1200</v>
      </c>
      <c r="AI218" s="82">
        <f>IF(L218=1, 'adjustment factor'!$D$8, IF(L218=-9,-999,IF(L218="",-999,0)))</f>
        <v>-999</v>
      </c>
      <c r="AJ218" s="82">
        <f>IF(AND(M218&gt;=1,M218&lt;=4),'adjustment factor'!$D$9,IF(M218=-9,-999,IF(M218=98,-999,IF(M218=99,-999,IF(M218="",-999,0)))))</f>
        <v>-999</v>
      </c>
      <c r="AK218" s="82">
        <f>IF(H218=1, 'adjustment factor'!$D$10, IF(H218=-9,-999,IF(H218="",-999,0)))</f>
        <v>-999</v>
      </c>
      <c r="AL218" s="82">
        <f>IF(G218=1, 'adjustment factor'!$D$11, IF(G218=-9,-999,IF(G218="",-999,0)))</f>
        <v>-999</v>
      </c>
      <c r="AM218" s="82">
        <f>IF(I218=1, 'adjustment factor'!$D$12, IF(I218=-9,-999,IF(I218="",-999,0)))</f>
        <v>-999</v>
      </c>
      <c r="AN218" s="82">
        <f>IF(J218=1, 'adjustment factor'!$D$13, IF(J218=-9,-999,IF(J218="",-999,0)))</f>
        <v>-999</v>
      </c>
      <c r="AO218" s="82" t="str">
        <f t="shared" si="38"/>
        <v>-999</v>
      </c>
      <c r="AP218" s="82" t="str">
        <f t="shared" si="39"/>
        <v>MISSING</v>
      </c>
    </row>
    <row r="219" spans="2:42" s="3" customFormat="1">
      <c r="B219" s="170"/>
      <c r="C219" s="35">
        <v>215</v>
      </c>
      <c r="D219" s="161"/>
      <c r="E219" s="161"/>
      <c r="F219" s="161"/>
      <c r="G219" s="161"/>
      <c r="H219" s="161"/>
      <c r="I219" s="161"/>
      <c r="J219" s="161"/>
      <c r="K219" s="161"/>
      <c r="L219" s="161"/>
      <c r="M219" s="161"/>
      <c r="N219" s="171"/>
      <c r="O219" s="171"/>
      <c r="P219" s="171"/>
      <c r="Q219" s="171"/>
      <c r="R219" s="171"/>
      <c r="S219" s="171"/>
      <c r="T219" s="159" t="str">
        <f t="shared" si="30"/>
        <v>MISSING</v>
      </c>
      <c r="U219" s="159" t="str">
        <f t="shared" si="31"/>
        <v>MISSING</v>
      </c>
      <c r="X219" s="56">
        <f t="shared" si="32"/>
        <v>-99</v>
      </c>
      <c r="Y219" s="56">
        <f t="shared" si="33"/>
        <v>-99</v>
      </c>
      <c r="Z219" s="56">
        <f t="shared" si="34"/>
        <v>-99</v>
      </c>
      <c r="AA219" s="56">
        <f t="shared" si="35"/>
        <v>-99</v>
      </c>
      <c r="AB219" s="56">
        <f t="shared" si="36"/>
        <v>-99</v>
      </c>
      <c r="AC219" s="56">
        <f t="shared" si="37"/>
        <v>-99</v>
      </c>
      <c r="AE219" s="82">
        <f>IF(D219=1, 'adjustment factor'!$D$4, IF(D219=-9,-999,IF(D219="",-999,0)))</f>
        <v>-999</v>
      </c>
      <c r="AF219" s="82">
        <f>IF(F219=1, 'adjustment factor'!$D$5, IF(F219=-9,-999,IF(F219="",-999,0)))</f>
        <v>-999</v>
      </c>
      <c r="AG219" s="82">
        <f>IF(E219=1, 'adjustment factor'!$D$6, IF(E219=-9,-999,IF(E219="",-999,0)))</f>
        <v>-999</v>
      </c>
      <c r="AH219" s="82">
        <f>IF(K219&gt;=45,'adjustment factor'!$D$7,IF(K219=-9,-1200,IF(K219="",-1200,0)))</f>
        <v>-1200</v>
      </c>
      <c r="AI219" s="82">
        <f>IF(L219=1, 'adjustment factor'!$D$8, IF(L219=-9,-999,IF(L219="",-999,0)))</f>
        <v>-999</v>
      </c>
      <c r="AJ219" s="82">
        <f>IF(AND(M219&gt;=1,M219&lt;=4),'adjustment factor'!$D$9,IF(M219=-9,-999,IF(M219=98,-999,IF(M219=99,-999,IF(M219="",-999,0)))))</f>
        <v>-999</v>
      </c>
      <c r="AK219" s="82">
        <f>IF(H219=1, 'adjustment factor'!$D$10, IF(H219=-9,-999,IF(H219="",-999,0)))</f>
        <v>-999</v>
      </c>
      <c r="AL219" s="82">
        <f>IF(G219=1, 'adjustment factor'!$D$11, IF(G219=-9,-999,IF(G219="",-999,0)))</f>
        <v>-999</v>
      </c>
      <c r="AM219" s="82">
        <f>IF(I219=1, 'adjustment factor'!$D$12, IF(I219=-9,-999,IF(I219="",-999,0)))</f>
        <v>-999</v>
      </c>
      <c r="AN219" s="82">
        <f>IF(J219=1, 'adjustment factor'!$D$13, IF(J219=-9,-999,IF(J219="",-999,0)))</f>
        <v>-999</v>
      </c>
      <c r="AO219" s="82" t="str">
        <f t="shared" si="38"/>
        <v>-999</v>
      </c>
      <c r="AP219" s="82" t="str">
        <f t="shared" si="39"/>
        <v>MISSING</v>
      </c>
    </row>
    <row r="220" spans="2:42" s="3" customFormat="1">
      <c r="B220" s="170"/>
      <c r="C220" s="35">
        <v>216</v>
      </c>
      <c r="D220" s="161"/>
      <c r="E220" s="161"/>
      <c r="F220" s="161"/>
      <c r="G220" s="161"/>
      <c r="H220" s="161"/>
      <c r="I220" s="161"/>
      <c r="J220" s="161"/>
      <c r="K220" s="161"/>
      <c r="L220" s="161"/>
      <c r="M220" s="161"/>
      <c r="N220" s="171"/>
      <c r="O220" s="171"/>
      <c r="P220" s="171"/>
      <c r="Q220" s="171"/>
      <c r="R220" s="171"/>
      <c r="S220" s="171"/>
      <c r="T220" s="159" t="str">
        <f t="shared" si="30"/>
        <v>MISSING</v>
      </c>
      <c r="U220" s="159" t="str">
        <f t="shared" si="31"/>
        <v>MISSING</v>
      </c>
      <c r="X220" s="56">
        <f t="shared" si="32"/>
        <v>-99</v>
      </c>
      <c r="Y220" s="56">
        <f t="shared" si="33"/>
        <v>-99</v>
      </c>
      <c r="Z220" s="56">
        <f t="shared" si="34"/>
        <v>-99</v>
      </c>
      <c r="AA220" s="56">
        <f t="shared" si="35"/>
        <v>-99</v>
      </c>
      <c r="AB220" s="56">
        <f t="shared" si="36"/>
        <v>-99</v>
      </c>
      <c r="AC220" s="56">
        <f t="shared" si="37"/>
        <v>-99</v>
      </c>
      <c r="AE220" s="82">
        <f>IF(D220=1, 'adjustment factor'!$D$4, IF(D220=-9,-999,IF(D220="",-999,0)))</f>
        <v>-999</v>
      </c>
      <c r="AF220" s="82">
        <f>IF(F220=1, 'adjustment factor'!$D$5, IF(F220=-9,-999,IF(F220="",-999,0)))</f>
        <v>-999</v>
      </c>
      <c r="AG220" s="82">
        <f>IF(E220=1, 'adjustment factor'!$D$6, IF(E220=-9,-999,IF(E220="",-999,0)))</f>
        <v>-999</v>
      </c>
      <c r="AH220" s="82">
        <f>IF(K220&gt;=45,'adjustment factor'!$D$7,IF(K220=-9,-1200,IF(K220="",-1200,0)))</f>
        <v>-1200</v>
      </c>
      <c r="AI220" s="82">
        <f>IF(L220=1, 'adjustment factor'!$D$8, IF(L220=-9,-999,IF(L220="",-999,0)))</f>
        <v>-999</v>
      </c>
      <c r="AJ220" s="82">
        <f>IF(AND(M220&gt;=1,M220&lt;=4),'adjustment factor'!$D$9,IF(M220=-9,-999,IF(M220=98,-999,IF(M220=99,-999,IF(M220="",-999,0)))))</f>
        <v>-999</v>
      </c>
      <c r="AK220" s="82">
        <f>IF(H220=1, 'adjustment factor'!$D$10, IF(H220=-9,-999,IF(H220="",-999,0)))</f>
        <v>-999</v>
      </c>
      <c r="AL220" s="82">
        <f>IF(G220=1, 'adjustment factor'!$D$11, IF(G220=-9,-999,IF(G220="",-999,0)))</f>
        <v>-999</v>
      </c>
      <c r="AM220" s="82">
        <f>IF(I220=1, 'adjustment factor'!$D$12, IF(I220=-9,-999,IF(I220="",-999,0)))</f>
        <v>-999</v>
      </c>
      <c r="AN220" s="82">
        <f>IF(J220=1, 'adjustment factor'!$D$13, IF(J220=-9,-999,IF(J220="",-999,0)))</f>
        <v>-999</v>
      </c>
      <c r="AO220" s="82" t="str">
        <f t="shared" si="38"/>
        <v>-999</v>
      </c>
      <c r="AP220" s="82" t="str">
        <f t="shared" si="39"/>
        <v>MISSING</v>
      </c>
    </row>
    <row r="221" spans="2:42" s="3" customFormat="1">
      <c r="B221" s="170"/>
      <c r="C221" s="35">
        <v>217</v>
      </c>
      <c r="D221" s="161"/>
      <c r="E221" s="161"/>
      <c r="F221" s="161"/>
      <c r="G221" s="161"/>
      <c r="H221" s="161"/>
      <c r="I221" s="161"/>
      <c r="J221" s="161"/>
      <c r="K221" s="161"/>
      <c r="L221" s="161"/>
      <c r="M221" s="161"/>
      <c r="N221" s="171"/>
      <c r="O221" s="171"/>
      <c r="P221" s="171"/>
      <c r="Q221" s="171"/>
      <c r="R221" s="171"/>
      <c r="S221" s="171"/>
      <c r="T221" s="159" t="str">
        <f t="shared" si="30"/>
        <v>MISSING</v>
      </c>
      <c r="U221" s="159" t="str">
        <f t="shared" si="31"/>
        <v>MISSING</v>
      </c>
      <c r="X221" s="56">
        <f t="shared" si="32"/>
        <v>-99</v>
      </c>
      <c r="Y221" s="56">
        <f t="shared" si="33"/>
        <v>-99</v>
      </c>
      <c r="Z221" s="56">
        <f t="shared" si="34"/>
        <v>-99</v>
      </c>
      <c r="AA221" s="56">
        <f t="shared" si="35"/>
        <v>-99</v>
      </c>
      <c r="AB221" s="56">
        <f t="shared" si="36"/>
        <v>-99</v>
      </c>
      <c r="AC221" s="56">
        <f t="shared" si="37"/>
        <v>-99</v>
      </c>
      <c r="AE221" s="82">
        <f>IF(D221=1, 'adjustment factor'!$D$4, IF(D221=-9,-999,IF(D221="",-999,0)))</f>
        <v>-999</v>
      </c>
      <c r="AF221" s="82">
        <f>IF(F221=1, 'adjustment factor'!$D$5, IF(F221=-9,-999,IF(F221="",-999,0)))</f>
        <v>-999</v>
      </c>
      <c r="AG221" s="82">
        <f>IF(E221=1, 'adjustment factor'!$D$6, IF(E221=-9,-999,IF(E221="",-999,0)))</f>
        <v>-999</v>
      </c>
      <c r="AH221" s="82">
        <f>IF(K221&gt;=45,'adjustment factor'!$D$7,IF(K221=-9,-1200,IF(K221="",-1200,0)))</f>
        <v>-1200</v>
      </c>
      <c r="AI221" s="82">
        <f>IF(L221=1, 'adjustment factor'!$D$8, IF(L221=-9,-999,IF(L221="",-999,0)))</f>
        <v>-999</v>
      </c>
      <c r="AJ221" s="82">
        <f>IF(AND(M221&gt;=1,M221&lt;=4),'adjustment factor'!$D$9,IF(M221=-9,-999,IF(M221=98,-999,IF(M221=99,-999,IF(M221="",-999,0)))))</f>
        <v>-999</v>
      </c>
      <c r="AK221" s="82">
        <f>IF(H221=1, 'adjustment factor'!$D$10, IF(H221=-9,-999,IF(H221="",-999,0)))</f>
        <v>-999</v>
      </c>
      <c r="AL221" s="82">
        <f>IF(G221=1, 'adjustment factor'!$D$11, IF(G221=-9,-999,IF(G221="",-999,0)))</f>
        <v>-999</v>
      </c>
      <c r="AM221" s="82">
        <f>IF(I221=1, 'adjustment factor'!$D$12, IF(I221=-9,-999,IF(I221="",-999,0)))</f>
        <v>-999</v>
      </c>
      <c r="AN221" s="82">
        <f>IF(J221=1, 'adjustment factor'!$D$13, IF(J221=-9,-999,IF(J221="",-999,0)))</f>
        <v>-999</v>
      </c>
      <c r="AO221" s="82" t="str">
        <f t="shared" si="38"/>
        <v>-999</v>
      </c>
      <c r="AP221" s="82" t="str">
        <f t="shared" si="39"/>
        <v>MISSING</v>
      </c>
    </row>
    <row r="222" spans="2:42" s="3" customFormat="1">
      <c r="B222" s="170"/>
      <c r="C222" s="35">
        <v>218</v>
      </c>
      <c r="D222" s="161"/>
      <c r="E222" s="161"/>
      <c r="F222" s="161"/>
      <c r="G222" s="161"/>
      <c r="H222" s="161"/>
      <c r="I222" s="161"/>
      <c r="J222" s="161"/>
      <c r="K222" s="161"/>
      <c r="L222" s="161"/>
      <c r="M222" s="161"/>
      <c r="N222" s="171"/>
      <c r="O222" s="171"/>
      <c r="P222" s="171"/>
      <c r="Q222" s="171"/>
      <c r="R222" s="171"/>
      <c r="S222" s="171"/>
      <c r="T222" s="159" t="str">
        <f t="shared" si="30"/>
        <v>MISSING</v>
      </c>
      <c r="U222" s="159" t="str">
        <f t="shared" si="31"/>
        <v>MISSING</v>
      </c>
      <c r="X222" s="56">
        <f t="shared" si="32"/>
        <v>-99</v>
      </c>
      <c r="Y222" s="56">
        <f t="shared" si="33"/>
        <v>-99</v>
      </c>
      <c r="Z222" s="56">
        <f t="shared" si="34"/>
        <v>-99</v>
      </c>
      <c r="AA222" s="56">
        <f t="shared" si="35"/>
        <v>-99</v>
      </c>
      <c r="AB222" s="56">
        <f t="shared" si="36"/>
        <v>-99</v>
      </c>
      <c r="AC222" s="56">
        <f t="shared" si="37"/>
        <v>-99</v>
      </c>
      <c r="AE222" s="82">
        <f>IF(D222=1, 'adjustment factor'!$D$4, IF(D222=-9,-999,IF(D222="",-999,0)))</f>
        <v>-999</v>
      </c>
      <c r="AF222" s="82">
        <f>IF(F222=1, 'adjustment factor'!$D$5, IF(F222=-9,-999,IF(F222="",-999,0)))</f>
        <v>-999</v>
      </c>
      <c r="AG222" s="82">
        <f>IF(E222=1, 'adjustment factor'!$D$6, IF(E222=-9,-999,IF(E222="",-999,0)))</f>
        <v>-999</v>
      </c>
      <c r="AH222" s="82">
        <f>IF(K222&gt;=45,'adjustment factor'!$D$7,IF(K222=-9,-1200,IF(K222="",-1200,0)))</f>
        <v>-1200</v>
      </c>
      <c r="AI222" s="82">
        <f>IF(L222=1, 'adjustment factor'!$D$8, IF(L222=-9,-999,IF(L222="",-999,0)))</f>
        <v>-999</v>
      </c>
      <c r="AJ222" s="82">
        <f>IF(AND(M222&gt;=1,M222&lt;=4),'adjustment factor'!$D$9,IF(M222=-9,-999,IF(M222=98,-999,IF(M222=99,-999,IF(M222="",-999,0)))))</f>
        <v>-999</v>
      </c>
      <c r="AK222" s="82">
        <f>IF(H222=1, 'adjustment factor'!$D$10, IF(H222=-9,-999,IF(H222="",-999,0)))</f>
        <v>-999</v>
      </c>
      <c r="AL222" s="82">
        <f>IF(G222=1, 'adjustment factor'!$D$11, IF(G222=-9,-999,IF(G222="",-999,0)))</f>
        <v>-999</v>
      </c>
      <c r="AM222" s="82">
        <f>IF(I222=1, 'adjustment factor'!$D$12, IF(I222=-9,-999,IF(I222="",-999,0)))</f>
        <v>-999</v>
      </c>
      <c r="AN222" s="82">
        <f>IF(J222=1, 'adjustment factor'!$D$13, IF(J222=-9,-999,IF(J222="",-999,0)))</f>
        <v>-999</v>
      </c>
      <c r="AO222" s="82" t="str">
        <f t="shared" si="38"/>
        <v>-999</v>
      </c>
      <c r="AP222" s="82" t="str">
        <f t="shared" si="39"/>
        <v>MISSING</v>
      </c>
    </row>
    <row r="223" spans="2:42" s="3" customFormat="1">
      <c r="B223" s="170"/>
      <c r="C223" s="35">
        <v>219</v>
      </c>
      <c r="D223" s="161"/>
      <c r="E223" s="161"/>
      <c r="F223" s="161"/>
      <c r="G223" s="161"/>
      <c r="H223" s="161"/>
      <c r="I223" s="161"/>
      <c r="J223" s="161"/>
      <c r="K223" s="161"/>
      <c r="L223" s="161"/>
      <c r="M223" s="161"/>
      <c r="N223" s="171"/>
      <c r="O223" s="171"/>
      <c r="P223" s="171"/>
      <c r="Q223" s="171"/>
      <c r="R223" s="171"/>
      <c r="S223" s="171"/>
      <c r="T223" s="159" t="str">
        <f t="shared" si="30"/>
        <v>MISSING</v>
      </c>
      <c r="U223" s="159" t="str">
        <f t="shared" si="31"/>
        <v>MISSING</v>
      </c>
      <c r="X223" s="56">
        <f t="shared" si="32"/>
        <v>-99</v>
      </c>
      <c r="Y223" s="56">
        <f t="shared" si="33"/>
        <v>-99</v>
      </c>
      <c r="Z223" s="56">
        <f t="shared" si="34"/>
        <v>-99</v>
      </c>
      <c r="AA223" s="56">
        <f t="shared" si="35"/>
        <v>-99</v>
      </c>
      <c r="AB223" s="56">
        <f t="shared" si="36"/>
        <v>-99</v>
      </c>
      <c r="AC223" s="56">
        <f t="shared" si="37"/>
        <v>-99</v>
      </c>
      <c r="AE223" s="82">
        <f>IF(D223=1, 'adjustment factor'!$D$4, IF(D223=-9,-999,IF(D223="",-999,0)))</f>
        <v>-999</v>
      </c>
      <c r="AF223" s="82">
        <f>IF(F223=1, 'adjustment factor'!$D$5, IF(F223=-9,-999,IF(F223="",-999,0)))</f>
        <v>-999</v>
      </c>
      <c r="AG223" s="82">
        <f>IF(E223=1, 'adjustment factor'!$D$6, IF(E223=-9,-999,IF(E223="",-999,0)))</f>
        <v>-999</v>
      </c>
      <c r="AH223" s="82">
        <f>IF(K223&gt;=45,'adjustment factor'!$D$7,IF(K223=-9,-1200,IF(K223="",-1200,0)))</f>
        <v>-1200</v>
      </c>
      <c r="AI223" s="82">
        <f>IF(L223=1, 'adjustment factor'!$D$8, IF(L223=-9,-999,IF(L223="",-999,0)))</f>
        <v>-999</v>
      </c>
      <c r="AJ223" s="82">
        <f>IF(AND(M223&gt;=1,M223&lt;=4),'adjustment factor'!$D$9,IF(M223=-9,-999,IF(M223=98,-999,IF(M223=99,-999,IF(M223="",-999,0)))))</f>
        <v>-999</v>
      </c>
      <c r="AK223" s="82">
        <f>IF(H223=1, 'adjustment factor'!$D$10, IF(H223=-9,-999,IF(H223="",-999,0)))</f>
        <v>-999</v>
      </c>
      <c r="AL223" s="82">
        <f>IF(G223=1, 'adjustment factor'!$D$11, IF(G223=-9,-999,IF(G223="",-999,0)))</f>
        <v>-999</v>
      </c>
      <c r="AM223" s="82">
        <f>IF(I223=1, 'adjustment factor'!$D$12, IF(I223=-9,-999,IF(I223="",-999,0)))</f>
        <v>-999</v>
      </c>
      <c r="AN223" s="82">
        <f>IF(J223=1, 'adjustment factor'!$D$13, IF(J223=-9,-999,IF(J223="",-999,0)))</f>
        <v>-999</v>
      </c>
      <c r="AO223" s="82" t="str">
        <f t="shared" si="38"/>
        <v>-999</v>
      </c>
      <c r="AP223" s="82" t="str">
        <f t="shared" si="39"/>
        <v>MISSING</v>
      </c>
    </row>
    <row r="224" spans="2:42" s="3" customFormat="1">
      <c r="B224" s="170"/>
      <c r="C224" s="35">
        <v>220</v>
      </c>
      <c r="D224" s="161"/>
      <c r="E224" s="161"/>
      <c r="F224" s="161"/>
      <c r="G224" s="161"/>
      <c r="H224" s="161"/>
      <c r="I224" s="161"/>
      <c r="J224" s="161"/>
      <c r="K224" s="161"/>
      <c r="L224" s="161"/>
      <c r="M224" s="161"/>
      <c r="N224" s="171"/>
      <c r="O224" s="171"/>
      <c r="P224" s="171"/>
      <c r="Q224" s="171"/>
      <c r="R224" s="171"/>
      <c r="S224" s="171"/>
      <c r="T224" s="159" t="str">
        <f t="shared" si="30"/>
        <v>MISSING</v>
      </c>
      <c r="U224" s="159" t="str">
        <f t="shared" si="31"/>
        <v>MISSING</v>
      </c>
      <c r="X224" s="56">
        <f t="shared" si="32"/>
        <v>-99</v>
      </c>
      <c r="Y224" s="56">
        <f t="shared" si="33"/>
        <v>-99</v>
      </c>
      <c r="Z224" s="56">
        <f t="shared" si="34"/>
        <v>-99</v>
      </c>
      <c r="AA224" s="56">
        <f t="shared" si="35"/>
        <v>-99</v>
      </c>
      <c r="AB224" s="56">
        <f t="shared" si="36"/>
        <v>-99</v>
      </c>
      <c r="AC224" s="56">
        <f t="shared" si="37"/>
        <v>-99</v>
      </c>
      <c r="AE224" s="82">
        <f>IF(D224=1, 'adjustment factor'!$D$4, IF(D224=-9,-999,IF(D224="",-999,0)))</f>
        <v>-999</v>
      </c>
      <c r="AF224" s="82">
        <f>IF(F224=1, 'adjustment factor'!$D$5, IF(F224=-9,-999,IF(F224="",-999,0)))</f>
        <v>-999</v>
      </c>
      <c r="AG224" s="82">
        <f>IF(E224=1, 'adjustment factor'!$D$6, IF(E224=-9,-999,IF(E224="",-999,0)))</f>
        <v>-999</v>
      </c>
      <c r="AH224" s="82">
        <f>IF(K224&gt;=45,'adjustment factor'!$D$7,IF(K224=-9,-1200,IF(K224="",-1200,0)))</f>
        <v>-1200</v>
      </c>
      <c r="AI224" s="82">
        <f>IF(L224=1, 'adjustment factor'!$D$8, IF(L224=-9,-999,IF(L224="",-999,0)))</f>
        <v>-999</v>
      </c>
      <c r="AJ224" s="82">
        <f>IF(AND(M224&gt;=1,M224&lt;=4),'adjustment factor'!$D$9,IF(M224=-9,-999,IF(M224=98,-999,IF(M224=99,-999,IF(M224="",-999,0)))))</f>
        <v>-999</v>
      </c>
      <c r="AK224" s="82">
        <f>IF(H224=1, 'adjustment factor'!$D$10, IF(H224=-9,-999,IF(H224="",-999,0)))</f>
        <v>-999</v>
      </c>
      <c r="AL224" s="82">
        <f>IF(G224=1, 'adjustment factor'!$D$11, IF(G224=-9,-999,IF(G224="",-999,0)))</f>
        <v>-999</v>
      </c>
      <c r="AM224" s="82">
        <f>IF(I224=1, 'adjustment factor'!$D$12, IF(I224=-9,-999,IF(I224="",-999,0)))</f>
        <v>-999</v>
      </c>
      <c r="AN224" s="82">
        <f>IF(J224=1, 'adjustment factor'!$D$13, IF(J224=-9,-999,IF(J224="",-999,0)))</f>
        <v>-999</v>
      </c>
      <c r="AO224" s="82" t="str">
        <f t="shared" si="38"/>
        <v>-999</v>
      </c>
      <c r="AP224" s="82" t="str">
        <f t="shared" si="39"/>
        <v>MISSING</v>
      </c>
    </row>
    <row r="225" spans="2:42" s="3" customFormat="1">
      <c r="B225" s="170"/>
      <c r="C225" s="35">
        <v>221</v>
      </c>
      <c r="D225" s="161"/>
      <c r="E225" s="161"/>
      <c r="F225" s="161"/>
      <c r="G225" s="161"/>
      <c r="H225" s="161"/>
      <c r="I225" s="161"/>
      <c r="J225" s="161"/>
      <c r="K225" s="161"/>
      <c r="L225" s="161"/>
      <c r="M225" s="161"/>
      <c r="N225" s="171"/>
      <c r="O225" s="171"/>
      <c r="P225" s="171"/>
      <c r="Q225" s="171"/>
      <c r="R225" s="171"/>
      <c r="S225" s="171"/>
      <c r="T225" s="159" t="str">
        <f t="shared" si="30"/>
        <v>MISSING</v>
      </c>
      <c r="U225" s="159" t="str">
        <f t="shared" si="31"/>
        <v>MISSING</v>
      </c>
      <c r="X225" s="56">
        <f t="shared" si="32"/>
        <v>-99</v>
      </c>
      <c r="Y225" s="56">
        <f t="shared" si="33"/>
        <v>-99</v>
      </c>
      <c r="Z225" s="56">
        <f t="shared" si="34"/>
        <v>-99</v>
      </c>
      <c r="AA225" s="56">
        <f t="shared" si="35"/>
        <v>-99</v>
      </c>
      <c r="AB225" s="56">
        <f t="shared" si="36"/>
        <v>-99</v>
      </c>
      <c r="AC225" s="56">
        <f t="shared" si="37"/>
        <v>-99</v>
      </c>
      <c r="AE225" s="82">
        <f>IF(D225=1, 'adjustment factor'!$D$4, IF(D225=-9,-999,IF(D225="",-999,0)))</f>
        <v>-999</v>
      </c>
      <c r="AF225" s="82">
        <f>IF(F225=1, 'adjustment factor'!$D$5, IF(F225=-9,-999,IF(F225="",-999,0)))</f>
        <v>-999</v>
      </c>
      <c r="AG225" s="82">
        <f>IF(E225=1, 'adjustment factor'!$D$6, IF(E225=-9,-999,IF(E225="",-999,0)))</f>
        <v>-999</v>
      </c>
      <c r="AH225" s="82">
        <f>IF(K225&gt;=45,'adjustment factor'!$D$7,IF(K225=-9,-1200,IF(K225="",-1200,0)))</f>
        <v>-1200</v>
      </c>
      <c r="AI225" s="82">
        <f>IF(L225=1, 'adjustment factor'!$D$8, IF(L225=-9,-999,IF(L225="",-999,0)))</f>
        <v>-999</v>
      </c>
      <c r="AJ225" s="82">
        <f>IF(AND(M225&gt;=1,M225&lt;=4),'adjustment factor'!$D$9,IF(M225=-9,-999,IF(M225=98,-999,IF(M225=99,-999,IF(M225="",-999,0)))))</f>
        <v>-999</v>
      </c>
      <c r="AK225" s="82">
        <f>IF(H225=1, 'adjustment factor'!$D$10, IF(H225=-9,-999,IF(H225="",-999,0)))</f>
        <v>-999</v>
      </c>
      <c r="AL225" s="82">
        <f>IF(G225=1, 'adjustment factor'!$D$11, IF(G225=-9,-999,IF(G225="",-999,0)))</f>
        <v>-999</v>
      </c>
      <c r="AM225" s="82">
        <f>IF(I225=1, 'adjustment factor'!$D$12, IF(I225=-9,-999,IF(I225="",-999,0)))</f>
        <v>-999</v>
      </c>
      <c r="AN225" s="82">
        <f>IF(J225=1, 'adjustment factor'!$D$13, IF(J225=-9,-999,IF(J225="",-999,0)))</f>
        <v>-999</v>
      </c>
      <c r="AO225" s="82" t="str">
        <f t="shared" si="38"/>
        <v>-999</v>
      </c>
      <c r="AP225" s="82" t="str">
        <f t="shared" si="39"/>
        <v>MISSING</v>
      </c>
    </row>
    <row r="226" spans="2:42" s="3" customFormat="1">
      <c r="B226" s="170"/>
      <c r="C226" s="35">
        <v>222</v>
      </c>
      <c r="D226" s="161"/>
      <c r="E226" s="161"/>
      <c r="F226" s="161"/>
      <c r="G226" s="161"/>
      <c r="H226" s="161"/>
      <c r="I226" s="161"/>
      <c r="J226" s="161"/>
      <c r="K226" s="161"/>
      <c r="L226" s="161"/>
      <c r="M226" s="161"/>
      <c r="N226" s="171"/>
      <c r="O226" s="171"/>
      <c r="P226" s="171"/>
      <c r="Q226" s="171"/>
      <c r="R226" s="171"/>
      <c r="S226" s="171"/>
      <c r="T226" s="159" t="str">
        <f t="shared" si="30"/>
        <v>MISSING</v>
      </c>
      <c r="U226" s="159" t="str">
        <f t="shared" si="31"/>
        <v>MISSING</v>
      </c>
      <c r="X226" s="56">
        <f t="shared" si="32"/>
        <v>-99</v>
      </c>
      <c r="Y226" s="56">
        <f t="shared" si="33"/>
        <v>-99</v>
      </c>
      <c r="Z226" s="56">
        <f t="shared" si="34"/>
        <v>-99</v>
      </c>
      <c r="AA226" s="56">
        <f t="shared" si="35"/>
        <v>-99</v>
      </c>
      <c r="AB226" s="56">
        <f t="shared" si="36"/>
        <v>-99</v>
      </c>
      <c r="AC226" s="56">
        <f t="shared" si="37"/>
        <v>-99</v>
      </c>
      <c r="AE226" s="82">
        <f>IF(D226=1, 'adjustment factor'!$D$4, IF(D226=-9,-999,IF(D226="",-999,0)))</f>
        <v>-999</v>
      </c>
      <c r="AF226" s="82">
        <f>IF(F226=1, 'adjustment factor'!$D$5, IF(F226=-9,-999,IF(F226="",-999,0)))</f>
        <v>-999</v>
      </c>
      <c r="AG226" s="82">
        <f>IF(E226=1, 'adjustment factor'!$D$6, IF(E226=-9,-999,IF(E226="",-999,0)))</f>
        <v>-999</v>
      </c>
      <c r="AH226" s="82">
        <f>IF(K226&gt;=45,'adjustment factor'!$D$7,IF(K226=-9,-1200,IF(K226="",-1200,0)))</f>
        <v>-1200</v>
      </c>
      <c r="AI226" s="82">
        <f>IF(L226=1, 'adjustment factor'!$D$8, IF(L226=-9,-999,IF(L226="",-999,0)))</f>
        <v>-999</v>
      </c>
      <c r="AJ226" s="82">
        <f>IF(AND(M226&gt;=1,M226&lt;=4),'adjustment factor'!$D$9,IF(M226=-9,-999,IF(M226=98,-999,IF(M226=99,-999,IF(M226="",-999,0)))))</f>
        <v>-999</v>
      </c>
      <c r="AK226" s="82">
        <f>IF(H226=1, 'adjustment factor'!$D$10, IF(H226=-9,-999,IF(H226="",-999,0)))</f>
        <v>-999</v>
      </c>
      <c r="AL226" s="82">
        <f>IF(G226=1, 'adjustment factor'!$D$11, IF(G226=-9,-999,IF(G226="",-999,0)))</f>
        <v>-999</v>
      </c>
      <c r="AM226" s="82">
        <f>IF(I226=1, 'adjustment factor'!$D$12, IF(I226=-9,-999,IF(I226="",-999,0)))</f>
        <v>-999</v>
      </c>
      <c r="AN226" s="82">
        <f>IF(J226=1, 'adjustment factor'!$D$13, IF(J226=-9,-999,IF(J226="",-999,0)))</f>
        <v>-999</v>
      </c>
      <c r="AO226" s="82" t="str">
        <f t="shared" si="38"/>
        <v>-999</v>
      </c>
      <c r="AP226" s="82" t="str">
        <f t="shared" si="39"/>
        <v>MISSING</v>
      </c>
    </row>
    <row r="227" spans="2:42" s="3" customFormat="1">
      <c r="B227" s="170"/>
      <c r="C227" s="35">
        <v>223</v>
      </c>
      <c r="D227" s="161"/>
      <c r="E227" s="161"/>
      <c r="F227" s="161"/>
      <c r="G227" s="161"/>
      <c r="H227" s="161"/>
      <c r="I227" s="161"/>
      <c r="J227" s="161"/>
      <c r="K227" s="161"/>
      <c r="L227" s="161"/>
      <c r="M227" s="161"/>
      <c r="N227" s="171"/>
      <c r="O227" s="171"/>
      <c r="P227" s="171"/>
      <c r="Q227" s="171"/>
      <c r="R227" s="171"/>
      <c r="S227" s="171"/>
      <c r="T227" s="159" t="str">
        <f t="shared" si="30"/>
        <v>MISSING</v>
      </c>
      <c r="U227" s="159" t="str">
        <f t="shared" si="31"/>
        <v>MISSING</v>
      </c>
      <c r="X227" s="56">
        <f t="shared" si="32"/>
        <v>-99</v>
      </c>
      <c r="Y227" s="56">
        <f t="shared" si="33"/>
        <v>-99</v>
      </c>
      <c r="Z227" s="56">
        <f t="shared" si="34"/>
        <v>-99</v>
      </c>
      <c r="AA227" s="56">
        <f t="shared" si="35"/>
        <v>-99</v>
      </c>
      <c r="AB227" s="56">
        <f t="shared" si="36"/>
        <v>-99</v>
      </c>
      <c r="AC227" s="56">
        <f t="shared" si="37"/>
        <v>-99</v>
      </c>
      <c r="AE227" s="82">
        <f>IF(D227=1, 'adjustment factor'!$D$4, IF(D227=-9,-999,IF(D227="",-999,0)))</f>
        <v>-999</v>
      </c>
      <c r="AF227" s="82">
        <f>IF(F227=1, 'adjustment factor'!$D$5, IF(F227=-9,-999,IF(F227="",-999,0)))</f>
        <v>-999</v>
      </c>
      <c r="AG227" s="82">
        <f>IF(E227=1, 'adjustment factor'!$D$6, IF(E227=-9,-999,IF(E227="",-999,0)))</f>
        <v>-999</v>
      </c>
      <c r="AH227" s="82">
        <f>IF(K227&gt;=45,'adjustment factor'!$D$7,IF(K227=-9,-1200,IF(K227="",-1200,0)))</f>
        <v>-1200</v>
      </c>
      <c r="AI227" s="82">
        <f>IF(L227=1, 'adjustment factor'!$D$8, IF(L227=-9,-999,IF(L227="",-999,0)))</f>
        <v>-999</v>
      </c>
      <c r="AJ227" s="82">
        <f>IF(AND(M227&gt;=1,M227&lt;=4),'adjustment factor'!$D$9,IF(M227=-9,-999,IF(M227=98,-999,IF(M227=99,-999,IF(M227="",-999,0)))))</f>
        <v>-999</v>
      </c>
      <c r="AK227" s="82">
        <f>IF(H227=1, 'adjustment factor'!$D$10, IF(H227=-9,-999,IF(H227="",-999,0)))</f>
        <v>-999</v>
      </c>
      <c r="AL227" s="82">
        <f>IF(G227=1, 'adjustment factor'!$D$11, IF(G227=-9,-999,IF(G227="",-999,0)))</f>
        <v>-999</v>
      </c>
      <c r="AM227" s="82">
        <f>IF(I227=1, 'adjustment factor'!$D$12, IF(I227=-9,-999,IF(I227="",-999,0)))</f>
        <v>-999</v>
      </c>
      <c r="AN227" s="82">
        <f>IF(J227=1, 'adjustment factor'!$D$13, IF(J227=-9,-999,IF(J227="",-999,0)))</f>
        <v>-999</v>
      </c>
      <c r="AO227" s="82" t="str">
        <f t="shared" si="38"/>
        <v>-999</v>
      </c>
      <c r="AP227" s="82" t="str">
        <f t="shared" si="39"/>
        <v>MISSING</v>
      </c>
    </row>
    <row r="228" spans="2:42" s="3" customFormat="1">
      <c r="B228" s="170"/>
      <c r="C228" s="35">
        <v>224</v>
      </c>
      <c r="D228" s="161"/>
      <c r="E228" s="161"/>
      <c r="F228" s="161"/>
      <c r="G228" s="161"/>
      <c r="H228" s="161"/>
      <c r="I228" s="161"/>
      <c r="J228" s="161"/>
      <c r="K228" s="161"/>
      <c r="L228" s="161"/>
      <c r="M228" s="161"/>
      <c r="N228" s="171"/>
      <c r="O228" s="171"/>
      <c r="P228" s="171"/>
      <c r="Q228" s="171"/>
      <c r="R228" s="171"/>
      <c r="S228" s="171"/>
      <c r="T228" s="159" t="str">
        <f t="shared" si="30"/>
        <v>MISSING</v>
      </c>
      <c r="U228" s="159" t="str">
        <f t="shared" si="31"/>
        <v>MISSING</v>
      </c>
      <c r="X228" s="56">
        <f t="shared" si="32"/>
        <v>-99</v>
      </c>
      <c r="Y228" s="56">
        <f t="shared" si="33"/>
        <v>-99</v>
      </c>
      <c r="Z228" s="56">
        <f t="shared" si="34"/>
        <v>-99</v>
      </c>
      <c r="AA228" s="56">
        <f t="shared" si="35"/>
        <v>-99</v>
      </c>
      <c r="AB228" s="56">
        <f t="shared" si="36"/>
        <v>-99</v>
      </c>
      <c r="AC228" s="56">
        <f t="shared" si="37"/>
        <v>-99</v>
      </c>
      <c r="AE228" s="82">
        <f>IF(D228=1, 'adjustment factor'!$D$4, IF(D228=-9,-999,IF(D228="",-999,0)))</f>
        <v>-999</v>
      </c>
      <c r="AF228" s="82">
        <f>IF(F228=1, 'adjustment factor'!$D$5, IF(F228=-9,-999,IF(F228="",-999,0)))</f>
        <v>-999</v>
      </c>
      <c r="AG228" s="82">
        <f>IF(E228=1, 'adjustment factor'!$D$6, IF(E228=-9,-999,IF(E228="",-999,0)))</f>
        <v>-999</v>
      </c>
      <c r="AH228" s="82">
        <f>IF(K228&gt;=45,'adjustment factor'!$D$7,IF(K228=-9,-1200,IF(K228="",-1200,0)))</f>
        <v>-1200</v>
      </c>
      <c r="AI228" s="82">
        <f>IF(L228=1, 'adjustment factor'!$D$8, IF(L228=-9,-999,IF(L228="",-999,0)))</f>
        <v>-999</v>
      </c>
      <c r="AJ228" s="82">
        <f>IF(AND(M228&gt;=1,M228&lt;=4),'adjustment factor'!$D$9,IF(M228=-9,-999,IF(M228=98,-999,IF(M228=99,-999,IF(M228="",-999,0)))))</f>
        <v>-999</v>
      </c>
      <c r="AK228" s="82">
        <f>IF(H228=1, 'adjustment factor'!$D$10, IF(H228=-9,-999,IF(H228="",-999,0)))</f>
        <v>-999</v>
      </c>
      <c r="AL228" s="82">
        <f>IF(G228=1, 'adjustment factor'!$D$11, IF(G228=-9,-999,IF(G228="",-999,0)))</f>
        <v>-999</v>
      </c>
      <c r="AM228" s="82">
        <f>IF(I228=1, 'adjustment factor'!$D$12, IF(I228=-9,-999,IF(I228="",-999,0)))</f>
        <v>-999</v>
      </c>
      <c r="AN228" s="82">
        <f>IF(J228=1, 'adjustment factor'!$D$13, IF(J228=-9,-999,IF(J228="",-999,0)))</f>
        <v>-999</v>
      </c>
      <c r="AO228" s="82" t="str">
        <f t="shared" si="38"/>
        <v>-999</v>
      </c>
      <c r="AP228" s="82" t="str">
        <f t="shared" si="39"/>
        <v>MISSING</v>
      </c>
    </row>
    <row r="229" spans="2:42" s="3" customFormat="1">
      <c r="B229" s="170"/>
      <c r="C229" s="35">
        <v>225</v>
      </c>
      <c r="D229" s="161"/>
      <c r="E229" s="161"/>
      <c r="F229" s="161"/>
      <c r="G229" s="161"/>
      <c r="H229" s="161"/>
      <c r="I229" s="161"/>
      <c r="J229" s="161"/>
      <c r="K229" s="161"/>
      <c r="L229" s="161"/>
      <c r="M229" s="161"/>
      <c r="N229" s="171"/>
      <c r="O229" s="171"/>
      <c r="P229" s="171"/>
      <c r="Q229" s="171"/>
      <c r="R229" s="171"/>
      <c r="S229" s="171"/>
      <c r="T229" s="159" t="str">
        <f t="shared" si="30"/>
        <v>MISSING</v>
      </c>
      <c r="U229" s="159" t="str">
        <f t="shared" si="31"/>
        <v>MISSING</v>
      </c>
      <c r="X229" s="56">
        <f t="shared" si="32"/>
        <v>-99</v>
      </c>
      <c r="Y229" s="56">
        <f t="shared" si="33"/>
        <v>-99</v>
      </c>
      <c r="Z229" s="56">
        <f t="shared" si="34"/>
        <v>-99</v>
      </c>
      <c r="AA229" s="56">
        <f t="shared" si="35"/>
        <v>-99</v>
      </c>
      <c r="AB229" s="56">
        <f t="shared" si="36"/>
        <v>-99</v>
      </c>
      <c r="AC229" s="56">
        <f t="shared" si="37"/>
        <v>-99</v>
      </c>
      <c r="AE229" s="82">
        <f>IF(D229=1, 'adjustment factor'!$D$4, IF(D229=-9,-999,IF(D229="",-999,0)))</f>
        <v>-999</v>
      </c>
      <c r="AF229" s="82">
        <f>IF(F229=1, 'adjustment factor'!$D$5, IF(F229=-9,-999,IF(F229="",-999,0)))</f>
        <v>-999</v>
      </c>
      <c r="AG229" s="82">
        <f>IF(E229=1, 'adjustment factor'!$D$6, IF(E229=-9,-999,IF(E229="",-999,0)))</f>
        <v>-999</v>
      </c>
      <c r="AH229" s="82">
        <f>IF(K229&gt;=45,'adjustment factor'!$D$7,IF(K229=-9,-1200,IF(K229="",-1200,0)))</f>
        <v>-1200</v>
      </c>
      <c r="AI229" s="82">
        <f>IF(L229=1, 'adjustment factor'!$D$8, IF(L229=-9,-999,IF(L229="",-999,0)))</f>
        <v>-999</v>
      </c>
      <c r="AJ229" s="82">
        <f>IF(AND(M229&gt;=1,M229&lt;=4),'adjustment factor'!$D$9,IF(M229=-9,-999,IF(M229=98,-999,IF(M229=99,-999,IF(M229="",-999,0)))))</f>
        <v>-999</v>
      </c>
      <c r="AK229" s="82">
        <f>IF(H229=1, 'adjustment factor'!$D$10, IF(H229=-9,-999,IF(H229="",-999,0)))</f>
        <v>-999</v>
      </c>
      <c r="AL229" s="82">
        <f>IF(G229=1, 'adjustment factor'!$D$11, IF(G229=-9,-999,IF(G229="",-999,0)))</f>
        <v>-999</v>
      </c>
      <c r="AM229" s="82">
        <f>IF(I229=1, 'adjustment factor'!$D$12, IF(I229=-9,-999,IF(I229="",-999,0)))</f>
        <v>-999</v>
      </c>
      <c r="AN229" s="82">
        <f>IF(J229=1, 'adjustment factor'!$D$13, IF(J229=-9,-999,IF(J229="",-999,0)))</f>
        <v>-999</v>
      </c>
      <c r="AO229" s="82" t="str">
        <f t="shared" si="38"/>
        <v>-999</v>
      </c>
      <c r="AP229" s="82" t="str">
        <f t="shared" si="39"/>
        <v>MISSING</v>
      </c>
    </row>
    <row r="230" spans="2:42" s="3" customFormat="1">
      <c r="B230" s="170"/>
      <c r="C230" s="35">
        <v>226</v>
      </c>
      <c r="D230" s="161"/>
      <c r="E230" s="161"/>
      <c r="F230" s="161"/>
      <c r="G230" s="161"/>
      <c r="H230" s="161"/>
      <c r="I230" s="161"/>
      <c r="J230" s="161"/>
      <c r="K230" s="161"/>
      <c r="L230" s="161"/>
      <c r="M230" s="161"/>
      <c r="N230" s="171"/>
      <c r="O230" s="171"/>
      <c r="P230" s="171"/>
      <c r="Q230" s="171"/>
      <c r="R230" s="171"/>
      <c r="S230" s="171"/>
      <c r="T230" s="159" t="str">
        <f t="shared" si="30"/>
        <v>MISSING</v>
      </c>
      <c r="U230" s="159" t="str">
        <f t="shared" si="31"/>
        <v>MISSING</v>
      </c>
      <c r="X230" s="56">
        <f t="shared" si="32"/>
        <v>-99</v>
      </c>
      <c r="Y230" s="56">
        <f t="shared" si="33"/>
        <v>-99</v>
      </c>
      <c r="Z230" s="56">
        <f t="shared" si="34"/>
        <v>-99</v>
      </c>
      <c r="AA230" s="56">
        <f t="shared" si="35"/>
        <v>-99</v>
      </c>
      <c r="AB230" s="56">
        <f t="shared" si="36"/>
        <v>-99</v>
      </c>
      <c r="AC230" s="56">
        <f t="shared" si="37"/>
        <v>-99</v>
      </c>
      <c r="AE230" s="82">
        <f>IF(D230=1, 'adjustment factor'!$D$4, IF(D230=-9,-999,IF(D230="",-999,0)))</f>
        <v>-999</v>
      </c>
      <c r="AF230" s="82">
        <f>IF(F230=1, 'adjustment factor'!$D$5, IF(F230=-9,-999,IF(F230="",-999,0)))</f>
        <v>-999</v>
      </c>
      <c r="AG230" s="82">
        <f>IF(E230=1, 'adjustment factor'!$D$6, IF(E230=-9,-999,IF(E230="",-999,0)))</f>
        <v>-999</v>
      </c>
      <c r="AH230" s="82">
        <f>IF(K230&gt;=45,'adjustment factor'!$D$7,IF(K230=-9,-1200,IF(K230="",-1200,0)))</f>
        <v>-1200</v>
      </c>
      <c r="AI230" s="82">
        <f>IF(L230=1, 'adjustment factor'!$D$8, IF(L230=-9,-999,IF(L230="",-999,0)))</f>
        <v>-999</v>
      </c>
      <c r="AJ230" s="82">
        <f>IF(AND(M230&gt;=1,M230&lt;=4),'adjustment factor'!$D$9,IF(M230=-9,-999,IF(M230=98,-999,IF(M230=99,-999,IF(M230="",-999,0)))))</f>
        <v>-999</v>
      </c>
      <c r="AK230" s="82">
        <f>IF(H230=1, 'adjustment factor'!$D$10, IF(H230=-9,-999,IF(H230="",-999,0)))</f>
        <v>-999</v>
      </c>
      <c r="AL230" s="82">
        <f>IF(G230=1, 'adjustment factor'!$D$11, IF(G230=-9,-999,IF(G230="",-999,0)))</f>
        <v>-999</v>
      </c>
      <c r="AM230" s="82">
        <f>IF(I230=1, 'adjustment factor'!$D$12, IF(I230=-9,-999,IF(I230="",-999,0)))</f>
        <v>-999</v>
      </c>
      <c r="AN230" s="82">
        <f>IF(J230=1, 'adjustment factor'!$D$13, IF(J230=-9,-999,IF(J230="",-999,0)))</f>
        <v>-999</v>
      </c>
      <c r="AO230" s="82" t="str">
        <f t="shared" si="38"/>
        <v>-999</v>
      </c>
      <c r="AP230" s="82" t="str">
        <f t="shared" si="39"/>
        <v>MISSING</v>
      </c>
    </row>
    <row r="231" spans="2:42" s="3" customFormat="1">
      <c r="B231" s="170"/>
      <c r="C231" s="35">
        <v>227</v>
      </c>
      <c r="D231" s="161"/>
      <c r="E231" s="161"/>
      <c r="F231" s="161"/>
      <c r="G231" s="161"/>
      <c r="H231" s="161"/>
      <c r="I231" s="161"/>
      <c r="J231" s="161"/>
      <c r="K231" s="161"/>
      <c r="L231" s="161"/>
      <c r="M231" s="161"/>
      <c r="N231" s="171"/>
      <c r="O231" s="171"/>
      <c r="P231" s="171"/>
      <c r="Q231" s="171"/>
      <c r="R231" s="171"/>
      <c r="S231" s="171"/>
      <c r="T231" s="159" t="str">
        <f t="shared" si="30"/>
        <v>MISSING</v>
      </c>
      <c r="U231" s="159" t="str">
        <f t="shared" si="31"/>
        <v>MISSING</v>
      </c>
      <c r="X231" s="56">
        <f t="shared" si="32"/>
        <v>-99</v>
      </c>
      <c r="Y231" s="56">
        <f t="shared" si="33"/>
        <v>-99</v>
      </c>
      <c r="Z231" s="56">
        <f t="shared" si="34"/>
        <v>-99</v>
      </c>
      <c r="AA231" s="56">
        <f t="shared" si="35"/>
        <v>-99</v>
      </c>
      <c r="AB231" s="56">
        <f t="shared" si="36"/>
        <v>-99</v>
      </c>
      <c r="AC231" s="56">
        <f t="shared" si="37"/>
        <v>-99</v>
      </c>
      <c r="AE231" s="82">
        <f>IF(D231=1, 'adjustment factor'!$D$4, IF(D231=-9,-999,IF(D231="",-999,0)))</f>
        <v>-999</v>
      </c>
      <c r="AF231" s="82">
        <f>IF(F231=1, 'adjustment factor'!$D$5, IF(F231=-9,-999,IF(F231="",-999,0)))</f>
        <v>-999</v>
      </c>
      <c r="AG231" s="82">
        <f>IF(E231=1, 'adjustment factor'!$D$6, IF(E231=-9,-999,IF(E231="",-999,0)))</f>
        <v>-999</v>
      </c>
      <c r="AH231" s="82">
        <f>IF(K231&gt;=45,'adjustment factor'!$D$7,IF(K231=-9,-1200,IF(K231="",-1200,0)))</f>
        <v>-1200</v>
      </c>
      <c r="AI231" s="82">
        <f>IF(L231=1, 'adjustment factor'!$D$8, IF(L231=-9,-999,IF(L231="",-999,0)))</f>
        <v>-999</v>
      </c>
      <c r="AJ231" s="82">
        <f>IF(AND(M231&gt;=1,M231&lt;=4),'adjustment factor'!$D$9,IF(M231=-9,-999,IF(M231=98,-999,IF(M231=99,-999,IF(M231="",-999,0)))))</f>
        <v>-999</v>
      </c>
      <c r="AK231" s="82">
        <f>IF(H231=1, 'adjustment factor'!$D$10, IF(H231=-9,-999,IF(H231="",-999,0)))</f>
        <v>-999</v>
      </c>
      <c r="AL231" s="82">
        <f>IF(G231=1, 'adjustment factor'!$D$11, IF(G231=-9,-999,IF(G231="",-999,0)))</f>
        <v>-999</v>
      </c>
      <c r="AM231" s="82">
        <f>IF(I231=1, 'adjustment factor'!$D$12, IF(I231=-9,-999,IF(I231="",-999,0)))</f>
        <v>-999</v>
      </c>
      <c r="AN231" s="82">
        <f>IF(J231=1, 'adjustment factor'!$D$13, IF(J231=-9,-999,IF(J231="",-999,0)))</f>
        <v>-999</v>
      </c>
      <c r="AO231" s="82" t="str">
        <f t="shared" si="38"/>
        <v>-999</v>
      </c>
      <c r="AP231" s="82" t="str">
        <f t="shared" si="39"/>
        <v>MISSING</v>
      </c>
    </row>
    <row r="232" spans="2:42" s="3" customFormat="1">
      <c r="B232" s="170"/>
      <c r="C232" s="35">
        <v>228</v>
      </c>
      <c r="D232" s="161"/>
      <c r="E232" s="161"/>
      <c r="F232" s="161"/>
      <c r="G232" s="161"/>
      <c r="H232" s="161"/>
      <c r="I232" s="161"/>
      <c r="J232" s="161"/>
      <c r="K232" s="161"/>
      <c r="L232" s="161"/>
      <c r="M232" s="161"/>
      <c r="N232" s="171"/>
      <c r="O232" s="171"/>
      <c r="P232" s="171"/>
      <c r="Q232" s="171"/>
      <c r="R232" s="171"/>
      <c r="S232" s="171"/>
      <c r="T232" s="159" t="str">
        <f t="shared" si="30"/>
        <v>MISSING</v>
      </c>
      <c r="U232" s="159" t="str">
        <f t="shared" si="31"/>
        <v>MISSING</v>
      </c>
      <c r="X232" s="56">
        <f t="shared" si="32"/>
        <v>-99</v>
      </c>
      <c r="Y232" s="56">
        <f t="shared" si="33"/>
        <v>-99</v>
      </c>
      <c r="Z232" s="56">
        <f t="shared" si="34"/>
        <v>-99</v>
      </c>
      <c r="AA232" s="56">
        <f t="shared" si="35"/>
        <v>-99</v>
      </c>
      <c r="AB232" s="56">
        <f t="shared" si="36"/>
        <v>-99</v>
      </c>
      <c r="AC232" s="56">
        <f t="shared" si="37"/>
        <v>-99</v>
      </c>
      <c r="AE232" s="82">
        <f>IF(D232=1, 'adjustment factor'!$D$4, IF(D232=-9,-999,IF(D232="",-999,0)))</f>
        <v>-999</v>
      </c>
      <c r="AF232" s="82">
        <f>IF(F232=1, 'adjustment factor'!$D$5, IF(F232=-9,-999,IF(F232="",-999,0)))</f>
        <v>-999</v>
      </c>
      <c r="AG232" s="82">
        <f>IF(E232=1, 'adjustment factor'!$D$6, IF(E232=-9,-999,IF(E232="",-999,0)))</f>
        <v>-999</v>
      </c>
      <c r="AH232" s="82">
        <f>IF(K232&gt;=45,'adjustment factor'!$D$7,IF(K232=-9,-1200,IF(K232="",-1200,0)))</f>
        <v>-1200</v>
      </c>
      <c r="AI232" s="82">
        <f>IF(L232=1, 'adjustment factor'!$D$8, IF(L232=-9,-999,IF(L232="",-999,0)))</f>
        <v>-999</v>
      </c>
      <c r="AJ232" s="82">
        <f>IF(AND(M232&gt;=1,M232&lt;=4),'adjustment factor'!$D$9,IF(M232=-9,-999,IF(M232=98,-999,IF(M232=99,-999,IF(M232="",-999,0)))))</f>
        <v>-999</v>
      </c>
      <c r="AK232" s="82">
        <f>IF(H232=1, 'adjustment factor'!$D$10, IF(H232=-9,-999,IF(H232="",-999,0)))</f>
        <v>-999</v>
      </c>
      <c r="AL232" s="82">
        <f>IF(G232=1, 'adjustment factor'!$D$11, IF(G232=-9,-999,IF(G232="",-999,0)))</f>
        <v>-999</v>
      </c>
      <c r="AM232" s="82">
        <f>IF(I232=1, 'adjustment factor'!$D$12, IF(I232=-9,-999,IF(I232="",-999,0)))</f>
        <v>-999</v>
      </c>
      <c r="AN232" s="82">
        <f>IF(J232=1, 'adjustment factor'!$D$13, IF(J232=-9,-999,IF(J232="",-999,0)))</f>
        <v>-999</v>
      </c>
      <c r="AO232" s="82" t="str">
        <f t="shared" si="38"/>
        <v>-999</v>
      </c>
      <c r="AP232" s="82" t="str">
        <f t="shared" si="39"/>
        <v>MISSING</v>
      </c>
    </row>
    <row r="233" spans="2:42" s="3" customFormat="1">
      <c r="B233" s="170"/>
      <c r="C233" s="35">
        <v>229</v>
      </c>
      <c r="D233" s="161"/>
      <c r="E233" s="161"/>
      <c r="F233" s="161"/>
      <c r="G233" s="161"/>
      <c r="H233" s="161"/>
      <c r="I233" s="161"/>
      <c r="J233" s="161"/>
      <c r="K233" s="161"/>
      <c r="L233" s="161"/>
      <c r="M233" s="161"/>
      <c r="N233" s="171"/>
      <c r="O233" s="171"/>
      <c r="P233" s="171"/>
      <c r="Q233" s="171"/>
      <c r="R233" s="171"/>
      <c r="S233" s="171"/>
      <c r="T233" s="159" t="str">
        <f t="shared" si="30"/>
        <v>MISSING</v>
      </c>
      <c r="U233" s="159" t="str">
        <f t="shared" si="31"/>
        <v>MISSING</v>
      </c>
      <c r="X233" s="56">
        <f t="shared" si="32"/>
        <v>-99</v>
      </c>
      <c r="Y233" s="56">
        <f t="shared" si="33"/>
        <v>-99</v>
      </c>
      <c r="Z233" s="56">
        <f t="shared" si="34"/>
        <v>-99</v>
      </c>
      <c r="AA233" s="56">
        <f t="shared" si="35"/>
        <v>-99</v>
      </c>
      <c r="AB233" s="56">
        <f t="shared" si="36"/>
        <v>-99</v>
      </c>
      <c r="AC233" s="56">
        <f t="shared" si="37"/>
        <v>-99</v>
      </c>
      <c r="AE233" s="82">
        <f>IF(D233=1, 'adjustment factor'!$D$4, IF(D233=-9,-999,IF(D233="",-999,0)))</f>
        <v>-999</v>
      </c>
      <c r="AF233" s="82">
        <f>IF(F233=1, 'adjustment factor'!$D$5, IF(F233=-9,-999,IF(F233="",-999,0)))</f>
        <v>-999</v>
      </c>
      <c r="AG233" s="82">
        <f>IF(E233=1, 'adjustment factor'!$D$6, IF(E233=-9,-999,IF(E233="",-999,0)))</f>
        <v>-999</v>
      </c>
      <c r="AH233" s="82">
        <f>IF(K233&gt;=45,'adjustment factor'!$D$7,IF(K233=-9,-1200,IF(K233="",-1200,0)))</f>
        <v>-1200</v>
      </c>
      <c r="AI233" s="82">
        <f>IF(L233=1, 'adjustment factor'!$D$8, IF(L233=-9,-999,IF(L233="",-999,0)))</f>
        <v>-999</v>
      </c>
      <c r="AJ233" s="82">
        <f>IF(AND(M233&gt;=1,M233&lt;=4),'adjustment factor'!$D$9,IF(M233=-9,-999,IF(M233=98,-999,IF(M233=99,-999,IF(M233="",-999,0)))))</f>
        <v>-999</v>
      </c>
      <c r="AK233" s="82">
        <f>IF(H233=1, 'adjustment factor'!$D$10, IF(H233=-9,-999,IF(H233="",-999,0)))</f>
        <v>-999</v>
      </c>
      <c r="AL233" s="82">
        <f>IF(G233=1, 'adjustment factor'!$D$11, IF(G233=-9,-999,IF(G233="",-999,0)))</f>
        <v>-999</v>
      </c>
      <c r="AM233" s="82">
        <f>IF(I233=1, 'adjustment factor'!$D$12, IF(I233=-9,-999,IF(I233="",-999,0)))</f>
        <v>-999</v>
      </c>
      <c r="AN233" s="82">
        <f>IF(J233=1, 'adjustment factor'!$D$13, IF(J233=-9,-999,IF(J233="",-999,0)))</f>
        <v>-999</v>
      </c>
      <c r="AO233" s="82" t="str">
        <f t="shared" si="38"/>
        <v>-999</v>
      </c>
      <c r="AP233" s="82" t="str">
        <f t="shared" si="39"/>
        <v>MISSING</v>
      </c>
    </row>
    <row r="234" spans="2:42" s="3" customFormat="1">
      <c r="B234" s="170"/>
      <c r="C234" s="35">
        <v>230</v>
      </c>
      <c r="D234" s="161"/>
      <c r="E234" s="161"/>
      <c r="F234" s="161"/>
      <c r="G234" s="161"/>
      <c r="H234" s="161"/>
      <c r="I234" s="161"/>
      <c r="J234" s="161"/>
      <c r="K234" s="161"/>
      <c r="L234" s="161"/>
      <c r="M234" s="161"/>
      <c r="N234" s="171"/>
      <c r="O234" s="171"/>
      <c r="P234" s="171"/>
      <c r="Q234" s="171"/>
      <c r="R234" s="171"/>
      <c r="S234" s="171"/>
      <c r="T234" s="159" t="str">
        <f t="shared" si="30"/>
        <v>MISSING</v>
      </c>
      <c r="U234" s="159" t="str">
        <f t="shared" si="31"/>
        <v>MISSING</v>
      </c>
      <c r="X234" s="56">
        <f t="shared" si="32"/>
        <v>-99</v>
      </c>
      <c r="Y234" s="56">
        <f t="shared" si="33"/>
        <v>-99</v>
      </c>
      <c r="Z234" s="56">
        <f t="shared" si="34"/>
        <v>-99</v>
      </c>
      <c r="AA234" s="56">
        <f t="shared" si="35"/>
        <v>-99</v>
      </c>
      <c r="AB234" s="56">
        <f t="shared" si="36"/>
        <v>-99</v>
      </c>
      <c r="AC234" s="56">
        <f t="shared" si="37"/>
        <v>-99</v>
      </c>
      <c r="AE234" s="82">
        <f>IF(D234=1, 'adjustment factor'!$D$4, IF(D234=-9,-999,IF(D234="",-999,0)))</f>
        <v>-999</v>
      </c>
      <c r="AF234" s="82">
        <f>IF(F234=1, 'adjustment factor'!$D$5, IF(F234=-9,-999,IF(F234="",-999,0)))</f>
        <v>-999</v>
      </c>
      <c r="AG234" s="82">
        <f>IF(E234=1, 'adjustment factor'!$D$6, IF(E234=-9,-999,IF(E234="",-999,0)))</f>
        <v>-999</v>
      </c>
      <c r="AH234" s="82">
        <f>IF(K234&gt;=45,'adjustment factor'!$D$7,IF(K234=-9,-1200,IF(K234="",-1200,0)))</f>
        <v>-1200</v>
      </c>
      <c r="AI234" s="82">
        <f>IF(L234=1, 'adjustment factor'!$D$8, IF(L234=-9,-999,IF(L234="",-999,0)))</f>
        <v>-999</v>
      </c>
      <c r="AJ234" s="82">
        <f>IF(AND(M234&gt;=1,M234&lt;=4),'adjustment factor'!$D$9,IF(M234=-9,-999,IF(M234=98,-999,IF(M234=99,-999,IF(M234="",-999,0)))))</f>
        <v>-999</v>
      </c>
      <c r="AK234" s="82">
        <f>IF(H234=1, 'adjustment factor'!$D$10, IF(H234=-9,-999,IF(H234="",-999,0)))</f>
        <v>-999</v>
      </c>
      <c r="AL234" s="82">
        <f>IF(G234=1, 'adjustment factor'!$D$11, IF(G234=-9,-999,IF(G234="",-999,0)))</f>
        <v>-999</v>
      </c>
      <c r="AM234" s="82">
        <f>IF(I234=1, 'adjustment factor'!$D$12, IF(I234=-9,-999,IF(I234="",-999,0)))</f>
        <v>-999</v>
      </c>
      <c r="AN234" s="82">
        <f>IF(J234=1, 'adjustment factor'!$D$13, IF(J234=-9,-999,IF(J234="",-999,0)))</f>
        <v>-999</v>
      </c>
      <c r="AO234" s="82" t="str">
        <f t="shared" si="38"/>
        <v>-999</v>
      </c>
      <c r="AP234" s="82" t="str">
        <f t="shared" si="39"/>
        <v>MISSING</v>
      </c>
    </row>
    <row r="235" spans="2:42" s="3" customFormat="1">
      <c r="B235" s="170"/>
      <c r="C235" s="35">
        <v>231</v>
      </c>
      <c r="D235" s="161"/>
      <c r="E235" s="161"/>
      <c r="F235" s="161"/>
      <c r="G235" s="161"/>
      <c r="H235" s="161"/>
      <c r="I235" s="161"/>
      <c r="J235" s="161"/>
      <c r="K235" s="161"/>
      <c r="L235" s="161"/>
      <c r="M235" s="161"/>
      <c r="N235" s="171"/>
      <c r="O235" s="171"/>
      <c r="P235" s="171"/>
      <c r="Q235" s="171"/>
      <c r="R235" s="171"/>
      <c r="S235" s="171"/>
      <c r="T235" s="159" t="str">
        <f t="shared" si="30"/>
        <v>MISSING</v>
      </c>
      <c r="U235" s="159" t="str">
        <f t="shared" si="31"/>
        <v>MISSING</v>
      </c>
      <c r="X235" s="56">
        <f t="shared" si="32"/>
        <v>-99</v>
      </c>
      <c r="Y235" s="56">
        <f t="shared" si="33"/>
        <v>-99</v>
      </c>
      <c r="Z235" s="56">
        <f t="shared" si="34"/>
        <v>-99</v>
      </c>
      <c r="AA235" s="56">
        <f t="shared" si="35"/>
        <v>-99</v>
      </c>
      <c r="AB235" s="56">
        <f t="shared" si="36"/>
        <v>-99</v>
      </c>
      <c r="AC235" s="56">
        <f t="shared" si="37"/>
        <v>-99</v>
      </c>
      <c r="AE235" s="82">
        <f>IF(D235=1, 'adjustment factor'!$D$4, IF(D235=-9,-999,IF(D235="",-999,0)))</f>
        <v>-999</v>
      </c>
      <c r="AF235" s="82">
        <f>IF(F235=1, 'adjustment factor'!$D$5, IF(F235=-9,-999,IF(F235="",-999,0)))</f>
        <v>-999</v>
      </c>
      <c r="AG235" s="82">
        <f>IF(E235=1, 'adjustment factor'!$D$6, IF(E235=-9,-999,IF(E235="",-999,0)))</f>
        <v>-999</v>
      </c>
      <c r="AH235" s="82">
        <f>IF(K235&gt;=45,'adjustment factor'!$D$7,IF(K235=-9,-1200,IF(K235="",-1200,0)))</f>
        <v>-1200</v>
      </c>
      <c r="AI235" s="82">
        <f>IF(L235=1, 'adjustment factor'!$D$8, IF(L235=-9,-999,IF(L235="",-999,0)))</f>
        <v>-999</v>
      </c>
      <c r="AJ235" s="82">
        <f>IF(AND(M235&gt;=1,M235&lt;=4),'adjustment factor'!$D$9,IF(M235=-9,-999,IF(M235=98,-999,IF(M235=99,-999,IF(M235="",-999,0)))))</f>
        <v>-999</v>
      </c>
      <c r="AK235" s="82">
        <f>IF(H235=1, 'adjustment factor'!$D$10, IF(H235=-9,-999,IF(H235="",-999,0)))</f>
        <v>-999</v>
      </c>
      <c r="AL235" s="82">
        <f>IF(G235=1, 'adjustment factor'!$D$11, IF(G235=-9,-999,IF(G235="",-999,0)))</f>
        <v>-999</v>
      </c>
      <c r="AM235" s="82">
        <f>IF(I235=1, 'adjustment factor'!$D$12, IF(I235=-9,-999,IF(I235="",-999,0)))</f>
        <v>-999</v>
      </c>
      <c r="AN235" s="82">
        <f>IF(J235=1, 'adjustment factor'!$D$13, IF(J235=-9,-999,IF(J235="",-999,0)))</f>
        <v>-999</v>
      </c>
      <c r="AO235" s="82" t="str">
        <f t="shared" si="38"/>
        <v>-999</v>
      </c>
      <c r="AP235" s="82" t="str">
        <f t="shared" si="39"/>
        <v>MISSING</v>
      </c>
    </row>
    <row r="236" spans="2:42" s="3" customFormat="1">
      <c r="B236" s="170"/>
      <c r="C236" s="35">
        <v>232</v>
      </c>
      <c r="D236" s="161"/>
      <c r="E236" s="161"/>
      <c r="F236" s="161"/>
      <c r="G236" s="161"/>
      <c r="H236" s="161"/>
      <c r="I236" s="161"/>
      <c r="J236" s="161"/>
      <c r="K236" s="161"/>
      <c r="L236" s="161"/>
      <c r="M236" s="161"/>
      <c r="N236" s="171"/>
      <c r="O236" s="171"/>
      <c r="P236" s="171"/>
      <c r="Q236" s="171"/>
      <c r="R236" s="171"/>
      <c r="S236" s="171"/>
      <c r="T236" s="159" t="str">
        <f t="shared" si="30"/>
        <v>MISSING</v>
      </c>
      <c r="U236" s="159" t="str">
        <f t="shared" si="31"/>
        <v>MISSING</v>
      </c>
      <c r="X236" s="56">
        <f t="shared" si="32"/>
        <v>-99</v>
      </c>
      <c r="Y236" s="56">
        <f t="shared" si="33"/>
        <v>-99</v>
      </c>
      <c r="Z236" s="56">
        <f t="shared" si="34"/>
        <v>-99</v>
      </c>
      <c r="AA236" s="56">
        <f t="shared" si="35"/>
        <v>-99</v>
      </c>
      <c r="AB236" s="56">
        <f t="shared" si="36"/>
        <v>-99</v>
      </c>
      <c r="AC236" s="56">
        <f t="shared" si="37"/>
        <v>-99</v>
      </c>
      <c r="AE236" s="82">
        <f>IF(D236=1, 'adjustment factor'!$D$4, IF(D236=-9,-999,IF(D236="",-999,0)))</f>
        <v>-999</v>
      </c>
      <c r="AF236" s="82">
        <f>IF(F236=1, 'adjustment factor'!$D$5, IF(F236=-9,-999,IF(F236="",-999,0)))</f>
        <v>-999</v>
      </c>
      <c r="AG236" s="82">
        <f>IF(E236=1, 'adjustment factor'!$D$6, IF(E236=-9,-999,IF(E236="",-999,0)))</f>
        <v>-999</v>
      </c>
      <c r="AH236" s="82">
        <f>IF(K236&gt;=45,'adjustment factor'!$D$7,IF(K236=-9,-1200,IF(K236="",-1200,0)))</f>
        <v>-1200</v>
      </c>
      <c r="AI236" s="82">
        <f>IF(L236=1, 'adjustment factor'!$D$8, IF(L236=-9,-999,IF(L236="",-999,0)))</f>
        <v>-999</v>
      </c>
      <c r="AJ236" s="82">
        <f>IF(AND(M236&gt;=1,M236&lt;=4),'adjustment factor'!$D$9,IF(M236=-9,-999,IF(M236=98,-999,IF(M236=99,-999,IF(M236="",-999,0)))))</f>
        <v>-999</v>
      </c>
      <c r="AK236" s="82">
        <f>IF(H236=1, 'adjustment factor'!$D$10, IF(H236=-9,-999,IF(H236="",-999,0)))</f>
        <v>-999</v>
      </c>
      <c r="AL236" s="82">
        <f>IF(G236=1, 'adjustment factor'!$D$11, IF(G236=-9,-999,IF(G236="",-999,0)))</f>
        <v>-999</v>
      </c>
      <c r="AM236" s="82">
        <f>IF(I236=1, 'adjustment factor'!$D$12, IF(I236=-9,-999,IF(I236="",-999,0)))</f>
        <v>-999</v>
      </c>
      <c r="AN236" s="82">
        <f>IF(J236=1, 'adjustment factor'!$D$13, IF(J236=-9,-999,IF(J236="",-999,0)))</f>
        <v>-999</v>
      </c>
      <c r="AO236" s="82" t="str">
        <f t="shared" si="38"/>
        <v>-999</v>
      </c>
      <c r="AP236" s="82" t="str">
        <f t="shared" si="39"/>
        <v>MISSING</v>
      </c>
    </row>
    <row r="237" spans="2:42" s="3" customFormat="1">
      <c r="B237" s="170"/>
      <c r="C237" s="35">
        <v>233</v>
      </c>
      <c r="D237" s="161"/>
      <c r="E237" s="161"/>
      <c r="F237" s="161"/>
      <c r="G237" s="161"/>
      <c r="H237" s="161"/>
      <c r="I237" s="161"/>
      <c r="J237" s="161"/>
      <c r="K237" s="161"/>
      <c r="L237" s="161"/>
      <c r="M237" s="161"/>
      <c r="N237" s="171"/>
      <c r="O237" s="171"/>
      <c r="P237" s="171"/>
      <c r="Q237" s="171"/>
      <c r="R237" s="171"/>
      <c r="S237" s="171"/>
      <c r="T237" s="159" t="str">
        <f t="shared" si="30"/>
        <v>MISSING</v>
      </c>
      <c r="U237" s="159" t="str">
        <f t="shared" si="31"/>
        <v>MISSING</v>
      </c>
      <c r="X237" s="56">
        <f t="shared" si="32"/>
        <v>-99</v>
      </c>
      <c r="Y237" s="56">
        <f t="shared" si="33"/>
        <v>-99</v>
      </c>
      <c r="Z237" s="56">
        <f t="shared" si="34"/>
        <v>-99</v>
      </c>
      <c r="AA237" s="56">
        <f t="shared" si="35"/>
        <v>-99</v>
      </c>
      <c r="AB237" s="56">
        <f t="shared" si="36"/>
        <v>-99</v>
      </c>
      <c r="AC237" s="56">
        <f t="shared" si="37"/>
        <v>-99</v>
      </c>
      <c r="AE237" s="82">
        <f>IF(D237=1, 'adjustment factor'!$D$4, IF(D237=-9,-999,IF(D237="",-999,0)))</f>
        <v>-999</v>
      </c>
      <c r="AF237" s="82">
        <f>IF(F237=1, 'adjustment factor'!$D$5, IF(F237=-9,-999,IF(F237="",-999,0)))</f>
        <v>-999</v>
      </c>
      <c r="AG237" s="82">
        <f>IF(E237=1, 'adjustment factor'!$D$6, IF(E237=-9,-999,IF(E237="",-999,0)))</f>
        <v>-999</v>
      </c>
      <c r="AH237" s="82">
        <f>IF(K237&gt;=45,'adjustment factor'!$D$7,IF(K237=-9,-1200,IF(K237="",-1200,0)))</f>
        <v>-1200</v>
      </c>
      <c r="AI237" s="82">
        <f>IF(L237=1, 'adjustment factor'!$D$8, IF(L237=-9,-999,IF(L237="",-999,0)))</f>
        <v>-999</v>
      </c>
      <c r="AJ237" s="82">
        <f>IF(AND(M237&gt;=1,M237&lt;=4),'adjustment factor'!$D$9,IF(M237=-9,-999,IF(M237=98,-999,IF(M237=99,-999,IF(M237="",-999,0)))))</f>
        <v>-999</v>
      </c>
      <c r="AK237" s="82">
        <f>IF(H237=1, 'adjustment factor'!$D$10, IF(H237=-9,-999,IF(H237="",-999,0)))</f>
        <v>-999</v>
      </c>
      <c r="AL237" s="82">
        <f>IF(G237=1, 'adjustment factor'!$D$11, IF(G237=-9,-999,IF(G237="",-999,0)))</f>
        <v>-999</v>
      </c>
      <c r="AM237" s="82">
        <f>IF(I237=1, 'adjustment factor'!$D$12, IF(I237=-9,-999,IF(I237="",-999,0)))</f>
        <v>-999</v>
      </c>
      <c r="AN237" s="82">
        <f>IF(J237=1, 'adjustment factor'!$D$13, IF(J237=-9,-999,IF(J237="",-999,0)))</f>
        <v>-999</v>
      </c>
      <c r="AO237" s="82" t="str">
        <f t="shared" si="38"/>
        <v>-999</v>
      </c>
      <c r="AP237" s="82" t="str">
        <f t="shared" si="39"/>
        <v>MISSING</v>
      </c>
    </row>
    <row r="238" spans="2:42" s="3" customFormat="1">
      <c r="B238" s="170"/>
      <c r="C238" s="35">
        <v>234</v>
      </c>
      <c r="D238" s="161"/>
      <c r="E238" s="161"/>
      <c r="F238" s="161"/>
      <c r="G238" s="161"/>
      <c r="H238" s="161"/>
      <c r="I238" s="161"/>
      <c r="J238" s="161"/>
      <c r="K238" s="161"/>
      <c r="L238" s="161"/>
      <c r="M238" s="161"/>
      <c r="N238" s="171"/>
      <c r="O238" s="171"/>
      <c r="P238" s="171"/>
      <c r="Q238" s="171"/>
      <c r="R238" s="171"/>
      <c r="S238" s="171"/>
      <c r="T238" s="159" t="str">
        <f t="shared" si="30"/>
        <v>MISSING</v>
      </c>
      <c r="U238" s="159" t="str">
        <f t="shared" si="31"/>
        <v>MISSING</v>
      </c>
      <c r="X238" s="56">
        <f t="shared" si="32"/>
        <v>-99</v>
      </c>
      <c r="Y238" s="56">
        <f t="shared" si="33"/>
        <v>-99</v>
      </c>
      <c r="Z238" s="56">
        <f t="shared" si="34"/>
        <v>-99</v>
      </c>
      <c r="AA238" s="56">
        <f t="shared" si="35"/>
        <v>-99</v>
      </c>
      <c r="AB238" s="56">
        <f t="shared" si="36"/>
        <v>-99</v>
      </c>
      <c r="AC238" s="56">
        <f t="shared" si="37"/>
        <v>-99</v>
      </c>
      <c r="AE238" s="82">
        <f>IF(D238=1, 'adjustment factor'!$D$4, IF(D238=-9,-999,IF(D238="",-999,0)))</f>
        <v>-999</v>
      </c>
      <c r="AF238" s="82">
        <f>IF(F238=1, 'adjustment factor'!$D$5, IF(F238=-9,-999,IF(F238="",-999,0)))</f>
        <v>-999</v>
      </c>
      <c r="AG238" s="82">
        <f>IF(E238=1, 'adjustment factor'!$D$6, IF(E238=-9,-999,IF(E238="",-999,0)))</f>
        <v>-999</v>
      </c>
      <c r="AH238" s="82">
        <f>IF(K238&gt;=45,'adjustment factor'!$D$7,IF(K238=-9,-1200,IF(K238="",-1200,0)))</f>
        <v>-1200</v>
      </c>
      <c r="AI238" s="82">
        <f>IF(L238=1, 'adjustment factor'!$D$8, IF(L238=-9,-999,IF(L238="",-999,0)))</f>
        <v>-999</v>
      </c>
      <c r="AJ238" s="82">
        <f>IF(AND(M238&gt;=1,M238&lt;=4),'adjustment factor'!$D$9,IF(M238=-9,-999,IF(M238=98,-999,IF(M238=99,-999,IF(M238="",-999,0)))))</f>
        <v>-999</v>
      </c>
      <c r="AK238" s="82">
        <f>IF(H238=1, 'adjustment factor'!$D$10, IF(H238=-9,-999,IF(H238="",-999,0)))</f>
        <v>-999</v>
      </c>
      <c r="AL238" s="82">
        <f>IF(G238=1, 'adjustment factor'!$D$11, IF(G238=-9,-999,IF(G238="",-999,0)))</f>
        <v>-999</v>
      </c>
      <c r="AM238" s="82">
        <f>IF(I238=1, 'adjustment factor'!$D$12, IF(I238=-9,-999,IF(I238="",-999,0)))</f>
        <v>-999</v>
      </c>
      <c r="AN238" s="82">
        <f>IF(J238=1, 'adjustment factor'!$D$13, IF(J238=-9,-999,IF(J238="",-999,0)))</f>
        <v>-999</v>
      </c>
      <c r="AO238" s="82" t="str">
        <f t="shared" si="38"/>
        <v>-999</v>
      </c>
      <c r="AP238" s="82" t="str">
        <f t="shared" si="39"/>
        <v>MISSING</v>
      </c>
    </row>
    <row r="239" spans="2:42" s="3" customFormat="1">
      <c r="B239" s="170"/>
      <c r="C239" s="35">
        <v>235</v>
      </c>
      <c r="D239" s="161"/>
      <c r="E239" s="161"/>
      <c r="F239" s="161"/>
      <c r="G239" s="161"/>
      <c r="H239" s="161"/>
      <c r="I239" s="161"/>
      <c r="J239" s="161"/>
      <c r="K239" s="161"/>
      <c r="L239" s="161"/>
      <c r="M239" s="161"/>
      <c r="N239" s="171"/>
      <c r="O239" s="171"/>
      <c r="P239" s="171"/>
      <c r="Q239" s="171"/>
      <c r="R239" s="171"/>
      <c r="S239" s="171"/>
      <c r="T239" s="159" t="str">
        <f t="shared" si="30"/>
        <v>MISSING</v>
      </c>
      <c r="U239" s="159" t="str">
        <f t="shared" si="31"/>
        <v>MISSING</v>
      </c>
      <c r="X239" s="56">
        <f t="shared" si="32"/>
        <v>-99</v>
      </c>
      <c r="Y239" s="56">
        <f t="shared" si="33"/>
        <v>-99</v>
      </c>
      <c r="Z239" s="56">
        <f t="shared" si="34"/>
        <v>-99</v>
      </c>
      <c r="AA239" s="56">
        <f t="shared" si="35"/>
        <v>-99</v>
      </c>
      <c r="AB239" s="56">
        <f t="shared" si="36"/>
        <v>-99</v>
      </c>
      <c r="AC239" s="56">
        <f t="shared" si="37"/>
        <v>-99</v>
      </c>
      <c r="AE239" s="82">
        <f>IF(D239=1, 'adjustment factor'!$D$4, IF(D239=-9,-999,IF(D239="",-999,0)))</f>
        <v>-999</v>
      </c>
      <c r="AF239" s="82">
        <f>IF(F239=1, 'adjustment factor'!$D$5, IF(F239=-9,-999,IF(F239="",-999,0)))</f>
        <v>-999</v>
      </c>
      <c r="AG239" s="82">
        <f>IF(E239=1, 'adjustment factor'!$D$6, IF(E239=-9,-999,IF(E239="",-999,0)))</f>
        <v>-999</v>
      </c>
      <c r="AH239" s="82">
        <f>IF(K239&gt;=45,'adjustment factor'!$D$7,IF(K239=-9,-1200,IF(K239="",-1200,0)))</f>
        <v>-1200</v>
      </c>
      <c r="AI239" s="82">
        <f>IF(L239=1, 'adjustment factor'!$D$8, IF(L239=-9,-999,IF(L239="",-999,0)))</f>
        <v>-999</v>
      </c>
      <c r="AJ239" s="82">
        <f>IF(AND(M239&gt;=1,M239&lt;=4),'adjustment factor'!$D$9,IF(M239=-9,-999,IF(M239=98,-999,IF(M239=99,-999,IF(M239="",-999,0)))))</f>
        <v>-999</v>
      </c>
      <c r="AK239" s="82">
        <f>IF(H239=1, 'adjustment factor'!$D$10, IF(H239=-9,-999,IF(H239="",-999,0)))</f>
        <v>-999</v>
      </c>
      <c r="AL239" s="82">
        <f>IF(G239=1, 'adjustment factor'!$D$11, IF(G239=-9,-999,IF(G239="",-999,0)))</f>
        <v>-999</v>
      </c>
      <c r="AM239" s="82">
        <f>IF(I239=1, 'adjustment factor'!$D$12, IF(I239=-9,-999,IF(I239="",-999,0)))</f>
        <v>-999</v>
      </c>
      <c r="AN239" s="82">
        <f>IF(J239=1, 'adjustment factor'!$D$13, IF(J239=-9,-999,IF(J239="",-999,0)))</f>
        <v>-999</v>
      </c>
      <c r="AO239" s="82" t="str">
        <f t="shared" si="38"/>
        <v>-999</v>
      </c>
      <c r="AP239" s="82" t="str">
        <f t="shared" si="39"/>
        <v>MISSING</v>
      </c>
    </row>
    <row r="240" spans="2:42" s="3" customFormat="1">
      <c r="B240" s="170"/>
      <c r="C240" s="35">
        <v>236</v>
      </c>
      <c r="D240" s="161"/>
      <c r="E240" s="161"/>
      <c r="F240" s="161"/>
      <c r="G240" s="161"/>
      <c r="H240" s="161"/>
      <c r="I240" s="161"/>
      <c r="J240" s="161"/>
      <c r="K240" s="161"/>
      <c r="L240" s="161"/>
      <c r="M240" s="161"/>
      <c r="N240" s="171"/>
      <c r="O240" s="171"/>
      <c r="P240" s="171"/>
      <c r="Q240" s="171"/>
      <c r="R240" s="171"/>
      <c r="S240" s="171"/>
      <c r="T240" s="159" t="str">
        <f t="shared" si="30"/>
        <v>MISSING</v>
      </c>
      <c r="U240" s="159" t="str">
        <f t="shared" si="31"/>
        <v>MISSING</v>
      </c>
      <c r="X240" s="56">
        <f t="shared" si="32"/>
        <v>-99</v>
      </c>
      <c r="Y240" s="56">
        <f t="shared" si="33"/>
        <v>-99</v>
      </c>
      <c r="Z240" s="56">
        <f t="shared" si="34"/>
        <v>-99</v>
      </c>
      <c r="AA240" s="56">
        <f t="shared" si="35"/>
        <v>-99</v>
      </c>
      <c r="AB240" s="56">
        <f t="shared" si="36"/>
        <v>-99</v>
      </c>
      <c r="AC240" s="56">
        <f t="shared" si="37"/>
        <v>-99</v>
      </c>
      <c r="AE240" s="82">
        <f>IF(D240=1, 'adjustment factor'!$D$4, IF(D240=-9,-999,IF(D240="",-999,0)))</f>
        <v>-999</v>
      </c>
      <c r="AF240" s="82">
        <f>IF(F240=1, 'adjustment factor'!$D$5, IF(F240=-9,-999,IF(F240="",-999,0)))</f>
        <v>-999</v>
      </c>
      <c r="AG240" s="82">
        <f>IF(E240=1, 'adjustment factor'!$D$6, IF(E240=-9,-999,IF(E240="",-999,0)))</f>
        <v>-999</v>
      </c>
      <c r="AH240" s="82">
        <f>IF(K240&gt;=45,'adjustment factor'!$D$7,IF(K240=-9,-1200,IF(K240="",-1200,0)))</f>
        <v>-1200</v>
      </c>
      <c r="AI240" s="82">
        <f>IF(L240=1, 'adjustment factor'!$D$8, IF(L240=-9,-999,IF(L240="",-999,0)))</f>
        <v>-999</v>
      </c>
      <c r="AJ240" s="82">
        <f>IF(AND(M240&gt;=1,M240&lt;=4),'adjustment factor'!$D$9,IF(M240=-9,-999,IF(M240=98,-999,IF(M240=99,-999,IF(M240="",-999,0)))))</f>
        <v>-999</v>
      </c>
      <c r="AK240" s="82">
        <f>IF(H240=1, 'adjustment factor'!$D$10, IF(H240=-9,-999,IF(H240="",-999,0)))</f>
        <v>-999</v>
      </c>
      <c r="AL240" s="82">
        <f>IF(G240=1, 'adjustment factor'!$D$11, IF(G240=-9,-999,IF(G240="",-999,0)))</f>
        <v>-999</v>
      </c>
      <c r="AM240" s="82">
        <f>IF(I240=1, 'adjustment factor'!$D$12, IF(I240=-9,-999,IF(I240="",-999,0)))</f>
        <v>-999</v>
      </c>
      <c r="AN240" s="82">
        <f>IF(J240=1, 'adjustment factor'!$D$13, IF(J240=-9,-999,IF(J240="",-999,0)))</f>
        <v>-999</v>
      </c>
      <c r="AO240" s="82" t="str">
        <f t="shared" si="38"/>
        <v>-999</v>
      </c>
      <c r="AP240" s="82" t="str">
        <f t="shared" si="39"/>
        <v>MISSING</v>
      </c>
    </row>
    <row r="241" spans="2:42" s="3" customFormat="1">
      <c r="B241" s="170"/>
      <c r="C241" s="35">
        <v>237</v>
      </c>
      <c r="D241" s="161"/>
      <c r="E241" s="161"/>
      <c r="F241" s="161"/>
      <c r="G241" s="161"/>
      <c r="H241" s="161"/>
      <c r="I241" s="161"/>
      <c r="J241" s="161"/>
      <c r="K241" s="161"/>
      <c r="L241" s="161"/>
      <c r="M241" s="161"/>
      <c r="N241" s="171"/>
      <c r="O241" s="171"/>
      <c r="P241" s="171"/>
      <c r="Q241" s="171"/>
      <c r="R241" s="171"/>
      <c r="S241" s="171"/>
      <c r="T241" s="159" t="str">
        <f t="shared" si="30"/>
        <v>MISSING</v>
      </c>
      <c r="U241" s="159" t="str">
        <f t="shared" si="31"/>
        <v>MISSING</v>
      </c>
      <c r="X241" s="56">
        <f t="shared" si="32"/>
        <v>-99</v>
      </c>
      <c r="Y241" s="56">
        <f t="shared" si="33"/>
        <v>-99</v>
      </c>
      <c r="Z241" s="56">
        <f t="shared" si="34"/>
        <v>-99</v>
      </c>
      <c r="AA241" s="56">
        <f t="shared" si="35"/>
        <v>-99</v>
      </c>
      <c r="AB241" s="56">
        <f t="shared" si="36"/>
        <v>-99</v>
      </c>
      <c r="AC241" s="56">
        <f t="shared" si="37"/>
        <v>-99</v>
      </c>
      <c r="AE241" s="82">
        <f>IF(D241=1, 'adjustment factor'!$D$4, IF(D241=-9,-999,IF(D241="",-999,0)))</f>
        <v>-999</v>
      </c>
      <c r="AF241" s="82">
        <f>IF(F241=1, 'adjustment factor'!$D$5, IF(F241=-9,-999,IF(F241="",-999,0)))</f>
        <v>-999</v>
      </c>
      <c r="AG241" s="82">
        <f>IF(E241=1, 'adjustment factor'!$D$6, IF(E241=-9,-999,IF(E241="",-999,0)))</f>
        <v>-999</v>
      </c>
      <c r="AH241" s="82">
        <f>IF(K241&gt;=45,'adjustment factor'!$D$7,IF(K241=-9,-1200,IF(K241="",-1200,0)))</f>
        <v>-1200</v>
      </c>
      <c r="AI241" s="82">
        <f>IF(L241=1, 'adjustment factor'!$D$8, IF(L241=-9,-999,IF(L241="",-999,0)))</f>
        <v>-999</v>
      </c>
      <c r="AJ241" s="82">
        <f>IF(AND(M241&gt;=1,M241&lt;=4),'adjustment factor'!$D$9,IF(M241=-9,-999,IF(M241=98,-999,IF(M241=99,-999,IF(M241="",-999,0)))))</f>
        <v>-999</v>
      </c>
      <c r="AK241" s="82">
        <f>IF(H241=1, 'adjustment factor'!$D$10, IF(H241=-9,-999,IF(H241="",-999,0)))</f>
        <v>-999</v>
      </c>
      <c r="AL241" s="82">
        <f>IF(G241=1, 'adjustment factor'!$D$11, IF(G241=-9,-999,IF(G241="",-999,0)))</f>
        <v>-999</v>
      </c>
      <c r="AM241" s="82">
        <f>IF(I241=1, 'adjustment factor'!$D$12, IF(I241=-9,-999,IF(I241="",-999,0)))</f>
        <v>-999</v>
      </c>
      <c r="AN241" s="82">
        <f>IF(J241=1, 'adjustment factor'!$D$13, IF(J241=-9,-999,IF(J241="",-999,0)))</f>
        <v>-999</v>
      </c>
      <c r="AO241" s="82" t="str">
        <f t="shared" si="38"/>
        <v>-999</v>
      </c>
      <c r="AP241" s="82" t="str">
        <f t="shared" si="39"/>
        <v>MISSING</v>
      </c>
    </row>
    <row r="242" spans="2:42" s="3" customFormat="1">
      <c r="B242" s="170"/>
      <c r="C242" s="35">
        <v>238</v>
      </c>
      <c r="D242" s="161"/>
      <c r="E242" s="161"/>
      <c r="F242" s="161"/>
      <c r="G242" s="161"/>
      <c r="H242" s="161"/>
      <c r="I242" s="161"/>
      <c r="J242" s="161"/>
      <c r="K242" s="161"/>
      <c r="L242" s="161"/>
      <c r="M242" s="161"/>
      <c r="N242" s="171"/>
      <c r="O242" s="171"/>
      <c r="P242" s="171"/>
      <c r="Q242" s="171"/>
      <c r="R242" s="171"/>
      <c r="S242" s="171"/>
      <c r="T242" s="159" t="str">
        <f t="shared" si="30"/>
        <v>MISSING</v>
      </c>
      <c r="U242" s="159" t="str">
        <f t="shared" si="31"/>
        <v>MISSING</v>
      </c>
      <c r="X242" s="56">
        <f t="shared" si="32"/>
        <v>-99</v>
      </c>
      <c r="Y242" s="56">
        <f t="shared" si="33"/>
        <v>-99</v>
      </c>
      <c r="Z242" s="56">
        <f t="shared" si="34"/>
        <v>-99</v>
      </c>
      <c r="AA242" s="56">
        <f t="shared" si="35"/>
        <v>-99</v>
      </c>
      <c r="AB242" s="56">
        <f t="shared" si="36"/>
        <v>-99</v>
      </c>
      <c r="AC242" s="56">
        <f t="shared" si="37"/>
        <v>-99</v>
      </c>
      <c r="AE242" s="82">
        <f>IF(D242=1, 'adjustment factor'!$D$4, IF(D242=-9,-999,IF(D242="",-999,0)))</f>
        <v>-999</v>
      </c>
      <c r="AF242" s="82">
        <f>IF(F242=1, 'adjustment factor'!$D$5, IF(F242=-9,-999,IF(F242="",-999,0)))</f>
        <v>-999</v>
      </c>
      <c r="AG242" s="82">
        <f>IF(E242=1, 'adjustment factor'!$D$6, IF(E242=-9,-999,IF(E242="",-999,0)))</f>
        <v>-999</v>
      </c>
      <c r="AH242" s="82">
        <f>IF(K242&gt;=45,'adjustment factor'!$D$7,IF(K242=-9,-1200,IF(K242="",-1200,0)))</f>
        <v>-1200</v>
      </c>
      <c r="AI242" s="82">
        <f>IF(L242=1, 'adjustment factor'!$D$8, IF(L242=-9,-999,IF(L242="",-999,0)))</f>
        <v>-999</v>
      </c>
      <c r="AJ242" s="82">
        <f>IF(AND(M242&gt;=1,M242&lt;=4),'adjustment factor'!$D$9,IF(M242=-9,-999,IF(M242=98,-999,IF(M242=99,-999,IF(M242="",-999,0)))))</f>
        <v>-999</v>
      </c>
      <c r="AK242" s="82">
        <f>IF(H242=1, 'adjustment factor'!$D$10, IF(H242=-9,-999,IF(H242="",-999,0)))</f>
        <v>-999</v>
      </c>
      <c r="AL242" s="82">
        <f>IF(G242=1, 'adjustment factor'!$D$11, IF(G242=-9,-999,IF(G242="",-999,0)))</f>
        <v>-999</v>
      </c>
      <c r="AM242" s="82">
        <f>IF(I242=1, 'adjustment factor'!$D$12, IF(I242=-9,-999,IF(I242="",-999,0)))</f>
        <v>-999</v>
      </c>
      <c r="AN242" s="82">
        <f>IF(J242=1, 'adjustment factor'!$D$13, IF(J242=-9,-999,IF(J242="",-999,0)))</f>
        <v>-999</v>
      </c>
      <c r="AO242" s="82" t="str">
        <f t="shared" si="38"/>
        <v>-999</v>
      </c>
      <c r="AP242" s="82" t="str">
        <f t="shared" si="39"/>
        <v>MISSING</v>
      </c>
    </row>
    <row r="243" spans="2:42" s="3" customFormat="1">
      <c r="B243" s="170"/>
      <c r="C243" s="35">
        <v>239</v>
      </c>
      <c r="D243" s="161"/>
      <c r="E243" s="161"/>
      <c r="F243" s="161"/>
      <c r="G243" s="161"/>
      <c r="H243" s="161"/>
      <c r="I243" s="161"/>
      <c r="J243" s="161"/>
      <c r="K243" s="161"/>
      <c r="L243" s="161"/>
      <c r="M243" s="161"/>
      <c r="N243" s="171"/>
      <c r="O243" s="171"/>
      <c r="P243" s="171"/>
      <c r="Q243" s="171"/>
      <c r="R243" s="171"/>
      <c r="S243" s="171"/>
      <c r="T243" s="159" t="str">
        <f t="shared" si="30"/>
        <v>MISSING</v>
      </c>
      <c r="U243" s="159" t="str">
        <f t="shared" si="31"/>
        <v>MISSING</v>
      </c>
      <c r="X243" s="56">
        <f t="shared" si="32"/>
        <v>-99</v>
      </c>
      <c r="Y243" s="56">
        <f t="shared" si="33"/>
        <v>-99</v>
      </c>
      <c r="Z243" s="56">
        <f t="shared" si="34"/>
        <v>-99</v>
      </c>
      <c r="AA243" s="56">
        <f t="shared" si="35"/>
        <v>-99</v>
      </c>
      <c r="AB243" s="56">
        <f t="shared" si="36"/>
        <v>-99</v>
      </c>
      <c r="AC243" s="56">
        <f t="shared" si="37"/>
        <v>-99</v>
      </c>
      <c r="AE243" s="82">
        <f>IF(D243=1, 'adjustment factor'!$D$4, IF(D243=-9,-999,IF(D243="",-999,0)))</f>
        <v>-999</v>
      </c>
      <c r="AF243" s="82">
        <f>IF(F243=1, 'adjustment factor'!$D$5, IF(F243=-9,-999,IF(F243="",-999,0)))</f>
        <v>-999</v>
      </c>
      <c r="AG243" s="82">
        <f>IF(E243=1, 'adjustment factor'!$D$6, IF(E243=-9,-999,IF(E243="",-999,0)))</f>
        <v>-999</v>
      </c>
      <c r="AH243" s="82">
        <f>IF(K243&gt;=45,'adjustment factor'!$D$7,IF(K243=-9,-1200,IF(K243="",-1200,0)))</f>
        <v>-1200</v>
      </c>
      <c r="AI243" s="82">
        <f>IF(L243=1, 'adjustment factor'!$D$8, IF(L243=-9,-999,IF(L243="",-999,0)))</f>
        <v>-999</v>
      </c>
      <c r="AJ243" s="82">
        <f>IF(AND(M243&gt;=1,M243&lt;=4),'adjustment factor'!$D$9,IF(M243=-9,-999,IF(M243=98,-999,IF(M243=99,-999,IF(M243="",-999,0)))))</f>
        <v>-999</v>
      </c>
      <c r="AK243" s="82">
        <f>IF(H243=1, 'adjustment factor'!$D$10, IF(H243=-9,-999,IF(H243="",-999,0)))</f>
        <v>-999</v>
      </c>
      <c r="AL243" s="82">
        <f>IF(G243=1, 'adjustment factor'!$D$11, IF(G243=-9,-999,IF(G243="",-999,0)))</f>
        <v>-999</v>
      </c>
      <c r="AM243" s="82">
        <f>IF(I243=1, 'adjustment factor'!$D$12, IF(I243=-9,-999,IF(I243="",-999,0)))</f>
        <v>-999</v>
      </c>
      <c r="AN243" s="82">
        <f>IF(J243=1, 'adjustment factor'!$D$13, IF(J243=-9,-999,IF(J243="",-999,0)))</f>
        <v>-999</v>
      </c>
      <c r="AO243" s="82" t="str">
        <f t="shared" si="38"/>
        <v>-999</v>
      </c>
      <c r="AP243" s="82" t="str">
        <f t="shared" si="39"/>
        <v>MISSING</v>
      </c>
    </row>
    <row r="244" spans="2:42" s="3" customFormat="1">
      <c r="B244" s="170"/>
      <c r="C244" s="35">
        <v>240</v>
      </c>
      <c r="D244" s="161"/>
      <c r="E244" s="161"/>
      <c r="F244" s="161"/>
      <c r="G244" s="161"/>
      <c r="H244" s="161"/>
      <c r="I244" s="161"/>
      <c r="J244" s="161"/>
      <c r="K244" s="161"/>
      <c r="L244" s="161"/>
      <c r="M244" s="161"/>
      <c r="N244" s="171"/>
      <c r="O244" s="171"/>
      <c r="P244" s="171"/>
      <c r="Q244" s="171"/>
      <c r="R244" s="171"/>
      <c r="S244" s="171"/>
      <c r="T244" s="159" t="str">
        <f t="shared" si="30"/>
        <v>MISSING</v>
      </c>
      <c r="U244" s="159" t="str">
        <f t="shared" si="31"/>
        <v>MISSING</v>
      </c>
      <c r="X244" s="56">
        <f t="shared" si="32"/>
        <v>-99</v>
      </c>
      <c r="Y244" s="56">
        <f t="shared" si="33"/>
        <v>-99</v>
      </c>
      <c r="Z244" s="56">
        <f t="shared" si="34"/>
        <v>-99</v>
      </c>
      <c r="AA244" s="56">
        <f t="shared" si="35"/>
        <v>-99</v>
      </c>
      <c r="AB244" s="56">
        <f t="shared" si="36"/>
        <v>-99</v>
      </c>
      <c r="AC244" s="56">
        <f t="shared" si="37"/>
        <v>-99</v>
      </c>
      <c r="AE244" s="82">
        <f>IF(D244=1, 'adjustment factor'!$D$4, IF(D244=-9,-999,IF(D244="",-999,0)))</f>
        <v>-999</v>
      </c>
      <c r="AF244" s="82">
        <f>IF(F244=1, 'adjustment factor'!$D$5, IF(F244=-9,-999,IF(F244="",-999,0)))</f>
        <v>-999</v>
      </c>
      <c r="AG244" s="82">
        <f>IF(E244=1, 'adjustment factor'!$D$6, IF(E244=-9,-999,IF(E244="",-999,0)))</f>
        <v>-999</v>
      </c>
      <c r="AH244" s="82">
        <f>IF(K244&gt;=45,'adjustment factor'!$D$7,IF(K244=-9,-1200,IF(K244="",-1200,0)))</f>
        <v>-1200</v>
      </c>
      <c r="AI244" s="82">
        <f>IF(L244=1, 'adjustment factor'!$D$8, IF(L244=-9,-999,IF(L244="",-999,0)))</f>
        <v>-999</v>
      </c>
      <c r="AJ244" s="82">
        <f>IF(AND(M244&gt;=1,M244&lt;=4),'adjustment factor'!$D$9,IF(M244=-9,-999,IF(M244=98,-999,IF(M244=99,-999,IF(M244="",-999,0)))))</f>
        <v>-999</v>
      </c>
      <c r="AK244" s="82">
        <f>IF(H244=1, 'adjustment factor'!$D$10, IF(H244=-9,-999,IF(H244="",-999,0)))</f>
        <v>-999</v>
      </c>
      <c r="AL244" s="82">
        <f>IF(G244=1, 'adjustment factor'!$D$11, IF(G244=-9,-999,IF(G244="",-999,0)))</f>
        <v>-999</v>
      </c>
      <c r="AM244" s="82">
        <f>IF(I244=1, 'adjustment factor'!$D$12, IF(I244=-9,-999,IF(I244="",-999,0)))</f>
        <v>-999</v>
      </c>
      <c r="AN244" s="82">
        <f>IF(J244=1, 'adjustment factor'!$D$13, IF(J244=-9,-999,IF(J244="",-999,0)))</f>
        <v>-999</v>
      </c>
      <c r="AO244" s="82" t="str">
        <f t="shared" si="38"/>
        <v>-999</v>
      </c>
      <c r="AP244" s="82" t="str">
        <f t="shared" si="39"/>
        <v>MISSING</v>
      </c>
    </row>
    <row r="245" spans="2:42" s="3" customFormat="1">
      <c r="B245" s="170"/>
      <c r="C245" s="35">
        <v>241</v>
      </c>
      <c r="D245" s="161"/>
      <c r="E245" s="161"/>
      <c r="F245" s="161"/>
      <c r="G245" s="161"/>
      <c r="H245" s="161"/>
      <c r="I245" s="161"/>
      <c r="J245" s="161"/>
      <c r="K245" s="161"/>
      <c r="L245" s="161"/>
      <c r="M245" s="161"/>
      <c r="N245" s="171"/>
      <c r="O245" s="171"/>
      <c r="P245" s="171"/>
      <c r="Q245" s="171"/>
      <c r="R245" s="171"/>
      <c r="S245" s="171"/>
      <c r="T245" s="159" t="str">
        <f t="shared" si="30"/>
        <v>MISSING</v>
      </c>
      <c r="U245" s="159" t="str">
        <f t="shared" si="31"/>
        <v>MISSING</v>
      </c>
      <c r="X245" s="56">
        <f t="shared" si="32"/>
        <v>-99</v>
      </c>
      <c r="Y245" s="56">
        <f t="shared" si="33"/>
        <v>-99</v>
      </c>
      <c r="Z245" s="56">
        <f t="shared" si="34"/>
        <v>-99</v>
      </c>
      <c r="AA245" s="56">
        <f t="shared" si="35"/>
        <v>-99</v>
      </c>
      <c r="AB245" s="56">
        <f t="shared" si="36"/>
        <v>-99</v>
      </c>
      <c r="AC245" s="56">
        <f t="shared" si="37"/>
        <v>-99</v>
      </c>
      <c r="AE245" s="82">
        <f>IF(D245=1, 'adjustment factor'!$D$4, IF(D245=-9,-999,IF(D245="",-999,0)))</f>
        <v>-999</v>
      </c>
      <c r="AF245" s="82">
        <f>IF(F245=1, 'adjustment factor'!$D$5, IF(F245=-9,-999,IF(F245="",-999,0)))</f>
        <v>-999</v>
      </c>
      <c r="AG245" s="82">
        <f>IF(E245=1, 'adjustment factor'!$D$6, IF(E245=-9,-999,IF(E245="",-999,0)))</f>
        <v>-999</v>
      </c>
      <c r="AH245" s="82">
        <f>IF(K245&gt;=45,'adjustment factor'!$D$7,IF(K245=-9,-1200,IF(K245="",-1200,0)))</f>
        <v>-1200</v>
      </c>
      <c r="AI245" s="82">
        <f>IF(L245=1, 'adjustment factor'!$D$8, IF(L245=-9,-999,IF(L245="",-999,0)))</f>
        <v>-999</v>
      </c>
      <c r="AJ245" s="82">
        <f>IF(AND(M245&gt;=1,M245&lt;=4),'adjustment factor'!$D$9,IF(M245=-9,-999,IF(M245=98,-999,IF(M245=99,-999,IF(M245="",-999,0)))))</f>
        <v>-999</v>
      </c>
      <c r="AK245" s="82">
        <f>IF(H245=1, 'adjustment factor'!$D$10, IF(H245=-9,-999,IF(H245="",-999,0)))</f>
        <v>-999</v>
      </c>
      <c r="AL245" s="82">
        <f>IF(G245=1, 'adjustment factor'!$D$11, IF(G245=-9,-999,IF(G245="",-999,0)))</f>
        <v>-999</v>
      </c>
      <c r="AM245" s="82">
        <f>IF(I245=1, 'adjustment factor'!$D$12, IF(I245=-9,-999,IF(I245="",-999,0)))</f>
        <v>-999</v>
      </c>
      <c r="AN245" s="82">
        <f>IF(J245=1, 'adjustment factor'!$D$13, IF(J245=-9,-999,IF(J245="",-999,0)))</f>
        <v>-999</v>
      </c>
      <c r="AO245" s="82" t="str">
        <f t="shared" si="38"/>
        <v>-999</v>
      </c>
      <c r="AP245" s="82" t="str">
        <f t="shared" si="39"/>
        <v>MISSING</v>
      </c>
    </row>
    <row r="246" spans="2:42" s="3" customFormat="1">
      <c r="B246" s="170"/>
      <c r="C246" s="35">
        <v>242</v>
      </c>
      <c r="D246" s="161"/>
      <c r="E246" s="161"/>
      <c r="F246" s="161"/>
      <c r="G246" s="161"/>
      <c r="H246" s="161"/>
      <c r="I246" s="161"/>
      <c r="J246" s="161"/>
      <c r="K246" s="161"/>
      <c r="L246" s="161"/>
      <c r="M246" s="161"/>
      <c r="N246" s="171"/>
      <c r="O246" s="171"/>
      <c r="P246" s="171"/>
      <c r="Q246" s="171"/>
      <c r="R246" s="171"/>
      <c r="S246" s="171"/>
      <c r="T246" s="159" t="str">
        <f t="shared" si="30"/>
        <v>MISSING</v>
      </c>
      <c r="U246" s="159" t="str">
        <f t="shared" si="31"/>
        <v>MISSING</v>
      </c>
      <c r="X246" s="56">
        <f t="shared" si="32"/>
        <v>-99</v>
      </c>
      <c r="Y246" s="56">
        <f t="shared" si="33"/>
        <v>-99</v>
      </c>
      <c r="Z246" s="56">
        <f t="shared" si="34"/>
        <v>-99</v>
      </c>
      <c r="AA246" s="56">
        <f t="shared" si="35"/>
        <v>-99</v>
      </c>
      <c r="AB246" s="56">
        <f t="shared" si="36"/>
        <v>-99</v>
      </c>
      <c r="AC246" s="56">
        <f t="shared" si="37"/>
        <v>-99</v>
      </c>
      <c r="AE246" s="82">
        <f>IF(D246=1, 'adjustment factor'!$D$4, IF(D246=-9,-999,IF(D246="",-999,0)))</f>
        <v>-999</v>
      </c>
      <c r="AF246" s="82">
        <f>IF(F246=1, 'adjustment factor'!$D$5, IF(F246=-9,-999,IF(F246="",-999,0)))</f>
        <v>-999</v>
      </c>
      <c r="AG246" s="82">
        <f>IF(E246=1, 'adjustment factor'!$D$6, IF(E246=-9,-999,IF(E246="",-999,0)))</f>
        <v>-999</v>
      </c>
      <c r="AH246" s="82">
        <f>IF(K246&gt;=45,'adjustment factor'!$D$7,IF(K246=-9,-1200,IF(K246="",-1200,0)))</f>
        <v>-1200</v>
      </c>
      <c r="AI246" s="82">
        <f>IF(L246=1, 'adjustment factor'!$D$8, IF(L246=-9,-999,IF(L246="",-999,0)))</f>
        <v>-999</v>
      </c>
      <c r="AJ246" s="82">
        <f>IF(AND(M246&gt;=1,M246&lt;=4),'adjustment factor'!$D$9,IF(M246=-9,-999,IF(M246=98,-999,IF(M246=99,-999,IF(M246="",-999,0)))))</f>
        <v>-999</v>
      </c>
      <c r="AK246" s="82">
        <f>IF(H246=1, 'adjustment factor'!$D$10, IF(H246=-9,-999,IF(H246="",-999,0)))</f>
        <v>-999</v>
      </c>
      <c r="AL246" s="82">
        <f>IF(G246=1, 'adjustment factor'!$D$11, IF(G246=-9,-999,IF(G246="",-999,0)))</f>
        <v>-999</v>
      </c>
      <c r="AM246" s="82">
        <f>IF(I246=1, 'adjustment factor'!$D$12, IF(I246=-9,-999,IF(I246="",-999,0)))</f>
        <v>-999</v>
      </c>
      <c r="AN246" s="82">
        <f>IF(J246=1, 'adjustment factor'!$D$13, IF(J246=-9,-999,IF(J246="",-999,0)))</f>
        <v>-999</v>
      </c>
      <c r="AO246" s="82" t="str">
        <f t="shared" si="38"/>
        <v>-999</v>
      </c>
      <c r="AP246" s="82" t="str">
        <f t="shared" si="39"/>
        <v>MISSING</v>
      </c>
    </row>
    <row r="247" spans="2:42" s="3" customFormat="1">
      <c r="B247" s="170"/>
      <c r="C247" s="35">
        <v>243</v>
      </c>
      <c r="D247" s="161"/>
      <c r="E247" s="161"/>
      <c r="F247" s="161"/>
      <c r="G247" s="161"/>
      <c r="H247" s="161"/>
      <c r="I247" s="161"/>
      <c r="J247" s="161"/>
      <c r="K247" s="161"/>
      <c r="L247" s="161"/>
      <c r="M247" s="161"/>
      <c r="N247" s="171"/>
      <c r="O247" s="171"/>
      <c r="P247" s="171"/>
      <c r="Q247" s="171"/>
      <c r="R247" s="171"/>
      <c r="S247" s="171"/>
      <c r="T247" s="159" t="str">
        <f t="shared" si="30"/>
        <v>MISSING</v>
      </c>
      <c r="U247" s="159" t="str">
        <f t="shared" si="31"/>
        <v>MISSING</v>
      </c>
      <c r="X247" s="56">
        <f t="shared" si="32"/>
        <v>-99</v>
      </c>
      <c r="Y247" s="56">
        <f t="shared" si="33"/>
        <v>-99</v>
      </c>
      <c r="Z247" s="56">
        <f t="shared" si="34"/>
        <v>-99</v>
      </c>
      <c r="AA247" s="56">
        <f t="shared" si="35"/>
        <v>-99</v>
      </c>
      <c r="AB247" s="56">
        <f t="shared" si="36"/>
        <v>-99</v>
      </c>
      <c r="AC247" s="56">
        <f t="shared" si="37"/>
        <v>-99</v>
      </c>
      <c r="AE247" s="82">
        <f>IF(D247=1, 'adjustment factor'!$D$4, IF(D247=-9,-999,IF(D247="",-999,0)))</f>
        <v>-999</v>
      </c>
      <c r="AF247" s="82">
        <f>IF(F247=1, 'adjustment factor'!$D$5, IF(F247=-9,-999,IF(F247="",-999,0)))</f>
        <v>-999</v>
      </c>
      <c r="AG247" s="82">
        <f>IF(E247=1, 'adjustment factor'!$D$6, IF(E247=-9,-999,IF(E247="",-999,0)))</f>
        <v>-999</v>
      </c>
      <c r="AH247" s="82">
        <f>IF(K247&gt;=45,'adjustment factor'!$D$7,IF(K247=-9,-1200,IF(K247="",-1200,0)))</f>
        <v>-1200</v>
      </c>
      <c r="AI247" s="82">
        <f>IF(L247=1, 'adjustment factor'!$D$8, IF(L247=-9,-999,IF(L247="",-999,0)))</f>
        <v>-999</v>
      </c>
      <c r="AJ247" s="82">
        <f>IF(AND(M247&gt;=1,M247&lt;=4),'adjustment factor'!$D$9,IF(M247=-9,-999,IF(M247=98,-999,IF(M247=99,-999,IF(M247="",-999,0)))))</f>
        <v>-999</v>
      </c>
      <c r="AK247" s="82">
        <f>IF(H247=1, 'adjustment factor'!$D$10, IF(H247=-9,-999,IF(H247="",-999,0)))</f>
        <v>-999</v>
      </c>
      <c r="AL247" s="82">
        <f>IF(G247=1, 'adjustment factor'!$D$11, IF(G247=-9,-999,IF(G247="",-999,0)))</f>
        <v>-999</v>
      </c>
      <c r="AM247" s="82">
        <f>IF(I247=1, 'adjustment factor'!$D$12, IF(I247=-9,-999,IF(I247="",-999,0)))</f>
        <v>-999</v>
      </c>
      <c r="AN247" s="82">
        <f>IF(J247=1, 'adjustment factor'!$D$13, IF(J247=-9,-999,IF(J247="",-999,0)))</f>
        <v>-999</v>
      </c>
      <c r="AO247" s="82" t="str">
        <f t="shared" si="38"/>
        <v>-999</v>
      </c>
      <c r="AP247" s="82" t="str">
        <f t="shared" si="39"/>
        <v>MISSING</v>
      </c>
    </row>
    <row r="248" spans="2:42" s="3" customFormat="1">
      <c r="B248" s="170"/>
      <c r="C248" s="35">
        <v>244</v>
      </c>
      <c r="D248" s="161"/>
      <c r="E248" s="161"/>
      <c r="F248" s="161"/>
      <c r="G248" s="161"/>
      <c r="H248" s="161"/>
      <c r="I248" s="161"/>
      <c r="J248" s="161"/>
      <c r="K248" s="161"/>
      <c r="L248" s="161"/>
      <c r="M248" s="161"/>
      <c r="N248" s="171"/>
      <c r="O248" s="171"/>
      <c r="P248" s="171"/>
      <c r="Q248" s="171"/>
      <c r="R248" s="171"/>
      <c r="S248" s="171"/>
      <c r="T248" s="159" t="str">
        <f t="shared" si="30"/>
        <v>MISSING</v>
      </c>
      <c r="U248" s="159" t="str">
        <f t="shared" si="31"/>
        <v>MISSING</v>
      </c>
      <c r="X248" s="56">
        <f t="shared" si="32"/>
        <v>-99</v>
      </c>
      <c r="Y248" s="56">
        <f t="shared" si="33"/>
        <v>-99</v>
      </c>
      <c r="Z248" s="56">
        <f t="shared" si="34"/>
        <v>-99</v>
      </c>
      <c r="AA248" s="56">
        <f t="shared" si="35"/>
        <v>-99</v>
      </c>
      <c r="AB248" s="56">
        <f t="shared" si="36"/>
        <v>-99</v>
      </c>
      <c r="AC248" s="56">
        <f t="shared" si="37"/>
        <v>-99</v>
      </c>
      <c r="AE248" s="82">
        <f>IF(D248=1, 'adjustment factor'!$D$4, IF(D248=-9,-999,IF(D248="",-999,0)))</f>
        <v>-999</v>
      </c>
      <c r="AF248" s="82">
        <f>IF(F248=1, 'adjustment factor'!$D$5, IF(F248=-9,-999,IF(F248="",-999,0)))</f>
        <v>-999</v>
      </c>
      <c r="AG248" s="82">
        <f>IF(E248=1, 'adjustment factor'!$D$6, IF(E248=-9,-999,IF(E248="",-999,0)))</f>
        <v>-999</v>
      </c>
      <c r="AH248" s="82">
        <f>IF(K248&gt;=45,'adjustment factor'!$D$7,IF(K248=-9,-1200,IF(K248="",-1200,0)))</f>
        <v>-1200</v>
      </c>
      <c r="AI248" s="82">
        <f>IF(L248=1, 'adjustment factor'!$D$8, IF(L248=-9,-999,IF(L248="",-999,0)))</f>
        <v>-999</v>
      </c>
      <c r="AJ248" s="82">
        <f>IF(AND(M248&gt;=1,M248&lt;=4),'adjustment factor'!$D$9,IF(M248=-9,-999,IF(M248=98,-999,IF(M248=99,-999,IF(M248="",-999,0)))))</f>
        <v>-999</v>
      </c>
      <c r="AK248" s="82">
        <f>IF(H248=1, 'adjustment factor'!$D$10, IF(H248=-9,-999,IF(H248="",-999,0)))</f>
        <v>-999</v>
      </c>
      <c r="AL248" s="82">
        <f>IF(G248=1, 'adjustment factor'!$D$11, IF(G248=-9,-999,IF(G248="",-999,0)))</f>
        <v>-999</v>
      </c>
      <c r="AM248" s="82">
        <f>IF(I248=1, 'adjustment factor'!$D$12, IF(I248=-9,-999,IF(I248="",-999,0)))</f>
        <v>-999</v>
      </c>
      <c r="AN248" s="82">
        <f>IF(J248=1, 'adjustment factor'!$D$13, IF(J248=-9,-999,IF(J248="",-999,0)))</f>
        <v>-999</v>
      </c>
      <c r="AO248" s="82" t="str">
        <f t="shared" si="38"/>
        <v>-999</v>
      </c>
      <c r="AP248" s="82" t="str">
        <f t="shared" si="39"/>
        <v>MISSING</v>
      </c>
    </row>
    <row r="249" spans="2:42" s="3" customFormat="1">
      <c r="B249" s="170"/>
      <c r="C249" s="35">
        <v>245</v>
      </c>
      <c r="D249" s="161"/>
      <c r="E249" s="161"/>
      <c r="F249" s="161"/>
      <c r="G249" s="161"/>
      <c r="H249" s="161"/>
      <c r="I249" s="161"/>
      <c r="J249" s="161"/>
      <c r="K249" s="161"/>
      <c r="L249" s="161"/>
      <c r="M249" s="161"/>
      <c r="N249" s="171"/>
      <c r="O249" s="171"/>
      <c r="P249" s="171"/>
      <c r="Q249" s="171"/>
      <c r="R249" s="171"/>
      <c r="S249" s="171"/>
      <c r="T249" s="159" t="str">
        <f t="shared" si="30"/>
        <v>MISSING</v>
      </c>
      <c r="U249" s="159" t="str">
        <f t="shared" si="31"/>
        <v>MISSING</v>
      </c>
      <c r="X249" s="56">
        <f t="shared" si="32"/>
        <v>-99</v>
      </c>
      <c r="Y249" s="56">
        <f t="shared" si="33"/>
        <v>-99</v>
      </c>
      <c r="Z249" s="56">
        <f t="shared" si="34"/>
        <v>-99</v>
      </c>
      <c r="AA249" s="56">
        <f t="shared" si="35"/>
        <v>-99</v>
      </c>
      <c r="AB249" s="56">
        <f t="shared" si="36"/>
        <v>-99</v>
      </c>
      <c r="AC249" s="56">
        <f t="shared" si="37"/>
        <v>-99</v>
      </c>
      <c r="AE249" s="82">
        <f>IF(D249=1, 'adjustment factor'!$D$4, IF(D249=-9,-999,IF(D249="",-999,0)))</f>
        <v>-999</v>
      </c>
      <c r="AF249" s="82">
        <f>IF(F249=1, 'adjustment factor'!$D$5, IF(F249=-9,-999,IF(F249="",-999,0)))</f>
        <v>-999</v>
      </c>
      <c r="AG249" s="82">
        <f>IF(E249=1, 'adjustment factor'!$D$6, IF(E249=-9,-999,IF(E249="",-999,0)))</f>
        <v>-999</v>
      </c>
      <c r="AH249" s="82">
        <f>IF(K249&gt;=45,'adjustment factor'!$D$7,IF(K249=-9,-1200,IF(K249="",-1200,0)))</f>
        <v>-1200</v>
      </c>
      <c r="AI249" s="82">
        <f>IF(L249=1, 'adjustment factor'!$D$8, IF(L249=-9,-999,IF(L249="",-999,0)))</f>
        <v>-999</v>
      </c>
      <c r="AJ249" s="82">
        <f>IF(AND(M249&gt;=1,M249&lt;=4),'adjustment factor'!$D$9,IF(M249=-9,-999,IF(M249=98,-999,IF(M249=99,-999,IF(M249="",-999,0)))))</f>
        <v>-999</v>
      </c>
      <c r="AK249" s="82">
        <f>IF(H249=1, 'adjustment factor'!$D$10, IF(H249=-9,-999,IF(H249="",-999,0)))</f>
        <v>-999</v>
      </c>
      <c r="AL249" s="82">
        <f>IF(G249=1, 'adjustment factor'!$D$11, IF(G249=-9,-999,IF(G249="",-999,0)))</f>
        <v>-999</v>
      </c>
      <c r="AM249" s="82">
        <f>IF(I249=1, 'adjustment factor'!$D$12, IF(I249=-9,-999,IF(I249="",-999,0)))</f>
        <v>-999</v>
      </c>
      <c r="AN249" s="82">
        <f>IF(J249=1, 'adjustment factor'!$D$13, IF(J249=-9,-999,IF(J249="",-999,0)))</f>
        <v>-999</v>
      </c>
      <c r="AO249" s="82" t="str">
        <f t="shared" si="38"/>
        <v>-999</v>
      </c>
      <c r="AP249" s="82" t="str">
        <f t="shared" si="39"/>
        <v>MISSING</v>
      </c>
    </row>
    <row r="250" spans="2:42" s="3" customFormat="1">
      <c r="B250" s="170"/>
      <c r="C250" s="35">
        <v>246</v>
      </c>
      <c r="D250" s="161"/>
      <c r="E250" s="161"/>
      <c r="F250" s="161"/>
      <c r="G250" s="161"/>
      <c r="H250" s="161"/>
      <c r="I250" s="161"/>
      <c r="J250" s="161"/>
      <c r="K250" s="161"/>
      <c r="L250" s="161"/>
      <c r="M250" s="161"/>
      <c r="N250" s="171"/>
      <c r="O250" s="171"/>
      <c r="P250" s="171"/>
      <c r="Q250" s="171"/>
      <c r="R250" s="171"/>
      <c r="S250" s="171"/>
      <c r="T250" s="159" t="str">
        <f t="shared" si="30"/>
        <v>MISSING</v>
      </c>
      <c r="U250" s="159" t="str">
        <f t="shared" si="31"/>
        <v>MISSING</v>
      </c>
      <c r="X250" s="56">
        <f t="shared" si="32"/>
        <v>-99</v>
      </c>
      <c r="Y250" s="56">
        <f t="shared" si="33"/>
        <v>-99</v>
      </c>
      <c r="Z250" s="56">
        <f t="shared" si="34"/>
        <v>-99</v>
      </c>
      <c r="AA250" s="56">
        <f t="shared" si="35"/>
        <v>-99</v>
      </c>
      <c r="AB250" s="56">
        <f t="shared" si="36"/>
        <v>-99</v>
      </c>
      <c r="AC250" s="56">
        <f t="shared" si="37"/>
        <v>-99</v>
      </c>
      <c r="AE250" s="82">
        <f>IF(D250=1, 'adjustment factor'!$D$4, IF(D250=-9,-999,IF(D250="",-999,0)))</f>
        <v>-999</v>
      </c>
      <c r="AF250" s="82">
        <f>IF(F250=1, 'adjustment factor'!$D$5, IF(F250=-9,-999,IF(F250="",-999,0)))</f>
        <v>-999</v>
      </c>
      <c r="AG250" s="82">
        <f>IF(E250=1, 'adjustment factor'!$D$6, IF(E250=-9,-999,IF(E250="",-999,0)))</f>
        <v>-999</v>
      </c>
      <c r="AH250" s="82">
        <f>IF(K250&gt;=45,'adjustment factor'!$D$7,IF(K250=-9,-1200,IF(K250="",-1200,0)))</f>
        <v>-1200</v>
      </c>
      <c r="AI250" s="82">
        <f>IF(L250=1, 'adjustment factor'!$D$8, IF(L250=-9,-999,IF(L250="",-999,0)))</f>
        <v>-999</v>
      </c>
      <c r="AJ250" s="82">
        <f>IF(AND(M250&gt;=1,M250&lt;=4),'adjustment factor'!$D$9,IF(M250=-9,-999,IF(M250=98,-999,IF(M250=99,-999,IF(M250="",-999,0)))))</f>
        <v>-999</v>
      </c>
      <c r="AK250" s="82">
        <f>IF(H250=1, 'adjustment factor'!$D$10, IF(H250=-9,-999,IF(H250="",-999,0)))</f>
        <v>-999</v>
      </c>
      <c r="AL250" s="82">
        <f>IF(G250=1, 'adjustment factor'!$D$11, IF(G250=-9,-999,IF(G250="",-999,0)))</f>
        <v>-999</v>
      </c>
      <c r="AM250" s="82">
        <f>IF(I250=1, 'adjustment factor'!$D$12, IF(I250=-9,-999,IF(I250="",-999,0)))</f>
        <v>-999</v>
      </c>
      <c r="AN250" s="82">
        <f>IF(J250=1, 'adjustment factor'!$D$13, IF(J250=-9,-999,IF(J250="",-999,0)))</f>
        <v>-999</v>
      </c>
      <c r="AO250" s="82" t="str">
        <f t="shared" si="38"/>
        <v>-999</v>
      </c>
      <c r="AP250" s="82" t="str">
        <f t="shared" si="39"/>
        <v>MISSING</v>
      </c>
    </row>
    <row r="251" spans="2:42" s="3" customFormat="1">
      <c r="B251" s="170"/>
      <c r="C251" s="35">
        <v>247</v>
      </c>
      <c r="D251" s="161"/>
      <c r="E251" s="161"/>
      <c r="F251" s="161"/>
      <c r="G251" s="161"/>
      <c r="H251" s="161"/>
      <c r="I251" s="161"/>
      <c r="J251" s="161"/>
      <c r="K251" s="161"/>
      <c r="L251" s="161"/>
      <c r="M251" s="161"/>
      <c r="N251" s="171"/>
      <c r="O251" s="171"/>
      <c r="P251" s="171"/>
      <c r="Q251" s="171"/>
      <c r="R251" s="171"/>
      <c r="S251" s="171"/>
      <c r="T251" s="159" t="str">
        <f t="shared" si="30"/>
        <v>MISSING</v>
      </c>
      <c r="U251" s="159" t="str">
        <f t="shared" si="31"/>
        <v>MISSING</v>
      </c>
      <c r="X251" s="56">
        <f t="shared" si="32"/>
        <v>-99</v>
      </c>
      <c r="Y251" s="56">
        <f t="shared" si="33"/>
        <v>-99</v>
      </c>
      <c r="Z251" s="56">
        <f t="shared" si="34"/>
        <v>-99</v>
      </c>
      <c r="AA251" s="56">
        <f t="shared" si="35"/>
        <v>-99</v>
      </c>
      <c r="AB251" s="56">
        <f t="shared" si="36"/>
        <v>-99</v>
      </c>
      <c r="AC251" s="56">
        <f t="shared" si="37"/>
        <v>-99</v>
      </c>
      <c r="AE251" s="82">
        <f>IF(D251=1, 'adjustment factor'!$D$4, IF(D251=-9,-999,IF(D251="",-999,0)))</f>
        <v>-999</v>
      </c>
      <c r="AF251" s="82">
        <f>IF(F251=1, 'adjustment factor'!$D$5, IF(F251=-9,-999,IF(F251="",-999,0)))</f>
        <v>-999</v>
      </c>
      <c r="AG251" s="82">
        <f>IF(E251=1, 'adjustment factor'!$D$6, IF(E251=-9,-999,IF(E251="",-999,0)))</f>
        <v>-999</v>
      </c>
      <c r="AH251" s="82">
        <f>IF(K251&gt;=45,'adjustment factor'!$D$7,IF(K251=-9,-1200,IF(K251="",-1200,0)))</f>
        <v>-1200</v>
      </c>
      <c r="AI251" s="82">
        <f>IF(L251=1, 'adjustment factor'!$D$8, IF(L251=-9,-999,IF(L251="",-999,0)))</f>
        <v>-999</v>
      </c>
      <c r="AJ251" s="82">
        <f>IF(AND(M251&gt;=1,M251&lt;=4),'adjustment factor'!$D$9,IF(M251=-9,-999,IF(M251=98,-999,IF(M251=99,-999,IF(M251="",-999,0)))))</f>
        <v>-999</v>
      </c>
      <c r="AK251" s="82">
        <f>IF(H251=1, 'adjustment factor'!$D$10, IF(H251=-9,-999,IF(H251="",-999,0)))</f>
        <v>-999</v>
      </c>
      <c r="AL251" s="82">
        <f>IF(G251=1, 'adjustment factor'!$D$11, IF(G251=-9,-999,IF(G251="",-999,0)))</f>
        <v>-999</v>
      </c>
      <c r="AM251" s="82">
        <f>IF(I251=1, 'adjustment factor'!$D$12, IF(I251=-9,-999,IF(I251="",-999,0)))</f>
        <v>-999</v>
      </c>
      <c r="AN251" s="82">
        <f>IF(J251=1, 'adjustment factor'!$D$13, IF(J251=-9,-999,IF(J251="",-999,0)))</f>
        <v>-999</v>
      </c>
      <c r="AO251" s="82" t="str">
        <f t="shared" si="38"/>
        <v>-999</v>
      </c>
      <c r="AP251" s="82" t="str">
        <f t="shared" si="39"/>
        <v>MISSING</v>
      </c>
    </row>
    <row r="252" spans="2:42" s="3" customFormat="1">
      <c r="B252" s="170"/>
      <c r="C252" s="35">
        <v>248</v>
      </c>
      <c r="D252" s="161"/>
      <c r="E252" s="161"/>
      <c r="F252" s="161"/>
      <c r="G252" s="161"/>
      <c r="H252" s="161"/>
      <c r="I252" s="161"/>
      <c r="J252" s="161"/>
      <c r="K252" s="161"/>
      <c r="L252" s="161"/>
      <c r="M252" s="161"/>
      <c r="N252" s="171"/>
      <c r="O252" s="171"/>
      <c r="P252" s="171"/>
      <c r="Q252" s="171"/>
      <c r="R252" s="171"/>
      <c r="S252" s="171"/>
      <c r="T252" s="159" t="str">
        <f t="shared" si="30"/>
        <v>MISSING</v>
      </c>
      <c r="U252" s="159" t="str">
        <f t="shared" si="31"/>
        <v>MISSING</v>
      </c>
      <c r="X252" s="56">
        <f t="shared" si="32"/>
        <v>-99</v>
      </c>
      <c r="Y252" s="56">
        <f t="shared" si="33"/>
        <v>-99</v>
      </c>
      <c r="Z252" s="56">
        <f t="shared" si="34"/>
        <v>-99</v>
      </c>
      <c r="AA252" s="56">
        <f t="shared" si="35"/>
        <v>-99</v>
      </c>
      <c r="AB252" s="56">
        <f t="shared" si="36"/>
        <v>-99</v>
      </c>
      <c r="AC252" s="56">
        <f t="shared" si="37"/>
        <v>-99</v>
      </c>
      <c r="AE252" s="82">
        <f>IF(D252=1, 'adjustment factor'!$D$4, IF(D252=-9,-999,IF(D252="",-999,0)))</f>
        <v>-999</v>
      </c>
      <c r="AF252" s="82">
        <f>IF(F252=1, 'adjustment factor'!$D$5, IF(F252=-9,-999,IF(F252="",-999,0)))</f>
        <v>-999</v>
      </c>
      <c r="AG252" s="82">
        <f>IF(E252=1, 'adjustment factor'!$D$6, IF(E252=-9,-999,IF(E252="",-999,0)))</f>
        <v>-999</v>
      </c>
      <c r="AH252" s="82">
        <f>IF(K252&gt;=45,'adjustment factor'!$D$7,IF(K252=-9,-1200,IF(K252="",-1200,0)))</f>
        <v>-1200</v>
      </c>
      <c r="AI252" s="82">
        <f>IF(L252=1, 'adjustment factor'!$D$8, IF(L252=-9,-999,IF(L252="",-999,0)))</f>
        <v>-999</v>
      </c>
      <c r="AJ252" s="82">
        <f>IF(AND(M252&gt;=1,M252&lt;=4),'adjustment factor'!$D$9,IF(M252=-9,-999,IF(M252=98,-999,IF(M252=99,-999,IF(M252="",-999,0)))))</f>
        <v>-999</v>
      </c>
      <c r="AK252" s="82">
        <f>IF(H252=1, 'adjustment factor'!$D$10, IF(H252=-9,-999,IF(H252="",-999,0)))</f>
        <v>-999</v>
      </c>
      <c r="AL252" s="82">
        <f>IF(G252=1, 'adjustment factor'!$D$11, IF(G252=-9,-999,IF(G252="",-999,0)))</f>
        <v>-999</v>
      </c>
      <c r="AM252" s="82">
        <f>IF(I252=1, 'adjustment factor'!$D$12, IF(I252=-9,-999,IF(I252="",-999,0)))</f>
        <v>-999</v>
      </c>
      <c r="AN252" s="82">
        <f>IF(J252=1, 'adjustment factor'!$D$13, IF(J252=-9,-999,IF(J252="",-999,0)))</f>
        <v>-999</v>
      </c>
      <c r="AO252" s="82" t="str">
        <f t="shared" si="38"/>
        <v>-999</v>
      </c>
      <c r="AP252" s="82" t="str">
        <f t="shared" si="39"/>
        <v>MISSING</v>
      </c>
    </row>
    <row r="253" spans="2:42" s="3" customFormat="1">
      <c r="B253" s="170"/>
      <c r="C253" s="35">
        <v>249</v>
      </c>
      <c r="D253" s="161"/>
      <c r="E253" s="161"/>
      <c r="F253" s="161"/>
      <c r="G253" s="161"/>
      <c r="H253" s="161"/>
      <c r="I253" s="161"/>
      <c r="J253" s="161"/>
      <c r="K253" s="161"/>
      <c r="L253" s="161"/>
      <c r="M253" s="161"/>
      <c r="N253" s="171"/>
      <c r="O253" s="171"/>
      <c r="P253" s="171"/>
      <c r="Q253" s="171"/>
      <c r="R253" s="171"/>
      <c r="S253" s="171"/>
      <c r="T253" s="159" t="str">
        <f t="shared" si="30"/>
        <v>MISSING</v>
      </c>
      <c r="U253" s="159" t="str">
        <f t="shared" si="31"/>
        <v>MISSING</v>
      </c>
      <c r="X253" s="56">
        <f t="shared" si="32"/>
        <v>-99</v>
      </c>
      <c r="Y253" s="56">
        <f t="shared" si="33"/>
        <v>-99</v>
      </c>
      <c r="Z253" s="56">
        <f t="shared" si="34"/>
        <v>-99</v>
      </c>
      <c r="AA253" s="56">
        <f t="shared" si="35"/>
        <v>-99</v>
      </c>
      <c r="AB253" s="56">
        <f t="shared" si="36"/>
        <v>-99</v>
      </c>
      <c r="AC253" s="56">
        <f t="shared" si="37"/>
        <v>-99</v>
      </c>
      <c r="AE253" s="82">
        <f>IF(D253=1, 'adjustment factor'!$D$4, IF(D253=-9,-999,IF(D253="",-999,0)))</f>
        <v>-999</v>
      </c>
      <c r="AF253" s="82">
        <f>IF(F253=1, 'adjustment factor'!$D$5, IF(F253=-9,-999,IF(F253="",-999,0)))</f>
        <v>-999</v>
      </c>
      <c r="AG253" s="82">
        <f>IF(E253=1, 'adjustment factor'!$D$6, IF(E253=-9,-999,IF(E253="",-999,0)))</f>
        <v>-999</v>
      </c>
      <c r="AH253" s="82">
        <f>IF(K253&gt;=45,'adjustment factor'!$D$7,IF(K253=-9,-1200,IF(K253="",-1200,0)))</f>
        <v>-1200</v>
      </c>
      <c r="AI253" s="82">
        <f>IF(L253=1, 'adjustment factor'!$D$8, IF(L253=-9,-999,IF(L253="",-999,0)))</f>
        <v>-999</v>
      </c>
      <c r="AJ253" s="82">
        <f>IF(AND(M253&gt;=1,M253&lt;=4),'adjustment factor'!$D$9,IF(M253=-9,-999,IF(M253=98,-999,IF(M253=99,-999,IF(M253="",-999,0)))))</f>
        <v>-999</v>
      </c>
      <c r="AK253" s="82">
        <f>IF(H253=1, 'adjustment factor'!$D$10, IF(H253=-9,-999,IF(H253="",-999,0)))</f>
        <v>-999</v>
      </c>
      <c r="AL253" s="82">
        <f>IF(G253=1, 'adjustment factor'!$D$11, IF(G253=-9,-999,IF(G253="",-999,0)))</f>
        <v>-999</v>
      </c>
      <c r="AM253" s="82">
        <f>IF(I253=1, 'adjustment factor'!$D$12, IF(I253=-9,-999,IF(I253="",-999,0)))</f>
        <v>-999</v>
      </c>
      <c r="AN253" s="82">
        <f>IF(J253=1, 'adjustment factor'!$D$13, IF(J253=-9,-999,IF(J253="",-999,0)))</f>
        <v>-999</v>
      </c>
      <c r="AO253" s="82" t="str">
        <f t="shared" si="38"/>
        <v>-999</v>
      </c>
      <c r="AP253" s="82" t="str">
        <f t="shared" si="39"/>
        <v>MISSING</v>
      </c>
    </row>
    <row r="254" spans="2:42" s="3" customFormat="1">
      <c r="B254" s="170"/>
      <c r="C254" s="35">
        <v>250</v>
      </c>
      <c r="D254" s="161"/>
      <c r="E254" s="161"/>
      <c r="F254" s="161"/>
      <c r="G254" s="161"/>
      <c r="H254" s="161"/>
      <c r="I254" s="161"/>
      <c r="J254" s="161"/>
      <c r="K254" s="161"/>
      <c r="L254" s="161"/>
      <c r="M254" s="161"/>
      <c r="N254" s="171"/>
      <c r="O254" s="171"/>
      <c r="P254" s="171"/>
      <c r="Q254" s="171"/>
      <c r="R254" s="171"/>
      <c r="S254" s="171"/>
      <c r="T254" s="159" t="str">
        <f t="shared" si="30"/>
        <v>MISSING</v>
      </c>
      <c r="U254" s="159" t="str">
        <f t="shared" si="31"/>
        <v>MISSING</v>
      </c>
      <c r="X254" s="56">
        <f t="shared" si="32"/>
        <v>-99</v>
      </c>
      <c r="Y254" s="56">
        <f t="shared" si="33"/>
        <v>-99</v>
      </c>
      <c r="Z254" s="56">
        <f t="shared" si="34"/>
        <v>-99</v>
      </c>
      <c r="AA254" s="56">
        <f t="shared" si="35"/>
        <v>-99</v>
      </c>
      <c r="AB254" s="56">
        <f t="shared" si="36"/>
        <v>-99</v>
      </c>
      <c r="AC254" s="56">
        <f t="shared" si="37"/>
        <v>-99</v>
      </c>
      <c r="AE254" s="82">
        <f>IF(D254=1, 'adjustment factor'!$D$4, IF(D254=-9,-999,IF(D254="",-999,0)))</f>
        <v>-999</v>
      </c>
      <c r="AF254" s="82">
        <f>IF(F254=1, 'adjustment factor'!$D$5, IF(F254=-9,-999,IF(F254="",-999,0)))</f>
        <v>-999</v>
      </c>
      <c r="AG254" s="82">
        <f>IF(E254=1, 'adjustment factor'!$D$6, IF(E254=-9,-999,IF(E254="",-999,0)))</f>
        <v>-999</v>
      </c>
      <c r="AH254" s="82">
        <f>IF(K254&gt;=45,'adjustment factor'!$D$7,IF(K254=-9,-1200,IF(K254="",-1200,0)))</f>
        <v>-1200</v>
      </c>
      <c r="AI254" s="82">
        <f>IF(L254=1, 'adjustment factor'!$D$8, IF(L254=-9,-999,IF(L254="",-999,0)))</f>
        <v>-999</v>
      </c>
      <c r="AJ254" s="82">
        <f>IF(AND(M254&gt;=1,M254&lt;=4),'adjustment factor'!$D$9,IF(M254=-9,-999,IF(M254=98,-999,IF(M254=99,-999,IF(M254="",-999,0)))))</f>
        <v>-999</v>
      </c>
      <c r="AK254" s="82">
        <f>IF(H254=1, 'adjustment factor'!$D$10, IF(H254=-9,-999,IF(H254="",-999,0)))</f>
        <v>-999</v>
      </c>
      <c r="AL254" s="82">
        <f>IF(G254=1, 'adjustment factor'!$D$11, IF(G254=-9,-999,IF(G254="",-999,0)))</f>
        <v>-999</v>
      </c>
      <c r="AM254" s="82">
        <f>IF(I254=1, 'adjustment factor'!$D$12, IF(I254=-9,-999,IF(I254="",-999,0)))</f>
        <v>-999</v>
      </c>
      <c r="AN254" s="82">
        <f>IF(J254=1, 'adjustment factor'!$D$13, IF(J254=-9,-999,IF(J254="",-999,0)))</f>
        <v>-999</v>
      </c>
      <c r="AO254" s="82" t="str">
        <f t="shared" si="38"/>
        <v>-999</v>
      </c>
      <c r="AP254" s="82" t="str">
        <f t="shared" si="39"/>
        <v>MISSING</v>
      </c>
    </row>
    <row r="255" spans="2:42" s="3" customFormat="1">
      <c r="B255" s="170"/>
      <c r="C255" s="35">
        <v>251</v>
      </c>
      <c r="D255" s="161"/>
      <c r="E255" s="161"/>
      <c r="F255" s="161"/>
      <c r="G255" s="161"/>
      <c r="H255" s="161"/>
      <c r="I255" s="161"/>
      <c r="J255" s="161"/>
      <c r="K255" s="161"/>
      <c r="L255" s="161"/>
      <c r="M255" s="161"/>
      <c r="N255" s="171"/>
      <c r="O255" s="171"/>
      <c r="P255" s="171"/>
      <c r="Q255" s="171"/>
      <c r="R255" s="171"/>
      <c r="S255" s="171"/>
      <c r="T255" s="159" t="str">
        <f t="shared" si="30"/>
        <v>MISSING</v>
      </c>
      <c r="U255" s="159" t="str">
        <f t="shared" si="31"/>
        <v>MISSING</v>
      </c>
      <c r="X255" s="56">
        <f t="shared" si="32"/>
        <v>-99</v>
      </c>
      <c r="Y255" s="56">
        <f t="shared" si="33"/>
        <v>-99</v>
      </c>
      <c r="Z255" s="56">
        <f t="shared" si="34"/>
        <v>-99</v>
      </c>
      <c r="AA255" s="56">
        <f t="shared" si="35"/>
        <v>-99</v>
      </c>
      <c r="AB255" s="56">
        <f t="shared" si="36"/>
        <v>-99</v>
      </c>
      <c r="AC255" s="56">
        <f t="shared" si="37"/>
        <v>-99</v>
      </c>
      <c r="AE255" s="82">
        <f>IF(D255=1, 'adjustment factor'!$D$4, IF(D255=-9,-999,IF(D255="",-999,0)))</f>
        <v>-999</v>
      </c>
      <c r="AF255" s="82">
        <f>IF(F255=1, 'adjustment factor'!$D$5, IF(F255=-9,-999,IF(F255="",-999,0)))</f>
        <v>-999</v>
      </c>
      <c r="AG255" s="82">
        <f>IF(E255=1, 'adjustment factor'!$D$6, IF(E255=-9,-999,IF(E255="",-999,0)))</f>
        <v>-999</v>
      </c>
      <c r="AH255" s="82">
        <f>IF(K255&gt;=45,'adjustment factor'!$D$7,IF(K255=-9,-1200,IF(K255="",-1200,0)))</f>
        <v>-1200</v>
      </c>
      <c r="AI255" s="82">
        <f>IF(L255=1, 'adjustment factor'!$D$8, IF(L255=-9,-999,IF(L255="",-999,0)))</f>
        <v>-999</v>
      </c>
      <c r="AJ255" s="82">
        <f>IF(AND(M255&gt;=1,M255&lt;=4),'adjustment factor'!$D$9,IF(M255=-9,-999,IF(M255=98,-999,IF(M255=99,-999,IF(M255="",-999,0)))))</f>
        <v>-999</v>
      </c>
      <c r="AK255" s="82">
        <f>IF(H255=1, 'adjustment factor'!$D$10, IF(H255=-9,-999,IF(H255="",-999,0)))</f>
        <v>-999</v>
      </c>
      <c r="AL255" s="82">
        <f>IF(G255=1, 'adjustment factor'!$D$11, IF(G255=-9,-999,IF(G255="",-999,0)))</f>
        <v>-999</v>
      </c>
      <c r="AM255" s="82">
        <f>IF(I255=1, 'adjustment factor'!$D$12, IF(I255=-9,-999,IF(I255="",-999,0)))</f>
        <v>-999</v>
      </c>
      <c r="AN255" s="82">
        <f>IF(J255=1, 'adjustment factor'!$D$13, IF(J255=-9,-999,IF(J255="",-999,0)))</f>
        <v>-999</v>
      </c>
      <c r="AO255" s="82" t="str">
        <f t="shared" si="38"/>
        <v>-999</v>
      </c>
      <c r="AP255" s="82" t="str">
        <f t="shared" si="39"/>
        <v>MISSING</v>
      </c>
    </row>
    <row r="256" spans="2:42" s="3" customFormat="1">
      <c r="B256" s="170"/>
      <c r="C256" s="35">
        <v>252</v>
      </c>
      <c r="D256" s="161"/>
      <c r="E256" s="161"/>
      <c r="F256" s="161"/>
      <c r="G256" s="161"/>
      <c r="H256" s="161"/>
      <c r="I256" s="161"/>
      <c r="J256" s="161"/>
      <c r="K256" s="161"/>
      <c r="L256" s="161"/>
      <c r="M256" s="161"/>
      <c r="N256" s="171"/>
      <c r="O256" s="171"/>
      <c r="P256" s="171"/>
      <c r="Q256" s="171"/>
      <c r="R256" s="171"/>
      <c r="S256" s="171"/>
      <c r="T256" s="159" t="str">
        <f t="shared" si="30"/>
        <v>MISSING</v>
      </c>
      <c r="U256" s="159" t="str">
        <f t="shared" si="31"/>
        <v>MISSING</v>
      </c>
      <c r="X256" s="56">
        <f t="shared" si="32"/>
        <v>-99</v>
      </c>
      <c r="Y256" s="56">
        <f t="shared" si="33"/>
        <v>-99</v>
      </c>
      <c r="Z256" s="56">
        <f t="shared" si="34"/>
        <v>-99</v>
      </c>
      <c r="AA256" s="56">
        <f t="shared" si="35"/>
        <v>-99</v>
      </c>
      <c r="AB256" s="56">
        <f t="shared" si="36"/>
        <v>-99</v>
      </c>
      <c r="AC256" s="56">
        <f t="shared" si="37"/>
        <v>-99</v>
      </c>
      <c r="AE256" s="82">
        <f>IF(D256=1, 'adjustment factor'!$D$4, IF(D256=-9,-999,IF(D256="",-999,0)))</f>
        <v>-999</v>
      </c>
      <c r="AF256" s="82">
        <f>IF(F256=1, 'adjustment factor'!$D$5, IF(F256=-9,-999,IF(F256="",-999,0)))</f>
        <v>-999</v>
      </c>
      <c r="AG256" s="82">
        <f>IF(E256=1, 'adjustment factor'!$D$6, IF(E256=-9,-999,IF(E256="",-999,0)))</f>
        <v>-999</v>
      </c>
      <c r="AH256" s="82">
        <f>IF(K256&gt;=45,'adjustment factor'!$D$7,IF(K256=-9,-1200,IF(K256="",-1200,0)))</f>
        <v>-1200</v>
      </c>
      <c r="AI256" s="82">
        <f>IF(L256=1, 'adjustment factor'!$D$8, IF(L256=-9,-999,IF(L256="",-999,0)))</f>
        <v>-999</v>
      </c>
      <c r="AJ256" s="82">
        <f>IF(AND(M256&gt;=1,M256&lt;=4),'adjustment factor'!$D$9,IF(M256=-9,-999,IF(M256=98,-999,IF(M256=99,-999,IF(M256="",-999,0)))))</f>
        <v>-999</v>
      </c>
      <c r="AK256" s="82">
        <f>IF(H256=1, 'adjustment factor'!$D$10, IF(H256=-9,-999,IF(H256="",-999,0)))</f>
        <v>-999</v>
      </c>
      <c r="AL256" s="82">
        <f>IF(G256=1, 'adjustment factor'!$D$11, IF(G256=-9,-999,IF(G256="",-999,0)))</f>
        <v>-999</v>
      </c>
      <c r="AM256" s="82">
        <f>IF(I256=1, 'adjustment factor'!$D$12, IF(I256=-9,-999,IF(I256="",-999,0)))</f>
        <v>-999</v>
      </c>
      <c r="AN256" s="82">
        <f>IF(J256=1, 'adjustment factor'!$D$13, IF(J256=-9,-999,IF(J256="",-999,0)))</f>
        <v>-999</v>
      </c>
      <c r="AO256" s="82" t="str">
        <f t="shared" si="38"/>
        <v>-999</v>
      </c>
      <c r="AP256" s="82" t="str">
        <f t="shared" si="39"/>
        <v>MISSING</v>
      </c>
    </row>
    <row r="257" spans="2:42" s="3" customFormat="1">
      <c r="B257" s="170"/>
      <c r="C257" s="35">
        <v>253</v>
      </c>
      <c r="D257" s="161"/>
      <c r="E257" s="161"/>
      <c r="F257" s="161"/>
      <c r="G257" s="161"/>
      <c r="H257" s="161"/>
      <c r="I257" s="161"/>
      <c r="J257" s="161"/>
      <c r="K257" s="161"/>
      <c r="L257" s="161"/>
      <c r="M257" s="161"/>
      <c r="N257" s="171"/>
      <c r="O257" s="171"/>
      <c r="P257" s="171"/>
      <c r="Q257" s="171"/>
      <c r="R257" s="171"/>
      <c r="S257" s="171"/>
      <c r="T257" s="159" t="str">
        <f t="shared" si="30"/>
        <v>MISSING</v>
      </c>
      <c r="U257" s="159" t="str">
        <f t="shared" si="31"/>
        <v>MISSING</v>
      </c>
      <c r="X257" s="56">
        <f t="shared" si="32"/>
        <v>-99</v>
      </c>
      <c r="Y257" s="56">
        <f t="shared" si="33"/>
        <v>-99</v>
      </c>
      <c r="Z257" s="56">
        <f t="shared" si="34"/>
        <v>-99</v>
      </c>
      <c r="AA257" s="56">
        <f t="shared" si="35"/>
        <v>-99</v>
      </c>
      <c r="AB257" s="56">
        <f t="shared" si="36"/>
        <v>-99</v>
      </c>
      <c r="AC257" s="56">
        <f t="shared" si="37"/>
        <v>-99</v>
      </c>
      <c r="AE257" s="82">
        <f>IF(D257=1, 'adjustment factor'!$D$4, IF(D257=-9,-999,IF(D257="",-999,0)))</f>
        <v>-999</v>
      </c>
      <c r="AF257" s="82">
        <f>IF(F257=1, 'adjustment factor'!$D$5, IF(F257=-9,-999,IF(F257="",-999,0)))</f>
        <v>-999</v>
      </c>
      <c r="AG257" s="82">
        <f>IF(E257=1, 'adjustment factor'!$D$6, IF(E257=-9,-999,IF(E257="",-999,0)))</f>
        <v>-999</v>
      </c>
      <c r="AH257" s="82">
        <f>IF(K257&gt;=45,'adjustment factor'!$D$7,IF(K257=-9,-1200,IF(K257="",-1200,0)))</f>
        <v>-1200</v>
      </c>
      <c r="AI257" s="82">
        <f>IF(L257=1, 'adjustment factor'!$D$8, IF(L257=-9,-999,IF(L257="",-999,0)))</f>
        <v>-999</v>
      </c>
      <c r="AJ257" s="82">
        <f>IF(AND(M257&gt;=1,M257&lt;=4),'adjustment factor'!$D$9,IF(M257=-9,-999,IF(M257=98,-999,IF(M257=99,-999,IF(M257="",-999,0)))))</f>
        <v>-999</v>
      </c>
      <c r="AK257" s="82">
        <f>IF(H257=1, 'adjustment factor'!$D$10, IF(H257=-9,-999,IF(H257="",-999,0)))</f>
        <v>-999</v>
      </c>
      <c r="AL257" s="82">
        <f>IF(G257=1, 'adjustment factor'!$D$11, IF(G257=-9,-999,IF(G257="",-999,0)))</f>
        <v>-999</v>
      </c>
      <c r="AM257" s="82">
        <f>IF(I257=1, 'adjustment factor'!$D$12, IF(I257=-9,-999,IF(I257="",-999,0)))</f>
        <v>-999</v>
      </c>
      <c r="AN257" s="82">
        <f>IF(J257=1, 'adjustment factor'!$D$13, IF(J257=-9,-999,IF(J257="",-999,0)))</f>
        <v>-999</v>
      </c>
      <c r="AO257" s="82" t="str">
        <f t="shared" si="38"/>
        <v>-999</v>
      </c>
      <c r="AP257" s="82" t="str">
        <f t="shared" si="39"/>
        <v>MISSING</v>
      </c>
    </row>
    <row r="258" spans="2:42" s="3" customFormat="1">
      <c r="B258" s="170"/>
      <c r="C258" s="35">
        <v>254</v>
      </c>
      <c r="D258" s="161"/>
      <c r="E258" s="161"/>
      <c r="F258" s="161"/>
      <c r="G258" s="161"/>
      <c r="H258" s="161"/>
      <c r="I258" s="161"/>
      <c r="J258" s="161"/>
      <c r="K258" s="161"/>
      <c r="L258" s="161"/>
      <c r="M258" s="161"/>
      <c r="N258" s="171"/>
      <c r="O258" s="171"/>
      <c r="P258" s="171"/>
      <c r="Q258" s="171"/>
      <c r="R258" s="171"/>
      <c r="S258" s="171"/>
      <c r="T258" s="159" t="str">
        <f t="shared" si="30"/>
        <v>MISSING</v>
      </c>
      <c r="U258" s="159" t="str">
        <f t="shared" si="31"/>
        <v>MISSING</v>
      </c>
      <c r="X258" s="56">
        <f t="shared" si="32"/>
        <v>-99</v>
      </c>
      <c r="Y258" s="56">
        <f t="shared" si="33"/>
        <v>-99</v>
      </c>
      <c r="Z258" s="56">
        <f t="shared" si="34"/>
        <v>-99</v>
      </c>
      <c r="AA258" s="56">
        <f t="shared" si="35"/>
        <v>-99</v>
      </c>
      <c r="AB258" s="56">
        <f t="shared" si="36"/>
        <v>-99</v>
      </c>
      <c r="AC258" s="56">
        <f t="shared" si="37"/>
        <v>-99</v>
      </c>
      <c r="AE258" s="82">
        <f>IF(D258=1, 'adjustment factor'!$D$4, IF(D258=-9,-999,IF(D258="",-999,0)))</f>
        <v>-999</v>
      </c>
      <c r="AF258" s="82">
        <f>IF(F258=1, 'adjustment factor'!$D$5, IF(F258=-9,-999,IF(F258="",-999,0)))</f>
        <v>-999</v>
      </c>
      <c r="AG258" s="82">
        <f>IF(E258=1, 'adjustment factor'!$D$6, IF(E258=-9,-999,IF(E258="",-999,0)))</f>
        <v>-999</v>
      </c>
      <c r="AH258" s="82">
        <f>IF(K258&gt;=45,'adjustment factor'!$D$7,IF(K258=-9,-1200,IF(K258="",-1200,0)))</f>
        <v>-1200</v>
      </c>
      <c r="AI258" s="82">
        <f>IF(L258=1, 'adjustment factor'!$D$8, IF(L258=-9,-999,IF(L258="",-999,0)))</f>
        <v>-999</v>
      </c>
      <c r="AJ258" s="82">
        <f>IF(AND(M258&gt;=1,M258&lt;=4),'adjustment factor'!$D$9,IF(M258=-9,-999,IF(M258=98,-999,IF(M258=99,-999,IF(M258="",-999,0)))))</f>
        <v>-999</v>
      </c>
      <c r="AK258" s="82">
        <f>IF(H258=1, 'adjustment factor'!$D$10, IF(H258=-9,-999,IF(H258="",-999,0)))</f>
        <v>-999</v>
      </c>
      <c r="AL258" s="82">
        <f>IF(G258=1, 'adjustment factor'!$D$11, IF(G258=-9,-999,IF(G258="",-999,0)))</f>
        <v>-999</v>
      </c>
      <c r="AM258" s="82">
        <f>IF(I258=1, 'adjustment factor'!$D$12, IF(I258=-9,-999,IF(I258="",-999,0)))</f>
        <v>-999</v>
      </c>
      <c r="AN258" s="82">
        <f>IF(J258=1, 'adjustment factor'!$D$13, IF(J258=-9,-999,IF(J258="",-999,0)))</f>
        <v>-999</v>
      </c>
      <c r="AO258" s="82" t="str">
        <f t="shared" si="38"/>
        <v>-999</v>
      </c>
      <c r="AP258" s="82" t="str">
        <f t="shared" si="39"/>
        <v>MISSING</v>
      </c>
    </row>
    <row r="259" spans="2:42" s="3" customFormat="1">
      <c r="B259" s="170"/>
      <c r="C259" s="35">
        <v>255</v>
      </c>
      <c r="D259" s="161"/>
      <c r="E259" s="161"/>
      <c r="F259" s="161"/>
      <c r="G259" s="161"/>
      <c r="H259" s="161"/>
      <c r="I259" s="161"/>
      <c r="J259" s="161"/>
      <c r="K259" s="161"/>
      <c r="L259" s="161"/>
      <c r="M259" s="161"/>
      <c r="N259" s="171"/>
      <c r="O259" s="171"/>
      <c r="P259" s="171"/>
      <c r="Q259" s="171"/>
      <c r="R259" s="171"/>
      <c r="S259" s="171"/>
      <c r="T259" s="159" t="str">
        <f t="shared" si="30"/>
        <v>MISSING</v>
      </c>
      <c r="U259" s="159" t="str">
        <f t="shared" si="31"/>
        <v>MISSING</v>
      </c>
      <c r="X259" s="56">
        <f t="shared" si="32"/>
        <v>-99</v>
      </c>
      <c r="Y259" s="56">
        <f t="shared" si="33"/>
        <v>-99</v>
      </c>
      <c r="Z259" s="56">
        <f t="shared" si="34"/>
        <v>-99</v>
      </c>
      <c r="AA259" s="56">
        <f t="shared" si="35"/>
        <v>-99</v>
      </c>
      <c r="AB259" s="56">
        <f t="shared" si="36"/>
        <v>-99</v>
      </c>
      <c r="AC259" s="56">
        <f t="shared" si="37"/>
        <v>-99</v>
      </c>
      <c r="AE259" s="82">
        <f>IF(D259=1, 'adjustment factor'!$D$4, IF(D259=-9,-999,IF(D259="",-999,0)))</f>
        <v>-999</v>
      </c>
      <c r="AF259" s="82">
        <f>IF(F259=1, 'adjustment factor'!$D$5, IF(F259=-9,-999,IF(F259="",-999,0)))</f>
        <v>-999</v>
      </c>
      <c r="AG259" s="82">
        <f>IF(E259=1, 'adjustment factor'!$D$6, IF(E259=-9,-999,IF(E259="",-999,0)))</f>
        <v>-999</v>
      </c>
      <c r="AH259" s="82">
        <f>IF(K259&gt;=45,'adjustment factor'!$D$7,IF(K259=-9,-1200,IF(K259="",-1200,0)))</f>
        <v>-1200</v>
      </c>
      <c r="AI259" s="82">
        <f>IF(L259=1, 'adjustment factor'!$D$8, IF(L259=-9,-999,IF(L259="",-999,0)))</f>
        <v>-999</v>
      </c>
      <c r="AJ259" s="82">
        <f>IF(AND(M259&gt;=1,M259&lt;=4),'adjustment factor'!$D$9,IF(M259=-9,-999,IF(M259=98,-999,IF(M259=99,-999,IF(M259="",-999,0)))))</f>
        <v>-999</v>
      </c>
      <c r="AK259" s="82">
        <f>IF(H259=1, 'adjustment factor'!$D$10, IF(H259=-9,-999,IF(H259="",-999,0)))</f>
        <v>-999</v>
      </c>
      <c r="AL259" s="82">
        <f>IF(G259=1, 'adjustment factor'!$D$11, IF(G259=-9,-999,IF(G259="",-999,0)))</f>
        <v>-999</v>
      </c>
      <c r="AM259" s="82">
        <f>IF(I259=1, 'adjustment factor'!$D$12, IF(I259=-9,-999,IF(I259="",-999,0)))</f>
        <v>-999</v>
      </c>
      <c r="AN259" s="82">
        <f>IF(J259=1, 'adjustment factor'!$D$13, IF(J259=-9,-999,IF(J259="",-999,0)))</f>
        <v>-999</v>
      </c>
      <c r="AO259" s="82" t="str">
        <f t="shared" si="38"/>
        <v>-999</v>
      </c>
      <c r="AP259" s="82" t="str">
        <f t="shared" si="39"/>
        <v>MISSING</v>
      </c>
    </row>
    <row r="260" spans="2:42" s="3" customFormat="1">
      <c r="B260" s="170"/>
      <c r="C260" s="35">
        <v>256</v>
      </c>
      <c r="D260" s="161"/>
      <c r="E260" s="161"/>
      <c r="F260" s="161"/>
      <c r="G260" s="161"/>
      <c r="H260" s="161"/>
      <c r="I260" s="161"/>
      <c r="J260" s="161"/>
      <c r="K260" s="161"/>
      <c r="L260" s="161"/>
      <c r="M260" s="161"/>
      <c r="N260" s="171"/>
      <c r="O260" s="171"/>
      <c r="P260" s="171"/>
      <c r="Q260" s="171"/>
      <c r="R260" s="171"/>
      <c r="S260" s="171"/>
      <c r="T260" s="159" t="str">
        <f t="shared" si="30"/>
        <v>MISSING</v>
      </c>
      <c r="U260" s="159" t="str">
        <f t="shared" si="31"/>
        <v>MISSING</v>
      </c>
      <c r="X260" s="56">
        <f t="shared" si="32"/>
        <v>-99</v>
      </c>
      <c r="Y260" s="56">
        <f t="shared" si="33"/>
        <v>-99</v>
      </c>
      <c r="Z260" s="56">
        <f t="shared" si="34"/>
        <v>-99</v>
      </c>
      <c r="AA260" s="56">
        <f t="shared" si="35"/>
        <v>-99</v>
      </c>
      <c r="AB260" s="56">
        <f t="shared" si="36"/>
        <v>-99</v>
      </c>
      <c r="AC260" s="56">
        <f t="shared" si="37"/>
        <v>-99</v>
      </c>
      <c r="AE260" s="82">
        <f>IF(D260=1, 'adjustment factor'!$D$4, IF(D260=-9,-999,IF(D260="",-999,0)))</f>
        <v>-999</v>
      </c>
      <c r="AF260" s="82">
        <f>IF(F260=1, 'adjustment factor'!$D$5, IF(F260=-9,-999,IF(F260="",-999,0)))</f>
        <v>-999</v>
      </c>
      <c r="AG260" s="82">
        <f>IF(E260=1, 'adjustment factor'!$D$6, IF(E260=-9,-999,IF(E260="",-999,0)))</f>
        <v>-999</v>
      </c>
      <c r="AH260" s="82">
        <f>IF(K260&gt;=45,'adjustment factor'!$D$7,IF(K260=-9,-1200,IF(K260="",-1200,0)))</f>
        <v>-1200</v>
      </c>
      <c r="AI260" s="82">
        <f>IF(L260=1, 'adjustment factor'!$D$8, IF(L260=-9,-999,IF(L260="",-999,0)))</f>
        <v>-999</v>
      </c>
      <c r="AJ260" s="82">
        <f>IF(AND(M260&gt;=1,M260&lt;=4),'adjustment factor'!$D$9,IF(M260=-9,-999,IF(M260=98,-999,IF(M260=99,-999,IF(M260="",-999,0)))))</f>
        <v>-999</v>
      </c>
      <c r="AK260" s="82">
        <f>IF(H260=1, 'adjustment factor'!$D$10, IF(H260=-9,-999,IF(H260="",-999,0)))</f>
        <v>-999</v>
      </c>
      <c r="AL260" s="82">
        <f>IF(G260=1, 'adjustment factor'!$D$11, IF(G260=-9,-999,IF(G260="",-999,0)))</f>
        <v>-999</v>
      </c>
      <c r="AM260" s="82">
        <f>IF(I260=1, 'adjustment factor'!$D$12, IF(I260=-9,-999,IF(I260="",-999,0)))</f>
        <v>-999</v>
      </c>
      <c r="AN260" s="82">
        <f>IF(J260=1, 'adjustment factor'!$D$13, IF(J260=-9,-999,IF(J260="",-999,0)))</f>
        <v>-999</v>
      </c>
      <c r="AO260" s="82" t="str">
        <f t="shared" si="38"/>
        <v>-999</v>
      </c>
      <c r="AP260" s="82" t="str">
        <f t="shared" si="39"/>
        <v>MISSING</v>
      </c>
    </row>
    <row r="261" spans="2:42" s="3" customFormat="1">
      <c r="B261" s="170"/>
      <c r="C261" s="35">
        <v>257</v>
      </c>
      <c r="D261" s="161"/>
      <c r="E261" s="161"/>
      <c r="F261" s="161"/>
      <c r="G261" s="161"/>
      <c r="H261" s="161"/>
      <c r="I261" s="161"/>
      <c r="J261" s="161"/>
      <c r="K261" s="161"/>
      <c r="L261" s="161"/>
      <c r="M261" s="161"/>
      <c r="N261" s="171"/>
      <c r="O261" s="171"/>
      <c r="P261" s="171"/>
      <c r="Q261" s="171"/>
      <c r="R261" s="171"/>
      <c r="S261" s="171"/>
      <c r="T261" s="159" t="str">
        <f t="shared" ref="T261:T324" si="40">IF(SUM(X261:AC261)&gt;-0.01, SUM(X261:AC261), "MISSING")</f>
        <v>MISSING</v>
      </c>
      <c r="U261" s="159" t="str">
        <f t="shared" ref="U261:U324" si="41">IF(AP261="MISSING","MISSING", 3.88+0.604*T261+0.055*(T261^2)-AP261)</f>
        <v>MISSING</v>
      </c>
      <c r="X261" s="56">
        <f t="shared" ref="X261:X324" si="42">IF(N261&gt;0,((N261-3)*-1),-99)</f>
        <v>-99</v>
      </c>
      <c r="Y261" s="56">
        <f t="shared" ref="Y261:Y324" si="43">IF(O261&gt;0,((O261-3)*-1),-99)</f>
        <v>-99</v>
      </c>
      <c r="Z261" s="56">
        <f t="shared" ref="Z261:Z324" si="44">IF(P261&gt;0,((P261-3)*-1),-99)</f>
        <v>-99</v>
      </c>
      <c r="AA261" s="56">
        <f t="shared" ref="AA261:AA324" si="45">IF(Q261&gt;0,((Q261-3)*-1),-99)</f>
        <v>-99</v>
      </c>
      <c r="AB261" s="56">
        <f t="shared" ref="AB261:AB324" si="46">IF(R261&gt;0,((R261-3)*-1),-99)</f>
        <v>-99</v>
      </c>
      <c r="AC261" s="56">
        <f t="shared" ref="AC261:AC324" si="47">IF(S261&gt;0,((S261-3)*-1),-99)</f>
        <v>-99</v>
      </c>
      <c r="AE261" s="82">
        <f>IF(D261=1, 'adjustment factor'!$D$4, IF(D261=-9,-999,IF(D261="",-999,0)))</f>
        <v>-999</v>
      </c>
      <c r="AF261" s="82">
        <f>IF(F261=1, 'adjustment factor'!$D$5, IF(F261=-9,-999,IF(F261="",-999,0)))</f>
        <v>-999</v>
      </c>
      <c r="AG261" s="82">
        <f>IF(E261=1, 'adjustment factor'!$D$6, IF(E261=-9,-999,IF(E261="",-999,0)))</f>
        <v>-999</v>
      </c>
      <c r="AH261" s="82">
        <f>IF(K261&gt;=45,'adjustment factor'!$D$7,IF(K261=-9,-1200,IF(K261="",-1200,0)))</f>
        <v>-1200</v>
      </c>
      <c r="AI261" s="82">
        <f>IF(L261=1, 'adjustment factor'!$D$8, IF(L261=-9,-999,IF(L261="",-999,0)))</f>
        <v>-999</v>
      </c>
      <c r="AJ261" s="82">
        <f>IF(AND(M261&gt;=1,M261&lt;=4),'adjustment factor'!$D$9,IF(M261=-9,-999,IF(M261=98,-999,IF(M261=99,-999,IF(M261="",-999,0)))))</f>
        <v>-999</v>
      </c>
      <c r="AK261" s="82">
        <f>IF(H261=1, 'adjustment factor'!$D$10, IF(H261=-9,-999,IF(H261="",-999,0)))</f>
        <v>-999</v>
      </c>
      <c r="AL261" s="82">
        <f>IF(G261=1, 'adjustment factor'!$D$11, IF(G261=-9,-999,IF(G261="",-999,0)))</f>
        <v>-999</v>
      </c>
      <c r="AM261" s="82">
        <f>IF(I261=1, 'adjustment factor'!$D$12, IF(I261=-9,-999,IF(I261="",-999,0)))</f>
        <v>-999</v>
      </c>
      <c r="AN261" s="82">
        <f>IF(J261=1, 'adjustment factor'!$D$13, IF(J261=-9,-999,IF(J261="",-999,0)))</f>
        <v>-999</v>
      </c>
      <c r="AO261" s="82" t="str">
        <f t="shared" si="38"/>
        <v>-999</v>
      </c>
      <c r="AP261" s="82" t="str">
        <f t="shared" si="39"/>
        <v>MISSING</v>
      </c>
    </row>
    <row r="262" spans="2:42" s="3" customFormat="1">
      <c r="B262" s="170"/>
      <c r="C262" s="35">
        <v>258</v>
      </c>
      <c r="D262" s="161"/>
      <c r="E262" s="161"/>
      <c r="F262" s="161"/>
      <c r="G262" s="161"/>
      <c r="H262" s="161"/>
      <c r="I262" s="161"/>
      <c r="J262" s="161"/>
      <c r="K262" s="161"/>
      <c r="L262" s="161"/>
      <c r="M262" s="161"/>
      <c r="N262" s="171"/>
      <c r="O262" s="171"/>
      <c r="P262" s="171"/>
      <c r="Q262" s="171"/>
      <c r="R262" s="171"/>
      <c r="S262" s="171"/>
      <c r="T262" s="159" t="str">
        <f t="shared" si="40"/>
        <v>MISSING</v>
      </c>
      <c r="U262" s="159" t="str">
        <f t="shared" si="41"/>
        <v>MISSING</v>
      </c>
      <c r="X262" s="56">
        <f t="shared" si="42"/>
        <v>-99</v>
      </c>
      <c r="Y262" s="56">
        <f t="shared" si="43"/>
        <v>-99</v>
      </c>
      <c r="Z262" s="56">
        <f t="shared" si="44"/>
        <v>-99</v>
      </c>
      <c r="AA262" s="56">
        <f t="shared" si="45"/>
        <v>-99</v>
      </c>
      <c r="AB262" s="56">
        <f t="shared" si="46"/>
        <v>-99</v>
      </c>
      <c r="AC262" s="56">
        <f t="shared" si="47"/>
        <v>-99</v>
      </c>
      <c r="AE262" s="82">
        <f>IF(D262=1, 'adjustment factor'!$D$4, IF(D262=-9,-999,IF(D262="",-999,0)))</f>
        <v>-999</v>
      </c>
      <c r="AF262" s="82">
        <f>IF(F262=1, 'adjustment factor'!$D$5, IF(F262=-9,-999,IF(F262="",-999,0)))</f>
        <v>-999</v>
      </c>
      <c r="AG262" s="82">
        <f>IF(E262=1, 'adjustment factor'!$D$6, IF(E262=-9,-999,IF(E262="",-999,0)))</f>
        <v>-999</v>
      </c>
      <c r="AH262" s="82">
        <f>IF(K262&gt;=45,'adjustment factor'!$D$7,IF(K262=-9,-1200,IF(K262="",-1200,0)))</f>
        <v>-1200</v>
      </c>
      <c r="AI262" s="82">
        <f>IF(L262=1, 'adjustment factor'!$D$8, IF(L262=-9,-999,IF(L262="",-999,0)))</f>
        <v>-999</v>
      </c>
      <c r="AJ262" s="82">
        <f>IF(AND(M262&gt;=1,M262&lt;=4),'adjustment factor'!$D$9,IF(M262=-9,-999,IF(M262=98,-999,IF(M262=99,-999,IF(M262="",-999,0)))))</f>
        <v>-999</v>
      </c>
      <c r="AK262" s="82">
        <f>IF(H262=1, 'adjustment factor'!$D$10, IF(H262=-9,-999,IF(H262="",-999,0)))</f>
        <v>-999</v>
      </c>
      <c r="AL262" s="82">
        <f>IF(G262=1, 'adjustment factor'!$D$11, IF(G262=-9,-999,IF(G262="",-999,0)))</f>
        <v>-999</v>
      </c>
      <c r="AM262" s="82">
        <f>IF(I262=1, 'adjustment factor'!$D$12, IF(I262=-9,-999,IF(I262="",-999,0)))</f>
        <v>-999</v>
      </c>
      <c r="AN262" s="82">
        <f>IF(J262=1, 'adjustment factor'!$D$13, IF(J262=-9,-999,IF(J262="",-999,0)))</f>
        <v>-999</v>
      </c>
      <c r="AO262" s="82" t="str">
        <f t="shared" ref="AO262:AO325" si="48">IF(-AE262-AF262-AG262-AH262+AI262+AJ262-AK262-AL262-AM262-AN262&lt;3, -AE262-AF262-AG262-AH262+AI262+AJ262-AK262-AL262-AM262-AN262, "-999")</f>
        <v>-999</v>
      </c>
      <c r="AP262" s="82" t="str">
        <f t="shared" ref="AP262:AP325" si="49">IF(AND(SUM(AE262:AN262)&gt;-1, (SUM(X262:AC262)&gt;-1)), 14.353-AE262-AF262-AG262-AH262+AI262+AJ262-AK262-AL262-AM262-AN262, "MISSING")</f>
        <v>MISSING</v>
      </c>
    </row>
    <row r="263" spans="2:42" s="3" customFormat="1">
      <c r="B263" s="170"/>
      <c r="C263" s="35">
        <v>259</v>
      </c>
      <c r="D263" s="161"/>
      <c r="E263" s="161"/>
      <c r="F263" s="161"/>
      <c r="G263" s="161"/>
      <c r="H263" s="161"/>
      <c r="I263" s="161"/>
      <c r="J263" s="161"/>
      <c r="K263" s="161"/>
      <c r="L263" s="161"/>
      <c r="M263" s="161"/>
      <c r="N263" s="171"/>
      <c r="O263" s="171"/>
      <c r="P263" s="171"/>
      <c r="Q263" s="171"/>
      <c r="R263" s="171"/>
      <c r="S263" s="171"/>
      <c r="T263" s="159" t="str">
        <f t="shared" si="40"/>
        <v>MISSING</v>
      </c>
      <c r="U263" s="159" t="str">
        <f t="shared" si="41"/>
        <v>MISSING</v>
      </c>
      <c r="X263" s="56">
        <f t="shared" si="42"/>
        <v>-99</v>
      </c>
      <c r="Y263" s="56">
        <f t="shared" si="43"/>
        <v>-99</v>
      </c>
      <c r="Z263" s="56">
        <f t="shared" si="44"/>
        <v>-99</v>
      </c>
      <c r="AA263" s="56">
        <f t="shared" si="45"/>
        <v>-99</v>
      </c>
      <c r="AB263" s="56">
        <f t="shared" si="46"/>
        <v>-99</v>
      </c>
      <c r="AC263" s="56">
        <f t="shared" si="47"/>
        <v>-99</v>
      </c>
      <c r="AE263" s="82">
        <f>IF(D263=1, 'adjustment factor'!$D$4, IF(D263=-9,-999,IF(D263="",-999,0)))</f>
        <v>-999</v>
      </c>
      <c r="AF263" s="82">
        <f>IF(F263=1, 'adjustment factor'!$D$5, IF(F263=-9,-999,IF(F263="",-999,0)))</f>
        <v>-999</v>
      </c>
      <c r="AG263" s="82">
        <f>IF(E263=1, 'adjustment factor'!$D$6, IF(E263=-9,-999,IF(E263="",-999,0)))</f>
        <v>-999</v>
      </c>
      <c r="AH263" s="82">
        <f>IF(K263&gt;=45,'adjustment factor'!$D$7,IF(K263=-9,-1200,IF(K263="",-1200,0)))</f>
        <v>-1200</v>
      </c>
      <c r="AI263" s="82">
        <f>IF(L263=1, 'adjustment factor'!$D$8, IF(L263=-9,-999,IF(L263="",-999,0)))</f>
        <v>-999</v>
      </c>
      <c r="AJ263" s="82">
        <f>IF(AND(M263&gt;=1,M263&lt;=4),'adjustment factor'!$D$9,IF(M263=-9,-999,IF(M263=98,-999,IF(M263=99,-999,IF(M263="",-999,0)))))</f>
        <v>-999</v>
      </c>
      <c r="AK263" s="82">
        <f>IF(H263=1, 'adjustment factor'!$D$10, IF(H263=-9,-999,IF(H263="",-999,0)))</f>
        <v>-999</v>
      </c>
      <c r="AL263" s="82">
        <f>IF(G263=1, 'adjustment factor'!$D$11, IF(G263=-9,-999,IF(G263="",-999,0)))</f>
        <v>-999</v>
      </c>
      <c r="AM263" s="82">
        <f>IF(I263=1, 'adjustment factor'!$D$12, IF(I263=-9,-999,IF(I263="",-999,0)))</f>
        <v>-999</v>
      </c>
      <c r="AN263" s="82">
        <f>IF(J263=1, 'adjustment factor'!$D$13, IF(J263=-9,-999,IF(J263="",-999,0)))</f>
        <v>-999</v>
      </c>
      <c r="AO263" s="82" t="str">
        <f t="shared" si="48"/>
        <v>-999</v>
      </c>
      <c r="AP263" s="82" t="str">
        <f t="shared" si="49"/>
        <v>MISSING</v>
      </c>
    </row>
    <row r="264" spans="2:42" s="3" customFormat="1">
      <c r="B264" s="170"/>
      <c r="C264" s="35">
        <v>260</v>
      </c>
      <c r="D264" s="161"/>
      <c r="E264" s="161"/>
      <c r="F264" s="161"/>
      <c r="G264" s="161"/>
      <c r="H264" s="161"/>
      <c r="I264" s="161"/>
      <c r="J264" s="161"/>
      <c r="K264" s="161"/>
      <c r="L264" s="161"/>
      <c r="M264" s="161"/>
      <c r="N264" s="171"/>
      <c r="O264" s="171"/>
      <c r="P264" s="171"/>
      <c r="Q264" s="171"/>
      <c r="R264" s="171"/>
      <c r="S264" s="171"/>
      <c r="T264" s="159" t="str">
        <f t="shared" si="40"/>
        <v>MISSING</v>
      </c>
      <c r="U264" s="159" t="str">
        <f t="shared" si="41"/>
        <v>MISSING</v>
      </c>
      <c r="X264" s="56">
        <f t="shared" si="42"/>
        <v>-99</v>
      </c>
      <c r="Y264" s="56">
        <f t="shared" si="43"/>
        <v>-99</v>
      </c>
      <c r="Z264" s="56">
        <f t="shared" si="44"/>
        <v>-99</v>
      </c>
      <c r="AA264" s="56">
        <f t="shared" si="45"/>
        <v>-99</v>
      </c>
      <c r="AB264" s="56">
        <f t="shared" si="46"/>
        <v>-99</v>
      </c>
      <c r="AC264" s="56">
        <f t="shared" si="47"/>
        <v>-99</v>
      </c>
      <c r="AE264" s="82">
        <f>IF(D264=1, 'adjustment factor'!$D$4, IF(D264=-9,-999,IF(D264="",-999,0)))</f>
        <v>-999</v>
      </c>
      <c r="AF264" s="82">
        <f>IF(F264=1, 'adjustment factor'!$D$5, IF(F264=-9,-999,IF(F264="",-999,0)))</f>
        <v>-999</v>
      </c>
      <c r="AG264" s="82">
        <f>IF(E264=1, 'adjustment factor'!$D$6, IF(E264=-9,-999,IF(E264="",-999,0)))</f>
        <v>-999</v>
      </c>
      <c r="AH264" s="82">
        <f>IF(K264&gt;=45,'adjustment factor'!$D$7,IF(K264=-9,-1200,IF(K264="",-1200,0)))</f>
        <v>-1200</v>
      </c>
      <c r="AI264" s="82">
        <f>IF(L264=1, 'adjustment factor'!$D$8, IF(L264=-9,-999,IF(L264="",-999,0)))</f>
        <v>-999</v>
      </c>
      <c r="AJ264" s="82">
        <f>IF(AND(M264&gt;=1,M264&lt;=4),'adjustment factor'!$D$9,IF(M264=-9,-999,IF(M264=98,-999,IF(M264=99,-999,IF(M264="",-999,0)))))</f>
        <v>-999</v>
      </c>
      <c r="AK264" s="82">
        <f>IF(H264=1, 'adjustment factor'!$D$10, IF(H264=-9,-999,IF(H264="",-999,0)))</f>
        <v>-999</v>
      </c>
      <c r="AL264" s="82">
        <f>IF(G264=1, 'adjustment factor'!$D$11, IF(G264=-9,-999,IF(G264="",-999,0)))</f>
        <v>-999</v>
      </c>
      <c r="AM264" s="82">
        <f>IF(I264=1, 'adjustment factor'!$D$12, IF(I264=-9,-999,IF(I264="",-999,0)))</f>
        <v>-999</v>
      </c>
      <c r="AN264" s="82">
        <f>IF(J264=1, 'adjustment factor'!$D$13, IF(J264=-9,-999,IF(J264="",-999,0)))</f>
        <v>-999</v>
      </c>
      <c r="AO264" s="82" t="str">
        <f t="shared" si="48"/>
        <v>-999</v>
      </c>
      <c r="AP264" s="82" t="str">
        <f t="shared" si="49"/>
        <v>MISSING</v>
      </c>
    </row>
    <row r="265" spans="2:42" s="3" customFormat="1">
      <c r="B265" s="170"/>
      <c r="C265" s="35">
        <v>261</v>
      </c>
      <c r="D265" s="161"/>
      <c r="E265" s="161"/>
      <c r="F265" s="161"/>
      <c r="G265" s="161"/>
      <c r="H265" s="161"/>
      <c r="I265" s="161"/>
      <c r="J265" s="161"/>
      <c r="K265" s="161"/>
      <c r="L265" s="161"/>
      <c r="M265" s="161"/>
      <c r="N265" s="171"/>
      <c r="O265" s="171"/>
      <c r="P265" s="171"/>
      <c r="Q265" s="171"/>
      <c r="R265" s="171"/>
      <c r="S265" s="171"/>
      <c r="T265" s="159" t="str">
        <f t="shared" si="40"/>
        <v>MISSING</v>
      </c>
      <c r="U265" s="159" t="str">
        <f t="shared" si="41"/>
        <v>MISSING</v>
      </c>
      <c r="X265" s="56">
        <f t="shared" si="42"/>
        <v>-99</v>
      </c>
      <c r="Y265" s="56">
        <f t="shared" si="43"/>
        <v>-99</v>
      </c>
      <c r="Z265" s="56">
        <f t="shared" si="44"/>
        <v>-99</v>
      </c>
      <c r="AA265" s="56">
        <f t="shared" si="45"/>
        <v>-99</v>
      </c>
      <c r="AB265" s="56">
        <f t="shared" si="46"/>
        <v>-99</v>
      </c>
      <c r="AC265" s="56">
        <f t="shared" si="47"/>
        <v>-99</v>
      </c>
      <c r="AE265" s="82">
        <f>IF(D265=1, 'adjustment factor'!$D$4, IF(D265=-9,-999,IF(D265="",-999,0)))</f>
        <v>-999</v>
      </c>
      <c r="AF265" s="82">
        <f>IF(F265=1, 'adjustment factor'!$D$5, IF(F265=-9,-999,IF(F265="",-999,0)))</f>
        <v>-999</v>
      </c>
      <c r="AG265" s="82">
        <f>IF(E265=1, 'adjustment factor'!$D$6, IF(E265=-9,-999,IF(E265="",-999,0)))</f>
        <v>-999</v>
      </c>
      <c r="AH265" s="82">
        <f>IF(K265&gt;=45,'adjustment factor'!$D$7,IF(K265=-9,-1200,IF(K265="",-1200,0)))</f>
        <v>-1200</v>
      </c>
      <c r="AI265" s="82">
        <f>IF(L265=1, 'adjustment factor'!$D$8, IF(L265=-9,-999,IF(L265="",-999,0)))</f>
        <v>-999</v>
      </c>
      <c r="AJ265" s="82">
        <f>IF(AND(M265&gt;=1,M265&lt;=4),'adjustment factor'!$D$9,IF(M265=-9,-999,IF(M265=98,-999,IF(M265=99,-999,IF(M265="",-999,0)))))</f>
        <v>-999</v>
      </c>
      <c r="AK265" s="82">
        <f>IF(H265=1, 'adjustment factor'!$D$10, IF(H265=-9,-999,IF(H265="",-999,0)))</f>
        <v>-999</v>
      </c>
      <c r="AL265" s="82">
        <f>IF(G265=1, 'adjustment factor'!$D$11, IF(G265=-9,-999,IF(G265="",-999,0)))</f>
        <v>-999</v>
      </c>
      <c r="AM265" s="82">
        <f>IF(I265=1, 'adjustment factor'!$D$12, IF(I265=-9,-999,IF(I265="",-999,0)))</f>
        <v>-999</v>
      </c>
      <c r="AN265" s="82">
        <f>IF(J265=1, 'adjustment factor'!$D$13, IF(J265=-9,-999,IF(J265="",-999,0)))</f>
        <v>-999</v>
      </c>
      <c r="AO265" s="82" t="str">
        <f t="shared" si="48"/>
        <v>-999</v>
      </c>
      <c r="AP265" s="82" t="str">
        <f t="shared" si="49"/>
        <v>MISSING</v>
      </c>
    </row>
    <row r="266" spans="2:42" s="3" customFormat="1">
      <c r="B266" s="170"/>
      <c r="C266" s="35">
        <v>262</v>
      </c>
      <c r="D266" s="161"/>
      <c r="E266" s="161"/>
      <c r="F266" s="161"/>
      <c r="G266" s="161"/>
      <c r="H266" s="161"/>
      <c r="I266" s="161"/>
      <c r="J266" s="161"/>
      <c r="K266" s="161"/>
      <c r="L266" s="161"/>
      <c r="M266" s="161"/>
      <c r="N266" s="171"/>
      <c r="O266" s="171"/>
      <c r="P266" s="171"/>
      <c r="Q266" s="171"/>
      <c r="R266" s="171"/>
      <c r="S266" s="171"/>
      <c r="T266" s="159" t="str">
        <f t="shared" si="40"/>
        <v>MISSING</v>
      </c>
      <c r="U266" s="159" t="str">
        <f t="shared" si="41"/>
        <v>MISSING</v>
      </c>
      <c r="X266" s="56">
        <f t="shared" si="42"/>
        <v>-99</v>
      </c>
      <c r="Y266" s="56">
        <f t="shared" si="43"/>
        <v>-99</v>
      </c>
      <c r="Z266" s="56">
        <f t="shared" si="44"/>
        <v>-99</v>
      </c>
      <c r="AA266" s="56">
        <f t="shared" si="45"/>
        <v>-99</v>
      </c>
      <c r="AB266" s="56">
        <f t="shared" si="46"/>
        <v>-99</v>
      </c>
      <c r="AC266" s="56">
        <f t="shared" si="47"/>
        <v>-99</v>
      </c>
      <c r="AE266" s="82">
        <f>IF(D266=1, 'adjustment factor'!$D$4, IF(D266=-9,-999,IF(D266="",-999,0)))</f>
        <v>-999</v>
      </c>
      <c r="AF266" s="82">
        <f>IF(F266=1, 'adjustment factor'!$D$5, IF(F266=-9,-999,IF(F266="",-999,0)))</f>
        <v>-999</v>
      </c>
      <c r="AG266" s="82">
        <f>IF(E266=1, 'adjustment factor'!$D$6, IF(E266=-9,-999,IF(E266="",-999,0)))</f>
        <v>-999</v>
      </c>
      <c r="AH266" s="82">
        <f>IF(K266&gt;=45,'adjustment factor'!$D$7,IF(K266=-9,-1200,IF(K266="",-1200,0)))</f>
        <v>-1200</v>
      </c>
      <c r="AI266" s="82">
        <f>IF(L266=1, 'adjustment factor'!$D$8, IF(L266=-9,-999,IF(L266="",-999,0)))</f>
        <v>-999</v>
      </c>
      <c r="AJ266" s="82">
        <f>IF(AND(M266&gt;=1,M266&lt;=4),'adjustment factor'!$D$9,IF(M266=-9,-999,IF(M266=98,-999,IF(M266=99,-999,IF(M266="",-999,0)))))</f>
        <v>-999</v>
      </c>
      <c r="AK266" s="82">
        <f>IF(H266=1, 'adjustment factor'!$D$10, IF(H266=-9,-999,IF(H266="",-999,0)))</f>
        <v>-999</v>
      </c>
      <c r="AL266" s="82">
        <f>IF(G266=1, 'adjustment factor'!$D$11, IF(G266=-9,-999,IF(G266="",-999,0)))</f>
        <v>-999</v>
      </c>
      <c r="AM266" s="82">
        <f>IF(I266=1, 'adjustment factor'!$D$12, IF(I266=-9,-999,IF(I266="",-999,0)))</f>
        <v>-999</v>
      </c>
      <c r="AN266" s="82">
        <f>IF(J266=1, 'adjustment factor'!$D$13, IF(J266=-9,-999,IF(J266="",-999,0)))</f>
        <v>-999</v>
      </c>
      <c r="AO266" s="82" t="str">
        <f t="shared" si="48"/>
        <v>-999</v>
      </c>
      <c r="AP266" s="82" t="str">
        <f t="shared" si="49"/>
        <v>MISSING</v>
      </c>
    </row>
    <row r="267" spans="2:42" s="3" customFormat="1">
      <c r="B267" s="170"/>
      <c r="C267" s="35">
        <v>263</v>
      </c>
      <c r="D267" s="161"/>
      <c r="E267" s="161"/>
      <c r="F267" s="161"/>
      <c r="G267" s="161"/>
      <c r="H267" s="161"/>
      <c r="I267" s="161"/>
      <c r="J267" s="161"/>
      <c r="K267" s="161"/>
      <c r="L267" s="161"/>
      <c r="M267" s="161"/>
      <c r="N267" s="171"/>
      <c r="O267" s="171"/>
      <c r="P267" s="171"/>
      <c r="Q267" s="171"/>
      <c r="R267" s="171"/>
      <c r="S267" s="171"/>
      <c r="T267" s="159" t="str">
        <f t="shared" si="40"/>
        <v>MISSING</v>
      </c>
      <c r="U267" s="159" t="str">
        <f t="shared" si="41"/>
        <v>MISSING</v>
      </c>
      <c r="X267" s="56">
        <f t="shared" si="42"/>
        <v>-99</v>
      </c>
      <c r="Y267" s="56">
        <f t="shared" si="43"/>
        <v>-99</v>
      </c>
      <c r="Z267" s="56">
        <f t="shared" si="44"/>
        <v>-99</v>
      </c>
      <c r="AA267" s="56">
        <f t="shared" si="45"/>
        <v>-99</v>
      </c>
      <c r="AB267" s="56">
        <f t="shared" si="46"/>
        <v>-99</v>
      </c>
      <c r="AC267" s="56">
        <f t="shared" si="47"/>
        <v>-99</v>
      </c>
      <c r="AE267" s="82">
        <f>IF(D267=1, 'adjustment factor'!$D$4, IF(D267=-9,-999,IF(D267="",-999,0)))</f>
        <v>-999</v>
      </c>
      <c r="AF267" s="82">
        <f>IF(F267=1, 'adjustment factor'!$D$5, IF(F267=-9,-999,IF(F267="",-999,0)))</f>
        <v>-999</v>
      </c>
      <c r="AG267" s="82">
        <f>IF(E267=1, 'adjustment factor'!$D$6, IF(E267=-9,-999,IF(E267="",-999,0)))</f>
        <v>-999</v>
      </c>
      <c r="AH267" s="82">
        <f>IF(K267&gt;=45,'adjustment factor'!$D$7,IF(K267=-9,-1200,IF(K267="",-1200,0)))</f>
        <v>-1200</v>
      </c>
      <c r="AI267" s="82">
        <f>IF(L267=1, 'adjustment factor'!$D$8, IF(L267=-9,-999,IF(L267="",-999,0)))</f>
        <v>-999</v>
      </c>
      <c r="AJ267" s="82">
        <f>IF(AND(M267&gt;=1,M267&lt;=4),'adjustment factor'!$D$9,IF(M267=-9,-999,IF(M267=98,-999,IF(M267=99,-999,IF(M267="",-999,0)))))</f>
        <v>-999</v>
      </c>
      <c r="AK267" s="82">
        <f>IF(H267=1, 'adjustment factor'!$D$10, IF(H267=-9,-999,IF(H267="",-999,0)))</f>
        <v>-999</v>
      </c>
      <c r="AL267" s="82">
        <f>IF(G267=1, 'adjustment factor'!$D$11, IF(G267=-9,-999,IF(G267="",-999,0)))</f>
        <v>-999</v>
      </c>
      <c r="AM267" s="82">
        <f>IF(I267=1, 'adjustment factor'!$D$12, IF(I267=-9,-999,IF(I267="",-999,0)))</f>
        <v>-999</v>
      </c>
      <c r="AN267" s="82">
        <f>IF(J267=1, 'adjustment factor'!$D$13, IF(J267=-9,-999,IF(J267="",-999,0)))</f>
        <v>-999</v>
      </c>
      <c r="AO267" s="82" t="str">
        <f t="shared" si="48"/>
        <v>-999</v>
      </c>
      <c r="AP267" s="82" t="str">
        <f t="shared" si="49"/>
        <v>MISSING</v>
      </c>
    </row>
    <row r="268" spans="2:42" s="3" customFormat="1">
      <c r="B268" s="170"/>
      <c r="C268" s="35">
        <v>264</v>
      </c>
      <c r="D268" s="161"/>
      <c r="E268" s="161"/>
      <c r="F268" s="161"/>
      <c r="G268" s="161"/>
      <c r="H268" s="161"/>
      <c r="I268" s="161"/>
      <c r="J268" s="161"/>
      <c r="K268" s="161"/>
      <c r="L268" s="161"/>
      <c r="M268" s="161"/>
      <c r="N268" s="171"/>
      <c r="O268" s="171"/>
      <c r="P268" s="171"/>
      <c r="Q268" s="171"/>
      <c r="R268" s="171"/>
      <c r="S268" s="171"/>
      <c r="T268" s="159" t="str">
        <f t="shared" si="40"/>
        <v>MISSING</v>
      </c>
      <c r="U268" s="159" t="str">
        <f t="shared" si="41"/>
        <v>MISSING</v>
      </c>
      <c r="X268" s="56">
        <f t="shared" si="42"/>
        <v>-99</v>
      </c>
      <c r="Y268" s="56">
        <f t="shared" si="43"/>
        <v>-99</v>
      </c>
      <c r="Z268" s="56">
        <f t="shared" si="44"/>
        <v>-99</v>
      </c>
      <c r="AA268" s="56">
        <f t="shared" si="45"/>
        <v>-99</v>
      </c>
      <c r="AB268" s="56">
        <f t="shared" si="46"/>
        <v>-99</v>
      </c>
      <c r="AC268" s="56">
        <f t="shared" si="47"/>
        <v>-99</v>
      </c>
      <c r="AE268" s="82">
        <f>IF(D268=1, 'adjustment factor'!$D$4, IF(D268=-9,-999,IF(D268="",-999,0)))</f>
        <v>-999</v>
      </c>
      <c r="AF268" s="82">
        <f>IF(F268=1, 'adjustment factor'!$D$5, IF(F268=-9,-999,IF(F268="",-999,0)))</f>
        <v>-999</v>
      </c>
      <c r="AG268" s="82">
        <f>IF(E268=1, 'adjustment factor'!$D$6, IF(E268=-9,-999,IF(E268="",-999,0)))</f>
        <v>-999</v>
      </c>
      <c r="AH268" s="82">
        <f>IF(K268&gt;=45,'adjustment factor'!$D$7,IF(K268=-9,-1200,IF(K268="",-1200,0)))</f>
        <v>-1200</v>
      </c>
      <c r="AI268" s="82">
        <f>IF(L268=1, 'adjustment factor'!$D$8, IF(L268=-9,-999,IF(L268="",-999,0)))</f>
        <v>-999</v>
      </c>
      <c r="AJ268" s="82">
        <f>IF(AND(M268&gt;=1,M268&lt;=4),'adjustment factor'!$D$9,IF(M268=-9,-999,IF(M268=98,-999,IF(M268=99,-999,IF(M268="",-999,0)))))</f>
        <v>-999</v>
      </c>
      <c r="AK268" s="82">
        <f>IF(H268=1, 'adjustment factor'!$D$10, IF(H268=-9,-999,IF(H268="",-999,0)))</f>
        <v>-999</v>
      </c>
      <c r="AL268" s="82">
        <f>IF(G268=1, 'adjustment factor'!$D$11, IF(G268=-9,-999,IF(G268="",-999,0)))</f>
        <v>-999</v>
      </c>
      <c r="AM268" s="82">
        <f>IF(I268=1, 'adjustment factor'!$D$12, IF(I268=-9,-999,IF(I268="",-999,0)))</f>
        <v>-999</v>
      </c>
      <c r="AN268" s="82">
        <f>IF(J268=1, 'adjustment factor'!$D$13, IF(J268=-9,-999,IF(J268="",-999,0)))</f>
        <v>-999</v>
      </c>
      <c r="AO268" s="82" t="str">
        <f t="shared" si="48"/>
        <v>-999</v>
      </c>
      <c r="AP268" s="82" t="str">
        <f t="shared" si="49"/>
        <v>MISSING</v>
      </c>
    </row>
    <row r="269" spans="2:42" s="3" customFormat="1">
      <c r="B269" s="170"/>
      <c r="C269" s="35">
        <v>265</v>
      </c>
      <c r="D269" s="161"/>
      <c r="E269" s="161"/>
      <c r="F269" s="161"/>
      <c r="G269" s="161"/>
      <c r="H269" s="161"/>
      <c r="I269" s="161"/>
      <c r="J269" s="161"/>
      <c r="K269" s="161"/>
      <c r="L269" s="161"/>
      <c r="M269" s="161"/>
      <c r="N269" s="171"/>
      <c r="O269" s="171"/>
      <c r="P269" s="171"/>
      <c r="Q269" s="171"/>
      <c r="R269" s="171"/>
      <c r="S269" s="171"/>
      <c r="T269" s="159" t="str">
        <f t="shared" si="40"/>
        <v>MISSING</v>
      </c>
      <c r="U269" s="159" t="str">
        <f t="shared" si="41"/>
        <v>MISSING</v>
      </c>
      <c r="X269" s="56">
        <f t="shared" si="42"/>
        <v>-99</v>
      </c>
      <c r="Y269" s="56">
        <f t="shared" si="43"/>
        <v>-99</v>
      </c>
      <c r="Z269" s="56">
        <f t="shared" si="44"/>
        <v>-99</v>
      </c>
      <c r="AA269" s="56">
        <f t="shared" si="45"/>
        <v>-99</v>
      </c>
      <c r="AB269" s="56">
        <f t="shared" si="46"/>
        <v>-99</v>
      </c>
      <c r="AC269" s="56">
        <f t="shared" si="47"/>
        <v>-99</v>
      </c>
      <c r="AE269" s="82">
        <f>IF(D269=1, 'adjustment factor'!$D$4, IF(D269=-9,-999,IF(D269="",-999,0)))</f>
        <v>-999</v>
      </c>
      <c r="AF269" s="82">
        <f>IF(F269=1, 'adjustment factor'!$D$5, IF(F269=-9,-999,IF(F269="",-999,0)))</f>
        <v>-999</v>
      </c>
      <c r="AG269" s="82">
        <f>IF(E269=1, 'adjustment factor'!$D$6, IF(E269=-9,-999,IF(E269="",-999,0)))</f>
        <v>-999</v>
      </c>
      <c r="AH269" s="82">
        <f>IF(K269&gt;=45,'adjustment factor'!$D$7,IF(K269=-9,-1200,IF(K269="",-1200,0)))</f>
        <v>-1200</v>
      </c>
      <c r="AI269" s="82">
        <f>IF(L269=1, 'adjustment factor'!$D$8, IF(L269=-9,-999,IF(L269="",-999,0)))</f>
        <v>-999</v>
      </c>
      <c r="AJ269" s="82">
        <f>IF(AND(M269&gt;=1,M269&lt;=4),'adjustment factor'!$D$9,IF(M269=-9,-999,IF(M269=98,-999,IF(M269=99,-999,IF(M269="",-999,0)))))</f>
        <v>-999</v>
      </c>
      <c r="AK269" s="82">
        <f>IF(H269=1, 'adjustment factor'!$D$10, IF(H269=-9,-999,IF(H269="",-999,0)))</f>
        <v>-999</v>
      </c>
      <c r="AL269" s="82">
        <f>IF(G269=1, 'adjustment factor'!$D$11, IF(G269=-9,-999,IF(G269="",-999,0)))</f>
        <v>-999</v>
      </c>
      <c r="AM269" s="82">
        <f>IF(I269=1, 'adjustment factor'!$D$12, IF(I269=-9,-999,IF(I269="",-999,0)))</f>
        <v>-999</v>
      </c>
      <c r="AN269" s="82">
        <f>IF(J269=1, 'adjustment factor'!$D$13, IF(J269=-9,-999,IF(J269="",-999,0)))</f>
        <v>-999</v>
      </c>
      <c r="AO269" s="82" t="str">
        <f t="shared" si="48"/>
        <v>-999</v>
      </c>
      <c r="AP269" s="82" t="str">
        <f t="shared" si="49"/>
        <v>MISSING</v>
      </c>
    </row>
    <row r="270" spans="2:42" s="3" customFormat="1">
      <c r="B270" s="170"/>
      <c r="C270" s="35">
        <v>266</v>
      </c>
      <c r="D270" s="161"/>
      <c r="E270" s="161"/>
      <c r="F270" s="161"/>
      <c r="G270" s="161"/>
      <c r="H270" s="161"/>
      <c r="I270" s="161"/>
      <c r="J270" s="161"/>
      <c r="K270" s="161"/>
      <c r="L270" s="161"/>
      <c r="M270" s="161"/>
      <c r="N270" s="171"/>
      <c r="O270" s="171"/>
      <c r="P270" s="171"/>
      <c r="Q270" s="171"/>
      <c r="R270" s="171"/>
      <c r="S270" s="171"/>
      <c r="T270" s="159" t="str">
        <f t="shared" si="40"/>
        <v>MISSING</v>
      </c>
      <c r="U270" s="159" t="str">
        <f t="shared" si="41"/>
        <v>MISSING</v>
      </c>
      <c r="X270" s="56">
        <f t="shared" si="42"/>
        <v>-99</v>
      </c>
      <c r="Y270" s="56">
        <f t="shared" si="43"/>
        <v>-99</v>
      </c>
      <c r="Z270" s="56">
        <f t="shared" si="44"/>
        <v>-99</v>
      </c>
      <c r="AA270" s="56">
        <f t="shared" si="45"/>
        <v>-99</v>
      </c>
      <c r="AB270" s="56">
        <f t="shared" si="46"/>
        <v>-99</v>
      </c>
      <c r="AC270" s="56">
        <f t="shared" si="47"/>
        <v>-99</v>
      </c>
      <c r="AE270" s="82">
        <f>IF(D270=1, 'adjustment factor'!$D$4, IF(D270=-9,-999,IF(D270="",-999,0)))</f>
        <v>-999</v>
      </c>
      <c r="AF270" s="82">
        <f>IF(F270=1, 'adjustment factor'!$D$5, IF(F270=-9,-999,IF(F270="",-999,0)))</f>
        <v>-999</v>
      </c>
      <c r="AG270" s="82">
        <f>IF(E270=1, 'adjustment factor'!$D$6, IF(E270=-9,-999,IF(E270="",-999,0)))</f>
        <v>-999</v>
      </c>
      <c r="AH270" s="82">
        <f>IF(K270&gt;=45,'adjustment factor'!$D$7,IF(K270=-9,-1200,IF(K270="",-1200,0)))</f>
        <v>-1200</v>
      </c>
      <c r="AI270" s="82">
        <f>IF(L270=1, 'adjustment factor'!$D$8, IF(L270=-9,-999,IF(L270="",-999,0)))</f>
        <v>-999</v>
      </c>
      <c r="AJ270" s="82">
        <f>IF(AND(M270&gt;=1,M270&lt;=4),'adjustment factor'!$D$9,IF(M270=-9,-999,IF(M270=98,-999,IF(M270=99,-999,IF(M270="",-999,0)))))</f>
        <v>-999</v>
      </c>
      <c r="AK270" s="82">
        <f>IF(H270=1, 'adjustment factor'!$D$10, IF(H270=-9,-999,IF(H270="",-999,0)))</f>
        <v>-999</v>
      </c>
      <c r="AL270" s="82">
        <f>IF(G270=1, 'adjustment factor'!$D$11, IF(G270=-9,-999,IF(G270="",-999,0)))</f>
        <v>-999</v>
      </c>
      <c r="AM270" s="82">
        <f>IF(I270=1, 'adjustment factor'!$D$12, IF(I270=-9,-999,IF(I270="",-999,0)))</f>
        <v>-999</v>
      </c>
      <c r="AN270" s="82">
        <f>IF(J270=1, 'adjustment factor'!$D$13, IF(J270=-9,-999,IF(J270="",-999,0)))</f>
        <v>-999</v>
      </c>
      <c r="AO270" s="82" t="str">
        <f t="shared" si="48"/>
        <v>-999</v>
      </c>
      <c r="AP270" s="82" t="str">
        <f t="shared" si="49"/>
        <v>MISSING</v>
      </c>
    </row>
    <row r="271" spans="2:42" s="3" customFormat="1">
      <c r="B271" s="170"/>
      <c r="C271" s="35">
        <v>267</v>
      </c>
      <c r="D271" s="161"/>
      <c r="E271" s="161"/>
      <c r="F271" s="161"/>
      <c r="G271" s="161"/>
      <c r="H271" s="161"/>
      <c r="I271" s="161"/>
      <c r="J271" s="161"/>
      <c r="K271" s="161"/>
      <c r="L271" s="161"/>
      <c r="M271" s="161"/>
      <c r="N271" s="171"/>
      <c r="O271" s="171"/>
      <c r="P271" s="171"/>
      <c r="Q271" s="171"/>
      <c r="R271" s="171"/>
      <c r="S271" s="171"/>
      <c r="T271" s="159" t="str">
        <f t="shared" si="40"/>
        <v>MISSING</v>
      </c>
      <c r="U271" s="159" t="str">
        <f t="shared" si="41"/>
        <v>MISSING</v>
      </c>
      <c r="X271" s="56">
        <f t="shared" si="42"/>
        <v>-99</v>
      </c>
      <c r="Y271" s="56">
        <f t="shared" si="43"/>
        <v>-99</v>
      </c>
      <c r="Z271" s="56">
        <f t="shared" si="44"/>
        <v>-99</v>
      </c>
      <c r="AA271" s="56">
        <f t="shared" si="45"/>
        <v>-99</v>
      </c>
      <c r="AB271" s="56">
        <f t="shared" si="46"/>
        <v>-99</v>
      </c>
      <c r="AC271" s="56">
        <f t="shared" si="47"/>
        <v>-99</v>
      </c>
      <c r="AE271" s="82">
        <f>IF(D271=1, 'adjustment factor'!$D$4, IF(D271=-9,-999,IF(D271="",-999,0)))</f>
        <v>-999</v>
      </c>
      <c r="AF271" s="82">
        <f>IF(F271=1, 'adjustment factor'!$D$5, IF(F271=-9,-999,IF(F271="",-999,0)))</f>
        <v>-999</v>
      </c>
      <c r="AG271" s="82">
        <f>IF(E271=1, 'adjustment factor'!$D$6, IF(E271=-9,-999,IF(E271="",-999,0)))</f>
        <v>-999</v>
      </c>
      <c r="AH271" s="82">
        <f>IF(K271&gt;=45,'adjustment factor'!$D$7,IF(K271=-9,-1200,IF(K271="",-1200,0)))</f>
        <v>-1200</v>
      </c>
      <c r="AI271" s="82">
        <f>IF(L271=1, 'adjustment factor'!$D$8, IF(L271=-9,-999,IF(L271="",-999,0)))</f>
        <v>-999</v>
      </c>
      <c r="AJ271" s="82">
        <f>IF(AND(M271&gt;=1,M271&lt;=4),'adjustment factor'!$D$9,IF(M271=-9,-999,IF(M271=98,-999,IF(M271=99,-999,IF(M271="",-999,0)))))</f>
        <v>-999</v>
      </c>
      <c r="AK271" s="82">
        <f>IF(H271=1, 'adjustment factor'!$D$10, IF(H271=-9,-999,IF(H271="",-999,0)))</f>
        <v>-999</v>
      </c>
      <c r="AL271" s="82">
        <f>IF(G271=1, 'adjustment factor'!$D$11, IF(G271=-9,-999,IF(G271="",-999,0)))</f>
        <v>-999</v>
      </c>
      <c r="AM271" s="82">
        <f>IF(I271=1, 'adjustment factor'!$D$12, IF(I271=-9,-999,IF(I271="",-999,0)))</f>
        <v>-999</v>
      </c>
      <c r="AN271" s="82">
        <f>IF(J271=1, 'adjustment factor'!$D$13, IF(J271=-9,-999,IF(J271="",-999,0)))</f>
        <v>-999</v>
      </c>
      <c r="AO271" s="82" t="str">
        <f t="shared" si="48"/>
        <v>-999</v>
      </c>
      <c r="AP271" s="82" t="str">
        <f t="shared" si="49"/>
        <v>MISSING</v>
      </c>
    </row>
    <row r="272" spans="2:42" s="3" customFormat="1">
      <c r="B272" s="170"/>
      <c r="C272" s="35">
        <v>268</v>
      </c>
      <c r="D272" s="161"/>
      <c r="E272" s="161"/>
      <c r="F272" s="161"/>
      <c r="G272" s="161"/>
      <c r="H272" s="161"/>
      <c r="I272" s="161"/>
      <c r="J272" s="161"/>
      <c r="K272" s="161"/>
      <c r="L272" s="161"/>
      <c r="M272" s="161"/>
      <c r="N272" s="171"/>
      <c r="O272" s="171"/>
      <c r="P272" s="171"/>
      <c r="Q272" s="171"/>
      <c r="R272" s="171"/>
      <c r="S272" s="171"/>
      <c r="T272" s="159" t="str">
        <f t="shared" si="40"/>
        <v>MISSING</v>
      </c>
      <c r="U272" s="159" t="str">
        <f t="shared" si="41"/>
        <v>MISSING</v>
      </c>
      <c r="X272" s="56">
        <f t="shared" si="42"/>
        <v>-99</v>
      </c>
      <c r="Y272" s="56">
        <f t="shared" si="43"/>
        <v>-99</v>
      </c>
      <c r="Z272" s="56">
        <f t="shared" si="44"/>
        <v>-99</v>
      </c>
      <c r="AA272" s="56">
        <f t="shared" si="45"/>
        <v>-99</v>
      </c>
      <c r="AB272" s="56">
        <f t="shared" si="46"/>
        <v>-99</v>
      </c>
      <c r="AC272" s="56">
        <f t="shared" si="47"/>
        <v>-99</v>
      </c>
      <c r="AE272" s="82">
        <f>IF(D272=1, 'adjustment factor'!$D$4, IF(D272=-9,-999,IF(D272="",-999,0)))</f>
        <v>-999</v>
      </c>
      <c r="AF272" s="82">
        <f>IF(F272=1, 'adjustment factor'!$D$5, IF(F272=-9,-999,IF(F272="",-999,0)))</f>
        <v>-999</v>
      </c>
      <c r="AG272" s="82">
        <f>IF(E272=1, 'adjustment factor'!$D$6, IF(E272=-9,-999,IF(E272="",-999,0)))</f>
        <v>-999</v>
      </c>
      <c r="AH272" s="82">
        <f>IF(K272&gt;=45,'adjustment factor'!$D$7,IF(K272=-9,-1200,IF(K272="",-1200,0)))</f>
        <v>-1200</v>
      </c>
      <c r="AI272" s="82">
        <f>IF(L272=1, 'adjustment factor'!$D$8, IF(L272=-9,-999,IF(L272="",-999,0)))</f>
        <v>-999</v>
      </c>
      <c r="AJ272" s="82">
        <f>IF(AND(M272&gt;=1,M272&lt;=4),'adjustment factor'!$D$9,IF(M272=-9,-999,IF(M272=98,-999,IF(M272=99,-999,IF(M272="",-999,0)))))</f>
        <v>-999</v>
      </c>
      <c r="AK272" s="82">
        <f>IF(H272=1, 'adjustment factor'!$D$10, IF(H272=-9,-999,IF(H272="",-999,0)))</f>
        <v>-999</v>
      </c>
      <c r="AL272" s="82">
        <f>IF(G272=1, 'adjustment factor'!$D$11, IF(G272=-9,-999,IF(G272="",-999,0)))</f>
        <v>-999</v>
      </c>
      <c r="AM272" s="82">
        <f>IF(I272=1, 'adjustment factor'!$D$12, IF(I272=-9,-999,IF(I272="",-999,0)))</f>
        <v>-999</v>
      </c>
      <c r="AN272" s="82">
        <f>IF(J272=1, 'adjustment factor'!$D$13, IF(J272=-9,-999,IF(J272="",-999,0)))</f>
        <v>-999</v>
      </c>
      <c r="AO272" s="82" t="str">
        <f t="shared" si="48"/>
        <v>-999</v>
      </c>
      <c r="AP272" s="82" t="str">
        <f t="shared" si="49"/>
        <v>MISSING</v>
      </c>
    </row>
    <row r="273" spans="2:42" s="3" customFormat="1">
      <c r="B273" s="170"/>
      <c r="C273" s="35">
        <v>269</v>
      </c>
      <c r="D273" s="161"/>
      <c r="E273" s="161"/>
      <c r="F273" s="161"/>
      <c r="G273" s="161"/>
      <c r="H273" s="161"/>
      <c r="I273" s="161"/>
      <c r="J273" s="161"/>
      <c r="K273" s="161"/>
      <c r="L273" s="161"/>
      <c r="M273" s="161"/>
      <c r="N273" s="171"/>
      <c r="O273" s="171"/>
      <c r="P273" s="171"/>
      <c r="Q273" s="171"/>
      <c r="R273" s="171"/>
      <c r="S273" s="171"/>
      <c r="T273" s="159" t="str">
        <f t="shared" si="40"/>
        <v>MISSING</v>
      </c>
      <c r="U273" s="159" t="str">
        <f t="shared" si="41"/>
        <v>MISSING</v>
      </c>
      <c r="X273" s="56">
        <f t="shared" si="42"/>
        <v>-99</v>
      </c>
      <c r="Y273" s="56">
        <f t="shared" si="43"/>
        <v>-99</v>
      </c>
      <c r="Z273" s="56">
        <f t="shared" si="44"/>
        <v>-99</v>
      </c>
      <c r="AA273" s="56">
        <f t="shared" si="45"/>
        <v>-99</v>
      </c>
      <c r="AB273" s="56">
        <f t="shared" si="46"/>
        <v>-99</v>
      </c>
      <c r="AC273" s="56">
        <f t="shared" si="47"/>
        <v>-99</v>
      </c>
      <c r="AE273" s="82">
        <f>IF(D273=1, 'adjustment factor'!$D$4, IF(D273=-9,-999,IF(D273="",-999,0)))</f>
        <v>-999</v>
      </c>
      <c r="AF273" s="82">
        <f>IF(F273=1, 'adjustment factor'!$D$5, IF(F273=-9,-999,IF(F273="",-999,0)))</f>
        <v>-999</v>
      </c>
      <c r="AG273" s="82">
        <f>IF(E273=1, 'adjustment factor'!$D$6, IF(E273=-9,-999,IF(E273="",-999,0)))</f>
        <v>-999</v>
      </c>
      <c r="AH273" s="82">
        <f>IF(K273&gt;=45,'adjustment factor'!$D$7,IF(K273=-9,-1200,IF(K273="",-1200,0)))</f>
        <v>-1200</v>
      </c>
      <c r="AI273" s="82">
        <f>IF(L273=1, 'adjustment factor'!$D$8, IF(L273=-9,-999,IF(L273="",-999,0)))</f>
        <v>-999</v>
      </c>
      <c r="AJ273" s="82">
        <f>IF(AND(M273&gt;=1,M273&lt;=4),'adjustment factor'!$D$9,IF(M273=-9,-999,IF(M273=98,-999,IF(M273=99,-999,IF(M273="",-999,0)))))</f>
        <v>-999</v>
      </c>
      <c r="AK273" s="82">
        <f>IF(H273=1, 'adjustment factor'!$D$10, IF(H273=-9,-999,IF(H273="",-999,0)))</f>
        <v>-999</v>
      </c>
      <c r="AL273" s="82">
        <f>IF(G273=1, 'adjustment factor'!$D$11, IF(G273=-9,-999,IF(G273="",-999,0)))</f>
        <v>-999</v>
      </c>
      <c r="AM273" s="82">
        <f>IF(I273=1, 'adjustment factor'!$D$12, IF(I273=-9,-999,IF(I273="",-999,0)))</f>
        <v>-999</v>
      </c>
      <c r="AN273" s="82">
        <f>IF(J273=1, 'adjustment factor'!$D$13, IF(J273=-9,-999,IF(J273="",-999,0)))</f>
        <v>-999</v>
      </c>
      <c r="AO273" s="82" t="str">
        <f t="shared" si="48"/>
        <v>-999</v>
      </c>
      <c r="AP273" s="82" t="str">
        <f t="shared" si="49"/>
        <v>MISSING</v>
      </c>
    </row>
    <row r="274" spans="2:42" s="3" customFormat="1">
      <c r="B274" s="170"/>
      <c r="C274" s="35">
        <v>270</v>
      </c>
      <c r="D274" s="161"/>
      <c r="E274" s="161"/>
      <c r="F274" s="161"/>
      <c r="G274" s="161"/>
      <c r="H274" s="161"/>
      <c r="I274" s="161"/>
      <c r="J274" s="161"/>
      <c r="K274" s="161"/>
      <c r="L274" s="161"/>
      <c r="M274" s="161"/>
      <c r="N274" s="171"/>
      <c r="O274" s="171"/>
      <c r="P274" s="171"/>
      <c r="Q274" s="171"/>
      <c r="R274" s="171"/>
      <c r="S274" s="171"/>
      <c r="T274" s="159" t="str">
        <f t="shared" si="40"/>
        <v>MISSING</v>
      </c>
      <c r="U274" s="159" t="str">
        <f t="shared" si="41"/>
        <v>MISSING</v>
      </c>
      <c r="X274" s="56">
        <f t="shared" si="42"/>
        <v>-99</v>
      </c>
      <c r="Y274" s="56">
        <f t="shared" si="43"/>
        <v>-99</v>
      </c>
      <c r="Z274" s="56">
        <f t="shared" si="44"/>
        <v>-99</v>
      </c>
      <c r="AA274" s="56">
        <f t="shared" si="45"/>
        <v>-99</v>
      </c>
      <c r="AB274" s="56">
        <f t="shared" si="46"/>
        <v>-99</v>
      </c>
      <c r="AC274" s="56">
        <f t="shared" si="47"/>
        <v>-99</v>
      </c>
      <c r="AE274" s="82">
        <f>IF(D274=1, 'adjustment factor'!$D$4, IF(D274=-9,-999,IF(D274="",-999,0)))</f>
        <v>-999</v>
      </c>
      <c r="AF274" s="82">
        <f>IF(F274=1, 'adjustment factor'!$D$5, IF(F274=-9,-999,IF(F274="",-999,0)))</f>
        <v>-999</v>
      </c>
      <c r="AG274" s="82">
        <f>IF(E274=1, 'adjustment factor'!$D$6, IF(E274=-9,-999,IF(E274="",-999,0)))</f>
        <v>-999</v>
      </c>
      <c r="AH274" s="82">
        <f>IF(K274&gt;=45,'adjustment factor'!$D$7,IF(K274=-9,-1200,IF(K274="",-1200,0)))</f>
        <v>-1200</v>
      </c>
      <c r="AI274" s="82">
        <f>IF(L274=1, 'adjustment factor'!$D$8, IF(L274=-9,-999,IF(L274="",-999,0)))</f>
        <v>-999</v>
      </c>
      <c r="AJ274" s="82">
        <f>IF(AND(M274&gt;=1,M274&lt;=4),'adjustment factor'!$D$9,IF(M274=-9,-999,IF(M274=98,-999,IF(M274=99,-999,IF(M274="",-999,0)))))</f>
        <v>-999</v>
      </c>
      <c r="AK274" s="82">
        <f>IF(H274=1, 'adjustment factor'!$D$10, IF(H274=-9,-999,IF(H274="",-999,0)))</f>
        <v>-999</v>
      </c>
      <c r="AL274" s="82">
        <f>IF(G274=1, 'adjustment factor'!$D$11, IF(G274=-9,-999,IF(G274="",-999,0)))</f>
        <v>-999</v>
      </c>
      <c r="AM274" s="82">
        <f>IF(I274=1, 'adjustment factor'!$D$12, IF(I274=-9,-999,IF(I274="",-999,0)))</f>
        <v>-999</v>
      </c>
      <c r="AN274" s="82">
        <f>IF(J274=1, 'adjustment factor'!$D$13, IF(J274=-9,-999,IF(J274="",-999,0)))</f>
        <v>-999</v>
      </c>
      <c r="AO274" s="82" t="str">
        <f t="shared" si="48"/>
        <v>-999</v>
      </c>
      <c r="AP274" s="82" t="str">
        <f t="shared" si="49"/>
        <v>MISSING</v>
      </c>
    </row>
    <row r="275" spans="2:42" s="3" customFormat="1">
      <c r="B275" s="170"/>
      <c r="C275" s="35">
        <v>271</v>
      </c>
      <c r="D275" s="161"/>
      <c r="E275" s="161"/>
      <c r="F275" s="161"/>
      <c r="G275" s="161"/>
      <c r="H275" s="161"/>
      <c r="I275" s="161"/>
      <c r="J275" s="161"/>
      <c r="K275" s="161"/>
      <c r="L275" s="161"/>
      <c r="M275" s="161"/>
      <c r="N275" s="171"/>
      <c r="O275" s="171"/>
      <c r="P275" s="171"/>
      <c r="Q275" s="171"/>
      <c r="R275" s="171"/>
      <c r="S275" s="171"/>
      <c r="T275" s="159" t="str">
        <f t="shared" si="40"/>
        <v>MISSING</v>
      </c>
      <c r="U275" s="159" t="str">
        <f t="shared" si="41"/>
        <v>MISSING</v>
      </c>
      <c r="X275" s="56">
        <f t="shared" si="42"/>
        <v>-99</v>
      </c>
      <c r="Y275" s="56">
        <f t="shared" si="43"/>
        <v>-99</v>
      </c>
      <c r="Z275" s="56">
        <f t="shared" si="44"/>
        <v>-99</v>
      </c>
      <c r="AA275" s="56">
        <f t="shared" si="45"/>
        <v>-99</v>
      </c>
      <c r="AB275" s="56">
        <f t="shared" si="46"/>
        <v>-99</v>
      </c>
      <c r="AC275" s="56">
        <f t="shared" si="47"/>
        <v>-99</v>
      </c>
      <c r="AE275" s="82">
        <f>IF(D275=1, 'adjustment factor'!$D$4, IF(D275=-9,-999,IF(D275="",-999,0)))</f>
        <v>-999</v>
      </c>
      <c r="AF275" s="82">
        <f>IF(F275=1, 'adjustment factor'!$D$5, IF(F275=-9,-999,IF(F275="",-999,0)))</f>
        <v>-999</v>
      </c>
      <c r="AG275" s="82">
        <f>IF(E275=1, 'adjustment factor'!$D$6, IF(E275=-9,-999,IF(E275="",-999,0)))</f>
        <v>-999</v>
      </c>
      <c r="AH275" s="82">
        <f>IF(K275&gt;=45,'adjustment factor'!$D$7,IF(K275=-9,-1200,IF(K275="",-1200,0)))</f>
        <v>-1200</v>
      </c>
      <c r="AI275" s="82">
        <f>IF(L275=1, 'adjustment factor'!$D$8, IF(L275=-9,-999,IF(L275="",-999,0)))</f>
        <v>-999</v>
      </c>
      <c r="AJ275" s="82">
        <f>IF(AND(M275&gt;=1,M275&lt;=4),'adjustment factor'!$D$9,IF(M275=-9,-999,IF(M275=98,-999,IF(M275=99,-999,IF(M275="",-999,0)))))</f>
        <v>-999</v>
      </c>
      <c r="AK275" s="82">
        <f>IF(H275=1, 'adjustment factor'!$D$10, IF(H275=-9,-999,IF(H275="",-999,0)))</f>
        <v>-999</v>
      </c>
      <c r="AL275" s="82">
        <f>IF(G275=1, 'adjustment factor'!$D$11, IF(G275=-9,-999,IF(G275="",-999,0)))</f>
        <v>-999</v>
      </c>
      <c r="AM275" s="82">
        <f>IF(I275=1, 'adjustment factor'!$D$12, IF(I275=-9,-999,IF(I275="",-999,0)))</f>
        <v>-999</v>
      </c>
      <c r="AN275" s="82">
        <f>IF(J275=1, 'adjustment factor'!$D$13, IF(J275=-9,-999,IF(J275="",-999,0)))</f>
        <v>-999</v>
      </c>
      <c r="AO275" s="82" t="str">
        <f t="shared" si="48"/>
        <v>-999</v>
      </c>
      <c r="AP275" s="82" t="str">
        <f t="shared" si="49"/>
        <v>MISSING</v>
      </c>
    </row>
    <row r="276" spans="2:42" s="3" customFormat="1">
      <c r="B276" s="170"/>
      <c r="C276" s="35">
        <v>272</v>
      </c>
      <c r="D276" s="161"/>
      <c r="E276" s="161"/>
      <c r="F276" s="161"/>
      <c r="G276" s="161"/>
      <c r="H276" s="161"/>
      <c r="I276" s="161"/>
      <c r="J276" s="161"/>
      <c r="K276" s="161"/>
      <c r="L276" s="161"/>
      <c r="M276" s="161"/>
      <c r="N276" s="171"/>
      <c r="O276" s="171"/>
      <c r="P276" s="171"/>
      <c r="Q276" s="171"/>
      <c r="R276" s="171"/>
      <c r="S276" s="171"/>
      <c r="T276" s="159" t="str">
        <f t="shared" si="40"/>
        <v>MISSING</v>
      </c>
      <c r="U276" s="159" t="str">
        <f t="shared" si="41"/>
        <v>MISSING</v>
      </c>
      <c r="X276" s="56">
        <f t="shared" si="42"/>
        <v>-99</v>
      </c>
      <c r="Y276" s="56">
        <f t="shared" si="43"/>
        <v>-99</v>
      </c>
      <c r="Z276" s="56">
        <f t="shared" si="44"/>
        <v>-99</v>
      </c>
      <c r="AA276" s="56">
        <f t="shared" si="45"/>
        <v>-99</v>
      </c>
      <c r="AB276" s="56">
        <f t="shared" si="46"/>
        <v>-99</v>
      </c>
      <c r="AC276" s="56">
        <f t="shared" si="47"/>
        <v>-99</v>
      </c>
      <c r="AE276" s="82">
        <f>IF(D276=1, 'adjustment factor'!$D$4, IF(D276=-9,-999,IF(D276="",-999,0)))</f>
        <v>-999</v>
      </c>
      <c r="AF276" s="82">
        <f>IF(F276=1, 'adjustment factor'!$D$5, IF(F276=-9,-999,IF(F276="",-999,0)))</f>
        <v>-999</v>
      </c>
      <c r="AG276" s="82">
        <f>IF(E276=1, 'adjustment factor'!$D$6, IF(E276=-9,-999,IF(E276="",-999,0)))</f>
        <v>-999</v>
      </c>
      <c r="AH276" s="82">
        <f>IF(K276&gt;=45,'adjustment factor'!$D$7,IF(K276=-9,-1200,IF(K276="",-1200,0)))</f>
        <v>-1200</v>
      </c>
      <c r="AI276" s="82">
        <f>IF(L276=1, 'adjustment factor'!$D$8, IF(L276=-9,-999,IF(L276="",-999,0)))</f>
        <v>-999</v>
      </c>
      <c r="AJ276" s="82">
        <f>IF(AND(M276&gt;=1,M276&lt;=4),'adjustment factor'!$D$9,IF(M276=-9,-999,IF(M276=98,-999,IF(M276=99,-999,IF(M276="",-999,0)))))</f>
        <v>-999</v>
      </c>
      <c r="AK276" s="82">
        <f>IF(H276=1, 'adjustment factor'!$D$10, IF(H276=-9,-999,IF(H276="",-999,0)))</f>
        <v>-999</v>
      </c>
      <c r="AL276" s="82">
        <f>IF(G276=1, 'adjustment factor'!$D$11, IF(G276=-9,-999,IF(G276="",-999,0)))</f>
        <v>-999</v>
      </c>
      <c r="AM276" s="82">
        <f>IF(I276=1, 'adjustment factor'!$D$12, IF(I276=-9,-999,IF(I276="",-999,0)))</f>
        <v>-999</v>
      </c>
      <c r="AN276" s="82">
        <f>IF(J276=1, 'adjustment factor'!$D$13, IF(J276=-9,-999,IF(J276="",-999,0)))</f>
        <v>-999</v>
      </c>
      <c r="AO276" s="82" t="str">
        <f t="shared" si="48"/>
        <v>-999</v>
      </c>
      <c r="AP276" s="82" t="str">
        <f t="shared" si="49"/>
        <v>MISSING</v>
      </c>
    </row>
    <row r="277" spans="2:42" s="3" customFormat="1">
      <c r="B277" s="170"/>
      <c r="C277" s="35">
        <v>273</v>
      </c>
      <c r="D277" s="161"/>
      <c r="E277" s="161"/>
      <c r="F277" s="161"/>
      <c r="G277" s="161"/>
      <c r="H277" s="161"/>
      <c r="I277" s="161"/>
      <c r="J277" s="161"/>
      <c r="K277" s="161"/>
      <c r="L277" s="161"/>
      <c r="M277" s="161"/>
      <c r="N277" s="171"/>
      <c r="O277" s="171"/>
      <c r="P277" s="171"/>
      <c r="Q277" s="171"/>
      <c r="R277" s="171"/>
      <c r="S277" s="171"/>
      <c r="T277" s="159" t="str">
        <f t="shared" si="40"/>
        <v>MISSING</v>
      </c>
      <c r="U277" s="159" t="str">
        <f t="shared" si="41"/>
        <v>MISSING</v>
      </c>
      <c r="X277" s="56">
        <f t="shared" si="42"/>
        <v>-99</v>
      </c>
      <c r="Y277" s="56">
        <f t="shared" si="43"/>
        <v>-99</v>
      </c>
      <c r="Z277" s="56">
        <f t="shared" si="44"/>
        <v>-99</v>
      </c>
      <c r="AA277" s="56">
        <f t="shared" si="45"/>
        <v>-99</v>
      </c>
      <c r="AB277" s="56">
        <f t="shared" si="46"/>
        <v>-99</v>
      </c>
      <c r="AC277" s="56">
        <f t="shared" si="47"/>
        <v>-99</v>
      </c>
      <c r="AE277" s="82">
        <f>IF(D277=1, 'adjustment factor'!$D$4, IF(D277=-9,-999,IF(D277="",-999,0)))</f>
        <v>-999</v>
      </c>
      <c r="AF277" s="82">
        <f>IF(F277=1, 'adjustment factor'!$D$5, IF(F277=-9,-999,IF(F277="",-999,0)))</f>
        <v>-999</v>
      </c>
      <c r="AG277" s="82">
        <f>IF(E277=1, 'adjustment factor'!$D$6, IF(E277=-9,-999,IF(E277="",-999,0)))</f>
        <v>-999</v>
      </c>
      <c r="AH277" s="82">
        <f>IF(K277&gt;=45,'adjustment factor'!$D$7,IF(K277=-9,-1200,IF(K277="",-1200,0)))</f>
        <v>-1200</v>
      </c>
      <c r="AI277" s="82">
        <f>IF(L277=1, 'adjustment factor'!$D$8, IF(L277=-9,-999,IF(L277="",-999,0)))</f>
        <v>-999</v>
      </c>
      <c r="AJ277" s="82">
        <f>IF(AND(M277&gt;=1,M277&lt;=4),'adjustment factor'!$D$9,IF(M277=-9,-999,IF(M277=98,-999,IF(M277=99,-999,IF(M277="",-999,0)))))</f>
        <v>-999</v>
      </c>
      <c r="AK277" s="82">
        <f>IF(H277=1, 'adjustment factor'!$D$10, IF(H277=-9,-999,IF(H277="",-999,0)))</f>
        <v>-999</v>
      </c>
      <c r="AL277" s="82">
        <f>IF(G277=1, 'adjustment factor'!$D$11, IF(G277=-9,-999,IF(G277="",-999,0)))</f>
        <v>-999</v>
      </c>
      <c r="AM277" s="82">
        <f>IF(I277=1, 'adjustment factor'!$D$12, IF(I277=-9,-999,IF(I277="",-999,0)))</f>
        <v>-999</v>
      </c>
      <c r="AN277" s="82">
        <f>IF(J277=1, 'adjustment factor'!$D$13, IF(J277=-9,-999,IF(J277="",-999,0)))</f>
        <v>-999</v>
      </c>
      <c r="AO277" s="82" t="str">
        <f t="shared" si="48"/>
        <v>-999</v>
      </c>
      <c r="AP277" s="82" t="str">
        <f t="shared" si="49"/>
        <v>MISSING</v>
      </c>
    </row>
    <row r="278" spans="2:42" s="3" customFormat="1">
      <c r="B278" s="170"/>
      <c r="C278" s="35">
        <v>274</v>
      </c>
      <c r="D278" s="161"/>
      <c r="E278" s="161"/>
      <c r="F278" s="161"/>
      <c r="G278" s="161"/>
      <c r="H278" s="161"/>
      <c r="I278" s="161"/>
      <c r="J278" s="161"/>
      <c r="K278" s="161"/>
      <c r="L278" s="161"/>
      <c r="M278" s="161"/>
      <c r="N278" s="171"/>
      <c r="O278" s="171"/>
      <c r="P278" s="171"/>
      <c r="Q278" s="171"/>
      <c r="R278" s="171"/>
      <c r="S278" s="171"/>
      <c r="T278" s="159" t="str">
        <f t="shared" si="40"/>
        <v>MISSING</v>
      </c>
      <c r="U278" s="159" t="str">
        <f t="shared" si="41"/>
        <v>MISSING</v>
      </c>
      <c r="X278" s="56">
        <f t="shared" si="42"/>
        <v>-99</v>
      </c>
      <c r="Y278" s="56">
        <f t="shared" si="43"/>
        <v>-99</v>
      </c>
      <c r="Z278" s="56">
        <f t="shared" si="44"/>
        <v>-99</v>
      </c>
      <c r="AA278" s="56">
        <f t="shared" si="45"/>
        <v>-99</v>
      </c>
      <c r="AB278" s="56">
        <f t="shared" si="46"/>
        <v>-99</v>
      </c>
      <c r="AC278" s="56">
        <f t="shared" si="47"/>
        <v>-99</v>
      </c>
      <c r="AE278" s="82">
        <f>IF(D278=1, 'adjustment factor'!$D$4, IF(D278=-9,-999,IF(D278="",-999,0)))</f>
        <v>-999</v>
      </c>
      <c r="AF278" s="82">
        <f>IF(F278=1, 'adjustment factor'!$D$5, IF(F278=-9,-999,IF(F278="",-999,0)))</f>
        <v>-999</v>
      </c>
      <c r="AG278" s="82">
        <f>IF(E278=1, 'adjustment factor'!$D$6, IF(E278=-9,-999,IF(E278="",-999,0)))</f>
        <v>-999</v>
      </c>
      <c r="AH278" s="82">
        <f>IF(K278&gt;=45,'adjustment factor'!$D$7,IF(K278=-9,-1200,IF(K278="",-1200,0)))</f>
        <v>-1200</v>
      </c>
      <c r="AI278" s="82">
        <f>IF(L278=1, 'adjustment factor'!$D$8, IF(L278=-9,-999,IF(L278="",-999,0)))</f>
        <v>-999</v>
      </c>
      <c r="AJ278" s="82">
        <f>IF(AND(M278&gt;=1,M278&lt;=4),'adjustment factor'!$D$9,IF(M278=-9,-999,IF(M278=98,-999,IF(M278=99,-999,IF(M278="",-999,0)))))</f>
        <v>-999</v>
      </c>
      <c r="AK278" s="82">
        <f>IF(H278=1, 'adjustment factor'!$D$10, IF(H278=-9,-999,IF(H278="",-999,0)))</f>
        <v>-999</v>
      </c>
      <c r="AL278" s="82">
        <f>IF(G278=1, 'adjustment factor'!$D$11, IF(G278=-9,-999,IF(G278="",-999,0)))</f>
        <v>-999</v>
      </c>
      <c r="AM278" s="82">
        <f>IF(I278=1, 'adjustment factor'!$D$12, IF(I278=-9,-999,IF(I278="",-999,0)))</f>
        <v>-999</v>
      </c>
      <c r="AN278" s="82">
        <f>IF(J278=1, 'adjustment factor'!$D$13, IF(J278=-9,-999,IF(J278="",-999,0)))</f>
        <v>-999</v>
      </c>
      <c r="AO278" s="82" t="str">
        <f t="shared" si="48"/>
        <v>-999</v>
      </c>
      <c r="AP278" s="82" t="str">
        <f t="shared" si="49"/>
        <v>MISSING</v>
      </c>
    </row>
    <row r="279" spans="2:42" s="3" customFormat="1">
      <c r="B279" s="170"/>
      <c r="C279" s="35">
        <v>275</v>
      </c>
      <c r="D279" s="161"/>
      <c r="E279" s="161"/>
      <c r="F279" s="161"/>
      <c r="G279" s="161"/>
      <c r="H279" s="161"/>
      <c r="I279" s="161"/>
      <c r="J279" s="161"/>
      <c r="K279" s="161"/>
      <c r="L279" s="161"/>
      <c r="M279" s="161"/>
      <c r="N279" s="171"/>
      <c r="O279" s="171"/>
      <c r="P279" s="171"/>
      <c r="Q279" s="171"/>
      <c r="R279" s="171"/>
      <c r="S279" s="171"/>
      <c r="T279" s="159" t="str">
        <f t="shared" si="40"/>
        <v>MISSING</v>
      </c>
      <c r="U279" s="159" t="str">
        <f t="shared" si="41"/>
        <v>MISSING</v>
      </c>
      <c r="X279" s="56">
        <f t="shared" si="42"/>
        <v>-99</v>
      </c>
      <c r="Y279" s="56">
        <f t="shared" si="43"/>
        <v>-99</v>
      </c>
      <c r="Z279" s="56">
        <f t="shared" si="44"/>
        <v>-99</v>
      </c>
      <c r="AA279" s="56">
        <f t="shared" si="45"/>
        <v>-99</v>
      </c>
      <c r="AB279" s="56">
        <f t="shared" si="46"/>
        <v>-99</v>
      </c>
      <c r="AC279" s="56">
        <f t="shared" si="47"/>
        <v>-99</v>
      </c>
      <c r="AE279" s="82">
        <f>IF(D279=1, 'adjustment factor'!$D$4, IF(D279=-9,-999,IF(D279="",-999,0)))</f>
        <v>-999</v>
      </c>
      <c r="AF279" s="82">
        <f>IF(F279=1, 'adjustment factor'!$D$5, IF(F279=-9,-999,IF(F279="",-999,0)))</f>
        <v>-999</v>
      </c>
      <c r="AG279" s="82">
        <f>IF(E279=1, 'adjustment factor'!$D$6, IF(E279=-9,-999,IF(E279="",-999,0)))</f>
        <v>-999</v>
      </c>
      <c r="AH279" s="82">
        <f>IF(K279&gt;=45,'adjustment factor'!$D$7,IF(K279=-9,-1200,IF(K279="",-1200,0)))</f>
        <v>-1200</v>
      </c>
      <c r="AI279" s="82">
        <f>IF(L279=1, 'adjustment factor'!$D$8, IF(L279=-9,-999,IF(L279="",-999,0)))</f>
        <v>-999</v>
      </c>
      <c r="AJ279" s="82">
        <f>IF(AND(M279&gt;=1,M279&lt;=4),'adjustment factor'!$D$9,IF(M279=-9,-999,IF(M279=98,-999,IF(M279=99,-999,IF(M279="",-999,0)))))</f>
        <v>-999</v>
      </c>
      <c r="AK279" s="82">
        <f>IF(H279=1, 'adjustment factor'!$D$10, IF(H279=-9,-999,IF(H279="",-999,0)))</f>
        <v>-999</v>
      </c>
      <c r="AL279" s="82">
        <f>IF(G279=1, 'adjustment factor'!$D$11, IF(G279=-9,-999,IF(G279="",-999,0)))</f>
        <v>-999</v>
      </c>
      <c r="AM279" s="82">
        <f>IF(I279=1, 'adjustment factor'!$D$12, IF(I279=-9,-999,IF(I279="",-999,0)))</f>
        <v>-999</v>
      </c>
      <c r="AN279" s="82">
        <f>IF(J279=1, 'adjustment factor'!$D$13, IF(J279=-9,-999,IF(J279="",-999,0)))</f>
        <v>-999</v>
      </c>
      <c r="AO279" s="82" t="str">
        <f t="shared" si="48"/>
        <v>-999</v>
      </c>
      <c r="AP279" s="82" t="str">
        <f t="shared" si="49"/>
        <v>MISSING</v>
      </c>
    </row>
    <row r="280" spans="2:42" s="3" customFormat="1">
      <c r="B280" s="170"/>
      <c r="C280" s="35">
        <v>276</v>
      </c>
      <c r="D280" s="161"/>
      <c r="E280" s="161"/>
      <c r="F280" s="161"/>
      <c r="G280" s="161"/>
      <c r="H280" s="161"/>
      <c r="I280" s="161"/>
      <c r="J280" s="161"/>
      <c r="K280" s="161"/>
      <c r="L280" s="161"/>
      <c r="M280" s="161"/>
      <c r="N280" s="171"/>
      <c r="O280" s="171"/>
      <c r="P280" s="171"/>
      <c r="Q280" s="171"/>
      <c r="R280" s="171"/>
      <c r="S280" s="171"/>
      <c r="T280" s="159" t="str">
        <f t="shared" si="40"/>
        <v>MISSING</v>
      </c>
      <c r="U280" s="159" t="str">
        <f t="shared" si="41"/>
        <v>MISSING</v>
      </c>
      <c r="X280" s="56">
        <f t="shared" si="42"/>
        <v>-99</v>
      </c>
      <c r="Y280" s="56">
        <f t="shared" si="43"/>
        <v>-99</v>
      </c>
      <c r="Z280" s="56">
        <f t="shared" si="44"/>
        <v>-99</v>
      </c>
      <c r="AA280" s="56">
        <f t="shared" si="45"/>
        <v>-99</v>
      </c>
      <c r="AB280" s="56">
        <f t="shared" si="46"/>
        <v>-99</v>
      </c>
      <c r="AC280" s="56">
        <f t="shared" si="47"/>
        <v>-99</v>
      </c>
      <c r="AE280" s="82">
        <f>IF(D280=1, 'adjustment factor'!$D$4, IF(D280=-9,-999,IF(D280="",-999,0)))</f>
        <v>-999</v>
      </c>
      <c r="AF280" s="82">
        <f>IF(F280=1, 'adjustment factor'!$D$5, IF(F280=-9,-999,IF(F280="",-999,0)))</f>
        <v>-999</v>
      </c>
      <c r="AG280" s="82">
        <f>IF(E280=1, 'adjustment factor'!$D$6, IF(E280=-9,-999,IF(E280="",-999,0)))</f>
        <v>-999</v>
      </c>
      <c r="AH280" s="82">
        <f>IF(K280&gt;=45,'adjustment factor'!$D$7,IF(K280=-9,-1200,IF(K280="",-1200,0)))</f>
        <v>-1200</v>
      </c>
      <c r="AI280" s="82">
        <f>IF(L280=1, 'adjustment factor'!$D$8, IF(L280=-9,-999,IF(L280="",-999,0)))</f>
        <v>-999</v>
      </c>
      <c r="AJ280" s="82">
        <f>IF(AND(M280&gt;=1,M280&lt;=4),'adjustment factor'!$D$9,IF(M280=-9,-999,IF(M280=98,-999,IF(M280=99,-999,IF(M280="",-999,0)))))</f>
        <v>-999</v>
      </c>
      <c r="AK280" s="82">
        <f>IF(H280=1, 'adjustment factor'!$D$10, IF(H280=-9,-999,IF(H280="",-999,0)))</f>
        <v>-999</v>
      </c>
      <c r="AL280" s="82">
        <f>IF(G280=1, 'adjustment factor'!$D$11, IF(G280=-9,-999,IF(G280="",-999,0)))</f>
        <v>-999</v>
      </c>
      <c r="AM280" s="82">
        <f>IF(I280=1, 'adjustment factor'!$D$12, IF(I280=-9,-999,IF(I280="",-999,0)))</f>
        <v>-999</v>
      </c>
      <c r="AN280" s="82">
        <f>IF(J280=1, 'adjustment factor'!$D$13, IF(J280=-9,-999,IF(J280="",-999,0)))</f>
        <v>-999</v>
      </c>
      <c r="AO280" s="82" t="str">
        <f t="shared" si="48"/>
        <v>-999</v>
      </c>
      <c r="AP280" s="82" t="str">
        <f t="shared" si="49"/>
        <v>MISSING</v>
      </c>
    </row>
    <row r="281" spans="2:42" s="3" customFormat="1">
      <c r="B281" s="170"/>
      <c r="C281" s="35">
        <v>277</v>
      </c>
      <c r="D281" s="161"/>
      <c r="E281" s="161"/>
      <c r="F281" s="161"/>
      <c r="G281" s="161"/>
      <c r="H281" s="161"/>
      <c r="I281" s="161"/>
      <c r="J281" s="161"/>
      <c r="K281" s="161"/>
      <c r="L281" s="161"/>
      <c r="M281" s="161"/>
      <c r="N281" s="171"/>
      <c r="O281" s="171"/>
      <c r="P281" s="171"/>
      <c r="Q281" s="171"/>
      <c r="R281" s="171"/>
      <c r="S281" s="171"/>
      <c r="T281" s="159" t="str">
        <f t="shared" si="40"/>
        <v>MISSING</v>
      </c>
      <c r="U281" s="159" t="str">
        <f t="shared" si="41"/>
        <v>MISSING</v>
      </c>
      <c r="X281" s="56">
        <f t="shared" si="42"/>
        <v>-99</v>
      </c>
      <c r="Y281" s="56">
        <f t="shared" si="43"/>
        <v>-99</v>
      </c>
      <c r="Z281" s="56">
        <f t="shared" si="44"/>
        <v>-99</v>
      </c>
      <c r="AA281" s="56">
        <f t="shared" si="45"/>
        <v>-99</v>
      </c>
      <c r="AB281" s="56">
        <f t="shared" si="46"/>
        <v>-99</v>
      </c>
      <c r="AC281" s="56">
        <f t="shared" si="47"/>
        <v>-99</v>
      </c>
      <c r="AE281" s="82">
        <f>IF(D281=1, 'adjustment factor'!$D$4, IF(D281=-9,-999,IF(D281="",-999,0)))</f>
        <v>-999</v>
      </c>
      <c r="AF281" s="82">
        <f>IF(F281=1, 'adjustment factor'!$D$5, IF(F281=-9,-999,IF(F281="",-999,0)))</f>
        <v>-999</v>
      </c>
      <c r="AG281" s="82">
        <f>IF(E281=1, 'adjustment factor'!$D$6, IF(E281=-9,-999,IF(E281="",-999,0)))</f>
        <v>-999</v>
      </c>
      <c r="AH281" s="82">
        <f>IF(K281&gt;=45,'adjustment factor'!$D$7,IF(K281=-9,-1200,IF(K281="",-1200,0)))</f>
        <v>-1200</v>
      </c>
      <c r="AI281" s="82">
        <f>IF(L281=1, 'adjustment factor'!$D$8, IF(L281=-9,-999,IF(L281="",-999,0)))</f>
        <v>-999</v>
      </c>
      <c r="AJ281" s="82">
        <f>IF(AND(M281&gt;=1,M281&lt;=4),'adjustment factor'!$D$9,IF(M281=-9,-999,IF(M281=98,-999,IF(M281=99,-999,IF(M281="",-999,0)))))</f>
        <v>-999</v>
      </c>
      <c r="AK281" s="82">
        <f>IF(H281=1, 'adjustment factor'!$D$10, IF(H281=-9,-999,IF(H281="",-999,0)))</f>
        <v>-999</v>
      </c>
      <c r="AL281" s="82">
        <f>IF(G281=1, 'adjustment factor'!$D$11, IF(G281=-9,-999,IF(G281="",-999,0)))</f>
        <v>-999</v>
      </c>
      <c r="AM281" s="82">
        <f>IF(I281=1, 'adjustment factor'!$D$12, IF(I281=-9,-999,IF(I281="",-999,0)))</f>
        <v>-999</v>
      </c>
      <c r="AN281" s="82">
        <f>IF(J281=1, 'adjustment factor'!$D$13, IF(J281=-9,-999,IF(J281="",-999,0)))</f>
        <v>-999</v>
      </c>
      <c r="AO281" s="82" t="str">
        <f t="shared" si="48"/>
        <v>-999</v>
      </c>
      <c r="AP281" s="82" t="str">
        <f t="shared" si="49"/>
        <v>MISSING</v>
      </c>
    </row>
    <row r="282" spans="2:42" s="3" customFormat="1">
      <c r="B282" s="170"/>
      <c r="C282" s="35">
        <v>278</v>
      </c>
      <c r="D282" s="161"/>
      <c r="E282" s="161"/>
      <c r="F282" s="161"/>
      <c r="G282" s="161"/>
      <c r="H282" s="161"/>
      <c r="I282" s="161"/>
      <c r="J282" s="161"/>
      <c r="K282" s="161"/>
      <c r="L282" s="161"/>
      <c r="M282" s="161"/>
      <c r="N282" s="171"/>
      <c r="O282" s="171"/>
      <c r="P282" s="171"/>
      <c r="Q282" s="171"/>
      <c r="R282" s="171"/>
      <c r="S282" s="171"/>
      <c r="T282" s="159" t="str">
        <f t="shared" si="40"/>
        <v>MISSING</v>
      </c>
      <c r="U282" s="159" t="str">
        <f t="shared" si="41"/>
        <v>MISSING</v>
      </c>
      <c r="X282" s="56">
        <f t="shared" si="42"/>
        <v>-99</v>
      </c>
      <c r="Y282" s="56">
        <f t="shared" si="43"/>
        <v>-99</v>
      </c>
      <c r="Z282" s="56">
        <f t="shared" si="44"/>
        <v>-99</v>
      </c>
      <c r="AA282" s="56">
        <f t="shared" si="45"/>
        <v>-99</v>
      </c>
      <c r="AB282" s="56">
        <f t="shared" si="46"/>
        <v>-99</v>
      </c>
      <c r="AC282" s="56">
        <f t="shared" si="47"/>
        <v>-99</v>
      </c>
      <c r="AE282" s="82">
        <f>IF(D282=1, 'adjustment factor'!$D$4, IF(D282=-9,-999,IF(D282="",-999,0)))</f>
        <v>-999</v>
      </c>
      <c r="AF282" s="82">
        <f>IF(F282=1, 'adjustment factor'!$D$5, IF(F282=-9,-999,IF(F282="",-999,0)))</f>
        <v>-999</v>
      </c>
      <c r="AG282" s="82">
        <f>IF(E282=1, 'adjustment factor'!$D$6, IF(E282=-9,-999,IF(E282="",-999,0)))</f>
        <v>-999</v>
      </c>
      <c r="AH282" s="82">
        <f>IF(K282&gt;=45,'adjustment factor'!$D$7,IF(K282=-9,-1200,IF(K282="",-1200,0)))</f>
        <v>-1200</v>
      </c>
      <c r="AI282" s="82">
        <f>IF(L282=1, 'adjustment factor'!$D$8, IF(L282=-9,-999,IF(L282="",-999,0)))</f>
        <v>-999</v>
      </c>
      <c r="AJ282" s="82">
        <f>IF(AND(M282&gt;=1,M282&lt;=4),'adjustment factor'!$D$9,IF(M282=-9,-999,IF(M282=98,-999,IF(M282=99,-999,IF(M282="",-999,0)))))</f>
        <v>-999</v>
      </c>
      <c r="AK282" s="82">
        <f>IF(H282=1, 'adjustment factor'!$D$10, IF(H282=-9,-999,IF(H282="",-999,0)))</f>
        <v>-999</v>
      </c>
      <c r="AL282" s="82">
        <f>IF(G282=1, 'adjustment factor'!$D$11, IF(G282=-9,-999,IF(G282="",-999,0)))</f>
        <v>-999</v>
      </c>
      <c r="AM282" s="82">
        <f>IF(I282=1, 'adjustment factor'!$D$12, IF(I282=-9,-999,IF(I282="",-999,0)))</f>
        <v>-999</v>
      </c>
      <c r="AN282" s="82">
        <f>IF(J282=1, 'adjustment factor'!$D$13, IF(J282=-9,-999,IF(J282="",-999,0)))</f>
        <v>-999</v>
      </c>
      <c r="AO282" s="82" t="str">
        <f t="shared" si="48"/>
        <v>-999</v>
      </c>
      <c r="AP282" s="82" t="str">
        <f t="shared" si="49"/>
        <v>MISSING</v>
      </c>
    </row>
    <row r="283" spans="2:42" s="3" customFormat="1">
      <c r="B283" s="170"/>
      <c r="C283" s="35">
        <v>279</v>
      </c>
      <c r="D283" s="161"/>
      <c r="E283" s="161"/>
      <c r="F283" s="161"/>
      <c r="G283" s="161"/>
      <c r="H283" s="161"/>
      <c r="I283" s="161"/>
      <c r="J283" s="161"/>
      <c r="K283" s="161"/>
      <c r="L283" s="161"/>
      <c r="M283" s="161"/>
      <c r="N283" s="171"/>
      <c r="O283" s="171"/>
      <c r="P283" s="171"/>
      <c r="Q283" s="171"/>
      <c r="R283" s="171"/>
      <c r="S283" s="171"/>
      <c r="T283" s="159" t="str">
        <f t="shared" si="40"/>
        <v>MISSING</v>
      </c>
      <c r="U283" s="159" t="str">
        <f t="shared" si="41"/>
        <v>MISSING</v>
      </c>
      <c r="X283" s="56">
        <f t="shared" si="42"/>
        <v>-99</v>
      </c>
      <c r="Y283" s="56">
        <f t="shared" si="43"/>
        <v>-99</v>
      </c>
      <c r="Z283" s="56">
        <f t="shared" si="44"/>
        <v>-99</v>
      </c>
      <c r="AA283" s="56">
        <f t="shared" si="45"/>
        <v>-99</v>
      </c>
      <c r="AB283" s="56">
        <f t="shared" si="46"/>
        <v>-99</v>
      </c>
      <c r="AC283" s="56">
        <f t="shared" si="47"/>
        <v>-99</v>
      </c>
      <c r="AE283" s="82">
        <f>IF(D283=1, 'adjustment factor'!$D$4, IF(D283=-9,-999,IF(D283="",-999,0)))</f>
        <v>-999</v>
      </c>
      <c r="AF283" s="82">
        <f>IF(F283=1, 'adjustment factor'!$D$5, IF(F283=-9,-999,IF(F283="",-999,0)))</f>
        <v>-999</v>
      </c>
      <c r="AG283" s="82">
        <f>IF(E283=1, 'adjustment factor'!$D$6, IF(E283=-9,-999,IF(E283="",-999,0)))</f>
        <v>-999</v>
      </c>
      <c r="AH283" s="82">
        <f>IF(K283&gt;=45,'adjustment factor'!$D$7,IF(K283=-9,-1200,IF(K283="",-1200,0)))</f>
        <v>-1200</v>
      </c>
      <c r="AI283" s="82">
        <f>IF(L283=1, 'adjustment factor'!$D$8, IF(L283=-9,-999,IF(L283="",-999,0)))</f>
        <v>-999</v>
      </c>
      <c r="AJ283" s="82">
        <f>IF(AND(M283&gt;=1,M283&lt;=4),'adjustment factor'!$D$9,IF(M283=-9,-999,IF(M283=98,-999,IF(M283=99,-999,IF(M283="",-999,0)))))</f>
        <v>-999</v>
      </c>
      <c r="AK283" s="82">
        <f>IF(H283=1, 'adjustment factor'!$D$10, IF(H283=-9,-999,IF(H283="",-999,0)))</f>
        <v>-999</v>
      </c>
      <c r="AL283" s="82">
        <f>IF(G283=1, 'adjustment factor'!$D$11, IF(G283=-9,-999,IF(G283="",-999,0)))</f>
        <v>-999</v>
      </c>
      <c r="AM283" s="82">
        <f>IF(I283=1, 'adjustment factor'!$D$12, IF(I283=-9,-999,IF(I283="",-999,0)))</f>
        <v>-999</v>
      </c>
      <c r="AN283" s="82">
        <f>IF(J283=1, 'adjustment factor'!$D$13, IF(J283=-9,-999,IF(J283="",-999,0)))</f>
        <v>-999</v>
      </c>
      <c r="AO283" s="82" t="str">
        <f t="shared" si="48"/>
        <v>-999</v>
      </c>
      <c r="AP283" s="82" t="str">
        <f t="shared" si="49"/>
        <v>MISSING</v>
      </c>
    </row>
    <row r="284" spans="2:42" s="3" customFormat="1">
      <c r="B284" s="170"/>
      <c r="C284" s="35">
        <v>280</v>
      </c>
      <c r="D284" s="161"/>
      <c r="E284" s="161"/>
      <c r="F284" s="161"/>
      <c r="G284" s="161"/>
      <c r="H284" s="161"/>
      <c r="I284" s="161"/>
      <c r="J284" s="161"/>
      <c r="K284" s="161"/>
      <c r="L284" s="161"/>
      <c r="M284" s="161"/>
      <c r="N284" s="171"/>
      <c r="O284" s="171"/>
      <c r="P284" s="171"/>
      <c r="Q284" s="171"/>
      <c r="R284" s="171"/>
      <c r="S284" s="171"/>
      <c r="T284" s="159" t="str">
        <f t="shared" si="40"/>
        <v>MISSING</v>
      </c>
      <c r="U284" s="159" t="str">
        <f t="shared" si="41"/>
        <v>MISSING</v>
      </c>
      <c r="X284" s="56">
        <f t="shared" si="42"/>
        <v>-99</v>
      </c>
      <c r="Y284" s="56">
        <f t="shared" si="43"/>
        <v>-99</v>
      </c>
      <c r="Z284" s="56">
        <f t="shared" si="44"/>
        <v>-99</v>
      </c>
      <c r="AA284" s="56">
        <f t="shared" si="45"/>
        <v>-99</v>
      </c>
      <c r="AB284" s="56">
        <f t="shared" si="46"/>
        <v>-99</v>
      </c>
      <c r="AC284" s="56">
        <f t="shared" si="47"/>
        <v>-99</v>
      </c>
      <c r="AE284" s="82">
        <f>IF(D284=1, 'adjustment factor'!$D$4, IF(D284=-9,-999,IF(D284="",-999,0)))</f>
        <v>-999</v>
      </c>
      <c r="AF284" s="82">
        <f>IF(F284=1, 'adjustment factor'!$D$5, IF(F284=-9,-999,IF(F284="",-999,0)))</f>
        <v>-999</v>
      </c>
      <c r="AG284" s="82">
        <f>IF(E284=1, 'adjustment factor'!$D$6, IF(E284=-9,-999,IF(E284="",-999,0)))</f>
        <v>-999</v>
      </c>
      <c r="AH284" s="82">
        <f>IF(K284&gt;=45,'adjustment factor'!$D$7,IF(K284=-9,-1200,IF(K284="",-1200,0)))</f>
        <v>-1200</v>
      </c>
      <c r="AI284" s="82">
        <f>IF(L284=1, 'adjustment factor'!$D$8, IF(L284=-9,-999,IF(L284="",-999,0)))</f>
        <v>-999</v>
      </c>
      <c r="AJ284" s="82">
        <f>IF(AND(M284&gt;=1,M284&lt;=4),'adjustment factor'!$D$9,IF(M284=-9,-999,IF(M284=98,-999,IF(M284=99,-999,IF(M284="",-999,0)))))</f>
        <v>-999</v>
      </c>
      <c r="AK284" s="82">
        <f>IF(H284=1, 'adjustment factor'!$D$10, IF(H284=-9,-999,IF(H284="",-999,0)))</f>
        <v>-999</v>
      </c>
      <c r="AL284" s="82">
        <f>IF(G284=1, 'adjustment factor'!$D$11, IF(G284=-9,-999,IF(G284="",-999,0)))</f>
        <v>-999</v>
      </c>
      <c r="AM284" s="82">
        <f>IF(I284=1, 'adjustment factor'!$D$12, IF(I284=-9,-999,IF(I284="",-999,0)))</f>
        <v>-999</v>
      </c>
      <c r="AN284" s="82">
        <f>IF(J284=1, 'adjustment factor'!$D$13, IF(J284=-9,-999,IF(J284="",-999,0)))</f>
        <v>-999</v>
      </c>
      <c r="AO284" s="82" t="str">
        <f t="shared" si="48"/>
        <v>-999</v>
      </c>
      <c r="AP284" s="82" t="str">
        <f t="shared" si="49"/>
        <v>MISSING</v>
      </c>
    </row>
    <row r="285" spans="2:42" s="3" customFormat="1">
      <c r="B285" s="170"/>
      <c r="C285" s="35">
        <v>281</v>
      </c>
      <c r="D285" s="161"/>
      <c r="E285" s="161"/>
      <c r="F285" s="161"/>
      <c r="G285" s="161"/>
      <c r="H285" s="161"/>
      <c r="I285" s="161"/>
      <c r="J285" s="161"/>
      <c r="K285" s="161"/>
      <c r="L285" s="161"/>
      <c r="M285" s="161"/>
      <c r="N285" s="171"/>
      <c r="O285" s="171"/>
      <c r="P285" s="171"/>
      <c r="Q285" s="171"/>
      <c r="R285" s="171"/>
      <c r="S285" s="171"/>
      <c r="T285" s="159" t="str">
        <f t="shared" si="40"/>
        <v>MISSING</v>
      </c>
      <c r="U285" s="159" t="str">
        <f t="shared" si="41"/>
        <v>MISSING</v>
      </c>
      <c r="X285" s="56">
        <f t="shared" si="42"/>
        <v>-99</v>
      </c>
      <c r="Y285" s="56">
        <f t="shared" si="43"/>
        <v>-99</v>
      </c>
      <c r="Z285" s="56">
        <f t="shared" si="44"/>
        <v>-99</v>
      </c>
      <c r="AA285" s="56">
        <f t="shared" si="45"/>
        <v>-99</v>
      </c>
      <c r="AB285" s="56">
        <f t="shared" si="46"/>
        <v>-99</v>
      </c>
      <c r="AC285" s="56">
        <f t="shared" si="47"/>
        <v>-99</v>
      </c>
      <c r="AE285" s="82">
        <f>IF(D285=1, 'adjustment factor'!$D$4, IF(D285=-9,-999,IF(D285="",-999,0)))</f>
        <v>-999</v>
      </c>
      <c r="AF285" s="82">
        <f>IF(F285=1, 'adjustment factor'!$D$5, IF(F285=-9,-999,IF(F285="",-999,0)))</f>
        <v>-999</v>
      </c>
      <c r="AG285" s="82">
        <f>IF(E285=1, 'adjustment factor'!$D$6, IF(E285=-9,-999,IF(E285="",-999,0)))</f>
        <v>-999</v>
      </c>
      <c r="AH285" s="82">
        <f>IF(K285&gt;=45,'adjustment factor'!$D$7,IF(K285=-9,-1200,IF(K285="",-1200,0)))</f>
        <v>-1200</v>
      </c>
      <c r="AI285" s="82">
        <f>IF(L285=1, 'adjustment factor'!$D$8, IF(L285=-9,-999,IF(L285="",-999,0)))</f>
        <v>-999</v>
      </c>
      <c r="AJ285" s="82">
        <f>IF(AND(M285&gt;=1,M285&lt;=4),'adjustment factor'!$D$9,IF(M285=-9,-999,IF(M285=98,-999,IF(M285=99,-999,IF(M285="",-999,0)))))</f>
        <v>-999</v>
      </c>
      <c r="AK285" s="82">
        <f>IF(H285=1, 'adjustment factor'!$D$10, IF(H285=-9,-999,IF(H285="",-999,0)))</f>
        <v>-999</v>
      </c>
      <c r="AL285" s="82">
        <f>IF(G285=1, 'adjustment factor'!$D$11, IF(G285=-9,-999,IF(G285="",-999,0)))</f>
        <v>-999</v>
      </c>
      <c r="AM285" s="82">
        <f>IF(I285=1, 'adjustment factor'!$D$12, IF(I285=-9,-999,IF(I285="",-999,0)))</f>
        <v>-999</v>
      </c>
      <c r="AN285" s="82">
        <f>IF(J285=1, 'adjustment factor'!$D$13, IF(J285=-9,-999,IF(J285="",-999,0)))</f>
        <v>-999</v>
      </c>
      <c r="AO285" s="82" t="str">
        <f t="shared" si="48"/>
        <v>-999</v>
      </c>
      <c r="AP285" s="82" t="str">
        <f t="shared" si="49"/>
        <v>MISSING</v>
      </c>
    </row>
    <row r="286" spans="2:42" s="3" customFormat="1">
      <c r="B286" s="170"/>
      <c r="C286" s="35">
        <v>282</v>
      </c>
      <c r="D286" s="161"/>
      <c r="E286" s="161"/>
      <c r="F286" s="161"/>
      <c r="G286" s="161"/>
      <c r="H286" s="161"/>
      <c r="I286" s="161"/>
      <c r="J286" s="161"/>
      <c r="K286" s="161"/>
      <c r="L286" s="161"/>
      <c r="M286" s="161"/>
      <c r="N286" s="171"/>
      <c r="O286" s="171"/>
      <c r="P286" s="171"/>
      <c r="Q286" s="171"/>
      <c r="R286" s="171"/>
      <c r="S286" s="171"/>
      <c r="T286" s="159" t="str">
        <f t="shared" si="40"/>
        <v>MISSING</v>
      </c>
      <c r="U286" s="159" t="str">
        <f t="shared" si="41"/>
        <v>MISSING</v>
      </c>
      <c r="X286" s="56">
        <f t="shared" si="42"/>
        <v>-99</v>
      </c>
      <c r="Y286" s="56">
        <f t="shared" si="43"/>
        <v>-99</v>
      </c>
      <c r="Z286" s="56">
        <f t="shared" si="44"/>
        <v>-99</v>
      </c>
      <c r="AA286" s="56">
        <f t="shared" si="45"/>
        <v>-99</v>
      </c>
      <c r="AB286" s="56">
        <f t="shared" si="46"/>
        <v>-99</v>
      </c>
      <c r="AC286" s="56">
        <f t="shared" si="47"/>
        <v>-99</v>
      </c>
      <c r="AE286" s="82">
        <f>IF(D286=1, 'adjustment factor'!$D$4, IF(D286=-9,-999,IF(D286="",-999,0)))</f>
        <v>-999</v>
      </c>
      <c r="AF286" s="82">
        <f>IF(F286=1, 'adjustment factor'!$D$5, IF(F286=-9,-999,IF(F286="",-999,0)))</f>
        <v>-999</v>
      </c>
      <c r="AG286" s="82">
        <f>IF(E286=1, 'adjustment factor'!$D$6, IF(E286=-9,-999,IF(E286="",-999,0)))</f>
        <v>-999</v>
      </c>
      <c r="AH286" s="82">
        <f>IF(K286&gt;=45,'adjustment factor'!$D$7,IF(K286=-9,-1200,IF(K286="",-1200,0)))</f>
        <v>-1200</v>
      </c>
      <c r="AI286" s="82">
        <f>IF(L286=1, 'adjustment factor'!$D$8, IF(L286=-9,-999,IF(L286="",-999,0)))</f>
        <v>-999</v>
      </c>
      <c r="AJ286" s="82">
        <f>IF(AND(M286&gt;=1,M286&lt;=4),'adjustment factor'!$D$9,IF(M286=-9,-999,IF(M286=98,-999,IF(M286=99,-999,IF(M286="",-999,0)))))</f>
        <v>-999</v>
      </c>
      <c r="AK286" s="82">
        <f>IF(H286=1, 'adjustment factor'!$D$10, IF(H286=-9,-999,IF(H286="",-999,0)))</f>
        <v>-999</v>
      </c>
      <c r="AL286" s="82">
        <f>IF(G286=1, 'adjustment factor'!$D$11, IF(G286=-9,-999,IF(G286="",-999,0)))</f>
        <v>-999</v>
      </c>
      <c r="AM286" s="82">
        <f>IF(I286=1, 'adjustment factor'!$D$12, IF(I286=-9,-999,IF(I286="",-999,0)))</f>
        <v>-999</v>
      </c>
      <c r="AN286" s="82">
        <f>IF(J286=1, 'adjustment factor'!$D$13, IF(J286=-9,-999,IF(J286="",-999,0)))</f>
        <v>-999</v>
      </c>
      <c r="AO286" s="82" t="str">
        <f t="shared" si="48"/>
        <v>-999</v>
      </c>
      <c r="AP286" s="82" t="str">
        <f t="shared" si="49"/>
        <v>MISSING</v>
      </c>
    </row>
    <row r="287" spans="2:42" s="3" customFormat="1">
      <c r="B287" s="170"/>
      <c r="C287" s="35">
        <v>283</v>
      </c>
      <c r="D287" s="161"/>
      <c r="E287" s="161"/>
      <c r="F287" s="161"/>
      <c r="G287" s="161"/>
      <c r="H287" s="161"/>
      <c r="I287" s="161"/>
      <c r="J287" s="161"/>
      <c r="K287" s="161"/>
      <c r="L287" s="161"/>
      <c r="M287" s="161"/>
      <c r="N287" s="171"/>
      <c r="O287" s="171"/>
      <c r="P287" s="171"/>
      <c r="Q287" s="171"/>
      <c r="R287" s="171"/>
      <c r="S287" s="171"/>
      <c r="T287" s="159" t="str">
        <f t="shared" si="40"/>
        <v>MISSING</v>
      </c>
      <c r="U287" s="159" t="str">
        <f t="shared" si="41"/>
        <v>MISSING</v>
      </c>
      <c r="X287" s="56">
        <f t="shared" si="42"/>
        <v>-99</v>
      </c>
      <c r="Y287" s="56">
        <f t="shared" si="43"/>
        <v>-99</v>
      </c>
      <c r="Z287" s="56">
        <f t="shared" si="44"/>
        <v>-99</v>
      </c>
      <c r="AA287" s="56">
        <f t="shared" si="45"/>
        <v>-99</v>
      </c>
      <c r="AB287" s="56">
        <f t="shared" si="46"/>
        <v>-99</v>
      </c>
      <c r="AC287" s="56">
        <f t="shared" si="47"/>
        <v>-99</v>
      </c>
      <c r="AE287" s="82">
        <f>IF(D287=1, 'adjustment factor'!$D$4, IF(D287=-9,-999,IF(D287="",-999,0)))</f>
        <v>-999</v>
      </c>
      <c r="AF287" s="82">
        <f>IF(F287=1, 'adjustment factor'!$D$5, IF(F287=-9,-999,IF(F287="",-999,0)))</f>
        <v>-999</v>
      </c>
      <c r="AG287" s="82">
        <f>IF(E287=1, 'adjustment factor'!$D$6, IF(E287=-9,-999,IF(E287="",-999,0)))</f>
        <v>-999</v>
      </c>
      <c r="AH287" s="82">
        <f>IF(K287&gt;=45,'adjustment factor'!$D$7,IF(K287=-9,-1200,IF(K287="",-1200,0)))</f>
        <v>-1200</v>
      </c>
      <c r="AI287" s="82">
        <f>IF(L287=1, 'adjustment factor'!$D$8, IF(L287=-9,-999,IF(L287="",-999,0)))</f>
        <v>-999</v>
      </c>
      <c r="AJ287" s="82">
        <f>IF(AND(M287&gt;=1,M287&lt;=4),'adjustment factor'!$D$9,IF(M287=-9,-999,IF(M287=98,-999,IF(M287=99,-999,IF(M287="",-999,0)))))</f>
        <v>-999</v>
      </c>
      <c r="AK287" s="82">
        <f>IF(H287=1, 'adjustment factor'!$D$10, IF(H287=-9,-999,IF(H287="",-999,0)))</f>
        <v>-999</v>
      </c>
      <c r="AL287" s="82">
        <f>IF(G287=1, 'adjustment factor'!$D$11, IF(G287=-9,-999,IF(G287="",-999,0)))</f>
        <v>-999</v>
      </c>
      <c r="AM287" s="82">
        <f>IF(I287=1, 'adjustment factor'!$D$12, IF(I287=-9,-999,IF(I287="",-999,0)))</f>
        <v>-999</v>
      </c>
      <c r="AN287" s="82">
        <f>IF(J287=1, 'adjustment factor'!$D$13, IF(J287=-9,-999,IF(J287="",-999,0)))</f>
        <v>-999</v>
      </c>
      <c r="AO287" s="82" t="str">
        <f t="shared" si="48"/>
        <v>-999</v>
      </c>
      <c r="AP287" s="82" t="str">
        <f t="shared" si="49"/>
        <v>MISSING</v>
      </c>
    </row>
    <row r="288" spans="2:42" s="3" customFormat="1">
      <c r="B288" s="170"/>
      <c r="C288" s="35">
        <v>284</v>
      </c>
      <c r="D288" s="161"/>
      <c r="E288" s="161"/>
      <c r="F288" s="161"/>
      <c r="G288" s="161"/>
      <c r="H288" s="161"/>
      <c r="I288" s="161"/>
      <c r="J288" s="161"/>
      <c r="K288" s="161"/>
      <c r="L288" s="161"/>
      <c r="M288" s="161"/>
      <c r="N288" s="171"/>
      <c r="O288" s="171"/>
      <c r="P288" s="171"/>
      <c r="Q288" s="171"/>
      <c r="R288" s="171"/>
      <c r="S288" s="171"/>
      <c r="T288" s="159" t="str">
        <f t="shared" si="40"/>
        <v>MISSING</v>
      </c>
      <c r="U288" s="159" t="str">
        <f t="shared" si="41"/>
        <v>MISSING</v>
      </c>
      <c r="X288" s="56">
        <f t="shared" si="42"/>
        <v>-99</v>
      </c>
      <c r="Y288" s="56">
        <f t="shared" si="43"/>
        <v>-99</v>
      </c>
      <c r="Z288" s="56">
        <f t="shared" si="44"/>
        <v>-99</v>
      </c>
      <c r="AA288" s="56">
        <f t="shared" si="45"/>
        <v>-99</v>
      </c>
      <c r="AB288" s="56">
        <f t="shared" si="46"/>
        <v>-99</v>
      </c>
      <c r="AC288" s="56">
        <f t="shared" si="47"/>
        <v>-99</v>
      </c>
      <c r="AE288" s="82">
        <f>IF(D288=1, 'adjustment factor'!$D$4, IF(D288=-9,-999,IF(D288="",-999,0)))</f>
        <v>-999</v>
      </c>
      <c r="AF288" s="82">
        <f>IF(F288=1, 'adjustment factor'!$D$5, IF(F288=-9,-999,IF(F288="",-999,0)))</f>
        <v>-999</v>
      </c>
      <c r="AG288" s="82">
        <f>IF(E288=1, 'adjustment factor'!$D$6, IF(E288=-9,-999,IF(E288="",-999,0)))</f>
        <v>-999</v>
      </c>
      <c r="AH288" s="82">
        <f>IF(K288&gt;=45,'adjustment factor'!$D$7,IF(K288=-9,-1200,IF(K288="",-1200,0)))</f>
        <v>-1200</v>
      </c>
      <c r="AI288" s="82">
        <f>IF(L288=1, 'adjustment factor'!$D$8, IF(L288=-9,-999,IF(L288="",-999,0)))</f>
        <v>-999</v>
      </c>
      <c r="AJ288" s="82">
        <f>IF(AND(M288&gt;=1,M288&lt;=4),'adjustment factor'!$D$9,IF(M288=-9,-999,IF(M288=98,-999,IF(M288=99,-999,IF(M288="",-999,0)))))</f>
        <v>-999</v>
      </c>
      <c r="AK288" s="82">
        <f>IF(H288=1, 'adjustment factor'!$D$10, IF(H288=-9,-999,IF(H288="",-999,0)))</f>
        <v>-999</v>
      </c>
      <c r="AL288" s="82">
        <f>IF(G288=1, 'adjustment factor'!$D$11, IF(G288=-9,-999,IF(G288="",-999,0)))</f>
        <v>-999</v>
      </c>
      <c r="AM288" s="82">
        <f>IF(I288=1, 'adjustment factor'!$D$12, IF(I288=-9,-999,IF(I288="",-999,0)))</f>
        <v>-999</v>
      </c>
      <c r="AN288" s="82">
        <f>IF(J288=1, 'adjustment factor'!$D$13, IF(J288=-9,-999,IF(J288="",-999,0)))</f>
        <v>-999</v>
      </c>
      <c r="AO288" s="82" t="str">
        <f t="shared" si="48"/>
        <v>-999</v>
      </c>
      <c r="AP288" s="82" t="str">
        <f t="shared" si="49"/>
        <v>MISSING</v>
      </c>
    </row>
    <row r="289" spans="2:42" s="3" customFormat="1">
      <c r="B289" s="170"/>
      <c r="C289" s="35">
        <v>285</v>
      </c>
      <c r="D289" s="161"/>
      <c r="E289" s="161"/>
      <c r="F289" s="161"/>
      <c r="G289" s="161"/>
      <c r="H289" s="161"/>
      <c r="I289" s="161"/>
      <c r="J289" s="161"/>
      <c r="K289" s="161"/>
      <c r="L289" s="161"/>
      <c r="M289" s="161"/>
      <c r="N289" s="171"/>
      <c r="O289" s="171"/>
      <c r="P289" s="171"/>
      <c r="Q289" s="171"/>
      <c r="R289" s="171"/>
      <c r="S289" s="171"/>
      <c r="T289" s="159" t="str">
        <f t="shared" si="40"/>
        <v>MISSING</v>
      </c>
      <c r="U289" s="159" t="str">
        <f t="shared" si="41"/>
        <v>MISSING</v>
      </c>
      <c r="X289" s="56">
        <f t="shared" si="42"/>
        <v>-99</v>
      </c>
      <c r="Y289" s="56">
        <f t="shared" si="43"/>
        <v>-99</v>
      </c>
      <c r="Z289" s="56">
        <f t="shared" si="44"/>
        <v>-99</v>
      </c>
      <c r="AA289" s="56">
        <f t="shared" si="45"/>
        <v>-99</v>
      </c>
      <c r="AB289" s="56">
        <f t="shared" si="46"/>
        <v>-99</v>
      </c>
      <c r="AC289" s="56">
        <f t="shared" si="47"/>
        <v>-99</v>
      </c>
      <c r="AE289" s="82">
        <f>IF(D289=1, 'adjustment factor'!$D$4, IF(D289=-9,-999,IF(D289="",-999,0)))</f>
        <v>-999</v>
      </c>
      <c r="AF289" s="82">
        <f>IF(F289=1, 'adjustment factor'!$D$5, IF(F289=-9,-999,IF(F289="",-999,0)))</f>
        <v>-999</v>
      </c>
      <c r="AG289" s="82">
        <f>IF(E289=1, 'adjustment factor'!$D$6, IF(E289=-9,-999,IF(E289="",-999,0)))</f>
        <v>-999</v>
      </c>
      <c r="AH289" s="82">
        <f>IF(K289&gt;=45,'adjustment factor'!$D$7,IF(K289=-9,-1200,IF(K289="",-1200,0)))</f>
        <v>-1200</v>
      </c>
      <c r="AI289" s="82">
        <f>IF(L289=1, 'adjustment factor'!$D$8, IF(L289=-9,-999,IF(L289="",-999,0)))</f>
        <v>-999</v>
      </c>
      <c r="AJ289" s="82">
        <f>IF(AND(M289&gt;=1,M289&lt;=4),'adjustment factor'!$D$9,IF(M289=-9,-999,IF(M289=98,-999,IF(M289=99,-999,IF(M289="",-999,0)))))</f>
        <v>-999</v>
      </c>
      <c r="AK289" s="82">
        <f>IF(H289=1, 'adjustment factor'!$D$10, IF(H289=-9,-999,IF(H289="",-999,0)))</f>
        <v>-999</v>
      </c>
      <c r="AL289" s="82">
        <f>IF(G289=1, 'adjustment factor'!$D$11, IF(G289=-9,-999,IF(G289="",-999,0)))</f>
        <v>-999</v>
      </c>
      <c r="AM289" s="82">
        <f>IF(I289=1, 'adjustment factor'!$D$12, IF(I289=-9,-999,IF(I289="",-999,0)))</f>
        <v>-999</v>
      </c>
      <c r="AN289" s="82">
        <f>IF(J289=1, 'adjustment factor'!$D$13, IF(J289=-9,-999,IF(J289="",-999,0)))</f>
        <v>-999</v>
      </c>
      <c r="AO289" s="82" t="str">
        <f t="shared" si="48"/>
        <v>-999</v>
      </c>
      <c r="AP289" s="82" t="str">
        <f t="shared" si="49"/>
        <v>MISSING</v>
      </c>
    </row>
    <row r="290" spans="2:42" s="3" customFormat="1">
      <c r="B290" s="170"/>
      <c r="C290" s="35">
        <v>286</v>
      </c>
      <c r="D290" s="161"/>
      <c r="E290" s="161"/>
      <c r="F290" s="161"/>
      <c r="G290" s="161"/>
      <c r="H290" s="161"/>
      <c r="I290" s="161"/>
      <c r="J290" s="161"/>
      <c r="K290" s="161"/>
      <c r="L290" s="161"/>
      <c r="M290" s="161"/>
      <c r="N290" s="171"/>
      <c r="O290" s="171"/>
      <c r="P290" s="171"/>
      <c r="Q290" s="171"/>
      <c r="R290" s="171"/>
      <c r="S290" s="171"/>
      <c r="T290" s="159" t="str">
        <f t="shared" si="40"/>
        <v>MISSING</v>
      </c>
      <c r="U290" s="159" t="str">
        <f t="shared" si="41"/>
        <v>MISSING</v>
      </c>
      <c r="X290" s="56">
        <f t="shared" si="42"/>
        <v>-99</v>
      </c>
      <c r="Y290" s="56">
        <f t="shared" si="43"/>
        <v>-99</v>
      </c>
      <c r="Z290" s="56">
        <f t="shared" si="44"/>
        <v>-99</v>
      </c>
      <c r="AA290" s="56">
        <f t="shared" si="45"/>
        <v>-99</v>
      </c>
      <c r="AB290" s="56">
        <f t="shared" si="46"/>
        <v>-99</v>
      </c>
      <c r="AC290" s="56">
        <f t="shared" si="47"/>
        <v>-99</v>
      </c>
      <c r="AE290" s="82">
        <f>IF(D290=1, 'adjustment factor'!$D$4, IF(D290=-9,-999,IF(D290="",-999,0)))</f>
        <v>-999</v>
      </c>
      <c r="AF290" s="82">
        <f>IF(F290=1, 'adjustment factor'!$D$5, IF(F290=-9,-999,IF(F290="",-999,0)))</f>
        <v>-999</v>
      </c>
      <c r="AG290" s="82">
        <f>IF(E290=1, 'adjustment factor'!$D$6, IF(E290=-9,-999,IF(E290="",-999,0)))</f>
        <v>-999</v>
      </c>
      <c r="AH290" s="82">
        <f>IF(K290&gt;=45,'adjustment factor'!$D$7,IF(K290=-9,-1200,IF(K290="",-1200,0)))</f>
        <v>-1200</v>
      </c>
      <c r="AI290" s="82">
        <f>IF(L290=1, 'adjustment factor'!$D$8, IF(L290=-9,-999,IF(L290="",-999,0)))</f>
        <v>-999</v>
      </c>
      <c r="AJ290" s="82">
        <f>IF(AND(M290&gt;=1,M290&lt;=4),'adjustment factor'!$D$9,IF(M290=-9,-999,IF(M290=98,-999,IF(M290=99,-999,IF(M290="",-999,0)))))</f>
        <v>-999</v>
      </c>
      <c r="AK290" s="82">
        <f>IF(H290=1, 'adjustment factor'!$D$10, IF(H290=-9,-999,IF(H290="",-999,0)))</f>
        <v>-999</v>
      </c>
      <c r="AL290" s="82">
        <f>IF(G290=1, 'adjustment factor'!$D$11, IF(G290=-9,-999,IF(G290="",-999,0)))</f>
        <v>-999</v>
      </c>
      <c r="AM290" s="82">
        <f>IF(I290=1, 'adjustment factor'!$D$12, IF(I290=-9,-999,IF(I290="",-999,0)))</f>
        <v>-999</v>
      </c>
      <c r="AN290" s="82">
        <f>IF(J290=1, 'adjustment factor'!$D$13, IF(J290=-9,-999,IF(J290="",-999,0)))</f>
        <v>-999</v>
      </c>
      <c r="AO290" s="82" t="str">
        <f t="shared" si="48"/>
        <v>-999</v>
      </c>
      <c r="AP290" s="82" t="str">
        <f t="shared" si="49"/>
        <v>MISSING</v>
      </c>
    </row>
    <row r="291" spans="2:42" s="3" customFormat="1">
      <c r="B291" s="170"/>
      <c r="C291" s="35">
        <v>287</v>
      </c>
      <c r="D291" s="161"/>
      <c r="E291" s="161"/>
      <c r="F291" s="161"/>
      <c r="G291" s="161"/>
      <c r="H291" s="161"/>
      <c r="I291" s="161"/>
      <c r="J291" s="161"/>
      <c r="K291" s="161"/>
      <c r="L291" s="161"/>
      <c r="M291" s="161"/>
      <c r="N291" s="171"/>
      <c r="O291" s="171"/>
      <c r="P291" s="171"/>
      <c r="Q291" s="171"/>
      <c r="R291" s="171"/>
      <c r="S291" s="171"/>
      <c r="T291" s="159" t="str">
        <f t="shared" si="40"/>
        <v>MISSING</v>
      </c>
      <c r="U291" s="159" t="str">
        <f t="shared" si="41"/>
        <v>MISSING</v>
      </c>
      <c r="X291" s="56">
        <f t="shared" si="42"/>
        <v>-99</v>
      </c>
      <c r="Y291" s="56">
        <f t="shared" si="43"/>
        <v>-99</v>
      </c>
      <c r="Z291" s="56">
        <f t="shared" si="44"/>
        <v>-99</v>
      </c>
      <c r="AA291" s="56">
        <f t="shared" si="45"/>
        <v>-99</v>
      </c>
      <c r="AB291" s="56">
        <f t="shared" si="46"/>
        <v>-99</v>
      </c>
      <c r="AC291" s="56">
        <f t="shared" si="47"/>
        <v>-99</v>
      </c>
      <c r="AE291" s="82">
        <f>IF(D291=1, 'adjustment factor'!$D$4, IF(D291=-9,-999,IF(D291="",-999,0)))</f>
        <v>-999</v>
      </c>
      <c r="AF291" s="82">
        <f>IF(F291=1, 'adjustment factor'!$D$5, IF(F291=-9,-999,IF(F291="",-999,0)))</f>
        <v>-999</v>
      </c>
      <c r="AG291" s="82">
        <f>IF(E291=1, 'adjustment factor'!$D$6, IF(E291=-9,-999,IF(E291="",-999,0)))</f>
        <v>-999</v>
      </c>
      <c r="AH291" s="82">
        <f>IF(K291&gt;=45,'adjustment factor'!$D$7,IF(K291=-9,-1200,IF(K291="",-1200,0)))</f>
        <v>-1200</v>
      </c>
      <c r="AI291" s="82">
        <f>IF(L291=1, 'adjustment factor'!$D$8, IF(L291=-9,-999,IF(L291="",-999,0)))</f>
        <v>-999</v>
      </c>
      <c r="AJ291" s="82">
        <f>IF(AND(M291&gt;=1,M291&lt;=4),'adjustment factor'!$D$9,IF(M291=-9,-999,IF(M291=98,-999,IF(M291=99,-999,IF(M291="",-999,0)))))</f>
        <v>-999</v>
      </c>
      <c r="AK291" s="82">
        <f>IF(H291=1, 'adjustment factor'!$D$10, IF(H291=-9,-999,IF(H291="",-999,0)))</f>
        <v>-999</v>
      </c>
      <c r="AL291" s="82">
        <f>IF(G291=1, 'adjustment factor'!$D$11, IF(G291=-9,-999,IF(G291="",-999,0)))</f>
        <v>-999</v>
      </c>
      <c r="AM291" s="82">
        <f>IF(I291=1, 'adjustment factor'!$D$12, IF(I291=-9,-999,IF(I291="",-999,0)))</f>
        <v>-999</v>
      </c>
      <c r="AN291" s="82">
        <f>IF(J291=1, 'adjustment factor'!$D$13, IF(J291=-9,-999,IF(J291="",-999,0)))</f>
        <v>-999</v>
      </c>
      <c r="AO291" s="82" t="str">
        <f t="shared" si="48"/>
        <v>-999</v>
      </c>
      <c r="AP291" s="82" t="str">
        <f t="shared" si="49"/>
        <v>MISSING</v>
      </c>
    </row>
    <row r="292" spans="2:42" s="3" customFormat="1">
      <c r="B292" s="170"/>
      <c r="C292" s="35">
        <v>288</v>
      </c>
      <c r="D292" s="161"/>
      <c r="E292" s="161"/>
      <c r="F292" s="161"/>
      <c r="G292" s="161"/>
      <c r="H292" s="161"/>
      <c r="I292" s="161"/>
      <c r="J292" s="161"/>
      <c r="K292" s="161"/>
      <c r="L292" s="161"/>
      <c r="M292" s="161"/>
      <c r="N292" s="171"/>
      <c r="O292" s="171"/>
      <c r="P292" s="171"/>
      <c r="Q292" s="171"/>
      <c r="R292" s="171"/>
      <c r="S292" s="171"/>
      <c r="T292" s="159" t="str">
        <f t="shared" si="40"/>
        <v>MISSING</v>
      </c>
      <c r="U292" s="159" t="str">
        <f t="shared" si="41"/>
        <v>MISSING</v>
      </c>
      <c r="X292" s="56">
        <f t="shared" si="42"/>
        <v>-99</v>
      </c>
      <c r="Y292" s="56">
        <f t="shared" si="43"/>
        <v>-99</v>
      </c>
      <c r="Z292" s="56">
        <f t="shared" si="44"/>
        <v>-99</v>
      </c>
      <c r="AA292" s="56">
        <f t="shared" si="45"/>
        <v>-99</v>
      </c>
      <c r="AB292" s="56">
        <f t="shared" si="46"/>
        <v>-99</v>
      </c>
      <c r="AC292" s="56">
        <f t="shared" si="47"/>
        <v>-99</v>
      </c>
      <c r="AE292" s="82">
        <f>IF(D292=1, 'adjustment factor'!$D$4, IF(D292=-9,-999,IF(D292="",-999,0)))</f>
        <v>-999</v>
      </c>
      <c r="AF292" s="82">
        <f>IF(F292=1, 'adjustment factor'!$D$5, IF(F292=-9,-999,IF(F292="",-999,0)))</f>
        <v>-999</v>
      </c>
      <c r="AG292" s="82">
        <f>IF(E292=1, 'adjustment factor'!$D$6, IF(E292=-9,-999,IF(E292="",-999,0)))</f>
        <v>-999</v>
      </c>
      <c r="AH292" s="82">
        <f>IF(K292&gt;=45,'adjustment factor'!$D$7,IF(K292=-9,-1200,IF(K292="",-1200,0)))</f>
        <v>-1200</v>
      </c>
      <c r="AI292" s="82">
        <f>IF(L292=1, 'adjustment factor'!$D$8, IF(L292=-9,-999,IF(L292="",-999,0)))</f>
        <v>-999</v>
      </c>
      <c r="AJ292" s="82">
        <f>IF(AND(M292&gt;=1,M292&lt;=4),'adjustment factor'!$D$9,IF(M292=-9,-999,IF(M292=98,-999,IF(M292=99,-999,IF(M292="",-999,0)))))</f>
        <v>-999</v>
      </c>
      <c r="AK292" s="82">
        <f>IF(H292=1, 'adjustment factor'!$D$10, IF(H292=-9,-999,IF(H292="",-999,0)))</f>
        <v>-999</v>
      </c>
      <c r="AL292" s="82">
        <f>IF(G292=1, 'adjustment factor'!$D$11, IF(G292=-9,-999,IF(G292="",-999,0)))</f>
        <v>-999</v>
      </c>
      <c r="AM292" s="82">
        <f>IF(I292=1, 'adjustment factor'!$D$12, IF(I292=-9,-999,IF(I292="",-999,0)))</f>
        <v>-999</v>
      </c>
      <c r="AN292" s="82">
        <f>IF(J292=1, 'adjustment factor'!$D$13, IF(J292=-9,-999,IF(J292="",-999,0)))</f>
        <v>-999</v>
      </c>
      <c r="AO292" s="82" t="str">
        <f t="shared" si="48"/>
        <v>-999</v>
      </c>
      <c r="AP292" s="82" t="str">
        <f t="shared" si="49"/>
        <v>MISSING</v>
      </c>
    </row>
    <row r="293" spans="2:42" s="3" customFormat="1">
      <c r="B293" s="170"/>
      <c r="C293" s="35">
        <v>289</v>
      </c>
      <c r="D293" s="161"/>
      <c r="E293" s="161"/>
      <c r="F293" s="161"/>
      <c r="G293" s="161"/>
      <c r="H293" s="161"/>
      <c r="I293" s="161"/>
      <c r="J293" s="161"/>
      <c r="K293" s="161"/>
      <c r="L293" s="161"/>
      <c r="M293" s="161"/>
      <c r="N293" s="171"/>
      <c r="O293" s="171"/>
      <c r="P293" s="171"/>
      <c r="Q293" s="171"/>
      <c r="R293" s="171"/>
      <c r="S293" s="171"/>
      <c r="T293" s="159" t="str">
        <f t="shared" si="40"/>
        <v>MISSING</v>
      </c>
      <c r="U293" s="159" t="str">
        <f t="shared" si="41"/>
        <v>MISSING</v>
      </c>
      <c r="X293" s="56">
        <f t="shared" si="42"/>
        <v>-99</v>
      </c>
      <c r="Y293" s="56">
        <f t="shared" si="43"/>
        <v>-99</v>
      </c>
      <c r="Z293" s="56">
        <f t="shared" si="44"/>
        <v>-99</v>
      </c>
      <c r="AA293" s="56">
        <f t="shared" si="45"/>
        <v>-99</v>
      </c>
      <c r="AB293" s="56">
        <f t="shared" si="46"/>
        <v>-99</v>
      </c>
      <c r="AC293" s="56">
        <f t="shared" si="47"/>
        <v>-99</v>
      </c>
      <c r="AE293" s="82">
        <f>IF(D293=1, 'adjustment factor'!$D$4, IF(D293=-9,-999,IF(D293="",-999,0)))</f>
        <v>-999</v>
      </c>
      <c r="AF293" s="82">
        <f>IF(F293=1, 'adjustment factor'!$D$5, IF(F293=-9,-999,IF(F293="",-999,0)))</f>
        <v>-999</v>
      </c>
      <c r="AG293" s="82">
        <f>IF(E293=1, 'adjustment factor'!$D$6, IF(E293=-9,-999,IF(E293="",-999,0)))</f>
        <v>-999</v>
      </c>
      <c r="AH293" s="82">
        <f>IF(K293&gt;=45,'adjustment factor'!$D$7,IF(K293=-9,-1200,IF(K293="",-1200,0)))</f>
        <v>-1200</v>
      </c>
      <c r="AI293" s="82">
        <f>IF(L293=1, 'adjustment factor'!$D$8, IF(L293=-9,-999,IF(L293="",-999,0)))</f>
        <v>-999</v>
      </c>
      <c r="AJ293" s="82">
        <f>IF(AND(M293&gt;=1,M293&lt;=4),'adjustment factor'!$D$9,IF(M293=-9,-999,IF(M293=98,-999,IF(M293=99,-999,IF(M293="",-999,0)))))</f>
        <v>-999</v>
      </c>
      <c r="AK293" s="82">
        <f>IF(H293=1, 'adjustment factor'!$D$10, IF(H293=-9,-999,IF(H293="",-999,0)))</f>
        <v>-999</v>
      </c>
      <c r="AL293" s="82">
        <f>IF(G293=1, 'adjustment factor'!$D$11, IF(G293=-9,-999,IF(G293="",-999,0)))</f>
        <v>-999</v>
      </c>
      <c r="AM293" s="82">
        <f>IF(I293=1, 'adjustment factor'!$D$12, IF(I293=-9,-999,IF(I293="",-999,0)))</f>
        <v>-999</v>
      </c>
      <c r="AN293" s="82">
        <f>IF(J293=1, 'adjustment factor'!$D$13, IF(J293=-9,-999,IF(J293="",-999,0)))</f>
        <v>-999</v>
      </c>
      <c r="AO293" s="82" t="str">
        <f t="shared" si="48"/>
        <v>-999</v>
      </c>
      <c r="AP293" s="82" t="str">
        <f t="shared" si="49"/>
        <v>MISSING</v>
      </c>
    </row>
    <row r="294" spans="2:42" s="3" customFormat="1">
      <c r="B294" s="170"/>
      <c r="C294" s="35">
        <v>290</v>
      </c>
      <c r="D294" s="161"/>
      <c r="E294" s="161"/>
      <c r="F294" s="161"/>
      <c r="G294" s="161"/>
      <c r="H294" s="161"/>
      <c r="I294" s="161"/>
      <c r="J294" s="161"/>
      <c r="K294" s="161"/>
      <c r="L294" s="161"/>
      <c r="M294" s="161"/>
      <c r="N294" s="171"/>
      <c r="O294" s="171"/>
      <c r="P294" s="171"/>
      <c r="Q294" s="171"/>
      <c r="R294" s="171"/>
      <c r="S294" s="171"/>
      <c r="T294" s="159" t="str">
        <f t="shared" si="40"/>
        <v>MISSING</v>
      </c>
      <c r="U294" s="159" t="str">
        <f t="shared" si="41"/>
        <v>MISSING</v>
      </c>
      <c r="X294" s="56">
        <f t="shared" si="42"/>
        <v>-99</v>
      </c>
      <c r="Y294" s="56">
        <f t="shared" si="43"/>
        <v>-99</v>
      </c>
      <c r="Z294" s="56">
        <f t="shared" si="44"/>
        <v>-99</v>
      </c>
      <c r="AA294" s="56">
        <f t="shared" si="45"/>
        <v>-99</v>
      </c>
      <c r="AB294" s="56">
        <f t="shared" si="46"/>
        <v>-99</v>
      </c>
      <c r="AC294" s="56">
        <f t="shared" si="47"/>
        <v>-99</v>
      </c>
      <c r="AE294" s="82">
        <f>IF(D294=1, 'adjustment factor'!$D$4, IF(D294=-9,-999,IF(D294="",-999,0)))</f>
        <v>-999</v>
      </c>
      <c r="AF294" s="82">
        <f>IF(F294=1, 'adjustment factor'!$D$5, IF(F294=-9,-999,IF(F294="",-999,0)))</f>
        <v>-999</v>
      </c>
      <c r="AG294" s="82">
        <f>IF(E294=1, 'adjustment factor'!$D$6, IF(E294=-9,-999,IF(E294="",-999,0)))</f>
        <v>-999</v>
      </c>
      <c r="AH294" s="82">
        <f>IF(K294&gt;=45,'adjustment factor'!$D$7,IF(K294=-9,-1200,IF(K294="",-1200,0)))</f>
        <v>-1200</v>
      </c>
      <c r="AI294" s="82">
        <f>IF(L294=1, 'adjustment factor'!$D$8, IF(L294=-9,-999,IF(L294="",-999,0)))</f>
        <v>-999</v>
      </c>
      <c r="AJ294" s="82">
        <f>IF(AND(M294&gt;=1,M294&lt;=4),'adjustment factor'!$D$9,IF(M294=-9,-999,IF(M294=98,-999,IF(M294=99,-999,IF(M294="",-999,0)))))</f>
        <v>-999</v>
      </c>
      <c r="AK294" s="82">
        <f>IF(H294=1, 'adjustment factor'!$D$10, IF(H294=-9,-999,IF(H294="",-999,0)))</f>
        <v>-999</v>
      </c>
      <c r="AL294" s="82">
        <f>IF(G294=1, 'adjustment factor'!$D$11, IF(G294=-9,-999,IF(G294="",-999,0)))</f>
        <v>-999</v>
      </c>
      <c r="AM294" s="82">
        <f>IF(I294=1, 'adjustment factor'!$D$12, IF(I294=-9,-999,IF(I294="",-999,0)))</f>
        <v>-999</v>
      </c>
      <c r="AN294" s="82">
        <f>IF(J294=1, 'adjustment factor'!$D$13, IF(J294=-9,-999,IF(J294="",-999,0)))</f>
        <v>-999</v>
      </c>
      <c r="AO294" s="82" t="str">
        <f t="shared" si="48"/>
        <v>-999</v>
      </c>
      <c r="AP294" s="82" t="str">
        <f t="shared" si="49"/>
        <v>MISSING</v>
      </c>
    </row>
    <row r="295" spans="2:42" s="3" customFormat="1">
      <c r="B295" s="170"/>
      <c r="C295" s="35">
        <v>291</v>
      </c>
      <c r="D295" s="161"/>
      <c r="E295" s="161"/>
      <c r="F295" s="161"/>
      <c r="G295" s="161"/>
      <c r="H295" s="161"/>
      <c r="I295" s="161"/>
      <c r="J295" s="161"/>
      <c r="K295" s="161"/>
      <c r="L295" s="161"/>
      <c r="M295" s="161"/>
      <c r="N295" s="171"/>
      <c r="O295" s="171"/>
      <c r="P295" s="171"/>
      <c r="Q295" s="171"/>
      <c r="R295" s="171"/>
      <c r="S295" s="171"/>
      <c r="T295" s="159" t="str">
        <f t="shared" si="40"/>
        <v>MISSING</v>
      </c>
      <c r="U295" s="159" t="str">
        <f t="shared" si="41"/>
        <v>MISSING</v>
      </c>
      <c r="X295" s="56">
        <f t="shared" si="42"/>
        <v>-99</v>
      </c>
      <c r="Y295" s="56">
        <f t="shared" si="43"/>
        <v>-99</v>
      </c>
      <c r="Z295" s="56">
        <f t="shared" si="44"/>
        <v>-99</v>
      </c>
      <c r="AA295" s="56">
        <f t="shared" si="45"/>
        <v>-99</v>
      </c>
      <c r="AB295" s="56">
        <f t="shared" si="46"/>
        <v>-99</v>
      </c>
      <c r="AC295" s="56">
        <f t="shared" si="47"/>
        <v>-99</v>
      </c>
      <c r="AE295" s="82">
        <f>IF(D295=1, 'adjustment factor'!$D$4, IF(D295=-9,-999,IF(D295="",-999,0)))</f>
        <v>-999</v>
      </c>
      <c r="AF295" s="82">
        <f>IF(F295=1, 'adjustment factor'!$D$5, IF(F295=-9,-999,IF(F295="",-999,0)))</f>
        <v>-999</v>
      </c>
      <c r="AG295" s="82">
        <f>IF(E295=1, 'adjustment factor'!$D$6, IF(E295=-9,-999,IF(E295="",-999,0)))</f>
        <v>-999</v>
      </c>
      <c r="AH295" s="82">
        <f>IF(K295&gt;=45,'adjustment factor'!$D$7,IF(K295=-9,-1200,IF(K295="",-1200,0)))</f>
        <v>-1200</v>
      </c>
      <c r="AI295" s="82">
        <f>IF(L295=1, 'adjustment factor'!$D$8, IF(L295=-9,-999,IF(L295="",-999,0)))</f>
        <v>-999</v>
      </c>
      <c r="AJ295" s="82">
        <f>IF(AND(M295&gt;=1,M295&lt;=4),'adjustment factor'!$D$9,IF(M295=-9,-999,IF(M295=98,-999,IF(M295=99,-999,IF(M295="",-999,0)))))</f>
        <v>-999</v>
      </c>
      <c r="AK295" s="82">
        <f>IF(H295=1, 'adjustment factor'!$D$10, IF(H295=-9,-999,IF(H295="",-999,0)))</f>
        <v>-999</v>
      </c>
      <c r="AL295" s="82">
        <f>IF(G295=1, 'adjustment factor'!$D$11, IF(G295=-9,-999,IF(G295="",-999,0)))</f>
        <v>-999</v>
      </c>
      <c r="AM295" s="82">
        <f>IF(I295=1, 'adjustment factor'!$D$12, IF(I295=-9,-999,IF(I295="",-999,0)))</f>
        <v>-999</v>
      </c>
      <c r="AN295" s="82">
        <f>IF(J295=1, 'adjustment factor'!$D$13, IF(J295=-9,-999,IF(J295="",-999,0)))</f>
        <v>-999</v>
      </c>
      <c r="AO295" s="82" t="str">
        <f t="shared" si="48"/>
        <v>-999</v>
      </c>
      <c r="AP295" s="82" t="str">
        <f t="shared" si="49"/>
        <v>MISSING</v>
      </c>
    </row>
    <row r="296" spans="2:42" s="3" customFormat="1">
      <c r="B296" s="170"/>
      <c r="C296" s="35">
        <v>292</v>
      </c>
      <c r="D296" s="161"/>
      <c r="E296" s="161"/>
      <c r="F296" s="161"/>
      <c r="G296" s="161"/>
      <c r="H296" s="161"/>
      <c r="I296" s="161"/>
      <c r="J296" s="161"/>
      <c r="K296" s="161"/>
      <c r="L296" s="161"/>
      <c r="M296" s="161"/>
      <c r="N296" s="171"/>
      <c r="O296" s="171"/>
      <c r="P296" s="171"/>
      <c r="Q296" s="171"/>
      <c r="R296" s="171"/>
      <c r="S296" s="171"/>
      <c r="T296" s="159" t="str">
        <f t="shared" si="40"/>
        <v>MISSING</v>
      </c>
      <c r="U296" s="159" t="str">
        <f t="shared" si="41"/>
        <v>MISSING</v>
      </c>
      <c r="X296" s="56">
        <f t="shared" si="42"/>
        <v>-99</v>
      </c>
      <c r="Y296" s="56">
        <f t="shared" si="43"/>
        <v>-99</v>
      </c>
      <c r="Z296" s="56">
        <f t="shared" si="44"/>
        <v>-99</v>
      </c>
      <c r="AA296" s="56">
        <f t="shared" si="45"/>
        <v>-99</v>
      </c>
      <c r="AB296" s="56">
        <f t="shared" si="46"/>
        <v>-99</v>
      </c>
      <c r="AC296" s="56">
        <f t="shared" si="47"/>
        <v>-99</v>
      </c>
      <c r="AE296" s="82">
        <f>IF(D296=1, 'adjustment factor'!$D$4, IF(D296=-9,-999,IF(D296="",-999,0)))</f>
        <v>-999</v>
      </c>
      <c r="AF296" s="82">
        <f>IF(F296=1, 'adjustment factor'!$D$5, IF(F296=-9,-999,IF(F296="",-999,0)))</f>
        <v>-999</v>
      </c>
      <c r="AG296" s="82">
        <f>IF(E296=1, 'adjustment factor'!$D$6, IF(E296=-9,-999,IF(E296="",-999,0)))</f>
        <v>-999</v>
      </c>
      <c r="AH296" s="82">
        <f>IF(K296&gt;=45,'adjustment factor'!$D$7,IF(K296=-9,-1200,IF(K296="",-1200,0)))</f>
        <v>-1200</v>
      </c>
      <c r="AI296" s="82">
        <f>IF(L296=1, 'adjustment factor'!$D$8, IF(L296=-9,-999,IF(L296="",-999,0)))</f>
        <v>-999</v>
      </c>
      <c r="AJ296" s="82">
        <f>IF(AND(M296&gt;=1,M296&lt;=4),'adjustment factor'!$D$9,IF(M296=-9,-999,IF(M296=98,-999,IF(M296=99,-999,IF(M296="",-999,0)))))</f>
        <v>-999</v>
      </c>
      <c r="AK296" s="82">
        <f>IF(H296=1, 'adjustment factor'!$D$10, IF(H296=-9,-999,IF(H296="",-999,0)))</f>
        <v>-999</v>
      </c>
      <c r="AL296" s="82">
        <f>IF(G296=1, 'adjustment factor'!$D$11, IF(G296=-9,-999,IF(G296="",-999,0)))</f>
        <v>-999</v>
      </c>
      <c r="AM296" s="82">
        <f>IF(I296=1, 'adjustment factor'!$D$12, IF(I296=-9,-999,IF(I296="",-999,0)))</f>
        <v>-999</v>
      </c>
      <c r="AN296" s="82">
        <f>IF(J296=1, 'adjustment factor'!$D$13, IF(J296=-9,-999,IF(J296="",-999,0)))</f>
        <v>-999</v>
      </c>
      <c r="AO296" s="82" t="str">
        <f t="shared" si="48"/>
        <v>-999</v>
      </c>
      <c r="AP296" s="82" t="str">
        <f t="shared" si="49"/>
        <v>MISSING</v>
      </c>
    </row>
    <row r="297" spans="2:42" s="3" customFormat="1">
      <c r="B297" s="170"/>
      <c r="C297" s="35">
        <v>293</v>
      </c>
      <c r="D297" s="161"/>
      <c r="E297" s="161"/>
      <c r="F297" s="161"/>
      <c r="G297" s="161"/>
      <c r="H297" s="161"/>
      <c r="I297" s="161"/>
      <c r="J297" s="161"/>
      <c r="K297" s="161"/>
      <c r="L297" s="161"/>
      <c r="M297" s="161"/>
      <c r="N297" s="171"/>
      <c r="O297" s="171"/>
      <c r="P297" s="171"/>
      <c r="Q297" s="171"/>
      <c r="R297" s="171"/>
      <c r="S297" s="171"/>
      <c r="T297" s="159" t="str">
        <f t="shared" si="40"/>
        <v>MISSING</v>
      </c>
      <c r="U297" s="159" t="str">
        <f t="shared" si="41"/>
        <v>MISSING</v>
      </c>
      <c r="X297" s="56">
        <f t="shared" si="42"/>
        <v>-99</v>
      </c>
      <c r="Y297" s="56">
        <f t="shared" si="43"/>
        <v>-99</v>
      </c>
      <c r="Z297" s="56">
        <f t="shared" si="44"/>
        <v>-99</v>
      </c>
      <c r="AA297" s="56">
        <f t="shared" si="45"/>
        <v>-99</v>
      </c>
      <c r="AB297" s="56">
        <f t="shared" si="46"/>
        <v>-99</v>
      </c>
      <c r="AC297" s="56">
        <f t="shared" si="47"/>
        <v>-99</v>
      </c>
      <c r="AE297" s="82">
        <f>IF(D297=1, 'adjustment factor'!$D$4, IF(D297=-9,-999,IF(D297="",-999,0)))</f>
        <v>-999</v>
      </c>
      <c r="AF297" s="82">
        <f>IF(F297=1, 'adjustment factor'!$D$5, IF(F297=-9,-999,IF(F297="",-999,0)))</f>
        <v>-999</v>
      </c>
      <c r="AG297" s="82">
        <f>IF(E297=1, 'adjustment factor'!$D$6, IF(E297=-9,-999,IF(E297="",-999,0)))</f>
        <v>-999</v>
      </c>
      <c r="AH297" s="82">
        <f>IF(K297&gt;=45,'adjustment factor'!$D$7,IF(K297=-9,-1200,IF(K297="",-1200,0)))</f>
        <v>-1200</v>
      </c>
      <c r="AI297" s="82">
        <f>IF(L297=1, 'adjustment factor'!$D$8, IF(L297=-9,-999,IF(L297="",-999,0)))</f>
        <v>-999</v>
      </c>
      <c r="AJ297" s="82">
        <f>IF(AND(M297&gt;=1,M297&lt;=4),'adjustment factor'!$D$9,IF(M297=-9,-999,IF(M297=98,-999,IF(M297=99,-999,IF(M297="",-999,0)))))</f>
        <v>-999</v>
      </c>
      <c r="AK297" s="82">
        <f>IF(H297=1, 'adjustment factor'!$D$10, IF(H297=-9,-999,IF(H297="",-999,0)))</f>
        <v>-999</v>
      </c>
      <c r="AL297" s="82">
        <f>IF(G297=1, 'adjustment factor'!$D$11, IF(G297=-9,-999,IF(G297="",-999,0)))</f>
        <v>-999</v>
      </c>
      <c r="AM297" s="82">
        <f>IF(I297=1, 'adjustment factor'!$D$12, IF(I297=-9,-999,IF(I297="",-999,0)))</f>
        <v>-999</v>
      </c>
      <c r="AN297" s="82">
        <f>IF(J297=1, 'adjustment factor'!$D$13, IF(J297=-9,-999,IF(J297="",-999,0)))</f>
        <v>-999</v>
      </c>
      <c r="AO297" s="82" t="str">
        <f t="shared" si="48"/>
        <v>-999</v>
      </c>
      <c r="AP297" s="82" t="str">
        <f t="shared" si="49"/>
        <v>MISSING</v>
      </c>
    </row>
    <row r="298" spans="2:42" s="3" customFormat="1">
      <c r="B298" s="170"/>
      <c r="C298" s="35">
        <v>294</v>
      </c>
      <c r="D298" s="161"/>
      <c r="E298" s="161"/>
      <c r="F298" s="161"/>
      <c r="G298" s="161"/>
      <c r="H298" s="161"/>
      <c r="I298" s="161"/>
      <c r="J298" s="161"/>
      <c r="K298" s="161"/>
      <c r="L298" s="161"/>
      <c r="M298" s="161"/>
      <c r="N298" s="171"/>
      <c r="O298" s="171"/>
      <c r="P298" s="171"/>
      <c r="Q298" s="171"/>
      <c r="R298" s="171"/>
      <c r="S298" s="171"/>
      <c r="T298" s="159" t="str">
        <f t="shared" si="40"/>
        <v>MISSING</v>
      </c>
      <c r="U298" s="159" t="str">
        <f t="shared" si="41"/>
        <v>MISSING</v>
      </c>
      <c r="X298" s="56">
        <f t="shared" si="42"/>
        <v>-99</v>
      </c>
      <c r="Y298" s="56">
        <f t="shared" si="43"/>
        <v>-99</v>
      </c>
      <c r="Z298" s="56">
        <f t="shared" si="44"/>
        <v>-99</v>
      </c>
      <c r="AA298" s="56">
        <f t="shared" si="45"/>
        <v>-99</v>
      </c>
      <c r="AB298" s="56">
        <f t="shared" si="46"/>
        <v>-99</v>
      </c>
      <c r="AC298" s="56">
        <f t="shared" si="47"/>
        <v>-99</v>
      </c>
      <c r="AE298" s="82">
        <f>IF(D298=1, 'adjustment factor'!$D$4, IF(D298=-9,-999,IF(D298="",-999,0)))</f>
        <v>-999</v>
      </c>
      <c r="AF298" s="82">
        <f>IF(F298=1, 'adjustment factor'!$D$5, IF(F298=-9,-999,IF(F298="",-999,0)))</f>
        <v>-999</v>
      </c>
      <c r="AG298" s="82">
        <f>IF(E298=1, 'adjustment factor'!$D$6, IF(E298=-9,-999,IF(E298="",-999,0)))</f>
        <v>-999</v>
      </c>
      <c r="AH298" s="82">
        <f>IF(K298&gt;=45,'adjustment factor'!$D$7,IF(K298=-9,-1200,IF(K298="",-1200,0)))</f>
        <v>-1200</v>
      </c>
      <c r="AI298" s="82">
        <f>IF(L298=1, 'adjustment factor'!$D$8, IF(L298=-9,-999,IF(L298="",-999,0)))</f>
        <v>-999</v>
      </c>
      <c r="AJ298" s="82">
        <f>IF(AND(M298&gt;=1,M298&lt;=4),'adjustment factor'!$D$9,IF(M298=-9,-999,IF(M298=98,-999,IF(M298=99,-999,IF(M298="",-999,0)))))</f>
        <v>-999</v>
      </c>
      <c r="AK298" s="82">
        <f>IF(H298=1, 'adjustment factor'!$D$10, IF(H298=-9,-999,IF(H298="",-999,0)))</f>
        <v>-999</v>
      </c>
      <c r="AL298" s="82">
        <f>IF(G298=1, 'adjustment factor'!$D$11, IF(G298=-9,-999,IF(G298="",-999,0)))</f>
        <v>-999</v>
      </c>
      <c r="AM298" s="82">
        <f>IF(I298=1, 'adjustment factor'!$D$12, IF(I298=-9,-999,IF(I298="",-999,0)))</f>
        <v>-999</v>
      </c>
      <c r="AN298" s="82">
        <f>IF(J298=1, 'adjustment factor'!$D$13, IF(J298=-9,-999,IF(J298="",-999,0)))</f>
        <v>-999</v>
      </c>
      <c r="AO298" s="82" t="str">
        <f t="shared" si="48"/>
        <v>-999</v>
      </c>
      <c r="AP298" s="82" t="str">
        <f t="shared" si="49"/>
        <v>MISSING</v>
      </c>
    </row>
    <row r="299" spans="2:42" s="3" customFormat="1">
      <c r="B299" s="170"/>
      <c r="C299" s="35">
        <v>295</v>
      </c>
      <c r="D299" s="161"/>
      <c r="E299" s="161"/>
      <c r="F299" s="161"/>
      <c r="G299" s="161"/>
      <c r="H299" s="161"/>
      <c r="I299" s="161"/>
      <c r="J299" s="161"/>
      <c r="K299" s="161"/>
      <c r="L299" s="161"/>
      <c r="M299" s="161"/>
      <c r="N299" s="171"/>
      <c r="O299" s="171"/>
      <c r="P299" s="171"/>
      <c r="Q299" s="171"/>
      <c r="R299" s="171"/>
      <c r="S299" s="171"/>
      <c r="T299" s="159" t="str">
        <f t="shared" si="40"/>
        <v>MISSING</v>
      </c>
      <c r="U299" s="159" t="str">
        <f t="shared" si="41"/>
        <v>MISSING</v>
      </c>
      <c r="X299" s="56">
        <f t="shared" si="42"/>
        <v>-99</v>
      </c>
      <c r="Y299" s="56">
        <f t="shared" si="43"/>
        <v>-99</v>
      </c>
      <c r="Z299" s="56">
        <f t="shared" si="44"/>
        <v>-99</v>
      </c>
      <c r="AA299" s="56">
        <f t="shared" si="45"/>
        <v>-99</v>
      </c>
      <c r="AB299" s="56">
        <f t="shared" si="46"/>
        <v>-99</v>
      </c>
      <c r="AC299" s="56">
        <f t="shared" si="47"/>
        <v>-99</v>
      </c>
      <c r="AE299" s="82">
        <f>IF(D299=1, 'adjustment factor'!$D$4, IF(D299=-9,-999,IF(D299="",-999,0)))</f>
        <v>-999</v>
      </c>
      <c r="AF299" s="82">
        <f>IF(F299=1, 'adjustment factor'!$D$5, IF(F299=-9,-999,IF(F299="",-999,0)))</f>
        <v>-999</v>
      </c>
      <c r="AG299" s="82">
        <f>IF(E299=1, 'adjustment factor'!$D$6, IF(E299=-9,-999,IF(E299="",-999,0)))</f>
        <v>-999</v>
      </c>
      <c r="AH299" s="82">
        <f>IF(K299&gt;=45,'adjustment factor'!$D$7,IF(K299=-9,-1200,IF(K299="",-1200,0)))</f>
        <v>-1200</v>
      </c>
      <c r="AI299" s="82">
        <f>IF(L299=1, 'adjustment factor'!$D$8, IF(L299=-9,-999,IF(L299="",-999,0)))</f>
        <v>-999</v>
      </c>
      <c r="AJ299" s="82">
        <f>IF(AND(M299&gt;=1,M299&lt;=4),'adjustment factor'!$D$9,IF(M299=-9,-999,IF(M299=98,-999,IF(M299=99,-999,IF(M299="",-999,0)))))</f>
        <v>-999</v>
      </c>
      <c r="AK299" s="82">
        <f>IF(H299=1, 'adjustment factor'!$D$10, IF(H299=-9,-999,IF(H299="",-999,0)))</f>
        <v>-999</v>
      </c>
      <c r="AL299" s="82">
        <f>IF(G299=1, 'adjustment factor'!$D$11, IF(G299=-9,-999,IF(G299="",-999,0)))</f>
        <v>-999</v>
      </c>
      <c r="AM299" s="82">
        <f>IF(I299=1, 'adjustment factor'!$D$12, IF(I299=-9,-999,IF(I299="",-999,0)))</f>
        <v>-999</v>
      </c>
      <c r="AN299" s="82">
        <f>IF(J299=1, 'adjustment factor'!$D$13, IF(J299=-9,-999,IF(J299="",-999,0)))</f>
        <v>-999</v>
      </c>
      <c r="AO299" s="82" t="str">
        <f t="shared" si="48"/>
        <v>-999</v>
      </c>
      <c r="AP299" s="82" t="str">
        <f t="shared" si="49"/>
        <v>MISSING</v>
      </c>
    </row>
    <row r="300" spans="2:42" s="3" customFormat="1">
      <c r="B300" s="170"/>
      <c r="C300" s="35">
        <v>296</v>
      </c>
      <c r="D300" s="161"/>
      <c r="E300" s="161"/>
      <c r="F300" s="161"/>
      <c r="G300" s="161"/>
      <c r="H300" s="161"/>
      <c r="I300" s="161"/>
      <c r="J300" s="161"/>
      <c r="K300" s="161"/>
      <c r="L300" s="161"/>
      <c r="M300" s="161"/>
      <c r="N300" s="171"/>
      <c r="O300" s="171"/>
      <c r="P300" s="171"/>
      <c r="Q300" s="171"/>
      <c r="R300" s="171"/>
      <c r="S300" s="171"/>
      <c r="T300" s="159" t="str">
        <f t="shared" si="40"/>
        <v>MISSING</v>
      </c>
      <c r="U300" s="159" t="str">
        <f t="shared" si="41"/>
        <v>MISSING</v>
      </c>
      <c r="X300" s="56">
        <f t="shared" si="42"/>
        <v>-99</v>
      </c>
      <c r="Y300" s="56">
        <f t="shared" si="43"/>
        <v>-99</v>
      </c>
      <c r="Z300" s="56">
        <f t="shared" si="44"/>
        <v>-99</v>
      </c>
      <c r="AA300" s="56">
        <f t="shared" si="45"/>
        <v>-99</v>
      </c>
      <c r="AB300" s="56">
        <f t="shared" si="46"/>
        <v>-99</v>
      </c>
      <c r="AC300" s="56">
        <f t="shared" si="47"/>
        <v>-99</v>
      </c>
      <c r="AE300" s="82">
        <f>IF(D300=1, 'adjustment factor'!$D$4, IF(D300=-9,-999,IF(D300="",-999,0)))</f>
        <v>-999</v>
      </c>
      <c r="AF300" s="82">
        <f>IF(F300=1, 'adjustment factor'!$D$5, IF(F300=-9,-999,IF(F300="",-999,0)))</f>
        <v>-999</v>
      </c>
      <c r="AG300" s="82">
        <f>IF(E300=1, 'adjustment factor'!$D$6, IF(E300=-9,-999,IF(E300="",-999,0)))</f>
        <v>-999</v>
      </c>
      <c r="AH300" s="82">
        <f>IF(K300&gt;=45,'adjustment factor'!$D$7,IF(K300=-9,-1200,IF(K300="",-1200,0)))</f>
        <v>-1200</v>
      </c>
      <c r="AI300" s="82">
        <f>IF(L300=1, 'adjustment factor'!$D$8, IF(L300=-9,-999,IF(L300="",-999,0)))</f>
        <v>-999</v>
      </c>
      <c r="AJ300" s="82">
        <f>IF(AND(M300&gt;=1,M300&lt;=4),'adjustment factor'!$D$9,IF(M300=-9,-999,IF(M300=98,-999,IF(M300=99,-999,IF(M300="",-999,0)))))</f>
        <v>-999</v>
      </c>
      <c r="AK300" s="82">
        <f>IF(H300=1, 'adjustment factor'!$D$10, IF(H300=-9,-999,IF(H300="",-999,0)))</f>
        <v>-999</v>
      </c>
      <c r="AL300" s="82">
        <f>IF(G300=1, 'adjustment factor'!$D$11, IF(G300=-9,-999,IF(G300="",-999,0)))</f>
        <v>-999</v>
      </c>
      <c r="AM300" s="82">
        <f>IF(I300=1, 'adjustment factor'!$D$12, IF(I300=-9,-999,IF(I300="",-999,0)))</f>
        <v>-999</v>
      </c>
      <c r="AN300" s="82">
        <f>IF(J300=1, 'adjustment factor'!$D$13, IF(J300=-9,-999,IF(J300="",-999,0)))</f>
        <v>-999</v>
      </c>
      <c r="AO300" s="82" t="str">
        <f t="shared" si="48"/>
        <v>-999</v>
      </c>
      <c r="AP300" s="82" t="str">
        <f t="shared" si="49"/>
        <v>MISSING</v>
      </c>
    </row>
    <row r="301" spans="2:42" s="3" customFormat="1">
      <c r="B301" s="170"/>
      <c r="C301" s="35">
        <v>297</v>
      </c>
      <c r="D301" s="161"/>
      <c r="E301" s="161"/>
      <c r="F301" s="161"/>
      <c r="G301" s="161"/>
      <c r="H301" s="161"/>
      <c r="I301" s="161"/>
      <c r="J301" s="161"/>
      <c r="K301" s="161"/>
      <c r="L301" s="161"/>
      <c r="M301" s="161"/>
      <c r="N301" s="171"/>
      <c r="O301" s="171"/>
      <c r="P301" s="171"/>
      <c r="Q301" s="171"/>
      <c r="R301" s="171"/>
      <c r="S301" s="171"/>
      <c r="T301" s="159" t="str">
        <f t="shared" si="40"/>
        <v>MISSING</v>
      </c>
      <c r="U301" s="159" t="str">
        <f t="shared" si="41"/>
        <v>MISSING</v>
      </c>
      <c r="X301" s="56">
        <f t="shared" si="42"/>
        <v>-99</v>
      </c>
      <c r="Y301" s="56">
        <f t="shared" si="43"/>
        <v>-99</v>
      </c>
      <c r="Z301" s="56">
        <f t="shared" si="44"/>
        <v>-99</v>
      </c>
      <c r="AA301" s="56">
        <f t="shared" si="45"/>
        <v>-99</v>
      </c>
      <c r="AB301" s="56">
        <f t="shared" si="46"/>
        <v>-99</v>
      </c>
      <c r="AC301" s="56">
        <f t="shared" si="47"/>
        <v>-99</v>
      </c>
      <c r="AE301" s="82">
        <f>IF(D301=1, 'adjustment factor'!$D$4, IF(D301=-9,-999,IF(D301="",-999,0)))</f>
        <v>-999</v>
      </c>
      <c r="AF301" s="82">
        <f>IF(F301=1, 'adjustment factor'!$D$5, IF(F301=-9,-999,IF(F301="",-999,0)))</f>
        <v>-999</v>
      </c>
      <c r="AG301" s="82">
        <f>IF(E301=1, 'adjustment factor'!$D$6, IF(E301=-9,-999,IF(E301="",-999,0)))</f>
        <v>-999</v>
      </c>
      <c r="AH301" s="82">
        <f>IF(K301&gt;=45,'adjustment factor'!$D$7,IF(K301=-9,-1200,IF(K301="",-1200,0)))</f>
        <v>-1200</v>
      </c>
      <c r="AI301" s="82">
        <f>IF(L301=1, 'adjustment factor'!$D$8, IF(L301=-9,-999,IF(L301="",-999,0)))</f>
        <v>-999</v>
      </c>
      <c r="AJ301" s="82">
        <f>IF(AND(M301&gt;=1,M301&lt;=4),'adjustment factor'!$D$9,IF(M301=-9,-999,IF(M301=98,-999,IF(M301=99,-999,IF(M301="",-999,0)))))</f>
        <v>-999</v>
      </c>
      <c r="AK301" s="82">
        <f>IF(H301=1, 'adjustment factor'!$D$10, IF(H301=-9,-999,IF(H301="",-999,0)))</f>
        <v>-999</v>
      </c>
      <c r="AL301" s="82">
        <f>IF(G301=1, 'adjustment factor'!$D$11, IF(G301=-9,-999,IF(G301="",-999,0)))</f>
        <v>-999</v>
      </c>
      <c r="AM301" s="82">
        <f>IF(I301=1, 'adjustment factor'!$D$12, IF(I301=-9,-999,IF(I301="",-999,0)))</f>
        <v>-999</v>
      </c>
      <c r="AN301" s="82">
        <f>IF(J301=1, 'adjustment factor'!$D$13, IF(J301=-9,-999,IF(J301="",-999,0)))</f>
        <v>-999</v>
      </c>
      <c r="AO301" s="82" t="str">
        <f t="shared" si="48"/>
        <v>-999</v>
      </c>
      <c r="AP301" s="82" t="str">
        <f t="shared" si="49"/>
        <v>MISSING</v>
      </c>
    </row>
    <row r="302" spans="2:42" s="3" customFormat="1">
      <c r="B302" s="170"/>
      <c r="C302" s="35">
        <v>298</v>
      </c>
      <c r="D302" s="161"/>
      <c r="E302" s="161"/>
      <c r="F302" s="161"/>
      <c r="G302" s="161"/>
      <c r="H302" s="161"/>
      <c r="I302" s="161"/>
      <c r="J302" s="161"/>
      <c r="K302" s="161"/>
      <c r="L302" s="161"/>
      <c r="M302" s="161"/>
      <c r="N302" s="171"/>
      <c r="O302" s="171"/>
      <c r="P302" s="171"/>
      <c r="Q302" s="171"/>
      <c r="R302" s="171"/>
      <c r="S302" s="171"/>
      <c r="T302" s="159" t="str">
        <f t="shared" si="40"/>
        <v>MISSING</v>
      </c>
      <c r="U302" s="159" t="str">
        <f t="shared" si="41"/>
        <v>MISSING</v>
      </c>
      <c r="X302" s="56">
        <f t="shared" si="42"/>
        <v>-99</v>
      </c>
      <c r="Y302" s="56">
        <f t="shared" si="43"/>
        <v>-99</v>
      </c>
      <c r="Z302" s="56">
        <f t="shared" si="44"/>
        <v>-99</v>
      </c>
      <c r="AA302" s="56">
        <f t="shared" si="45"/>
        <v>-99</v>
      </c>
      <c r="AB302" s="56">
        <f t="shared" si="46"/>
        <v>-99</v>
      </c>
      <c r="AC302" s="56">
        <f t="shared" si="47"/>
        <v>-99</v>
      </c>
      <c r="AE302" s="82">
        <f>IF(D302=1, 'adjustment factor'!$D$4, IF(D302=-9,-999,IF(D302="",-999,0)))</f>
        <v>-999</v>
      </c>
      <c r="AF302" s="82">
        <f>IF(F302=1, 'adjustment factor'!$D$5, IF(F302=-9,-999,IF(F302="",-999,0)))</f>
        <v>-999</v>
      </c>
      <c r="AG302" s="82">
        <f>IF(E302=1, 'adjustment factor'!$D$6, IF(E302=-9,-999,IF(E302="",-999,0)))</f>
        <v>-999</v>
      </c>
      <c r="AH302" s="82">
        <f>IF(K302&gt;=45,'adjustment factor'!$D$7,IF(K302=-9,-1200,IF(K302="",-1200,0)))</f>
        <v>-1200</v>
      </c>
      <c r="AI302" s="82">
        <f>IF(L302=1, 'adjustment factor'!$D$8, IF(L302=-9,-999,IF(L302="",-999,0)))</f>
        <v>-999</v>
      </c>
      <c r="AJ302" s="82">
        <f>IF(AND(M302&gt;=1,M302&lt;=4),'adjustment factor'!$D$9,IF(M302=-9,-999,IF(M302=98,-999,IF(M302=99,-999,IF(M302="",-999,0)))))</f>
        <v>-999</v>
      </c>
      <c r="AK302" s="82">
        <f>IF(H302=1, 'adjustment factor'!$D$10, IF(H302=-9,-999,IF(H302="",-999,0)))</f>
        <v>-999</v>
      </c>
      <c r="AL302" s="82">
        <f>IF(G302=1, 'adjustment factor'!$D$11, IF(G302=-9,-999,IF(G302="",-999,0)))</f>
        <v>-999</v>
      </c>
      <c r="AM302" s="82">
        <f>IF(I302=1, 'adjustment factor'!$D$12, IF(I302=-9,-999,IF(I302="",-999,0)))</f>
        <v>-999</v>
      </c>
      <c r="AN302" s="82">
        <f>IF(J302=1, 'adjustment factor'!$D$13, IF(J302=-9,-999,IF(J302="",-999,0)))</f>
        <v>-999</v>
      </c>
      <c r="AO302" s="82" t="str">
        <f t="shared" si="48"/>
        <v>-999</v>
      </c>
      <c r="AP302" s="82" t="str">
        <f t="shared" si="49"/>
        <v>MISSING</v>
      </c>
    </row>
    <row r="303" spans="2:42" s="3" customFormat="1">
      <c r="B303" s="170"/>
      <c r="C303" s="35">
        <v>299</v>
      </c>
      <c r="D303" s="161"/>
      <c r="E303" s="161"/>
      <c r="F303" s="161"/>
      <c r="G303" s="161"/>
      <c r="H303" s="161"/>
      <c r="I303" s="161"/>
      <c r="J303" s="161"/>
      <c r="K303" s="161"/>
      <c r="L303" s="161"/>
      <c r="M303" s="161"/>
      <c r="N303" s="171"/>
      <c r="O303" s="171"/>
      <c r="P303" s="171"/>
      <c r="Q303" s="171"/>
      <c r="R303" s="171"/>
      <c r="S303" s="171"/>
      <c r="T303" s="159" t="str">
        <f t="shared" si="40"/>
        <v>MISSING</v>
      </c>
      <c r="U303" s="159" t="str">
        <f t="shared" si="41"/>
        <v>MISSING</v>
      </c>
      <c r="X303" s="56">
        <f t="shared" si="42"/>
        <v>-99</v>
      </c>
      <c r="Y303" s="56">
        <f t="shared" si="43"/>
        <v>-99</v>
      </c>
      <c r="Z303" s="56">
        <f t="shared" si="44"/>
        <v>-99</v>
      </c>
      <c r="AA303" s="56">
        <f t="shared" si="45"/>
        <v>-99</v>
      </c>
      <c r="AB303" s="56">
        <f t="shared" si="46"/>
        <v>-99</v>
      </c>
      <c r="AC303" s="56">
        <f t="shared" si="47"/>
        <v>-99</v>
      </c>
      <c r="AE303" s="82">
        <f>IF(D303=1, 'adjustment factor'!$D$4, IF(D303=-9,-999,IF(D303="",-999,0)))</f>
        <v>-999</v>
      </c>
      <c r="AF303" s="82">
        <f>IF(F303=1, 'adjustment factor'!$D$5, IF(F303=-9,-999,IF(F303="",-999,0)))</f>
        <v>-999</v>
      </c>
      <c r="AG303" s="82">
        <f>IF(E303=1, 'adjustment factor'!$D$6, IF(E303=-9,-999,IF(E303="",-999,0)))</f>
        <v>-999</v>
      </c>
      <c r="AH303" s="82">
        <f>IF(K303&gt;=45,'adjustment factor'!$D$7,IF(K303=-9,-1200,IF(K303="",-1200,0)))</f>
        <v>-1200</v>
      </c>
      <c r="AI303" s="82">
        <f>IF(L303=1, 'adjustment factor'!$D$8, IF(L303=-9,-999,IF(L303="",-999,0)))</f>
        <v>-999</v>
      </c>
      <c r="AJ303" s="82">
        <f>IF(AND(M303&gt;=1,M303&lt;=4),'adjustment factor'!$D$9,IF(M303=-9,-999,IF(M303=98,-999,IF(M303=99,-999,IF(M303="",-999,0)))))</f>
        <v>-999</v>
      </c>
      <c r="AK303" s="82">
        <f>IF(H303=1, 'adjustment factor'!$D$10, IF(H303=-9,-999,IF(H303="",-999,0)))</f>
        <v>-999</v>
      </c>
      <c r="AL303" s="82">
        <f>IF(G303=1, 'adjustment factor'!$D$11, IF(G303=-9,-999,IF(G303="",-999,0)))</f>
        <v>-999</v>
      </c>
      <c r="AM303" s="82">
        <f>IF(I303=1, 'adjustment factor'!$D$12, IF(I303=-9,-999,IF(I303="",-999,0)))</f>
        <v>-999</v>
      </c>
      <c r="AN303" s="82">
        <f>IF(J303=1, 'adjustment factor'!$D$13, IF(J303=-9,-999,IF(J303="",-999,0)))</f>
        <v>-999</v>
      </c>
      <c r="AO303" s="82" t="str">
        <f t="shared" si="48"/>
        <v>-999</v>
      </c>
      <c r="AP303" s="82" t="str">
        <f t="shared" si="49"/>
        <v>MISSING</v>
      </c>
    </row>
    <row r="304" spans="2:42" s="3" customFormat="1">
      <c r="B304" s="170"/>
      <c r="C304" s="35">
        <v>300</v>
      </c>
      <c r="D304" s="161"/>
      <c r="E304" s="161"/>
      <c r="F304" s="161"/>
      <c r="G304" s="161"/>
      <c r="H304" s="161"/>
      <c r="I304" s="161"/>
      <c r="J304" s="161"/>
      <c r="K304" s="161"/>
      <c r="L304" s="161"/>
      <c r="M304" s="161"/>
      <c r="N304" s="171"/>
      <c r="O304" s="171"/>
      <c r="P304" s="171"/>
      <c r="Q304" s="171"/>
      <c r="R304" s="171"/>
      <c r="S304" s="171"/>
      <c r="T304" s="159" t="str">
        <f t="shared" si="40"/>
        <v>MISSING</v>
      </c>
      <c r="U304" s="159" t="str">
        <f t="shared" si="41"/>
        <v>MISSING</v>
      </c>
      <c r="X304" s="56">
        <f t="shared" si="42"/>
        <v>-99</v>
      </c>
      <c r="Y304" s="56">
        <f t="shared" si="43"/>
        <v>-99</v>
      </c>
      <c r="Z304" s="56">
        <f t="shared" si="44"/>
        <v>-99</v>
      </c>
      <c r="AA304" s="56">
        <f t="shared" si="45"/>
        <v>-99</v>
      </c>
      <c r="AB304" s="56">
        <f t="shared" si="46"/>
        <v>-99</v>
      </c>
      <c r="AC304" s="56">
        <f t="shared" si="47"/>
        <v>-99</v>
      </c>
      <c r="AE304" s="82">
        <f>IF(D304=1, 'adjustment factor'!$D$4, IF(D304=-9,-999,IF(D304="",-999,0)))</f>
        <v>-999</v>
      </c>
      <c r="AF304" s="82">
        <f>IF(F304=1, 'adjustment factor'!$D$5, IF(F304=-9,-999,IF(F304="",-999,0)))</f>
        <v>-999</v>
      </c>
      <c r="AG304" s="82">
        <f>IF(E304=1, 'adjustment factor'!$D$6, IF(E304=-9,-999,IF(E304="",-999,0)))</f>
        <v>-999</v>
      </c>
      <c r="AH304" s="82">
        <f>IF(K304&gt;=45,'adjustment factor'!$D$7,IF(K304=-9,-1200,IF(K304="",-1200,0)))</f>
        <v>-1200</v>
      </c>
      <c r="AI304" s="82">
        <f>IF(L304=1, 'adjustment factor'!$D$8, IF(L304=-9,-999,IF(L304="",-999,0)))</f>
        <v>-999</v>
      </c>
      <c r="AJ304" s="82">
        <f>IF(AND(M304&gt;=1,M304&lt;=4),'adjustment factor'!$D$9,IF(M304=-9,-999,IF(M304=98,-999,IF(M304=99,-999,IF(M304="",-999,0)))))</f>
        <v>-999</v>
      </c>
      <c r="AK304" s="82">
        <f>IF(H304=1, 'adjustment factor'!$D$10, IF(H304=-9,-999,IF(H304="",-999,0)))</f>
        <v>-999</v>
      </c>
      <c r="AL304" s="82">
        <f>IF(G304=1, 'adjustment factor'!$D$11, IF(G304=-9,-999,IF(G304="",-999,0)))</f>
        <v>-999</v>
      </c>
      <c r="AM304" s="82">
        <f>IF(I304=1, 'adjustment factor'!$D$12, IF(I304=-9,-999,IF(I304="",-999,0)))</f>
        <v>-999</v>
      </c>
      <c r="AN304" s="82">
        <f>IF(J304=1, 'adjustment factor'!$D$13, IF(J304=-9,-999,IF(J304="",-999,0)))</f>
        <v>-999</v>
      </c>
      <c r="AO304" s="82" t="str">
        <f t="shared" si="48"/>
        <v>-999</v>
      </c>
      <c r="AP304" s="82" t="str">
        <f t="shared" si="49"/>
        <v>MISSING</v>
      </c>
    </row>
    <row r="305" spans="2:42" s="3" customFormat="1">
      <c r="B305" s="170"/>
      <c r="C305" s="35">
        <v>301</v>
      </c>
      <c r="D305" s="161"/>
      <c r="E305" s="161"/>
      <c r="F305" s="161"/>
      <c r="G305" s="161"/>
      <c r="H305" s="161"/>
      <c r="I305" s="161"/>
      <c r="J305" s="161"/>
      <c r="K305" s="161"/>
      <c r="L305" s="161"/>
      <c r="M305" s="161"/>
      <c r="N305" s="171"/>
      <c r="O305" s="171"/>
      <c r="P305" s="171"/>
      <c r="Q305" s="171"/>
      <c r="R305" s="171"/>
      <c r="S305" s="171"/>
      <c r="T305" s="159" t="str">
        <f t="shared" si="40"/>
        <v>MISSING</v>
      </c>
      <c r="U305" s="159" t="str">
        <f t="shared" si="41"/>
        <v>MISSING</v>
      </c>
      <c r="X305" s="56">
        <f t="shared" si="42"/>
        <v>-99</v>
      </c>
      <c r="Y305" s="56">
        <f t="shared" si="43"/>
        <v>-99</v>
      </c>
      <c r="Z305" s="56">
        <f t="shared" si="44"/>
        <v>-99</v>
      </c>
      <c r="AA305" s="56">
        <f t="shared" si="45"/>
        <v>-99</v>
      </c>
      <c r="AB305" s="56">
        <f t="shared" si="46"/>
        <v>-99</v>
      </c>
      <c r="AC305" s="56">
        <f t="shared" si="47"/>
        <v>-99</v>
      </c>
      <c r="AE305" s="82">
        <f>IF(D305=1, 'adjustment factor'!$D$4, IF(D305=-9,-999,IF(D305="",-999,0)))</f>
        <v>-999</v>
      </c>
      <c r="AF305" s="82">
        <f>IF(F305=1, 'adjustment factor'!$D$5, IF(F305=-9,-999,IF(F305="",-999,0)))</f>
        <v>-999</v>
      </c>
      <c r="AG305" s="82">
        <f>IF(E305=1, 'adjustment factor'!$D$6, IF(E305=-9,-999,IF(E305="",-999,0)))</f>
        <v>-999</v>
      </c>
      <c r="AH305" s="82">
        <f>IF(K305&gt;=45,'adjustment factor'!$D$7,IF(K305=-9,-1200,IF(K305="",-1200,0)))</f>
        <v>-1200</v>
      </c>
      <c r="AI305" s="82">
        <f>IF(L305=1, 'adjustment factor'!$D$8, IF(L305=-9,-999,IF(L305="",-999,0)))</f>
        <v>-999</v>
      </c>
      <c r="AJ305" s="82">
        <f>IF(AND(M305&gt;=1,M305&lt;=4),'adjustment factor'!$D$9,IF(M305=-9,-999,IF(M305=98,-999,IF(M305=99,-999,IF(M305="",-999,0)))))</f>
        <v>-999</v>
      </c>
      <c r="AK305" s="82">
        <f>IF(H305=1, 'adjustment factor'!$D$10, IF(H305=-9,-999,IF(H305="",-999,0)))</f>
        <v>-999</v>
      </c>
      <c r="AL305" s="82">
        <f>IF(G305=1, 'adjustment factor'!$D$11, IF(G305=-9,-999,IF(G305="",-999,0)))</f>
        <v>-999</v>
      </c>
      <c r="AM305" s="82">
        <f>IF(I305=1, 'adjustment factor'!$D$12, IF(I305=-9,-999,IF(I305="",-999,0)))</f>
        <v>-999</v>
      </c>
      <c r="AN305" s="82">
        <f>IF(J305=1, 'adjustment factor'!$D$13, IF(J305=-9,-999,IF(J305="",-999,0)))</f>
        <v>-999</v>
      </c>
      <c r="AO305" s="82" t="str">
        <f t="shared" si="48"/>
        <v>-999</v>
      </c>
      <c r="AP305" s="82" t="str">
        <f t="shared" si="49"/>
        <v>MISSING</v>
      </c>
    </row>
    <row r="306" spans="2:42" s="3" customFormat="1">
      <c r="B306" s="170"/>
      <c r="C306" s="35">
        <v>302</v>
      </c>
      <c r="D306" s="161"/>
      <c r="E306" s="161"/>
      <c r="F306" s="161"/>
      <c r="G306" s="161"/>
      <c r="H306" s="161"/>
      <c r="I306" s="161"/>
      <c r="J306" s="161"/>
      <c r="K306" s="161"/>
      <c r="L306" s="161"/>
      <c r="M306" s="161"/>
      <c r="N306" s="171"/>
      <c r="O306" s="171"/>
      <c r="P306" s="171"/>
      <c r="Q306" s="171"/>
      <c r="R306" s="171"/>
      <c r="S306" s="171"/>
      <c r="T306" s="159" t="str">
        <f t="shared" si="40"/>
        <v>MISSING</v>
      </c>
      <c r="U306" s="159" t="str">
        <f t="shared" si="41"/>
        <v>MISSING</v>
      </c>
      <c r="X306" s="56">
        <f t="shared" si="42"/>
        <v>-99</v>
      </c>
      <c r="Y306" s="56">
        <f t="shared" si="43"/>
        <v>-99</v>
      </c>
      <c r="Z306" s="56">
        <f t="shared" si="44"/>
        <v>-99</v>
      </c>
      <c r="AA306" s="56">
        <f t="shared" si="45"/>
        <v>-99</v>
      </c>
      <c r="AB306" s="56">
        <f t="shared" si="46"/>
        <v>-99</v>
      </c>
      <c r="AC306" s="56">
        <f t="shared" si="47"/>
        <v>-99</v>
      </c>
      <c r="AE306" s="82">
        <f>IF(D306=1, 'adjustment factor'!$D$4, IF(D306=-9,-999,IF(D306="",-999,0)))</f>
        <v>-999</v>
      </c>
      <c r="AF306" s="82">
        <f>IF(F306=1, 'adjustment factor'!$D$5, IF(F306=-9,-999,IF(F306="",-999,0)))</f>
        <v>-999</v>
      </c>
      <c r="AG306" s="82">
        <f>IF(E306=1, 'adjustment factor'!$D$6, IF(E306=-9,-999,IF(E306="",-999,0)))</f>
        <v>-999</v>
      </c>
      <c r="AH306" s="82">
        <f>IF(K306&gt;=45,'adjustment factor'!$D$7,IF(K306=-9,-1200,IF(K306="",-1200,0)))</f>
        <v>-1200</v>
      </c>
      <c r="AI306" s="82">
        <f>IF(L306=1, 'adjustment factor'!$D$8, IF(L306=-9,-999,IF(L306="",-999,0)))</f>
        <v>-999</v>
      </c>
      <c r="AJ306" s="82">
        <f>IF(AND(M306&gt;=1,M306&lt;=4),'adjustment factor'!$D$9,IF(M306=-9,-999,IF(M306=98,-999,IF(M306=99,-999,IF(M306="",-999,0)))))</f>
        <v>-999</v>
      </c>
      <c r="AK306" s="82">
        <f>IF(H306=1, 'adjustment factor'!$D$10, IF(H306=-9,-999,IF(H306="",-999,0)))</f>
        <v>-999</v>
      </c>
      <c r="AL306" s="82">
        <f>IF(G306=1, 'adjustment factor'!$D$11, IF(G306=-9,-999,IF(G306="",-999,0)))</f>
        <v>-999</v>
      </c>
      <c r="AM306" s="82">
        <f>IF(I306=1, 'adjustment factor'!$D$12, IF(I306=-9,-999,IF(I306="",-999,0)))</f>
        <v>-999</v>
      </c>
      <c r="AN306" s="82">
        <f>IF(J306=1, 'adjustment factor'!$D$13, IF(J306=-9,-999,IF(J306="",-999,0)))</f>
        <v>-999</v>
      </c>
      <c r="AO306" s="82" t="str">
        <f t="shared" si="48"/>
        <v>-999</v>
      </c>
      <c r="AP306" s="82" t="str">
        <f t="shared" si="49"/>
        <v>MISSING</v>
      </c>
    </row>
    <row r="307" spans="2:42" s="3" customFormat="1">
      <c r="B307" s="170"/>
      <c r="C307" s="35">
        <v>303</v>
      </c>
      <c r="D307" s="161"/>
      <c r="E307" s="161"/>
      <c r="F307" s="161"/>
      <c r="G307" s="161"/>
      <c r="H307" s="161"/>
      <c r="I307" s="161"/>
      <c r="J307" s="161"/>
      <c r="K307" s="161"/>
      <c r="L307" s="161"/>
      <c r="M307" s="161"/>
      <c r="N307" s="171"/>
      <c r="O307" s="171"/>
      <c r="P307" s="171"/>
      <c r="Q307" s="171"/>
      <c r="R307" s="171"/>
      <c r="S307" s="171"/>
      <c r="T307" s="159" t="str">
        <f t="shared" si="40"/>
        <v>MISSING</v>
      </c>
      <c r="U307" s="159" t="str">
        <f t="shared" si="41"/>
        <v>MISSING</v>
      </c>
      <c r="X307" s="56">
        <f t="shared" si="42"/>
        <v>-99</v>
      </c>
      <c r="Y307" s="56">
        <f t="shared" si="43"/>
        <v>-99</v>
      </c>
      <c r="Z307" s="56">
        <f t="shared" si="44"/>
        <v>-99</v>
      </c>
      <c r="AA307" s="56">
        <f t="shared" si="45"/>
        <v>-99</v>
      </c>
      <c r="AB307" s="56">
        <f t="shared" si="46"/>
        <v>-99</v>
      </c>
      <c r="AC307" s="56">
        <f t="shared" si="47"/>
        <v>-99</v>
      </c>
      <c r="AE307" s="82">
        <f>IF(D307=1, 'adjustment factor'!$D$4, IF(D307=-9,-999,IF(D307="",-999,0)))</f>
        <v>-999</v>
      </c>
      <c r="AF307" s="82">
        <f>IF(F307=1, 'adjustment factor'!$D$5, IF(F307=-9,-999,IF(F307="",-999,0)))</f>
        <v>-999</v>
      </c>
      <c r="AG307" s="82">
        <f>IF(E307=1, 'adjustment factor'!$D$6, IF(E307=-9,-999,IF(E307="",-999,0)))</f>
        <v>-999</v>
      </c>
      <c r="AH307" s="82">
        <f>IF(K307&gt;=45,'adjustment factor'!$D$7,IF(K307=-9,-1200,IF(K307="",-1200,0)))</f>
        <v>-1200</v>
      </c>
      <c r="AI307" s="82">
        <f>IF(L307=1, 'adjustment factor'!$D$8, IF(L307=-9,-999,IF(L307="",-999,0)))</f>
        <v>-999</v>
      </c>
      <c r="AJ307" s="82">
        <f>IF(AND(M307&gt;=1,M307&lt;=4),'adjustment factor'!$D$9,IF(M307=-9,-999,IF(M307=98,-999,IF(M307=99,-999,IF(M307="",-999,0)))))</f>
        <v>-999</v>
      </c>
      <c r="AK307" s="82">
        <f>IF(H307=1, 'adjustment factor'!$D$10, IF(H307=-9,-999,IF(H307="",-999,0)))</f>
        <v>-999</v>
      </c>
      <c r="AL307" s="82">
        <f>IF(G307=1, 'adjustment factor'!$D$11, IF(G307=-9,-999,IF(G307="",-999,0)))</f>
        <v>-999</v>
      </c>
      <c r="AM307" s="82">
        <f>IF(I307=1, 'adjustment factor'!$D$12, IF(I307=-9,-999,IF(I307="",-999,0)))</f>
        <v>-999</v>
      </c>
      <c r="AN307" s="82">
        <f>IF(J307=1, 'adjustment factor'!$D$13, IF(J307=-9,-999,IF(J307="",-999,0)))</f>
        <v>-999</v>
      </c>
      <c r="AO307" s="82" t="str">
        <f t="shared" si="48"/>
        <v>-999</v>
      </c>
      <c r="AP307" s="82" t="str">
        <f t="shared" si="49"/>
        <v>MISSING</v>
      </c>
    </row>
    <row r="308" spans="2:42" s="3" customFormat="1">
      <c r="B308" s="170"/>
      <c r="C308" s="35">
        <v>304</v>
      </c>
      <c r="D308" s="161"/>
      <c r="E308" s="161"/>
      <c r="F308" s="161"/>
      <c r="G308" s="161"/>
      <c r="H308" s="161"/>
      <c r="I308" s="161"/>
      <c r="J308" s="161"/>
      <c r="K308" s="161"/>
      <c r="L308" s="161"/>
      <c r="M308" s="161"/>
      <c r="N308" s="171"/>
      <c r="O308" s="171"/>
      <c r="P308" s="171"/>
      <c r="Q308" s="171"/>
      <c r="R308" s="171"/>
      <c r="S308" s="171"/>
      <c r="T308" s="159" t="str">
        <f t="shared" si="40"/>
        <v>MISSING</v>
      </c>
      <c r="U308" s="159" t="str">
        <f t="shared" si="41"/>
        <v>MISSING</v>
      </c>
      <c r="X308" s="56">
        <f t="shared" si="42"/>
        <v>-99</v>
      </c>
      <c r="Y308" s="56">
        <f t="shared" si="43"/>
        <v>-99</v>
      </c>
      <c r="Z308" s="56">
        <f t="shared" si="44"/>
        <v>-99</v>
      </c>
      <c r="AA308" s="56">
        <f t="shared" si="45"/>
        <v>-99</v>
      </c>
      <c r="AB308" s="56">
        <f t="shared" si="46"/>
        <v>-99</v>
      </c>
      <c r="AC308" s="56">
        <f t="shared" si="47"/>
        <v>-99</v>
      </c>
      <c r="AE308" s="82">
        <f>IF(D308=1, 'adjustment factor'!$D$4, IF(D308=-9,-999,IF(D308="",-999,0)))</f>
        <v>-999</v>
      </c>
      <c r="AF308" s="82">
        <f>IF(F308=1, 'adjustment factor'!$D$5, IF(F308=-9,-999,IF(F308="",-999,0)))</f>
        <v>-999</v>
      </c>
      <c r="AG308" s="82">
        <f>IF(E308=1, 'adjustment factor'!$D$6, IF(E308=-9,-999,IF(E308="",-999,0)))</f>
        <v>-999</v>
      </c>
      <c r="AH308" s="82">
        <f>IF(K308&gt;=45,'adjustment factor'!$D$7,IF(K308=-9,-1200,IF(K308="",-1200,0)))</f>
        <v>-1200</v>
      </c>
      <c r="AI308" s="82">
        <f>IF(L308=1, 'adjustment factor'!$D$8, IF(L308=-9,-999,IF(L308="",-999,0)))</f>
        <v>-999</v>
      </c>
      <c r="AJ308" s="82">
        <f>IF(AND(M308&gt;=1,M308&lt;=4),'adjustment factor'!$D$9,IF(M308=-9,-999,IF(M308=98,-999,IF(M308=99,-999,IF(M308="",-999,0)))))</f>
        <v>-999</v>
      </c>
      <c r="AK308" s="82">
        <f>IF(H308=1, 'adjustment factor'!$D$10, IF(H308=-9,-999,IF(H308="",-999,0)))</f>
        <v>-999</v>
      </c>
      <c r="AL308" s="82">
        <f>IF(G308=1, 'adjustment factor'!$D$11, IF(G308=-9,-999,IF(G308="",-999,0)))</f>
        <v>-999</v>
      </c>
      <c r="AM308" s="82">
        <f>IF(I308=1, 'adjustment factor'!$D$12, IF(I308=-9,-999,IF(I308="",-999,0)))</f>
        <v>-999</v>
      </c>
      <c r="AN308" s="82">
        <f>IF(J308=1, 'adjustment factor'!$D$13, IF(J308=-9,-999,IF(J308="",-999,0)))</f>
        <v>-999</v>
      </c>
      <c r="AO308" s="82" t="str">
        <f t="shared" si="48"/>
        <v>-999</v>
      </c>
      <c r="AP308" s="82" t="str">
        <f t="shared" si="49"/>
        <v>MISSING</v>
      </c>
    </row>
    <row r="309" spans="2:42" s="3" customFormat="1">
      <c r="B309" s="170"/>
      <c r="C309" s="35">
        <v>305</v>
      </c>
      <c r="D309" s="161"/>
      <c r="E309" s="161"/>
      <c r="F309" s="161"/>
      <c r="G309" s="161"/>
      <c r="H309" s="161"/>
      <c r="I309" s="161"/>
      <c r="J309" s="161"/>
      <c r="K309" s="161"/>
      <c r="L309" s="161"/>
      <c r="M309" s="161"/>
      <c r="N309" s="171"/>
      <c r="O309" s="171"/>
      <c r="P309" s="171"/>
      <c r="Q309" s="171"/>
      <c r="R309" s="171"/>
      <c r="S309" s="171"/>
      <c r="T309" s="159" t="str">
        <f t="shared" si="40"/>
        <v>MISSING</v>
      </c>
      <c r="U309" s="159" t="str">
        <f t="shared" si="41"/>
        <v>MISSING</v>
      </c>
      <c r="X309" s="56">
        <f t="shared" si="42"/>
        <v>-99</v>
      </c>
      <c r="Y309" s="56">
        <f t="shared" si="43"/>
        <v>-99</v>
      </c>
      <c r="Z309" s="56">
        <f t="shared" si="44"/>
        <v>-99</v>
      </c>
      <c r="AA309" s="56">
        <f t="shared" si="45"/>
        <v>-99</v>
      </c>
      <c r="AB309" s="56">
        <f t="shared" si="46"/>
        <v>-99</v>
      </c>
      <c r="AC309" s="56">
        <f t="shared" si="47"/>
        <v>-99</v>
      </c>
      <c r="AE309" s="82">
        <f>IF(D309=1, 'adjustment factor'!$D$4, IF(D309=-9,-999,IF(D309="",-999,0)))</f>
        <v>-999</v>
      </c>
      <c r="AF309" s="82">
        <f>IF(F309=1, 'adjustment factor'!$D$5, IF(F309=-9,-999,IF(F309="",-999,0)))</f>
        <v>-999</v>
      </c>
      <c r="AG309" s="82">
        <f>IF(E309=1, 'adjustment factor'!$D$6, IF(E309=-9,-999,IF(E309="",-999,0)))</f>
        <v>-999</v>
      </c>
      <c r="AH309" s="82">
        <f>IF(K309&gt;=45,'adjustment factor'!$D$7,IF(K309=-9,-1200,IF(K309="",-1200,0)))</f>
        <v>-1200</v>
      </c>
      <c r="AI309" s="82">
        <f>IF(L309=1, 'adjustment factor'!$D$8, IF(L309=-9,-999,IF(L309="",-999,0)))</f>
        <v>-999</v>
      </c>
      <c r="AJ309" s="82">
        <f>IF(AND(M309&gt;=1,M309&lt;=4),'adjustment factor'!$D$9,IF(M309=-9,-999,IF(M309=98,-999,IF(M309=99,-999,IF(M309="",-999,0)))))</f>
        <v>-999</v>
      </c>
      <c r="AK309" s="82">
        <f>IF(H309=1, 'adjustment factor'!$D$10, IF(H309=-9,-999,IF(H309="",-999,0)))</f>
        <v>-999</v>
      </c>
      <c r="AL309" s="82">
        <f>IF(G309=1, 'adjustment factor'!$D$11, IF(G309=-9,-999,IF(G309="",-999,0)))</f>
        <v>-999</v>
      </c>
      <c r="AM309" s="82">
        <f>IF(I309=1, 'adjustment factor'!$D$12, IF(I309=-9,-999,IF(I309="",-999,0)))</f>
        <v>-999</v>
      </c>
      <c r="AN309" s="82">
        <f>IF(J309=1, 'adjustment factor'!$D$13, IF(J309=-9,-999,IF(J309="",-999,0)))</f>
        <v>-999</v>
      </c>
      <c r="AO309" s="82" t="str">
        <f t="shared" si="48"/>
        <v>-999</v>
      </c>
      <c r="AP309" s="82" t="str">
        <f t="shared" si="49"/>
        <v>MISSING</v>
      </c>
    </row>
    <row r="310" spans="2:42" s="3" customFormat="1">
      <c r="B310" s="170"/>
      <c r="C310" s="35">
        <v>306</v>
      </c>
      <c r="D310" s="161"/>
      <c r="E310" s="161"/>
      <c r="F310" s="161"/>
      <c r="G310" s="161"/>
      <c r="H310" s="161"/>
      <c r="I310" s="161"/>
      <c r="J310" s="161"/>
      <c r="K310" s="161"/>
      <c r="L310" s="161"/>
      <c r="M310" s="161"/>
      <c r="N310" s="171"/>
      <c r="O310" s="171"/>
      <c r="P310" s="171"/>
      <c r="Q310" s="171"/>
      <c r="R310" s="171"/>
      <c r="S310" s="171"/>
      <c r="T310" s="159" t="str">
        <f t="shared" si="40"/>
        <v>MISSING</v>
      </c>
      <c r="U310" s="159" t="str">
        <f t="shared" si="41"/>
        <v>MISSING</v>
      </c>
      <c r="X310" s="56">
        <f t="shared" si="42"/>
        <v>-99</v>
      </c>
      <c r="Y310" s="56">
        <f t="shared" si="43"/>
        <v>-99</v>
      </c>
      <c r="Z310" s="56">
        <f t="shared" si="44"/>
        <v>-99</v>
      </c>
      <c r="AA310" s="56">
        <f t="shared" si="45"/>
        <v>-99</v>
      </c>
      <c r="AB310" s="56">
        <f t="shared" si="46"/>
        <v>-99</v>
      </c>
      <c r="AC310" s="56">
        <f t="shared" si="47"/>
        <v>-99</v>
      </c>
      <c r="AE310" s="82">
        <f>IF(D310=1, 'adjustment factor'!$D$4, IF(D310=-9,-999,IF(D310="",-999,0)))</f>
        <v>-999</v>
      </c>
      <c r="AF310" s="82">
        <f>IF(F310=1, 'adjustment factor'!$D$5, IF(F310=-9,-999,IF(F310="",-999,0)))</f>
        <v>-999</v>
      </c>
      <c r="AG310" s="82">
        <f>IF(E310=1, 'adjustment factor'!$D$6, IF(E310=-9,-999,IF(E310="",-999,0)))</f>
        <v>-999</v>
      </c>
      <c r="AH310" s="82">
        <f>IF(K310&gt;=45,'adjustment factor'!$D$7,IF(K310=-9,-1200,IF(K310="",-1200,0)))</f>
        <v>-1200</v>
      </c>
      <c r="AI310" s="82">
        <f>IF(L310=1, 'adjustment factor'!$D$8, IF(L310=-9,-999,IF(L310="",-999,0)))</f>
        <v>-999</v>
      </c>
      <c r="AJ310" s="82">
        <f>IF(AND(M310&gt;=1,M310&lt;=4),'adjustment factor'!$D$9,IF(M310=-9,-999,IF(M310=98,-999,IF(M310=99,-999,IF(M310="",-999,0)))))</f>
        <v>-999</v>
      </c>
      <c r="AK310" s="82">
        <f>IF(H310=1, 'adjustment factor'!$D$10, IF(H310=-9,-999,IF(H310="",-999,0)))</f>
        <v>-999</v>
      </c>
      <c r="AL310" s="82">
        <f>IF(G310=1, 'adjustment factor'!$D$11, IF(G310=-9,-999,IF(G310="",-999,0)))</f>
        <v>-999</v>
      </c>
      <c r="AM310" s="82">
        <f>IF(I310=1, 'adjustment factor'!$D$12, IF(I310=-9,-999,IF(I310="",-999,0)))</f>
        <v>-999</v>
      </c>
      <c r="AN310" s="82">
        <f>IF(J310=1, 'adjustment factor'!$D$13, IF(J310=-9,-999,IF(J310="",-999,0)))</f>
        <v>-999</v>
      </c>
      <c r="AO310" s="82" t="str">
        <f t="shared" si="48"/>
        <v>-999</v>
      </c>
      <c r="AP310" s="82" t="str">
        <f t="shared" si="49"/>
        <v>MISSING</v>
      </c>
    </row>
    <row r="311" spans="2:42" s="3" customFormat="1">
      <c r="B311" s="170"/>
      <c r="C311" s="35">
        <v>307</v>
      </c>
      <c r="D311" s="161"/>
      <c r="E311" s="161"/>
      <c r="F311" s="161"/>
      <c r="G311" s="161"/>
      <c r="H311" s="161"/>
      <c r="I311" s="161"/>
      <c r="J311" s="161"/>
      <c r="K311" s="161"/>
      <c r="L311" s="161"/>
      <c r="M311" s="161"/>
      <c r="N311" s="171"/>
      <c r="O311" s="171"/>
      <c r="P311" s="171"/>
      <c r="Q311" s="171"/>
      <c r="R311" s="171"/>
      <c r="S311" s="171"/>
      <c r="T311" s="159" t="str">
        <f t="shared" si="40"/>
        <v>MISSING</v>
      </c>
      <c r="U311" s="159" t="str">
        <f t="shared" si="41"/>
        <v>MISSING</v>
      </c>
      <c r="X311" s="56">
        <f t="shared" si="42"/>
        <v>-99</v>
      </c>
      <c r="Y311" s="56">
        <f t="shared" si="43"/>
        <v>-99</v>
      </c>
      <c r="Z311" s="56">
        <f t="shared" si="44"/>
        <v>-99</v>
      </c>
      <c r="AA311" s="56">
        <f t="shared" si="45"/>
        <v>-99</v>
      </c>
      <c r="AB311" s="56">
        <f t="shared" si="46"/>
        <v>-99</v>
      </c>
      <c r="AC311" s="56">
        <f t="shared" si="47"/>
        <v>-99</v>
      </c>
      <c r="AE311" s="82">
        <f>IF(D311=1, 'adjustment factor'!$D$4, IF(D311=-9,-999,IF(D311="",-999,0)))</f>
        <v>-999</v>
      </c>
      <c r="AF311" s="82">
        <f>IF(F311=1, 'adjustment factor'!$D$5, IF(F311=-9,-999,IF(F311="",-999,0)))</f>
        <v>-999</v>
      </c>
      <c r="AG311" s="82">
        <f>IF(E311=1, 'adjustment factor'!$D$6, IF(E311=-9,-999,IF(E311="",-999,0)))</f>
        <v>-999</v>
      </c>
      <c r="AH311" s="82">
        <f>IF(K311&gt;=45,'adjustment factor'!$D$7,IF(K311=-9,-1200,IF(K311="",-1200,0)))</f>
        <v>-1200</v>
      </c>
      <c r="AI311" s="82">
        <f>IF(L311=1, 'adjustment factor'!$D$8, IF(L311=-9,-999,IF(L311="",-999,0)))</f>
        <v>-999</v>
      </c>
      <c r="AJ311" s="82">
        <f>IF(AND(M311&gt;=1,M311&lt;=4),'adjustment factor'!$D$9,IF(M311=-9,-999,IF(M311=98,-999,IF(M311=99,-999,IF(M311="",-999,0)))))</f>
        <v>-999</v>
      </c>
      <c r="AK311" s="82">
        <f>IF(H311=1, 'adjustment factor'!$D$10, IF(H311=-9,-999,IF(H311="",-999,0)))</f>
        <v>-999</v>
      </c>
      <c r="AL311" s="82">
        <f>IF(G311=1, 'adjustment factor'!$D$11, IF(G311=-9,-999,IF(G311="",-999,0)))</f>
        <v>-999</v>
      </c>
      <c r="AM311" s="82">
        <f>IF(I311=1, 'adjustment factor'!$D$12, IF(I311=-9,-999,IF(I311="",-999,0)))</f>
        <v>-999</v>
      </c>
      <c r="AN311" s="82">
        <f>IF(J311=1, 'adjustment factor'!$D$13, IF(J311=-9,-999,IF(J311="",-999,0)))</f>
        <v>-999</v>
      </c>
      <c r="AO311" s="82" t="str">
        <f t="shared" si="48"/>
        <v>-999</v>
      </c>
      <c r="AP311" s="82" t="str">
        <f t="shared" si="49"/>
        <v>MISSING</v>
      </c>
    </row>
    <row r="312" spans="2:42" s="3" customFormat="1">
      <c r="B312" s="170"/>
      <c r="C312" s="35">
        <v>308</v>
      </c>
      <c r="D312" s="161"/>
      <c r="E312" s="161"/>
      <c r="F312" s="161"/>
      <c r="G312" s="161"/>
      <c r="H312" s="161"/>
      <c r="I312" s="161"/>
      <c r="J312" s="161"/>
      <c r="K312" s="161"/>
      <c r="L312" s="161"/>
      <c r="M312" s="161"/>
      <c r="N312" s="171"/>
      <c r="O312" s="171"/>
      <c r="P312" s="171"/>
      <c r="Q312" s="171"/>
      <c r="R312" s="171"/>
      <c r="S312" s="171"/>
      <c r="T312" s="159" t="str">
        <f t="shared" si="40"/>
        <v>MISSING</v>
      </c>
      <c r="U312" s="159" t="str">
        <f t="shared" si="41"/>
        <v>MISSING</v>
      </c>
      <c r="X312" s="56">
        <f t="shared" si="42"/>
        <v>-99</v>
      </c>
      <c r="Y312" s="56">
        <f t="shared" si="43"/>
        <v>-99</v>
      </c>
      <c r="Z312" s="56">
        <f t="shared" si="44"/>
        <v>-99</v>
      </c>
      <c r="AA312" s="56">
        <f t="shared" si="45"/>
        <v>-99</v>
      </c>
      <c r="AB312" s="56">
        <f t="shared" si="46"/>
        <v>-99</v>
      </c>
      <c r="AC312" s="56">
        <f t="shared" si="47"/>
        <v>-99</v>
      </c>
      <c r="AE312" s="82">
        <f>IF(D312=1, 'adjustment factor'!$D$4, IF(D312=-9,-999,IF(D312="",-999,0)))</f>
        <v>-999</v>
      </c>
      <c r="AF312" s="82">
        <f>IF(F312=1, 'adjustment factor'!$D$5, IF(F312=-9,-999,IF(F312="",-999,0)))</f>
        <v>-999</v>
      </c>
      <c r="AG312" s="82">
        <f>IF(E312=1, 'adjustment factor'!$D$6, IF(E312=-9,-999,IF(E312="",-999,0)))</f>
        <v>-999</v>
      </c>
      <c r="AH312" s="82">
        <f>IF(K312&gt;=45,'adjustment factor'!$D$7,IF(K312=-9,-1200,IF(K312="",-1200,0)))</f>
        <v>-1200</v>
      </c>
      <c r="AI312" s="82">
        <f>IF(L312=1, 'adjustment factor'!$D$8, IF(L312=-9,-999,IF(L312="",-999,0)))</f>
        <v>-999</v>
      </c>
      <c r="AJ312" s="82">
        <f>IF(AND(M312&gt;=1,M312&lt;=4),'adjustment factor'!$D$9,IF(M312=-9,-999,IF(M312=98,-999,IF(M312=99,-999,IF(M312="",-999,0)))))</f>
        <v>-999</v>
      </c>
      <c r="AK312" s="82">
        <f>IF(H312=1, 'adjustment factor'!$D$10, IF(H312=-9,-999,IF(H312="",-999,0)))</f>
        <v>-999</v>
      </c>
      <c r="AL312" s="82">
        <f>IF(G312=1, 'adjustment factor'!$D$11, IF(G312=-9,-999,IF(G312="",-999,0)))</f>
        <v>-999</v>
      </c>
      <c r="AM312" s="82">
        <f>IF(I312=1, 'adjustment factor'!$D$12, IF(I312=-9,-999,IF(I312="",-999,0)))</f>
        <v>-999</v>
      </c>
      <c r="AN312" s="82">
        <f>IF(J312=1, 'adjustment factor'!$D$13, IF(J312=-9,-999,IF(J312="",-999,0)))</f>
        <v>-999</v>
      </c>
      <c r="AO312" s="82" t="str">
        <f t="shared" si="48"/>
        <v>-999</v>
      </c>
      <c r="AP312" s="82" t="str">
        <f t="shared" si="49"/>
        <v>MISSING</v>
      </c>
    </row>
    <row r="313" spans="2:42" s="3" customFormat="1">
      <c r="B313" s="170"/>
      <c r="C313" s="35">
        <v>309</v>
      </c>
      <c r="D313" s="161"/>
      <c r="E313" s="161"/>
      <c r="F313" s="161"/>
      <c r="G313" s="161"/>
      <c r="H313" s="161"/>
      <c r="I313" s="161"/>
      <c r="J313" s="161"/>
      <c r="K313" s="161"/>
      <c r="L313" s="161"/>
      <c r="M313" s="161"/>
      <c r="N313" s="171"/>
      <c r="O313" s="171"/>
      <c r="P313" s="171"/>
      <c r="Q313" s="171"/>
      <c r="R313" s="171"/>
      <c r="S313" s="171"/>
      <c r="T313" s="159" t="str">
        <f t="shared" si="40"/>
        <v>MISSING</v>
      </c>
      <c r="U313" s="159" t="str">
        <f t="shared" si="41"/>
        <v>MISSING</v>
      </c>
      <c r="X313" s="56">
        <f t="shared" si="42"/>
        <v>-99</v>
      </c>
      <c r="Y313" s="56">
        <f t="shared" si="43"/>
        <v>-99</v>
      </c>
      <c r="Z313" s="56">
        <f t="shared" si="44"/>
        <v>-99</v>
      </c>
      <c r="AA313" s="56">
        <f t="shared" si="45"/>
        <v>-99</v>
      </c>
      <c r="AB313" s="56">
        <f t="shared" si="46"/>
        <v>-99</v>
      </c>
      <c r="AC313" s="56">
        <f t="shared" si="47"/>
        <v>-99</v>
      </c>
      <c r="AE313" s="82">
        <f>IF(D313=1, 'adjustment factor'!$D$4, IF(D313=-9,-999,IF(D313="",-999,0)))</f>
        <v>-999</v>
      </c>
      <c r="AF313" s="82">
        <f>IF(F313=1, 'adjustment factor'!$D$5, IF(F313=-9,-999,IF(F313="",-999,0)))</f>
        <v>-999</v>
      </c>
      <c r="AG313" s="82">
        <f>IF(E313=1, 'adjustment factor'!$D$6, IF(E313=-9,-999,IF(E313="",-999,0)))</f>
        <v>-999</v>
      </c>
      <c r="AH313" s="82">
        <f>IF(K313&gt;=45,'adjustment factor'!$D$7,IF(K313=-9,-1200,IF(K313="",-1200,0)))</f>
        <v>-1200</v>
      </c>
      <c r="AI313" s="82">
        <f>IF(L313=1, 'adjustment factor'!$D$8, IF(L313=-9,-999,IF(L313="",-999,0)))</f>
        <v>-999</v>
      </c>
      <c r="AJ313" s="82">
        <f>IF(AND(M313&gt;=1,M313&lt;=4),'adjustment factor'!$D$9,IF(M313=-9,-999,IF(M313=98,-999,IF(M313=99,-999,IF(M313="",-999,0)))))</f>
        <v>-999</v>
      </c>
      <c r="AK313" s="82">
        <f>IF(H313=1, 'adjustment factor'!$D$10, IF(H313=-9,-999,IF(H313="",-999,0)))</f>
        <v>-999</v>
      </c>
      <c r="AL313" s="82">
        <f>IF(G313=1, 'adjustment factor'!$D$11, IF(G313=-9,-999,IF(G313="",-999,0)))</f>
        <v>-999</v>
      </c>
      <c r="AM313" s="82">
        <f>IF(I313=1, 'adjustment factor'!$D$12, IF(I313=-9,-999,IF(I313="",-999,0)))</f>
        <v>-999</v>
      </c>
      <c r="AN313" s="82">
        <f>IF(J313=1, 'adjustment factor'!$D$13, IF(J313=-9,-999,IF(J313="",-999,0)))</f>
        <v>-999</v>
      </c>
      <c r="AO313" s="82" t="str">
        <f t="shared" si="48"/>
        <v>-999</v>
      </c>
      <c r="AP313" s="82" t="str">
        <f t="shared" si="49"/>
        <v>MISSING</v>
      </c>
    </row>
    <row r="314" spans="2:42" s="3" customFormat="1">
      <c r="B314" s="170"/>
      <c r="C314" s="35">
        <v>310</v>
      </c>
      <c r="D314" s="161"/>
      <c r="E314" s="161"/>
      <c r="F314" s="161"/>
      <c r="G314" s="161"/>
      <c r="H314" s="161"/>
      <c r="I314" s="161"/>
      <c r="J314" s="161"/>
      <c r="K314" s="161"/>
      <c r="L314" s="161"/>
      <c r="M314" s="161"/>
      <c r="N314" s="171"/>
      <c r="O314" s="171"/>
      <c r="P314" s="171"/>
      <c r="Q314" s="171"/>
      <c r="R314" s="171"/>
      <c r="S314" s="171"/>
      <c r="T314" s="159" t="str">
        <f t="shared" si="40"/>
        <v>MISSING</v>
      </c>
      <c r="U314" s="159" t="str">
        <f t="shared" si="41"/>
        <v>MISSING</v>
      </c>
      <c r="X314" s="56">
        <f t="shared" si="42"/>
        <v>-99</v>
      </c>
      <c r="Y314" s="56">
        <f t="shared" si="43"/>
        <v>-99</v>
      </c>
      <c r="Z314" s="56">
        <f t="shared" si="44"/>
        <v>-99</v>
      </c>
      <c r="AA314" s="56">
        <f t="shared" si="45"/>
        <v>-99</v>
      </c>
      <c r="AB314" s="56">
        <f t="shared" si="46"/>
        <v>-99</v>
      </c>
      <c r="AC314" s="56">
        <f t="shared" si="47"/>
        <v>-99</v>
      </c>
      <c r="AE314" s="82">
        <f>IF(D314=1, 'adjustment factor'!$D$4, IF(D314=-9,-999,IF(D314="",-999,0)))</f>
        <v>-999</v>
      </c>
      <c r="AF314" s="82">
        <f>IF(F314=1, 'adjustment factor'!$D$5, IF(F314=-9,-999,IF(F314="",-999,0)))</f>
        <v>-999</v>
      </c>
      <c r="AG314" s="82">
        <f>IF(E314=1, 'adjustment factor'!$D$6, IF(E314=-9,-999,IF(E314="",-999,0)))</f>
        <v>-999</v>
      </c>
      <c r="AH314" s="82">
        <f>IF(K314&gt;=45,'adjustment factor'!$D$7,IF(K314=-9,-1200,IF(K314="",-1200,0)))</f>
        <v>-1200</v>
      </c>
      <c r="AI314" s="82">
        <f>IF(L314=1, 'adjustment factor'!$D$8, IF(L314=-9,-999,IF(L314="",-999,0)))</f>
        <v>-999</v>
      </c>
      <c r="AJ314" s="82">
        <f>IF(AND(M314&gt;=1,M314&lt;=4),'adjustment factor'!$D$9,IF(M314=-9,-999,IF(M314=98,-999,IF(M314=99,-999,IF(M314="",-999,0)))))</f>
        <v>-999</v>
      </c>
      <c r="AK314" s="82">
        <f>IF(H314=1, 'adjustment factor'!$D$10, IF(H314=-9,-999,IF(H314="",-999,0)))</f>
        <v>-999</v>
      </c>
      <c r="AL314" s="82">
        <f>IF(G314=1, 'adjustment factor'!$D$11, IF(G314=-9,-999,IF(G314="",-999,0)))</f>
        <v>-999</v>
      </c>
      <c r="AM314" s="82">
        <f>IF(I314=1, 'adjustment factor'!$D$12, IF(I314=-9,-999,IF(I314="",-999,0)))</f>
        <v>-999</v>
      </c>
      <c r="AN314" s="82">
        <f>IF(J314=1, 'adjustment factor'!$D$13, IF(J314=-9,-999,IF(J314="",-999,0)))</f>
        <v>-999</v>
      </c>
      <c r="AO314" s="82" t="str">
        <f t="shared" si="48"/>
        <v>-999</v>
      </c>
      <c r="AP314" s="82" t="str">
        <f t="shared" si="49"/>
        <v>MISSING</v>
      </c>
    </row>
    <row r="315" spans="2:42" s="3" customFormat="1">
      <c r="B315" s="170"/>
      <c r="C315" s="35">
        <v>311</v>
      </c>
      <c r="D315" s="161"/>
      <c r="E315" s="161"/>
      <c r="F315" s="161"/>
      <c r="G315" s="161"/>
      <c r="H315" s="161"/>
      <c r="I315" s="161"/>
      <c r="J315" s="161"/>
      <c r="K315" s="161"/>
      <c r="L315" s="161"/>
      <c r="M315" s="161"/>
      <c r="N315" s="171"/>
      <c r="O315" s="171"/>
      <c r="P315" s="171"/>
      <c r="Q315" s="171"/>
      <c r="R315" s="171"/>
      <c r="S315" s="171"/>
      <c r="T315" s="159" t="str">
        <f t="shared" si="40"/>
        <v>MISSING</v>
      </c>
      <c r="U315" s="159" t="str">
        <f t="shared" si="41"/>
        <v>MISSING</v>
      </c>
      <c r="X315" s="56">
        <f t="shared" si="42"/>
        <v>-99</v>
      </c>
      <c r="Y315" s="56">
        <f t="shared" si="43"/>
        <v>-99</v>
      </c>
      <c r="Z315" s="56">
        <f t="shared" si="44"/>
        <v>-99</v>
      </c>
      <c r="AA315" s="56">
        <f t="shared" si="45"/>
        <v>-99</v>
      </c>
      <c r="AB315" s="56">
        <f t="shared" si="46"/>
        <v>-99</v>
      </c>
      <c r="AC315" s="56">
        <f t="shared" si="47"/>
        <v>-99</v>
      </c>
      <c r="AE315" s="82">
        <f>IF(D315=1, 'adjustment factor'!$D$4, IF(D315=-9,-999,IF(D315="",-999,0)))</f>
        <v>-999</v>
      </c>
      <c r="AF315" s="82">
        <f>IF(F315=1, 'adjustment factor'!$D$5, IF(F315=-9,-999,IF(F315="",-999,0)))</f>
        <v>-999</v>
      </c>
      <c r="AG315" s="82">
        <f>IF(E315=1, 'adjustment factor'!$D$6, IF(E315=-9,-999,IF(E315="",-999,0)))</f>
        <v>-999</v>
      </c>
      <c r="AH315" s="82">
        <f>IF(K315&gt;=45,'adjustment factor'!$D$7,IF(K315=-9,-1200,IF(K315="",-1200,0)))</f>
        <v>-1200</v>
      </c>
      <c r="AI315" s="82">
        <f>IF(L315=1, 'adjustment factor'!$D$8, IF(L315=-9,-999,IF(L315="",-999,0)))</f>
        <v>-999</v>
      </c>
      <c r="AJ315" s="82">
        <f>IF(AND(M315&gt;=1,M315&lt;=4),'adjustment factor'!$D$9,IF(M315=-9,-999,IF(M315=98,-999,IF(M315=99,-999,IF(M315="",-999,0)))))</f>
        <v>-999</v>
      </c>
      <c r="AK315" s="82">
        <f>IF(H315=1, 'adjustment factor'!$D$10, IF(H315=-9,-999,IF(H315="",-999,0)))</f>
        <v>-999</v>
      </c>
      <c r="AL315" s="82">
        <f>IF(G315=1, 'adjustment factor'!$D$11, IF(G315=-9,-999,IF(G315="",-999,0)))</f>
        <v>-999</v>
      </c>
      <c r="AM315" s="82">
        <f>IF(I315=1, 'adjustment factor'!$D$12, IF(I315=-9,-999,IF(I315="",-999,0)))</f>
        <v>-999</v>
      </c>
      <c r="AN315" s="82">
        <f>IF(J315=1, 'adjustment factor'!$D$13, IF(J315=-9,-999,IF(J315="",-999,0)))</f>
        <v>-999</v>
      </c>
      <c r="AO315" s="82" t="str">
        <f t="shared" si="48"/>
        <v>-999</v>
      </c>
      <c r="AP315" s="82" t="str">
        <f t="shared" si="49"/>
        <v>MISSING</v>
      </c>
    </row>
    <row r="316" spans="2:42" s="3" customFormat="1">
      <c r="B316" s="170"/>
      <c r="C316" s="35">
        <v>312</v>
      </c>
      <c r="D316" s="161"/>
      <c r="E316" s="161"/>
      <c r="F316" s="161"/>
      <c r="G316" s="161"/>
      <c r="H316" s="161"/>
      <c r="I316" s="161"/>
      <c r="J316" s="161"/>
      <c r="K316" s="161"/>
      <c r="L316" s="161"/>
      <c r="M316" s="161"/>
      <c r="N316" s="171"/>
      <c r="O316" s="171"/>
      <c r="P316" s="171"/>
      <c r="Q316" s="171"/>
      <c r="R316" s="171"/>
      <c r="S316" s="171"/>
      <c r="T316" s="159" t="str">
        <f t="shared" si="40"/>
        <v>MISSING</v>
      </c>
      <c r="U316" s="159" t="str">
        <f t="shared" si="41"/>
        <v>MISSING</v>
      </c>
      <c r="X316" s="56">
        <f t="shared" si="42"/>
        <v>-99</v>
      </c>
      <c r="Y316" s="56">
        <f t="shared" si="43"/>
        <v>-99</v>
      </c>
      <c r="Z316" s="56">
        <f t="shared" si="44"/>
        <v>-99</v>
      </c>
      <c r="AA316" s="56">
        <f t="shared" si="45"/>
        <v>-99</v>
      </c>
      <c r="AB316" s="56">
        <f t="shared" si="46"/>
        <v>-99</v>
      </c>
      <c r="AC316" s="56">
        <f t="shared" si="47"/>
        <v>-99</v>
      </c>
      <c r="AE316" s="82">
        <f>IF(D316=1, 'adjustment factor'!$D$4, IF(D316=-9,-999,IF(D316="",-999,0)))</f>
        <v>-999</v>
      </c>
      <c r="AF316" s="82">
        <f>IF(F316=1, 'adjustment factor'!$D$5, IF(F316=-9,-999,IF(F316="",-999,0)))</f>
        <v>-999</v>
      </c>
      <c r="AG316" s="82">
        <f>IF(E316=1, 'adjustment factor'!$D$6, IF(E316=-9,-999,IF(E316="",-999,0)))</f>
        <v>-999</v>
      </c>
      <c r="AH316" s="82">
        <f>IF(K316&gt;=45,'adjustment factor'!$D$7,IF(K316=-9,-1200,IF(K316="",-1200,0)))</f>
        <v>-1200</v>
      </c>
      <c r="AI316" s="82">
        <f>IF(L316=1, 'adjustment factor'!$D$8, IF(L316=-9,-999,IF(L316="",-999,0)))</f>
        <v>-999</v>
      </c>
      <c r="AJ316" s="82">
        <f>IF(AND(M316&gt;=1,M316&lt;=4),'adjustment factor'!$D$9,IF(M316=-9,-999,IF(M316=98,-999,IF(M316=99,-999,IF(M316="",-999,0)))))</f>
        <v>-999</v>
      </c>
      <c r="AK316" s="82">
        <f>IF(H316=1, 'adjustment factor'!$D$10, IF(H316=-9,-999,IF(H316="",-999,0)))</f>
        <v>-999</v>
      </c>
      <c r="AL316" s="82">
        <f>IF(G316=1, 'adjustment factor'!$D$11, IF(G316=-9,-999,IF(G316="",-999,0)))</f>
        <v>-999</v>
      </c>
      <c r="AM316" s="82">
        <f>IF(I316=1, 'adjustment factor'!$D$12, IF(I316=-9,-999,IF(I316="",-999,0)))</f>
        <v>-999</v>
      </c>
      <c r="AN316" s="82">
        <f>IF(J316=1, 'adjustment factor'!$D$13, IF(J316=-9,-999,IF(J316="",-999,0)))</f>
        <v>-999</v>
      </c>
      <c r="AO316" s="82" t="str">
        <f t="shared" si="48"/>
        <v>-999</v>
      </c>
      <c r="AP316" s="82" t="str">
        <f t="shared" si="49"/>
        <v>MISSING</v>
      </c>
    </row>
    <row r="317" spans="2:42" s="3" customFormat="1">
      <c r="B317" s="170"/>
      <c r="C317" s="35">
        <v>313</v>
      </c>
      <c r="D317" s="161"/>
      <c r="E317" s="161"/>
      <c r="F317" s="161"/>
      <c r="G317" s="161"/>
      <c r="H317" s="161"/>
      <c r="I317" s="161"/>
      <c r="J317" s="161"/>
      <c r="K317" s="161"/>
      <c r="L317" s="161"/>
      <c r="M317" s="161"/>
      <c r="N317" s="171"/>
      <c r="O317" s="171"/>
      <c r="P317" s="171"/>
      <c r="Q317" s="171"/>
      <c r="R317" s="171"/>
      <c r="S317" s="171"/>
      <c r="T317" s="159" t="str">
        <f t="shared" si="40"/>
        <v>MISSING</v>
      </c>
      <c r="U317" s="159" t="str">
        <f t="shared" si="41"/>
        <v>MISSING</v>
      </c>
      <c r="X317" s="56">
        <f t="shared" si="42"/>
        <v>-99</v>
      </c>
      <c r="Y317" s="56">
        <f t="shared" si="43"/>
        <v>-99</v>
      </c>
      <c r="Z317" s="56">
        <f t="shared" si="44"/>
        <v>-99</v>
      </c>
      <c r="AA317" s="56">
        <f t="shared" si="45"/>
        <v>-99</v>
      </c>
      <c r="AB317" s="56">
        <f t="shared" si="46"/>
        <v>-99</v>
      </c>
      <c r="AC317" s="56">
        <f t="shared" si="47"/>
        <v>-99</v>
      </c>
      <c r="AE317" s="82">
        <f>IF(D317=1, 'adjustment factor'!$D$4, IF(D317=-9,-999,IF(D317="",-999,0)))</f>
        <v>-999</v>
      </c>
      <c r="AF317" s="82">
        <f>IF(F317=1, 'adjustment factor'!$D$5, IF(F317=-9,-999,IF(F317="",-999,0)))</f>
        <v>-999</v>
      </c>
      <c r="AG317" s="82">
        <f>IF(E317=1, 'adjustment factor'!$D$6, IF(E317=-9,-999,IF(E317="",-999,0)))</f>
        <v>-999</v>
      </c>
      <c r="AH317" s="82">
        <f>IF(K317&gt;=45,'adjustment factor'!$D$7,IF(K317=-9,-1200,IF(K317="",-1200,0)))</f>
        <v>-1200</v>
      </c>
      <c r="AI317" s="82">
        <f>IF(L317=1, 'adjustment factor'!$D$8, IF(L317=-9,-999,IF(L317="",-999,0)))</f>
        <v>-999</v>
      </c>
      <c r="AJ317" s="82">
        <f>IF(AND(M317&gt;=1,M317&lt;=4),'adjustment factor'!$D$9,IF(M317=-9,-999,IF(M317=98,-999,IF(M317=99,-999,IF(M317="",-999,0)))))</f>
        <v>-999</v>
      </c>
      <c r="AK317" s="82">
        <f>IF(H317=1, 'adjustment factor'!$D$10, IF(H317=-9,-999,IF(H317="",-999,0)))</f>
        <v>-999</v>
      </c>
      <c r="AL317" s="82">
        <f>IF(G317=1, 'adjustment factor'!$D$11, IF(G317=-9,-999,IF(G317="",-999,0)))</f>
        <v>-999</v>
      </c>
      <c r="AM317" s="82">
        <f>IF(I317=1, 'adjustment factor'!$D$12, IF(I317=-9,-999,IF(I317="",-999,0)))</f>
        <v>-999</v>
      </c>
      <c r="AN317" s="82">
        <f>IF(J317=1, 'adjustment factor'!$D$13, IF(J317=-9,-999,IF(J317="",-999,0)))</f>
        <v>-999</v>
      </c>
      <c r="AO317" s="82" t="str">
        <f t="shared" si="48"/>
        <v>-999</v>
      </c>
      <c r="AP317" s="82" t="str">
        <f t="shared" si="49"/>
        <v>MISSING</v>
      </c>
    </row>
    <row r="318" spans="2:42" s="3" customFormat="1">
      <c r="B318" s="170"/>
      <c r="C318" s="35">
        <v>314</v>
      </c>
      <c r="D318" s="161"/>
      <c r="E318" s="161"/>
      <c r="F318" s="161"/>
      <c r="G318" s="161"/>
      <c r="H318" s="161"/>
      <c r="I318" s="161"/>
      <c r="J318" s="161"/>
      <c r="K318" s="161"/>
      <c r="L318" s="161"/>
      <c r="M318" s="161"/>
      <c r="N318" s="171"/>
      <c r="O318" s="171"/>
      <c r="P318" s="171"/>
      <c r="Q318" s="171"/>
      <c r="R318" s="171"/>
      <c r="S318" s="171"/>
      <c r="T318" s="159" t="str">
        <f t="shared" si="40"/>
        <v>MISSING</v>
      </c>
      <c r="U318" s="159" t="str">
        <f t="shared" si="41"/>
        <v>MISSING</v>
      </c>
      <c r="X318" s="56">
        <f t="shared" si="42"/>
        <v>-99</v>
      </c>
      <c r="Y318" s="56">
        <f t="shared" si="43"/>
        <v>-99</v>
      </c>
      <c r="Z318" s="56">
        <f t="shared" si="44"/>
        <v>-99</v>
      </c>
      <c r="AA318" s="56">
        <f t="shared" si="45"/>
        <v>-99</v>
      </c>
      <c r="AB318" s="56">
        <f t="shared" si="46"/>
        <v>-99</v>
      </c>
      <c r="AC318" s="56">
        <f t="shared" si="47"/>
        <v>-99</v>
      </c>
      <c r="AE318" s="82">
        <f>IF(D318=1, 'adjustment factor'!$D$4, IF(D318=-9,-999,IF(D318="",-999,0)))</f>
        <v>-999</v>
      </c>
      <c r="AF318" s="82">
        <f>IF(F318=1, 'adjustment factor'!$D$5, IF(F318=-9,-999,IF(F318="",-999,0)))</f>
        <v>-999</v>
      </c>
      <c r="AG318" s="82">
        <f>IF(E318=1, 'adjustment factor'!$D$6, IF(E318=-9,-999,IF(E318="",-999,0)))</f>
        <v>-999</v>
      </c>
      <c r="AH318" s="82">
        <f>IF(K318&gt;=45,'adjustment factor'!$D$7,IF(K318=-9,-1200,IF(K318="",-1200,0)))</f>
        <v>-1200</v>
      </c>
      <c r="AI318" s="82">
        <f>IF(L318=1, 'adjustment factor'!$D$8, IF(L318=-9,-999,IF(L318="",-999,0)))</f>
        <v>-999</v>
      </c>
      <c r="AJ318" s="82">
        <f>IF(AND(M318&gt;=1,M318&lt;=4),'adjustment factor'!$D$9,IF(M318=-9,-999,IF(M318=98,-999,IF(M318=99,-999,IF(M318="",-999,0)))))</f>
        <v>-999</v>
      </c>
      <c r="AK318" s="82">
        <f>IF(H318=1, 'adjustment factor'!$D$10, IF(H318=-9,-999,IF(H318="",-999,0)))</f>
        <v>-999</v>
      </c>
      <c r="AL318" s="82">
        <f>IF(G318=1, 'adjustment factor'!$D$11, IF(G318=-9,-999,IF(G318="",-999,0)))</f>
        <v>-999</v>
      </c>
      <c r="AM318" s="82">
        <f>IF(I318=1, 'adjustment factor'!$D$12, IF(I318=-9,-999,IF(I318="",-999,0)))</f>
        <v>-999</v>
      </c>
      <c r="AN318" s="82">
        <f>IF(J318=1, 'adjustment factor'!$D$13, IF(J318=-9,-999,IF(J318="",-999,0)))</f>
        <v>-999</v>
      </c>
      <c r="AO318" s="82" t="str">
        <f t="shared" si="48"/>
        <v>-999</v>
      </c>
      <c r="AP318" s="82" t="str">
        <f t="shared" si="49"/>
        <v>MISSING</v>
      </c>
    </row>
    <row r="319" spans="2:42" s="3" customFormat="1">
      <c r="B319" s="170"/>
      <c r="C319" s="35">
        <v>315</v>
      </c>
      <c r="D319" s="161"/>
      <c r="E319" s="161"/>
      <c r="F319" s="161"/>
      <c r="G319" s="161"/>
      <c r="H319" s="161"/>
      <c r="I319" s="161"/>
      <c r="J319" s="161"/>
      <c r="K319" s="161"/>
      <c r="L319" s="161"/>
      <c r="M319" s="161"/>
      <c r="N319" s="171"/>
      <c r="O319" s="171"/>
      <c r="P319" s="171"/>
      <c r="Q319" s="171"/>
      <c r="R319" s="171"/>
      <c r="S319" s="171"/>
      <c r="T319" s="159" t="str">
        <f t="shared" si="40"/>
        <v>MISSING</v>
      </c>
      <c r="U319" s="159" t="str">
        <f t="shared" si="41"/>
        <v>MISSING</v>
      </c>
      <c r="X319" s="56">
        <f t="shared" si="42"/>
        <v>-99</v>
      </c>
      <c r="Y319" s="56">
        <f t="shared" si="43"/>
        <v>-99</v>
      </c>
      <c r="Z319" s="56">
        <f t="shared" si="44"/>
        <v>-99</v>
      </c>
      <c r="AA319" s="56">
        <f t="shared" si="45"/>
        <v>-99</v>
      </c>
      <c r="AB319" s="56">
        <f t="shared" si="46"/>
        <v>-99</v>
      </c>
      <c r="AC319" s="56">
        <f t="shared" si="47"/>
        <v>-99</v>
      </c>
      <c r="AE319" s="82">
        <f>IF(D319=1, 'adjustment factor'!$D$4, IF(D319=-9,-999,IF(D319="",-999,0)))</f>
        <v>-999</v>
      </c>
      <c r="AF319" s="82">
        <f>IF(F319=1, 'adjustment factor'!$D$5, IF(F319=-9,-999,IF(F319="",-999,0)))</f>
        <v>-999</v>
      </c>
      <c r="AG319" s="82">
        <f>IF(E319=1, 'adjustment factor'!$D$6, IF(E319=-9,-999,IF(E319="",-999,0)))</f>
        <v>-999</v>
      </c>
      <c r="AH319" s="82">
        <f>IF(K319&gt;=45,'adjustment factor'!$D$7,IF(K319=-9,-1200,IF(K319="",-1200,0)))</f>
        <v>-1200</v>
      </c>
      <c r="AI319" s="82">
        <f>IF(L319=1, 'adjustment factor'!$D$8, IF(L319=-9,-999,IF(L319="",-999,0)))</f>
        <v>-999</v>
      </c>
      <c r="AJ319" s="82">
        <f>IF(AND(M319&gt;=1,M319&lt;=4),'adjustment factor'!$D$9,IF(M319=-9,-999,IF(M319=98,-999,IF(M319=99,-999,IF(M319="",-999,0)))))</f>
        <v>-999</v>
      </c>
      <c r="AK319" s="82">
        <f>IF(H319=1, 'adjustment factor'!$D$10, IF(H319=-9,-999,IF(H319="",-999,0)))</f>
        <v>-999</v>
      </c>
      <c r="AL319" s="82">
        <f>IF(G319=1, 'adjustment factor'!$D$11, IF(G319=-9,-999,IF(G319="",-999,0)))</f>
        <v>-999</v>
      </c>
      <c r="AM319" s="82">
        <f>IF(I319=1, 'adjustment factor'!$D$12, IF(I319=-9,-999,IF(I319="",-999,0)))</f>
        <v>-999</v>
      </c>
      <c r="AN319" s="82">
        <f>IF(J319=1, 'adjustment factor'!$D$13, IF(J319=-9,-999,IF(J319="",-999,0)))</f>
        <v>-999</v>
      </c>
      <c r="AO319" s="82" t="str">
        <f t="shared" si="48"/>
        <v>-999</v>
      </c>
      <c r="AP319" s="82" t="str">
        <f t="shared" si="49"/>
        <v>MISSING</v>
      </c>
    </row>
    <row r="320" spans="2:42" s="3" customFormat="1">
      <c r="B320" s="170"/>
      <c r="C320" s="35">
        <v>316</v>
      </c>
      <c r="D320" s="161"/>
      <c r="E320" s="161"/>
      <c r="F320" s="161"/>
      <c r="G320" s="161"/>
      <c r="H320" s="161"/>
      <c r="I320" s="161"/>
      <c r="J320" s="161"/>
      <c r="K320" s="161"/>
      <c r="L320" s="161"/>
      <c r="M320" s="161"/>
      <c r="N320" s="171"/>
      <c r="O320" s="171"/>
      <c r="P320" s="171"/>
      <c r="Q320" s="171"/>
      <c r="R320" s="171"/>
      <c r="S320" s="171"/>
      <c r="T320" s="159" t="str">
        <f t="shared" si="40"/>
        <v>MISSING</v>
      </c>
      <c r="U320" s="159" t="str">
        <f t="shared" si="41"/>
        <v>MISSING</v>
      </c>
      <c r="X320" s="56">
        <f t="shared" si="42"/>
        <v>-99</v>
      </c>
      <c r="Y320" s="56">
        <f t="shared" si="43"/>
        <v>-99</v>
      </c>
      <c r="Z320" s="56">
        <f t="shared" si="44"/>
        <v>-99</v>
      </c>
      <c r="AA320" s="56">
        <f t="shared" si="45"/>
        <v>-99</v>
      </c>
      <c r="AB320" s="56">
        <f t="shared" si="46"/>
        <v>-99</v>
      </c>
      <c r="AC320" s="56">
        <f t="shared" si="47"/>
        <v>-99</v>
      </c>
      <c r="AE320" s="82">
        <f>IF(D320=1, 'adjustment factor'!$D$4, IF(D320=-9,-999,IF(D320="",-999,0)))</f>
        <v>-999</v>
      </c>
      <c r="AF320" s="82">
        <f>IF(F320=1, 'adjustment factor'!$D$5, IF(F320=-9,-999,IF(F320="",-999,0)))</f>
        <v>-999</v>
      </c>
      <c r="AG320" s="82">
        <f>IF(E320=1, 'adjustment factor'!$D$6, IF(E320=-9,-999,IF(E320="",-999,0)))</f>
        <v>-999</v>
      </c>
      <c r="AH320" s="82">
        <f>IF(K320&gt;=45,'adjustment factor'!$D$7,IF(K320=-9,-1200,IF(K320="",-1200,0)))</f>
        <v>-1200</v>
      </c>
      <c r="AI320" s="82">
        <f>IF(L320=1, 'adjustment factor'!$D$8, IF(L320=-9,-999,IF(L320="",-999,0)))</f>
        <v>-999</v>
      </c>
      <c r="AJ320" s="82">
        <f>IF(AND(M320&gt;=1,M320&lt;=4),'adjustment factor'!$D$9,IF(M320=-9,-999,IF(M320=98,-999,IF(M320=99,-999,IF(M320="",-999,0)))))</f>
        <v>-999</v>
      </c>
      <c r="AK320" s="82">
        <f>IF(H320=1, 'adjustment factor'!$D$10, IF(H320=-9,-999,IF(H320="",-999,0)))</f>
        <v>-999</v>
      </c>
      <c r="AL320" s="82">
        <f>IF(G320=1, 'adjustment factor'!$D$11, IF(G320=-9,-999,IF(G320="",-999,0)))</f>
        <v>-999</v>
      </c>
      <c r="AM320" s="82">
        <f>IF(I320=1, 'adjustment factor'!$D$12, IF(I320=-9,-999,IF(I320="",-999,0)))</f>
        <v>-999</v>
      </c>
      <c r="AN320" s="82">
        <f>IF(J320=1, 'adjustment factor'!$D$13, IF(J320=-9,-999,IF(J320="",-999,0)))</f>
        <v>-999</v>
      </c>
      <c r="AO320" s="82" t="str">
        <f t="shared" si="48"/>
        <v>-999</v>
      </c>
      <c r="AP320" s="82" t="str">
        <f t="shared" si="49"/>
        <v>MISSING</v>
      </c>
    </row>
    <row r="321" spans="2:42" s="3" customFormat="1">
      <c r="B321" s="170"/>
      <c r="C321" s="35">
        <v>317</v>
      </c>
      <c r="D321" s="161"/>
      <c r="E321" s="161"/>
      <c r="F321" s="161"/>
      <c r="G321" s="161"/>
      <c r="H321" s="161"/>
      <c r="I321" s="161"/>
      <c r="J321" s="161"/>
      <c r="K321" s="161"/>
      <c r="L321" s="161"/>
      <c r="M321" s="161"/>
      <c r="N321" s="171"/>
      <c r="O321" s="171"/>
      <c r="P321" s="171"/>
      <c r="Q321" s="171"/>
      <c r="R321" s="171"/>
      <c r="S321" s="171"/>
      <c r="T321" s="159" t="str">
        <f t="shared" si="40"/>
        <v>MISSING</v>
      </c>
      <c r="U321" s="159" t="str">
        <f t="shared" si="41"/>
        <v>MISSING</v>
      </c>
      <c r="X321" s="56">
        <f t="shared" si="42"/>
        <v>-99</v>
      </c>
      <c r="Y321" s="56">
        <f t="shared" si="43"/>
        <v>-99</v>
      </c>
      <c r="Z321" s="56">
        <f t="shared" si="44"/>
        <v>-99</v>
      </c>
      <c r="AA321" s="56">
        <f t="shared" si="45"/>
        <v>-99</v>
      </c>
      <c r="AB321" s="56">
        <f t="shared" si="46"/>
        <v>-99</v>
      </c>
      <c r="AC321" s="56">
        <f t="shared" si="47"/>
        <v>-99</v>
      </c>
      <c r="AE321" s="82">
        <f>IF(D321=1, 'adjustment factor'!$D$4, IF(D321=-9,-999,IF(D321="",-999,0)))</f>
        <v>-999</v>
      </c>
      <c r="AF321" s="82">
        <f>IF(F321=1, 'adjustment factor'!$D$5, IF(F321=-9,-999,IF(F321="",-999,0)))</f>
        <v>-999</v>
      </c>
      <c r="AG321" s="82">
        <f>IF(E321=1, 'adjustment factor'!$D$6, IF(E321=-9,-999,IF(E321="",-999,0)))</f>
        <v>-999</v>
      </c>
      <c r="AH321" s="82">
        <f>IF(K321&gt;=45,'adjustment factor'!$D$7,IF(K321=-9,-1200,IF(K321="",-1200,0)))</f>
        <v>-1200</v>
      </c>
      <c r="AI321" s="82">
        <f>IF(L321=1, 'adjustment factor'!$D$8, IF(L321=-9,-999,IF(L321="",-999,0)))</f>
        <v>-999</v>
      </c>
      <c r="AJ321" s="82">
        <f>IF(AND(M321&gt;=1,M321&lt;=4),'adjustment factor'!$D$9,IF(M321=-9,-999,IF(M321=98,-999,IF(M321=99,-999,IF(M321="",-999,0)))))</f>
        <v>-999</v>
      </c>
      <c r="AK321" s="82">
        <f>IF(H321=1, 'adjustment factor'!$D$10, IF(H321=-9,-999,IF(H321="",-999,0)))</f>
        <v>-999</v>
      </c>
      <c r="AL321" s="82">
        <f>IF(G321=1, 'adjustment factor'!$D$11, IF(G321=-9,-999,IF(G321="",-999,0)))</f>
        <v>-999</v>
      </c>
      <c r="AM321" s="82">
        <f>IF(I321=1, 'adjustment factor'!$D$12, IF(I321=-9,-999,IF(I321="",-999,0)))</f>
        <v>-999</v>
      </c>
      <c r="AN321" s="82">
        <f>IF(J321=1, 'adjustment factor'!$D$13, IF(J321=-9,-999,IF(J321="",-999,0)))</f>
        <v>-999</v>
      </c>
      <c r="AO321" s="82" t="str">
        <f t="shared" si="48"/>
        <v>-999</v>
      </c>
      <c r="AP321" s="82" t="str">
        <f t="shared" si="49"/>
        <v>MISSING</v>
      </c>
    </row>
    <row r="322" spans="2:42" s="3" customFormat="1">
      <c r="B322" s="170"/>
      <c r="C322" s="35">
        <v>318</v>
      </c>
      <c r="D322" s="161"/>
      <c r="E322" s="161"/>
      <c r="F322" s="161"/>
      <c r="G322" s="161"/>
      <c r="H322" s="161"/>
      <c r="I322" s="161"/>
      <c r="J322" s="161"/>
      <c r="K322" s="161"/>
      <c r="L322" s="161"/>
      <c r="M322" s="161"/>
      <c r="N322" s="171"/>
      <c r="O322" s="171"/>
      <c r="P322" s="171"/>
      <c r="Q322" s="171"/>
      <c r="R322" s="171"/>
      <c r="S322" s="171"/>
      <c r="T322" s="159" t="str">
        <f t="shared" si="40"/>
        <v>MISSING</v>
      </c>
      <c r="U322" s="159" t="str">
        <f t="shared" si="41"/>
        <v>MISSING</v>
      </c>
      <c r="X322" s="56">
        <f t="shared" si="42"/>
        <v>-99</v>
      </c>
      <c r="Y322" s="56">
        <f t="shared" si="43"/>
        <v>-99</v>
      </c>
      <c r="Z322" s="56">
        <f t="shared" si="44"/>
        <v>-99</v>
      </c>
      <c r="AA322" s="56">
        <f t="shared" si="45"/>
        <v>-99</v>
      </c>
      <c r="AB322" s="56">
        <f t="shared" si="46"/>
        <v>-99</v>
      </c>
      <c r="AC322" s="56">
        <f t="shared" si="47"/>
        <v>-99</v>
      </c>
      <c r="AE322" s="82">
        <f>IF(D322=1, 'adjustment factor'!$D$4, IF(D322=-9,-999,IF(D322="",-999,0)))</f>
        <v>-999</v>
      </c>
      <c r="AF322" s="82">
        <f>IF(F322=1, 'adjustment factor'!$D$5, IF(F322=-9,-999,IF(F322="",-999,0)))</f>
        <v>-999</v>
      </c>
      <c r="AG322" s="82">
        <f>IF(E322=1, 'adjustment factor'!$D$6, IF(E322=-9,-999,IF(E322="",-999,0)))</f>
        <v>-999</v>
      </c>
      <c r="AH322" s="82">
        <f>IF(K322&gt;=45,'adjustment factor'!$D$7,IF(K322=-9,-1200,IF(K322="",-1200,0)))</f>
        <v>-1200</v>
      </c>
      <c r="AI322" s="82">
        <f>IF(L322=1, 'adjustment factor'!$D$8, IF(L322=-9,-999,IF(L322="",-999,0)))</f>
        <v>-999</v>
      </c>
      <c r="AJ322" s="82">
        <f>IF(AND(M322&gt;=1,M322&lt;=4),'adjustment factor'!$D$9,IF(M322=-9,-999,IF(M322=98,-999,IF(M322=99,-999,IF(M322="",-999,0)))))</f>
        <v>-999</v>
      </c>
      <c r="AK322" s="82">
        <f>IF(H322=1, 'adjustment factor'!$D$10, IF(H322=-9,-999,IF(H322="",-999,0)))</f>
        <v>-999</v>
      </c>
      <c r="AL322" s="82">
        <f>IF(G322=1, 'adjustment factor'!$D$11, IF(G322=-9,-999,IF(G322="",-999,0)))</f>
        <v>-999</v>
      </c>
      <c r="AM322" s="82">
        <f>IF(I322=1, 'adjustment factor'!$D$12, IF(I322=-9,-999,IF(I322="",-999,0)))</f>
        <v>-999</v>
      </c>
      <c r="AN322" s="82">
        <f>IF(J322=1, 'adjustment factor'!$D$13, IF(J322=-9,-999,IF(J322="",-999,0)))</f>
        <v>-999</v>
      </c>
      <c r="AO322" s="82" t="str">
        <f t="shared" si="48"/>
        <v>-999</v>
      </c>
      <c r="AP322" s="82" t="str">
        <f t="shared" si="49"/>
        <v>MISSING</v>
      </c>
    </row>
    <row r="323" spans="2:42" s="3" customFormat="1">
      <c r="B323" s="170"/>
      <c r="C323" s="35">
        <v>319</v>
      </c>
      <c r="D323" s="161"/>
      <c r="E323" s="161"/>
      <c r="F323" s="161"/>
      <c r="G323" s="161"/>
      <c r="H323" s="161"/>
      <c r="I323" s="161"/>
      <c r="J323" s="161"/>
      <c r="K323" s="161"/>
      <c r="L323" s="161"/>
      <c r="M323" s="161"/>
      <c r="N323" s="171"/>
      <c r="O323" s="171"/>
      <c r="P323" s="171"/>
      <c r="Q323" s="171"/>
      <c r="R323" s="171"/>
      <c r="S323" s="171"/>
      <c r="T323" s="159" t="str">
        <f t="shared" si="40"/>
        <v>MISSING</v>
      </c>
      <c r="U323" s="159" t="str">
        <f t="shared" si="41"/>
        <v>MISSING</v>
      </c>
      <c r="X323" s="56">
        <f t="shared" si="42"/>
        <v>-99</v>
      </c>
      <c r="Y323" s="56">
        <f t="shared" si="43"/>
        <v>-99</v>
      </c>
      <c r="Z323" s="56">
        <f t="shared" si="44"/>
        <v>-99</v>
      </c>
      <c r="AA323" s="56">
        <f t="shared" si="45"/>
        <v>-99</v>
      </c>
      <c r="AB323" s="56">
        <f t="shared" si="46"/>
        <v>-99</v>
      </c>
      <c r="AC323" s="56">
        <f t="shared" si="47"/>
        <v>-99</v>
      </c>
      <c r="AE323" s="82">
        <f>IF(D323=1, 'adjustment factor'!$D$4, IF(D323=-9,-999,IF(D323="",-999,0)))</f>
        <v>-999</v>
      </c>
      <c r="AF323" s="82">
        <f>IF(F323=1, 'adjustment factor'!$D$5, IF(F323=-9,-999,IF(F323="",-999,0)))</f>
        <v>-999</v>
      </c>
      <c r="AG323" s="82">
        <f>IF(E323=1, 'adjustment factor'!$D$6, IF(E323=-9,-999,IF(E323="",-999,0)))</f>
        <v>-999</v>
      </c>
      <c r="AH323" s="82">
        <f>IF(K323&gt;=45,'adjustment factor'!$D$7,IF(K323=-9,-1200,IF(K323="",-1200,0)))</f>
        <v>-1200</v>
      </c>
      <c r="AI323" s="82">
        <f>IF(L323=1, 'adjustment factor'!$D$8, IF(L323=-9,-999,IF(L323="",-999,0)))</f>
        <v>-999</v>
      </c>
      <c r="AJ323" s="82">
        <f>IF(AND(M323&gt;=1,M323&lt;=4),'adjustment factor'!$D$9,IF(M323=-9,-999,IF(M323=98,-999,IF(M323=99,-999,IF(M323="",-999,0)))))</f>
        <v>-999</v>
      </c>
      <c r="AK323" s="82">
        <f>IF(H323=1, 'adjustment factor'!$D$10, IF(H323=-9,-999,IF(H323="",-999,0)))</f>
        <v>-999</v>
      </c>
      <c r="AL323" s="82">
        <f>IF(G323=1, 'adjustment factor'!$D$11, IF(G323=-9,-999,IF(G323="",-999,0)))</f>
        <v>-999</v>
      </c>
      <c r="AM323" s="82">
        <f>IF(I323=1, 'adjustment factor'!$D$12, IF(I323=-9,-999,IF(I323="",-999,0)))</f>
        <v>-999</v>
      </c>
      <c r="AN323" s="82">
        <f>IF(J323=1, 'adjustment factor'!$D$13, IF(J323=-9,-999,IF(J323="",-999,0)))</f>
        <v>-999</v>
      </c>
      <c r="AO323" s="82" t="str">
        <f t="shared" si="48"/>
        <v>-999</v>
      </c>
      <c r="AP323" s="82" t="str">
        <f t="shared" si="49"/>
        <v>MISSING</v>
      </c>
    </row>
    <row r="324" spans="2:42" s="3" customFormat="1">
      <c r="B324" s="170"/>
      <c r="C324" s="35">
        <v>320</v>
      </c>
      <c r="D324" s="161"/>
      <c r="E324" s="161"/>
      <c r="F324" s="161"/>
      <c r="G324" s="161"/>
      <c r="H324" s="161"/>
      <c r="I324" s="161"/>
      <c r="J324" s="161"/>
      <c r="K324" s="161"/>
      <c r="L324" s="161"/>
      <c r="M324" s="161"/>
      <c r="N324" s="171"/>
      <c r="O324" s="171"/>
      <c r="P324" s="171"/>
      <c r="Q324" s="171"/>
      <c r="R324" s="171"/>
      <c r="S324" s="171"/>
      <c r="T324" s="159" t="str">
        <f t="shared" si="40"/>
        <v>MISSING</v>
      </c>
      <c r="U324" s="159" t="str">
        <f t="shared" si="41"/>
        <v>MISSING</v>
      </c>
      <c r="X324" s="56">
        <f t="shared" si="42"/>
        <v>-99</v>
      </c>
      <c r="Y324" s="56">
        <f t="shared" si="43"/>
        <v>-99</v>
      </c>
      <c r="Z324" s="56">
        <f t="shared" si="44"/>
        <v>-99</v>
      </c>
      <c r="AA324" s="56">
        <f t="shared" si="45"/>
        <v>-99</v>
      </c>
      <c r="AB324" s="56">
        <f t="shared" si="46"/>
        <v>-99</v>
      </c>
      <c r="AC324" s="56">
        <f t="shared" si="47"/>
        <v>-99</v>
      </c>
      <c r="AE324" s="82">
        <f>IF(D324=1, 'adjustment factor'!$D$4, IF(D324=-9,-999,IF(D324="",-999,0)))</f>
        <v>-999</v>
      </c>
      <c r="AF324" s="82">
        <f>IF(F324=1, 'adjustment factor'!$D$5, IF(F324=-9,-999,IF(F324="",-999,0)))</f>
        <v>-999</v>
      </c>
      <c r="AG324" s="82">
        <f>IF(E324=1, 'adjustment factor'!$D$6, IF(E324=-9,-999,IF(E324="",-999,0)))</f>
        <v>-999</v>
      </c>
      <c r="AH324" s="82">
        <f>IF(K324&gt;=45,'adjustment factor'!$D$7,IF(K324=-9,-1200,IF(K324="",-1200,0)))</f>
        <v>-1200</v>
      </c>
      <c r="AI324" s="82">
        <f>IF(L324=1, 'adjustment factor'!$D$8, IF(L324=-9,-999,IF(L324="",-999,0)))</f>
        <v>-999</v>
      </c>
      <c r="AJ324" s="82">
        <f>IF(AND(M324&gt;=1,M324&lt;=4),'adjustment factor'!$D$9,IF(M324=-9,-999,IF(M324=98,-999,IF(M324=99,-999,IF(M324="",-999,0)))))</f>
        <v>-999</v>
      </c>
      <c r="AK324" s="82">
        <f>IF(H324=1, 'adjustment factor'!$D$10, IF(H324=-9,-999,IF(H324="",-999,0)))</f>
        <v>-999</v>
      </c>
      <c r="AL324" s="82">
        <f>IF(G324=1, 'adjustment factor'!$D$11, IF(G324=-9,-999,IF(G324="",-999,0)))</f>
        <v>-999</v>
      </c>
      <c r="AM324" s="82">
        <f>IF(I324=1, 'adjustment factor'!$D$12, IF(I324=-9,-999,IF(I324="",-999,0)))</f>
        <v>-999</v>
      </c>
      <c r="AN324" s="82">
        <f>IF(J324=1, 'adjustment factor'!$D$13, IF(J324=-9,-999,IF(J324="",-999,0)))</f>
        <v>-999</v>
      </c>
      <c r="AO324" s="82" t="str">
        <f t="shared" si="48"/>
        <v>-999</v>
      </c>
      <c r="AP324" s="82" t="str">
        <f t="shared" si="49"/>
        <v>MISSING</v>
      </c>
    </row>
    <row r="325" spans="2:42" s="3" customFormat="1">
      <c r="B325" s="170"/>
      <c r="C325" s="35">
        <v>321</v>
      </c>
      <c r="D325" s="161"/>
      <c r="E325" s="161"/>
      <c r="F325" s="161"/>
      <c r="G325" s="161"/>
      <c r="H325" s="161"/>
      <c r="I325" s="161"/>
      <c r="J325" s="161"/>
      <c r="K325" s="161"/>
      <c r="L325" s="161"/>
      <c r="M325" s="161"/>
      <c r="N325" s="171"/>
      <c r="O325" s="171"/>
      <c r="P325" s="171"/>
      <c r="Q325" s="171"/>
      <c r="R325" s="171"/>
      <c r="S325" s="171"/>
      <c r="T325" s="159" t="str">
        <f t="shared" ref="T325:T388" si="50">IF(SUM(X325:AC325)&gt;-0.01, SUM(X325:AC325), "MISSING")</f>
        <v>MISSING</v>
      </c>
      <c r="U325" s="159" t="str">
        <f t="shared" ref="U325:U388" si="51">IF(AP325="MISSING","MISSING", 3.88+0.604*T325+0.055*(T325^2)-AP325)</f>
        <v>MISSING</v>
      </c>
      <c r="X325" s="56">
        <f t="shared" ref="X325:X388" si="52">IF(N325&gt;0,((N325-3)*-1),-99)</f>
        <v>-99</v>
      </c>
      <c r="Y325" s="56">
        <f t="shared" ref="Y325:Y388" si="53">IF(O325&gt;0,((O325-3)*-1),-99)</f>
        <v>-99</v>
      </c>
      <c r="Z325" s="56">
        <f t="shared" ref="Z325:Z388" si="54">IF(P325&gt;0,((P325-3)*-1),-99)</f>
        <v>-99</v>
      </c>
      <c r="AA325" s="56">
        <f t="shared" ref="AA325:AA388" si="55">IF(Q325&gt;0,((Q325-3)*-1),-99)</f>
        <v>-99</v>
      </c>
      <c r="AB325" s="56">
        <f t="shared" ref="AB325:AB388" si="56">IF(R325&gt;0,((R325-3)*-1),-99)</f>
        <v>-99</v>
      </c>
      <c r="AC325" s="56">
        <f t="shared" ref="AC325:AC388" si="57">IF(S325&gt;0,((S325-3)*-1),-99)</f>
        <v>-99</v>
      </c>
      <c r="AE325" s="82">
        <f>IF(D325=1, 'adjustment factor'!$D$4, IF(D325=-9,-999,IF(D325="",-999,0)))</f>
        <v>-999</v>
      </c>
      <c r="AF325" s="82">
        <f>IF(F325=1, 'adjustment factor'!$D$5, IF(F325=-9,-999,IF(F325="",-999,0)))</f>
        <v>-999</v>
      </c>
      <c r="AG325" s="82">
        <f>IF(E325=1, 'adjustment factor'!$D$6, IF(E325=-9,-999,IF(E325="",-999,0)))</f>
        <v>-999</v>
      </c>
      <c r="AH325" s="82">
        <f>IF(K325&gt;=45,'adjustment factor'!$D$7,IF(K325=-9,-1200,IF(K325="",-1200,0)))</f>
        <v>-1200</v>
      </c>
      <c r="AI325" s="82">
        <f>IF(L325=1, 'adjustment factor'!$D$8, IF(L325=-9,-999,IF(L325="",-999,0)))</f>
        <v>-999</v>
      </c>
      <c r="AJ325" s="82">
        <f>IF(AND(M325&gt;=1,M325&lt;=4),'adjustment factor'!$D$9,IF(M325=-9,-999,IF(M325=98,-999,IF(M325=99,-999,IF(M325="",-999,0)))))</f>
        <v>-999</v>
      </c>
      <c r="AK325" s="82">
        <f>IF(H325=1, 'adjustment factor'!$D$10, IF(H325=-9,-999,IF(H325="",-999,0)))</f>
        <v>-999</v>
      </c>
      <c r="AL325" s="82">
        <f>IF(G325=1, 'adjustment factor'!$D$11, IF(G325=-9,-999,IF(G325="",-999,0)))</f>
        <v>-999</v>
      </c>
      <c r="AM325" s="82">
        <f>IF(I325=1, 'adjustment factor'!$D$12, IF(I325=-9,-999,IF(I325="",-999,0)))</f>
        <v>-999</v>
      </c>
      <c r="AN325" s="82">
        <f>IF(J325=1, 'adjustment factor'!$D$13, IF(J325=-9,-999,IF(J325="",-999,0)))</f>
        <v>-999</v>
      </c>
      <c r="AO325" s="82" t="str">
        <f t="shared" si="48"/>
        <v>-999</v>
      </c>
      <c r="AP325" s="82" t="str">
        <f t="shared" si="49"/>
        <v>MISSING</v>
      </c>
    </row>
    <row r="326" spans="2:42" s="3" customFormat="1">
      <c r="B326" s="170"/>
      <c r="C326" s="35">
        <v>322</v>
      </c>
      <c r="D326" s="161"/>
      <c r="E326" s="161"/>
      <c r="F326" s="161"/>
      <c r="G326" s="161"/>
      <c r="H326" s="161"/>
      <c r="I326" s="161"/>
      <c r="J326" s="161"/>
      <c r="K326" s="161"/>
      <c r="L326" s="161"/>
      <c r="M326" s="161"/>
      <c r="N326" s="171"/>
      <c r="O326" s="171"/>
      <c r="P326" s="171"/>
      <c r="Q326" s="171"/>
      <c r="R326" s="171"/>
      <c r="S326" s="171"/>
      <c r="T326" s="159" t="str">
        <f t="shared" si="50"/>
        <v>MISSING</v>
      </c>
      <c r="U326" s="159" t="str">
        <f t="shared" si="51"/>
        <v>MISSING</v>
      </c>
      <c r="X326" s="56">
        <f t="shared" si="52"/>
        <v>-99</v>
      </c>
      <c r="Y326" s="56">
        <f t="shared" si="53"/>
        <v>-99</v>
      </c>
      <c r="Z326" s="56">
        <f t="shared" si="54"/>
        <v>-99</v>
      </c>
      <c r="AA326" s="56">
        <f t="shared" si="55"/>
        <v>-99</v>
      </c>
      <c r="AB326" s="56">
        <f t="shared" si="56"/>
        <v>-99</v>
      </c>
      <c r="AC326" s="56">
        <f t="shared" si="57"/>
        <v>-99</v>
      </c>
      <c r="AE326" s="82">
        <f>IF(D326=1, 'adjustment factor'!$D$4, IF(D326=-9,-999,IF(D326="",-999,0)))</f>
        <v>-999</v>
      </c>
      <c r="AF326" s="82">
        <f>IF(F326=1, 'adjustment factor'!$D$5, IF(F326=-9,-999,IF(F326="",-999,0)))</f>
        <v>-999</v>
      </c>
      <c r="AG326" s="82">
        <f>IF(E326=1, 'adjustment factor'!$D$6, IF(E326=-9,-999,IF(E326="",-999,0)))</f>
        <v>-999</v>
      </c>
      <c r="AH326" s="82">
        <f>IF(K326&gt;=45,'adjustment factor'!$D$7,IF(K326=-9,-1200,IF(K326="",-1200,0)))</f>
        <v>-1200</v>
      </c>
      <c r="AI326" s="82">
        <f>IF(L326=1, 'adjustment factor'!$D$8, IF(L326=-9,-999,IF(L326="",-999,0)))</f>
        <v>-999</v>
      </c>
      <c r="AJ326" s="82">
        <f>IF(AND(M326&gt;=1,M326&lt;=4),'adjustment factor'!$D$9,IF(M326=-9,-999,IF(M326=98,-999,IF(M326=99,-999,IF(M326="",-999,0)))))</f>
        <v>-999</v>
      </c>
      <c r="AK326" s="82">
        <f>IF(H326=1, 'adjustment factor'!$D$10, IF(H326=-9,-999,IF(H326="",-999,0)))</f>
        <v>-999</v>
      </c>
      <c r="AL326" s="82">
        <f>IF(G326=1, 'adjustment factor'!$D$11, IF(G326=-9,-999,IF(G326="",-999,0)))</f>
        <v>-999</v>
      </c>
      <c r="AM326" s="82">
        <f>IF(I326=1, 'adjustment factor'!$D$12, IF(I326=-9,-999,IF(I326="",-999,0)))</f>
        <v>-999</v>
      </c>
      <c r="AN326" s="82">
        <f>IF(J326=1, 'adjustment factor'!$D$13, IF(J326=-9,-999,IF(J326="",-999,0)))</f>
        <v>-999</v>
      </c>
      <c r="AO326" s="82" t="str">
        <f t="shared" ref="AO326:AO389" si="58">IF(-AE326-AF326-AG326-AH326+AI326+AJ326-AK326-AL326-AM326-AN326&lt;3, -AE326-AF326-AG326-AH326+AI326+AJ326-AK326-AL326-AM326-AN326, "-999")</f>
        <v>-999</v>
      </c>
      <c r="AP326" s="82" t="str">
        <f t="shared" ref="AP326:AP389" si="59">IF(AND(SUM(AE326:AN326)&gt;-1, (SUM(X326:AC326)&gt;-1)), 14.353-AE326-AF326-AG326-AH326+AI326+AJ326-AK326-AL326-AM326-AN326, "MISSING")</f>
        <v>MISSING</v>
      </c>
    </row>
    <row r="327" spans="2:42" s="3" customFormat="1">
      <c r="B327" s="170"/>
      <c r="C327" s="35">
        <v>323</v>
      </c>
      <c r="D327" s="161"/>
      <c r="E327" s="161"/>
      <c r="F327" s="161"/>
      <c r="G327" s="161"/>
      <c r="H327" s="161"/>
      <c r="I327" s="161"/>
      <c r="J327" s="161"/>
      <c r="K327" s="161"/>
      <c r="L327" s="161"/>
      <c r="M327" s="161"/>
      <c r="N327" s="171"/>
      <c r="O327" s="171"/>
      <c r="P327" s="171"/>
      <c r="Q327" s="171"/>
      <c r="R327" s="171"/>
      <c r="S327" s="171"/>
      <c r="T327" s="159" t="str">
        <f t="shared" si="50"/>
        <v>MISSING</v>
      </c>
      <c r="U327" s="159" t="str">
        <f t="shared" si="51"/>
        <v>MISSING</v>
      </c>
      <c r="X327" s="56">
        <f t="shared" si="52"/>
        <v>-99</v>
      </c>
      <c r="Y327" s="56">
        <f t="shared" si="53"/>
        <v>-99</v>
      </c>
      <c r="Z327" s="56">
        <f t="shared" si="54"/>
        <v>-99</v>
      </c>
      <c r="AA327" s="56">
        <f t="shared" si="55"/>
        <v>-99</v>
      </c>
      <c r="AB327" s="56">
        <f t="shared" si="56"/>
        <v>-99</v>
      </c>
      <c r="AC327" s="56">
        <f t="shared" si="57"/>
        <v>-99</v>
      </c>
      <c r="AE327" s="82">
        <f>IF(D327=1, 'adjustment factor'!$D$4, IF(D327=-9,-999,IF(D327="",-999,0)))</f>
        <v>-999</v>
      </c>
      <c r="AF327" s="82">
        <f>IF(F327=1, 'adjustment factor'!$D$5, IF(F327=-9,-999,IF(F327="",-999,0)))</f>
        <v>-999</v>
      </c>
      <c r="AG327" s="82">
        <f>IF(E327=1, 'adjustment factor'!$D$6, IF(E327=-9,-999,IF(E327="",-999,0)))</f>
        <v>-999</v>
      </c>
      <c r="AH327" s="82">
        <f>IF(K327&gt;=45,'adjustment factor'!$D$7,IF(K327=-9,-1200,IF(K327="",-1200,0)))</f>
        <v>-1200</v>
      </c>
      <c r="AI327" s="82">
        <f>IF(L327=1, 'adjustment factor'!$D$8, IF(L327=-9,-999,IF(L327="",-999,0)))</f>
        <v>-999</v>
      </c>
      <c r="AJ327" s="82">
        <f>IF(AND(M327&gt;=1,M327&lt;=4),'adjustment factor'!$D$9,IF(M327=-9,-999,IF(M327=98,-999,IF(M327=99,-999,IF(M327="",-999,0)))))</f>
        <v>-999</v>
      </c>
      <c r="AK327" s="82">
        <f>IF(H327=1, 'adjustment factor'!$D$10, IF(H327=-9,-999,IF(H327="",-999,0)))</f>
        <v>-999</v>
      </c>
      <c r="AL327" s="82">
        <f>IF(G327=1, 'adjustment factor'!$D$11, IF(G327=-9,-999,IF(G327="",-999,0)))</f>
        <v>-999</v>
      </c>
      <c r="AM327" s="82">
        <f>IF(I327=1, 'adjustment factor'!$D$12, IF(I327=-9,-999,IF(I327="",-999,0)))</f>
        <v>-999</v>
      </c>
      <c r="AN327" s="82">
        <f>IF(J327=1, 'adjustment factor'!$D$13, IF(J327=-9,-999,IF(J327="",-999,0)))</f>
        <v>-999</v>
      </c>
      <c r="AO327" s="82" t="str">
        <f t="shared" si="58"/>
        <v>-999</v>
      </c>
      <c r="AP327" s="82" t="str">
        <f t="shared" si="59"/>
        <v>MISSING</v>
      </c>
    </row>
    <row r="328" spans="2:42" s="3" customFormat="1">
      <c r="B328" s="170"/>
      <c r="C328" s="35">
        <v>324</v>
      </c>
      <c r="D328" s="161"/>
      <c r="E328" s="161"/>
      <c r="F328" s="161"/>
      <c r="G328" s="161"/>
      <c r="H328" s="161"/>
      <c r="I328" s="161"/>
      <c r="J328" s="161"/>
      <c r="K328" s="161"/>
      <c r="L328" s="161"/>
      <c r="M328" s="161"/>
      <c r="N328" s="171"/>
      <c r="O328" s="171"/>
      <c r="P328" s="171"/>
      <c r="Q328" s="171"/>
      <c r="R328" s="171"/>
      <c r="S328" s="171"/>
      <c r="T328" s="159" t="str">
        <f t="shared" si="50"/>
        <v>MISSING</v>
      </c>
      <c r="U328" s="159" t="str">
        <f t="shared" si="51"/>
        <v>MISSING</v>
      </c>
      <c r="X328" s="56">
        <f t="shared" si="52"/>
        <v>-99</v>
      </c>
      <c r="Y328" s="56">
        <f t="shared" si="53"/>
        <v>-99</v>
      </c>
      <c r="Z328" s="56">
        <f t="shared" si="54"/>
        <v>-99</v>
      </c>
      <c r="AA328" s="56">
        <f t="shared" si="55"/>
        <v>-99</v>
      </c>
      <c r="AB328" s="56">
        <f t="shared" si="56"/>
        <v>-99</v>
      </c>
      <c r="AC328" s="56">
        <f t="shared" si="57"/>
        <v>-99</v>
      </c>
      <c r="AE328" s="82">
        <f>IF(D328=1, 'adjustment factor'!$D$4, IF(D328=-9,-999,IF(D328="",-999,0)))</f>
        <v>-999</v>
      </c>
      <c r="AF328" s="82">
        <f>IF(F328=1, 'adjustment factor'!$D$5, IF(F328=-9,-999,IF(F328="",-999,0)))</f>
        <v>-999</v>
      </c>
      <c r="AG328" s="82">
        <f>IF(E328=1, 'adjustment factor'!$D$6, IF(E328=-9,-999,IF(E328="",-999,0)))</f>
        <v>-999</v>
      </c>
      <c r="AH328" s="82">
        <f>IF(K328&gt;=45,'adjustment factor'!$D$7,IF(K328=-9,-1200,IF(K328="",-1200,0)))</f>
        <v>-1200</v>
      </c>
      <c r="AI328" s="82">
        <f>IF(L328=1, 'adjustment factor'!$D$8, IF(L328=-9,-999,IF(L328="",-999,0)))</f>
        <v>-999</v>
      </c>
      <c r="AJ328" s="82">
        <f>IF(AND(M328&gt;=1,M328&lt;=4),'adjustment factor'!$D$9,IF(M328=-9,-999,IF(M328=98,-999,IF(M328=99,-999,IF(M328="",-999,0)))))</f>
        <v>-999</v>
      </c>
      <c r="AK328" s="82">
        <f>IF(H328=1, 'adjustment factor'!$D$10, IF(H328=-9,-999,IF(H328="",-999,0)))</f>
        <v>-999</v>
      </c>
      <c r="AL328" s="82">
        <f>IF(G328=1, 'adjustment factor'!$D$11, IF(G328=-9,-999,IF(G328="",-999,0)))</f>
        <v>-999</v>
      </c>
      <c r="AM328" s="82">
        <f>IF(I328=1, 'adjustment factor'!$D$12, IF(I328=-9,-999,IF(I328="",-999,0)))</f>
        <v>-999</v>
      </c>
      <c r="AN328" s="82">
        <f>IF(J328=1, 'adjustment factor'!$D$13, IF(J328=-9,-999,IF(J328="",-999,0)))</f>
        <v>-999</v>
      </c>
      <c r="AO328" s="82" t="str">
        <f t="shared" si="58"/>
        <v>-999</v>
      </c>
      <c r="AP328" s="82" t="str">
        <f t="shared" si="59"/>
        <v>MISSING</v>
      </c>
    </row>
    <row r="329" spans="2:42" s="3" customFormat="1">
      <c r="B329" s="170"/>
      <c r="C329" s="35">
        <v>325</v>
      </c>
      <c r="D329" s="161"/>
      <c r="E329" s="161"/>
      <c r="F329" s="161"/>
      <c r="G329" s="161"/>
      <c r="H329" s="161"/>
      <c r="I329" s="161"/>
      <c r="J329" s="161"/>
      <c r="K329" s="161"/>
      <c r="L329" s="161"/>
      <c r="M329" s="161"/>
      <c r="N329" s="171"/>
      <c r="O329" s="171"/>
      <c r="P329" s="171"/>
      <c r="Q329" s="171"/>
      <c r="R329" s="171"/>
      <c r="S329" s="171"/>
      <c r="T329" s="159" t="str">
        <f t="shared" si="50"/>
        <v>MISSING</v>
      </c>
      <c r="U329" s="159" t="str">
        <f t="shared" si="51"/>
        <v>MISSING</v>
      </c>
      <c r="X329" s="56">
        <f t="shared" si="52"/>
        <v>-99</v>
      </c>
      <c r="Y329" s="56">
        <f t="shared" si="53"/>
        <v>-99</v>
      </c>
      <c r="Z329" s="56">
        <f t="shared" si="54"/>
        <v>-99</v>
      </c>
      <c r="AA329" s="56">
        <f t="shared" si="55"/>
        <v>-99</v>
      </c>
      <c r="AB329" s="56">
        <f t="shared" si="56"/>
        <v>-99</v>
      </c>
      <c r="AC329" s="56">
        <f t="shared" si="57"/>
        <v>-99</v>
      </c>
      <c r="AE329" s="82">
        <f>IF(D329=1, 'adjustment factor'!$D$4, IF(D329=-9,-999,IF(D329="",-999,0)))</f>
        <v>-999</v>
      </c>
      <c r="AF329" s="82">
        <f>IF(F329=1, 'adjustment factor'!$D$5, IF(F329=-9,-999,IF(F329="",-999,0)))</f>
        <v>-999</v>
      </c>
      <c r="AG329" s="82">
        <f>IF(E329=1, 'adjustment factor'!$D$6, IF(E329=-9,-999,IF(E329="",-999,0)))</f>
        <v>-999</v>
      </c>
      <c r="AH329" s="82">
        <f>IF(K329&gt;=45,'adjustment factor'!$D$7,IF(K329=-9,-1200,IF(K329="",-1200,0)))</f>
        <v>-1200</v>
      </c>
      <c r="AI329" s="82">
        <f>IF(L329=1, 'adjustment factor'!$D$8, IF(L329=-9,-999,IF(L329="",-999,0)))</f>
        <v>-999</v>
      </c>
      <c r="AJ329" s="82">
        <f>IF(AND(M329&gt;=1,M329&lt;=4),'adjustment factor'!$D$9,IF(M329=-9,-999,IF(M329=98,-999,IF(M329=99,-999,IF(M329="",-999,0)))))</f>
        <v>-999</v>
      </c>
      <c r="AK329" s="82">
        <f>IF(H329=1, 'adjustment factor'!$D$10, IF(H329=-9,-999,IF(H329="",-999,0)))</f>
        <v>-999</v>
      </c>
      <c r="AL329" s="82">
        <f>IF(G329=1, 'adjustment factor'!$D$11, IF(G329=-9,-999,IF(G329="",-999,0)))</f>
        <v>-999</v>
      </c>
      <c r="AM329" s="82">
        <f>IF(I329=1, 'adjustment factor'!$D$12, IF(I329=-9,-999,IF(I329="",-999,0)))</f>
        <v>-999</v>
      </c>
      <c r="AN329" s="82">
        <f>IF(J329=1, 'adjustment factor'!$D$13, IF(J329=-9,-999,IF(J329="",-999,0)))</f>
        <v>-999</v>
      </c>
      <c r="AO329" s="82" t="str">
        <f t="shared" si="58"/>
        <v>-999</v>
      </c>
      <c r="AP329" s="82" t="str">
        <f t="shared" si="59"/>
        <v>MISSING</v>
      </c>
    </row>
    <row r="330" spans="2:42" s="3" customFormat="1">
      <c r="B330" s="170"/>
      <c r="C330" s="35">
        <v>326</v>
      </c>
      <c r="D330" s="161"/>
      <c r="E330" s="161"/>
      <c r="F330" s="161"/>
      <c r="G330" s="161"/>
      <c r="H330" s="161"/>
      <c r="I330" s="161"/>
      <c r="J330" s="161"/>
      <c r="K330" s="161"/>
      <c r="L330" s="161"/>
      <c r="M330" s="161"/>
      <c r="N330" s="171"/>
      <c r="O330" s="171"/>
      <c r="P330" s="171"/>
      <c r="Q330" s="171"/>
      <c r="R330" s="171"/>
      <c r="S330" s="171"/>
      <c r="T330" s="159" t="str">
        <f t="shared" si="50"/>
        <v>MISSING</v>
      </c>
      <c r="U330" s="159" t="str">
        <f t="shared" si="51"/>
        <v>MISSING</v>
      </c>
      <c r="X330" s="56">
        <f t="shared" si="52"/>
        <v>-99</v>
      </c>
      <c r="Y330" s="56">
        <f t="shared" si="53"/>
        <v>-99</v>
      </c>
      <c r="Z330" s="56">
        <f t="shared" si="54"/>
        <v>-99</v>
      </c>
      <c r="AA330" s="56">
        <f t="shared" si="55"/>
        <v>-99</v>
      </c>
      <c r="AB330" s="56">
        <f t="shared" si="56"/>
        <v>-99</v>
      </c>
      <c r="AC330" s="56">
        <f t="shared" si="57"/>
        <v>-99</v>
      </c>
      <c r="AE330" s="82">
        <f>IF(D330=1, 'adjustment factor'!$D$4, IF(D330=-9,-999,IF(D330="",-999,0)))</f>
        <v>-999</v>
      </c>
      <c r="AF330" s="82">
        <f>IF(F330=1, 'adjustment factor'!$D$5, IF(F330=-9,-999,IF(F330="",-999,0)))</f>
        <v>-999</v>
      </c>
      <c r="AG330" s="82">
        <f>IF(E330=1, 'adjustment factor'!$D$6, IF(E330=-9,-999,IF(E330="",-999,0)))</f>
        <v>-999</v>
      </c>
      <c r="AH330" s="82">
        <f>IF(K330&gt;=45,'adjustment factor'!$D$7,IF(K330=-9,-1200,IF(K330="",-1200,0)))</f>
        <v>-1200</v>
      </c>
      <c r="AI330" s="82">
        <f>IF(L330=1, 'adjustment factor'!$D$8, IF(L330=-9,-999,IF(L330="",-999,0)))</f>
        <v>-999</v>
      </c>
      <c r="AJ330" s="82">
        <f>IF(AND(M330&gt;=1,M330&lt;=4),'adjustment factor'!$D$9,IF(M330=-9,-999,IF(M330=98,-999,IF(M330=99,-999,IF(M330="",-999,0)))))</f>
        <v>-999</v>
      </c>
      <c r="AK330" s="82">
        <f>IF(H330=1, 'adjustment factor'!$D$10, IF(H330=-9,-999,IF(H330="",-999,0)))</f>
        <v>-999</v>
      </c>
      <c r="AL330" s="82">
        <f>IF(G330=1, 'adjustment factor'!$D$11, IF(G330=-9,-999,IF(G330="",-999,0)))</f>
        <v>-999</v>
      </c>
      <c r="AM330" s="82">
        <f>IF(I330=1, 'adjustment factor'!$D$12, IF(I330=-9,-999,IF(I330="",-999,0)))</f>
        <v>-999</v>
      </c>
      <c r="AN330" s="82">
        <f>IF(J330=1, 'adjustment factor'!$D$13, IF(J330=-9,-999,IF(J330="",-999,0)))</f>
        <v>-999</v>
      </c>
      <c r="AO330" s="82" t="str">
        <f t="shared" si="58"/>
        <v>-999</v>
      </c>
      <c r="AP330" s="82" t="str">
        <f t="shared" si="59"/>
        <v>MISSING</v>
      </c>
    </row>
    <row r="331" spans="2:42" s="3" customFormat="1">
      <c r="B331" s="170"/>
      <c r="C331" s="35">
        <v>327</v>
      </c>
      <c r="D331" s="161"/>
      <c r="E331" s="161"/>
      <c r="F331" s="161"/>
      <c r="G331" s="161"/>
      <c r="H331" s="161"/>
      <c r="I331" s="161"/>
      <c r="J331" s="161"/>
      <c r="K331" s="161"/>
      <c r="L331" s="161"/>
      <c r="M331" s="161"/>
      <c r="N331" s="171"/>
      <c r="O331" s="171"/>
      <c r="P331" s="171"/>
      <c r="Q331" s="171"/>
      <c r="R331" s="171"/>
      <c r="S331" s="171"/>
      <c r="T331" s="159" t="str">
        <f t="shared" si="50"/>
        <v>MISSING</v>
      </c>
      <c r="U331" s="159" t="str">
        <f t="shared" si="51"/>
        <v>MISSING</v>
      </c>
      <c r="X331" s="56">
        <f t="shared" si="52"/>
        <v>-99</v>
      </c>
      <c r="Y331" s="56">
        <f t="shared" si="53"/>
        <v>-99</v>
      </c>
      <c r="Z331" s="56">
        <f t="shared" si="54"/>
        <v>-99</v>
      </c>
      <c r="AA331" s="56">
        <f t="shared" si="55"/>
        <v>-99</v>
      </c>
      <c r="AB331" s="56">
        <f t="shared" si="56"/>
        <v>-99</v>
      </c>
      <c r="AC331" s="56">
        <f t="shared" si="57"/>
        <v>-99</v>
      </c>
      <c r="AE331" s="82">
        <f>IF(D331=1, 'adjustment factor'!$D$4, IF(D331=-9,-999,IF(D331="",-999,0)))</f>
        <v>-999</v>
      </c>
      <c r="AF331" s="82">
        <f>IF(F331=1, 'adjustment factor'!$D$5, IF(F331=-9,-999,IF(F331="",-999,0)))</f>
        <v>-999</v>
      </c>
      <c r="AG331" s="82">
        <f>IF(E331=1, 'adjustment factor'!$D$6, IF(E331=-9,-999,IF(E331="",-999,0)))</f>
        <v>-999</v>
      </c>
      <c r="AH331" s="82">
        <f>IF(K331&gt;=45,'adjustment factor'!$D$7,IF(K331=-9,-1200,IF(K331="",-1200,0)))</f>
        <v>-1200</v>
      </c>
      <c r="AI331" s="82">
        <f>IF(L331=1, 'adjustment factor'!$D$8, IF(L331=-9,-999,IF(L331="",-999,0)))</f>
        <v>-999</v>
      </c>
      <c r="AJ331" s="82">
        <f>IF(AND(M331&gt;=1,M331&lt;=4),'adjustment factor'!$D$9,IF(M331=-9,-999,IF(M331=98,-999,IF(M331=99,-999,IF(M331="",-999,0)))))</f>
        <v>-999</v>
      </c>
      <c r="AK331" s="82">
        <f>IF(H331=1, 'adjustment factor'!$D$10, IF(H331=-9,-999,IF(H331="",-999,0)))</f>
        <v>-999</v>
      </c>
      <c r="AL331" s="82">
        <f>IF(G331=1, 'adjustment factor'!$D$11, IF(G331=-9,-999,IF(G331="",-999,0)))</f>
        <v>-999</v>
      </c>
      <c r="AM331" s="82">
        <f>IF(I331=1, 'adjustment factor'!$D$12, IF(I331=-9,-999,IF(I331="",-999,0)))</f>
        <v>-999</v>
      </c>
      <c r="AN331" s="82">
        <f>IF(J331=1, 'adjustment factor'!$D$13, IF(J331=-9,-999,IF(J331="",-999,0)))</f>
        <v>-999</v>
      </c>
      <c r="AO331" s="82" t="str">
        <f t="shared" si="58"/>
        <v>-999</v>
      </c>
      <c r="AP331" s="82" t="str">
        <f t="shared" si="59"/>
        <v>MISSING</v>
      </c>
    </row>
    <row r="332" spans="2:42" s="3" customFormat="1">
      <c r="B332" s="170"/>
      <c r="C332" s="35">
        <v>328</v>
      </c>
      <c r="D332" s="161"/>
      <c r="E332" s="161"/>
      <c r="F332" s="161"/>
      <c r="G332" s="161"/>
      <c r="H332" s="161"/>
      <c r="I332" s="161"/>
      <c r="J332" s="161"/>
      <c r="K332" s="161"/>
      <c r="L332" s="161"/>
      <c r="M332" s="161"/>
      <c r="N332" s="171"/>
      <c r="O332" s="171"/>
      <c r="P332" s="171"/>
      <c r="Q332" s="171"/>
      <c r="R332" s="171"/>
      <c r="S332" s="171"/>
      <c r="T332" s="159" t="str">
        <f t="shared" si="50"/>
        <v>MISSING</v>
      </c>
      <c r="U332" s="159" t="str">
        <f t="shared" si="51"/>
        <v>MISSING</v>
      </c>
      <c r="X332" s="56">
        <f t="shared" si="52"/>
        <v>-99</v>
      </c>
      <c r="Y332" s="56">
        <f t="shared" si="53"/>
        <v>-99</v>
      </c>
      <c r="Z332" s="56">
        <f t="shared" si="54"/>
        <v>-99</v>
      </c>
      <c r="AA332" s="56">
        <f t="shared" si="55"/>
        <v>-99</v>
      </c>
      <c r="AB332" s="56">
        <f t="shared" si="56"/>
        <v>-99</v>
      </c>
      <c r="AC332" s="56">
        <f t="shared" si="57"/>
        <v>-99</v>
      </c>
      <c r="AE332" s="82">
        <f>IF(D332=1, 'adjustment factor'!$D$4, IF(D332=-9,-999,IF(D332="",-999,0)))</f>
        <v>-999</v>
      </c>
      <c r="AF332" s="82">
        <f>IF(F332=1, 'adjustment factor'!$D$5, IF(F332=-9,-999,IF(F332="",-999,0)))</f>
        <v>-999</v>
      </c>
      <c r="AG332" s="82">
        <f>IF(E332=1, 'adjustment factor'!$D$6, IF(E332=-9,-999,IF(E332="",-999,0)))</f>
        <v>-999</v>
      </c>
      <c r="AH332" s="82">
        <f>IF(K332&gt;=45,'adjustment factor'!$D$7,IF(K332=-9,-1200,IF(K332="",-1200,0)))</f>
        <v>-1200</v>
      </c>
      <c r="AI332" s="82">
        <f>IF(L332=1, 'adjustment factor'!$D$8, IF(L332=-9,-999,IF(L332="",-999,0)))</f>
        <v>-999</v>
      </c>
      <c r="AJ332" s="82">
        <f>IF(AND(M332&gt;=1,M332&lt;=4),'adjustment factor'!$D$9,IF(M332=-9,-999,IF(M332=98,-999,IF(M332=99,-999,IF(M332="",-999,0)))))</f>
        <v>-999</v>
      </c>
      <c r="AK332" s="82">
        <f>IF(H332=1, 'adjustment factor'!$D$10, IF(H332=-9,-999,IF(H332="",-999,0)))</f>
        <v>-999</v>
      </c>
      <c r="AL332" s="82">
        <f>IF(G332=1, 'adjustment factor'!$D$11, IF(G332=-9,-999,IF(G332="",-999,0)))</f>
        <v>-999</v>
      </c>
      <c r="AM332" s="82">
        <f>IF(I332=1, 'adjustment factor'!$D$12, IF(I332=-9,-999,IF(I332="",-999,0)))</f>
        <v>-999</v>
      </c>
      <c r="AN332" s="82">
        <f>IF(J332=1, 'adjustment factor'!$D$13, IF(J332=-9,-999,IF(J332="",-999,0)))</f>
        <v>-999</v>
      </c>
      <c r="AO332" s="82" t="str">
        <f t="shared" si="58"/>
        <v>-999</v>
      </c>
      <c r="AP332" s="82" t="str">
        <f t="shared" si="59"/>
        <v>MISSING</v>
      </c>
    </row>
    <row r="333" spans="2:42" s="3" customFormat="1">
      <c r="B333" s="170"/>
      <c r="C333" s="35">
        <v>329</v>
      </c>
      <c r="D333" s="161"/>
      <c r="E333" s="161"/>
      <c r="F333" s="161"/>
      <c r="G333" s="161"/>
      <c r="H333" s="161"/>
      <c r="I333" s="161"/>
      <c r="J333" s="161"/>
      <c r="K333" s="161"/>
      <c r="L333" s="161"/>
      <c r="M333" s="161"/>
      <c r="N333" s="171"/>
      <c r="O333" s="171"/>
      <c r="P333" s="171"/>
      <c r="Q333" s="171"/>
      <c r="R333" s="171"/>
      <c r="S333" s="171"/>
      <c r="T333" s="159" t="str">
        <f t="shared" si="50"/>
        <v>MISSING</v>
      </c>
      <c r="U333" s="159" t="str">
        <f t="shared" si="51"/>
        <v>MISSING</v>
      </c>
      <c r="X333" s="56">
        <f t="shared" si="52"/>
        <v>-99</v>
      </c>
      <c r="Y333" s="56">
        <f t="shared" si="53"/>
        <v>-99</v>
      </c>
      <c r="Z333" s="56">
        <f t="shared" si="54"/>
        <v>-99</v>
      </c>
      <c r="AA333" s="56">
        <f t="shared" si="55"/>
        <v>-99</v>
      </c>
      <c r="AB333" s="56">
        <f t="shared" si="56"/>
        <v>-99</v>
      </c>
      <c r="AC333" s="56">
        <f t="shared" si="57"/>
        <v>-99</v>
      </c>
      <c r="AE333" s="82">
        <f>IF(D333=1, 'adjustment factor'!$D$4, IF(D333=-9,-999,IF(D333="",-999,0)))</f>
        <v>-999</v>
      </c>
      <c r="AF333" s="82">
        <f>IF(F333=1, 'adjustment factor'!$D$5, IF(F333=-9,-999,IF(F333="",-999,0)))</f>
        <v>-999</v>
      </c>
      <c r="AG333" s="82">
        <f>IF(E333=1, 'adjustment factor'!$D$6, IF(E333=-9,-999,IF(E333="",-999,0)))</f>
        <v>-999</v>
      </c>
      <c r="AH333" s="82">
        <f>IF(K333&gt;=45,'adjustment factor'!$D$7,IF(K333=-9,-1200,IF(K333="",-1200,0)))</f>
        <v>-1200</v>
      </c>
      <c r="AI333" s="82">
        <f>IF(L333=1, 'adjustment factor'!$D$8, IF(L333=-9,-999,IF(L333="",-999,0)))</f>
        <v>-999</v>
      </c>
      <c r="AJ333" s="82">
        <f>IF(AND(M333&gt;=1,M333&lt;=4),'adjustment factor'!$D$9,IF(M333=-9,-999,IF(M333=98,-999,IF(M333=99,-999,IF(M333="",-999,0)))))</f>
        <v>-999</v>
      </c>
      <c r="AK333" s="82">
        <f>IF(H333=1, 'adjustment factor'!$D$10, IF(H333=-9,-999,IF(H333="",-999,0)))</f>
        <v>-999</v>
      </c>
      <c r="AL333" s="82">
        <f>IF(G333=1, 'adjustment factor'!$D$11, IF(G333=-9,-999,IF(G333="",-999,0)))</f>
        <v>-999</v>
      </c>
      <c r="AM333" s="82">
        <f>IF(I333=1, 'adjustment factor'!$D$12, IF(I333=-9,-999,IF(I333="",-999,0)))</f>
        <v>-999</v>
      </c>
      <c r="AN333" s="82">
        <f>IF(J333=1, 'adjustment factor'!$D$13, IF(J333=-9,-999,IF(J333="",-999,0)))</f>
        <v>-999</v>
      </c>
      <c r="AO333" s="82" t="str">
        <f t="shared" si="58"/>
        <v>-999</v>
      </c>
      <c r="AP333" s="82" t="str">
        <f t="shared" si="59"/>
        <v>MISSING</v>
      </c>
    </row>
    <row r="334" spans="2:42" s="3" customFormat="1">
      <c r="B334" s="170"/>
      <c r="C334" s="35">
        <v>330</v>
      </c>
      <c r="D334" s="161"/>
      <c r="E334" s="161"/>
      <c r="F334" s="161"/>
      <c r="G334" s="161"/>
      <c r="H334" s="161"/>
      <c r="I334" s="161"/>
      <c r="J334" s="161"/>
      <c r="K334" s="161"/>
      <c r="L334" s="161"/>
      <c r="M334" s="161"/>
      <c r="N334" s="171"/>
      <c r="O334" s="171"/>
      <c r="P334" s="171"/>
      <c r="Q334" s="171"/>
      <c r="R334" s="171"/>
      <c r="S334" s="171"/>
      <c r="T334" s="159" t="str">
        <f t="shared" si="50"/>
        <v>MISSING</v>
      </c>
      <c r="U334" s="159" t="str">
        <f t="shared" si="51"/>
        <v>MISSING</v>
      </c>
      <c r="X334" s="56">
        <f t="shared" si="52"/>
        <v>-99</v>
      </c>
      <c r="Y334" s="56">
        <f t="shared" si="53"/>
        <v>-99</v>
      </c>
      <c r="Z334" s="56">
        <f t="shared" si="54"/>
        <v>-99</v>
      </c>
      <c r="AA334" s="56">
        <f t="shared" si="55"/>
        <v>-99</v>
      </c>
      <c r="AB334" s="56">
        <f t="shared" si="56"/>
        <v>-99</v>
      </c>
      <c r="AC334" s="56">
        <f t="shared" si="57"/>
        <v>-99</v>
      </c>
      <c r="AE334" s="82">
        <f>IF(D334=1, 'adjustment factor'!$D$4, IF(D334=-9,-999,IF(D334="",-999,0)))</f>
        <v>-999</v>
      </c>
      <c r="AF334" s="82">
        <f>IF(F334=1, 'adjustment factor'!$D$5, IF(F334=-9,-999,IF(F334="",-999,0)))</f>
        <v>-999</v>
      </c>
      <c r="AG334" s="82">
        <f>IF(E334=1, 'adjustment factor'!$D$6, IF(E334=-9,-999,IF(E334="",-999,0)))</f>
        <v>-999</v>
      </c>
      <c r="AH334" s="82">
        <f>IF(K334&gt;=45,'adjustment factor'!$D$7,IF(K334=-9,-1200,IF(K334="",-1200,0)))</f>
        <v>-1200</v>
      </c>
      <c r="AI334" s="82">
        <f>IF(L334=1, 'adjustment factor'!$D$8, IF(L334=-9,-999,IF(L334="",-999,0)))</f>
        <v>-999</v>
      </c>
      <c r="AJ334" s="82">
        <f>IF(AND(M334&gt;=1,M334&lt;=4),'adjustment factor'!$D$9,IF(M334=-9,-999,IF(M334=98,-999,IF(M334=99,-999,IF(M334="",-999,0)))))</f>
        <v>-999</v>
      </c>
      <c r="AK334" s="82">
        <f>IF(H334=1, 'adjustment factor'!$D$10, IF(H334=-9,-999,IF(H334="",-999,0)))</f>
        <v>-999</v>
      </c>
      <c r="AL334" s="82">
        <f>IF(G334=1, 'adjustment factor'!$D$11, IF(G334=-9,-999,IF(G334="",-999,0)))</f>
        <v>-999</v>
      </c>
      <c r="AM334" s="82">
        <f>IF(I334=1, 'adjustment factor'!$D$12, IF(I334=-9,-999,IF(I334="",-999,0)))</f>
        <v>-999</v>
      </c>
      <c r="AN334" s="82">
        <f>IF(J334=1, 'adjustment factor'!$D$13, IF(J334=-9,-999,IF(J334="",-999,0)))</f>
        <v>-999</v>
      </c>
      <c r="AO334" s="82" t="str">
        <f t="shared" si="58"/>
        <v>-999</v>
      </c>
      <c r="AP334" s="82" t="str">
        <f t="shared" si="59"/>
        <v>MISSING</v>
      </c>
    </row>
    <row r="335" spans="2:42" s="3" customFormat="1">
      <c r="B335" s="170"/>
      <c r="C335" s="35">
        <v>331</v>
      </c>
      <c r="D335" s="161"/>
      <c r="E335" s="161"/>
      <c r="F335" s="161"/>
      <c r="G335" s="161"/>
      <c r="H335" s="161"/>
      <c r="I335" s="161"/>
      <c r="J335" s="161"/>
      <c r="K335" s="161"/>
      <c r="L335" s="161"/>
      <c r="M335" s="161"/>
      <c r="N335" s="171"/>
      <c r="O335" s="171"/>
      <c r="P335" s="171"/>
      <c r="Q335" s="171"/>
      <c r="R335" s="171"/>
      <c r="S335" s="171"/>
      <c r="T335" s="159" t="str">
        <f t="shared" si="50"/>
        <v>MISSING</v>
      </c>
      <c r="U335" s="159" t="str">
        <f t="shared" si="51"/>
        <v>MISSING</v>
      </c>
      <c r="X335" s="56">
        <f t="shared" si="52"/>
        <v>-99</v>
      </c>
      <c r="Y335" s="56">
        <f t="shared" si="53"/>
        <v>-99</v>
      </c>
      <c r="Z335" s="56">
        <f t="shared" si="54"/>
        <v>-99</v>
      </c>
      <c r="AA335" s="56">
        <f t="shared" si="55"/>
        <v>-99</v>
      </c>
      <c r="AB335" s="56">
        <f t="shared" si="56"/>
        <v>-99</v>
      </c>
      <c r="AC335" s="56">
        <f t="shared" si="57"/>
        <v>-99</v>
      </c>
      <c r="AE335" s="82">
        <f>IF(D335=1, 'adjustment factor'!$D$4, IF(D335=-9,-999,IF(D335="",-999,0)))</f>
        <v>-999</v>
      </c>
      <c r="AF335" s="82">
        <f>IF(F335=1, 'adjustment factor'!$D$5, IF(F335=-9,-999,IF(F335="",-999,0)))</f>
        <v>-999</v>
      </c>
      <c r="AG335" s="82">
        <f>IF(E335=1, 'adjustment factor'!$D$6, IF(E335=-9,-999,IF(E335="",-999,0)))</f>
        <v>-999</v>
      </c>
      <c r="AH335" s="82">
        <f>IF(K335&gt;=45,'adjustment factor'!$D$7,IF(K335=-9,-1200,IF(K335="",-1200,0)))</f>
        <v>-1200</v>
      </c>
      <c r="AI335" s="82">
        <f>IF(L335=1, 'adjustment factor'!$D$8, IF(L335=-9,-999,IF(L335="",-999,0)))</f>
        <v>-999</v>
      </c>
      <c r="AJ335" s="82">
        <f>IF(AND(M335&gt;=1,M335&lt;=4),'adjustment factor'!$D$9,IF(M335=-9,-999,IF(M335=98,-999,IF(M335=99,-999,IF(M335="",-999,0)))))</f>
        <v>-999</v>
      </c>
      <c r="AK335" s="82">
        <f>IF(H335=1, 'adjustment factor'!$D$10, IF(H335=-9,-999,IF(H335="",-999,0)))</f>
        <v>-999</v>
      </c>
      <c r="AL335" s="82">
        <f>IF(G335=1, 'adjustment factor'!$D$11, IF(G335=-9,-999,IF(G335="",-999,0)))</f>
        <v>-999</v>
      </c>
      <c r="AM335" s="82">
        <f>IF(I335=1, 'adjustment factor'!$D$12, IF(I335=-9,-999,IF(I335="",-999,0)))</f>
        <v>-999</v>
      </c>
      <c r="AN335" s="82">
        <f>IF(J335=1, 'adjustment factor'!$D$13, IF(J335=-9,-999,IF(J335="",-999,0)))</f>
        <v>-999</v>
      </c>
      <c r="AO335" s="82" t="str">
        <f t="shared" si="58"/>
        <v>-999</v>
      </c>
      <c r="AP335" s="82" t="str">
        <f t="shared" si="59"/>
        <v>MISSING</v>
      </c>
    </row>
    <row r="336" spans="2:42" s="3" customFormat="1">
      <c r="B336" s="170"/>
      <c r="C336" s="35">
        <v>332</v>
      </c>
      <c r="D336" s="161"/>
      <c r="E336" s="161"/>
      <c r="F336" s="161"/>
      <c r="G336" s="161"/>
      <c r="H336" s="161"/>
      <c r="I336" s="161"/>
      <c r="J336" s="161"/>
      <c r="K336" s="161"/>
      <c r="L336" s="161"/>
      <c r="M336" s="161"/>
      <c r="N336" s="171"/>
      <c r="O336" s="171"/>
      <c r="P336" s="171"/>
      <c r="Q336" s="171"/>
      <c r="R336" s="171"/>
      <c r="S336" s="171"/>
      <c r="T336" s="159" t="str">
        <f t="shared" si="50"/>
        <v>MISSING</v>
      </c>
      <c r="U336" s="159" t="str">
        <f t="shared" si="51"/>
        <v>MISSING</v>
      </c>
      <c r="X336" s="56">
        <f t="shared" si="52"/>
        <v>-99</v>
      </c>
      <c r="Y336" s="56">
        <f t="shared" si="53"/>
        <v>-99</v>
      </c>
      <c r="Z336" s="56">
        <f t="shared" si="54"/>
        <v>-99</v>
      </c>
      <c r="AA336" s="56">
        <f t="shared" si="55"/>
        <v>-99</v>
      </c>
      <c r="AB336" s="56">
        <f t="shared" si="56"/>
        <v>-99</v>
      </c>
      <c r="AC336" s="56">
        <f t="shared" si="57"/>
        <v>-99</v>
      </c>
      <c r="AE336" s="82">
        <f>IF(D336=1, 'adjustment factor'!$D$4, IF(D336=-9,-999,IF(D336="",-999,0)))</f>
        <v>-999</v>
      </c>
      <c r="AF336" s="82">
        <f>IF(F336=1, 'adjustment factor'!$D$5, IF(F336=-9,-999,IF(F336="",-999,0)))</f>
        <v>-999</v>
      </c>
      <c r="AG336" s="82">
        <f>IF(E336=1, 'adjustment factor'!$D$6, IF(E336=-9,-999,IF(E336="",-999,0)))</f>
        <v>-999</v>
      </c>
      <c r="AH336" s="82">
        <f>IF(K336&gt;=45,'adjustment factor'!$D$7,IF(K336=-9,-1200,IF(K336="",-1200,0)))</f>
        <v>-1200</v>
      </c>
      <c r="AI336" s="82">
        <f>IF(L336=1, 'adjustment factor'!$D$8, IF(L336=-9,-999,IF(L336="",-999,0)))</f>
        <v>-999</v>
      </c>
      <c r="AJ336" s="82">
        <f>IF(AND(M336&gt;=1,M336&lt;=4),'adjustment factor'!$D$9,IF(M336=-9,-999,IF(M336=98,-999,IF(M336=99,-999,IF(M336="",-999,0)))))</f>
        <v>-999</v>
      </c>
      <c r="AK336" s="82">
        <f>IF(H336=1, 'adjustment factor'!$D$10, IF(H336=-9,-999,IF(H336="",-999,0)))</f>
        <v>-999</v>
      </c>
      <c r="AL336" s="82">
        <f>IF(G336=1, 'adjustment factor'!$D$11, IF(G336=-9,-999,IF(G336="",-999,0)))</f>
        <v>-999</v>
      </c>
      <c r="AM336" s="82">
        <f>IF(I336=1, 'adjustment factor'!$D$12, IF(I336=-9,-999,IF(I336="",-999,0)))</f>
        <v>-999</v>
      </c>
      <c r="AN336" s="82">
        <f>IF(J336=1, 'adjustment factor'!$D$13, IF(J336=-9,-999,IF(J336="",-999,0)))</f>
        <v>-999</v>
      </c>
      <c r="AO336" s="82" t="str">
        <f t="shared" si="58"/>
        <v>-999</v>
      </c>
      <c r="AP336" s="82" t="str">
        <f t="shared" si="59"/>
        <v>MISSING</v>
      </c>
    </row>
    <row r="337" spans="2:42" s="3" customFormat="1">
      <c r="B337" s="170"/>
      <c r="C337" s="35">
        <v>333</v>
      </c>
      <c r="D337" s="161"/>
      <c r="E337" s="161"/>
      <c r="F337" s="161"/>
      <c r="G337" s="161"/>
      <c r="H337" s="161"/>
      <c r="I337" s="161"/>
      <c r="J337" s="161"/>
      <c r="K337" s="161"/>
      <c r="L337" s="161"/>
      <c r="M337" s="161"/>
      <c r="N337" s="171"/>
      <c r="O337" s="171"/>
      <c r="P337" s="171"/>
      <c r="Q337" s="171"/>
      <c r="R337" s="171"/>
      <c r="S337" s="171"/>
      <c r="T337" s="159" t="str">
        <f t="shared" si="50"/>
        <v>MISSING</v>
      </c>
      <c r="U337" s="159" t="str">
        <f t="shared" si="51"/>
        <v>MISSING</v>
      </c>
      <c r="X337" s="56">
        <f t="shared" si="52"/>
        <v>-99</v>
      </c>
      <c r="Y337" s="56">
        <f t="shared" si="53"/>
        <v>-99</v>
      </c>
      <c r="Z337" s="56">
        <f t="shared" si="54"/>
        <v>-99</v>
      </c>
      <c r="AA337" s="56">
        <f t="shared" si="55"/>
        <v>-99</v>
      </c>
      <c r="AB337" s="56">
        <f t="shared" si="56"/>
        <v>-99</v>
      </c>
      <c r="AC337" s="56">
        <f t="shared" si="57"/>
        <v>-99</v>
      </c>
      <c r="AE337" s="82">
        <f>IF(D337=1, 'adjustment factor'!$D$4, IF(D337=-9,-999,IF(D337="",-999,0)))</f>
        <v>-999</v>
      </c>
      <c r="AF337" s="82">
        <f>IF(F337=1, 'adjustment factor'!$D$5, IF(F337=-9,-999,IF(F337="",-999,0)))</f>
        <v>-999</v>
      </c>
      <c r="AG337" s="82">
        <f>IF(E337=1, 'adjustment factor'!$D$6, IF(E337=-9,-999,IF(E337="",-999,0)))</f>
        <v>-999</v>
      </c>
      <c r="AH337" s="82">
        <f>IF(K337&gt;=45,'adjustment factor'!$D$7,IF(K337=-9,-1200,IF(K337="",-1200,0)))</f>
        <v>-1200</v>
      </c>
      <c r="AI337" s="82">
        <f>IF(L337=1, 'adjustment factor'!$D$8, IF(L337=-9,-999,IF(L337="",-999,0)))</f>
        <v>-999</v>
      </c>
      <c r="AJ337" s="82">
        <f>IF(AND(M337&gt;=1,M337&lt;=4),'adjustment factor'!$D$9,IF(M337=-9,-999,IF(M337=98,-999,IF(M337=99,-999,IF(M337="",-999,0)))))</f>
        <v>-999</v>
      </c>
      <c r="AK337" s="82">
        <f>IF(H337=1, 'adjustment factor'!$D$10, IF(H337=-9,-999,IF(H337="",-999,0)))</f>
        <v>-999</v>
      </c>
      <c r="AL337" s="82">
        <f>IF(G337=1, 'adjustment factor'!$D$11, IF(G337=-9,-999,IF(G337="",-999,0)))</f>
        <v>-999</v>
      </c>
      <c r="AM337" s="82">
        <f>IF(I337=1, 'adjustment factor'!$D$12, IF(I337=-9,-999,IF(I337="",-999,0)))</f>
        <v>-999</v>
      </c>
      <c r="AN337" s="82">
        <f>IF(J337=1, 'adjustment factor'!$D$13, IF(J337=-9,-999,IF(J337="",-999,0)))</f>
        <v>-999</v>
      </c>
      <c r="AO337" s="82" t="str">
        <f t="shared" si="58"/>
        <v>-999</v>
      </c>
      <c r="AP337" s="82" t="str">
        <f t="shared" si="59"/>
        <v>MISSING</v>
      </c>
    </row>
    <row r="338" spans="2:42" s="3" customFormat="1">
      <c r="B338" s="170"/>
      <c r="C338" s="35">
        <v>334</v>
      </c>
      <c r="D338" s="161"/>
      <c r="E338" s="161"/>
      <c r="F338" s="161"/>
      <c r="G338" s="161"/>
      <c r="H338" s="161"/>
      <c r="I338" s="161"/>
      <c r="J338" s="161"/>
      <c r="K338" s="161"/>
      <c r="L338" s="161"/>
      <c r="M338" s="161"/>
      <c r="N338" s="171"/>
      <c r="O338" s="171"/>
      <c r="P338" s="171"/>
      <c r="Q338" s="171"/>
      <c r="R338" s="171"/>
      <c r="S338" s="171"/>
      <c r="T338" s="159" t="str">
        <f t="shared" si="50"/>
        <v>MISSING</v>
      </c>
      <c r="U338" s="159" t="str">
        <f t="shared" si="51"/>
        <v>MISSING</v>
      </c>
      <c r="X338" s="56">
        <f t="shared" si="52"/>
        <v>-99</v>
      </c>
      <c r="Y338" s="56">
        <f t="shared" si="53"/>
        <v>-99</v>
      </c>
      <c r="Z338" s="56">
        <f t="shared" si="54"/>
        <v>-99</v>
      </c>
      <c r="AA338" s="56">
        <f t="shared" si="55"/>
        <v>-99</v>
      </c>
      <c r="AB338" s="56">
        <f t="shared" si="56"/>
        <v>-99</v>
      </c>
      <c r="AC338" s="56">
        <f t="shared" si="57"/>
        <v>-99</v>
      </c>
      <c r="AE338" s="82">
        <f>IF(D338=1, 'adjustment factor'!$D$4, IF(D338=-9,-999,IF(D338="",-999,0)))</f>
        <v>-999</v>
      </c>
      <c r="AF338" s="82">
        <f>IF(F338=1, 'adjustment factor'!$D$5, IF(F338=-9,-999,IF(F338="",-999,0)))</f>
        <v>-999</v>
      </c>
      <c r="AG338" s="82">
        <f>IF(E338=1, 'adjustment factor'!$D$6, IF(E338=-9,-999,IF(E338="",-999,0)))</f>
        <v>-999</v>
      </c>
      <c r="AH338" s="82">
        <f>IF(K338&gt;=45,'adjustment factor'!$D$7,IF(K338=-9,-1200,IF(K338="",-1200,0)))</f>
        <v>-1200</v>
      </c>
      <c r="AI338" s="82">
        <f>IF(L338=1, 'adjustment factor'!$D$8, IF(L338=-9,-999,IF(L338="",-999,0)))</f>
        <v>-999</v>
      </c>
      <c r="AJ338" s="82">
        <f>IF(AND(M338&gt;=1,M338&lt;=4),'adjustment factor'!$D$9,IF(M338=-9,-999,IF(M338=98,-999,IF(M338=99,-999,IF(M338="",-999,0)))))</f>
        <v>-999</v>
      </c>
      <c r="AK338" s="82">
        <f>IF(H338=1, 'adjustment factor'!$D$10, IF(H338=-9,-999,IF(H338="",-999,0)))</f>
        <v>-999</v>
      </c>
      <c r="AL338" s="82">
        <f>IF(G338=1, 'adjustment factor'!$D$11, IF(G338=-9,-999,IF(G338="",-999,0)))</f>
        <v>-999</v>
      </c>
      <c r="AM338" s="82">
        <f>IF(I338=1, 'adjustment factor'!$D$12, IF(I338=-9,-999,IF(I338="",-999,0)))</f>
        <v>-999</v>
      </c>
      <c r="AN338" s="82">
        <f>IF(J338=1, 'adjustment factor'!$D$13, IF(J338=-9,-999,IF(J338="",-999,0)))</f>
        <v>-999</v>
      </c>
      <c r="AO338" s="82" t="str">
        <f t="shared" si="58"/>
        <v>-999</v>
      </c>
      <c r="AP338" s="82" t="str">
        <f t="shared" si="59"/>
        <v>MISSING</v>
      </c>
    </row>
    <row r="339" spans="2:42" s="3" customFormat="1">
      <c r="B339" s="170"/>
      <c r="C339" s="35">
        <v>335</v>
      </c>
      <c r="D339" s="161"/>
      <c r="E339" s="161"/>
      <c r="F339" s="161"/>
      <c r="G339" s="161"/>
      <c r="H339" s="161"/>
      <c r="I339" s="161"/>
      <c r="J339" s="161"/>
      <c r="K339" s="161"/>
      <c r="L339" s="161"/>
      <c r="M339" s="161"/>
      <c r="N339" s="171"/>
      <c r="O339" s="171"/>
      <c r="P339" s="171"/>
      <c r="Q339" s="171"/>
      <c r="R339" s="171"/>
      <c r="S339" s="171"/>
      <c r="T339" s="159" t="str">
        <f t="shared" si="50"/>
        <v>MISSING</v>
      </c>
      <c r="U339" s="159" t="str">
        <f t="shared" si="51"/>
        <v>MISSING</v>
      </c>
      <c r="X339" s="56">
        <f t="shared" si="52"/>
        <v>-99</v>
      </c>
      <c r="Y339" s="56">
        <f t="shared" si="53"/>
        <v>-99</v>
      </c>
      <c r="Z339" s="56">
        <f t="shared" si="54"/>
        <v>-99</v>
      </c>
      <c r="AA339" s="56">
        <f t="shared" si="55"/>
        <v>-99</v>
      </c>
      <c r="AB339" s="56">
        <f t="shared" si="56"/>
        <v>-99</v>
      </c>
      <c r="AC339" s="56">
        <f t="shared" si="57"/>
        <v>-99</v>
      </c>
      <c r="AE339" s="82">
        <f>IF(D339=1, 'adjustment factor'!$D$4, IF(D339=-9,-999,IF(D339="",-999,0)))</f>
        <v>-999</v>
      </c>
      <c r="AF339" s="82">
        <f>IF(F339=1, 'adjustment factor'!$D$5, IF(F339=-9,-999,IF(F339="",-999,0)))</f>
        <v>-999</v>
      </c>
      <c r="AG339" s="82">
        <f>IF(E339=1, 'adjustment factor'!$D$6, IF(E339=-9,-999,IF(E339="",-999,0)))</f>
        <v>-999</v>
      </c>
      <c r="AH339" s="82">
        <f>IF(K339&gt;=45,'adjustment factor'!$D$7,IF(K339=-9,-1200,IF(K339="",-1200,0)))</f>
        <v>-1200</v>
      </c>
      <c r="AI339" s="82">
        <f>IF(L339=1, 'adjustment factor'!$D$8, IF(L339=-9,-999,IF(L339="",-999,0)))</f>
        <v>-999</v>
      </c>
      <c r="AJ339" s="82">
        <f>IF(AND(M339&gt;=1,M339&lt;=4),'adjustment factor'!$D$9,IF(M339=-9,-999,IF(M339=98,-999,IF(M339=99,-999,IF(M339="",-999,0)))))</f>
        <v>-999</v>
      </c>
      <c r="AK339" s="82">
        <f>IF(H339=1, 'adjustment factor'!$D$10, IF(H339=-9,-999,IF(H339="",-999,0)))</f>
        <v>-999</v>
      </c>
      <c r="AL339" s="82">
        <f>IF(G339=1, 'adjustment factor'!$D$11, IF(G339=-9,-999,IF(G339="",-999,0)))</f>
        <v>-999</v>
      </c>
      <c r="AM339" s="82">
        <f>IF(I339=1, 'adjustment factor'!$D$12, IF(I339=-9,-999,IF(I339="",-999,0)))</f>
        <v>-999</v>
      </c>
      <c r="AN339" s="82">
        <f>IF(J339=1, 'adjustment factor'!$D$13, IF(J339=-9,-999,IF(J339="",-999,0)))</f>
        <v>-999</v>
      </c>
      <c r="AO339" s="82" t="str">
        <f t="shared" si="58"/>
        <v>-999</v>
      </c>
      <c r="AP339" s="82" t="str">
        <f t="shared" si="59"/>
        <v>MISSING</v>
      </c>
    </row>
    <row r="340" spans="2:42" s="3" customFormat="1">
      <c r="B340" s="170"/>
      <c r="C340" s="35">
        <v>336</v>
      </c>
      <c r="D340" s="161"/>
      <c r="E340" s="161"/>
      <c r="F340" s="161"/>
      <c r="G340" s="161"/>
      <c r="H340" s="161"/>
      <c r="I340" s="161"/>
      <c r="J340" s="161"/>
      <c r="K340" s="161"/>
      <c r="L340" s="161"/>
      <c r="M340" s="161"/>
      <c r="N340" s="171"/>
      <c r="O340" s="171"/>
      <c r="P340" s="171"/>
      <c r="Q340" s="171"/>
      <c r="R340" s="171"/>
      <c r="S340" s="171"/>
      <c r="T340" s="159" t="str">
        <f t="shared" si="50"/>
        <v>MISSING</v>
      </c>
      <c r="U340" s="159" t="str">
        <f t="shared" si="51"/>
        <v>MISSING</v>
      </c>
      <c r="X340" s="56">
        <f t="shared" si="52"/>
        <v>-99</v>
      </c>
      <c r="Y340" s="56">
        <f t="shared" si="53"/>
        <v>-99</v>
      </c>
      <c r="Z340" s="56">
        <f t="shared" si="54"/>
        <v>-99</v>
      </c>
      <c r="AA340" s="56">
        <f t="shared" si="55"/>
        <v>-99</v>
      </c>
      <c r="AB340" s="56">
        <f t="shared" si="56"/>
        <v>-99</v>
      </c>
      <c r="AC340" s="56">
        <f t="shared" si="57"/>
        <v>-99</v>
      </c>
      <c r="AE340" s="82">
        <f>IF(D340=1, 'adjustment factor'!$D$4, IF(D340=-9,-999,IF(D340="",-999,0)))</f>
        <v>-999</v>
      </c>
      <c r="AF340" s="82">
        <f>IF(F340=1, 'adjustment factor'!$D$5, IF(F340=-9,-999,IF(F340="",-999,0)))</f>
        <v>-999</v>
      </c>
      <c r="AG340" s="82">
        <f>IF(E340=1, 'adjustment factor'!$D$6, IF(E340=-9,-999,IF(E340="",-999,0)))</f>
        <v>-999</v>
      </c>
      <c r="AH340" s="82">
        <f>IF(K340&gt;=45,'adjustment factor'!$D$7,IF(K340=-9,-1200,IF(K340="",-1200,0)))</f>
        <v>-1200</v>
      </c>
      <c r="AI340" s="82">
        <f>IF(L340=1, 'adjustment factor'!$D$8, IF(L340=-9,-999,IF(L340="",-999,0)))</f>
        <v>-999</v>
      </c>
      <c r="AJ340" s="82">
        <f>IF(AND(M340&gt;=1,M340&lt;=4),'adjustment factor'!$D$9,IF(M340=-9,-999,IF(M340=98,-999,IF(M340=99,-999,IF(M340="",-999,0)))))</f>
        <v>-999</v>
      </c>
      <c r="AK340" s="82">
        <f>IF(H340=1, 'adjustment factor'!$D$10, IF(H340=-9,-999,IF(H340="",-999,0)))</f>
        <v>-999</v>
      </c>
      <c r="AL340" s="82">
        <f>IF(G340=1, 'adjustment factor'!$D$11, IF(G340=-9,-999,IF(G340="",-999,0)))</f>
        <v>-999</v>
      </c>
      <c r="AM340" s="82">
        <f>IF(I340=1, 'adjustment factor'!$D$12, IF(I340=-9,-999,IF(I340="",-999,0)))</f>
        <v>-999</v>
      </c>
      <c r="AN340" s="82">
        <f>IF(J340=1, 'adjustment factor'!$D$13, IF(J340=-9,-999,IF(J340="",-999,0)))</f>
        <v>-999</v>
      </c>
      <c r="AO340" s="82" t="str">
        <f t="shared" si="58"/>
        <v>-999</v>
      </c>
      <c r="AP340" s="82" t="str">
        <f t="shared" si="59"/>
        <v>MISSING</v>
      </c>
    </row>
    <row r="341" spans="2:42" s="3" customFormat="1">
      <c r="B341" s="170"/>
      <c r="C341" s="35">
        <v>337</v>
      </c>
      <c r="D341" s="161"/>
      <c r="E341" s="161"/>
      <c r="F341" s="161"/>
      <c r="G341" s="161"/>
      <c r="H341" s="161"/>
      <c r="I341" s="161"/>
      <c r="J341" s="161"/>
      <c r="K341" s="161"/>
      <c r="L341" s="161"/>
      <c r="M341" s="161"/>
      <c r="N341" s="171"/>
      <c r="O341" s="171"/>
      <c r="P341" s="171"/>
      <c r="Q341" s="171"/>
      <c r="R341" s="171"/>
      <c r="S341" s="171"/>
      <c r="T341" s="159" t="str">
        <f t="shared" si="50"/>
        <v>MISSING</v>
      </c>
      <c r="U341" s="159" t="str">
        <f t="shared" si="51"/>
        <v>MISSING</v>
      </c>
      <c r="X341" s="56">
        <f t="shared" si="52"/>
        <v>-99</v>
      </c>
      <c r="Y341" s="56">
        <f t="shared" si="53"/>
        <v>-99</v>
      </c>
      <c r="Z341" s="56">
        <f t="shared" si="54"/>
        <v>-99</v>
      </c>
      <c r="AA341" s="56">
        <f t="shared" si="55"/>
        <v>-99</v>
      </c>
      <c r="AB341" s="56">
        <f t="shared" si="56"/>
        <v>-99</v>
      </c>
      <c r="AC341" s="56">
        <f t="shared" si="57"/>
        <v>-99</v>
      </c>
      <c r="AE341" s="82">
        <f>IF(D341=1, 'adjustment factor'!$D$4, IF(D341=-9,-999,IF(D341="",-999,0)))</f>
        <v>-999</v>
      </c>
      <c r="AF341" s="82">
        <f>IF(F341=1, 'adjustment factor'!$D$5, IF(F341=-9,-999,IF(F341="",-999,0)))</f>
        <v>-999</v>
      </c>
      <c r="AG341" s="82">
        <f>IF(E341=1, 'adjustment factor'!$D$6, IF(E341=-9,-999,IF(E341="",-999,0)))</f>
        <v>-999</v>
      </c>
      <c r="AH341" s="82">
        <f>IF(K341&gt;=45,'adjustment factor'!$D$7,IF(K341=-9,-1200,IF(K341="",-1200,0)))</f>
        <v>-1200</v>
      </c>
      <c r="AI341" s="82">
        <f>IF(L341=1, 'adjustment factor'!$D$8, IF(L341=-9,-999,IF(L341="",-999,0)))</f>
        <v>-999</v>
      </c>
      <c r="AJ341" s="82">
        <f>IF(AND(M341&gt;=1,M341&lt;=4),'adjustment factor'!$D$9,IF(M341=-9,-999,IF(M341=98,-999,IF(M341=99,-999,IF(M341="",-999,0)))))</f>
        <v>-999</v>
      </c>
      <c r="AK341" s="82">
        <f>IF(H341=1, 'adjustment factor'!$D$10, IF(H341=-9,-999,IF(H341="",-999,0)))</f>
        <v>-999</v>
      </c>
      <c r="AL341" s="82">
        <f>IF(G341=1, 'adjustment factor'!$D$11, IF(G341=-9,-999,IF(G341="",-999,0)))</f>
        <v>-999</v>
      </c>
      <c r="AM341" s="82">
        <f>IF(I341=1, 'adjustment factor'!$D$12, IF(I341=-9,-999,IF(I341="",-999,0)))</f>
        <v>-999</v>
      </c>
      <c r="AN341" s="82">
        <f>IF(J341=1, 'adjustment factor'!$D$13, IF(J341=-9,-999,IF(J341="",-999,0)))</f>
        <v>-999</v>
      </c>
      <c r="AO341" s="82" t="str">
        <f t="shared" si="58"/>
        <v>-999</v>
      </c>
      <c r="AP341" s="82" t="str">
        <f t="shared" si="59"/>
        <v>MISSING</v>
      </c>
    </row>
    <row r="342" spans="2:42" s="3" customFormat="1">
      <c r="B342" s="170"/>
      <c r="C342" s="35">
        <v>338</v>
      </c>
      <c r="D342" s="161"/>
      <c r="E342" s="161"/>
      <c r="F342" s="161"/>
      <c r="G342" s="161"/>
      <c r="H342" s="161"/>
      <c r="I342" s="161"/>
      <c r="J342" s="161"/>
      <c r="K342" s="161"/>
      <c r="L342" s="161"/>
      <c r="M342" s="161"/>
      <c r="N342" s="171"/>
      <c r="O342" s="171"/>
      <c r="P342" s="171"/>
      <c r="Q342" s="171"/>
      <c r="R342" s="171"/>
      <c r="S342" s="171"/>
      <c r="T342" s="159" t="str">
        <f t="shared" si="50"/>
        <v>MISSING</v>
      </c>
      <c r="U342" s="159" t="str">
        <f t="shared" si="51"/>
        <v>MISSING</v>
      </c>
      <c r="X342" s="56">
        <f t="shared" si="52"/>
        <v>-99</v>
      </c>
      <c r="Y342" s="56">
        <f t="shared" si="53"/>
        <v>-99</v>
      </c>
      <c r="Z342" s="56">
        <f t="shared" si="54"/>
        <v>-99</v>
      </c>
      <c r="AA342" s="56">
        <f t="shared" si="55"/>
        <v>-99</v>
      </c>
      <c r="AB342" s="56">
        <f t="shared" si="56"/>
        <v>-99</v>
      </c>
      <c r="AC342" s="56">
        <f t="shared" si="57"/>
        <v>-99</v>
      </c>
      <c r="AE342" s="82">
        <f>IF(D342=1, 'adjustment factor'!$D$4, IF(D342=-9,-999,IF(D342="",-999,0)))</f>
        <v>-999</v>
      </c>
      <c r="AF342" s="82">
        <f>IF(F342=1, 'adjustment factor'!$D$5, IF(F342=-9,-999,IF(F342="",-999,0)))</f>
        <v>-999</v>
      </c>
      <c r="AG342" s="82">
        <f>IF(E342=1, 'adjustment factor'!$D$6, IF(E342=-9,-999,IF(E342="",-999,0)))</f>
        <v>-999</v>
      </c>
      <c r="AH342" s="82">
        <f>IF(K342&gt;=45,'adjustment factor'!$D$7,IF(K342=-9,-1200,IF(K342="",-1200,0)))</f>
        <v>-1200</v>
      </c>
      <c r="AI342" s="82">
        <f>IF(L342=1, 'adjustment factor'!$D$8, IF(L342=-9,-999,IF(L342="",-999,0)))</f>
        <v>-999</v>
      </c>
      <c r="AJ342" s="82">
        <f>IF(AND(M342&gt;=1,M342&lt;=4),'adjustment factor'!$D$9,IF(M342=-9,-999,IF(M342=98,-999,IF(M342=99,-999,IF(M342="",-999,0)))))</f>
        <v>-999</v>
      </c>
      <c r="AK342" s="82">
        <f>IF(H342=1, 'adjustment factor'!$D$10, IF(H342=-9,-999,IF(H342="",-999,0)))</f>
        <v>-999</v>
      </c>
      <c r="AL342" s="82">
        <f>IF(G342=1, 'adjustment factor'!$D$11, IF(G342=-9,-999,IF(G342="",-999,0)))</f>
        <v>-999</v>
      </c>
      <c r="AM342" s="82">
        <f>IF(I342=1, 'adjustment factor'!$D$12, IF(I342=-9,-999,IF(I342="",-999,0)))</f>
        <v>-999</v>
      </c>
      <c r="AN342" s="82">
        <f>IF(J342=1, 'adjustment factor'!$D$13, IF(J342=-9,-999,IF(J342="",-999,0)))</f>
        <v>-999</v>
      </c>
      <c r="AO342" s="82" t="str">
        <f t="shared" si="58"/>
        <v>-999</v>
      </c>
      <c r="AP342" s="82" t="str">
        <f t="shared" si="59"/>
        <v>MISSING</v>
      </c>
    </row>
    <row r="343" spans="2:42" s="3" customFormat="1">
      <c r="B343" s="170"/>
      <c r="C343" s="35">
        <v>339</v>
      </c>
      <c r="D343" s="161"/>
      <c r="E343" s="161"/>
      <c r="F343" s="161"/>
      <c r="G343" s="161"/>
      <c r="H343" s="161"/>
      <c r="I343" s="161"/>
      <c r="J343" s="161"/>
      <c r="K343" s="161"/>
      <c r="L343" s="161"/>
      <c r="M343" s="161"/>
      <c r="N343" s="171"/>
      <c r="O343" s="171"/>
      <c r="P343" s="171"/>
      <c r="Q343" s="171"/>
      <c r="R343" s="171"/>
      <c r="S343" s="171"/>
      <c r="T343" s="159" t="str">
        <f t="shared" si="50"/>
        <v>MISSING</v>
      </c>
      <c r="U343" s="159" t="str">
        <f t="shared" si="51"/>
        <v>MISSING</v>
      </c>
      <c r="X343" s="56">
        <f t="shared" si="52"/>
        <v>-99</v>
      </c>
      <c r="Y343" s="56">
        <f t="shared" si="53"/>
        <v>-99</v>
      </c>
      <c r="Z343" s="56">
        <f t="shared" si="54"/>
        <v>-99</v>
      </c>
      <c r="AA343" s="56">
        <f t="shared" si="55"/>
        <v>-99</v>
      </c>
      <c r="AB343" s="56">
        <f t="shared" si="56"/>
        <v>-99</v>
      </c>
      <c r="AC343" s="56">
        <f t="shared" si="57"/>
        <v>-99</v>
      </c>
      <c r="AE343" s="82">
        <f>IF(D343=1, 'adjustment factor'!$D$4, IF(D343=-9,-999,IF(D343="",-999,0)))</f>
        <v>-999</v>
      </c>
      <c r="AF343" s="82">
        <f>IF(F343=1, 'adjustment factor'!$D$5, IF(F343=-9,-999,IF(F343="",-999,0)))</f>
        <v>-999</v>
      </c>
      <c r="AG343" s="82">
        <f>IF(E343=1, 'adjustment factor'!$D$6, IF(E343=-9,-999,IF(E343="",-999,0)))</f>
        <v>-999</v>
      </c>
      <c r="AH343" s="82">
        <f>IF(K343&gt;=45,'adjustment factor'!$D$7,IF(K343=-9,-1200,IF(K343="",-1200,0)))</f>
        <v>-1200</v>
      </c>
      <c r="AI343" s="82">
        <f>IF(L343=1, 'adjustment factor'!$D$8, IF(L343=-9,-999,IF(L343="",-999,0)))</f>
        <v>-999</v>
      </c>
      <c r="AJ343" s="82">
        <f>IF(AND(M343&gt;=1,M343&lt;=4),'adjustment factor'!$D$9,IF(M343=-9,-999,IF(M343=98,-999,IF(M343=99,-999,IF(M343="",-999,0)))))</f>
        <v>-999</v>
      </c>
      <c r="AK343" s="82">
        <f>IF(H343=1, 'adjustment factor'!$D$10, IF(H343=-9,-999,IF(H343="",-999,0)))</f>
        <v>-999</v>
      </c>
      <c r="AL343" s="82">
        <f>IF(G343=1, 'adjustment factor'!$D$11, IF(G343=-9,-999,IF(G343="",-999,0)))</f>
        <v>-999</v>
      </c>
      <c r="AM343" s="82">
        <f>IF(I343=1, 'adjustment factor'!$D$12, IF(I343=-9,-999,IF(I343="",-999,0)))</f>
        <v>-999</v>
      </c>
      <c r="AN343" s="82">
        <f>IF(J343=1, 'adjustment factor'!$D$13, IF(J343=-9,-999,IF(J343="",-999,0)))</f>
        <v>-999</v>
      </c>
      <c r="AO343" s="82" t="str">
        <f t="shared" si="58"/>
        <v>-999</v>
      </c>
      <c r="AP343" s="82" t="str">
        <f t="shared" si="59"/>
        <v>MISSING</v>
      </c>
    </row>
    <row r="344" spans="2:42" s="3" customFormat="1">
      <c r="B344" s="170"/>
      <c r="C344" s="35">
        <v>340</v>
      </c>
      <c r="D344" s="161"/>
      <c r="E344" s="161"/>
      <c r="F344" s="161"/>
      <c r="G344" s="161"/>
      <c r="H344" s="161"/>
      <c r="I344" s="161"/>
      <c r="J344" s="161"/>
      <c r="K344" s="161"/>
      <c r="L344" s="161"/>
      <c r="M344" s="161"/>
      <c r="N344" s="171"/>
      <c r="O344" s="171"/>
      <c r="P344" s="171"/>
      <c r="Q344" s="171"/>
      <c r="R344" s="171"/>
      <c r="S344" s="171"/>
      <c r="T344" s="159" t="str">
        <f t="shared" si="50"/>
        <v>MISSING</v>
      </c>
      <c r="U344" s="159" t="str">
        <f t="shared" si="51"/>
        <v>MISSING</v>
      </c>
      <c r="X344" s="56">
        <f t="shared" si="52"/>
        <v>-99</v>
      </c>
      <c r="Y344" s="56">
        <f t="shared" si="53"/>
        <v>-99</v>
      </c>
      <c r="Z344" s="56">
        <f t="shared" si="54"/>
        <v>-99</v>
      </c>
      <c r="AA344" s="56">
        <f t="shared" si="55"/>
        <v>-99</v>
      </c>
      <c r="AB344" s="56">
        <f t="shared" si="56"/>
        <v>-99</v>
      </c>
      <c r="AC344" s="56">
        <f t="shared" si="57"/>
        <v>-99</v>
      </c>
      <c r="AE344" s="82">
        <f>IF(D344=1, 'adjustment factor'!$D$4, IF(D344=-9,-999,IF(D344="",-999,0)))</f>
        <v>-999</v>
      </c>
      <c r="AF344" s="82">
        <f>IF(F344=1, 'adjustment factor'!$D$5, IF(F344=-9,-999,IF(F344="",-999,0)))</f>
        <v>-999</v>
      </c>
      <c r="AG344" s="82">
        <f>IF(E344=1, 'adjustment factor'!$D$6, IF(E344=-9,-999,IF(E344="",-999,0)))</f>
        <v>-999</v>
      </c>
      <c r="AH344" s="82">
        <f>IF(K344&gt;=45,'adjustment factor'!$D$7,IF(K344=-9,-1200,IF(K344="",-1200,0)))</f>
        <v>-1200</v>
      </c>
      <c r="AI344" s="82">
        <f>IF(L344=1, 'adjustment factor'!$D$8, IF(L344=-9,-999,IF(L344="",-999,0)))</f>
        <v>-999</v>
      </c>
      <c r="AJ344" s="82">
        <f>IF(AND(M344&gt;=1,M344&lt;=4),'adjustment factor'!$D$9,IF(M344=-9,-999,IF(M344=98,-999,IF(M344=99,-999,IF(M344="",-999,0)))))</f>
        <v>-999</v>
      </c>
      <c r="AK344" s="82">
        <f>IF(H344=1, 'adjustment factor'!$D$10, IF(H344=-9,-999,IF(H344="",-999,0)))</f>
        <v>-999</v>
      </c>
      <c r="AL344" s="82">
        <f>IF(G344=1, 'adjustment factor'!$D$11, IF(G344=-9,-999,IF(G344="",-999,0)))</f>
        <v>-999</v>
      </c>
      <c r="AM344" s="82">
        <f>IF(I344=1, 'adjustment factor'!$D$12, IF(I344=-9,-999,IF(I344="",-999,0)))</f>
        <v>-999</v>
      </c>
      <c r="AN344" s="82">
        <f>IF(J344=1, 'adjustment factor'!$D$13, IF(J344=-9,-999,IF(J344="",-999,0)))</f>
        <v>-999</v>
      </c>
      <c r="AO344" s="82" t="str">
        <f t="shared" si="58"/>
        <v>-999</v>
      </c>
      <c r="AP344" s="82" t="str">
        <f t="shared" si="59"/>
        <v>MISSING</v>
      </c>
    </row>
    <row r="345" spans="2:42" s="3" customFormat="1">
      <c r="B345" s="170"/>
      <c r="C345" s="35">
        <v>341</v>
      </c>
      <c r="D345" s="161"/>
      <c r="E345" s="161"/>
      <c r="F345" s="161"/>
      <c r="G345" s="161"/>
      <c r="H345" s="161"/>
      <c r="I345" s="161"/>
      <c r="J345" s="161"/>
      <c r="K345" s="161"/>
      <c r="L345" s="161"/>
      <c r="M345" s="161"/>
      <c r="N345" s="171"/>
      <c r="O345" s="171"/>
      <c r="P345" s="171"/>
      <c r="Q345" s="171"/>
      <c r="R345" s="171"/>
      <c r="S345" s="171"/>
      <c r="T345" s="159" t="str">
        <f t="shared" si="50"/>
        <v>MISSING</v>
      </c>
      <c r="U345" s="159" t="str">
        <f t="shared" si="51"/>
        <v>MISSING</v>
      </c>
      <c r="X345" s="56">
        <f t="shared" si="52"/>
        <v>-99</v>
      </c>
      <c r="Y345" s="56">
        <f t="shared" si="53"/>
        <v>-99</v>
      </c>
      <c r="Z345" s="56">
        <f t="shared" si="54"/>
        <v>-99</v>
      </c>
      <c r="AA345" s="56">
        <f t="shared" si="55"/>
        <v>-99</v>
      </c>
      <c r="AB345" s="56">
        <f t="shared" si="56"/>
        <v>-99</v>
      </c>
      <c r="AC345" s="56">
        <f t="shared" si="57"/>
        <v>-99</v>
      </c>
      <c r="AE345" s="82">
        <f>IF(D345=1, 'adjustment factor'!$D$4, IF(D345=-9,-999,IF(D345="",-999,0)))</f>
        <v>-999</v>
      </c>
      <c r="AF345" s="82">
        <f>IF(F345=1, 'adjustment factor'!$D$5, IF(F345=-9,-999,IF(F345="",-999,0)))</f>
        <v>-999</v>
      </c>
      <c r="AG345" s="82">
        <f>IF(E345=1, 'adjustment factor'!$D$6, IF(E345=-9,-999,IF(E345="",-999,0)))</f>
        <v>-999</v>
      </c>
      <c r="AH345" s="82">
        <f>IF(K345&gt;=45,'adjustment factor'!$D$7,IF(K345=-9,-1200,IF(K345="",-1200,0)))</f>
        <v>-1200</v>
      </c>
      <c r="AI345" s="82">
        <f>IF(L345=1, 'adjustment factor'!$D$8, IF(L345=-9,-999,IF(L345="",-999,0)))</f>
        <v>-999</v>
      </c>
      <c r="AJ345" s="82">
        <f>IF(AND(M345&gt;=1,M345&lt;=4),'adjustment factor'!$D$9,IF(M345=-9,-999,IF(M345=98,-999,IF(M345=99,-999,IF(M345="",-999,0)))))</f>
        <v>-999</v>
      </c>
      <c r="AK345" s="82">
        <f>IF(H345=1, 'adjustment factor'!$D$10, IF(H345=-9,-999,IF(H345="",-999,0)))</f>
        <v>-999</v>
      </c>
      <c r="AL345" s="82">
        <f>IF(G345=1, 'adjustment factor'!$D$11, IF(G345=-9,-999,IF(G345="",-999,0)))</f>
        <v>-999</v>
      </c>
      <c r="AM345" s="82">
        <f>IF(I345=1, 'adjustment factor'!$D$12, IF(I345=-9,-999,IF(I345="",-999,0)))</f>
        <v>-999</v>
      </c>
      <c r="AN345" s="82">
        <f>IF(J345=1, 'adjustment factor'!$D$13, IF(J345=-9,-999,IF(J345="",-999,0)))</f>
        <v>-999</v>
      </c>
      <c r="AO345" s="82" t="str">
        <f t="shared" si="58"/>
        <v>-999</v>
      </c>
      <c r="AP345" s="82" t="str">
        <f t="shared" si="59"/>
        <v>MISSING</v>
      </c>
    </row>
    <row r="346" spans="2:42" s="3" customFormat="1">
      <c r="B346" s="170"/>
      <c r="C346" s="35">
        <v>342</v>
      </c>
      <c r="D346" s="161"/>
      <c r="E346" s="161"/>
      <c r="F346" s="161"/>
      <c r="G346" s="161"/>
      <c r="H346" s="161"/>
      <c r="I346" s="161"/>
      <c r="J346" s="161"/>
      <c r="K346" s="161"/>
      <c r="L346" s="161"/>
      <c r="M346" s="161"/>
      <c r="N346" s="171"/>
      <c r="O346" s="171"/>
      <c r="P346" s="171"/>
      <c r="Q346" s="171"/>
      <c r="R346" s="171"/>
      <c r="S346" s="171"/>
      <c r="T346" s="159" t="str">
        <f t="shared" si="50"/>
        <v>MISSING</v>
      </c>
      <c r="U346" s="159" t="str">
        <f t="shared" si="51"/>
        <v>MISSING</v>
      </c>
      <c r="X346" s="56">
        <f t="shared" si="52"/>
        <v>-99</v>
      </c>
      <c r="Y346" s="56">
        <f t="shared" si="53"/>
        <v>-99</v>
      </c>
      <c r="Z346" s="56">
        <f t="shared" si="54"/>
        <v>-99</v>
      </c>
      <c r="AA346" s="56">
        <f t="shared" si="55"/>
        <v>-99</v>
      </c>
      <c r="AB346" s="56">
        <f t="shared" si="56"/>
        <v>-99</v>
      </c>
      <c r="AC346" s="56">
        <f t="shared" si="57"/>
        <v>-99</v>
      </c>
      <c r="AE346" s="82">
        <f>IF(D346=1, 'adjustment factor'!$D$4, IF(D346=-9,-999,IF(D346="",-999,0)))</f>
        <v>-999</v>
      </c>
      <c r="AF346" s="82">
        <f>IF(F346=1, 'adjustment factor'!$D$5, IF(F346=-9,-999,IF(F346="",-999,0)))</f>
        <v>-999</v>
      </c>
      <c r="AG346" s="82">
        <f>IF(E346=1, 'adjustment factor'!$D$6, IF(E346=-9,-999,IF(E346="",-999,0)))</f>
        <v>-999</v>
      </c>
      <c r="AH346" s="82">
        <f>IF(K346&gt;=45,'adjustment factor'!$D$7,IF(K346=-9,-1200,IF(K346="",-1200,0)))</f>
        <v>-1200</v>
      </c>
      <c r="AI346" s="82">
        <f>IF(L346=1, 'adjustment factor'!$D$8, IF(L346=-9,-999,IF(L346="",-999,0)))</f>
        <v>-999</v>
      </c>
      <c r="AJ346" s="82">
        <f>IF(AND(M346&gt;=1,M346&lt;=4),'adjustment factor'!$D$9,IF(M346=-9,-999,IF(M346=98,-999,IF(M346=99,-999,IF(M346="",-999,0)))))</f>
        <v>-999</v>
      </c>
      <c r="AK346" s="82">
        <f>IF(H346=1, 'adjustment factor'!$D$10, IF(H346=-9,-999,IF(H346="",-999,0)))</f>
        <v>-999</v>
      </c>
      <c r="AL346" s="82">
        <f>IF(G346=1, 'adjustment factor'!$D$11, IF(G346=-9,-999,IF(G346="",-999,0)))</f>
        <v>-999</v>
      </c>
      <c r="AM346" s="82">
        <f>IF(I346=1, 'adjustment factor'!$D$12, IF(I346=-9,-999,IF(I346="",-999,0)))</f>
        <v>-999</v>
      </c>
      <c r="AN346" s="82">
        <f>IF(J346=1, 'adjustment factor'!$D$13, IF(J346=-9,-999,IF(J346="",-999,0)))</f>
        <v>-999</v>
      </c>
      <c r="AO346" s="82" t="str">
        <f t="shared" si="58"/>
        <v>-999</v>
      </c>
      <c r="AP346" s="82" t="str">
        <f t="shared" si="59"/>
        <v>MISSING</v>
      </c>
    </row>
    <row r="347" spans="2:42" s="3" customFormat="1">
      <c r="B347" s="170"/>
      <c r="C347" s="35">
        <v>343</v>
      </c>
      <c r="D347" s="161"/>
      <c r="E347" s="161"/>
      <c r="F347" s="161"/>
      <c r="G347" s="161"/>
      <c r="H347" s="161"/>
      <c r="I347" s="161"/>
      <c r="J347" s="161"/>
      <c r="K347" s="161"/>
      <c r="L347" s="161"/>
      <c r="M347" s="161"/>
      <c r="N347" s="171"/>
      <c r="O347" s="171"/>
      <c r="P347" s="171"/>
      <c r="Q347" s="171"/>
      <c r="R347" s="171"/>
      <c r="S347" s="171"/>
      <c r="T347" s="159" t="str">
        <f t="shared" si="50"/>
        <v>MISSING</v>
      </c>
      <c r="U347" s="159" t="str">
        <f t="shared" si="51"/>
        <v>MISSING</v>
      </c>
      <c r="X347" s="56">
        <f t="shared" si="52"/>
        <v>-99</v>
      </c>
      <c r="Y347" s="56">
        <f t="shared" si="53"/>
        <v>-99</v>
      </c>
      <c r="Z347" s="56">
        <f t="shared" si="54"/>
        <v>-99</v>
      </c>
      <c r="AA347" s="56">
        <f t="shared" si="55"/>
        <v>-99</v>
      </c>
      <c r="AB347" s="56">
        <f t="shared" si="56"/>
        <v>-99</v>
      </c>
      <c r="AC347" s="56">
        <f t="shared" si="57"/>
        <v>-99</v>
      </c>
      <c r="AE347" s="82">
        <f>IF(D347=1, 'adjustment factor'!$D$4, IF(D347=-9,-999,IF(D347="",-999,0)))</f>
        <v>-999</v>
      </c>
      <c r="AF347" s="82">
        <f>IF(F347=1, 'adjustment factor'!$D$5, IF(F347=-9,-999,IF(F347="",-999,0)))</f>
        <v>-999</v>
      </c>
      <c r="AG347" s="82">
        <f>IF(E347=1, 'adjustment factor'!$D$6, IF(E347=-9,-999,IF(E347="",-999,0)))</f>
        <v>-999</v>
      </c>
      <c r="AH347" s="82">
        <f>IF(K347&gt;=45,'adjustment factor'!$D$7,IF(K347=-9,-1200,IF(K347="",-1200,0)))</f>
        <v>-1200</v>
      </c>
      <c r="AI347" s="82">
        <f>IF(L347=1, 'adjustment factor'!$D$8, IF(L347=-9,-999,IF(L347="",-999,0)))</f>
        <v>-999</v>
      </c>
      <c r="AJ347" s="82">
        <f>IF(AND(M347&gt;=1,M347&lt;=4),'adjustment factor'!$D$9,IF(M347=-9,-999,IF(M347=98,-999,IF(M347=99,-999,IF(M347="",-999,0)))))</f>
        <v>-999</v>
      </c>
      <c r="AK347" s="82">
        <f>IF(H347=1, 'adjustment factor'!$D$10, IF(H347=-9,-999,IF(H347="",-999,0)))</f>
        <v>-999</v>
      </c>
      <c r="AL347" s="82">
        <f>IF(G347=1, 'adjustment factor'!$D$11, IF(G347=-9,-999,IF(G347="",-999,0)))</f>
        <v>-999</v>
      </c>
      <c r="AM347" s="82">
        <f>IF(I347=1, 'adjustment factor'!$D$12, IF(I347=-9,-999,IF(I347="",-999,0)))</f>
        <v>-999</v>
      </c>
      <c r="AN347" s="82">
        <f>IF(J347=1, 'adjustment factor'!$D$13, IF(J347=-9,-999,IF(J347="",-999,0)))</f>
        <v>-999</v>
      </c>
      <c r="AO347" s="82" t="str">
        <f t="shared" si="58"/>
        <v>-999</v>
      </c>
      <c r="AP347" s="82" t="str">
        <f t="shared" si="59"/>
        <v>MISSING</v>
      </c>
    </row>
    <row r="348" spans="2:42" s="3" customFormat="1">
      <c r="B348" s="170"/>
      <c r="C348" s="35">
        <v>344</v>
      </c>
      <c r="D348" s="161"/>
      <c r="E348" s="161"/>
      <c r="F348" s="161"/>
      <c r="G348" s="161"/>
      <c r="H348" s="161"/>
      <c r="I348" s="161"/>
      <c r="J348" s="161"/>
      <c r="K348" s="161"/>
      <c r="L348" s="161"/>
      <c r="M348" s="161"/>
      <c r="N348" s="171"/>
      <c r="O348" s="171"/>
      <c r="P348" s="171"/>
      <c r="Q348" s="171"/>
      <c r="R348" s="171"/>
      <c r="S348" s="171"/>
      <c r="T348" s="159" t="str">
        <f t="shared" si="50"/>
        <v>MISSING</v>
      </c>
      <c r="U348" s="159" t="str">
        <f t="shared" si="51"/>
        <v>MISSING</v>
      </c>
      <c r="X348" s="56">
        <f t="shared" si="52"/>
        <v>-99</v>
      </c>
      <c r="Y348" s="56">
        <f t="shared" si="53"/>
        <v>-99</v>
      </c>
      <c r="Z348" s="56">
        <f t="shared" si="54"/>
        <v>-99</v>
      </c>
      <c r="AA348" s="56">
        <f t="shared" si="55"/>
        <v>-99</v>
      </c>
      <c r="AB348" s="56">
        <f t="shared" si="56"/>
        <v>-99</v>
      </c>
      <c r="AC348" s="56">
        <f t="shared" si="57"/>
        <v>-99</v>
      </c>
      <c r="AE348" s="82">
        <f>IF(D348=1, 'adjustment factor'!$D$4, IF(D348=-9,-999,IF(D348="",-999,0)))</f>
        <v>-999</v>
      </c>
      <c r="AF348" s="82">
        <f>IF(F348=1, 'adjustment factor'!$D$5, IF(F348=-9,-999,IF(F348="",-999,0)))</f>
        <v>-999</v>
      </c>
      <c r="AG348" s="82">
        <f>IF(E348=1, 'adjustment factor'!$D$6, IF(E348=-9,-999,IF(E348="",-999,0)))</f>
        <v>-999</v>
      </c>
      <c r="AH348" s="82">
        <f>IF(K348&gt;=45,'adjustment factor'!$D$7,IF(K348=-9,-1200,IF(K348="",-1200,0)))</f>
        <v>-1200</v>
      </c>
      <c r="AI348" s="82">
        <f>IF(L348=1, 'adjustment factor'!$D$8, IF(L348=-9,-999,IF(L348="",-999,0)))</f>
        <v>-999</v>
      </c>
      <c r="AJ348" s="82">
        <f>IF(AND(M348&gt;=1,M348&lt;=4),'adjustment factor'!$D$9,IF(M348=-9,-999,IF(M348=98,-999,IF(M348=99,-999,IF(M348="",-999,0)))))</f>
        <v>-999</v>
      </c>
      <c r="AK348" s="82">
        <f>IF(H348=1, 'adjustment factor'!$D$10, IF(H348=-9,-999,IF(H348="",-999,0)))</f>
        <v>-999</v>
      </c>
      <c r="AL348" s="82">
        <f>IF(G348=1, 'adjustment factor'!$D$11, IF(G348=-9,-999,IF(G348="",-999,0)))</f>
        <v>-999</v>
      </c>
      <c r="AM348" s="82">
        <f>IF(I348=1, 'adjustment factor'!$D$12, IF(I348=-9,-999,IF(I348="",-999,0)))</f>
        <v>-999</v>
      </c>
      <c r="AN348" s="82">
        <f>IF(J348=1, 'adjustment factor'!$D$13, IF(J348=-9,-999,IF(J348="",-999,0)))</f>
        <v>-999</v>
      </c>
      <c r="AO348" s="82" t="str">
        <f t="shared" si="58"/>
        <v>-999</v>
      </c>
      <c r="AP348" s="82" t="str">
        <f t="shared" si="59"/>
        <v>MISSING</v>
      </c>
    </row>
    <row r="349" spans="2:42" s="3" customFormat="1">
      <c r="B349" s="170"/>
      <c r="C349" s="35">
        <v>345</v>
      </c>
      <c r="D349" s="161"/>
      <c r="E349" s="161"/>
      <c r="F349" s="161"/>
      <c r="G349" s="161"/>
      <c r="H349" s="161"/>
      <c r="I349" s="161"/>
      <c r="J349" s="161"/>
      <c r="K349" s="161"/>
      <c r="L349" s="161"/>
      <c r="M349" s="161"/>
      <c r="N349" s="171"/>
      <c r="O349" s="171"/>
      <c r="P349" s="171"/>
      <c r="Q349" s="171"/>
      <c r="R349" s="171"/>
      <c r="S349" s="171"/>
      <c r="T349" s="159" t="str">
        <f t="shared" si="50"/>
        <v>MISSING</v>
      </c>
      <c r="U349" s="159" t="str">
        <f t="shared" si="51"/>
        <v>MISSING</v>
      </c>
      <c r="X349" s="56">
        <f t="shared" si="52"/>
        <v>-99</v>
      </c>
      <c r="Y349" s="56">
        <f t="shared" si="53"/>
        <v>-99</v>
      </c>
      <c r="Z349" s="56">
        <f t="shared" si="54"/>
        <v>-99</v>
      </c>
      <c r="AA349" s="56">
        <f t="shared" si="55"/>
        <v>-99</v>
      </c>
      <c r="AB349" s="56">
        <f t="shared" si="56"/>
        <v>-99</v>
      </c>
      <c r="AC349" s="56">
        <f t="shared" si="57"/>
        <v>-99</v>
      </c>
      <c r="AE349" s="82">
        <f>IF(D349=1, 'adjustment factor'!$D$4, IF(D349=-9,-999,IF(D349="",-999,0)))</f>
        <v>-999</v>
      </c>
      <c r="AF349" s="82">
        <f>IF(F349=1, 'adjustment factor'!$D$5, IF(F349=-9,-999,IF(F349="",-999,0)))</f>
        <v>-999</v>
      </c>
      <c r="AG349" s="82">
        <f>IF(E349=1, 'adjustment factor'!$D$6, IF(E349=-9,-999,IF(E349="",-999,0)))</f>
        <v>-999</v>
      </c>
      <c r="AH349" s="82">
        <f>IF(K349&gt;=45,'adjustment factor'!$D$7,IF(K349=-9,-1200,IF(K349="",-1200,0)))</f>
        <v>-1200</v>
      </c>
      <c r="AI349" s="82">
        <f>IF(L349=1, 'adjustment factor'!$D$8, IF(L349=-9,-999,IF(L349="",-999,0)))</f>
        <v>-999</v>
      </c>
      <c r="AJ349" s="82">
        <f>IF(AND(M349&gt;=1,M349&lt;=4),'adjustment factor'!$D$9,IF(M349=-9,-999,IF(M349=98,-999,IF(M349=99,-999,IF(M349="",-999,0)))))</f>
        <v>-999</v>
      </c>
      <c r="AK349" s="82">
        <f>IF(H349=1, 'adjustment factor'!$D$10, IF(H349=-9,-999,IF(H349="",-999,0)))</f>
        <v>-999</v>
      </c>
      <c r="AL349" s="82">
        <f>IF(G349=1, 'adjustment factor'!$D$11, IF(G349=-9,-999,IF(G349="",-999,0)))</f>
        <v>-999</v>
      </c>
      <c r="AM349" s="82">
        <f>IF(I349=1, 'adjustment factor'!$D$12, IF(I349=-9,-999,IF(I349="",-999,0)))</f>
        <v>-999</v>
      </c>
      <c r="AN349" s="82">
        <f>IF(J349=1, 'adjustment factor'!$D$13, IF(J349=-9,-999,IF(J349="",-999,0)))</f>
        <v>-999</v>
      </c>
      <c r="AO349" s="82" t="str">
        <f t="shared" si="58"/>
        <v>-999</v>
      </c>
      <c r="AP349" s="82" t="str">
        <f t="shared" si="59"/>
        <v>MISSING</v>
      </c>
    </row>
    <row r="350" spans="2:42" s="3" customFormat="1">
      <c r="B350" s="170"/>
      <c r="C350" s="35">
        <v>346</v>
      </c>
      <c r="D350" s="161"/>
      <c r="E350" s="161"/>
      <c r="F350" s="161"/>
      <c r="G350" s="161"/>
      <c r="H350" s="161"/>
      <c r="I350" s="161"/>
      <c r="J350" s="161"/>
      <c r="K350" s="161"/>
      <c r="L350" s="161"/>
      <c r="M350" s="161"/>
      <c r="N350" s="171"/>
      <c r="O350" s="171"/>
      <c r="P350" s="171"/>
      <c r="Q350" s="171"/>
      <c r="R350" s="171"/>
      <c r="S350" s="171"/>
      <c r="T350" s="159" t="str">
        <f t="shared" si="50"/>
        <v>MISSING</v>
      </c>
      <c r="U350" s="159" t="str">
        <f t="shared" si="51"/>
        <v>MISSING</v>
      </c>
      <c r="X350" s="56">
        <f t="shared" si="52"/>
        <v>-99</v>
      </c>
      <c r="Y350" s="56">
        <f t="shared" si="53"/>
        <v>-99</v>
      </c>
      <c r="Z350" s="56">
        <f t="shared" si="54"/>
        <v>-99</v>
      </c>
      <c r="AA350" s="56">
        <f t="shared" si="55"/>
        <v>-99</v>
      </c>
      <c r="AB350" s="56">
        <f t="shared" si="56"/>
        <v>-99</v>
      </c>
      <c r="AC350" s="56">
        <f t="shared" si="57"/>
        <v>-99</v>
      </c>
      <c r="AE350" s="82">
        <f>IF(D350=1, 'adjustment factor'!$D$4, IF(D350=-9,-999,IF(D350="",-999,0)))</f>
        <v>-999</v>
      </c>
      <c r="AF350" s="82">
        <f>IF(F350=1, 'adjustment factor'!$D$5, IF(F350=-9,-999,IF(F350="",-999,0)))</f>
        <v>-999</v>
      </c>
      <c r="AG350" s="82">
        <f>IF(E350=1, 'adjustment factor'!$D$6, IF(E350=-9,-999,IF(E350="",-999,0)))</f>
        <v>-999</v>
      </c>
      <c r="AH350" s="82">
        <f>IF(K350&gt;=45,'adjustment factor'!$D$7,IF(K350=-9,-1200,IF(K350="",-1200,0)))</f>
        <v>-1200</v>
      </c>
      <c r="AI350" s="82">
        <f>IF(L350=1, 'adjustment factor'!$D$8, IF(L350=-9,-999,IF(L350="",-999,0)))</f>
        <v>-999</v>
      </c>
      <c r="AJ350" s="82">
        <f>IF(AND(M350&gt;=1,M350&lt;=4),'adjustment factor'!$D$9,IF(M350=-9,-999,IF(M350=98,-999,IF(M350=99,-999,IF(M350="",-999,0)))))</f>
        <v>-999</v>
      </c>
      <c r="AK350" s="82">
        <f>IF(H350=1, 'adjustment factor'!$D$10, IF(H350=-9,-999,IF(H350="",-999,0)))</f>
        <v>-999</v>
      </c>
      <c r="AL350" s="82">
        <f>IF(G350=1, 'adjustment factor'!$D$11, IF(G350=-9,-999,IF(G350="",-999,0)))</f>
        <v>-999</v>
      </c>
      <c r="AM350" s="82">
        <f>IF(I350=1, 'adjustment factor'!$D$12, IF(I350=-9,-999,IF(I350="",-999,0)))</f>
        <v>-999</v>
      </c>
      <c r="AN350" s="82">
        <f>IF(J350=1, 'adjustment factor'!$D$13, IF(J350=-9,-999,IF(J350="",-999,0)))</f>
        <v>-999</v>
      </c>
      <c r="AO350" s="82" t="str">
        <f t="shared" si="58"/>
        <v>-999</v>
      </c>
      <c r="AP350" s="82" t="str">
        <f t="shared" si="59"/>
        <v>MISSING</v>
      </c>
    </row>
    <row r="351" spans="2:42" s="3" customFormat="1">
      <c r="B351" s="170"/>
      <c r="C351" s="35">
        <v>347</v>
      </c>
      <c r="D351" s="161"/>
      <c r="E351" s="161"/>
      <c r="F351" s="161"/>
      <c r="G351" s="161"/>
      <c r="H351" s="161"/>
      <c r="I351" s="161"/>
      <c r="J351" s="161"/>
      <c r="K351" s="161"/>
      <c r="L351" s="161"/>
      <c r="M351" s="161"/>
      <c r="N351" s="171"/>
      <c r="O351" s="171"/>
      <c r="P351" s="171"/>
      <c r="Q351" s="171"/>
      <c r="R351" s="171"/>
      <c r="S351" s="171"/>
      <c r="T351" s="159" t="str">
        <f t="shared" si="50"/>
        <v>MISSING</v>
      </c>
      <c r="U351" s="159" t="str">
        <f t="shared" si="51"/>
        <v>MISSING</v>
      </c>
      <c r="X351" s="56">
        <f t="shared" si="52"/>
        <v>-99</v>
      </c>
      <c r="Y351" s="56">
        <f t="shared" si="53"/>
        <v>-99</v>
      </c>
      <c r="Z351" s="56">
        <f t="shared" si="54"/>
        <v>-99</v>
      </c>
      <c r="AA351" s="56">
        <f t="shared" si="55"/>
        <v>-99</v>
      </c>
      <c r="AB351" s="56">
        <f t="shared" si="56"/>
        <v>-99</v>
      </c>
      <c r="AC351" s="56">
        <f t="shared" si="57"/>
        <v>-99</v>
      </c>
      <c r="AE351" s="82">
        <f>IF(D351=1, 'adjustment factor'!$D$4, IF(D351=-9,-999,IF(D351="",-999,0)))</f>
        <v>-999</v>
      </c>
      <c r="AF351" s="82">
        <f>IF(F351=1, 'adjustment factor'!$D$5, IF(F351=-9,-999,IF(F351="",-999,0)))</f>
        <v>-999</v>
      </c>
      <c r="AG351" s="82">
        <f>IF(E351=1, 'adjustment factor'!$D$6, IF(E351=-9,-999,IF(E351="",-999,0)))</f>
        <v>-999</v>
      </c>
      <c r="AH351" s="82">
        <f>IF(K351&gt;=45,'adjustment factor'!$D$7,IF(K351=-9,-1200,IF(K351="",-1200,0)))</f>
        <v>-1200</v>
      </c>
      <c r="AI351" s="82">
        <f>IF(L351=1, 'adjustment factor'!$D$8, IF(L351=-9,-999,IF(L351="",-999,0)))</f>
        <v>-999</v>
      </c>
      <c r="AJ351" s="82">
        <f>IF(AND(M351&gt;=1,M351&lt;=4),'adjustment factor'!$D$9,IF(M351=-9,-999,IF(M351=98,-999,IF(M351=99,-999,IF(M351="",-999,0)))))</f>
        <v>-999</v>
      </c>
      <c r="AK351" s="82">
        <f>IF(H351=1, 'adjustment factor'!$D$10, IF(H351=-9,-999,IF(H351="",-999,0)))</f>
        <v>-999</v>
      </c>
      <c r="AL351" s="82">
        <f>IF(G351=1, 'adjustment factor'!$D$11, IF(G351=-9,-999,IF(G351="",-999,0)))</f>
        <v>-999</v>
      </c>
      <c r="AM351" s="82">
        <f>IF(I351=1, 'adjustment factor'!$D$12, IF(I351=-9,-999,IF(I351="",-999,0)))</f>
        <v>-999</v>
      </c>
      <c r="AN351" s="82">
        <f>IF(J351=1, 'adjustment factor'!$D$13, IF(J351=-9,-999,IF(J351="",-999,0)))</f>
        <v>-999</v>
      </c>
      <c r="AO351" s="82" t="str">
        <f t="shared" si="58"/>
        <v>-999</v>
      </c>
      <c r="AP351" s="82" t="str">
        <f t="shared" si="59"/>
        <v>MISSING</v>
      </c>
    </row>
    <row r="352" spans="2:42" s="3" customFormat="1">
      <c r="B352" s="170"/>
      <c r="C352" s="35">
        <v>348</v>
      </c>
      <c r="D352" s="161"/>
      <c r="E352" s="161"/>
      <c r="F352" s="161"/>
      <c r="G352" s="161"/>
      <c r="H352" s="161"/>
      <c r="I352" s="161"/>
      <c r="J352" s="161"/>
      <c r="K352" s="161"/>
      <c r="L352" s="161"/>
      <c r="M352" s="161"/>
      <c r="N352" s="171"/>
      <c r="O352" s="171"/>
      <c r="P352" s="171"/>
      <c r="Q352" s="171"/>
      <c r="R352" s="171"/>
      <c r="S352" s="171"/>
      <c r="T352" s="159" t="str">
        <f t="shared" si="50"/>
        <v>MISSING</v>
      </c>
      <c r="U352" s="159" t="str">
        <f t="shared" si="51"/>
        <v>MISSING</v>
      </c>
      <c r="X352" s="56">
        <f t="shared" si="52"/>
        <v>-99</v>
      </c>
      <c r="Y352" s="56">
        <f t="shared" si="53"/>
        <v>-99</v>
      </c>
      <c r="Z352" s="56">
        <f t="shared" si="54"/>
        <v>-99</v>
      </c>
      <c r="AA352" s="56">
        <f t="shared" si="55"/>
        <v>-99</v>
      </c>
      <c r="AB352" s="56">
        <f t="shared" si="56"/>
        <v>-99</v>
      </c>
      <c r="AC352" s="56">
        <f t="shared" si="57"/>
        <v>-99</v>
      </c>
      <c r="AE352" s="82">
        <f>IF(D352=1, 'adjustment factor'!$D$4, IF(D352=-9,-999,IF(D352="",-999,0)))</f>
        <v>-999</v>
      </c>
      <c r="AF352" s="82">
        <f>IF(F352=1, 'adjustment factor'!$D$5, IF(F352=-9,-999,IF(F352="",-999,0)))</f>
        <v>-999</v>
      </c>
      <c r="AG352" s="82">
        <f>IF(E352=1, 'adjustment factor'!$D$6, IF(E352=-9,-999,IF(E352="",-999,0)))</f>
        <v>-999</v>
      </c>
      <c r="AH352" s="82">
        <f>IF(K352&gt;=45,'adjustment factor'!$D$7,IF(K352=-9,-1200,IF(K352="",-1200,0)))</f>
        <v>-1200</v>
      </c>
      <c r="AI352" s="82">
        <f>IF(L352=1, 'adjustment factor'!$D$8, IF(L352=-9,-999,IF(L352="",-999,0)))</f>
        <v>-999</v>
      </c>
      <c r="AJ352" s="82">
        <f>IF(AND(M352&gt;=1,M352&lt;=4),'adjustment factor'!$D$9,IF(M352=-9,-999,IF(M352=98,-999,IF(M352=99,-999,IF(M352="",-999,0)))))</f>
        <v>-999</v>
      </c>
      <c r="AK352" s="82">
        <f>IF(H352=1, 'adjustment factor'!$D$10, IF(H352=-9,-999,IF(H352="",-999,0)))</f>
        <v>-999</v>
      </c>
      <c r="AL352" s="82">
        <f>IF(G352=1, 'adjustment factor'!$D$11, IF(G352=-9,-999,IF(G352="",-999,0)))</f>
        <v>-999</v>
      </c>
      <c r="AM352" s="82">
        <f>IF(I352=1, 'adjustment factor'!$D$12, IF(I352=-9,-999,IF(I352="",-999,0)))</f>
        <v>-999</v>
      </c>
      <c r="AN352" s="82">
        <f>IF(J352=1, 'adjustment factor'!$D$13, IF(J352=-9,-999,IF(J352="",-999,0)))</f>
        <v>-999</v>
      </c>
      <c r="AO352" s="82" t="str">
        <f t="shared" si="58"/>
        <v>-999</v>
      </c>
      <c r="AP352" s="82" t="str">
        <f t="shared" si="59"/>
        <v>MISSING</v>
      </c>
    </row>
    <row r="353" spans="2:42" s="3" customFormat="1">
      <c r="B353" s="170"/>
      <c r="C353" s="35">
        <v>349</v>
      </c>
      <c r="D353" s="161"/>
      <c r="E353" s="161"/>
      <c r="F353" s="161"/>
      <c r="G353" s="161"/>
      <c r="H353" s="161"/>
      <c r="I353" s="161"/>
      <c r="J353" s="161"/>
      <c r="K353" s="161"/>
      <c r="L353" s="161"/>
      <c r="M353" s="161"/>
      <c r="N353" s="171"/>
      <c r="O353" s="171"/>
      <c r="P353" s="171"/>
      <c r="Q353" s="171"/>
      <c r="R353" s="171"/>
      <c r="S353" s="171"/>
      <c r="T353" s="159" t="str">
        <f t="shared" si="50"/>
        <v>MISSING</v>
      </c>
      <c r="U353" s="159" t="str">
        <f t="shared" si="51"/>
        <v>MISSING</v>
      </c>
      <c r="X353" s="56">
        <f t="shared" si="52"/>
        <v>-99</v>
      </c>
      <c r="Y353" s="56">
        <f t="shared" si="53"/>
        <v>-99</v>
      </c>
      <c r="Z353" s="56">
        <f t="shared" si="54"/>
        <v>-99</v>
      </c>
      <c r="AA353" s="56">
        <f t="shared" si="55"/>
        <v>-99</v>
      </c>
      <c r="AB353" s="56">
        <f t="shared" si="56"/>
        <v>-99</v>
      </c>
      <c r="AC353" s="56">
        <f t="shared" si="57"/>
        <v>-99</v>
      </c>
      <c r="AE353" s="82">
        <f>IF(D353=1, 'adjustment factor'!$D$4, IF(D353=-9,-999,IF(D353="",-999,0)))</f>
        <v>-999</v>
      </c>
      <c r="AF353" s="82">
        <f>IF(F353=1, 'adjustment factor'!$D$5, IF(F353=-9,-999,IF(F353="",-999,0)))</f>
        <v>-999</v>
      </c>
      <c r="AG353" s="82">
        <f>IF(E353=1, 'adjustment factor'!$D$6, IF(E353=-9,-999,IF(E353="",-999,0)))</f>
        <v>-999</v>
      </c>
      <c r="AH353" s="82">
        <f>IF(K353&gt;=45,'adjustment factor'!$D$7,IF(K353=-9,-1200,IF(K353="",-1200,0)))</f>
        <v>-1200</v>
      </c>
      <c r="AI353" s="82">
        <f>IF(L353=1, 'adjustment factor'!$D$8, IF(L353=-9,-999,IF(L353="",-999,0)))</f>
        <v>-999</v>
      </c>
      <c r="AJ353" s="82">
        <f>IF(AND(M353&gt;=1,M353&lt;=4),'adjustment factor'!$D$9,IF(M353=-9,-999,IF(M353=98,-999,IF(M353=99,-999,IF(M353="",-999,0)))))</f>
        <v>-999</v>
      </c>
      <c r="AK353" s="82">
        <f>IF(H353=1, 'adjustment factor'!$D$10, IF(H353=-9,-999,IF(H353="",-999,0)))</f>
        <v>-999</v>
      </c>
      <c r="AL353" s="82">
        <f>IF(G353=1, 'adjustment factor'!$D$11, IF(G353=-9,-999,IF(G353="",-999,0)))</f>
        <v>-999</v>
      </c>
      <c r="AM353" s="82">
        <f>IF(I353=1, 'adjustment factor'!$D$12, IF(I353=-9,-999,IF(I353="",-999,0)))</f>
        <v>-999</v>
      </c>
      <c r="AN353" s="82">
        <f>IF(J353=1, 'adjustment factor'!$D$13, IF(J353=-9,-999,IF(J353="",-999,0)))</f>
        <v>-999</v>
      </c>
      <c r="AO353" s="82" t="str">
        <f t="shared" si="58"/>
        <v>-999</v>
      </c>
      <c r="AP353" s="82" t="str">
        <f t="shared" si="59"/>
        <v>MISSING</v>
      </c>
    </row>
    <row r="354" spans="2:42" s="3" customFormat="1">
      <c r="B354" s="170"/>
      <c r="C354" s="35">
        <v>350</v>
      </c>
      <c r="D354" s="161"/>
      <c r="E354" s="161"/>
      <c r="F354" s="161"/>
      <c r="G354" s="161"/>
      <c r="H354" s="161"/>
      <c r="I354" s="161"/>
      <c r="J354" s="161"/>
      <c r="K354" s="161"/>
      <c r="L354" s="161"/>
      <c r="M354" s="161"/>
      <c r="N354" s="171"/>
      <c r="O354" s="171"/>
      <c r="P354" s="171"/>
      <c r="Q354" s="171"/>
      <c r="R354" s="171"/>
      <c r="S354" s="171"/>
      <c r="T354" s="159" t="str">
        <f t="shared" si="50"/>
        <v>MISSING</v>
      </c>
      <c r="U354" s="159" t="str">
        <f t="shared" si="51"/>
        <v>MISSING</v>
      </c>
      <c r="X354" s="56">
        <f t="shared" si="52"/>
        <v>-99</v>
      </c>
      <c r="Y354" s="56">
        <f t="shared" si="53"/>
        <v>-99</v>
      </c>
      <c r="Z354" s="56">
        <f t="shared" si="54"/>
        <v>-99</v>
      </c>
      <c r="AA354" s="56">
        <f t="shared" si="55"/>
        <v>-99</v>
      </c>
      <c r="AB354" s="56">
        <f t="shared" si="56"/>
        <v>-99</v>
      </c>
      <c r="AC354" s="56">
        <f t="shared" si="57"/>
        <v>-99</v>
      </c>
      <c r="AE354" s="82">
        <f>IF(D354=1, 'adjustment factor'!$D$4, IF(D354=-9,-999,IF(D354="",-999,0)))</f>
        <v>-999</v>
      </c>
      <c r="AF354" s="82">
        <f>IF(F354=1, 'adjustment factor'!$D$5, IF(F354=-9,-999,IF(F354="",-999,0)))</f>
        <v>-999</v>
      </c>
      <c r="AG354" s="82">
        <f>IF(E354=1, 'adjustment factor'!$D$6, IF(E354=-9,-999,IF(E354="",-999,0)))</f>
        <v>-999</v>
      </c>
      <c r="AH354" s="82">
        <f>IF(K354&gt;=45,'adjustment factor'!$D$7,IF(K354=-9,-1200,IF(K354="",-1200,0)))</f>
        <v>-1200</v>
      </c>
      <c r="AI354" s="82">
        <f>IF(L354=1, 'adjustment factor'!$D$8, IF(L354=-9,-999,IF(L354="",-999,0)))</f>
        <v>-999</v>
      </c>
      <c r="AJ354" s="82">
        <f>IF(AND(M354&gt;=1,M354&lt;=4),'adjustment factor'!$D$9,IF(M354=-9,-999,IF(M354=98,-999,IF(M354=99,-999,IF(M354="",-999,0)))))</f>
        <v>-999</v>
      </c>
      <c r="AK354" s="82">
        <f>IF(H354=1, 'adjustment factor'!$D$10, IF(H354=-9,-999,IF(H354="",-999,0)))</f>
        <v>-999</v>
      </c>
      <c r="AL354" s="82">
        <f>IF(G354=1, 'adjustment factor'!$D$11, IF(G354=-9,-999,IF(G354="",-999,0)))</f>
        <v>-999</v>
      </c>
      <c r="AM354" s="82">
        <f>IF(I354=1, 'adjustment factor'!$D$12, IF(I354=-9,-999,IF(I354="",-999,0)))</f>
        <v>-999</v>
      </c>
      <c r="AN354" s="82">
        <f>IF(J354=1, 'adjustment factor'!$D$13, IF(J354=-9,-999,IF(J354="",-999,0)))</f>
        <v>-999</v>
      </c>
      <c r="AO354" s="82" t="str">
        <f t="shared" si="58"/>
        <v>-999</v>
      </c>
      <c r="AP354" s="82" t="str">
        <f t="shared" si="59"/>
        <v>MISSING</v>
      </c>
    </row>
    <row r="355" spans="2:42" s="3" customFormat="1">
      <c r="B355" s="170"/>
      <c r="C355" s="35">
        <v>351</v>
      </c>
      <c r="D355" s="161"/>
      <c r="E355" s="161"/>
      <c r="F355" s="161"/>
      <c r="G355" s="161"/>
      <c r="H355" s="161"/>
      <c r="I355" s="161"/>
      <c r="J355" s="161"/>
      <c r="K355" s="161"/>
      <c r="L355" s="161"/>
      <c r="M355" s="161"/>
      <c r="N355" s="171"/>
      <c r="O355" s="171"/>
      <c r="P355" s="171"/>
      <c r="Q355" s="171"/>
      <c r="R355" s="171"/>
      <c r="S355" s="171"/>
      <c r="T355" s="159" t="str">
        <f t="shared" si="50"/>
        <v>MISSING</v>
      </c>
      <c r="U355" s="159" t="str">
        <f t="shared" si="51"/>
        <v>MISSING</v>
      </c>
      <c r="X355" s="56">
        <f t="shared" si="52"/>
        <v>-99</v>
      </c>
      <c r="Y355" s="56">
        <f t="shared" si="53"/>
        <v>-99</v>
      </c>
      <c r="Z355" s="56">
        <f t="shared" si="54"/>
        <v>-99</v>
      </c>
      <c r="AA355" s="56">
        <f t="shared" si="55"/>
        <v>-99</v>
      </c>
      <c r="AB355" s="56">
        <f t="shared" si="56"/>
        <v>-99</v>
      </c>
      <c r="AC355" s="56">
        <f t="shared" si="57"/>
        <v>-99</v>
      </c>
      <c r="AE355" s="82">
        <f>IF(D355=1, 'adjustment factor'!$D$4, IF(D355=-9,-999,IF(D355="",-999,0)))</f>
        <v>-999</v>
      </c>
      <c r="AF355" s="82">
        <f>IF(F355=1, 'adjustment factor'!$D$5, IF(F355=-9,-999,IF(F355="",-999,0)))</f>
        <v>-999</v>
      </c>
      <c r="AG355" s="82">
        <f>IF(E355=1, 'adjustment factor'!$D$6, IF(E355=-9,-999,IF(E355="",-999,0)))</f>
        <v>-999</v>
      </c>
      <c r="AH355" s="82">
        <f>IF(K355&gt;=45,'adjustment factor'!$D$7,IF(K355=-9,-1200,IF(K355="",-1200,0)))</f>
        <v>-1200</v>
      </c>
      <c r="AI355" s="82">
        <f>IF(L355=1, 'adjustment factor'!$D$8, IF(L355=-9,-999,IF(L355="",-999,0)))</f>
        <v>-999</v>
      </c>
      <c r="AJ355" s="82">
        <f>IF(AND(M355&gt;=1,M355&lt;=4),'adjustment factor'!$D$9,IF(M355=-9,-999,IF(M355=98,-999,IF(M355=99,-999,IF(M355="",-999,0)))))</f>
        <v>-999</v>
      </c>
      <c r="AK355" s="82">
        <f>IF(H355=1, 'adjustment factor'!$D$10, IF(H355=-9,-999,IF(H355="",-999,0)))</f>
        <v>-999</v>
      </c>
      <c r="AL355" s="82">
        <f>IF(G355=1, 'adjustment factor'!$D$11, IF(G355=-9,-999,IF(G355="",-999,0)))</f>
        <v>-999</v>
      </c>
      <c r="AM355" s="82">
        <f>IF(I355=1, 'adjustment factor'!$D$12, IF(I355=-9,-999,IF(I355="",-999,0)))</f>
        <v>-999</v>
      </c>
      <c r="AN355" s="82">
        <f>IF(J355=1, 'adjustment factor'!$D$13, IF(J355=-9,-999,IF(J355="",-999,0)))</f>
        <v>-999</v>
      </c>
      <c r="AO355" s="82" t="str">
        <f t="shared" si="58"/>
        <v>-999</v>
      </c>
      <c r="AP355" s="82" t="str">
        <f t="shared" si="59"/>
        <v>MISSING</v>
      </c>
    </row>
    <row r="356" spans="2:42" s="3" customFormat="1">
      <c r="B356" s="170"/>
      <c r="C356" s="35">
        <v>352</v>
      </c>
      <c r="D356" s="161"/>
      <c r="E356" s="161"/>
      <c r="F356" s="161"/>
      <c r="G356" s="161"/>
      <c r="H356" s="161"/>
      <c r="I356" s="161"/>
      <c r="J356" s="161"/>
      <c r="K356" s="161"/>
      <c r="L356" s="161"/>
      <c r="M356" s="161"/>
      <c r="N356" s="171"/>
      <c r="O356" s="171"/>
      <c r="P356" s="171"/>
      <c r="Q356" s="171"/>
      <c r="R356" s="171"/>
      <c r="S356" s="171"/>
      <c r="T356" s="159" t="str">
        <f t="shared" si="50"/>
        <v>MISSING</v>
      </c>
      <c r="U356" s="159" t="str">
        <f t="shared" si="51"/>
        <v>MISSING</v>
      </c>
      <c r="X356" s="56">
        <f t="shared" si="52"/>
        <v>-99</v>
      </c>
      <c r="Y356" s="56">
        <f t="shared" si="53"/>
        <v>-99</v>
      </c>
      <c r="Z356" s="56">
        <f t="shared" si="54"/>
        <v>-99</v>
      </c>
      <c r="AA356" s="56">
        <f t="shared" si="55"/>
        <v>-99</v>
      </c>
      <c r="AB356" s="56">
        <f t="shared" si="56"/>
        <v>-99</v>
      </c>
      <c r="AC356" s="56">
        <f t="shared" si="57"/>
        <v>-99</v>
      </c>
      <c r="AE356" s="82">
        <f>IF(D356=1, 'adjustment factor'!$D$4, IF(D356=-9,-999,IF(D356="",-999,0)))</f>
        <v>-999</v>
      </c>
      <c r="AF356" s="82">
        <f>IF(F356=1, 'adjustment factor'!$D$5, IF(F356=-9,-999,IF(F356="",-999,0)))</f>
        <v>-999</v>
      </c>
      <c r="AG356" s="82">
        <f>IF(E356=1, 'adjustment factor'!$D$6, IF(E356=-9,-999,IF(E356="",-999,0)))</f>
        <v>-999</v>
      </c>
      <c r="AH356" s="82">
        <f>IF(K356&gt;=45,'adjustment factor'!$D$7,IF(K356=-9,-1200,IF(K356="",-1200,0)))</f>
        <v>-1200</v>
      </c>
      <c r="AI356" s="82">
        <f>IF(L356=1, 'adjustment factor'!$D$8, IF(L356=-9,-999,IF(L356="",-999,0)))</f>
        <v>-999</v>
      </c>
      <c r="AJ356" s="82">
        <f>IF(AND(M356&gt;=1,M356&lt;=4),'adjustment factor'!$D$9,IF(M356=-9,-999,IF(M356=98,-999,IF(M356=99,-999,IF(M356="",-999,0)))))</f>
        <v>-999</v>
      </c>
      <c r="AK356" s="82">
        <f>IF(H356=1, 'adjustment factor'!$D$10, IF(H356=-9,-999,IF(H356="",-999,0)))</f>
        <v>-999</v>
      </c>
      <c r="AL356" s="82">
        <f>IF(G356=1, 'adjustment factor'!$D$11, IF(G356=-9,-999,IF(G356="",-999,0)))</f>
        <v>-999</v>
      </c>
      <c r="AM356" s="82">
        <f>IF(I356=1, 'adjustment factor'!$D$12, IF(I356=-9,-999,IF(I356="",-999,0)))</f>
        <v>-999</v>
      </c>
      <c r="AN356" s="82">
        <f>IF(J356=1, 'adjustment factor'!$D$13, IF(J356=-9,-999,IF(J356="",-999,0)))</f>
        <v>-999</v>
      </c>
      <c r="AO356" s="82" t="str">
        <f t="shared" si="58"/>
        <v>-999</v>
      </c>
      <c r="AP356" s="82" t="str">
        <f t="shared" si="59"/>
        <v>MISSING</v>
      </c>
    </row>
    <row r="357" spans="2:42" s="3" customFormat="1">
      <c r="B357" s="170"/>
      <c r="C357" s="35">
        <v>353</v>
      </c>
      <c r="D357" s="161"/>
      <c r="E357" s="161"/>
      <c r="F357" s="161"/>
      <c r="G357" s="161"/>
      <c r="H357" s="161"/>
      <c r="I357" s="161"/>
      <c r="J357" s="161"/>
      <c r="K357" s="161"/>
      <c r="L357" s="161"/>
      <c r="M357" s="161"/>
      <c r="N357" s="171"/>
      <c r="O357" s="171"/>
      <c r="P357" s="171"/>
      <c r="Q357" s="171"/>
      <c r="R357" s="171"/>
      <c r="S357" s="171"/>
      <c r="T357" s="159" t="str">
        <f t="shared" si="50"/>
        <v>MISSING</v>
      </c>
      <c r="U357" s="159" t="str">
        <f t="shared" si="51"/>
        <v>MISSING</v>
      </c>
      <c r="X357" s="56">
        <f t="shared" si="52"/>
        <v>-99</v>
      </c>
      <c r="Y357" s="56">
        <f t="shared" si="53"/>
        <v>-99</v>
      </c>
      <c r="Z357" s="56">
        <f t="shared" si="54"/>
        <v>-99</v>
      </c>
      <c r="AA357" s="56">
        <f t="shared" si="55"/>
        <v>-99</v>
      </c>
      <c r="AB357" s="56">
        <f t="shared" si="56"/>
        <v>-99</v>
      </c>
      <c r="AC357" s="56">
        <f t="shared" si="57"/>
        <v>-99</v>
      </c>
      <c r="AE357" s="82">
        <f>IF(D357=1, 'adjustment factor'!$D$4, IF(D357=-9,-999,IF(D357="",-999,0)))</f>
        <v>-999</v>
      </c>
      <c r="AF357" s="82">
        <f>IF(F357=1, 'adjustment factor'!$D$5, IF(F357=-9,-999,IF(F357="",-999,0)))</f>
        <v>-999</v>
      </c>
      <c r="AG357" s="82">
        <f>IF(E357=1, 'adjustment factor'!$D$6, IF(E357=-9,-999,IF(E357="",-999,0)))</f>
        <v>-999</v>
      </c>
      <c r="AH357" s="82">
        <f>IF(K357&gt;=45,'adjustment factor'!$D$7,IF(K357=-9,-1200,IF(K357="",-1200,0)))</f>
        <v>-1200</v>
      </c>
      <c r="AI357" s="82">
        <f>IF(L357=1, 'adjustment factor'!$D$8, IF(L357=-9,-999,IF(L357="",-999,0)))</f>
        <v>-999</v>
      </c>
      <c r="AJ357" s="82">
        <f>IF(AND(M357&gt;=1,M357&lt;=4),'adjustment factor'!$D$9,IF(M357=-9,-999,IF(M357=98,-999,IF(M357=99,-999,IF(M357="",-999,0)))))</f>
        <v>-999</v>
      </c>
      <c r="AK357" s="82">
        <f>IF(H357=1, 'adjustment factor'!$D$10, IF(H357=-9,-999,IF(H357="",-999,0)))</f>
        <v>-999</v>
      </c>
      <c r="AL357" s="82">
        <f>IF(G357=1, 'adjustment factor'!$D$11, IF(G357=-9,-999,IF(G357="",-999,0)))</f>
        <v>-999</v>
      </c>
      <c r="AM357" s="82">
        <f>IF(I357=1, 'adjustment factor'!$D$12, IF(I357=-9,-999,IF(I357="",-999,0)))</f>
        <v>-999</v>
      </c>
      <c r="AN357" s="82">
        <f>IF(J357=1, 'adjustment factor'!$D$13, IF(J357=-9,-999,IF(J357="",-999,0)))</f>
        <v>-999</v>
      </c>
      <c r="AO357" s="82" t="str">
        <f t="shared" si="58"/>
        <v>-999</v>
      </c>
      <c r="AP357" s="82" t="str">
        <f t="shared" si="59"/>
        <v>MISSING</v>
      </c>
    </row>
    <row r="358" spans="2:42" s="3" customFormat="1">
      <c r="B358" s="170"/>
      <c r="C358" s="35">
        <v>354</v>
      </c>
      <c r="D358" s="161"/>
      <c r="E358" s="161"/>
      <c r="F358" s="161"/>
      <c r="G358" s="161"/>
      <c r="H358" s="161"/>
      <c r="I358" s="161"/>
      <c r="J358" s="161"/>
      <c r="K358" s="161"/>
      <c r="L358" s="161"/>
      <c r="M358" s="161"/>
      <c r="N358" s="171"/>
      <c r="O358" s="171"/>
      <c r="P358" s="171"/>
      <c r="Q358" s="171"/>
      <c r="R358" s="171"/>
      <c r="S358" s="171"/>
      <c r="T358" s="159" t="str">
        <f t="shared" si="50"/>
        <v>MISSING</v>
      </c>
      <c r="U358" s="159" t="str">
        <f t="shared" si="51"/>
        <v>MISSING</v>
      </c>
      <c r="X358" s="56">
        <f t="shared" si="52"/>
        <v>-99</v>
      </c>
      <c r="Y358" s="56">
        <f t="shared" si="53"/>
        <v>-99</v>
      </c>
      <c r="Z358" s="56">
        <f t="shared" si="54"/>
        <v>-99</v>
      </c>
      <c r="AA358" s="56">
        <f t="shared" si="55"/>
        <v>-99</v>
      </c>
      <c r="AB358" s="56">
        <f t="shared" si="56"/>
        <v>-99</v>
      </c>
      <c r="AC358" s="56">
        <f t="shared" si="57"/>
        <v>-99</v>
      </c>
      <c r="AE358" s="82">
        <f>IF(D358=1, 'adjustment factor'!$D$4, IF(D358=-9,-999,IF(D358="",-999,0)))</f>
        <v>-999</v>
      </c>
      <c r="AF358" s="82">
        <f>IF(F358=1, 'adjustment factor'!$D$5, IF(F358=-9,-999,IF(F358="",-999,0)))</f>
        <v>-999</v>
      </c>
      <c r="AG358" s="82">
        <f>IF(E358=1, 'adjustment factor'!$D$6, IF(E358=-9,-999,IF(E358="",-999,0)))</f>
        <v>-999</v>
      </c>
      <c r="AH358" s="82">
        <f>IF(K358&gt;=45,'adjustment factor'!$D$7,IF(K358=-9,-1200,IF(K358="",-1200,0)))</f>
        <v>-1200</v>
      </c>
      <c r="AI358" s="82">
        <f>IF(L358=1, 'adjustment factor'!$D$8, IF(L358=-9,-999,IF(L358="",-999,0)))</f>
        <v>-999</v>
      </c>
      <c r="AJ358" s="82">
        <f>IF(AND(M358&gt;=1,M358&lt;=4),'adjustment factor'!$D$9,IF(M358=-9,-999,IF(M358=98,-999,IF(M358=99,-999,IF(M358="",-999,0)))))</f>
        <v>-999</v>
      </c>
      <c r="AK358" s="82">
        <f>IF(H358=1, 'adjustment factor'!$D$10, IF(H358=-9,-999,IF(H358="",-999,0)))</f>
        <v>-999</v>
      </c>
      <c r="AL358" s="82">
        <f>IF(G358=1, 'adjustment factor'!$D$11, IF(G358=-9,-999,IF(G358="",-999,0)))</f>
        <v>-999</v>
      </c>
      <c r="AM358" s="82">
        <f>IF(I358=1, 'adjustment factor'!$D$12, IF(I358=-9,-999,IF(I358="",-999,0)))</f>
        <v>-999</v>
      </c>
      <c r="AN358" s="82">
        <f>IF(J358=1, 'adjustment factor'!$D$13, IF(J358=-9,-999,IF(J358="",-999,0)))</f>
        <v>-999</v>
      </c>
      <c r="AO358" s="82" t="str">
        <f t="shared" si="58"/>
        <v>-999</v>
      </c>
      <c r="AP358" s="82" t="str">
        <f t="shared" si="59"/>
        <v>MISSING</v>
      </c>
    </row>
    <row r="359" spans="2:42" s="3" customFormat="1">
      <c r="B359" s="170"/>
      <c r="C359" s="35">
        <v>355</v>
      </c>
      <c r="D359" s="161"/>
      <c r="E359" s="161"/>
      <c r="F359" s="161"/>
      <c r="G359" s="161"/>
      <c r="H359" s="161"/>
      <c r="I359" s="161"/>
      <c r="J359" s="161"/>
      <c r="K359" s="161"/>
      <c r="L359" s="161"/>
      <c r="M359" s="161"/>
      <c r="N359" s="171"/>
      <c r="O359" s="171"/>
      <c r="P359" s="171"/>
      <c r="Q359" s="171"/>
      <c r="R359" s="171"/>
      <c r="S359" s="171"/>
      <c r="T359" s="159" t="str">
        <f t="shared" si="50"/>
        <v>MISSING</v>
      </c>
      <c r="U359" s="159" t="str">
        <f t="shared" si="51"/>
        <v>MISSING</v>
      </c>
      <c r="X359" s="56">
        <f t="shared" si="52"/>
        <v>-99</v>
      </c>
      <c r="Y359" s="56">
        <f t="shared" si="53"/>
        <v>-99</v>
      </c>
      <c r="Z359" s="56">
        <f t="shared" si="54"/>
        <v>-99</v>
      </c>
      <c r="AA359" s="56">
        <f t="shared" si="55"/>
        <v>-99</v>
      </c>
      <c r="AB359" s="56">
        <f t="shared" si="56"/>
        <v>-99</v>
      </c>
      <c r="AC359" s="56">
        <f t="shared" si="57"/>
        <v>-99</v>
      </c>
      <c r="AE359" s="82">
        <f>IF(D359=1, 'adjustment factor'!$D$4, IF(D359=-9,-999,IF(D359="",-999,0)))</f>
        <v>-999</v>
      </c>
      <c r="AF359" s="82">
        <f>IF(F359=1, 'adjustment factor'!$D$5, IF(F359=-9,-999,IF(F359="",-999,0)))</f>
        <v>-999</v>
      </c>
      <c r="AG359" s="82">
        <f>IF(E359=1, 'adjustment factor'!$D$6, IF(E359=-9,-999,IF(E359="",-999,0)))</f>
        <v>-999</v>
      </c>
      <c r="AH359" s="82">
        <f>IF(K359&gt;=45,'adjustment factor'!$D$7,IF(K359=-9,-1200,IF(K359="",-1200,0)))</f>
        <v>-1200</v>
      </c>
      <c r="AI359" s="82">
        <f>IF(L359=1, 'adjustment factor'!$D$8, IF(L359=-9,-999,IF(L359="",-999,0)))</f>
        <v>-999</v>
      </c>
      <c r="AJ359" s="82">
        <f>IF(AND(M359&gt;=1,M359&lt;=4),'adjustment factor'!$D$9,IF(M359=-9,-999,IF(M359=98,-999,IF(M359=99,-999,IF(M359="",-999,0)))))</f>
        <v>-999</v>
      </c>
      <c r="AK359" s="82">
        <f>IF(H359=1, 'adjustment factor'!$D$10, IF(H359=-9,-999,IF(H359="",-999,0)))</f>
        <v>-999</v>
      </c>
      <c r="AL359" s="82">
        <f>IF(G359=1, 'adjustment factor'!$D$11, IF(G359=-9,-999,IF(G359="",-999,0)))</f>
        <v>-999</v>
      </c>
      <c r="AM359" s="82">
        <f>IF(I359=1, 'adjustment factor'!$D$12, IF(I359=-9,-999,IF(I359="",-999,0)))</f>
        <v>-999</v>
      </c>
      <c r="AN359" s="82">
        <f>IF(J359=1, 'adjustment factor'!$D$13, IF(J359=-9,-999,IF(J359="",-999,0)))</f>
        <v>-999</v>
      </c>
      <c r="AO359" s="82" t="str">
        <f t="shared" si="58"/>
        <v>-999</v>
      </c>
      <c r="AP359" s="82" t="str">
        <f t="shared" si="59"/>
        <v>MISSING</v>
      </c>
    </row>
    <row r="360" spans="2:42" s="3" customFormat="1">
      <c r="B360" s="170"/>
      <c r="C360" s="35">
        <v>356</v>
      </c>
      <c r="D360" s="161"/>
      <c r="E360" s="161"/>
      <c r="F360" s="161"/>
      <c r="G360" s="161"/>
      <c r="H360" s="161"/>
      <c r="I360" s="161"/>
      <c r="J360" s="161"/>
      <c r="K360" s="161"/>
      <c r="L360" s="161"/>
      <c r="M360" s="161"/>
      <c r="N360" s="171"/>
      <c r="O360" s="171"/>
      <c r="P360" s="171"/>
      <c r="Q360" s="171"/>
      <c r="R360" s="171"/>
      <c r="S360" s="171"/>
      <c r="T360" s="159" t="str">
        <f t="shared" si="50"/>
        <v>MISSING</v>
      </c>
      <c r="U360" s="159" t="str">
        <f t="shared" si="51"/>
        <v>MISSING</v>
      </c>
      <c r="X360" s="56">
        <f t="shared" si="52"/>
        <v>-99</v>
      </c>
      <c r="Y360" s="56">
        <f t="shared" si="53"/>
        <v>-99</v>
      </c>
      <c r="Z360" s="56">
        <f t="shared" si="54"/>
        <v>-99</v>
      </c>
      <c r="AA360" s="56">
        <f t="shared" si="55"/>
        <v>-99</v>
      </c>
      <c r="AB360" s="56">
        <f t="shared" si="56"/>
        <v>-99</v>
      </c>
      <c r="AC360" s="56">
        <f t="shared" si="57"/>
        <v>-99</v>
      </c>
      <c r="AE360" s="82">
        <f>IF(D360=1, 'adjustment factor'!$D$4, IF(D360=-9,-999,IF(D360="",-999,0)))</f>
        <v>-999</v>
      </c>
      <c r="AF360" s="82">
        <f>IF(F360=1, 'adjustment factor'!$D$5, IF(F360=-9,-999,IF(F360="",-999,0)))</f>
        <v>-999</v>
      </c>
      <c r="AG360" s="82">
        <f>IF(E360=1, 'adjustment factor'!$D$6, IF(E360=-9,-999,IF(E360="",-999,0)))</f>
        <v>-999</v>
      </c>
      <c r="AH360" s="82">
        <f>IF(K360&gt;=45,'adjustment factor'!$D$7,IF(K360=-9,-1200,IF(K360="",-1200,0)))</f>
        <v>-1200</v>
      </c>
      <c r="AI360" s="82">
        <f>IF(L360=1, 'adjustment factor'!$D$8, IF(L360=-9,-999,IF(L360="",-999,0)))</f>
        <v>-999</v>
      </c>
      <c r="AJ360" s="82">
        <f>IF(AND(M360&gt;=1,M360&lt;=4),'adjustment factor'!$D$9,IF(M360=-9,-999,IF(M360=98,-999,IF(M360=99,-999,IF(M360="",-999,0)))))</f>
        <v>-999</v>
      </c>
      <c r="AK360" s="82">
        <f>IF(H360=1, 'adjustment factor'!$D$10, IF(H360=-9,-999,IF(H360="",-999,0)))</f>
        <v>-999</v>
      </c>
      <c r="AL360" s="82">
        <f>IF(G360=1, 'adjustment factor'!$D$11, IF(G360=-9,-999,IF(G360="",-999,0)))</f>
        <v>-999</v>
      </c>
      <c r="AM360" s="82">
        <f>IF(I360=1, 'adjustment factor'!$D$12, IF(I360=-9,-999,IF(I360="",-999,0)))</f>
        <v>-999</v>
      </c>
      <c r="AN360" s="82">
        <f>IF(J360=1, 'adjustment factor'!$D$13, IF(J360=-9,-999,IF(J360="",-999,0)))</f>
        <v>-999</v>
      </c>
      <c r="AO360" s="82" t="str">
        <f t="shared" si="58"/>
        <v>-999</v>
      </c>
      <c r="AP360" s="82" t="str">
        <f t="shared" si="59"/>
        <v>MISSING</v>
      </c>
    </row>
    <row r="361" spans="2:42" s="3" customFormat="1">
      <c r="B361" s="170"/>
      <c r="C361" s="35">
        <v>357</v>
      </c>
      <c r="D361" s="161"/>
      <c r="E361" s="161"/>
      <c r="F361" s="161"/>
      <c r="G361" s="161"/>
      <c r="H361" s="161"/>
      <c r="I361" s="161"/>
      <c r="J361" s="161"/>
      <c r="K361" s="161"/>
      <c r="L361" s="161"/>
      <c r="M361" s="161"/>
      <c r="N361" s="171"/>
      <c r="O361" s="171"/>
      <c r="P361" s="171"/>
      <c r="Q361" s="171"/>
      <c r="R361" s="171"/>
      <c r="S361" s="171"/>
      <c r="T361" s="159" t="str">
        <f t="shared" si="50"/>
        <v>MISSING</v>
      </c>
      <c r="U361" s="159" t="str">
        <f t="shared" si="51"/>
        <v>MISSING</v>
      </c>
      <c r="X361" s="56">
        <f t="shared" si="52"/>
        <v>-99</v>
      </c>
      <c r="Y361" s="56">
        <f t="shared" si="53"/>
        <v>-99</v>
      </c>
      <c r="Z361" s="56">
        <f t="shared" si="54"/>
        <v>-99</v>
      </c>
      <c r="AA361" s="56">
        <f t="shared" si="55"/>
        <v>-99</v>
      </c>
      <c r="AB361" s="56">
        <f t="shared" si="56"/>
        <v>-99</v>
      </c>
      <c r="AC361" s="56">
        <f t="shared" si="57"/>
        <v>-99</v>
      </c>
      <c r="AE361" s="82">
        <f>IF(D361=1, 'adjustment factor'!$D$4, IF(D361=-9,-999,IF(D361="",-999,0)))</f>
        <v>-999</v>
      </c>
      <c r="AF361" s="82">
        <f>IF(F361=1, 'adjustment factor'!$D$5, IF(F361=-9,-999,IF(F361="",-999,0)))</f>
        <v>-999</v>
      </c>
      <c r="AG361" s="82">
        <f>IF(E361=1, 'adjustment factor'!$D$6, IF(E361=-9,-999,IF(E361="",-999,0)))</f>
        <v>-999</v>
      </c>
      <c r="AH361" s="82">
        <f>IF(K361&gt;=45,'adjustment factor'!$D$7,IF(K361=-9,-1200,IF(K361="",-1200,0)))</f>
        <v>-1200</v>
      </c>
      <c r="AI361" s="82">
        <f>IF(L361=1, 'adjustment factor'!$D$8, IF(L361=-9,-999,IF(L361="",-999,0)))</f>
        <v>-999</v>
      </c>
      <c r="AJ361" s="82">
        <f>IF(AND(M361&gt;=1,M361&lt;=4),'adjustment factor'!$D$9,IF(M361=-9,-999,IF(M361=98,-999,IF(M361=99,-999,IF(M361="",-999,0)))))</f>
        <v>-999</v>
      </c>
      <c r="AK361" s="82">
        <f>IF(H361=1, 'adjustment factor'!$D$10, IF(H361=-9,-999,IF(H361="",-999,0)))</f>
        <v>-999</v>
      </c>
      <c r="AL361" s="82">
        <f>IF(G361=1, 'adjustment factor'!$D$11, IF(G361=-9,-999,IF(G361="",-999,0)))</f>
        <v>-999</v>
      </c>
      <c r="AM361" s="82">
        <f>IF(I361=1, 'adjustment factor'!$D$12, IF(I361=-9,-999,IF(I361="",-999,0)))</f>
        <v>-999</v>
      </c>
      <c r="AN361" s="82">
        <f>IF(J361=1, 'adjustment factor'!$D$13, IF(J361=-9,-999,IF(J361="",-999,0)))</f>
        <v>-999</v>
      </c>
      <c r="AO361" s="82" t="str">
        <f t="shared" si="58"/>
        <v>-999</v>
      </c>
      <c r="AP361" s="82" t="str">
        <f t="shared" si="59"/>
        <v>MISSING</v>
      </c>
    </row>
    <row r="362" spans="2:42" s="3" customFormat="1">
      <c r="B362" s="170"/>
      <c r="C362" s="35">
        <v>358</v>
      </c>
      <c r="D362" s="161"/>
      <c r="E362" s="161"/>
      <c r="F362" s="161"/>
      <c r="G362" s="161"/>
      <c r="H362" s="161"/>
      <c r="I362" s="161"/>
      <c r="J362" s="161"/>
      <c r="K362" s="161"/>
      <c r="L362" s="161"/>
      <c r="M362" s="161"/>
      <c r="N362" s="171"/>
      <c r="O362" s="171"/>
      <c r="P362" s="171"/>
      <c r="Q362" s="171"/>
      <c r="R362" s="171"/>
      <c r="S362" s="171"/>
      <c r="T362" s="159" t="str">
        <f t="shared" si="50"/>
        <v>MISSING</v>
      </c>
      <c r="U362" s="159" t="str">
        <f t="shared" si="51"/>
        <v>MISSING</v>
      </c>
      <c r="X362" s="56">
        <f t="shared" si="52"/>
        <v>-99</v>
      </c>
      <c r="Y362" s="56">
        <f t="shared" si="53"/>
        <v>-99</v>
      </c>
      <c r="Z362" s="56">
        <f t="shared" si="54"/>
        <v>-99</v>
      </c>
      <c r="AA362" s="56">
        <f t="shared" si="55"/>
        <v>-99</v>
      </c>
      <c r="AB362" s="56">
        <f t="shared" si="56"/>
        <v>-99</v>
      </c>
      <c r="AC362" s="56">
        <f t="shared" si="57"/>
        <v>-99</v>
      </c>
      <c r="AE362" s="82">
        <f>IF(D362=1, 'adjustment factor'!$D$4, IF(D362=-9,-999,IF(D362="",-999,0)))</f>
        <v>-999</v>
      </c>
      <c r="AF362" s="82">
        <f>IF(F362=1, 'adjustment factor'!$D$5, IF(F362=-9,-999,IF(F362="",-999,0)))</f>
        <v>-999</v>
      </c>
      <c r="AG362" s="82">
        <f>IF(E362=1, 'adjustment factor'!$D$6, IF(E362=-9,-999,IF(E362="",-999,0)))</f>
        <v>-999</v>
      </c>
      <c r="AH362" s="82">
        <f>IF(K362&gt;=45,'adjustment factor'!$D$7,IF(K362=-9,-1200,IF(K362="",-1200,0)))</f>
        <v>-1200</v>
      </c>
      <c r="AI362" s="82">
        <f>IF(L362=1, 'adjustment factor'!$D$8, IF(L362=-9,-999,IF(L362="",-999,0)))</f>
        <v>-999</v>
      </c>
      <c r="AJ362" s="82">
        <f>IF(AND(M362&gt;=1,M362&lt;=4),'adjustment factor'!$D$9,IF(M362=-9,-999,IF(M362=98,-999,IF(M362=99,-999,IF(M362="",-999,0)))))</f>
        <v>-999</v>
      </c>
      <c r="AK362" s="82">
        <f>IF(H362=1, 'adjustment factor'!$D$10, IF(H362=-9,-999,IF(H362="",-999,0)))</f>
        <v>-999</v>
      </c>
      <c r="AL362" s="82">
        <f>IF(G362=1, 'adjustment factor'!$D$11, IF(G362=-9,-999,IF(G362="",-999,0)))</f>
        <v>-999</v>
      </c>
      <c r="AM362" s="82">
        <f>IF(I362=1, 'adjustment factor'!$D$12, IF(I362=-9,-999,IF(I362="",-999,0)))</f>
        <v>-999</v>
      </c>
      <c r="AN362" s="82">
        <f>IF(J362=1, 'adjustment factor'!$D$13, IF(J362=-9,-999,IF(J362="",-999,0)))</f>
        <v>-999</v>
      </c>
      <c r="AO362" s="82" t="str">
        <f t="shared" si="58"/>
        <v>-999</v>
      </c>
      <c r="AP362" s="82" t="str">
        <f t="shared" si="59"/>
        <v>MISSING</v>
      </c>
    </row>
    <row r="363" spans="2:42" s="3" customFormat="1">
      <c r="B363" s="170"/>
      <c r="C363" s="35">
        <v>359</v>
      </c>
      <c r="D363" s="161"/>
      <c r="E363" s="161"/>
      <c r="F363" s="161"/>
      <c r="G363" s="161"/>
      <c r="H363" s="161"/>
      <c r="I363" s="161"/>
      <c r="J363" s="161"/>
      <c r="K363" s="161"/>
      <c r="L363" s="161"/>
      <c r="M363" s="161"/>
      <c r="N363" s="171"/>
      <c r="O363" s="171"/>
      <c r="P363" s="171"/>
      <c r="Q363" s="171"/>
      <c r="R363" s="171"/>
      <c r="S363" s="171"/>
      <c r="T363" s="159" t="str">
        <f t="shared" si="50"/>
        <v>MISSING</v>
      </c>
      <c r="U363" s="159" t="str">
        <f t="shared" si="51"/>
        <v>MISSING</v>
      </c>
      <c r="X363" s="56">
        <f t="shared" si="52"/>
        <v>-99</v>
      </c>
      <c r="Y363" s="56">
        <f t="shared" si="53"/>
        <v>-99</v>
      </c>
      <c r="Z363" s="56">
        <f t="shared" si="54"/>
        <v>-99</v>
      </c>
      <c r="AA363" s="56">
        <f t="shared" si="55"/>
        <v>-99</v>
      </c>
      <c r="AB363" s="56">
        <f t="shared" si="56"/>
        <v>-99</v>
      </c>
      <c r="AC363" s="56">
        <f t="shared" si="57"/>
        <v>-99</v>
      </c>
      <c r="AE363" s="82">
        <f>IF(D363=1, 'adjustment factor'!$D$4, IF(D363=-9,-999,IF(D363="",-999,0)))</f>
        <v>-999</v>
      </c>
      <c r="AF363" s="82">
        <f>IF(F363=1, 'adjustment factor'!$D$5, IF(F363=-9,-999,IF(F363="",-999,0)))</f>
        <v>-999</v>
      </c>
      <c r="AG363" s="82">
        <f>IF(E363=1, 'adjustment factor'!$D$6, IF(E363=-9,-999,IF(E363="",-999,0)))</f>
        <v>-999</v>
      </c>
      <c r="AH363" s="82">
        <f>IF(K363&gt;=45,'adjustment factor'!$D$7,IF(K363=-9,-1200,IF(K363="",-1200,0)))</f>
        <v>-1200</v>
      </c>
      <c r="AI363" s="82">
        <f>IF(L363=1, 'adjustment factor'!$D$8, IF(L363=-9,-999,IF(L363="",-999,0)))</f>
        <v>-999</v>
      </c>
      <c r="AJ363" s="82">
        <f>IF(AND(M363&gt;=1,M363&lt;=4),'adjustment factor'!$D$9,IF(M363=-9,-999,IF(M363=98,-999,IF(M363=99,-999,IF(M363="",-999,0)))))</f>
        <v>-999</v>
      </c>
      <c r="AK363" s="82">
        <f>IF(H363=1, 'adjustment factor'!$D$10, IF(H363=-9,-999,IF(H363="",-999,0)))</f>
        <v>-999</v>
      </c>
      <c r="AL363" s="82">
        <f>IF(G363=1, 'adjustment factor'!$D$11, IF(G363=-9,-999,IF(G363="",-999,0)))</f>
        <v>-999</v>
      </c>
      <c r="AM363" s="82">
        <f>IF(I363=1, 'adjustment factor'!$D$12, IF(I363=-9,-999,IF(I363="",-999,0)))</f>
        <v>-999</v>
      </c>
      <c r="AN363" s="82">
        <f>IF(J363=1, 'adjustment factor'!$D$13, IF(J363=-9,-999,IF(J363="",-999,0)))</f>
        <v>-999</v>
      </c>
      <c r="AO363" s="82" t="str">
        <f t="shared" si="58"/>
        <v>-999</v>
      </c>
      <c r="AP363" s="82" t="str">
        <f t="shared" si="59"/>
        <v>MISSING</v>
      </c>
    </row>
    <row r="364" spans="2:42" s="3" customFormat="1">
      <c r="B364" s="170"/>
      <c r="C364" s="35">
        <v>360</v>
      </c>
      <c r="D364" s="161"/>
      <c r="E364" s="161"/>
      <c r="F364" s="161"/>
      <c r="G364" s="161"/>
      <c r="H364" s="161"/>
      <c r="I364" s="161"/>
      <c r="J364" s="161"/>
      <c r="K364" s="161"/>
      <c r="L364" s="161"/>
      <c r="M364" s="161"/>
      <c r="N364" s="171"/>
      <c r="O364" s="171"/>
      <c r="P364" s="171"/>
      <c r="Q364" s="171"/>
      <c r="R364" s="171"/>
      <c r="S364" s="171"/>
      <c r="T364" s="159" t="str">
        <f t="shared" si="50"/>
        <v>MISSING</v>
      </c>
      <c r="U364" s="159" t="str">
        <f t="shared" si="51"/>
        <v>MISSING</v>
      </c>
      <c r="X364" s="56">
        <f t="shared" si="52"/>
        <v>-99</v>
      </c>
      <c r="Y364" s="56">
        <f t="shared" si="53"/>
        <v>-99</v>
      </c>
      <c r="Z364" s="56">
        <f t="shared" si="54"/>
        <v>-99</v>
      </c>
      <c r="AA364" s="56">
        <f t="shared" si="55"/>
        <v>-99</v>
      </c>
      <c r="AB364" s="56">
        <f t="shared" si="56"/>
        <v>-99</v>
      </c>
      <c r="AC364" s="56">
        <f t="shared" si="57"/>
        <v>-99</v>
      </c>
      <c r="AE364" s="82">
        <f>IF(D364=1, 'adjustment factor'!$D$4, IF(D364=-9,-999,IF(D364="",-999,0)))</f>
        <v>-999</v>
      </c>
      <c r="AF364" s="82">
        <f>IF(F364=1, 'adjustment factor'!$D$5, IF(F364=-9,-999,IF(F364="",-999,0)))</f>
        <v>-999</v>
      </c>
      <c r="AG364" s="82">
        <f>IF(E364=1, 'adjustment factor'!$D$6, IF(E364=-9,-999,IF(E364="",-999,0)))</f>
        <v>-999</v>
      </c>
      <c r="AH364" s="82">
        <f>IF(K364&gt;=45,'adjustment factor'!$D$7,IF(K364=-9,-1200,IF(K364="",-1200,0)))</f>
        <v>-1200</v>
      </c>
      <c r="AI364" s="82">
        <f>IF(L364=1, 'adjustment factor'!$D$8, IF(L364=-9,-999,IF(L364="",-999,0)))</f>
        <v>-999</v>
      </c>
      <c r="AJ364" s="82">
        <f>IF(AND(M364&gt;=1,M364&lt;=4),'adjustment factor'!$D$9,IF(M364=-9,-999,IF(M364=98,-999,IF(M364=99,-999,IF(M364="",-999,0)))))</f>
        <v>-999</v>
      </c>
      <c r="AK364" s="82">
        <f>IF(H364=1, 'adjustment factor'!$D$10, IF(H364=-9,-999,IF(H364="",-999,0)))</f>
        <v>-999</v>
      </c>
      <c r="AL364" s="82">
        <f>IF(G364=1, 'adjustment factor'!$D$11, IF(G364=-9,-999,IF(G364="",-999,0)))</f>
        <v>-999</v>
      </c>
      <c r="AM364" s="82">
        <f>IF(I364=1, 'adjustment factor'!$D$12, IF(I364=-9,-999,IF(I364="",-999,0)))</f>
        <v>-999</v>
      </c>
      <c r="AN364" s="82">
        <f>IF(J364=1, 'adjustment factor'!$D$13, IF(J364=-9,-999,IF(J364="",-999,0)))</f>
        <v>-999</v>
      </c>
      <c r="AO364" s="82" t="str">
        <f t="shared" si="58"/>
        <v>-999</v>
      </c>
      <c r="AP364" s="82" t="str">
        <f t="shared" si="59"/>
        <v>MISSING</v>
      </c>
    </row>
    <row r="365" spans="2:42" s="3" customFormat="1">
      <c r="B365" s="170"/>
      <c r="C365" s="35">
        <v>361</v>
      </c>
      <c r="D365" s="161"/>
      <c r="E365" s="161"/>
      <c r="F365" s="161"/>
      <c r="G365" s="161"/>
      <c r="H365" s="161"/>
      <c r="I365" s="161"/>
      <c r="J365" s="161"/>
      <c r="K365" s="161"/>
      <c r="L365" s="161"/>
      <c r="M365" s="161"/>
      <c r="N365" s="171"/>
      <c r="O365" s="171"/>
      <c r="P365" s="171"/>
      <c r="Q365" s="171"/>
      <c r="R365" s="171"/>
      <c r="S365" s="171"/>
      <c r="T365" s="159" t="str">
        <f t="shared" si="50"/>
        <v>MISSING</v>
      </c>
      <c r="U365" s="159" t="str">
        <f t="shared" si="51"/>
        <v>MISSING</v>
      </c>
      <c r="X365" s="56">
        <f t="shared" si="52"/>
        <v>-99</v>
      </c>
      <c r="Y365" s="56">
        <f t="shared" si="53"/>
        <v>-99</v>
      </c>
      <c r="Z365" s="56">
        <f t="shared" si="54"/>
        <v>-99</v>
      </c>
      <c r="AA365" s="56">
        <f t="shared" si="55"/>
        <v>-99</v>
      </c>
      <c r="AB365" s="56">
        <f t="shared" si="56"/>
        <v>-99</v>
      </c>
      <c r="AC365" s="56">
        <f t="shared" si="57"/>
        <v>-99</v>
      </c>
      <c r="AE365" s="82">
        <f>IF(D365=1, 'adjustment factor'!$D$4, IF(D365=-9,-999,IF(D365="",-999,0)))</f>
        <v>-999</v>
      </c>
      <c r="AF365" s="82">
        <f>IF(F365=1, 'adjustment factor'!$D$5, IF(F365=-9,-999,IF(F365="",-999,0)))</f>
        <v>-999</v>
      </c>
      <c r="AG365" s="82">
        <f>IF(E365=1, 'adjustment factor'!$D$6, IF(E365=-9,-999,IF(E365="",-999,0)))</f>
        <v>-999</v>
      </c>
      <c r="AH365" s="82">
        <f>IF(K365&gt;=45,'adjustment factor'!$D$7,IF(K365=-9,-1200,IF(K365="",-1200,0)))</f>
        <v>-1200</v>
      </c>
      <c r="AI365" s="82">
        <f>IF(L365=1, 'adjustment factor'!$D$8, IF(L365=-9,-999,IF(L365="",-999,0)))</f>
        <v>-999</v>
      </c>
      <c r="AJ365" s="82">
        <f>IF(AND(M365&gt;=1,M365&lt;=4),'adjustment factor'!$D$9,IF(M365=-9,-999,IF(M365=98,-999,IF(M365=99,-999,IF(M365="",-999,0)))))</f>
        <v>-999</v>
      </c>
      <c r="AK365" s="82">
        <f>IF(H365=1, 'adjustment factor'!$D$10, IF(H365=-9,-999,IF(H365="",-999,0)))</f>
        <v>-999</v>
      </c>
      <c r="AL365" s="82">
        <f>IF(G365=1, 'adjustment factor'!$D$11, IF(G365=-9,-999,IF(G365="",-999,0)))</f>
        <v>-999</v>
      </c>
      <c r="AM365" s="82">
        <f>IF(I365=1, 'adjustment factor'!$D$12, IF(I365=-9,-999,IF(I365="",-999,0)))</f>
        <v>-999</v>
      </c>
      <c r="AN365" s="82">
        <f>IF(J365=1, 'adjustment factor'!$D$13, IF(J365=-9,-999,IF(J365="",-999,0)))</f>
        <v>-999</v>
      </c>
      <c r="AO365" s="82" t="str">
        <f t="shared" si="58"/>
        <v>-999</v>
      </c>
      <c r="AP365" s="82" t="str">
        <f t="shared" si="59"/>
        <v>MISSING</v>
      </c>
    </row>
    <row r="366" spans="2:42" s="3" customFormat="1">
      <c r="B366" s="170"/>
      <c r="C366" s="35">
        <v>362</v>
      </c>
      <c r="D366" s="161"/>
      <c r="E366" s="161"/>
      <c r="F366" s="161"/>
      <c r="G366" s="161"/>
      <c r="H366" s="161"/>
      <c r="I366" s="161"/>
      <c r="J366" s="161"/>
      <c r="K366" s="161"/>
      <c r="L366" s="161"/>
      <c r="M366" s="161"/>
      <c r="N366" s="171"/>
      <c r="O366" s="171"/>
      <c r="P366" s="171"/>
      <c r="Q366" s="171"/>
      <c r="R366" s="171"/>
      <c r="S366" s="171"/>
      <c r="T366" s="159" t="str">
        <f t="shared" si="50"/>
        <v>MISSING</v>
      </c>
      <c r="U366" s="159" t="str">
        <f t="shared" si="51"/>
        <v>MISSING</v>
      </c>
      <c r="X366" s="56">
        <f t="shared" si="52"/>
        <v>-99</v>
      </c>
      <c r="Y366" s="56">
        <f t="shared" si="53"/>
        <v>-99</v>
      </c>
      <c r="Z366" s="56">
        <f t="shared" si="54"/>
        <v>-99</v>
      </c>
      <c r="AA366" s="56">
        <f t="shared" si="55"/>
        <v>-99</v>
      </c>
      <c r="AB366" s="56">
        <f t="shared" si="56"/>
        <v>-99</v>
      </c>
      <c r="AC366" s="56">
        <f t="shared" si="57"/>
        <v>-99</v>
      </c>
      <c r="AE366" s="82">
        <f>IF(D366=1, 'adjustment factor'!$D$4, IF(D366=-9,-999,IF(D366="",-999,0)))</f>
        <v>-999</v>
      </c>
      <c r="AF366" s="82">
        <f>IF(F366=1, 'adjustment factor'!$D$5, IF(F366=-9,-999,IF(F366="",-999,0)))</f>
        <v>-999</v>
      </c>
      <c r="AG366" s="82">
        <f>IF(E366=1, 'adjustment factor'!$D$6, IF(E366=-9,-999,IF(E366="",-999,0)))</f>
        <v>-999</v>
      </c>
      <c r="AH366" s="82">
        <f>IF(K366&gt;=45,'adjustment factor'!$D$7,IF(K366=-9,-1200,IF(K366="",-1200,0)))</f>
        <v>-1200</v>
      </c>
      <c r="AI366" s="82">
        <f>IF(L366=1, 'adjustment factor'!$D$8, IF(L366=-9,-999,IF(L366="",-999,0)))</f>
        <v>-999</v>
      </c>
      <c r="AJ366" s="82">
        <f>IF(AND(M366&gt;=1,M366&lt;=4),'adjustment factor'!$D$9,IF(M366=-9,-999,IF(M366=98,-999,IF(M366=99,-999,IF(M366="",-999,0)))))</f>
        <v>-999</v>
      </c>
      <c r="AK366" s="82">
        <f>IF(H366=1, 'adjustment factor'!$D$10, IF(H366=-9,-999,IF(H366="",-999,0)))</f>
        <v>-999</v>
      </c>
      <c r="AL366" s="82">
        <f>IF(G366=1, 'adjustment factor'!$D$11, IF(G366=-9,-999,IF(G366="",-999,0)))</f>
        <v>-999</v>
      </c>
      <c r="AM366" s="82">
        <f>IF(I366=1, 'adjustment factor'!$D$12, IF(I366=-9,-999,IF(I366="",-999,0)))</f>
        <v>-999</v>
      </c>
      <c r="AN366" s="82">
        <f>IF(J366=1, 'adjustment factor'!$D$13, IF(J366=-9,-999,IF(J366="",-999,0)))</f>
        <v>-999</v>
      </c>
      <c r="AO366" s="82" t="str">
        <f t="shared" si="58"/>
        <v>-999</v>
      </c>
      <c r="AP366" s="82" t="str">
        <f t="shared" si="59"/>
        <v>MISSING</v>
      </c>
    </row>
    <row r="367" spans="2:42" s="3" customFormat="1">
      <c r="B367" s="170"/>
      <c r="C367" s="35">
        <v>363</v>
      </c>
      <c r="D367" s="161"/>
      <c r="E367" s="161"/>
      <c r="F367" s="161"/>
      <c r="G367" s="161"/>
      <c r="H367" s="161"/>
      <c r="I367" s="161"/>
      <c r="J367" s="161"/>
      <c r="K367" s="161"/>
      <c r="L367" s="161"/>
      <c r="M367" s="161"/>
      <c r="N367" s="171"/>
      <c r="O367" s="171"/>
      <c r="P367" s="171"/>
      <c r="Q367" s="171"/>
      <c r="R367" s="171"/>
      <c r="S367" s="171"/>
      <c r="T367" s="159" t="str">
        <f t="shared" si="50"/>
        <v>MISSING</v>
      </c>
      <c r="U367" s="159" t="str">
        <f t="shared" si="51"/>
        <v>MISSING</v>
      </c>
      <c r="X367" s="56">
        <f t="shared" si="52"/>
        <v>-99</v>
      </c>
      <c r="Y367" s="56">
        <f t="shared" si="53"/>
        <v>-99</v>
      </c>
      <c r="Z367" s="56">
        <f t="shared" si="54"/>
        <v>-99</v>
      </c>
      <c r="AA367" s="56">
        <f t="shared" si="55"/>
        <v>-99</v>
      </c>
      <c r="AB367" s="56">
        <f t="shared" si="56"/>
        <v>-99</v>
      </c>
      <c r="AC367" s="56">
        <f t="shared" si="57"/>
        <v>-99</v>
      </c>
      <c r="AE367" s="82">
        <f>IF(D367=1, 'adjustment factor'!$D$4, IF(D367=-9,-999,IF(D367="",-999,0)))</f>
        <v>-999</v>
      </c>
      <c r="AF367" s="82">
        <f>IF(F367=1, 'adjustment factor'!$D$5, IF(F367=-9,-999,IF(F367="",-999,0)))</f>
        <v>-999</v>
      </c>
      <c r="AG367" s="82">
        <f>IF(E367=1, 'adjustment factor'!$D$6, IF(E367=-9,-999,IF(E367="",-999,0)))</f>
        <v>-999</v>
      </c>
      <c r="AH367" s="82">
        <f>IF(K367&gt;=45,'adjustment factor'!$D$7,IF(K367=-9,-1200,IF(K367="",-1200,0)))</f>
        <v>-1200</v>
      </c>
      <c r="AI367" s="82">
        <f>IF(L367=1, 'adjustment factor'!$D$8, IF(L367=-9,-999,IF(L367="",-999,0)))</f>
        <v>-999</v>
      </c>
      <c r="AJ367" s="82">
        <f>IF(AND(M367&gt;=1,M367&lt;=4),'adjustment factor'!$D$9,IF(M367=-9,-999,IF(M367=98,-999,IF(M367=99,-999,IF(M367="",-999,0)))))</f>
        <v>-999</v>
      </c>
      <c r="AK367" s="82">
        <f>IF(H367=1, 'adjustment factor'!$D$10, IF(H367=-9,-999,IF(H367="",-999,0)))</f>
        <v>-999</v>
      </c>
      <c r="AL367" s="82">
        <f>IF(G367=1, 'adjustment factor'!$D$11, IF(G367=-9,-999,IF(G367="",-999,0)))</f>
        <v>-999</v>
      </c>
      <c r="AM367" s="82">
        <f>IF(I367=1, 'adjustment factor'!$D$12, IF(I367=-9,-999,IF(I367="",-999,0)))</f>
        <v>-999</v>
      </c>
      <c r="AN367" s="82">
        <f>IF(J367=1, 'adjustment factor'!$D$13, IF(J367=-9,-999,IF(J367="",-999,0)))</f>
        <v>-999</v>
      </c>
      <c r="AO367" s="82" t="str">
        <f t="shared" si="58"/>
        <v>-999</v>
      </c>
      <c r="AP367" s="82" t="str">
        <f t="shared" si="59"/>
        <v>MISSING</v>
      </c>
    </row>
    <row r="368" spans="2:42" s="3" customFormat="1">
      <c r="B368" s="170"/>
      <c r="C368" s="35">
        <v>364</v>
      </c>
      <c r="D368" s="161"/>
      <c r="E368" s="161"/>
      <c r="F368" s="161"/>
      <c r="G368" s="161"/>
      <c r="H368" s="161"/>
      <c r="I368" s="161"/>
      <c r="J368" s="161"/>
      <c r="K368" s="161"/>
      <c r="L368" s="161"/>
      <c r="M368" s="161"/>
      <c r="N368" s="171"/>
      <c r="O368" s="171"/>
      <c r="P368" s="171"/>
      <c r="Q368" s="171"/>
      <c r="R368" s="171"/>
      <c r="S368" s="171"/>
      <c r="T368" s="159" t="str">
        <f t="shared" si="50"/>
        <v>MISSING</v>
      </c>
      <c r="U368" s="159" t="str">
        <f t="shared" si="51"/>
        <v>MISSING</v>
      </c>
      <c r="X368" s="56">
        <f t="shared" si="52"/>
        <v>-99</v>
      </c>
      <c r="Y368" s="56">
        <f t="shared" si="53"/>
        <v>-99</v>
      </c>
      <c r="Z368" s="56">
        <f t="shared" si="54"/>
        <v>-99</v>
      </c>
      <c r="AA368" s="56">
        <f t="shared" si="55"/>
        <v>-99</v>
      </c>
      <c r="AB368" s="56">
        <f t="shared" si="56"/>
        <v>-99</v>
      </c>
      <c r="AC368" s="56">
        <f t="shared" si="57"/>
        <v>-99</v>
      </c>
      <c r="AE368" s="82">
        <f>IF(D368=1, 'adjustment factor'!$D$4, IF(D368=-9,-999,IF(D368="",-999,0)))</f>
        <v>-999</v>
      </c>
      <c r="AF368" s="82">
        <f>IF(F368=1, 'adjustment factor'!$D$5, IF(F368=-9,-999,IF(F368="",-999,0)))</f>
        <v>-999</v>
      </c>
      <c r="AG368" s="82">
        <f>IF(E368=1, 'adjustment factor'!$D$6, IF(E368=-9,-999,IF(E368="",-999,0)))</f>
        <v>-999</v>
      </c>
      <c r="AH368" s="82">
        <f>IF(K368&gt;=45,'adjustment factor'!$D$7,IF(K368=-9,-1200,IF(K368="",-1200,0)))</f>
        <v>-1200</v>
      </c>
      <c r="AI368" s="82">
        <f>IF(L368=1, 'adjustment factor'!$D$8, IF(L368=-9,-999,IF(L368="",-999,0)))</f>
        <v>-999</v>
      </c>
      <c r="AJ368" s="82">
        <f>IF(AND(M368&gt;=1,M368&lt;=4),'adjustment factor'!$D$9,IF(M368=-9,-999,IF(M368=98,-999,IF(M368=99,-999,IF(M368="",-999,0)))))</f>
        <v>-999</v>
      </c>
      <c r="AK368" s="82">
        <f>IF(H368=1, 'adjustment factor'!$D$10, IF(H368=-9,-999,IF(H368="",-999,0)))</f>
        <v>-999</v>
      </c>
      <c r="AL368" s="82">
        <f>IF(G368=1, 'adjustment factor'!$D$11, IF(G368=-9,-999,IF(G368="",-999,0)))</f>
        <v>-999</v>
      </c>
      <c r="AM368" s="82">
        <f>IF(I368=1, 'adjustment factor'!$D$12, IF(I368=-9,-999,IF(I368="",-999,0)))</f>
        <v>-999</v>
      </c>
      <c r="AN368" s="82">
        <f>IF(J368=1, 'adjustment factor'!$D$13, IF(J368=-9,-999,IF(J368="",-999,0)))</f>
        <v>-999</v>
      </c>
      <c r="AO368" s="82" t="str">
        <f t="shared" si="58"/>
        <v>-999</v>
      </c>
      <c r="AP368" s="82" t="str">
        <f t="shared" si="59"/>
        <v>MISSING</v>
      </c>
    </row>
    <row r="369" spans="2:42" s="3" customFormat="1">
      <c r="B369" s="170"/>
      <c r="C369" s="35">
        <v>365</v>
      </c>
      <c r="D369" s="161"/>
      <c r="E369" s="161"/>
      <c r="F369" s="161"/>
      <c r="G369" s="161"/>
      <c r="H369" s="161"/>
      <c r="I369" s="161"/>
      <c r="J369" s="161"/>
      <c r="K369" s="161"/>
      <c r="L369" s="161"/>
      <c r="M369" s="161"/>
      <c r="N369" s="171"/>
      <c r="O369" s="171"/>
      <c r="P369" s="171"/>
      <c r="Q369" s="171"/>
      <c r="R369" s="171"/>
      <c r="S369" s="171"/>
      <c r="T369" s="159" t="str">
        <f t="shared" si="50"/>
        <v>MISSING</v>
      </c>
      <c r="U369" s="159" t="str">
        <f t="shared" si="51"/>
        <v>MISSING</v>
      </c>
      <c r="X369" s="56">
        <f t="shared" si="52"/>
        <v>-99</v>
      </c>
      <c r="Y369" s="56">
        <f t="shared" si="53"/>
        <v>-99</v>
      </c>
      <c r="Z369" s="56">
        <f t="shared" si="54"/>
        <v>-99</v>
      </c>
      <c r="AA369" s="56">
        <f t="shared" si="55"/>
        <v>-99</v>
      </c>
      <c r="AB369" s="56">
        <f t="shared" si="56"/>
        <v>-99</v>
      </c>
      <c r="AC369" s="56">
        <f t="shared" si="57"/>
        <v>-99</v>
      </c>
      <c r="AE369" s="82">
        <f>IF(D369=1, 'adjustment factor'!$D$4, IF(D369=-9,-999,IF(D369="",-999,0)))</f>
        <v>-999</v>
      </c>
      <c r="AF369" s="82">
        <f>IF(F369=1, 'adjustment factor'!$D$5, IF(F369=-9,-999,IF(F369="",-999,0)))</f>
        <v>-999</v>
      </c>
      <c r="AG369" s="82">
        <f>IF(E369=1, 'adjustment factor'!$D$6, IF(E369=-9,-999,IF(E369="",-999,0)))</f>
        <v>-999</v>
      </c>
      <c r="AH369" s="82">
        <f>IF(K369&gt;=45,'adjustment factor'!$D$7,IF(K369=-9,-1200,IF(K369="",-1200,0)))</f>
        <v>-1200</v>
      </c>
      <c r="AI369" s="82">
        <f>IF(L369=1, 'adjustment factor'!$D$8, IF(L369=-9,-999,IF(L369="",-999,0)))</f>
        <v>-999</v>
      </c>
      <c r="AJ369" s="82">
        <f>IF(AND(M369&gt;=1,M369&lt;=4),'adjustment factor'!$D$9,IF(M369=-9,-999,IF(M369=98,-999,IF(M369=99,-999,IF(M369="",-999,0)))))</f>
        <v>-999</v>
      </c>
      <c r="AK369" s="82">
        <f>IF(H369=1, 'adjustment factor'!$D$10, IF(H369=-9,-999,IF(H369="",-999,0)))</f>
        <v>-999</v>
      </c>
      <c r="AL369" s="82">
        <f>IF(G369=1, 'adjustment factor'!$D$11, IF(G369=-9,-999,IF(G369="",-999,0)))</f>
        <v>-999</v>
      </c>
      <c r="AM369" s="82">
        <f>IF(I369=1, 'adjustment factor'!$D$12, IF(I369=-9,-999,IF(I369="",-999,0)))</f>
        <v>-999</v>
      </c>
      <c r="AN369" s="82">
        <f>IF(J369=1, 'adjustment factor'!$D$13, IF(J369=-9,-999,IF(J369="",-999,0)))</f>
        <v>-999</v>
      </c>
      <c r="AO369" s="82" t="str">
        <f t="shared" si="58"/>
        <v>-999</v>
      </c>
      <c r="AP369" s="82" t="str">
        <f t="shared" si="59"/>
        <v>MISSING</v>
      </c>
    </row>
    <row r="370" spans="2:42" s="3" customFormat="1">
      <c r="B370" s="170"/>
      <c r="C370" s="35">
        <v>366</v>
      </c>
      <c r="D370" s="161"/>
      <c r="E370" s="161"/>
      <c r="F370" s="161"/>
      <c r="G370" s="161"/>
      <c r="H370" s="161"/>
      <c r="I370" s="161"/>
      <c r="J370" s="161"/>
      <c r="K370" s="161"/>
      <c r="L370" s="161"/>
      <c r="M370" s="161"/>
      <c r="N370" s="171"/>
      <c r="O370" s="171"/>
      <c r="P370" s="171"/>
      <c r="Q370" s="171"/>
      <c r="R370" s="171"/>
      <c r="S370" s="171"/>
      <c r="T370" s="159" t="str">
        <f t="shared" si="50"/>
        <v>MISSING</v>
      </c>
      <c r="U370" s="159" t="str">
        <f t="shared" si="51"/>
        <v>MISSING</v>
      </c>
      <c r="X370" s="56">
        <f t="shared" si="52"/>
        <v>-99</v>
      </c>
      <c r="Y370" s="56">
        <f t="shared" si="53"/>
        <v>-99</v>
      </c>
      <c r="Z370" s="56">
        <f t="shared" si="54"/>
        <v>-99</v>
      </c>
      <c r="AA370" s="56">
        <f t="shared" si="55"/>
        <v>-99</v>
      </c>
      <c r="AB370" s="56">
        <f t="shared" si="56"/>
        <v>-99</v>
      </c>
      <c r="AC370" s="56">
        <f t="shared" si="57"/>
        <v>-99</v>
      </c>
      <c r="AE370" s="82">
        <f>IF(D370=1, 'adjustment factor'!$D$4, IF(D370=-9,-999,IF(D370="",-999,0)))</f>
        <v>-999</v>
      </c>
      <c r="AF370" s="82">
        <f>IF(F370=1, 'adjustment factor'!$D$5, IF(F370=-9,-999,IF(F370="",-999,0)))</f>
        <v>-999</v>
      </c>
      <c r="AG370" s="82">
        <f>IF(E370=1, 'adjustment factor'!$D$6, IF(E370=-9,-999,IF(E370="",-999,0)))</f>
        <v>-999</v>
      </c>
      <c r="AH370" s="82">
        <f>IF(K370&gt;=45,'adjustment factor'!$D$7,IF(K370=-9,-1200,IF(K370="",-1200,0)))</f>
        <v>-1200</v>
      </c>
      <c r="AI370" s="82">
        <f>IF(L370=1, 'adjustment factor'!$D$8, IF(L370=-9,-999,IF(L370="",-999,0)))</f>
        <v>-999</v>
      </c>
      <c r="AJ370" s="82">
        <f>IF(AND(M370&gt;=1,M370&lt;=4),'adjustment factor'!$D$9,IF(M370=-9,-999,IF(M370=98,-999,IF(M370=99,-999,IF(M370="",-999,0)))))</f>
        <v>-999</v>
      </c>
      <c r="AK370" s="82">
        <f>IF(H370=1, 'adjustment factor'!$D$10, IF(H370=-9,-999,IF(H370="",-999,0)))</f>
        <v>-999</v>
      </c>
      <c r="AL370" s="82">
        <f>IF(G370=1, 'adjustment factor'!$D$11, IF(G370=-9,-999,IF(G370="",-999,0)))</f>
        <v>-999</v>
      </c>
      <c r="AM370" s="82">
        <f>IF(I370=1, 'adjustment factor'!$D$12, IF(I370=-9,-999,IF(I370="",-999,0)))</f>
        <v>-999</v>
      </c>
      <c r="AN370" s="82">
        <f>IF(J370=1, 'adjustment factor'!$D$13, IF(J370=-9,-999,IF(J370="",-999,0)))</f>
        <v>-999</v>
      </c>
      <c r="AO370" s="82" t="str">
        <f t="shared" si="58"/>
        <v>-999</v>
      </c>
      <c r="AP370" s="82" t="str">
        <f t="shared" si="59"/>
        <v>MISSING</v>
      </c>
    </row>
    <row r="371" spans="2:42" s="3" customFormat="1">
      <c r="B371" s="170"/>
      <c r="C371" s="35">
        <v>367</v>
      </c>
      <c r="D371" s="161"/>
      <c r="E371" s="161"/>
      <c r="F371" s="161"/>
      <c r="G371" s="161"/>
      <c r="H371" s="161"/>
      <c r="I371" s="161"/>
      <c r="J371" s="161"/>
      <c r="K371" s="161"/>
      <c r="L371" s="161"/>
      <c r="M371" s="161"/>
      <c r="N371" s="171"/>
      <c r="O371" s="171"/>
      <c r="P371" s="171"/>
      <c r="Q371" s="171"/>
      <c r="R371" s="171"/>
      <c r="S371" s="171"/>
      <c r="T371" s="159" t="str">
        <f t="shared" si="50"/>
        <v>MISSING</v>
      </c>
      <c r="U371" s="159" t="str">
        <f t="shared" si="51"/>
        <v>MISSING</v>
      </c>
      <c r="X371" s="56">
        <f t="shared" si="52"/>
        <v>-99</v>
      </c>
      <c r="Y371" s="56">
        <f t="shared" si="53"/>
        <v>-99</v>
      </c>
      <c r="Z371" s="56">
        <f t="shared" si="54"/>
        <v>-99</v>
      </c>
      <c r="AA371" s="56">
        <f t="shared" si="55"/>
        <v>-99</v>
      </c>
      <c r="AB371" s="56">
        <f t="shared" si="56"/>
        <v>-99</v>
      </c>
      <c r="AC371" s="56">
        <f t="shared" si="57"/>
        <v>-99</v>
      </c>
      <c r="AE371" s="82">
        <f>IF(D371=1, 'adjustment factor'!$D$4, IF(D371=-9,-999,IF(D371="",-999,0)))</f>
        <v>-999</v>
      </c>
      <c r="AF371" s="82">
        <f>IF(F371=1, 'adjustment factor'!$D$5, IF(F371=-9,-999,IF(F371="",-999,0)))</f>
        <v>-999</v>
      </c>
      <c r="AG371" s="82">
        <f>IF(E371=1, 'adjustment factor'!$D$6, IF(E371=-9,-999,IF(E371="",-999,0)))</f>
        <v>-999</v>
      </c>
      <c r="AH371" s="82">
        <f>IF(K371&gt;=45,'adjustment factor'!$D$7,IF(K371=-9,-1200,IF(K371="",-1200,0)))</f>
        <v>-1200</v>
      </c>
      <c r="AI371" s="82">
        <f>IF(L371=1, 'adjustment factor'!$D$8, IF(L371=-9,-999,IF(L371="",-999,0)))</f>
        <v>-999</v>
      </c>
      <c r="AJ371" s="82">
        <f>IF(AND(M371&gt;=1,M371&lt;=4),'adjustment factor'!$D$9,IF(M371=-9,-999,IF(M371=98,-999,IF(M371=99,-999,IF(M371="",-999,0)))))</f>
        <v>-999</v>
      </c>
      <c r="AK371" s="82">
        <f>IF(H371=1, 'adjustment factor'!$D$10, IF(H371=-9,-999,IF(H371="",-999,0)))</f>
        <v>-999</v>
      </c>
      <c r="AL371" s="82">
        <f>IF(G371=1, 'adjustment factor'!$D$11, IF(G371=-9,-999,IF(G371="",-999,0)))</f>
        <v>-999</v>
      </c>
      <c r="AM371" s="82">
        <f>IF(I371=1, 'adjustment factor'!$D$12, IF(I371=-9,-999,IF(I371="",-999,0)))</f>
        <v>-999</v>
      </c>
      <c r="AN371" s="82">
        <f>IF(J371=1, 'adjustment factor'!$D$13, IF(J371=-9,-999,IF(J371="",-999,0)))</f>
        <v>-999</v>
      </c>
      <c r="AO371" s="82" t="str">
        <f t="shared" si="58"/>
        <v>-999</v>
      </c>
      <c r="AP371" s="82" t="str">
        <f t="shared" si="59"/>
        <v>MISSING</v>
      </c>
    </row>
    <row r="372" spans="2:42" s="3" customFormat="1">
      <c r="B372" s="170"/>
      <c r="C372" s="35">
        <v>368</v>
      </c>
      <c r="D372" s="161"/>
      <c r="E372" s="161"/>
      <c r="F372" s="161"/>
      <c r="G372" s="161"/>
      <c r="H372" s="161"/>
      <c r="I372" s="161"/>
      <c r="J372" s="161"/>
      <c r="K372" s="161"/>
      <c r="L372" s="161"/>
      <c r="M372" s="161"/>
      <c r="N372" s="171"/>
      <c r="O372" s="171"/>
      <c r="P372" s="171"/>
      <c r="Q372" s="171"/>
      <c r="R372" s="171"/>
      <c r="S372" s="171"/>
      <c r="T372" s="159" t="str">
        <f t="shared" si="50"/>
        <v>MISSING</v>
      </c>
      <c r="U372" s="159" t="str">
        <f t="shared" si="51"/>
        <v>MISSING</v>
      </c>
      <c r="X372" s="56">
        <f t="shared" si="52"/>
        <v>-99</v>
      </c>
      <c r="Y372" s="56">
        <f t="shared" si="53"/>
        <v>-99</v>
      </c>
      <c r="Z372" s="56">
        <f t="shared" si="54"/>
        <v>-99</v>
      </c>
      <c r="AA372" s="56">
        <f t="shared" si="55"/>
        <v>-99</v>
      </c>
      <c r="AB372" s="56">
        <f t="shared" si="56"/>
        <v>-99</v>
      </c>
      <c r="AC372" s="56">
        <f t="shared" si="57"/>
        <v>-99</v>
      </c>
      <c r="AE372" s="82">
        <f>IF(D372=1, 'adjustment factor'!$D$4, IF(D372=-9,-999,IF(D372="",-999,0)))</f>
        <v>-999</v>
      </c>
      <c r="AF372" s="82">
        <f>IF(F372=1, 'adjustment factor'!$D$5, IF(F372=-9,-999,IF(F372="",-999,0)))</f>
        <v>-999</v>
      </c>
      <c r="AG372" s="82">
        <f>IF(E372=1, 'adjustment factor'!$D$6, IF(E372=-9,-999,IF(E372="",-999,0)))</f>
        <v>-999</v>
      </c>
      <c r="AH372" s="82">
        <f>IF(K372&gt;=45,'adjustment factor'!$D$7,IF(K372=-9,-1200,IF(K372="",-1200,0)))</f>
        <v>-1200</v>
      </c>
      <c r="AI372" s="82">
        <f>IF(L372=1, 'adjustment factor'!$D$8, IF(L372=-9,-999,IF(L372="",-999,0)))</f>
        <v>-999</v>
      </c>
      <c r="AJ372" s="82">
        <f>IF(AND(M372&gt;=1,M372&lt;=4),'adjustment factor'!$D$9,IF(M372=-9,-999,IF(M372=98,-999,IF(M372=99,-999,IF(M372="",-999,0)))))</f>
        <v>-999</v>
      </c>
      <c r="AK372" s="82">
        <f>IF(H372=1, 'adjustment factor'!$D$10, IF(H372=-9,-999,IF(H372="",-999,0)))</f>
        <v>-999</v>
      </c>
      <c r="AL372" s="82">
        <f>IF(G372=1, 'adjustment factor'!$D$11, IF(G372=-9,-999,IF(G372="",-999,0)))</f>
        <v>-999</v>
      </c>
      <c r="AM372" s="82">
        <f>IF(I372=1, 'adjustment factor'!$D$12, IF(I372=-9,-999,IF(I372="",-999,0)))</f>
        <v>-999</v>
      </c>
      <c r="AN372" s="82">
        <f>IF(J372=1, 'adjustment factor'!$D$13, IF(J372=-9,-999,IF(J372="",-999,0)))</f>
        <v>-999</v>
      </c>
      <c r="AO372" s="82" t="str">
        <f t="shared" si="58"/>
        <v>-999</v>
      </c>
      <c r="AP372" s="82" t="str">
        <f t="shared" si="59"/>
        <v>MISSING</v>
      </c>
    </row>
    <row r="373" spans="2:42" s="3" customFormat="1">
      <c r="B373" s="170"/>
      <c r="C373" s="35">
        <v>369</v>
      </c>
      <c r="D373" s="161"/>
      <c r="E373" s="161"/>
      <c r="F373" s="161"/>
      <c r="G373" s="161"/>
      <c r="H373" s="161"/>
      <c r="I373" s="161"/>
      <c r="J373" s="161"/>
      <c r="K373" s="161"/>
      <c r="L373" s="161"/>
      <c r="M373" s="161"/>
      <c r="N373" s="171"/>
      <c r="O373" s="171"/>
      <c r="P373" s="171"/>
      <c r="Q373" s="171"/>
      <c r="R373" s="171"/>
      <c r="S373" s="171"/>
      <c r="T373" s="159" t="str">
        <f t="shared" si="50"/>
        <v>MISSING</v>
      </c>
      <c r="U373" s="159" t="str">
        <f t="shared" si="51"/>
        <v>MISSING</v>
      </c>
      <c r="X373" s="56">
        <f t="shared" si="52"/>
        <v>-99</v>
      </c>
      <c r="Y373" s="56">
        <f t="shared" si="53"/>
        <v>-99</v>
      </c>
      <c r="Z373" s="56">
        <f t="shared" si="54"/>
        <v>-99</v>
      </c>
      <c r="AA373" s="56">
        <f t="shared" si="55"/>
        <v>-99</v>
      </c>
      <c r="AB373" s="56">
        <f t="shared" si="56"/>
        <v>-99</v>
      </c>
      <c r="AC373" s="56">
        <f t="shared" si="57"/>
        <v>-99</v>
      </c>
      <c r="AE373" s="82">
        <f>IF(D373=1, 'adjustment factor'!$D$4, IF(D373=-9,-999,IF(D373="",-999,0)))</f>
        <v>-999</v>
      </c>
      <c r="AF373" s="82">
        <f>IF(F373=1, 'adjustment factor'!$D$5, IF(F373=-9,-999,IF(F373="",-999,0)))</f>
        <v>-999</v>
      </c>
      <c r="AG373" s="82">
        <f>IF(E373=1, 'adjustment factor'!$D$6, IF(E373=-9,-999,IF(E373="",-999,0)))</f>
        <v>-999</v>
      </c>
      <c r="AH373" s="82">
        <f>IF(K373&gt;=45,'adjustment factor'!$D$7,IF(K373=-9,-1200,IF(K373="",-1200,0)))</f>
        <v>-1200</v>
      </c>
      <c r="AI373" s="82">
        <f>IF(L373=1, 'adjustment factor'!$D$8, IF(L373=-9,-999,IF(L373="",-999,0)))</f>
        <v>-999</v>
      </c>
      <c r="AJ373" s="82">
        <f>IF(AND(M373&gt;=1,M373&lt;=4),'adjustment factor'!$D$9,IF(M373=-9,-999,IF(M373=98,-999,IF(M373=99,-999,IF(M373="",-999,0)))))</f>
        <v>-999</v>
      </c>
      <c r="AK373" s="82">
        <f>IF(H373=1, 'adjustment factor'!$D$10, IF(H373=-9,-999,IF(H373="",-999,0)))</f>
        <v>-999</v>
      </c>
      <c r="AL373" s="82">
        <f>IF(G373=1, 'adjustment factor'!$D$11, IF(G373=-9,-999,IF(G373="",-999,0)))</f>
        <v>-999</v>
      </c>
      <c r="AM373" s="82">
        <f>IF(I373=1, 'adjustment factor'!$D$12, IF(I373=-9,-999,IF(I373="",-999,0)))</f>
        <v>-999</v>
      </c>
      <c r="AN373" s="82">
        <f>IF(J373=1, 'adjustment factor'!$D$13, IF(J373=-9,-999,IF(J373="",-999,0)))</f>
        <v>-999</v>
      </c>
      <c r="AO373" s="82" t="str">
        <f t="shared" si="58"/>
        <v>-999</v>
      </c>
      <c r="AP373" s="82" t="str">
        <f t="shared" si="59"/>
        <v>MISSING</v>
      </c>
    </row>
    <row r="374" spans="2:42" s="3" customFormat="1">
      <c r="B374" s="170"/>
      <c r="C374" s="35">
        <v>370</v>
      </c>
      <c r="D374" s="161"/>
      <c r="E374" s="161"/>
      <c r="F374" s="161"/>
      <c r="G374" s="161"/>
      <c r="H374" s="161"/>
      <c r="I374" s="161"/>
      <c r="J374" s="161"/>
      <c r="K374" s="161"/>
      <c r="L374" s="161"/>
      <c r="M374" s="161"/>
      <c r="N374" s="171"/>
      <c r="O374" s="171"/>
      <c r="P374" s="171"/>
      <c r="Q374" s="171"/>
      <c r="R374" s="171"/>
      <c r="S374" s="171"/>
      <c r="T374" s="159" t="str">
        <f t="shared" si="50"/>
        <v>MISSING</v>
      </c>
      <c r="U374" s="159" t="str">
        <f t="shared" si="51"/>
        <v>MISSING</v>
      </c>
      <c r="X374" s="56">
        <f t="shared" si="52"/>
        <v>-99</v>
      </c>
      <c r="Y374" s="56">
        <f t="shared" si="53"/>
        <v>-99</v>
      </c>
      <c r="Z374" s="56">
        <f t="shared" si="54"/>
        <v>-99</v>
      </c>
      <c r="AA374" s="56">
        <f t="shared" si="55"/>
        <v>-99</v>
      </c>
      <c r="AB374" s="56">
        <f t="shared" si="56"/>
        <v>-99</v>
      </c>
      <c r="AC374" s="56">
        <f t="shared" si="57"/>
        <v>-99</v>
      </c>
      <c r="AE374" s="82">
        <f>IF(D374=1, 'adjustment factor'!$D$4, IF(D374=-9,-999,IF(D374="",-999,0)))</f>
        <v>-999</v>
      </c>
      <c r="AF374" s="82">
        <f>IF(F374=1, 'adjustment factor'!$D$5, IF(F374=-9,-999,IF(F374="",-999,0)))</f>
        <v>-999</v>
      </c>
      <c r="AG374" s="82">
        <f>IF(E374=1, 'adjustment factor'!$D$6, IF(E374=-9,-999,IF(E374="",-999,0)))</f>
        <v>-999</v>
      </c>
      <c r="AH374" s="82">
        <f>IF(K374&gt;=45,'adjustment factor'!$D$7,IF(K374=-9,-1200,IF(K374="",-1200,0)))</f>
        <v>-1200</v>
      </c>
      <c r="AI374" s="82">
        <f>IF(L374=1, 'adjustment factor'!$D$8, IF(L374=-9,-999,IF(L374="",-999,0)))</f>
        <v>-999</v>
      </c>
      <c r="AJ374" s="82">
        <f>IF(AND(M374&gt;=1,M374&lt;=4),'adjustment factor'!$D$9,IF(M374=-9,-999,IF(M374=98,-999,IF(M374=99,-999,IF(M374="",-999,0)))))</f>
        <v>-999</v>
      </c>
      <c r="AK374" s="82">
        <f>IF(H374=1, 'adjustment factor'!$D$10, IF(H374=-9,-999,IF(H374="",-999,0)))</f>
        <v>-999</v>
      </c>
      <c r="AL374" s="82">
        <f>IF(G374=1, 'adjustment factor'!$D$11, IF(G374=-9,-999,IF(G374="",-999,0)))</f>
        <v>-999</v>
      </c>
      <c r="AM374" s="82">
        <f>IF(I374=1, 'adjustment factor'!$D$12, IF(I374=-9,-999,IF(I374="",-999,0)))</f>
        <v>-999</v>
      </c>
      <c r="AN374" s="82">
        <f>IF(J374=1, 'adjustment factor'!$D$13, IF(J374=-9,-999,IF(J374="",-999,0)))</f>
        <v>-999</v>
      </c>
      <c r="AO374" s="82" t="str">
        <f t="shared" si="58"/>
        <v>-999</v>
      </c>
      <c r="AP374" s="82" t="str">
        <f t="shared" si="59"/>
        <v>MISSING</v>
      </c>
    </row>
    <row r="375" spans="2:42" s="3" customFormat="1">
      <c r="B375" s="170"/>
      <c r="C375" s="35">
        <v>371</v>
      </c>
      <c r="D375" s="161"/>
      <c r="E375" s="161"/>
      <c r="F375" s="161"/>
      <c r="G375" s="161"/>
      <c r="H375" s="161"/>
      <c r="I375" s="161"/>
      <c r="J375" s="161"/>
      <c r="K375" s="161"/>
      <c r="L375" s="161"/>
      <c r="M375" s="161"/>
      <c r="N375" s="171"/>
      <c r="O375" s="171"/>
      <c r="P375" s="171"/>
      <c r="Q375" s="171"/>
      <c r="R375" s="171"/>
      <c r="S375" s="171"/>
      <c r="T375" s="159" t="str">
        <f t="shared" si="50"/>
        <v>MISSING</v>
      </c>
      <c r="U375" s="159" t="str">
        <f t="shared" si="51"/>
        <v>MISSING</v>
      </c>
      <c r="X375" s="56">
        <f t="shared" si="52"/>
        <v>-99</v>
      </c>
      <c r="Y375" s="56">
        <f t="shared" si="53"/>
        <v>-99</v>
      </c>
      <c r="Z375" s="56">
        <f t="shared" si="54"/>
        <v>-99</v>
      </c>
      <c r="AA375" s="56">
        <f t="shared" si="55"/>
        <v>-99</v>
      </c>
      <c r="AB375" s="56">
        <f t="shared" si="56"/>
        <v>-99</v>
      </c>
      <c r="AC375" s="56">
        <f t="shared" si="57"/>
        <v>-99</v>
      </c>
      <c r="AE375" s="82">
        <f>IF(D375=1, 'adjustment factor'!$D$4, IF(D375=-9,-999,IF(D375="",-999,0)))</f>
        <v>-999</v>
      </c>
      <c r="AF375" s="82">
        <f>IF(F375=1, 'adjustment factor'!$D$5, IF(F375=-9,-999,IF(F375="",-999,0)))</f>
        <v>-999</v>
      </c>
      <c r="AG375" s="82">
        <f>IF(E375=1, 'adjustment factor'!$D$6, IF(E375=-9,-999,IF(E375="",-999,0)))</f>
        <v>-999</v>
      </c>
      <c r="AH375" s="82">
        <f>IF(K375&gt;=45,'adjustment factor'!$D$7,IF(K375=-9,-1200,IF(K375="",-1200,0)))</f>
        <v>-1200</v>
      </c>
      <c r="AI375" s="82">
        <f>IF(L375=1, 'adjustment factor'!$D$8, IF(L375=-9,-999,IF(L375="",-999,0)))</f>
        <v>-999</v>
      </c>
      <c r="AJ375" s="82">
        <f>IF(AND(M375&gt;=1,M375&lt;=4),'adjustment factor'!$D$9,IF(M375=-9,-999,IF(M375=98,-999,IF(M375=99,-999,IF(M375="",-999,0)))))</f>
        <v>-999</v>
      </c>
      <c r="AK375" s="82">
        <f>IF(H375=1, 'adjustment factor'!$D$10, IF(H375=-9,-999,IF(H375="",-999,0)))</f>
        <v>-999</v>
      </c>
      <c r="AL375" s="82">
        <f>IF(G375=1, 'adjustment factor'!$D$11, IF(G375=-9,-999,IF(G375="",-999,0)))</f>
        <v>-999</v>
      </c>
      <c r="AM375" s="82">
        <f>IF(I375=1, 'adjustment factor'!$D$12, IF(I375=-9,-999,IF(I375="",-999,0)))</f>
        <v>-999</v>
      </c>
      <c r="AN375" s="82">
        <f>IF(J375=1, 'adjustment factor'!$D$13, IF(J375=-9,-999,IF(J375="",-999,0)))</f>
        <v>-999</v>
      </c>
      <c r="AO375" s="82" t="str">
        <f t="shared" si="58"/>
        <v>-999</v>
      </c>
      <c r="AP375" s="82" t="str">
        <f t="shared" si="59"/>
        <v>MISSING</v>
      </c>
    </row>
    <row r="376" spans="2:42" s="3" customFormat="1">
      <c r="B376" s="170"/>
      <c r="C376" s="35">
        <v>372</v>
      </c>
      <c r="D376" s="161"/>
      <c r="E376" s="161"/>
      <c r="F376" s="161"/>
      <c r="G376" s="161"/>
      <c r="H376" s="161"/>
      <c r="I376" s="161"/>
      <c r="J376" s="161"/>
      <c r="K376" s="161"/>
      <c r="L376" s="161"/>
      <c r="M376" s="161"/>
      <c r="N376" s="171"/>
      <c r="O376" s="171"/>
      <c r="P376" s="171"/>
      <c r="Q376" s="171"/>
      <c r="R376" s="171"/>
      <c r="S376" s="171"/>
      <c r="T376" s="159" t="str">
        <f t="shared" si="50"/>
        <v>MISSING</v>
      </c>
      <c r="U376" s="159" t="str">
        <f t="shared" si="51"/>
        <v>MISSING</v>
      </c>
      <c r="X376" s="56">
        <f t="shared" si="52"/>
        <v>-99</v>
      </c>
      <c r="Y376" s="56">
        <f t="shared" si="53"/>
        <v>-99</v>
      </c>
      <c r="Z376" s="56">
        <f t="shared" si="54"/>
        <v>-99</v>
      </c>
      <c r="AA376" s="56">
        <f t="shared" si="55"/>
        <v>-99</v>
      </c>
      <c r="AB376" s="56">
        <f t="shared" si="56"/>
        <v>-99</v>
      </c>
      <c r="AC376" s="56">
        <f t="shared" si="57"/>
        <v>-99</v>
      </c>
      <c r="AE376" s="82">
        <f>IF(D376=1, 'adjustment factor'!$D$4, IF(D376=-9,-999,IF(D376="",-999,0)))</f>
        <v>-999</v>
      </c>
      <c r="AF376" s="82">
        <f>IF(F376=1, 'adjustment factor'!$D$5, IF(F376=-9,-999,IF(F376="",-999,0)))</f>
        <v>-999</v>
      </c>
      <c r="AG376" s="82">
        <f>IF(E376=1, 'adjustment factor'!$D$6, IF(E376=-9,-999,IF(E376="",-999,0)))</f>
        <v>-999</v>
      </c>
      <c r="AH376" s="82">
        <f>IF(K376&gt;=45,'adjustment factor'!$D$7,IF(K376=-9,-1200,IF(K376="",-1200,0)))</f>
        <v>-1200</v>
      </c>
      <c r="AI376" s="82">
        <f>IF(L376=1, 'adjustment factor'!$D$8, IF(L376=-9,-999,IF(L376="",-999,0)))</f>
        <v>-999</v>
      </c>
      <c r="AJ376" s="82">
        <f>IF(AND(M376&gt;=1,M376&lt;=4),'adjustment factor'!$D$9,IF(M376=-9,-999,IF(M376=98,-999,IF(M376=99,-999,IF(M376="",-999,0)))))</f>
        <v>-999</v>
      </c>
      <c r="AK376" s="82">
        <f>IF(H376=1, 'adjustment factor'!$D$10, IF(H376=-9,-999,IF(H376="",-999,0)))</f>
        <v>-999</v>
      </c>
      <c r="AL376" s="82">
        <f>IF(G376=1, 'adjustment factor'!$D$11, IF(G376=-9,-999,IF(G376="",-999,0)))</f>
        <v>-999</v>
      </c>
      <c r="AM376" s="82">
        <f>IF(I376=1, 'adjustment factor'!$D$12, IF(I376=-9,-999,IF(I376="",-999,0)))</f>
        <v>-999</v>
      </c>
      <c r="AN376" s="82">
        <f>IF(J376=1, 'adjustment factor'!$D$13, IF(J376=-9,-999,IF(J376="",-999,0)))</f>
        <v>-999</v>
      </c>
      <c r="AO376" s="82" t="str">
        <f t="shared" si="58"/>
        <v>-999</v>
      </c>
      <c r="AP376" s="82" t="str">
        <f t="shared" si="59"/>
        <v>MISSING</v>
      </c>
    </row>
    <row r="377" spans="2:42" s="3" customFormat="1">
      <c r="B377" s="170"/>
      <c r="C377" s="35">
        <v>373</v>
      </c>
      <c r="D377" s="161"/>
      <c r="E377" s="161"/>
      <c r="F377" s="161"/>
      <c r="G377" s="161"/>
      <c r="H377" s="161"/>
      <c r="I377" s="161"/>
      <c r="J377" s="161"/>
      <c r="K377" s="161"/>
      <c r="L377" s="161"/>
      <c r="M377" s="161"/>
      <c r="N377" s="171"/>
      <c r="O377" s="171"/>
      <c r="P377" s="171"/>
      <c r="Q377" s="171"/>
      <c r="R377" s="171"/>
      <c r="S377" s="171"/>
      <c r="T377" s="159" t="str">
        <f t="shared" si="50"/>
        <v>MISSING</v>
      </c>
      <c r="U377" s="159" t="str">
        <f t="shared" si="51"/>
        <v>MISSING</v>
      </c>
      <c r="X377" s="56">
        <f t="shared" si="52"/>
        <v>-99</v>
      </c>
      <c r="Y377" s="56">
        <f t="shared" si="53"/>
        <v>-99</v>
      </c>
      <c r="Z377" s="56">
        <f t="shared" si="54"/>
        <v>-99</v>
      </c>
      <c r="AA377" s="56">
        <f t="shared" si="55"/>
        <v>-99</v>
      </c>
      <c r="AB377" s="56">
        <f t="shared" si="56"/>
        <v>-99</v>
      </c>
      <c r="AC377" s="56">
        <f t="shared" si="57"/>
        <v>-99</v>
      </c>
      <c r="AE377" s="82">
        <f>IF(D377=1, 'adjustment factor'!$D$4, IF(D377=-9,-999,IF(D377="",-999,0)))</f>
        <v>-999</v>
      </c>
      <c r="AF377" s="82">
        <f>IF(F377=1, 'adjustment factor'!$D$5, IF(F377=-9,-999,IF(F377="",-999,0)))</f>
        <v>-999</v>
      </c>
      <c r="AG377" s="82">
        <f>IF(E377=1, 'adjustment factor'!$D$6, IF(E377=-9,-999,IF(E377="",-999,0)))</f>
        <v>-999</v>
      </c>
      <c r="AH377" s="82">
        <f>IF(K377&gt;=45,'adjustment factor'!$D$7,IF(K377=-9,-1200,IF(K377="",-1200,0)))</f>
        <v>-1200</v>
      </c>
      <c r="AI377" s="82">
        <f>IF(L377=1, 'adjustment factor'!$D$8, IF(L377=-9,-999,IF(L377="",-999,0)))</f>
        <v>-999</v>
      </c>
      <c r="AJ377" s="82">
        <f>IF(AND(M377&gt;=1,M377&lt;=4),'adjustment factor'!$D$9,IF(M377=-9,-999,IF(M377=98,-999,IF(M377=99,-999,IF(M377="",-999,0)))))</f>
        <v>-999</v>
      </c>
      <c r="AK377" s="82">
        <f>IF(H377=1, 'adjustment factor'!$D$10, IF(H377=-9,-999,IF(H377="",-999,0)))</f>
        <v>-999</v>
      </c>
      <c r="AL377" s="82">
        <f>IF(G377=1, 'adjustment factor'!$D$11, IF(G377=-9,-999,IF(G377="",-999,0)))</f>
        <v>-999</v>
      </c>
      <c r="AM377" s="82">
        <f>IF(I377=1, 'adjustment factor'!$D$12, IF(I377=-9,-999,IF(I377="",-999,0)))</f>
        <v>-999</v>
      </c>
      <c r="AN377" s="82">
        <f>IF(J377=1, 'adjustment factor'!$D$13, IF(J377=-9,-999,IF(J377="",-999,0)))</f>
        <v>-999</v>
      </c>
      <c r="AO377" s="82" t="str">
        <f t="shared" si="58"/>
        <v>-999</v>
      </c>
      <c r="AP377" s="82" t="str">
        <f t="shared" si="59"/>
        <v>MISSING</v>
      </c>
    </row>
    <row r="378" spans="2:42" s="3" customFormat="1">
      <c r="B378" s="170"/>
      <c r="C378" s="35">
        <v>374</v>
      </c>
      <c r="D378" s="161"/>
      <c r="E378" s="161"/>
      <c r="F378" s="161"/>
      <c r="G378" s="161"/>
      <c r="H378" s="161"/>
      <c r="I378" s="161"/>
      <c r="J378" s="161"/>
      <c r="K378" s="161"/>
      <c r="L378" s="161"/>
      <c r="M378" s="161"/>
      <c r="N378" s="171"/>
      <c r="O378" s="171"/>
      <c r="P378" s="171"/>
      <c r="Q378" s="171"/>
      <c r="R378" s="171"/>
      <c r="S378" s="171"/>
      <c r="T378" s="159" t="str">
        <f t="shared" si="50"/>
        <v>MISSING</v>
      </c>
      <c r="U378" s="159" t="str">
        <f t="shared" si="51"/>
        <v>MISSING</v>
      </c>
      <c r="X378" s="56">
        <f t="shared" si="52"/>
        <v>-99</v>
      </c>
      <c r="Y378" s="56">
        <f t="shared" si="53"/>
        <v>-99</v>
      </c>
      <c r="Z378" s="56">
        <f t="shared" si="54"/>
        <v>-99</v>
      </c>
      <c r="AA378" s="56">
        <f t="shared" si="55"/>
        <v>-99</v>
      </c>
      <c r="AB378" s="56">
        <f t="shared" si="56"/>
        <v>-99</v>
      </c>
      <c r="AC378" s="56">
        <f t="shared" si="57"/>
        <v>-99</v>
      </c>
      <c r="AE378" s="82">
        <f>IF(D378=1, 'adjustment factor'!$D$4, IF(D378=-9,-999,IF(D378="",-999,0)))</f>
        <v>-999</v>
      </c>
      <c r="AF378" s="82">
        <f>IF(F378=1, 'adjustment factor'!$D$5, IF(F378=-9,-999,IF(F378="",-999,0)))</f>
        <v>-999</v>
      </c>
      <c r="AG378" s="82">
        <f>IF(E378=1, 'adjustment factor'!$D$6, IF(E378=-9,-999,IF(E378="",-999,0)))</f>
        <v>-999</v>
      </c>
      <c r="AH378" s="82">
        <f>IF(K378&gt;=45,'adjustment factor'!$D$7,IF(K378=-9,-1200,IF(K378="",-1200,0)))</f>
        <v>-1200</v>
      </c>
      <c r="AI378" s="82">
        <f>IF(L378=1, 'adjustment factor'!$D$8, IF(L378=-9,-999,IF(L378="",-999,0)))</f>
        <v>-999</v>
      </c>
      <c r="AJ378" s="82">
        <f>IF(AND(M378&gt;=1,M378&lt;=4),'adjustment factor'!$D$9,IF(M378=-9,-999,IF(M378=98,-999,IF(M378=99,-999,IF(M378="",-999,0)))))</f>
        <v>-999</v>
      </c>
      <c r="AK378" s="82">
        <f>IF(H378=1, 'adjustment factor'!$D$10, IF(H378=-9,-999,IF(H378="",-999,0)))</f>
        <v>-999</v>
      </c>
      <c r="AL378" s="82">
        <f>IF(G378=1, 'adjustment factor'!$D$11, IF(G378=-9,-999,IF(G378="",-999,0)))</f>
        <v>-999</v>
      </c>
      <c r="AM378" s="82">
        <f>IF(I378=1, 'adjustment factor'!$D$12, IF(I378=-9,-999,IF(I378="",-999,0)))</f>
        <v>-999</v>
      </c>
      <c r="AN378" s="82">
        <f>IF(J378=1, 'adjustment factor'!$D$13, IF(J378=-9,-999,IF(J378="",-999,0)))</f>
        <v>-999</v>
      </c>
      <c r="AO378" s="82" t="str">
        <f t="shared" si="58"/>
        <v>-999</v>
      </c>
      <c r="AP378" s="82" t="str">
        <f t="shared" si="59"/>
        <v>MISSING</v>
      </c>
    </row>
    <row r="379" spans="2:42" s="3" customFormat="1">
      <c r="B379" s="170"/>
      <c r="C379" s="35">
        <v>375</v>
      </c>
      <c r="D379" s="161"/>
      <c r="E379" s="161"/>
      <c r="F379" s="161"/>
      <c r="G379" s="161"/>
      <c r="H379" s="161"/>
      <c r="I379" s="161"/>
      <c r="J379" s="161"/>
      <c r="K379" s="161"/>
      <c r="L379" s="161"/>
      <c r="M379" s="161"/>
      <c r="N379" s="171"/>
      <c r="O379" s="171"/>
      <c r="P379" s="171"/>
      <c r="Q379" s="171"/>
      <c r="R379" s="171"/>
      <c r="S379" s="171"/>
      <c r="T379" s="159" t="str">
        <f t="shared" si="50"/>
        <v>MISSING</v>
      </c>
      <c r="U379" s="159" t="str">
        <f t="shared" si="51"/>
        <v>MISSING</v>
      </c>
      <c r="X379" s="56">
        <f t="shared" si="52"/>
        <v>-99</v>
      </c>
      <c r="Y379" s="56">
        <f t="shared" si="53"/>
        <v>-99</v>
      </c>
      <c r="Z379" s="56">
        <f t="shared" si="54"/>
        <v>-99</v>
      </c>
      <c r="AA379" s="56">
        <f t="shared" si="55"/>
        <v>-99</v>
      </c>
      <c r="AB379" s="56">
        <f t="shared" si="56"/>
        <v>-99</v>
      </c>
      <c r="AC379" s="56">
        <f t="shared" si="57"/>
        <v>-99</v>
      </c>
      <c r="AE379" s="82">
        <f>IF(D379=1, 'adjustment factor'!$D$4, IF(D379=-9,-999,IF(D379="",-999,0)))</f>
        <v>-999</v>
      </c>
      <c r="AF379" s="82">
        <f>IF(F379=1, 'adjustment factor'!$D$5, IF(F379=-9,-999,IF(F379="",-999,0)))</f>
        <v>-999</v>
      </c>
      <c r="AG379" s="82">
        <f>IF(E379=1, 'adjustment factor'!$D$6, IF(E379=-9,-999,IF(E379="",-999,0)))</f>
        <v>-999</v>
      </c>
      <c r="AH379" s="82">
        <f>IF(K379&gt;=45,'adjustment factor'!$D$7,IF(K379=-9,-1200,IF(K379="",-1200,0)))</f>
        <v>-1200</v>
      </c>
      <c r="AI379" s="82">
        <f>IF(L379=1, 'adjustment factor'!$D$8, IF(L379=-9,-999,IF(L379="",-999,0)))</f>
        <v>-999</v>
      </c>
      <c r="AJ379" s="82">
        <f>IF(AND(M379&gt;=1,M379&lt;=4),'adjustment factor'!$D$9,IF(M379=-9,-999,IF(M379=98,-999,IF(M379=99,-999,IF(M379="",-999,0)))))</f>
        <v>-999</v>
      </c>
      <c r="AK379" s="82">
        <f>IF(H379=1, 'adjustment factor'!$D$10, IF(H379=-9,-999,IF(H379="",-999,0)))</f>
        <v>-999</v>
      </c>
      <c r="AL379" s="82">
        <f>IF(G379=1, 'adjustment factor'!$D$11, IF(G379=-9,-999,IF(G379="",-999,0)))</f>
        <v>-999</v>
      </c>
      <c r="AM379" s="82">
        <f>IF(I379=1, 'adjustment factor'!$D$12, IF(I379=-9,-999,IF(I379="",-999,0)))</f>
        <v>-999</v>
      </c>
      <c r="AN379" s="82">
        <f>IF(J379=1, 'adjustment factor'!$D$13, IF(J379=-9,-999,IF(J379="",-999,0)))</f>
        <v>-999</v>
      </c>
      <c r="AO379" s="82" t="str">
        <f t="shared" si="58"/>
        <v>-999</v>
      </c>
      <c r="AP379" s="82" t="str">
        <f t="shared" si="59"/>
        <v>MISSING</v>
      </c>
    </row>
    <row r="380" spans="2:42" s="3" customFormat="1">
      <c r="B380" s="170"/>
      <c r="C380" s="35">
        <v>376</v>
      </c>
      <c r="D380" s="161"/>
      <c r="E380" s="161"/>
      <c r="F380" s="161"/>
      <c r="G380" s="161"/>
      <c r="H380" s="161"/>
      <c r="I380" s="161"/>
      <c r="J380" s="161"/>
      <c r="K380" s="161"/>
      <c r="L380" s="161"/>
      <c r="M380" s="161"/>
      <c r="N380" s="171"/>
      <c r="O380" s="171"/>
      <c r="P380" s="171"/>
      <c r="Q380" s="171"/>
      <c r="R380" s="171"/>
      <c r="S380" s="171"/>
      <c r="T380" s="159" t="str">
        <f t="shared" si="50"/>
        <v>MISSING</v>
      </c>
      <c r="U380" s="159" t="str">
        <f t="shared" si="51"/>
        <v>MISSING</v>
      </c>
      <c r="X380" s="56">
        <f t="shared" si="52"/>
        <v>-99</v>
      </c>
      <c r="Y380" s="56">
        <f t="shared" si="53"/>
        <v>-99</v>
      </c>
      <c r="Z380" s="56">
        <f t="shared" si="54"/>
        <v>-99</v>
      </c>
      <c r="AA380" s="56">
        <f t="shared" si="55"/>
        <v>-99</v>
      </c>
      <c r="AB380" s="56">
        <f t="shared" si="56"/>
        <v>-99</v>
      </c>
      <c r="AC380" s="56">
        <f t="shared" si="57"/>
        <v>-99</v>
      </c>
      <c r="AE380" s="82">
        <f>IF(D380=1, 'adjustment factor'!$D$4, IF(D380=-9,-999,IF(D380="",-999,0)))</f>
        <v>-999</v>
      </c>
      <c r="AF380" s="82">
        <f>IF(F380=1, 'adjustment factor'!$D$5, IF(F380=-9,-999,IF(F380="",-999,0)))</f>
        <v>-999</v>
      </c>
      <c r="AG380" s="82">
        <f>IF(E380=1, 'adjustment factor'!$D$6, IF(E380=-9,-999,IF(E380="",-999,0)))</f>
        <v>-999</v>
      </c>
      <c r="AH380" s="82">
        <f>IF(K380&gt;=45,'adjustment factor'!$D$7,IF(K380=-9,-1200,IF(K380="",-1200,0)))</f>
        <v>-1200</v>
      </c>
      <c r="AI380" s="82">
        <f>IF(L380=1, 'adjustment factor'!$D$8, IF(L380=-9,-999,IF(L380="",-999,0)))</f>
        <v>-999</v>
      </c>
      <c r="AJ380" s="82">
        <f>IF(AND(M380&gt;=1,M380&lt;=4),'adjustment factor'!$D$9,IF(M380=-9,-999,IF(M380=98,-999,IF(M380=99,-999,IF(M380="",-999,0)))))</f>
        <v>-999</v>
      </c>
      <c r="AK380" s="82">
        <f>IF(H380=1, 'adjustment factor'!$D$10, IF(H380=-9,-999,IF(H380="",-999,0)))</f>
        <v>-999</v>
      </c>
      <c r="AL380" s="82">
        <f>IF(G380=1, 'adjustment factor'!$D$11, IF(G380=-9,-999,IF(G380="",-999,0)))</f>
        <v>-999</v>
      </c>
      <c r="AM380" s="82">
        <f>IF(I380=1, 'adjustment factor'!$D$12, IF(I380=-9,-999,IF(I380="",-999,0)))</f>
        <v>-999</v>
      </c>
      <c r="AN380" s="82">
        <f>IF(J380=1, 'adjustment factor'!$D$13, IF(J380=-9,-999,IF(J380="",-999,0)))</f>
        <v>-999</v>
      </c>
      <c r="AO380" s="82" t="str">
        <f t="shared" si="58"/>
        <v>-999</v>
      </c>
      <c r="AP380" s="82" t="str">
        <f t="shared" si="59"/>
        <v>MISSING</v>
      </c>
    </row>
    <row r="381" spans="2:42" s="3" customFormat="1">
      <c r="B381" s="170"/>
      <c r="C381" s="35">
        <v>377</v>
      </c>
      <c r="D381" s="161"/>
      <c r="E381" s="161"/>
      <c r="F381" s="161"/>
      <c r="G381" s="161"/>
      <c r="H381" s="161"/>
      <c r="I381" s="161"/>
      <c r="J381" s="161"/>
      <c r="K381" s="161"/>
      <c r="L381" s="161"/>
      <c r="M381" s="161"/>
      <c r="N381" s="171"/>
      <c r="O381" s="171"/>
      <c r="P381" s="171"/>
      <c r="Q381" s="171"/>
      <c r="R381" s="171"/>
      <c r="S381" s="171"/>
      <c r="T381" s="159" t="str">
        <f t="shared" si="50"/>
        <v>MISSING</v>
      </c>
      <c r="U381" s="159" t="str">
        <f t="shared" si="51"/>
        <v>MISSING</v>
      </c>
      <c r="X381" s="56">
        <f t="shared" si="52"/>
        <v>-99</v>
      </c>
      <c r="Y381" s="56">
        <f t="shared" si="53"/>
        <v>-99</v>
      </c>
      <c r="Z381" s="56">
        <f t="shared" si="54"/>
        <v>-99</v>
      </c>
      <c r="AA381" s="56">
        <f t="shared" si="55"/>
        <v>-99</v>
      </c>
      <c r="AB381" s="56">
        <f t="shared" si="56"/>
        <v>-99</v>
      </c>
      <c r="AC381" s="56">
        <f t="shared" si="57"/>
        <v>-99</v>
      </c>
      <c r="AE381" s="82">
        <f>IF(D381=1, 'adjustment factor'!$D$4, IF(D381=-9,-999,IF(D381="",-999,0)))</f>
        <v>-999</v>
      </c>
      <c r="AF381" s="82">
        <f>IF(F381=1, 'adjustment factor'!$D$5, IF(F381=-9,-999,IF(F381="",-999,0)))</f>
        <v>-999</v>
      </c>
      <c r="AG381" s="82">
        <f>IF(E381=1, 'adjustment factor'!$D$6, IF(E381=-9,-999,IF(E381="",-999,0)))</f>
        <v>-999</v>
      </c>
      <c r="AH381" s="82">
        <f>IF(K381&gt;=45,'adjustment factor'!$D$7,IF(K381=-9,-1200,IF(K381="",-1200,0)))</f>
        <v>-1200</v>
      </c>
      <c r="AI381" s="82">
        <f>IF(L381=1, 'adjustment factor'!$D$8, IF(L381=-9,-999,IF(L381="",-999,0)))</f>
        <v>-999</v>
      </c>
      <c r="AJ381" s="82">
        <f>IF(AND(M381&gt;=1,M381&lt;=4),'adjustment factor'!$D$9,IF(M381=-9,-999,IF(M381=98,-999,IF(M381=99,-999,IF(M381="",-999,0)))))</f>
        <v>-999</v>
      </c>
      <c r="AK381" s="82">
        <f>IF(H381=1, 'adjustment factor'!$D$10, IF(H381=-9,-999,IF(H381="",-999,0)))</f>
        <v>-999</v>
      </c>
      <c r="AL381" s="82">
        <f>IF(G381=1, 'adjustment factor'!$D$11, IF(G381=-9,-999,IF(G381="",-999,0)))</f>
        <v>-999</v>
      </c>
      <c r="AM381" s="82">
        <f>IF(I381=1, 'adjustment factor'!$D$12, IF(I381=-9,-999,IF(I381="",-999,0)))</f>
        <v>-999</v>
      </c>
      <c r="AN381" s="82">
        <f>IF(J381=1, 'adjustment factor'!$D$13, IF(J381=-9,-999,IF(J381="",-999,0)))</f>
        <v>-999</v>
      </c>
      <c r="AO381" s="82" t="str">
        <f t="shared" si="58"/>
        <v>-999</v>
      </c>
      <c r="AP381" s="82" t="str">
        <f t="shared" si="59"/>
        <v>MISSING</v>
      </c>
    </row>
    <row r="382" spans="2:42" s="3" customFormat="1">
      <c r="B382" s="170"/>
      <c r="C382" s="35">
        <v>378</v>
      </c>
      <c r="D382" s="161"/>
      <c r="E382" s="161"/>
      <c r="F382" s="161"/>
      <c r="G382" s="161"/>
      <c r="H382" s="161"/>
      <c r="I382" s="161"/>
      <c r="J382" s="161"/>
      <c r="K382" s="161"/>
      <c r="L382" s="161"/>
      <c r="M382" s="161"/>
      <c r="N382" s="171"/>
      <c r="O382" s="171"/>
      <c r="P382" s="171"/>
      <c r="Q382" s="171"/>
      <c r="R382" s="171"/>
      <c r="S382" s="171"/>
      <c r="T382" s="159" t="str">
        <f t="shared" si="50"/>
        <v>MISSING</v>
      </c>
      <c r="U382" s="159" t="str">
        <f t="shared" si="51"/>
        <v>MISSING</v>
      </c>
      <c r="X382" s="56">
        <f t="shared" si="52"/>
        <v>-99</v>
      </c>
      <c r="Y382" s="56">
        <f t="shared" si="53"/>
        <v>-99</v>
      </c>
      <c r="Z382" s="56">
        <f t="shared" si="54"/>
        <v>-99</v>
      </c>
      <c r="AA382" s="56">
        <f t="shared" si="55"/>
        <v>-99</v>
      </c>
      <c r="AB382" s="56">
        <f t="shared" si="56"/>
        <v>-99</v>
      </c>
      <c r="AC382" s="56">
        <f t="shared" si="57"/>
        <v>-99</v>
      </c>
      <c r="AE382" s="82">
        <f>IF(D382=1, 'adjustment factor'!$D$4, IF(D382=-9,-999,IF(D382="",-999,0)))</f>
        <v>-999</v>
      </c>
      <c r="AF382" s="82">
        <f>IF(F382=1, 'adjustment factor'!$D$5, IF(F382=-9,-999,IF(F382="",-999,0)))</f>
        <v>-999</v>
      </c>
      <c r="AG382" s="82">
        <f>IF(E382=1, 'adjustment factor'!$D$6, IF(E382=-9,-999,IF(E382="",-999,0)))</f>
        <v>-999</v>
      </c>
      <c r="AH382" s="82">
        <f>IF(K382&gt;=45,'adjustment factor'!$D$7,IF(K382=-9,-1200,IF(K382="",-1200,0)))</f>
        <v>-1200</v>
      </c>
      <c r="AI382" s="82">
        <f>IF(L382=1, 'adjustment factor'!$D$8, IF(L382=-9,-999,IF(L382="",-999,0)))</f>
        <v>-999</v>
      </c>
      <c r="AJ382" s="82">
        <f>IF(AND(M382&gt;=1,M382&lt;=4),'adjustment factor'!$D$9,IF(M382=-9,-999,IF(M382=98,-999,IF(M382=99,-999,IF(M382="",-999,0)))))</f>
        <v>-999</v>
      </c>
      <c r="AK382" s="82">
        <f>IF(H382=1, 'adjustment factor'!$D$10, IF(H382=-9,-999,IF(H382="",-999,0)))</f>
        <v>-999</v>
      </c>
      <c r="AL382" s="82">
        <f>IF(G382=1, 'adjustment factor'!$D$11, IF(G382=-9,-999,IF(G382="",-999,0)))</f>
        <v>-999</v>
      </c>
      <c r="AM382" s="82">
        <f>IF(I382=1, 'adjustment factor'!$D$12, IF(I382=-9,-999,IF(I382="",-999,0)))</f>
        <v>-999</v>
      </c>
      <c r="AN382" s="82">
        <f>IF(J382=1, 'adjustment factor'!$D$13, IF(J382=-9,-999,IF(J382="",-999,0)))</f>
        <v>-999</v>
      </c>
      <c r="AO382" s="82" t="str">
        <f t="shared" si="58"/>
        <v>-999</v>
      </c>
      <c r="AP382" s="82" t="str">
        <f t="shared" si="59"/>
        <v>MISSING</v>
      </c>
    </row>
    <row r="383" spans="2:42" s="3" customFormat="1">
      <c r="B383" s="170"/>
      <c r="C383" s="35">
        <v>379</v>
      </c>
      <c r="D383" s="161"/>
      <c r="E383" s="161"/>
      <c r="F383" s="161"/>
      <c r="G383" s="161"/>
      <c r="H383" s="161"/>
      <c r="I383" s="161"/>
      <c r="J383" s="161"/>
      <c r="K383" s="161"/>
      <c r="L383" s="161"/>
      <c r="M383" s="161"/>
      <c r="N383" s="171"/>
      <c r="O383" s="171"/>
      <c r="P383" s="171"/>
      <c r="Q383" s="171"/>
      <c r="R383" s="171"/>
      <c r="S383" s="171"/>
      <c r="T383" s="159" t="str">
        <f t="shared" si="50"/>
        <v>MISSING</v>
      </c>
      <c r="U383" s="159" t="str">
        <f t="shared" si="51"/>
        <v>MISSING</v>
      </c>
      <c r="X383" s="56">
        <f t="shared" si="52"/>
        <v>-99</v>
      </c>
      <c r="Y383" s="56">
        <f t="shared" si="53"/>
        <v>-99</v>
      </c>
      <c r="Z383" s="56">
        <f t="shared" si="54"/>
        <v>-99</v>
      </c>
      <c r="AA383" s="56">
        <f t="shared" si="55"/>
        <v>-99</v>
      </c>
      <c r="AB383" s="56">
        <f t="shared" si="56"/>
        <v>-99</v>
      </c>
      <c r="AC383" s="56">
        <f t="shared" si="57"/>
        <v>-99</v>
      </c>
      <c r="AE383" s="82">
        <f>IF(D383=1, 'adjustment factor'!$D$4, IF(D383=-9,-999,IF(D383="",-999,0)))</f>
        <v>-999</v>
      </c>
      <c r="AF383" s="82">
        <f>IF(F383=1, 'adjustment factor'!$D$5, IF(F383=-9,-999,IF(F383="",-999,0)))</f>
        <v>-999</v>
      </c>
      <c r="AG383" s="82">
        <f>IF(E383=1, 'adjustment factor'!$D$6, IF(E383=-9,-999,IF(E383="",-999,0)))</f>
        <v>-999</v>
      </c>
      <c r="AH383" s="82">
        <f>IF(K383&gt;=45,'adjustment factor'!$D$7,IF(K383=-9,-1200,IF(K383="",-1200,0)))</f>
        <v>-1200</v>
      </c>
      <c r="AI383" s="82">
        <f>IF(L383=1, 'adjustment factor'!$D$8, IF(L383=-9,-999,IF(L383="",-999,0)))</f>
        <v>-999</v>
      </c>
      <c r="AJ383" s="82">
        <f>IF(AND(M383&gt;=1,M383&lt;=4),'adjustment factor'!$D$9,IF(M383=-9,-999,IF(M383=98,-999,IF(M383=99,-999,IF(M383="",-999,0)))))</f>
        <v>-999</v>
      </c>
      <c r="AK383" s="82">
        <f>IF(H383=1, 'adjustment factor'!$D$10, IF(H383=-9,-999,IF(H383="",-999,0)))</f>
        <v>-999</v>
      </c>
      <c r="AL383" s="82">
        <f>IF(G383=1, 'adjustment factor'!$D$11, IF(G383=-9,-999,IF(G383="",-999,0)))</f>
        <v>-999</v>
      </c>
      <c r="AM383" s="82">
        <f>IF(I383=1, 'adjustment factor'!$D$12, IF(I383=-9,-999,IF(I383="",-999,0)))</f>
        <v>-999</v>
      </c>
      <c r="AN383" s="82">
        <f>IF(J383=1, 'adjustment factor'!$D$13, IF(J383=-9,-999,IF(J383="",-999,0)))</f>
        <v>-999</v>
      </c>
      <c r="AO383" s="82" t="str">
        <f t="shared" si="58"/>
        <v>-999</v>
      </c>
      <c r="AP383" s="82" t="str">
        <f t="shared" si="59"/>
        <v>MISSING</v>
      </c>
    </row>
    <row r="384" spans="2:42" s="3" customFormat="1">
      <c r="B384" s="170"/>
      <c r="C384" s="35">
        <v>380</v>
      </c>
      <c r="D384" s="161"/>
      <c r="E384" s="161"/>
      <c r="F384" s="161"/>
      <c r="G384" s="161"/>
      <c r="H384" s="161"/>
      <c r="I384" s="161"/>
      <c r="J384" s="161"/>
      <c r="K384" s="161"/>
      <c r="L384" s="161"/>
      <c r="M384" s="161"/>
      <c r="N384" s="171"/>
      <c r="O384" s="171"/>
      <c r="P384" s="171"/>
      <c r="Q384" s="171"/>
      <c r="R384" s="171"/>
      <c r="S384" s="171"/>
      <c r="T384" s="159" t="str">
        <f t="shared" si="50"/>
        <v>MISSING</v>
      </c>
      <c r="U384" s="159" t="str">
        <f t="shared" si="51"/>
        <v>MISSING</v>
      </c>
      <c r="X384" s="56">
        <f t="shared" si="52"/>
        <v>-99</v>
      </c>
      <c r="Y384" s="56">
        <f t="shared" si="53"/>
        <v>-99</v>
      </c>
      <c r="Z384" s="56">
        <f t="shared" si="54"/>
        <v>-99</v>
      </c>
      <c r="AA384" s="56">
        <f t="shared" si="55"/>
        <v>-99</v>
      </c>
      <c r="AB384" s="56">
        <f t="shared" si="56"/>
        <v>-99</v>
      </c>
      <c r="AC384" s="56">
        <f t="shared" si="57"/>
        <v>-99</v>
      </c>
      <c r="AE384" s="82">
        <f>IF(D384=1, 'adjustment factor'!$D$4, IF(D384=-9,-999,IF(D384="",-999,0)))</f>
        <v>-999</v>
      </c>
      <c r="AF384" s="82">
        <f>IF(F384=1, 'adjustment factor'!$D$5, IF(F384=-9,-999,IF(F384="",-999,0)))</f>
        <v>-999</v>
      </c>
      <c r="AG384" s="82">
        <f>IF(E384=1, 'adjustment factor'!$D$6, IF(E384=-9,-999,IF(E384="",-999,0)))</f>
        <v>-999</v>
      </c>
      <c r="AH384" s="82">
        <f>IF(K384&gt;=45,'adjustment factor'!$D$7,IF(K384=-9,-1200,IF(K384="",-1200,0)))</f>
        <v>-1200</v>
      </c>
      <c r="AI384" s="82">
        <f>IF(L384=1, 'adjustment factor'!$D$8, IF(L384=-9,-999,IF(L384="",-999,0)))</f>
        <v>-999</v>
      </c>
      <c r="AJ384" s="82">
        <f>IF(AND(M384&gt;=1,M384&lt;=4),'adjustment factor'!$D$9,IF(M384=-9,-999,IF(M384=98,-999,IF(M384=99,-999,IF(M384="",-999,0)))))</f>
        <v>-999</v>
      </c>
      <c r="AK384" s="82">
        <f>IF(H384=1, 'adjustment factor'!$D$10, IF(H384=-9,-999,IF(H384="",-999,0)))</f>
        <v>-999</v>
      </c>
      <c r="AL384" s="82">
        <f>IF(G384=1, 'adjustment factor'!$D$11, IF(G384=-9,-999,IF(G384="",-999,0)))</f>
        <v>-999</v>
      </c>
      <c r="AM384" s="82">
        <f>IF(I384=1, 'adjustment factor'!$D$12, IF(I384=-9,-999,IF(I384="",-999,0)))</f>
        <v>-999</v>
      </c>
      <c r="AN384" s="82">
        <f>IF(J384=1, 'adjustment factor'!$D$13, IF(J384=-9,-999,IF(J384="",-999,0)))</f>
        <v>-999</v>
      </c>
      <c r="AO384" s="82" t="str">
        <f t="shared" si="58"/>
        <v>-999</v>
      </c>
      <c r="AP384" s="82" t="str">
        <f t="shared" si="59"/>
        <v>MISSING</v>
      </c>
    </row>
    <row r="385" spans="2:42" s="3" customFormat="1">
      <c r="B385" s="170"/>
      <c r="C385" s="35">
        <v>381</v>
      </c>
      <c r="D385" s="161"/>
      <c r="E385" s="161"/>
      <c r="F385" s="161"/>
      <c r="G385" s="161"/>
      <c r="H385" s="161"/>
      <c r="I385" s="161"/>
      <c r="J385" s="161"/>
      <c r="K385" s="161"/>
      <c r="L385" s="161"/>
      <c r="M385" s="161"/>
      <c r="N385" s="171"/>
      <c r="O385" s="171"/>
      <c r="P385" s="171"/>
      <c r="Q385" s="171"/>
      <c r="R385" s="171"/>
      <c r="S385" s="171"/>
      <c r="T385" s="159" t="str">
        <f t="shared" si="50"/>
        <v>MISSING</v>
      </c>
      <c r="U385" s="159" t="str">
        <f t="shared" si="51"/>
        <v>MISSING</v>
      </c>
      <c r="X385" s="56">
        <f t="shared" si="52"/>
        <v>-99</v>
      </c>
      <c r="Y385" s="56">
        <f t="shared" si="53"/>
        <v>-99</v>
      </c>
      <c r="Z385" s="56">
        <f t="shared" si="54"/>
        <v>-99</v>
      </c>
      <c r="AA385" s="56">
        <f t="shared" si="55"/>
        <v>-99</v>
      </c>
      <c r="AB385" s="56">
        <f t="shared" si="56"/>
        <v>-99</v>
      </c>
      <c r="AC385" s="56">
        <f t="shared" si="57"/>
        <v>-99</v>
      </c>
      <c r="AE385" s="82">
        <f>IF(D385=1, 'adjustment factor'!$D$4, IF(D385=-9,-999,IF(D385="",-999,0)))</f>
        <v>-999</v>
      </c>
      <c r="AF385" s="82">
        <f>IF(F385=1, 'adjustment factor'!$D$5, IF(F385=-9,-999,IF(F385="",-999,0)))</f>
        <v>-999</v>
      </c>
      <c r="AG385" s="82">
        <f>IF(E385=1, 'adjustment factor'!$D$6, IF(E385=-9,-999,IF(E385="",-999,0)))</f>
        <v>-999</v>
      </c>
      <c r="AH385" s="82">
        <f>IF(K385&gt;=45,'adjustment factor'!$D$7,IF(K385=-9,-1200,IF(K385="",-1200,0)))</f>
        <v>-1200</v>
      </c>
      <c r="AI385" s="82">
        <f>IF(L385=1, 'adjustment factor'!$D$8, IF(L385=-9,-999,IF(L385="",-999,0)))</f>
        <v>-999</v>
      </c>
      <c r="AJ385" s="82">
        <f>IF(AND(M385&gt;=1,M385&lt;=4),'adjustment factor'!$D$9,IF(M385=-9,-999,IF(M385=98,-999,IF(M385=99,-999,IF(M385="",-999,0)))))</f>
        <v>-999</v>
      </c>
      <c r="AK385" s="82">
        <f>IF(H385=1, 'adjustment factor'!$D$10, IF(H385=-9,-999,IF(H385="",-999,0)))</f>
        <v>-999</v>
      </c>
      <c r="AL385" s="82">
        <f>IF(G385=1, 'adjustment factor'!$D$11, IF(G385=-9,-999,IF(G385="",-999,0)))</f>
        <v>-999</v>
      </c>
      <c r="AM385" s="82">
        <f>IF(I385=1, 'adjustment factor'!$D$12, IF(I385=-9,-999,IF(I385="",-999,0)))</f>
        <v>-999</v>
      </c>
      <c r="AN385" s="82">
        <f>IF(J385=1, 'adjustment factor'!$D$13, IF(J385=-9,-999,IF(J385="",-999,0)))</f>
        <v>-999</v>
      </c>
      <c r="AO385" s="82" t="str">
        <f t="shared" si="58"/>
        <v>-999</v>
      </c>
      <c r="AP385" s="82" t="str">
        <f t="shared" si="59"/>
        <v>MISSING</v>
      </c>
    </row>
    <row r="386" spans="2:42" s="3" customFormat="1">
      <c r="B386" s="170"/>
      <c r="C386" s="35">
        <v>382</v>
      </c>
      <c r="D386" s="161"/>
      <c r="E386" s="161"/>
      <c r="F386" s="161"/>
      <c r="G386" s="161"/>
      <c r="H386" s="161"/>
      <c r="I386" s="161"/>
      <c r="J386" s="161"/>
      <c r="K386" s="161"/>
      <c r="L386" s="161"/>
      <c r="M386" s="161"/>
      <c r="N386" s="171"/>
      <c r="O386" s="171"/>
      <c r="P386" s="171"/>
      <c r="Q386" s="171"/>
      <c r="R386" s="171"/>
      <c r="S386" s="171"/>
      <c r="T386" s="159" t="str">
        <f t="shared" si="50"/>
        <v>MISSING</v>
      </c>
      <c r="U386" s="159" t="str">
        <f t="shared" si="51"/>
        <v>MISSING</v>
      </c>
      <c r="X386" s="56">
        <f t="shared" si="52"/>
        <v>-99</v>
      </c>
      <c r="Y386" s="56">
        <f t="shared" si="53"/>
        <v>-99</v>
      </c>
      <c r="Z386" s="56">
        <f t="shared" si="54"/>
        <v>-99</v>
      </c>
      <c r="AA386" s="56">
        <f t="shared" si="55"/>
        <v>-99</v>
      </c>
      <c r="AB386" s="56">
        <f t="shared" si="56"/>
        <v>-99</v>
      </c>
      <c r="AC386" s="56">
        <f t="shared" si="57"/>
        <v>-99</v>
      </c>
      <c r="AE386" s="82">
        <f>IF(D386=1, 'adjustment factor'!$D$4, IF(D386=-9,-999,IF(D386="",-999,0)))</f>
        <v>-999</v>
      </c>
      <c r="AF386" s="82">
        <f>IF(F386=1, 'adjustment factor'!$D$5, IF(F386=-9,-999,IF(F386="",-999,0)))</f>
        <v>-999</v>
      </c>
      <c r="AG386" s="82">
        <f>IF(E386=1, 'adjustment factor'!$D$6, IF(E386=-9,-999,IF(E386="",-999,0)))</f>
        <v>-999</v>
      </c>
      <c r="AH386" s="82">
        <f>IF(K386&gt;=45,'adjustment factor'!$D$7,IF(K386=-9,-1200,IF(K386="",-1200,0)))</f>
        <v>-1200</v>
      </c>
      <c r="AI386" s="82">
        <f>IF(L386=1, 'adjustment factor'!$D$8, IF(L386=-9,-999,IF(L386="",-999,0)))</f>
        <v>-999</v>
      </c>
      <c r="AJ386" s="82">
        <f>IF(AND(M386&gt;=1,M386&lt;=4),'adjustment factor'!$D$9,IF(M386=-9,-999,IF(M386=98,-999,IF(M386=99,-999,IF(M386="",-999,0)))))</f>
        <v>-999</v>
      </c>
      <c r="AK386" s="82">
        <f>IF(H386=1, 'adjustment factor'!$D$10, IF(H386=-9,-999,IF(H386="",-999,0)))</f>
        <v>-999</v>
      </c>
      <c r="AL386" s="82">
        <f>IF(G386=1, 'adjustment factor'!$D$11, IF(G386=-9,-999,IF(G386="",-999,0)))</f>
        <v>-999</v>
      </c>
      <c r="AM386" s="82">
        <f>IF(I386=1, 'adjustment factor'!$D$12, IF(I386=-9,-999,IF(I386="",-999,0)))</f>
        <v>-999</v>
      </c>
      <c r="AN386" s="82">
        <f>IF(J386=1, 'adjustment factor'!$D$13, IF(J386=-9,-999,IF(J386="",-999,0)))</f>
        <v>-999</v>
      </c>
      <c r="AO386" s="82" t="str">
        <f t="shared" si="58"/>
        <v>-999</v>
      </c>
      <c r="AP386" s="82" t="str">
        <f t="shared" si="59"/>
        <v>MISSING</v>
      </c>
    </row>
    <row r="387" spans="2:42" s="3" customFormat="1">
      <c r="B387" s="170"/>
      <c r="C387" s="35">
        <v>383</v>
      </c>
      <c r="D387" s="161"/>
      <c r="E387" s="161"/>
      <c r="F387" s="161"/>
      <c r="G387" s="161"/>
      <c r="H387" s="161"/>
      <c r="I387" s="161"/>
      <c r="J387" s="161"/>
      <c r="K387" s="161"/>
      <c r="L387" s="161"/>
      <c r="M387" s="161"/>
      <c r="N387" s="171"/>
      <c r="O387" s="171"/>
      <c r="P387" s="171"/>
      <c r="Q387" s="171"/>
      <c r="R387" s="171"/>
      <c r="S387" s="171"/>
      <c r="T387" s="159" t="str">
        <f t="shared" si="50"/>
        <v>MISSING</v>
      </c>
      <c r="U387" s="159" t="str">
        <f t="shared" si="51"/>
        <v>MISSING</v>
      </c>
      <c r="X387" s="56">
        <f t="shared" si="52"/>
        <v>-99</v>
      </c>
      <c r="Y387" s="56">
        <f t="shared" si="53"/>
        <v>-99</v>
      </c>
      <c r="Z387" s="56">
        <f t="shared" si="54"/>
        <v>-99</v>
      </c>
      <c r="AA387" s="56">
        <f t="shared" si="55"/>
        <v>-99</v>
      </c>
      <c r="AB387" s="56">
        <f t="shared" si="56"/>
        <v>-99</v>
      </c>
      <c r="AC387" s="56">
        <f t="shared" si="57"/>
        <v>-99</v>
      </c>
      <c r="AE387" s="82">
        <f>IF(D387=1, 'adjustment factor'!$D$4, IF(D387=-9,-999,IF(D387="",-999,0)))</f>
        <v>-999</v>
      </c>
      <c r="AF387" s="82">
        <f>IF(F387=1, 'adjustment factor'!$D$5, IF(F387=-9,-999,IF(F387="",-999,0)))</f>
        <v>-999</v>
      </c>
      <c r="AG387" s="82">
        <f>IF(E387=1, 'adjustment factor'!$D$6, IF(E387=-9,-999,IF(E387="",-999,0)))</f>
        <v>-999</v>
      </c>
      <c r="AH387" s="82">
        <f>IF(K387&gt;=45,'adjustment factor'!$D$7,IF(K387=-9,-1200,IF(K387="",-1200,0)))</f>
        <v>-1200</v>
      </c>
      <c r="AI387" s="82">
        <f>IF(L387=1, 'adjustment factor'!$D$8, IF(L387=-9,-999,IF(L387="",-999,0)))</f>
        <v>-999</v>
      </c>
      <c r="AJ387" s="82">
        <f>IF(AND(M387&gt;=1,M387&lt;=4),'adjustment factor'!$D$9,IF(M387=-9,-999,IF(M387=98,-999,IF(M387=99,-999,IF(M387="",-999,0)))))</f>
        <v>-999</v>
      </c>
      <c r="AK387" s="82">
        <f>IF(H387=1, 'adjustment factor'!$D$10, IF(H387=-9,-999,IF(H387="",-999,0)))</f>
        <v>-999</v>
      </c>
      <c r="AL387" s="82">
        <f>IF(G387=1, 'adjustment factor'!$D$11, IF(G387=-9,-999,IF(G387="",-999,0)))</f>
        <v>-999</v>
      </c>
      <c r="AM387" s="82">
        <f>IF(I387=1, 'adjustment factor'!$D$12, IF(I387=-9,-999,IF(I387="",-999,0)))</f>
        <v>-999</v>
      </c>
      <c r="AN387" s="82">
        <f>IF(J387=1, 'adjustment factor'!$D$13, IF(J387=-9,-999,IF(J387="",-999,0)))</f>
        <v>-999</v>
      </c>
      <c r="AO387" s="82" t="str">
        <f t="shared" si="58"/>
        <v>-999</v>
      </c>
      <c r="AP387" s="82" t="str">
        <f t="shared" si="59"/>
        <v>MISSING</v>
      </c>
    </row>
    <row r="388" spans="2:42" s="3" customFormat="1">
      <c r="B388" s="170"/>
      <c r="C388" s="35">
        <v>384</v>
      </c>
      <c r="D388" s="161"/>
      <c r="E388" s="161"/>
      <c r="F388" s="161"/>
      <c r="G388" s="161"/>
      <c r="H388" s="161"/>
      <c r="I388" s="161"/>
      <c r="J388" s="161"/>
      <c r="K388" s="161"/>
      <c r="L388" s="161"/>
      <c r="M388" s="161"/>
      <c r="N388" s="171"/>
      <c r="O388" s="171"/>
      <c r="P388" s="171"/>
      <c r="Q388" s="171"/>
      <c r="R388" s="171"/>
      <c r="S388" s="171"/>
      <c r="T388" s="159" t="str">
        <f t="shared" si="50"/>
        <v>MISSING</v>
      </c>
      <c r="U388" s="159" t="str">
        <f t="shared" si="51"/>
        <v>MISSING</v>
      </c>
      <c r="X388" s="56">
        <f t="shared" si="52"/>
        <v>-99</v>
      </c>
      <c r="Y388" s="56">
        <f t="shared" si="53"/>
        <v>-99</v>
      </c>
      <c r="Z388" s="56">
        <f t="shared" si="54"/>
        <v>-99</v>
      </c>
      <c r="AA388" s="56">
        <f t="shared" si="55"/>
        <v>-99</v>
      </c>
      <c r="AB388" s="56">
        <f t="shared" si="56"/>
        <v>-99</v>
      </c>
      <c r="AC388" s="56">
        <f t="shared" si="57"/>
        <v>-99</v>
      </c>
      <c r="AE388" s="82">
        <f>IF(D388=1, 'adjustment factor'!$D$4, IF(D388=-9,-999,IF(D388="",-999,0)))</f>
        <v>-999</v>
      </c>
      <c r="AF388" s="82">
        <f>IF(F388=1, 'adjustment factor'!$D$5, IF(F388=-9,-999,IF(F388="",-999,0)))</f>
        <v>-999</v>
      </c>
      <c r="AG388" s="82">
        <f>IF(E388=1, 'adjustment factor'!$D$6, IF(E388=-9,-999,IF(E388="",-999,0)))</f>
        <v>-999</v>
      </c>
      <c r="AH388" s="82">
        <f>IF(K388&gt;=45,'adjustment factor'!$D$7,IF(K388=-9,-1200,IF(K388="",-1200,0)))</f>
        <v>-1200</v>
      </c>
      <c r="AI388" s="82">
        <f>IF(L388=1, 'adjustment factor'!$D$8, IF(L388=-9,-999,IF(L388="",-999,0)))</f>
        <v>-999</v>
      </c>
      <c r="AJ388" s="82">
        <f>IF(AND(M388&gt;=1,M388&lt;=4),'adjustment factor'!$D$9,IF(M388=-9,-999,IF(M388=98,-999,IF(M388=99,-999,IF(M388="",-999,0)))))</f>
        <v>-999</v>
      </c>
      <c r="AK388" s="82">
        <f>IF(H388=1, 'adjustment factor'!$D$10, IF(H388=-9,-999,IF(H388="",-999,0)))</f>
        <v>-999</v>
      </c>
      <c r="AL388" s="82">
        <f>IF(G388=1, 'adjustment factor'!$D$11, IF(G388=-9,-999,IF(G388="",-999,0)))</f>
        <v>-999</v>
      </c>
      <c r="AM388" s="82">
        <f>IF(I388=1, 'adjustment factor'!$D$12, IF(I388=-9,-999,IF(I388="",-999,0)))</f>
        <v>-999</v>
      </c>
      <c r="AN388" s="82">
        <f>IF(J388=1, 'adjustment factor'!$D$13, IF(J388=-9,-999,IF(J388="",-999,0)))</f>
        <v>-999</v>
      </c>
      <c r="AO388" s="82" t="str">
        <f t="shared" si="58"/>
        <v>-999</v>
      </c>
      <c r="AP388" s="82" t="str">
        <f t="shared" si="59"/>
        <v>MISSING</v>
      </c>
    </row>
    <row r="389" spans="2:42" s="3" customFormat="1">
      <c r="B389" s="170"/>
      <c r="C389" s="35">
        <v>385</v>
      </c>
      <c r="D389" s="161"/>
      <c r="E389" s="161"/>
      <c r="F389" s="161"/>
      <c r="G389" s="161"/>
      <c r="H389" s="161"/>
      <c r="I389" s="161"/>
      <c r="J389" s="161"/>
      <c r="K389" s="161"/>
      <c r="L389" s="161"/>
      <c r="M389" s="161"/>
      <c r="N389" s="171"/>
      <c r="O389" s="171"/>
      <c r="P389" s="171"/>
      <c r="Q389" s="171"/>
      <c r="R389" s="171"/>
      <c r="S389" s="171"/>
      <c r="T389" s="159" t="str">
        <f t="shared" ref="T389:T452" si="60">IF(SUM(X389:AC389)&gt;-0.01, SUM(X389:AC389), "MISSING")</f>
        <v>MISSING</v>
      </c>
      <c r="U389" s="159" t="str">
        <f t="shared" ref="U389:U452" si="61">IF(AP389="MISSING","MISSING", 3.88+0.604*T389+0.055*(T389^2)-AP389)</f>
        <v>MISSING</v>
      </c>
      <c r="X389" s="56">
        <f t="shared" ref="X389:X452" si="62">IF(N389&gt;0,((N389-3)*-1),-99)</f>
        <v>-99</v>
      </c>
      <c r="Y389" s="56">
        <f t="shared" ref="Y389:Y452" si="63">IF(O389&gt;0,((O389-3)*-1),-99)</f>
        <v>-99</v>
      </c>
      <c r="Z389" s="56">
        <f t="shared" ref="Z389:Z452" si="64">IF(P389&gt;0,((P389-3)*-1),-99)</f>
        <v>-99</v>
      </c>
      <c r="AA389" s="56">
        <f t="shared" ref="AA389:AA452" si="65">IF(Q389&gt;0,((Q389-3)*-1),-99)</f>
        <v>-99</v>
      </c>
      <c r="AB389" s="56">
        <f t="shared" ref="AB389:AB452" si="66">IF(R389&gt;0,((R389-3)*-1),-99)</f>
        <v>-99</v>
      </c>
      <c r="AC389" s="56">
        <f t="shared" ref="AC389:AC452" si="67">IF(S389&gt;0,((S389-3)*-1),-99)</f>
        <v>-99</v>
      </c>
      <c r="AE389" s="82">
        <f>IF(D389=1, 'adjustment factor'!$D$4, IF(D389=-9,-999,IF(D389="",-999,0)))</f>
        <v>-999</v>
      </c>
      <c r="AF389" s="82">
        <f>IF(F389=1, 'adjustment factor'!$D$5, IF(F389=-9,-999,IF(F389="",-999,0)))</f>
        <v>-999</v>
      </c>
      <c r="AG389" s="82">
        <f>IF(E389=1, 'adjustment factor'!$D$6, IF(E389=-9,-999,IF(E389="",-999,0)))</f>
        <v>-999</v>
      </c>
      <c r="AH389" s="82">
        <f>IF(K389&gt;=45,'adjustment factor'!$D$7,IF(K389=-9,-1200,IF(K389="",-1200,0)))</f>
        <v>-1200</v>
      </c>
      <c r="AI389" s="82">
        <f>IF(L389=1, 'adjustment factor'!$D$8, IF(L389=-9,-999,IF(L389="",-999,0)))</f>
        <v>-999</v>
      </c>
      <c r="AJ389" s="82">
        <f>IF(AND(M389&gt;=1,M389&lt;=4),'adjustment factor'!$D$9,IF(M389=-9,-999,IF(M389=98,-999,IF(M389=99,-999,IF(M389="",-999,0)))))</f>
        <v>-999</v>
      </c>
      <c r="AK389" s="82">
        <f>IF(H389=1, 'adjustment factor'!$D$10, IF(H389=-9,-999,IF(H389="",-999,0)))</f>
        <v>-999</v>
      </c>
      <c r="AL389" s="82">
        <f>IF(G389=1, 'adjustment factor'!$D$11, IF(G389=-9,-999,IF(G389="",-999,0)))</f>
        <v>-999</v>
      </c>
      <c r="AM389" s="82">
        <f>IF(I389=1, 'adjustment factor'!$D$12, IF(I389=-9,-999,IF(I389="",-999,0)))</f>
        <v>-999</v>
      </c>
      <c r="AN389" s="82">
        <f>IF(J389=1, 'adjustment factor'!$D$13, IF(J389=-9,-999,IF(J389="",-999,0)))</f>
        <v>-999</v>
      </c>
      <c r="AO389" s="82" t="str">
        <f t="shared" si="58"/>
        <v>-999</v>
      </c>
      <c r="AP389" s="82" t="str">
        <f t="shared" si="59"/>
        <v>MISSING</v>
      </c>
    </row>
    <row r="390" spans="2:42" s="3" customFormat="1">
      <c r="B390" s="170"/>
      <c r="C390" s="35">
        <v>386</v>
      </c>
      <c r="D390" s="161"/>
      <c r="E390" s="161"/>
      <c r="F390" s="161"/>
      <c r="G390" s="161"/>
      <c r="H390" s="161"/>
      <c r="I390" s="161"/>
      <c r="J390" s="161"/>
      <c r="K390" s="161"/>
      <c r="L390" s="161"/>
      <c r="M390" s="161"/>
      <c r="N390" s="171"/>
      <c r="O390" s="171"/>
      <c r="P390" s="171"/>
      <c r="Q390" s="171"/>
      <c r="R390" s="171"/>
      <c r="S390" s="171"/>
      <c r="T390" s="159" t="str">
        <f t="shared" si="60"/>
        <v>MISSING</v>
      </c>
      <c r="U390" s="159" t="str">
        <f t="shared" si="61"/>
        <v>MISSING</v>
      </c>
      <c r="X390" s="56">
        <f t="shared" si="62"/>
        <v>-99</v>
      </c>
      <c r="Y390" s="56">
        <f t="shared" si="63"/>
        <v>-99</v>
      </c>
      <c r="Z390" s="56">
        <f t="shared" si="64"/>
        <v>-99</v>
      </c>
      <c r="AA390" s="56">
        <f t="shared" si="65"/>
        <v>-99</v>
      </c>
      <c r="AB390" s="56">
        <f t="shared" si="66"/>
        <v>-99</v>
      </c>
      <c r="AC390" s="56">
        <f t="shared" si="67"/>
        <v>-99</v>
      </c>
      <c r="AE390" s="82">
        <f>IF(D390=1, 'adjustment factor'!$D$4, IF(D390=-9,-999,IF(D390="",-999,0)))</f>
        <v>-999</v>
      </c>
      <c r="AF390" s="82">
        <f>IF(F390=1, 'adjustment factor'!$D$5, IF(F390=-9,-999,IF(F390="",-999,0)))</f>
        <v>-999</v>
      </c>
      <c r="AG390" s="82">
        <f>IF(E390=1, 'adjustment factor'!$D$6, IF(E390=-9,-999,IF(E390="",-999,0)))</f>
        <v>-999</v>
      </c>
      <c r="AH390" s="82">
        <f>IF(K390&gt;=45,'adjustment factor'!$D$7,IF(K390=-9,-1200,IF(K390="",-1200,0)))</f>
        <v>-1200</v>
      </c>
      <c r="AI390" s="82">
        <f>IF(L390=1, 'adjustment factor'!$D$8, IF(L390=-9,-999,IF(L390="",-999,0)))</f>
        <v>-999</v>
      </c>
      <c r="AJ390" s="82">
        <f>IF(AND(M390&gt;=1,M390&lt;=4),'adjustment factor'!$D$9,IF(M390=-9,-999,IF(M390=98,-999,IF(M390=99,-999,IF(M390="",-999,0)))))</f>
        <v>-999</v>
      </c>
      <c r="AK390" s="82">
        <f>IF(H390=1, 'adjustment factor'!$D$10, IF(H390=-9,-999,IF(H390="",-999,0)))</f>
        <v>-999</v>
      </c>
      <c r="AL390" s="82">
        <f>IF(G390=1, 'adjustment factor'!$D$11, IF(G390=-9,-999,IF(G390="",-999,0)))</f>
        <v>-999</v>
      </c>
      <c r="AM390" s="82">
        <f>IF(I390=1, 'adjustment factor'!$D$12, IF(I390=-9,-999,IF(I390="",-999,0)))</f>
        <v>-999</v>
      </c>
      <c r="AN390" s="82">
        <f>IF(J390=1, 'adjustment factor'!$D$13, IF(J390=-9,-999,IF(J390="",-999,0)))</f>
        <v>-999</v>
      </c>
      <c r="AO390" s="82" t="str">
        <f t="shared" ref="AO390:AO453" si="68">IF(-AE390-AF390-AG390-AH390+AI390+AJ390-AK390-AL390-AM390-AN390&lt;3, -AE390-AF390-AG390-AH390+AI390+AJ390-AK390-AL390-AM390-AN390, "-999")</f>
        <v>-999</v>
      </c>
      <c r="AP390" s="82" t="str">
        <f t="shared" ref="AP390:AP453" si="69">IF(AND(SUM(AE390:AN390)&gt;-1, (SUM(X390:AC390)&gt;-1)), 14.353-AE390-AF390-AG390-AH390+AI390+AJ390-AK390-AL390-AM390-AN390, "MISSING")</f>
        <v>MISSING</v>
      </c>
    </row>
    <row r="391" spans="2:42" s="3" customFormat="1">
      <c r="B391" s="170"/>
      <c r="C391" s="35">
        <v>387</v>
      </c>
      <c r="D391" s="161"/>
      <c r="E391" s="161"/>
      <c r="F391" s="161"/>
      <c r="G391" s="161"/>
      <c r="H391" s="161"/>
      <c r="I391" s="161"/>
      <c r="J391" s="161"/>
      <c r="K391" s="161"/>
      <c r="L391" s="161"/>
      <c r="M391" s="161"/>
      <c r="N391" s="171"/>
      <c r="O391" s="171"/>
      <c r="P391" s="171"/>
      <c r="Q391" s="171"/>
      <c r="R391" s="171"/>
      <c r="S391" s="171"/>
      <c r="T391" s="159" t="str">
        <f t="shared" si="60"/>
        <v>MISSING</v>
      </c>
      <c r="U391" s="159" t="str">
        <f t="shared" si="61"/>
        <v>MISSING</v>
      </c>
      <c r="X391" s="56">
        <f t="shared" si="62"/>
        <v>-99</v>
      </c>
      <c r="Y391" s="56">
        <f t="shared" si="63"/>
        <v>-99</v>
      </c>
      <c r="Z391" s="56">
        <f t="shared" si="64"/>
        <v>-99</v>
      </c>
      <c r="AA391" s="56">
        <f t="shared" si="65"/>
        <v>-99</v>
      </c>
      <c r="AB391" s="56">
        <f t="shared" si="66"/>
        <v>-99</v>
      </c>
      <c r="AC391" s="56">
        <f t="shared" si="67"/>
        <v>-99</v>
      </c>
      <c r="AE391" s="82">
        <f>IF(D391=1, 'adjustment factor'!$D$4, IF(D391=-9,-999,IF(D391="",-999,0)))</f>
        <v>-999</v>
      </c>
      <c r="AF391" s="82">
        <f>IF(F391=1, 'adjustment factor'!$D$5, IF(F391=-9,-999,IF(F391="",-999,0)))</f>
        <v>-999</v>
      </c>
      <c r="AG391" s="82">
        <f>IF(E391=1, 'adjustment factor'!$D$6, IF(E391=-9,-999,IF(E391="",-999,0)))</f>
        <v>-999</v>
      </c>
      <c r="AH391" s="82">
        <f>IF(K391&gt;=45,'adjustment factor'!$D$7,IF(K391=-9,-1200,IF(K391="",-1200,0)))</f>
        <v>-1200</v>
      </c>
      <c r="AI391" s="82">
        <f>IF(L391=1, 'adjustment factor'!$D$8, IF(L391=-9,-999,IF(L391="",-999,0)))</f>
        <v>-999</v>
      </c>
      <c r="AJ391" s="82">
        <f>IF(AND(M391&gt;=1,M391&lt;=4),'adjustment factor'!$D$9,IF(M391=-9,-999,IF(M391=98,-999,IF(M391=99,-999,IF(M391="",-999,0)))))</f>
        <v>-999</v>
      </c>
      <c r="AK391" s="82">
        <f>IF(H391=1, 'adjustment factor'!$D$10, IF(H391=-9,-999,IF(H391="",-999,0)))</f>
        <v>-999</v>
      </c>
      <c r="AL391" s="82">
        <f>IF(G391=1, 'adjustment factor'!$D$11, IF(G391=-9,-999,IF(G391="",-999,0)))</f>
        <v>-999</v>
      </c>
      <c r="AM391" s="82">
        <f>IF(I391=1, 'adjustment factor'!$D$12, IF(I391=-9,-999,IF(I391="",-999,0)))</f>
        <v>-999</v>
      </c>
      <c r="AN391" s="82">
        <f>IF(J391=1, 'adjustment factor'!$D$13, IF(J391=-9,-999,IF(J391="",-999,0)))</f>
        <v>-999</v>
      </c>
      <c r="AO391" s="82" t="str">
        <f t="shared" si="68"/>
        <v>-999</v>
      </c>
      <c r="AP391" s="82" t="str">
        <f t="shared" si="69"/>
        <v>MISSING</v>
      </c>
    </row>
    <row r="392" spans="2:42" s="3" customFormat="1">
      <c r="B392" s="170"/>
      <c r="C392" s="35">
        <v>388</v>
      </c>
      <c r="D392" s="161"/>
      <c r="E392" s="161"/>
      <c r="F392" s="161"/>
      <c r="G392" s="161"/>
      <c r="H392" s="161"/>
      <c r="I392" s="161"/>
      <c r="J392" s="161"/>
      <c r="K392" s="161"/>
      <c r="L392" s="161"/>
      <c r="M392" s="161"/>
      <c r="N392" s="171"/>
      <c r="O392" s="171"/>
      <c r="P392" s="171"/>
      <c r="Q392" s="171"/>
      <c r="R392" s="171"/>
      <c r="S392" s="171"/>
      <c r="T392" s="159" t="str">
        <f t="shared" si="60"/>
        <v>MISSING</v>
      </c>
      <c r="U392" s="159" t="str">
        <f t="shared" si="61"/>
        <v>MISSING</v>
      </c>
      <c r="X392" s="56">
        <f t="shared" si="62"/>
        <v>-99</v>
      </c>
      <c r="Y392" s="56">
        <f t="shared" si="63"/>
        <v>-99</v>
      </c>
      <c r="Z392" s="56">
        <f t="shared" si="64"/>
        <v>-99</v>
      </c>
      <c r="AA392" s="56">
        <f t="shared" si="65"/>
        <v>-99</v>
      </c>
      <c r="AB392" s="56">
        <f t="shared" si="66"/>
        <v>-99</v>
      </c>
      <c r="AC392" s="56">
        <f t="shared" si="67"/>
        <v>-99</v>
      </c>
      <c r="AE392" s="82">
        <f>IF(D392=1, 'adjustment factor'!$D$4, IF(D392=-9,-999,IF(D392="",-999,0)))</f>
        <v>-999</v>
      </c>
      <c r="AF392" s="82">
        <f>IF(F392=1, 'adjustment factor'!$D$5, IF(F392=-9,-999,IF(F392="",-999,0)))</f>
        <v>-999</v>
      </c>
      <c r="AG392" s="82">
        <f>IF(E392=1, 'adjustment factor'!$D$6, IF(E392=-9,-999,IF(E392="",-999,0)))</f>
        <v>-999</v>
      </c>
      <c r="AH392" s="82">
        <f>IF(K392&gt;=45,'adjustment factor'!$D$7,IF(K392=-9,-1200,IF(K392="",-1200,0)))</f>
        <v>-1200</v>
      </c>
      <c r="AI392" s="82">
        <f>IF(L392=1, 'adjustment factor'!$D$8, IF(L392=-9,-999,IF(L392="",-999,0)))</f>
        <v>-999</v>
      </c>
      <c r="AJ392" s="82">
        <f>IF(AND(M392&gt;=1,M392&lt;=4),'adjustment factor'!$D$9,IF(M392=-9,-999,IF(M392=98,-999,IF(M392=99,-999,IF(M392="",-999,0)))))</f>
        <v>-999</v>
      </c>
      <c r="AK392" s="82">
        <f>IF(H392=1, 'adjustment factor'!$D$10, IF(H392=-9,-999,IF(H392="",-999,0)))</f>
        <v>-999</v>
      </c>
      <c r="AL392" s="82">
        <f>IF(G392=1, 'adjustment factor'!$D$11, IF(G392=-9,-999,IF(G392="",-999,0)))</f>
        <v>-999</v>
      </c>
      <c r="AM392" s="82">
        <f>IF(I392=1, 'adjustment factor'!$D$12, IF(I392=-9,-999,IF(I392="",-999,0)))</f>
        <v>-999</v>
      </c>
      <c r="AN392" s="82">
        <f>IF(J392=1, 'adjustment factor'!$D$13, IF(J392=-9,-999,IF(J392="",-999,0)))</f>
        <v>-999</v>
      </c>
      <c r="AO392" s="82" t="str">
        <f t="shared" si="68"/>
        <v>-999</v>
      </c>
      <c r="AP392" s="82" t="str">
        <f t="shared" si="69"/>
        <v>MISSING</v>
      </c>
    </row>
    <row r="393" spans="2:42" s="3" customFormat="1">
      <c r="B393" s="170"/>
      <c r="C393" s="35">
        <v>389</v>
      </c>
      <c r="D393" s="161"/>
      <c r="E393" s="161"/>
      <c r="F393" s="161"/>
      <c r="G393" s="161"/>
      <c r="H393" s="161"/>
      <c r="I393" s="161"/>
      <c r="J393" s="161"/>
      <c r="K393" s="161"/>
      <c r="L393" s="161"/>
      <c r="M393" s="161"/>
      <c r="N393" s="171"/>
      <c r="O393" s="171"/>
      <c r="P393" s="171"/>
      <c r="Q393" s="171"/>
      <c r="R393" s="171"/>
      <c r="S393" s="171"/>
      <c r="T393" s="159" t="str">
        <f t="shared" si="60"/>
        <v>MISSING</v>
      </c>
      <c r="U393" s="159" t="str">
        <f t="shared" si="61"/>
        <v>MISSING</v>
      </c>
      <c r="X393" s="56">
        <f t="shared" si="62"/>
        <v>-99</v>
      </c>
      <c r="Y393" s="56">
        <f t="shared" si="63"/>
        <v>-99</v>
      </c>
      <c r="Z393" s="56">
        <f t="shared" si="64"/>
        <v>-99</v>
      </c>
      <c r="AA393" s="56">
        <f t="shared" si="65"/>
        <v>-99</v>
      </c>
      <c r="AB393" s="56">
        <f t="shared" si="66"/>
        <v>-99</v>
      </c>
      <c r="AC393" s="56">
        <f t="shared" si="67"/>
        <v>-99</v>
      </c>
      <c r="AE393" s="82">
        <f>IF(D393=1, 'adjustment factor'!$D$4, IF(D393=-9,-999,IF(D393="",-999,0)))</f>
        <v>-999</v>
      </c>
      <c r="AF393" s="82">
        <f>IF(F393=1, 'adjustment factor'!$D$5, IF(F393=-9,-999,IF(F393="",-999,0)))</f>
        <v>-999</v>
      </c>
      <c r="AG393" s="82">
        <f>IF(E393=1, 'adjustment factor'!$D$6, IF(E393=-9,-999,IF(E393="",-999,0)))</f>
        <v>-999</v>
      </c>
      <c r="AH393" s="82">
        <f>IF(K393&gt;=45,'adjustment factor'!$D$7,IF(K393=-9,-1200,IF(K393="",-1200,0)))</f>
        <v>-1200</v>
      </c>
      <c r="AI393" s="82">
        <f>IF(L393=1, 'adjustment factor'!$D$8, IF(L393=-9,-999,IF(L393="",-999,0)))</f>
        <v>-999</v>
      </c>
      <c r="AJ393" s="82">
        <f>IF(AND(M393&gt;=1,M393&lt;=4),'adjustment factor'!$D$9,IF(M393=-9,-999,IF(M393=98,-999,IF(M393=99,-999,IF(M393="",-999,0)))))</f>
        <v>-999</v>
      </c>
      <c r="AK393" s="82">
        <f>IF(H393=1, 'adjustment factor'!$D$10, IF(H393=-9,-999,IF(H393="",-999,0)))</f>
        <v>-999</v>
      </c>
      <c r="AL393" s="82">
        <f>IF(G393=1, 'adjustment factor'!$D$11, IF(G393=-9,-999,IF(G393="",-999,0)))</f>
        <v>-999</v>
      </c>
      <c r="AM393" s="82">
        <f>IF(I393=1, 'adjustment factor'!$D$12, IF(I393=-9,-999,IF(I393="",-999,0)))</f>
        <v>-999</v>
      </c>
      <c r="AN393" s="82">
        <f>IF(J393=1, 'adjustment factor'!$D$13, IF(J393=-9,-999,IF(J393="",-999,0)))</f>
        <v>-999</v>
      </c>
      <c r="AO393" s="82" t="str">
        <f t="shared" si="68"/>
        <v>-999</v>
      </c>
      <c r="AP393" s="82" t="str">
        <f t="shared" si="69"/>
        <v>MISSING</v>
      </c>
    </row>
    <row r="394" spans="2:42" s="3" customFormat="1">
      <c r="B394" s="170"/>
      <c r="C394" s="35">
        <v>390</v>
      </c>
      <c r="D394" s="161"/>
      <c r="E394" s="161"/>
      <c r="F394" s="161"/>
      <c r="G394" s="161"/>
      <c r="H394" s="161"/>
      <c r="I394" s="161"/>
      <c r="J394" s="161"/>
      <c r="K394" s="161"/>
      <c r="L394" s="161"/>
      <c r="M394" s="161"/>
      <c r="N394" s="171"/>
      <c r="O394" s="171"/>
      <c r="P394" s="171"/>
      <c r="Q394" s="171"/>
      <c r="R394" s="171"/>
      <c r="S394" s="171"/>
      <c r="T394" s="159" t="str">
        <f t="shared" si="60"/>
        <v>MISSING</v>
      </c>
      <c r="U394" s="159" t="str">
        <f t="shared" si="61"/>
        <v>MISSING</v>
      </c>
      <c r="X394" s="56">
        <f t="shared" si="62"/>
        <v>-99</v>
      </c>
      <c r="Y394" s="56">
        <f t="shared" si="63"/>
        <v>-99</v>
      </c>
      <c r="Z394" s="56">
        <f t="shared" si="64"/>
        <v>-99</v>
      </c>
      <c r="AA394" s="56">
        <f t="shared" si="65"/>
        <v>-99</v>
      </c>
      <c r="AB394" s="56">
        <f t="shared" si="66"/>
        <v>-99</v>
      </c>
      <c r="AC394" s="56">
        <f t="shared" si="67"/>
        <v>-99</v>
      </c>
      <c r="AE394" s="82">
        <f>IF(D394=1, 'adjustment factor'!$D$4, IF(D394=-9,-999,IF(D394="",-999,0)))</f>
        <v>-999</v>
      </c>
      <c r="AF394" s="82">
        <f>IF(F394=1, 'adjustment factor'!$D$5, IF(F394=-9,-999,IF(F394="",-999,0)))</f>
        <v>-999</v>
      </c>
      <c r="AG394" s="82">
        <f>IF(E394=1, 'adjustment factor'!$D$6, IF(E394=-9,-999,IF(E394="",-999,0)))</f>
        <v>-999</v>
      </c>
      <c r="AH394" s="82">
        <f>IF(K394&gt;=45,'adjustment factor'!$D$7,IF(K394=-9,-1200,IF(K394="",-1200,0)))</f>
        <v>-1200</v>
      </c>
      <c r="AI394" s="82">
        <f>IF(L394=1, 'adjustment factor'!$D$8, IF(L394=-9,-999,IF(L394="",-999,0)))</f>
        <v>-999</v>
      </c>
      <c r="AJ394" s="82">
        <f>IF(AND(M394&gt;=1,M394&lt;=4),'adjustment factor'!$D$9,IF(M394=-9,-999,IF(M394=98,-999,IF(M394=99,-999,IF(M394="",-999,0)))))</f>
        <v>-999</v>
      </c>
      <c r="AK394" s="82">
        <f>IF(H394=1, 'adjustment factor'!$D$10, IF(H394=-9,-999,IF(H394="",-999,0)))</f>
        <v>-999</v>
      </c>
      <c r="AL394" s="82">
        <f>IF(G394=1, 'adjustment factor'!$D$11, IF(G394=-9,-999,IF(G394="",-999,0)))</f>
        <v>-999</v>
      </c>
      <c r="AM394" s="82">
        <f>IF(I394=1, 'adjustment factor'!$D$12, IF(I394=-9,-999,IF(I394="",-999,0)))</f>
        <v>-999</v>
      </c>
      <c r="AN394" s="82">
        <f>IF(J394=1, 'adjustment factor'!$D$13, IF(J394=-9,-999,IF(J394="",-999,0)))</f>
        <v>-999</v>
      </c>
      <c r="AO394" s="82" t="str">
        <f t="shared" si="68"/>
        <v>-999</v>
      </c>
      <c r="AP394" s="82" t="str">
        <f t="shared" si="69"/>
        <v>MISSING</v>
      </c>
    </row>
    <row r="395" spans="2:42" s="3" customFormat="1">
      <c r="B395" s="170"/>
      <c r="C395" s="35">
        <v>391</v>
      </c>
      <c r="D395" s="161"/>
      <c r="E395" s="161"/>
      <c r="F395" s="161"/>
      <c r="G395" s="161"/>
      <c r="H395" s="161"/>
      <c r="I395" s="161"/>
      <c r="J395" s="161"/>
      <c r="K395" s="161"/>
      <c r="L395" s="161"/>
      <c r="M395" s="161"/>
      <c r="N395" s="171"/>
      <c r="O395" s="171"/>
      <c r="P395" s="171"/>
      <c r="Q395" s="171"/>
      <c r="R395" s="171"/>
      <c r="S395" s="171"/>
      <c r="T395" s="159" t="str">
        <f t="shared" si="60"/>
        <v>MISSING</v>
      </c>
      <c r="U395" s="159" t="str">
        <f t="shared" si="61"/>
        <v>MISSING</v>
      </c>
      <c r="X395" s="56">
        <f t="shared" si="62"/>
        <v>-99</v>
      </c>
      <c r="Y395" s="56">
        <f t="shared" si="63"/>
        <v>-99</v>
      </c>
      <c r="Z395" s="56">
        <f t="shared" si="64"/>
        <v>-99</v>
      </c>
      <c r="AA395" s="56">
        <f t="shared" si="65"/>
        <v>-99</v>
      </c>
      <c r="AB395" s="56">
        <f t="shared" si="66"/>
        <v>-99</v>
      </c>
      <c r="AC395" s="56">
        <f t="shared" si="67"/>
        <v>-99</v>
      </c>
      <c r="AE395" s="82">
        <f>IF(D395=1, 'adjustment factor'!$D$4, IF(D395=-9,-999,IF(D395="",-999,0)))</f>
        <v>-999</v>
      </c>
      <c r="AF395" s="82">
        <f>IF(F395=1, 'adjustment factor'!$D$5, IF(F395=-9,-999,IF(F395="",-999,0)))</f>
        <v>-999</v>
      </c>
      <c r="AG395" s="82">
        <f>IF(E395=1, 'adjustment factor'!$D$6, IF(E395=-9,-999,IF(E395="",-999,0)))</f>
        <v>-999</v>
      </c>
      <c r="AH395" s="82">
        <f>IF(K395&gt;=45,'adjustment factor'!$D$7,IF(K395=-9,-1200,IF(K395="",-1200,0)))</f>
        <v>-1200</v>
      </c>
      <c r="AI395" s="82">
        <f>IF(L395=1, 'adjustment factor'!$D$8, IF(L395=-9,-999,IF(L395="",-999,0)))</f>
        <v>-999</v>
      </c>
      <c r="AJ395" s="82">
        <f>IF(AND(M395&gt;=1,M395&lt;=4),'adjustment factor'!$D$9,IF(M395=-9,-999,IF(M395=98,-999,IF(M395=99,-999,IF(M395="",-999,0)))))</f>
        <v>-999</v>
      </c>
      <c r="AK395" s="82">
        <f>IF(H395=1, 'adjustment factor'!$D$10, IF(H395=-9,-999,IF(H395="",-999,0)))</f>
        <v>-999</v>
      </c>
      <c r="AL395" s="82">
        <f>IF(G395=1, 'adjustment factor'!$D$11, IF(G395=-9,-999,IF(G395="",-999,0)))</f>
        <v>-999</v>
      </c>
      <c r="AM395" s="82">
        <f>IF(I395=1, 'adjustment factor'!$D$12, IF(I395=-9,-999,IF(I395="",-999,0)))</f>
        <v>-999</v>
      </c>
      <c r="AN395" s="82">
        <f>IF(J395=1, 'adjustment factor'!$D$13, IF(J395=-9,-999,IF(J395="",-999,0)))</f>
        <v>-999</v>
      </c>
      <c r="AO395" s="82" t="str">
        <f t="shared" si="68"/>
        <v>-999</v>
      </c>
      <c r="AP395" s="82" t="str">
        <f t="shared" si="69"/>
        <v>MISSING</v>
      </c>
    </row>
    <row r="396" spans="2:42" s="3" customFormat="1">
      <c r="B396" s="170"/>
      <c r="C396" s="35">
        <v>392</v>
      </c>
      <c r="D396" s="161"/>
      <c r="E396" s="161"/>
      <c r="F396" s="161"/>
      <c r="G396" s="161"/>
      <c r="H396" s="161"/>
      <c r="I396" s="161"/>
      <c r="J396" s="161"/>
      <c r="K396" s="161"/>
      <c r="L396" s="161"/>
      <c r="M396" s="161"/>
      <c r="N396" s="171"/>
      <c r="O396" s="171"/>
      <c r="P396" s="171"/>
      <c r="Q396" s="171"/>
      <c r="R396" s="171"/>
      <c r="S396" s="171"/>
      <c r="T396" s="159" t="str">
        <f t="shared" si="60"/>
        <v>MISSING</v>
      </c>
      <c r="U396" s="159" t="str">
        <f t="shared" si="61"/>
        <v>MISSING</v>
      </c>
      <c r="X396" s="56">
        <f t="shared" si="62"/>
        <v>-99</v>
      </c>
      <c r="Y396" s="56">
        <f t="shared" si="63"/>
        <v>-99</v>
      </c>
      <c r="Z396" s="56">
        <f t="shared" si="64"/>
        <v>-99</v>
      </c>
      <c r="AA396" s="56">
        <f t="shared" si="65"/>
        <v>-99</v>
      </c>
      <c r="AB396" s="56">
        <f t="shared" si="66"/>
        <v>-99</v>
      </c>
      <c r="AC396" s="56">
        <f t="shared" si="67"/>
        <v>-99</v>
      </c>
      <c r="AE396" s="82">
        <f>IF(D396=1, 'adjustment factor'!$D$4, IF(D396=-9,-999,IF(D396="",-999,0)))</f>
        <v>-999</v>
      </c>
      <c r="AF396" s="82">
        <f>IF(F396=1, 'adjustment factor'!$D$5, IF(F396=-9,-999,IF(F396="",-999,0)))</f>
        <v>-999</v>
      </c>
      <c r="AG396" s="82">
        <f>IF(E396=1, 'adjustment factor'!$D$6, IF(E396=-9,-999,IF(E396="",-999,0)))</f>
        <v>-999</v>
      </c>
      <c r="AH396" s="82">
        <f>IF(K396&gt;=45,'adjustment factor'!$D$7,IF(K396=-9,-1200,IF(K396="",-1200,0)))</f>
        <v>-1200</v>
      </c>
      <c r="AI396" s="82">
        <f>IF(L396=1, 'adjustment factor'!$D$8, IF(L396=-9,-999,IF(L396="",-999,0)))</f>
        <v>-999</v>
      </c>
      <c r="AJ396" s="82">
        <f>IF(AND(M396&gt;=1,M396&lt;=4),'adjustment factor'!$D$9,IF(M396=-9,-999,IF(M396=98,-999,IF(M396=99,-999,IF(M396="",-999,0)))))</f>
        <v>-999</v>
      </c>
      <c r="AK396" s="82">
        <f>IF(H396=1, 'adjustment factor'!$D$10, IF(H396=-9,-999,IF(H396="",-999,0)))</f>
        <v>-999</v>
      </c>
      <c r="AL396" s="82">
        <f>IF(G396=1, 'adjustment factor'!$D$11, IF(G396=-9,-999,IF(G396="",-999,0)))</f>
        <v>-999</v>
      </c>
      <c r="AM396" s="82">
        <f>IF(I396=1, 'adjustment factor'!$D$12, IF(I396=-9,-999,IF(I396="",-999,0)))</f>
        <v>-999</v>
      </c>
      <c r="AN396" s="82">
        <f>IF(J396=1, 'adjustment factor'!$D$13, IF(J396=-9,-999,IF(J396="",-999,0)))</f>
        <v>-999</v>
      </c>
      <c r="AO396" s="82" t="str">
        <f t="shared" si="68"/>
        <v>-999</v>
      </c>
      <c r="AP396" s="82" t="str">
        <f t="shared" si="69"/>
        <v>MISSING</v>
      </c>
    </row>
    <row r="397" spans="2:42" s="3" customFormat="1">
      <c r="B397" s="170"/>
      <c r="C397" s="35">
        <v>393</v>
      </c>
      <c r="D397" s="161"/>
      <c r="E397" s="161"/>
      <c r="F397" s="161"/>
      <c r="G397" s="161"/>
      <c r="H397" s="161"/>
      <c r="I397" s="161"/>
      <c r="J397" s="161"/>
      <c r="K397" s="161"/>
      <c r="L397" s="161"/>
      <c r="M397" s="161"/>
      <c r="N397" s="171"/>
      <c r="O397" s="171"/>
      <c r="P397" s="171"/>
      <c r="Q397" s="171"/>
      <c r="R397" s="171"/>
      <c r="S397" s="171"/>
      <c r="T397" s="159" t="str">
        <f t="shared" si="60"/>
        <v>MISSING</v>
      </c>
      <c r="U397" s="159" t="str">
        <f t="shared" si="61"/>
        <v>MISSING</v>
      </c>
      <c r="X397" s="56">
        <f t="shared" si="62"/>
        <v>-99</v>
      </c>
      <c r="Y397" s="56">
        <f t="shared" si="63"/>
        <v>-99</v>
      </c>
      <c r="Z397" s="56">
        <f t="shared" si="64"/>
        <v>-99</v>
      </c>
      <c r="AA397" s="56">
        <f t="shared" si="65"/>
        <v>-99</v>
      </c>
      <c r="AB397" s="56">
        <f t="shared" si="66"/>
        <v>-99</v>
      </c>
      <c r="AC397" s="56">
        <f t="shared" si="67"/>
        <v>-99</v>
      </c>
      <c r="AE397" s="82">
        <f>IF(D397=1, 'adjustment factor'!$D$4, IF(D397=-9,-999,IF(D397="",-999,0)))</f>
        <v>-999</v>
      </c>
      <c r="AF397" s="82">
        <f>IF(F397=1, 'adjustment factor'!$D$5, IF(F397=-9,-999,IF(F397="",-999,0)))</f>
        <v>-999</v>
      </c>
      <c r="AG397" s="82">
        <f>IF(E397=1, 'adjustment factor'!$D$6, IF(E397=-9,-999,IF(E397="",-999,0)))</f>
        <v>-999</v>
      </c>
      <c r="AH397" s="82">
        <f>IF(K397&gt;=45,'adjustment factor'!$D$7,IF(K397=-9,-1200,IF(K397="",-1200,0)))</f>
        <v>-1200</v>
      </c>
      <c r="AI397" s="82">
        <f>IF(L397=1, 'adjustment factor'!$D$8, IF(L397=-9,-999,IF(L397="",-999,0)))</f>
        <v>-999</v>
      </c>
      <c r="AJ397" s="82">
        <f>IF(AND(M397&gt;=1,M397&lt;=4),'adjustment factor'!$D$9,IF(M397=-9,-999,IF(M397=98,-999,IF(M397=99,-999,IF(M397="",-999,0)))))</f>
        <v>-999</v>
      </c>
      <c r="AK397" s="82">
        <f>IF(H397=1, 'adjustment factor'!$D$10, IF(H397=-9,-999,IF(H397="",-999,0)))</f>
        <v>-999</v>
      </c>
      <c r="AL397" s="82">
        <f>IF(G397=1, 'adjustment factor'!$D$11, IF(G397=-9,-999,IF(G397="",-999,0)))</f>
        <v>-999</v>
      </c>
      <c r="AM397" s="82">
        <f>IF(I397=1, 'adjustment factor'!$D$12, IF(I397=-9,-999,IF(I397="",-999,0)))</f>
        <v>-999</v>
      </c>
      <c r="AN397" s="82">
        <f>IF(J397=1, 'adjustment factor'!$D$13, IF(J397=-9,-999,IF(J397="",-999,0)))</f>
        <v>-999</v>
      </c>
      <c r="AO397" s="82" t="str">
        <f t="shared" si="68"/>
        <v>-999</v>
      </c>
      <c r="AP397" s="82" t="str">
        <f t="shared" si="69"/>
        <v>MISSING</v>
      </c>
    </row>
    <row r="398" spans="2:42" s="3" customFormat="1">
      <c r="B398" s="170"/>
      <c r="C398" s="35">
        <v>394</v>
      </c>
      <c r="D398" s="161"/>
      <c r="E398" s="161"/>
      <c r="F398" s="161"/>
      <c r="G398" s="161"/>
      <c r="H398" s="161"/>
      <c r="I398" s="161"/>
      <c r="J398" s="161"/>
      <c r="K398" s="161"/>
      <c r="L398" s="161"/>
      <c r="M398" s="161"/>
      <c r="N398" s="171"/>
      <c r="O398" s="171"/>
      <c r="P398" s="171"/>
      <c r="Q398" s="171"/>
      <c r="R398" s="171"/>
      <c r="S398" s="171"/>
      <c r="T398" s="159" t="str">
        <f t="shared" si="60"/>
        <v>MISSING</v>
      </c>
      <c r="U398" s="159" t="str">
        <f t="shared" si="61"/>
        <v>MISSING</v>
      </c>
      <c r="X398" s="56">
        <f t="shared" si="62"/>
        <v>-99</v>
      </c>
      <c r="Y398" s="56">
        <f t="shared" si="63"/>
        <v>-99</v>
      </c>
      <c r="Z398" s="56">
        <f t="shared" si="64"/>
        <v>-99</v>
      </c>
      <c r="AA398" s="56">
        <f t="shared" si="65"/>
        <v>-99</v>
      </c>
      <c r="AB398" s="56">
        <f t="shared" si="66"/>
        <v>-99</v>
      </c>
      <c r="AC398" s="56">
        <f t="shared" si="67"/>
        <v>-99</v>
      </c>
      <c r="AE398" s="82">
        <f>IF(D398=1, 'adjustment factor'!$D$4, IF(D398=-9,-999,IF(D398="",-999,0)))</f>
        <v>-999</v>
      </c>
      <c r="AF398" s="82">
        <f>IF(F398=1, 'adjustment factor'!$D$5, IF(F398=-9,-999,IF(F398="",-999,0)))</f>
        <v>-999</v>
      </c>
      <c r="AG398" s="82">
        <f>IF(E398=1, 'adjustment factor'!$D$6, IF(E398=-9,-999,IF(E398="",-999,0)))</f>
        <v>-999</v>
      </c>
      <c r="AH398" s="82">
        <f>IF(K398&gt;=45,'adjustment factor'!$D$7,IF(K398=-9,-1200,IF(K398="",-1200,0)))</f>
        <v>-1200</v>
      </c>
      <c r="AI398" s="82">
        <f>IF(L398=1, 'adjustment factor'!$D$8, IF(L398=-9,-999,IF(L398="",-999,0)))</f>
        <v>-999</v>
      </c>
      <c r="AJ398" s="82">
        <f>IF(AND(M398&gt;=1,M398&lt;=4),'adjustment factor'!$D$9,IF(M398=-9,-999,IF(M398=98,-999,IF(M398=99,-999,IF(M398="",-999,0)))))</f>
        <v>-999</v>
      </c>
      <c r="AK398" s="82">
        <f>IF(H398=1, 'adjustment factor'!$D$10, IF(H398=-9,-999,IF(H398="",-999,0)))</f>
        <v>-999</v>
      </c>
      <c r="AL398" s="82">
        <f>IF(G398=1, 'adjustment factor'!$D$11, IF(G398=-9,-999,IF(G398="",-999,0)))</f>
        <v>-999</v>
      </c>
      <c r="AM398" s="82">
        <f>IF(I398=1, 'adjustment factor'!$D$12, IF(I398=-9,-999,IF(I398="",-999,0)))</f>
        <v>-999</v>
      </c>
      <c r="AN398" s="82">
        <f>IF(J398=1, 'adjustment factor'!$D$13, IF(J398=-9,-999,IF(J398="",-999,0)))</f>
        <v>-999</v>
      </c>
      <c r="AO398" s="82" t="str">
        <f t="shared" si="68"/>
        <v>-999</v>
      </c>
      <c r="AP398" s="82" t="str">
        <f t="shared" si="69"/>
        <v>MISSING</v>
      </c>
    </row>
    <row r="399" spans="2:42" s="3" customFormat="1">
      <c r="B399" s="170"/>
      <c r="C399" s="35">
        <v>395</v>
      </c>
      <c r="D399" s="161"/>
      <c r="E399" s="161"/>
      <c r="F399" s="161"/>
      <c r="G399" s="161"/>
      <c r="H399" s="161"/>
      <c r="I399" s="161"/>
      <c r="J399" s="161"/>
      <c r="K399" s="161"/>
      <c r="L399" s="161"/>
      <c r="M399" s="161"/>
      <c r="N399" s="171"/>
      <c r="O399" s="171"/>
      <c r="P399" s="171"/>
      <c r="Q399" s="171"/>
      <c r="R399" s="171"/>
      <c r="S399" s="171"/>
      <c r="T399" s="159" t="str">
        <f t="shared" si="60"/>
        <v>MISSING</v>
      </c>
      <c r="U399" s="159" t="str">
        <f t="shared" si="61"/>
        <v>MISSING</v>
      </c>
      <c r="X399" s="56">
        <f t="shared" si="62"/>
        <v>-99</v>
      </c>
      <c r="Y399" s="56">
        <f t="shared" si="63"/>
        <v>-99</v>
      </c>
      <c r="Z399" s="56">
        <f t="shared" si="64"/>
        <v>-99</v>
      </c>
      <c r="AA399" s="56">
        <f t="shared" si="65"/>
        <v>-99</v>
      </c>
      <c r="AB399" s="56">
        <f t="shared" si="66"/>
        <v>-99</v>
      </c>
      <c r="AC399" s="56">
        <f t="shared" si="67"/>
        <v>-99</v>
      </c>
      <c r="AE399" s="82">
        <f>IF(D399=1, 'adjustment factor'!$D$4, IF(D399=-9,-999,IF(D399="",-999,0)))</f>
        <v>-999</v>
      </c>
      <c r="AF399" s="82">
        <f>IF(F399=1, 'adjustment factor'!$D$5, IF(F399=-9,-999,IF(F399="",-999,0)))</f>
        <v>-999</v>
      </c>
      <c r="AG399" s="82">
        <f>IF(E399=1, 'adjustment factor'!$D$6, IF(E399=-9,-999,IF(E399="",-999,0)))</f>
        <v>-999</v>
      </c>
      <c r="AH399" s="82">
        <f>IF(K399&gt;=45,'adjustment factor'!$D$7,IF(K399=-9,-1200,IF(K399="",-1200,0)))</f>
        <v>-1200</v>
      </c>
      <c r="AI399" s="82">
        <f>IF(L399=1, 'adjustment factor'!$D$8, IF(L399=-9,-999,IF(L399="",-999,0)))</f>
        <v>-999</v>
      </c>
      <c r="AJ399" s="82">
        <f>IF(AND(M399&gt;=1,M399&lt;=4),'adjustment factor'!$D$9,IF(M399=-9,-999,IF(M399=98,-999,IF(M399=99,-999,IF(M399="",-999,0)))))</f>
        <v>-999</v>
      </c>
      <c r="AK399" s="82">
        <f>IF(H399=1, 'adjustment factor'!$D$10, IF(H399=-9,-999,IF(H399="",-999,0)))</f>
        <v>-999</v>
      </c>
      <c r="AL399" s="82">
        <f>IF(G399=1, 'adjustment factor'!$D$11, IF(G399=-9,-999,IF(G399="",-999,0)))</f>
        <v>-999</v>
      </c>
      <c r="AM399" s="82">
        <f>IF(I399=1, 'adjustment factor'!$D$12, IF(I399=-9,-999,IF(I399="",-999,0)))</f>
        <v>-999</v>
      </c>
      <c r="AN399" s="82">
        <f>IF(J399=1, 'adjustment factor'!$D$13, IF(J399=-9,-999,IF(J399="",-999,0)))</f>
        <v>-999</v>
      </c>
      <c r="AO399" s="82" t="str">
        <f t="shared" si="68"/>
        <v>-999</v>
      </c>
      <c r="AP399" s="82" t="str">
        <f t="shared" si="69"/>
        <v>MISSING</v>
      </c>
    </row>
    <row r="400" spans="2:42" s="3" customFormat="1">
      <c r="B400" s="170"/>
      <c r="C400" s="35">
        <v>396</v>
      </c>
      <c r="D400" s="161"/>
      <c r="E400" s="161"/>
      <c r="F400" s="161"/>
      <c r="G400" s="161"/>
      <c r="H400" s="161"/>
      <c r="I400" s="161"/>
      <c r="J400" s="161"/>
      <c r="K400" s="161"/>
      <c r="L400" s="161"/>
      <c r="M400" s="161"/>
      <c r="N400" s="171"/>
      <c r="O400" s="171"/>
      <c r="P400" s="171"/>
      <c r="Q400" s="171"/>
      <c r="R400" s="171"/>
      <c r="S400" s="171"/>
      <c r="T400" s="159" t="str">
        <f t="shared" si="60"/>
        <v>MISSING</v>
      </c>
      <c r="U400" s="159" t="str">
        <f t="shared" si="61"/>
        <v>MISSING</v>
      </c>
      <c r="X400" s="56">
        <f t="shared" si="62"/>
        <v>-99</v>
      </c>
      <c r="Y400" s="56">
        <f t="shared" si="63"/>
        <v>-99</v>
      </c>
      <c r="Z400" s="56">
        <f t="shared" si="64"/>
        <v>-99</v>
      </c>
      <c r="AA400" s="56">
        <f t="shared" si="65"/>
        <v>-99</v>
      </c>
      <c r="AB400" s="56">
        <f t="shared" si="66"/>
        <v>-99</v>
      </c>
      <c r="AC400" s="56">
        <f t="shared" si="67"/>
        <v>-99</v>
      </c>
      <c r="AE400" s="82">
        <f>IF(D400=1, 'adjustment factor'!$D$4, IF(D400=-9,-999,IF(D400="",-999,0)))</f>
        <v>-999</v>
      </c>
      <c r="AF400" s="82">
        <f>IF(F400=1, 'adjustment factor'!$D$5, IF(F400=-9,-999,IF(F400="",-999,0)))</f>
        <v>-999</v>
      </c>
      <c r="AG400" s="82">
        <f>IF(E400=1, 'adjustment factor'!$D$6, IF(E400=-9,-999,IF(E400="",-999,0)))</f>
        <v>-999</v>
      </c>
      <c r="AH400" s="82">
        <f>IF(K400&gt;=45,'adjustment factor'!$D$7,IF(K400=-9,-1200,IF(K400="",-1200,0)))</f>
        <v>-1200</v>
      </c>
      <c r="AI400" s="82">
        <f>IF(L400=1, 'adjustment factor'!$D$8, IF(L400=-9,-999,IF(L400="",-999,0)))</f>
        <v>-999</v>
      </c>
      <c r="AJ400" s="82">
        <f>IF(AND(M400&gt;=1,M400&lt;=4),'adjustment factor'!$D$9,IF(M400=-9,-999,IF(M400=98,-999,IF(M400=99,-999,IF(M400="",-999,0)))))</f>
        <v>-999</v>
      </c>
      <c r="AK400" s="82">
        <f>IF(H400=1, 'adjustment factor'!$D$10, IF(H400=-9,-999,IF(H400="",-999,0)))</f>
        <v>-999</v>
      </c>
      <c r="AL400" s="82">
        <f>IF(G400=1, 'adjustment factor'!$D$11, IF(G400=-9,-999,IF(G400="",-999,0)))</f>
        <v>-999</v>
      </c>
      <c r="AM400" s="82">
        <f>IF(I400=1, 'adjustment factor'!$D$12, IF(I400=-9,-999,IF(I400="",-999,0)))</f>
        <v>-999</v>
      </c>
      <c r="AN400" s="82">
        <f>IF(J400=1, 'adjustment factor'!$D$13, IF(J400=-9,-999,IF(J400="",-999,0)))</f>
        <v>-999</v>
      </c>
      <c r="AO400" s="82" t="str">
        <f t="shared" si="68"/>
        <v>-999</v>
      </c>
      <c r="AP400" s="82" t="str">
        <f t="shared" si="69"/>
        <v>MISSING</v>
      </c>
    </row>
    <row r="401" spans="2:42" s="3" customFormat="1">
      <c r="B401" s="170"/>
      <c r="C401" s="35">
        <v>397</v>
      </c>
      <c r="D401" s="161"/>
      <c r="E401" s="161"/>
      <c r="F401" s="161"/>
      <c r="G401" s="161"/>
      <c r="H401" s="161"/>
      <c r="I401" s="161"/>
      <c r="J401" s="161"/>
      <c r="K401" s="161"/>
      <c r="L401" s="161"/>
      <c r="M401" s="161"/>
      <c r="N401" s="171"/>
      <c r="O401" s="171"/>
      <c r="P401" s="171"/>
      <c r="Q401" s="171"/>
      <c r="R401" s="171"/>
      <c r="S401" s="171"/>
      <c r="T401" s="159" t="str">
        <f t="shared" si="60"/>
        <v>MISSING</v>
      </c>
      <c r="U401" s="159" t="str">
        <f t="shared" si="61"/>
        <v>MISSING</v>
      </c>
      <c r="X401" s="56">
        <f t="shared" si="62"/>
        <v>-99</v>
      </c>
      <c r="Y401" s="56">
        <f t="shared" si="63"/>
        <v>-99</v>
      </c>
      <c r="Z401" s="56">
        <f t="shared" si="64"/>
        <v>-99</v>
      </c>
      <c r="AA401" s="56">
        <f t="shared" si="65"/>
        <v>-99</v>
      </c>
      <c r="AB401" s="56">
        <f t="shared" si="66"/>
        <v>-99</v>
      </c>
      <c r="AC401" s="56">
        <f t="shared" si="67"/>
        <v>-99</v>
      </c>
      <c r="AE401" s="82">
        <f>IF(D401=1, 'adjustment factor'!$D$4, IF(D401=-9,-999,IF(D401="",-999,0)))</f>
        <v>-999</v>
      </c>
      <c r="AF401" s="82">
        <f>IF(F401=1, 'adjustment factor'!$D$5, IF(F401=-9,-999,IF(F401="",-999,0)))</f>
        <v>-999</v>
      </c>
      <c r="AG401" s="82">
        <f>IF(E401=1, 'adjustment factor'!$D$6, IF(E401=-9,-999,IF(E401="",-999,0)))</f>
        <v>-999</v>
      </c>
      <c r="AH401" s="82">
        <f>IF(K401&gt;=45,'adjustment factor'!$D$7,IF(K401=-9,-1200,IF(K401="",-1200,0)))</f>
        <v>-1200</v>
      </c>
      <c r="AI401" s="82">
        <f>IF(L401=1, 'adjustment factor'!$D$8, IF(L401=-9,-999,IF(L401="",-999,0)))</f>
        <v>-999</v>
      </c>
      <c r="AJ401" s="82">
        <f>IF(AND(M401&gt;=1,M401&lt;=4),'adjustment factor'!$D$9,IF(M401=-9,-999,IF(M401=98,-999,IF(M401=99,-999,IF(M401="",-999,0)))))</f>
        <v>-999</v>
      </c>
      <c r="AK401" s="82">
        <f>IF(H401=1, 'adjustment factor'!$D$10, IF(H401=-9,-999,IF(H401="",-999,0)))</f>
        <v>-999</v>
      </c>
      <c r="AL401" s="82">
        <f>IF(G401=1, 'adjustment factor'!$D$11, IF(G401=-9,-999,IF(G401="",-999,0)))</f>
        <v>-999</v>
      </c>
      <c r="AM401" s="82">
        <f>IF(I401=1, 'adjustment factor'!$D$12, IF(I401=-9,-999,IF(I401="",-999,0)))</f>
        <v>-999</v>
      </c>
      <c r="AN401" s="82">
        <f>IF(J401=1, 'adjustment factor'!$D$13, IF(J401=-9,-999,IF(J401="",-999,0)))</f>
        <v>-999</v>
      </c>
      <c r="AO401" s="82" t="str">
        <f t="shared" si="68"/>
        <v>-999</v>
      </c>
      <c r="AP401" s="82" t="str">
        <f t="shared" si="69"/>
        <v>MISSING</v>
      </c>
    </row>
    <row r="402" spans="2:42" s="3" customFormat="1">
      <c r="B402" s="170"/>
      <c r="C402" s="35">
        <v>398</v>
      </c>
      <c r="D402" s="161"/>
      <c r="E402" s="161"/>
      <c r="F402" s="161"/>
      <c r="G402" s="161"/>
      <c r="H402" s="161"/>
      <c r="I402" s="161"/>
      <c r="J402" s="161"/>
      <c r="K402" s="161"/>
      <c r="L402" s="161"/>
      <c r="M402" s="161"/>
      <c r="N402" s="171"/>
      <c r="O402" s="171"/>
      <c r="P402" s="171"/>
      <c r="Q402" s="171"/>
      <c r="R402" s="171"/>
      <c r="S402" s="171"/>
      <c r="T402" s="159" t="str">
        <f t="shared" si="60"/>
        <v>MISSING</v>
      </c>
      <c r="U402" s="159" t="str">
        <f t="shared" si="61"/>
        <v>MISSING</v>
      </c>
      <c r="X402" s="56">
        <f t="shared" si="62"/>
        <v>-99</v>
      </c>
      <c r="Y402" s="56">
        <f t="shared" si="63"/>
        <v>-99</v>
      </c>
      <c r="Z402" s="56">
        <f t="shared" si="64"/>
        <v>-99</v>
      </c>
      <c r="AA402" s="56">
        <f t="shared" si="65"/>
        <v>-99</v>
      </c>
      <c r="AB402" s="56">
        <f t="shared" si="66"/>
        <v>-99</v>
      </c>
      <c r="AC402" s="56">
        <f t="shared" si="67"/>
        <v>-99</v>
      </c>
      <c r="AE402" s="82">
        <f>IF(D402=1, 'adjustment factor'!$D$4, IF(D402=-9,-999,IF(D402="",-999,0)))</f>
        <v>-999</v>
      </c>
      <c r="AF402" s="82">
        <f>IF(F402=1, 'adjustment factor'!$D$5, IF(F402=-9,-999,IF(F402="",-999,0)))</f>
        <v>-999</v>
      </c>
      <c r="AG402" s="82">
        <f>IF(E402=1, 'adjustment factor'!$D$6, IF(E402=-9,-999,IF(E402="",-999,0)))</f>
        <v>-999</v>
      </c>
      <c r="AH402" s="82">
        <f>IF(K402&gt;=45,'adjustment factor'!$D$7,IF(K402=-9,-1200,IF(K402="",-1200,0)))</f>
        <v>-1200</v>
      </c>
      <c r="AI402" s="82">
        <f>IF(L402=1, 'adjustment factor'!$D$8, IF(L402=-9,-999,IF(L402="",-999,0)))</f>
        <v>-999</v>
      </c>
      <c r="AJ402" s="82">
        <f>IF(AND(M402&gt;=1,M402&lt;=4),'adjustment factor'!$D$9,IF(M402=-9,-999,IF(M402=98,-999,IF(M402=99,-999,IF(M402="",-999,0)))))</f>
        <v>-999</v>
      </c>
      <c r="AK402" s="82">
        <f>IF(H402=1, 'adjustment factor'!$D$10, IF(H402=-9,-999,IF(H402="",-999,0)))</f>
        <v>-999</v>
      </c>
      <c r="AL402" s="82">
        <f>IF(G402=1, 'adjustment factor'!$D$11, IF(G402=-9,-999,IF(G402="",-999,0)))</f>
        <v>-999</v>
      </c>
      <c r="AM402" s="82">
        <f>IF(I402=1, 'adjustment factor'!$D$12, IF(I402=-9,-999,IF(I402="",-999,0)))</f>
        <v>-999</v>
      </c>
      <c r="AN402" s="82">
        <f>IF(J402=1, 'adjustment factor'!$D$13, IF(J402=-9,-999,IF(J402="",-999,0)))</f>
        <v>-999</v>
      </c>
      <c r="AO402" s="82" t="str">
        <f t="shared" si="68"/>
        <v>-999</v>
      </c>
      <c r="AP402" s="82" t="str">
        <f t="shared" si="69"/>
        <v>MISSING</v>
      </c>
    </row>
    <row r="403" spans="2:42" s="3" customFormat="1">
      <c r="B403" s="170"/>
      <c r="C403" s="35">
        <v>399</v>
      </c>
      <c r="D403" s="161"/>
      <c r="E403" s="161"/>
      <c r="F403" s="161"/>
      <c r="G403" s="161"/>
      <c r="H403" s="161"/>
      <c r="I403" s="161"/>
      <c r="J403" s="161"/>
      <c r="K403" s="161"/>
      <c r="L403" s="161"/>
      <c r="M403" s="161"/>
      <c r="N403" s="171"/>
      <c r="O403" s="171"/>
      <c r="P403" s="171"/>
      <c r="Q403" s="171"/>
      <c r="R403" s="171"/>
      <c r="S403" s="171"/>
      <c r="T403" s="159" t="str">
        <f t="shared" si="60"/>
        <v>MISSING</v>
      </c>
      <c r="U403" s="159" t="str">
        <f t="shared" si="61"/>
        <v>MISSING</v>
      </c>
      <c r="X403" s="56">
        <f t="shared" si="62"/>
        <v>-99</v>
      </c>
      <c r="Y403" s="56">
        <f t="shared" si="63"/>
        <v>-99</v>
      </c>
      <c r="Z403" s="56">
        <f t="shared" si="64"/>
        <v>-99</v>
      </c>
      <c r="AA403" s="56">
        <f t="shared" si="65"/>
        <v>-99</v>
      </c>
      <c r="AB403" s="56">
        <f t="shared" si="66"/>
        <v>-99</v>
      </c>
      <c r="AC403" s="56">
        <f t="shared" si="67"/>
        <v>-99</v>
      </c>
      <c r="AE403" s="82">
        <f>IF(D403=1, 'adjustment factor'!$D$4, IF(D403=-9,-999,IF(D403="",-999,0)))</f>
        <v>-999</v>
      </c>
      <c r="AF403" s="82">
        <f>IF(F403=1, 'adjustment factor'!$D$5, IF(F403=-9,-999,IF(F403="",-999,0)))</f>
        <v>-999</v>
      </c>
      <c r="AG403" s="82">
        <f>IF(E403=1, 'adjustment factor'!$D$6, IF(E403=-9,-999,IF(E403="",-999,0)))</f>
        <v>-999</v>
      </c>
      <c r="AH403" s="82">
        <f>IF(K403&gt;=45,'adjustment factor'!$D$7,IF(K403=-9,-1200,IF(K403="",-1200,0)))</f>
        <v>-1200</v>
      </c>
      <c r="AI403" s="82">
        <f>IF(L403=1, 'adjustment factor'!$D$8, IF(L403=-9,-999,IF(L403="",-999,0)))</f>
        <v>-999</v>
      </c>
      <c r="AJ403" s="82">
        <f>IF(AND(M403&gt;=1,M403&lt;=4),'adjustment factor'!$D$9,IF(M403=-9,-999,IF(M403=98,-999,IF(M403=99,-999,IF(M403="",-999,0)))))</f>
        <v>-999</v>
      </c>
      <c r="AK403" s="82">
        <f>IF(H403=1, 'adjustment factor'!$D$10, IF(H403=-9,-999,IF(H403="",-999,0)))</f>
        <v>-999</v>
      </c>
      <c r="AL403" s="82">
        <f>IF(G403=1, 'adjustment factor'!$D$11, IF(G403=-9,-999,IF(G403="",-999,0)))</f>
        <v>-999</v>
      </c>
      <c r="AM403" s="82">
        <f>IF(I403=1, 'adjustment factor'!$D$12, IF(I403=-9,-999,IF(I403="",-999,0)))</f>
        <v>-999</v>
      </c>
      <c r="AN403" s="82">
        <f>IF(J403=1, 'adjustment factor'!$D$13, IF(J403=-9,-999,IF(J403="",-999,0)))</f>
        <v>-999</v>
      </c>
      <c r="AO403" s="82" t="str">
        <f t="shared" si="68"/>
        <v>-999</v>
      </c>
      <c r="AP403" s="82" t="str">
        <f t="shared" si="69"/>
        <v>MISSING</v>
      </c>
    </row>
    <row r="404" spans="2:42" s="3" customFormat="1">
      <c r="B404" s="170"/>
      <c r="C404" s="35">
        <v>400</v>
      </c>
      <c r="D404" s="161"/>
      <c r="E404" s="161"/>
      <c r="F404" s="161"/>
      <c r="G404" s="161"/>
      <c r="H404" s="161"/>
      <c r="I404" s="161"/>
      <c r="J404" s="161"/>
      <c r="K404" s="161"/>
      <c r="L404" s="161"/>
      <c r="M404" s="161"/>
      <c r="N404" s="171"/>
      <c r="O404" s="171"/>
      <c r="P404" s="171"/>
      <c r="Q404" s="171"/>
      <c r="R404" s="171"/>
      <c r="S404" s="171"/>
      <c r="T404" s="159" t="str">
        <f t="shared" si="60"/>
        <v>MISSING</v>
      </c>
      <c r="U404" s="159" t="str">
        <f t="shared" si="61"/>
        <v>MISSING</v>
      </c>
      <c r="X404" s="56">
        <f t="shared" si="62"/>
        <v>-99</v>
      </c>
      <c r="Y404" s="56">
        <f t="shared" si="63"/>
        <v>-99</v>
      </c>
      <c r="Z404" s="56">
        <f t="shared" si="64"/>
        <v>-99</v>
      </c>
      <c r="AA404" s="56">
        <f t="shared" si="65"/>
        <v>-99</v>
      </c>
      <c r="AB404" s="56">
        <f t="shared" si="66"/>
        <v>-99</v>
      </c>
      <c r="AC404" s="56">
        <f t="shared" si="67"/>
        <v>-99</v>
      </c>
      <c r="AE404" s="82">
        <f>IF(D404=1, 'adjustment factor'!$D$4, IF(D404=-9,-999,IF(D404="",-999,0)))</f>
        <v>-999</v>
      </c>
      <c r="AF404" s="82">
        <f>IF(F404=1, 'adjustment factor'!$D$5, IF(F404=-9,-999,IF(F404="",-999,0)))</f>
        <v>-999</v>
      </c>
      <c r="AG404" s="82">
        <f>IF(E404=1, 'adjustment factor'!$D$6, IF(E404=-9,-999,IF(E404="",-999,0)))</f>
        <v>-999</v>
      </c>
      <c r="AH404" s="82">
        <f>IF(K404&gt;=45,'adjustment factor'!$D$7,IF(K404=-9,-1200,IF(K404="",-1200,0)))</f>
        <v>-1200</v>
      </c>
      <c r="AI404" s="82">
        <f>IF(L404=1, 'adjustment factor'!$D$8, IF(L404=-9,-999,IF(L404="",-999,0)))</f>
        <v>-999</v>
      </c>
      <c r="AJ404" s="82">
        <f>IF(AND(M404&gt;=1,M404&lt;=4),'adjustment factor'!$D$9,IF(M404=-9,-999,IF(M404=98,-999,IF(M404=99,-999,IF(M404="",-999,0)))))</f>
        <v>-999</v>
      </c>
      <c r="AK404" s="82">
        <f>IF(H404=1, 'adjustment factor'!$D$10, IF(H404=-9,-999,IF(H404="",-999,0)))</f>
        <v>-999</v>
      </c>
      <c r="AL404" s="82">
        <f>IF(G404=1, 'adjustment factor'!$D$11, IF(G404=-9,-999,IF(G404="",-999,0)))</f>
        <v>-999</v>
      </c>
      <c r="AM404" s="82">
        <f>IF(I404=1, 'adjustment factor'!$D$12, IF(I404=-9,-999,IF(I404="",-999,0)))</f>
        <v>-999</v>
      </c>
      <c r="AN404" s="82">
        <f>IF(J404=1, 'adjustment factor'!$D$13, IF(J404=-9,-999,IF(J404="",-999,0)))</f>
        <v>-999</v>
      </c>
      <c r="AO404" s="82" t="str">
        <f t="shared" si="68"/>
        <v>-999</v>
      </c>
      <c r="AP404" s="82" t="str">
        <f t="shared" si="69"/>
        <v>MISSING</v>
      </c>
    </row>
    <row r="405" spans="2:42" s="3" customFormat="1">
      <c r="B405" s="170"/>
      <c r="C405" s="35">
        <v>401</v>
      </c>
      <c r="D405" s="161"/>
      <c r="E405" s="161"/>
      <c r="F405" s="161"/>
      <c r="G405" s="161"/>
      <c r="H405" s="161"/>
      <c r="I405" s="161"/>
      <c r="J405" s="161"/>
      <c r="K405" s="161"/>
      <c r="L405" s="161"/>
      <c r="M405" s="161"/>
      <c r="N405" s="171"/>
      <c r="O405" s="171"/>
      <c r="P405" s="171"/>
      <c r="Q405" s="171"/>
      <c r="R405" s="171"/>
      <c r="S405" s="171"/>
      <c r="T405" s="159" t="str">
        <f t="shared" si="60"/>
        <v>MISSING</v>
      </c>
      <c r="U405" s="159" t="str">
        <f t="shared" si="61"/>
        <v>MISSING</v>
      </c>
      <c r="X405" s="56">
        <f t="shared" si="62"/>
        <v>-99</v>
      </c>
      <c r="Y405" s="56">
        <f t="shared" si="63"/>
        <v>-99</v>
      </c>
      <c r="Z405" s="56">
        <f t="shared" si="64"/>
        <v>-99</v>
      </c>
      <c r="AA405" s="56">
        <f t="shared" si="65"/>
        <v>-99</v>
      </c>
      <c r="AB405" s="56">
        <f t="shared" si="66"/>
        <v>-99</v>
      </c>
      <c r="AC405" s="56">
        <f t="shared" si="67"/>
        <v>-99</v>
      </c>
      <c r="AE405" s="82">
        <f>IF(D405=1, 'adjustment factor'!$D$4, IF(D405=-9,-999,IF(D405="",-999,0)))</f>
        <v>-999</v>
      </c>
      <c r="AF405" s="82">
        <f>IF(F405=1, 'adjustment factor'!$D$5, IF(F405=-9,-999,IF(F405="",-999,0)))</f>
        <v>-999</v>
      </c>
      <c r="AG405" s="82">
        <f>IF(E405=1, 'adjustment factor'!$D$6, IF(E405=-9,-999,IF(E405="",-999,0)))</f>
        <v>-999</v>
      </c>
      <c r="AH405" s="82">
        <f>IF(K405&gt;=45,'adjustment factor'!$D$7,IF(K405=-9,-1200,IF(K405="",-1200,0)))</f>
        <v>-1200</v>
      </c>
      <c r="AI405" s="82">
        <f>IF(L405=1, 'adjustment factor'!$D$8, IF(L405=-9,-999,IF(L405="",-999,0)))</f>
        <v>-999</v>
      </c>
      <c r="AJ405" s="82">
        <f>IF(AND(M405&gt;=1,M405&lt;=4),'adjustment factor'!$D$9,IF(M405=-9,-999,IF(M405=98,-999,IF(M405=99,-999,IF(M405="",-999,0)))))</f>
        <v>-999</v>
      </c>
      <c r="AK405" s="82">
        <f>IF(H405=1, 'adjustment factor'!$D$10, IF(H405=-9,-999,IF(H405="",-999,0)))</f>
        <v>-999</v>
      </c>
      <c r="AL405" s="82">
        <f>IF(G405=1, 'adjustment factor'!$D$11, IF(G405=-9,-999,IF(G405="",-999,0)))</f>
        <v>-999</v>
      </c>
      <c r="AM405" s="82">
        <f>IF(I405=1, 'adjustment factor'!$D$12, IF(I405=-9,-999,IF(I405="",-999,0)))</f>
        <v>-999</v>
      </c>
      <c r="AN405" s="82">
        <f>IF(J405=1, 'adjustment factor'!$D$13, IF(J405=-9,-999,IF(J405="",-999,0)))</f>
        <v>-999</v>
      </c>
      <c r="AO405" s="82" t="str">
        <f t="shared" si="68"/>
        <v>-999</v>
      </c>
      <c r="AP405" s="82" t="str">
        <f t="shared" si="69"/>
        <v>MISSING</v>
      </c>
    </row>
    <row r="406" spans="2:42" s="3" customFormat="1">
      <c r="B406" s="170"/>
      <c r="C406" s="35">
        <v>402</v>
      </c>
      <c r="D406" s="161"/>
      <c r="E406" s="161"/>
      <c r="F406" s="161"/>
      <c r="G406" s="161"/>
      <c r="H406" s="161"/>
      <c r="I406" s="161"/>
      <c r="J406" s="161"/>
      <c r="K406" s="161"/>
      <c r="L406" s="161"/>
      <c r="M406" s="161"/>
      <c r="N406" s="171"/>
      <c r="O406" s="171"/>
      <c r="P406" s="171"/>
      <c r="Q406" s="171"/>
      <c r="R406" s="171"/>
      <c r="S406" s="171"/>
      <c r="T406" s="159" t="str">
        <f t="shared" si="60"/>
        <v>MISSING</v>
      </c>
      <c r="U406" s="159" t="str">
        <f t="shared" si="61"/>
        <v>MISSING</v>
      </c>
      <c r="X406" s="56">
        <f t="shared" si="62"/>
        <v>-99</v>
      </c>
      <c r="Y406" s="56">
        <f t="shared" si="63"/>
        <v>-99</v>
      </c>
      <c r="Z406" s="56">
        <f t="shared" si="64"/>
        <v>-99</v>
      </c>
      <c r="AA406" s="56">
        <f t="shared" si="65"/>
        <v>-99</v>
      </c>
      <c r="AB406" s="56">
        <f t="shared" si="66"/>
        <v>-99</v>
      </c>
      <c r="AC406" s="56">
        <f t="shared" si="67"/>
        <v>-99</v>
      </c>
      <c r="AE406" s="82">
        <f>IF(D406=1, 'adjustment factor'!$D$4, IF(D406=-9,-999,IF(D406="",-999,0)))</f>
        <v>-999</v>
      </c>
      <c r="AF406" s="82">
        <f>IF(F406=1, 'adjustment factor'!$D$5, IF(F406=-9,-999,IF(F406="",-999,0)))</f>
        <v>-999</v>
      </c>
      <c r="AG406" s="82">
        <f>IF(E406=1, 'adjustment factor'!$D$6, IF(E406=-9,-999,IF(E406="",-999,0)))</f>
        <v>-999</v>
      </c>
      <c r="AH406" s="82">
        <f>IF(K406&gt;=45,'adjustment factor'!$D$7,IF(K406=-9,-1200,IF(K406="",-1200,0)))</f>
        <v>-1200</v>
      </c>
      <c r="AI406" s="82">
        <f>IF(L406=1, 'adjustment factor'!$D$8, IF(L406=-9,-999,IF(L406="",-999,0)))</f>
        <v>-999</v>
      </c>
      <c r="AJ406" s="82">
        <f>IF(AND(M406&gt;=1,M406&lt;=4),'adjustment factor'!$D$9,IF(M406=-9,-999,IF(M406=98,-999,IF(M406=99,-999,IF(M406="",-999,0)))))</f>
        <v>-999</v>
      </c>
      <c r="AK406" s="82">
        <f>IF(H406=1, 'adjustment factor'!$D$10, IF(H406=-9,-999,IF(H406="",-999,0)))</f>
        <v>-999</v>
      </c>
      <c r="AL406" s="82">
        <f>IF(G406=1, 'adjustment factor'!$D$11, IF(G406=-9,-999,IF(G406="",-999,0)))</f>
        <v>-999</v>
      </c>
      <c r="AM406" s="82">
        <f>IF(I406=1, 'adjustment factor'!$D$12, IF(I406=-9,-999,IF(I406="",-999,0)))</f>
        <v>-999</v>
      </c>
      <c r="AN406" s="82">
        <f>IF(J406=1, 'adjustment factor'!$D$13, IF(J406=-9,-999,IF(J406="",-999,0)))</f>
        <v>-999</v>
      </c>
      <c r="AO406" s="82" t="str">
        <f t="shared" si="68"/>
        <v>-999</v>
      </c>
      <c r="AP406" s="82" t="str">
        <f t="shared" si="69"/>
        <v>MISSING</v>
      </c>
    </row>
    <row r="407" spans="2:42" s="3" customFormat="1">
      <c r="B407" s="170"/>
      <c r="C407" s="35">
        <v>403</v>
      </c>
      <c r="D407" s="161"/>
      <c r="E407" s="161"/>
      <c r="F407" s="161"/>
      <c r="G407" s="161"/>
      <c r="H407" s="161"/>
      <c r="I407" s="161"/>
      <c r="J407" s="161"/>
      <c r="K407" s="161"/>
      <c r="L407" s="161"/>
      <c r="M407" s="161"/>
      <c r="N407" s="171"/>
      <c r="O407" s="171"/>
      <c r="P407" s="171"/>
      <c r="Q407" s="171"/>
      <c r="R407" s="171"/>
      <c r="S407" s="171"/>
      <c r="T407" s="159" t="str">
        <f t="shared" si="60"/>
        <v>MISSING</v>
      </c>
      <c r="U407" s="159" t="str">
        <f t="shared" si="61"/>
        <v>MISSING</v>
      </c>
      <c r="X407" s="56">
        <f t="shared" si="62"/>
        <v>-99</v>
      </c>
      <c r="Y407" s="56">
        <f t="shared" si="63"/>
        <v>-99</v>
      </c>
      <c r="Z407" s="56">
        <f t="shared" si="64"/>
        <v>-99</v>
      </c>
      <c r="AA407" s="56">
        <f t="shared" si="65"/>
        <v>-99</v>
      </c>
      <c r="AB407" s="56">
        <f t="shared" si="66"/>
        <v>-99</v>
      </c>
      <c r="AC407" s="56">
        <f t="shared" si="67"/>
        <v>-99</v>
      </c>
      <c r="AE407" s="82">
        <f>IF(D407=1, 'adjustment factor'!$D$4, IF(D407=-9,-999,IF(D407="",-999,0)))</f>
        <v>-999</v>
      </c>
      <c r="AF407" s="82">
        <f>IF(F407=1, 'adjustment factor'!$D$5, IF(F407=-9,-999,IF(F407="",-999,0)))</f>
        <v>-999</v>
      </c>
      <c r="AG407" s="82">
        <f>IF(E407=1, 'adjustment factor'!$D$6, IF(E407=-9,-999,IF(E407="",-999,0)))</f>
        <v>-999</v>
      </c>
      <c r="AH407" s="82">
        <f>IF(K407&gt;=45,'adjustment factor'!$D$7,IF(K407=-9,-1200,IF(K407="",-1200,0)))</f>
        <v>-1200</v>
      </c>
      <c r="AI407" s="82">
        <f>IF(L407=1, 'adjustment factor'!$D$8, IF(L407=-9,-999,IF(L407="",-999,0)))</f>
        <v>-999</v>
      </c>
      <c r="AJ407" s="82">
        <f>IF(AND(M407&gt;=1,M407&lt;=4),'adjustment factor'!$D$9,IF(M407=-9,-999,IF(M407=98,-999,IF(M407=99,-999,IF(M407="",-999,0)))))</f>
        <v>-999</v>
      </c>
      <c r="AK407" s="82">
        <f>IF(H407=1, 'adjustment factor'!$D$10, IF(H407=-9,-999,IF(H407="",-999,0)))</f>
        <v>-999</v>
      </c>
      <c r="AL407" s="82">
        <f>IF(G407=1, 'adjustment factor'!$D$11, IF(G407=-9,-999,IF(G407="",-999,0)))</f>
        <v>-999</v>
      </c>
      <c r="AM407" s="82">
        <f>IF(I407=1, 'adjustment factor'!$D$12, IF(I407=-9,-999,IF(I407="",-999,0)))</f>
        <v>-999</v>
      </c>
      <c r="AN407" s="82">
        <f>IF(J407=1, 'adjustment factor'!$D$13, IF(J407=-9,-999,IF(J407="",-999,0)))</f>
        <v>-999</v>
      </c>
      <c r="AO407" s="82" t="str">
        <f t="shared" si="68"/>
        <v>-999</v>
      </c>
      <c r="AP407" s="82" t="str">
        <f t="shared" si="69"/>
        <v>MISSING</v>
      </c>
    </row>
    <row r="408" spans="2:42" s="3" customFormat="1">
      <c r="B408" s="170"/>
      <c r="C408" s="35">
        <v>404</v>
      </c>
      <c r="D408" s="161"/>
      <c r="E408" s="161"/>
      <c r="F408" s="161"/>
      <c r="G408" s="161"/>
      <c r="H408" s="161"/>
      <c r="I408" s="161"/>
      <c r="J408" s="161"/>
      <c r="K408" s="161"/>
      <c r="L408" s="161"/>
      <c r="M408" s="161"/>
      <c r="N408" s="171"/>
      <c r="O408" s="171"/>
      <c r="P408" s="171"/>
      <c r="Q408" s="171"/>
      <c r="R408" s="171"/>
      <c r="S408" s="171"/>
      <c r="T408" s="159" t="str">
        <f t="shared" si="60"/>
        <v>MISSING</v>
      </c>
      <c r="U408" s="159" t="str">
        <f t="shared" si="61"/>
        <v>MISSING</v>
      </c>
      <c r="X408" s="56">
        <f t="shared" si="62"/>
        <v>-99</v>
      </c>
      <c r="Y408" s="56">
        <f t="shared" si="63"/>
        <v>-99</v>
      </c>
      <c r="Z408" s="56">
        <f t="shared" si="64"/>
        <v>-99</v>
      </c>
      <c r="AA408" s="56">
        <f t="shared" si="65"/>
        <v>-99</v>
      </c>
      <c r="AB408" s="56">
        <f t="shared" si="66"/>
        <v>-99</v>
      </c>
      <c r="AC408" s="56">
        <f t="shared" si="67"/>
        <v>-99</v>
      </c>
      <c r="AE408" s="82">
        <f>IF(D408=1, 'adjustment factor'!$D$4, IF(D408=-9,-999,IF(D408="",-999,0)))</f>
        <v>-999</v>
      </c>
      <c r="AF408" s="82">
        <f>IF(F408=1, 'adjustment factor'!$D$5, IF(F408=-9,-999,IF(F408="",-999,0)))</f>
        <v>-999</v>
      </c>
      <c r="AG408" s="82">
        <f>IF(E408=1, 'adjustment factor'!$D$6, IF(E408=-9,-999,IF(E408="",-999,0)))</f>
        <v>-999</v>
      </c>
      <c r="AH408" s="82">
        <f>IF(K408&gt;=45,'adjustment factor'!$D$7,IF(K408=-9,-1200,IF(K408="",-1200,0)))</f>
        <v>-1200</v>
      </c>
      <c r="AI408" s="82">
        <f>IF(L408=1, 'adjustment factor'!$D$8, IF(L408=-9,-999,IF(L408="",-999,0)))</f>
        <v>-999</v>
      </c>
      <c r="AJ408" s="82">
        <f>IF(AND(M408&gt;=1,M408&lt;=4),'adjustment factor'!$D$9,IF(M408=-9,-999,IF(M408=98,-999,IF(M408=99,-999,IF(M408="",-999,0)))))</f>
        <v>-999</v>
      </c>
      <c r="AK408" s="82">
        <f>IF(H408=1, 'adjustment factor'!$D$10, IF(H408=-9,-999,IF(H408="",-999,0)))</f>
        <v>-999</v>
      </c>
      <c r="AL408" s="82">
        <f>IF(G408=1, 'adjustment factor'!$D$11, IF(G408=-9,-999,IF(G408="",-999,0)))</f>
        <v>-999</v>
      </c>
      <c r="AM408" s="82">
        <f>IF(I408=1, 'adjustment factor'!$D$12, IF(I408=-9,-999,IF(I408="",-999,0)))</f>
        <v>-999</v>
      </c>
      <c r="AN408" s="82">
        <f>IF(J408=1, 'adjustment factor'!$D$13, IF(J408=-9,-999,IF(J408="",-999,0)))</f>
        <v>-999</v>
      </c>
      <c r="AO408" s="82" t="str">
        <f t="shared" si="68"/>
        <v>-999</v>
      </c>
      <c r="AP408" s="82" t="str">
        <f t="shared" si="69"/>
        <v>MISSING</v>
      </c>
    </row>
    <row r="409" spans="2:42" s="3" customFormat="1">
      <c r="B409" s="170"/>
      <c r="C409" s="35">
        <v>405</v>
      </c>
      <c r="D409" s="161"/>
      <c r="E409" s="161"/>
      <c r="F409" s="161"/>
      <c r="G409" s="161"/>
      <c r="H409" s="161"/>
      <c r="I409" s="161"/>
      <c r="J409" s="161"/>
      <c r="K409" s="161"/>
      <c r="L409" s="161"/>
      <c r="M409" s="161"/>
      <c r="N409" s="171"/>
      <c r="O409" s="171"/>
      <c r="P409" s="171"/>
      <c r="Q409" s="171"/>
      <c r="R409" s="171"/>
      <c r="S409" s="171"/>
      <c r="T409" s="159" t="str">
        <f t="shared" si="60"/>
        <v>MISSING</v>
      </c>
      <c r="U409" s="159" t="str">
        <f t="shared" si="61"/>
        <v>MISSING</v>
      </c>
      <c r="X409" s="56">
        <f t="shared" si="62"/>
        <v>-99</v>
      </c>
      <c r="Y409" s="56">
        <f t="shared" si="63"/>
        <v>-99</v>
      </c>
      <c r="Z409" s="56">
        <f t="shared" si="64"/>
        <v>-99</v>
      </c>
      <c r="AA409" s="56">
        <f t="shared" si="65"/>
        <v>-99</v>
      </c>
      <c r="AB409" s="56">
        <f t="shared" si="66"/>
        <v>-99</v>
      </c>
      <c r="AC409" s="56">
        <f t="shared" si="67"/>
        <v>-99</v>
      </c>
      <c r="AE409" s="82">
        <f>IF(D409=1, 'adjustment factor'!$D$4, IF(D409=-9,-999,IF(D409="",-999,0)))</f>
        <v>-999</v>
      </c>
      <c r="AF409" s="82">
        <f>IF(F409=1, 'adjustment factor'!$D$5, IF(F409=-9,-999,IF(F409="",-999,0)))</f>
        <v>-999</v>
      </c>
      <c r="AG409" s="82">
        <f>IF(E409=1, 'adjustment factor'!$D$6, IF(E409=-9,-999,IF(E409="",-999,0)))</f>
        <v>-999</v>
      </c>
      <c r="AH409" s="82">
        <f>IF(K409&gt;=45,'adjustment factor'!$D$7,IF(K409=-9,-1200,IF(K409="",-1200,0)))</f>
        <v>-1200</v>
      </c>
      <c r="AI409" s="82">
        <f>IF(L409=1, 'adjustment factor'!$D$8, IF(L409=-9,-999,IF(L409="",-999,0)))</f>
        <v>-999</v>
      </c>
      <c r="AJ409" s="82">
        <f>IF(AND(M409&gt;=1,M409&lt;=4),'adjustment factor'!$D$9,IF(M409=-9,-999,IF(M409=98,-999,IF(M409=99,-999,IF(M409="",-999,0)))))</f>
        <v>-999</v>
      </c>
      <c r="AK409" s="82">
        <f>IF(H409=1, 'adjustment factor'!$D$10, IF(H409=-9,-999,IF(H409="",-999,0)))</f>
        <v>-999</v>
      </c>
      <c r="AL409" s="82">
        <f>IF(G409=1, 'adjustment factor'!$D$11, IF(G409=-9,-999,IF(G409="",-999,0)))</f>
        <v>-999</v>
      </c>
      <c r="AM409" s="82">
        <f>IF(I409=1, 'adjustment factor'!$D$12, IF(I409=-9,-999,IF(I409="",-999,0)))</f>
        <v>-999</v>
      </c>
      <c r="AN409" s="82">
        <f>IF(J409=1, 'adjustment factor'!$D$13, IF(J409=-9,-999,IF(J409="",-999,0)))</f>
        <v>-999</v>
      </c>
      <c r="AO409" s="82" t="str">
        <f t="shared" si="68"/>
        <v>-999</v>
      </c>
      <c r="AP409" s="82" t="str">
        <f t="shared" si="69"/>
        <v>MISSING</v>
      </c>
    </row>
    <row r="410" spans="2:42" s="3" customFormat="1">
      <c r="B410" s="170"/>
      <c r="C410" s="35">
        <v>406</v>
      </c>
      <c r="D410" s="161"/>
      <c r="E410" s="161"/>
      <c r="F410" s="161"/>
      <c r="G410" s="161"/>
      <c r="H410" s="161"/>
      <c r="I410" s="161"/>
      <c r="J410" s="161"/>
      <c r="K410" s="161"/>
      <c r="L410" s="161"/>
      <c r="M410" s="161"/>
      <c r="N410" s="171"/>
      <c r="O410" s="171"/>
      <c r="P410" s="171"/>
      <c r="Q410" s="171"/>
      <c r="R410" s="171"/>
      <c r="S410" s="171"/>
      <c r="T410" s="159" t="str">
        <f t="shared" si="60"/>
        <v>MISSING</v>
      </c>
      <c r="U410" s="159" t="str">
        <f t="shared" si="61"/>
        <v>MISSING</v>
      </c>
      <c r="X410" s="56">
        <f t="shared" si="62"/>
        <v>-99</v>
      </c>
      <c r="Y410" s="56">
        <f t="shared" si="63"/>
        <v>-99</v>
      </c>
      <c r="Z410" s="56">
        <f t="shared" si="64"/>
        <v>-99</v>
      </c>
      <c r="AA410" s="56">
        <f t="shared" si="65"/>
        <v>-99</v>
      </c>
      <c r="AB410" s="56">
        <f t="shared" si="66"/>
        <v>-99</v>
      </c>
      <c r="AC410" s="56">
        <f t="shared" si="67"/>
        <v>-99</v>
      </c>
      <c r="AE410" s="82">
        <f>IF(D410=1, 'adjustment factor'!$D$4, IF(D410=-9,-999,IF(D410="",-999,0)))</f>
        <v>-999</v>
      </c>
      <c r="AF410" s="82">
        <f>IF(F410=1, 'adjustment factor'!$D$5, IF(F410=-9,-999,IF(F410="",-999,0)))</f>
        <v>-999</v>
      </c>
      <c r="AG410" s="82">
        <f>IF(E410=1, 'adjustment factor'!$D$6, IF(E410=-9,-999,IF(E410="",-999,0)))</f>
        <v>-999</v>
      </c>
      <c r="AH410" s="82">
        <f>IF(K410&gt;=45,'adjustment factor'!$D$7,IF(K410=-9,-1200,IF(K410="",-1200,0)))</f>
        <v>-1200</v>
      </c>
      <c r="AI410" s="82">
        <f>IF(L410=1, 'adjustment factor'!$D$8, IF(L410=-9,-999,IF(L410="",-999,0)))</f>
        <v>-999</v>
      </c>
      <c r="AJ410" s="82">
        <f>IF(AND(M410&gt;=1,M410&lt;=4),'adjustment factor'!$D$9,IF(M410=-9,-999,IF(M410=98,-999,IF(M410=99,-999,IF(M410="",-999,0)))))</f>
        <v>-999</v>
      </c>
      <c r="AK410" s="82">
        <f>IF(H410=1, 'adjustment factor'!$D$10, IF(H410=-9,-999,IF(H410="",-999,0)))</f>
        <v>-999</v>
      </c>
      <c r="AL410" s="82">
        <f>IF(G410=1, 'adjustment factor'!$D$11, IF(G410=-9,-999,IF(G410="",-999,0)))</f>
        <v>-999</v>
      </c>
      <c r="AM410" s="82">
        <f>IF(I410=1, 'adjustment factor'!$D$12, IF(I410=-9,-999,IF(I410="",-999,0)))</f>
        <v>-999</v>
      </c>
      <c r="AN410" s="82">
        <f>IF(J410=1, 'adjustment factor'!$D$13, IF(J410=-9,-999,IF(J410="",-999,0)))</f>
        <v>-999</v>
      </c>
      <c r="AO410" s="82" t="str">
        <f t="shared" si="68"/>
        <v>-999</v>
      </c>
      <c r="AP410" s="82" t="str">
        <f t="shared" si="69"/>
        <v>MISSING</v>
      </c>
    </row>
    <row r="411" spans="2:42" s="3" customFormat="1">
      <c r="B411" s="170"/>
      <c r="C411" s="35">
        <v>407</v>
      </c>
      <c r="D411" s="161"/>
      <c r="E411" s="161"/>
      <c r="F411" s="161"/>
      <c r="G411" s="161"/>
      <c r="H411" s="161"/>
      <c r="I411" s="161"/>
      <c r="J411" s="161"/>
      <c r="K411" s="161"/>
      <c r="L411" s="161"/>
      <c r="M411" s="161"/>
      <c r="N411" s="171"/>
      <c r="O411" s="171"/>
      <c r="P411" s="171"/>
      <c r="Q411" s="171"/>
      <c r="R411" s="171"/>
      <c r="S411" s="171"/>
      <c r="T411" s="159" t="str">
        <f t="shared" si="60"/>
        <v>MISSING</v>
      </c>
      <c r="U411" s="159" t="str">
        <f t="shared" si="61"/>
        <v>MISSING</v>
      </c>
      <c r="X411" s="56">
        <f t="shared" si="62"/>
        <v>-99</v>
      </c>
      <c r="Y411" s="56">
        <f t="shared" si="63"/>
        <v>-99</v>
      </c>
      <c r="Z411" s="56">
        <f t="shared" si="64"/>
        <v>-99</v>
      </c>
      <c r="AA411" s="56">
        <f t="shared" si="65"/>
        <v>-99</v>
      </c>
      <c r="AB411" s="56">
        <f t="shared" si="66"/>
        <v>-99</v>
      </c>
      <c r="AC411" s="56">
        <f t="shared" si="67"/>
        <v>-99</v>
      </c>
      <c r="AE411" s="82">
        <f>IF(D411=1, 'adjustment factor'!$D$4, IF(D411=-9,-999,IF(D411="",-999,0)))</f>
        <v>-999</v>
      </c>
      <c r="AF411" s="82">
        <f>IF(F411=1, 'adjustment factor'!$D$5, IF(F411=-9,-999,IF(F411="",-999,0)))</f>
        <v>-999</v>
      </c>
      <c r="AG411" s="82">
        <f>IF(E411=1, 'adjustment factor'!$D$6, IF(E411=-9,-999,IF(E411="",-999,0)))</f>
        <v>-999</v>
      </c>
      <c r="AH411" s="82">
        <f>IF(K411&gt;=45,'adjustment factor'!$D$7,IF(K411=-9,-1200,IF(K411="",-1200,0)))</f>
        <v>-1200</v>
      </c>
      <c r="AI411" s="82">
        <f>IF(L411=1, 'adjustment factor'!$D$8, IF(L411=-9,-999,IF(L411="",-999,0)))</f>
        <v>-999</v>
      </c>
      <c r="AJ411" s="82">
        <f>IF(AND(M411&gt;=1,M411&lt;=4),'adjustment factor'!$D$9,IF(M411=-9,-999,IF(M411=98,-999,IF(M411=99,-999,IF(M411="",-999,0)))))</f>
        <v>-999</v>
      </c>
      <c r="AK411" s="82">
        <f>IF(H411=1, 'adjustment factor'!$D$10, IF(H411=-9,-999,IF(H411="",-999,0)))</f>
        <v>-999</v>
      </c>
      <c r="AL411" s="82">
        <f>IF(G411=1, 'adjustment factor'!$D$11, IF(G411=-9,-999,IF(G411="",-999,0)))</f>
        <v>-999</v>
      </c>
      <c r="AM411" s="82">
        <f>IF(I411=1, 'adjustment factor'!$D$12, IF(I411=-9,-999,IF(I411="",-999,0)))</f>
        <v>-999</v>
      </c>
      <c r="AN411" s="82">
        <f>IF(J411=1, 'adjustment factor'!$D$13, IF(J411=-9,-999,IF(J411="",-999,0)))</f>
        <v>-999</v>
      </c>
      <c r="AO411" s="82" t="str">
        <f t="shared" si="68"/>
        <v>-999</v>
      </c>
      <c r="AP411" s="82" t="str">
        <f t="shared" si="69"/>
        <v>MISSING</v>
      </c>
    </row>
    <row r="412" spans="2:42" s="3" customFormat="1">
      <c r="B412" s="170"/>
      <c r="C412" s="35">
        <v>408</v>
      </c>
      <c r="D412" s="161"/>
      <c r="E412" s="161"/>
      <c r="F412" s="161"/>
      <c r="G412" s="161"/>
      <c r="H412" s="161"/>
      <c r="I412" s="161"/>
      <c r="J412" s="161"/>
      <c r="K412" s="161"/>
      <c r="L412" s="161"/>
      <c r="M412" s="161"/>
      <c r="N412" s="171"/>
      <c r="O412" s="171"/>
      <c r="P412" s="171"/>
      <c r="Q412" s="171"/>
      <c r="R412" s="171"/>
      <c r="S412" s="171"/>
      <c r="T412" s="159" t="str">
        <f t="shared" si="60"/>
        <v>MISSING</v>
      </c>
      <c r="U412" s="159" t="str">
        <f t="shared" si="61"/>
        <v>MISSING</v>
      </c>
      <c r="X412" s="56">
        <f t="shared" si="62"/>
        <v>-99</v>
      </c>
      <c r="Y412" s="56">
        <f t="shared" si="63"/>
        <v>-99</v>
      </c>
      <c r="Z412" s="56">
        <f t="shared" si="64"/>
        <v>-99</v>
      </c>
      <c r="AA412" s="56">
        <f t="shared" si="65"/>
        <v>-99</v>
      </c>
      <c r="AB412" s="56">
        <f t="shared" si="66"/>
        <v>-99</v>
      </c>
      <c r="AC412" s="56">
        <f t="shared" si="67"/>
        <v>-99</v>
      </c>
      <c r="AE412" s="82">
        <f>IF(D412=1, 'adjustment factor'!$D$4, IF(D412=-9,-999,IF(D412="",-999,0)))</f>
        <v>-999</v>
      </c>
      <c r="AF412" s="82">
        <f>IF(F412=1, 'adjustment factor'!$D$5, IF(F412=-9,-999,IF(F412="",-999,0)))</f>
        <v>-999</v>
      </c>
      <c r="AG412" s="82">
        <f>IF(E412=1, 'adjustment factor'!$D$6, IF(E412=-9,-999,IF(E412="",-999,0)))</f>
        <v>-999</v>
      </c>
      <c r="AH412" s="82">
        <f>IF(K412&gt;=45,'adjustment factor'!$D$7,IF(K412=-9,-1200,IF(K412="",-1200,0)))</f>
        <v>-1200</v>
      </c>
      <c r="AI412" s="82">
        <f>IF(L412=1, 'adjustment factor'!$D$8, IF(L412=-9,-999,IF(L412="",-999,0)))</f>
        <v>-999</v>
      </c>
      <c r="AJ412" s="82">
        <f>IF(AND(M412&gt;=1,M412&lt;=4),'adjustment factor'!$D$9,IF(M412=-9,-999,IF(M412=98,-999,IF(M412=99,-999,IF(M412="",-999,0)))))</f>
        <v>-999</v>
      </c>
      <c r="AK412" s="82">
        <f>IF(H412=1, 'adjustment factor'!$D$10, IF(H412=-9,-999,IF(H412="",-999,0)))</f>
        <v>-999</v>
      </c>
      <c r="AL412" s="82">
        <f>IF(G412=1, 'adjustment factor'!$D$11, IF(G412=-9,-999,IF(G412="",-999,0)))</f>
        <v>-999</v>
      </c>
      <c r="AM412" s="82">
        <f>IF(I412=1, 'adjustment factor'!$D$12, IF(I412=-9,-999,IF(I412="",-999,0)))</f>
        <v>-999</v>
      </c>
      <c r="AN412" s="82">
        <f>IF(J412=1, 'adjustment factor'!$D$13, IF(J412=-9,-999,IF(J412="",-999,0)))</f>
        <v>-999</v>
      </c>
      <c r="AO412" s="82" t="str">
        <f t="shared" si="68"/>
        <v>-999</v>
      </c>
      <c r="AP412" s="82" t="str">
        <f t="shared" si="69"/>
        <v>MISSING</v>
      </c>
    </row>
    <row r="413" spans="2:42" s="3" customFormat="1">
      <c r="B413" s="170"/>
      <c r="C413" s="35">
        <v>409</v>
      </c>
      <c r="D413" s="161"/>
      <c r="E413" s="161"/>
      <c r="F413" s="161"/>
      <c r="G413" s="161"/>
      <c r="H413" s="161"/>
      <c r="I413" s="161"/>
      <c r="J413" s="161"/>
      <c r="K413" s="161"/>
      <c r="L413" s="161"/>
      <c r="M413" s="161"/>
      <c r="N413" s="171"/>
      <c r="O413" s="171"/>
      <c r="P413" s="171"/>
      <c r="Q413" s="171"/>
      <c r="R413" s="171"/>
      <c r="S413" s="171"/>
      <c r="T413" s="159" t="str">
        <f t="shared" si="60"/>
        <v>MISSING</v>
      </c>
      <c r="U413" s="159" t="str">
        <f t="shared" si="61"/>
        <v>MISSING</v>
      </c>
      <c r="X413" s="56">
        <f t="shared" si="62"/>
        <v>-99</v>
      </c>
      <c r="Y413" s="56">
        <f t="shared" si="63"/>
        <v>-99</v>
      </c>
      <c r="Z413" s="56">
        <f t="shared" si="64"/>
        <v>-99</v>
      </c>
      <c r="AA413" s="56">
        <f t="shared" si="65"/>
        <v>-99</v>
      </c>
      <c r="AB413" s="56">
        <f t="shared" si="66"/>
        <v>-99</v>
      </c>
      <c r="AC413" s="56">
        <f t="shared" si="67"/>
        <v>-99</v>
      </c>
      <c r="AE413" s="82">
        <f>IF(D413=1, 'adjustment factor'!$D$4, IF(D413=-9,-999,IF(D413="",-999,0)))</f>
        <v>-999</v>
      </c>
      <c r="AF413" s="82">
        <f>IF(F413=1, 'adjustment factor'!$D$5, IF(F413=-9,-999,IF(F413="",-999,0)))</f>
        <v>-999</v>
      </c>
      <c r="AG413" s="82">
        <f>IF(E413=1, 'adjustment factor'!$D$6, IF(E413=-9,-999,IF(E413="",-999,0)))</f>
        <v>-999</v>
      </c>
      <c r="AH413" s="82">
        <f>IF(K413&gt;=45,'adjustment factor'!$D$7,IF(K413=-9,-1200,IF(K413="",-1200,0)))</f>
        <v>-1200</v>
      </c>
      <c r="AI413" s="82">
        <f>IF(L413=1, 'adjustment factor'!$D$8, IF(L413=-9,-999,IF(L413="",-999,0)))</f>
        <v>-999</v>
      </c>
      <c r="AJ413" s="82">
        <f>IF(AND(M413&gt;=1,M413&lt;=4),'adjustment factor'!$D$9,IF(M413=-9,-999,IF(M413=98,-999,IF(M413=99,-999,IF(M413="",-999,0)))))</f>
        <v>-999</v>
      </c>
      <c r="AK413" s="82">
        <f>IF(H413=1, 'adjustment factor'!$D$10, IF(H413=-9,-999,IF(H413="",-999,0)))</f>
        <v>-999</v>
      </c>
      <c r="AL413" s="82">
        <f>IF(G413=1, 'adjustment factor'!$D$11, IF(G413=-9,-999,IF(G413="",-999,0)))</f>
        <v>-999</v>
      </c>
      <c r="AM413" s="82">
        <f>IF(I413=1, 'adjustment factor'!$D$12, IF(I413=-9,-999,IF(I413="",-999,0)))</f>
        <v>-999</v>
      </c>
      <c r="AN413" s="82">
        <f>IF(J413=1, 'adjustment factor'!$D$13, IF(J413=-9,-999,IF(J413="",-999,0)))</f>
        <v>-999</v>
      </c>
      <c r="AO413" s="82" t="str">
        <f t="shared" si="68"/>
        <v>-999</v>
      </c>
      <c r="AP413" s="82" t="str">
        <f t="shared" si="69"/>
        <v>MISSING</v>
      </c>
    </row>
    <row r="414" spans="2:42" s="3" customFormat="1">
      <c r="B414" s="170"/>
      <c r="C414" s="35">
        <v>410</v>
      </c>
      <c r="D414" s="161"/>
      <c r="E414" s="161"/>
      <c r="F414" s="161"/>
      <c r="G414" s="161"/>
      <c r="H414" s="161"/>
      <c r="I414" s="161"/>
      <c r="J414" s="161"/>
      <c r="K414" s="161"/>
      <c r="L414" s="161"/>
      <c r="M414" s="161"/>
      <c r="N414" s="171"/>
      <c r="O414" s="171"/>
      <c r="P414" s="171"/>
      <c r="Q414" s="171"/>
      <c r="R414" s="171"/>
      <c r="S414" s="171"/>
      <c r="T414" s="159" t="str">
        <f t="shared" si="60"/>
        <v>MISSING</v>
      </c>
      <c r="U414" s="159" t="str">
        <f t="shared" si="61"/>
        <v>MISSING</v>
      </c>
      <c r="X414" s="56">
        <f t="shared" si="62"/>
        <v>-99</v>
      </c>
      <c r="Y414" s="56">
        <f t="shared" si="63"/>
        <v>-99</v>
      </c>
      <c r="Z414" s="56">
        <f t="shared" si="64"/>
        <v>-99</v>
      </c>
      <c r="AA414" s="56">
        <f t="shared" si="65"/>
        <v>-99</v>
      </c>
      <c r="AB414" s="56">
        <f t="shared" si="66"/>
        <v>-99</v>
      </c>
      <c r="AC414" s="56">
        <f t="shared" si="67"/>
        <v>-99</v>
      </c>
      <c r="AE414" s="82">
        <f>IF(D414=1, 'adjustment factor'!$D$4, IF(D414=-9,-999,IF(D414="",-999,0)))</f>
        <v>-999</v>
      </c>
      <c r="AF414" s="82">
        <f>IF(F414=1, 'adjustment factor'!$D$5, IF(F414=-9,-999,IF(F414="",-999,0)))</f>
        <v>-999</v>
      </c>
      <c r="AG414" s="82">
        <f>IF(E414=1, 'adjustment factor'!$D$6, IF(E414=-9,-999,IF(E414="",-999,0)))</f>
        <v>-999</v>
      </c>
      <c r="AH414" s="82">
        <f>IF(K414&gt;=45,'adjustment factor'!$D$7,IF(K414=-9,-1200,IF(K414="",-1200,0)))</f>
        <v>-1200</v>
      </c>
      <c r="AI414" s="82">
        <f>IF(L414=1, 'adjustment factor'!$D$8, IF(L414=-9,-999,IF(L414="",-999,0)))</f>
        <v>-999</v>
      </c>
      <c r="AJ414" s="82">
        <f>IF(AND(M414&gt;=1,M414&lt;=4),'adjustment factor'!$D$9,IF(M414=-9,-999,IF(M414=98,-999,IF(M414=99,-999,IF(M414="",-999,0)))))</f>
        <v>-999</v>
      </c>
      <c r="AK414" s="82">
        <f>IF(H414=1, 'adjustment factor'!$D$10, IF(H414=-9,-999,IF(H414="",-999,0)))</f>
        <v>-999</v>
      </c>
      <c r="AL414" s="82">
        <f>IF(G414=1, 'adjustment factor'!$D$11, IF(G414=-9,-999,IF(G414="",-999,0)))</f>
        <v>-999</v>
      </c>
      <c r="AM414" s="82">
        <f>IF(I414=1, 'adjustment factor'!$D$12, IF(I414=-9,-999,IF(I414="",-999,0)))</f>
        <v>-999</v>
      </c>
      <c r="AN414" s="82">
        <f>IF(J414=1, 'adjustment factor'!$D$13, IF(J414=-9,-999,IF(J414="",-999,0)))</f>
        <v>-999</v>
      </c>
      <c r="AO414" s="82" t="str">
        <f t="shared" si="68"/>
        <v>-999</v>
      </c>
      <c r="AP414" s="82" t="str">
        <f t="shared" si="69"/>
        <v>MISSING</v>
      </c>
    </row>
    <row r="415" spans="2:42" s="3" customFormat="1">
      <c r="B415" s="170"/>
      <c r="C415" s="35">
        <v>411</v>
      </c>
      <c r="D415" s="161"/>
      <c r="E415" s="161"/>
      <c r="F415" s="161"/>
      <c r="G415" s="161"/>
      <c r="H415" s="161"/>
      <c r="I415" s="161"/>
      <c r="J415" s="161"/>
      <c r="K415" s="161"/>
      <c r="L415" s="161"/>
      <c r="M415" s="161"/>
      <c r="N415" s="171"/>
      <c r="O415" s="171"/>
      <c r="P415" s="171"/>
      <c r="Q415" s="171"/>
      <c r="R415" s="171"/>
      <c r="S415" s="171"/>
      <c r="T415" s="159" t="str">
        <f t="shared" si="60"/>
        <v>MISSING</v>
      </c>
      <c r="U415" s="159" t="str">
        <f t="shared" si="61"/>
        <v>MISSING</v>
      </c>
      <c r="X415" s="56">
        <f t="shared" si="62"/>
        <v>-99</v>
      </c>
      <c r="Y415" s="56">
        <f t="shared" si="63"/>
        <v>-99</v>
      </c>
      <c r="Z415" s="56">
        <f t="shared" si="64"/>
        <v>-99</v>
      </c>
      <c r="AA415" s="56">
        <f t="shared" si="65"/>
        <v>-99</v>
      </c>
      <c r="AB415" s="56">
        <f t="shared" si="66"/>
        <v>-99</v>
      </c>
      <c r="AC415" s="56">
        <f t="shared" si="67"/>
        <v>-99</v>
      </c>
      <c r="AE415" s="82">
        <f>IF(D415=1, 'adjustment factor'!$D$4, IF(D415=-9,-999,IF(D415="",-999,0)))</f>
        <v>-999</v>
      </c>
      <c r="AF415" s="82">
        <f>IF(F415=1, 'adjustment factor'!$D$5, IF(F415=-9,-999,IF(F415="",-999,0)))</f>
        <v>-999</v>
      </c>
      <c r="AG415" s="82">
        <f>IF(E415=1, 'adjustment factor'!$D$6, IF(E415=-9,-999,IF(E415="",-999,0)))</f>
        <v>-999</v>
      </c>
      <c r="AH415" s="82">
        <f>IF(K415&gt;=45,'adjustment factor'!$D$7,IF(K415=-9,-1200,IF(K415="",-1200,0)))</f>
        <v>-1200</v>
      </c>
      <c r="AI415" s="82">
        <f>IF(L415=1, 'adjustment factor'!$D$8, IF(L415=-9,-999,IF(L415="",-999,0)))</f>
        <v>-999</v>
      </c>
      <c r="AJ415" s="82">
        <f>IF(AND(M415&gt;=1,M415&lt;=4),'adjustment factor'!$D$9,IF(M415=-9,-999,IF(M415=98,-999,IF(M415=99,-999,IF(M415="",-999,0)))))</f>
        <v>-999</v>
      </c>
      <c r="AK415" s="82">
        <f>IF(H415=1, 'adjustment factor'!$D$10, IF(H415=-9,-999,IF(H415="",-999,0)))</f>
        <v>-999</v>
      </c>
      <c r="AL415" s="82">
        <f>IF(G415=1, 'adjustment factor'!$D$11, IF(G415=-9,-999,IF(G415="",-999,0)))</f>
        <v>-999</v>
      </c>
      <c r="AM415" s="82">
        <f>IF(I415=1, 'adjustment factor'!$D$12, IF(I415=-9,-999,IF(I415="",-999,0)))</f>
        <v>-999</v>
      </c>
      <c r="AN415" s="82">
        <f>IF(J415=1, 'adjustment factor'!$D$13, IF(J415=-9,-999,IF(J415="",-999,0)))</f>
        <v>-999</v>
      </c>
      <c r="AO415" s="82" t="str">
        <f t="shared" si="68"/>
        <v>-999</v>
      </c>
      <c r="AP415" s="82" t="str">
        <f t="shared" si="69"/>
        <v>MISSING</v>
      </c>
    </row>
    <row r="416" spans="2:42" s="3" customFormat="1">
      <c r="B416" s="170"/>
      <c r="C416" s="35">
        <v>412</v>
      </c>
      <c r="D416" s="161"/>
      <c r="E416" s="161"/>
      <c r="F416" s="161"/>
      <c r="G416" s="161"/>
      <c r="H416" s="161"/>
      <c r="I416" s="161"/>
      <c r="J416" s="161"/>
      <c r="K416" s="161"/>
      <c r="L416" s="161"/>
      <c r="M416" s="161"/>
      <c r="N416" s="171"/>
      <c r="O416" s="171"/>
      <c r="P416" s="171"/>
      <c r="Q416" s="171"/>
      <c r="R416" s="171"/>
      <c r="S416" s="171"/>
      <c r="T416" s="159" t="str">
        <f t="shared" si="60"/>
        <v>MISSING</v>
      </c>
      <c r="U416" s="159" t="str">
        <f t="shared" si="61"/>
        <v>MISSING</v>
      </c>
      <c r="X416" s="56">
        <f t="shared" si="62"/>
        <v>-99</v>
      </c>
      <c r="Y416" s="56">
        <f t="shared" si="63"/>
        <v>-99</v>
      </c>
      <c r="Z416" s="56">
        <f t="shared" si="64"/>
        <v>-99</v>
      </c>
      <c r="AA416" s="56">
        <f t="shared" si="65"/>
        <v>-99</v>
      </c>
      <c r="AB416" s="56">
        <f t="shared" si="66"/>
        <v>-99</v>
      </c>
      <c r="AC416" s="56">
        <f t="shared" si="67"/>
        <v>-99</v>
      </c>
      <c r="AE416" s="82">
        <f>IF(D416=1, 'adjustment factor'!$D$4, IF(D416=-9,-999,IF(D416="",-999,0)))</f>
        <v>-999</v>
      </c>
      <c r="AF416" s="82">
        <f>IF(F416=1, 'adjustment factor'!$D$5, IF(F416=-9,-999,IF(F416="",-999,0)))</f>
        <v>-999</v>
      </c>
      <c r="AG416" s="82">
        <f>IF(E416=1, 'adjustment factor'!$D$6, IF(E416=-9,-999,IF(E416="",-999,0)))</f>
        <v>-999</v>
      </c>
      <c r="AH416" s="82">
        <f>IF(K416&gt;=45,'adjustment factor'!$D$7,IF(K416=-9,-1200,IF(K416="",-1200,0)))</f>
        <v>-1200</v>
      </c>
      <c r="AI416" s="82">
        <f>IF(L416=1, 'adjustment factor'!$D$8, IF(L416=-9,-999,IF(L416="",-999,0)))</f>
        <v>-999</v>
      </c>
      <c r="AJ416" s="82">
        <f>IF(AND(M416&gt;=1,M416&lt;=4),'adjustment factor'!$D$9,IF(M416=-9,-999,IF(M416=98,-999,IF(M416=99,-999,IF(M416="",-999,0)))))</f>
        <v>-999</v>
      </c>
      <c r="AK416" s="82">
        <f>IF(H416=1, 'adjustment factor'!$D$10, IF(H416=-9,-999,IF(H416="",-999,0)))</f>
        <v>-999</v>
      </c>
      <c r="AL416" s="82">
        <f>IF(G416=1, 'adjustment factor'!$D$11, IF(G416=-9,-999,IF(G416="",-999,0)))</f>
        <v>-999</v>
      </c>
      <c r="AM416" s="82">
        <f>IF(I416=1, 'adjustment factor'!$D$12, IF(I416=-9,-999,IF(I416="",-999,0)))</f>
        <v>-999</v>
      </c>
      <c r="AN416" s="82">
        <f>IF(J416=1, 'adjustment factor'!$D$13, IF(J416=-9,-999,IF(J416="",-999,0)))</f>
        <v>-999</v>
      </c>
      <c r="AO416" s="82" t="str">
        <f t="shared" si="68"/>
        <v>-999</v>
      </c>
      <c r="AP416" s="82" t="str">
        <f t="shared" si="69"/>
        <v>MISSING</v>
      </c>
    </row>
    <row r="417" spans="2:42" s="3" customFormat="1">
      <c r="B417" s="170"/>
      <c r="C417" s="35">
        <v>413</v>
      </c>
      <c r="D417" s="161"/>
      <c r="E417" s="161"/>
      <c r="F417" s="161"/>
      <c r="G417" s="161"/>
      <c r="H417" s="161"/>
      <c r="I417" s="161"/>
      <c r="J417" s="161"/>
      <c r="K417" s="161"/>
      <c r="L417" s="161"/>
      <c r="M417" s="161"/>
      <c r="N417" s="171"/>
      <c r="O417" s="171"/>
      <c r="P417" s="171"/>
      <c r="Q417" s="171"/>
      <c r="R417" s="171"/>
      <c r="S417" s="171"/>
      <c r="T417" s="159" t="str">
        <f t="shared" si="60"/>
        <v>MISSING</v>
      </c>
      <c r="U417" s="159" t="str">
        <f t="shared" si="61"/>
        <v>MISSING</v>
      </c>
      <c r="X417" s="56">
        <f t="shared" si="62"/>
        <v>-99</v>
      </c>
      <c r="Y417" s="56">
        <f t="shared" si="63"/>
        <v>-99</v>
      </c>
      <c r="Z417" s="56">
        <f t="shared" si="64"/>
        <v>-99</v>
      </c>
      <c r="AA417" s="56">
        <f t="shared" si="65"/>
        <v>-99</v>
      </c>
      <c r="AB417" s="56">
        <f t="shared" si="66"/>
        <v>-99</v>
      </c>
      <c r="AC417" s="56">
        <f t="shared" si="67"/>
        <v>-99</v>
      </c>
      <c r="AE417" s="82">
        <f>IF(D417=1, 'adjustment factor'!$D$4, IF(D417=-9,-999,IF(D417="",-999,0)))</f>
        <v>-999</v>
      </c>
      <c r="AF417" s="82">
        <f>IF(F417=1, 'adjustment factor'!$D$5, IF(F417=-9,-999,IF(F417="",-999,0)))</f>
        <v>-999</v>
      </c>
      <c r="AG417" s="82">
        <f>IF(E417=1, 'adjustment factor'!$D$6, IF(E417=-9,-999,IF(E417="",-999,0)))</f>
        <v>-999</v>
      </c>
      <c r="AH417" s="82">
        <f>IF(K417&gt;=45,'adjustment factor'!$D$7,IF(K417=-9,-1200,IF(K417="",-1200,0)))</f>
        <v>-1200</v>
      </c>
      <c r="AI417" s="82">
        <f>IF(L417=1, 'adjustment factor'!$D$8, IF(L417=-9,-999,IF(L417="",-999,0)))</f>
        <v>-999</v>
      </c>
      <c r="AJ417" s="82">
        <f>IF(AND(M417&gt;=1,M417&lt;=4),'adjustment factor'!$D$9,IF(M417=-9,-999,IF(M417=98,-999,IF(M417=99,-999,IF(M417="",-999,0)))))</f>
        <v>-999</v>
      </c>
      <c r="AK417" s="82">
        <f>IF(H417=1, 'adjustment factor'!$D$10, IF(H417=-9,-999,IF(H417="",-999,0)))</f>
        <v>-999</v>
      </c>
      <c r="AL417" s="82">
        <f>IF(G417=1, 'adjustment factor'!$D$11, IF(G417=-9,-999,IF(G417="",-999,0)))</f>
        <v>-999</v>
      </c>
      <c r="AM417" s="82">
        <f>IF(I417=1, 'adjustment factor'!$D$12, IF(I417=-9,-999,IF(I417="",-999,0)))</f>
        <v>-999</v>
      </c>
      <c r="AN417" s="82">
        <f>IF(J417=1, 'adjustment factor'!$D$13, IF(J417=-9,-999,IF(J417="",-999,0)))</f>
        <v>-999</v>
      </c>
      <c r="AO417" s="82" t="str">
        <f t="shared" si="68"/>
        <v>-999</v>
      </c>
      <c r="AP417" s="82" t="str">
        <f t="shared" si="69"/>
        <v>MISSING</v>
      </c>
    </row>
    <row r="418" spans="2:42" s="3" customFormat="1">
      <c r="B418" s="170"/>
      <c r="C418" s="35">
        <v>414</v>
      </c>
      <c r="D418" s="161"/>
      <c r="E418" s="161"/>
      <c r="F418" s="161"/>
      <c r="G418" s="161"/>
      <c r="H418" s="161"/>
      <c r="I418" s="161"/>
      <c r="J418" s="161"/>
      <c r="K418" s="161"/>
      <c r="L418" s="161"/>
      <c r="M418" s="161"/>
      <c r="N418" s="171"/>
      <c r="O418" s="171"/>
      <c r="P418" s="171"/>
      <c r="Q418" s="171"/>
      <c r="R418" s="171"/>
      <c r="S418" s="171"/>
      <c r="T418" s="159" t="str">
        <f t="shared" si="60"/>
        <v>MISSING</v>
      </c>
      <c r="U418" s="159" t="str">
        <f t="shared" si="61"/>
        <v>MISSING</v>
      </c>
      <c r="X418" s="56">
        <f t="shared" si="62"/>
        <v>-99</v>
      </c>
      <c r="Y418" s="56">
        <f t="shared" si="63"/>
        <v>-99</v>
      </c>
      <c r="Z418" s="56">
        <f t="shared" si="64"/>
        <v>-99</v>
      </c>
      <c r="AA418" s="56">
        <f t="shared" si="65"/>
        <v>-99</v>
      </c>
      <c r="AB418" s="56">
        <f t="shared" si="66"/>
        <v>-99</v>
      </c>
      <c r="AC418" s="56">
        <f t="shared" si="67"/>
        <v>-99</v>
      </c>
      <c r="AE418" s="82">
        <f>IF(D418=1, 'adjustment factor'!$D$4, IF(D418=-9,-999,IF(D418="",-999,0)))</f>
        <v>-999</v>
      </c>
      <c r="AF418" s="82">
        <f>IF(F418=1, 'adjustment factor'!$D$5, IF(F418=-9,-999,IF(F418="",-999,0)))</f>
        <v>-999</v>
      </c>
      <c r="AG418" s="82">
        <f>IF(E418=1, 'adjustment factor'!$D$6, IF(E418=-9,-999,IF(E418="",-999,0)))</f>
        <v>-999</v>
      </c>
      <c r="AH418" s="82">
        <f>IF(K418&gt;=45,'adjustment factor'!$D$7,IF(K418=-9,-1200,IF(K418="",-1200,0)))</f>
        <v>-1200</v>
      </c>
      <c r="AI418" s="82">
        <f>IF(L418=1, 'adjustment factor'!$D$8, IF(L418=-9,-999,IF(L418="",-999,0)))</f>
        <v>-999</v>
      </c>
      <c r="AJ418" s="82">
        <f>IF(AND(M418&gt;=1,M418&lt;=4),'adjustment factor'!$D$9,IF(M418=-9,-999,IF(M418=98,-999,IF(M418=99,-999,IF(M418="",-999,0)))))</f>
        <v>-999</v>
      </c>
      <c r="AK418" s="82">
        <f>IF(H418=1, 'adjustment factor'!$D$10, IF(H418=-9,-999,IF(H418="",-999,0)))</f>
        <v>-999</v>
      </c>
      <c r="AL418" s="82">
        <f>IF(G418=1, 'adjustment factor'!$D$11, IF(G418=-9,-999,IF(G418="",-999,0)))</f>
        <v>-999</v>
      </c>
      <c r="AM418" s="82">
        <f>IF(I418=1, 'adjustment factor'!$D$12, IF(I418=-9,-999,IF(I418="",-999,0)))</f>
        <v>-999</v>
      </c>
      <c r="AN418" s="82">
        <f>IF(J418=1, 'adjustment factor'!$D$13, IF(J418=-9,-999,IF(J418="",-999,0)))</f>
        <v>-999</v>
      </c>
      <c r="AO418" s="82" t="str">
        <f t="shared" si="68"/>
        <v>-999</v>
      </c>
      <c r="AP418" s="82" t="str">
        <f t="shared" si="69"/>
        <v>MISSING</v>
      </c>
    </row>
    <row r="419" spans="2:42" s="3" customFormat="1">
      <c r="B419" s="170"/>
      <c r="C419" s="35">
        <v>415</v>
      </c>
      <c r="D419" s="161"/>
      <c r="E419" s="161"/>
      <c r="F419" s="161"/>
      <c r="G419" s="161"/>
      <c r="H419" s="161"/>
      <c r="I419" s="161"/>
      <c r="J419" s="161"/>
      <c r="K419" s="161"/>
      <c r="L419" s="161"/>
      <c r="M419" s="161"/>
      <c r="N419" s="171"/>
      <c r="O419" s="171"/>
      <c r="P419" s="171"/>
      <c r="Q419" s="171"/>
      <c r="R419" s="171"/>
      <c r="S419" s="171"/>
      <c r="T419" s="159" t="str">
        <f t="shared" si="60"/>
        <v>MISSING</v>
      </c>
      <c r="U419" s="159" t="str">
        <f t="shared" si="61"/>
        <v>MISSING</v>
      </c>
      <c r="X419" s="56">
        <f t="shared" si="62"/>
        <v>-99</v>
      </c>
      <c r="Y419" s="56">
        <f t="shared" si="63"/>
        <v>-99</v>
      </c>
      <c r="Z419" s="56">
        <f t="shared" si="64"/>
        <v>-99</v>
      </c>
      <c r="AA419" s="56">
        <f t="shared" si="65"/>
        <v>-99</v>
      </c>
      <c r="AB419" s="56">
        <f t="shared" si="66"/>
        <v>-99</v>
      </c>
      <c r="AC419" s="56">
        <f t="shared" si="67"/>
        <v>-99</v>
      </c>
      <c r="AE419" s="82">
        <f>IF(D419=1, 'adjustment factor'!$D$4, IF(D419=-9,-999,IF(D419="",-999,0)))</f>
        <v>-999</v>
      </c>
      <c r="AF419" s="82">
        <f>IF(F419=1, 'adjustment factor'!$D$5, IF(F419=-9,-999,IF(F419="",-999,0)))</f>
        <v>-999</v>
      </c>
      <c r="AG419" s="82">
        <f>IF(E419=1, 'adjustment factor'!$D$6, IF(E419=-9,-999,IF(E419="",-999,0)))</f>
        <v>-999</v>
      </c>
      <c r="AH419" s="82">
        <f>IF(K419&gt;=45,'adjustment factor'!$D$7,IF(K419=-9,-1200,IF(K419="",-1200,0)))</f>
        <v>-1200</v>
      </c>
      <c r="AI419" s="82">
        <f>IF(L419=1, 'adjustment factor'!$D$8, IF(L419=-9,-999,IF(L419="",-999,0)))</f>
        <v>-999</v>
      </c>
      <c r="AJ419" s="82">
        <f>IF(AND(M419&gt;=1,M419&lt;=4),'adjustment factor'!$D$9,IF(M419=-9,-999,IF(M419=98,-999,IF(M419=99,-999,IF(M419="",-999,0)))))</f>
        <v>-999</v>
      </c>
      <c r="AK419" s="82">
        <f>IF(H419=1, 'adjustment factor'!$D$10, IF(H419=-9,-999,IF(H419="",-999,0)))</f>
        <v>-999</v>
      </c>
      <c r="AL419" s="82">
        <f>IF(G419=1, 'adjustment factor'!$D$11, IF(G419=-9,-999,IF(G419="",-999,0)))</f>
        <v>-999</v>
      </c>
      <c r="AM419" s="82">
        <f>IF(I419=1, 'adjustment factor'!$D$12, IF(I419=-9,-999,IF(I419="",-999,0)))</f>
        <v>-999</v>
      </c>
      <c r="AN419" s="82">
        <f>IF(J419=1, 'adjustment factor'!$D$13, IF(J419=-9,-999,IF(J419="",-999,0)))</f>
        <v>-999</v>
      </c>
      <c r="AO419" s="82" t="str">
        <f t="shared" si="68"/>
        <v>-999</v>
      </c>
      <c r="AP419" s="82" t="str">
        <f t="shared" si="69"/>
        <v>MISSING</v>
      </c>
    </row>
    <row r="420" spans="2:42" s="3" customFormat="1">
      <c r="B420" s="170"/>
      <c r="C420" s="35">
        <v>416</v>
      </c>
      <c r="D420" s="161"/>
      <c r="E420" s="161"/>
      <c r="F420" s="161"/>
      <c r="G420" s="161"/>
      <c r="H420" s="161"/>
      <c r="I420" s="161"/>
      <c r="J420" s="161"/>
      <c r="K420" s="161"/>
      <c r="L420" s="161"/>
      <c r="M420" s="161"/>
      <c r="N420" s="171"/>
      <c r="O420" s="171"/>
      <c r="P420" s="171"/>
      <c r="Q420" s="171"/>
      <c r="R420" s="171"/>
      <c r="S420" s="171"/>
      <c r="T420" s="159" t="str">
        <f t="shared" si="60"/>
        <v>MISSING</v>
      </c>
      <c r="U420" s="159" t="str">
        <f t="shared" si="61"/>
        <v>MISSING</v>
      </c>
      <c r="X420" s="56">
        <f t="shared" si="62"/>
        <v>-99</v>
      </c>
      <c r="Y420" s="56">
        <f t="shared" si="63"/>
        <v>-99</v>
      </c>
      <c r="Z420" s="56">
        <f t="shared" si="64"/>
        <v>-99</v>
      </c>
      <c r="AA420" s="56">
        <f t="shared" si="65"/>
        <v>-99</v>
      </c>
      <c r="AB420" s="56">
        <f t="shared" si="66"/>
        <v>-99</v>
      </c>
      <c r="AC420" s="56">
        <f t="shared" si="67"/>
        <v>-99</v>
      </c>
      <c r="AE420" s="82">
        <f>IF(D420=1, 'adjustment factor'!$D$4, IF(D420=-9,-999,IF(D420="",-999,0)))</f>
        <v>-999</v>
      </c>
      <c r="AF420" s="82">
        <f>IF(F420=1, 'adjustment factor'!$D$5, IF(F420=-9,-999,IF(F420="",-999,0)))</f>
        <v>-999</v>
      </c>
      <c r="AG420" s="82">
        <f>IF(E420=1, 'adjustment factor'!$D$6, IF(E420=-9,-999,IF(E420="",-999,0)))</f>
        <v>-999</v>
      </c>
      <c r="AH420" s="82">
        <f>IF(K420&gt;=45,'adjustment factor'!$D$7,IF(K420=-9,-1200,IF(K420="",-1200,0)))</f>
        <v>-1200</v>
      </c>
      <c r="AI420" s="82">
        <f>IF(L420=1, 'adjustment factor'!$D$8, IF(L420=-9,-999,IF(L420="",-999,0)))</f>
        <v>-999</v>
      </c>
      <c r="AJ420" s="82">
        <f>IF(AND(M420&gt;=1,M420&lt;=4),'adjustment factor'!$D$9,IF(M420=-9,-999,IF(M420=98,-999,IF(M420=99,-999,IF(M420="",-999,0)))))</f>
        <v>-999</v>
      </c>
      <c r="AK420" s="82">
        <f>IF(H420=1, 'adjustment factor'!$D$10, IF(H420=-9,-999,IF(H420="",-999,0)))</f>
        <v>-999</v>
      </c>
      <c r="AL420" s="82">
        <f>IF(G420=1, 'adjustment factor'!$D$11, IF(G420=-9,-999,IF(G420="",-999,0)))</f>
        <v>-999</v>
      </c>
      <c r="AM420" s="82">
        <f>IF(I420=1, 'adjustment factor'!$D$12, IF(I420=-9,-999,IF(I420="",-999,0)))</f>
        <v>-999</v>
      </c>
      <c r="AN420" s="82">
        <f>IF(J420=1, 'adjustment factor'!$D$13, IF(J420=-9,-999,IF(J420="",-999,0)))</f>
        <v>-999</v>
      </c>
      <c r="AO420" s="82" t="str">
        <f t="shared" si="68"/>
        <v>-999</v>
      </c>
      <c r="AP420" s="82" t="str">
        <f t="shared" si="69"/>
        <v>MISSING</v>
      </c>
    </row>
    <row r="421" spans="2:42" s="3" customFormat="1">
      <c r="B421" s="170"/>
      <c r="C421" s="35">
        <v>417</v>
      </c>
      <c r="D421" s="161"/>
      <c r="E421" s="161"/>
      <c r="F421" s="161"/>
      <c r="G421" s="161"/>
      <c r="H421" s="161"/>
      <c r="I421" s="161"/>
      <c r="J421" s="161"/>
      <c r="K421" s="161"/>
      <c r="L421" s="161"/>
      <c r="M421" s="161"/>
      <c r="N421" s="171"/>
      <c r="O421" s="171"/>
      <c r="P421" s="171"/>
      <c r="Q421" s="171"/>
      <c r="R421" s="171"/>
      <c r="S421" s="171"/>
      <c r="T421" s="159" t="str">
        <f t="shared" si="60"/>
        <v>MISSING</v>
      </c>
      <c r="U421" s="159" t="str">
        <f t="shared" si="61"/>
        <v>MISSING</v>
      </c>
      <c r="X421" s="56">
        <f t="shared" si="62"/>
        <v>-99</v>
      </c>
      <c r="Y421" s="56">
        <f t="shared" si="63"/>
        <v>-99</v>
      </c>
      <c r="Z421" s="56">
        <f t="shared" si="64"/>
        <v>-99</v>
      </c>
      <c r="AA421" s="56">
        <f t="shared" si="65"/>
        <v>-99</v>
      </c>
      <c r="AB421" s="56">
        <f t="shared" si="66"/>
        <v>-99</v>
      </c>
      <c r="AC421" s="56">
        <f t="shared" si="67"/>
        <v>-99</v>
      </c>
      <c r="AE421" s="82">
        <f>IF(D421=1, 'adjustment factor'!$D$4, IF(D421=-9,-999,IF(D421="",-999,0)))</f>
        <v>-999</v>
      </c>
      <c r="AF421" s="82">
        <f>IF(F421=1, 'adjustment factor'!$D$5, IF(F421=-9,-999,IF(F421="",-999,0)))</f>
        <v>-999</v>
      </c>
      <c r="AG421" s="82">
        <f>IF(E421=1, 'adjustment factor'!$D$6, IF(E421=-9,-999,IF(E421="",-999,0)))</f>
        <v>-999</v>
      </c>
      <c r="AH421" s="82">
        <f>IF(K421&gt;=45,'adjustment factor'!$D$7,IF(K421=-9,-1200,IF(K421="",-1200,0)))</f>
        <v>-1200</v>
      </c>
      <c r="AI421" s="82">
        <f>IF(L421=1, 'adjustment factor'!$D$8, IF(L421=-9,-999,IF(L421="",-999,0)))</f>
        <v>-999</v>
      </c>
      <c r="AJ421" s="82">
        <f>IF(AND(M421&gt;=1,M421&lt;=4),'adjustment factor'!$D$9,IF(M421=-9,-999,IF(M421=98,-999,IF(M421=99,-999,IF(M421="",-999,0)))))</f>
        <v>-999</v>
      </c>
      <c r="AK421" s="82">
        <f>IF(H421=1, 'adjustment factor'!$D$10, IF(H421=-9,-999,IF(H421="",-999,0)))</f>
        <v>-999</v>
      </c>
      <c r="AL421" s="82">
        <f>IF(G421=1, 'adjustment factor'!$D$11, IF(G421=-9,-999,IF(G421="",-999,0)))</f>
        <v>-999</v>
      </c>
      <c r="AM421" s="82">
        <f>IF(I421=1, 'adjustment factor'!$D$12, IF(I421=-9,-999,IF(I421="",-999,0)))</f>
        <v>-999</v>
      </c>
      <c r="AN421" s="82">
        <f>IF(J421=1, 'adjustment factor'!$D$13, IF(J421=-9,-999,IF(J421="",-999,0)))</f>
        <v>-999</v>
      </c>
      <c r="AO421" s="82" t="str">
        <f t="shared" si="68"/>
        <v>-999</v>
      </c>
      <c r="AP421" s="82" t="str">
        <f t="shared" si="69"/>
        <v>MISSING</v>
      </c>
    </row>
    <row r="422" spans="2:42" s="3" customFormat="1">
      <c r="B422" s="170"/>
      <c r="C422" s="35">
        <v>418</v>
      </c>
      <c r="D422" s="161"/>
      <c r="E422" s="161"/>
      <c r="F422" s="161"/>
      <c r="G422" s="161"/>
      <c r="H422" s="161"/>
      <c r="I422" s="161"/>
      <c r="J422" s="161"/>
      <c r="K422" s="161"/>
      <c r="L422" s="161"/>
      <c r="M422" s="161"/>
      <c r="N422" s="171"/>
      <c r="O422" s="171"/>
      <c r="P422" s="171"/>
      <c r="Q422" s="171"/>
      <c r="R422" s="171"/>
      <c r="S422" s="171"/>
      <c r="T422" s="159" t="str">
        <f t="shared" si="60"/>
        <v>MISSING</v>
      </c>
      <c r="U422" s="159" t="str">
        <f t="shared" si="61"/>
        <v>MISSING</v>
      </c>
      <c r="X422" s="56">
        <f t="shared" si="62"/>
        <v>-99</v>
      </c>
      <c r="Y422" s="56">
        <f t="shared" si="63"/>
        <v>-99</v>
      </c>
      <c r="Z422" s="56">
        <f t="shared" si="64"/>
        <v>-99</v>
      </c>
      <c r="AA422" s="56">
        <f t="shared" si="65"/>
        <v>-99</v>
      </c>
      <c r="AB422" s="56">
        <f t="shared" si="66"/>
        <v>-99</v>
      </c>
      <c r="AC422" s="56">
        <f t="shared" si="67"/>
        <v>-99</v>
      </c>
      <c r="AE422" s="82">
        <f>IF(D422=1, 'adjustment factor'!$D$4, IF(D422=-9,-999,IF(D422="",-999,0)))</f>
        <v>-999</v>
      </c>
      <c r="AF422" s="82">
        <f>IF(F422=1, 'adjustment factor'!$D$5, IF(F422=-9,-999,IF(F422="",-999,0)))</f>
        <v>-999</v>
      </c>
      <c r="AG422" s="82">
        <f>IF(E422=1, 'adjustment factor'!$D$6, IF(E422=-9,-999,IF(E422="",-999,0)))</f>
        <v>-999</v>
      </c>
      <c r="AH422" s="82">
        <f>IF(K422&gt;=45,'adjustment factor'!$D$7,IF(K422=-9,-1200,IF(K422="",-1200,0)))</f>
        <v>-1200</v>
      </c>
      <c r="AI422" s="82">
        <f>IF(L422=1, 'adjustment factor'!$D$8, IF(L422=-9,-999,IF(L422="",-999,0)))</f>
        <v>-999</v>
      </c>
      <c r="AJ422" s="82">
        <f>IF(AND(M422&gt;=1,M422&lt;=4),'adjustment factor'!$D$9,IF(M422=-9,-999,IF(M422=98,-999,IF(M422=99,-999,IF(M422="",-999,0)))))</f>
        <v>-999</v>
      </c>
      <c r="AK422" s="82">
        <f>IF(H422=1, 'adjustment factor'!$D$10, IF(H422=-9,-999,IF(H422="",-999,0)))</f>
        <v>-999</v>
      </c>
      <c r="AL422" s="82">
        <f>IF(G422=1, 'adjustment factor'!$D$11, IF(G422=-9,-999,IF(G422="",-999,0)))</f>
        <v>-999</v>
      </c>
      <c r="AM422" s="82">
        <f>IF(I422=1, 'adjustment factor'!$D$12, IF(I422=-9,-999,IF(I422="",-999,0)))</f>
        <v>-999</v>
      </c>
      <c r="AN422" s="82">
        <f>IF(J422=1, 'adjustment factor'!$D$13, IF(J422=-9,-999,IF(J422="",-999,0)))</f>
        <v>-999</v>
      </c>
      <c r="AO422" s="82" t="str">
        <f t="shared" si="68"/>
        <v>-999</v>
      </c>
      <c r="AP422" s="82" t="str">
        <f t="shared" si="69"/>
        <v>MISSING</v>
      </c>
    </row>
    <row r="423" spans="2:42" s="3" customFormat="1">
      <c r="B423" s="170"/>
      <c r="C423" s="35">
        <v>419</v>
      </c>
      <c r="D423" s="161"/>
      <c r="E423" s="161"/>
      <c r="F423" s="161"/>
      <c r="G423" s="161"/>
      <c r="H423" s="161"/>
      <c r="I423" s="161"/>
      <c r="J423" s="161"/>
      <c r="K423" s="161"/>
      <c r="L423" s="161"/>
      <c r="M423" s="161"/>
      <c r="N423" s="171"/>
      <c r="O423" s="171"/>
      <c r="P423" s="171"/>
      <c r="Q423" s="171"/>
      <c r="R423" s="171"/>
      <c r="S423" s="171"/>
      <c r="T423" s="159" t="str">
        <f t="shared" si="60"/>
        <v>MISSING</v>
      </c>
      <c r="U423" s="159" t="str">
        <f t="shared" si="61"/>
        <v>MISSING</v>
      </c>
      <c r="X423" s="56">
        <f t="shared" si="62"/>
        <v>-99</v>
      </c>
      <c r="Y423" s="56">
        <f t="shared" si="63"/>
        <v>-99</v>
      </c>
      <c r="Z423" s="56">
        <f t="shared" si="64"/>
        <v>-99</v>
      </c>
      <c r="AA423" s="56">
        <f t="shared" si="65"/>
        <v>-99</v>
      </c>
      <c r="AB423" s="56">
        <f t="shared" si="66"/>
        <v>-99</v>
      </c>
      <c r="AC423" s="56">
        <f t="shared" si="67"/>
        <v>-99</v>
      </c>
      <c r="AE423" s="82">
        <f>IF(D423=1, 'adjustment factor'!$D$4, IF(D423=-9,-999,IF(D423="",-999,0)))</f>
        <v>-999</v>
      </c>
      <c r="AF423" s="82">
        <f>IF(F423=1, 'adjustment factor'!$D$5, IF(F423=-9,-999,IF(F423="",-999,0)))</f>
        <v>-999</v>
      </c>
      <c r="AG423" s="82">
        <f>IF(E423=1, 'adjustment factor'!$D$6, IF(E423=-9,-999,IF(E423="",-999,0)))</f>
        <v>-999</v>
      </c>
      <c r="AH423" s="82">
        <f>IF(K423&gt;=45,'adjustment factor'!$D$7,IF(K423=-9,-1200,IF(K423="",-1200,0)))</f>
        <v>-1200</v>
      </c>
      <c r="AI423" s="82">
        <f>IF(L423=1, 'adjustment factor'!$D$8, IF(L423=-9,-999,IF(L423="",-999,0)))</f>
        <v>-999</v>
      </c>
      <c r="AJ423" s="82">
        <f>IF(AND(M423&gt;=1,M423&lt;=4),'adjustment factor'!$D$9,IF(M423=-9,-999,IF(M423=98,-999,IF(M423=99,-999,IF(M423="",-999,0)))))</f>
        <v>-999</v>
      </c>
      <c r="AK423" s="82">
        <f>IF(H423=1, 'adjustment factor'!$D$10, IF(H423=-9,-999,IF(H423="",-999,0)))</f>
        <v>-999</v>
      </c>
      <c r="AL423" s="82">
        <f>IF(G423=1, 'adjustment factor'!$D$11, IF(G423=-9,-999,IF(G423="",-999,0)))</f>
        <v>-999</v>
      </c>
      <c r="AM423" s="82">
        <f>IF(I423=1, 'adjustment factor'!$D$12, IF(I423=-9,-999,IF(I423="",-999,0)))</f>
        <v>-999</v>
      </c>
      <c r="AN423" s="82">
        <f>IF(J423=1, 'adjustment factor'!$D$13, IF(J423=-9,-999,IF(J423="",-999,0)))</f>
        <v>-999</v>
      </c>
      <c r="AO423" s="82" t="str">
        <f t="shared" si="68"/>
        <v>-999</v>
      </c>
      <c r="AP423" s="82" t="str">
        <f t="shared" si="69"/>
        <v>MISSING</v>
      </c>
    </row>
    <row r="424" spans="2:42" s="3" customFormat="1">
      <c r="B424" s="170"/>
      <c r="C424" s="35">
        <v>420</v>
      </c>
      <c r="D424" s="161"/>
      <c r="E424" s="161"/>
      <c r="F424" s="161"/>
      <c r="G424" s="161"/>
      <c r="H424" s="161"/>
      <c r="I424" s="161"/>
      <c r="J424" s="161"/>
      <c r="K424" s="161"/>
      <c r="L424" s="161"/>
      <c r="M424" s="161"/>
      <c r="N424" s="171"/>
      <c r="O424" s="171"/>
      <c r="P424" s="171"/>
      <c r="Q424" s="171"/>
      <c r="R424" s="171"/>
      <c r="S424" s="171"/>
      <c r="T424" s="159" t="str">
        <f t="shared" si="60"/>
        <v>MISSING</v>
      </c>
      <c r="U424" s="159" t="str">
        <f t="shared" si="61"/>
        <v>MISSING</v>
      </c>
      <c r="X424" s="56">
        <f t="shared" si="62"/>
        <v>-99</v>
      </c>
      <c r="Y424" s="56">
        <f t="shared" si="63"/>
        <v>-99</v>
      </c>
      <c r="Z424" s="56">
        <f t="shared" si="64"/>
        <v>-99</v>
      </c>
      <c r="AA424" s="56">
        <f t="shared" si="65"/>
        <v>-99</v>
      </c>
      <c r="AB424" s="56">
        <f t="shared" si="66"/>
        <v>-99</v>
      </c>
      <c r="AC424" s="56">
        <f t="shared" si="67"/>
        <v>-99</v>
      </c>
      <c r="AE424" s="82">
        <f>IF(D424=1, 'adjustment factor'!$D$4, IF(D424=-9,-999,IF(D424="",-999,0)))</f>
        <v>-999</v>
      </c>
      <c r="AF424" s="82">
        <f>IF(F424=1, 'adjustment factor'!$D$5, IF(F424=-9,-999,IF(F424="",-999,0)))</f>
        <v>-999</v>
      </c>
      <c r="AG424" s="82">
        <f>IF(E424=1, 'adjustment factor'!$D$6, IF(E424=-9,-999,IF(E424="",-999,0)))</f>
        <v>-999</v>
      </c>
      <c r="AH424" s="82">
        <f>IF(K424&gt;=45,'adjustment factor'!$D$7,IF(K424=-9,-1200,IF(K424="",-1200,0)))</f>
        <v>-1200</v>
      </c>
      <c r="AI424" s="82">
        <f>IF(L424=1, 'adjustment factor'!$D$8, IF(L424=-9,-999,IF(L424="",-999,0)))</f>
        <v>-999</v>
      </c>
      <c r="AJ424" s="82">
        <f>IF(AND(M424&gt;=1,M424&lt;=4),'adjustment factor'!$D$9,IF(M424=-9,-999,IF(M424=98,-999,IF(M424=99,-999,IF(M424="",-999,0)))))</f>
        <v>-999</v>
      </c>
      <c r="AK424" s="82">
        <f>IF(H424=1, 'adjustment factor'!$D$10, IF(H424=-9,-999,IF(H424="",-999,0)))</f>
        <v>-999</v>
      </c>
      <c r="AL424" s="82">
        <f>IF(G424=1, 'adjustment factor'!$D$11, IF(G424=-9,-999,IF(G424="",-999,0)))</f>
        <v>-999</v>
      </c>
      <c r="AM424" s="82">
        <f>IF(I424=1, 'adjustment factor'!$D$12, IF(I424=-9,-999,IF(I424="",-999,0)))</f>
        <v>-999</v>
      </c>
      <c r="AN424" s="82">
        <f>IF(J424=1, 'adjustment factor'!$D$13, IF(J424=-9,-999,IF(J424="",-999,0)))</f>
        <v>-999</v>
      </c>
      <c r="AO424" s="82" t="str">
        <f t="shared" si="68"/>
        <v>-999</v>
      </c>
      <c r="AP424" s="82" t="str">
        <f t="shared" si="69"/>
        <v>MISSING</v>
      </c>
    </row>
    <row r="425" spans="2:42" s="3" customFormat="1">
      <c r="B425" s="170"/>
      <c r="C425" s="35">
        <v>421</v>
      </c>
      <c r="D425" s="161"/>
      <c r="E425" s="161"/>
      <c r="F425" s="161"/>
      <c r="G425" s="161"/>
      <c r="H425" s="161"/>
      <c r="I425" s="161"/>
      <c r="J425" s="161"/>
      <c r="K425" s="161"/>
      <c r="L425" s="161"/>
      <c r="M425" s="161"/>
      <c r="N425" s="171"/>
      <c r="O425" s="171"/>
      <c r="P425" s="171"/>
      <c r="Q425" s="171"/>
      <c r="R425" s="171"/>
      <c r="S425" s="171"/>
      <c r="T425" s="159" t="str">
        <f t="shared" si="60"/>
        <v>MISSING</v>
      </c>
      <c r="U425" s="159" t="str">
        <f t="shared" si="61"/>
        <v>MISSING</v>
      </c>
      <c r="X425" s="56">
        <f t="shared" si="62"/>
        <v>-99</v>
      </c>
      <c r="Y425" s="56">
        <f t="shared" si="63"/>
        <v>-99</v>
      </c>
      <c r="Z425" s="56">
        <f t="shared" si="64"/>
        <v>-99</v>
      </c>
      <c r="AA425" s="56">
        <f t="shared" si="65"/>
        <v>-99</v>
      </c>
      <c r="AB425" s="56">
        <f t="shared" si="66"/>
        <v>-99</v>
      </c>
      <c r="AC425" s="56">
        <f t="shared" si="67"/>
        <v>-99</v>
      </c>
      <c r="AE425" s="82">
        <f>IF(D425=1, 'adjustment factor'!$D$4, IF(D425=-9,-999,IF(D425="",-999,0)))</f>
        <v>-999</v>
      </c>
      <c r="AF425" s="82">
        <f>IF(F425=1, 'adjustment factor'!$D$5, IF(F425=-9,-999,IF(F425="",-999,0)))</f>
        <v>-999</v>
      </c>
      <c r="AG425" s="82">
        <f>IF(E425=1, 'adjustment factor'!$D$6, IF(E425=-9,-999,IF(E425="",-999,0)))</f>
        <v>-999</v>
      </c>
      <c r="AH425" s="82">
        <f>IF(K425&gt;=45,'adjustment factor'!$D$7,IF(K425=-9,-1200,IF(K425="",-1200,0)))</f>
        <v>-1200</v>
      </c>
      <c r="AI425" s="82">
        <f>IF(L425=1, 'adjustment factor'!$D$8, IF(L425=-9,-999,IF(L425="",-999,0)))</f>
        <v>-999</v>
      </c>
      <c r="AJ425" s="82">
        <f>IF(AND(M425&gt;=1,M425&lt;=4),'adjustment factor'!$D$9,IF(M425=-9,-999,IF(M425=98,-999,IF(M425=99,-999,IF(M425="",-999,0)))))</f>
        <v>-999</v>
      </c>
      <c r="AK425" s="82">
        <f>IF(H425=1, 'adjustment factor'!$D$10, IF(H425=-9,-999,IF(H425="",-999,0)))</f>
        <v>-999</v>
      </c>
      <c r="AL425" s="82">
        <f>IF(G425=1, 'adjustment factor'!$D$11, IF(G425=-9,-999,IF(G425="",-999,0)))</f>
        <v>-999</v>
      </c>
      <c r="AM425" s="82">
        <f>IF(I425=1, 'adjustment factor'!$D$12, IF(I425=-9,-999,IF(I425="",-999,0)))</f>
        <v>-999</v>
      </c>
      <c r="AN425" s="82">
        <f>IF(J425=1, 'adjustment factor'!$D$13, IF(J425=-9,-999,IF(J425="",-999,0)))</f>
        <v>-999</v>
      </c>
      <c r="AO425" s="82" t="str">
        <f t="shared" si="68"/>
        <v>-999</v>
      </c>
      <c r="AP425" s="82" t="str">
        <f t="shared" si="69"/>
        <v>MISSING</v>
      </c>
    </row>
    <row r="426" spans="2:42" s="3" customFormat="1">
      <c r="B426" s="170"/>
      <c r="C426" s="35">
        <v>422</v>
      </c>
      <c r="D426" s="161"/>
      <c r="E426" s="161"/>
      <c r="F426" s="161"/>
      <c r="G426" s="161"/>
      <c r="H426" s="161"/>
      <c r="I426" s="161"/>
      <c r="J426" s="161"/>
      <c r="K426" s="161"/>
      <c r="L426" s="161"/>
      <c r="M426" s="161"/>
      <c r="N426" s="171"/>
      <c r="O426" s="171"/>
      <c r="P426" s="171"/>
      <c r="Q426" s="171"/>
      <c r="R426" s="171"/>
      <c r="S426" s="171"/>
      <c r="T426" s="159" t="str">
        <f t="shared" si="60"/>
        <v>MISSING</v>
      </c>
      <c r="U426" s="159" t="str">
        <f t="shared" si="61"/>
        <v>MISSING</v>
      </c>
      <c r="X426" s="56">
        <f t="shared" si="62"/>
        <v>-99</v>
      </c>
      <c r="Y426" s="56">
        <f t="shared" si="63"/>
        <v>-99</v>
      </c>
      <c r="Z426" s="56">
        <f t="shared" si="64"/>
        <v>-99</v>
      </c>
      <c r="AA426" s="56">
        <f t="shared" si="65"/>
        <v>-99</v>
      </c>
      <c r="AB426" s="56">
        <f t="shared" si="66"/>
        <v>-99</v>
      </c>
      <c r="AC426" s="56">
        <f t="shared" si="67"/>
        <v>-99</v>
      </c>
      <c r="AE426" s="82">
        <f>IF(D426=1, 'adjustment factor'!$D$4, IF(D426=-9,-999,IF(D426="",-999,0)))</f>
        <v>-999</v>
      </c>
      <c r="AF426" s="82">
        <f>IF(F426=1, 'adjustment factor'!$D$5, IF(F426=-9,-999,IF(F426="",-999,0)))</f>
        <v>-999</v>
      </c>
      <c r="AG426" s="82">
        <f>IF(E426=1, 'adjustment factor'!$D$6, IF(E426=-9,-999,IF(E426="",-999,0)))</f>
        <v>-999</v>
      </c>
      <c r="AH426" s="82">
        <f>IF(K426&gt;=45,'adjustment factor'!$D$7,IF(K426=-9,-1200,IF(K426="",-1200,0)))</f>
        <v>-1200</v>
      </c>
      <c r="AI426" s="82">
        <f>IF(L426=1, 'adjustment factor'!$D$8, IF(L426=-9,-999,IF(L426="",-999,0)))</f>
        <v>-999</v>
      </c>
      <c r="AJ426" s="82">
        <f>IF(AND(M426&gt;=1,M426&lt;=4),'adjustment factor'!$D$9,IF(M426=-9,-999,IF(M426=98,-999,IF(M426=99,-999,IF(M426="",-999,0)))))</f>
        <v>-999</v>
      </c>
      <c r="AK426" s="82">
        <f>IF(H426=1, 'adjustment factor'!$D$10, IF(H426=-9,-999,IF(H426="",-999,0)))</f>
        <v>-999</v>
      </c>
      <c r="AL426" s="82">
        <f>IF(G426=1, 'adjustment factor'!$D$11, IF(G426=-9,-999,IF(G426="",-999,0)))</f>
        <v>-999</v>
      </c>
      <c r="AM426" s="82">
        <f>IF(I426=1, 'adjustment factor'!$D$12, IF(I426=-9,-999,IF(I426="",-999,0)))</f>
        <v>-999</v>
      </c>
      <c r="AN426" s="82">
        <f>IF(J426=1, 'adjustment factor'!$D$13, IF(J426=-9,-999,IF(J426="",-999,0)))</f>
        <v>-999</v>
      </c>
      <c r="AO426" s="82" t="str">
        <f t="shared" si="68"/>
        <v>-999</v>
      </c>
      <c r="AP426" s="82" t="str">
        <f t="shared" si="69"/>
        <v>MISSING</v>
      </c>
    </row>
    <row r="427" spans="2:42" s="3" customFormat="1">
      <c r="B427" s="170"/>
      <c r="C427" s="35">
        <v>423</v>
      </c>
      <c r="D427" s="161"/>
      <c r="E427" s="161"/>
      <c r="F427" s="161"/>
      <c r="G427" s="161"/>
      <c r="H427" s="161"/>
      <c r="I427" s="161"/>
      <c r="J427" s="161"/>
      <c r="K427" s="161"/>
      <c r="L427" s="161"/>
      <c r="M427" s="161"/>
      <c r="N427" s="171"/>
      <c r="O427" s="171"/>
      <c r="P427" s="171"/>
      <c r="Q427" s="171"/>
      <c r="R427" s="171"/>
      <c r="S427" s="171"/>
      <c r="T427" s="159" t="str">
        <f t="shared" si="60"/>
        <v>MISSING</v>
      </c>
      <c r="U427" s="159" t="str">
        <f t="shared" si="61"/>
        <v>MISSING</v>
      </c>
      <c r="X427" s="56">
        <f t="shared" si="62"/>
        <v>-99</v>
      </c>
      <c r="Y427" s="56">
        <f t="shared" si="63"/>
        <v>-99</v>
      </c>
      <c r="Z427" s="56">
        <f t="shared" si="64"/>
        <v>-99</v>
      </c>
      <c r="AA427" s="56">
        <f t="shared" si="65"/>
        <v>-99</v>
      </c>
      <c r="AB427" s="56">
        <f t="shared" si="66"/>
        <v>-99</v>
      </c>
      <c r="AC427" s="56">
        <f t="shared" si="67"/>
        <v>-99</v>
      </c>
      <c r="AE427" s="82">
        <f>IF(D427=1, 'adjustment factor'!$D$4, IF(D427=-9,-999,IF(D427="",-999,0)))</f>
        <v>-999</v>
      </c>
      <c r="AF427" s="82">
        <f>IF(F427=1, 'adjustment factor'!$D$5, IF(F427=-9,-999,IF(F427="",-999,0)))</f>
        <v>-999</v>
      </c>
      <c r="AG427" s="82">
        <f>IF(E427=1, 'adjustment factor'!$D$6, IF(E427=-9,-999,IF(E427="",-999,0)))</f>
        <v>-999</v>
      </c>
      <c r="AH427" s="82">
        <f>IF(K427&gt;=45,'adjustment factor'!$D$7,IF(K427=-9,-1200,IF(K427="",-1200,0)))</f>
        <v>-1200</v>
      </c>
      <c r="AI427" s="82">
        <f>IF(L427=1, 'adjustment factor'!$D$8, IF(L427=-9,-999,IF(L427="",-999,0)))</f>
        <v>-999</v>
      </c>
      <c r="AJ427" s="82">
        <f>IF(AND(M427&gt;=1,M427&lt;=4),'adjustment factor'!$D$9,IF(M427=-9,-999,IF(M427=98,-999,IF(M427=99,-999,IF(M427="",-999,0)))))</f>
        <v>-999</v>
      </c>
      <c r="AK427" s="82">
        <f>IF(H427=1, 'adjustment factor'!$D$10, IF(H427=-9,-999,IF(H427="",-999,0)))</f>
        <v>-999</v>
      </c>
      <c r="AL427" s="82">
        <f>IF(G427=1, 'adjustment factor'!$D$11, IF(G427=-9,-999,IF(G427="",-999,0)))</f>
        <v>-999</v>
      </c>
      <c r="AM427" s="82">
        <f>IF(I427=1, 'adjustment factor'!$D$12, IF(I427=-9,-999,IF(I427="",-999,0)))</f>
        <v>-999</v>
      </c>
      <c r="AN427" s="82">
        <f>IF(J427=1, 'adjustment factor'!$D$13, IF(J427=-9,-999,IF(J427="",-999,0)))</f>
        <v>-999</v>
      </c>
      <c r="AO427" s="82" t="str">
        <f t="shared" si="68"/>
        <v>-999</v>
      </c>
      <c r="AP427" s="82" t="str">
        <f t="shared" si="69"/>
        <v>MISSING</v>
      </c>
    </row>
    <row r="428" spans="2:42" s="3" customFormat="1">
      <c r="B428" s="170"/>
      <c r="C428" s="35">
        <v>424</v>
      </c>
      <c r="D428" s="161"/>
      <c r="E428" s="161"/>
      <c r="F428" s="161"/>
      <c r="G428" s="161"/>
      <c r="H428" s="161"/>
      <c r="I428" s="161"/>
      <c r="J428" s="161"/>
      <c r="K428" s="161"/>
      <c r="L428" s="161"/>
      <c r="M428" s="161"/>
      <c r="N428" s="171"/>
      <c r="O428" s="171"/>
      <c r="P428" s="171"/>
      <c r="Q428" s="171"/>
      <c r="R428" s="171"/>
      <c r="S428" s="171"/>
      <c r="T428" s="159" t="str">
        <f t="shared" si="60"/>
        <v>MISSING</v>
      </c>
      <c r="U428" s="159" t="str">
        <f t="shared" si="61"/>
        <v>MISSING</v>
      </c>
      <c r="X428" s="56">
        <f t="shared" si="62"/>
        <v>-99</v>
      </c>
      <c r="Y428" s="56">
        <f t="shared" si="63"/>
        <v>-99</v>
      </c>
      <c r="Z428" s="56">
        <f t="shared" si="64"/>
        <v>-99</v>
      </c>
      <c r="AA428" s="56">
        <f t="shared" si="65"/>
        <v>-99</v>
      </c>
      <c r="AB428" s="56">
        <f t="shared" si="66"/>
        <v>-99</v>
      </c>
      <c r="AC428" s="56">
        <f t="shared" si="67"/>
        <v>-99</v>
      </c>
      <c r="AE428" s="82">
        <f>IF(D428=1, 'adjustment factor'!$D$4, IF(D428=-9,-999,IF(D428="",-999,0)))</f>
        <v>-999</v>
      </c>
      <c r="AF428" s="82">
        <f>IF(F428=1, 'adjustment factor'!$D$5, IF(F428=-9,-999,IF(F428="",-999,0)))</f>
        <v>-999</v>
      </c>
      <c r="AG428" s="82">
        <f>IF(E428=1, 'adjustment factor'!$D$6, IF(E428=-9,-999,IF(E428="",-999,0)))</f>
        <v>-999</v>
      </c>
      <c r="AH428" s="82">
        <f>IF(K428&gt;=45,'adjustment factor'!$D$7,IF(K428=-9,-1200,IF(K428="",-1200,0)))</f>
        <v>-1200</v>
      </c>
      <c r="AI428" s="82">
        <f>IF(L428=1, 'adjustment factor'!$D$8, IF(L428=-9,-999,IF(L428="",-999,0)))</f>
        <v>-999</v>
      </c>
      <c r="AJ428" s="82">
        <f>IF(AND(M428&gt;=1,M428&lt;=4),'adjustment factor'!$D$9,IF(M428=-9,-999,IF(M428=98,-999,IF(M428=99,-999,IF(M428="",-999,0)))))</f>
        <v>-999</v>
      </c>
      <c r="AK428" s="82">
        <f>IF(H428=1, 'adjustment factor'!$D$10, IF(H428=-9,-999,IF(H428="",-999,0)))</f>
        <v>-999</v>
      </c>
      <c r="AL428" s="82">
        <f>IF(G428=1, 'adjustment factor'!$D$11, IF(G428=-9,-999,IF(G428="",-999,0)))</f>
        <v>-999</v>
      </c>
      <c r="AM428" s="82">
        <f>IF(I428=1, 'adjustment factor'!$D$12, IF(I428=-9,-999,IF(I428="",-999,0)))</f>
        <v>-999</v>
      </c>
      <c r="AN428" s="82">
        <f>IF(J428=1, 'adjustment factor'!$D$13, IF(J428=-9,-999,IF(J428="",-999,0)))</f>
        <v>-999</v>
      </c>
      <c r="AO428" s="82" t="str">
        <f t="shared" si="68"/>
        <v>-999</v>
      </c>
      <c r="AP428" s="82" t="str">
        <f t="shared" si="69"/>
        <v>MISSING</v>
      </c>
    </row>
    <row r="429" spans="2:42" s="3" customFormat="1">
      <c r="B429" s="170"/>
      <c r="C429" s="35">
        <v>425</v>
      </c>
      <c r="D429" s="161"/>
      <c r="E429" s="161"/>
      <c r="F429" s="161"/>
      <c r="G429" s="161"/>
      <c r="H429" s="161"/>
      <c r="I429" s="161"/>
      <c r="J429" s="161"/>
      <c r="K429" s="161"/>
      <c r="L429" s="161"/>
      <c r="M429" s="161"/>
      <c r="N429" s="171"/>
      <c r="O429" s="171"/>
      <c r="P429" s="171"/>
      <c r="Q429" s="171"/>
      <c r="R429" s="171"/>
      <c r="S429" s="171"/>
      <c r="T429" s="159" t="str">
        <f t="shared" si="60"/>
        <v>MISSING</v>
      </c>
      <c r="U429" s="159" t="str">
        <f t="shared" si="61"/>
        <v>MISSING</v>
      </c>
      <c r="X429" s="56">
        <f t="shared" si="62"/>
        <v>-99</v>
      </c>
      <c r="Y429" s="56">
        <f t="shared" si="63"/>
        <v>-99</v>
      </c>
      <c r="Z429" s="56">
        <f t="shared" si="64"/>
        <v>-99</v>
      </c>
      <c r="AA429" s="56">
        <f t="shared" si="65"/>
        <v>-99</v>
      </c>
      <c r="AB429" s="56">
        <f t="shared" si="66"/>
        <v>-99</v>
      </c>
      <c r="AC429" s="56">
        <f t="shared" si="67"/>
        <v>-99</v>
      </c>
      <c r="AE429" s="82">
        <f>IF(D429=1, 'adjustment factor'!$D$4, IF(D429=-9,-999,IF(D429="",-999,0)))</f>
        <v>-999</v>
      </c>
      <c r="AF429" s="82">
        <f>IF(F429=1, 'adjustment factor'!$D$5, IF(F429=-9,-999,IF(F429="",-999,0)))</f>
        <v>-999</v>
      </c>
      <c r="AG429" s="82">
        <f>IF(E429=1, 'adjustment factor'!$D$6, IF(E429=-9,-999,IF(E429="",-999,0)))</f>
        <v>-999</v>
      </c>
      <c r="AH429" s="82">
        <f>IF(K429&gt;=45,'adjustment factor'!$D$7,IF(K429=-9,-1200,IF(K429="",-1200,0)))</f>
        <v>-1200</v>
      </c>
      <c r="AI429" s="82">
        <f>IF(L429=1, 'adjustment factor'!$D$8, IF(L429=-9,-999,IF(L429="",-999,0)))</f>
        <v>-999</v>
      </c>
      <c r="AJ429" s="82">
        <f>IF(AND(M429&gt;=1,M429&lt;=4),'adjustment factor'!$D$9,IF(M429=-9,-999,IF(M429=98,-999,IF(M429=99,-999,IF(M429="",-999,0)))))</f>
        <v>-999</v>
      </c>
      <c r="AK429" s="82">
        <f>IF(H429=1, 'adjustment factor'!$D$10, IF(H429=-9,-999,IF(H429="",-999,0)))</f>
        <v>-999</v>
      </c>
      <c r="AL429" s="82">
        <f>IF(G429=1, 'adjustment factor'!$D$11, IF(G429=-9,-999,IF(G429="",-999,0)))</f>
        <v>-999</v>
      </c>
      <c r="AM429" s="82">
        <f>IF(I429=1, 'adjustment factor'!$D$12, IF(I429=-9,-999,IF(I429="",-999,0)))</f>
        <v>-999</v>
      </c>
      <c r="AN429" s="82">
        <f>IF(J429=1, 'adjustment factor'!$D$13, IF(J429=-9,-999,IF(J429="",-999,0)))</f>
        <v>-999</v>
      </c>
      <c r="AO429" s="82" t="str">
        <f t="shared" si="68"/>
        <v>-999</v>
      </c>
      <c r="AP429" s="82" t="str">
        <f t="shared" si="69"/>
        <v>MISSING</v>
      </c>
    </row>
    <row r="430" spans="2:42" s="3" customFormat="1">
      <c r="B430" s="170"/>
      <c r="C430" s="35">
        <v>426</v>
      </c>
      <c r="D430" s="161"/>
      <c r="E430" s="161"/>
      <c r="F430" s="161"/>
      <c r="G430" s="161"/>
      <c r="H430" s="161"/>
      <c r="I430" s="161"/>
      <c r="J430" s="161"/>
      <c r="K430" s="161"/>
      <c r="L430" s="161"/>
      <c r="M430" s="161"/>
      <c r="N430" s="171"/>
      <c r="O430" s="171"/>
      <c r="P430" s="171"/>
      <c r="Q430" s="171"/>
      <c r="R430" s="171"/>
      <c r="S430" s="171"/>
      <c r="T430" s="159" t="str">
        <f t="shared" si="60"/>
        <v>MISSING</v>
      </c>
      <c r="U430" s="159" t="str">
        <f t="shared" si="61"/>
        <v>MISSING</v>
      </c>
      <c r="X430" s="56">
        <f t="shared" si="62"/>
        <v>-99</v>
      </c>
      <c r="Y430" s="56">
        <f t="shared" si="63"/>
        <v>-99</v>
      </c>
      <c r="Z430" s="56">
        <f t="shared" si="64"/>
        <v>-99</v>
      </c>
      <c r="AA430" s="56">
        <f t="shared" si="65"/>
        <v>-99</v>
      </c>
      <c r="AB430" s="56">
        <f t="shared" si="66"/>
        <v>-99</v>
      </c>
      <c r="AC430" s="56">
        <f t="shared" si="67"/>
        <v>-99</v>
      </c>
      <c r="AE430" s="82">
        <f>IF(D430=1, 'adjustment factor'!$D$4, IF(D430=-9,-999,IF(D430="",-999,0)))</f>
        <v>-999</v>
      </c>
      <c r="AF430" s="82">
        <f>IF(F430=1, 'adjustment factor'!$D$5, IF(F430=-9,-999,IF(F430="",-999,0)))</f>
        <v>-999</v>
      </c>
      <c r="AG430" s="82">
        <f>IF(E430=1, 'adjustment factor'!$D$6, IF(E430=-9,-999,IF(E430="",-999,0)))</f>
        <v>-999</v>
      </c>
      <c r="AH430" s="82">
        <f>IF(K430&gt;=45,'adjustment factor'!$D$7,IF(K430=-9,-1200,IF(K430="",-1200,0)))</f>
        <v>-1200</v>
      </c>
      <c r="AI430" s="82">
        <f>IF(L430=1, 'adjustment factor'!$D$8, IF(L430=-9,-999,IF(L430="",-999,0)))</f>
        <v>-999</v>
      </c>
      <c r="AJ430" s="82">
        <f>IF(AND(M430&gt;=1,M430&lt;=4),'adjustment factor'!$D$9,IF(M430=-9,-999,IF(M430=98,-999,IF(M430=99,-999,IF(M430="",-999,0)))))</f>
        <v>-999</v>
      </c>
      <c r="AK430" s="82">
        <f>IF(H430=1, 'adjustment factor'!$D$10, IF(H430=-9,-999,IF(H430="",-999,0)))</f>
        <v>-999</v>
      </c>
      <c r="AL430" s="82">
        <f>IF(G430=1, 'adjustment factor'!$D$11, IF(G430=-9,-999,IF(G430="",-999,0)))</f>
        <v>-999</v>
      </c>
      <c r="AM430" s="82">
        <f>IF(I430=1, 'adjustment factor'!$D$12, IF(I430=-9,-999,IF(I430="",-999,0)))</f>
        <v>-999</v>
      </c>
      <c r="AN430" s="82">
        <f>IF(J430=1, 'adjustment factor'!$D$13, IF(J430=-9,-999,IF(J430="",-999,0)))</f>
        <v>-999</v>
      </c>
      <c r="AO430" s="82" t="str">
        <f t="shared" si="68"/>
        <v>-999</v>
      </c>
      <c r="AP430" s="82" t="str">
        <f t="shared" si="69"/>
        <v>MISSING</v>
      </c>
    </row>
    <row r="431" spans="2:42" s="3" customFormat="1">
      <c r="B431" s="170"/>
      <c r="C431" s="35">
        <v>427</v>
      </c>
      <c r="D431" s="161"/>
      <c r="E431" s="161"/>
      <c r="F431" s="161"/>
      <c r="G431" s="161"/>
      <c r="H431" s="161"/>
      <c r="I431" s="161"/>
      <c r="J431" s="161"/>
      <c r="K431" s="161"/>
      <c r="L431" s="161"/>
      <c r="M431" s="161"/>
      <c r="N431" s="171"/>
      <c r="O431" s="171"/>
      <c r="P431" s="171"/>
      <c r="Q431" s="171"/>
      <c r="R431" s="171"/>
      <c r="S431" s="171"/>
      <c r="T431" s="159" t="str">
        <f t="shared" si="60"/>
        <v>MISSING</v>
      </c>
      <c r="U431" s="159" t="str">
        <f t="shared" si="61"/>
        <v>MISSING</v>
      </c>
      <c r="X431" s="56">
        <f t="shared" si="62"/>
        <v>-99</v>
      </c>
      <c r="Y431" s="56">
        <f t="shared" si="63"/>
        <v>-99</v>
      </c>
      <c r="Z431" s="56">
        <f t="shared" si="64"/>
        <v>-99</v>
      </c>
      <c r="AA431" s="56">
        <f t="shared" si="65"/>
        <v>-99</v>
      </c>
      <c r="AB431" s="56">
        <f t="shared" si="66"/>
        <v>-99</v>
      </c>
      <c r="AC431" s="56">
        <f t="shared" si="67"/>
        <v>-99</v>
      </c>
      <c r="AE431" s="82">
        <f>IF(D431=1, 'adjustment factor'!$D$4, IF(D431=-9,-999,IF(D431="",-999,0)))</f>
        <v>-999</v>
      </c>
      <c r="AF431" s="82">
        <f>IF(F431=1, 'adjustment factor'!$D$5, IF(F431=-9,-999,IF(F431="",-999,0)))</f>
        <v>-999</v>
      </c>
      <c r="AG431" s="82">
        <f>IF(E431=1, 'adjustment factor'!$D$6, IF(E431=-9,-999,IF(E431="",-999,0)))</f>
        <v>-999</v>
      </c>
      <c r="AH431" s="82">
        <f>IF(K431&gt;=45,'adjustment factor'!$D$7,IF(K431=-9,-1200,IF(K431="",-1200,0)))</f>
        <v>-1200</v>
      </c>
      <c r="AI431" s="82">
        <f>IF(L431=1, 'adjustment factor'!$D$8, IF(L431=-9,-999,IF(L431="",-999,0)))</f>
        <v>-999</v>
      </c>
      <c r="AJ431" s="82">
        <f>IF(AND(M431&gt;=1,M431&lt;=4),'adjustment factor'!$D$9,IF(M431=-9,-999,IF(M431=98,-999,IF(M431=99,-999,IF(M431="",-999,0)))))</f>
        <v>-999</v>
      </c>
      <c r="AK431" s="82">
        <f>IF(H431=1, 'adjustment factor'!$D$10, IF(H431=-9,-999,IF(H431="",-999,0)))</f>
        <v>-999</v>
      </c>
      <c r="AL431" s="82">
        <f>IF(G431=1, 'adjustment factor'!$D$11, IF(G431=-9,-999,IF(G431="",-999,0)))</f>
        <v>-999</v>
      </c>
      <c r="AM431" s="82">
        <f>IF(I431=1, 'adjustment factor'!$D$12, IF(I431=-9,-999,IF(I431="",-999,0)))</f>
        <v>-999</v>
      </c>
      <c r="AN431" s="82">
        <f>IF(J431=1, 'adjustment factor'!$D$13, IF(J431=-9,-999,IF(J431="",-999,0)))</f>
        <v>-999</v>
      </c>
      <c r="AO431" s="82" t="str">
        <f t="shared" si="68"/>
        <v>-999</v>
      </c>
      <c r="AP431" s="82" t="str">
        <f t="shared" si="69"/>
        <v>MISSING</v>
      </c>
    </row>
    <row r="432" spans="2:42" s="3" customFormat="1">
      <c r="B432" s="170"/>
      <c r="C432" s="35">
        <v>428</v>
      </c>
      <c r="D432" s="161"/>
      <c r="E432" s="161"/>
      <c r="F432" s="161"/>
      <c r="G432" s="161"/>
      <c r="H432" s="161"/>
      <c r="I432" s="161"/>
      <c r="J432" s="161"/>
      <c r="K432" s="161"/>
      <c r="L432" s="161"/>
      <c r="M432" s="161"/>
      <c r="N432" s="171"/>
      <c r="O432" s="171"/>
      <c r="P432" s="171"/>
      <c r="Q432" s="171"/>
      <c r="R432" s="171"/>
      <c r="S432" s="171"/>
      <c r="T432" s="159" t="str">
        <f t="shared" si="60"/>
        <v>MISSING</v>
      </c>
      <c r="U432" s="159" t="str">
        <f t="shared" si="61"/>
        <v>MISSING</v>
      </c>
      <c r="X432" s="56">
        <f t="shared" si="62"/>
        <v>-99</v>
      </c>
      <c r="Y432" s="56">
        <f t="shared" si="63"/>
        <v>-99</v>
      </c>
      <c r="Z432" s="56">
        <f t="shared" si="64"/>
        <v>-99</v>
      </c>
      <c r="AA432" s="56">
        <f t="shared" si="65"/>
        <v>-99</v>
      </c>
      <c r="AB432" s="56">
        <f t="shared" si="66"/>
        <v>-99</v>
      </c>
      <c r="AC432" s="56">
        <f t="shared" si="67"/>
        <v>-99</v>
      </c>
      <c r="AE432" s="82">
        <f>IF(D432=1, 'adjustment factor'!$D$4, IF(D432=-9,-999,IF(D432="",-999,0)))</f>
        <v>-999</v>
      </c>
      <c r="AF432" s="82">
        <f>IF(F432=1, 'adjustment factor'!$D$5, IF(F432=-9,-999,IF(F432="",-999,0)))</f>
        <v>-999</v>
      </c>
      <c r="AG432" s="82">
        <f>IF(E432=1, 'adjustment factor'!$D$6, IF(E432=-9,-999,IF(E432="",-999,0)))</f>
        <v>-999</v>
      </c>
      <c r="AH432" s="82">
        <f>IF(K432&gt;=45,'adjustment factor'!$D$7,IF(K432=-9,-1200,IF(K432="",-1200,0)))</f>
        <v>-1200</v>
      </c>
      <c r="AI432" s="82">
        <f>IF(L432=1, 'adjustment factor'!$D$8, IF(L432=-9,-999,IF(L432="",-999,0)))</f>
        <v>-999</v>
      </c>
      <c r="AJ432" s="82">
        <f>IF(AND(M432&gt;=1,M432&lt;=4),'adjustment factor'!$D$9,IF(M432=-9,-999,IF(M432=98,-999,IF(M432=99,-999,IF(M432="",-999,0)))))</f>
        <v>-999</v>
      </c>
      <c r="AK432" s="82">
        <f>IF(H432=1, 'adjustment factor'!$D$10, IF(H432=-9,-999,IF(H432="",-999,0)))</f>
        <v>-999</v>
      </c>
      <c r="AL432" s="82">
        <f>IF(G432=1, 'adjustment factor'!$D$11, IF(G432=-9,-999,IF(G432="",-999,0)))</f>
        <v>-999</v>
      </c>
      <c r="AM432" s="82">
        <f>IF(I432=1, 'adjustment factor'!$D$12, IF(I432=-9,-999,IF(I432="",-999,0)))</f>
        <v>-999</v>
      </c>
      <c r="AN432" s="82">
        <f>IF(J432=1, 'adjustment factor'!$D$13, IF(J432=-9,-999,IF(J432="",-999,0)))</f>
        <v>-999</v>
      </c>
      <c r="AO432" s="82" t="str">
        <f t="shared" si="68"/>
        <v>-999</v>
      </c>
      <c r="AP432" s="82" t="str">
        <f t="shared" si="69"/>
        <v>MISSING</v>
      </c>
    </row>
    <row r="433" spans="2:42" s="3" customFormat="1">
      <c r="B433" s="170"/>
      <c r="C433" s="35">
        <v>429</v>
      </c>
      <c r="D433" s="161"/>
      <c r="E433" s="161"/>
      <c r="F433" s="161"/>
      <c r="G433" s="161"/>
      <c r="H433" s="161"/>
      <c r="I433" s="161"/>
      <c r="J433" s="161"/>
      <c r="K433" s="161"/>
      <c r="L433" s="161"/>
      <c r="M433" s="161"/>
      <c r="N433" s="171"/>
      <c r="O433" s="171"/>
      <c r="P433" s="171"/>
      <c r="Q433" s="171"/>
      <c r="R433" s="171"/>
      <c r="S433" s="171"/>
      <c r="T433" s="159" t="str">
        <f t="shared" si="60"/>
        <v>MISSING</v>
      </c>
      <c r="U433" s="159" t="str">
        <f t="shared" si="61"/>
        <v>MISSING</v>
      </c>
      <c r="X433" s="56">
        <f t="shared" si="62"/>
        <v>-99</v>
      </c>
      <c r="Y433" s="56">
        <f t="shared" si="63"/>
        <v>-99</v>
      </c>
      <c r="Z433" s="56">
        <f t="shared" si="64"/>
        <v>-99</v>
      </c>
      <c r="AA433" s="56">
        <f t="shared" si="65"/>
        <v>-99</v>
      </c>
      <c r="AB433" s="56">
        <f t="shared" si="66"/>
        <v>-99</v>
      </c>
      <c r="AC433" s="56">
        <f t="shared" si="67"/>
        <v>-99</v>
      </c>
      <c r="AE433" s="82">
        <f>IF(D433=1, 'adjustment factor'!$D$4, IF(D433=-9,-999,IF(D433="",-999,0)))</f>
        <v>-999</v>
      </c>
      <c r="AF433" s="82">
        <f>IF(F433=1, 'adjustment factor'!$D$5, IF(F433=-9,-999,IF(F433="",-999,0)))</f>
        <v>-999</v>
      </c>
      <c r="AG433" s="82">
        <f>IF(E433=1, 'adjustment factor'!$D$6, IF(E433=-9,-999,IF(E433="",-999,0)))</f>
        <v>-999</v>
      </c>
      <c r="AH433" s="82">
        <f>IF(K433&gt;=45,'adjustment factor'!$D$7,IF(K433=-9,-1200,IF(K433="",-1200,0)))</f>
        <v>-1200</v>
      </c>
      <c r="AI433" s="82">
        <f>IF(L433=1, 'adjustment factor'!$D$8, IF(L433=-9,-999,IF(L433="",-999,0)))</f>
        <v>-999</v>
      </c>
      <c r="AJ433" s="82">
        <f>IF(AND(M433&gt;=1,M433&lt;=4),'adjustment factor'!$D$9,IF(M433=-9,-999,IF(M433=98,-999,IF(M433=99,-999,IF(M433="",-999,0)))))</f>
        <v>-999</v>
      </c>
      <c r="AK433" s="82">
        <f>IF(H433=1, 'adjustment factor'!$D$10, IF(H433=-9,-999,IF(H433="",-999,0)))</f>
        <v>-999</v>
      </c>
      <c r="AL433" s="82">
        <f>IF(G433=1, 'adjustment factor'!$D$11, IF(G433=-9,-999,IF(G433="",-999,0)))</f>
        <v>-999</v>
      </c>
      <c r="AM433" s="82">
        <f>IF(I433=1, 'adjustment factor'!$D$12, IF(I433=-9,-999,IF(I433="",-999,0)))</f>
        <v>-999</v>
      </c>
      <c r="AN433" s="82">
        <f>IF(J433=1, 'adjustment factor'!$D$13, IF(J433=-9,-999,IF(J433="",-999,0)))</f>
        <v>-999</v>
      </c>
      <c r="AO433" s="82" t="str">
        <f t="shared" si="68"/>
        <v>-999</v>
      </c>
      <c r="AP433" s="82" t="str">
        <f t="shared" si="69"/>
        <v>MISSING</v>
      </c>
    </row>
    <row r="434" spans="2:42" s="3" customFormat="1">
      <c r="B434" s="170"/>
      <c r="C434" s="35">
        <v>430</v>
      </c>
      <c r="D434" s="161"/>
      <c r="E434" s="161"/>
      <c r="F434" s="161"/>
      <c r="G434" s="161"/>
      <c r="H434" s="161"/>
      <c r="I434" s="161"/>
      <c r="J434" s="161"/>
      <c r="K434" s="161"/>
      <c r="L434" s="161"/>
      <c r="M434" s="161"/>
      <c r="N434" s="171"/>
      <c r="O434" s="171"/>
      <c r="P434" s="171"/>
      <c r="Q434" s="171"/>
      <c r="R434" s="171"/>
      <c r="S434" s="171"/>
      <c r="T434" s="159" t="str">
        <f t="shared" si="60"/>
        <v>MISSING</v>
      </c>
      <c r="U434" s="159" t="str">
        <f t="shared" si="61"/>
        <v>MISSING</v>
      </c>
      <c r="X434" s="56">
        <f t="shared" si="62"/>
        <v>-99</v>
      </c>
      <c r="Y434" s="56">
        <f t="shared" si="63"/>
        <v>-99</v>
      </c>
      <c r="Z434" s="56">
        <f t="shared" si="64"/>
        <v>-99</v>
      </c>
      <c r="AA434" s="56">
        <f t="shared" si="65"/>
        <v>-99</v>
      </c>
      <c r="AB434" s="56">
        <f t="shared" si="66"/>
        <v>-99</v>
      </c>
      <c r="AC434" s="56">
        <f t="shared" si="67"/>
        <v>-99</v>
      </c>
      <c r="AE434" s="82">
        <f>IF(D434=1, 'adjustment factor'!$D$4, IF(D434=-9,-999,IF(D434="",-999,0)))</f>
        <v>-999</v>
      </c>
      <c r="AF434" s="82">
        <f>IF(F434=1, 'adjustment factor'!$D$5, IF(F434=-9,-999,IF(F434="",-999,0)))</f>
        <v>-999</v>
      </c>
      <c r="AG434" s="82">
        <f>IF(E434=1, 'adjustment factor'!$D$6, IF(E434=-9,-999,IF(E434="",-999,0)))</f>
        <v>-999</v>
      </c>
      <c r="AH434" s="82">
        <f>IF(K434&gt;=45,'adjustment factor'!$D$7,IF(K434=-9,-1200,IF(K434="",-1200,0)))</f>
        <v>-1200</v>
      </c>
      <c r="AI434" s="82">
        <f>IF(L434=1, 'adjustment factor'!$D$8, IF(L434=-9,-999,IF(L434="",-999,0)))</f>
        <v>-999</v>
      </c>
      <c r="AJ434" s="82">
        <f>IF(AND(M434&gt;=1,M434&lt;=4),'adjustment factor'!$D$9,IF(M434=-9,-999,IF(M434=98,-999,IF(M434=99,-999,IF(M434="",-999,0)))))</f>
        <v>-999</v>
      </c>
      <c r="AK434" s="82">
        <f>IF(H434=1, 'adjustment factor'!$D$10, IF(H434=-9,-999,IF(H434="",-999,0)))</f>
        <v>-999</v>
      </c>
      <c r="AL434" s="82">
        <f>IF(G434=1, 'adjustment factor'!$D$11, IF(G434=-9,-999,IF(G434="",-999,0)))</f>
        <v>-999</v>
      </c>
      <c r="AM434" s="82">
        <f>IF(I434=1, 'adjustment factor'!$D$12, IF(I434=-9,-999,IF(I434="",-999,0)))</f>
        <v>-999</v>
      </c>
      <c r="AN434" s="82">
        <f>IF(J434=1, 'adjustment factor'!$D$13, IF(J434=-9,-999,IF(J434="",-999,0)))</f>
        <v>-999</v>
      </c>
      <c r="AO434" s="82" t="str">
        <f t="shared" si="68"/>
        <v>-999</v>
      </c>
      <c r="AP434" s="82" t="str">
        <f t="shared" si="69"/>
        <v>MISSING</v>
      </c>
    </row>
    <row r="435" spans="2:42" s="3" customFormat="1">
      <c r="B435" s="170"/>
      <c r="C435" s="35">
        <v>431</v>
      </c>
      <c r="D435" s="161"/>
      <c r="E435" s="161"/>
      <c r="F435" s="161"/>
      <c r="G435" s="161"/>
      <c r="H435" s="161"/>
      <c r="I435" s="161"/>
      <c r="J435" s="161"/>
      <c r="K435" s="161"/>
      <c r="L435" s="161"/>
      <c r="M435" s="161"/>
      <c r="N435" s="171"/>
      <c r="O435" s="171"/>
      <c r="P435" s="171"/>
      <c r="Q435" s="171"/>
      <c r="R435" s="171"/>
      <c r="S435" s="171"/>
      <c r="T435" s="159" t="str">
        <f t="shared" si="60"/>
        <v>MISSING</v>
      </c>
      <c r="U435" s="159" t="str">
        <f t="shared" si="61"/>
        <v>MISSING</v>
      </c>
      <c r="X435" s="56">
        <f t="shared" si="62"/>
        <v>-99</v>
      </c>
      <c r="Y435" s="56">
        <f t="shared" si="63"/>
        <v>-99</v>
      </c>
      <c r="Z435" s="56">
        <f t="shared" si="64"/>
        <v>-99</v>
      </c>
      <c r="AA435" s="56">
        <f t="shared" si="65"/>
        <v>-99</v>
      </c>
      <c r="AB435" s="56">
        <f t="shared" si="66"/>
        <v>-99</v>
      </c>
      <c r="AC435" s="56">
        <f t="shared" si="67"/>
        <v>-99</v>
      </c>
      <c r="AE435" s="82">
        <f>IF(D435=1, 'adjustment factor'!$D$4, IF(D435=-9,-999,IF(D435="",-999,0)))</f>
        <v>-999</v>
      </c>
      <c r="AF435" s="82">
        <f>IF(F435=1, 'adjustment factor'!$D$5, IF(F435=-9,-999,IF(F435="",-999,0)))</f>
        <v>-999</v>
      </c>
      <c r="AG435" s="82">
        <f>IF(E435=1, 'adjustment factor'!$D$6, IF(E435=-9,-999,IF(E435="",-999,0)))</f>
        <v>-999</v>
      </c>
      <c r="AH435" s="82">
        <f>IF(K435&gt;=45,'adjustment factor'!$D$7,IF(K435=-9,-1200,IF(K435="",-1200,0)))</f>
        <v>-1200</v>
      </c>
      <c r="AI435" s="82">
        <f>IF(L435=1, 'adjustment factor'!$D$8, IF(L435=-9,-999,IF(L435="",-999,0)))</f>
        <v>-999</v>
      </c>
      <c r="AJ435" s="82">
        <f>IF(AND(M435&gt;=1,M435&lt;=4),'adjustment factor'!$D$9,IF(M435=-9,-999,IF(M435=98,-999,IF(M435=99,-999,IF(M435="",-999,0)))))</f>
        <v>-999</v>
      </c>
      <c r="AK435" s="82">
        <f>IF(H435=1, 'adjustment factor'!$D$10, IF(H435=-9,-999,IF(H435="",-999,0)))</f>
        <v>-999</v>
      </c>
      <c r="AL435" s="82">
        <f>IF(G435=1, 'adjustment factor'!$D$11, IF(G435=-9,-999,IF(G435="",-999,0)))</f>
        <v>-999</v>
      </c>
      <c r="AM435" s="82">
        <f>IF(I435=1, 'adjustment factor'!$D$12, IF(I435=-9,-999,IF(I435="",-999,0)))</f>
        <v>-999</v>
      </c>
      <c r="AN435" s="82">
        <f>IF(J435=1, 'adjustment factor'!$D$13, IF(J435=-9,-999,IF(J435="",-999,0)))</f>
        <v>-999</v>
      </c>
      <c r="AO435" s="82" t="str">
        <f t="shared" si="68"/>
        <v>-999</v>
      </c>
      <c r="AP435" s="82" t="str">
        <f t="shared" si="69"/>
        <v>MISSING</v>
      </c>
    </row>
    <row r="436" spans="2:42" s="3" customFormat="1">
      <c r="B436" s="170"/>
      <c r="C436" s="35">
        <v>432</v>
      </c>
      <c r="D436" s="161"/>
      <c r="E436" s="161"/>
      <c r="F436" s="161"/>
      <c r="G436" s="161"/>
      <c r="H436" s="161"/>
      <c r="I436" s="161"/>
      <c r="J436" s="161"/>
      <c r="K436" s="161"/>
      <c r="L436" s="161"/>
      <c r="M436" s="161"/>
      <c r="N436" s="171"/>
      <c r="O436" s="171"/>
      <c r="P436" s="171"/>
      <c r="Q436" s="171"/>
      <c r="R436" s="171"/>
      <c r="S436" s="171"/>
      <c r="T436" s="159" t="str">
        <f t="shared" si="60"/>
        <v>MISSING</v>
      </c>
      <c r="U436" s="159" t="str">
        <f t="shared" si="61"/>
        <v>MISSING</v>
      </c>
      <c r="X436" s="56">
        <f t="shared" si="62"/>
        <v>-99</v>
      </c>
      <c r="Y436" s="56">
        <f t="shared" si="63"/>
        <v>-99</v>
      </c>
      <c r="Z436" s="56">
        <f t="shared" si="64"/>
        <v>-99</v>
      </c>
      <c r="AA436" s="56">
        <f t="shared" si="65"/>
        <v>-99</v>
      </c>
      <c r="AB436" s="56">
        <f t="shared" si="66"/>
        <v>-99</v>
      </c>
      <c r="AC436" s="56">
        <f t="shared" si="67"/>
        <v>-99</v>
      </c>
      <c r="AE436" s="82">
        <f>IF(D436=1, 'adjustment factor'!$D$4, IF(D436=-9,-999,IF(D436="",-999,0)))</f>
        <v>-999</v>
      </c>
      <c r="AF436" s="82">
        <f>IF(F436=1, 'adjustment factor'!$D$5, IF(F436=-9,-999,IF(F436="",-999,0)))</f>
        <v>-999</v>
      </c>
      <c r="AG436" s="82">
        <f>IF(E436=1, 'adjustment factor'!$D$6, IF(E436=-9,-999,IF(E436="",-999,0)))</f>
        <v>-999</v>
      </c>
      <c r="AH436" s="82">
        <f>IF(K436&gt;=45,'adjustment factor'!$D$7,IF(K436=-9,-1200,IF(K436="",-1200,0)))</f>
        <v>-1200</v>
      </c>
      <c r="AI436" s="82">
        <f>IF(L436=1, 'adjustment factor'!$D$8, IF(L436=-9,-999,IF(L436="",-999,0)))</f>
        <v>-999</v>
      </c>
      <c r="AJ436" s="82">
        <f>IF(AND(M436&gt;=1,M436&lt;=4),'adjustment factor'!$D$9,IF(M436=-9,-999,IF(M436=98,-999,IF(M436=99,-999,IF(M436="",-999,0)))))</f>
        <v>-999</v>
      </c>
      <c r="AK436" s="82">
        <f>IF(H436=1, 'adjustment factor'!$D$10, IF(H436=-9,-999,IF(H436="",-999,0)))</f>
        <v>-999</v>
      </c>
      <c r="AL436" s="82">
        <f>IF(G436=1, 'adjustment factor'!$D$11, IF(G436=-9,-999,IF(G436="",-999,0)))</f>
        <v>-999</v>
      </c>
      <c r="AM436" s="82">
        <f>IF(I436=1, 'adjustment factor'!$D$12, IF(I436=-9,-999,IF(I436="",-999,0)))</f>
        <v>-999</v>
      </c>
      <c r="AN436" s="82">
        <f>IF(J436=1, 'adjustment factor'!$D$13, IF(J436=-9,-999,IF(J436="",-999,0)))</f>
        <v>-999</v>
      </c>
      <c r="AO436" s="82" t="str">
        <f t="shared" si="68"/>
        <v>-999</v>
      </c>
      <c r="AP436" s="82" t="str">
        <f t="shared" si="69"/>
        <v>MISSING</v>
      </c>
    </row>
    <row r="437" spans="2:42" s="3" customFormat="1">
      <c r="B437" s="170"/>
      <c r="C437" s="35">
        <v>433</v>
      </c>
      <c r="D437" s="161"/>
      <c r="E437" s="161"/>
      <c r="F437" s="161"/>
      <c r="G437" s="161"/>
      <c r="H437" s="161"/>
      <c r="I437" s="161"/>
      <c r="J437" s="161"/>
      <c r="K437" s="161"/>
      <c r="L437" s="161"/>
      <c r="M437" s="161"/>
      <c r="N437" s="171"/>
      <c r="O437" s="171"/>
      <c r="P437" s="171"/>
      <c r="Q437" s="171"/>
      <c r="R437" s="171"/>
      <c r="S437" s="171"/>
      <c r="T437" s="159" t="str">
        <f t="shared" si="60"/>
        <v>MISSING</v>
      </c>
      <c r="U437" s="159" t="str">
        <f t="shared" si="61"/>
        <v>MISSING</v>
      </c>
      <c r="X437" s="56">
        <f t="shared" si="62"/>
        <v>-99</v>
      </c>
      <c r="Y437" s="56">
        <f t="shared" si="63"/>
        <v>-99</v>
      </c>
      <c r="Z437" s="56">
        <f t="shared" si="64"/>
        <v>-99</v>
      </c>
      <c r="AA437" s="56">
        <f t="shared" si="65"/>
        <v>-99</v>
      </c>
      <c r="AB437" s="56">
        <f t="shared" si="66"/>
        <v>-99</v>
      </c>
      <c r="AC437" s="56">
        <f t="shared" si="67"/>
        <v>-99</v>
      </c>
      <c r="AE437" s="82">
        <f>IF(D437=1, 'adjustment factor'!$D$4, IF(D437=-9,-999,IF(D437="",-999,0)))</f>
        <v>-999</v>
      </c>
      <c r="AF437" s="82">
        <f>IF(F437=1, 'adjustment factor'!$D$5, IF(F437=-9,-999,IF(F437="",-999,0)))</f>
        <v>-999</v>
      </c>
      <c r="AG437" s="82">
        <f>IF(E437=1, 'adjustment factor'!$D$6, IF(E437=-9,-999,IF(E437="",-999,0)))</f>
        <v>-999</v>
      </c>
      <c r="AH437" s="82">
        <f>IF(K437&gt;=45,'adjustment factor'!$D$7,IF(K437=-9,-1200,IF(K437="",-1200,0)))</f>
        <v>-1200</v>
      </c>
      <c r="AI437" s="82">
        <f>IF(L437=1, 'adjustment factor'!$D$8, IF(L437=-9,-999,IF(L437="",-999,0)))</f>
        <v>-999</v>
      </c>
      <c r="AJ437" s="82">
        <f>IF(AND(M437&gt;=1,M437&lt;=4),'adjustment factor'!$D$9,IF(M437=-9,-999,IF(M437=98,-999,IF(M437=99,-999,IF(M437="",-999,0)))))</f>
        <v>-999</v>
      </c>
      <c r="AK437" s="82">
        <f>IF(H437=1, 'adjustment factor'!$D$10, IF(H437=-9,-999,IF(H437="",-999,0)))</f>
        <v>-999</v>
      </c>
      <c r="AL437" s="82">
        <f>IF(G437=1, 'adjustment factor'!$D$11, IF(G437=-9,-999,IF(G437="",-999,0)))</f>
        <v>-999</v>
      </c>
      <c r="AM437" s="82">
        <f>IF(I437=1, 'adjustment factor'!$D$12, IF(I437=-9,-999,IF(I437="",-999,0)))</f>
        <v>-999</v>
      </c>
      <c r="AN437" s="82">
        <f>IF(J437=1, 'adjustment factor'!$D$13, IF(J437=-9,-999,IF(J437="",-999,0)))</f>
        <v>-999</v>
      </c>
      <c r="AO437" s="82" t="str">
        <f t="shared" si="68"/>
        <v>-999</v>
      </c>
      <c r="AP437" s="82" t="str">
        <f t="shared" si="69"/>
        <v>MISSING</v>
      </c>
    </row>
    <row r="438" spans="2:42" s="3" customFormat="1">
      <c r="B438" s="170"/>
      <c r="C438" s="35">
        <v>434</v>
      </c>
      <c r="D438" s="161"/>
      <c r="E438" s="161"/>
      <c r="F438" s="161"/>
      <c r="G438" s="161"/>
      <c r="H438" s="161"/>
      <c r="I438" s="161"/>
      <c r="J438" s="161"/>
      <c r="K438" s="161"/>
      <c r="L438" s="161"/>
      <c r="M438" s="161"/>
      <c r="N438" s="171"/>
      <c r="O438" s="171"/>
      <c r="P438" s="171"/>
      <c r="Q438" s="171"/>
      <c r="R438" s="171"/>
      <c r="S438" s="171"/>
      <c r="T438" s="159" t="str">
        <f t="shared" si="60"/>
        <v>MISSING</v>
      </c>
      <c r="U438" s="159" t="str">
        <f t="shared" si="61"/>
        <v>MISSING</v>
      </c>
      <c r="X438" s="56">
        <f t="shared" si="62"/>
        <v>-99</v>
      </c>
      <c r="Y438" s="56">
        <f t="shared" si="63"/>
        <v>-99</v>
      </c>
      <c r="Z438" s="56">
        <f t="shared" si="64"/>
        <v>-99</v>
      </c>
      <c r="AA438" s="56">
        <f t="shared" si="65"/>
        <v>-99</v>
      </c>
      <c r="AB438" s="56">
        <f t="shared" si="66"/>
        <v>-99</v>
      </c>
      <c r="AC438" s="56">
        <f t="shared" si="67"/>
        <v>-99</v>
      </c>
      <c r="AE438" s="82">
        <f>IF(D438=1, 'adjustment factor'!$D$4, IF(D438=-9,-999,IF(D438="",-999,0)))</f>
        <v>-999</v>
      </c>
      <c r="AF438" s="82">
        <f>IF(F438=1, 'adjustment factor'!$D$5, IF(F438=-9,-999,IF(F438="",-999,0)))</f>
        <v>-999</v>
      </c>
      <c r="AG438" s="82">
        <f>IF(E438=1, 'adjustment factor'!$D$6, IF(E438=-9,-999,IF(E438="",-999,0)))</f>
        <v>-999</v>
      </c>
      <c r="AH438" s="82">
        <f>IF(K438&gt;=45,'adjustment factor'!$D$7,IF(K438=-9,-1200,IF(K438="",-1200,0)))</f>
        <v>-1200</v>
      </c>
      <c r="AI438" s="82">
        <f>IF(L438=1, 'adjustment factor'!$D$8, IF(L438=-9,-999,IF(L438="",-999,0)))</f>
        <v>-999</v>
      </c>
      <c r="AJ438" s="82">
        <f>IF(AND(M438&gt;=1,M438&lt;=4),'adjustment factor'!$D$9,IF(M438=-9,-999,IF(M438=98,-999,IF(M438=99,-999,IF(M438="",-999,0)))))</f>
        <v>-999</v>
      </c>
      <c r="AK438" s="82">
        <f>IF(H438=1, 'adjustment factor'!$D$10, IF(H438=-9,-999,IF(H438="",-999,0)))</f>
        <v>-999</v>
      </c>
      <c r="AL438" s="82">
        <f>IF(G438=1, 'adjustment factor'!$D$11, IF(G438=-9,-999,IF(G438="",-999,0)))</f>
        <v>-999</v>
      </c>
      <c r="AM438" s="82">
        <f>IF(I438=1, 'adjustment factor'!$D$12, IF(I438=-9,-999,IF(I438="",-999,0)))</f>
        <v>-999</v>
      </c>
      <c r="AN438" s="82">
        <f>IF(J438=1, 'adjustment factor'!$D$13, IF(J438=-9,-999,IF(J438="",-999,0)))</f>
        <v>-999</v>
      </c>
      <c r="AO438" s="82" t="str">
        <f t="shared" si="68"/>
        <v>-999</v>
      </c>
      <c r="AP438" s="82" t="str">
        <f t="shared" si="69"/>
        <v>MISSING</v>
      </c>
    </row>
    <row r="439" spans="2:42" s="3" customFormat="1">
      <c r="B439" s="170"/>
      <c r="C439" s="35">
        <v>435</v>
      </c>
      <c r="D439" s="161"/>
      <c r="E439" s="161"/>
      <c r="F439" s="161"/>
      <c r="G439" s="161"/>
      <c r="H439" s="161"/>
      <c r="I439" s="161"/>
      <c r="J439" s="161"/>
      <c r="K439" s="161"/>
      <c r="L439" s="161"/>
      <c r="M439" s="161"/>
      <c r="N439" s="171"/>
      <c r="O439" s="171"/>
      <c r="P439" s="171"/>
      <c r="Q439" s="171"/>
      <c r="R439" s="171"/>
      <c r="S439" s="171"/>
      <c r="T439" s="159" t="str">
        <f t="shared" si="60"/>
        <v>MISSING</v>
      </c>
      <c r="U439" s="159" t="str">
        <f t="shared" si="61"/>
        <v>MISSING</v>
      </c>
      <c r="X439" s="56">
        <f t="shared" si="62"/>
        <v>-99</v>
      </c>
      <c r="Y439" s="56">
        <f t="shared" si="63"/>
        <v>-99</v>
      </c>
      <c r="Z439" s="56">
        <f t="shared" si="64"/>
        <v>-99</v>
      </c>
      <c r="AA439" s="56">
        <f t="shared" si="65"/>
        <v>-99</v>
      </c>
      <c r="AB439" s="56">
        <f t="shared" si="66"/>
        <v>-99</v>
      </c>
      <c r="AC439" s="56">
        <f t="shared" si="67"/>
        <v>-99</v>
      </c>
      <c r="AE439" s="82">
        <f>IF(D439=1, 'adjustment factor'!$D$4, IF(D439=-9,-999,IF(D439="",-999,0)))</f>
        <v>-999</v>
      </c>
      <c r="AF439" s="82">
        <f>IF(F439=1, 'adjustment factor'!$D$5, IF(F439=-9,-999,IF(F439="",-999,0)))</f>
        <v>-999</v>
      </c>
      <c r="AG439" s="82">
        <f>IF(E439=1, 'adjustment factor'!$D$6, IF(E439=-9,-999,IF(E439="",-999,0)))</f>
        <v>-999</v>
      </c>
      <c r="AH439" s="82">
        <f>IF(K439&gt;=45,'adjustment factor'!$D$7,IF(K439=-9,-1200,IF(K439="",-1200,0)))</f>
        <v>-1200</v>
      </c>
      <c r="AI439" s="82">
        <f>IF(L439=1, 'adjustment factor'!$D$8, IF(L439=-9,-999,IF(L439="",-999,0)))</f>
        <v>-999</v>
      </c>
      <c r="AJ439" s="82">
        <f>IF(AND(M439&gt;=1,M439&lt;=4),'adjustment factor'!$D$9,IF(M439=-9,-999,IF(M439=98,-999,IF(M439=99,-999,IF(M439="",-999,0)))))</f>
        <v>-999</v>
      </c>
      <c r="AK439" s="82">
        <f>IF(H439=1, 'adjustment factor'!$D$10, IF(H439=-9,-999,IF(H439="",-999,0)))</f>
        <v>-999</v>
      </c>
      <c r="AL439" s="82">
        <f>IF(G439=1, 'adjustment factor'!$D$11, IF(G439=-9,-999,IF(G439="",-999,0)))</f>
        <v>-999</v>
      </c>
      <c r="AM439" s="82">
        <f>IF(I439=1, 'adjustment factor'!$D$12, IF(I439=-9,-999,IF(I439="",-999,0)))</f>
        <v>-999</v>
      </c>
      <c r="AN439" s="82">
        <f>IF(J439=1, 'adjustment factor'!$D$13, IF(J439=-9,-999,IF(J439="",-999,0)))</f>
        <v>-999</v>
      </c>
      <c r="AO439" s="82" t="str">
        <f t="shared" si="68"/>
        <v>-999</v>
      </c>
      <c r="AP439" s="82" t="str">
        <f t="shared" si="69"/>
        <v>MISSING</v>
      </c>
    </row>
    <row r="440" spans="2:42" s="3" customFormat="1">
      <c r="B440" s="170"/>
      <c r="C440" s="35">
        <v>436</v>
      </c>
      <c r="D440" s="161"/>
      <c r="E440" s="161"/>
      <c r="F440" s="161"/>
      <c r="G440" s="161"/>
      <c r="H440" s="161"/>
      <c r="I440" s="161"/>
      <c r="J440" s="161"/>
      <c r="K440" s="161"/>
      <c r="L440" s="161"/>
      <c r="M440" s="161"/>
      <c r="N440" s="171"/>
      <c r="O440" s="171"/>
      <c r="P440" s="171"/>
      <c r="Q440" s="171"/>
      <c r="R440" s="171"/>
      <c r="S440" s="171"/>
      <c r="T440" s="159" t="str">
        <f t="shared" si="60"/>
        <v>MISSING</v>
      </c>
      <c r="U440" s="159" t="str">
        <f t="shared" si="61"/>
        <v>MISSING</v>
      </c>
      <c r="X440" s="56">
        <f t="shared" si="62"/>
        <v>-99</v>
      </c>
      <c r="Y440" s="56">
        <f t="shared" si="63"/>
        <v>-99</v>
      </c>
      <c r="Z440" s="56">
        <f t="shared" si="64"/>
        <v>-99</v>
      </c>
      <c r="AA440" s="56">
        <f t="shared" si="65"/>
        <v>-99</v>
      </c>
      <c r="AB440" s="56">
        <f t="shared" si="66"/>
        <v>-99</v>
      </c>
      <c r="AC440" s="56">
        <f t="shared" si="67"/>
        <v>-99</v>
      </c>
      <c r="AE440" s="82">
        <f>IF(D440=1, 'adjustment factor'!$D$4, IF(D440=-9,-999,IF(D440="",-999,0)))</f>
        <v>-999</v>
      </c>
      <c r="AF440" s="82">
        <f>IF(F440=1, 'adjustment factor'!$D$5, IF(F440=-9,-999,IF(F440="",-999,0)))</f>
        <v>-999</v>
      </c>
      <c r="AG440" s="82">
        <f>IF(E440=1, 'adjustment factor'!$D$6, IF(E440=-9,-999,IF(E440="",-999,0)))</f>
        <v>-999</v>
      </c>
      <c r="AH440" s="82">
        <f>IF(K440&gt;=45,'adjustment factor'!$D$7,IF(K440=-9,-1200,IF(K440="",-1200,0)))</f>
        <v>-1200</v>
      </c>
      <c r="AI440" s="82">
        <f>IF(L440=1, 'adjustment factor'!$D$8, IF(L440=-9,-999,IF(L440="",-999,0)))</f>
        <v>-999</v>
      </c>
      <c r="AJ440" s="82">
        <f>IF(AND(M440&gt;=1,M440&lt;=4),'adjustment factor'!$D$9,IF(M440=-9,-999,IF(M440=98,-999,IF(M440=99,-999,IF(M440="",-999,0)))))</f>
        <v>-999</v>
      </c>
      <c r="AK440" s="82">
        <f>IF(H440=1, 'adjustment factor'!$D$10, IF(H440=-9,-999,IF(H440="",-999,0)))</f>
        <v>-999</v>
      </c>
      <c r="AL440" s="82">
        <f>IF(G440=1, 'adjustment factor'!$D$11, IF(G440=-9,-999,IF(G440="",-999,0)))</f>
        <v>-999</v>
      </c>
      <c r="AM440" s="82">
        <f>IF(I440=1, 'adjustment factor'!$D$12, IF(I440=-9,-999,IF(I440="",-999,0)))</f>
        <v>-999</v>
      </c>
      <c r="AN440" s="82">
        <f>IF(J440=1, 'adjustment factor'!$D$13, IF(J440=-9,-999,IF(J440="",-999,0)))</f>
        <v>-999</v>
      </c>
      <c r="AO440" s="82" t="str">
        <f t="shared" si="68"/>
        <v>-999</v>
      </c>
      <c r="AP440" s="82" t="str">
        <f t="shared" si="69"/>
        <v>MISSING</v>
      </c>
    </row>
    <row r="441" spans="2:42" s="3" customFormat="1">
      <c r="B441" s="170"/>
      <c r="C441" s="35">
        <v>437</v>
      </c>
      <c r="D441" s="161"/>
      <c r="E441" s="161"/>
      <c r="F441" s="161"/>
      <c r="G441" s="161"/>
      <c r="H441" s="161"/>
      <c r="I441" s="161"/>
      <c r="J441" s="161"/>
      <c r="K441" s="161"/>
      <c r="L441" s="161"/>
      <c r="M441" s="161"/>
      <c r="N441" s="171"/>
      <c r="O441" s="171"/>
      <c r="P441" s="171"/>
      <c r="Q441" s="171"/>
      <c r="R441" s="171"/>
      <c r="S441" s="171"/>
      <c r="T441" s="159" t="str">
        <f t="shared" si="60"/>
        <v>MISSING</v>
      </c>
      <c r="U441" s="159" t="str">
        <f t="shared" si="61"/>
        <v>MISSING</v>
      </c>
      <c r="X441" s="56">
        <f t="shared" si="62"/>
        <v>-99</v>
      </c>
      <c r="Y441" s="56">
        <f t="shared" si="63"/>
        <v>-99</v>
      </c>
      <c r="Z441" s="56">
        <f t="shared" si="64"/>
        <v>-99</v>
      </c>
      <c r="AA441" s="56">
        <f t="shared" si="65"/>
        <v>-99</v>
      </c>
      <c r="AB441" s="56">
        <f t="shared" si="66"/>
        <v>-99</v>
      </c>
      <c r="AC441" s="56">
        <f t="shared" si="67"/>
        <v>-99</v>
      </c>
      <c r="AE441" s="82">
        <f>IF(D441=1, 'adjustment factor'!$D$4, IF(D441=-9,-999,IF(D441="",-999,0)))</f>
        <v>-999</v>
      </c>
      <c r="AF441" s="82">
        <f>IF(F441=1, 'adjustment factor'!$D$5, IF(F441=-9,-999,IF(F441="",-999,0)))</f>
        <v>-999</v>
      </c>
      <c r="AG441" s="82">
        <f>IF(E441=1, 'adjustment factor'!$D$6, IF(E441=-9,-999,IF(E441="",-999,0)))</f>
        <v>-999</v>
      </c>
      <c r="AH441" s="82">
        <f>IF(K441&gt;=45,'adjustment factor'!$D$7,IF(K441=-9,-1200,IF(K441="",-1200,0)))</f>
        <v>-1200</v>
      </c>
      <c r="AI441" s="82">
        <f>IF(L441=1, 'adjustment factor'!$D$8, IF(L441=-9,-999,IF(L441="",-999,0)))</f>
        <v>-999</v>
      </c>
      <c r="AJ441" s="82">
        <f>IF(AND(M441&gt;=1,M441&lt;=4),'adjustment factor'!$D$9,IF(M441=-9,-999,IF(M441=98,-999,IF(M441=99,-999,IF(M441="",-999,0)))))</f>
        <v>-999</v>
      </c>
      <c r="AK441" s="82">
        <f>IF(H441=1, 'adjustment factor'!$D$10, IF(H441=-9,-999,IF(H441="",-999,0)))</f>
        <v>-999</v>
      </c>
      <c r="AL441" s="82">
        <f>IF(G441=1, 'adjustment factor'!$D$11, IF(G441=-9,-999,IF(G441="",-999,0)))</f>
        <v>-999</v>
      </c>
      <c r="AM441" s="82">
        <f>IF(I441=1, 'adjustment factor'!$D$12, IF(I441=-9,-999,IF(I441="",-999,0)))</f>
        <v>-999</v>
      </c>
      <c r="AN441" s="82">
        <f>IF(J441=1, 'adjustment factor'!$D$13, IF(J441=-9,-999,IF(J441="",-999,0)))</f>
        <v>-999</v>
      </c>
      <c r="AO441" s="82" t="str">
        <f t="shared" si="68"/>
        <v>-999</v>
      </c>
      <c r="AP441" s="82" t="str">
        <f t="shared" si="69"/>
        <v>MISSING</v>
      </c>
    </row>
    <row r="442" spans="2:42" s="3" customFormat="1">
      <c r="B442" s="170"/>
      <c r="C442" s="35">
        <v>438</v>
      </c>
      <c r="D442" s="161"/>
      <c r="E442" s="161"/>
      <c r="F442" s="161"/>
      <c r="G442" s="161"/>
      <c r="H442" s="161"/>
      <c r="I442" s="161"/>
      <c r="J442" s="161"/>
      <c r="K442" s="161"/>
      <c r="L442" s="161"/>
      <c r="M442" s="161"/>
      <c r="N442" s="171"/>
      <c r="O442" s="171"/>
      <c r="P442" s="171"/>
      <c r="Q442" s="171"/>
      <c r="R442" s="171"/>
      <c r="S442" s="171"/>
      <c r="T442" s="159" t="str">
        <f t="shared" si="60"/>
        <v>MISSING</v>
      </c>
      <c r="U442" s="159" t="str">
        <f t="shared" si="61"/>
        <v>MISSING</v>
      </c>
      <c r="X442" s="56">
        <f t="shared" si="62"/>
        <v>-99</v>
      </c>
      <c r="Y442" s="56">
        <f t="shared" si="63"/>
        <v>-99</v>
      </c>
      <c r="Z442" s="56">
        <f t="shared" si="64"/>
        <v>-99</v>
      </c>
      <c r="AA442" s="56">
        <f t="shared" si="65"/>
        <v>-99</v>
      </c>
      <c r="AB442" s="56">
        <f t="shared" si="66"/>
        <v>-99</v>
      </c>
      <c r="AC442" s="56">
        <f t="shared" si="67"/>
        <v>-99</v>
      </c>
      <c r="AE442" s="82">
        <f>IF(D442=1, 'adjustment factor'!$D$4, IF(D442=-9,-999,IF(D442="",-999,0)))</f>
        <v>-999</v>
      </c>
      <c r="AF442" s="82">
        <f>IF(F442=1, 'adjustment factor'!$D$5, IF(F442=-9,-999,IF(F442="",-999,0)))</f>
        <v>-999</v>
      </c>
      <c r="AG442" s="82">
        <f>IF(E442=1, 'adjustment factor'!$D$6, IF(E442=-9,-999,IF(E442="",-999,0)))</f>
        <v>-999</v>
      </c>
      <c r="AH442" s="82">
        <f>IF(K442&gt;=45,'adjustment factor'!$D$7,IF(K442=-9,-1200,IF(K442="",-1200,0)))</f>
        <v>-1200</v>
      </c>
      <c r="AI442" s="82">
        <f>IF(L442=1, 'adjustment factor'!$D$8, IF(L442=-9,-999,IF(L442="",-999,0)))</f>
        <v>-999</v>
      </c>
      <c r="AJ442" s="82">
        <f>IF(AND(M442&gt;=1,M442&lt;=4),'adjustment factor'!$D$9,IF(M442=-9,-999,IF(M442=98,-999,IF(M442=99,-999,IF(M442="",-999,0)))))</f>
        <v>-999</v>
      </c>
      <c r="AK442" s="82">
        <f>IF(H442=1, 'adjustment factor'!$D$10, IF(H442=-9,-999,IF(H442="",-999,0)))</f>
        <v>-999</v>
      </c>
      <c r="AL442" s="82">
        <f>IF(G442=1, 'adjustment factor'!$D$11, IF(G442=-9,-999,IF(G442="",-999,0)))</f>
        <v>-999</v>
      </c>
      <c r="AM442" s="82">
        <f>IF(I442=1, 'adjustment factor'!$D$12, IF(I442=-9,-999,IF(I442="",-999,0)))</f>
        <v>-999</v>
      </c>
      <c r="AN442" s="82">
        <f>IF(J442=1, 'adjustment factor'!$D$13, IF(J442=-9,-999,IF(J442="",-999,0)))</f>
        <v>-999</v>
      </c>
      <c r="AO442" s="82" t="str">
        <f t="shared" si="68"/>
        <v>-999</v>
      </c>
      <c r="AP442" s="82" t="str">
        <f t="shared" si="69"/>
        <v>MISSING</v>
      </c>
    </row>
    <row r="443" spans="2:42" s="3" customFormat="1">
      <c r="B443" s="170"/>
      <c r="C443" s="35">
        <v>439</v>
      </c>
      <c r="D443" s="161"/>
      <c r="E443" s="161"/>
      <c r="F443" s="161"/>
      <c r="G443" s="161"/>
      <c r="H443" s="161"/>
      <c r="I443" s="161"/>
      <c r="J443" s="161"/>
      <c r="K443" s="161"/>
      <c r="L443" s="161"/>
      <c r="M443" s="161"/>
      <c r="N443" s="171"/>
      <c r="O443" s="171"/>
      <c r="P443" s="171"/>
      <c r="Q443" s="171"/>
      <c r="R443" s="171"/>
      <c r="S443" s="171"/>
      <c r="T443" s="159" t="str">
        <f t="shared" si="60"/>
        <v>MISSING</v>
      </c>
      <c r="U443" s="159" t="str">
        <f t="shared" si="61"/>
        <v>MISSING</v>
      </c>
      <c r="X443" s="56">
        <f t="shared" si="62"/>
        <v>-99</v>
      </c>
      <c r="Y443" s="56">
        <f t="shared" si="63"/>
        <v>-99</v>
      </c>
      <c r="Z443" s="56">
        <f t="shared" si="64"/>
        <v>-99</v>
      </c>
      <c r="AA443" s="56">
        <f t="shared" si="65"/>
        <v>-99</v>
      </c>
      <c r="AB443" s="56">
        <f t="shared" si="66"/>
        <v>-99</v>
      </c>
      <c r="AC443" s="56">
        <f t="shared" si="67"/>
        <v>-99</v>
      </c>
      <c r="AE443" s="82">
        <f>IF(D443=1, 'adjustment factor'!$D$4, IF(D443=-9,-999,IF(D443="",-999,0)))</f>
        <v>-999</v>
      </c>
      <c r="AF443" s="82">
        <f>IF(F443=1, 'adjustment factor'!$D$5, IF(F443=-9,-999,IF(F443="",-999,0)))</f>
        <v>-999</v>
      </c>
      <c r="AG443" s="82">
        <f>IF(E443=1, 'adjustment factor'!$D$6, IF(E443=-9,-999,IF(E443="",-999,0)))</f>
        <v>-999</v>
      </c>
      <c r="AH443" s="82">
        <f>IF(K443&gt;=45,'adjustment factor'!$D$7,IF(K443=-9,-1200,IF(K443="",-1200,0)))</f>
        <v>-1200</v>
      </c>
      <c r="AI443" s="82">
        <f>IF(L443=1, 'adjustment factor'!$D$8, IF(L443=-9,-999,IF(L443="",-999,0)))</f>
        <v>-999</v>
      </c>
      <c r="AJ443" s="82">
        <f>IF(AND(M443&gt;=1,M443&lt;=4),'adjustment factor'!$D$9,IF(M443=-9,-999,IF(M443=98,-999,IF(M443=99,-999,IF(M443="",-999,0)))))</f>
        <v>-999</v>
      </c>
      <c r="AK443" s="82">
        <f>IF(H443=1, 'adjustment factor'!$D$10, IF(H443=-9,-999,IF(H443="",-999,0)))</f>
        <v>-999</v>
      </c>
      <c r="AL443" s="82">
        <f>IF(G443=1, 'adjustment factor'!$D$11, IF(G443=-9,-999,IF(G443="",-999,0)))</f>
        <v>-999</v>
      </c>
      <c r="AM443" s="82">
        <f>IF(I443=1, 'adjustment factor'!$D$12, IF(I443=-9,-999,IF(I443="",-999,0)))</f>
        <v>-999</v>
      </c>
      <c r="AN443" s="82">
        <f>IF(J443=1, 'adjustment factor'!$D$13, IF(J443=-9,-999,IF(J443="",-999,0)))</f>
        <v>-999</v>
      </c>
      <c r="AO443" s="82" t="str">
        <f t="shared" si="68"/>
        <v>-999</v>
      </c>
      <c r="AP443" s="82" t="str">
        <f t="shared" si="69"/>
        <v>MISSING</v>
      </c>
    </row>
    <row r="444" spans="2:42" s="3" customFormat="1">
      <c r="B444" s="170"/>
      <c r="C444" s="35">
        <v>440</v>
      </c>
      <c r="D444" s="161"/>
      <c r="E444" s="161"/>
      <c r="F444" s="161"/>
      <c r="G444" s="161"/>
      <c r="H444" s="161"/>
      <c r="I444" s="161"/>
      <c r="J444" s="161"/>
      <c r="K444" s="161"/>
      <c r="L444" s="161"/>
      <c r="M444" s="161"/>
      <c r="N444" s="171"/>
      <c r="O444" s="171"/>
      <c r="P444" s="171"/>
      <c r="Q444" s="171"/>
      <c r="R444" s="171"/>
      <c r="S444" s="171"/>
      <c r="T444" s="159" t="str">
        <f t="shared" si="60"/>
        <v>MISSING</v>
      </c>
      <c r="U444" s="159" t="str">
        <f t="shared" si="61"/>
        <v>MISSING</v>
      </c>
      <c r="X444" s="56">
        <f t="shared" si="62"/>
        <v>-99</v>
      </c>
      <c r="Y444" s="56">
        <f t="shared" si="63"/>
        <v>-99</v>
      </c>
      <c r="Z444" s="56">
        <f t="shared" si="64"/>
        <v>-99</v>
      </c>
      <c r="AA444" s="56">
        <f t="shared" si="65"/>
        <v>-99</v>
      </c>
      <c r="AB444" s="56">
        <f t="shared" si="66"/>
        <v>-99</v>
      </c>
      <c r="AC444" s="56">
        <f t="shared" si="67"/>
        <v>-99</v>
      </c>
      <c r="AE444" s="82">
        <f>IF(D444=1, 'adjustment factor'!$D$4, IF(D444=-9,-999,IF(D444="",-999,0)))</f>
        <v>-999</v>
      </c>
      <c r="AF444" s="82">
        <f>IF(F444=1, 'adjustment factor'!$D$5, IF(F444=-9,-999,IF(F444="",-999,0)))</f>
        <v>-999</v>
      </c>
      <c r="AG444" s="82">
        <f>IF(E444=1, 'adjustment factor'!$D$6, IF(E444=-9,-999,IF(E444="",-999,0)))</f>
        <v>-999</v>
      </c>
      <c r="AH444" s="82">
        <f>IF(K444&gt;=45,'adjustment factor'!$D$7,IF(K444=-9,-1200,IF(K444="",-1200,0)))</f>
        <v>-1200</v>
      </c>
      <c r="AI444" s="82">
        <f>IF(L444=1, 'adjustment factor'!$D$8, IF(L444=-9,-999,IF(L444="",-999,0)))</f>
        <v>-999</v>
      </c>
      <c r="AJ444" s="82">
        <f>IF(AND(M444&gt;=1,M444&lt;=4),'adjustment factor'!$D$9,IF(M444=-9,-999,IF(M444=98,-999,IF(M444=99,-999,IF(M444="",-999,0)))))</f>
        <v>-999</v>
      </c>
      <c r="AK444" s="82">
        <f>IF(H444=1, 'adjustment factor'!$D$10, IF(H444=-9,-999,IF(H444="",-999,0)))</f>
        <v>-999</v>
      </c>
      <c r="AL444" s="82">
        <f>IF(G444=1, 'adjustment factor'!$D$11, IF(G444=-9,-999,IF(G444="",-999,0)))</f>
        <v>-999</v>
      </c>
      <c r="AM444" s="82">
        <f>IF(I444=1, 'adjustment factor'!$D$12, IF(I444=-9,-999,IF(I444="",-999,0)))</f>
        <v>-999</v>
      </c>
      <c r="AN444" s="82">
        <f>IF(J444=1, 'adjustment factor'!$D$13, IF(J444=-9,-999,IF(J444="",-999,0)))</f>
        <v>-999</v>
      </c>
      <c r="AO444" s="82" t="str">
        <f t="shared" si="68"/>
        <v>-999</v>
      </c>
      <c r="AP444" s="82" t="str">
        <f t="shared" si="69"/>
        <v>MISSING</v>
      </c>
    </row>
    <row r="445" spans="2:42" s="3" customFormat="1">
      <c r="B445" s="170"/>
      <c r="C445" s="35">
        <v>441</v>
      </c>
      <c r="D445" s="161"/>
      <c r="E445" s="161"/>
      <c r="F445" s="161"/>
      <c r="G445" s="161"/>
      <c r="H445" s="161"/>
      <c r="I445" s="161"/>
      <c r="J445" s="161"/>
      <c r="K445" s="161"/>
      <c r="L445" s="161"/>
      <c r="M445" s="161"/>
      <c r="N445" s="171"/>
      <c r="O445" s="171"/>
      <c r="P445" s="171"/>
      <c r="Q445" s="171"/>
      <c r="R445" s="171"/>
      <c r="S445" s="171"/>
      <c r="T445" s="159" t="str">
        <f t="shared" si="60"/>
        <v>MISSING</v>
      </c>
      <c r="U445" s="159" t="str">
        <f t="shared" si="61"/>
        <v>MISSING</v>
      </c>
      <c r="X445" s="56">
        <f t="shared" si="62"/>
        <v>-99</v>
      </c>
      <c r="Y445" s="56">
        <f t="shared" si="63"/>
        <v>-99</v>
      </c>
      <c r="Z445" s="56">
        <f t="shared" si="64"/>
        <v>-99</v>
      </c>
      <c r="AA445" s="56">
        <f t="shared" si="65"/>
        <v>-99</v>
      </c>
      <c r="AB445" s="56">
        <f t="shared" si="66"/>
        <v>-99</v>
      </c>
      <c r="AC445" s="56">
        <f t="shared" si="67"/>
        <v>-99</v>
      </c>
      <c r="AE445" s="82">
        <f>IF(D445=1, 'adjustment factor'!$D$4, IF(D445=-9,-999,IF(D445="",-999,0)))</f>
        <v>-999</v>
      </c>
      <c r="AF445" s="82">
        <f>IF(F445=1, 'adjustment factor'!$D$5, IF(F445=-9,-999,IF(F445="",-999,0)))</f>
        <v>-999</v>
      </c>
      <c r="AG445" s="82">
        <f>IF(E445=1, 'adjustment factor'!$D$6, IF(E445=-9,-999,IF(E445="",-999,0)))</f>
        <v>-999</v>
      </c>
      <c r="AH445" s="82">
        <f>IF(K445&gt;=45,'adjustment factor'!$D$7,IF(K445=-9,-1200,IF(K445="",-1200,0)))</f>
        <v>-1200</v>
      </c>
      <c r="AI445" s="82">
        <f>IF(L445=1, 'adjustment factor'!$D$8, IF(L445=-9,-999,IF(L445="",-999,0)))</f>
        <v>-999</v>
      </c>
      <c r="AJ445" s="82">
        <f>IF(AND(M445&gt;=1,M445&lt;=4),'adjustment factor'!$D$9,IF(M445=-9,-999,IF(M445=98,-999,IF(M445=99,-999,IF(M445="",-999,0)))))</f>
        <v>-999</v>
      </c>
      <c r="AK445" s="82">
        <f>IF(H445=1, 'adjustment factor'!$D$10, IF(H445=-9,-999,IF(H445="",-999,0)))</f>
        <v>-999</v>
      </c>
      <c r="AL445" s="82">
        <f>IF(G445=1, 'adjustment factor'!$D$11, IF(G445=-9,-999,IF(G445="",-999,0)))</f>
        <v>-999</v>
      </c>
      <c r="AM445" s="82">
        <f>IF(I445=1, 'adjustment factor'!$D$12, IF(I445=-9,-999,IF(I445="",-999,0)))</f>
        <v>-999</v>
      </c>
      <c r="AN445" s="82">
        <f>IF(J445=1, 'adjustment factor'!$D$13, IF(J445=-9,-999,IF(J445="",-999,0)))</f>
        <v>-999</v>
      </c>
      <c r="AO445" s="82" t="str">
        <f t="shared" si="68"/>
        <v>-999</v>
      </c>
      <c r="AP445" s="82" t="str">
        <f t="shared" si="69"/>
        <v>MISSING</v>
      </c>
    </row>
    <row r="446" spans="2:42" s="3" customFormat="1">
      <c r="B446" s="170"/>
      <c r="C446" s="35">
        <v>442</v>
      </c>
      <c r="D446" s="161"/>
      <c r="E446" s="161"/>
      <c r="F446" s="161"/>
      <c r="G446" s="161"/>
      <c r="H446" s="161"/>
      <c r="I446" s="161"/>
      <c r="J446" s="161"/>
      <c r="K446" s="161"/>
      <c r="L446" s="161"/>
      <c r="M446" s="161"/>
      <c r="N446" s="171"/>
      <c r="O446" s="171"/>
      <c r="P446" s="171"/>
      <c r="Q446" s="171"/>
      <c r="R446" s="171"/>
      <c r="S446" s="171"/>
      <c r="T446" s="159" t="str">
        <f t="shared" si="60"/>
        <v>MISSING</v>
      </c>
      <c r="U446" s="159" t="str">
        <f t="shared" si="61"/>
        <v>MISSING</v>
      </c>
      <c r="X446" s="56">
        <f t="shared" si="62"/>
        <v>-99</v>
      </c>
      <c r="Y446" s="56">
        <f t="shared" si="63"/>
        <v>-99</v>
      </c>
      <c r="Z446" s="56">
        <f t="shared" si="64"/>
        <v>-99</v>
      </c>
      <c r="AA446" s="56">
        <f t="shared" si="65"/>
        <v>-99</v>
      </c>
      <c r="AB446" s="56">
        <f t="shared" si="66"/>
        <v>-99</v>
      </c>
      <c r="AC446" s="56">
        <f t="shared" si="67"/>
        <v>-99</v>
      </c>
      <c r="AE446" s="82">
        <f>IF(D446=1, 'adjustment factor'!$D$4, IF(D446=-9,-999,IF(D446="",-999,0)))</f>
        <v>-999</v>
      </c>
      <c r="AF446" s="82">
        <f>IF(F446=1, 'adjustment factor'!$D$5, IF(F446=-9,-999,IF(F446="",-999,0)))</f>
        <v>-999</v>
      </c>
      <c r="AG446" s="82">
        <f>IF(E446=1, 'adjustment factor'!$D$6, IF(E446=-9,-999,IF(E446="",-999,0)))</f>
        <v>-999</v>
      </c>
      <c r="AH446" s="82">
        <f>IF(K446&gt;=45,'adjustment factor'!$D$7,IF(K446=-9,-1200,IF(K446="",-1200,0)))</f>
        <v>-1200</v>
      </c>
      <c r="AI446" s="82">
        <f>IF(L446=1, 'adjustment factor'!$D$8, IF(L446=-9,-999,IF(L446="",-999,0)))</f>
        <v>-999</v>
      </c>
      <c r="AJ446" s="82">
        <f>IF(AND(M446&gt;=1,M446&lt;=4),'adjustment factor'!$D$9,IF(M446=-9,-999,IF(M446=98,-999,IF(M446=99,-999,IF(M446="",-999,0)))))</f>
        <v>-999</v>
      </c>
      <c r="AK446" s="82">
        <f>IF(H446=1, 'adjustment factor'!$D$10, IF(H446=-9,-999,IF(H446="",-999,0)))</f>
        <v>-999</v>
      </c>
      <c r="AL446" s="82">
        <f>IF(G446=1, 'adjustment factor'!$D$11, IF(G446=-9,-999,IF(G446="",-999,0)))</f>
        <v>-999</v>
      </c>
      <c r="AM446" s="82">
        <f>IF(I446=1, 'adjustment factor'!$D$12, IF(I446=-9,-999,IF(I446="",-999,0)))</f>
        <v>-999</v>
      </c>
      <c r="AN446" s="82">
        <f>IF(J446=1, 'adjustment factor'!$D$13, IF(J446=-9,-999,IF(J446="",-999,0)))</f>
        <v>-999</v>
      </c>
      <c r="AO446" s="82" t="str">
        <f t="shared" si="68"/>
        <v>-999</v>
      </c>
      <c r="AP446" s="82" t="str">
        <f t="shared" si="69"/>
        <v>MISSING</v>
      </c>
    </row>
    <row r="447" spans="2:42" s="3" customFormat="1">
      <c r="B447" s="170"/>
      <c r="C447" s="35">
        <v>443</v>
      </c>
      <c r="D447" s="161"/>
      <c r="E447" s="161"/>
      <c r="F447" s="161"/>
      <c r="G447" s="161"/>
      <c r="H447" s="161"/>
      <c r="I447" s="161"/>
      <c r="J447" s="161"/>
      <c r="K447" s="161"/>
      <c r="L447" s="161"/>
      <c r="M447" s="161"/>
      <c r="N447" s="171"/>
      <c r="O447" s="171"/>
      <c r="P447" s="171"/>
      <c r="Q447" s="171"/>
      <c r="R447" s="171"/>
      <c r="S447" s="171"/>
      <c r="T447" s="159" t="str">
        <f t="shared" si="60"/>
        <v>MISSING</v>
      </c>
      <c r="U447" s="159" t="str">
        <f t="shared" si="61"/>
        <v>MISSING</v>
      </c>
      <c r="X447" s="56">
        <f t="shared" si="62"/>
        <v>-99</v>
      </c>
      <c r="Y447" s="56">
        <f t="shared" si="63"/>
        <v>-99</v>
      </c>
      <c r="Z447" s="56">
        <f t="shared" si="64"/>
        <v>-99</v>
      </c>
      <c r="AA447" s="56">
        <f t="shared" si="65"/>
        <v>-99</v>
      </c>
      <c r="AB447" s="56">
        <f t="shared" si="66"/>
        <v>-99</v>
      </c>
      <c r="AC447" s="56">
        <f t="shared" si="67"/>
        <v>-99</v>
      </c>
      <c r="AE447" s="82">
        <f>IF(D447=1, 'adjustment factor'!$D$4, IF(D447=-9,-999,IF(D447="",-999,0)))</f>
        <v>-999</v>
      </c>
      <c r="AF447" s="82">
        <f>IF(F447=1, 'adjustment factor'!$D$5, IF(F447=-9,-999,IF(F447="",-999,0)))</f>
        <v>-999</v>
      </c>
      <c r="AG447" s="82">
        <f>IF(E447=1, 'adjustment factor'!$D$6, IF(E447=-9,-999,IF(E447="",-999,0)))</f>
        <v>-999</v>
      </c>
      <c r="AH447" s="82">
        <f>IF(K447&gt;=45,'adjustment factor'!$D$7,IF(K447=-9,-1200,IF(K447="",-1200,0)))</f>
        <v>-1200</v>
      </c>
      <c r="AI447" s="82">
        <f>IF(L447=1, 'adjustment factor'!$D$8, IF(L447=-9,-999,IF(L447="",-999,0)))</f>
        <v>-999</v>
      </c>
      <c r="AJ447" s="82">
        <f>IF(AND(M447&gt;=1,M447&lt;=4),'adjustment factor'!$D$9,IF(M447=-9,-999,IF(M447=98,-999,IF(M447=99,-999,IF(M447="",-999,0)))))</f>
        <v>-999</v>
      </c>
      <c r="AK447" s="82">
        <f>IF(H447=1, 'adjustment factor'!$D$10, IF(H447=-9,-999,IF(H447="",-999,0)))</f>
        <v>-999</v>
      </c>
      <c r="AL447" s="82">
        <f>IF(G447=1, 'adjustment factor'!$D$11, IF(G447=-9,-999,IF(G447="",-999,0)))</f>
        <v>-999</v>
      </c>
      <c r="AM447" s="82">
        <f>IF(I447=1, 'adjustment factor'!$D$12, IF(I447=-9,-999,IF(I447="",-999,0)))</f>
        <v>-999</v>
      </c>
      <c r="AN447" s="82">
        <f>IF(J447=1, 'adjustment factor'!$D$13, IF(J447=-9,-999,IF(J447="",-999,0)))</f>
        <v>-999</v>
      </c>
      <c r="AO447" s="82" t="str">
        <f t="shared" si="68"/>
        <v>-999</v>
      </c>
      <c r="AP447" s="82" t="str">
        <f t="shared" si="69"/>
        <v>MISSING</v>
      </c>
    </row>
    <row r="448" spans="2:42" s="3" customFormat="1">
      <c r="B448" s="170"/>
      <c r="C448" s="35">
        <v>444</v>
      </c>
      <c r="D448" s="161"/>
      <c r="E448" s="161"/>
      <c r="F448" s="161"/>
      <c r="G448" s="161"/>
      <c r="H448" s="161"/>
      <c r="I448" s="161"/>
      <c r="J448" s="161"/>
      <c r="K448" s="161"/>
      <c r="L448" s="161"/>
      <c r="M448" s="161"/>
      <c r="N448" s="171"/>
      <c r="O448" s="171"/>
      <c r="P448" s="171"/>
      <c r="Q448" s="171"/>
      <c r="R448" s="171"/>
      <c r="S448" s="171"/>
      <c r="T448" s="159" t="str">
        <f t="shared" si="60"/>
        <v>MISSING</v>
      </c>
      <c r="U448" s="159" t="str">
        <f t="shared" si="61"/>
        <v>MISSING</v>
      </c>
      <c r="X448" s="56">
        <f t="shared" si="62"/>
        <v>-99</v>
      </c>
      <c r="Y448" s="56">
        <f t="shared" si="63"/>
        <v>-99</v>
      </c>
      <c r="Z448" s="56">
        <f t="shared" si="64"/>
        <v>-99</v>
      </c>
      <c r="AA448" s="56">
        <f t="shared" si="65"/>
        <v>-99</v>
      </c>
      <c r="AB448" s="56">
        <f t="shared" si="66"/>
        <v>-99</v>
      </c>
      <c r="AC448" s="56">
        <f t="shared" si="67"/>
        <v>-99</v>
      </c>
      <c r="AE448" s="82">
        <f>IF(D448=1, 'adjustment factor'!$D$4, IF(D448=-9,-999,IF(D448="",-999,0)))</f>
        <v>-999</v>
      </c>
      <c r="AF448" s="82">
        <f>IF(F448=1, 'adjustment factor'!$D$5, IF(F448=-9,-999,IF(F448="",-999,0)))</f>
        <v>-999</v>
      </c>
      <c r="AG448" s="82">
        <f>IF(E448=1, 'adjustment factor'!$D$6, IF(E448=-9,-999,IF(E448="",-999,0)))</f>
        <v>-999</v>
      </c>
      <c r="AH448" s="82">
        <f>IF(K448&gt;=45,'adjustment factor'!$D$7,IF(K448=-9,-1200,IF(K448="",-1200,0)))</f>
        <v>-1200</v>
      </c>
      <c r="AI448" s="82">
        <f>IF(L448=1, 'adjustment factor'!$D$8, IF(L448=-9,-999,IF(L448="",-999,0)))</f>
        <v>-999</v>
      </c>
      <c r="AJ448" s="82">
        <f>IF(AND(M448&gt;=1,M448&lt;=4),'adjustment factor'!$D$9,IF(M448=-9,-999,IF(M448=98,-999,IF(M448=99,-999,IF(M448="",-999,0)))))</f>
        <v>-999</v>
      </c>
      <c r="AK448" s="82">
        <f>IF(H448=1, 'adjustment factor'!$D$10, IF(H448=-9,-999,IF(H448="",-999,0)))</f>
        <v>-999</v>
      </c>
      <c r="AL448" s="82">
        <f>IF(G448=1, 'adjustment factor'!$D$11, IF(G448=-9,-999,IF(G448="",-999,0)))</f>
        <v>-999</v>
      </c>
      <c r="AM448" s="82">
        <f>IF(I448=1, 'adjustment factor'!$D$12, IF(I448=-9,-999,IF(I448="",-999,0)))</f>
        <v>-999</v>
      </c>
      <c r="AN448" s="82">
        <f>IF(J448=1, 'adjustment factor'!$D$13, IF(J448=-9,-999,IF(J448="",-999,0)))</f>
        <v>-999</v>
      </c>
      <c r="AO448" s="82" t="str">
        <f t="shared" si="68"/>
        <v>-999</v>
      </c>
      <c r="AP448" s="82" t="str">
        <f t="shared" si="69"/>
        <v>MISSING</v>
      </c>
    </row>
    <row r="449" spans="2:42" s="3" customFormat="1">
      <c r="B449" s="170"/>
      <c r="C449" s="35">
        <v>445</v>
      </c>
      <c r="D449" s="161"/>
      <c r="E449" s="161"/>
      <c r="F449" s="161"/>
      <c r="G449" s="161"/>
      <c r="H449" s="161"/>
      <c r="I449" s="161"/>
      <c r="J449" s="161"/>
      <c r="K449" s="161"/>
      <c r="L449" s="161"/>
      <c r="M449" s="161"/>
      <c r="N449" s="171"/>
      <c r="O449" s="171"/>
      <c r="P449" s="171"/>
      <c r="Q449" s="171"/>
      <c r="R449" s="171"/>
      <c r="S449" s="171"/>
      <c r="T449" s="159" t="str">
        <f t="shared" si="60"/>
        <v>MISSING</v>
      </c>
      <c r="U449" s="159" t="str">
        <f t="shared" si="61"/>
        <v>MISSING</v>
      </c>
      <c r="X449" s="56">
        <f t="shared" si="62"/>
        <v>-99</v>
      </c>
      <c r="Y449" s="56">
        <f t="shared" si="63"/>
        <v>-99</v>
      </c>
      <c r="Z449" s="56">
        <f t="shared" si="64"/>
        <v>-99</v>
      </c>
      <c r="AA449" s="56">
        <f t="shared" si="65"/>
        <v>-99</v>
      </c>
      <c r="AB449" s="56">
        <f t="shared" si="66"/>
        <v>-99</v>
      </c>
      <c r="AC449" s="56">
        <f t="shared" si="67"/>
        <v>-99</v>
      </c>
      <c r="AE449" s="82">
        <f>IF(D449=1, 'adjustment factor'!$D$4, IF(D449=-9,-999,IF(D449="",-999,0)))</f>
        <v>-999</v>
      </c>
      <c r="AF449" s="82">
        <f>IF(F449=1, 'adjustment factor'!$D$5, IF(F449=-9,-999,IF(F449="",-999,0)))</f>
        <v>-999</v>
      </c>
      <c r="AG449" s="82">
        <f>IF(E449=1, 'adjustment factor'!$D$6, IF(E449=-9,-999,IF(E449="",-999,0)))</f>
        <v>-999</v>
      </c>
      <c r="AH449" s="82">
        <f>IF(K449&gt;=45,'adjustment factor'!$D$7,IF(K449=-9,-1200,IF(K449="",-1200,0)))</f>
        <v>-1200</v>
      </c>
      <c r="AI449" s="82">
        <f>IF(L449=1, 'adjustment factor'!$D$8, IF(L449=-9,-999,IF(L449="",-999,0)))</f>
        <v>-999</v>
      </c>
      <c r="AJ449" s="82">
        <f>IF(AND(M449&gt;=1,M449&lt;=4),'adjustment factor'!$D$9,IF(M449=-9,-999,IF(M449=98,-999,IF(M449=99,-999,IF(M449="",-999,0)))))</f>
        <v>-999</v>
      </c>
      <c r="AK449" s="82">
        <f>IF(H449=1, 'adjustment factor'!$D$10, IF(H449=-9,-999,IF(H449="",-999,0)))</f>
        <v>-999</v>
      </c>
      <c r="AL449" s="82">
        <f>IF(G449=1, 'adjustment factor'!$D$11, IF(G449=-9,-999,IF(G449="",-999,0)))</f>
        <v>-999</v>
      </c>
      <c r="AM449" s="82">
        <f>IF(I449=1, 'adjustment factor'!$D$12, IF(I449=-9,-999,IF(I449="",-999,0)))</f>
        <v>-999</v>
      </c>
      <c r="AN449" s="82">
        <f>IF(J449=1, 'adjustment factor'!$D$13, IF(J449=-9,-999,IF(J449="",-999,0)))</f>
        <v>-999</v>
      </c>
      <c r="AO449" s="82" t="str">
        <f t="shared" si="68"/>
        <v>-999</v>
      </c>
      <c r="AP449" s="82" t="str">
        <f t="shared" si="69"/>
        <v>MISSING</v>
      </c>
    </row>
    <row r="450" spans="2:42" s="3" customFormat="1">
      <c r="B450" s="170"/>
      <c r="C450" s="35">
        <v>446</v>
      </c>
      <c r="D450" s="161"/>
      <c r="E450" s="161"/>
      <c r="F450" s="161"/>
      <c r="G450" s="161"/>
      <c r="H450" s="161"/>
      <c r="I450" s="161"/>
      <c r="J450" s="161"/>
      <c r="K450" s="161"/>
      <c r="L450" s="161"/>
      <c r="M450" s="161"/>
      <c r="N450" s="171"/>
      <c r="O450" s="171"/>
      <c r="P450" s="171"/>
      <c r="Q450" s="171"/>
      <c r="R450" s="171"/>
      <c r="S450" s="171"/>
      <c r="T450" s="159" t="str">
        <f t="shared" si="60"/>
        <v>MISSING</v>
      </c>
      <c r="U450" s="159" t="str">
        <f t="shared" si="61"/>
        <v>MISSING</v>
      </c>
      <c r="X450" s="56">
        <f t="shared" si="62"/>
        <v>-99</v>
      </c>
      <c r="Y450" s="56">
        <f t="shared" si="63"/>
        <v>-99</v>
      </c>
      <c r="Z450" s="56">
        <f t="shared" si="64"/>
        <v>-99</v>
      </c>
      <c r="AA450" s="56">
        <f t="shared" si="65"/>
        <v>-99</v>
      </c>
      <c r="AB450" s="56">
        <f t="shared" si="66"/>
        <v>-99</v>
      </c>
      <c r="AC450" s="56">
        <f t="shared" si="67"/>
        <v>-99</v>
      </c>
      <c r="AE450" s="82">
        <f>IF(D450=1, 'adjustment factor'!$D$4, IF(D450=-9,-999,IF(D450="",-999,0)))</f>
        <v>-999</v>
      </c>
      <c r="AF450" s="82">
        <f>IF(F450=1, 'adjustment factor'!$D$5, IF(F450=-9,-999,IF(F450="",-999,0)))</f>
        <v>-999</v>
      </c>
      <c r="AG450" s="82">
        <f>IF(E450=1, 'adjustment factor'!$D$6, IF(E450=-9,-999,IF(E450="",-999,0)))</f>
        <v>-999</v>
      </c>
      <c r="AH450" s="82">
        <f>IF(K450&gt;=45,'adjustment factor'!$D$7,IF(K450=-9,-1200,IF(K450="",-1200,0)))</f>
        <v>-1200</v>
      </c>
      <c r="AI450" s="82">
        <f>IF(L450=1, 'adjustment factor'!$D$8, IF(L450=-9,-999,IF(L450="",-999,0)))</f>
        <v>-999</v>
      </c>
      <c r="AJ450" s="82">
        <f>IF(AND(M450&gt;=1,M450&lt;=4),'adjustment factor'!$D$9,IF(M450=-9,-999,IF(M450=98,-999,IF(M450=99,-999,IF(M450="",-999,0)))))</f>
        <v>-999</v>
      </c>
      <c r="AK450" s="82">
        <f>IF(H450=1, 'adjustment factor'!$D$10, IF(H450=-9,-999,IF(H450="",-999,0)))</f>
        <v>-999</v>
      </c>
      <c r="AL450" s="82">
        <f>IF(G450=1, 'adjustment factor'!$D$11, IF(G450=-9,-999,IF(G450="",-999,0)))</f>
        <v>-999</v>
      </c>
      <c r="AM450" s="82">
        <f>IF(I450=1, 'adjustment factor'!$D$12, IF(I450=-9,-999,IF(I450="",-999,0)))</f>
        <v>-999</v>
      </c>
      <c r="AN450" s="82">
        <f>IF(J450=1, 'adjustment factor'!$D$13, IF(J450=-9,-999,IF(J450="",-999,0)))</f>
        <v>-999</v>
      </c>
      <c r="AO450" s="82" t="str">
        <f t="shared" si="68"/>
        <v>-999</v>
      </c>
      <c r="AP450" s="82" t="str">
        <f t="shared" si="69"/>
        <v>MISSING</v>
      </c>
    </row>
    <row r="451" spans="2:42" s="3" customFormat="1">
      <c r="B451" s="170"/>
      <c r="C451" s="35">
        <v>447</v>
      </c>
      <c r="D451" s="161"/>
      <c r="E451" s="161"/>
      <c r="F451" s="161"/>
      <c r="G451" s="161"/>
      <c r="H451" s="161"/>
      <c r="I451" s="161"/>
      <c r="J451" s="161"/>
      <c r="K451" s="161"/>
      <c r="L451" s="161"/>
      <c r="M451" s="161"/>
      <c r="N451" s="171"/>
      <c r="O451" s="171"/>
      <c r="P451" s="171"/>
      <c r="Q451" s="171"/>
      <c r="R451" s="171"/>
      <c r="S451" s="171"/>
      <c r="T451" s="159" t="str">
        <f t="shared" si="60"/>
        <v>MISSING</v>
      </c>
      <c r="U451" s="159" t="str">
        <f t="shared" si="61"/>
        <v>MISSING</v>
      </c>
      <c r="X451" s="56">
        <f t="shared" si="62"/>
        <v>-99</v>
      </c>
      <c r="Y451" s="56">
        <f t="shared" si="63"/>
        <v>-99</v>
      </c>
      <c r="Z451" s="56">
        <f t="shared" si="64"/>
        <v>-99</v>
      </c>
      <c r="AA451" s="56">
        <f t="shared" si="65"/>
        <v>-99</v>
      </c>
      <c r="AB451" s="56">
        <f t="shared" si="66"/>
        <v>-99</v>
      </c>
      <c r="AC451" s="56">
        <f t="shared" si="67"/>
        <v>-99</v>
      </c>
      <c r="AE451" s="82">
        <f>IF(D451=1, 'adjustment factor'!$D$4, IF(D451=-9,-999,IF(D451="",-999,0)))</f>
        <v>-999</v>
      </c>
      <c r="AF451" s="82">
        <f>IF(F451=1, 'adjustment factor'!$D$5, IF(F451=-9,-999,IF(F451="",-999,0)))</f>
        <v>-999</v>
      </c>
      <c r="AG451" s="82">
        <f>IF(E451=1, 'adjustment factor'!$D$6, IF(E451=-9,-999,IF(E451="",-999,0)))</f>
        <v>-999</v>
      </c>
      <c r="AH451" s="82">
        <f>IF(K451&gt;=45,'adjustment factor'!$D$7,IF(K451=-9,-1200,IF(K451="",-1200,0)))</f>
        <v>-1200</v>
      </c>
      <c r="AI451" s="82">
        <f>IF(L451=1, 'adjustment factor'!$D$8, IF(L451=-9,-999,IF(L451="",-999,0)))</f>
        <v>-999</v>
      </c>
      <c r="AJ451" s="82">
        <f>IF(AND(M451&gt;=1,M451&lt;=4),'adjustment factor'!$D$9,IF(M451=-9,-999,IF(M451=98,-999,IF(M451=99,-999,IF(M451="",-999,0)))))</f>
        <v>-999</v>
      </c>
      <c r="AK451" s="82">
        <f>IF(H451=1, 'adjustment factor'!$D$10, IF(H451=-9,-999,IF(H451="",-999,0)))</f>
        <v>-999</v>
      </c>
      <c r="AL451" s="82">
        <f>IF(G451=1, 'adjustment factor'!$D$11, IF(G451=-9,-999,IF(G451="",-999,0)))</f>
        <v>-999</v>
      </c>
      <c r="AM451" s="82">
        <f>IF(I451=1, 'adjustment factor'!$D$12, IF(I451=-9,-999,IF(I451="",-999,0)))</f>
        <v>-999</v>
      </c>
      <c r="AN451" s="82">
        <f>IF(J451=1, 'adjustment factor'!$D$13, IF(J451=-9,-999,IF(J451="",-999,0)))</f>
        <v>-999</v>
      </c>
      <c r="AO451" s="82" t="str">
        <f t="shared" si="68"/>
        <v>-999</v>
      </c>
      <c r="AP451" s="82" t="str">
        <f t="shared" si="69"/>
        <v>MISSING</v>
      </c>
    </row>
    <row r="452" spans="2:42" s="3" customFormat="1">
      <c r="B452" s="170"/>
      <c r="C452" s="35">
        <v>448</v>
      </c>
      <c r="D452" s="161"/>
      <c r="E452" s="161"/>
      <c r="F452" s="161"/>
      <c r="G452" s="161"/>
      <c r="H452" s="161"/>
      <c r="I452" s="161"/>
      <c r="J452" s="161"/>
      <c r="K452" s="161"/>
      <c r="L452" s="161"/>
      <c r="M452" s="161"/>
      <c r="N452" s="171"/>
      <c r="O452" s="171"/>
      <c r="P452" s="171"/>
      <c r="Q452" s="171"/>
      <c r="R452" s="171"/>
      <c r="S452" s="171"/>
      <c r="T452" s="159" t="str">
        <f t="shared" si="60"/>
        <v>MISSING</v>
      </c>
      <c r="U452" s="159" t="str">
        <f t="shared" si="61"/>
        <v>MISSING</v>
      </c>
      <c r="X452" s="56">
        <f t="shared" si="62"/>
        <v>-99</v>
      </c>
      <c r="Y452" s="56">
        <f t="shared" si="63"/>
        <v>-99</v>
      </c>
      <c r="Z452" s="56">
        <f t="shared" si="64"/>
        <v>-99</v>
      </c>
      <c r="AA452" s="56">
        <f t="shared" si="65"/>
        <v>-99</v>
      </c>
      <c r="AB452" s="56">
        <f t="shared" si="66"/>
        <v>-99</v>
      </c>
      <c r="AC452" s="56">
        <f t="shared" si="67"/>
        <v>-99</v>
      </c>
      <c r="AE452" s="82">
        <f>IF(D452=1, 'adjustment factor'!$D$4, IF(D452=-9,-999,IF(D452="",-999,0)))</f>
        <v>-999</v>
      </c>
      <c r="AF452" s="82">
        <f>IF(F452=1, 'adjustment factor'!$D$5, IF(F452=-9,-999,IF(F452="",-999,0)))</f>
        <v>-999</v>
      </c>
      <c r="AG452" s="82">
        <f>IF(E452=1, 'adjustment factor'!$D$6, IF(E452=-9,-999,IF(E452="",-999,0)))</f>
        <v>-999</v>
      </c>
      <c r="AH452" s="82">
        <f>IF(K452&gt;=45,'adjustment factor'!$D$7,IF(K452=-9,-1200,IF(K452="",-1200,0)))</f>
        <v>-1200</v>
      </c>
      <c r="AI452" s="82">
        <f>IF(L452=1, 'adjustment factor'!$D$8, IF(L452=-9,-999,IF(L452="",-999,0)))</f>
        <v>-999</v>
      </c>
      <c r="AJ452" s="82">
        <f>IF(AND(M452&gt;=1,M452&lt;=4),'adjustment factor'!$D$9,IF(M452=-9,-999,IF(M452=98,-999,IF(M452=99,-999,IF(M452="",-999,0)))))</f>
        <v>-999</v>
      </c>
      <c r="AK452" s="82">
        <f>IF(H452=1, 'adjustment factor'!$D$10, IF(H452=-9,-999,IF(H452="",-999,0)))</f>
        <v>-999</v>
      </c>
      <c r="AL452" s="82">
        <f>IF(G452=1, 'adjustment factor'!$D$11, IF(G452=-9,-999,IF(G452="",-999,0)))</f>
        <v>-999</v>
      </c>
      <c r="AM452" s="82">
        <f>IF(I452=1, 'adjustment factor'!$D$12, IF(I452=-9,-999,IF(I452="",-999,0)))</f>
        <v>-999</v>
      </c>
      <c r="AN452" s="82">
        <f>IF(J452=1, 'adjustment factor'!$D$13, IF(J452=-9,-999,IF(J452="",-999,0)))</f>
        <v>-999</v>
      </c>
      <c r="AO452" s="82" t="str">
        <f t="shared" si="68"/>
        <v>-999</v>
      </c>
      <c r="AP452" s="82" t="str">
        <f t="shared" si="69"/>
        <v>MISSING</v>
      </c>
    </row>
    <row r="453" spans="2:42" s="3" customFormat="1">
      <c r="B453" s="170"/>
      <c r="C453" s="35">
        <v>449</v>
      </c>
      <c r="D453" s="161"/>
      <c r="E453" s="161"/>
      <c r="F453" s="161"/>
      <c r="G453" s="161"/>
      <c r="H453" s="161"/>
      <c r="I453" s="161"/>
      <c r="J453" s="161"/>
      <c r="K453" s="161"/>
      <c r="L453" s="161"/>
      <c r="M453" s="161"/>
      <c r="N453" s="171"/>
      <c r="O453" s="171"/>
      <c r="P453" s="171"/>
      <c r="Q453" s="171"/>
      <c r="R453" s="171"/>
      <c r="S453" s="171"/>
      <c r="T453" s="159" t="str">
        <f t="shared" ref="T453:T516" si="70">IF(SUM(X453:AC453)&gt;-0.01, SUM(X453:AC453), "MISSING")</f>
        <v>MISSING</v>
      </c>
      <c r="U453" s="159" t="str">
        <f t="shared" ref="U453:U516" si="71">IF(AP453="MISSING","MISSING", 3.88+0.604*T453+0.055*(T453^2)-AP453)</f>
        <v>MISSING</v>
      </c>
      <c r="X453" s="56">
        <f t="shared" ref="X453:X516" si="72">IF(N453&gt;0,((N453-3)*-1),-99)</f>
        <v>-99</v>
      </c>
      <c r="Y453" s="56">
        <f t="shared" ref="Y453:Y516" si="73">IF(O453&gt;0,((O453-3)*-1),-99)</f>
        <v>-99</v>
      </c>
      <c r="Z453" s="56">
        <f t="shared" ref="Z453:Z516" si="74">IF(P453&gt;0,((P453-3)*-1),-99)</f>
        <v>-99</v>
      </c>
      <c r="AA453" s="56">
        <f t="shared" ref="AA453:AA516" si="75">IF(Q453&gt;0,((Q453-3)*-1),-99)</f>
        <v>-99</v>
      </c>
      <c r="AB453" s="56">
        <f t="shared" ref="AB453:AB516" si="76">IF(R453&gt;0,((R453-3)*-1),-99)</f>
        <v>-99</v>
      </c>
      <c r="AC453" s="56">
        <f t="shared" ref="AC453:AC516" si="77">IF(S453&gt;0,((S453-3)*-1),-99)</f>
        <v>-99</v>
      </c>
      <c r="AE453" s="82">
        <f>IF(D453=1, 'adjustment factor'!$D$4, IF(D453=-9,-999,IF(D453="",-999,0)))</f>
        <v>-999</v>
      </c>
      <c r="AF453" s="82">
        <f>IF(F453=1, 'adjustment factor'!$D$5, IF(F453=-9,-999,IF(F453="",-999,0)))</f>
        <v>-999</v>
      </c>
      <c r="AG453" s="82">
        <f>IF(E453=1, 'adjustment factor'!$D$6, IF(E453=-9,-999,IF(E453="",-999,0)))</f>
        <v>-999</v>
      </c>
      <c r="AH453" s="82">
        <f>IF(K453&gt;=45,'adjustment factor'!$D$7,IF(K453=-9,-1200,IF(K453="",-1200,0)))</f>
        <v>-1200</v>
      </c>
      <c r="AI453" s="82">
        <f>IF(L453=1, 'adjustment factor'!$D$8, IF(L453=-9,-999,IF(L453="",-999,0)))</f>
        <v>-999</v>
      </c>
      <c r="AJ453" s="82">
        <f>IF(AND(M453&gt;=1,M453&lt;=4),'adjustment factor'!$D$9,IF(M453=-9,-999,IF(M453=98,-999,IF(M453=99,-999,IF(M453="",-999,0)))))</f>
        <v>-999</v>
      </c>
      <c r="AK453" s="82">
        <f>IF(H453=1, 'adjustment factor'!$D$10, IF(H453=-9,-999,IF(H453="",-999,0)))</f>
        <v>-999</v>
      </c>
      <c r="AL453" s="82">
        <f>IF(G453=1, 'adjustment factor'!$D$11, IF(G453=-9,-999,IF(G453="",-999,0)))</f>
        <v>-999</v>
      </c>
      <c r="AM453" s="82">
        <f>IF(I453=1, 'adjustment factor'!$D$12, IF(I453=-9,-999,IF(I453="",-999,0)))</f>
        <v>-999</v>
      </c>
      <c r="AN453" s="82">
        <f>IF(J453=1, 'adjustment factor'!$D$13, IF(J453=-9,-999,IF(J453="",-999,0)))</f>
        <v>-999</v>
      </c>
      <c r="AO453" s="82" t="str">
        <f t="shared" si="68"/>
        <v>-999</v>
      </c>
      <c r="AP453" s="82" t="str">
        <f t="shared" si="69"/>
        <v>MISSING</v>
      </c>
    </row>
    <row r="454" spans="2:42" s="3" customFormat="1">
      <c r="B454" s="170"/>
      <c r="C454" s="35">
        <v>450</v>
      </c>
      <c r="D454" s="161"/>
      <c r="E454" s="161"/>
      <c r="F454" s="161"/>
      <c r="G454" s="161"/>
      <c r="H454" s="161"/>
      <c r="I454" s="161"/>
      <c r="J454" s="161"/>
      <c r="K454" s="161"/>
      <c r="L454" s="161"/>
      <c r="M454" s="161"/>
      <c r="N454" s="171"/>
      <c r="O454" s="171"/>
      <c r="P454" s="171"/>
      <c r="Q454" s="171"/>
      <c r="R454" s="171"/>
      <c r="S454" s="171"/>
      <c r="T454" s="159" t="str">
        <f t="shared" si="70"/>
        <v>MISSING</v>
      </c>
      <c r="U454" s="159" t="str">
        <f t="shared" si="71"/>
        <v>MISSING</v>
      </c>
      <c r="X454" s="56">
        <f t="shared" si="72"/>
        <v>-99</v>
      </c>
      <c r="Y454" s="56">
        <f t="shared" si="73"/>
        <v>-99</v>
      </c>
      <c r="Z454" s="56">
        <f t="shared" si="74"/>
        <v>-99</v>
      </c>
      <c r="AA454" s="56">
        <f t="shared" si="75"/>
        <v>-99</v>
      </c>
      <c r="AB454" s="56">
        <f t="shared" si="76"/>
        <v>-99</v>
      </c>
      <c r="AC454" s="56">
        <f t="shared" si="77"/>
        <v>-99</v>
      </c>
      <c r="AE454" s="82">
        <f>IF(D454=1, 'adjustment factor'!$D$4, IF(D454=-9,-999,IF(D454="",-999,0)))</f>
        <v>-999</v>
      </c>
      <c r="AF454" s="82">
        <f>IF(F454=1, 'adjustment factor'!$D$5, IF(F454=-9,-999,IF(F454="",-999,0)))</f>
        <v>-999</v>
      </c>
      <c r="AG454" s="82">
        <f>IF(E454=1, 'adjustment factor'!$D$6, IF(E454=-9,-999,IF(E454="",-999,0)))</f>
        <v>-999</v>
      </c>
      <c r="AH454" s="82">
        <f>IF(K454&gt;=45,'adjustment factor'!$D$7,IF(K454=-9,-1200,IF(K454="",-1200,0)))</f>
        <v>-1200</v>
      </c>
      <c r="AI454" s="82">
        <f>IF(L454=1, 'adjustment factor'!$D$8, IF(L454=-9,-999,IF(L454="",-999,0)))</f>
        <v>-999</v>
      </c>
      <c r="AJ454" s="82">
        <f>IF(AND(M454&gt;=1,M454&lt;=4),'adjustment factor'!$D$9,IF(M454=-9,-999,IF(M454=98,-999,IF(M454=99,-999,IF(M454="",-999,0)))))</f>
        <v>-999</v>
      </c>
      <c r="AK454" s="82">
        <f>IF(H454=1, 'adjustment factor'!$D$10, IF(H454=-9,-999,IF(H454="",-999,0)))</f>
        <v>-999</v>
      </c>
      <c r="AL454" s="82">
        <f>IF(G454=1, 'adjustment factor'!$D$11, IF(G454=-9,-999,IF(G454="",-999,0)))</f>
        <v>-999</v>
      </c>
      <c r="AM454" s="82">
        <f>IF(I454=1, 'adjustment factor'!$D$12, IF(I454=-9,-999,IF(I454="",-999,0)))</f>
        <v>-999</v>
      </c>
      <c r="AN454" s="82">
        <f>IF(J454=1, 'adjustment factor'!$D$13, IF(J454=-9,-999,IF(J454="",-999,0)))</f>
        <v>-999</v>
      </c>
      <c r="AO454" s="82" t="str">
        <f t="shared" ref="AO454:AO517" si="78">IF(-AE454-AF454-AG454-AH454+AI454+AJ454-AK454-AL454-AM454-AN454&lt;3, -AE454-AF454-AG454-AH454+AI454+AJ454-AK454-AL454-AM454-AN454, "-999")</f>
        <v>-999</v>
      </c>
      <c r="AP454" s="82" t="str">
        <f t="shared" ref="AP454:AP517" si="79">IF(AND(SUM(AE454:AN454)&gt;-1, (SUM(X454:AC454)&gt;-1)), 14.353-AE454-AF454-AG454-AH454+AI454+AJ454-AK454-AL454-AM454-AN454, "MISSING")</f>
        <v>MISSING</v>
      </c>
    </row>
    <row r="455" spans="2:42" s="3" customFormat="1">
      <c r="B455" s="170"/>
      <c r="C455" s="35">
        <v>451</v>
      </c>
      <c r="D455" s="161"/>
      <c r="E455" s="161"/>
      <c r="F455" s="161"/>
      <c r="G455" s="161"/>
      <c r="H455" s="161"/>
      <c r="I455" s="161"/>
      <c r="J455" s="161"/>
      <c r="K455" s="161"/>
      <c r="L455" s="161"/>
      <c r="M455" s="161"/>
      <c r="N455" s="171"/>
      <c r="O455" s="171"/>
      <c r="P455" s="171"/>
      <c r="Q455" s="171"/>
      <c r="R455" s="171"/>
      <c r="S455" s="171"/>
      <c r="T455" s="159" t="str">
        <f t="shared" si="70"/>
        <v>MISSING</v>
      </c>
      <c r="U455" s="159" t="str">
        <f t="shared" si="71"/>
        <v>MISSING</v>
      </c>
      <c r="X455" s="56">
        <f t="shared" si="72"/>
        <v>-99</v>
      </c>
      <c r="Y455" s="56">
        <f t="shared" si="73"/>
        <v>-99</v>
      </c>
      <c r="Z455" s="56">
        <f t="shared" si="74"/>
        <v>-99</v>
      </c>
      <c r="AA455" s="56">
        <f t="shared" si="75"/>
        <v>-99</v>
      </c>
      <c r="AB455" s="56">
        <f t="shared" si="76"/>
        <v>-99</v>
      </c>
      <c r="AC455" s="56">
        <f t="shared" si="77"/>
        <v>-99</v>
      </c>
      <c r="AE455" s="82">
        <f>IF(D455=1, 'adjustment factor'!$D$4, IF(D455=-9,-999,IF(D455="",-999,0)))</f>
        <v>-999</v>
      </c>
      <c r="AF455" s="82">
        <f>IF(F455=1, 'adjustment factor'!$D$5, IF(F455=-9,-999,IF(F455="",-999,0)))</f>
        <v>-999</v>
      </c>
      <c r="AG455" s="82">
        <f>IF(E455=1, 'adjustment factor'!$D$6, IF(E455=-9,-999,IF(E455="",-999,0)))</f>
        <v>-999</v>
      </c>
      <c r="AH455" s="82">
        <f>IF(K455&gt;=45,'adjustment factor'!$D$7,IF(K455=-9,-1200,IF(K455="",-1200,0)))</f>
        <v>-1200</v>
      </c>
      <c r="AI455" s="82">
        <f>IF(L455=1, 'adjustment factor'!$D$8, IF(L455=-9,-999,IF(L455="",-999,0)))</f>
        <v>-999</v>
      </c>
      <c r="AJ455" s="82">
        <f>IF(AND(M455&gt;=1,M455&lt;=4),'adjustment factor'!$D$9,IF(M455=-9,-999,IF(M455=98,-999,IF(M455=99,-999,IF(M455="",-999,0)))))</f>
        <v>-999</v>
      </c>
      <c r="AK455" s="82">
        <f>IF(H455=1, 'adjustment factor'!$D$10, IF(H455=-9,-999,IF(H455="",-999,0)))</f>
        <v>-999</v>
      </c>
      <c r="AL455" s="82">
        <f>IF(G455=1, 'adjustment factor'!$D$11, IF(G455=-9,-999,IF(G455="",-999,0)))</f>
        <v>-999</v>
      </c>
      <c r="AM455" s="82">
        <f>IF(I455=1, 'adjustment factor'!$D$12, IF(I455=-9,-999,IF(I455="",-999,0)))</f>
        <v>-999</v>
      </c>
      <c r="AN455" s="82">
        <f>IF(J455=1, 'adjustment factor'!$D$13, IF(J455=-9,-999,IF(J455="",-999,0)))</f>
        <v>-999</v>
      </c>
      <c r="AO455" s="82" t="str">
        <f t="shared" si="78"/>
        <v>-999</v>
      </c>
      <c r="AP455" s="82" t="str">
        <f t="shared" si="79"/>
        <v>MISSING</v>
      </c>
    </row>
    <row r="456" spans="2:42" s="3" customFormat="1">
      <c r="B456" s="170"/>
      <c r="C456" s="35">
        <v>452</v>
      </c>
      <c r="D456" s="161"/>
      <c r="E456" s="161"/>
      <c r="F456" s="161"/>
      <c r="G456" s="161"/>
      <c r="H456" s="161"/>
      <c r="I456" s="161"/>
      <c r="J456" s="161"/>
      <c r="K456" s="161"/>
      <c r="L456" s="161"/>
      <c r="M456" s="161"/>
      <c r="N456" s="171"/>
      <c r="O456" s="171"/>
      <c r="P456" s="171"/>
      <c r="Q456" s="171"/>
      <c r="R456" s="171"/>
      <c r="S456" s="171"/>
      <c r="T456" s="159" t="str">
        <f t="shared" si="70"/>
        <v>MISSING</v>
      </c>
      <c r="U456" s="159" t="str">
        <f t="shared" si="71"/>
        <v>MISSING</v>
      </c>
      <c r="X456" s="56">
        <f t="shared" si="72"/>
        <v>-99</v>
      </c>
      <c r="Y456" s="56">
        <f t="shared" si="73"/>
        <v>-99</v>
      </c>
      <c r="Z456" s="56">
        <f t="shared" si="74"/>
        <v>-99</v>
      </c>
      <c r="AA456" s="56">
        <f t="shared" si="75"/>
        <v>-99</v>
      </c>
      <c r="AB456" s="56">
        <f t="shared" si="76"/>
        <v>-99</v>
      </c>
      <c r="AC456" s="56">
        <f t="shared" si="77"/>
        <v>-99</v>
      </c>
      <c r="AE456" s="82">
        <f>IF(D456=1, 'adjustment factor'!$D$4, IF(D456=-9,-999,IF(D456="",-999,0)))</f>
        <v>-999</v>
      </c>
      <c r="AF456" s="82">
        <f>IF(F456=1, 'adjustment factor'!$D$5, IF(F456=-9,-999,IF(F456="",-999,0)))</f>
        <v>-999</v>
      </c>
      <c r="AG456" s="82">
        <f>IF(E456=1, 'adjustment factor'!$D$6, IF(E456=-9,-999,IF(E456="",-999,0)))</f>
        <v>-999</v>
      </c>
      <c r="AH456" s="82">
        <f>IF(K456&gt;=45,'adjustment factor'!$D$7,IF(K456=-9,-1200,IF(K456="",-1200,0)))</f>
        <v>-1200</v>
      </c>
      <c r="AI456" s="82">
        <f>IF(L456=1, 'adjustment factor'!$D$8, IF(L456=-9,-999,IF(L456="",-999,0)))</f>
        <v>-999</v>
      </c>
      <c r="AJ456" s="82">
        <f>IF(AND(M456&gt;=1,M456&lt;=4),'adjustment factor'!$D$9,IF(M456=-9,-999,IF(M456=98,-999,IF(M456=99,-999,IF(M456="",-999,0)))))</f>
        <v>-999</v>
      </c>
      <c r="AK456" s="82">
        <f>IF(H456=1, 'adjustment factor'!$D$10, IF(H456=-9,-999,IF(H456="",-999,0)))</f>
        <v>-999</v>
      </c>
      <c r="AL456" s="82">
        <f>IF(G456=1, 'adjustment factor'!$D$11, IF(G456=-9,-999,IF(G456="",-999,0)))</f>
        <v>-999</v>
      </c>
      <c r="AM456" s="82">
        <f>IF(I456=1, 'adjustment factor'!$D$12, IF(I456=-9,-999,IF(I456="",-999,0)))</f>
        <v>-999</v>
      </c>
      <c r="AN456" s="82">
        <f>IF(J456=1, 'adjustment factor'!$D$13, IF(J456=-9,-999,IF(J456="",-999,0)))</f>
        <v>-999</v>
      </c>
      <c r="AO456" s="82" t="str">
        <f t="shared" si="78"/>
        <v>-999</v>
      </c>
      <c r="AP456" s="82" t="str">
        <f t="shared" si="79"/>
        <v>MISSING</v>
      </c>
    </row>
    <row r="457" spans="2:42" s="3" customFormat="1">
      <c r="B457" s="170"/>
      <c r="C457" s="35">
        <v>453</v>
      </c>
      <c r="D457" s="161"/>
      <c r="E457" s="161"/>
      <c r="F457" s="161"/>
      <c r="G457" s="161"/>
      <c r="H457" s="161"/>
      <c r="I457" s="161"/>
      <c r="J457" s="161"/>
      <c r="K457" s="161"/>
      <c r="L457" s="161"/>
      <c r="M457" s="161"/>
      <c r="N457" s="171"/>
      <c r="O457" s="171"/>
      <c r="P457" s="171"/>
      <c r="Q457" s="171"/>
      <c r="R457" s="171"/>
      <c r="S457" s="171"/>
      <c r="T457" s="159" t="str">
        <f t="shared" si="70"/>
        <v>MISSING</v>
      </c>
      <c r="U457" s="159" t="str">
        <f t="shared" si="71"/>
        <v>MISSING</v>
      </c>
      <c r="X457" s="56">
        <f t="shared" si="72"/>
        <v>-99</v>
      </c>
      <c r="Y457" s="56">
        <f t="shared" si="73"/>
        <v>-99</v>
      </c>
      <c r="Z457" s="56">
        <f t="shared" si="74"/>
        <v>-99</v>
      </c>
      <c r="AA457" s="56">
        <f t="shared" si="75"/>
        <v>-99</v>
      </c>
      <c r="AB457" s="56">
        <f t="shared" si="76"/>
        <v>-99</v>
      </c>
      <c r="AC457" s="56">
        <f t="shared" si="77"/>
        <v>-99</v>
      </c>
      <c r="AE457" s="82">
        <f>IF(D457=1, 'adjustment factor'!$D$4, IF(D457=-9,-999,IF(D457="",-999,0)))</f>
        <v>-999</v>
      </c>
      <c r="AF457" s="82">
        <f>IF(F457=1, 'adjustment factor'!$D$5, IF(F457=-9,-999,IF(F457="",-999,0)))</f>
        <v>-999</v>
      </c>
      <c r="AG457" s="82">
        <f>IF(E457=1, 'adjustment factor'!$D$6, IF(E457=-9,-999,IF(E457="",-999,0)))</f>
        <v>-999</v>
      </c>
      <c r="AH457" s="82">
        <f>IF(K457&gt;=45,'adjustment factor'!$D$7,IF(K457=-9,-1200,IF(K457="",-1200,0)))</f>
        <v>-1200</v>
      </c>
      <c r="AI457" s="82">
        <f>IF(L457=1, 'adjustment factor'!$D$8, IF(L457=-9,-999,IF(L457="",-999,0)))</f>
        <v>-999</v>
      </c>
      <c r="AJ457" s="82">
        <f>IF(AND(M457&gt;=1,M457&lt;=4),'adjustment factor'!$D$9,IF(M457=-9,-999,IF(M457=98,-999,IF(M457=99,-999,IF(M457="",-999,0)))))</f>
        <v>-999</v>
      </c>
      <c r="AK457" s="82">
        <f>IF(H457=1, 'adjustment factor'!$D$10, IF(H457=-9,-999,IF(H457="",-999,0)))</f>
        <v>-999</v>
      </c>
      <c r="AL457" s="82">
        <f>IF(G457=1, 'adjustment factor'!$D$11, IF(G457=-9,-999,IF(G457="",-999,0)))</f>
        <v>-999</v>
      </c>
      <c r="AM457" s="82">
        <f>IF(I457=1, 'adjustment factor'!$D$12, IF(I457=-9,-999,IF(I457="",-999,0)))</f>
        <v>-999</v>
      </c>
      <c r="AN457" s="82">
        <f>IF(J457=1, 'adjustment factor'!$D$13, IF(J457=-9,-999,IF(J457="",-999,0)))</f>
        <v>-999</v>
      </c>
      <c r="AO457" s="82" t="str">
        <f t="shared" si="78"/>
        <v>-999</v>
      </c>
      <c r="AP457" s="82" t="str">
        <f t="shared" si="79"/>
        <v>MISSING</v>
      </c>
    </row>
    <row r="458" spans="2:42" s="3" customFormat="1">
      <c r="B458" s="170"/>
      <c r="C458" s="35">
        <v>454</v>
      </c>
      <c r="D458" s="161"/>
      <c r="E458" s="161"/>
      <c r="F458" s="161"/>
      <c r="G458" s="161"/>
      <c r="H458" s="161"/>
      <c r="I458" s="161"/>
      <c r="J458" s="161"/>
      <c r="K458" s="161"/>
      <c r="L458" s="161"/>
      <c r="M458" s="161"/>
      <c r="N458" s="171"/>
      <c r="O458" s="171"/>
      <c r="P458" s="171"/>
      <c r="Q458" s="171"/>
      <c r="R458" s="171"/>
      <c r="S458" s="171"/>
      <c r="T458" s="159" t="str">
        <f t="shared" si="70"/>
        <v>MISSING</v>
      </c>
      <c r="U458" s="159" t="str">
        <f t="shared" si="71"/>
        <v>MISSING</v>
      </c>
      <c r="X458" s="56">
        <f t="shared" si="72"/>
        <v>-99</v>
      </c>
      <c r="Y458" s="56">
        <f t="shared" si="73"/>
        <v>-99</v>
      </c>
      <c r="Z458" s="56">
        <f t="shared" si="74"/>
        <v>-99</v>
      </c>
      <c r="AA458" s="56">
        <f t="shared" si="75"/>
        <v>-99</v>
      </c>
      <c r="AB458" s="56">
        <f t="shared" si="76"/>
        <v>-99</v>
      </c>
      <c r="AC458" s="56">
        <f t="shared" si="77"/>
        <v>-99</v>
      </c>
      <c r="AE458" s="82">
        <f>IF(D458=1, 'adjustment factor'!$D$4, IF(D458=-9,-999,IF(D458="",-999,0)))</f>
        <v>-999</v>
      </c>
      <c r="AF458" s="82">
        <f>IF(F458=1, 'adjustment factor'!$D$5, IF(F458=-9,-999,IF(F458="",-999,0)))</f>
        <v>-999</v>
      </c>
      <c r="AG458" s="82">
        <f>IF(E458=1, 'adjustment factor'!$D$6, IF(E458=-9,-999,IF(E458="",-999,0)))</f>
        <v>-999</v>
      </c>
      <c r="AH458" s="82">
        <f>IF(K458&gt;=45,'adjustment factor'!$D$7,IF(K458=-9,-1200,IF(K458="",-1200,0)))</f>
        <v>-1200</v>
      </c>
      <c r="AI458" s="82">
        <f>IF(L458=1, 'adjustment factor'!$D$8, IF(L458=-9,-999,IF(L458="",-999,0)))</f>
        <v>-999</v>
      </c>
      <c r="AJ458" s="82">
        <f>IF(AND(M458&gt;=1,M458&lt;=4),'adjustment factor'!$D$9,IF(M458=-9,-999,IF(M458=98,-999,IF(M458=99,-999,IF(M458="",-999,0)))))</f>
        <v>-999</v>
      </c>
      <c r="AK458" s="82">
        <f>IF(H458=1, 'adjustment factor'!$D$10, IF(H458=-9,-999,IF(H458="",-999,0)))</f>
        <v>-999</v>
      </c>
      <c r="AL458" s="82">
        <f>IF(G458=1, 'adjustment factor'!$D$11, IF(G458=-9,-999,IF(G458="",-999,0)))</f>
        <v>-999</v>
      </c>
      <c r="AM458" s="82">
        <f>IF(I458=1, 'adjustment factor'!$D$12, IF(I458=-9,-999,IF(I458="",-999,0)))</f>
        <v>-999</v>
      </c>
      <c r="AN458" s="82">
        <f>IF(J458=1, 'adjustment factor'!$D$13, IF(J458=-9,-999,IF(J458="",-999,0)))</f>
        <v>-999</v>
      </c>
      <c r="AO458" s="82" t="str">
        <f t="shared" si="78"/>
        <v>-999</v>
      </c>
      <c r="AP458" s="82" t="str">
        <f t="shared" si="79"/>
        <v>MISSING</v>
      </c>
    </row>
    <row r="459" spans="2:42" s="3" customFormat="1">
      <c r="B459" s="170"/>
      <c r="C459" s="35">
        <v>455</v>
      </c>
      <c r="D459" s="161"/>
      <c r="E459" s="161"/>
      <c r="F459" s="161"/>
      <c r="G459" s="161"/>
      <c r="H459" s="161"/>
      <c r="I459" s="161"/>
      <c r="J459" s="161"/>
      <c r="K459" s="161"/>
      <c r="L459" s="161"/>
      <c r="M459" s="161"/>
      <c r="N459" s="171"/>
      <c r="O459" s="171"/>
      <c r="P459" s="171"/>
      <c r="Q459" s="171"/>
      <c r="R459" s="171"/>
      <c r="S459" s="171"/>
      <c r="T459" s="159" t="str">
        <f t="shared" si="70"/>
        <v>MISSING</v>
      </c>
      <c r="U459" s="159" t="str">
        <f t="shared" si="71"/>
        <v>MISSING</v>
      </c>
      <c r="X459" s="56">
        <f t="shared" si="72"/>
        <v>-99</v>
      </c>
      <c r="Y459" s="56">
        <f t="shared" si="73"/>
        <v>-99</v>
      </c>
      <c r="Z459" s="56">
        <f t="shared" si="74"/>
        <v>-99</v>
      </c>
      <c r="AA459" s="56">
        <f t="shared" si="75"/>
        <v>-99</v>
      </c>
      <c r="AB459" s="56">
        <f t="shared" si="76"/>
        <v>-99</v>
      </c>
      <c r="AC459" s="56">
        <f t="shared" si="77"/>
        <v>-99</v>
      </c>
      <c r="AE459" s="82">
        <f>IF(D459=1, 'adjustment factor'!$D$4, IF(D459=-9,-999,IF(D459="",-999,0)))</f>
        <v>-999</v>
      </c>
      <c r="AF459" s="82">
        <f>IF(F459=1, 'adjustment factor'!$D$5, IF(F459=-9,-999,IF(F459="",-999,0)))</f>
        <v>-999</v>
      </c>
      <c r="AG459" s="82">
        <f>IF(E459=1, 'adjustment factor'!$D$6, IF(E459=-9,-999,IF(E459="",-999,0)))</f>
        <v>-999</v>
      </c>
      <c r="AH459" s="82">
        <f>IF(K459&gt;=45,'adjustment factor'!$D$7,IF(K459=-9,-1200,IF(K459="",-1200,0)))</f>
        <v>-1200</v>
      </c>
      <c r="AI459" s="82">
        <f>IF(L459=1, 'adjustment factor'!$D$8, IF(L459=-9,-999,IF(L459="",-999,0)))</f>
        <v>-999</v>
      </c>
      <c r="AJ459" s="82">
        <f>IF(AND(M459&gt;=1,M459&lt;=4),'adjustment factor'!$D$9,IF(M459=-9,-999,IF(M459=98,-999,IF(M459=99,-999,IF(M459="",-999,0)))))</f>
        <v>-999</v>
      </c>
      <c r="AK459" s="82">
        <f>IF(H459=1, 'adjustment factor'!$D$10, IF(H459=-9,-999,IF(H459="",-999,0)))</f>
        <v>-999</v>
      </c>
      <c r="AL459" s="82">
        <f>IF(G459=1, 'adjustment factor'!$D$11, IF(G459=-9,-999,IF(G459="",-999,0)))</f>
        <v>-999</v>
      </c>
      <c r="AM459" s="82">
        <f>IF(I459=1, 'adjustment factor'!$D$12, IF(I459=-9,-999,IF(I459="",-999,0)))</f>
        <v>-999</v>
      </c>
      <c r="AN459" s="82">
        <f>IF(J459=1, 'adjustment factor'!$D$13, IF(J459=-9,-999,IF(J459="",-999,0)))</f>
        <v>-999</v>
      </c>
      <c r="AO459" s="82" t="str">
        <f t="shared" si="78"/>
        <v>-999</v>
      </c>
      <c r="AP459" s="82" t="str">
        <f t="shared" si="79"/>
        <v>MISSING</v>
      </c>
    </row>
    <row r="460" spans="2:42" s="3" customFormat="1">
      <c r="B460" s="170"/>
      <c r="C460" s="35">
        <v>456</v>
      </c>
      <c r="D460" s="161"/>
      <c r="E460" s="161"/>
      <c r="F460" s="161"/>
      <c r="G460" s="161"/>
      <c r="H460" s="161"/>
      <c r="I460" s="161"/>
      <c r="J460" s="161"/>
      <c r="K460" s="161"/>
      <c r="L460" s="161"/>
      <c r="M460" s="161"/>
      <c r="N460" s="171"/>
      <c r="O460" s="171"/>
      <c r="P460" s="171"/>
      <c r="Q460" s="171"/>
      <c r="R460" s="171"/>
      <c r="S460" s="171"/>
      <c r="T460" s="159" t="str">
        <f t="shared" si="70"/>
        <v>MISSING</v>
      </c>
      <c r="U460" s="159" t="str">
        <f t="shared" si="71"/>
        <v>MISSING</v>
      </c>
      <c r="X460" s="56">
        <f t="shared" si="72"/>
        <v>-99</v>
      </c>
      <c r="Y460" s="56">
        <f t="shared" si="73"/>
        <v>-99</v>
      </c>
      <c r="Z460" s="56">
        <f t="shared" si="74"/>
        <v>-99</v>
      </c>
      <c r="AA460" s="56">
        <f t="shared" si="75"/>
        <v>-99</v>
      </c>
      <c r="AB460" s="56">
        <f t="shared" si="76"/>
        <v>-99</v>
      </c>
      <c r="AC460" s="56">
        <f t="shared" si="77"/>
        <v>-99</v>
      </c>
      <c r="AE460" s="82">
        <f>IF(D460=1, 'adjustment factor'!$D$4, IF(D460=-9,-999,IF(D460="",-999,0)))</f>
        <v>-999</v>
      </c>
      <c r="AF460" s="82">
        <f>IF(F460=1, 'adjustment factor'!$D$5, IF(F460=-9,-999,IF(F460="",-999,0)))</f>
        <v>-999</v>
      </c>
      <c r="AG460" s="82">
        <f>IF(E460=1, 'adjustment factor'!$D$6, IF(E460=-9,-999,IF(E460="",-999,0)))</f>
        <v>-999</v>
      </c>
      <c r="AH460" s="82">
        <f>IF(K460&gt;=45,'adjustment factor'!$D$7,IF(K460=-9,-1200,IF(K460="",-1200,0)))</f>
        <v>-1200</v>
      </c>
      <c r="AI460" s="82">
        <f>IF(L460=1, 'adjustment factor'!$D$8, IF(L460=-9,-999,IF(L460="",-999,0)))</f>
        <v>-999</v>
      </c>
      <c r="AJ460" s="82">
        <f>IF(AND(M460&gt;=1,M460&lt;=4),'adjustment factor'!$D$9,IF(M460=-9,-999,IF(M460=98,-999,IF(M460=99,-999,IF(M460="",-999,0)))))</f>
        <v>-999</v>
      </c>
      <c r="AK460" s="82">
        <f>IF(H460=1, 'adjustment factor'!$D$10, IF(H460=-9,-999,IF(H460="",-999,0)))</f>
        <v>-999</v>
      </c>
      <c r="AL460" s="82">
        <f>IF(G460=1, 'adjustment factor'!$D$11, IF(G460=-9,-999,IF(G460="",-999,0)))</f>
        <v>-999</v>
      </c>
      <c r="AM460" s="82">
        <f>IF(I460=1, 'adjustment factor'!$D$12, IF(I460=-9,-999,IF(I460="",-999,0)))</f>
        <v>-999</v>
      </c>
      <c r="AN460" s="82">
        <f>IF(J460=1, 'adjustment factor'!$D$13, IF(J460=-9,-999,IF(J460="",-999,0)))</f>
        <v>-999</v>
      </c>
      <c r="AO460" s="82" t="str">
        <f t="shared" si="78"/>
        <v>-999</v>
      </c>
      <c r="AP460" s="82" t="str">
        <f t="shared" si="79"/>
        <v>MISSING</v>
      </c>
    </row>
    <row r="461" spans="2:42" s="3" customFormat="1">
      <c r="B461" s="170"/>
      <c r="C461" s="35">
        <v>457</v>
      </c>
      <c r="D461" s="161"/>
      <c r="E461" s="161"/>
      <c r="F461" s="161"/>
      <c r="G461" s="161"/>
      <c r="H461" s="161"/>
      <c r="I461" s="161"/>
      <c r="J461" s="161"/>
      <c r="K461" s="161"/>
      <c r="L461" s="161"/>
      <c r="M461" s="161"/>
      <c r="N461" s="171"/>
      <c r="O461" s="171"/>
      <c r="P461" s="171"/>
      <c r="Q461" s="171"/>
      <c r="R461" s="171"/>
      <c r="S461" s="171"/>
      <c r="T461" s="159" t="str">
        <f t="shared" si="70"/>
        <v>MISSING</v>
      </c>
      <c r="U461" s="159" t="str">
        <f t="shared" si="71"/>
        <v>MISSING</v>
      </c>
      <c r="X461" s="56">
        <f t="shared" si="72"/>
        <v>-99</v>
      </c>
      <c r="Y461" s="56">
        <f t="shared" si="73"/>
        <v>-99</v>
      </c>
      <c r="Z461" s="56">
        <f t="shared" si="74"/>
        <v>-99</v>
      </c>
      <c r="AA461" s="56">
        <f t="shared" si="75"/>
        <v>-99</v>
      </c>
      <c r="AB461" s="56">
        <f t="shared" si="76"/>
        <v>-99</v>
      </c>
      <c r="AC461" s="56">
        <f t="shared" si="77"/>
        <v>-99</v>
      </c>
      <c r="AE461" s="82">
        <f>IF(D461=1, 'adjustment factor'!$D$4, IF(D461=-9,-999,IF(D461="",-999,0)))</f>
        <v>-999</v>
      </c>
      <c r="AF461" s="82">
        <f>IF(F461=1, 'adjustment factor'!$D$5, IF(F461=-9,-999,IF(F461="",-999,0)))</f>
        <v>-999</v>
      </c>
      <c r="AG461" s="82">
        <f>IF(E461=1, 'adjustment factor'!$D$6, IF(E461=-9,-999,IF(E461="",-999,0)))</f>
        <v>-999</v>
      </c>
      <c r="AH461" s="82">
        <f>IF(K461&gt;=45,'adjustment factor'!$D$7,IF(K461=-9,-1200,IF(K461="",-1200,0)))</f>
        <v>-1200</v>
      </c>
      <c r="AI461" s="82">
        <f>IF(L461=1, 'adjustment factor'!$D$8, IF(L461=-9,-999,IF(L461="",-999,0)))</f>
        <v>-999</v>
      </c>
      <c r="AJ461" s="82">
        <f>IF(AND(M461&gt;=1,M461&lt;=4),'adjustment factor'!$D$9,IF(M461=-9,-999,IF(M461=98,-999,IF(M461=99,-999,IF(M461="",-999,0)))))</f>
        <v>-999</v>
      </c>
      <c r="AK461" s="82">
        <f>IF(H461=1, 'adjustment factor'!$D$10, IF(H461=-9,-999,IF(H461="",-999,0)))</f>
        <v>-999</v>
      </c>
      <c r="AL461" s="82">
        <f>IF(G461=1, 'adjustment factor'!$D$11, IF(G461=-9,-999,IF(G461="",-999,0)))</f>
        <v>-999</v>
      </c>
      <c r="AM461" s="82">
        <f>IF(I461=1, 'adjustment factor'!$D$12, IF(I461=-9,-999,IF(I461="",-999,0)))</f>
        <v>-999</v>
      </c>
      <c r="AN461" s="82">
        <f>IF(J461=1, 'adjustment factor'!$D$13, IF(J461=-9,-999,IF(J461="",-999,0)))</f>
        <v>-999</v>
      </c>
      <c r="AO461" s="82" t="str">
        <f t="shared" si="78"/>
        <v>-999</v>
      </c>
      <c r="AP461" s="82" t="str">
        <f t="shared" si="79"/>
        <v>MISSING</v>
      </c>
    </row>
    <row r="462" spans="2:42" s="3" customFormat="1">
      <c r="B462" s="170"/>
      <c r="C462" s="35">
        <v>458</v>
      </c>
      <c r="D462" s="161"/>
      <c r="E462" s="161"/>
      <c r="F462" s="161"/>
      <c r="G462" s="161"/>
      <c r="H462" s="161"/>
      <c r="I462" s="161"/>
      <c r="J462" s="161"/>
      <c r="K462" s="161"/>
      <c r="L462" s="161"/>
      <c r="M462" s="161"/>
      <c r="N462" s="171"/>
      <c r="O462" s="171"/>
      <c r="P462" s="171"/>
      <c r="Q462" s="171"/>
      <c r="R462" s="171"/>
      <c r="S462" s="171"/>
      <c r="T462" s="159" t="str">
        <f t="shared" si="70"/>
        <v>MISSING</v>
      </c>
      <c r="U462" s="159" t="str">
        <f t="shared" si="71"/>
        <v>MISSING</v>
      </c>
      <c r="X462" s="56">
        <f t="shared" si="72"/>
        <v>-99</v>
      </c>
      <c r="Y462" s="56">
        <f t="shared" si="73"/>
        <v>-99</v>
      </c>
      <c r="Z462" s="56">
        <f t="shared" si="74"/>
        <v>-99</v>
      </c>
      <c r="AA462" s="56">
        <f t="shared" si="75"/>
        <v>-99</v>
      </c>
      <c r="AB462" s="56">
        <f t="shared" si="76"/>
        <v>-99</v>
      </c>
      <c r="AC462" s="56">
        <f t="shared" si="77"/>
        <v>-99</v>
      </c>
      <c r="AE462" s="82">
        <f>IF(D462=1, 'adjustment factor'!$D$4, IF(D462=-9,-999,IF(D462="",-999,0)))</f>
        <v>-999</v>
      </c>
      <c r="AF462" s="82">
        <f>IF(F462=1, 'adjustment factor'!$D$5, IF(F462=-9,-999,IF(F462="",-999,0)))</f>
        <v>-999</v>
      </c>
      <c r="AG462" s="82">
        <f>IF(E462=1, 'adjustment factor'!$D$6, IF(E462=-9,-999,IF(E462="",-999,0)))</f>
        <v>-999</v>
      </c>
      <c r="AH462" s="82">
        <f>IF(K462&gt;=45,'adjustment factor'!$D$7,IF(K462=-9,-1200,IF(K462="",-1200,0)))</f>
        <v>-1200</v>
      </c>
      <c r="AI462" s="82">
        <f>IF(L462=1, 'adjustment factor'!$D$8, IF(L462=-9,-999,IF(L462="",-999,0)))</f>
        <v>-999</v>
      </c>
      <c r="AJ462" s="82">
        <f>IF(AND(M462&gt;=1,M462&lt;=4),'adjustment factor'!$D$9,IF(M462=-9,-999,IF(M462=98,-999,IF(M462=99,-999,IF(M462="",-999,0)))))</f>
        <v>-999</v>
      </c>
      <c r="AK462" s="82">
        <f>IF(H462=1, 'adjustment factor'!$D$10, IF(H462=-9,-999,IF(H462="",-999,0)))</f>
        <v>-999</v>
      </c>
      <c r="AL462" s="82">
        <f>IF(G462=1, 'adjustment factor'!$D$11, IF(G462=-9,-999,IF(G462="",-999,0)))</f>
        <v>-999</v>
      </c>
      <c r="AM462" s="82">
        <f>IF(I462=1, 'adjustment factor'!$D$12, IF(I462=-9,-999,IF(I462="",-999,0)))</f>
        <v>-999</v>
      </c>
      <c r="AN462" s="82">
        <f>IF(J462=1, 'adjustment factor'!$D$13, IF(J462=-9,-999,IF(J462="",-999,0)))</f>
        <v>-999</v>
      </c>
      <c r="AO462" s="82" t="str">
        <f t="shared" si="78"/>
        <v>-999</v>
      </c>
      <c r="AP462" s="82" t="str">
        <f t="shared" si="79"/>
        <v>MISSING</v>
      </c>
    </row>
    <row r="463" spans="2:42" s="3" customFormat="1">
      <c r="B463" s="170"/>
      <c r="C463" s="35">
        <v>459</v>
      </c>
      <c r="D463" s="161"/>
      <c r="E463" s="161"/>
      <c r="F463" s="161"/>
      <c r="G463" s="161"/>
      <c r="H463" s="161"/>
      <c r="I463" s="161"/>
      <c r="J463" s="161"/>
      <c r="K463" s="161"/>
      <c r="L463" s="161"/>
      <c r="M463" s="161"/>
      <c r="N463" s="171"/>
      <c r="O463" s="171"/>
      <c r="P463" s="171"/>
      <c r="Q463" s="171"/>
      <c r="R463" s="171"/>
      <c r="S463" s="171"/>
      <c r="T463" s="159" t="str">
        <f t="shared" si="70"/>
        <v>MISSING</v>
      </c>
      <c r="U463" s="159" t="str">
        <f t="shared" si="71"/>
        <v>MISSING</v>
      </c>
      <c r="X463" s="56">
        <f t="shared" si="72"/>
        <v>-99</v>
      </c>
      <c r="Y463" s="56">
        <f t="shared" si="73"/>
        <v>-99</v>
      </c>
      <c r="Z463" s="56">
        <f t="shared" si="74"/>
        <v>-99</v>
      </c>
      <c r="AA463" s="56">
        <f t="shared" si="75"/>
        <v>-99</v>
      </c>
      <c r="AB463" s="56">
        <f t="shared" si="76"/>
        <v>-99</v>
      </c>
      <c r="AC463" s="56">
        <f t="shared" si="77"/>
        <v>-99</v>
      </c>
      <c r="AE463" s="82">
        <f>IF(D463=1, 'adjustment factor'!$D$4, IF(D463=-9,-999,IF(D463="",-999,0)))</f>
        <v>-999</v>
      </c>
      <c r="AF463" s="82">
        <f>IF(F463=1, 'adjustment factor'!$D$5, IF(F463=-9,-999,IF(F463="",-999,0)))</f>
        <v>-999</v>
      </c>
      <c r="AG463" s="82">
        <f>IF(E463=1, 'adjustment factor'!$D$6, IF(E463=-9,-999,IF(E463="",-999,0)))</f>
        <v>-999</v>
      </c>
      <c r="AH463" s="82">
        <f>IF(K463&gt;=45,'adjustment factor'!$D$7,IF(K463=-9,-1200,IF(K463="",-1200,0)))</f>
        <v>-1200</v>
      </c>
      <c r="AI463" s="82">
        <f>IF(L463=1, 'adjustment factor'!$D$8, IF(L463=-9,-999,IF(L463="",-999,0)))</f>
        <v>-999</v>
      </c>
      <c r="AJ463" s="82">
        <f>IF(AND(M463&gt;=1,M463&lt;=4),'adjustment factor'!$D$9,IF(M463=-9,-999,IF(M463=98,-999,IF(M463=99,-999,IF(M463="",-999,0)))))</f>
        <v>-999</v>
      </c>
      <c r="AK463" s="82">
        <f>IF(H463=1, 'adjustment factor'!$D$10, IF(H463=-9,-999,IF(H463="",-999,0)))</f>
        <v>-999</v>
      </c>
      <c r="AL463" s="82">
        <f>IF(G463=1, 'adjustment factor'!$D$11, IF(G463=-9,-999,IF(G463="",-999,0)))</f>
        <v>-999</v>
      </c>
      <c r="AM463" s="82">
        <f>IF(I463=1, 'adjustment factor'!$D$12, IF(I463=-9,-999,IF(I463="",-999,0)))</f>
        <v>-999</v>
      </c>
      <c r="AN463" s="82">
        <f>IF(J463=1, 'adjustment factor'!$D$13, IF(J463=-9,-999,IF(J463="",-999,0)))</f>
        <v>-999</v>
      </c>
      <c r="AO463" s="82" t="str">
        <f t="shared" si="78"/>
        <v>-999</v>
      </c>
      <c r="AP463" s="82" t="str">
        <f t="shared" si="79"/>
        <v>MISSING</v>
      </c>
    </row>
    <row r="464" spans="2:42" s="3" customFormat="1">
      <c r="B464" s="170"/>
      <c r="C464" s="35">
        <v>460</v>
      </c>
      <c r="D464" s="161"/>
      <c r="E464" s="161"/>
      <c r="F464" s="161"/>
      <c r="G464" s="161"/>
      <c r="H464" s="161"/>
      <c r="I464" s="161"/>
      <c r="J464" s="161"/>
      <c r="K464" s="161"/>
      <c r="L464" s="161"/>
      <c r="M464" s="161"/>
      <c r="N464" s="171"/>
      <c r="O464" s="171"/>
      <c r="P464" s="171"/>
      <c r="Q464" s="171"/>
      <c r="R464" s="171"/>
      <c r="S464" s="171"/>
      <c r="T464" s="159" t="str">
        <f t="shared" si="70"/>
        <v>MISSING</v>
      </c>
      <c r="U464" s="159" t="str">
        <f t="shared" si="71"/>
        <v>MISSING</v>
      </c>
      <c r="X464" s="56">
        <f t="shared" si="72"/>
        <v>-99</v>
      </c>
      <c r="Y464" s="56">
        <f t="shared" si="73"/>
        <v>-99</v>
      </c>
      <c r="Z464" s="56">
        <f t="shared" si="74"/>
        <v>-99</v>
      </c>
      <c r="AA464" s="56">
        <f t="shared" si="75"/>
        <v>-99</v>
      </c>
      <c r="AB464" s="56">
        <f t="shared" si="76"/>
        <v>-99</v>
      </c>
      <c r="AC464" s="56">
        <f t="shared" si="77"/>
        <v>-99</v>
      </c>
      <c r="AE464" s="82">
        <f>IF(D464=1, 'adjustment factor'!$D$4, IF(D464=-9,-999,IF(D464="",-999,0)))</f>
        <v>-999</v>
      </c>
      <c r="AF464" s="82">
        <f>IF(F464=1, 'adjustment factor'!$D$5, IF(F464=-9,-999,IF(F464="",-999,0)))</f>
        <v>-999</v>
      </c>
      <c r="AG464" s="82">
        <f>IF(E464=1, 'adjustment factor'!$D$6, IF(E464=-9,-999,IF(E464="",-999,0)))</f>
        <v>-999</v>
      </c>
      <c r="AH464" s="82">
        <f>IF(K464&gt;=45,'adjustment factor'!$D$7,IF(K464=-9,-1200,IF(K464="",-1200,0)))</f>
        <v>-1200</v>
      </c>
      <c r="AI464" s="82">
        <f>IF(L464=1, 'adjustment factor'!$D$8, IF(L464=-9,-999,IF(L464="",-999,0)))</f>
        <v>-999</v>
      </c>
      <c r="AJ464" s="82">
        <f>IF(AND(M464&gt;=1,M464&lt;=4),'adjustment factor'!$D$9,IF(M464=-9,-999,IF(M464=98,-999,IF(M464=99,-999,IF(M464="",-999,0)))))</f>
        <v>-999</v>
      </c>
      <c r="AK464" s="82">
        <f>IF(H464=1, 'adjustment factor'!$D$10, IF(H464=-9,-999,IF(H464="",-999,0)))</f>
        <v>-999</v>
      </c>
      <c r="AL464" s="82">
        <f>IF(G464=1, 'adjustment factor'!$D$11, IF(G464=-9,-999,IF(G464="",-999,0)))</f>
        <v>-999</v>
      </c>
      <c r="AM464" s="82">
        <f>IF(I464=1, 'adjustment factor'!$D$12, IF(I464=-9,-999,IF(I464="",-999,0)))</f>
        <v>-999</v>
      </c>
      <c r="AN464" s="82">
        <f>IF(J464=1, 'adjustment factor'!$D$13, IF(J464=-9,-999,IF(J464="",-999,0)))</f>
        <v>-999</v>
      </c>
      <c r="AO464" s="82" t="str">
        <f t="shared" si="78"/>
        <v>-999</v>
      </c>
      <c r="AP464" s="82" t="str">
        <f t="shared" si="79"/>
        <v>MISSING</v>
      </c>
    </row>
    <row r="465" spans="2:42" s="3" customFormat="1">
      <c r="B465" s="170"/>
      <c r="C465" s="35">
        <v>461</v>
      </c>
      <c r="D465" s="161"/>
      <c r="E465" s="161"/>
      <c r="F465" s="161"/>
      <c r="G465" s="161"/>
      <c r="H465" s="161"/>
      <c r="I465" s="161"/>
      <c r="J465" s="161"/>
      <c r="K465" s="161"/>
      <c r="L465" s="161"/>
      <c r="M465" s="161"/>
      <c r="N465" s="171"/>
      <c r="O465" s="171"/>
      <c r="P465" s="171"/>
      <c r="Q465" s="171"/>
      <c r="R465" s="171"/>
      <c r="S465" s="171"/>
      <c r="T465" s="159" t="str">
        <f t="shared" si="70"/>
        <v>MISSING</v>
      </c>
      <c r="U465" s="159" t="str">
        <f t="shared" si="71"/>
        <v>MISSING</v>
      </c>
      <c r="X465" s="56">
        <f t="shared" si="72"/>
        <v>-99</v>
      </c>
      <c r="Y465" s="56">
        <f t="shared" si="73"/>
        <v>-99</v>
      </c>
      <c r="Z465" s="56">
        <f t="shared" si="74"/>
        <v>-99</v>
      </c>
      <c r="AA465" s="56">
        <f t="shared" si="75"/>
        <v>-99</v>
      </c>
      <c r="AB465" s="56">
        <f t="shared" si="76"/>
        <v>-99</v>
      </c>
      <c r="AC465" s="56">
        <f t="shared" si="77"/>
        <v>-99</v>
      </c>
      <c r="AE465" s="82">
        <f>IF(D465=1, 'adjustment factor'!$D$4, IF(D465=-9,-999,IF(D465="",-999,0)))</f>
        <v>-999</v>
      </c>
      <c r="AF465" s="82">
        <f>IF(F465=1, 'adjustment factor'!$D$5, IF(F465=-9,-999,IF(F465="",-999,0)))</f>
        <v>-999</v>
      </c>
      <c r="AG465" s="82">
        <f>IF(E465=1, 'adjustment factor'!$D$6, IF(E465=-9,-999,IF(E465="",-999,0)))</f>
        <v>-999</v>
      </c>
      <c r="AH465" s="82">
        <f>IF(K465&gt;=45,'adjustment factor'!$D$7,IF(K465=-9,-1200,IF(K465="",-1200,0)))</f>
        <v>-1200</v>
      </c>
      <c r="AI465" s="82">
        <f>IF(L465=1, 'adjustment factor'!$D$8, IF(L465=-9,-999,IF(L465="",-999,0)))</f>
        <v>-999</v>
      </c>
      <c r="AJ465" s="82">
        <f>IF(AND(M465&gt;=1,M465&lt;=4),'adjustment factor'!$D$9,IF(M465=-9,-999,IF(M465=98,-999,IF(M465=99,-999,IF(M465="",-999,0)))))</f>
        <v>-999</v>
      </c>
      <c r="AK465" s="82">
        <f>IF(H465=1, 'adjustment factor'!$D$10, IF(H465=-9,-999,IF(H465="",-999,0)))</f>
        <v>-999</v>
      </c>
      <c r="AL465" s="82">
        <f>IF(G465=1, 'adjustment factor'!$D$11, IF(G465=-9,-999,IF(G465="",-999,0)))</f>
        <v>-999</v>
      </c>
      <c r="AM465" s="82">
        <f>IF(I465=1, 'adjustment factor'!$D$12, IF(I465=-9,-999,IF(I465="",-999,0)))</f>
        <v>-999</v>
      </c>
      <c r="AN465" s="82">
        <f>IF(J465=1, 'adjustment factor'!$D$13, IF(J465=-9,-999,IF(J465="",-999,0)))</f>
        <v>-999</v>
      </c>
      <c r="AO465" s="82" t="str">
        <f t="shared" si="78"/>
        <v>-999</v>
      </c>
      <c r="AP465" s="82" t="str">
        <f t="shared" si="79"/>
        <v>MISSING</v>
      </c>
    </row>
    <row r="466" spans="2:42" s="3" customFormat="1">
      <c r="B466" s="170"/>
      <c r="C466" s="35">
        <v>462</v>
      </c>
      <c r="D466" s="161"/>
      <c r="E466" s="161"/>
      <c r="F466" s="161"/>
      <c r="G466" s="161"/>
      <c r="H466" s="161"/>
      <c r="I466" s="161"/>
      <c r="J466" s="161"/>
      <c r="K466" s="161"/>
      <c r="L466" s="161"/>
      <c r="M466" s="161"/>
      <c r="N466" s="171"/>
      <c r="O466" s="171"/>
      <c r="P466" s="171"/>
      <c r="Q466" s="171"/>
      <c r="R466" s="171"/>
      <c r="S466" s="171"/>
      <c r="T466" s="159" t="str">
        <f t="shared" si="70"/>
        <v>MISSING</v>
      </c>
      <c r="U466" s="159" t="str">
        <f t="shared" si="71"/>
        <v>MISSING</v>
      </c>
      <c r="X466" s="56">
        <f t="shared" si="72"/>
        <v>-99</v>
      </c>
      <c r="Y466" s="56">
        <f t="shared" si="73"/>
        <v>-99</v>
      </c>
      <c r="Z466" s="56">
        <f t="shared" si="74"/>
        <v>-99</v>
      </c>
      <c r="AA466" s="56">
        <f t="shared" si="75"/>
        <v>-99</v>
      </c>
      <c r="AB466" s="56">
        <f t="shared" si="76"/>
        <v>-99</v>
      </c>
      <c r="AC466" s="56">
        <f t="shared" si="77"/>
        <v>-99</v>
      </c>
      <c r="AE466" s="82">
        <f>IF(D466=1, 'adjustment factor'!$D$4, IF(D466=-9,-999,IF(D466="",-999,0)))</f>
        <v>-999</v>
      </c>
      <c r="AF466" s="82">
        <f>IF(F466=1, 'adjustment factor'!$D$5, IF(F466=-9,-999,IF(F466="",-999,0)))</f>
        <v>-999</v>
      </c>
      <c r="AG466" s="82">
        <f>IF(E466=1, 'adjustment factor'!$D$6, IF(E466=-9,-999,IF(E466="",-999,0)))</f>
        <v>-999</v>
      </c>
      <c r="AH466" s="82">
        <f>IF(K466&gt;=45,'adjustment factor'!$D$7,IF(K466=-9,-1200,IF(K466="",-1200,0)))</f>
        <v>-1200</v>
      </c>
      <c r="AI466" s="82">
        <f>IF(L466=1, 'adjustment factor'!$D$8, IF(L466=-9,-999,IF(L466="",-999,0)))</f>
        <v>-999</v>
      </c>
      <c r="AJ466" s="82">
        <f>IF(AND(M466&gt;=1,M466&lt;=4),'adjustment factor'!$D$9,IF(M466=-9,-999,IF(M466=98,-999,IF(M466=99,-999,IF(M466="",-999,0)))))</f>
        <v>-999</v>
      </c>
      <c r="AK466" s="82">
        <f>IF(H466=1, 'adjustment factor'!$D$10, IF(H466=-9,-999,IF(H466="",-999,0)))</f>
        <v>-999</v>
      </c>
      <c r="AL466" s="82">
        <f>IF(G466=1, 'adjustment factor'!$D$11, IF(G466=-9,-999,IF(G466="",-999,0)))</f>
        <v>-999</v>
      </c>
      <c r="AM466" s="82">
        <f>IF(I466=1, 'adjustment factor'!$D$12, IF(I466=-9,-999,IF(I466="",-999,0)))</f>
        <v>-999</v>
      </c>
      <c r="AN466" s="82">
        <f>IF(J466=1, 'adjustment factor'!$D$13, IF(J466=-9,-999,IF(J466="",-999,0)))</f>
        <v>-999</v>
      </c>
      <c r="AO466" s="82" t="str">
        <f t="shared" si="78"/>
        <v>-999</v>
      </c>
      <c r="AP466" s="82" t="str">
        <f t="shared" si="79"/>
        <v>MISSING</v>
      </c>
    </row>
    <row r="467" spans="2:42" s="3" customFormat="1">
      <c r="B467" s="170"/>
      <c r="C467" s="35">
        <v>463</v>
      </c>
      <c r="D467" s="161"/>
      <c r="E467" s="161"/>
      <c r="F467" s="161"/>
      <c r="G467" s="161"/>
      <c r="H467" s="161"/>
      <c r="I467" s="161"/>
      <c r="J467" s="161"/>
      <c r="K467" s="161"/>
      <c r="L467" s="161"/>
      <c r="M467" s="161"/>
      <c r="N467" s="171"/>
      <c r="O467" s="171"/>
      <c r="P467" s="171"/>
      <c r="Q467" s="171"/>
      <c r="R467" s="171"/>
      <c r="S467" s="171"/>
      <c r="T467" s="159" t="str">
        <f t="shared" si="70"/>
        <v>MISSING</v>
      </c>
      <c r="U467" s="159" t="str">
        <f t="shared" si="71"/>
        <v>MISSING</v>
      </c>
      <c r="X467" s="56">
        <f t="shared" si="72"/>
        <v>-99</v>
      </c>
      <c r="Y467" s="56">
        <f t="shared" si="73"/>
        <v>-99</v>
      </c>
      <c r="Z467" s="56">
        <f t="shared" si="74"/>
        <v>-99</v>
      </c>
      <c r="AA467" s="56">
        <f t="shared" si="75"/>
        <v>-99</v>
      </c>
      <c r="AB467" s="56">
        <f t="shared" si="76"/>
        <v>-99</v>
      </c>
      <c r="AC467" s="56">
        <f t="shared" si="77"/>
        <v>-99</v>
      </c>
      <c r="AE467" s="82">
        <f>IF(D467=1, 'adjustment factor'!$D$4, IF(D467=-9,-999,IF(D467="",-999,0)))</f>
        <v>-999</v>
      </c>
      <c r="AF467" s="82">
        <f>IF(F467=1, 'adjustment factor'!$D$5, IF(F467=-9,-999,IF(F467="",-999,0)))</f>
        <v>-999</v>
      </c>
      <c r="AG467" s="82">
        <f>IF(E467=1, 'adjustment factor'!$D$6, IF(E467=-9,-999,IF(E467="",-999,0)))</f>
        <v>-999</v>
      </c>
      <c r="AH467" s="82">
        <f>IF(K467&gt;=45,'adjustment factor'!$D$7,IF(K467=-9,-1200,IF(K467="",-1200,0)))</f>
        <v>-1200</v>
      </c>
      <c r="AI467" s="82">
        <f>IF(L467=1, 'adjustment factor'!$D$8, IF(L467=-9,-999,IF(L467="",-999,0)))</f>
        <v>-999</v>
      </c>
      <c r="AJ467" s="82">
        <f>IF(AND(M467&gt;=1,M467&lt;=4),'adjustment factor'!$D$9,IF(M467=-9,-999,IF(M467=98,-999,IF(M467=99,-999,IF(M467="",-999,0)))))</f>
        <v>-999</v>
      </c>
      <c r="AK467" s="82">
        <f>IF(H467=1, 'adjustment factor'!$D$10, IF(H467=-9,-999,IF(H467="",-999,0)))</f>
        <v>-999</v>
      </c>
      <c r="AL467" s="82">
        <f>IF(G467=1, 'adjustment factor'!$D$11, IF(G467=-9,-999,IF(G467="",-999,0)))</f>
        <v>-999</v>
      </c>
      <c r="AM467" s="82">
        <f>IF(I467=1, 'adjustment factor'!$D$12, IF(I467=-9,-999,IF(I467="",-999,0)))</f>
        <v>-999</v>
      </c>
      <c r="AN467" s="82">
        <f>IF(J467=1, 'adjustment factor'!$D$13, IF(J467=-9,-999,IF(J467="",-999,0)))</f>
        <v>-999</v>
      </c>
      <c r="AO467" s="82" t="str">
        <f t="shared" si="78"/>
        <v>-999</v>
      </c>
      <c r="AP467" s="82" t="str">
        <f t="shared" si="79"/>
        <v>MISSING</v>
      </c>
    </row>
    <row r="468" spans="2:42" s="3" customFormat="1">
      <c r="B468" s="170"/>
      <c r="C468" s="35">
        <v>464</v>
      </c>
      <c r="D468" s="161"/>
      <c r="E468" s="161"/>
      <c r="F468" s="161"/>
      <c r="G468" s="161"/>
      <c r="H468" s="161"/>
      <c r="I468" s="161"/>
      <c r="J468" s="161"/>
      <c r="K468" s="161"/>
      <c r="L468" s="161"/>
      <c r="M468" s="161"/>
      <c r="N468" s="171"/>
      <c r="O468" s="171"/>
      <c r="P468" s="171"/>
      <c r="Q468" s="171"/>
      <c r="R468" s="171"/>
      <c r="S468" s="171"/>
      <c r="T468" s="159" t="str">
        <f t="shared" si="70"/>
        <v>MISSING</v>
      </c>
      <c r="U468" s="159" t="str">
        <f t="shared" si="71"/>
        <v>MISSING</v>
      </c>
      <c r="X468" s="56">
        <f t="shared" si="72"/>
        <v>-99</v>
      </c>
      <c r="Y468" s="56">
        <f t="shared" si="73"/>
        <v>-99</v>
      </c>
      <c r="Z468" s="56">
        <f t="shared" si="74"/>
        <v>-99</v>
      </c>
      <c r="AA468" s="56">
        <f t="shared" si="75"/>
        <v>-99</v>
      </c>
      <c r="AB468" s="56">
        <f t="shared" si="76"/>
        <v>-99</v>
      </c>
      <c r="AC468" s="56">
        <f t="shared" si="77"/>
        <v>-99</v>
      </c>
      <c r="AE468" s="82">
        <f>IF(D468=1, 'adjustment factor'!$D$4, IF(D468=-9,-999,IF(D468="",-999,0)))</f>
        <v>-999</v>
      </c>
      <c r="AF468" s="82">
        <f>IF(F468=1, 'adjustment factor'!$D$5, IF(F468=-9,-999,IF(F468="",-999,0)))</f>
        <v>-999</v>
      </c>
      <c r="AG468" s="82">
        <f>IF(E468=1, 'adjustment factor'!$D$6, IF(E468=-9,-999,IF(E468="",-999,0)))</f>
        <v>-999</v>
      </c>
      <c r="AH468" s="82">
        <f>IF(K468&gt;=45,'adjustment factor'!$D$7,IF(K468=-9,-1200,IF(K468="",-1200,0)))</f>
        <v>-1200</v>
      </c>
      <c r="AI468" s="82">
        <f>IF(L468=1, 'adjustment factor'!$D$8, IF(L468=-9,-999,IF(L468="",-999,0)))</f>
        <v>-999</v>
      </c>
      <c r="AJ468" s="82">
        <f>IF(AND(M468&gt;=1,M468&lt;=4),'adjustment factor'!$D$9,IF(M468=-9,-999,IF(M468=98,-999,IF(M468=99,-999,IF(M468="",-999,0)))))</f>
        <v>-999</v>
      </c>
      <c r="AK468" s="82">
        <f>IF(H468=1, 'adjustment factor'!$D$10, IF(H468=-9,-999,IF(H468="",-999,0)))</f>
        <v>-999</v>
      </c>
      <c r="AL468" s="82">
        <f>IF(G468=1, 'adjustment factor'!$D$11, IF(G468=-9,-999,IF(G468="",-999,0)))</f>
        <v>-999</v>
      </c>
      <c r="AM468" s="82">
        <f>IF(I468=1, 'adjustment factor'!$D$12, IF(I468=-9,-999,IF(I468="",-999,0)))</f>
        <v>-999</v>
      </c>
      <c r="AN468" s="82">
        <f>IF(J468=1, 'adjustment factor'!$D$13, IF(J468=-9,-999,IF(J468="",-999,0)))</f>
        <v>-999</v>
      </c>
      <c r="AO468" s="82" t="str">
        <f t="shared" si="78"/>
        <v>-999</v>
      </c>
      <c r="AP468" s="82" t="str">
        <f t="shared" si="79"/>
        <v>MISSING</v>
      </c>
    </row>
    <row r="469" spans="2:42" s="3" customFormat="1">
      <c r="B469" s="170"/>
      <c r="C469" s="35">
        <v>465</v>
      </c>
      <c r="D469" s="161"/>
      <c r="E469" s="161"/>
      <c r="F469" s="161"/>
      <c r="G469" s="161"/>
      <c r="H469" s="161"/>
      <c r="I469" s="161"/>
      <c r="J469" s="161"/>
      <c r="K469" s="161"/>
      <c r="L469" s="161"/>
      <c r="M469" s="161"/>
      <c r="N469" s="171"/>
      <c r="O469" s="171"/>
      <c r="P469" s="171"/>
      <c r="Q469" s="171"/>
      <c r="R469" s="171"/>
      <c r="S469" s="171"/>
      <c r="T469" s="159" t="str">
        <f t="shared" si="70"/>
        <v>MISSING</v>
      </c>
      <c r="U469" s="159" t="str">
        <f t="shared" si="71"/>
        <v>MISSING</v>
      </c>
      <c r="X469" s="56">
        <f t="shared" si="72"/>
        <v>-99</v>
      </c>
      <c r="Y469" s="56">
        <f t="shared" si="73"/>
        <v>-99</v>
      </c>
      <c r="Z469" s="56">
        <f t="shared" si="74"/>
        <v>-99</v>
      </c>
      <c r="AA469" s="56">
        <f t="shared" si="75"/>
        <v>-99</v>
      </c>
      <c r="AB469" s="56">
        <f t="shared" si="76"/>
        <v>-99</v>
      </c>
      <c r="AC469" s="56">
        <f t="shared" si="77"/>
        <v>-99</v>
      </c>
      <c r="AE469" s="82">
        <f>IF(D469=1, 'adjustment factor'!$D$4, IF(D469=-9,-999,IF(D469="",-999,0)))</f>
        <v>-999</v>
      </c>
      <c r="AF469" s="82">
        <f>IF(F469=1, 'adjustment factor'!$D$5, IF(F469=-9,-999,IF(F469="",-999,0)))</f>
        <v>-999</v>
      </c>
      <c r="AG469" s="82">
        <f>IF(E469=1, 'adjustment factor'!$D$6, IF(E469=-9,-999,IF(E469="",-999,0)))</f>
        <v>-999</v>
      </c>
      <c r="AH469" s="82">
        <f>IF(K469&gt;=45,'adjustment factor'!$D$7,IF(K469=-9,-1200,IF(K469="",-1200,0)))</f>
        <v>-1200</v>
      </c>
      <c r="AI469" s="82">
        <f>IF(L469=1, 'adjustment factor'!$D$8, IF(L469=-9,-999,IF(L469="",-999,0)))</f>
        <v>-999</v>
      </c>
      <c r="AJ469" s="82">
        <f>IF(AND(M469&gt;=1,M469&lt;=4),'adjustment factor'!$D$9,IF(M469=-9,-999,IF(M469=98,-999,IF(M469=99,-999,IF(M469="",-999,0)))))</f>
        <v>-999</v>
      </c>
      <c r="AK469" s="82">
        <f>IF(H469=1, 'adjustment factor'!$D$10, IF(H469=-9,-999,IF(H469="",-999,0)))</f>
        <v>-999</v>
      </c>
      <c r="AL469" s="82">
        <f>IF(G469=1, 'adjustment factor'!$D$11, IF(G469=-9,-999,IF(G469="",-999,0)))</f>
        <v>-999</v>
      </c>
      <c r="AM469" s="82">
        <f>IF(I469=1, 'adjustment factor'!$D$12, IF(I469=-9,-999,IF(I469="",-999,0)))</f>
        <v>-999</v>
      </c>
      <c r="AN469" s="82">
        <f>IF(J469=1, 'adjustment factor'!$D$13, IF(J469=-9,-999,IF(J469="",-999,0)))</f>
        <v>-999</v>
      </c>
      <c r="AO469" s="82" t="str">
        <f t="shared" si="78"/>
        <v>-999</v>
      </c>
      <c r="AP469" s="82" t="str">
        <f t="shared" si="79"/>
        <v>MISSING</v>
      </c>
    </row>
    <row r="470" spans="2:42" s="3" customFormat="1">
      <c r="B470" s="170"/>
      <c r="C470" s="35">
        <v>466</v>
      </c>
      <c r="D470" s="161"/>
      <c r="E470" s="161"/>
      <c r="F470" s="161"/>
      <c r="G470" s="161"/>
      <c r="H470" s="161"/>
      <c r="I470" s="161"/>
      <c r="J470" s="161"/>
      <c r="K470" s="161"/>
      <c r="L470" s="161"/>
      <c r="M470" s="161"/>
      <c r="N470" s="171"/>
      <c r="O470" s="171"/>
      <c r="P470" s="171"/>
      <c r="Q470" s="171"/>
      <c r="R470" s="171"/>
      <c r="S470" s="171"/>
      <c r="T470" s="159" t="str">
        <f t="shared" si="70"/>
        <v>MISSING</v>
      </c>
      <c r="U470" s="159" t="str">
        <f t="shared" si="71"/>
        <v>MISSING</v>
      </c>
      <c r="X470" s="56">
        <f t="shared" si="72"/>
        <v>-99</v>
      </c>
      <c r="Y470" s="56">
        <f t="shared" si="73"/>
        <v>-99</v>
      </c>
      <c r="Z470" s="56">
        <f t="shared" si="74"/>
        <v>-99</v>
      </c>
      <c r="AA470" s="56">
        <f t="shared" si="75"/>
        <v>-99</v>
      </c>
      <c r="AB470" s="56">
        <f t="shared" si="76"/>
        <v>-99</v>
      </c>
      <c r="AC470" s="56">
        <f t="shared" si="77"/>
        <v>-99</v>
      </c>
      <c r="AE470" s="82">
        <f>IF(D470=1, 'adjustment factor'!$D$4, IF(D470=-9,-999,IF(D470="",-999,0)))</f>
        <v>-999</v>
      </c>
      <c r="AF470" s="82">
        <f>IF(F470=1, 'adjustment factor'!$D$5, IF(F470=-9,-999,IF(F470="",-999,0)))</f>
        <v>-999</v>
      </c>
      <c r="AG470" s="82">
        <f>IF(E470=1, 'adjustment factor'!$D$6, IF(E470=-9,-999,IF(E470="",-999,0)))</f>
        <v>-999</v>
      </c>
      <c r="AH470" s="82">
        <f>IF(K470&gt;=45,'adjustment factor'!$D$7,IF(K470=-9,-1200,IF(K470="",-1200,0)))</f>
        <v>-1200</v>
      </c>
      <c r="AI470" s="82">
        <f>IF(L470=1, 'adjustment factor'!$D$8, IF(L470=-9,-999,IF(L470="",-999,0)))</f>
        <v>-999</v>
      </c>
      <c r="AJ470" s="82">
        <f>IF(AND(M470&gt;=1,M470&lt;=4),'adjustment factor'!$D$9,IF(M470=-9,-999,IF(M470=98,-999,IF(M470=99,-999,IF(M470="",-999,0)))))</f>
        <v>-999</v>
      </c>
      <c r="AK470" s="82">
        <f>IF(H470=1, 'adjustment factor'!$D$10, IF(H470=-9,-999,IF(H470="",-999,0)))</f>
        <v>-999</v>
      </c>
      <c r="AL470" s="82">
        <f>IF(G470=1, 'adjustment factor'!$D$11, IF(G470=-9,-999,IF(G470="",-999,0)))</f>
        <v>-999</v>
      </c>
      <c r="AM470" s="82">
        <f>IF(I470=1, 'adjustment factor'!$D$12, IF(I470=-9,-999,IF(I470="",-999,0)))</f>
        <v>-999</v>
      </c>
      <c r="AN470" s="82">
        <f>IF(J470=1, 'adjustment factor'!$D$13, IF(J470=-9,-999,IF(J470="",-999,0)))</f>
        <v>-999</v>
      </c>
      <c r="AO470" s="82" t="str">
        <f t="shared" si="78"/>
        <v>-999</v>
      </c>
      <c r="AP470" s="82" t="str">
        <f t="shared" si="79"/>
        <v>MISSING</v>
      </c>
    </row>
    <row r="471" spans="2:42" s="3" customFormat="1">
      <c r="B471" s="170"/>
      <c r="C471" s="35">
        <v>467</v>
      </c>
      <c r="D471" s="161"/>
      <c r="E471" s="161"/>
      <c r="F471" s="161"/>
      <c r="G471" s="161"/>
      <c r="H471" s="161"/>
      <c r="I471" s="161"/>
      <c r="J471" s="161"/>
      <c r="K471" s="161"/>
      <c r="L471" s="161"/>
      <c r="M471" s="161"/>
      <c r="N471" s="171"/>
      <c r="O471" s="171"/>
      <c r="P471" s="171"/>
      <c r="Q471" s="171"/>
      <c r="R471" s="171"/>
      <c r="S471" s="171"/>
      <c r="T471" s="159" t="str">
        <f t="shared" si="70"/>
        <v>MISSING</v>
      </c>
      <c r="U471" s="159" t="str">
        <f t="shared" si="71"/>
        <v>MISSING</v>
      </c>
      <c r="X471" s="56">
        <f t="shared" si="72"/>
        <v>-99</v>
      </c>
      <c r="Y471" s="56">
        <f t="shared" si="73"/>
        <v>-99</v>
      </c>
      <c r="Z471" s="56">
        <f t="shared" si="74"/>
        <v>-99</v>
      </c>
      <c r="AA471" s="56">
        <f t="shared" si="75"/>
        <v>-99</v>
      </c>
      <c r="AB471" s="56">
        <f t="shared" si="76"/>
        <v>-99</v>
      </c>
      <c r="AC471" s="56">
        <f t="shared" si="77"/>
        <v>-99</v>
      </c>
      <c r="AE471" s="82">
        <f>IF(D471=1, 'adjustment factor'!$D$4, IF(D471=-9,-999,IF(D471="",-999,0)))</f>
        <v>-999</v>
      </c>
      <c r="AF471" s="82">
        <f>IF(F471=1, 'adjustment factor'!$D$5, IF(F471=-9,-999,IF(F471="",-999,0)))</f>
        <v>-999</v>
      </c>
      <c r="AG471" s="82">
        <f>IF(E471=1, 'adjustment factor'!$D$6, IF(E471=-9,-999,IF(E471="",-999,0)))</f>
        <v>-999</v>
      </c>
      <c r="AH471" s="82">
        <f>IF(K471&gt;=45,'adjustment factor'!$D$7,IF(K471=-9,-1200,IF(K471="",-1200,0)))</f>
        <v>-1200</v>
      </c>
      <c r="AI471" s="82">
        <f>IF(L471=1, 'adjustment factor'!$D$8, IF(L471=-9,-999,IF(L471="",-999,0)))</f>
        <v>-999</v>
      </c>
      <c r="AJ471" s="82">
        <f>IF(AND(M471&gt;=1,M471&lt;=4),'adjustment factor'!$D$9,IF(M471=-9,-999,IF(M471=98,-999,IF(M471=99,-999,IF(M471="",-999,0)))))</f>
        <v>-999</v>
      </c>
      <c r="AK471" s="82">
        <f>IF(H471=1, 'adjustment factor'!$D$10, IF(H471=-9,-999,IF(H471="",-999,0)))</f>
        <v>-999</v>
      </c>
      <c r="AL471" s="82">
        <f>IF(G471=1, 'adjustment factor'!$D$11, IF(G471=-9,-999,IF(G471="",-999,0)))</f>
        <v>-999</v>
      </c>
      <c r="AM471" s="82">
        <f>IF(I471=1, 'adjustment factor'!$D$12, IF(I471=-9,-999,IF(I471="",-999,0)))</f>
        <v>-999</v>
      </c>
      <c r="AN471" s="82">
        <f>IF(J471=1, 'adjustment factor'!$D$13, IF(J471=-9,-999,IF(J471="",-999,0)))</f>
        <v>-999</v>
      </c>
      <c r="AO471" s="82" t="str">
        <f t="shared" si="78"/>
        <v>-999</v>
      </c>
      <c r="AP471" s="82" t="str">
        <f t="shared" si="79"/>
        <v>MISSING</v>
      </c>
    </row>
    <row r="472" spans="2:42" s="3" customFormat="1">
      <c r="B472" s="170"/>
      <c r="C472" s="35">
        <v>468</v>
      </c>
      <c r="D472" s="161"/>
      <c r="E472" s="161"/>
      <c r="F472" s="161"/>
      <c r="G472" s="161"/>
      <c r="H472" s="161"/>
      <c r="I472" s="161"/>
      <c r="J472" s="161"/>
      <c r="K472" s="161"/>
      <c r="L472" s="161"/>
      <c r="M472" s="161"/>
      <c r="N472" s="171"/>
      <c r="O472" s="171"/>
      <c r="P472" s="171"/>
      <c r="Q472" s="171"/>
      <c r="R472" s="171"/>
      <c r="S472" s="171"/>
      <c r="T472" s="159" t="str">
        <f t="shared" si="70"/>
        <v>MISSING</v>
      </c>
      <c r="U472" s="159" t="str">
        <f t="shared" si="71"/>
        <v>MISSING</v>
      </c>
      <c r="X472" s="56">
        <f t="shared" si="72"/>
        <v>-99</v>
      </c>
      <c r="Y472" s="56">
        <f t="shared" si="73"/>
        <v>-99</v>
      </c>
      <c r="Z472" s="56">
        <f t="shared" si="74"/>
        <v>-99</v>
      </c>
      <c r="AA472" s="56">
        <f t="shared" si="75"/>
        <v>-99</v>
      </c>
      <c r="AB472" s="56">
        <f t="shared" si="76"/>
        <v>-99</v>
      </c>
      <c r="AC472" s="56">
        <f t="shared" si="77"/>
        <v>-99</v>
      </c>
      <c r="AE472" s="82">
        <f>IF(D472=1, 'adjustment factor'!$D$4, IF(D472=-9,-999,IF(D472="",-999,0)))</f>
        <v>-999</v>
      </c>
      <c r="AF472" s="82">
        <f>IF(F472=1, 'adjustment factor'!$D$5, IF(F472=-9,-999,IF(F472="",-999,0)))</f>
        <v>-999</v>
      </c>
      <c r="AG472" s="82">
        <f>IF(E472=1, 'adjustment factor'!$D$6, IF(E472=-9,-999,IF(E472="",-999,0)))</f>
        <v>-999</v>
      </c>
      <c r="AH472" s="82">
        <f>IF(K472&gt;=45,'adjustment factor'!$D$7,IF(K472=-9,-1200,IF(K472="",-1200,0)))</f>
        <v>-1200</v>
      </c>
      <c r="AI472" s="82">
        <f>IF(L472=1, 'adjustment factor'!$D$8, IF(L472=-9,-999,IF(L472="",-999,0)))</f>
        <v>-999</v>
      </c>
      <c r="AJ472" s="82">
        <f>IF(AND(M472&gt;=1,M472&lt;=4),'adjustment factor'!$D$9,IF(M472=-9,-999,IF(M472=98,-999,IF(M472=99,-999,IF(M472="",-999,0)))))</f>
        <v>-999</v>
      </c>
      <c r="AK472" s="82">
        <f>IF(H472=1, 'adjustment factor'!$D$10, IF(H472=-9,-999,IF(H472="",-999,0)))</f>
        <v>-999</v>
      </c>
      <c r="AL472" s="82">
        <f>IF(G472=1, 'adjustment factor'!$D$11, IF(G472=-9,-999,IF(G472="",-999,0)))</f>
        <v>-999</v>
      </c>
      <c r="AM472" s="82">
        <f>IF(I472=1, 'adjustment factor'!$D$12, IF(I472=-9,-999,IF(I472="",-999,0)))</f>
        <v>-999</v>
      </c>
      <c r="AN472" s="82">
        <f>IF(J472=1, 'adjustment factor'!$D$13, IF(J472=-9,-999,IF(J472="",-999,0)))</f>
        <v>-999</v>
      </c>
      <c r="AO472" s="82" t="str">
        <f t="shared" si="78"/>
        <v>-999</v>
      </c>
      <c r="AP472" s="82" t="str">
        <f t="shared" si="79"/>
        <v>MISSING</v>
      </c>
    </row>
    <row r="473" spans="2:42" s="3" customFormat="1">
      <c r="B473" s="170"/>
      <c r="C473" s="35">
        <v>469</v>
      </c>
      <c r="D473" s="161"/>
      <c r="E473" s="161"/>
      <c r="F473" s="161"/>
      <c r="G473" s="161"/>
      <c r="H473" s="161"/>
      <c r="I473" s="161"/>
      <c r="J473" s="161"/>
      <c r="K473" s="161"/>
      <c r="L473" s="161"/>
      <c r="M473" s="161"/>
      <c r="N473" s="171"/>
      <c r="O473" s="171"/>
      <c r="P473" s="171"/>
      <c r="Q473" s="171"/>
      <c r="R473" s="171"/>
      <c r="S473" s="171"/>
      <c r="T473" s="159" t="str">
        <f t="shared" si="70"/>
        <v>MISSING</v>
      </c>
      <c r="U473" s="159" t="str">
        <f t="shared" si="71"/>
        <v>MISSING</v>
      </c>
      <c r="X473" s="56">
        <f t="shared" si="72"/>
        <v>-99</v>
      </c>
      <c r="Y473" s="56">
        <f t="shared" si="73"/>
        <v>-99</v>
      </c>
      <c r="Z473" s="56">
        <f t="shared" si="74"/>
        <v>-99</v>
      </c>
      <c r="AA473" s="56">
        <f t="shared" si="75"/>
        <v>-99</v>
      </c>
      <c r="AB473" s="56">
        <f t="shared" si="76"/>
        <v>-99</v>
      </c>
      <c r="AC473" s="56">
        <f t="shared" si="77"/>
        <v>-99</v>
      </c>
      <c r="AE473" s="82">
        <f>IF(D473=1, 'adjustment factor'!$D$4, IF(D473=-9,-999,IF(D473="",-999,0)))</f>
        <v>-999</v>
      </c>
      <c r="AF473" s="82">
        <f>IF(F473=1, 'adjustment factor'!$D$5, IF(F473=-9,-999,IF(F473="",-999,0)))</f>
        <v>-999</v>
      </c>
      <c r="AG473" s="82">
        <f>IF(E473=1, 'adjustment factor'!$D$6, IF(E473=-9,-999,IF(E473="",-999,0)))</f>
        <v>-999</v>
      </c>
      <c r="AH473" s="82">
        <f>IF(K473&gt;=45,'adjustment factor'!$D$7,IF(K473=-9,-1200,IF(K473="",-1200,0)))</f>
        <v>-1200</v>
      </c>
      <c r="AI473" s="82">
        <f>IF(L473=1, 'adjustment factor'!$D$8, IF(L473=-9,-999,IF(L473="",-999,0)))</f>
        <v>-999</v>
      </c>
      <c r="AJ473" s="82">
        <f>IF(AND(M473&gt;=1,M473&lt;=4),'adjustment factor'!$D$9,IF(M473=-9,-999,IF(M473=98,-999,IF(M473=99,-999,IF(M473="",-999,0)))))</f>
        <v>-999</v>
      </c>
      <c r="AK473" s="82">
        <f>IF(H473=1, 'adjustment factor'!$D$10, IF(H473=-9,-999,IF(H473="",-999,0)))</f>
        <v>-999</v>
      </c>
      <c r="AL473" s="82">
        <f>IF(G473=1, 'adjustment factor'!$D$11, IF(G473=-9,-999,IF(G473="",-999,0)))</f>
        <v>-999</v>
      </c>
      <c r="AM473" s="82">
        <f>IF(I473=1, 'adjustment factor'!$D$12, IF(I473=-9,-999,IF(I473="",-999,0)))</f>
        <v>-999</v>
      </c>
      <c r="AN473" s="82">
        <f>IF(J473=1, 'adjustment factor'!$D$13, IF(J473=-9,-999,IF(J473="",-999,0)))</f>
        <v>-999</v>
      </c>
      <c r="AO473" s="82" t="str">
        <f t="shared" si="78"/>
        <v>-999</v>
      </c>
      <c r="AP473" s="82" t="str">
        <f t="shared" si="79"/>
        <v>MISSING</v>
      </c>
    </row>
    <row r="474" spans="2:42" s="3" customFormat="1">
      <c r="B474" s="170"/>
      <c r="C474" s="35">
        <v>470</v>
      </c>
      <c r="D474" s="161"/>
      <c r="E474" s="161"/>
      <c r="F474" s="161"/>
      <c r="G474" s="161"/>
      <c r="H474" s="161"/>
      <c r="I474" s="161"/>
      <c r="J474" s="161"/>
      <c r="K474" s="161"/>
      <c r="L474" s="161"/>
      <c r="M474" s="161"/>
      <c r="N474" s="171"/>
      <c r="O474" s="171"/>
      <c r="P474" s="171"/>
      <c r="Q474" s="171"/>
      <c r="R474" s="171"/>
      <c r="S474" s="171"/>
      <c r="T474" s="159" t="str">
        <f t="shared" si="70"/>
        <v>MISSING</v>
      </c>
      <c r="U474" s="159" t="str">
        <f t="shared" si="71"/>
        <v>MISSING</v>
      </c>
      <c r="X474" s="56">
        <f t="shared" si="72"/>
        <v>-99</v>
      </c>
      <c r="Y474" s="56">
        <f t="shared" si="73"/>
        <v>-99</v>
      </c>
      <c r="Z474" s="56">
        <f t="shared" si="74"/>
        <v>-99</v>
      </c>
      <c r="AA474" s="56">
        <f t="shared" si="75"/>
        <v>-99</v>
      </c>
      <c r="AB474" s="56">
        <f t="shared" si="76"/>
        <v>-99</v>
      </c>
      <c r="AC474" s="56">
        <f t="shared" si="77"/>
        <v>-99</v>
      </c>
      <c r="AE474" s="82">
        <f>IF(D474=1, 'adjustment factor'!$D$4, IF(D474=-9,-999,IF(D474="",-999,0)))</f>
        <v>-999</v>
      </c>
      <c r="AF474" s="82">
        <f>IF(F474=1, 'adjustment factor'!$D$5, IF(F474=-9,-999,IF(F474="",-999,0)))</f>
        <v>-999</v>
      </c>
      <c r="AG474" s="82">
        <f>IF(E474=1, 'adjustment factor'!$D$6, IF(E474=-9,-999,IF(E474="",-999,0)))</f>
        <v>-999</v>
      </c>
      <c r="AH474" s="82">
        <f>IF(K474&gt;=45,'adjustment factor'!$D$7,IF(K474=-9,-1200,IF(K474="",-1200,0)))</f>
        <v>-1200</v>
      </c>
      <c r="AI474" s="82">
        <f>IF(L474=1, 'adjustment factor'!$D$8, IF(L474=-9,-999,IF(L474="",-999,0)))</f>
        <v>-999</v>
      </c>
      <c r="AJ474" s="82">
        <f>IF(AND(M474&gt;=1,M474&lt;=4),'adjustment factor'!$D$9,IF(M474=-9,-999,IF(M474=98,-999,IF(M474=99,-999,IF(M474="",-999,0)))))</f>
        <v>-999</v>
      </c>
      <c r="AK474" s="82">
        <f>IF(H474=1, 'adjustment factor'!$D$10, IF(H474=-9,-999,IF(H474="",-999,0)))</f>
        <v>-999</v>
      </c>
      <c r="AL474" s="82">
        <f>IF(G474=1, 'adjustment factor'!$D$11, IF(G474=-9,-999,IF(G474="",-999,0)))</f>
        <v>-999</v>
      </c>
      <c r="AM474" s="82">
        <f>IF(I474=1, 'adjustment factor'!$D$12, IF(I474=-9,-999,IF(I474="",-999,0)))</f>
        <v>-999</v>
      </c>
      <c r="AN474" s="82">
        <f>IF(J474=1, 'adjustment factor'!$D$13, IF(J474=-9,-999,IF(J474="",-999,0)))</f>
        <v>-999</v>
      </c>
      <c r="AO474" s="82" t="str">
        <f t="shared" si="78"/>
        <v>-999</v>
      </c>
      <c r="AP474" s="82" t="str">
        <f t="shared" si="79"/>
        <v>MISSING</v>
      </c>
    </row>
    <row r="475" spans="2:42" s="3" customFormat="1">
      <c r="B475" s="170"/>
      <c r="C475" s="35">
        <v>471</v>
      </c>
      <c r="D475" s="161"/>
      <c r="E475" s="161"/>
      <c r="F475" s="161"/>
      <c r="G475" s="161"/>
      <c r="H475" s="161"/>
      <c r="I475" s="161"/>
      <c r="J475" s="161"/>
      <c r="K475" s="161"/>
      <c r="L475" s="161"/>
      <c r="M475" s="161"/>
      <c r="N475" s="171"/>
      <c r="O475" s="171"/>
      <c r="P475" s="171"/>
      <c r="Q475" s="171"/>
      <c r="R475" s="171"/>
      <c r="S475" s="171"/>
      <c r="T475" s="159" t="str">
        <f t="shared" si="70"/>
        <v>MISSING</v>
      </c>
      <c r="U475" s="159" t="str">
        <f t="shared" si="71"/>
        <v>MISSING</v>
      </c>
      <c r="X475" s="56">
        <f t="shared" si="72"/>
        <v>-99</v>
      </c>
      <c r="Y475" s="56">
        <f t="shared" si="73"/>
        <v>-99</v>
      </c>
      <c r="Z475" s="56">
        <f t="shared" si="74"/>
        <v>-99</v>
      </c>
      <c r="AA475" s="56">
        <f t="shared" si="75"/>
        <v>-99</v>
      </c>
      <c r="AB475" s="56">
        <f t="shared" si="76"/>
        <v>-99</v>
      </c>
      <c r="AC475" s="56">
        <f t="shared" si="77"/>
        <v>-99</v>
      </c>
      <c r="AE475" s="82">
        <f>IF(D475=1, 'adjustment factor'!$D$4, IF(D475=-9,-999,IF(D475="",-999,0)))</f>
        <v>-999</v>
      </c>
      <c r="AF475" s="82">
        <f>IF(F475=1, 'adjustment factor'!$D$5, IF(F475=-9,-999,IF(F475="",-999,0)))</f>
        <v>-999</v>
      </c>
      <c r="AG475" s="82">
        <f>IF(E475=1, 'adjustment factor'!$D$6, IF(E475=-9,-999,IF(E475="",-999,0)))</f>
        <v>-999</v>
      </c>
      <c r="AH475" s="82">
        <f>IF(K475&gt;=45,'adjustment factor'!$D$7,IF(K475=-9,-1200,IF(K475="",-1200,0)))</f>
        <v>-1200</v>
      </c>
      <c r="AI475" s="82">
        <f>IF(L475=1, 'adjustment factor'!$D$8, IF(L475=-9,-999,IF(L475="",-999,0)))</f>
        <v>-999</v>
      </c>
      <c r="AJ475" s="82">
        <f>IF(AND(M475&gt;=1,M475&lt;=4),'adjustment factor'!$D$9,IF(M475=-9,-999,IF(M475=98,-999,IF(M475=99,-999,IF(M475="",-999,0)))))</f>
        <v>-999</v>
      </c>
      <c r="AK475" s="82">
        <f>IF(H475=1, 'adjustment factor'!$D$10, IF(H475=-9,-999,IF(H475="",-999,0)))</f>
        <v>-999</v>
      </c>
      <c r="AL475" s="82">
        <f>IF(G475=1, 'adjustment factor'!$D$11, IF(G475=-9,-999,IF(G475="",-999,0)))</f>
        <v>-999</v>
      </c>
      <c r="AM475" s="82">
        <f>IF(I475=1, 'adjustment factor'!$D$12, IF(I475=-9,-999,IF(I475="",-999,0)))</f>
        <v>-999</v>
      </c>
      <c r="AN475" s="82">
        <f>IF(J475=1, 'adjustment factor'!$D$13, IF(J475=-9,-999,IF(J475="",-999,0)))</f>
        <v>-999</v>
      </c>
      <c r="AO475" s="82" t="str">
        <f t="shared" si="78"/>
        <v>-999</v>
      </c>
      <c r="AP475" s="82" t="str">
        <f t="shared" si="79"/>
        <v>MISSING</v>
      </c>
    </row>
    <row r="476" spans="2:42" s="3" customFormat="1">
      <c r="B476" s="170"/>
      <c r="C476" s="35">
        <v>472</v>
      </c>
      <c r="D476" s="161"/>
      <c r="E476" s="161"/>
      <c r="F476" s="161"/>
      <c r="G476" s="161"/>
      <c r="H476" s="161"/>
      <c r="I476" s="161"/>
      <c r="J476" s="161"/>
      <c r="K476" s="161"/>
      <c r="L476" s="161"/>
      <c r="M476" s="161"/>
      <c r="N476" s="171"/>
      <c r="O476" s="171"/>
      <c r="P476" s="171"/>
      <c r="Q476" s="171"/>
      <c r="R476" s="171"/>
      <c r="S476" s="171"/>
      <c r="T476" s="159" t="str">
        <f t="shared" si="70"/>
        <v>MISSING</v>
      </c>
      <c r="U476" s="159" t="str">
        <f t="shared" si="71"/>
        <v>MISSING</v>
      </c>
      <c r="X476" s="56">
        <f t="shared" si="72"/>
        <v>-99</v>
      </c>
      <c r="Y476" s="56">
        <f t="shared" si="73"/>
        <v>-99</v>
      </c>
      <c r="Z476" s="56">
        <f t="shared" si="74"/>
        <v>-99</v>
      </c>
      <c r="AA476" s="56">
        <f t="shared" si="75"/>
        <v>-99</v>
      </c>
      <c r="AB476" s="56">
        <f t="shared" si="76"/>
        <v>-99</v>
      </c>
      <c r="AC476" s="56">
        <f t="shared" si="77"/>
        <v>-99</v>
      </c>
      <c r="AE476" s="82">
        <f>IF(D476=1, 'adjustment factor'!$D$4, IF(D476=-9,-999,IF(D476="",-999,0)))</f>
        <v>-999</v>
      </c>
      <c r="AF476" s="82">
        <f>IF(F476=1, 'adjustment factor'!$D$5, IF(F476=-9,-999,IF(F476="",-999,0)))</f>
        <v>-999</v>
      </c>
      <c r="AG476" s="82">
        <f>IF(E476=1, 'adjustment factor'!$D$6, IF(E476=-9,-999,IF(E476="",-999,0)))</f>
        <v>-999</v>
      </c>
      <c r="AH476" s="82">
        <f>IF(K476&gt;=45,'adjustment factor'!$D$7,IF(K476=-9,-1200,IF(K476="",-1200,0)))</f>
        <v>-1200</v>
      </c>
      <c r="AI476" s="82">
        <f>IF(L476=1, 'adjustment factor'!$D$8, IF(L476=-9,-999,IF(L476="",-999,0)))</f>
        <v>-999</v>
      </c>
      <c r="AJ476" s="82">
        <f>IF(AND(M476&gt;=1,M476&lt;=4),'adjustment factor'!$D$9,IF(M476=-9,-999,IF(M476=98,-999,IF(M476=99,-999,IF(M476="",-999,0)))))</f>
        <v>-999</v>
      </c>
      <c r="AK476" s="82">
        <f>IF(H476=1, 'adjustment factor'!$D$10, IF(H476=-9,-999,IF(H476="",-999,0)))</f>
        <v>-999</v>
      </c>
      <c r="AL476" s="82">
        <f>IF(G476=1, 'adjustment factor'!$D$11, IF(G476=-9,-999,IF(G476="",-999,0)))</f>
        <v>-999</v>
      </c>
      <c r="AM476" s="82">
        <f>IF(I476=1, 'adjustment factor'!$D$12, IF(I476=-9,-999,IF(I476="",-999,0)))</f>
        <v>-999</v>
      </c>
      <c r="AN476" s="82">
        <f>IF(J476=1, 'adjustment factor'!$D$13, IF(J476=-9,-999,IF(J476="",-999,0)))</f>
        <v>-999</v>
      </c>
      <c r="AO476" s="82" t="str">
        <f t="shared" si="78"/>
        <v>-999</v>
      </c>
      <c r="AP476" s="82" t="str">
        <f t="shared" si="79"/>
        <v>MISSING</v>
      </c>
    </row>
    <row r="477" spans="2:42" s="3" customFormat="1">
      <c r="B477" s="170"/>
      <c r="C477" s="35">
        <v>473</v>
      </c>
      <c r="D477" s="161"/>
      <c r="E477" s="161"/>
      <c r="F477" s="161"/>
      <c r="G477" s="161"/>
      <c r="H477" s="161"/>
      <c r="I477" s="161"/>
      <c r="J477" s="161"/>
      <c r="K477" s="161"/>
      <c r="L477" s="161"/>
      <c r="M477" s="161"/>
      <c r="N477" s="171"/>
      <c r="O477" s="171"/>
      <c r="P477" s="171"/>
      <c r="Q477" s="171"/>
      <c r="R477" s="171"/>
      <c r="S477" s="171"/>
      <c r="T477" s="159" t="str">
        <f t="shared" si="70"/>
        <v>MISSING</v>
      </c>
      <c r="U477" s="159" t="str">
        <f t="shared" si="71"/>
        <v>MISSING</v>
      </c>
      <c r="X477" s="56">
        <f t="shared" si="72"/>
        <v>-99</v>
      </c>
      <c r="Y477" s="56">
        <f t="shared" si="73"/>
        <v>-99</v>
      </c>
      <c r="Z477" s="56">
        <f t="shared" si="74"/>
        <v>-99</v>
      </c>
      <c r="AA477" s="56">
        <f t="shared" si="75"/>
        <v>-99</v>
      </c>
      <c r="AB477" s="56">
        <f t="shared" si="76"/>
        <v>-99</v>
      </c>
      <c r="AC477" s="56">
        <f t="shared" si="77"/>
        <v>-99</v>
      </c>
      <c r="AE477" s="82">
        <f>IF(D477=1, 'adjustment factor'!$D$4, IF(D477=-9,-999,IF(D477="",-999,0)))</f>
        <v>-999</v>
      </c>
      <c r="AF477" s="82">
        <f>IF(F477=1, 'adjustment factor'!$D$5, IF(F477=-9,-999,IF(F477="",-999,0)))</f>
        <v>-999</v>
      </c>
      <c r="AG477" s="82">
        <f>IF(E477=1, 'adjustment factor'!$D$6, IF(E477=-9,-999,IF(E477="",-999,0)))</f>
        <v>-999</v>
      </c>
      <c r="AH477" s="82">
        <f>IF(K477&gt;=45,'adjustment factor'!$D$7,IF(K477=-9,-1200,IF(K477="",-1200,0)))</f>
        <v>-1200</v>
      </c>
      <c r="AI477" s="82">
        <f>IF(L477=1, 'adjustment factor'!$D$8, IF(L477=-9,-999,IF(L477="",-999,0)))</f>
        <v>-999</v>
      </c>
      <c r="AJ477" s="82">
        <f>IF(AND(M477&gt;=1,M477&lt;=4),'adjustment factor'!$D$9,IF(M477=-9,-999,IF(M477=98,-999,IF(M477=99,-999,IF(M477="",-999,0)))))</f>
        <v>-999</v>
      </c>
      <c r="AK477" s="82">
        <f>IF(H477=1, 'adjustment factor'!$D$10, IF(H477=-9,-999,IF(H477="",-999,0)))</f>
        <v>-999</v>
      </c>
      <c r="AL477" s="82">
        <f>IF(G477=1, 'adjustment factor'!$D$11, IF(G477=-9,-999,IF(G477="",-999,0)))</f>
        <v>-999</v>
      </c>
      <c r="AM477" s="82">
        <f>IF(I477=1, 'adjustment factor'!$D$12, IF(I477=-9,-999,IF(I477="",-999,0)))</f>
        <v>-999</v>
      </c>
      <c r="AN477" s="82">
        <f>IF(J477=1, 'adjustment factor'!$D$13, IF(J477=-9,-999,IF(J477="",-999,0)))</f>
        <v>-999</v>
      </c>
      <c r="AO477" s="82" t="str">
        <f t="shared" si="78"/>
        <v>-999</v>
      </c>
      <c r="AP477" s="82" t="str">
        <f t="shared" si="79"/>
        <v>MISSING</v>
      </c>
    </row>
    <row r="478" spans="2:42" s="3" customFormat="1">
      <c r="B478" s="170"/>
      <c r="C478" s="35">
        <v>474</v>
      </c>
      <c r="D478" s="161"/>
      <c r="E478" s="161"/>
      <c r="F478" s="161"/>
      <c r="G478" s="161"/>
      <c r="H478" s="161"/>
      <c r="I478" s="161"/>
      <c r="J478" s="161"/>
      <c r="K478" s="161"/>
      <c r="L478" s="161"/>
      <c r="M478" s="161"/>
      <c r="N478" s="171"/>
      <c r="O478" s="171"/>
      <c r="P478" s="171"/>
      <c r="Q478" s="171"/>
      <c r="R478" s="171"/>
      <c r="S478" s="171"/>
      <c r="T478" s="159" t="str">
        <f t="shared" si="70"/>
        <v>MISSING</v>
      </c>
      <c r="U478" s="159" t="str">
        <f t="shared" si="71"/>
        <v>MISSING</v>
      </c>
      <c r="X478" s="56">
        <f t="shared" si="72"/>
        <v>-99</v>
      </c>
      <c r="Y478" s="56">
        <f t="shared" si="73"/>
        <v>-99</v>
      </c>
      <c r="Z478" s="56">
        <f t="shared" si="74"/>
        <v>-99</v>
      </c>
      <c r="AA478" s="56">
        <f t="shared" si="75"/>
        <v>-99</v>
      </c>
      <c r="AB478" s="56">
        <f t="shared" si="76"/>
        <v>-99</v>
      </c>
      <c r="AC478" s="56">
        <f t="shared" si="77"/>
        <v>-99</v>
      </c>
      <c r="AE478" s="82">
        <f>IF(D478=1, 'adjustment factor'!$D$4, IF(D478=-9,-999,IF(D478="",-999,0)))</f>
        <v>-999</v>
      </c>
      <c r="AF478" s="82">
        <f>IF(F478=1, 'adjustment factor'!$D$5, IF(F478=-9,-999,IF(F478="",-999,0)))</f>
        <v>-999</v>
      </c>
      <c r="AG478" s="82">
        <f>IF(E478=1, 'adjustment factor'!$D$6, IF(E478=-9,-999,IF(E478="",-999,0)))</f>
        <v>-999</v>
      </c>
      <c r="AH478" s="82">
        <f>IF(K478&gt;=45,'adjustment factor'!$D$7,IF(K478=-9,-1200,IF(K478="",-1200,0)))</f>
        <v>-1200</v>
      </c>
      <c r="AI478" s="82">
        <f>IF(L478=1, 'adjustment factor'!$D$8, IF(L478=-9,-999,IF(L478="",-999,0)))</f>
        <v>-999</v>
      </c>
      <c r="AJ478" s="82">
        <f>IF(AND(M478&gt;=1,M478&lt;=4),'adjustment factor'!$D$9,IF(M478=-9,-999,IF(M478=98,-999,IF(M478=99,-999,IF(M478="",-999,0)))))</f>
        <v>-999</v>
      </c>
      <c r="AK478" s="82">
        <f>IF(H478=1, 'adjustment factor'!$D$10, IF(H478=-9,-999,IF(H478="",-999,0)))</f>
        <v>-999</v>
      </c>
      <c r="AL478" s="82">
        <f>IF(G478=1, 'adjustment factor'!$D$11, IF(G478=-9,-999,IF(G478="",-999,0)))</f>
        <v>-999</v>
      </c>
      <c r="AM478" s="82">
        <f>IF(I478=1, 'adjustment factor'!$D$12, IF(I478=-9,-999,IF(I478="",-999,0)))</f>
        <v>-999</v>
      </c>
      <c r="AN478" s="82">
        <f>IF(J478=1, 'adjustment factor'!$D$13, IF(J478=-9,-999,IF(J478="",-999,0)))</f>
        <v>-999</v>
      </c>
      <c r="AO478" s="82" t="str">
        <f t="shared" si="78"/>
        <v>-999</v>
      </c>
      <c r="AP478" s="82" t="str">
        <f t="shared" si="79"/>
        <v>MISSING</v>
      </c>
    </row>
    <row r="479" spans="2:42" s="3" customFormat="1">
      <c r="B479" s="170"/>
      <c r="C479" s="35">
        <v>475</v>
      </c>
      <c r="D479" s="161"/>
      <c r="E479" s="161"/>
      <c r="F479" s="161"/>
      <c r="G479" s="161"/>
      <c r="H479" s="161"/>
      <c r="I479" s="161"/>
      <c r="J479" s="161"/>
      <c r="K479" s="161"/>
      <c r="L479" s="161"/>
      <c r="M479" s="161"/>
      <c r="N479" s="171"/>
      <c r="O479" s="171"/>
      <c r="P479" s="171"/>
      <c r="Q479" s="171"/>
      <c r="R479" s="171"/>
      <c r="S479" s="171"/>
      <c r="T479" s="159" t="str">
        <f t="shared" si="70"/>
        <v>MISSING</v>
      </c>
      <c r="U479" s="159" t="str">
        <f t="shared" si="71"/>
        <v>MISSING</v>
      </c>
      <c r="X479" s="56">
        <f t="shared" si="72"/>
        <v>-99</v>
      </c>
      <c r="Y479" s="56">
        <f t="shared" si="73"/>
        <v>-99</v>
      </c>
      <c r="Z479" s="56">
        <f t="shared" si="74"/>
        <v>-99</v>
      </c>
      <c r="AA479" s="56">
        <f t="shared" si="75"/>
        <v>-99</v>
      </c>
      <c r="AB479" s="56">
        <f t="shared" si="76"/>
        <v>-99</v>
      </c>
      <c r="AC479" s="56">
        <f t="shared" si="77"/>
        <v>-99</v>
      </c>
      <c r="AE479" s="82">
        <f>IF(D479=1, 'adjustment factor'!$D$4, IF(D479=-9,-999,IF(D479="",-999,0)))</f>
        <v>-999</v>
      </c>
      <c r="AF479" s="82">
        <f>IF(F479=1, 'adjustment factor'!$D$5, IF(F479=-9,-999,IF(F479="",-999,0)))</f>
        <v>-999</v>
      </c>
      <c r="AG479" s="82">
        <f>IF(E479=1, 'adjustment factor'!$D$6, IF(E479=-9,-999,IF(E479="",-999,0)))</f>
        <v>-999</v>
      </c>
      <c r="AH479" s="82">
        <f>IF(K479&gt;=45,'adjustment factor'!$D$7,IF(K479=-9,-1200,IF(K479="",-1200,0)))</f>
        <v>-1200</v>
      </c>
      <c r="AI479" s="82">
        <f>IF(L479=1, 'adjustment factor'!$D$8, IF(L479=-9,-999,IF(L479="",-999,0)))</f>
        <v>-999</v>
      </c>
      <c r="AJ479" s="82">
        <f>IF(AND(M479&gt;=1,M479&lt;=4),'adjustment factor'!$D$9,IF(M479=-9,-999,IF(M479=98,-999,IF(M479=99,-999,IF(M479="",-999,0)))))</f>
        <v>-999</v>
      </c>
      <c r="AK479" s="82">
        <f>IF(H479=1, 'adjustment factor'!$D$10, IF(H479=-9,-999,IF(H479="",-999,0)))</f>
        <v>-999</v>
      </c>
      <c r="AL479" s="82">
        <f>IF(G479=1, 'adjustment factor'!$D$11, IF(G479=-9,-999,IF(G479="",-999,0)))</f>
        <v>-999</v>
      </c>
      <c r="AM479" s="82">
        <f>IF(I479=1, 'adjustment factor'!$D$12, IF(I479=-9,-999,IF(I479="",-999,0)))</f>
        <v>-999</v>
      </c>
      <c r="AN479" s="82">
        <f>IF(J479=1, 'adjustment factor'!$D$13, IF(J479=-9,-999,IF(J479="",-999,0)))</f>
        <v>-999</v>
      </c>
      <c r="AO479" s="82" t="str">
        <f t="shared" si="78"/>
        <v>-999</v>
      </c>
      <c r="AP479" s="82" t="str">
        <f t="shared" si="79"/>
        <v>MISSING</v>
      </c>
    </row>
    <row r="480" spans="2:42" s="3" customFormat="1">
      <c r="B480" s="170"/>
      <c r="C480" s="35">
        <v>476</v>
      </c>
      <c r="D480" s="161"/>
      <c r="E480" s="161"/>
      <c r="F480" s="161"/>
      <c r="G480" s="161"/>
      <c r="H480" s="161"/>
      <c r="I480" s="161"/>
      <c r="J480" s="161"/>
      <c r="K480" s="161"/>
      <c r="L480" s="161"/>
      <c r="M480" s="161"/>
      <c r="N480" s="171"/>
      <c r="O480" s="171"/>
      <c r="P480" s="171"/>
      <c r="Q480" s="171"/>
      <c r="R480" s="171"/>
      <c r="S480" s="171"/>
      <c r="T480" s="159" t="str">
        <f t="shared" si="70"/>
        <v>MISSING</v>
      </c>
      <c r="U480" s="159" t="str">
        <f t="shared" si="71"/>
        <v>MISSING</v>
      </c>
      <c r="X480" s="56">
        <f t="shared" si="72"/>
        <v>-99</v>
      </c>
      <c r="Y480" s="56">
        <f t="shared" si="73"/>
        <v>-99</v>
      </c>
      <c r="Z480" s="56">
        <f t="shared" si="74"/>
        <v>-99</v>
      </c>
      <c r="AA480" s="56">
        <f t="shared" si="75"/>
        <v>-99</v>
      </c>
      <c r="AB480" s="56">
        <f t="shared" si="76"/>
        <v>-99</v>
      </c>
      <c r="AC480" s="56">
        <f t="shared" si="77"/>
        <v>-99</v>
      </c>
      <c r="AE480" s="82">
        <f>IF(D480=1, 'adjustment factor'!$D$4, IF(D480=-9,-999,IF(D480="",-999,0)))</f>
        <v>-999</v>
      </c>
      <c r="AF480" s="82">
        <f>IF(F480=1, 'adjustment factor'!$D$5, IF(F480=-9,-999,IF(F480="",-999,0)))</f>
        <v>-999</v>
      </c>
      <c r="AG480" s="82">
        <f>IF(E480=1, 'adjustment factor'!$D$6, IF(E480=-9,-999,IF(E480="",-999,0)))</f>
        <v>-999</v>
      </c>
      <c r="AH480" s="82">
        <f>IF(K480&gt;=45,'adjustment factor'!$D$7,IF(K480=-9,-1200,IF(K480="",-1200,0)))</f>
        <v>-1200</v>
      </c>
      <c r="AI480" s="82">
        <f>IF(L480=1, 'adjustment factor'!$D$8, IF(L480=-9,-999,IF(L480="",-999,0)))</f>
        <v>-999</v>
      </c>
      <c r="AJ480" s="82">
        <f>IF(AND(M480&gt;=1,M480&lt;=4),'adjustment factor'!$D$9,IF(M480=-9,-999,IF(M480=98,-999,IF(M480=99,-999,IF(M480="",-999,0)))))</f>
        <v>-999</v>
      </c>
      <c r="AK480" s="82">
        <f>IF(H480=1, 'adjustment factor'!$D$10, IF(H480=-9,-999,IF(H480="",-999,0)))</f>
        <v>-999</v>
      </c>
      <c r="AL480" s="82">
        <f>IF(G480=1, 'adjustment factor'!$D$11, IF(G480=-9,-999,IF(G480="",-999,0)))</f>
        <v>-999</v>
      </c>
      <c r="AM480" s="82">
        <f>IF(I480=1, 'adjustment factor'!$D$12, IF(I480=-9,-999,IF(I480="",-999,0)))</f>
        <v>-999</v>
      </c>
      <c r="AN480" s="82">
        <f>IF(J480=1, 'adjustment factor'!$D$13, IF(J480=-9,-999,IF(J480="",-999,0)))</f>
        <v>-999</v>
      </c>
      <c r="AO480" s="82" t="str">
        <f t="shared" si="78"/>
        <v>-999</v>
      </c>
      <c r="AP480" s="82" t="str">
        <f t="shared" si="79"/>
        <v>MISSING</v>
      </c>
    </row>
    <row r="481" spans="2:42" s="3" customFormat="1">
      <c r="B481" s="170"/>
      <c r="C481" s="35">
        <v>477</v>
      </c>
      <c r="D481" s="161"/>
      <c r="E481" s="161"/>
      <c r="F481" s="161"/>
      <c r="G481" s="161"/>
      <c r="H481" s="161"/>
      <c r="I481" s="161"/>
      <c r="J481" s="161"/>
      <c r="K481" s="161"/>
      <c r="L481" s="161"/>
      <c r="M481" s="161"/>
      <c r="N481" s="171"/>
      <c r="O481" s="171"/>
      <c r="P481" s="171"/>
      <c r="Q481" s="171"/>
      <c r="R481" s="171"/>
      <c r="S481" s="171"/>
      <c r="T481" s="159" t="str">
        <f t="shared" si="70"/>
        <v>MISSING</v>
      </c>
      <c r="U481" s="159" t="str">
        <f t="shared" si="71"/>
        <v>MISSING</v>
      </c>
      <c r="X481" s="56">
        <f t="shared" si="72"/>
        <v>-99</v>
      </c>
      <c r="Y481" s="56">
        <f t="shared" si="73"/>
        <v>-99</v>
      </c>
      <c r="Z481" s="56">
        <f t="shared" si="74"/>
        <v>-99</v>
      </c>
      <c r="AA481" s="56">
        <f t="shared" si="75"/>
        <v>-99</v>
      </c>
      <c r="AB481" s="56">
        <f t="shared" si="76"/>
        <v>-99</v>
      </c>
      <c r="AC481" s="56">
        <f t="shared" si="77"/>
        <v>-99</v>
      </c>
      <c r="AE481" s="82">
        <f>IF(D481=1, 'adjustment factor'!$D$4, IF(D481=-9,-999,IF(D481="",-999,0)))</f>
        <v>-999</v>
      </c>
      <c r="AF481" s="82">
        <f>IF(F481=1, 'adjustment factor'!$D$5, IF(F481=-9,-999,IF(F481="",-999,0)))</f>
        <v>-999</v>
      </c>
      <c r="AG481" s="82">
        <f>IF(E481=1, 'adjustment factor'!$D$6, IF(E481=-9,-999,IF(E481="",-999,0)))</f>
        <v>-999</v>
      </c>
      <c r="AH481" s="82">
        <f>IF(K481&gt;=45,'adjustment factor'!$D$7,IF(K481=-9,-1200,IF(K481="",-1200,0)))</f>
        <v>-1200</v>
      </c>
      <c r="AI481" s="82">
        <f>IF(L481=1, 'adjustment factor'!$D$8, IF(L481=-9,-999,IF(L481="",-999,0)))</f>
        <v>-999</v>
      </c>
      <c r="AJ481" s="82">
        <f>IF(AND(M481&gt;=1,M481&lt;=4),'adjustment factor'!$D$9,IF(M481=-9,-999,IF(M481=98,-999,IF(M481=99,-999,IF(M481="",-999,0)))))</f>
        <v>-999</v>
      </c>
      <c r="AK481" s="82">
        <f>IF(H481=1, 'adjustment factor'!$D$10, IF(H481=-9,-999,IF(H481="",-999,0)))</f>
        <v>-999</v>
      </c>
      <c r="AL481" s="82">
        <f>IF(G481=1, 'adjustment factor'!$D$11, IF(G481=-9,-999,IF(G481="",-999,0)))</f>
        <v>-999</v>
      </c>
      <c r="AM481" s="82">
        <f>IF(I481=1, 'adjustment factor'!$D$12, IF(I481=-9,-999,IF(I481="",-999,0)))</f>
        <v>-999</v>
      </c>
      <c r="AN481" s="82">
        <f>IF(J481=1, 'adjustment factor'!$D$13, IF(J481=-9,-999,IF(J481="",-999,0)))</f>
        <v>-999</v>
      </c>
      <c r="AO481" s="82" t="str">
        <f t="shared" si="78"/>
        <v>-999</v>
      </c>
      <c r="AP481" s="82" t="str">
        <f t="shared" si="79"/>
        <v>MISSING</v>
      </c>
    </row>
    <row r="482" spans="2:42" s="3" customFormat="1">
      <c r="B482" s="170"/>
      <c r="C482" s="35">
        <v>478</v>
      </c>
      <c r="D482" s="161"/>
      <c r="E482" s="161"/>
      <c r="F482" s="161"/>
      <c r="G482" s="161"/>
      <c r="H482" s="161"/>
      <c r="I482" s="161"/>
      <c r="J482" s="161"/>
      <c r="K482" s="161"/>
      <c r="L482" s="161"/>
      <c r="M482" s="161"/>
      <c r="N482" s="171"/>
      <c r="O482" s="171"/>
      <c r="P482" s="171"/>
      <c r="Q482" s="171"/>
      <c r="R482" s="171"/>
      <c r="S482" s="171"/>
      <c r="T482" s="159" t="str">
        <f t="shared" si="70"/>
        <v>MISSING</v>
      </c>
      <c r="U482" s="159" t="str">
        <f t="shared" si="71"/>
        <v>MISSING</v>
      </c>
      <c r="X482" s="56">
        <f t="shared" si="72"/>
        <v>-99</v>
      </c>
      <c r="Y482" s="56">
        <f t="shared" si="73"/>
        <v>-99</v>
      </c>
      <c r="Z482" s="56">
        <f t="shared" si="74"/>
        <v>-99</v>
      </c>
      <c r="AA482" s="56">
        <f t="shared" si="75"/>
        <v>-99</v>
      </c>
      <c r="AB482" s="56">
        <f t="shared" si="76"/>
        <v>-99</v>
      </c>
      <c r="AC482" s="56">
        <f t="shared" si="77"/>
        <v>-99</v>
      </c>
      <c r="AE482" s="82">
        <f>IF(D482=1, 'adjustment factor'!$D$4, IF(D482=-9,-999,IF(D482="",-999,0)))</f>
        <v>-999</v>
      </c>
      <c r="AF482" s="82">
        <f>IF(F482=1, 'adjustment factor'!$D$5, IF(F482=-9,-999,IF(F482="",-999,0)))</f>
        <v>-999</v>
      </c>
      <c r="AG482" s="82">
        <f>IF(E482=1, 'adjustment factor'!$D$6, IF(E482=-9,-999,IF(E482="",-999,0)))</f>
        <v>-999</v>
      </c>
      <c r="AH482" s="82">
        <f>IF(K482&gt;=45,'adjustment factor'!$D$7,IF(K482=-9,-1200,IF(K482="",-1200,0)))</f>
        <v>-1200</v>
      </c>
      <c r="AI482" s="82">
        <f>IF(L482=1, 'adjustment factor'!$D$8, IF(L482=-9,-999,IF(L482="",-999,0)))</f>
        <v>-999</v>
      </c>
      <c r="AJ482" s="82">
        <f>IF(AND(M482&gt;=1,M482&lt;=4),'adjustment factor'!$D$9,IF(M482=-9,-999,IF(M482=98,-999,IF(M482=99,-999,IF(M482="",-999,0)))))</f>
        <v>-999</v>
      </c>
      <c r="AK482" s="82">
        <f>IF(H482=1, 'adjustment factor'!$D$10, IF(H482=-9,-999,IF(H482="",-999,0)))</f>
        <v>-999</v>
      </c>
      <c r="AL482" s="82">
        <f>IF(G482=1, 'adjustment factor'!$D$11, IF(G482=-9,-999,IF(G482="",-999,0)))</f>
        <v>-999</v>
      </c>
      <c r="AM482" s="82">
        <f>IF(I482=1, 'adjustment factor'!$D$12, IF(I482=-9,-999,IF(I482="",-999,0)))</f>
        <v>-999</v>
      </c>
      <c r="AN482" s="82">
        <f>IF(J482=1, 'adjustment factor'!$D$13, IF(J482=-9,-999,IF(J482="",-999,0)))</f>
        <v>-999</v>
      </c>
      <c r="AO482" s="82" t="str">
        <f t="shared" si="78"/>
        <v>-999</v>
      </c>
      <c r="AP482" s="82" t="str">
        <f t="shared" si="79"/>
        <v>MISSING</v>
      </c>
    </row>
    <row r="483" spans="2:42" s="3" customFormat="1">
      <c r="B483" s="170"/>
      <c r="C483" s="35">
        <v>479</v>
      </c>
      <c r="D483" s="161"/>
      <c r="E483" s="161"/>
      <c r="F483" s="161"/>
      <c r="G483" s="161"/>
      <c r="H483" s="161"/>
      <c r="I483" s="161"/>
      <c r="J483" s="161"/>
      <c r="K483" s="161"/>
      <c r="L483" s="161"/>
      <c r="M483" s="161"/>
      <c r="N483" s="171"/>
      <c r="O483" s="171"/>
      <c r="P483" s="171"/>
      <c r="Q483" s="171"/>
      <c r="R483" s="171"/>
      <c r="S483" s="171"/>
      <c r="T483" s="159" t="str">
        <f t="shared" si="70"/>
        <v>MISSING</v>
      </c>
      <c r="U483" s="159" t="str">
        <f t="shared" si="71"/>
        <v>MISSING</v>
      </c>
      <c r="X483" s="56">
        <f t="shared" si="72"/>
        <v>-99</v>
      </c>
      <c r="Y483" s="56">
        <f t="shared" si="73"/>
        <v>-99</v>
      </c>
      <c r="Z483" s="56">
        <f t="shared" si="74"/>
        <v>-99</v>
      </c>
      <c r="AA483" s="56">
        <f t="shared" si="75"/>
        <v>-99</v>
      </c>
      <c r="AB483" s="56">
        <f t="shared" si="76"/>
        <v>-99</v>
      </c>
      <c r="AC483" s="56">
        <f t="shared" si="77"/>
        <v>-99</v>
      </c>
      <c r="AE483" s="82">
        <f>IF(D483=1, 'adjustment factor'!$D$4, IF(D483=-9,-999,IF(D483="",-999,0)))</f>
        <v>-999</v>
      </c>
      <c r="AF483" s="82">
        <f>IF(F483=1, 'adjustment factor'!$D$5, IF(F483=-9,-999,IF(F483="",-999,0)))</f>
        <v>-999</v>
      </c>
      <c r="AG483" s="82">
        <f>IF(E483=1, 'adjustment factor'!$D$6, IF(E483=-9,-999,IF(E483="",-999,0)))</f>
        <v>-999</v>
      </c>
      <c r="AH483" s="82">
        <f>IF(K483&gt;=45,'adjustment factor'!$D$7,IF(K483=-9,-1200,IF(K483="",-1200,0)))</f>
        <v>-1200</v>
      </c>
      <c r="AI483" s="82">
        <f>IF(L483=1, 'adjustment factor'!$D$8, IF(L483=-9,-999,IF(L483="",-999,0)))</f>
        <v>-999</v>
      </c>
      <c r="AJ483" s="82">
        <f>IF(AND(M483&gt;=1,M483&lt;=4),'adjustment factor'!$D$9,IF(M483=-9,-999,IF(M483=98,-999,IF(M483=99,-999,IF(M483="",-999,0)))))</f>
        <v>-999</v>
      </c>
      <c r="AK483" s="82">
        <f>IF(H483=1, 'adjustment factor'!$D$10, IF(H483=-9,-999,IF(H483="",-999,0)))</f>
        <v>-999</v>
      </c>
      <c r="AL483" s="82">
        <f>IF(G483=1, 'adjustment factor'!$D$11, IF(G483=-9,-999,IF(G483="",-999,0)))</f>
        <v>-999</v>
      </c>
      <c r="AM483" s="82">
        <f>IF(I483=1, 'adjustment factor'!$D$12, IF(I483=-9,-999,IF(I483="",-999,0)))</f>
        <v>-999</v>
      </c>
      <c r="AN483" s="82">
        <f>IF(J483=1, 'adjustment factor'!$D$13, IF(J483=-9,-999,IF(J483="",-999,0)))</f>
        <v>-999</v>
      </c>
      <c r="AO483" s="82" t="str">
        <f t="shared" si="78"/>
        <v>-999</v>
      </c>
      <c r="AP483" s="82" t="str">
        <f t="shared" si="79"/>
        <v>MISSING</v>
      </c>
    </row>
    <row r="484" spans="2:42" s="3" customFormat="1">
      <c r="B484" s="170"/>
      <c r="C484" s="35">
        <v>480</v>
      </c>
      <c r="D484" s="161"/>
      <c r="E484" s="161"/>
      <c r="F484" s="161"/>
      <c r="G484" s="161"/>
      <c r="H484" s="161"/>
      <c r="I484" s="161"/>
      <c r="J484" s="161"/>
      <c r="K484" s="161"/>
      <c r="L484" s="161"/>
      <c r="M484" s="161"/>
      <c r="N484" s="171"/>
      <c r="O484" s="171"/>
      <c r="P484" s="171"/>
      <c r="Q484" s="171"/>
      <c r="R484" s="171"/>
      <c r="S484" s="171"/>
      <c r="T484" s="159" t="str">
        <f t="shared" si="70"/>
        <v>MISSING</v>
      </c>
      <c r="U484" s="159" t="str">
        <f t="shared" si="71"/>
        <v>MISSING</v>
      </c>
      <c r="X484" s="56">
        <f t="shared" si="72"/>
        <v>-99</v>
      </c>
      <c r="Y484" s="56">
        <f t="shared" si="73"/>
        <v>-99</v>
      </c>
      <c r="Z484" s="56">
        <f t="shared" si="74"/>
        <v>-99</v>
      </c>
      <c r="AA484" s="56">
        <f t="shared" si="75"/>
        <v>-99</v>
      </c>
      <c r="AB484" s="56">
        <f t="shared" si="76"/>
        <v>-99</v>
      </c>
      <c r="AC484" s="56">
        <f t="shared" si="77"/>
        <v>-99</v>
      </c>
      <c r="AE484" s="82">
        <f>IF(D484=1, 'adjustment factor'!$D$4, IF(D484=-9,-999,IF(D484="",-999,0)))</f>
        <v>-999</v>
      </c>
      <c r="AF484" s="82">
        <f>IF(F484=1, 'adjustment factor'!$D$5, IF(F484=-9,-999,IF(F484="",-999,0)))</f>
        <v>-999</v>
      </c>
      <c r="AG484" s="82">
        <f>IF(E484=1, 'adjustment factor'!$D$6, IF(E484=-9,-999,IF(E484="",-999,0)))</f>
        <v>-999</v>
      </c>
      <c r="AH484" s="82">
        <f>IF(K484&gt;=45,'adjustment factor'!$D$7,IF(K484=-9,-1200,IF(K484="",-1200,0)))</f>
        <v>-1200</v>
      </c>
      <c r="AI484" s="82">
        <f>IF(L484=1, 'adjustment factor'!$D$8, IF(L484=-9,-999,IF(L484="",-999,0)))</f>
        <v>-999</v>
      </c>
      <c r="AJ484" s="82">
        <f>IF(AND(M484&gt;=1,M484&lt;=4),'adjustment factor'!$D$9,IF(M484=-9,-999,IF(M484=98,-999,IF(M484=99,-999,IF(M484="",-999,0)))))</f>
        <v>-999</v>
      </c>
      <c r="AK484" s="82">
        <f>IF(H484=1, 'adjustment factor'!$D$10, IF(H484=-9,-999,IF(H484="",-999,0)))</f>
        <v>-999</v>
      </c>
      <c r="AL484" s="82">
        <f>IF(G484=1, 'adjustment factor'!$D$11, IF(G484=-9,-999,IF(G484="",-999,0)))</f>
        <v>-999</v>
      </c>
      <c r="AM484" s="82">
        <f>IF(I484=1, 'adjustment factor'!$D$12, IF(I484=-9,-999,IF(I484="",-999,0)))</f>
        <v>-999</v>
      </c>
      <c r="AN484" s="82">
        <f>IF(J484=1, 'adjustment factor'!$D$13, IF(J484=-9,-999,IF(J484="",-999,0)))</f>
        <v>-999</v>
      </c>
      <c r="AO484" s="82" t="str">
        <f t="shared" si="78"/>
        <v>-999</v>
      </c>
      <c r="AP484" s="82" t="str">
        <f t="shared" si="79"/>
        <v>MISSING</v>
      </c>
    </row>
    <row r="485" spans="2:42" s="3" customFormat="1">
      <c r="B485" s="170"/>
      <c r="C485" s="35">
        <v>481</v>
      </c>
      <c r="D485" s="161"/>
      <c r="E485" s="161"/>
      <c r="F485" s="161"/>
      <c r="G485" s="161"/>
      <c r="H485" s="161"/>
      <c r="I485" s="161"/>
      <c r="J485" s="161"/>
      <c r="K485" s="161"/>
      <c r="L485" s="161"/>
      <c r="M485" s="161"/>
      <c r="N485" s="171"/>
      <c r="O485" s="171"/>
      <c r="P485" s="171"/>
      <c r="Q485" s="171"/>
      <c r="R485" s="171"/>
      <c r="S485" s="171"/>
      <c r="T485" s="159" t="str">
        <f t="shared" si="70"/>
        <v>MISSING</v>
      </c>
      <c r="U485" s="159" t="str">
        <f t="shared" si="71"/>
        <v>MISSING</v>
      </c>
      <c r="X485" s="56">
        <f t="shared" si="72"/>
        <v>-99</v>
      </c>
      <c r="Y485" s="56">
        <f t="shared" si="73"/>
        <v>-99</v>
      </c>
      <c r="Z485" s="56">
        <f t="shared" si="74"/>
        <v>-99</v>
      </c>
      <c r="AA485" s="56">
        <f t="shared" si="75"/>
        <v>-99</v>
      </c>
      <c r="AB485" s="56">
        <f t="shared" si="76"/>
        <v>-99</v>
      </c>
      <c r="AC485" s="56">
        <f t="shared" si="77"/>
        <v>-99</v>
      </c>
      <c r="AE485" s="82">
        <f>IF(D485=1, 'adjustment factor'!$D$4, IF(D485=-9,-999,IF(D485="",-999,0)))</f>
        <v>-999</v>
      </c>
      <c r="AF485" s="82">
        <f>IF(F485=1, 'adjustment factor'!$D$5, IF(F485=-9,-999,IF(F485="",-999,0)))</f>
        <v>-999</v>
      </c>
      <c r="AG485" s="82">
        <f>IF(E485=1, 'adjustment factor'!$D$6, IF(E485=-9,-999,IF(E485="",-999,0)))</f>
        <v>-999</v>
      </c>
      <c r="AH485" s="82">
        <f>IF(K485&gt;=45,'adjustment factor'!$D$7,IF(K485=-9,-1200,IF(K485="",-1200,0)))</f>
        <v>-1200</v>
      </c>
      <c r="AI485" s="82">
        <f>IF(L485=1, 'adjustment factor'!$D$8, IF(L485=-9,-999,IF(L485="",-999,0)))</f>
        <v>-999</v>
      </c>
      <c r="AJ485" s="82">
        <f>IF(AND(M485&gt;=1,M485&lt;=4),'adjustment factor'!$D$9,IF(M485=-9,-999,IF(M485=98,-999,IF(M485=99,-999,IF(M485="",-999,0)))))</f>
        <v>-999</v>
      </c>
      <c r="AK485" s="82">
        <f>IF(H485=1, 'adjustment factor'!$D$10, IF(H485=-9,-999,IF(H485="",-999,0)))</f>
        <v>-999</v>
      </c>
      <c r="AL485" s="82">
        <f>IF(G485=1, 'adjustment factor'!$D$11, IF(G485=-9,-999,IF(G485="",-999,0)))</f>
        <v>-999</v>
      </c>
      <c r="AM485" s="82">
        <f>IF(I485=1, 'adjustment factor'!$D$12, IF(I485=-9,-999,IF(I485="",-999,0)))</f>
        <v>-999</v>
      </c>
      <c r="AN485" s="82">
        <f>IF(J485=1, 'adjustment factor'!$D$13, IF(J485=-9,-999,IF(J485="",-999,0)))</f>
        <v>-999</v>
      </c>
      <c r="AO485" s="82" t="str">
        <f t="shared" si="78"/>
        <v>-999</v>
      </c>
      <c r="AP485" s="82" t="str">
        <f t="shared" si="79"/>
        <v>MISSING</v>
      </c>
    </row>
    <row r="486" spans="2:42" s="3" customFormat="1">
      <c r="B486" s="170"/>
      <c r="C486" s="35">
        <v>482</v>
      </c>
      <c r="D486" s="161"/>
      <c r="E486" s="161"/>
      <c r="F486" s="161"/>
      <c r="G486" s="161"/>
      <c r="H486" s="161"/>
      <c r="I486" s="161"/>
      <c r="J486" s="161"/>
      <c r="K486" s="161"/>
      <c r="L486" s="161"/>
      <c r="M486" s="161"/>
      <c r="N486" s="171"/>
      <c r="O486" s="171"/>
      <c r="P486" s="171"/>
      <c r="Q486" s="171"/>
      <c r="R486" s="171"/>
      <c r="S486" s="171"/>
      <c r="T486" s="159" t="str">
        <f t="shared" si="70"/>
        <v>MISSING</v>
      </c>
      <c r="U486" s="159" t="str">
        <f t="shared" si="71"/>
        <v>MISSING</v>
      </c>
      <c r="X486" s="56">
        <f t="shared" si="72"/>
        <v>-99</v>
      </c>
      <c r="Y486" s="56">
        <f t="shared" si="73"/>
        <v>-99</v>
      </c>
      <c r="Z486" s="56">
        <f t="shared" si="74"/>
        <v>-99</v>
      </c>
      <c r="AA486" s="56">
        <f t="shared" si="75"/>
        <v>-99</v>
      </c>
      <c r="AB486" s="56">
        <f t="shared" si="76"/>
        <v>-99</v>
      </c>
      <c r="AC486" s="56">
        <f t="shared" si="77"/>
        <v>-99</v>
      </c>
      <c r="AE486" s="82">
        <f>IF(D486=1, 'adjustment factor'!$D$4, IF(D486=-9,-999,IF(D486="",-999,0)))</f>
        <v>-999</v>
      </c>
      <c r="AF486" s="82">
        <f>IF(F486=1, 'adjustment factor'!$D$5, IF(F486=-9,-999,IF(F486="",-999,0)))</f>
        <v>-999</v>
      </c>
      <c r="AG486" s="82">
        <f>IF(E486=1, 'adjustment factor'!$D$6, IF(E486=-9,-999,IF(E486="",-999,0)))</f>
        <v>-999</v>
      </c>
      <c r="AH486" s="82">
        <f>IF(K486&gt;=45,'adjustment factor'!$D$7,IF(K486=-9,-1200,IF(K486="",-1200,0)))</f>
        <v>-1200</v>
      </c>
      <c r="AI486" s="82">
        <f>IF(L486=1, 'adjustment factor'!$D$8, IF(L486=-9,-999,IF(L486="",-999,0)))</f>
        <v>-999</v>
      </c>
      <c r="AJ486" s="82">
        <f>IF(AND(M486&gt;=1,M486&lt;=4),'adjustment factor'!$D$9,IF(M486=-9,-999,IF(M486=98,-999,IF(M486=99,-999,IF(M486="",-999,0)))))</f>
        <v>-999</v>
      </c>
      <c r="AK486" s="82">
        <f>IF(H486=1, 'adjustment factor'!$D$10, IF(H486=-9,-999,IF(H486="",-999,0)))</f>
        <v>-999</v>
      </c>
      <c r="AL486" s="82">
        <f>IF(G486=1, 'adjustment factor'!$D$11, IF(G486=-9,-999,IF(G486="",-999,0)))</f>
        <v>-999</v>
      </c>
      <c r="AM486" s="82">
        <f>IF(I486=1, 'adjustment factor'!$D$12, IF(I486=-9,-999,IF(I486="",-999,0)))</f>
        <v>-999</v>
      </c>
      <c r="AN486" s="82">
        <f>IF(J486=1, 'adjustment factor'!$D$13, IF(J486=-9,-999,IF(J486="",-999,0)))</f>
        <v>-999</v>
      </c>
      <c r="AO486" s="82" t="str">
        <f t="shared" si="78"/>
        <v>-999</v>
      </c>
      <c r="AP486" s="82" t="str">
        <f t="shared" si="79"/>
        <v>MISSING</v>
      </c>
    </row>
    <row r="487" spans="2:42" s="3" customFormat="1">
      <c r="B487" s="170"/>
      <c r="C487" s="35">
        <v>483</v>
      </c>
      <c r="D487" s="161"/>
      <c r="E487" s="161"/>
      <c r="F487" s="161"/>
      <c r="G487" s="161"/>
      <c r="H487" s="161"/>
      <c r="I487" s="161"/>
      <c r="J487" s="161"/>
      <c r="K487" s="161"/>
      <c r="L487" s="161"/>
      <c r="M487" s="161"/>
      <c r="N487" s="171"/>
      <c r="O487" s="171"/>
      <c r="P487" s="171"/>
      <c r="Q487" s="171"/>
      <c r="R487" s="171"/>
      <c r="S487" s="171"/>
      <c r="T487" s="159" t="str">
        <f t="shared" si="70"/>
        <v>MISSING</v>
      </c>
      <c r="U487" s="159" t="str">
        <f t="shared" si="71"/>
        <v>MISSING</v>
      </c>
      <c r="X487" s="56">
        <f t="shared" si="72"/>
        <v>-99</v>
      </c>
      <c r="Y487" s="56">
        <f t="shared" si="73"/>
        <v>-99</v>
      </c>
      <c r="Z487" s="56">
        <f t="shared" si="74"/>
        <v>-99</v>
      </c>
      <c r="AA487" s="56">
        <f t="shared" si="75"/>
        <v>-99</v>
      </c>
      <c r="AB487" s="56">
        <f t="shared" si="76"/>
        <v>-99</v>
      </c>
      <c r="AC487" s="56">
        <f t="shared" si="77"/>
        <v>-99</v>
      </c>
      <c r="AE487" s="82">
        <f>IF(D487=1, 'adjustment factor'!$D$4, IF(D487=-9,-999,IF(D487="",-999,0)))</f>
        <v>-999</v>
      </c>
      <c r="AF487" s="82">
        <f>IF(F487=1, 'adjustment factor'!$D$5, IF(F487=-9,-999,IF(F487="",-999,0)))</f>
        <v>-999</v>
      </c>
      <c r="AG487" s="82">
        <f>IF(E487=1, 'adjustment factor'!$D$6, IF(E487=-9,-999,IF(E487="",-999,0)))</f>
        <v>-999</v>
      </c>
      <c r="AH487" s="82">
        <f>IF(K487&gt;=45,'adjustment factor'!$D$7,IF(K487=-9,-1200,IF(K487="",-1200,0)))</f>
        <v>-1200</v>
      </c>
      <c r="AI487" s="82">
        <f>IF(L487=1, 'adjustment factor'!$D$8, IF(L487=-9,-999,IF(L487="",-999,0)))</f>
        <v>-999</v>
      </c>
      <c r="AJ487" s="82">
        <f>IF(AND(M487&gt;=1,M487&lt;=4),'adjustment factor'!$D$9,IF(M487=-9,-999,IF(M487=98,-999,IF(M487=99,-999,IF(M487="",-999,0)))))</f>
        <v>-999</v>
      </c>
      <c r="AK487" s="82">
        <f>IF(H487=1, 'adjustment factor'!$D$10, IF(H487=-9,-999,IF(H487="",-999,0)))</f>
        <v>-999</v>
      </c>
      <c r="AL487" s="82">
        <f>IF(G487=1, 'adjustment factor'!$D$11, IF(G487=-9,-999,IF(G487="",-999,0)))</f>
        <v>-999</v>
      </c>
      <c r="AM487" s="82">
        <f>IF(I487=1, 'adjustment factor'!$D$12, IF(I487=-9,-999,IF(I487="",-999,0)))</f>
        <v>-999</v>
      </c>
      <c r="AN487" s="82">
        <f>IF(J487=1, 'adjustment factor'!$D$13, IF(J487=-9,-999,IF(J487="",-999,0)))</f>
        <v>-999</v>
      </c>
      <c r="AO487" s="82" t="str">
        <f t="shared" si="78"/>
        <v>-999</v>
      </c>
      <c r="AP487" s="82" t="str">
        <f t="shared" si="79"/>
        <v>MISSING</v>
      </c>
    </row>
    <row r="488" spans="2:42" s="3" customFormat="1">
      <c r="B488" s="170"/>
      <c r="C488" s="35">
        <v>484</v>
      </c>
      <c r="D488" s="161"/>
      <c r="E488" s="161"/>
      <c r="F488" s="161"/>
      <c r="G488" s="161"/>
      <c r="H488" s="161"/>
      <c r="I488" s="161"/>
      <c r="J488" s="161"/>
      <c r="K488" s="161"/>
      <c r="L488" s="161"/>
      <c r="M488" s="161"/>
      <c r="N488" s="171"/>
      <c r="O488" s="171"/>
      <c r="P488" s="171"/>
      <c r="Q488" s="171"/>
      <c r="R488" s="171"/>
      <c r="S488" s="171"/>
      <c r="T488" s="159" t="str">
        <f t="shared" si="70"/>
        <v>MISSING</v>
      </c>
      <c r="U488" s="159" t="str">
        <f t="shared" si="71"/>
        <v>MISSING</v>
      </c>
      <c r="X488" s="56">
        <f t="shared" si="72"/>
        <v>-99</v>
      </c>
      <c r="Y488" s="56">
        <f t="shared" si="73"/>
        <v>-99</v>
      </c>
      <c r="Z488" s="56">
        <f t="shared" si="74"/>
        <v>-99</v>
      </c>
      <c r="AA488" s="56">
        <f t="shared" si="75"/>
        <v>-99</v>
      </c>
      <c r="AB488" s="56">
        <f t="shared" si="76"/>
        <v>-99</v>
      </c>
      <c r="AC488" s="56">
        <f t="shared" si="77"/>
        <v>-99</v>
      </c>
      <c r="AE488" s="82">
        <f>IF(D488=1, 'adjustment factor'!$D$4, IF(D488=-9,-999,IF(D488="",-999,0)))</f>
        <v>-999</v>
      </c>
      <c r="AF488" s="82">
        <f>IF(F488=1, 'adjustment factor'!$D$5, IF(F488=-9,-999,IF(F488="",-999,0)))</f>
        <v>-999</v>
      </c>
      <c r="AG488" s="82">
        <f>IF(E488=1, 'adjustment factor'!$D$6, IF(E488=-9,-999,IF(E488="",-999,0)))</f>
        <v>-999</v>
      </c>
      <c r="AH488" s="82">
        <f>IF(K488&gt;=45,'adjustment factor'!$D$7,IF(K488=-9,-1200,IF(K488="",-1200,0)))</f>
        <v>-1200</v>
      </c>
      <c r="AI488" s="82">
        <f>IF(L488=1, 'adjustment factor'!$D$8, IF(L488=-9,-999,IF(L488="",-999,0)))</f>
        <v>-999</v>
      </c>
      <c r="AJ488" s="82">
        <f>IF(AND(M488&gt;=1,M488&lt;=4),'adjustment factor'!$D$9,IF(M488=-9,-999,IF(M488=98,-999,IF(M488=99,-999,IF(M488="",-999,0)))))</f>
        <v>-999</v>
      </c>
      <c r="AK488" s="82">
        <f>IF(H488=1, 'adjustment factor'!$D$10, IF(H488=-9,-999,IF(H488="",-999,0)))</f>
        <v>-999</v>
      </c>
      <c r="AL488" s="82">
        <f>IF(G488=1, 'adjustment factor'!$D$11, IF(G488=-9,-999,IF(G488="",-999,0)))</f>
        <v>-999</v>
      </c>
      <c r="AM488" s="82">
        <f>IF(I488=1, 'adjustment factor'!$D$12, IF(I488=-9,-999,IF(I488="",-999,0)))</f>
        <v>-999</v>
      </c>
      <c r="AN488" s="82">
        <f>IF(J488=1, 'adjustment factor'!$D$13, IF(J488=-9,-999,IF(J488="",-999,0)))</f>
        <v>-999</v>
      </c>
      <c r="AO488" s="82" t="str">
        <f t="shared" si="78"/>
        <v>-999</v>
      </c>
      <c r="AP488" s="82" t="str">
        <f t="shared" si="79"/>
        <v>MISSING</v>
      </c>
    </row>
    <row r="489" spans="2:42" s="3" customFormat="1">
      <c r="B489" s="170"/>
      <c r="C489" s="35">
        <v>485</v>
      </c>
      <c r="D489" s="161"/>
      <c r="E489" s="161"/>
      <c r="F489" s="161"/>
      <c r="G489" s="161"/>
      <c r="H489" s="161"/>
      <c r="I489" s="161"/>
      <c r="J489" s="161"/>
      <c r="K489" s="161"/>
      <c r="L489" s="161"/>
      <c r="M489" s="161"/>
      <c r="N489" s="171"/>
      <c r="O489" s="171"/>
      <c r="P489" s="171"/>
      <c r="Q489" s="171"/>
      <c r="R489" s="171"/>
      <c r="S489" s="171"/>
      <c r="T489" s="159" t="str">
        <f t="shared" si="70"/>
        <v>MISSING</v>
      </c>
      <c r="U489" s="159" t="str">
        <f t="shared" si="71"/>
        <v>MISSING</v>
      </c>
      <c r="X489" s="56">
        <f t="shared" si="72"/>
        <v>-99</v>
      </c>
      <c r="Y489" s="56">
        <f t="shared" si="73"/>
        <v>-99</v>
      </c>
      <c r="Z489" s="56">
        <f t="shared" si="74"/>
        <v>-99</v>
      </c>
      <c r="AA489" s="56">
        <f t="shared" si="75"/>
        <v>-99</v>
      </c>
      <c r="AB489" s="56">
        <f t="shared" si="76"/>
        <v>-99</v>
      </c>
      <c r="AC489" s="56">
        <f t="shared" si="77"/>
        <v>-99</v>
      </c>
      <c r="AE489" s="82">
        <f>IF(D489=1, 'adjustment factor'!$D$4, IF(D489=-9,-999,IF(D489="",-999,0)))</f>
        <v>-999</v>
      </c>
      <c r="AF489" s="82">
        <f>IF(F489=1, 'adjustment factor'!$D$5, IF(F489=-9,-999,IF(F489="",-999,0)))</f>
        <v>-999</v>
      </c>
      <c r="AG489" s="82">
        <f>IF(E489=1, 'adjustment factor'!$D$6, IF(E489=-9,-999,IF(E489="",-999,0)))</f>
        <v>-999</v>
      </c>
      <c r="AH489" s="82">
        <f>IF(K489&gt;=45,'adjustment factor'!$D$7,IF(K489=-9,-1200,IF(K489="",-1200,0)))</f>
        <v>-1200</v>
      </c>
      <c r="AI489" s="82">
        <f>IF(L489=1, 'adjustment factor'!$D$8, IF(L489=-9,-999,IF(L489="",-999,0)))</f>
        <v>-999</v>
      </c>
      <c r="AJ489" s="82">
        <f>IF(AND(M489&gt;=1,M489&lt;=4),'adjustment factor'!$D$9,IF(M489=-9,-999,IF(M489=98,-999,IF(M489=99,-999,IF(M489="",-999,0)))))</f>
        <v>-999</v>
      </c>
      <c r="AK489" s="82">
        <f>IF(H489=1, 'adjustment factor'!$D$10, IF(H489=-9,-999,IF(H489="",-999,0)))</f>
        <v>-999</v>
      </c>
      <c r="AL489" s="82">
        <f>IF(G489=1, 'adjustment factor'!$D$11, IF(G489=-9,-999,IF(G489="",-999,0)))</f>
        <v>-999</v>
      </c>
      <c r="AM489" s="82">
        <f>IF(I489=1, 'adjustment factor'!$D$12, IF(I489=-9,-999,IF(I489="",-999,0)))</f>
        <v>-999</v>
      </c>
      <c r="AN489" s="82">
        <f>IF(J489=1, 'adjustment factor'!$D$13, IF(J489=-9,-999,IF(J489="",-999,0)))</f>
        <v>-999</v>
      </c>
      <c r="AO489" s="82" t="str">
        <f t="shared" si="78"/>
        <v>-999</v>
      </c>
      <c r="AP489" s="82" t="str">
        <f t="shared" si="79"/>
        <v>MISSING</v>
      </c>
    </row>
    <row r="490" spans="2:42" s="3" customFormat="1">
      <c r="B490" s="170"/>
      <c r="C490" s="35">
        <v>486</v>
      </c>
      <c r="D490" s="161"/>
      <c r="E490" s="161"/>
      <c r="F490" s="161"/>
      <c r="G490" s="161"/>
      <c r="H490" s="161"/>
      <c r="I490" s="161"/>
      <c r="J490" s="161"/>
      <c r="K490" s="161"/>
      <c r="L490" s="161"/>
      <c r="M490" s="161"/>
      <c r="N490" s="171"/>
      <c r="O490" s="171"/>
      <c r="P490" s="171"/>
      <c r="Q490" s="171"/>
      <c r="R490" s="171"/>
      <c r="S490" s="171"/>
      <c r="T490" s="159" t="str">
        <f t="shared" si="70"/>
        <v>MISSING</v>
      </c>
      <c r="U490" s="159" t="str">
        <f t="shared" si="71"/>
        <v>MISSING</v>
      </c>
      <c r="X490" s="56">
        <f t="shared" si="72"/>
        <v>-99</v>
      </c>
      <c r="Y490" s="56">
        <f t="shared" si="73"/>
        <v>-99</v>
      </c>
      <c r="Z490" s="56">
        <f t="shared" si="74"/>
        <v>-99</v>
      </c>
      <c r="AA490" s="56">
        <f t="shared" si="75"/>
        <v>-99</v>
      </c>
      <c r="AB490" s="56">
        <f t="shared" si="76"/>
        <v>-99</v>
      </c>
      <c r="AC490" s="56">
        <f t="shared" si="77"/>
        <v>-99</v>
      </c>
      <c r="AE490" s="82">
        <f>IF(D490=1, 'adjustment factor'!$D$4, IF(D490=-9,-999,IF(D490="",-999,0)))</f>
        <v>-999</v>
      </c>
      <c r="AF490" s="82">
        <f>IF(F490=1, 'adjustment factor'!$D$5, IF(F490=-9,-999,IF(F490="",-999,0)))</f>
        <v>-999</v>
      </c>
      <c r="AG490" s="82">
        <f>IF(E490=1, 'adjustment factor'!$D$6, IF(E490=-9,-999,IF(E490="",-999,0)))</f>
        <v>-999</v>
      </c>
      <c r="AH490" s="82">
        <f>IF(K490&gt;=45,'adjustment factor'!$D$7,IF(K490=-9,-1200,IF(K490="",-1200,0)))</f>
        <v>-1200</v>
      </c>
      <c r="AI490" s="82">
        <f>IF(L490=1, 'adjustment factor'!$D$8, IF(L490=-9,-999,IF(L490="",-999,0)))</f>
        <v>-999</v>
      </c>
      <c r="AJ490" s="82">
        <f>IF(AND(M490&gt;=1,M490&lt;=4),'adjustment factor'!$D$9,IF(M490=-9,-999,IF(M490=98,-999,IF(M490=99,-999,IF(M490="",-999,0)))))</f>
        <v>-999</v>
      </c>
      <c r="AK490" s="82">
        <f>IF(H490=1, 'adjustment factor'!$D$10, IF(H490=-9,-999,IF(H490="",-999,0)))</f>
        <v>-999</v>
      </c>
      <c r="AL490" s="82">
        <f>IF(G490=1, 'adjustment factor'!$D$11, IF(G490=-9,-999,IF(G490="",-999,0)))</f>
        <v>-999</v>
      </c>
      <c r="AM490" s="82">
        <f>IF(I490=1, 'adjustment factor'!$D$12, IF(I490=-9,-999,IF(I490="",-999,0)))</f>
        <v>-999</v>
      </c>
      <c r="AN490" s="82">
        <f>IF(J490=1, 'adjustment factor'!$D$13, IF(J490=-9,-999,IF(J490="",-999,0)))</f>
        <v>-999</v>
      </c>
      <c r="AO490" s="82" t="str">
        <f t="shared" si="78"/>
        <v>-999</v>
      </c>
      <c r="AP490" s="82" t="str">
        <f t="shared" si="79"/>
        <v>MISSING</v>
      </c>
    </row>
    <row r="491" spans="2:42" s="3" customFormat="1">
      <c r="B491" s="170"/>
      <c r="C491" s="35">
        <v>487</v>
      </c>
      <c r="D491" s="161"/>
      <c r="E491" s="161"/>
      <c r="F491" s="161"/>
      <c r="G491" s="161"/>
      <c r="H491" s="161"/>
      <c r="I491" s="161"/>
      <c r="J491" s="161"/>
      <c r="K491" s="161"/>
      <c r="L491" s="161"/>
      <c r="M491" s="161"/>
      <c r="N491" s="171"/>
      <c r="O491" s="171"/>
      <c r="P491" s="171"/>
      <c r="Q491" s="171"/>
      <c r="R491" s="171"/>
      <c r="S491" s="171"/>
      <c r="T491" s="159" t="str">
        <f t="shared" si="70"/>
        <v>MISSING</v>
      </c>
      <c r="U491" s="159" t="str">
        <f t="shared" si="71"/>
        <v>MISSING</v>
      </c>
      <c r="X491" s="56">
        <f t="shared" si="72"/>
        <v>-99</v>
      </c>
      <c r="Y491" s="56">
        <f t="shared" si="73"/>
        <v>-99</v>
      </c>
      <c r="Z491" s="56">
        <f t="shared" si="74"/>
        <v>-99</v>
      </c>
      <c r="AA491" s="56">
        <f t="shared" si="75"/>
        <v>-99</v>
      </c>
      <c r="AB491" s="56">
        <f t="shared" si="76"/>
        <v>-99</v>
      </c>
      <c r="AC491" s="56">
        <f t="shared" si="77"/>
        <v>-99</v>
      </c>
      <c r="AE491" s="82">
        <f>IF(D491=1, 'adjustment factor'!$D$4, IF(D491=-9,-999,IF(D491="",-999,0)))</f>
        <v>-999</v>
      </c>
      <c r="AF491" s="82">
        <f>IF(F491=1, 'adjustment factor'!$D$5, IF(F491=-9,-999,IF(F491="",-999,0)))</f>
        <v>-999</v>
      </c>
      <c r="AG491" s="82">
        <f>IF(E491=1, 'adjustment factor'!$D$6, IF(E491=-9,-999,IF(E491="",-999,0)))</f>
        <v>-999</v>
      </c>
      <c r="AH491" s="82">
        <f>IF(K491&gt;=45,'adjustment factor'!$D$7,IF(K491=-9,-1200,IF(K491="",-1200,0)))</f>
        <v>-1200</v>
      </c>
      <c r="AI491" s="82">
        <f>IF(L491=1, 'adjustment factor'!$D$8, IF(L491=-9,-999,IF(L491="",-999,0)))</f>
        <v>-999</v>
      </c>
      <c r="AJ491" s="82">
        <f>IF(AND(M491&gt;=1,M491&lt;=4),'adjustment factor'!$D$9,IF(M491=-9,-999,IF(M491=98,-999,IF(M491=99,-999,IF(M491="",-999,0)))))</f>
        <v>-999</v>
      </c>
      <c r="AK491" s="82">
        <f>IF(H491=1, 'adjustment factor'!$D$10, IF(H491=-9,-999,IF(H491="",-999,0)))</f>
        <v>-999</v>
      </c>
      <c r="AL491" s="82">
        <f>IF(G491=1, 'adjustment factor'!$D$11, IF(G491=-9,-999,IF(G491="",-999,0)))</f>
        <v>-999</v>
      </c>
      <c r="AM491" s="82">
        <f>IF(I491=1, 'adjustment factor'!$D$12, IF(I491=-9,-999,IF(I491="",-999,0)))</f>
        <v>-999</v>
      </c>
      <c r="AN491" s="82">
        <f>IF(J491=1, 'adjustment factor'!$D$13, IF(J491=-9,-999,IF(J491="",-999,0)))</f>
        <v>-999</v>
      </c>
      <c r="AO491" s="82" t="str">
        <f t="shared" si="78"/>
        <v>-999</v>
      </c>
      <c r="AP491" s="82" t="str">
        <f t="shared" si="79"/>
        <v>MISSING</v>
      </c>
    </row>
    <row r="492" spans="2:42" s="3" customFormat="1">
      <c r="B492" s="170"/>
      <c r="C492" s="35">
        <v>488</v>
      </c>
      <c r="D492" s="161"/>
      <c r="E492" s="161"/>
      <c r="F492" s="161"/>
      <c r="G492" s="161"/>
      <c r="H492" s="161"/>
      <c r="I492" s="161"/>
      <c r="J492" s="161"/>
      <c r="K492" s="161"/>
      <c r="L492" s="161"/>
      <c r="M492" s="161"/>
      <c r="N492" s="171"/>
      <c r="O492" s="171"/>
      <c r="P492" s="171"/>
      <c r="Q492" s="171"/>
      <c r="R492" s="171"/>
      <c r="S492" s="171"/>
      <c r="T492" s="159" t="str">
        <f t="shared" si="70"/>
        <v>MISSING</v>
      </c>
      <c r="U492" s="159" t="str">
        <f t="shared" si="71"/>
        <v>MISSING</v>
      </c>
      <c r="X492" s="56">
        <f t="shared" si="72"/>
        <v>-99</v>
      </c>
      <c r="Y492" s="56">
        <f t="shared" si="73"/>
        <v>-99</v>
      </c>
      <c r="Z492" s="56">
        <f t="shared" si="74"/>
        <v>-99</v>
      </c>
      <c r="AA492" s="56">
        <f t="shared" si="75"/>
        <v>-99</v>
      </c>
      <c r="AB492" s="56">
        <f t="shared" si="76"/>
        <v>-99</v>
      </c>
      <c r="AC492" s="56">
        <f t="shared" si="77"/>
        <v>-99</v>
      </c>
      <c r="AE492" s="82">
        <f>IF(D492=1, 'adjustment factor'!$D$4, IF(D492=-9,-999,IF(D492="",-999,0)))</f>
        <v>-999</v>
      </c>
      <c r="AF492" s="82">
        <f>IF(F492=1, 'adjustment factor'!$D$5, IF(F492=-9,-999,IF(F492="",-999,0)))</f>
        <v>-999</v>
      </c>
      <c r="AG492" s="82">
        <f>IF(E492=1, 'adjustment factor'!$D$6, IF(E492=-9,-999,IF(E492="",-999,0)))</f>
        <v>-999</v>
      </c>
      <c r="AH492" s="82">
        <f>IF(K492&gt;=45,'adjustment factor'!$D$7,IF(K492=-9,-1200,IF(K492="",-1200,0)))</f>
        <v>-1200</v>
      </c>
      <c r="AI492" s="82">
        <f>IF(L492=1, 'adjustment factor'!$D$8, IF(L492=-9,-999,IF(L492="",-999,0)))</f>
        <v>-999</v>
      </c>
      <c r="AJ492" s="82">
        <f>IF(AND(M492&gt;=1,M492&lt;=4),'adjustment factor'!$D$9,IF(M492=-9,-999,IF(M492=98,-999,IF(M492=99,-999,IF(M492="",-999,0)))))</f>
        <v>-999</v>
      </c>
      <c r="AK492" s="82">
        <f>IF(H492=1, 'adjustment factor'!$D$10, IF(H492=-9,-999,IF(H492="",-999,0)))</f>
        <v>-999</v>
      </c>
      <c r="AL492" s="82">
        <f>IF(G492=1, 'adjustment factor'!$D$11, IF(G492=-9,-999,IF(G492="",-999,0)))</f>
        <v>-999</v>
      </c>
      <c r="AM492" s="82">
        <f>IF(I492=1, 'adjustment factor'!$D$12, IF(I492=-9,-999,IF(I492="",-999,0)))</f>
        <v>-999</v>
      </c>
      <c r="AN492" s="82">
        <f>IF(J492=1, 'adjustment factor'!$D$13, IF(J492=-9,-999,IF(J492="",-999,0)))</f>
        <v>-999</v>
      </c>
      <c r="AO492" s="82" t="str">
        <f t="shared" si="78"/>
        <v>-999</v>
      </c>
      <c r="AP492" s="82" t="str">
        <f t="shared" si="79"/>
        <v>MISSING</v>
      </c>
    </row>
    <row r="493" spans="2:42" s="3" customFormat="1">
      <c r="B493" s="170"/>
      <c r="C493" s="35">
        <v>489</v>
      </c>
      <c r="D493" s="161"/>
      <c r="E493" s="161"/>
      <c r="F493" s="161"/>
      <c r="G493" s="161"/>
      <c r="H493" s="161"/>
      <c r="I493" s="161"/>
      <c r="J493" s="161"/>
      <c r="K493" s="161"/>
      <c r="L493" s="161"/>
      <c r="M493" s="161"/>
      <c r="N493" s="171"/>
      <c r="O493" s="171"/>
      <c r="P493" s="171"/>
      <c r="Q493" s="171"/>
      <c r="R493" s="171"/>
      <c r="S493" s="171"/>
      <c r="T493" s="159" t="str">
        <f t="shared" si="70"/>
        <v>MISSING</v>
      </c>
      <c r="U493" s="159" t="str">
        <f t="shared" si="71"/>
        <v>MISSING</v>
      </c>
      <c r="X493" s="56">
        <f t="shared" si="72"/>
        <v>-99</v>
      </c>
      <c r="Y493" s="56">
        <f t="shared" si="73"/>
        <v>-99</v>
      </c>
      <c r="Z493" s="56">
        <f t="shared" si="74"/>
        <v>-99</v>
      </c>
      <c r="AA493" s="56">
        <f t="shared" si="75"/>
        <v>-99</v>
      </c>
      <c r="AB493" s="56">
        <f t="shared" si="76"/>
        <v>-99</v>
      </c>
      <c r="AC493" s="56">
        <f t="shared" si="77"/>
        <v>-99</v>
      </c>
      <c r="AE493" s="82">
        <f>IF(D493=1, 'adjustment factor'!$D$4, IF(D493=-9,-999,IF(D493="",-999,0)))</f>
        <v>-999</v>
      </c>
      <c r="AF493" s="82">
        <f>IF(F493=1, 'adjustment factor'!$D$5, IF(F493=-9,-999,IF(F493="",-999,0)))</f>
        <v>-999</v>
      </c>
      <c r="AG493" s="82">
        <f>IF(E493=1, 'adjustment factor'!$D$6, IF(E493=-9,-999,IF(E493="",-999,0)))</f>
        <v>-999</v>
      </c>
      <c r="AH493" s="82">
        <f>IF(K493&gt;=45,'adjustment factor'!$D$7,IF(K493=-9,-1200,IF(K493="",-1200,0)))</f>
        <v>-1200</v>
      </c>
      <c r="AI493" s="82">
        <f>IF(L493=1, 'adjustment factor'!$D$8, IF(L493=-9,-999,IF(L493="",-999,0)))</f>
        <v>-999</v>
      </c>
      <c r="AJ493" s="82">
        <f>IF(AND(M493&gt;=1,M493&lt;=4),'adjustment factor'!$D$9,IF(M493=-9,-999,IF(M493=98,-999,IF(M493=99,-999,IF(M493="",-999,0)))))</f>
        <v>-999</v>
      </c>
      <c r="AK493" s="82">
        <f>IF(H493=1, 'adjustment factor'!$D$10, IF(H493=-9,-999,IF(H493="",-999,0)))</f>
        <v>-999</v>
      </c>
      <c r="AL493" s="82">
        <f>IF(G493=1, 'adjustment factor'!$D$11, IF(G493=-9,-999,IF(G493="",-999,0)))</f>
        <v>-999</v>
      </c>
      <c r="AM493" s="82">
        <f>IF(I493=1, 'adjustment factor'!$D$12, IF(I493=-9,-999,IF(I493="",-999,0)))</f>
        <v>-999</v>
      </c>
      <c r="AN493" s="82">
        <f>IF(J493=1, 'adjustment factor'!$D$13, IF(J493=-9,-999,IF(J493="",-999,0)))</f>
        <v>-999</v>
      </c>
      <c r="AO493" s="82" t="str">
        <f t="shared" si="78"/>
        <v>-999</v>
      </c>
      <c r="AP493" s="82" t="str">
        <f t="shared" si="79"/>
        <v>MISSING</v>
      </c>
    </row>
    <row r="494" spans="2:42" s="3" customFormat="1">
      <c r="B494" s="170"/>
      <c r="C494" s="35">
        <v>490</v>
      </c>
      <c r="D494" s="161"/>
      <c r="E494" s="161"/>
      <c r="F494" s="161"/>
      <c r="G494" s="161"/>
      <c r="H494" s="161"/>
      <c r="I494" s="161"/>
      <c r="J494" s="161"/>
      <c r="K494" s="161"/>
      <c r="L494" s="161"/>
      <c r="M494" s="161"/>
      <c r="N494" s="171"/>
      <c r="O494" s="171"/>
      <c r="P494" s="171"/>
      <c r="Q494" s="171"/>
      <c r="R494" s="171"/>
      <c r="S494" s="171"/>
      <c r="T494" s="159" t="str">
        <f t="shared" si="70"/>
        <v>MISSING</v>
      </c>
      <c r="U494" s="159" t="str">
        <f t="shared" si="71"/>
        <v>MISSING</v>
      </c>
      <c r="X494" s="56">
        <f t="shared" si="72"/>
        <v>-99</v>
      </c>
      <c r="Y494" s="56">
        <f t="shared" si="73"/>
        <v>-99</v>
      </c>
      <c r="Z494" s="56">
        <f t="shared" si="74"/>
        <v>-99</v>
      </c>
      <c r="AA494" s="56">
        <f t="shared" si="75"/>
        <v>-99</v>
      </c>
      <c r="AB494" s="56">
        <f t="shared" si="76"/>
        <v>-99</v>
      </c>
      <c r="AC494" s="56">
        <f t="shared" si="77"/>
        <v>-99</v>
      </c>
      <c r="AE494" s="82">
        <f>IF(D494=1, 'adjustment factor'!$D$4, IF(D494=-9,-999,IF(D494="",-999,0)))</f>
        <v>-999</v>
      </c>
      <c r="AF494" s="82">
        <f>IF(F494=1, 'adjustment factor'!$D$5, IF(F494=-9,-999,IF(F494="",-999,0)))</f>
        <v>-999</v>
      </c>
      <c r="AG494" s="82">
        <f>IF(E494=1, 'adjustment factor'!$D$6, IF(E494=-9,-999,IF(E494="",-999,0)))</f>
        <v>-999</v>
      </c>
      <c r="AH494" s="82">
        <f>IF(K494&gt;=45,'adjustment factor'!$D$7,IF(K494=-9,-1200,IF(K494="",-1200,0)))</f>
        <v>-1200</v>
      </c>
      <c r="AI494" s="82">
        <f>IF(L494=1, 'adjustment factor'!$D$8, IF(L494=-9,-999,IF(L494="",-999,0)))</f>
        <v>-999</v>
      </c>
      <c r="AJ494" s="82">
        <f>IF(AND(M494&gt;=1,M494&lt;=4),'adjustment factor'!$D$9,IF(M494=-9,-999,IF(M494=98,-999,IF(M494=99,-999,IF(M494="",-999,0)))))</f>
        <v>-999</v>
      </c>
      <c r="AK494" s="82">
        <f>IF(H494=1, 'adjustment factor'!$D$10, IF(H494=-9,-999,IF(H494="",-999,0)))</f>
        <v>-999</v>
      </c>
      <c r="AL494" s="82">
        <f>IF(G494=1, 'adjustment factor'!$D$11, IF(G494=-9,-999,IF(G494="",-999,0)))</f>
        <v>-999</v>
      </c>
      <c r="AM494" s="82">
        <f>IF(I494=1, 'adjustment factor'!$D$12, IF(I494=-9,-999,IF(I494="",-999,0)))</f>
        <v>-999</v>
      </c>
      <c r="AN494" s="82">
        <f>IF(J494=1, 'adjustment factor'!$D$13, IF(J494=-9,-999,IF(J494="",-999,0)))</f>
        <v>-999</v>
      </c>
      <c r="AO494" s="82" t="str">
        <f t="shared" si="78"/>
        <v>-999</v>
      </c>
      <c r="AP494" s="82" t="str">
        <f t="shared" si="79"/>
        <v>MISSING</v>
      </c>
    </row>
    <row r="495" spans="2:42" s="3" customFormat="1">
      <c r="B495" s="170"/>
      <c r="C495" s="35">
        <v>491</v>
      </c>
      <c r="D495" s="161"/>
      <c r="E495" s="161"/>
      <c r="F495" s="161"/>
      <c r="G495" s="161"/>
      <c r="H495" s="161"/>
      <c r="I495" s="161"/>
      <c r="J495" s="161"/>
      <c r="K495" s="161"/>
      <c r="L495" s="161"/>
      <c r="M495" s="161"/>
      <c r="N495" s="171"/>
      <c r="O495" s="171"/>
      <c r="P495" s="171"/>
      <c r="Q495" s="171"/>
      <c r="R495" s="171"/>
      <c r="S495" s="171"/>
      <c r="T495" s="159" t="str">
        <f t="shared" si="70"/>
        <v>MISSING</v>
      </c>
      <c r="U495" s="159" t="str">
        <f t="shared" si="71"/>
        <v>MISSING</v>
      </c>
      <c r="X495" s="56">
        <f t="shared" si="72"/>
        <v>-99</v>
      </c>
      <c r="Y495" s="56">
        <f t="shared" si="73"/>
        <v>-99</v>
      </c>
      <c r="Z495" s="56">
        <f t="shared" si="74"/>
        <v>-99</v>
      </c>
      <c r="AA495" s="56">
        <f t="shared" si="75"/>
        <v>-99</v>
      </c>
      <c r="AB495" s="56">
        <f t="shared" si="76"/>
        <v>-99</v>
      </c>
      <c r="AC495" s="56">
        <f t="shared" si="77"/>
        <v>-99</v>
      </c>
      <c r="AE495" s="82">
        <f>IF(D495=1, 'adjustment factor'!$D$4, IF(D495=-9,-999,IF(D495="",-999,0)))</f>
        <v>-999</v>
      </c>
      <c r="AF495" s="82">
        <f>IF(F495=1, 'adjustment factor'!$D$5, IF(F495=-9,-999,IF(F495="",-999,0)))</f>
        <v>-999</v>
      </c>
      <c r="AG495" s="82">
        <f>IF(E495=1, 'adjustment factor'!$D$6, IF(E495=-9,-999,IF(E495="",-999,0)))</f>
        <v>-999</v>
      </c>
      <c r="AH495" s="82">
        <f>IF(K495&gt;=45,'adjustment factor'!$D$7,IF(K495=-9,-1200,IF(K495="",-1200,0)))</f>
        <v>-1200</v>
      </c>
      <c r="AI495" s="82">
        <f>IF(L495=1, 'adjustment factor'!$D$8, IF(L495=-9,-999,IF(L495="",-999,0)))</f>
        <v>-999</v>
      </c>
      <c r="AJ495" s="82">
        <f>IF(AND(M495&gt;=1,M495&lt;=4),'adjustment factor'!$D$9,IF(M495=-9,-999,IF(M495=98,-999,IF(M495=99,-999,IF(M495="",-999,0)))))</f>
        <v>-999</v>
      </c>
      <c r="AK495" s="82">
        <f>IF(H495=1, 'adjustment factor'!$D$10, IF(H495=-9,-999,IF(H495="",-999,0)))</f>
        <v>-999</v>
      </c>
      <c r="AL495" s="82">
        <f>IF(G495=1, 'adjustment factor'!$D$11, IF(G495=-9,-999,IF(G495="",-999,0)))</f>
        <v>-999</v>
      </c>
      <c r="AM495" s="82">
        <f>IF(I495=1, 'adjustment factor'!$D$12, IF(I495=-9,-999,IF(I495="",-999,0)))</f>
        <v>-999</v>
      </c>
      <c r="AN495" s="82">
        <f>IF(J495=1, 'adjustment factor'!$D$13, IF(J495=-9,-999,IF(J495="",-999,0)))</f>
        <v>-999</v>
      </c>
      <c r="AO495" s="82" t="str">
        <f t="shared" si="78"/>
        <v>-999</v>
      </c>
      <c r="AP495" s="82" t="str">
        <f t="shared" si="79"/>
        <v>MISSING</v>
      </c>
    </row>
    <row r="496" spans="2:42" s="3" customFormat="1">
      <c r="B496" s="170"/>
      <c r="C496" s="35">
        <v>492</v>
      </c>
      <c r="D496" s="161"/>
      <c r="E496" s="161"/>
      <c r="F496" s="161"/>
      <c r="G496" s="161"/>
      <c r="H496" s="161"/>
      <c r="I496" s="161"/>
      <c r="J496" s="161"/>
      <c r="K496" s="161"/>
      <c r="L496" s="161"/>
      <c r="M496" s="161"/>
      <c r="N496" s="171"/>
      <c r="O496" s="171"/>
      <c r="P496" s="171"/>
      <c r="Q496" s="171"/>
      <c r="R496" s="171"/>
      <c r="S496" s="171"/>
      <c r="T496" s="159" t="str">
        <f t="shared" si="70"/>
        <v>MISSING</v>
      </c>
      <c r="U496" s="159" t="str">
        <f t="shared" si="71"/>
        <v>MISSING</v>
      </c>
      <c r="X496" s="56">
        <f t="shared" si="72"/>
        <v>-99</v>
      </c>
      <c r="Y496" s="56">
        <f t="shared" si="73"/>
        <v>-99</v>
      </c>
      <c r="Z496" s="56">
        <f t="shared" si="74"/>
        <v>-99</v>
      </c>
      <c r="AA496" s="56">
        <f t="shared" si="75"/>
        <v>-99</v>
      </c>
      <c r="AB496" s="56">
        <f t="shared" si="76"/>
        <v>-99</v>
      </c>
      <c r="AC496" s="56">
        <f t="shared" si="77"/>
        <v>-99</v>
      </c>
      <c r="AE496" s="82">
        <f>IF(D496=1, 'adjustment factor'!$D$4, IF(D496=-9,-999,IF(D496="",-999,0)))</f>
        <v>-999</v>
      </c>
      <c r="AF496" s="82">
        <f>IF(F496=1, 'adjustment factor'!$D$5, IF(F496=-9,-999,IF(F496="",-999,0)))</f>
        <v>-999</v>
      </c>
      <c r="AG496" s="82">
        <f>IF(E496=1, 'adjustment factor'!$D$6, IF(E496=-9,-999,IF(E496="",-999,0)))</f>
        <v>-999</v>
      </c>
      <c r="AH496" s="82">
        <f>IF(K496&gt;=45,'adjustment factor'!$D$7,IF(K496=-9,-1200,IF(K496="",-1200,0)))</f>
        <v>-1200</v>
      </c>
      <c r="AI496" s="82">
        <f>IF(L496=1, 'adjustment factor'!$D$8, IF(L496=-9,-999,IF(L496="",-999,0)))</f>
        <v>-999</v>
      </c>
      <c r="AJ496" s="82">
        <f>IF(AND(M496&gt;=1,M496&lt;=4),'adjustment factor'!$D$9,IF(M496=-9,-999,IF(M496=98,-999,IF(M496=99,-999,IF(M496="",-999,0)))))</f>
        <v>-999</v>
      </c>
      <c r="AK496" s="82">
        <f>IF(H496=1, 'adjustment factor'!$D$10, IF(H496=-9,-999,IF(H496="",-999,0)))</f>
        <v>-999</v>
      </c>
      <c r="AL496" s="82">
        <f>IF(G496=1, 'adjustment factor'!$D$11, IF(G496=-9,-999,IF(G496="",-999,0)))</f>
        <v>-999</v>
      </c>
      <c r="AM496" s="82">
        <f>IF(I496=1, 'adjustment factor'!$D$12, IF(I496=-9,-999,IF(I496="",-999,0)))</f>
        <v>-999</v>
      </c>
      <c r="AN496" s="82">
        <f>IF(J496=1, 'adjustment factor'!$D$13, IF(J496=-9,-999,IF(J496="",-999,0)))</f>
        <v>-999</v>
      </c>
      <c r="AO496" s="82" t="str">
        <f t="shared" si="78"/>
        <v>-999</v>
      </c>
      <c r="AP496" s="82" t="str">
        <f t="shared" si="79"/>
        <v>MISSING</v>
      </c>
    </row>
    <row r="497" spans="2:42" s="3" customFormat="1">
      <c r="B497" s="170"/>
      <c r="C497" s="35">
        <v>493</v>
      </c>
      <c r="D497" s="161"/>
      <c r="E497" s="161"/>
      <c r="F497" s="161"/>
      <c r="G497" s="161"/>
      <c r="H497" s="161"/>
      <c r="I497" s="161"/>
      <c r="J497" s="161"/>
      <c r="K497" s="161"/>
      <c r="L497" s="161"/>
      <c r="M497" s="161"/>
      <c r="N497" s="171"/>
      <c r="O497" s="171"/>
      <c r="P497" s="171"/>
      <c r="Q497" s="171"/>
      <c r="R497" s="171"/>
      <c r="S497" s="171"/>
      <c r="T497" s="159" t="str">
        <f t="shared" si="70"/>
        <v>MISSING</v>
      </c>
      <c r="U497" s="159" t="str">
        <f t="shared" si="71"/>
        <v>MISSING</v>
      </c>
      <c r="X497" s="56">
        <f t="shared" si="72"/>
        <v>-99</v>
      </c>
      <c r="Y497" s="56">
        <f t="shared" si="73"/>
        <v>-99</v>
      </c>
      <c r="Z497" s="56">
        <f t="shared" si="74"/>
        <v>-99</v>
      </c>
      <c r="AA497" s="56">
        <f t="shared" si="75"/>
        <v>-99</v>
      </c>
      <c r="AB497" s="56">
        <f t="shared" si="76"/>
        <v>-99</v>
      </c>
      <c r="AC497" s="56">
        <f t="shared" si="77"/>
        <v>-99</v>
      </c>
      <c r="AE497" s="82">
        <f>IF(D497=1, 'adjustment factor'!$D$4, IF(D497=-9,-999,IF(D497="",-999,0)))</f>
        <v>-999</v>
      </c>
      <c r="AF497" s="82">
        <f>IF(F497=1, 'adjustment factor'!$D$5, IF(F497=-9,-999,IF(F497="",-999,0)))</f>
        <v>-999</v>
      </c>
      <c r="AG497" s="82">
        <f>IF(E497=1, 'adjustment factor'!$D$6, IF(E497=-9,-999,IF(E497="",-999,0)))</f>
        <v>-999</v>
      </c>
      <c r="AH497" s="82">
        <f>IF(K497&gt;=45,'adjustment factor'!$D$7,IF(K497=-9,-1200,IF(K497="",-1200,0)))</f>
        <v>-1200</v>
      </c>
      <c r="AI497" s="82">
        <f>IF(L497=1, 'adjustment factor'!$D$8, IF(L497=-9,-999,IF(L497="",-999,0)))</f>
        <v>-999</v>
      </c>
      <c r="AJ497" s="82">
        <f>IF(AND(M497&gt;=1,M497&lt;=4),'adjustment factor'!$D$9,IF(M497=-9,-999,IF(M497=98,-999,IF(M497=99,-999,IF(M497="",-999,0)))))</f>
        <v>-999</v>
      </c>
      <c r="AK497" s="82">
        <f>IF(H497=1, 'adjustment factor'!$D$10, IF(H497=-9,-999,IF(H497="",-999,0)))</f>
        <v>-999</v>
      </c>
      <c r="AL497" s="82">
        <f>IF(G497=1, 'adjustment factor'!$D$11, IF(G497=-9,-999,IF(G497="",-999,0)))</f>
        <v>-999</v>
      </c>
      <c r="AM497" s="82">
        <f>IF(I497=1, 'adjustment factor'!$D$12, IF(I497=-9,-999,IF(I497="",-999,0)))</f>
        <v>-999</v>
      </c>
      <c r="AN497" s="82">
        <f>IF(J497=1, 'adjustment factor'!$D$13, IF(J497=-9,-999,IF(J497="",-999,0)))</f>
        <v>-999</v>
      </c>
      <c r="AO497" s="82" t="str">
        <f t="shared" si="78"/>
        <v>-999</v>
      </c>
      <c r="AP497" s="82" t="str">
        <f t="shared" si="79"/>
        <v>MISSING</v>
      </c>
    </row>
    <row r="498" spans="2:42" s="3" customFormat="1">
      <c r="B498" s="170"/>
      <c r="C498" s="35">
        <v>494</v>
      </c>
      <c r="D498" s="161"/>
      <c r="E498" s="161"/>
      <c r="F498" s="161"/>
      <c r="G498" s="161"/>
      <c r="H498" s="161"/>
      <c r="I498" s="161"/>
      <c r="J498" s="161"/>
      <c r="K498" s="161"/>
      <c r="L498" s="161"/>
      <c r="M498" s="161"/>
      <c r="N498" s="171"/>
      <c r="O498" s="171"/>
      <c r="P498" s="171"/>
      <c r="Q498" s="171"/>
      <c r="R498" s="171"/>
      <c r="S498" s="171"/>
      <c r="T498" s="159" t="str">
        <f t="shared" si="70"/>
        <v>MISSING</v>
      </c>
      <c r="U498" s="159" t="str">
        <f t="shared" si="71"/>
        <v>MISSING</v>
      </c>
      <c r="X498" s="56">
        <f t="shared" si="72"/>
        <v>-99</v>
      </c>
      <c r="Y498" s="56">
        <f t="shared" si="73"/>
        <v>-99</v>
      </c>
      <c r="Z498" s="56">
        <f t="shared" si="74"/>
        <v>-99</v>
      </c>
      <c r="AA498" s="56">
        <f t="shared" si="75"/>
        <v>-99</v>
      </c>
      <c r="AB498" s="56">
        <f t="shared" si="76"/>
        <v>-99</v>
      </c>
      <c r="AC498" s="56">
        <f t="shared" si="77"/>
        <v>-99</v>
      </c>
      <c r="AE498" s="82">
        <f>IF(D498=1, 'adjustment factor'!$D$4, IF(D498=-9,-999,IF(D498="",-999,0)))</f>
        <v>-999</v>
      </c>
      <c r="AF498" s="82">
        <f>IF(F498=1, 'adjustment factor'!$D$5, IF(F498=-9,-999,IF(F498="",-999,0)))</f>
        <v>-999</v>
      </c>
      <c r="AG498" s="82">
        <f>IF(E498=1, 'adjustment factor'!$D$6, IF(E498=-9,-999,IF(E498="",-999,0)))</f>
        <v>-999</v>
      </c>
      <c r="AH498" s="82">
        <f>IF(K498&gt;=45,'adjustment factor'!$D$7,IF(K498=-9,-1200,IF(K498="",-1200,0)))</f>
        <v>-1200</v>
      </c>
      <c r="AI498" s="82">
        <f>IF(L498=1, 'adjustment factor'!$D$8, IF(L498=-9,-999,IF(L498="",-999,0)))</f>
        <v>-999</v>
      </c>
      <c r="AJ498" s="82">
        <f>IF(AND(M498&gt;=1,M498&lt;=4),'adjustment factor'!$D$9,IF(M498=-9,-999,IF(M498=98,-999,IF(M498=99,-999,IF(M498="",-999,0)))))</f>
        <v>-999</v>
      </c>
      <c r="AK498" s="82">
        <f>IF(H498=1, 'adjustment factor'!$D$10, IF(H498=-9,-999,IF(H498="",-999,0)))</f>
        <v>-999</v>
      </c>
      <c r="AL498" s="82">
        <f>IF(G498=1, 'adjustment factor'!$D$11, IF(G498=-9,-999,IF(G498="",-999,0)))</f>
        <v>-999</v>
      </c>
      <c r="AM498" s="82">
        <f>IF(I498=1, 'adjustment factor'!$D$12, IF(I498=-9,-999,IF(I498="",-999,0)))</f>
        <v>-999</v>
      </c>
      <c r="AN498" s="82">
        <f>IF(J498=1, 'adjustment factor'!$D$13, IF(J498=-9,-999,IF(J498="",-999,0)))</f>
        <v>-999</v>
      </c>
      <c r="AO498" s="82" t="str">
        <f t="shared" si="78"/>
        <v>-999</v>
      </c>
      <c r="AP498" s="82" t="str">
        <f t="shared" si="79"/>
        <v>MISSING</v>
      </c>
    </row>
    <row r="499" spans="2:42" s="3" customFormat="1">
      <c r="B499" s="170"/>
      <c r="C499" s="35">
        <v>495</v>
      </c>
      <c r="D499" s="161"/>
      <c r="E499" s="161"/>
      <c r="F499" s="161"/>
      <c r="G499" s="161"/>
      <c r="H499" s="161"/>
      <c r="I499" s="161"/>
      <c r="J499" s="161"/>
      <c r="K499" s="161"/>
      <c r="L499" s="161"/>
      <c r="M499" s="161"/>
      <c r="N499" s="171"/>
      <c r="O499" s="171"/>
      <c r="P499" s="171"/>
      <c r="Q499" s="171"/>
      <c r="R499" s="171"/>
      <c r="S499" s="171"/>
      <c r="T499" s="159" t="str">
        <f t="shared" si="70"/>
        <v>MISSING</v>
      </c>
      <c r="U499" s="159" t="str">
        <f t="shared" si="71"/>
        <v>MISSING</v>
      </c>
      <c r="X499" s="56">
        <f t="shared" si="72"/>
        <v>-99</v>
      </c>
      <c r="Y499" s="56">
        <f t="shared" si="73"/>
        <v>-99</v>
      </c>
      <c r="Z499" s="56">
        <f t="shared" si="74"/>
        <v>-99</v>
      </c>
      <c r="AA499" s="56">
        <f t="shared" si="75"/>
        <v>-99</v>
      </c>
      <c r="AB499" s="56">
        <f t="shared" si="76"/>
        <v>-99</v>
      </c>
      <c r="AC499" s="56">
        <f t="shared" si="77"/>
        <v>-99</v>
      </c>
      <c r="AE499" s="82">
        <f>IF(D499=1, 'adjustment factor'!$D$4, IF(D499=-9,-999,IF(D499="",-999,0)))</f>
        <v>-999</v>
      </c>
      <c r="AF499" s="82">
        <f>IF(F499=1, 'adjustment factor'!$D$5, IF(F499=-9,-999,IF(F499="",-999,0)))</f>
        <v>-999</v>
      </c>
      <c r="AG499" s="82">
        <f>IF(E499=1, 'adjustment factor'!$D$6, IF(E499=-9,-999,IF(E499="",-999,0)))</f>
        <v>-999</v>
      </c>
      <c r="AH499" s="82">
        <f>IF(K499&gt;=45,'adjustment factor'!$D$7,IF(K499=-9,-1200,IF(K499="",-1200,0)))</f>
        <v>-1200</v>
      </c>
      <c r="AI499" s="82">
        <f>IF(L499=1, 'adjustment factor'!$D$8, IF(L499=-9,-999,IF(L499="",-999,0)))</f>
        <v>-999</v>
      </c>
      <c r="AJ499" s="82">
        <f>IF(AND(M499&gt;=1,M499&lt;=4),'adjustment factor'!$D$9,IF(M499=-9,-999,IF(M499=98,-999,IF(M499=99,-999,IF(M499="",-999,0)))))</f>
        <v>-999</v>
      </c>
      <c r="AK499" s="82">
        <f>IF(H499=1, 'adjustment factor'!$D$10, IF(H499=-9,-999,IF(H499="",-999,0)))</f>
        <v>-999</v>
      </c>
      <c r="AL499" s="82">
        <f>IF(G499=1, 'adjustment factor'!$D$11, IF(G499=-9,-999,IF(G499="",-999,0)))</f>
        <v>-999</v>
      </c>
      <c r="AM499" s="82">
        <f>IF(I499=1, 'adjustment factor'!$D$12, IF(I499=-9,-999,IF(I499="",-999,0)))</f>
        <v>-999</v>
      </c>
      <c r="AN499" s="82">
        <f>IF(J499=1, 'adjustment factor'!$D$13, IF(J499=-9,-999,IF(J499="",-999,0)))</f>
        <v>-999</v>
      </c>
      <c r="AO499" s="82" t="str">
        <f t="shared" si="78"/>
        <v>-999</v>
      </c>
      <c r="AP499" s="82" t="str">
        <f t="shared" si="79"/>
        <v>MISSING</v>
      </c>
    </row>
    <row r="500" spans="2:42" s="3" customFormat="1">
      <c r="B500" s="170"/>
      <c r="C500" s="35">
        <v>496</v>
      </c>
      <c r="D500" s="161"/>
      <c r="E500" s="161"/>
      <c r="F500" s="161"/>
      <c r="G500" s="161"/>
      <c r="H500" s="161"/>
      <c r="I500" s="161"/>
      <c r="J500" s="161"/>
      <c r="K500" s="161"/>
      <c r="L500" s="161"/>
      <c r="M500" s="161"/>
      <c r="N500" s="171"/>
      <c r="O500" s="171"/>
      <c r="P500" s="171"/>
      <c r="Q500" s="171"/>
      <c r="R500" s="171"/>
      <c r="S500" s="171"/>
      <c r="T500" s="159" t="str">
        <f t="shared" si="70"/>
        <v>MISSING</v>
      </c>
      <c r="U500" s="159" t="str">
        <f t="shared" si="71"/>
        <v>MISSING</v>
      </c>
      <c r="X500" s="56">
        <f t="shared" si="72"/>
        <v>-99</v>
      </c>
      <c r="Y500" s="56">
        <f t="shared" si="73"/>
        <v>-99</v>
      </c>
      <c r="Z500" s="56">
        <f t="shared" si="74"/>
        <v>-99</v>
      </c>
      <c r="AA500" s="56">
        <f t="shared" si="75"/>
        <v>-99</v>
      </c>
      <c r="AB500" s="56">
        <f t="shared" si="76"/>
        <v>-99</v>
      </c>
      <c r="AC500" s="56">
        <f t="shared" si="77"/>
        <v>-99</v>
      </c>
      <c r="AE500" s="82">
        <f>IF(D500=1, 'adjustment factor'!$D$4, IF(D500=-9,-999,IF(D500="",-999,0)))</f>
        <v>-999</v>
      </c>
      <c r="AF500" s="82">
        <f>IF(F500=1, 'adjustment factor'!$D$5, IF(F500=-9,-999,IF(F500="",-999,0)))</f>
        <v>-999</v>
      </c>
      <c r="AG500" s="82">
        <f>IF(E500=1, 'adjustment factor'!$D$6, IF(E500=-9,-999,IF(E500="",-999,0)))</f>
        <v>-999</v>
      </c>
      <c r="AH500" s="82">
        <f>IF(K500&gt;=45,'adjustment factor'!$D$7,IF(K500=-9,-1200,IF(K500="",-1200,0)))</f>
        <v>-1200</v>
      </c>
      <c r="AI500" s="82">
        <f>IF(L500=1, 'adjustment factor'!$D$8, IF(L500=-9,-999,IF(L500="",-999,0)))</f>
        <v>-999</v>
      </c>
      <c r="AJ500" s="82">
        <f>IF(AND(M500&gt;=1,M500&lt;=4),'adjustment factor'!$D$9,IF(M500=-9,-999,IF(M500=98,-999,IF(M500=99,-999,IF(M500="",-999,0)))))</f>
        <v>-999</v>
      </c>
      <c r="AK500" s="82">
        <f>IF(H500=1, 'adjustment factor'!$D$10, IF(H500=-9,-999,IF(H500="",-999,0)))</f>
        <v>-999</v>
      </c>
      <c r="AL500" s="82">
        <f>IF(G500=1, 'adjustment factor'!$D$11, IF(G500=-9,-999,IF(G500="",-999,0)))</f>
        <v>-999</v>
      </c>
      <c r="AM500" s="82">
        <f>IF(I500=1, 'adjustment factor'!$D$12, IF(I500=-9,-999,IF(I500="",-999,0)))</f>
        <v>-999</v>
      </c>
      <c r="AN500" s="82">
        <f>IF(J500=1, 'adjustment factor'!$D$13, IF(J500=-9,-999,IF(J500="",-999,0)))</f>
        <v>-999</v>
      </c>
      <c r="AO500" s="82" t="str">
        <f t="shared" si="78"/>
        <v>-999</v>
      </c>
      <c r="AP500" s="82" t="str">
        <f t="shared" si="79"/>
        <v>MISSING</v>
      </c>
    </row>
    <row r="501" spans="2:42" s="3" customFormat="1">
      <c r="B501" s="170"/>
      <c r="C501" s="35">
        <v>497</v>
      </c>
      <c r="D501" s="161"/>
      <c r="E501" s="161"/>
      <c r="F501" s="161"/>
      <c r="G501" s="161"/>
      <c r="H501" s="161"/>
      <c r="I501" s="161"/>
      <c r="J501" s="161"/>
      <c r="K501" s="161"/>
      <c r="L501" s="161"/>
      <c r="M501" s="161"/>
      <c r="N501" s="171"/>
      <c r="O501" s="171"/>
      <c r="P501" s="171"/>
      <c r="Q501" s="171"/>
      <c r="R501" s="171"/>
      <c r="S501" s="171"/>
      <c r="T501" s="159" t="str">
        <f t="shared" si="70"/>
        <v>MISSING</v>
      </c>
      <c r="U501" s="159" t="str">
        <f t="shared" si="71"/>
        <v>MISSING</v>
      </c>
      <c r="X501" s="56">
        <f t="shared" si="72"/>
        <v>-99</v>
      </c>
      <c r="Y501" s="56">
        <f t="shared" si="73"/>
        <v>-99</v>
      </c>
      <c r="Z501" s="56">
        <f t="shared" si="74"/>
        <v>-99</v>
      </c>
      <c r="AA501" s="56">
        <f t="shared" si="75"/>
        <v>-99</v>
      </c>
      <c r="AB501" s="56">
        <f t="shared" si="76"/>
        <v>-99</v>
      </c>
      <c r="AC501" s="56">
        <f t="shared" si="77"/>
        <v>-99</v>
      </c>
      <c r="AE501" s="82">
        <f>IF(D501=1, 'adjustment factor'!$D$4, IF(D501=-9,-999,IF(D501="",-999,0)))</f>
        <v>-999</v>
      </c>
      <c r="AF501" s="82">
        <f>IF(F501=1, 'adjustment factor'!$D$5, IF(F501=-9,-999,IF(F501="",-999,0)))</f>
        <v>-999</v>
      </c>
      <c r="AG501" s="82">
        <f>IF(E501=1, 'adjustment factor'!$D$6, IF(E501=-9,-999,IF(E501="",-999,0)))</f>
        <v>-999</v>
      </c>
      <c r="AH501" s="82">
        <f>IF(K501&gt;=45,'adjustment factor'!$D$7,IF(K501=-9,-1200,IF(K501="",-1200,0)))</f>
        <v>-1200</v>
      </c>
      <c r="AI501" s="82">
        <f>IF(L501=1, 'adjustment factor'!$D$8, IF(L501=-9,-999,IF(L501="",-999,0)))</f>
        <v>-999</v>
      </c>
      <c r="AJ501" s="82">
        <f>IF(AND(M501&gt;=1,M501&lt;=4),'adjustment factor'!$D$9,IF(M501=-9,-999,IF(M501=98,-999,IF(M501=99,-999,IF(M501="",-999,0)))))</f>
        <v>-999</v>
      </c>
      <c r="AK501" s="82">
        <f>IF(H501=1, 'adjustment factor'!$D$10, IF(H501=-9,-999,IF(H501="",-999,0)))</f>
        <v>-999</v>
      </c>
      <c r="AL501" s="82">
        <f>IF(G501=1, 'adjustment factor'!$D$11, IF(G501=-9,-999,IF(G501="",-999,0)))</f>
        <v>-999</v>
      </c>
      <c r="AM501" s="82">
        <f>IF(I501=1, 'adjustment factor'!$D$12, IF(I501=-9,-999,IF(I501="",-999,0)))</f>
        <v>-999</v>
      </c>
      <c r="AN501" s="82">
        <f>IF(J501=1, 'adjustment factor'!$D$13, IF(J501=-9,-999,IF(J501="",-999,0)))</f>
        <v>-999</v>
      </c>
      <c r="AO501" s="82" t="str">
        <f t="shared" si="78"/>
        <v>-999</v>
      </c>
      <c r="AP501" s="82" t="str">
        <f t="shared" si="79"/>
        <v>MISSING</v>
      </c>
    </row>
    <row r="502" spans="2:42" s="3" customFormat="1">
      <c r="B502" s="170"/>
      <c r="C502" s="35">
        <v>498</v>
      </c>
      <c r="D502" s="161"/>
      <c r="E502" s="161"/>
      <c r="F502" s="161"/>
      <c r="G502" s="161"/>
      <c r="H502" s="161"/>
      <c r="I502" s="161"/>
      <c r="J502" s="161"/>
      <c r="K502" s="161"/>
      <c r="L502" s="161"/>
      <c r="M502" s="161"/>
      <c r="N502" s="171"/>
      <c r="O502" s="171"/>
      <c r="P502" s="171"/>
      <c r="Q502" s="171"/>
      <c r="R502" s="171"/>
      <c r="S502" s="171"/>
      <c r="T502" s="159" t="str">
        <f t="shared" si="70"/>
        <v>MISSING</v>
      </c>
      <c r="U502" s="159" t="str">
        <f t="shared" si="71"/>
        <v>MISSING</v>
      </c>
      <c r="X502" s="56">
        <f t="shared" si="72"/>
        <v>-99</v>
      </c>
      <c r="Y502" s="56">
        <f t="shared" si="73"/>
        <v>-99</v>
      </c>
      <c r="Z502" s="56">
        <f t="shared" si="74"/>
        <v>-99</v>
      </c>
      <c r="AA502" s="56">
        <f t="shared" si="75"/>
        <v>-99</v>
      </c>
      <c r="AB502" s="56">
        <f t="shared" si="76"/>
        <v>-99</v>
      </c>
      <c r="AC502" s="56">
        <f t="shared" si="77"/>
        <v>-99</v>
      </c>
      <c r="AE502" s="82">
        <f>IF(D502=1, 'adjustment factor'!$D$4, IF(D502=-9,-999,IF(D502="",-999,0)))</f>
        <v>-999</v>
      </c>
      <c r="AF502" s="82">
        <f>IF(F502=1, 'adjustment factor'!$D$5, IF(F502=-9,-999,IF(F502="",-999,0)))</f>
        <v>-999</v>
      </c>
      <c r="AG502" s="82">
        <f>IF(E502=1, 'adjustment factor'!$D$6, IF(E502=-9,-999,IF(E502="",-999,0)))</f>
        <v>-999</v>
      </c>
      <c r="AH502" s="82">
        <f>IF(K502&gt;=45,'adjustment factor'!$D$7,IF(K502=-9,-1200,IF(K502="",-1200,0)))</f>
        <v>-1200</v>
      </c>
      <c r="AI502" s="82">
        <f>IF(L502=1, 'adjustment factor'!$D$8, IF(L502=-9,-999,IF(L502="",-999,0)))</f>
        <v>-999</v>
      </c>
      <c r="AJ502" s="82">
        <f>IF(AND(M502&gt;=1,M502&lt;=4),'adjustment factor'!$D$9,IF(M502=-9,-999,IF(M502=98,-999,IF(M502=99,-999,IF(M502="",-999,0)))))</f>
        <v>-999</v>
      </c>
      <c r="AK502" s="82">
        <f>IF(H502=1, 'adjustment factor'!$D$10, IF(H502=-9,-999,IF(H502="",-999,0)))</f>
        <v>-999</v>
      </c>
      <c r="AL502" s="82">
        <f>IF(G502=1, 'adjustment factor'!$D$11, IF(G502=-9,-999,IF(G502="",-999,0)))</f>
        <v>-999</v>
      </c>
      <c r="AM502" s="82">
        <f>IF(I502=1, 'adjustment factor'!$D$12, IF(I502=-9,-999,IF(I502="",-999,0)))</f>
        <v>-999</v>
      </c>
      <c r="AN502" s="82">
        <f>IF(J502=1, 'adjustment factor'!$D$13, IF(J502=-9,-999,IF(J502="",-999,0)))</f>
        <v>-999</v>
      </c>
      <c r="AO502" s="82" t="str">
        <f t="shared" si="78"/>
        <v>-999</v>
      </c>
      <c r="AP502" s="82" t="str">
        <f t="shared" si="79"/>
        <v>MISSING</v>
      </c>
    </row>
    <row r="503" spans="2:42" s="3" customFormat="1">
      <c r="B503" s="170"/>
      <c r="C503" s="35">
        <v>499</v>
      </c>
      <c r="D503" s="161"/>
      <c r="E503" s="161"/>
      <c r="F503" s="161"/>
      <c r="G503" s="161"/>
      <c r="H503" s="161"/>
      <c r="I503" s="161"/>
      <c r="J503" s="161"/>
      <c r="K503" s="161"/>
      <c r="L503" s="161"/>
      <c r="M503" s="161"/>
      <c r="N503" s="171"/>
      <c r="O503" s="171"/>
      <c r="P503" s="171"/>
      <c r="Q503" s="171"/>
      <c r="R503" s="171"/>
      <c r="S503" s="171"/>
      <c r="T503" s="159" t="str">
        <f t="shared" si="70"/>
        <v>MISSING</v>
      </c>
      <c r="U503" s="159" t="str">
        <f t="shared" si="71"/>
        <v>MISSING</v>
      </c>
      <c r="X503" s="56">
        <f t="shared" si="72"/>
        <v>-99</v>
      </c>
      <c r="Y503" s="56">
        <f t="shared" si="73"/>
        <v>-99</v>
      </c>
      <c r="Z503" s="56">
        <f t="shared" si="74"/>
        <v>-99</v>
      </c>
      <c r="AA503" s="56">
        <f t="shared" si="75"/>
        <v>-99</v>
      </c>
      <c r="AB503" s="56">
        <f t="shared" si="76"/>
        <v>-99</v>
      </c>
      <c r="AC503" s="56">
        <f t="shared" si="77"/>
        <v>-99</v>
      </c>
      <c r="AE503" s="82">
        <f>IF(D503=1, 'adjustment factor'!$D$4, IF(D503=-9,-999,IF(D503="",-999,0)))</f>
        <v>-999</v>
      </c>
      <c r="AF503" s="82">
        <f>IF(F503=1, 'adjustment factor'!$D$5, IF(F503=-9,-999,IF(F503="",-999,0)))</f>
        <v>-999</v>
      </c>
      <c r="AG503" s="82">
        <f>IF(E503=1, 'adjustment factor'!$D$6, IF(E503=-9,-999,IF(E503="",-999,0)))</f>
        <v>-999</v>
      </c>
      <c r="AH503" s="82">
        <f>IF(K503&gt;=45,'adjustment factor'!$D$7,IF(K503=-9,-1200,IF(K503="",-1200,0)))</f>
        <v>-1200</v>
      </c>
      <c r="AI503" s="82">
        <f>IF(L503=1, 'adjustment factor'!$D$8, IF(L503=-9,-999,IF(L503="",-999,0)))</f>
        <v>-999</v>
      </c>
      <c r="AJ503" s="82">
        <f>IF(AND(M503&gt;=1,M503&lt;=4),'adjustment factor'!$D$9,IF(M503=-9,-999,IF(M503=98,-999,IF(M503=99,-999,IF(M503="",-999,0)))))</f>
        <v>-999</v>
      </c>
      <c r="AK503" s="82">
        <f>IF(H503=1, 'adjustment factor'!$D$10, IF(H503=-9,-999,IF(H503="",-999,0)))</f>
        <v>-999</v>
      </c>
      <c r="AL503" s="82">
        <f>IF(G503=1, 'adjustment factor'!$D$11, IF(G503=-9,-999,IF(G503="",-999,0)))</f>
        <v>-999</v>
      </c>
      <c r="AM503" s="82">
        <f>IF(I503=1, 'adjustment factor'!$D$12, IF(I503=-9,-999,IF(I503="",-999,0)))</f>
        <v>-999</v>
      </c>
      <c r="AN503" s="82">
        <f>IF(J503=1, 'adjustment factor'!$D$13, IF(J503=-9,-999,IF(J503="",-999,0)))</f>
        <v>-999</v>
      </c>
      <c r="AO503" s="82" t="str">
        <f t="shared" si="78"/>
        <v>-999</v>
      </c>
      <c r="AP503" s="82" t="str">
        <f t="shared" si="79"/>
        <v>MISSING</v>
      </c>
    </row>
    <row r="504" spans="2:42" s="3" customFormat="1">
      <c r="B504" s="170"/>
      <c r="C504" s="35">
        <v>500</v>
      </c>
      <c r="D504" s="161"/>
      <c r="E504" s="161"/>
      <c r="F504" s="161"/>
      <c r="G504" s="161"/>
      <c r="H504" s="161"/>
      <c r="I504" s="161"/>
      <c r="J504" s="161"/>
      <c r="K504" s="161"/>
      <c r="L504" s="161"/>
      <c r="M504" s="161"/>
      <c r="N504" s="171"/>
      <c r="O504" s="171"/>
      <c r="P504" s="171"/>
      <c r="Q504" s="171"/>
      <c r="R504" s="171"/>
      <c r="S504" s="171"/>
      <c r="T504" s="159" t="str">
        <f t="shared" si="70"/>
        <v>MISSING</v>
      </c>
      <c r="U504" s="159" t="str">
        <f t="shared" si="71"/>
        <v>MISSING</v>
      </c>
      <c r="X504" s="56">
        <f t="shared" si="72"/>
        <v>-99</v>
      </c>
      <c r="Y504" s="56">
        <f t="shared" si="73"/>
        <v>-99</v>
      </c>
      <c r="Z504" s="56">
        <f t="shared" si="74"/>
        <v>-99</v>
      </c>
      <c r="AA504" s="56">
        <f t="shared" si="75"/>
        <v>-99</v>
      </c>
      <c r="AB504" s="56">
        <f t="shared" si="76"/>
        <v>-99</v>
      </c>
      <c r="AC504" s="56">
        <f t="shared" si="77"/>
        <v>-99</v>
      </c>
      <c r="AE504" s="82">
        <f>IF(D504=1, 'adjustment factor'!$D$4, IF(D504=-9,-999,IF(D504="",-999,0)))</f>
        <v>-999</v>
      </c>
      <c r="AF504" s="82">
        <f>IF(F504=1, 'adjustment factor'!$D$5, IF(F504=-9,-999,IF(F504="",-999,0)))</f>
        <v>-999</v>
      </c>
      <c r="AG504" s="82">
        <f>IF(E504=1, 'adjustment factor'!$D$6, IF(E504=-9,-999,IF(E504="",-999,0)))</f>
        <v>-999</v>
      </c>
      <c r="AH504" s="82">
        <f>IF(K504&gt;=45,'adjustment factor'!$D$7,IF(K504=-9,-1200,IF(K504="",-1200,0)))</f>
        <v>-1200</v>
      </c>
      <c r="AI504" s="82">
        <f>IF(L504=1, 'adjustment factor'!$D$8, IF(L504=-9,-999,IF(L504="",-999,0)))</f>
        <v>-999</v>
      </c>
      <c r="AJ504" s="82">
        <f>IF(AND(M504&gt;=1,M504&lt;=4),'adjustment factor'!$D$9,IF(M504=-9,-999,IF(M504=98,-999,IF(M504=99,-999,IF(M504="",-999,0)))))</f>
        <v>-999</v>
      </c>
      <c r="AK504" s="82">
        <f>IF(H504=1, 'adjustment factor'!$D$10, IF(H504=-9,-999,IF(H504="",-999,0)))</f>
        <v>-999</v>
      </c>
      <c r="AL504" s="82">
        <f>IF(G504=1, 'adjustment factor'!$D$11, IF(G504=-9,-999,IF(G504="",-999,0)))</f>
        <v>-999</v>
      </c>
      <c r="AM504" s="82">
        <f>IF(I504=1, 'adjustment factor'!$D$12, IF(I504=-9,-999,IF(I504="",-999,0)))</f>
        <v>-999</v>
      </c>
      <c r="AN504" s="82">
        <f>IF(J504=1, 'adjustment factor'!$D$13, IF(J504=-9,-999,IF(J504="",-999,0)))</f>
        <v>-999</v>
      </c>
      <c r="AO504" s="82" t="str">
        <f t="shared" si="78"/>
        <v>-999</v>
      </c>
      <c r="AP504" s="82" t="str">
        <f t="shared" si="79"/>
        <v>MISSING</v>
      </c>
    </row>
    <row r="505" spans="2:42" s="3" customFormat="1">
      <c r="B505" s="170"/>
      <c r="C505" s="35">
        <v>501</v>
      </c>
      <c r="D505" s="161"/>
      <c r="E505" s="161"/>
      <c r="F505" s="161"/>
      <c r="G505" s="161"/>
      <c r="H505" s="161"/>
      <c r="I505" s="161"/>
      <c r="J505" s="161"/>
      <c r="K505" s="161"/>
      <c r="L505" s="161"/>
      <c r="M505" s="161"/>
      <c r="N505" s="171"/>
      <c r="O505" s="171"/>
      <c r="P505" s="171"/>
      <c r="Q505" s="171"/>
      <c r="R505" s="171"/>
      <c r="S505" s="171"/>
      <c r="T505" s="159" t="str">
        <f t="shared" si="70"/>
        <v>MISSING</v>
      </c>
      <c r="U505" s="159" t="str">
        <f t="shared" si="71"/>
        <v>MISSING</v>
      </c>
      <c r="X505" s="56">
        <f t="shared" si="72"/>
        <v>-99</v>
      </c>
      <c r="Y505" s="56">
        <f t="shared" si="73"/>
        <v>-99</v>
      </c>
      <c r="Z505" s="56">
        <f t="shared" si="74"/>
        <v>-99</v>
      </c>
      <c r="AA505" s="56">
        <f t="shared" si="75"/>
        <v>-99</v>
      </c>
      <c r="AB505" s="56">
        <f t="shared" si="76"/>
        <v>-99</v>
      </c>
      <c r="AC505" s="56">
        <f t="shared" si="77"/>
        <v>-99</v>
      </c>
      <c r="AE505" s="82">
        <f>IF(D505=1, 'adjustment factor'!$D$4, IF(D505=-9,-999,IF(D505="",-999,0)))</f>
        <v>-999</v>
      </c>
      <c r="AF505" s="82">
        <f>IF(F505=1, 'adjustment factor'!$D$5, IF(F505=-9,-999,IF(F505="",-999,0)))</f>
        <v>-999</v>
      </c>
      <c r="AG505" s="82">
        <f>IF(E505=1, 'adjustment factor'!$D$6, IF(E505=-9,-999,IF(E505="",-999,0)))</f>
        <v>-999</v>
      </c>
      <c r="AH505" s="82">
        <f>IF(K505&gt;=45,'adjustment factor'!$D$7,IF(K505=-9,-1200,IF(K505="",-1200,0)))</f>
        <v>-1200</v>
      </c>
      <c r="AI505" s="82">
        <f>IF(L505=1, 'adjustment factor'!$D$8, IF(L505=-9,-999,IF(L505="",-999,0)))</f>
        <v>-999</v>
      </c>
      <c r="AJ505" s="82">
        <f>IF(AND(M505&gt;=1,M505&lt;=4),'adjustment factor'!$D$9,IF(M505=-9,-999,IF(M505=98,-999,IF(M505=99,-999,IF(M505="",-999,0)))))</f>
        <v>-999</v>
      </c>
      <c r="AK505" s="82">
        <f>IF(H505=1, 'adjustment factor'!$D$10, IF(H505=-9,-999,IF(H505="",-999,0)))</f>
        <v>-999</v>
      </c>
      <c r="AL505" s="82">
        <f>IF(G505=1, 'adjustment factor'!$D$11, IF(G505=-9,-999,IF(G505="",-999,0)))</f>
        <v>-999</v>
      </c>
      <c r="AM505" s="82">
        <f>IF(I505=1, 'adjustment factor'!$D$12, IF(I505=-9,-999,IF(I505="",-999,0)))</f>
        <v>-999</v>
      </c>
      <c r="AN505" s="82">
        <f>IF(J505=1, 'adjustment factor'!$D$13, IF(J505=-9,-999,IF(J505="",-999,0)))</f>
        <v>-999</v>
      </c>
      <c r="AO505" s="82" t="str">
        <f t="shared" si="78"/>
        <v>-999</v>
      </c>
      <c r="AP505" s="82" t="str">
        <f t="shared" si="79"/>
        <v>MISSING</v>
      </c>
    </row>
    <row r="506" spans="2:42" s="3" customFormat="1">
      <c r="B506" s="170"/>
      <c r="C506" s="35">
        <v>502</v>
      </c>
      <c r="D506" s="161"/>
      <c r="E506" s="161"/>
      <c r="F506" s="161"/>
      <c r="G506" s="161"/>
      <c r="H506" s="161"/>
      <c r="I506" s="161"/>
      <c r="J506" s="161"/>
      <c r="K506" s="161"/>
      <c r="L506" s="161"/>
      <c r="M506" s="161"/>
      <c r="N506" s="171"/>
      <c r="O506" s="171"/>
      <c r="P506" s="171"/>
      <c r="Q506" s="171"/>
      <c r="R506" s="171"/>
      <c r="S506" s="171"/>
      <c r="T506" s="159" t="str">
        <f t="shared" si="70"/>
        <v>MISSING</v>
      </c>
      <c r="U506" s="159" t="str">
        <f t="shared" si="71"/>
        <v>MISSING</v>
      </c>
      <c r="X506" s="56">
        <f t="shared" si="72"/>
        <v>-99</v>
      </c>
      <c r="Y506" s="56">
        <f t="shared" si="73"/>
        <v>-99</v>
      </c>
      <c r="Z506" s="56">
        <f t="shared" si="74"/>
        <v>-99</v>
      </c>
      <c r="AA506" s="56">
        <f t="shared" si="75"/>
        <v>-99</v>
      </c>
      <c r="AB506" s="56">
        <f t="shared" si="76"/>
        <v>-99</v>
      </c>
      <c r="AC506" s="56">
        <f t="shared" si="77"/>
        <v>-99</v>
      </c>
      <c r="AE506" s="82">
        <f>IF(D506=1, 'adjustment factor'!$D$4, IF(D506=-9,-999,IF(D506="",-999,0)))</f>
        <v>-999</v>
      </c>
      <c r="AF506" s="82">
        <f>IF(F506=1, 'adjustment factor'!$D$5, IF(F506=-9,-999,IF(F506="",-999,0)))</f>
        <v>-999</v>
      </c>
      <c r="AG506" s="82">
        <f>IF(E506=1, 'adjustment factor'!$D$6, IF(E506=-9,-999,IF(E506="",-999,0)))</f>
        <v>-999</v>
      </c>
      <c r="AH506" s="82">
        <f>IF(K506&gt;=45,'adjustment factor'!$D$7,IF(K506=-9,-1200,IF(K506="",-1200,0)))</f>
        <v>-1200</v>
      </c>
      <c r="AI506" s="82">
        <f>IF(L506=1, 'adjustment factor'!$D$8, IF(L506=-9,-999,IF(L506="",-999,0)))</f>
        <v>-999</v>
      </c>
      <c r="AJ506" s="82">
        <f>IF(AND(M506&gt;=1,M506&lt;=4),'adjustment factor'!$D$9,IF(M506=-9,-999,IF(M506=98,-999,IF(M506=99,-999,IF(M506="",-999,0)))))</f>
        <v>-999</v>
      </c>
      <c r="AK506" s="82">
        <f>IF(H506=1, 'adjustment factor'!$D$10, IF(H506=-9,-999,IF(H506="",-999,0)))</f>
        <v>-999</v>
      </c>
      <c r="AL506" s="82">
        <f>IF(G506=1, 'adjustment factor'!$D$11, IF(G506=-9,-999,IF(G506="",-999,0)))</f>
        <v>-999</v>
      </c>
      <c r="AM506" s="82">
        <f>IF(I506=1, 'adjustment factor'!$D$12, IF(I506=-9,-999,IF(I506="",-999,0)))</f>
        <v>-999</v>
      </c>
      <c r="AN506" s="82">
        <f>IF(J506=1, 'adjustment factor'!$D$13, IF(J506=-9,-999,IF(J506="",-999,0)))</f>
        <v>-999</v>
      </c>
      <c r="AO506" s="82" t="str">
        <f t="shared" si="78"/>
        <v>-999</v>
      </c>
      <c r="AP506" s="82" t="str">
        <f t="shared" si="79"/>
        <v>MISSING</v>
      </c>
    </row>
    <row r="507" spans="2:42" s="3" customFormat="1">
      <c r="B507" s="170"/>
      <c r="C507" s="35">
        <v>503</v>
      </c>
      <c r="D507" s="161"/>
      <c r="E507" s="161"/>
      <c r="F507" s="161"/>
      <c r="G507" s="161"/>
      <c r="H507" s="161"/>
      <c r="I507" s="161"/>
      <c r="J507" s="161"/>
      <c r="K507" s="161"/>
      <c r="L507" s="161"/>
      <c r="M507" s="161"/>
      <c r="N507" s="171"/>
      <c r="O507" s="171"/>
      <c r="P507" s="171"/>
      <c r="Q507" s="171"/>
      <c r="R507" s="171"/>
      <c r="S507" s="171"/>
      <c r="T507" s="159" t="str">
        <f t="shared" si="70"/>
        <v>MISSING</v>
      </c>
      <c r="U507" s="159" t="str">
        <f t="shared" si="71"/>
        <v>MISSING</v>
      </c>
      <c r="X507" s="56">
        <f t="shared" si="72"/>
        <v>-99</v>
      </c>
      <c r="Y507" s="56">
        <f t="shared" si="73"/>
        <v>-99</v>
      </c>
      <c r="Z507" s="56">
        <f t="shared" si="74"/>
        <v>-99</v>
      </c>
      <c r="AA507" s="56">
        <f t="shared" si="75"/>
        <v>-99</v>
      </c>
      <c r="AB507" s="56">
        <f t="shared" si="76"/>
        <v>-99</v>
      </c>
      <c r="AC507" s="56">
        <f t="shared" si="77"/>
        <v>-99</v>
      </c>
      <c r="AE507" s="82">
        <f>IF(D507=1, 'adjustment factor'!$D$4, IF(D507=-9,-999,IF(D507="",-999,0)))</f>
        <v>-999</v>
      </c>
      <c r="AF507" s="82">
        <f>IF(F507=1, 'adjustment factor'!$D$5, IF(F507=-9,-999,IF(F507="",-999,0)))</f>
        <v>-999</v>
      </c>
      <c r="AG507" s="82">
        <f>IF(E507=1, 'adjustment factor'!$D$6, IF(E507=-9,-999,IF(E507="",-999,0)))</f>
        <v>-999</v>
      </c>
      <c r="AH507" s="82">
        <f>IF(K507&gt;=45,'adjustment factor'!$D$7,IF(K507=-9,-1200,IF(K507="",-1200,0)))</f>
        <v>-1200</v>
      </c>
      <c r="AI507" s="82">
        <f>IF(L507=1, 'adjustment factor'!$D$8, IF(L507=-9,-999,IF(L507="",-999,0)))</f>
        <v>-999</v>
      </c>
      <c r="AJ507" s="82">
        <f>IF(AND(M507&gt;=1,M507&lt;=4),'adjustment factor'!$D$9,IF(M507=-9,-999,IF(M507=98,-999,IF(M507=99,-999,IF(M507="",-999,0)))))</f>
        <v>-999</v>
      </c>
      <c r="AK507" s="82">
        <f>IF(H507=1, 'adjustment factor'!$D$10, IF(H507=-9,-999,IF(H507="",-999,0)))</f>
        <v>-999</v>
      </c>
      <c r="AL507" s="82">
        <f>IF(G507=1, 'adjustment factor'!$D$11, IF(G507=-9,-999,IF(G507="",-999,0)))</f>
        <v>-999</v>
      </c>
      <c r="AM507" s="82">
        <f>IF(I507=1, 'adjustment factor'!$D$12, IF(I507=-9,-999,IF(I507="",-999,0)))</f>
        <v>-999</v>
      </c>
      <c r="AN507" s="82">
        <f>IF(J507=1, 'adjustment factor'!$D$13, IF(J507=-9,-999,IF(J507="",-999,0)))</f>
        <v>-999</v>
      </c>
      <c r="AO507" s="82" t="str">
        <f t="shared" si="78"/>
        <v>-999</v>
      </c>
      <c r="AP507" s="82" t="str">
        <f t="shared" si="79"/>
        <v>MISSING</v>
      </c>
    </row>
    <row r="508" spans="2:42" s="3" customFormat="1">
      <c r="B508" s="170"/>
      <c r="C508" s="35">
        <v>504</v>
      </c>
      <c r="D508" s="161"/>
      <c r="E508" s="161"/>
      <c r="F508" s="161"/>
      <c r="G508" s="161"/>
      <c r="H508" s="161"/>
      <c r="I508" s="161"/>
      <c r="J508" s="161"/>
      <c r="K508" s="161"/>
      <c r="L508" s="161"/>
      <c r="M508" s="161"/>
      <c r="N508" s="171"/>
      <c r="O508" s="171"/>
      <c r="P508" s="171"/>
      <c r="Q508" s="171"/>
      <c r="R508" s="171"/>
      <c r="S508" s="171"/>
      <c r="T508" s="159" t="str">
        <f t="shared" si="70"/>
        <v>MISSING</v>
      </c>
      <c r="U508" s="159" t="str">
        <f t="shared" si="71"/>
        <v>MISSING</v>
      </c>
      <c r="X508" s="56">
        <f t="shared" si="72"/>
        <v>-99</v>
      </c>
      <c r="Y508" s="56">
        <f t="shared" si="73"/>
        <v>-99</v>
      </c>
      <c r="Z508" s="56">
        <f t="shared" si="74"/>
        <v>-99</v>
      </c>
      <c r="AA508" s="56">
        <f t="shared" si="75"/>
        <v>-99</v>
      </c>
      <c r="AB508" s="56">
        <f t="shared" si="76"/>
        <v>-99</v>
      </c>
      <c r="AC508" s="56">
        <f t="shared" si="77"/>
        <v>-99</v>
      </c>
      <c r="AE508" s="82">
        <f>IF(D508=1, 'adjustment factor'!$D$4, IF(D508=-9,-999,IF(D508="",-999,0)))</f>
        <v>-999</v>
      </c>
      <c r="AF508" s="82">
        <f>IF(F508=1, 'adjustment factor'!$D$5, IF(F508=-9,-999,IF(F508="",-999,0)))</f>
        <v>-999</v>
      </c>
      <c r="AG508" s="82">
        <f>IF(E508=1, 'adjustment factor'!$D$6, IF(E508=-9,-999,IF(E508="",-999,0)))</f>
        <v>-999</v>
      </c>
      <c r="AH508" s="82">
        <f>IF(K508&gt;=45,'adjustment factor'!$D$7,IF(K508=-9,-1200,IF(K508="",-1200,0)))</f>
        <v>-1200</v>
      </c>
      <c r="AI508" s="82">
        <f>IF(L508=1, 'adjustment factor'!$D$8, IF(L508=-9,-999,IF(L508="",-999,0)))</f>
        <v>-999</v>
      </c>
      <c r="AJ508" s="82">
        <f>IF(AND(M508&gt;=1,M508&lt;=4),'adjustment factor'!$D$9,IF(M508=-9,-999,IF(M508=98,-999,IF(M508=99,-999,IF(M508="",-999,0)))))</f>
        <v>-999</v>
      </c>
      <c r="AK508" s="82">
        <f>IF(H508=1, 'adjustment factor'!$D$10, IF(H508=-9,-999,IF(H508="",-999,0)))</f>
        <v>-999</v>
      </c>
      <c r="AL508" s="82">
        <f>IF(G508=1, 'adjustment factor'!$D$11, IF(G508=-9,-999,IF(G508="",-999,0)))</f>
        <v>-999</v>
      </c>
      <c r="AM508" s="82">
        <f>IF(I508=1, 'adjustment factor'!$D$12, IF(I508=-9,-999,IF(I508="",-999,0)))</f>
        <v>-999</v>
      </c>
      <c r="AN508" s="82">
        <f>IF(J508=1, 'adjustment factor'!$D$13, IF(J508=-9,-999,IF(J508="",-999,0)))</f>
        <v>-999</v>
      </c>
      <c r="AO508" s="82" t="str">
        <f t="shared" si="78"/>
        <v>-999</v>
      </c>
      <c r="AP508" s="82" t="str">
        <f t="shared" si="79"/>
        <v>MISSING</v>
      </c>
    </row>
    <row r="509" spans="2:42" s="3" customFormat="1">
      <c r="B509" s="170"/>
      <c r="C509" s="35">
        <v>505</v>
      </c>
      <c r="D509" s="161"/>
      <c r="E509" s="161"/>
      <c r="F509" s="161"/>
      <c r="G509" s="161"/>
      <c r="H509" s="161"/>
      <c r="I509" s="161"/>
      <c r="J509" s="161"/>
      <c r="K509" s="161"/>
      <c r="L509" s="161"/>
      <c r="M509" s="161"/>
      <c r="N509" s="171"/>
      <c r="O509" s="171"/>
      <c r="P509" s="171"/>
      <c r="Q509" s="171"/>
      <c r="R509" s="171"/>
      <c r="S509" s="171"/>
      <c r="T509" s="159" t="str">
        <f t="shared" si="70"/>
        <v>MISSING</v>
      </c>
      <c r="U509" s="159" t="str">
        <f t="shared" si="71"/>
        <v>MISSING</v>
      </c>
      <c r="X509" s="56">
        <f t="shared" si="72"/>
        <v>-99</v>
      </c>
      <c r="Y509" s="56">
        <f t="shared" si="73"/>
        <v>-99</v>
      </c>
      <c r="Z509" s="56">
        <f t="shared" si="74"/>
        <v>-99</v>
      </c>
      <c r="AA509" s="56">
        <f t="shared" si="75"/>
        <v>-99</v>
      </c>
      <c r="AB509" s="56">
        <f t="shared" si="76"/>
        <v>-99</v>
      </c>
      <c r="AC509" s="56">
        <f t="shared" si="77"/>
        <v>-99</v>
      </c>
      <c r="AE509" s="82">
        <f>IF(D509=1, 'adjustment factor'!$D$4, IF(D509=-9,-999,IF(D509="",-999,0)))</f>
        <v>-999</v>
      </c>
      <c r="AF509" s="82">
        <f>IF(F509=1, 'adjustment factor'!$D$5, IF(F509=-9,-999,IF(F509="",-999,0)))</f>
        <v>-999</v>
      </c>
      <c r="AG509" s="82">
        <f>IF(E509=1, 'adjustment factor'!$D$6, IF(E509=-9,-999,IF(E509="",-999,0)))</f>
        <v>-999</v>
      </c>
      <c r="AH509" s="82">
        <f>IF(K509&gt;=45,'adjustment factor'!$D$7,IF(K509=-9,-1200,IF(K509="",-1200,0)))</f>
        <v>-1200</v>
      </c>
      <c r="AI509" s="82">
        <f>IF(L509=1, 'adjustment factor'!$D$8, IF(L509=-9,-999,IF(L509="",-999,0)))</f>
        <v>-999</v>
      </c>
      <c r="AJ509" s="82">
        <f>IF(AND(M509&gt;=1,M509&lt;=4),'adjustment factor'!$D$9,IF(M509=-9,-999,IF(M509=98,-999,IF(M509=99,-999,IF(M509="",-999,0)))))</f>
        <v>-999</v>
      </c>
      <c r="AK509" s="82">
        <f>IF(H509=1, 'adjustment factor'!$D$10, IF(H509=-9,-999,IF(H509="",-999,0)))</f>
        <v>-999</v>
      </c>
      <c r="AL509" s="82">
        <f>IF(G509=1, 'adjustment factor'!$D$11, IF(G509=-9,-999,IF(G509="",-999,0)))</f>
        <v>-999</v>
      </c>
      <c r="AM509" s="82">
        <f>IF(I509=1, 'adjustment factor'!$D$12, IF(I509=-9,-999,IF(I509="",-999,0)))</f>
        <v>-999</v>
      </c>
      <c r="AN509" s="82">
        <f>IF(J509=1, 'adjustment factor'!$D$13, IF(J509=-9,-999,IF(J509="",-999,0)))</f>
        <v>-999</v>
      </c>
      <c r="AO509" s="82" t="str">
        <f t="shared" si="78"/>
        <v>-999</v>
      </c>
      <c r="AP509" s="82" t="str">
        <f t="shared" si="79"/>
        <v>MISSING</v>
      </c>
    </row>
    <row r="510" spans="2:42" s="3" customFormat="1">
      <c r="B510" s="170"/>
      <c r="C510" s="35">
        <v>506</v>
      </c>
      <c r="D510" s="161"/>
      <c r="E510" s="161"/>
      <c r="F510" s="161"/>
      <c r="G510" s="161"/>
      <c r="H510" s="161"/>
      <c r="I510" s="161"/>
      <c r="J510" s="161"/>
      <c r="K510" s="161"/>
      <c r="L510" s="161"/>
      <c r="M510" s="161"/>
      <c r="N510" s="171"/>
      <c r="O510" s="171"/>
      <c r="P510" s="171"/>
      <c r="Q510" s="171"/>
      <c r="R510" s="171"/>
      <c r="S510" s="171"/>
      <c r="T510" s="159" t="str">
        <f t="shared" si="70"/>
        <v>MISSING</v>
      </c>
      <c r="U510" s="159" t="str">
        <f t="shared" si="71"/>
        <v>MISSING</v>
      </c>
      <c r="X510" s="56">
        <f t="shared" si="72"/>
        <v>-99</v>
      </c>
      <c r="Y510" s="56">
        <f t="shared" si="73"/>
        <v>-99</v>
      </c>
      <c r="Z510" s="56">
        <f t="shared" si="74"/>
        <v>-99</v>
      </c>
      <c r="AA510" s="56">
        <f t="shared" si="75"/>
        <v>-99</v>
      </c>
      <c r="AB510" s="56">
        <f t="shared" si="76"/>
        <v>-99</v>
      </c>
      <c r="AC510" s="56">
        <f t="shared" si="77"/>
        <v>-99</v>
      </c>
      <c r="AE510" s="82">
        <f>IF(D510=1, 'adjustment factor'!$D$4, IF(D510=-9,-999,IF(D510="",-999,0)))</f>
        <v>-999</v>
      </c>
      <c r="AF510" s="82">
        <f>IF(F510=1, 'adjustment factor'!$D$5, IF(F510=-9,-999,IF(F510="",-999,0)))</f>
        <v>-999</v>
      </c>
      <c r="AG510" s="82">
        <f>IF(E510=1, 'adjustment factor'!$D$6, IF(E510=-9,-999,IF(E510="",-999,0)))</f>
        <v>-999</v>
      </c>
      <c r="AH510" s="82">
        <f>IF(K510&gt;=45,'adjustment factor'!$D$7,IF(K510=-9,-1200,IF(K510="",-1200,0)))</f>
        <v>-1200</v>
      </c>
      <c r="AI510" s="82">
        <f>IF(L510=1, 'adjustment factor'!$D$8, IF(L510=-9,-999,IF(L510="",-999,0)))</f>
        <v>-999</v>
      </c>
      <c r="AJ510" s="82">
        <f>IF(AND(M510&gt;=1,M510&lt;=4),'adjustment factor'!$D$9,IF(M510=-9,-999,IF(M510=98,-999,IF(M510=99,-999,IF(M510="",-999,0)))))</f>
        <v>-999</v>
      </c>
      <c r="AK510" s="82">
        <f>IF(H510=1, 'adjustment factor'!$D$10, IF(H510=-9,-999,IF(H510="",-999,0)))</f>
        <v>-999</v>
      </c>
      <c r="AL510" s="82">
        <f>IF(G510=1, 'adjustment factor'!$D$11, IF(G510=-9,-999,IF(G510="",-999,0)))</f>
        <v>-999</v>
      </c>
      <c r="AM510" s="82">
        <f>IF(I510=1, 'adjustment factor'!$D$12, IF(I510=-9,-999,IF(I510="",-999,0)))</f>
        <v>-999</v>
      </c>
      <c r="AN510" s="82">
        <f>IF(J510=1, 'adjustment factor'!$D$13, IF(J510=-9,-999,IF(J510="",-999,0)))</f>
        <v>-999</v>
      </c>
      <c r="AO510" s="82" t="str">
        <f t="shared" si="78"/>
        <v>-999</v>
      </c>
      <c r="AP510" s="82" t="str">
        <f t="shared" si="79"/>
        <v>MISSING</v>
      </c>
    </row>
    <row r="511" spans="2:42" s="3" customFormat="1">
      <c r="B511" s="170"/>
      <c r="C511" s="35">
        <v>507</v>
      </c>
      <c r="D511" s="161"/>
      <c r="E511" s="161"/>
      <c r="F511" s="161"/>
      <c r="G511" s="161"/>
      <c r="H511" s="161"/>
      <c r="I511" s="161"/>
      <c r="J511" s="161"/>
      <c r="K511" s="161"/>
      <c r="L511" s="161"/>
      <c r="M511" s="161"/>
      <c r="N511" s="171"/>
      <c r="O511" s="171"/>
      <c r="P511" s="171"/>
      <c r="Q511" s="171"/>
      <c r="R511" s="171"/>
      <c r="S511" s="171"/>
      <c r="T511" s="159" t="str">
        <f t="shared" si="70"/>
        <v>MISSING</v>
      </c>
      <c r="U511" s="159" t="str">
        <f t="shared" si="71"/>
        <v>MISSING</v>
      </c>
      <c r="X511" s="56">
        <f t="shared" si="72"/>
        <v>-99</v>
      </c>
      <c r="Y511" s="56">
        <f t="shared" si="73"/>
        <v>-99</v>
      </c>
      <c r="Z511" s="56">
        <f t="shared" si="74"/>
        <v>-99</v>
      </c>
      <c r="AA511" s="56">
        <f t="shared" si="75"/>
        <v>-99</v>
      </c>
      <c r="AB511" s="56">
        <f t="shared" si="76"/>
        <v>-99</v>
      </c>
      <c r="AC511" s="56">
        <f t="shared" si="77"/>
        <v>-99</v>
      </c>
      <c r="AE511" s="82">
        <f>IF(D511=1, 'adjustment factor'!$D$4, IF(D511=-9,-999,IF(D511="",-999,0)))</f>
        <v>-999</v>
      </c>
      <c r="AF511" s="82">
        <f>IF(F511=1, 'adjustment factor'!$D$5, IF(F511=-9,-999,IF(F511="",-999,0)))</f>
        <v>-999</v>
      </c>
      <c r="AG511" s="82">
        <f>IF(E511=1, 'adjustment factor'!$D$6, IF(E511=-9,-999,IF(E511="",-999,0)))</f>
        <v>-999</v>
      </c>
      <c r="AH511" s="82">
        <f>IF(K511&gt;=45,'adjustment factor'!$D$7,IF(K511=-9,-1200,IF(K511="",-1200,0)))</f>
        <v>-1200</v>
      </c>
      <c r="AI511" s="82">
        <f>IF(L511=1, 'adjustment factor'!$D$8, IF(L511=-9,-999,IF(L511="",-999,0)))</f>
        <v>-999</v>
      </c>
      <c r="AJ511" s="82">
        <f>IF(AND(M511&gt;=1,M511&lt;=4),'adjustment factor'!$D$9,IF(M511=-9,-999,IF(M511=98,-999,IF(M511=99,-999,IF(M511="",-999,0)))))</f>
        <v>-999</v>
      </c>
      <c r="AK511" s="82">
        <f>IF(H511=1, 'adjustment factor'!$D$10, IF(H511=-9,-999,IF(H511="",-999,0)))</f>
        <v>-999</v>
      </c>
      <c r="AL511" s="82">
        <f>IF(G511=1, 'adjustment factor'!$D$11, IF(G511=-9,-999,IF(G511="",-999,0)))</f>
        <v>-999</v>
      </c>
      <c r="AM511" s="82">
        <f>IF(I511=1, 'adjustment factor'!$D$12, IF(I511=-9,-999,IF(I511="",-999,0)))</f>
        <v>-999</v>
      </c>
      <c r="AN511" s="82">
        <f>IF(J511=1, 'adjustment factor'!$D$13, IF(J511=-9,-999,IF(J511="",-999,0)))</f>
        <v>-999</v>
      </c>
      <c r="AO511" s="82" t="str">
        <f t="shared" si="78"/>
        <v>-999</v>
      </c>
      <c r="AP511" s="82" t="str">
        <f t="shared" si="79"/>
        <v>MISSING</v>
      </c>
    </row>
    <row r="512" spans="2:42" s="3" customFormat="1">
      <c r="B512" s="170"/>
      <c r="C512" s="35">
        <v>508</v>
      </c>
      <c r="D512" s="161"/>
      <c r="E512" s="161"/>
      <c r="F512" s="161"/>
      <c r="G512" s="161"/>
      <c r="H512" s="161"/>
      <c r="I512" s="161"/>
      <c r="J512" s="161"/>
      <c r="K512" s="161"/>
      <c r="L512" s="161"/>
      <c r="M512" s="161"/>
      <c r="N512" s="171"/>
      <c r="O512" s="171"/>
      <c r="P512" s="171"/>
      <c r="Q512" s="171"/>
      <c r="R512" s="171"/>
      <c r="S512" s="171"/>
      <c r="T512" s="159" t="str">
        <f t="shared" si="70"/>
        <v>MISSING</v>
      </c>
      <c r="U512" s="159" t="str">
        <f t="shared" si="71"/>
        <v>MISSING</v>
      </c>
      <c r="X512" s="56">
        <f t="shared" si="72"/>
        <v>-99</v>
      </c>
      <c r="Y512" s="56">
        <f t="shared" si="73"/>
        <v>-99</v>
      </c>
      <c r="Z512" s="56">
        <f t="shared" si="74"/>
        <v>-99</v>
      </c>
      <c r="AA512" s="56">
        <f t="shared" si="75"/>
        <v>-99</v>
      </c>
      <c r="AB512" s="56">
        <f t="shared" si="76"/>
        <v>-99</v>
      </c>
      <c r="AC512" s="56">
        <f t="shared" si="77"/>
        <v>-99</v>
      </c>
      <c r="AE512" s="82">
        <f>IF(D512=1, 'adjustment factor'!$D$4, IF(D512=-9,-999,IF(D512="",-999,0)))</f>
        <v>-999</v>
      </c>
      <c r="AF512" s="82">
        <f>IF(F512=1, 'adjustment factor'!$D$5, IF(F512=-9,-999,IF(F512="",-999,0)))</f>
        <v>-999</v>
      </c>
      <c r="AG512" s="82">
        <f>IF(E512=1, 'adjustment factor'!$D$6, IF(E512=-9,-999,IF(E512="",-999,0)))</f>
        <v>-999</v>
      </c>
      <c r="AH512" s="82">
        <f>IF(K512&gt;=45,'adjustment factor'!$D$7,IF(K512=-9,-1200,IF(K512="",-1200,0)))</f>
        <v>-1200</v>
      </c>
      <c r="AI512" s="82">
        <f>IF(L512=1, 'adjustment factor'!$D$8, IF(L512=-9,-999,IF(L512="",-999,0)))</f>
        <v>-999</v>
      </c>
      <c r="AJ512" s="82">
        <f>IF(AND(M512&gt;=1,M512&lt;=4),'adjustment factor'!$D$9,IF(M512=-9,-999,IF(M512=98,-999,IF(M512=99,-999,IF(M512="",-999,0)))))</f>
        <v>-999</v>
      </c>
      <c r="AK512" s="82">
        <f>IF(H512=1, 'adjustment factor'!$D$10, IF(H512=-9,-999,IF(H512="",-999,0)))</f>
        <v>-999</v>
      </c>
      <c r="AL512" s="82">
        <f>IF(G512=1, 'adjustment factor'!$D$11, IF(G512=-9,-999,IF(G512="",-999,0)))</f>
        <v>-999</v>
      </c>
      <c r="AM512" s="82">
        <f>IF(I512=1, 'adjustment factor'!$D$12, IF(I512=-9,-999,IF(I512="",-999,0)))</f>
        <v>-999</v>
      </c>
      <c r="AN512" s="82">
        <f>IF(J512=1, 'adjustment factor'!$D$13, IF(J512=-9,-999,IF(J512="",-999,0)))</f>
        <v>-999</v>
      </c>
      <c r="AO512" s="82" t="str">
        <f t="shared" si="78"/>
        <v>-999</v>
      </c>
      <c r="AP512" s="82" t="str">
        <f t="shared" si="79"/>
        <v>MISSING</v>
      </c>
    </row>
    <row r="513" spans="2:42" s="3" customFormat="1">
      <c r="B513" s="170"/>
      <c r="C513" s="35">
        <v>509</v>
      </c>
      <c r="D513" s="161"/>
      <c r="E513" s="161"/>
      <c r="F513" s="161"/>
      <c r="G513" s="161"/>
      <c r="H513" s="161"/>
      <c r="I513" s="161"/>
      <c r="J513" s="161"/>
      <c r="K513" s="161"/>
      <c r="L513" s="161"/>
      <c r="M513" s="161"/>
      <c r="N513" s="171"/>
      <c r="O513" s="171"/>
      <c r="P513" s="171"/>
      <c r="Q513" s="171"/>
      <c r="R513" s="171"/>
      <c r="S513" s="171"/>
      <c r="T513" s="159" t="str">
        <f t="shared" si="70"/>
        <v>MISSING</v>
      </c>
      <c r="U513" s="159" t="str">
        <f t="shared" si="71"/>
        <v>MISSING</v>
      </c>
      <c r="X513" s="56">
        <f t="shared" si="72"/>
        <v>-99</v>
      </c>
      <c r="Y513" s="56">
        <f t="shared" si="73"/>
        <v>-99</v>
      </c>
      <c r="Z513" s="56">
        <f t="shared" si="74"/>
        <v>-99</v>
      </c>
      <c r="AA513" s="56">
        <f t="shared" si="75"/>
        <v>-99</v>
      </c>
      <c r="AB513" s="56">
        <f t="shared" si="76"/>
        <v>-99</v>
      </c>
      <c r="AC513" s="56">
        <f t="shared" si="77"/>
        <v>-99</v>
      </c>
      <c r="AE513" s="82">
        <f>IF(D513=1, 'adjustment factor'!$D$4, IF(D513=-9,-999,IF(D513="",-999,0)))</f>
        <v>-999</v>
      </c>
      <c r="AF513" s="82">
        <f>IF(F513=1, 'adjustment factor'!$D$5, IF(F513=-9,-999,IF(F513="",-999,0)))</f>
        <v>-999</v>
      </c>
      <c r="AG513" s="82">
        <f>IF(E513=1, 'adjustment factor'!$D$6, IF(E513=-9,-999,IF(E513="",-999,0)))</f>
        <v>-999</v>
      </c>
      <c r="AH513" s="82">
        <f>IF(K513&gt;=45,'adjustment factor'!$D$7,IF(K513=-9,-1200,IF(K513="",-1200,0)))</f>
        <v>-1200</v>
      </c>
      <c r="AI513" s="82">
        <f>IF(L513=1, 'adjustment factor'!$D$8, IF(L513=-9,-999,IF(L513="",-999,0)))</f>
        <v>-999</v>
      </c>
      <c r="AJ513" s="82">
        <f>IF(AND(M513&gt;=1,M513&lt;=4),'adjustment factor'!$D$9,IF(M513=-9,-999,IF(M513=98,-999,IF(M513=99,-999,IF(M513="",-999,0)))))</f>
        <v>-999</v>
      </c>
      <c r="AK513" s="82">
        <f>IF(H513=1, 'adjustment factor'!$D$10, IF(H513=-9,-999,IF(H513="",-999,0)))</f>
        <v>-999</v>
      </c>
      <c r="AL513" s="82">
        <f>IF(G513=1, 'adjustment factor'!$D$11, IF(G513=-9,-999,IF(G513="",-999,0)))</f>
        <v>-999</v>
      </c>
      <c r="AM513" s="82">
        <f>IF(I513=1, 'adjustment factor'!$D$12, IF(I513=-9,-999,IF(I513="",-999,0)))</f>
        <v>-999</v>
      </c>
      <c r="AN513" s="82">
        <f>IF(J513=1, 'adjustment factor'!$D$13, IF(J513=-9,-999,IF(J513="",-999,0)))</f>
        <v>-999</v>
      </c>
      <c r="AO513" s="82" t="str">
        <f t="shared" si="78"/>
        <v>-999</v>
      </c>
      <c r="AP513" s="82" t="str">
        <f t="shared" si="79"/>
        <v>MISSING</v>
      </c>
    </row>
    <row r="514" spans="2:42" s="3" customFormat="1">
      <c r="B514" s="170"/>
      <c r="C514" s="35">
        <v>510</v>
      </c>
      <c r="D514" s="161"/>
      <c r="E514" s="161"/>
      <c r="F514" s="161"/>
      <c r="G514" s="161"/>
      <c r="H514" s="161"/>
      <c r="I514" s="161"/>
      <c r="J514" s="161"/>
      <c r="K514" s="161"/>
      <c r="L514" s="161"/>
      <c r="M514" s="161"/>
      <c r="N514" s="171"/>
      <c r="O514" s="171"/>
      <c r="P514" s="171"/>
      <c r="Q514" s="171"/>
      <c r="R514" s="171"/>
      <c r="S514" s="171"/>
      <c r="T514" s="159" t="str">
        <f t="shared" si="70"/>
        <v>MISSING</v>
      </c>
      <c r="U514" s="159" t="str">
        <f t="shared" si="71"/>
        <v>MISSING</v>
      </c>
      <c r="X514" s="56">
        <f t="shared" si="72"/>
        <v>-99</v>
      </c>
      <c r="Y514" s="56">
        <f t="shared" si="73"/>
        <v>-99</v>
      </c>
      <c r="Z514" s="56">
        <f t="shared" si="74"/>
        <v>-99</v>
      </c>
      <c r="AA514" s="56">
        <f t="shared" si="75"/>
        <v>-99</v>
      </c>
      <c r="AB514" s="56">
        <f t="shared" si="76"/>
        <v>-99</v>
      </c>
      <c r="AC514" s="56">
        <f t="shared" si="77"/>
        <v>-99</v>
      </c>
      <c r="AE514" s="82">
        <f>IF(D514=1, 'adjustment factor'!$D$4, IF(D514=-9,-999,IF(D514="",-999,0)))</f>
        <v>-999</v>
      </c>
      <c r="AF514" s="82">
        <f>IF(F514=1, 'adjustment factor'!$D$5, IF(F514=-9,-999,IF(F514="",-999,0)))</f>
        <v>-999</v>
      </c>
      <c r="AG514" s="82">
        <f>IF(E514=1, 'adjustment factor'!$D$6, IF(E514=-9,-999,IF(E514="",-999,0)))</f>
        <v>-999</v>
      </c>
      <c r="AH514" s="82">
        <f>IF(K514&gt;=45,'adjustment factor'!$D$7,IF(K514=-9,-1200,IF(K514="",-1200,0)))</f>
        <v>-1200</v>
      </c>
      <c r="AI514" s="82">
        <f>IF(L514=1, 'adjustment factor'!$D$8, IF(L514=-9,-999,IF(L514="",-999,0)))</f>
        <v>-999</v>
      </c>
      <c r="AJ514" s="82">
        <f>IF(AND(M514&gt;=1,M514&lt;=4),'adjustment factor'!$D$9,IF(M514=-9,-999,IF(M514=98,-999,IF(M514=99,-999,IF(M514="",-999,0)))))</f>
        <v>-999</v>
      </c>
      <c r="AK514" s="82">
        <f>IF(H514=1, 'adjustment factor'!$D$10, IF(H514=-9,-999,IF(H514="",-999,0)))</f>
        <v>-999</v>
      </c>
      <c r="AL514" s="82">
        <f>IF(G514=1, 'adjustment factor'!$D$11, IF(G514=-9,-999,IF(G514="",-999,0)))</f>
        <v>-999</v>
      </c>
      <c r="AM514" s="82">
        <f>IF(I514=1, 'adjustment factor'!$D$12, IF(I514=-9,-999,IF(I514="",-999,0)))</f>
        <v>-999</v>
      </c>
      <c r="AN514" s="82">
        <f>IF(J514=1, 'adjustment factor'!$D$13, IF(J514=-9,-999,IF(J514="",-999,0)))</f>
        <v>-999</v>
      </c>
      <c r="AO514" s="82" t="str">
        <f t="shared" si="78"/>
        <v>-999</v>
      </c>
      <c r="AP514" s="82" t="str">
        <f t="shared" si="79"/>
        <v>MISSING</v>
      </c>
    </row>
    <row r="515" spans="2:42" s="3" customFormat="1">
      <c r="B515" s="170"/>
      <c r="C515" s="35">
        <v>511</v>
      </c>
      <c r="D515" s="161"/>
      <c r="E515" s="161"/>
      <c r="F515" s="161"/>
      <c r="G515" s="161"/>
      <c r="H515" s="161"/>
      <c r="I515" s="161"/>
      <c r="J515" s="161"/>
      <c r="K515" s="161"/>
      <c r="L515" s="161"/>
      <c r="M515" s="161"/>
      <c r="N515" s="171"/>
      <c r="O515" s="171"/>
      <c r="P515" s="171"/>
      <c r="Q515" s="171"/>
      <c r="R515" s="171"/>
      <c r="S515" s="171"/>
      <c r="T515" s="159" t="str">
        <f t="shared" si="70"/>
        <v>MISSING</v>
      </c>
      <c r="U515" s="159" t="str">
        <f t="shared" si="71"/>
        <v>MISSING</v>
      </c>
      <c r="X515" s="56">
        <f t="shared" si="72"/>
        <v>-99</v>
      </c>
      <c r="Y515" s="56">
        <f t="shared" si="73"/>
        <v>-99</v>
      </c>
      <c r="Z515" s="56">
        <f t="shared" si="74"/>
        <v>-99</v>
      </c>
      <c r="AA515" s="56">
        <f t="shared" si="75"/>
        <v>-99</v>
      </c>
      <c r="AB515" s="56">
        <f t="shared" si="76"/>
        <v>-99</v>
      </c>
      <c r="AC515" s="56">
        <f t="shared" si="77"/>
        <v>-99</v>
      </c>
      <c r="AE515" s="82">
        <f>IF(D515=1, 'adjustment factor'!$D$4, IF(D515=-9,-999,IF(D515="",-999,0)))</f>
        <v>-999</v>
      </c>
      <c r="AF515" s="82">
        <f>IF(F515=1, 'adjustment factor'!$D$5, IF(F515=-9,-999,IF(F515="",-999,0)))</f>
        <v>-999</v>
      </c>
      <c r="AG515" s="82">
        <f>IF(E515=1, 'adjustment factor'!$D$6, IF(E515=-9,-999,IF(E515="",-999,0)))</f>
        <v>-999</v>
      </c>
      <c r="AH515" s="82">
        <f>IF(K515&gt;=45,'adjustment factor'!$D$7,IF(K515=-9,-1200,IF(K515="",-1200,0)))</f>
        <v>-1200</v>
      </c>
      <c r="AI515" s="82">
        <f>IF(L515=1, 'adjustment factor'!$D$8, IF(L515=-9,-999,IF(L515="",-999,0)))</f>
        <v>-999</v>
      </c>
      <c r="AJ515" s="82">
        <f>IF(AND(M515&gt;=1,M515&lt;=4),'adjustment factor'!$D$9,IF(M515=-9,-999,IF(M515=98,-999,IF(M515=99,-999,IF(M515="",-999,0)))))</f>
        <v>-999</v>
      </c>
      <c r="AK515" s="82">
        <f>IF(H515=1, 'adjustment factor'!$D$10, IF(H515=-9,-999,IF(H515="",-999,0)))</f>
        <v>-999</v>
      </c>
      <c r="AL515" s="82">
        <f>IF(G515=1, 'adjustment factor'!$D$11, IF(G515=-9,-999,IF(G515="",-999,0)))</f>
        <v>-999</v>
      </c>
      <c r="AM515" s="82">
        <f>IF(I515=1, 'adjustment factor'!$D$12, IF(I515=-9,-999,IF(I515="",-999,0)))</f>
        <v>-999</v>
      </c>
      <c r="AN515" s="82">
        <f>IF(J515=1, 'adjustment factor'!$D$13, IF(J515=-9,-999,IF(J515="",-999,0)))</f>
        <v>-999</v>
      </c>
      <c r="AO515" s="82" t="str">
        <f t="shared" si="78"/>
        <v>-999</v>
      </c>
      <c r="AP515" s="82" t="str">
        <f t="shared" si="79"/>
        <v>MISSING</v>
      </c>
    </row>
    <row r="516" spans="2:42" s="3" customFormat="1">
      <c r="B516" s="170"/>
      <c r="C516" s="35">
        <v>512</v>
      </c>
      <c r="D516" s="161"/>
      <c r="E516" s="161"/>
      <c r="F516" s="161"/>
      <c r="G516" s="161"/>
      <c r="H516" s="161"/>
      <c r="I516" s="161"/>
      <c r="J516" s="161"/>
      <c r="K516" s="161"/>
      <c r="L516" s="161"/>
      <c r="M516" s="161"/>
      <c r="N516" s="171"/>
      <c r="O516" s="171"/>
      <c r="P516" s="171"/>
      <c r="Q516" s="171"/>
      <c r="R516" s="171"/>
      <c r="S516" s="171"/>
      <c r="T516" s="159" t="str">
        <f t="shared" si="70"/>
        <v>MISSING</v>
      </c>
      <c r="U516" s="159" t="str">
        <f t="shared" si="71"/>
        <v>MISSING</v>
      </c>
      <c r="X516" s="56">
        <f t="shared" si="72"/>
        <v>-99</v>
      </c>
      <c r="Y516" s="56">
        <f t="shared" si="73"/>
        <v>-99</v>
      </c>
      <c r="Z516" s="56">
        <f t="shared" si="74"/>
        <v>-99</v>
      </c>
      <c r="AA516" s="56">
        <f t="shared" si="75"/>
        <v>-99</v>
      </c>
      <c r="AB516" s="56">
        <f t="shared" si="76"/>
        <v>-99</v>
      </c>
      <c r="AC516" s="56">
        <f t="shared" si="77"/>
        <v>-99</v>
      </c>
      <c r="AE516" s="82">
        <f>IF(D516=1, 'adjustment factor'!$D$4, IF(D516=-9,-999,IF(D516="",-999,0)))</f>
        <v>-999</v>
      </c>
      <c r="AF516" s="82">
        <f>IF(F516=1, 'adjustment factor'!$D$5, IF(F516=-9,-999,IF(F516="",-999,0)))</f>
        <v>-999</v>
      </c>
      <c r="AG516" s="82">
        <f>IF(E516=1, 'adjustment factor'!$D$6, IF(E516=-9,-999,IF(E516="",-999,0)))</f>
        <v>-999</v>
      </c>
      <c r="AH516" s="82">
        <f>IF(K516&gt;=45,'adjustment factor'!$D$7,IF(K516=-9,-1200,IF(K516="",-1200,0)))</f>
        <v>-1200</v>
      </c>
      <c r="AI516" s="82">
        <f>IF(L516=1, 'adjustment factor'!$D$8, IF(L516=-9,-999,IF(L516="",-999,0)))</f>
        <v>-999</v>
      </c>
      <c r="AJ516" s="82">
        <f>IF(AND(M516&gt;=1,M516&lt;=4),'adjustment factor'!$D$9,IF(M516=-9,-999,IF(M516=98,-999,IF(M516=99,-999,IF(M516="",-999,0)))))</f>
        <v>-999</v>
      </c>
      <c r="AK516" s="82">
        <f>IF(H516=1, 'adjustment factor'!$D$10, IF(H516=-9,-999,IF(H516="",-999,0)))</f>
        <v>-999</v>
      </c>
      <c r="AL516" s="82">
        <f>IF(G516=1, 'adjustment factor'!$D$11, IF(G516=-9,-999,IF(G516="",-999,0)))</f>
        <v>-999</v>
      </c>
      <c r="AM516" s="82">
        <f>IF(I516=1, 'adjustment factor'!$D$12, IF(I516=-9,-999,IF(I516="",-999,0)))</f>
        <v>-999</v>
      </c>
      <c r="AN516" s="82">
        <f>IF(J516=1, 'adjustment factor'!$D$13, IF(J516=-9,-999,IF(J516="",-999,0)))</f>
        <v>-999</v>
      </c>
      <c r="AO516" s="82" t="str">
        <f t="shared" si="78"/>
        <v>-999</v>
      </c>
      <c r="AP516" s="82" t="str">
        <f t="shared" si="79"/>
        <v>MISSING</v>
      </c>
    </row>
    <row r="517" spans="2:42" s="3" customFormat="1">
      <c r="B517" s="170"/>
      <c r="C517" s="35">
        <v>513</v>
      </c>
      <c r="D517" s="161"/>
      <c r="E517" s="161"/>
      <c r="F517" s="161"/>
      <c r="G517" s="161"/>
      <c r="H517" s="161"/>
      <c r="I517" s="161"/>
      <c r="J517" s="161"/>
      <c r="K517" s="161"/>
      <c r="L517" s="161"/>
      <c r="M517" s="161"/>
      <c r="N517" s="171"/>
      <c r="O517" s="171"/>
      <c r="P517" s="171"/>
      <c r="Q517" s="171"/>
      <c r="R517" s="171"/>
      <c r="S517" s="171"/>
      <c r="T517" s="159" t="str">
        <f t="shared" ref="T517:T580" si="80">IF(SUM(X517:AC517)&gt;-0.01, SUM(X517:AC517), "MISSING")</f>
        <v>MISSING</v>
      </c>
      <c r="U517" s="159" t="str">
        <f t="shared" ref="U517:U580" si="81">IF(AP517="MISSING","MISSING", 3.88+0.604*T517+0.055*(T517^2)-AP517)</f>
        <v>MISSING</v>
      </c>
      <c r="X517" s="56">
        <f t="shared" ref="X517:X580" si="82">IF(N517&gt;0,((N517-3)*-1),-99)</f>
        <v>-99</v>
      </c>
      <c r="Y517" s="56">
        <f t="shared" ref="Y517:Y580" si="83">IF(O517&gt;0,((O517-3)*-1),-99)</f>
        <v>-99</v>
      </c>
      <c r="Z517" s="56">
        <f t="shared" ref="Z517:Z580" si="84">IF(P517&gt;0,((P517-3)*-1),-99)</f>
        <v>-99</v>
      </c>
      <c r="AA517" s="56">
        <f t="shared" ref="AA517:AA580" si="85">IF(Q517&gt;0,((Q517-3)*-1),-99)</f>
        <v>-99</v>
      </c>
      <c r="AB517" s="56">
        <f t="shared" ref="AB517:AB580" si="86">IF(R517&gt;0,((R517-3)*-1),-99)</f>
        <v>-99</v>
      </c>
      <c r="AC517" s="56">
        <f t="shared" ref="AC517:AC580" si="87">IF(S517&gt;0,((S517-3)*-1),-99)</f>
        <v>-99</v>
      </c>
      <c r="AE517" s="82">
        <f>IF(D517=1, 'adjustment factor'!$D$4, IF(D517=-9,-999,IF(D517="",-999,0)))</f>
        <v>-999</v>
      </c>
      <c r="AF517" s="82">
        <f>IF(F517=1, 'adjustment factor'!$D$5, IF(F517=-9,-999,IF(F517="",-999,0)))</f>
        <v>-999</v>
      </c>
      <c r="AG517" s="82">
        <f>IF(E517=1, 'adjustment factor'!$D$6, IF(E517=-9,-999,IF(E517="",-999,0)))</f>
        <v>-999</v>
      </c>
      <c r="AH517" s="82">
        <f>IF(K517&gt;=45,'adjustment factor'!$D$7,IF(K517=-9,-1200,IF(K517="",-1200,0)))</f>
        <v>-1200</v>
      </c>
      <c r="AI517" s="82">
        <f>IF(L517=1, 'adjustment factor'!$D$8, IF(L517=-9,-999,IF(L517="",-999,0)))</f>
        <v>-999</v>
      </c>
      <c r="AJ517" s="82">
        <f>IF(AND(M517&gt;=1,M517&lt;=4),'adjustment factor'!$D$9,IF(M517=-9,-999,IF(M517=98,-999,IF(M517=99,-999,IF(M517="",-999,0)))))</f>
        <v>-999</v>
      </c>
      <c r="AK517" s="82">
        <f>IF(H517=1, 'adjustment factor'!$D$10, IF(H517=-9,-999,IF(H517="",-999,0)))</f>
        <v>-999</v>
      </c>
      <c r="AL517" s="82">
        <f>IF(G517=1, 'adjustment factor'!$D$11, IF(G517=-9,-999,IF(G517="",-999,0)))</f>
        <v>-999</v>
      </c>
      <c r="AM517" s="82">
        <f>IF(I517=1, 'adjustment factor'!$D$12, IF(I517=-9,-999,IF(I517="",-999,0)))</f>
        <v>-999</v>
      </c>
      <c r="AN517" s="82">
        <f>IF(J517=1, 'adjustment factor'!$D$13, IF(J517=-9,-999,IF(J517="",-999,0)))</f>
        <v>-999</v>
      </c>
      <c r="AO517" s="82" t="str">
        <f t="shared" si="78"/>
        <v>-999</v>
      </c>
      <c r="AP517" s="82" t="str">
        <f t="shared" si="79"/>
        <v>MISSING</v>
      </c>
    </row>
    <row r="518" spans="2:42" s="3" customFormat="1">
      <c r="B518" s="170"/>
      <c r="C518" s="35">
        <v>514</v>
      </c>
      <c r="D518" s="161"/>
      <c r="E518" s="161"/>
      <c r="F518" s="161"/>
      <c r="G518" s="161"/>
      <c r="H518" s="161"/>
      <c r="I518" s="161"/>
      <c r="J518" s="161"/>
      <c r="K518" s="161"/>
      <c r="L518" s="161"/>
      <c r="M518" s="161"/>
      <c r="N518" s="171"/>
      <c r="O518" s="171"/>
      <c r="P518" s="171"/>
      <c r="Q518" s="171"/>
      <c r="R518" s="171"/>
      <c r="S518" s="171"/>
      <c r="T518" s="159" t="str">
        <f t="shared" si="80"/>
        <v>MISSING</v>
      </c>
      <c r="U518" s="159" t="str">
        <f t="shared" si="81"/>
        <v>MISSING</v>
      </c>
      <c r="X518" s="56">
        <f t="shared" si="82"/>
        <v>-99</v>
      </c>
      <c r="Y518" s="56">
        <f t="shared" si="83"/>
        <v>-99</v>
      </c>
      <c r="Z518" s="56">
        <f t="shared" si="84"/>
        <v>-99</v>
      </c>
      <c r="AA518" s="56">
        <f t="shared" si="85"/>
        <v>-99</v>
      </c>
      <c r="AB518" s="56">
        <f t="shared" si="86"/>
        <v>-99</v>
      </c>
      <c r="AC518" s="56">
        <f t="shared" si="87"/>
        <v>-99</v>
      </c>
      <c r="AE518" s="82">
        <f>IF(D518=1, 'adjustment factor'!$D$4, IF(D518=-9,-999,IF(D518="",-999,0)))</f>
        <v>-999</v>
      </c>
      <c r="AF518" s="82">
        <f>IF(F518=1, 'adjustment factor'!$D$5, IF(F518=-9,-999,IF(F518="",-999,0)))</f>
        <v>-999</v>
      </c>
      <c r="AG518" s="82">
        <f>IF(E518=1, 'adjustment factor'!$D$6, IF(E518=-9,-999,IF(E518="",-999,0)))</f>
        <v>-999</v>
      </c>
      <c r="AH518" s="82">
        <f>IF(K518&gt;=45,'adjustment factor'!$D$7,IF(K518=-9,-1200,IF(K518="",-1200,0)))</f>
        <v>-1200</v>
      </c>
      <c r="AI518" s="82">
        <f>IF(L518=1, 'adjustment factor'!$D$8, IF(L518=-9,-999,IF(L518="",-999,0)))</f>
        <v>-999</v>
      </c>
      <c r="AJ518" s="82">
        <f>IF(AND(M518&gt;=1,M518&lt;=4),'adjustment factor'!$D$9,IF(M518=-9,-999,IF(M518=98,-999,IF(M518=99,-999,IF(M518="",-999,0)))))</f>
        <v>-999</v>
      </c>
      <c r="AK518" s="82">
        <f>IF(H518=1, 'adjustment factor'!$D$10, IF(H518=-9,-999,IF(H518="",-999,0)))</f>
        <v>-999</v>
      </c>
      <c r="AL518" s="82">
        <f>IF(G518=1, 'adjustment factor'!$D$11, IF(G518=-9,-999,IF(G518="",-999,0)))</f>
        <v>-999</v>
      </c>
      <c r="AM518" s="82">
        <f>IF(I518=1, 'adjustment factor'!$D$12, IF(I518=-9,-999,IF(I518="",-999,0)))</f>
        <v>-999</v>
      </c>
      <c r="AN518" s="82">
        <f>IF(J518=1, 'adjustment factor'!$D$13, IF(J518=-9,-999,IF(J518="",-999,0)))</f>
        <v>-999</v>
      </c>
      <c r="AO518" s="82" t="str">
        <f t="shared" ref="AO518:AO581" si="88">IF(-AE518-AF518-AG518-AH518+AI518+AJ518-AK518-AL518-AM518-AN518&lt;3, -AE518-AF518-AG518-AH518+AI518+AJ518-AK518-AL518-AM518-AN518, "-999")</f>
        <v>-999</v>
      </c>
      <c r="AP518" s="82" t="str">
        <f t="shared" ref="AP518:AP581" si="89">IF(AND(SUM(AE518:AN518)&gt;-1, (SUM(X518:AC518)&gt;-1)), 14.353-AE518-AF518-AG518-AH518+AI518+AJ518-AK518-AL518-AM518-AN518, "MISSING")</f>
        <v>MISSING</v>
      </c>
    </row>
    <row r="519" spans="2:42" s="3" customFormat="1">
      <c r="B519" s="170"/>
      <c r="C519" s="35">
        <v>515</v>
      </c>
      <c r="D519" s="161"/>
      <c r="E519" s="161"/>
      <c r="F519" s="161"/>
      <c r="G519" s="161"/>
      <c r="H519" s="161"/>
      <c r="I519" s="161"/>
      <c r="J519" s="161"/>
      <c r="K519" s="161"/>
      <c r="L519" s="161"/>
      <c r="M519" s="161"/>
      <c r="N519" s="171"/>
      <c r="O519" s="171"/>
      <c r="P519" s="171"/>
      <c r="Q519" s="171"/>
      <c r="R519" s="171"/>
      <c r="S519" s="171"/>
      <c r="T519" s="159" t="str">
        <f t="shared" si="80"/>
        <v>MISSING</v>
      </c>
      <c r="U519" s="159" t="str">
        <f t="shared" si="81"/>
        <v>MISSING</v>
      </c>
      <c r="X519" s="56">
        <f t="shared" si="82"/>
        <v>-99</v>
      </c>
      <c r="Y519" s="56">
        <f t="shared" si="83"/>
        <v>-99</v>
      </c>
      <c r="Z519" s="56">
        <f t="shared" si="84"/>
        <v>-99</v>
      </c>
      <c r="AA519" s="56">
        <f t="shared" si="85"/>
        <v>-99</v>
      </c>
      <c r="AB519" s="56">
        <f t="shared" si="86"/>
        <v>-99</v>
      </c>
      <c r="AC519" s="56">
        <f t="shared" si="87"/>
        <v>-99</v>
      </c>
      <c r="AE519" s="82">
        <f>IF(D519=1, 'adjustment factor'!$D$4, IF(D519=-9,-999,IF(D519="",-999,0)))</f>
        <v>-999</v>
      </c>
      <c r="AF519" s="82">
        <f>IF(F519=1, 'adjustment factor'!$D$5, IF(F519=-9,-999,IF(F519="",-999,0)))</f>
        <v>-999</v>
      </c>
      <c r="AG519" s="82">
        <f>IF(E519=1, 'adjustment factor'!$D$6, IF(E519=-9,-999,IF(E519="",-999,0)))</f>
        <v>-999</v>
      </c>
      <c r="AH519" s="82">
        <f>IF(K519&gt;=45,'adjustment factor'!$D$7,IF(K519=-9,-1200,IF(K519="",-1200,0)))</f>
        <v>-1200</v>
      </c>
      <c r="AI519" s="82">
        <f>IF(L519=1, 'adjustment factor'!$D$8, IF(L519=-9,-999,IF(L519="",-999,0)))</f>
        <v>-999</v>
      </c>
      <c r="AJ519" s="82">
        <f>IF(AND(M519&gt;=1,M519&lt;=4),'adjustment factor'!$D$9,IF(M519=-9,-999,IF(M519=98,-999,IF(M519=99,-999,IF(M519="",-999,0)))))</f>
        <v>-999</v>
      </c>
      <c r="AK519" s="82">
        <f>IF(H519=1, 'adjustment factor'!$D$10, IF(H519=-9,-999,IF(H519="",-999,0)))</f>
        <v>-999</v>
      </c>
      <c r="AL519" s="82">
        <f>IF(G519=1, 'adjustment factor'!$D$11, IF(G519=-9,-999,IF(G519="",-999,0)))</f>
        <v>-999</v>
      </c>
      <c r="AM519" s="82">
        <f>IF(I519=1, 'adjustment factor'!$D$12, IF(I519=-9,-999,IF(I519="",-999,0)))</f>
        <v>-999</v>
      </c>
      <c r="AN519" s="82">
        <f>IF(J519=1, 'adjustment factor'!$D$13, IF(J519=-9,-999,IF(J519="",-999,0)))</f>
        <v>-999</v>
      </c>
      <c r="AO519" s="82" t="str">
        <f t="shared" si="88"/>
        <v>-999</v>
      </c>
      <c r="AP519" s="82" t="str">
        <f t="shared" si="89"/>
        <v>MISSING</v>
      </c>
    </row>
    <row r="520" spans="2:42" s="3" customFormat="1">
      <c r="B520" s="170"/>
      <c r="C520" s="35">
        <v>516</v>
      </c>
      <c r="D520" s="161"/>
      <c r="E520" s="161"/>
      <c r="F520" s="161"/>
      <c r="G520" s="161"/>
      <c r="H520" s="161"/>
      <c r="I520" s="161"/>
      <c r="J520" s="161"/>
      <c r="K520" s="161"/>
      <c r="L520" s="161"/>
      <c r="M520" s="161"/>
      <c r="N520" s="171"/>
      <c r="O520" s="171"/>
      <c r="P520" s="171"/>
      <c r="Q520" s="171"/>
      <c r="R520" s="171"/>
      <c r="S520" s="171"/>
      <c r="T520" s="159" t="str">
        <f t="shared" si="80"/>
        <v>MISSING</v>
      </c>
      <c r="U520" s="159" t="str">
        <f t="shared" si="81"/>
        <v>MISSING</v>
      </c>
      <c r="X520" s="56">
        <f t="shared" si="82"/>
        <v>-99</v>
      </c>
      <c r="Y520" s="56">
        <f t="shared" si="83"/>
        <v>-99</v>
      </c>
      <c r="Z520" s="56">
        <f t="shared" si="84"/>
        <v>-99</v>
      </c>
      <c r="AA520" s="56">
        <f t="shared" si="85"/>
        <v>-99</v>
      </c>
      <c r="AB520" s="56">
        <f t="shared" si="86"/>
        <v>-99</v>
      </c>
      <c r="AC520" s="56">
        <f t="shared" si="87"/>
        <v>-99</v>
      </c>
      <c r="AE520" s="82">
        <f>IF(D520=1, 'adjustment factor'!$D$4, IF(D520=-9,-999,IF(D520="",-999,0)))</f>
        <v>-999</v>
      </c>
      <c r="AF520" s="82">
        <f>IF(F520=1, 'adjustment factor'!$D$5, IF(F520=-9,-999,IF(F520="",-999,0)))</f>
        <v>-999</v>
      </c>
      <c r="AG520" s="82">
        <f>IF(E520=1, 'adjustment factor'!$D$6, IF(E520=-9,-999,IF(E520="",-999,0)))</f>
        <v>-999</v>
      </c>
      <c r="AH520" s="82">
        <f>IF(K520&gt;=45,'adjustment factor'!$D$7,IF(K520=-9,-1200,IF(K520="",-1200,0)))</f>
        <v>-1200</v>
      </c>
      <c r="AI520" s="82">
        <f>IF(L520=1, 'adjustment factor'!$D$8, IF(L520=-9,-999,IF(L520="",-999,0)))</f>
        <v>-999</v>
      </c>
      <c r="AJ520" s="82">
        <f>IF(AND(M520&gt;=1,M520&lt;=4),'adjustment factor'!$D$9,IF(M520=-9,-999,IF(M520=98,-999,IF(M520=99,-999,IF(M520="",-999,0)))))</f>
        <v>-999</v>
      </c>
      <c r="AK520" s="82">
        <f>IF(H520=1, 'adjustment factor'!$D$10, IF(H520=-9,-999,IF(H520="",-999,0)))</f>
        <v>-999</v>
      </c>
      <c r="AL520" s="82">
        <f>IF(G520=1, 'adjustment factor'!$D$11, IF(G520=-9,-999,IF(G520="",-999,0)))</f>
        <v>-999</v>
      </c>
      <c r="AM520" s="82">
        <f>IF(I520=1, 'adjustment factor'!$D$12, IF(I520=-9,-999,IF(I520="",-999,0)))</f>
        <v>-999</v>
      </c>
      <c r="AN520" s="82">
        <f>IF(J520=1, 'adjustment factor'!$D$13, IF(J520=-9,-999,IF(J520="",-999,0)))</f>
        <v>-999</v>
      </c>
      <c r="AO520" s="82" t="str">
        <f t="shared" si="88"/>
        <v>-999</v>
      </c>
      <c r="AP520" s="82" t="str">
        <f t="shared" si="89"/>
        <v>MISSING</v>
      </c>
    </row>
    <row r="521" spans="2:42" s="3" customFormat="1">
      <c r="B521" s="170"/>
      <c r="C521" s="35">
        <v>517</v>
      </c>
      <c r="D521" s="161"/>
      <c r="E521" s="161"/>
      <c r="F521" s="161"/>
      <c r="G521" s="161"/>
      <c r="H521" s="161"/>
      <c r="I521" s="161"/>
      <c r="J521" s="161"/>
      <c r="K521" s="161"/>
      <c r="L521" s="161"/>
      <c r="M521" s="161"/>
      <c r="N521" s="171"/>
      <c r="O521" s="171"/>
      <c r="P521" s="171"/>
      <c r="Q521" s="171"/>
      <c r="R521" s="171"/>
      <c r="S521" s="171"/>
      <c r="T521" s="159" t="str">
        <f t="shared" si="80"/>
        <v>MISSING</v>
      </c>
      <c r="U521" s="159" t="str">
        <f t="shared" si="81"/>
        <v>MISSING</v>
      </c>
      <c r="X521" s="56">
        <f t="shared" si="82"/>
        <v>-99</v>
      </c>
      <c r="Y521" s="56">
        <f t="shared" si="83"/>
        <v>-99</v>
      </c>
      <c r="Z521" s="56">
        <f t="shared" si="84"/>
        <v>-99</v>
      </c>
      <c r="AA521" s="56">
        <f t="shared" si="85"/>
        <v>-99</v>
      </c>
      <c r="AB521" s="56">
        <f t="shared" si="86"/>
        <v>-99</v>
      </c>
      <c r="AC521" s="56">
        <f t="shared" si="87"/>
        <v>-99</v>
      </c>
      <c r="AE521" s="82">
        <f>IF(D521=1, 'adjustment factor'!$D$4, IF(D521=-9,-999,IF(D521="",-999,0)))</f>
        <v>-999</v>
      </c>
      <c r="AF521" s="82">
        <f>IF(F521=1, 'adjustment factor'!$D$5, IF(F521=-9,-999,IF(F521="",-999,0)))</f>
        <v>-999</v>
      </c>
      <c r="AG521" s="82">
        <f>IF(E521=1, 'adjustment factor'!$D$6, IF(E521=-9,-999,IF(E521="",-999,0)))</f>
        <v>-999</v>
      </c>
      <c r="AH521" s="82">
        <f>IF(K521&gt;=45,'adjustment factor'!$D$7,IF(K521=-9,-1200,IF(K521="",-1200,0)))</f>
        <v>-1200</v>
      </c>
      <c r="AI521" s="82">
        <f>IF(L521=1, 'adjustment factor'!$D$8, IF(L521=-9,-999,IF(L521="",-999,0)))</f>
        <v>-999</v>
      </c>
      <c r="AJ521" s="82">
        <f>IF(AND(M521&gt;=1,M521&lt;=4),'adjustment factor'!$D$9,IF(M521=-9,-999,IF(M521=98,-999,IF(M521=99,-999,IF(M521="",-999,0)))))</f>
        <v>-999</v>
      </c>
      <c r="AK521" s="82">
        <f>IF(H521=1, 'adjustment factor'!$D$10, IF(H521=-9,-999,IF(H521="",-999,0)))</f>
        <v>-999</v>
      </c>
      <c r="AL521" s="82">
        <f>IF(G521=1, 'adjustment factor'!$D$11, IF(G521=-9,-999,IF(G521="",-999,0)))</f>
        <v>-999</v>
      </c>
      <c r="AM521" s="82">
        <f>IF(I521=1, 'adjustment factor'!$D$12, IF(I521=-9,-999,IF(I521="",-999,0)))</f>
        <v>-999</v>
      </c>
      <c r="AN521" s="82">
        <f>IF(J521=1, 'adjustment factor'!$D$13, IF(J521=-9,-999,IF(J521="",-999,0)))</f>
        <v>-999</v>
      </c>
      <c r="AO521" s="82" t="str">
        <f t="shared" si="88"/>
        <v>-999</v>
      </c>
      <c r="AP521" s="82" t="str">
        <f t="shared" si="89"/>
        <v>MISSING</v>
      </c>
    </row>
    <row r="522" spans="2:42" s="3" customFormat="1">
      <c r="B522" s="170"/>
      <c r="C522" s="35">
        <v>518</v>
      </c>
      <c r="D522" s="161"/>
      <c r="E522" s="161"/>
      <c r="F522" s="161"/>
      <c r="G522" s="161"/>
      <c r="H522" s="161"/>
      <c r="I522" s="161"/>
      <c r="J522" s="161"/>
      <c r="K522" s="161"/>
      <c r="L522" s="161"/>
      <c r="M522" s="161"/>
      <c r="N522" s="171"/>
      <c r="O522" s="171"/>
      <c r="P522" s="171"/>
      <c r="Q522" s="171"/>
      <c r="R522" s="171"/>
      <c r="S522" s="171"/>
      <c r="T522" s="159" t="str">
        <f t="shared" si="80"/>
        <v>MISSING</v>
      </c>
      <c r="U522" s="159" t="str">
        <f t="shared" si="81"/>
        <v>MISSING</v>
      </c>
      <c r="X522" s="56">
        <f t="shared" si="82"/>
        <v>-99</v>
      </c>
      <c r="Y522" s="56">
        <f t="shared" si="83"/>
        <v>-99</v>
      </c>
      <c r="Z522" s="56">
        <f t="shared" si="84"/>
        <v>-99</v>
      </c>
      <c r="AA522" s="56">
        <f t="shared" si="85"/>
        <v>-99</v>
      </c>
      <c r="AB522" s="56">
        <f t="shared" si="86"/>
        <v>-99</v>
      </c>
      <c r="AC522" s="56">
        <f t="shared" si="87"/>
        <v>-99</v>
      </c>
      <c r="AE522" s="82">
        <f>IF(D522=1, 'adjustment factor'!$D$4, IF(D522=-9,-999,IF(D522="",-999,0)))</f>
        <v>-999</v>
      </c>
      <c r="AF522" s="82">
        <f>IF(F522=1, 'adjustment factor'!$D$5, IF(F522=-9,-999,IF(F522="",-999,0)))</f>
        <v>-999</v>
      </c>
      <c r="AG522" s="82">
        <f>IF(E522=1, 'adjustment factor'!$D$6, IF(E522=-9,-999,IF(E522="",-999,0)))</f>
        <v>-999</v>
      </c>
      <c r="AH522" s="82">
        <f>IF(K522&gt;=45,'adjustment factor'!$D$7,IF(K522=-9,-1200,IF(K522="",-1200,0)))</f>
        <v>-1200</v>
      </c>
      <c r="AI522" s="82">
        <f>IF(L522=1, 'adjustment factor'!$D$8, IF(L522=-9,-999,IF(L522="",-999,0)))</f>
        <v>-999</v>
      </c>
      <c r="AJ522" s="82">
        <f>IF(AND(M522&gt;=1,M522&lt;=4),'adjustment factor'!$D$9,IF(M522=-9,-999,IF(M522=98,-999,IF(M522=99,-999,IF(M522="",-999,0)))))</f>
        <v>-999</v>
      </c>
      <c r="AK522" s="82">
        <f>IF(H522=1, 'adjustment factor'!$D$10, IF(H522=-9,-999,IF(H522="",-999,0)))</f>
        <v>-999</v>
      </c>
      <c r="AL522" s="82">
        <f>IF(G522=1, 'adjustment factor'!$D$11, IF(G522=-9,-999,IF(G522="",-999,0)))</f>
        <v>-999</v>
      </c>
      <c r="AM522" s="82">
        <f>IF(I522=1, 'adjustment factor'!$D$12, IF(I522=-9,-999,IF(I522="",-999,0)))</f>
        <v>-999</v>
      </c>
      <c r="AN522" s="82">
        <f>IF(J522=1, 'adjustment factor'!$D$13, IF(J522=-9,-999,IF(J522="",-999,0)))</f>
        <v>-999</v>
      </c>
      <c r="AO522" s="82" t="str">
        <f t="shared" si="88"/>
        <v>-999</v>
      </c>
      <c r="AP522" s="82" t="str">
        <f t="shared" si="89"/>
        <v>MISSING</v>
      </c>
    </row>
    <row r="523" spans="2:42" s="3" customFormat="1">
      <c r="B523" s="170"/>
      <c r="C523" s="35">
        <v>519</v>
      </c>
      <c r="D523" s="161"/>
      <c r="E523" s="161"/>
      <c r="F523" s="161"/>
      <c r="G523" s="161"/>
      <c r="H523" s="161"/>
      <c r="I523" s="161"/>
      <c r="J523" s="161"/>
      <c r="K523" s="161"/>
      <c r="L523" s="161"/>
      <c r="M523" s="161"/>
      <c r="N523" s="171"/>
      <c r="O523" s="171"/>
      <c r="P523" s="171"/>
      <c r="Q523" s="171"/>
      <c r="R523" s="171"/>
      <c r="S523" s="171"/>
      <c r="T523" s="159" t="str">
        <f t="shared" si="80"/>
        <v>MISSING</v>
      </c>
      <c r="U523" s="159" t="str">
        <f t="shared" si="81"/>
        <v>MISSING</v>
      </c>
      <c r="X523" s="56">
        <f t="shared" si="82"/>
        <v>-99</v>
      </c>
      <c r="Y523" s="56">
        <f t="shared" si="83"/>
        <v>-99</v>
      </c>
      <c r="Z523" s="56">
        <f t="shared" si="84"/>
        <v>-99</v>
      </c>
      <c r="AA523" s="56">
        <f t="shared" si="85"/>
        <v>-99</v>
      </c>
      <c r="AB523" s="56">
        <f t="shared" si="86"/>
        <v>-99</v>
      </c>
      <c r="AC523" s="56">
        <f t="shared" si="87"/>
        <v>-99</v>
      </c>
      <c r="AE523" s="82">
        <f>IF(D523=1, 'adjustment factor'!$D$4, IF(D523=-9,-999,IF(D523="",-999,0)))</f>
        <v>-999</v>
      </c>
      <c r="AF523" s="82">
        <f>IF(F523=1, 'adjustment factor'!$D$5, IF(F523=-9,-999,IF(F523="",-999,0)))</f>
        <v>-999</v>
      </c>
      <c r="AG523" s="82">
        <f>IF(E523=1, 'adjustment factor'!$D$6, IF(E523=-9,-999,IF(E523="",-999,0)))</f>
        <v>-999</v>
      </c>
      <c r="AH523" s="82">
        <f>IF(K523&gt;=45,'adjustment factor'!$D$7,IF(K523=-9,-1200,IF(K523="",-1200,0)))</f>
        <v>-1200</v>
      </c>
      <c r="AI523" s="82">
        <f>IF(L523=1, 'adjustment factor'!$D$8, IF(L523=-9,-999,IF(L523="",-999,0)))</f>
        <v>-999</v>
      </c>
      <c r="AJ523" s="82">
        <f>IF(AND(M523&gt;=1,M523&lt;=4),'adjustment factor'!$D$9,IF(M523=-9,-999,IF(M523=98,-999,IF(M523=99,-999,IF(M523="",-999,0)))))</f>
        <v>-999</v>
      </c>
      <c r="AK523" s="82">
        <f>IF(H523=1, 'adjustment factor'!$D$10, IF(H523=-9,-999,IF(H523="",-999,0)))</f>
        <v>-999</v>
      </c>
      <c r="AL523" s="82">
        <f>IF(G523=1, 'adjustment factor'!$D$11, IF(G523=-9,-999,IF(G523="",-999,0)))</f>
        <v>-999</v>
      </c>
      <c r="AM523" s="82">
        <f>IF(I523=1, 'adjustment factor'!$D$12, IF(I523=-9,-999,IF(I523="",-999,0)))</f>
        <v>-999</v>
      </c>
      <c r="AN523" s="82">
        <f>IF(J523=1, 'adjustment factor'!$D$13, IF(J523=-9,-999,IF(J523="",-999,0)))</f>
        <v>-999</v>
      </c>
      <c r="AO523" s="82" t="str">
        <f t="shared" si="88"/>
        <v>-999</v>
      </c>
      <c r="AP523" s="82" t="str">
        <f t="shared" si="89"/>
        <v>MISSING</v>
      </c>
    </row>
    <row r="524" spans="2:42" s="3" customFormat="1">
      <c r="B524" s="170"/>
      <c r="C524" s="35">
        <v>520</v>
      </c>
      <c r="D524" s="161"/>
      <c r="E524" s="161"/>
      <c r="F524" s="161"/>
      <c r="G524" s="161"/>
      <c r="H524" s="161"/>
      <c r="I524" s="161"/>
      <c r="J524" s="161"/>
      <c r="K524" s="161"/>
      <c r="L524" s="161"/>
      <c r="M524" s="161"/>
      <c r="N524" s="171"/>
      <c r="O524" s="171"/>
      <c r="P524" s="171"/>
      <c r="Q524" s="171"/>
      <c r="R524" s="171"/>
      <c r="S524" s="171"/>
      <c r="T524" s="159" t="str">
        <f t="shared" si="80"/>
        <v>MISSING</v>
      </c>
      <c r="U524" s="159" t="str">
        <f t="shared" si="81"/>
        <v>MISSING</v>
      </c>
      <c r="X524" s="56">
        <f t="shared" si="82"/>
        <v>-99</v>
      </c>
      <c r="Y524" s="56">
        <f t="shared" si="83"/>
        <v>-99</v>
      </c>
      <c r="Z524" s="56">
        <f t="shared" si="84"/>
        <v>-99</v>
      </c>
      <c r="AA524" s="56">
        <f t="shared" si="85"/>
        <v>-99</v>
      </c>
      <c r="AB524" s="56">
        <f t="shared" si="86"/>
        <v>-99</v>
      </c>
      <c r="AC524" s="56">
        <f t="shared" si="87"/>
        <v>-99</v>
      </c>
      <c r="AE524" s="82">
        <f>IF(D524=1, 'adjustment factor'!$D$4, IF(D524=-9,-999,IF(D524="",-999,0)))</f>
        <v>-999</v>
      </c>
      <c r="AF524" s="82">
        <f>IF(F524=1, 'adjustment factor'!$D$5, IF(F524=-9,-999,IF(F524="",-999,0)))</f>
        <v>-999</v>
      </c>
      <c r="AG524" s="82">
        <f>IF(E524=1, 'adjustment factor'!$D$6, IF(E524=-9,-999,IF(E524="",-999,0)))</f>
        <v>-999</v>
      </c>
      <c r="AH524" s="82">
        <f>IF(K524&gt;=45,'adjustment factor'!$D$7,IF(K524=-9,-1200,IF(K524="",-1200,0)))</f>
        <v>-1200</v>
      </c>
      <c r="AI524" s="82">
        <f>IF(L524=1, 'adjustment factor'!$D$8, IF(L524=-9,-999,IF(L524="",-999,0)))</f>
        <v>-999</v>
      </c>
      <c r="AJ524" s="82">
        <f>IF(AND(M524&gt;=1,M524&lt;=4),'adjustment factor'!$D$9,IF(M524=-9,-999,IF(M524=98,-999,IF(M524=99,-999,IF(M524="",-999,0)))))</f>
        <v>-999</v>
      </c>
      <c r="AK524" s="82">
        <f>IF(H524=1, 'adjustment factor'!$D$10, IF(H524=-9,-999,IF(H524="",-999,0)))</f>
        <v>-999</v>
      </c>
      <c r="AL524" s="82">
        <f>IF(G524=1, 'adjustment factor'!$D$11, IF(G524=-9,-999,IF(G524="",-999,0)))</f>
        <v>-999</v>
      </c>
      <c r="AM524" s="82">
        <f>IF(I524=1, 'adjustment factor'!$D$12, IF(I524=-9,-999,IF(I524="",-999,0)))</f>
        <v>-999</v>
      </c>
      <c r="AN524" s="82">
        <f>IF(J524=1, 'adjustment factor'!$D$13, IF(J524=-9,-999,IF(J524="",-999,0)))</f>
        <v>-999</v>
      </c>
      <c r="AO524" s="82" t="str">
        <f t="shared" si="88"/>
        <v>-999</v>
      </c>
      <c r="AP524" s="82" t="str">
        <f t="shared" si="89"/>
        <v>MISSING</v>
      </c>
    </row>
    <row r="525" spans="2:42" s="3" customFormat="1">
      <c r="B525" s="170"/>
      <c r="C525" s="35">
        <v>521</v>
      </c>
      <c r="D525" s="161"/>
      <c r="E525" s="161"/>
      <c r="F525" s="161"/>
      <c r="G525" s="161"/>
      <c r="H525" s="161"/>
      <c r="I525" s="161"/>
      <c r="J525" s="161"/>
      <c r="K525" s="161"/>
      <c r="L525" s="161"/>
      <c r="M525" s="161"/>
      <c r="N525" s="171"/>
      <c r="O525" s="171"/>
      <c r="P525" s="171"/>
      <c r="Q525" s="171"/>
      <c r="R525" s="171"/>
      <c r="S525" s="171"/>
      <c r="T525" s="159" t="str">
        <f t="shared" si="80"/>
        <v>MISSING</v>
      </c>
      <c r="U525" s="159" t="str">
        <f t="shared" si="81"/>
        <v>MISSING</v>
      </c>
      <c r="X525" s="56">
        <f t="shared" si="82"/>
        <v>-99</v>
      </c>
      <c r="Y525" s="56">
        <f t="shared" si="83"/>
        <v>-99</v>
      </c>
      <c r="Z525" s="56">
        <f t="shared" si="84"/>
        <v>-99</v>
      </c>
      <c r="AA525" s="56">
        <f t="shared" si="85"/>
        <v>-99</v>
      </c>
      <c r="AB525" s="56">
        <f t="shared" si="86"/>
        <v>-99</v>
      </c>
      <c r="AC525" s="56">
        <f t="shared" si="87"/>
        <v>-99</v>
      </c>
      <c r="AE525" s="82">
        <f>IF(D525=1, 'adjustment factor'!$D$4, IF(D525=-9,-999,IF(D525="",-999,0)))</f>
        <v>-999</v>
      </c>
      <c r="AF525" s="82">
        <f>IF(F525=1, 'adjustment factor'!$D$5, IF(F525=-9,-999,IF(F525="",-999,0)))</f>
        <v>-999</v>
      </c>
      <c r="AG525" s="82">
        <f>IF(E525=1, 'adjustment factor'!$D$6, IF(E525=-9,-999,IF(E525="",-999,0)))</f>
        <v>-999</v>
      </c>
      <c r="AH525" s="82">
        <f>IF(K525&gt;=45,'adjustment factor'!$D$7,IF(K525=-9,-1200,IF(K525="",-1200,0)))</f>
        <v>-1200</v>
      </c>
      <c r="AI525" s="82">
        <f>IF(L525=1, 'adjustment factor'!$D$8, IF(L525=-9,-999,IF(L525="",-999,0)))</f>
        <v>-999</v>
      </c>
      <c r="AJ525" s="82">
        <f>IF(AND(M525&gt;=1,M525&lt;=4),'adjustment factor'!$D$9,IF(M525=-9,-999,IF(M525=98,-999,IF(M525=99,-999,IF(M525="",-999,0)))))</f>
        <v>-999</v>
      </c>
      <c r="AK525" s="82">
        <f>IF(H525=1, 'adjustment factor'!$D$10, IF(H525=-9,-999,IF(H525="",-999,0)))</f>
        <v>-999</v>
      </c>
      <c r="AL525" s="82">
        <f>IF(G525=1, 'adjustment factor'!$D$11, IF(G525=-9,-999,IF(G525="",-999,0)))</f>
        <v>-999</v>
      </c>
      <c r="AM525" s="82">
        <f>IF(I525=1, 'adjustment factor'!$D$12, IF(I525=-9,-999,IF(I525="",-999,0)))</f>
        <v>-999</v>
      </c>
      <c r="AN525" s="82">
        <f>IF(J525=1, 'adjustment factor'!$D$13, IF(J525=-9,-999,IF(J525="",-999,0)))</f>
        <v>-999</v>
      </c>
      <c r="AO525" s="82" t="str">
        <f t="shared" si="88"/>
        <v>-999</v>
      </c>
      <c r="AP525" s="82" t="str">
        <f t="shared" si="89"/>
        <v>MISSING</v>
      </c>
    </row>
    <row r="526" spans="2:42" s="3" customFormat="1">
      <c r="B526" s="170"/>
      <c r="C526" s="35">
        <v>522</v>
      </c>
      <c r="D526" s="161"/>
      <c r="E526" s="161"/>
      <c r="F526" s="161"/>
      <c r="G526" s="161"/>
      <c r="H526" s="161"/>
      <c r="I526" s="161"/>
      <c r="J526" s="161"/>
      <c r="K526" s="161"/>
      <c r="L526" s="161"/>
      <c r="M526" s="161"/>
      <c r="N526" s="171"/>
      <c r="O526" s="171"/>
      <c r="P526" s="171"/>
      <c r="Q526" s="171"/>
      <c r="R526" s="171"/>
      <c r="S526" s="171"/>
      <c r="T526" s="159" t="str">
        <f t="shared" si="80"/>
        <v>MISSING</v>
      </c>
      <c r="U526" s="159" t="str">
        <f t="shared" si="81"/>
        <v>MISSING</v>
      </c>
      <c r="X526" s="56">
        <f t="shared" si="82"/>
        <v>-99</v>
      </c>
      <c r="Y526" s="56">
        <f t="shared" si="83"/>
        <v>-99</v>
      </c>
      <c r="Z526" s="56">
        <f t="shared" si="84"/>
        <v>-99</v>
      </c>
      <c r="AA526" s="56">
        <f t="shared" si="85"/>
        <v>-99</v>
      </c>
      <c r="AB526" s="56">
        <f t="shared" si="86"/>
        <v>-99</v>
      </c>
      <c r="AC526" s="56">
        <f t="shared" si="87"/>
        <v>-99</v>
      </c>
      <c r="AE526" s="82">
        <f>IF(D526=1, 'adjustment factor'!$D$4, IF(D526=-9,-999,IF(D526="",-999,0)))</f>
        <v>-999</v>
      </c>
      <c r="AF526" s="82">
        <f>IF(F526=1, 'adjustment factor'!$D$5, IF(F526=-9,-999,IF(F526="",-999,0)))</f>
        <v>-999</v>
      </c>
      <c r="AG526" s="82">
        <f>IF(E526=1, 'adjustment factor'!$D$6, IF(E526=-9,-999,IF(E526="",-999,0)))</f>
        <v>-999</v>
      </c>
      <c r="AH526" s="82">
        <f>IF(K526&gt;=45,'adjustment factor'!$D$7,IF(K526=-9,-1200,IF(K526="",-1200,0)))</f>
        <v>-1200</v>
      </c>
      <c r="AI526" s="82">
        <f>IF(L526=1, 'adjustment factor'!$D$8, IF(L526=-9,-999,IF(L526="",-999,0)))</f>
        <v>-999</v>
      </c>
      <c r="AJ526" s="82">
        <f>IF(AND(M526&gt;=1,M526&lt;=4),'adjustment factor'!$D$9,IF(M526=-9,-999,IF(M526=98,-999,IF(M526=99,-999,IF(M526="",-999,0)))))</f>
        <v>-999</v>
      </c>
      <c r="AK526" s="82">
        <f>IF(H526=1, 'adjustment factor'!$D$10, IF(H526=-9,-999,IF(H526="",-999,0)))</f>
        <v>-999</v>
      </c>
      <c r="AL526" s="82">
        <f>IF(G526=1, 'adjustment factor'!$D$11, IF(G526=-9,-999,IF(G526="",-999,0)))</f>
        <v>-999</v>
      </c>
      <c r="AM526" s="82">
        <f>IF(I526=1, 'adjustment factor'!$D$12, IF(I526=-9,-999,IF(I526="",-999,0)))</f>
        <v>-999</v>
      </c>
      <c r="AN526" s="82">
        <f>IF(J526=1, 'adjustment factor'!$D$13, IF(J526=-9,-999,IF(J526="",-999,0)))</f>
        <v>-999</v>
      </c>
      <c r="AO526" s="82" t="str">
        <f t="shared" si="88"/>
        <v>-999</v>
      </c>
      <c r="AP526" s="82" t="str">
        <f t="shared" si="89"/>
        <v>MISSING</v>
      </c>
    </row>
    <row r="527" spans="2:42" s="3" customFormat="1">
      <c r="B527" s="170"/>
      <c r="C527" s="35">
        <v>523</v>
      </c>
      <c r="D527" s="161"/>
      <c r="E527" s="161"/>
      <c r="F527" s="161"/>
      <c r="G527" s="161"/>
      <c r="H527" s="161"/>
      <c r="I527" s="161"/>
      <c r="J527" s="161"/>
      <c r="K527" s="161"/>
      <c r="L527" s="161"/>
      <c r="M527" s="161"/>
      <c r="N527" s="171"/>
      <c r="O527" s="171"/>
      <c r="P527" s="171"/>
      <c r="Q527" s="171"/>
      <c r="R527" s="171"/>
      <c r="S527" s="171"/>
      <c r="T527" s="159" t="str">
        <f t="shared" si="80"/>
        <v>MISSING</v>
      </c>
      <c r="U527" s="159" t="str">
        <f t="shared" si="81"/>
        <v>MISSING</v>
      </c>
      <c r="X527" s="56">
        <f t="shared" si="82"/>
        <v>-99</v>
      </c>
      <c r="Y527" s="56">
        <f t="shared" si="83"/>
        <v>-99</v>
      </c>
      <c r="Z527" s="56">
        <f t="shared" si="84"/>
        <v>-99</v>
      </c>
      <c r="AA527" s="56">
        <f t="shared" si="85"/>
        <v>-99</v>
      </c>
      <c r="AB527" s="56">
        <f t="shared" si="86"/>
        <v>-99</v>
      </c>
      <c r="AC527" s="56">
        <f t="shared" si="87"/>
        <v>-99</v>
      </c>
      <c r="AE527" s="82">
        <f>IF(D527=1, 'adjustment factor'!$D$4, IF(D527=-9,-999,IF(D527="",-999,0)))</f>
        <v>-999</v>
      </c>
      <c r="AF527" s="82">
        <f>IF(F527=1, 'adjustment factor'!$D$5, IF(F527=-9,-999,IF(F527="",-999,0)))</f>
        <v>-999</v>
      </c>
      <c r="AG527" s="82">
        <f>IF(E527=1, 'adjustment factor'!$D$6, IF(E527=-9,-999,IF(E527="",-999,0)))</f>
        <v>-999</v>
      </c>
      <c r="AH527" s="82">
        <f>IF(K527&gt;=45,'adjustment factor'!$D$7,IF(K527=-9,-1200,IF(K527="",-1200,0)))</f>
        <v>-1200</v>
      </c>
      <c r="AI527" s="82">
        <f>IF(L527=1, 'adjustment factor'!$D$8, IF(L527=-9,-999,IF(L527="",-999,0)))</f>
        <v>-999</v>
      </c>
      <c r="AJ527" s="82">
        <f>IF(AND(M527&gt;=1,M527&lt;=4),'adjustment factor'!$D$9,IF(M527=-9,-999,IF(M527=98,-999,IF(M527=99,-999,IF(M527="",-999,0)))))</f>
        <v>-999</v>
      </c>
      <c r="AK527" s="82">
        <f>IF(H527=1, 'adjustment factor'!$D$10, IF(H527=-9,-999,IF(H527="",-999,0)))</f>
        <v>-999</v>
      </c>
      <c r="AL527" s="82">
        <f>IF(G527=1, 'adjustment factor'!$D$11, IF(G527=-9,-999,IF(G527="",-999,0)))</f>
        <v>-999</v>
      </c>
      <c r="AM527" s="82">
        <f>IF(I527=1, 'adjustment factor'!$D$12, IF(I527=-9,-999,IF(I527="",-999,0)))</f>
        <v>-999</v>
      </c>
      <c r="AN527" s="82">
        <f>IF(J527=1, 'adjustment factor'!$D$13, IF(J527=-9,-999,IF(J527="",-999,0)))</f>
        <v>-999</v>
      </c>
      <c r="AO527" s="82" t="str">
        <f t="shared" si="88"/>
        <v>-999</v>
      </c>
      <c r="AP527" s="82" t="str">
        <f t="shared" si="89"/>
        <v>MISSING</v>
      </c>
    </row>
    <row r="528" spans="2:42" s="3" customFormat="1">
      <c r="B528" s="170"/>
      <c r="C528" s="35">
        <v>524</v>
      </c>
      <c r="D528" s="161"/>
      <c r="E528" s="161"/>
      <c r="F528" s="161"/>
      <c r="G528" s="161"/>
      <c r="H528" s="161"/>
      <c r="I528" s="161"/>
      <c r="J528" s="161"/>
      <c r="K528" s="161"/>
      <c r="L528" s="161"/>
      <c r="M528" s="161"/>
      <c r="N528" s="171"/>
      <c r="O528" s="171"/>
      <c r="P528" s="171"/>
      <c r="Q528" s="171"/>
      <c r="R528" s="171"/>
      <c r="S528" s="171"/>
      <c r="T528" s="159" t="str">
        <f t="shared" si="80"/>
        <v>MISSING</v>
      </c>
      <c r="U528" s="159" t="str">
        <f t="shared" si="81"/>
        <v>MISSING</v>
      </c>
      <c r="X528" s="56">
        <f t="shared" si="82"/>
        <v>-99</v>
      </c>
      <c r="Y528" s="56">
        <f t="shared" si="83"/>
        <v>-99</v>
      </c>
      <c r="Z528" s="56">
        <f t="shared" si="84"/>
        <v>-99</v>
      </c>
      <c r="AA528" s="56">
        <f t="shared" si="85"/>
        <v>-99</v>
      </c>
      <c r="AB528" s="56">
        <f t="shared" si="86"/>
        <v>-99</v>
      </c>
      <c r="AC528" s="56">
        <f t="shared" si="87"/>
        <v>-99</v>
      </c>
      <c r="AE528" s="82">
        <f>IF(D528=1, 'adjustment factor'!$D$4, IF(D528=-9,-999,IF(D528="",-999,0)))</f>
        <v>-999</v>
      </c>
      <c r="AF528" s="82">
        <f>IF(F528=1, 'adjustment factor'!$D$5, IF(F528=-9,-999,IF(F528="",-999,0)))</f>
        <v>-999</v>
      </c>
      <c r="AG528" s="82">
        <f>IF(E528=1, 'adjustment factor'!$D$6, IF(E528=-9,-999,IF(E528="",-999,0)))</f>
        <v>-999</v>
      </c>
      <c r="AH528" s="82">
        <f>IF(K528&gt;=45,'adjustment factor'!$D$7,IF(K528=-9,-1200,IF(K528="",-1200,0)))</f>
        <v>-1200</v>
      </c>
      <c r="AI528" s="82">
        <f>IF(L528=1, 'adjustment factor'!$D$8, IF(L528=-9,-999,IF(L528="",-999,0)))</f>
        <v>-999</v>
      </c>
      <c r="AJ528" s="82">
        <f>IF(AND(M528&gt;=1,M528&lt;=4),'adjustment factor'!$D$9,IF(M528=-9,-999,IF(M528=98,-999,IF(M528=99,-999,IF(M528="",-999,0)))))</f>
        <v>-999</v>
      </c>
      <c r="AK528" s="82">
        <f>IF(H528=1, 'adjustment factor'!$D$10, IF(H528=-9,-999,IF(H528="",-999,0)))</f>
        <v>-999</v>
      </c>
      <c r="AL528" s="82">
        <f>IF(G528=1, 'adjustment factor'!$D$11, IF(G528=-9,-999,IF(G528="",-999,0)))</f>
        <v>-999</v>
      </c>
      <c r="AM528" s="82">
        <f>IF(I528=1, 'adjustment factor'!$D$12, IF(I528=-9,-999,IF(I528="",-999,0)))</f>
        <v>-999</v>
      </c>
      <c r="AN528" s="82">
        <f>IF(J528=1, 'adjustment factor'!$D$13, IF(J528=-9,-999,IF(J528="",-999,0)))</f>
        <v>-999</v>
      </c>
      <c r="AO528" s="82" t="str">
        <f t="shared" si="88"/>
        <v>-999</v>
      </c>
      <c r="AP528" s="82" t="str">
        <f t="shared" si="89"/>
        <v>MISSING</v>
      </c>
    </row>
    <row r="529" spans="2:42" s="3" customFormat="1">
      <c r="B529" s="170"/>
      <c r="C529" s="35">
        <v>525</v>
      </c>
      <c r="D529" s="161"/>
      <c r="E529" s="161"/>
      <c r="F529" s="161"/>
      <c r="G529" s="161"/>
      <c r="H529" s="161"/>
      <c r="I529" s="161"/>
      <c r="J529" s="161"/>
      <c r="K529" s="161"/>
      <c r="L529" s="161"/>
      <c r="M529" s="161"/>
      <c r="N529" s="171"/>
      <c r="O529" s="171"/>
      <c r="P529" s="171"/>
      <c r="Q529" s="171"/>
      <c r="R529" s="171"/>
      <c r="S529" s="171"/>
      <c r="T529" s="159" t="str">
        <f t="shared" si="80"/>
        <v>MISSING</v>
      </c>
      <c r="U529" s="159" t="str">
        <f t="shared" si="81"/>
        <v>MISSING</v>
      </c>
      <c r="X529" s="56">
        <f t="shared" si="82"/>
        <v>-99</v>
      </c>
      <c r="Y529" s="56">
        <f t="shared" si="83"/>
        <v>-99</v>
      </c>
      <c r="Z529" s="56">
        <f t="shared" si="84"/>
        <v>-99</v>
      </c>
      <c r="AA529" s="56">
        <f t="shared" si="85"/>
        <v>-99</v>
      </c>
      <c r="AB529" s="56">
        <f t="shared" si="86"/>
        <v>-99</v>
      </c>
      <c r="AC529" s="56">
        <f t="shared" si="87"/>
        <v>-99</v>
      </c>
      <c r="AE529" s="82">
        <f>IF(D529=1, 'adjustment factor'!$D$4, IF(D529=-9,-999,IF(D529="",-999,0)))</f>
        <v>-999</v>
      </c>
      <c r="AF529" s="82">
        <f>IF(F529=1, 'adjustment factor'!$D$5, IF(F529=-9,-999,IF(F529="",-999,0)))</f>
        <v>-999</v>
      </c>
      <c r="AG529" s="82">
        <f>IF(E529=1, 'adjustment factor'!$D$6, IF(E529=-9,-999,IF(E529="",-999,0)))</f>
        <v>-999</v>
      </c>
      <c r="AH529" s="82">
        <f>IF(K529&gt;=45,'adjustment factor'!$D$7,IF(K529=-9,-1200,IF(K529="",-1200,0)))</f>
        <v>-1200</v>
      </c>
      <c r="AI529" s="82">
        <f>IF(L529=1, 'adjustment factor'!$D$8, IF(L529=-9,-999,IF(L529="",-999,0)))</f>
        <v>-999</v>
      </c>
      <c r="AJ529" s="82">
        <f>IF(AND(M529&gt;=1,M529&lt;=4),'adjustment factor'!$D$9,IF(M529=-9,-999,IF(M529=98,-999,IF(M529=99,-999,IF(M529="",-999,0)))))</f>
        <v>-999</v>
      </c>
      <c r="AK529" s="82">
        <f>IF(H529=1, 'adjustment factor'!$D$10, IF(H529=-9,-999,IF(H529="",-999,0)))</f>
        <v>-999</v>
      </c>
      <c r="AL529" s="82">
        <f>IF(G529=1, 'adjustment factor'!$D$11, IF(G529=-9,-999,IF(G529="",-999,0)))</f>
        <v>-999</v>
      </c>
      <c r="AM529" s="82">
        <f>IF(I529=1, 'adjustment factor'!$D$12, IF(I529=-9,-999,IF(I529="",-999,0)))</f>
        <v>-999</v>
      </c>
      <c r="AN529" s="82">
        <f>IF(J529=1, 'adjustment factor'!$D$13, IF(J529=-9,-999,IF(J529="",-999,0)))</f>
        <v>-999</v>
      </c>
      <c r="AO529" s="82" t="str">
        <f t="shared" si="88"/>
        <v>-999</v>
      </c>
      <c r="AP529" s="82" t="str">
        <f t="shared" si="89"/>
        <v>MISSING</v>
      </c>
    </row>
    <row r="530" spans="2:42" s="3" customFormat="1">
      <c r="B530" s="170"/>
      <c r="C530" s="35">
        <v>526</v>
      </c>
      <c r="D530" s="161"/>
      <c r="E530" s="161"/>
      <c r="F530" s="161"/>
      <c r="G530" s="161"/>
      <c r="H530" s="161"/>
      <c r="I530" s="161"/>
      <c r="J530" s="161"/>
      <c r="K530" s="161"/>
      <c r="L530" s="161"/>
      <c r="M530" s="161"/>
      <c r="N530" s="171"/>
      <c r="O530" s="171"/>
      <c r="P530" s="171"/>
      <c r="Q530" s="171"/>
      <c r="R530" s="171"/>
      <c r="S530" s="171"/>
      <c r="T530" s="159" t="str">
        <f t="shared" si="80"/>
        <v>MISSING</v>
      </c>
      <c r="U530" s="159" t="str">
        <f t="shared" si="81"/>
        <v>MISSING</v>
      </c>
      <c r="X530" s="56">
        <f t="shared" si="82"/>
        <v>-99</v>
      </c>
      <c r="Y530" s="56">
        <f t="shared" si="83"/>
        <v>-99</v>
      </c>
      <c r="Z530" s="56">
        <f t="shared" si="84"/>
        <v>-99</v>
      </c>
      <c r="AA530" s="56">
        <f t="shared" si="85"/>
        <v>-99</v>
      </c>
      <c r="AB530" s="56">
        <f t="shared" si="86"/>
        <v>-99</v>
      </c>
      <c r="AC530" s="56">
        <f t="shared" si="87"/>
        <v>-99</v>
      </c>
      <c r="AE530" s="82">
        <f>IF(D530=1, 'adjustment factor'!$D$4, IF(D530=-9,-999,IF(D530="",-999,0)))</f>
        <v>-999</v>
      </c>
      <c r="AF530" s="82">
        <f>IF(F530=1, 'adjustment factor'!$D$5, IF(F530=-9,-999,IF(F530="",-999,0)))</f>
        <v>-999</v>
      </c>
      <c r="AG530" s="82">
        <f>IF(E530=1, 'adjustment factor'!$D$6, IF(E530=-9,-999,IF(E530="",-999,0)))</f>
        <v>-999</v>
      </c>
      <c r="AH530" s="82">
        <f>IF(K530&gt;=45,'adjustment factor'!$D$7,IF(K530=-9,-1200,IF(K530="",-1200,0)))</f>
        <v>-1200</v>
      </c>
      <c r="AI530" s="82">
        <f>IF(L530=1, 'adjustment factor'!$D$8, IF(L530=-9,-999,IF(L530="",-999,0)))</f>
        <v>-999</v>
      </c>
      <c r="AJ530" s="82">
        <f>IF(AND(M530&gt;=1,M530&lt;=4),'adjustment factor'!$D$9,IF(M530=-9,-999,IF(M530=98,-999,IF(M530=99,-999,IF(M530="",-999,0)))))</f>
        <v>-999</v>
      </c>
      <c r="AK530" s="82">
        <f>IF(H530=1, 'adjustment factor'!$D$10, IF(H530=-9,-999,IF(H530="",-999,0)))</f>
        <v>-999</v>
      </c>
      <c r="AL530" s="82">
        <f>IF(G530=1, 'adjustment factor'!$D$11, IF(G530=-9,-999,IF(G530="",-999,0)))</f>
        <v>-999</v>
      </c>
      <c r="AM530" s="82">
        <f>IF(I530=1, 'adjustment factor'!$D$12, IF(I530=-9,-999,IF(I530="",-999,0)))</f>
        <v>-999</v>
      </c>
      <c r="AN530" s="82">
        <f>IF(J530=1, 'adjustment factor'!$D$13, IF(J530=-9,-999,IF(J530="",-999,0)))</f>
        <v>-999</v>
      </c>
      <c r="AO530" s="82" t="str">
        <f t="shared" si="88"/>
        <v>-999</v>
      </c>
      <c r="AP530" s="82" t="str">
        <f t="shared" si="89"/>
        <v>MISSING</v>
      </c>
    </row>
    <row r="531" spans="2:42" s="3" customFormat="1">
      <c r="B531" s="170"/>
      <c r="C531" s="35">
        <v>527</v>
      </c>
      <c r="D531" s="161"/>
      <c r="E531" s="161"/>
      <c r="F531" s="161"/>
      <c r="G531" s="161"/>
      <c r="H531" s="161"/>
      <c r="I531" s="161"/>
      <c r="J531" s="161"/>
      <c r="K531" s="161"/>
      <c r="L531" s="161"/>
      <c r="M531" s="161"/>
      <c r="N531" s="171"/>
      <c r="O531" s="171"/>
      <c r="P531" s="171"/>
      <c r="Q531" s="171"/>
      <c r="R531" s="171"/>
      <c r="S531" s="171"/>
      <c r="T531" s="159" t="str">
        <f t="shared" si="80"/>
        <v>MISSING</v>
      </c>
      <c r="U531" s="159" t="str">
        <f t="shared" si="81"/>
        <v>MISSING</v>
      </c>
      <c r="X531" s="56">
        <f t="shared" si="82"/>
        <v>-99</v>
      </c>
      <c r="Y531" s="56">
        <f t="shared" si="83"/>
        <v>-99</v>
      </c>
      <c r="Z531" s="56">
        <f t="shared" si="84"/>
        <v>-99</v>
      </c>
      <c r="AA531" s="56">
        <f t="shared" si="85"/>
        <v>-99</v>
      </c>
      <c r="AB531" s="56">
        <f t="shared" si="86"/>
        <v>-99</v>
      </c>
      <c r="AC531" s="56">
        <f t="shared" si="87"/>
        <v>-99</v>
      </c>
      <c r="AE531" s="82">
        <f>IF(D531=1, 'adjustment factor'!$D$4, IF(D531=-9,-999,IF(D531="",-999,0)))</f>
        <v>-999</v>
      </c>
      <c r="AF531" s="82">
        <f>IF(F531=1, 'adjustment factor'!$D$5, IF(F531=-9,-999,IF(F531="",-999,0)))</f>
        <v>-999</v>
      </c>
      <c r="AG531" s="82">
        <f>IF(E531=1, 'adjustment factor'!$D$6, IF(E531=-9,-999,IF(E531="",-999,0)))</f>
        <v>-999</v>
      </c>
      <c r="AH531" s="82">
        <f>IF(K531&gt;=45,'adjustment factor'!$D$7,IF(K531=-9,-1200,IF(K531="",-1200,0)))</f>
        <v>-1200</v>
      </c>
      <c r="AI531" s="82">
        <f>IF(L531=1, 'adjustment factor'!$D$8, IF(L531=-9,-999,IF(L531="",-999,0)))</f>
        <v>-999</v>
      </c>
      <c r="AJ531" s="82">
        <f>IF(AND(M531&gt;=1,M531&lt;=4),'adjustment factor'!$D$9,IF(M531=-9,-999,IF(M531=98,-999,IF(M531=99,-999,IF(M531="",-999,0)))))</f>
        <v>-999</v>
      </c>
      <c r="AK531" s="82">
        <f>IF(H531=1, 'adjustment factor'!$D$10, IF(H531=-9,-999,IF(H531="",-999,0)))</f>
        <v>-999</v>
      </c>
      <c r="AL531" s="82">
        <f>IF(G531=1, 'adjustment factor'!$D$11, IF(G531=-9,-999,IF(G531="",-999,0)))</f>
        <v>-999</v>
      </c>
      <c r="AM531" s="82">
        <f>IF(I531=1, 'adjustment factor'!$D$12, IF(I531=-9,-999,IF(I531="",-999,0)))</f>
        <v>-999</v>
      </c>
      <c r="AN531" s="82">
        <f>IF(J531=1, 'adjustment factor'!$D$13, IF(J531=-9,-999,IF(J531="",-999,0)))</f>
        <v>-999</v>
      </c>
      <c r="AO531" s="82" t="str">
        <f t="shared" si="88"/>
        <v>-999</v>
      </c>
      <c r="AP531" s="82" t="str">
        <f t="shared" si="89"/>
        <v>MISSING</v>
      </c>
    </row>
    <row r="532" spans="2:42" s="3" customFormat="1">
      <c r="B532" s="170"/>
      <c r="C532" s="35">
        <v>528</v>
      </c>
      <c r="D532" s="161"/>
      <c r="E532" s="161"/>
      <c r="F532" s="161"/>
      <c r="G532" s="161"/>
      <c r="H532" s="161"/>
      <c r="I532" s="161"/>
      <c r="J532" s="161"/>
      <c r="K532" s="161"/>
      <c r="L532" s="161"/>
      <c r="M532" s="161"/>
      <c r="N532" s="171"/>
      <c r="O532" s="171"/>
      <c r="P532" s="171"/>
      <c r="Q532" s="171"/>
      <c r="R532" s="171"/>
      <c r="S532" s="171"/>
      <c r="T532" s="159" t="str">
        <f t="shared" si="80"/>
        <v>MISSING</v>
      </c>
      <c r="U532" s="159" t="str">
        <f t="shared" si="81"/>
        <v>MISSING</v>
      </c>
      <c r="X532" s="56">
        <f t="shared" si="82"/>
        <v>-99</v>
      </c>
      <c r="Y532" s="56">
        <f t="shared" si="83"/>
        <v>-99</v>
      </c>
      <c r="Z532" s="56">
        <f t="shared" si="84"/>
        <v>-99</v>
      </c>
      <c r="AA532" s="56">
        <f t="shared" si="85"/>
        <v>-99</v>
      </c>
      <c r="AB532" s="56">
        <f t="shared" si="86"/>
        <v>-99</v>
      </c>
      <c r="AC532" s="56">
        <f t="shared" si="87"/>
        <v>-99</v>
      </c>
      <c r="AE532" s="82">
        <f>IF(D532=1, 'adjustment factor'!$D$4, IF(D532=-9,-999,IF(D532="",-999,0)))</f>
        <v>-999</v>
      </c>
      <c r="AF532" s="82">
        <f>IF(F532=1, 'adjustment factor'!$D$5, IF(F532=-9,-999,IF(F532="",-999,0)))</f>
        <v>-999</v>
      </c>
      <c r="AG532" s="82">
        <f>IF(E532=1, 'adjustment factor'!$D$6, IF(E532=-9,-999,IF(E532="",-999,0)))</f>
        <v>-999</v>
      </c>
      <c r="AH532" s="82">
        <f>IF(K532&gt;=45,'adjustment factor'!$D$7,IF(K532=-9,-1200,IF(K532="",-1200,0)))</f>
        <v>-1200</v>
      </c>
      <c r="AI532" s="82">
        <f>IF(L532=1, 'adjustment factor'!$D$8, IF(L532=-9,-999,IF(L532="",-999,0)))</f>
        <v>-999</v>
      </c>
      <c r="AJ532" s="82">
        <f>IF(AND(M532&gt;=1,M532&lt;=4),'adjustment factor'!$D$9,IF(M532=-9,-999,IF(M532=98,-999,IF(M532=99,-999,IF(M532="",-999,0)))))</f>
        <v>-999</v>
      </c>
      <c r="AK532" s="82">
        <f>IF(H532=1, 'adjustment factor'!$D$10, IF(H532=-9,-999,IF(H532="",-999,0)))</f>
        <v>-999</v>
      </c>
      <c r="AL532" s="82">
        <f>IF(G532=1, 'adjustment factor'!$D$11, IF(G532=-9,-999,IF(G532="",-999,0)))</f>
        <v>-999</v>
      </c>
      <c r="AM532" s="82">
        <f>IF(I532=1, 'adjustment factor'!$D$12, IF(I532=-9,-999,IF(I532="",-999,0)))</f>
        <v>-999</v>
      </c>
      <c r="AN532" s="82">
        <f>IF(J532=1, 'adjustment factor'!$D$13, IF(J532=-9,-999,IF(J532="",-999,0)))</f>
        <v>-999</v>
      </c>
      <c r="AO532" s="82" t="str">
        <f t="shared" si="88"/>
        <v>-999</v>
      </c>
      <c r="AP532" s="82" t="str">
        <f t="shared" si="89"/>
        <v>MISSING</v>
      </c>
    </row>
    <row r="533" spans="2:42" s="3" customFormat="1">
      <c r="B533" s="170"/>
      <c r="C533" s="35">
        <v>529</v>
      </c>
      <c r="D533" s="161"/>
      <c r="E533" s="161"/>
      <c r="F533" s="161"/>
      <c r="G533" s="161"/>
      <c r="H533" s="161"/>
      <c r="I533" s="161"/>
      <c r="J533" s="161"/>
      <c r="K533" s="161"/>
      <c r="L533" s="161"/>
      <c r="M533" s="161"/>
      <c r="N533" s="171"/>
      <c r="O533" s="171"/>
      <c r="P533" s="171"/>
      <c r="Q533" s="171"/>
      <c r="R533" s="171"/>
      <c r="S533" s="171"/>
      <c r="T533" s="159" t="str">
        <f t="shared" si="80"/>
        <v>MISSING</v>
      </c>
      <c r="U533" s="159" t="str">
        <f t="shared" si="81"/>
        <v>MISSING</v>
      </c>
      <c r="X533" s="56">
        <f t="shared" si="82"/>
        <v>-99</v>
      </c>
      <c r="Y533" s="56">
        <f t="shared" si="83"/>
        <v>-99</v>
      </c>
      <c r="Z533" s="56">
        <f t="shared" si="84"/>
        <v>-99</v>
      </c>
      <c r="AA533" s="56">
        <f t="shared" si="85"/>
        <v>-99</v>
      </c>
      <c r="AB533" s="56">
        <f t="shared" si="86"/>
        <v>-99</v>
      </c>
      <c r="AC533" s="56">
        <f t="shared" si="87"/>
        <v>-99</v>
      </c>
      <c r="AE533" s="82">
        <f>IF(D533=1, 'adjustment factor'!$D$4, IF(D533=-9,-999,IF(D533="",-999,0)))</f>
        <v>-999</v>
      </c>
      <c r="AF533" s="82">
        <f>IF(F533=1, 'adjustment factor'!$D$5, IF(F533=-9,-999,IF(F533="",-999,0)))</f>
        <v>-999</v>
      </c>
      <c r="AG533" s="82">
        <f>IF(E533=1, 'adjustment factor'!$D$6, IF(E533=-9,-999,IF(E533="",-999,0)))</f>
        <v>-999</v>
      </c>
      <c r="AH533" s="82">
        <f>IF(K533&gt;=45,'adjustment factor'!$D$7,IF(K533=-9,-1200,IF(K533="",-1200,0)))</f>
        <v>-1200</v>
      </c>
      <c r="AI533" s="82">
        <f>IF(L533=1, 'adjustment factor'!$D$8, IF(L533=-9,-999,IF(L533="",-999,0)))</f>
        <v>-999</v>
      </c>
      <c r="AJ533" s="82">
        <f>IF(AND(M533&gt;=1,M533&lt;=4),'adjustment factor'!$D$9,IF(M533=-9,-999,IF(M533=98,-999,IF(M533=99,-999,IF(M533="",-999,0)))))</f>
        <v>-999</v>
      </c>
      <c r="AK533" s="82">
        <f>IF(H533=1, 'adjustment factor'!$D$10, IF(H533=-9,-999,IF(H533="",-999,0)))</f>
        <v>-999</v>
      </c>
      <c r="AL533" s="82">
        <f>IF(G533=1, 'adjustment factor'!$D$11, IF(G533=-9,-999,IF(G533="",-999,0)))</f>
        <v>-999</v>
      </c>
      <c r="AM533" s="82">
        <f>IF(I533=1, 'adjustment factor'!$D$12, IF(I533=-9,-999,IF(I533="",-999,0)))</f>
        <v>-999</v>
      </c>
      <c r="AN533" s="82">
        <f>IF(J533=1, 'adjustment factor'!$D$13, IF(J533=-9,-999,IF(J533="",-999,0)))</f>
        <v>-999</v>
      </c>
      <c r="AO533" s="82" t="str">
        <f t="shared" si="88"/>
        <v>-999</v>
      </c>
      <c r="AP533" s="82" t="str">
        <f t="shared" si="89"/>
        <v>MISSING</v>
      </c>
    </row>
    <row r="534" spans="2:42" s="3" customFormat="1">
      <c r="B534" s="170"/>
      <c r="C534" s="35">
        <v>530</v>
      </c>
      <c r="D534" s="161"/>
      <c r="E534" s="161"/>
      <c r="F534" s="161"/>
      <c r="G534" s="161"/>
      <c r="H534" s="161"/>
      <c r="I534" s="161"/>
      <c r="J534" s="161"/>
      <c r="K534" s="161"/>
      <c r="L534" s="161"/>
      <c r="M534" s="161"/>
      <c r="N534" s="171"/>
      <c r="O534" s="171"/>
      <c r="P534" s="171"/>
      <c r="Q534" s="171"/>
      <c r="R534" s="171"/>
      <c r="S534" s="171"/>
      <c r="T534" s="159" t="str">
        <f t="shared" si="80"/>
        <v>MISSING</v>
      </c>
      <c r="U534" s="159" t="str">
        <f t="shared" si="81"/>
        <v>MISSING</v>
      </c>
      <c r="X534" s="56">
        <f t="shared" si="82"/>
        <v>-99</v>
      </c>
      <c r="Y534" s="56">
        <f t="shared" si="83"/>
        <v>-99</v>
      </c>
      <c r="Z534" s="56">
        <f t="shared" si="84"/>
        <v>-99</v>
      </c>
      <c r="AA534" s="56">
        <f t="shared" si="85"/>
        <v>-99</v>
      </c>
      <c r="AB534" s="56">
        <f t="shared" si="86"/>
        <v>-99</v>
      </c>
      <c r="AC534" s="56">
        <f t="shared" si="87"/>
        <v>-99</v>
      </c>
      <c r="AE534" s="82">
        <f>IF(D534=1, 'adjustment factor'!$D$4, IF(D534=-9,-999,IF(D534="",-999,0)))</f>
        <v>-999</v>
      </c>
      <c r="AF534" s="82">
        <f>IF(F534=1, 'adjustment factor'!$D$5, IF(F534=-9,-999,IF(F534="",-999,0)))</f>
        <v>-999</v>
      </c>
      <c r="AG534" s="82">
        <f>IF(E534=1, 'adjustment factor'!$D$6, IF(E534=-9,-999,IF(E534="",-999,0)))</f>
        <v>-999</v>
      </c>
      <c r="AH534" s="82">
        <f>IF(K534&gt;=45,'adjustment factor'!$D$7,IF(K534=-9,-1200,IF(K534="",-1200,0)))</f>
        <v>-1200</v>
      </c>
      <c r="AI534" s="82">
        <f>IF(L534=1, 'adjustment factor'!$D$8, IF(L534=-9,-999,IF(L534="",-999,0)))</f>
        <v>-999</v>
      </c>
      <c r="AJ534" s="82">
        <f>IF(AND(M534&gt;=1,M534&lt;=4),'adjustment factor'!$D$9,IF(M534=-9,-999,IF(M534=98,-999,IF(M534=99,-999,IF(M534="",-999,0)))))</f>
        <v>-999</v>
      </c>
      <c r="AK534" s="82">
        <f>IF(H534=1, 'adjustment factor'!$D$10, IF(H534=-9,-999,IF(H534="",-999,0)))</f>
        <v>-999</v>
      </c>
      <c r="AL534" s="82">
        <f>IF(G534=1, 'adjustment factor'!$D$11, IF(G534=-9,-999,IF(G534="",-999,0)))</f>
        <v>-999</v>
      </c>
      <c r="AM534" s="82">
        <f>IF(I534=1, 'adjustment factor'!$D$12, IF(I534=-9,-999,IF(I534="",-999,0)))</f>
        <v>-999</v>
      </c>
      <c r="AN534" s="82">
        <f>IF(J534=1, 'adjustment factor'!$D$13, IF(J534=-9,-999,IF(J534="",-999,0)))</f>
        <v>-999</v>
      </c>
      <c r="AO534" s="82" t="str">
        <f t="shared" si="88"/>
        <v>-999</v>
      </c>
      <c r="AP534" s="82" t="str">
        <f t="shared" si="89"/>
        <v>MISSING</v>
      </c>
    </row>
    <row r="535" spans="2:42" s="3" customFormat="1">
      <c r="B535" s="170"/>
      <c r="C535" s="35">
        <v>531</v>
      </c>
      <c r="D535" s="161"/>
      <c r="E535" s="161"/>
      <c r="F535" s="161"/>
      <c r="G535" s="161"/>
      <c r="H535" s="161"/>
      <c r="I535" s="161"/>
      <c r="J535" s="161"/>
      <c r="K535" s="161"/>
      <c r="L535" s="161"/>
      <c r="M535" s="161"/>
      <c r="N535" s="171"/>
      <c r="O535" s="171"/>
      <c r="P535" s="171"/>
      <c r="Q535" s="171"/>
      <c r="R535" s="171"/>
      <c r="S535" s="171"/>
      <c r="T535" s="159" t="str">
        <f t="shared" si="80"/>
        <v>MISSING</v>
      </c>
      <c r="U535" s="159" t="str">
        <f t="shared" si="81"/>
        <v>MISSING</v>
      </c>
      <c r="X535" s="56">
        <f t="shared" si="82"/>
        <v>-99</v>
      </c>
      <c r="Y535" s="56">
        <f t="shared" si="83"/>
        <v>-99</v>
      </c>
      <c r="Z535" s="56">
        <f t="shared" si="84"/>
        <v>-99</v>
      </c>
      <c r="AA535" s="56">
        <f t="shared" si="85"/>
        <v>-99</v>
      </c>
      <c r="AB535" s="56">
        <f t="shared" si="86"/>
        <v>-99</v>
      </c>
      <c r="AC535" s="56">
        <f t="shared" si="87"/>
        <v>-99</v>
      </c>
      <c r="AE535" s="82">
        <f>IF(D535=1, 'adjustment factor'!$D$4, IF(D535=-9,-999,IF(D535="",-999,0)))</f>
        <v>-999</v>
      </c>
      <c r="AF535" s="82">
        <f>IF(F535=1, 'adjustment factor'!$D$5, IF(F535=-9,-999,IF(F535="",-999,0)))</f>
        <v>-999</v>
      </c>
      <c r="AG535" s="82">
        <f>IF(E535=1, 'adjustment factor'!$D$6, IF(E535=-9,-999,IF(E535="",-999,0)))</f>
        <v>-999</v>
      </c>
      <c r="AH535" s="82">
        <f>IF(K535&gt;=45,'adjustment factor'!$D$7,IF(K535=-9,-1200,IF(K535="",-1200,0)))</f>
        <v>-1200</v>
      </c>
      <c r="AI535" s="82">
        <f>IF(L535=1, 'adjustment factor'!$D$8, IF(L535=-9,-999,IF(L535="",-999,0)))</f>
        <v>-999</v>
      </c>
      <c r="AJ535" s="82">
        <f>IF(AND(M535&gt;=1,M535&lt;=4),'adjustment factor'!$D$9,IF(M535=-9,-999,IF(M535=98,-999,IF(M535=99,-999,IF(M535="",-999,0)))))</f>
        <v>-999</v>
      </c>
      <c r="AK535" s="82">
        <f>IF(H535=1, 'adjustment factor'!$D$10, IF(H535=-9,-999,IF(H535="",-999,0)))</f>
        <v>-999</v>
      </c>
      <c r="AL535" s="82">
        <f>IF(G535=1, 'adjustment factor'!$D$11, IF(G535=-9,-999,IF(G535="",-999,0)))</f>
        <v>-999</v>
      </c>
      <c r="AM535" s="82">
        <f>IF(I535=1, 'adjustment factor'!$D$12, IF(I535=-9,-999,IF(I535="",-999,0)))</f>
        <v>-999</v>
      </c>
      <c r="AN535" s="82">
        <f>IF(J535=1, 'adjustment factor'!$D$13, IF(J535=-9,-999,IF(J535="",-999,0)))</f>
        <v>-999</v>
      </c>
      <c r="AO535" s="82" t="str">
        <f t="shared" si="88"/>
        <v>-999</v>
      </c>
      <c r="AP535" s="82" t="str">
        <f t="shared" si="89"/>
        <v>MISSING</v>
      </c>
    </row>
    <row r="536" spans="2:42" s="3" customFormat="1">
      <c r="B536" s="170"/>
      <c r="C536" s="35">
        <v>532</v>
      </c>
      <c r="D536" s="161"/>
      <c r="E536" s="161"/>
      <c r="F536" s="161"/>
      <c r="G536" s="161"/>
      <c r="H536" s="161"/>
      <c r="I536" s="161"/>
      <c r="J536" s="161"/>
      <c r="K536" s="161"/>
      <c r="L536" s="161"/>
      <c r="M536" s="161"/>
      <c r="N536" s="171"/>
      <c r="O536" s="171"/>
      <c r="P536" s="171"/>
      <c r="Q536" s="171"/>
      <c r="R536" s="171"/>
      <c r="S536" s="171"/>
      <c r="T536" s="159" t="str">
        <f t="shared" si="80"/>
        <v>MISSING</v>
      </c>
      <c r="U536" s="159" t="str">
        <f t="shared" si="81"/>
        <v>MISSING</v>
      </c>
      <c r="X536" s="56">
        <f t="shared" si="82"/>
        <v>-99</v>
      </c>
      <c r="Y536" s="56">
        <f t="shared" si="83"/>
        <v>-99</v>
      </c>
      <c r="Z536" s="56">
        <f t="shared" si="84"/>
        <v>-99</v>
      </c>
      <c r="AA536" s="56">
        <f t="shared" si="85"/>
        <v>-99</v>
      </c>
      <c r="AB536" s="56">
        <f t="shared" si="86"/>
        <v>-99</v>
      </c>
      <c r="AC536" s="56">
        <f t="shared" si="87"/>
        <v>-99</v>
      </c>
      <c r="AE536" s="82">
        <f>IF(D536=1, 'adjustment factor'!$D$4, IF(D536=-9,-999,IF(D536="",-999,0)))</f>
        <v>-999</v>
      </c>
      <c r="AF536" s="82">
        <f>IF(F536=1, 'adjustment factor'!$D$5, IF(F536=-9,-999,IF(F536="",-999,0)))</f>
        <v>-999</v>
      </c>
      <c r="AG536" s="82">
        <f>IF(E536=1, 'adjustment factor'!$D$6, IF(E536=-9,-999,IF(E536="",-999,0)))</f>
        <v>-999</v>
      </c>
      <c r="AH536" s="82">
        <f>IF(K536&gt;=45,'adjustment factor'!$D$7,IF(K536=-9,-1200,IF(K536="",-1200,0)))</f>
        <v>-1200</v>
      </c>
      <c r="AI536" s="82">
        <f>IF(L536=1, 'adjustment factor'!$D$8, IF(L536=-9,-999,IF(L536="",-999,0)))</f>
        <v>-999</v>
      </c>
      <c r="AJ536" s="82">
        <f>IF(AND(M536&gt;=1,M536&lt;=4),'adjustment factor'!$D$9,IF(M536=-9,-999,IF(M536=98,-999,IF(M536=99,-999,IF(M536="",-999,0)))))</f>
        <v>-999</v>
      </c>
      <c r="AK536" s="82">
        <f>IF(H536=1, 'adjustment factor'!$D$10, IF(H536=-9,-999,IF(H536="",-999,0)))</f>
        <v>-999</v>
      </c>
      <c r="AL536" s="82">
        <f>IF(G536=1, 'adjustment factor'!$D$11, IF(G536=-9,-999,IF(G536="",-999,0)))</f>
        <v>-999</v>
      </c>
      <c r="AM536" s="82">
        <f>IF(I536=1, 'adjustment factor'!$D$12, IF(I536=-9,-999,IF(I536="",-999,0)))</f>
        <v>-999</v>
      </c>
      <c r="AN536" s="82">
        <f>IF(J536=1, 'adjustment factor'!$D$13, IF(J536=-9,-999,IF(J536="",-999,0)))</f>
        <v>-999</v>
      </c>
      <c r="AO536" s="82" t="str">
        <f t="shared" si="88"/>
        <v>-999</v>
      </c>
      <c r="AP536" s="82" t="str">
        <f t="shared" si="89"/>
        <v>MISSING</v>
      </c>
    </row>
    <row r="537" spans="2:42" s="3" customFormat="1">
      <c r="B537" s="170"/>
      <c r="C537" s="35">
        <v>533</v>
      </c>
      <c r="D537" s="161"/>
      <c r="E537" s="161"/>
      <c r="F537" s="161"/>
      <c r="G537" s="161"/>
      <c r="H537" s="161"/>
      <c r="I537" s="161"/>
      <c r="J537" s="161"/>
      <c r="K537" s="161"/>
      <c r="L537" s="161"/>
      <c r="M537" s="161"/>
      <c r="N537" s="171"/>
      <c r="O537" s="171"/>
      <c r="P537" s="171"/>
      <c r="Q537" s="171"/>
      <c r="R537" s="171"/>
      <c r="S537" s="171"/>
      <c r="T537" s="159" t="str">
        <f t="shared" si="80"/>
        <v>MISSING</v>
      </c>
      <c r="U537" s="159" t="str">
        <f t="shared" si="81"/>
        <v>MISSING</v>
      </c>
      <c r="X537" s="56">
        <f t="shared" si="82"/>
        <v>-99</v>
      </c>
      <c r="Y537" s="56">
        <f t="shared" si="83"/>
        <v>-99</v>
      </c>
      <c r="Z537" s="56">
        <f t="shared" si="84"/>
        <v>-99</v>
      </c>
      <c r="AA537" s="56">
        <f t="shared" si="85"/>
        <v>-99</v>
      </c>
      <c r="AB537" s="56">
        <f t="shared" si="86"/>
        <v>-99</v>
      </c>
      <c r="AC537" s="56">
        <f t="shared" si="87"/>
        <v>-99</v>
      </c>
      <c r="AE537" s="82">
        <f>IF(D537=1, 'adjustment factor'!$D$4, IF(D537=-9,-999,IF(D537="",-999,0)))</f>
        <v>-999</v>
      </c>
      <c r="AF537" s="82">
        <f>IF(F537=1, 'adjustment factor'!$D$5, IF(F537=-9,-999,IF(F537="",-999,0)))</f>
        <v>-999</v>
      </c>
      <c r="AG537" s="82">
        <f>IF(E537=1, 'adjustment factor'!$D$6, IF(E537=-9,-999,IF(E537="",-999,0)))</f>
        <v>-999</v>
      </c>
      <c r="AH537" s="82">
        <f>IF(K537&gt;=45,'adjustment factor'!$D$7,IF(K537=-9,-1200,IF(K537="",-1200,0)))</f>
        <v>-1200</v>
      </c>
      <c r="AI537" s="82">
        <f>IF(L537=1, 'adjustment factor'!$D$8, IF(L537=-9,-999,IF(L537="",-999,0)))</f>
        <v>-999</v>
      </c>
      <c r="AJ537" s="82">
        <f>IF(AND(M537&gt;=1,M537&lt;=4),'adjustment factor'!$D$9,IF(M537=-9,-999,IF(M537=98,-999,IF(M537=99,-999,IF(M537="",-999,0)))))</f>
        <v>-999</v>
      </c>
      <c r="AK537" s="82">
        <f>IF(H537=1, 'adjustment factor'!$D$10, IF(H537=-9,-999,IF(H537="",-999,0)))</f>
        <v>-999</v>
      </c>
      <c r="AL537" s="82">
        <f>IF(G537=1, 'adjustment factor'!$D$11, IF(G537=-9,-999,IF(G537="",-999,0)))</f>
        <v>-999</v>
      </c>
      <c r="AM537" s="82">
        <f>IF(I537=1, 'adjustment factor'!$D$12, IF(I537=-9,-999,IF(I537="",-999,0)))</f>
        <v>-999</v>
      </c>
      <c r="AN537" s="82">
        <f>IF(J537=1, 'adjustment factor'!$D$13, IF(J537=-9,-999,IF(J537="",-999,0)))</f>
        <v>-999</v>
      </c>
      <c r="AO537" s="82" t="str">
        <f t="shared" si="88"/>
        <v>-999</v>
      </c>
      <c r="AP537" s="82" t="str">
        <f t="shared" si="89"/>
        <v>MISSING</v>
      </c>
    </row>
    <row r="538" spans="2:42" s="3" customFormat="1">
      <c r="B538" s="170"/>
      <c r="C538" s="35">
        <v>534</v>
      </c>
      <c r="D538" s="161"/>
      <c r="E538" s="161"/>
      <c r="F538" s="161"/>
      <c r="G538" s="161"/>
      <c r="H538" s="161"/>
      <c r="I538" s="161"/>
      <c r="J538" s="161"/>
      <c r="K538" s="161"/>
      <c r="L538" s="161"/>
      <c r="M538" s="161"/>
      <c r="N538" s="171"/>
      <c r="O538" s="171"/>
      <c r="P538" s="171"/>
      <c r="Q538" s="171"/>
      <c r="R538" s="171"/>
      <c r="S538" s="171"/>
      <c r="T538" s="159" t="str">
        <f t="shared" si="80"/>
        <v>MISSING</v>
      </c>
      <c r="U538" s="159" t="str">
        <f t="shared" si="81"/>
        <v>MISSING</v>
      </c>
      <c r="X538" s="56">
        <f t="shared" si="82"/>
        <v>-99</v>
      </c>
      <c r="Y538" s="56">
        <f t="shared" si="83"/>
        <v>-99</v>
      </c>
      <c r="Z538" s="56">
        <f t="shared" si="84"/>
        <v>-99</v>
      </c>
      <c r="AA538" s="56">
        <f t="shared" si="85"/>
        <v>-99</v>
      </c>
      <c r="AB538" s="56">
        <f t="shared" si="86"/>
        <v>-99</v>
      </c>
      <c r="AC538" s="56">
        <f t="shared" si="87"/>
        <v>-99</v>
      </c>
      <c r="AE538" s="82">
        <f>IF(D538=1, 'adjustment factor'!$D$4, IF(D538=-9,-999,IF(D538="",-999,0)))</f>
        <v>-999</v>
      </c>
      <c r="AF538" s="82">
        <f>IF(F538=1, 'adjustment factor'!$D$5, IF(F538=-9,-999,IF(F538="",-999,0)))</f>
        <v>-999</v>
      </c>
      <c r="AG538" s="82">
        <f>IF(E538=1, 'adjustment factor'!$D$6, IF(E538=-9,-999,IF(E538="",-999,0)))</f>
        <v>-999</v>
      </c>
      <c r="AH538" s="82">
        <f>IF(K538&gt;=45,'adjustment factor'!$D$7,IF(K538=-9,-1200,IF(K538="",-1200,0)))</f>
        <v>-1200</v>
      </c>
      <c r="AI538" s="82">
        <f>IF(L538=1, 'adjustment factor'!$D$8, IF(L538=-9,-999,IF(L538="",-999,0)))</f>
        <v>-999</v>
      </c>
      <c r="AJ538" s="82">
        <f>IF(AND(M538&gt;=1,M538&lt;=4),'adjustment factor'!$D$9,IF(M538=-9,-999,IF(M538=98,-999,IF(M538=99,-999,IF(M538="",-999,0)))))</f>
        <v>-999</v>
      </c>
      <c r="AK538" s="82">
        <f>IF(H538=1, 'adjustment factor'!$D$10, IF(H538=-9,-999,IF(H538="",-999,0)))</f>
        <v>-999</v>
      </c>
      <c r="AL538" s="82">
        <f>IF(G538=1, 'adjustment factor'!$D$11, IF(G538=-9,-999,IF(G538="",-999,0)))</f>
        <v>-999</v>
      </c>
      <c r="AM538" s="82">
        <f>IF(I538=1, 'adjustment factor'!$D$12, IF(I538=-9,-999,IF(I538="",-999,0)))</f>
        <v>-999</v>
      </c>
      <c r="AN538" s="82">
        <f>IF(J538=1, 'adjustment factor'!$D$13, IF(J538=-9,-999,IF(J538="",-999,0)))</f>
        <v>-999</v>
      </c>
      <c r="AO538" s="82" t="str">
        <f t="shared" si="88"/>
        <v>-999</v>
      </c>
      <c r="AP538" s="82" t="str">
        <f t="shared" si="89"/>
        <v>MISSING</v>
      </c>
    </row>
    <row r="539" spans="2:42" s="3" customFormat="1">
      <c r="B539" s="170"/>
      <c r="C539" s="35">
        <v>535</v>
      </c>
      <c r="D539" s="161"/>
      <c r="E539" s="161"/>
      <c r="F539" s="161"/>
      <c r="G539" s="161"/>
      <c r="H539" s="161"/>
      <c r="I539" s="161"/>
      <c r="J539" s="161"/>
      <c r="K539" s="161"/>
      <c r="L539" s="161"/>
      <c r="M539" s="161"/>
      <c r="N539" s="171"/>
      <c r="O539" s="171"/>
      <c r="P539" s="171"/>
      <c r="Q539" s="171"/>
      <c r="R539" s="171"/>
      <c r="S539" s="171"/>
      <c r="T539" s="159" t="str">
        <f t="shared" si="80"/>
        <v>MISSING</v>
      </c>
      <c r="U539" s="159" t="str">
        <f t="shared" si="81"/>
        <v>MISSING</v>
      </c>
      <c r="X539" s="56">
        <f t="shared" si="82"/>
        <v>-99</v>
      </c>
      <c r="Y539" s="56">
        <f t="shared" si="83"/>
        <v>-99</v>
      </c>
      <c r="Z539" s="56">
        <f t="shared" si="84"/>
        <v>-99</v>
      </c>
      <c r="AA539" s="56">
        <f t="shared" si="85"/>
        <v>-99</v>
      </c>
      <c r="AB539" s="56">
        <f t="shared" si="86"/>
        <v>-99</v>
      </c>
      <c r="AC539" s="56">
        <f t="shared" si="87"/>
        <v>-99</v>
      </c>
      <c r="AE539" s="82">
        <f>IF(D539=1, 'adjustment factor'!$D$4, IF(D539=-9,-999,IF(D539="",-999,0)))</f>
        <v>-999</v>
      </c>
      <c r="AF539" s="82">
        <f>IF(F539=1, 'adjustment factor'!$D$5, IF(F539=-9,-999,IF(F539="",-999,0)))</f>
        <v>-999</v>
      </c>
      <c r="AG539" s="82">
        <f>IF(E539=1, 'adjustment factor'!$D$6, IF(E539=-9,-999,IF(E539="",-999,0)))</f>
        <v>-999</v>
      </c>
      <c r="AH539" s="82">
        <f>IF(K539&gt;=45,'adjustment factor'!$D$7,IF(K539=-9,-1200,IF(K539="",-1200,0)))</f>
        <v>-1200</v>
      </c>
      <c r="AI539" s="82">
        <f>IF(L539=1, 'adjustment factor'!$D$8, IF(L539=-9,-999,IF(L539="",-999,0)))</f>
        <v>-999</v>
      </c>
      <c r="AJ539" s="82">
        <f>IF(AND(M539&gt;=1,M539&lt;=4),'adjustment factor'!$D$9,IF(M539=-9,-999,IF(M539=98,-999,IF(M539=99,-999,IF(M539="",-999,0)))))</f>
        <v>-999</v>
      </c>
      <c r="AK539" s="82">
        <f>IF(H539=1, 'adjustment factor'!$D$10, IF(H539=-9,-999,IF(H539="",-999,0)))</f>
        <v>-999</v>
      </c>
      <c r="AL539" s="82">
        <f>IF(G539=1, 'adjustment factor'!$D$11, IF(G539=-9,-999,IF(G539="",-999,0)))</f>
        <v>-999</v>
      </c>
      <c r="AM539" s="82">
        <f>IF(I539=1, 'adjustment factor'!$D$12, IF(I539=-9,-999,IF(I539="",-999,0)))</f>
        <v>-999</v>
      </c>
      <c r="AN539" s="82">
        <f>IF(J539=1, 'adjustment factor'!$D$13, IF(J539=-9,-999,IF(J539="",-999,0)))</f>
        <v>-999</v>
      </c>
      <c r="AO539" s="82" t="str">
        <f t="shared" si="88"/>
        <v>-999</v>
      </c>
      <c r="AP539" s="82" t="str">
        <f t="shared" si="89"/>
        <v>MISSING</v>
      </c>
    </row>
    <row r="540" spans="2:42" s="3" customFormat="1">
      <c r="B540" s="170"/>
      <c r="C540" s="35">
        <v>536</v>
      </c>
      <c r="D540" s="161"/>
      <c r="E540" s="161"/>
      <c r="F540" s="161"/>
      <c r="G540" s="161"/>
      <c r="H540" s="161"/>
      <c r="I540" s="161"/>
      <c r="J540" s="161"/>
      <c r="K540" s="161"/>
      <c r="L540" s="161"/>
      <c r="M540" s="161"/>
      <c r="N540" s="171"/>
      <c r="O540" s="171"/>
      <c r="P540" s="171"/>
      <c r="Q540" s="171"/>
      <c r="R540" s="171"/>
      <c r="S540" s="171"/>
      <c r="T540" s="159" t="str">
        <f t="shared" si="80"/>
        <v>MISSING</v>
      </c>
      <c r="U540" s="159" t="str">
        <f t="shared" si="81"/>
        <v>MISSING</v>
      </c>
      <c r="X540" s="56">
        <f t="shared" si="82"/>
        <v>-99</v>
      </c>
      <c r="Y540" s="56">
        <f t="shared" si="83"/>
        <v>-99</v>
      </c>
      <c r="Z540" s="56">
        <f t="shared" si="84"/>
        <v>-99</v>
      </c>
      <c r="AA540" s="56">
        <f t="shared" si="85"/>
        <v>-99</v>
      </c>
      <c r="AB540" s="56">
        <f t="shared" si="86"/>
        <v>-99</v>
      </c>
      <c r="AC540" s="56">
        <f t="shared" si="87"/>
        <v>-99</v>
      </c>
      <c r="AE540" s="82">
        <f>IF(D540=1, 'adjustment factor'!$D$4, IF(D540=-9,-999,IF(D540="",-999,0)))</f>
        <v>-999</v>
      </c>
      <c r="AF540" s="82">
        <f>IF(F540=1, 'adjustment factor'!$D$5, IF(F540=-9,-999,IF(F540="",-999,0)))</f>
        <v>-999</v>
      </c>
      <c r="AG540" s="82">
        <f>IF(E540=1, 'adjustment factor'!$D$6, IF(E540=-9,-999,IF(E540="",-999,0)))</f>
        <v>-999</v>
      </c>
      <c r="AH540" s="82">
        <f>IF(K540&gt;=45,'adjustment factor'!$D$7,IF(K540=-9,-1200,IF(K540="",-1200,0)))</f>
        <v>-1200</v>
      </c>
      <c r="AI540" s="82">
        <f>IF(L540=1, 'adjustment factor'!$D$8, IF(L540=-9,-999,IF(L540="",-999,0)))</f>
        <v>-999</v>
      </c>
      <c r="AJ540" s="82">
        <f>IF(AND(M540&gt;=1,M540&lt;=4),'adjustment factor'!$D$9,IF(M540=-9,-999,IF(M540=98,-999,IF(M540=99,-999,IF(M540="",-999,0)))))</f>
        <v>-999</v>
      </c>
      <c r="AK540" s="82">
        <f>IF(H540=1, 'adjustment factor'!$D$10, IF(H540=-9,-999,IF(H540="",-999,0)))</f>
        <v>-999</v>
      </c>
      <c r="AL540" s="82">
        <f>IF(G540=1, 'adjustment factor'!$D$11, IF(G540=-9,-999,IF(G540="",-999,0)))</f>
        <v>-999</v>
      </c>
      <c r="AM540" s="82">
        <f>IF(I540=1, 'adjustment factor'!$D$12, IF(I540=-9,-999,IF(I540="",-999,0)))</f>
        <v>-999</v>
      </c>
      <c r="AN540" s="82">
        <f>IF(J540=1, 'adjustment factor'!$D$13, IF(J540=-9,-999,IF(J540="",-999,0)))</f>
        <v>-999</v>
      </c>
      <c r="AO540" s="82" t="str">
        <f t="shared" si="88"/>
        <v>-999</v>
      </c>
      <c r="AP540" s="82" t="str">
        <f t="shared" si="89"/>
        <v>MISSING</v>
      </c>
    </row>
    <row r="541" spans="2:42" s="3" customFormat="1">
      <c r="B541" s="170"/>
      <c r="C541" s="35">
        <v>537</v>
      </c>
      <c r="D541" s="161"/>
      <c r="E541" s="161"/>
      <c r="F541" s="161"/>
      <c r="G541" s="161"/>
      <c r="H541" s="161"/>
      <c r="I541" s="161"/>
      <c r="J541" s="161"/>
      <c r="K541" s="161"/>
      <c r="L541" s="161"/>
      <c r="M541" s="161"/>
      <c r="N541" s="171"/>
      <c r="O541" s="171"/>
      <c r="P541" s="171"/>
      <c r="Q541" s="171"/>
      <c r="R541" s="171"/>
      <c r="S541" s="171"/>
      <c r="T541" s="159" t="str">
        <f t="shared" si="80"/>
        <v>MISSING</v>
      </c>
      <c r="U541" s="159" t="str">
        <f t="shared" si="81"/>
        <v>MISSING</v>
      </c>
      <c r="X541" s="56">
        <f t="shared" si="82"/>
        <v>-99</v>
      </c>
      <c r="Y541" s="56">
        <f t="shared" si="83"/>
        <v>-99</v>
      </c>
      <c r="Z541" s="56">
        <f t="shared" si="84"/>
        <v>-99</v>
      </c>
      <c r="AA541" s="56">
        <f t="shared" si="85"/>
        <v>-99</v>
      </c>
      <c r="AB541" s="56">
        <f t="shared" si="86"/>
        <v>-99</v>
      </c>
      <c r="AC541" s="56">
        <f t="shared" si="87"/>
        <v>-99</v>
      </c>
      <c r="AE541" s="82">
        <f>IF(D541=1, 'adjustment factor'!$D$4, IF(D541=-9,-999,IF(D541="",-999,0)))</f>
        <v>-999</v>
      </c>
      <c r="AF541" s="82">
        <f>IF(F541=1, 'adjustment factor'!$D$5, IF(F541=-9,-999,IF(F541="",-999,0)))</f>
        <v>-999</v>
      </c>
      <c r="AG541" s="82">
        <f>IF(E541=1, 'adjustment factor'!$D$6, IF(E541=-9,-999,IF(E541="",-999,0)))</f>
        <v>-999</v>
      </c>
      <c r="AH541" s="82">
        <f>IF(K541&gt;=45,'adjustment factor'!$D$7,IF(K541=-9,-1200,IF(K541="",-1200,0)))</f>
        <v>-1200</v>
      </c>
      <c r="AI541" s="82">
        <f>IF(L541=1, 'adjustment factor'!$D$8, IF(L541=-9,-999,IF(L541="",-999,0)))</f>
        <v>-999</v>
      </c>
      <c r="AJ541" s="82">
        <f>IF(AND(M541&gt;=1,M541&lt;=4),'adjustment factor'!$D$9,IF(M541=-9,-999,IF(M541=98,-999,IF(M541=99,-999,IF(M541="",-999,0)))))</f>
        <v>-999</v>
      </c>
      <c r="AK541" s="82">
        <f>IF(H541=1, 'adjustment factor'!$D$10, IF(H541=-9,-999,IF(H541="",-999,0)))</f>
        <v>-999</v>
      </c>
      <c r="AL541" s="82">
        <f>IF(G541=1, 'adjustment factor'!$D$11, IF(G541=-9,-999,IF(G541="",-999,0)))</f>
        <v>-999</v>
      </c>
      <c r="AM541" s="82">
        <f>IF(I541=1, 'adjustment factor'!$D$12, IF(I541=-9,-999,IF(I541="",-999,0)))</f>
        <v>-999</v>
      </c>
      <c r="AN541" s="82">
        <f>IF(J541=1, 'adjustment factor'!$D$13, IF(J541=-9,-999,IF(J541="",-999,0)))</f>
        <v>-999</v>
      </c>
      <c r="AO541" s="82" t="str">
        <f t="shared" si="88"/>
        <v>-999</v>
      </c>
      <c r="AP541" s="82" t="str">
        <f t="shared" si="89"/>
        <v>MISSING</v>
      </c>
    </row>
    <row r="542" spans="2:42" s="3" customFormat="1">
      <c r="B542" s="170"/>
      <c r="C542" s="35">
        <v>538</v>
      </c>
      <c r="D542" s="161"/>
      <c r="E542" s="161"/>
      <c r="F542" s="161"/>
      <c r="G542" s="161"/>
      <c r="H542" s="161"/>
      <c r="I542" s="161"/>
      <c r="J542" s="161"/>
      <c r="K542" s="161"/>
      <c r="L542" s="161"/>
      <c r="M542" s="161"/>
      <c r="N542" s="171"/>
      <c r="O542" s="171"/>
      <c r="P542" s="171"/>
      <c r="Q542" s="171"/>
      <c r="R542" s="171"/>
      <c r="S542" s="171"/>
      <c r="T542" s="159" t="str">
        <f t="shared" si="80"/>
        <v>MISSING</v>
      </c>
      <c r="U542" s="159" t="str">
        <f t="shared" si="81"/>
        <v>MISSING</v>
      </c>
      <c r="X542" s="56">
        <f t="shared" si="82"/>
        <v>-99</v>
      </c>
      <c r="Y542" s="56">
        <f t="shared" si="83"/>
        <v>-99</v>
      </c>
      <c r="Z542" s="56">
        <f t="shared" si="84"/>
        <v>-99</v>
      </c>
      <c r="AA542" s="56">
        <f t="shared" si="85"/>
        <v>-99</v>
      </c>
      <c r="AB542" s="56">
        <f t="shared" si="86"/>
        <v>-99</v>
      </c>
      <c r="AC542" s="56">
        <f t="shared" si="87"/>
        <v>-99</v>
      </c>
      <c r="AE542" s="82">
        <f>IF(D542=1, 'adjustment factor'!$D$4, IF(D542=-9,-999,IF(D542="",-999,0)))</f>
        <v>-999</v>
      </c>
      <c r="AF542" s="82">
        <f>IF(F542=1, 'adjustment factor'!$D$5, IF(F542=-9,-999,IF(F542="",-999,0)))</f>
        <v>-999</v>
      </c>
      <c r="AG542" s="82">
        <f>IF(E542=1, 'adjustment factor'!$D$6, IF(E542=-9,-999,IF(E542="",-999,0)))</f>
        <v>-999</v>
      </c>
      <c r="AH542" s="82">
        <f>IF(K542&gt;=45,'adjustment factor'!$D$7,IF(K542=-9,-1200,IF(K542="",-1200,0)))</f>
        <v>-1200</v>
      </c>
      <c r="AI542" s="82">
        <f>IF(L542=1, 'adjustment factor'!$D$8, IF(L542=-9,-999,IF(L542="",-999,0)))</f>
        <v>-999</v>
      </c>
      <c r="AJ542" s="82">
        <f>IF(AND(M542&gt;=1,M542&lt;=4),'adjustment factor'!$D$9,IF(M542=-9,-999,IF(M542=98,-999,IF(M542=99,-999,IF(M542="",-999,0)))))</f>
        <v>-999</v>
      </c>
      <c r="AK542" s="82">
        <f>IF(H542=1, 'adjustment factor'!$D$10, IF(H542=-9,-999,IF(H542="",-999,0)))</f>
        <v>-999</v>
      </c>
      <c r="AL542" s="82">
        <f>IF(G542=1, 'adjustment factor'!$D$11, IF(G542=-9,-999,IF(G542="",-999,0)))</f>
        <v>-999</v>
      </c>
      <c r="AM542" s="82">
        <f>IF(I542=1, 'adjustment factor'!$D$12, IF(I542=-9,-999,IF(I542="",-999,0)))</f>
        <v>-999</v>
      </c>
      <c r="AN542" s="82">
        <f>IF(J542=1, 'adjustment factor'!$D$13, IF(J542=-9,-999,IF(J542="",-999,0)))</f>
        <v>-999</v>
      </c>
      <c r="AO542" s="82" t="str">
        <f t="shared" si="88"/>
        <v>-999</v>
      </c>
      <c r="AP542" s="82" t="str">
        <f t="shared" si="89"/>
        <v>MISSING</v>
      </c>
    </row>
    <row r="543" spans="2:42" s="3" customFormat="1">
      <c r="B543" s="170"/>
      <c r="C543" s="35">
        <v>539</v>
      </c>
      <c r="D543" s="161"/>
      <c r="E543" s="161"/>
      <c r="F543" s="161"/>
      <c r="G543" s="161"/>
      <c r="H543" s="161"/>
      <c r="I543" s="161"/>
      <c r="J543" s="161"/>
      <c r="K543" s="161"/>
      <c r="L543" s="161"/>
      <c r="M543" s="161"/>
      <c r="N543" s="171"/>
      <c r="O543" s="171"/>
      <c r="P543" s="171"/>
      <c r="Q543" s="171"/>
      <c r="R543" s="171"/>
      <c r="S543" s="171"/>
      <c r="T543" s="159" t="str">
        <f t="shared" si="80"/>
        <v>MISSING</v>
      </c>
      <c r="U543" s="159" t="str">
        <f t="shared" si="81"/>
        <v>MISSING</v>
      </c>
      <c r="X543" s="56">
        <f t="shared" si="82"/>
        <v>-99</v>
      </c>
      <c r="Y543" s="56">
        <f t="shared" si="83"/>
        <v>-99</v>
      </c>
      <c r="Z543" s="56">
        <f t="shared" si="84"/>
        <v>-99</v>
      </c>
      <c r="AA543" s="56">
        <f t="shared" si="85"/>
        <v>-99</v>
      </c>
      <c r="AB543" s="56">
        <f t="shared" si="86"/>
        <v>-99</v>
      </c>
      <c r="AC543" s="56">
        <f t="shared" si="87"/>
        <v>-99</v>
      </c>
      <c r="AE543" s="82">
        <f>IF(D543=1, 'adjustment factor'!$D$4, IF(D543=-9,-999,IF(D543="",-999,0)))</f>
        <v>-999</v>
      </c>
      <c r="AF543" s="82">
        <f>IF(F543=1, 'adjustment factor'!$D$5, IF(F543=-9,-999,IF(F543="",-999,0)))</f>
        <v>-999</v>
      </c>
      <c r="AG543" s="82">
        <f>IF(E543=1, 'adjustment factor'!$D$6, IF(E543=-9,-999,IF(E543="",-999,0)))</f>
        <v>-999</v>
      </c>
      <c r="AH543" s="82">
        <f>IF(K543&gt;=45,'adjustment factor'!$D$7,IF(K543=-9,-1200,IF(K543="",-1200,0)))</f>
        <v>-1200</v>
      </c>
      <c r="AI543" s="82">
        <f>IF(L543=1, 'adjustment factor'!$D$8, IF(L543=-9,-999,IF(L543="",-999,0)))</f>
        <v>-999</v>
      </c>
      <c r="AJ543" s="82">
        <f>IF(AND(M543&gt;=1,M543&lt;=4),'adjustment factor'!$D$9,IF(M543=-9,-999,IF(M543=98,-999,IF(M543=99,-999,IF(M543="",-999,0)))))</f>
        <v>-999</v>
      </c>
      <c r="AK543" s="82">
        <f>IF(H543=1, 'adjustment factor'!$D$10, IF(H543=-9,-999,IF(H543="",-999,0)))</f>
        <v>-999</v>
      </c>
      <c r="AL543" s="82">
        <f>IF(G543=1, 'adjustment factor'!$D$11, IF(G543=-9,-999,IF(G543="",-999,0)))</f>
        <v>-999</v>
      </c>
      <c r="AM543" s="82">
        <f>IF(I543=1, 'adjustment factor'!$D$12, IF(I543=-9,-999,IF(I543="",-999,0)))</f>
        <v>-999</v>
      </c>
      <c r="AN543" s="82">
        <f>IF(J543=1, 'adjustment factor'!$D$13, IF(J543=-9,-999,IF(J543="",-999,0)))</f>
        <v>-999</v>
      </c>
      <c r="AO543" s="82" t="str">
        <f t="shared" si="88"/>
        <v>-999</v>
      </c>
      <c r="AP543" s="82" t="str">
        <f t="shared" si="89"/>
        <v>MISSING</v>
      </c>
    </row>
    <row r="544" spans="2:42" s="3" customFormat="1">
      <c r="B544" s="170"/>
      <c r="C544" s="35">
        <v>540</v>
      </c>
      <c r="D544" s="161"/>
      <c r="E544" s="161"/>
      <c r="F544" s="161"/>
      <c r="G544" s="161"/>
      <c r="H544" s="161"/>
      <c r="I544" s="161"/>
      <c r="J544" s="161"/>
      <c r="K544" s="161"/>
      <c r="L544" s="161"/>
      <c r="M544" s="161"/>
      <c r="N544" s="171"/>
      <c r="O544" s="171"/>
      <c r="P544" s="171"/>
      <c r="Q544" s="171"/>
      <c r="R544" s="171"/>
      <c r="S544" s="171"/>
      <c r="T544" s="159" t="str">
        <f t="shared" si="80"/>
        <v>MISSING</v>
      </c>
      <c r="U544" s="159" t="str">
        <f t="shared" si="81"/>
        <v>MISSING</v>
      </c>
      <c r="X544" s="56">
        <f t="shared" si="82"/>
        <v>-99</v>
      </c>
      <c r="Y544" s="56">
        <f t="shared" si="83"/>
        <v>-99</v>
      </c>
      <c r="Z544" s="56">
        <f t="shared" si="84"/>
        <v>-99</v>
      </c>
      <c r="AA544" s="56">
        <f t="shared" si="85"/>
        <v>-99</v>
      </c>
      <c r="AB544" s="56">
        <f t="shared" si="86"/>
        <v>-99</v>
      </c>
      <c r="AC544" s="56">
        <f t="shared" si="87"/>
        <v>-99</v>
      </c>
      <c r="AE544" s="82">
        <f>IF(D544=1, 'adjustment factor'!$D$4, IF(D544=-9,-999,IF(D544="",-999,0)))</f>
        <v>-999</v>
      </c>
      <c r="AF544" s="82">
        <f>IF(F544=1, 'adjustment factor'!$D$5, IF(F544=-9,-999,IF(F544="",-999,0)))</f>
        <v>-999</v>
      </c>
      <c r="AG544" s="82">
        <f>IF(E544=1, 'adjustment factor'!$D$6, IF(E544=-9,-999,IF(E544="",-999,0)))</f>
        <v>-999</v>
      </c>
      <c r="AH544" s="82">
        <f>IF(K544&gt;=45,'adjustment factor'!$D$7,IF(K544=-9,-1200,IF(K544="",-1200,0)))</f>
        <v>-1200</v>
      </c>
      <c r="AI544" s="82">
        <f>IF(L544=1, 'adjustment factor'!$D$8, IF(L544=-9,-999,IF(L544="",-999,0)))</f>
        <v>-999</v>
      </c>
      <c r="AJ544" s="82">
        <f>IF(AND(M544&gt;=1,M544&lt;=4),'adjustment factor'!$D$9,IF(M544=-9,-999,IF(M544=98,-999,IF(M544=99,-999,IF(M544="",-999,0)))))</f>
        <v>-999</v>
      </c>
      <c r="AK544" s="82">
        <f>IF(H544=1, 'adjustment factor'!$D$10, IF(H544=-9,-999,IF(H544="",-999,0)))</f>
        <v>-999</v>
      </c>
      <c r="AL544" s="82">
        <f>IF(G544=1, 'adjustment factor'!$D$11, IF(G544=-9,-999,IF(G544="",-999,0)))</f>
        <v>-999</v>
      </c>
      <c r="AM544" s="82">
        <f>IF(I544=1, 'adjustment factor'!$D$12, IF(I544=-9,-999,IF(I544="",-999,0)))</f>
        <v>-999</v>
      </c>
      <c r="AN544" s="82">
        <f>IF(J544=1, 'adjustment factor'!$D$13, IF(J544=-9,-999,IF(J544="",-999,0)))</f>
        <v>-999</v>
      </c>
      <c r="AO544" s="82" t="str">
        <f t="shared" si="88"/>
        <v>-999</v>
      </c>
      <c r="AP544" s="82" t="str">
        <f t="shared" si="89"/>
        <v>MISSING</v>
      </c>
    </row>
    <row r="545" spans="2:42" s="3" customFormat="1">
      <c r="B545" s="170"/>
      <c r="C545" s="35">
        <v>541</v>
      </c>
      <c r="D545" s="161"/>
      <c r="E545" s="161"/>
      <c r="F545" s="161"/>
      <c r="G545" s="161"/>
      <c r="H545" s="161"/>
      <c r="I545" s="161"/>
      <c r="J545" s="161"/>
      <c r="K545" s="161"/>
      <c r="L545" s="161"/>
      <c r="M545" s="161"/>
      <c r="N545" s="171"/>
      <c r="O545" s="171"/>
      <c r="P545" s="171"/>
      <c r="Q545" s="171"/>
      <c r="R545" s="171"/>
      <c r="S545" s="171"/>
      <c r="T545" s="159" t="str">
        <f t="shared" si="80"/>
        <v>MISSING</v>
      </c>
      <c r="U545" s="159" t="str">
        <f t="shared" si="81"/>
        <v>MISSING</v>
      </c>
      <c r="X545" s="56">
        <f t="shared" si="82"/>
        <v>-99</v>
      </c>
      <c r="Y545" s="56">
        <f t="shared" si="83"/>
        <v>-99</v>
      </c>
      <c r="Z545" s="56">
        <f t="shared" si="84"/>
        <v>-99</v>
      </c>
      <c r="AA545" s="56">
        <f t="shared" si="85"/>
        <v>-99</v>
      </c>
      <c r="AB545" s="56">
        <f t="shared" si="86"/>
        <v>-99</v>
      </c>
      <c r="AC545" s="56">
        <f t="shared" si="87"/>
        <v>-99</v>
      </c>
      <c r="AE545" s="82">
        <f>IF(D545=1, 'adjustment factor'!$D$4, IF(D545=-9,-999,IF(D545="",-999,0)))</f>
        <v>-999</v>
      </c>
      <c r="AF545" s="82">
        <f>IF(F545=1, 'adjustment factor'!$D$5, IF(F545=-9,-999,IF(F545="",-999,0)))</f>
        <v>-999</v>
      </c>
      <c r="AG545" s="82">
        <f>IF(E545=1, 'adjustment factor'!$D$6, IF(E545=-9,-999,IF(E545="",-999,0)))</f>
        <v>-999</v>
      </c>
      <c r="AH545" s="82">
        <f>IF(K545&gt;=45,'adjustment factor'!$D$7,IF(K545=-9,-1200,IF(K545="",-1200,0)))</f>
        <v>-1200</v>
      </c>
      <c r="AI545" s="82">
        <f>IF(L545=1, 'adjustment factor'!$D$8, IF(L545=-9,-999,IF(L545="",-999,0)))</f>
        <v>-999</v>
      </c>
      <c r="AJ545" s="82">
        <f>IF(AND(M545&gt;=1,M545&lt;=4),'adjustment factor'!$D$9,IF(M545=-9,-999,IF(M545=98,-999,IF(M545=99,-999,IF(M545="",-999,0)))))</f>
        <v>-999</v>
      </c>
      <c r="AK545" s="82">
        <f>IF(H545=1, 'adjustment factor'!$D$10, IF(H545=-9,-999,IF(H545="",-999,0)))</f>
        <v>-999</v>
      </c>
      <c r="AL545" s="82">
        <f>IF(G545=1, 'adjustment factor'!$D$11, IF(G545=-9,-999,IF(G545="",-999,0)))</f>
        <v>-999</v>
      </c>
      <c r="AM545" s="82">
        <f>IF(I545=1, 'adjustment factor'!$D$12, IF(I545=-9,-999,IF(I545="",-999,0)))</f>
        <v>-999</v>
      </c>
      <c r="AN545" s="82">
        <f>IF(J545=1, 'adjustment factor'!$D$13, IF(J545=-9,-999,IF(J545="",-999,0)))</f>
        <v>-999</v>
      </c>
      <c r="AO545" s="82" t="str">
        <f t="shared" si="88"/>
        <v>-999</v>
      </c>
      <c r="AP545" s="82" t="str">
        <f t="shared" si="89"/>
        <v>MISSING</v>
      </c>
    </row>
    <row r="546" spans="2:42" s="3" customFormat="1">
      <c r="B546" s="170"/>
      <c r="C546" s="35">
        <v>542</v>
      </c>
      <c r="D546" s="161"/>
      <c r="E546" s="161"/>
      <c r="F546" s="161"/>
      <c r="G546" s="161"/>
      <c r="H546" s="161"/>
      <c r="I546" s="161"/>
      <c r="J546" s="161"/>
      <c r="K546" s="161"/>
      <c r="L546" s="161"/>
      <c r="M546" s="161"/>
      <c r="N546" s="171"/>
      <c r="O546" s="171"/>
      <c r="P546" s="171"/>
      <c r="Q546" s="171"/>
      <c r="R546" s="171"/>
      <c r="S546" s="171"/>
      <c r="T546" s="159" t="str">
        <f t="shared" si="80"/>
        <v>MISSING</v>
      </c>
      <c r="U546" s="159" t="str">
        <f t="shared" si="81"/>
        <v>MISSING</v>
      </c>
      <c r="X546" s="56">
        <f t="shared" si="82"/>
        <v>-99</v>
      </c>
      <c r="Y546" s="56">
        <f t="shared" si="83"/>
        <v>-99</v>
      </c>
      <c r="Z546" s="56">
        <f t="shared" si="84"/>
        <v>-99</v>
      </c>
      <c r="AA546" s="56">
        <f t="shared" si="85"/>
        <v>-99</v>
      </c>
      <c r="AB546" s="56">
        <f t="shared" si="86"/>
        <v>-99</v>
      </c>
      <c r="AC546" s="56">
        <f t="shared" si="87"/>
        <v>-99</v>
      </c>
      <c r="AE546" s="82">
        <f>IF(D546=1, 'adjustment factor'!$D$4, IF(D546=-9,-999,IF(D546="",-999,0)))</f>
        <v>-999</v>
      </c>
      <c r="AF546" s="82">
        <f>IF(F546=1, 'adjustment factor'!$D$5, IF(F546=-9,-999,IF(F546="",-999,0)))</f>
        <v>-999</v>
      </c>
      <c r="AG546" s="82">
        <f>IF(E546=1, 'adjustment factor'!$D$6, IF(E546=-9,-999,IF(E546="",-999,0)))</f>
        <v>-999</v>
      </c>
      <c r="AH546" s="82">
        <f>IF(K546&gt;=45,'adjustment factor'!$D$7,IF(K546=-9,-1200,IF(K546="",-1200,0)))</f>
        <v>-1200</v>
      </c>
      <c r="AI546" s="82">
        <f>IF(L546=1, 'adjustment factor'!$D$8, IF(L546=-9,-999,IF(L546="",-999,0)))</f>
        <v>-999</v>
      </c>
      <c r="AJ546" s="82">
        <f>IF(AND(M546&gt;=1,M546&lt;=4),'adjustment factor'!$D$9,IF(M546=-9,-999,IF(M546=98,-999,IF(M546=99,-999,IF(M546="",-999,0)))))</f>
        <v>-999</v>
      </c>
      <c r="AK546" s="82">
        <f>IF(H546=1, 'adjustment factor'!$D$10, IF(H546=-9,-999,IF(H546="",-999,0)))</f>
        <v>-999</v>
      </c>
      <c r="AL546" s="82">
        <f>IF(G546=1, 'adjustment factor'!$D$11, IF(G546=-9,-999,IF(G546="",-999,0)))</f>
        <v>-999</v>
      </c>
      <c r="AM546" s="82">
        <f>IF(I546=1, 'adjustment factor'!$D$12, IF(I546=-9,-999,IF(I546="",-999,0)))</f>
        <v>-999</v>
      </c>
      <c r="AN546" s="82">
        <f>IF(J546=1, 'adjustment factor'!$D$13, IF(J546=-9,-999,IF(J546="",-999,0)))</f>
        <v>-999</v>
      </c>
      <c r="AO546" s="82" t="str">
        <f t="shared" si="88"/>
        <v>-999</v>
      </c>
      <c r="AP546" s="82" t="str">
        <f t="shared" si="89"/>
        <v>MISSING</v>
      </c>
    </row>
    <row r="547" spans="2:42" s="3" customFormat="1">
      <c r="B547" s="170"/>
      <c r="C547" s="35">
        <v>543</v>
      </c>
      <c r="D547" s="161"/>
      <c r="E547" s="161"/>
      <c r="F547" s="161"/>
      <c r="G547" s="161"/>
      <c r="H547" s="161"/>
      <c r="I547" s="161"/>
      <c r="J547" s="161"/>
      <c r="K547" s="161"/>
      <c r="L547" s="161"/>
      <c r="M547" s="161"/>
      <c r="N547" s="171"/>
      <c r="O547" s="171"/>
      <c r="P547" s="171"/>
      <c r="Q547" s="171"/>
      <c r="R547" s="171"/>
      <c r="S547" s="171"/>
      <c r="T547" s="159" t="str">
        <f t="shared" si="80"/>
        <v>MISSING</v>
      </c>
      <c r="U547" s="159" t="str">
        <f t="shared" si="81"/>
        <v>MISSING</v>
      </c>
      <c r="X547" s="56">
        <f t="shared" si="82"/>
        <v>-99</v>
      </c>
      <c r="Y547" s="56">
        <f t="shared" si="83"/>
        <v>-99</v>
      </c>
      <c r="Z547" s="56">
        <f t="shared" si="84"/>
        <v>-99</v>
      </c>
      <c r="AA547" s="56">
        <f t="shared" si="85"/>
        <v>-99</v>
      </c>
      <c r="AB547" s="56">
        <f t="shared" si="86"/>
        <v>-99</v>
      </c>
      <c r="AC547" s="56">
        <f t="shared" si="87"/>
        <v>-99</v>
      </c>
      <c r="AE547" s="82">
        <f>IF(D547=1, 'adjustment factor'!$D$4, IF(D547=-9,-999,IF(D547="",-999,0)))</f>
        <v>-999</v>
      </c>
      <c r="AF547" s="82">
        <f>IF(F547=1, 'adjustment factor'!$D$5, IF(F547=-9,-999,IF(F547="",-999,0)))</f>
        <v>-999</v>
      </c>
      <c r="AG547" s="82">
        <f>IF(E547=1, 'adjustment factor'!$D$6, IF(E547=-9,-999,IF(E547="",-999,0)))</f>
        <v>-999</v>
      </c>
      <c r="AH547" s="82">
        <f>IF(K547&gt;=45,'adjustment factor'!$D$7,IF(K547=-9,-1200,IF(K547="",-1200,0)))</f>
        <v>-1200</v>
      </c>
      <c r="AI547" s="82">
        <f>IF(L547=1, 'adjustment factor'!$D$8, IF(L547=-9,-999,IF(L547="",-999,0)))</f>
        <v>-999</v>
      </c>
      <c r="AJ547" s="82">
        <f>IF(AND(M547&gt;=1,M547&lt;=4),'adjustment factor'!$D$9,IF(M547=-9,-999,IF(M547=98,-999,IF(M547=99,-999,IF(M547="",-999,0)))))</f>
        <v>-999</v>
      </c>
      <c r="AK547" s="82">
        <f>IF(H547=1, 'adjustment factor'!$D$10, IF(H547=-9,-999,IF(H547="",-999,0)))</f>
        <v>-999</v>
      </c>
      <c r="AL547" s="82">
        <f>IF(G547=1, 'adjustment factor'!$D$11, IF(G547=-9,-999,IF(G547="",-999,0)))</f>
        <v>-999</v>
      </c>
      <c r="AM547" s="82">
        <f>IF(I547=1, 'adjustment factor'!$D$12, IF(I547=-9,-999,IF(I547="",-999,0)))</f>
        <v>-999</v>
      </c>
      <c r="AN547" s="82">
        <f>IF(J547=1, 'adjustment factor'!$D$13, IF(J547=-9,-999,IF(J547="",-999,0)))</f>
        <v>-999</v>
      </c>
      <c r="AO547" s="82" t="str">
        <f t="shared" si="88"/>
        <v>-999</v>
      </c>
      <c r="AP547" s="82" t="str">
        <f t="shared" si="89"/>
        <v>MISSING</v>
      </c>
    </row>
    <row r="548" spans="2:42" s="3" customFormat="1">
      <c r="B548" s="170"/>
      <c r="C548" s="35">
        <v>544</v>
      </c>
      <c r="D548" s="161"/>
      <c r="E548" s="161"/>
      <c r="F548" s="161"/>
      <c r="G548" s="161"/>
      <c r="H548" s="161"/>
      <c r="I548" s="161"/>
      <c r="J548" s="161"/>
      <c r="K548" s="161"/>
      <c r="L548" s="161"/>
      <c r="M548" s="161"/>
      <c r="N548" s="171"/>
      <c r="O548" s="171"/>
      <c r="P548" s="171"/>
      <c r="Q548" s="171"/>
      <c r="R548" s="171"/>
      <c r="S548" s="171"/>
      <c r="T548" s="159" t="str">
        <f t="shared" si="80"/>
        <v>MISSING</v>
      </c>
      <c r="U548" s="159" t="str">
        <f t="shared" si="81"/>
        <v>MISSING</v>
      </c>
      <c r="X548" s="56">
        <f t="shared" si="82"/>
        <v>-99</v>
      </c>
      <c r="Y548" s="56">
        <f t="shared" si="83"/>
        <v>-99</v>
      </c>
      <c r="Z548" s="56">
        <f t="shared" si="84"/>
        <v>-99</v>
      </c>
      <c r="AA548" s="56">
        <f t="shared" si="85"/>
        <v>-99</v>
      </c>
      <c r="AB548" s="56">
        <f t="shared" si="86"/>
        <v>-99</v>
      </c>
      <c r="AC548" s="56">
        <f t="shared" si="87"/>
        <v>-99</v>
      </c>
      <c r="AE548" s="82">
        <f>IF(D548=1, 'adjustment factor'!$D$4, IF(D548=-9,-999,IF(D548="",-999,0)))</f>
        <v>-999</v>
      </c>
      <c r="AF548" s="82">
        <f>IF(F548=1, 'adjustment factor'!$D$5, IF(F548=-9,-999,IF(F548="",-999,0)))</f>
        <v>-999</v>
      </c>
      <c r="AG548" s="82">
        <f>IF(E548=1, 'adjustment factor'!$D$6, IF(E548=-9,-999,IF(E548="",-999,0)))</f>
        <v>-999</v>
      </c>
      <c r="AH548" s="82">
        <f>IF(K548&gt;=45,'adjustment factor'!$D$7,IF(K548=-9,-1200,IF(K548="",-1200,0)))</f>
        <v>-1200</v>
      </c>
      <c r="AI548" s="82">
        <f>IF(L548=1, 'adjustment factor'!$D$8, IF(L548=-9,-999,IF(L548="",-999,0)))</f>
        <v>-999</v>
      </c>
      <c r="AJ548" s="82">
        <f>IF(AND(M548&gt;=1,M548&lt;=4),'adjustment factor'!$D$9,IF(M548=-9,-999,IF(M548=98,-999,IF(M548=99,-999,IF(M548="",-999,0)))))</f>
        <v>-999</v>
      </c>
      <c r="AK548" s="82">
        <f>IF(H548=1, 'adjustment factor'!$D$10, IF(H548=-9,-999,IF(H548="",-999,0)))</f>
        <v>-999</v>
      </c>
      <c r="AL548" s="82">
        <f>IF(G548=1, 'adjustment factor'!$D$11, IF(G548=-9,-999,IF(G548="",-999,0)))</f>
        <v>-999</v>
      </c>
      <c r="AM548" s="82">
        <f>IF(I548=1, 'adjustment factor'!$D$12, IF(I548=-9,-999,IF(I548="",-999,0)))</f>
        <v>-999</v>
      </c>
      <c r="AN548" s="82">
        <f>IF(J548=1, 'adjustment factor'!$D$13, IF(J548=-9,-999,IF(J548="",-999,0)))</f>
        <v>-999</v>
      </c>
      <c r="AO548" s="82" t="str">
        <f t="shared" si="88"/>
        <v>-999</v>
      </c>
      <c r="AP548" s="82" t="str">
        <f t="shared" si="89"/>
        <v>MISSING</v>
      </c>
    </row>
    <row r="549" spans="2:42" s="3" customFormat="1">
      <c r="B549" s="170"/>
      <c r="C549" s="35">
        <v>545</v>
      </c>
      <c r="D549" s="161"/>
      <c r="E549" s="161"/>
      <c r="F549" s="161"/>
      <c r="G549" s="161"/>
      <c r="H549" s="161"/>
      <c r="I549" s="161"/>
      <c r="J549" s="161"/>
      <c r="K549" s="161"/>
      <c r="L549" s="161"/>
      <c r="M549" s="161"/>
      <c r="N549" s="171"/>
      <c r="O549" s="171"/>
      <c r="P549" s="171"/>
      <c r="Q549" s="171"/>
      <c r="R549" s="171"/>
      <c r="S549" s="171"/>
      <c r="T549" s="159" t="str">
        <f t="shared" si="80"/>
        <v>MISSING</v>
      </c>
      <c r="U549" s="159" t="str">
        <f t="shared" si="81"/>
        <v>MISSING</v>
      </c>
      <c r="X549" s="56">
        <f t="shared" si="82"/>
        <v>-99</v>
      </c>
      <c r="Y549" s="56">
        <f t="shared" si="83"/>
        <v>-99</v>
      </c>
      <c r="Z549" s="56">
        <f t="shared" si="84"/>
        <v>-99</v>
      </c>
      <c r="AA549" s="56">
        <f t="shared" si="85"/>
        <v>-99</v>
      </c>
      <c r="AB549" s="56">
        <f t="shared" si="86"/>
        <v>-99</v>
      </c>
      <c r="AC549" s="56">
        <f t="shared" si="87"/>
        <v>-99</v>
      </c>
      <c r="AE549" s="82">
        <f>IF(D549=1, 'adjustment factor'!$D$4, IF(D549=-9,-999,IF(D549="",-999,0)))</f>
        <v>-999</v>
      </c>
      <c r="AF549" s="82">
        <f>IF(F549=1, 'adjustment factor'!$D$5, IF(F549=-9,-999,IF(F549="",-999,0)))</f>
        <v>-999</v>
      </c>
      <c r="AG549" s="82">
        <f>IF(E549=1, 'adjustment factor'!$D$6, IF(E549=-9,-999,IF(E549="",-999,0)))</f>
        <v>-999</v>
      </c>
      <c r="AH549" s="82">
        <f>IF(K549&gt;=45,'adjustment factor'!$D$7,IF(K549=-9,-1200,IF(K549="",-1200,0)))</f>
        <v>-1200</v>
      </c>
      <c r="AI549" s="82">
        <f>IF(L549=1, 'adjustment factor'!$D$8, IF(L549=-9,-999,IF(L549="",-999,0)))</f>
        <v>-999</v>
      </c>
      <c r="AJ549" s="82">
        <f>IF(AND(M549&gt;=1,M549&lt;=4),'adjustment factor'!$D$9,IF(M549=-9,-999,IF(M549=98,-999,IF(M549=99,-999,IF(M549="",-999,0)))))</f>
        <v>-999</v>
      </c>
      <c r="AK549" s="82">
        <f>IF(H549=1, 'adjustment factor'!$D$10, IF(H549=-9,-999,IF(H549="",-999,0)))</f>
        <v>-999</v>
      </c>
      <c r="AL549" s="82">
        <f>IF(G549=1, 'adjustment factor'!$D$11, IF(G549=-9,-999,IF(G549="",-999,0)))</f>
        <v>-999</v>
      </c>
      <c r="AM549" s="82">
        <f>IF(I549=1, 'adjustment factor'!$D$12, IF(I549=-9,-999,IF(I549="",-999,0)))</f>
        <v>-999</v>
      </c>
      <c r="AN549" s="82">
        <f>IF(J549=1, 'adjustment factor'!$D$13, IF(J549=-9,-999,IF(J549="",-999,0)))</f>
        <v>-999</v>
      </c>
      <c r="AO549" s="82" t="str">
        <f t="shared" si="88"/>
        <v>-999</v>
      </c>
      <c r="AP549" s="82" t="str">
        <f t="shared" si="89"/>
        <v>MISSING</v>
      </c>
    </row>
    <row r="550" spans="2:42" s="3" customFormat="1">
      <c r="B550" s="170"/>
      <c r="C550" s="35">
        <v>546</v>
      </c>
      <c r="D550" s="161"/>
      <c r="E550" s="161"/>
      <c r="F550" s="161"/>
      <c r="G550" s="161"/>
      <c r="H550" s="161"/>
      <c r="I550" s="161"/>
      <c r="J550" s="161"/>
      <c r="K550" s="161"/>
      <c r="L550" s="161"/>
      <c r="M550" s="161"/>
      <c r="N550" s="171"/>
      <c r="O550" s="171"/>
      <c r="P550" s="171"/>
      <c r="Q550" s="171"/>
      <c r="R550" s="171"/>
      <c r="S550" s="171"/>
      <c r="T550" s="159" t="str">
        <f t="shared" si="80"/>
        <v>MISSING</v>
      </c>
      <c r="U550" s="159" t="str">
        <f t="shared" si="81"/>
        <v>MISSING</v>
      </c>
      <c r="X550" s="56">
        <f t="shared" si="82"/>
        <v>-99</v>
      </c>
      <c r="Y550" s="56">
        <f t="shared" si="83"/>
        <v>-99</v>
      </c>
      <c r="Z550" s="56">
        <f t="shared" si="84"/>
        <v>-99</v>
      </c>
      <c r="AA550" s="56">
        <f t="shared" si="85"/>
        <v>-99</v>
      </c>
      <c r="AB550" s="56">
        <f t="shared" si="86"/>
        <v>-99</v>
      </c>
      <c r="AC550" s="56">
        <f t="shared" si="87"/>
        <v>-99</v>
      </c>
      <c r="AE550" s="82">
        <f>IF(D550=1, 'adjustment factor'!$D$4, IF(D550=-9,-999,IF(D550="",-999,0)))</f>
        <v>-999</v>
      </c>
      <c r="AF550" s="82">
        <f>IF(F550=1, 'adjustment factor'!$D$5, IF(F550=-9,-999,IF(F550="",-999,0)))</f>
        <v>-999</v>
      </c>
      <c r="AG550" s="82">
        <f>IF(E550=1, 'adjustment factor'!$D$6, IF(E550=-9,-999,IF(E550="",-999,0)))</f>
        <v>-999</v>
      </c>
      <c r="AH550" s="82">
        <f>IF(K550&gt;=45,'adjustment factor'!$D$7,IF(K550=-9,-1200,IF(K550="",-1200,0)))</f>
        <v>-1200</v>
      </c>
      <c r="AI550" s="82">
        <f>IF(L550=1, 'adjustment factor'!$D$8, IF(L550=-9,-999,IF(L550="",-999,0)))</f>
        <v>-999</v>
      </c>
      <c r="AJ550" s="82">
        <f>IF(AND(M550&gt;=1,M550&lt;=4),'adjustment factor'!$D$9,IF(M550=-9,-999,IF(M550=98,-999,IF(M550=99,-999,IF(M550="",-999,0)))))</f>
        <v>-999</v>
      </c>
      <c r="AK550" s="82">
        <f>IF(H550=1, 'adjustment factor'!$D$10, IF(H550=-9,-999,IF(H550="",-999,0)))</f>
        <v>-999</v>
      </c>
      <c r="AL550" s="82">
        <f>IF(G550=1, 'adjustment factor'!$D$11, IF(G550=-9,-999,IF(G550="",-999,0)))</f>
        <v>-999</v>
      </c>
      <c r="AM550" s="82">
        <f>IF(I550=1, 'adjustment factor'!$D$12, IF(I550=-9,-999,IF(I550="",-999,0)))</f>
        <v>-999</v>
      </c>
      <c r="AN550" s="82">
        <f>IF(J550=1, 'adjustment factor'!$D$13, IF(J550=-9,-999,IF(J550="",-999,0)))</f>
        <v>-999</v>
      </c>
      <c r="AO550" s="82" t="str">
        <f t="shared" si="88"/>
        <v>-999</v>
      </c>
      <c r="AP550" s="82" t="str">
        <f t="shared" si="89"/>
        <v>MISSING</v>
      </c>
    </row>
    <row r="551" spans="2:42" s="3" customFormat="1">
      <c r="B551" s="170"/>
      <c r="C551" s="35">
        <v>547</v>
      </c>
      <c r="D551" s="161"/>
      <c r="E551" s="161"/>
      <c r="F551" s="161"/>
      <c r="G551" s="161"/>
      <c r="H551" s="161"/>
      <c r="I551" s="161"/>
      <c r="J551" s="161"/>
      <c r="K551" s="161"/>
      <c r="L551" s="161"/>
      <c r="M551" s="161"/>
      <c r="N551" s="171"/>
      <c r="O551" s="171"/>
      <c r="P551" s="171"/>
      <c r="Q551" s="171"/>
      <c r="R551" s="171"/>
      <c r="S551" s="171"/>
      <c r="T551" s="159" t="str">
        <f t="shared" si="80"/>
        <v>MISSING</v>
      </c>
      <c r="U551" s="159" t="str">
        <f t="shared" si="81"/>
        <v>MISSING</v>
      </c>
      <c r="X551" s="56">
        <f t="shared" si="82"/>
        <v>-99</v>
      </c>
      <c r="Y551" s="56">
        <f t="shared" si="83"/>
        <v>-99</v>
      </c>
      <c r="Z551" s="56">
        <f t="shared" si="84"/>
        <v>-99</v>
      </c>
      <c r="AA551" s="56">
        <f t="shared" si="85"/>
        <v>-99</v>
      </c>
      <c r="AB551" s="56">
        <f t="shared" si="86"/>
        <v>-99</v>
      </c>
      <c r="AC551" s="56">
        <f t="shared" si="87"/>
        <v>-99</v>
      </c>
      <c r="AE551" s="82">
        <f>IF(D551=1, 'adjustment factor'!$D$4, IF(D551=-9,-999,IF(D551="",-999,0)))</f>
        <v>-999</v>
      </c>
      <c r="AF551" s="82">
        <f>IF(F551=1, 'adjustment factor'!$D$5, IF(F551=-9,-999,IF(F551="",-999,0)))</f>
        <v>-999</v>
      </c>
      <c r="AG551" s="82">
        <f>IF(E551=1, 'adjustment factor'!$D$6, IF(E551=-9,-999,IF(E551="",-999,0)))</f>
        <v>-999</v>
      </c>
      <c r="AH551" s="82">
        <f>IF(K551&gt;=45,'adjustment factor'!$D$7,IF(K551=-9,-1200,IF(K551="",-1200,0)))</f>
        <v>-1200</v>
      </c>
      <c r="AI551" s="82">
        <f>IF(L551=1, 'adjustment factor'!$D$8, IF(L551=-9,-999,IF(L551="",-999,0)))</f>
        <v>-999</v>
      </c>
      <c r="AJ551" s="82">
        <f>IF(AND(M551&gt;=1,M551&lt;=4),'adjustment factor'!$D$9,IF(M551=-9,-999,IF(M551=98,-999,IF(M551=99,-999,IF(M551="",-999,0)))))</f>
        <v>-999</v>
      </c>
      <c r="AK551" s="82">
        <f>IF(H551=1, 'adjustment factor'!$D$10, IF(H551=-9,-999,IF(H551="",-999,0)))</f>
        <v>-999</v>
      </c>
      <c r="AL551" s="82">
        <f>IF(G551=1, 'adjustment factor'!$D$11, IF(G551=-9,-999,IF(G551="",-999,0)))</f>
        <v>-999</v>
      </c>
      <c r="AM551" s="82">
        <f>IF(I551=1, 'adjustment factor'!$D$12, IF(I551=-9,-999,IF(I551="",-999,0)))</f>
        <v>-999</v>
      </c>
      <c r="AN551" s="82">
        <f>IF(J551=1, 'adjustment factor'!$D$13, IF(J551=-9,-999,IF(J551="",-999,0)))</f>
        <v>-999</v>
      </c>
      <c r="AO551" s="82" t="str">
        <f t="shared" si="88"/>
        <v>-999</v>
      </c>
      <c r="AP551" s="82" t="str">
        <f t="shared" si="89"/>
        <v>MISSING</v>
      </c>
    </row>
    <row r="552" spans="2:42" s="3" customFormat="1">
      <c r="B552" s="170"/>
      <c r="C552" s="35">
        <v>548</v>
      </c>
      <c r="D552" s="161"/>
      <c r="E552" s="161"/>
      <c r="F552" s="161"/>
      <c r="G552" s="161"/>
      <c r="H552" s="161"/>
      <c r="I552" s="161"/>
      <c r="J552" s="161"/>
      <c r="K552" s="161"/>
      <c r="L552" s="161"/>
      <c r="M552" s="161"/>
      <c r="N552" s="171"/>
      <c r="O552" s="171"/>
      <c r="P552" s="171"/>
      <c r="Q552" s="171"/>
      <c r="R552" s="171"/>
      <c r="S552" s="171"/>
      <c r="T552" s="159" t="str">
        <f t="shared" si="80"/>
        <v>MISSING</v>
      </c>
      <c r="U552" s="159" t="str">
        <f t="shared" si="81"/>
        <v>MISSING</v>
      </c>
      <c r="X552" s="56">
        <f t="shared" si="82"/>
        <v>-99</v>
      </c>
      <c r="Y552" s="56">
        <f t="shared" si="83"/>
        <v>-99</v>
      </c>
      <c r="Z552" s="56">
        <f t="shared" si="84"/>
        <v>-99</v>
      </c>
      <c r="AA552" s="56">
        <f t="shared" si="85"/>
        <v>-99</v>
      </c>
      <c r="AB552" s="56">
        <f t="shared" si="86"/>
        <v>-99</v>
      </c>
      <c r="AC552" s="56">
        <f t="shared" si="87"/>
        <v>-99</v>
      </c>
      <c r="AE552" s="82">
        <f>IF(D552=1, 'adjustment factor'!$D$4, IF(D552=-9,-999,IF(D552="",-999,0)))</f>
        <v>-999</v>
      </c>
      <c r="AF552" s="82">
        <f>IF(F552=1, 'adjustment factor'!$D$5, IF(F552=-9,-999,IF(F552="",-999,0)))</f>
        <v>-999</v>
      </c>
      <c r="AG552" s="82">
        <f>IF(E552=1, 'adjustment factor'!$D$6, IF(E552=-9,-999,IF(E552="",-999,0)))</f>
        <v>-999</v>
      </c>
      <c r="AH552" s="82">
        <f>IF(K552&gt;=45,'adjustment factor'!$D$7,IF(K552=-9,-1200,IF(K552="",-1200,0)))</f>
        <v>-1200</v>
      </c>
      <c r="AI552" s="82">
        <f>IF(L552=1, 'adjustment factor'!$D$8, IF(L552=-9,-999,IF(L552="",-999,0)))</f>
        <v>-999</v>
      </c>
      <c r="AJ552" s="82">
        <f>IF(AND(M552&gt;=1,M552&lt;=4),'adjustment factor'!$D$9,IF(M552=-9,-999,IF(M552=98,-999,IF(M552=99,-999,IF(M552="",-999,0)))))</f>
        <v>-999</v>
      </c>
      <c r="AK552" s="82">
        <f>IF(H552=1, 'adjustment factor'!$D$10, IF(H552=-9,-999,IF(H552="",-999,0)))</f>
        <v>-999</v>
      </c>
      <c r="AL552" s="82">
        <f>IF(G552=1, 'adjustment factor'!$D$11, IF(G552=-9,-999,IF(G552="",-999,0)))</f>
        <v>-999</v>
      </c>
      <c r="AM552" s="82">
        <f>IF(I552=1, 'adjustment factor'!$D$12, IF(I552=-9,-999,IF(I552="",-999,0)))</f>
        <v>-999</v>
      </c>
      <c r="AN552" s="82">
        <f>IF(J552=1, 'adjustment factor'!$D$13, IF(J552=-9,-999,IF(J552="",-999,0)))</f>
        <v>-999</v>
      </c>
      <c r="AO552" s="82" t="str">
        <f t="shared" si="88"/>
        <v>-999</v>
      </c>
      <c r="AP552" s="82" t="str">
        <f t="shared" si="89"/>
        <v>MISSING</v>
      </c>
    </row>
    <row r="553" spans="2:42" s="3" customFormat="1">
      <c r="B553" s="170"/>
      <c r="C553" s="35">
        <v>549</v>
      </c>
      <c r="D553" s="161"/>
      <c r="E553" s="161"/>
      <c r="F553" s="161"/>
      <c r="G553" s="161"/>
      <c r="H553" s="161"/>
      <c r="I553" s="161"/>
      <c r="J553" s="161"/>
      <c r="K553" s="161"/>
      <c r="L553" s="161"/>
      <c r="M553" s="161"/>
      <c r="N553" s="171"/>
      <c r="O553" s="171"/>
      <c r="P553" s="171"/>
      <c r="Q553" s="171"/>
      <c r="R553" s="171"/>
      <c r="S553" s="171"/>
      <c r="T553" s="159" t="str">
        <f t="shared" si="80"/>
        <v>MISSING</v>
      </c>
      <c r="U553" s="159" t="str">
        <f t="shared" si="81"/>
        <v>MISSING</v>
      </c>
      <c r="X553" s="56">
        <f t="shared" si="82"/>
        <v>-99</v>
      </c>
      <c r="Y553" s="56">
        <f t="shared" si="83"/>
        <v>-99</v>
      </c>
      <c r="Z553" s="56">
        <f t="shared" si="84"/>
        <v>-99</v>
      </c>
      <c r="AA553" s="56">
        <f t="shared" si="85"/>
        <v>-99</v>
      </c>
      <c r="AB553" s="56">
        <f t="shared" si="86"/>
        <v>-99</v>
      </c>
      <c r="AC553" s="56">
        <f t="shared" si="87"/>
        <v>-99</v>
      </c>
      <c r="AE553" s="82">
        <f>IF(D553=1, 'adjustment factor'!$D$4, IF(D553=-9,-999,IF(D553="",-999,0)))</f>
        <v>-999</v>
      </c>
      <c r="AF553" s="82">
        <f>IF(F553=1, 'adjustment factor'!$D$5, IF(F553=-9,-999,IF(F553="",-999,0)))</f>
        <v>-999</v>
      </c>
      <c r="AG553" s="82">
        <f>IF(E553=1, 'adjustment factor'!$D$6, IF(E553=-9,-999,IF(E553="",-999,0)))</f>
        <v>-999</v>
      </c>
      <c r="AH553" s="82">
        <f>IF(K553&gt;=45,'adjustment factor'!$D$7,IF(K553=-9,-1200,IF(K553="",-1200,0)))</f>
        <v>-1200</v>
      </c>
      <c r="AI553" s="82">
        <f>IF(L553=1, 'adjustment factor'!$D$8, IF(L553=-9,-999,IF(L553="",-999,0)))</f>
        <v>-999</v>
      </c>
      <c r="AJ553" s="82">
        <f>IF(AND(M553&gt;=1,M553&lt;=4),'adjustment factor'!$D$9,IF(M553=-9,-999,IF(M553=98,-999,IF(M553=99,-999,IF(M553="",-999,0)))))</f>
        <v>-999</v>
      </c>
      <c r="AK553" s="82">
        <f>IF(H553=1, 'adjustment factor'!$D$10, IF(H553=-9,-999,IF(H553="",-999,0)))</f>
        <v>-999</v>
      </c>
      <c r="AL553" s="82">
        <f>IF(G553=1, 'adjustment factor'!$D$11, IF(G553=-9,-999,IF(G553="",-999,0)))</f>
        <v>-999</v>
      </c>
      <c r="AM553" s="82">
        <f>IF(I553=1, 'adjustment factor'!$D$12, IF(I553=-9,-999,IF(I553="",-999,0)))</f>
        <v>-999</v>
      </c>
      <c r="AN553" s="82">
        <f>IF(J553=1, 'adjustment factor'!$D$13, IF(J553=-9,-999,IF(J553="",-999,0)))</f>
        <v>-999</v>
      </c>
      <c r="AO553" s="82" t="str">
        <f t="shared" si="88"/>
        <v>-999</v>
      </c>
      <c r="AP553" s="82" t="str">
        <f t="shared" si="89"/>
        <v>MISSING</v>
      </c>
    </row>
    <row r="554" spans="2:42" s="3" customFormat="1">
      <c r="B554" s="170"/>
      <c r="C554" s="35">
        <v>550</v>
      </c>
      <c r="D554" s="161"/>
      <c r="E554" s="161"/>
      <c r="F554" s="161"/>
      <c r="G554" s="161"/>
      <c r="H554" s="161"/>
      <c r="I554" s="161"/>
      <c r="J554" s="161"/>
      <c r="K554" s="161"/>
      <c r="L554" s="161"/>
      <c r="M554" s="161"/>
      <c r="N554" s="171"/>
      <c r="O554" s="171"/>
      <c r="P554" s="171"/>
      <c r="Q554" s="171"/>
      <c r="R554" s="171"/>
      <c r="S554" s="171"/>
      <c r="T554" s="159" t="str">
        <f t="shared" si="80"/>
        <v>MISSING</v>
      </c>
      <c r="U554" s="159" t="str">
        <f t="shared" si="81"/>
        <v>MISSING</v>
      </c>
      <c r="X554" s="56">
        <f t="shared" si="82"/>
        <v>-99</v>
      </c>
      <c r="Y554" s="56">
        <f t="shared" si="83"/>
        <v>-99</v>
      </c>
      <c r="Z554" s="56">
        <f t="shared" si="84"/>
        <v>-99</v>
      </c>
      <c r="AA554" s="56">
        <f t="shared" si="85"/>
        <v>-99</v>
      </c>
      <c r="AB554" s="56">
        <f t="shared" si="86"/>
        <v>-99</v>
      </c>
      <c r="AC554" s="56">
        <f t="shared" si="87"/>
        <v>-99</v>
      </c>
      <c r="AE554" s="82">
        <f>IF(D554=1, 'adjustment factor'!$D$4, IF(D554=-9,-999,IF(D554="",-999,0)))</f>
        <v>-999</v>
      </c>
      <c r="AF554" s="82">
        <f>IF(F554=1, 'adjustment factor'!$D$5, IF(F554=-9,-999,IF(F554="",-999,0)))</f>
        <v>-999</v>
      </c>
      <c r="AG554" s="82">
        <f>IF(E554=1, 'adjustment factor'!$D$6, IF(E554=-9,-999,IF(E554="",-999,0)))</f>
        <v>-999</v>
      </c>
      <c r="AH554" s="82">
        <f>IF(K554&gt;=45,'adjustment factor'!$D$7,IF(K554=-9,-1200,IF(K554="",-1200,0)))</f>
        <v>-1200</v>
      </c>
      <c r="AI554" s="82">
        <f>IF(L554=1, 'adjustment factor'!$D$8, IF(L554=-9,-999,IF(L554="",-999,0)))</f>
        <v>-999</v>
      </c>
      <c r="AJ554" s="82">
        <f>IF(AND(M554&gt;=1,M554&lt;=4),'adjustment factor'!$D$9,IF(M554=-9,-999,IF(M554=98,-999,IF(M554=99,-999,IF(M554="",-999,0)))))</f>
        <v>-999</v>
      </c>
      <c r="AK554" s="82">
        <f>IF(H554=1, 'adjustment factor'!$D$10, IF(H554=-9,-999,IF(H554="",-999,0)))</f>
        <v>-999</v>
      </c>
      <c r="AL554" s="82">
        <f>IF(G554=1, 'adjustment factor'!$D$11, IF(G554=-9,-999,IF(G554="",-999,0)))</f>
        <v>-999</v>
      </c>
      <c r="AM554" s="82">
        <f>IF(I554=1, 'adjustment factor'!$D$12, IF(I554=-9,-999,IF(I554="",-999,0)))</f>
        <v>-999</v>
      </c>
      <c r="AN554" s="82">
        <f>IF(J554=1, 'adjustment factor'!$D$13, IF(J554=-9,-999,IF(J554="",-999,0)))</f>
        <v>-999</v>
      </c>
      <c r="AO554" s="82" t="str">
        <f t="shared" si="88"/>
        <v>-999</v>
      </c>
      <c r="AP554" s="82" t="str">
        <f t="shared" si="89"/>
        <v>MISSING</v>
      </c>
    </row>
    <row r="555" spans="2:42" s="3" customFormat="1">
      <c r="B555" s="170"/>
      <c r="C555" s="35">
        <v>551</v>
      </c>
      <c r="D555" s="161"/>
      <c r="E555" s="161"/>
      <c r="F555" s="161"/>
      <c r="G555" s="161"/>
      <c r="H555" s="161"/>
      <c r="I555" s="161"/>
      <c r="J555" s="161"/>
      <c r="K555" s="161"/>
      <c r="L555" s="161"/>
      <c r="M555" s="161"/>
      <c r="N555" s="171"/>
      <c r="O555" s="171"/>
      <c r="P555" s="171"/>
      <c r="Q555" s="171"/>
      <c r="R555" s="171"/>
      <c r="S555" s="171"/>
      <c r="T555" s="159" t="str">
        <f t="shared" si="80"/>
        <v>MISSING</v>
      </c>
      <c r="U555" s="159" t="str">
        <f t="shared" si="81"/>
        <v>MISSING</v>
      </c>
      <c r="X555" s="56">
        <f t="shared" si="82"/>
        <v>-99</v>
      </c>
      <c r="Y555" s="56">
        <f t="shared" si="83"/>
        <v>-99</v>
      </c>
      <c r="Z555" s="56">
        <f t="shared" si="84"/>
        <v>-99</v>
      </c>
      <c r="AA555" s="56">
        <f t="shared" si="85"/>
        <v>-99</v>
      </c>
      <c r="AB555" s="56">
        <f t="shared" si="86"/>
        <v>-99</v>
      </c>
      <c r="AC555" s="56">
        <f t="shared" si="87"/>
        <v>-99</v>
      </c>
      <c r="AE555" s="82">
        <f>IF(D555=1, 'adjustment factor'!$D$4, IF(D555=-9,-999,IF(D555="",-999,0)))</f>
        <v>-999</v>
      </c>
      <c r="AF555" s="82">
        <f>IF(F555=1, 'adjustment factor'!$D$5, IF(F555=-9,-999,IF(F555="",-999,0)))</f>
        <v>-999</v>
      </c>
      <c r="AG555" s="82">
        <f>IF(E555=1, 'adjustment factor'!$D$6, IF(E555=-9,-999,IF(E555="",-999,0)))</f>
        <v>-999</v>
      </c>
      <c r="AH555" s="82">
        <f>IF(K555&gt;=45,'adjustment factor'!$D$7,IF(K555=-9,-1200,IF(K555="",-1200,0)))</f>
        <v>-1200</v>
      </c>
      <c r="AI555" s="82">
        <f>IF(L555=1, 'adjustment factor'!$D$8, IF(L555=-9,-999,IF(L555="",-999,0)))</f>
        <v>-999</v>
      </c>
      <c r="AJ555" s="82">
        <f>IF(AND(M555&gt;=1,M555&lt;=4),'adjustment factor'!$D$9,IF(M555=-9,-999,IF(M555=98,-999,IF(M555=99,-999,IF(M555="",-999,0)))))</f>
        <v>-999</v>
      </c>
      <c r="AK555" s="82">
        <f>IF(H555=1, 'adjustment factor'!$D$10, IF(H555=-9,-999,IF(H555="",-999,0)))</f>
        <v>-999</v>
      </c>
      <c r="AL555" s="82">
        <f>IF(G555=1, 'adjustment factor'!$D$11, IF(G555=-9,-999,IF(G555="",-999,0)))</f>
        <v>-999</v>
      </c>
      <c r="AM555" s="82">
        <f>IF(I555=1, 'adjustment factor'!$D$12, IF(I555=-9,-999,IF(I555="",-999,0)))</f>
        <v>-999</v>
      </c>
      <c r="AN555" s="82">
        <f>IF(J555=1, 'adjustment factor'!$D$13, IF(J555=-9,-999,IF(J555="",-999,0)))</f>
        <v>-999</v>
      </c>
      <c r="AO555" s="82" t="str">
        <f t="shared" si="88"/>
        <v>-999</v>
      </c>
      <c r="AP555" s="82" t="str">
        <f t="shared" si="89"/>
        <v>MISSING</v>
      </c>
    </row>
    <row r="556" spans="2:42" s="3" customFormat="1">
      <c r="B556" s="170"/>
      <c r="C556" s="35">
        <v>552</v>
      </c>
      <c r="D556" s="161"/>
      <c r="E556" s="161"/>
      <c r="F556" s="161"/>
      <c r="G556" s="161"/>
      <c r="H556" s="161"/>
      <c r="I556" s="161"/>
      <c r="J556" s="161"/>
      <c r="K556" s="161"/>
      <c r="L556" s="161"/>
      <c r="M556" s="161"/>
      <c r="N556" s="171"/>
      <c r="O556" s="171"/>
      <c r="P556" s="171"/>
      <c r="Q556" s="171"/>
      <c r="R556" s="171"/>
      <c r="S556" s="171"/>
      <c r="T556" s="159" t="str">
        <f t="shared" si="80"/>
        <v>MISSING</v>
      </c>
      <c r="U556" s="159" t="str">
        <f t="shared" si="81"/>
        <v>MISSING</v>
      </c>
      <c r="X556" s="56">
        <f t="shared" si="82"/>
        <v>-99</v>
      </c>
      <c r="Y556" s="56">
        <f t="shared" si="83"/>
        <v>-99</v>
      </c>
      <c r="Z556" s="56">
        <f t="shared" si="84"/>
        <v>-99</v>
      </c>
      <c r="AA556" s="56">
        <f t="shared" si="85"/>
        <v>-99</v>
      </c>
      <c r="AB556" s="56">
        <f t="shared" si="86"/>
        <v>-99</v>
      </c>
      <c r="AC556" s="56">
        <f t="shared" si="87"/>
        <v>-99</v>
      </c>
      <c r="AE556" s="82">
        <f>IF(D556=1, 'adjustment factor'!$D$4, IF(D556=-9,-999,IF(D556="",-999,0)))</f>
        <v>-999</v>
      </c>
      <c r="AF556" s="82">
        <f>IF(F556=1, 'adjustment factor'!$D$5, IF(F556=-9,-999,IF(F556="",-999,0)))</f>
        <v>-999</v>
      </c>
      <c r="AG556" s="82">
        <f>IF(E556=1, 'adjustment factor'!$D$6, IF(E556=-9,-999,IF(E556="",-999,0)))</f>
        <v>-999</v>
      </c>
      <c r="AH556" s="82">
        <f>IF(K556&gt;=45,'adjustment factor'!$D$7,IF(K556=-9,-1200,IF(K556="",-1200,0)))</f>
        <v>-1200</v>
      </c>
      <c r="AI556" s="82">
        <f>IF(L556=1, 'adjustment factor'!$D$8, IF(L556=-9,-999,IF(L556="",-999,0)))</f>
        <v>-999</v>
      </c>
      <c r="AJ556" s="82">
        <f>IF(AND(M556&gt;=1,M556&lt;=4),'adjustment factor'!$D$9,IF(M556=-9,-999,IF(M556=98,-999,IF(M556=99,-999,IF(M556="",-999,0)))))</f>
        <v>-999</v>
      </c>
      <c r="AK556" s="82">
        <f>IF(H556=1, 'adjustment factor'!$D$10, IF(H556=-9,-999,IF(H556="",-999,0)))</f>
        <v>-999</v>
      </c>
      <c r="AL556" s="82">
        <f>IF(G556=1, 'adjustment factor'!$D$11, IF(G556=-9,-999,IF(G556="",-999,0)))</f>
        <v>-999</v>
      </c>
      <c r="AM556" s="82">
        <f>IF(I556=1, 'adjustment factor'!$D$12, IF(I556=-9,-999,IF(I556="",-999,0)))</f>
        <v>-999</v>
      </c>
      <c r="AN556" s="82">
        <f>IF(J556=1, 'adjustment factor'!$D$13, IF(J556=-9,-999,IF(J556="",-999,0)))</f>
        <v>-999</v>
      </c>
      <c r="AO556" s="82" t="str">
        <f t="shared" si="88"/>
        <v>-999</v>
      </c>
      <c r="AP556" s="82" t="str">
        <f t="shared" si="89"/>
        <v>MISSING</v>
      </c>
    </row>
    <row r="557" spans="2:42" s="3" customFormat="1">
      <c r="B557" s="170"/>
      <c r="C557" s="35">
        <v>553</v>
      </c>
      <c r="D557" s="161"/>
      <c r="E557" s="161"/>
      <c r="F557" s="161"/>
      <c r="G557" s="161"/>
      <c r="H557" s="161"/>
      <c r="I557" s="161"/>
      <c r="J557" s="161"/>
      <c r="K557" s="161"/>
      <c r="L557" s="161"/>
      <c r="M557" s="161"/>
      <c r="N557" s="171"/>
      <c r="O557" s="171"/>
      <c r="P557" s="171"/>
      <c r="Q557" s="171"/>
      <c r="R557" s="171"/>
      <c r="S557" s="171"/>
      <c r="T557" s="159" t="str">
        <f t="shared" si="80"/>
        <v>MISSING</v>
      </c>
      <c r="U557" s="159" t="str">
        <f t="shared" si="81"/>
        <v>MISSING</v>
      </c>
      <c r="X557" s="56">
        <f t="shared" si="82"/>
        <v>-99</v>
      </c>
      <c r="Y557" s="56">
        <f t="shared" si="83"/>
        <v>-99</v>
      </c>
      <c r="Z557" s="56">
        <f t="shared" si="84"/>
        <v>-99</v>
      </c>
      <c r="AA557" s="56">
        <f t="shared" si="85"/>
        <v>-99</v>
      </c>
      <c r="AB557" s="56">
        <f t="shared" si="86"/>
        <v>-99</v>
      </c>
      <c r="AC557" s="56">
        <f t="shared" si="87"/>
        <v>-99</v>
      </c>
      <c r="AE557" s="82">
        <f>IF(D557=1, 'adjustment factor'!$D$4, IF(D557=-9,-999,IF(D557="",-999,0)))</f>
        <v>-999</v>
      </c>
      <c r="AF557" s="82">
        <f>IF(F557=1, 'adjustment factor'!$D$5, IF(F557=-9,-999,IF(F557="",-999,0)))</f>
        <v>-999</v>
      </c>
      <c r="AG557" s="82">
        <f>IF(E557=1, 'adjustment factor'!$D$6, IF(E557=-9,-999,IF(E557="",-999,0)))</f>
        <v>-999</v>
      </c>
      <c r="AH557" s="82">
        <f>IF(K557&gt;=45,'adjustment factor'!$D$7,IF(K557=-9,-1200,IF(K557="",-1200,0)))</f>
        <v>-1200</v>
      </c>
      <c r="AI557" s="82">
        <f>IF(L557=1, 'adjustment factor'!$D$8, IF(L557=-9,-999,IF(L557="",-999,0)))</f>
        <v>-999</v>
      </c>
      <c r="AJ557" s="82">
        <f>IF(AND(M557&gt;=1,M557&lt;=4),'adjustment factor'!$D$9,IF(M557=-9,-999,IF(M557=98,-999,IF(M557=99,-999,IF(M557="",-999,0)))))</f>
        <v>-999</v>
      </c>
      <c r="AK557" s="82">
        <f>IF(H557=1, 'adjustment factor'!$D$10, IF(H557=-9,-999,IF(H557="",-999,0)))</f>
        <v>-999</v>
      </c>
      <c r="AL557" s="82">
        <f>IF(G557=1, 'adjustment factor'!$D$11, IF(G557=-9,-999,IF(G557="",-999,0)))</f>
        <v>-999</v>
      </c>
      <c r="AM557" s="82">
        <f>IF(I557=1, 'adjustment factor'!$D$12, IF(I557=-9,-999,IF(I557="",-999,0)))</f>
        <v>-999</v>
      </c>
      <c r="AN557" s="82">
        <f>IF(J557=1, 'adjustment factor'!$D$13, IF(J557=-9,-999,IF(J557="",-999,0)))</f>
        <v>-999</v>
      </c>
      <c r="AO557" s="82" t="str">
        <f t="shared" si="88"/>
        <v>-999</v>
      </c>
      <c r="AP557" s="82" t="str">
        <f t="shared" si="89"/>
        <v>MISSING</v>
      </c>
    </row>
    <row r="558" spans="2:42" s="3" customFormat="1">
      <c r="B558" s="170"/>
      <c r="C558" s="35">
        <v>554</v>
      </c>
      <c r="D558" s="161"/>
      <c r="E558" s="161"/>
      <c r="F558" s="161"/>
      <c r="G558" s="161"/>
      <c r="H558" s="161"/>
      <c r="I558" s="161"/>
      <c r="J558" s="161"/>
      <c r="K558" s="161"/>
      <c r="L558" s="161"/>
      <c r="M558" s="161"/>
      <c r="N558" s="171"/>
      <c r="O558" s="171"/>
      <c r="P558" s="171"/>
      <c r="Q558" s="171"/>
      <c r="R558" s="171"/>
      <c r="S558" s="171"/>
      <c r="T558" s="159" t="str">
        <f t="shared" si="80"/>
        <v>MISSING</v>
      </c>
      <c r="U558" s="159" t="str">
        <f t="shared" si="81"/>
        <v>MISSING</v>
      </c>
      <c r="X558" s="56">
        <f t="shared" si="82"/>
        <v>-99</v>
      </c>
      <c r="Y558" s="56">
        <f t="shared" si="83"/>
        <v>-99</v>
      </c>
      <c r="Z558" s="56">
        <f t="shared" si="84"/>
        <v>-99</v>
      </c>
      <c r="AA558" s="56">
        <f t="shared" si="85"/>
        <v>-99</v>
      </c>
      <c r="AB558" s="56">
        <f t="shared" si="86"/>
        <v>-99</v>
      </c>
      <c r="AC558" s="56">
        <f t="shared" si="87"/>
        <v>-99</v>
      </c>
      <c r="AE558" s="82">
        <f>IF(D558=1, 'adjustment factor'!$D$4, IF(D558=-9,-999,IF(D558="",-999,0)))</f>
        <v>-999</v>
      </c>
      <c r="AF558" s="82">
        <f>IF(F558=1, 'adjustment factor'!$D$5, IF(F558=-9,-999,IF(F558="",-999,0)))</f>
        <v>-999</v>
      </c>
      <c r="AG558" s="82">
        <f>IF(E558=1, 'adjustment factor'!$D$6, IF(E558=-9,-999,IF(E558="",-999,0)))</f>
        <v>-999</v>
      </c>
      <c r="AH558" s="82">
        <f>IF(K558&gt;=45,'adjustment factor'!$D$7,IF(K558=-9,-1200,IF(K558="",-1200,0)))</f>
        <v>-1200</v>
      </c>
      <c r="AI558" s="82">
        <f>IF(L558=1, 'adjustment factor'!$D$8, IF(L558=-9,-999,IF(L558="",-999,0)))</f>
        <v>-999</v>
      </c>
      <c r="AJ558" s="82">
        <f>IF(AND(M558&gt;=1,M558&lt;=4),'adjustment factor'!$D$9,IF(M558=-9,-999,IF(M558=98,-999,IF(M558=99,-999,IF(M558="",-999,0)))))</f>
        <v>-999</v>
      </c>
      <c r="AK558" s="82">
        <f>IF(H558=1, 'adjustment factor'!$D$10, IF(H558=-9,-999,IF(H558="",-999,0)))</f>
        <v>-999</v>
      </c>
      <c r="AL558" s="82">
        <f>IF(G558=1, 'adjustment factor'!$D$11, IF(G558=-9,-999,IF(G558="",-999,0)))</f>
        <v>-999</v>
      </c>
      <c r="AM558" s="82">
        <f>IF(I558=1, 'adjustment factor'!$D$12, IF(I558=-9,-999,IF(I558="",-999,0)))</f>
        <v>-999</v>
      </c>
      <c r="AN558" s="82">
        <f>IF(J558=1, 'adjustment factor'!$D$13, IF(J558=-9,-999,IF(J558="",-999,0)))</f>
        <v>-999</v>
      </c>
      <c r="AO558" s="82" t="str">
        <f t="shared" si="88"/>
        <v>-999</v>
      </c>
      <c r="AP558" s="82" t="str">
        <f t="shared" si="89"/>
        <v>MISSING</v>
      </c>
    </row>
    <row r="559" spans="2:42" s="3" customFormat="1">
      <c r="B559" s="170"/>
      <c r="C559" s="35">
        <v>555</v>
      </c>
      <c r="D559" s="161"/>
      <c r="E559" s="161"/>
      <c r="F559" s="161"/>
      <c r="G559" s="161"/>
      <c r="H559" s="161"/>
      <c r="I559" s="161"/>
      <c r="J559" s="161"/>
      <c r="K559" s="161"/>
      <c r="L559" s="161"/>
      <c r="M559" s="161"/>
      <c r="N559" s="171"/>
      <c r="O559" s="171"/>
      <c r="P559" s="171"/>
      <c r="Q559" s="171"/>
      <c r="R559" s="171"/>
      <c r="S559" s="171"/>
      <c r="T559" s="159" t="str">
        <f t="shared" si="80"/>
        <v>MISSING</v>
      </c>
      <c r="U559" s="159" t="str">
        <f t="shared" si="81"/>
        <v>MISSING</v>
      </c>
      <c r="X559" s="56">
        <f t="shared" si="82"/>
        <v>-99</v>
      </c>
      <c r="Y559" s="56">
        <f t="shared" si="83"/>
        <v>-99</v>
      </c>
      <c r="Z559" s="56">
        <f t="shared" si="84"/>
        <v>-99</v>
      </c>
      <c r="AA559" s="56">
        <f t="shared" si="85"/>
        <v>-99</v>
      </c>
      <c r="AB559" s="56">
        <f t="shared" si="86"/>
        <v>-99</v>
      </c>
      <c r="AC559" s="56">
        <f t="shared" si="87"/>
        <v>-99</v>
      </c>
      <c r="AE559" s="82">
        <f>IF(D559=1, 'adjustment factor'!$D$4, IF(D559=-9,-999,IF(D559="",-999,0)))</f>
        <v>-999</v>
      </c>
      <c r="AF559" s="82">
        <f>IF(F559=1, 'adjustment factor'!$D$5, IF(F559=-9,-999,IF(F559="",-999,0)))</f>
        <v>-999</v>
      </c>
      <c r="AG559" s="82">
        <f>IF(E559=1, 'adjustment factor'!$D$6, IF(E559=-9,-999,IF(E559="",-999,0)))</f>
        <v>-999</v>
      </c>
      <c r="AH559" s="82">
        <f>IF(K559&gt;=45,'adjustment factor'!$D$7,IF(K559=-9,-1200,IF(K559="",-1200,0)))</f>
        <v>-1200</v>
      </c>
      <c r="AI559" s="82">
        <f>IF(L559=1, 'adjustment factor'!$D$8, IF(L559=-9,-999,IF(L559="",-999,0)))</f>
        <v>-999</v>
      </c>
      <c r="AJ559" s="82">
        <f>IF(AND(M559&gt;=1,M559&lt;=4),'adjustment factor'!$D$9,IF(M559=-9,-999,IF(M559=98,-999,IF(M559=99,-999,IF(M559="",-999,0)))))</f>
        <v>-999</v>
      </c>
      <c r="AK559" s="82">
        <f>IF(H559=1, 'adjustment factor'!$D$10, IF(H559=-9,-999,IF(H559="",-999,0)))</f>
        <v>-999</v>
      </c>
      <c r="AL559" s="82">
        <f>IF(G559=1, 'adjustment factor'!$D$11, IF(G559=-9,-999,IF(G559="",-999,0)))</f>
        <v>-999</v>
      </c>
      <c r="AM559" s="82">
        <f>IF(I559=1, 'adjustment factor'!$D$12, IF(I559=-9,-999,IF(I559="",-999,0)))</f>
        <v>-999</v>
      </c>
      <c r="AN559" s="82">
        <f>IF(J559=1, 'adjustment factor'!$D$13, IF(J559=-9,-999,IF(J559="",-999,0)))</f>
        <v>-999</v>
      </c>
      <c r="AO559" s="82" t="str">
        <f t="shared" si="88"/>
        <v>-999</v>
      </c>
      <c r="AP559" s="82" t="str">
        <f t="shared" si="89"/>
        <v>MISSING</v>
      </c>
    </row>
    <row r="560" spans="2:42" s="3" customFormat="1">
      <c r="B560" s="170"/>
      <c r="C560" s="35">
        <v>556</v>
      </c>
      <c r="D560" s="161"/>
      <c r="E560" s="161"/>
      <c r="F560" s="161"/>
      <c r="G560" s="161"/>
      <c r="H560" s="161"/>
      <c r="I560" s="161"/>
      <c r="J560" s="161"/>
      <c r="K560" s="161"/>
      <c r="L560" s="161"/>
      <c r="M560" s="161"/>
      <c r="N560" s="171"/>
      <c r="O560" s="171"/>
      <c r="P560" s="171"/>
      <c r="Q560" s="171"/>
      <c r="R560" s="171"/>
      <c r="S560" s="171"/>
      <c r="T560" s="159" t="str">
        <f t="shared" si="80"/>
        <v>MISSING</v>
      </c>
      <c r="U560" s="159" t="str">
        <f t="shared" si="81"/>
        <v>MISSING</v>
      </c>
      <c r="X560" s="56">
        <f t="shared" si="82"/>
        <v>-99</v>
      </c>
      <c r="Y560" s="56">
        <f t="shared" si="83"/>
        <v>-99</v>
      </c>
      <c r="Z560" s="56">
        <f t="shared" si="84"/>
        <v>-99</v>
      </c>
      <c r="AA560" s="56">
        <f t="shared" si="85"/>
        <v>-99</v>
      </c>
      <c r="AB560" s="56">
        <f t="shared" si="86"/>
        <v>-99</v>
      </c>
      <c r="AC560" s="56">
        <f t="shared" si="87"/>
        <v>-99</v>
      </c>
      <c r="AE560" s="82">
        <f>IF(D560=1, 'adjustment factor'!$D$4, IF(D560=-9,-999,IF(D560="",-999,0)))</f>
        <v>-999</v>
      </c>
      <c r="AF560" s="82">
        <f>IF(F560=1, 'adjustment factor'!$D$5, IF(F560=-9,-999,IF(F560="",-999,0)))</f>
        <v>-999</v>
      </c>
      <c r="AG560" s="82">
        <f>IF(E560=1, 'adjustment factor'!$D$6, IF(E560=-9,-999,IF(E560="",-999,0)))</f>
        <v>-999</v>
      </c>
      <c r="AH560" s="82">
        <f>IF(K560&gt;=45,'adjustment factor'!$D$7,IF(K560=-9,-1200,IF(K560="",-1200,0)))</f>
        <v>-1200</v>
      </c>
      <c r="AI560" s="82">
        <f>IF(L560=1, 'adjustment factor'!$D$8, IF(L560=-9,-999,IF(L560="",-999,0)))</f>
        <v>-999</v>
      </c>
      <c r="AJ560" s="82">
        <f>IF(AND(M560&gt;=1,M560&lt;=4),'adjustment factor'!$D$9,IF(M560=-9,-999,IF(M560=98,-999,IF(M560=99,-999,IF(M560="",-999,0)))))</f>
        <v>-999</v>
      </c>
      <c r="AK560" s="82">
        <f>IF(H560=1, 'adjustment factor'!$D$10, IF(H560=-9,-999,IF(H560="",-999,0)))</f>
        <v>-999</v>
      </c>
      <c r="AL560" s="82">
        <f>IF(G560=1, 'adjustment factor'!$D$11, IF(G560=-9,-999,IF(G560="",-999,0)))</f>
        <v>-999</v>
      </c>
      <c r="AM560" s="82">
        <f>IF(I560=1, 'adjustment factor'!$D$12, IF(I560=-9,-999,IF(I560="",-999,0)))</f>
        <v>-999</v>
      </c>
      <c r="AN560" s="82">
        <f>IF(J560=1, 'adjustment factor'!$D$13, IF(J560=-9,-999,IF(J560="",-999,0)))</f>
        <v>-999</v>
      </c>
      <c r="AO560" s="82" t="str">
        <f t="shared" si="88"/>
        <v>-999</v>
      </c>
      <c r="AP560" s="82" t="str">
        <f t="shared" si="89"/>
        <v>MISSING</v>
      </c>
    </row>
    <row r="561" spans="2:42" s="3" customFormat="1">
      <c r="B561" s="170"/>
      <c r="C561" s="35">
        <v>557</v>
      </c>
      <c r="D561" s="161"/>
      <c r="E561" s="161"/>
      <c r="F561" s="161"/>
      <c r="G561" s="161"/>
      <c r="H561" s="161"/>
      <c r="I561" s="161"/>
      <c r="J561" s="161"/>
      <c r="K561" s="161"/>
      <c r="L561" s="161"/>
      <c r="M561" s="161"/>
      <c r="N561" s="171"/>
      <c r="O561" s="171"/>
      <c r="P561" s="171"/>
      <c r="Q561" s="171"/>
      <c r="R561" s="171"/>
      <c r="S561" s="171"/>
      <c r="T561" s="159" t="str">
        <f t="shared" si="80"/>
        <v>MISSING</v>
      </c>
      <c r="U561" s="159" t="str">
        <f t="shared" si="81"/>
        <v>MISSING</v>
      </c>
      <c r="X561" s="56">
        <f t="shared" si="82"/>
        <v>-99</v>
      </c>
      <c r="Y561" s="56">
        <f t="shared" si="83"/>
        <v>-99</v>
      </c>
      <c r="Z561" s="56">
        <f t="shared" si="84"/>
        <v>-99</v>
      </c>
      <c r="AA561" s="56">
        <f t="shared" si="85"/>
        <v>-99</v>
      </c>
      <c r="AB561" s="56">
        <f t="shared" si="86"/>
        <v>-99</v>
      </c>
      <c r="AC561" s="56">
        <f t="shared" si="87"/>
        <v>-99</v>
      </c>
      <c r="AE561" s="82">
        <f>IF(D561=1, 'adjustment factor'!$D$4, IF(D561=-9,-999,IF(D561="",-999,0)))</f>
        <v>-999</v>
      </c>
      <c r="AF561" s="82">
        <f>IF(F561=1, 'adjustment factor'!$D$5, IF(F561=-9,-999,IF(F561="",-999,0)))</f>
        <v>-999</v>
      </c>
      <c r="AG561" s="82">
        <f>IF(E561=1, 'adjustment factor'!$D$6, IF(E561=-9,-999,IF(E561="",-999,0)))</f>
        <v>-999</v>
      </c>
      <c r="AH561" s="82">
        <f>IF(K561&gt;=45,'adjustment factor'!$D$7,IF(K561=-9,-1200,IF(K561="",-1200,0)))</f>
        <v>-1200</v>
      </c>
      <c r="AI561" s="82">
        <f>IF(L561=1, 'adjustment factor'!$D$8, IF(L561=-9,-999,IF(L561="",-999,0)))</f>
        <v>-999</v>
      </c>
      <c r="AJ561" s="82">
        <f>IF(AND(M561&gt;=1,M561&lt;=4),'adjustment factor'!$D$9,IF(M561=-9,-999,IF(M561=98,-999,IF(M561=99,-999,IF(M561="",-999,0)))))</f>
        <v>-999</v>
      </c>
      <c r="AK561" s="82">
        <f>IF(H561=1, 'adjustment factor'!$D$10, IF(H561=-9,-999,IF(H561="",-999,0)))</f>
        <v>-999</v>
      </c>
      <c r="AL561" s="82">
        <f>IF(G561=1, 'adjustment factor'!$D$11, IF(G561=-9,-999,IF(G561="",-999,0)))</f>
        <v>-999</v>
      </c>
      <c r="AM561" s="82">
        <f>IF(I561=1, 'adjustment factor'!$D$12, IF(I561=-9,-999,IF(I561="",-999,0)))</f>
        <v>-999</v>
      </c>
      <c r="AN561" s="82">
        <f>IF(J561=1, 'adjustment factor'!$D$13, IF(J561=-9,-999,IF(J561="",-999,0)))</f>
        <v>-999</v>
      </c>
      <c r="AO561" s="82" t="str">
        <f t="shared" si="88"/>
        <v>-999</v>
      </c>
      <c r="AP561" s="82" t="str">
        <f t="shared" si="89"/>
        <v>MISSING</v>
      </c>
    </row>
    <row r="562" spans="2:42" s="3" customFormat="1">
      <c r="B562" s="170"/>
      <c r="C562" s="35">
        <v>558</v>
      </c>
      <c r="D562" s="161"/>
      <c r="E562" s="161"/>
      <c r="F562" s="161"/>
      <c r="G562" s="161"/>
      <c r="H562" s="161"/>
      <c r="I562" s="161"/>
      <c r="J562" s="161"/>
      <c r="K562" s="161"/>
      <c r="L562" s="161"/>
      <c r="M562" s="161"/>
      <c r="N562" s="171"/>
      <c r="O562" s="171"/>
      <c r="P562" s="171"/>
      <c r="Q562" s="171"/>
      <c r="R562" s="171"/>
      <c r="S562" s="171"/>
      <c r="T562" s="159" t="str">
        <f t="shared" si="80"/>
        <v>MISSING</v>
      </c>
      <c r="U562" s="159" t="str">
        <f t="shared" si="81"/>
        <v>MISSING</v>
      </c>
      <c r="X562" s="56">
        <f t="shared" si="82"/>
        <v>-99</v>
      </c>
      <c r="Y562" s="56">
        <f t="shared" si="83"/>
        <v>-99</v>
      </c>
      <c r="Z562" s="56">
        <f t="shared" si="84"/>
        <v>-99</v>
      </c>
      <c r="AA562" s="56">
        <f t="shared" si="85"/>
        <v>-99</v>
      </c>
      <c r="AB562" s="56">
        <f t="shared" si="86"/>
        <v>-99</v>
      </c>
      <c r="AC562" s="56">
        <f t="shared" si="87"/>
        <v>-99</v>
      </c>
      <c r="AE562" s="82">
        <f>IF(D562=1, 'adjustment factor'!$D$4, IF(D562=-9,-999,IF(D562="",-999,0)))</f>
        <v>-999</v>
      </c>
      <c r="AF562" s="82">
        <f>IF(F562=1, 'adjustment factor'!$D$5, IF(F562=-9,-999,IF(F562="",-999,0)))</f>
        <v>-999</v>
      </c>
      <c r="AG562" s="82">
        <f>IF(E562=1, 'adjustment factor'!$D$6, IF(E562=-9,-999,IF(E562="",-999,0)))</f>
        <v>-999</v>
      </c>
      <c r="AH562" s="82">
        <f>IF(K562&gt;=45,'adjustment factor'!$D$7,IF(K562=-9,-1200,IF(K562="",-1200,0)))</f>
        <v>-1200</v>
      </c>
      <c r="AI562" s="82">
        <f>IF(L562=1, 'adjustment factor'!$D$8, IF(L562=-9,-999,IF(L562="",-999,0)))</f>
        <v>-999</v>
      </c>
      <c r="AJ562" s="82">
        <f>IF(AND(M562&gt;=1,M562&lt;=4),'adjustment factor'!$D$9,IF(M562=-9,-999,IF(M562=98,-999,IF(M562=99,-999,IF(M562="",-999,0)))))</f>
        <v>-999</v>
      </c>
      <c r="AK562" s="82">
        <f>IF(H562=1, 'adjustment factor'!$D$10, IF(H562=-9,-999,IF(H562="",-999,0)))</f>
        <v>-999</v>
      </c>
      <c r="AL562" s="82">
        <f>IF(G562=1, 'adjustment factor'!$D$11, IF(G562=-9,-999,IF(G562="",-999,0)))</f>
        <v>-999</v>
      </c>
      <c r="AM562" s="82">
        <f>IF(I562=1, 'adjustment factor'!$D$12, IF(I562=-9,-999,IF(I562="",-999,0)))</f>
        <v>-999</v>
      </c>
      <c r="AN562" s="82">
        <f>IF(J562=1, 'adjustment factor'!$D$13, IF(J562=-9,-999,IF(J562="",-999,0)))</f>
        <v>-999</v>
      </c>
      <c r="AO562" s="82" t="str">
        <f t="shared" si="88"/>
        <v>-999</v>
      </c>
      <c r="AP562" s="82" t="str">
        <f t="shared" si="89"/>
        <v>MISSING</v>
      </c>
    </row>
    <row r="563" spans="2:42" s="3" customFormat="1">
      <c r="B563" s="170"/>
      <c r="C563" s="35">
        <v>559</v>
      </c>
      <c r="D563" s="161"/>
      <c r="E563" s="161"/>
      <c r="F563" s="161"/>
      <c r="G563" s="161"/>
      <c r="H563" s="161"/>
      <c r="I563" s="161"/>
      <c r="J563" s="161"/>
      <c r="K563" s="161"/>
      <c r="L563" s="161"/>
      <c r="M563" s="161"/>
      <c r="N563" s="171"/>
      <c r="O563" s="171"/>
      <c r="P563" s="171"/>
      <c r="Q563" s="171"/>
      <c r="R563" s="171"/>
      <c r="S563" s="171"/>
      <c r="T563" s="159" t="str">
        <f t="shared" si="80"/>
        <v>MISSING</v>
      </c>
      <c r="U563" s="159" t="str">
        <f t="shared" si="81"/>
        <v>MISSING</v>
      </c>
      <c r="X563" s="56">
        <f t="shared" si="82"/>
        <v>-99</v>
      </c>
      <c r="Y563" s="56">
        <f t="shared" si="83"/>
        <v>-99</v>
      </c>
      <c r="Z563" s="56">
        <f t="shared" si="84"/>
        <v>-99</v>
      </c>
      <c r="AA563" s="56">
        <f t="shared" si="85"/>
        <v>-99</v>
      </c>
      <c r="AB563" s="56">
        <f t="shared" si="86"/>
        <v>-99</v>
      </c>
      <c r="AC563" s="56">
        <f t="shared" si="87"/>
        <v>-99</v>
      </c>
      <c r="AE563" s="82">
        <f>IF(D563=1, 'adjustment factor'!$D$4, IF(D563=-9,-999,IF(D563="",-999,0)))</f>
        <v>-999</v>
      </c>
      <c r="AF563" s="82">
        <f>IF(F563=1, 'adjustment factor'!$D$5, IF(F563=-9,-999,IF(F563="",-999,0)))</f>
        <v>-999</v>
      </c>
      <c r="AG563" s="82">
        <f>IF(E563=1, 'adjustment factor'!$D$6, IF(E563=-9,-999,IF(E563="",-999,0)))</f>
        <v>-999</v>
      </c>
      <c r="AH563" s="82">
        <f>IF(K563&gt;=45,'adjustment factor'!$D$7,IF(K563=-9,-1200,IF(K563="",-1200,0)))</f>
        <v>-1200</v>
      </c>
      <c r="AI563" s="82">
        <f>IF(L563=1, 'adjustment factor'!$D$8, IF(L563=-9,-999,IF(L563="",-999,0)))</f>
        <v>-999</v>
      </c>
      <c r="AJ563" s="82">
        <f>IF(AND(M563&gt;=1,M563&lt;=4),'adjustment factor'!$D$9,IF(M563=-9,-999,IF(M563=98,-999,IF(M563=99,-999,IF(M563="",-999,0)))))</f>
        <v>-999</v>
      </c>
      <c r="AK563" s="82">
        <f>IF(H563=1, 'adjustment factor'!$D$10, IF(H563=-9,-999,IF(H563="",-999,0)))</f>
        <v>-999</v>
      </c>
      <c r="AL563" s="82">
        <f>IF(G563=1, 'adjustment factor'!$D$11, IF(G563=-9,-999,IF(G563="",-999,0)))</f>
        <v>-999</v>
      </c>
      <c r="AM563" s="82">
        <f>IF(I563=1, 'adjustment factor'!$D$12, IF(I563=-9,-999,IF(I563="",-999,0)))</f>
        <v>-999</v>
      </c>
      <c r="AN563" s="82">
        <f>IF(J563=1, 'adjustment factor'!$D$13, IF(J563=-9,-999,IF(J563="",-999,0)))</f>
        <v>-999</v>
      </c>
      <c r="AO563" s="82" t="str">
        <f t="shared" si="88"/>
        <v>-999</v>
      </c>
      <c r="AP563" s="82" t="str">
        <f t="shared" si="89"/>
        <v>MISSING</v>
      </c>
    </row>
    <row r="564" spans="2:42" s="3" customFormat="1">
      <c r="B564" s="170"/>
      <c r="C564" s="35">
        <v>560</v>
      </c>
      <c r="D564" s="161"/>
      <c r="E564" s="161"/>
      <c r="F564" s="161"/>
      <c r="G564" s="161"/>
      <c r="H564" s="161"/>
      <c r="I564" s="161"/>
      <c r="J564" s="161"/>
      <c r="K564" s="161"/>
      <c r="L564" s="161"/>
      <c r="M564" s="161"/>
      <c r="N564" s="171"/>
      <c r="O564" s="171"/>
      <c r="P564" s="171"/>
      <c r="Q564" s="171"/>
      <c r="R564" s="171"/>
      <c r="S564" s="171"/>
      <c r="T564" s="159" t="str">
        <f t="shared" si="80"/>
        <v>MISSING</v>
      </c>
      <c r="U564" s="159" t="str">
        <f t="shared" si="81"/>
        <v>MISSING</v>
      </c>
      <c r="X564" s="56">
        <f t="shared" si="82"/>
        <v>-99</v>
      </c>
      <c r="Y564" s="56">
        <f t="shared" si="83"/>
        <v>-99</v>
      </c>
      <c r="Z564" s="56">
        <f t="shared" si="84"/>
        <v>-99</v>
      </c>
      <c r="AA564" s="56">
        <f t="shared" si="85"/>
        <v>-99</v>
      </c>
      <c r="AB564" s="56">
        <f t="shared" si="86"/>
        <v>-99</v>
      </c>
      <c r="AC564" s="56">
        <f t="shared" si="87"/>
        <v>-99</v>
      </c>
      <c r="AE564" s="82">
        <f>IF(D564=1, 'adjustment factor'!$D$4, IF(D564=-9,-999,IF(D564="",-999,0)))</f>
        <v>-999</v>
      </c>
      <c r="AF564" s="82">
        <f>IF(F564=1, 'adjustment factor'!$D$5, IF(F564=-9,-999,IF(F564="",-999,0)))</f>
        <v>-999</v>
      </c>
      <c r="AG564" s="82">
        <f>IF(E564=1, 'adjustment factor'!$D$6, IF(E564=-9,-999,IF(E564="",-999,0)))</f>
        <v>-999</v>
      </c>
      <c r="AH564" s="82">
        <f>IF(K564&gt;=45,'adjustment factor'!$D$7,IF(K564=-9,-1200,IF(K564="",-1200,0)))</f>
        <v>-1200</v>
      </c>
      <c r="AI564" s="82">
        <f>IF(L564=1, 'adjustment factor'!$D$8, IF(L564=-9,-999,IF(L564="",-999,0)))</f>
        <v>-999</v>
      </c>
      <c r="AJ564" s="82">
        <f>IF(AND(M564&gt;=1,M564&lt;=4),'adjustment factor'!$D$9,IF(M564=-9,-999,IF(M564=98,-999,IF(M564=99,-999,IF(M564="",-999,0)))))</f>
        <v>-999</v>
      </c>
      <c r="AK564" s="82">
        <f>IF(H564=1, 'adjustment factor'!$D$10, IF(H564=-9,-999,IF(H564="",-999,0)))</f>
        <v>-999</v>
      </c>
      <c r="AL564" s="82">
        <f>IF(G564=1, 'adjustment factor'!$D$11, IF(G564=-9,-999,IF(G564="",-999,0)))</f>
        <v>-999</v>
      </c>
      <c r="AM564" s="82">
        <f>IF(I564=1, 'adjustment factor'!$D$12, IF(I564=-9,-999,IF(I564="",-999,0)))</f>
        <v>-999</v>
      </c>
      <c r="AN564" s="82">
        <f>IF(J564=1, 'adjustment factor'!$D$13, IF(J564=-9,-999,IF(J564="",-999,0)))</f>
        <v>-999</v>
      </c>
      <c r="AO564" s="82" t="str">
        <f t="shared" si="88"/>
        <v>-999</v>
      </c>
      <c r="AP564" s="82" t="str">
        <f t="shared" si="89"/>
        <v>MISSING</v>
      </c>
    </row>
    <row r="565" spans="2:42" s="3" customFormat="1">
      <c r="B565" s="170"/>
      <c r="C565" s="35">
        <v>561</v>
      </c>
      <c r="D565" s="161"/>
      <c r="E565" s="161"/>
      <c r="F565" s="161"/>
      <c r="G565" s="161"/>
      <c r="H565" s="161"/>
      <c r="I565" s="161"/>
      <c r="J565" s="161"/>
      <c r="K565" s="161"/>
      <c r="L565" s="161"/>
      <c r="M565" s="161"/>
      <c r="N565" s="171"/>
      <c r="O565" s="171"/>
      <c r="P565" s="171"/>
      <c r="Q565" s="171"/>
      <c r="R565" s="171"/>
      <c r="S565" s="171"/>
      <c r="T565" s="159" t="str">
        <f t="shared" si="80"/>
        <v>MISSING</v>
      </c>
      <c r="U565" s="159" t="str">
        <f t="shared" si="81"/>
        <v>MISSING</v>
      </c>
      <c r="X565" s="56">
        <f t="shared" si="82"/>
        <v>-99</v>
      </c>
      <c r="Y565" s="56">
        <f t="shared" si="83"/>
        <v>-99</v>
      </c>
      <c r="Z565" s="56">
        <f t="shared" si="84"/>
        <v>-99</v>
      </c>
      <c r="AA565" s="56">
        <f t="shared" si="85"/>
        <v>-99</v>
      </c>
      <c r="AB565" s="56">
        <f t="shared" si="86"/>
        <v>-99</v>
      </c>
      <c r="AC565" s="56">
        <f t="shared" si="87"/>
        <v>-99</v>
      </c>
      <c r="AE565" s="82">
        <f>IF(D565=1, 'adjustment factor'!$D$4, IF(D565=-9,-999,IF(D565="",-999,0)))</f>
        <v>-999</v>
      </c>
      <c r="AF565" s="82">
        <f>IF(F565=1, 'adjustment factor'!$D$5, IF(F565=-9,-999,IF(F565="",-999,0)))</f>
        <v>-999</v>
      </c>
      <c r="AG565" s="82">
        <f>IF(E565=1, 'adjustment factor'!$D$6, IF(E565=-9,-999,IF(E565="",-999,0)))</f>
        <v>-999</v>
      </c>
      <c r="AH565" s="82">
        <f>IF(K565&gt;=45,'adjustment factor'!$D$7,IF(K565=-9,-1200,IF(K565="",-1200,0)))</f>
        <v>-1200</v>
      </c>
      <c r="AI565" s="82">
        <f>IF(L565=1, 'adjustment factor'!$D$8, IF(L565=-9,-999,IF(L565="",-999,0)))</f>
        <v>-999</v>
      </c>
      <c r="AJ565" s="82">
        <f>IF(AND(M565&gt;=1,M565&lt;=4),'adjustment factor'!$D$9,IF(M565=-9,-999,IF(M565=98,-999,IF(M565=99,-999,IF(M565="",-999,0)))))</f>
        <v>-999</v>
      </c>
      <c r="AK565" s="82">
        <f>IF(H565=1, 'adjustment factor'!$D$10, IF(H565=-9,-999,IF(H565="",-999,0)))</f>
        <v>-999</v>
      </c>
      <c r="AL565" s="82">
        <f>IF(G565=1, 'adjustment factor'!$D$11, IF(G565=-9,-999,IF(G565="",-999,0)))</f>
        <v>-999</v>
      </c>
      <c r="AM565" s="82">
        <f>IF(I565=1, 'adjustment factor'!$D$12, IF(I565=-9,-999,IF(I565="",-999,0)))</f>
        <v>-999</v>
      </c>
      <c r="AN565" s="82">
        <f>IF(J565=1, 'adjustment factor'!$D$13, IF(J565=-9,-999,IF(J565="",-999,0)))</f>
        <v>-999</v>
      </c>
      <c r="AO565" s="82" t="str">
        <f t="shared" si="88"/>
        <v>-999</v>
      </c>
      <c r="AP565" s="82" t="str">
        <f t="shared" si="89"/>
        <v>MISSING</v>
      </c>
    </row>
    <row r="566" spans="2:42" s="3" customFormat="1">
      <c r="B566" s="170"/>
      <c r="C566" s="35">
        <v>562</v>
      </c>
      <c r="D566" s="161"/>
      <c r="E566" s="161"/>
      <c r="F566" s="161"/>
      <c r="G566" s="161"/>
      <c r="H566" s="161"/>
      <c r="I566" s="161"/>
      <c r="J566" s="161"/>
      <c r="K566" s="161"/>
      <c r="L566" s="161"/>
      <c r="M566" s="161"/>
      <c r="N566" s="171"/>
      <c r="O566" s="171"/>
      <c r="P566" s="171"/>
      <c r="Q566" s="171"/>
      <c r="R566" s="171"/>
      <c r="S566" s="171"/>
      <c r="T566" s="159" t="str">
        <f t="shared" si="80"/>
        <v>MISSING</v>
      </c>
      <c r="U566" s="159" t="str">
        <f t="shared" si="81"/>
        <v>MISSING</v>
      </c>
      <c r="X566" s="56">
        <f t="shared" si="82"/>
        <v>-99</v>
      </c>
      <c r="Y566" s="56">
        <f t="shared" si="83"/>
        <v>-99</v>
      </c>
      <c r="Z566" s="56">
        <f t="shared" si="84"/>
        <v>-99</v>
      </c>
      <c r="AA566" s="56">
        <f t="shared" si="85"/>
        <v>-99</v>
      </c>
      <c r="AB566" s="56">
        <f t="shared" si="86"/>
        <v>-99</v>
      </c>
      <c r="AC566" s="56">
        <f t="shared" si="87"/>
        <v>-99</v>
      </c>
      <c r="AE566" s="82">
        <f>IF(D566=1, 'adjustment factor'!$D$4, IF(D566=-9,-999,IF(D566="",-999,0)))</f>
        <v>-999</v>
      </c>
      <c r="AF566" s="82">
        <f>IF(F566=1, 'adjustment factor'!$D$5, IF(F566=-9,-999,IF(F566="",-999,0)))</f>
        <v>-999</v>
      </c>
      <c r="AG566" s="82">
        <f>IF(E566=1, 'adjustment factor'!$D$6, IF(E566=-9,-999,IF(E566="",-999,0)))</f>
        <v>-999</v>
      </c>
      <c r="AH566" s="82">
        <f>IF(K566&gt;=45,'adjustment factor'!$D$7,IF(K566=-9,-1200,IF(K566="",-1200,0)))</f>
        <v>-1200</v>
      </c>
      <c r="AI566" s="82">
        <f>IF(L566=1, 'adjustment factor'!$D$8, IF(L566=-9,-999,IF(L566="",-999,0)))</f>
        <v>-999</v>
      </c>
      <c r="AJ566" s="82">
        <f>IF(AND(M566&gt;=1,M566&lt;=4),'adjustment factor'!$D$9,IF(M566=-9,-999,IF(M566=98,-999,IF(M566=99,-999,IF(M566="",-999,0)))))</f>
        <v>-999</v>
      </c>
      <c r="AK566" s="82">
        <f>IF(H566=1, 'adjustment factor'!$D$10, IF(H566=-9,-999,IF(H566="",-999,0)))</f>
        <v>-999</v>
      </c>
      <c r="AL566" s="82">
        <f>IF(G566=1, 'adjustment factor'!$D$11, IF(G566=-9,-999,IF(G566="",-999,0)))</f>
        <v>-999</v>
      </c>
      <c r="AM566" s="82">
        <f>IF(I566=1, 'adjustment factor'!$D$12, IF(I566=-9,-999,IF(I566="",-999,0)))</f>
        <v>-999</v>
      </c>
      <c r="AN566" s="82">
        <f>IF(J566=1, 'adjustment factor'!$D$13, IF(J566=-9,-999,IF(J566="",-999,0)))</f>
        <v>-999</v>
      </c>
      <c r="AO566" s="82" t="str">
        <f t="shared" si="88"/>
        <v>-999</v>
      </c>
      <c r="AP566" s="82" t="str">
        <f t="shared" si="89"/>
        <v>MISSING</v>
      </c>
    </row>
    <row r="567" spans="2:42" s="3" customFormat="1">
      <c r="B567" s="170"/>
      <c r="C567" s="35">
        <v>563</v>
      </c>
      <c r="D567" s="161"/>
      <c r="E567" s="161"/>
      <c r="F567" s="161"/>
      <c r="G567" s="161"/>
      <c r="H567" s="161"/>
      <c r="I567" s="161"/>
      <c r="J567" s="161"/>
      <c r="K567" s="161"/>
      <c r="L567" s="161"/>
      <c r="M567" s="161"/>
      <c r="N567" s="171"/>
      <c r="O567" s="171"/>
      <c r="P567" s="171"/>
      <c r="Q567" s="171"/>
      <c r="R567" s="171"/>
      <c r="S567" s="171"/>
      <c r="T567" s="159" t="str">
        <f t="shared" si="80"/>
        <v>MISSING</v>
      </c>
      <c r="U567" s="159" t="str">
        <f t="shared" si="81"/>
        <v>MISSING</v>
      </c>
      <c r="X567" s="56">
        <f t="shared" si="82"/>
        <v>-99</v>
      </c>
      <c r="Y567" s="56">
        <f t="shared" si="83"/>
        <v>-99</v>
      </c>
      <c r="Z567" s="56">
        <f t="shared" si="84"/>
        <v>-99</v>
      </c>
      <c r="AA567" s="56">
        <f t="shared" si="85"/>
        <v>-99</v>
      </c>
      <c r="AB567" s="56">
        <f t="shared" si="86"/>
        <v>-99</v>
      </c>
      <c r="AC567" s="56">
        <f t="shared" si="87"/>
        <v>-99</v>
      </c>
      <c r="AE567" s="82">
        <f>IF(D567=1, 'adjustment factor'!$D$4, IF(D567=-9,-999,IF(D567="",-999,0)))</f>
        <v>-999</v>
      </c>
      <c r="AF567" s="82">
        <f>IF(F567=1, 'adjustment factor'!$D$5, IF(F567=-9,-999,IF(F567="",-999,0)))</f>
        <v>-999</v>
      </c>
      <c r="AG567" s="82">
        <f>IF(E567=1, 'adjustment factor'!$D$6, IF(E567=-9,-999,IF(E567="",-999,0)))</f>
        <v>-999</v>
      </c>
      <c r="AH567" s="82">
        <f>IF(K567&gt;=45,'adjustment factor'!$D$7,IF(K567=-9,-1200,IF(K567="",-1200,0)))</f>
        <v>-1200</v>
      </c>
      <c r="AI567" s="82">
        <f>IF(L567=1, 'adjustment factor'!$D$8, IF(L567=-9,-999,IF(L567="",-999,0)))</f>
        <v>-999</v>
      </c>
      <c r="AJ567" s="82">
        <f>IF(AND(M567&gt;=1,M567&lt;=4),'adjustment factor'!$D$9,IF(M567=-9,-999,IF(M567=98,-999,IF(M567=99,-999,IF(M567="",-999,0)))))</f>
        <v>-999</v>
      </c>
      <c r="AK567" s="82">
        <f>IF(H567=1, 'adjustment factor'!$D$10, IF(H567=-9,-999,IF(H567="",-999,0)))</f>
        <v>-999</v>
      </c>
      <c r="AL567" s="82">
        <f>IF(G567=1, 'adjustment factor'!$D$11, IF(G567=-9,-999,IF(G567="",-999,0)))</f>
        <v>-999</v>
      </c>
      <c r="AM567" s="82">
        <f>IF(I567=1, 'adjustment factor'!$D$12, IF(I567=-9,-999,IF(I567="",-999,0)))</f>
        <v>-999</v>
      </c>
      <c r="AN567" s="82">
        <f>IF(J567=1, 'adjustment factor'!$D$13, IF(J567=-9,-999,IF(J567="",-999,0)))</f>
        <v>-999</v>
      </c>
      <c r="AO567" s="82" t="str">
        <f t="shared" si="88"/>
        <v>-999</v>
      </c>
      <c r="AP567" s="82" t="str">
        <f t="shared" si="89"/>
        <v>MISSING</v>
      </c>
    </row>
    <row r="568" spans="2:42" s="3" customFormat="1">
      <c r="B568" s="170"/>
      <c r="C568" s="35">
        <v>564</v>
      </c>
      <c r="D568" s="161"/>
      <c r="E568" s="161"/>
      <c r="F568" s="161"/>
      <c r="G568" s="161"/>
      <c r="H568" s="161"/>
      <c r="I568" s="161"/>
      <c r="J568" s="161"/>
      <c r="K568" s="161"/>
      <c r="L568" s="161"/>
      <c r="M568" s="161"/>
      <c r="N568" s="171"/>
      <c r="O568" s="171"/>
      <c r="P568" s="171"/>
      <c r="Q568" s="171"/>
      <c r="R568" s="171"/>
      <c r="S568" s="171"/>
      <c r="T568" s="159" t="str">
        <f t="shared" si="80"/>
        <v>MISSING</v>
      </c>
      <c r="U568" s="159" t="str">
        <f t="shared" si="81"/>
        <v>MISSING</v>
      </c>
      <c r="X568" s="56">
        <f t="shared" si="82"/>
        <v>-99</v>
      </c>
      <c r="Y568" s="56">
        <f t="shared" si="83"/>
        <v>-99</v>
      </c>
      <c r="Z568" s="56">
        <f t="shared" si="84"/>
        <v>-99</v>
      </c>
      <c r="AA568" s="56">
        <f t="shared" si="85"/>
        <v>-99</v>
      </c>
      <c r="AB568" s="56">
        <f t="shared" si="86"/>
        <v>-99</v>
      </c>
      <c r="AC568" s="56">
        <f t="shared" si="87"/>
        <v>-99</v>
      </c>
      <c r="AE568" s="82">
        <f>IF(D568=1, 'adjustment factor'!$D$4, IF(D568=-9,-999,IF(D568="",-999,0)))</f>
        <v>-999</v>
      </c>
      <c r="AF568" s="82">
        <f>IF(F568=1, 'adjustment factor'!$D$5, IF(F568=-9,-999,IF(F568="",-999,0)))</f>
        <v>-999</v>
      </c>
      <c r="AG568" s="82">
        <f>IF(E568=1, 'adjustment factor'!$D$6, IF(E568=-9,-999,IF(E568="",-999,0)))</f>
        <v>-999</v>
      </c>
      <c r="AH568" s="82">
        <f>IF(K568&gt;=45,'adjustment factor'!$D$7,IF(K568=-9,-1200,IF(K568="",-1200,0)))</f>
        <v>-1200</v>
      </c>
      <c r="AI568" s="82">
        <f>IF(L568=1, 'adjustment factor'!$D$8, IF(L568=-9,-999,IF(L568="",-999,0)))</f>
        <v>-999</v>
      </c>
      <c r="AJ568" s="82">
        <f>IF(AND(M568&gt;=1,M568&lt;=4),'adjustment factor'!$D$9,IF(M568=-9,-999,IF(M568=98,-999,IF(M568=99,-999,IF(M568="",-999,0)))))</f>
        <v>-999</v>
      </c>
      <c r="AK568" s="82">
        <f>IF(H568=1, 'adjustment factor'!$D$10, IF(H568=-9,-999,IF(H568="",-999,0)))</f>
        <v>-999</v>
      </c>
      <c r="AL568" s="82">
        <f>IF(G568=1, 'adjustment factor'!$D$11, IF(G568=-9,-999,IF(G568="",-999,0)))</f>
        <v>-999</v>
      </c>
      <c r="AM568" s="82">
        <f>IF(I568=1, 'adjustment factor'!$D$12, IF(I568=-9,-999,IF(I568="",-999,0)))</f>
        <v>-999</v>
      </c>
      <c r="AN568" s="82">
        <f>IF(J568=1, 'adjustment factor'!$D$13, IF(J568=-9,-999,IF(J568="",-999,0)))</f>
        <v>-999</v>
      </c>
      <c r="AO568" s="82" t="str">
        <f t="shared" si="88"/>
        <v>-999</v>
      </c>
      <c r="AP568" s="82" t="str">
        <f t="shared" si="89"/>
        <v>MISSING</v>
      </c>
    </row>
    <row r="569" spans="2:42" s="3" customFormat="1">
      <c r="B569" s="170"/>
      <c r="C569" s="35">
        <v>565</v>
      </c>
      <c r="D569" s="161"/>
      <c r="E569" s="161"/>
      <c r="F569" s="161"/>
      <c r="G569" s="161"/>
      <c r="H569" s="161"/>
      <c r="I569" s="161"/>
      <c r="J569" s="161"/>
      <c r="K569" s="161"/>
      <c r="L569" s="161"/>
      <c r="M569" s="161"/>
      <c r="N569" s="171"/>
      <c r="O569" s="171"/>
      <c r="P569" s="171"/>
      <c r="Q569" s="171"/>
      <c r="R569" s="171"/>
      <c r="S569" s="171"/>
      <c r="T569" s="159" t="str">
        <f t="shared" si="80"/>
        <v>MISSING</v>
      </c>
      <c r="U569" s="159" t="str">
        <f t="shared" si="81"/>
        <v>MISSING</v>
      </c>
      <c r="X569" s="56">
        <f t="shared" si="82"/>
        <v>-99</v>
      </c>
      <c r="Y569" s="56">
        <f t="shared" si="83"/>
        <v>-99</v>
      </c>
      <c r="Z569" s="56">
        <f t="shared" si="84"/>
        <v>-99</v>
      </c>
      <c r="AA569" s="56">
        <f t="shared" si="85"/>
        <v>-99</v>
      </c>
      <c r="AB569" s="56">
        <f t="shared" si="86"/>
        <v>-99</v>
      </c>
      <c r="AC569" s="56">
        <f t="shared" si="87"/>
        <v>-99</v>
      </c>
      <c r="AE569" s="82">
        <f>IF(D569=1, 'adjustment factor'!$D$4, IF(D569=-9,-999,IF(D569="",-999,0)))</f>
        <v>-999</v>
      </c>
      <c r="AF569" s="82">
        <f>IF(F569=1, 'adjustment factor'!$D$5, IF(F569=-9,-999,IF(F569="",-999,0)))</f>
        <v>-999</v>
      </c>
      <c r="AG569" s="82">
        <f>IF(E569=1, 'adjustment factor'!$D$6, IF(E569=-9,-999,IF(E569="",-999,0)))</f>
        <v>-999</v>
      </c>
      <c r="AH569" s="82">
        <f>IF(K569&gt;=45,'adjustment factor'!$D$7,IF(K569=-9,-1200,IF(K569="",-1200,0)))</f>
        <v>-1200</v>
      </c>
      <c r="AI569" s="82">
        <f>IF(L569=1, 'adjustment factor'!$D$8, IF(L569=-9,-999,IF(L569="",-999,0)))</f>
        <v>-999</v>
      </c>
      <c r="AJ569" s="82">
        <f>IF(AND(M569&gt;=1,M569&lt;=4),'adjustment factor'!$D$9,IF(M569=-9,-999,IF(M569=98,-999,IF(M569=99,-999,IF(M569="",-999,0)))))</f>
        <v>-999</v>
      </c>
      <c r="AK569" s="82">
        <f>IF(H569=1, 'adjustment factor'!$D$10, IF(H569=-9,-999,IF(H569="",-999,0)))</f>
        <v>-999</v>
      </c>
      <c r="AL569" s="82">
        <f>IF(G569=1, 'adjustment factor'!$D$11, IF(G569=-9,-999,IF(G569="",-999,0)))</f>
        <v>-999</v>
      </c>
      <c r="AM569" s="82">
        <f>IF(I569=1, 'adjustment factor'!$D$12, IF(I569=-9,-999,IF(I569="",-999,0)))</f>
        <v>-999</v>
      </c>
      <c r="AN569" s="82">
        <f>IF(J569=1, 'adjustment factor'!$D$13, IF(J569=-9,-999,IF(J569="",-999,0)))</f>
        <v>-999</v>
      </c>
      <c r="AO569" s="82" t="str">
        <f t="shared" si="88"/>
        <v>-999</v>
      </c>
      <c r="AP569" s="82" t="str">
        <f t="shared" si="89"/>
        <v>MISSING</v>
      </c>
    </row>
    <row r="570" spans="2:42" s="3" customFormat="1">
      <c r="B570" s="170"/>
      <c r="C570" s="35">
        <v>566</v>
      </c>
      <c r="D570" s="161"/>
      <c r="E570" s="161"/>
      <c r="F570" s="161"/>
      <c r="G570" s="161"/>
      <c r="H570" s="161"/>
      <c r="I570" s="161"/>
      <c r="J570" s="161"/>
      <c r="K570" s="161"/>
      <c r="L570" s="161"/>
      <c r="M570" s="161"/>
      <c r="N570" s="171"/>
      <c r="O570" s="171"/>
      <c r="P570" s="171"/>
      <c r="Q570" s="171"/>
      <c r="R570" s="171"/>
      <c r="S570" s="171"/>
      <c r="T570" s="159" t="str">
        <f t="shared" si="80"/>
        <v>MISSING</v>
      </c>
      <c r="U570" s="159" t="str">
        <f t="shared" si="81"/>
        <v>MISSING</v>
      </c>
      <c r="X570" s="56">
        <f t="shared" si="82"/>
        <v>-99</v>
      </c>
      <c r="Y570" s="56">
        <f t="shared" si="83"/>
        <v>-99</v>
      </c>
      <c r="Z570" s="56">
        <f t="shared" si="84"/>
        <v>-99</v>
      </c>
      <c r="AA570" s="56">
        <f t="shared" si="85"/>
        <v>-99</v>
      </c>
      <c r="AB570" s="56">
        <f t="shared" si="86"/>
        <v>-99</v>
      </c>
      <c r="AC570" s="56">
        <f t="shared" si="87"/>
        <v>-99</v>
      </c>
      <c r="AE570" s="82">
        <f>IF(D570=1, 'adjustment factor'!$D$4, IF(D570=-9,-999,IF(D570="",-999,0)))</f>
        <v>-999</v>
      </c>
      <c r="AF570" s="82">
        <f>IF(F570=1, 'adjustment factor'!$D$5, IF(F570=-9,-999,IF(F570="",-999,0)))</f>
        <v>-999</v>
      </c>
      <c r="AG570" s="82">
        <f>IF(E570=1, 'adjustment factor'!$D$6, IF(E570=-9,-999,IF(E570="",-999,0)))</f>
        <v>-999</v>
      </c>
      <c r="AH570" s="82">
        <f>IF(K570&gt;=45,'adjustment factor'!$D$7,IF(K570=-9,-1200,IF(K570="",-1200,0)))</f>
        <v>-1200</v>
      </c>
      <c r="AI570" s="82">
        <f>IF(L570=1, 'adjustment factor'!$D$8, IF(L570=-9,-999,IF(L570="",-999,0)))</f>
        <v>-999</v>
      </c>
      <c r="AJ570" s="82">
        <f>IF(AND(M570&gt;=1,M570&lt;=4),'adjustment factor'!$D$9,IF(M570=-9,-999,IF(M570=98,-999,IF(M570=99,-999,IF(M570="",-999,0)))))</f>
        <v>-999</v>
      </c>
      <c r="AK570" s="82">
        <f>IF(H570=1, 'adjustment factor'!$D$10, IF(H570=-9,-999,IF(H570="",-999,0)))</f>
        <v>-999</v>
      </c>
      <c r="AL570" s="82">
        <f>IF(G570=1, 'adjustment factor'!$D$11, IF(G570=-9,-999,IF(G570="",-999,0)))</f>
        <v>-999</v>
      </c>
      <c r="AM570" s="82">
        <f>IF(I570=1, 'adjustment factor'!$D$12, IF(I570=-9,-999,IF(I570="",-999,0)))</f>
        <v>-999</v>
      </c>
      <c r="AN570" s="82">
        <f>IF(J570=1, 'adjustment factor'!$D$13, IF(J570=-9,-999,IF(J570="",-999,0)))</f>
        <v>-999</v>
      </c>
      <c r="AO570" s="82" t="str">
        <f t="shared" si="88"/>
        <v>-999</v>
      </c>
      <c r="AP570" s="82" t="str">
        <f t="shared" si="89"/>
        <v>MISSING</v>
      </c>
    </row>
    <row r="571" spans="2:42" s="3" customFormat="1">
      <c r="B571" s="170"/>
      <c r="C571" s="35">
        <v>567</v>
      </c>
      <c r="D571" s="161"/>
      <c r="E571" s="161"/>
      <c r="F571" s="161"/>
      <c r="G571" s="161"/>
      <c r="H571" s="161"/>
      <c r="I571" s="161"/>
      <c r="J571" s="161"/>
      <c r="K571" s="161"/>
      <c r="L571" s="161"/>
      <c r="M571" s="161"/>
      <c r="N571" s="171"/>
      <c r="O571" s="171"/>
      <c r="P571" s="171"/>
      <c r="Q571" s="171"/>
      <c r="R571" s="171"/>
      <c r="S571" s="171"/>
      <c r="T571" s="159" t="str">
        <f t="shared" si="80"/>
        <v>MISSING</v>
      </c>
      <c r="U571" s="159" t="str">
        <f t="shared" si="81"/>
        <v>MISSING</v>
      </c>
      <c r="X571" s="56">
        <f t="shared" si="82"/>
        <v>-99</v>
      </c>
      <c r="Y571" s="56">
        <f t="shared" si="83"/>
        <v>-99</v>
      </c>
      <c r="Z571" s="56">
        <f t="shared" si="84"/>
        <v>-99</v>
      </c>
      <c r="AA571" s="56">
        <f t="shared" si="85"/>
        <v>-99</v>
      </c>
      <c r="AB571" s="56">
        <f t="shared" si="86"/>
        <v>-99</v>
      </c>
      <c r="AC571" s="56">
        <f t="shared" si="87"/>
        <v>-99</v>
      </c>
      <c r="AE571" s="82">
        <f>IF(D571=1, 'adjustment factor'!$D$4, IF(D571=-9,-999,IF(D571="",-999,0)))</f>
        <v>-999</v>
      </c>
      <c r="AF571" s="82">
        <f>IF(F571=1, 'adjustment factor'!$D$5, IF(F571=-9,-999,IF(F571="",-999,0)))</f>
        <v>-999</v>
      </c>
      <c r="AG571" s="82">
        <f>IF(E571=1, 'adjustment factor'!$D$6, IF(E571=-9,-999,IF(E571="",-999,0)))</f>
        <v>-999</v>
      </c>
      <c r="AH571" s="82">
        <f>IF(K571&gt;=45,'adjustment factor'!$D$7,IF(K571=-9,-1200,IF(K571="",-1200,0)))</f>
        <v>-1200</v>
      </c>
      <c r="AI571" s="82">
        <f>IF(L571=1, 'adjustment factor'!$D$8, IF(L571=-9,-999,IF(L571="",-999,0)))</f>
        <v>-999</v>
      </c>
      <c r="AJ571" s="82">
        <f>IF(AND(M571&gt;=1,M571&lt;=4),'adjustment factor'!$D$9,IF(M571=-9,-999,IF(M571=98,-999,IF(M571=99,-999,IF(M571="",-999,0)))))</f>
        <v>-999</v>
      </c>
      <c r="AK571" s="82">
        <f>IF(H571=1, 'adjustment factor'!$D$10, IF(H571=-9,-999,IF(H571="",-999,0)))</f>
        <v>-999</v>
      </c>
      <c r="AL571" s="82">
        <f>IF(G571=1, 'adjustment factor'!$D$11, IF(G571=-9,-999,IF(G571="",-999,0)))</f>
        <v>-999</v>
      </c>
      <c r="AM571" s="82">
        <f>IF(I571=1, 'adjustment factor'!$D$12, IF(I571=-9,-999,IF(I571="",-999,0)))</f>
        <v>-999</v>
      </c>
      <c r="AN571" s="82">
        <f>IF(J571=1, 'adjustment factor'!$D$13, IF(J571=-9,-999,IF(J571="",-999,0)))</f>
        <v>-999</v>
      </c>
      <c r="AO571" s="82" t="str">
        <f t="shared" si="88"/>
        <v>-999</v>
      </c>
      <c r="AP571" s="82" t="str">
        <f t="shared" si="89"/>
        <v>MISSING</v>
      </c>
    </row>
    <row r="572" spans="2:42" s="3" customFormat="1">
      <c r="B572" s="170"/>
      <c r="C572" s="35">
        <v>568</v>
      </c>
      <c r="D572" s="161"/>
      <c r="E572" s="161"/>
      <c r="F572" s="161"/>
      <c r="G572" s="161"/>
      <c r="H572" s="161"/>
      <c r="I572" s="161"/>
      <c r="J572" s="161"/>
      <c r="K572" s="161"/>
      <c r="L572" s="161"/>
      <c r="M572" s="161"/>
      <c r="N572" s="171"/>
      <c r="O572" s="171"/>
      <c r="P572" s="171"/>
      <c r="Q572" s="171"/>
      <c r="R572" s="171"/>
      <c r="S572" s="171"/>
      <c r="T572" s="159" t="str">
        <f t="shared" si="80"/>
        <v>MISSING</v>
      </c>
      <c r="U572" s="159" t="str">
        <f t="shared" si="81"/>
        <v>MISSING</v>
      </c>
      <c r="X572" s="56">
        <f t="shared" si="82"/>
        <v>-99</v>
      </c>
      <c r="Y572" s="56">
        <f t="shared" si="83"/>
        <v>-99</v>
      </c>
      <c r="Z572" s="56">
        <f t="shared" si="84"/>
        <v>-99</v>
      </c>
      <c r="AA572" s="56">
        <f t="shared" si="85"/>
        <v>-99</v>
      </c>
      <c r="AB572" s="56">
        <f t="shared" si="86"/>
        <v>-99</v>
      </c>
      <c r="AC572" s="56">
        <f t="shared" si="87"/>
        <v>-99</v>
      </c>
      <c r="AE572" s="82">
        <f>IF(D572=1, 'adjustment factor'!$D$4, IF(D572=-9,-999,IF(D572="",-999,0)))</f>
        <v>-999</v>
      </c>
      <c r="AF572" s="82">
        <f>IF(F572=1, 'adjustment factor'!$D$5, IF(F572=-9,-999,IF(F572="",-999,0)))</f>
        <v>-999</v>
      </c>
      <c r="AG572" s="82">
        <f>IF(E572=1, 'adjustment factor'!$D$6, IF(E572=-9,-999,IF(E572="",-999,0)))</f>
        <v>-999</v>
      </c>
      <c r="AH572" s="82">
        <f>IF(K572&gt;=45,'adjustment factor'!$D$7,IF(K572=-9,-1200,IF(K572="",-1200,0)))</f>
        <v>-1200</v>
      </c>
      <c r="AI572" s="82">
        <f>IF(L572=1, 'adjustment factor'!$D$8, IF(L572=-9,-999,IF(L572="",-999,0)))</f>
        <v>-999</v>
      </c>
      <c r="AJ572" s="82">
        <f>IF(AND(M572&gt;=1,M572&lt;=4),'adjustment factor'!$D$9,IF(M572=-9,-999,IF(M572=98,-999,IF(M572=99,-999,IF(M572="",-999,0)))))</f>
        <v>-999</v>
      </c>
      <c r="AK572" s="82">
        <f>IF(H572=1, 'adjustment factor'!$D$10, IF(H572=-9,-999,IF(H572="",-999,0)))</f>
        <v>-999</v>
      </c>
      <c r="AL572" s="82">
        <f>IF(G572=1, 'adjustment factor'!$D$11, IF(G572=-9,-999,IF(G572="",-999,0)))</f>
        <v>-999</v>
      </c>
      <c r="AM572" s="82">
        <f>IF(I572=1, 'adjustment factor'!$D$12, IF(I572=-9,-999,IF(I572="",-999,0)))</f>
        <v>-999</v>
      </c>
      <c r="AN572" s="82">
        <f>IF(J572=1, 'adjustment factor'!$D$13, IF(J572=-9,-999,IF(J572="",-999,0)))</f>
        <v>-999</v>
      </c>
      <c r="AO572" s="82" t="str">
        <f t="shared" si="88"/>
        <v>-999</v>
      </c>
      <c r="AP572" s="82" t="str">
        <f t="shared" si="89"/>
        <v>MISSING</v>
      </c>
    </row>
    <row r="573" spans="2:42" s="3" customFormat="1">
      <c r="B573" s="170"/>
      <c r="C573" s="35">
        <v>569</v>
      </c>
      <c r="D573" s="161"/>
      <c r="E573" s="161"/>
      <c r="F573" s="161"/>
      <c r="G573" s="161"/>
      <c r="H573" s="161"/>
      <c r="I573" s="161"/>
      <c r="J573" s="161"/>
      <c r="K573" s="161"/>
      <c r="L573" s="161"/>
      <c r="M573" s="161"/>
      <c r="N573" s="171"/>
      <c r="O573" s="171"/>
      <c r="P573" s="171"/>
      <c r="Q573" s="171"/>
      <c r="R573" s="171"/>
      <c r="S573" s="171"/>
      <c r="T573" s="159" t="str">
        <f t="shared" si="80"/>
        <v>MISSING</v>
      </c>
      <c r="U573" s="159" t="str">
        <f t="shared" si="81"/>
        <v>MISSING</v>
      </c>
      <c r="X573" s="56">
        <f t="shared" si="82"/>
        <v>-99</v>
      </c>
      <c r="Y573" s="56">
        <f t="shared" si="83"/>
        <v>-99</v>
      </c>
      <c r="Z573" s="56">
        <f t="shared" si="84"/>
        <v>-99</v>
      </c>
      <c r="AA573" s="56">
        <f t="shared" si="85"/>
        <v>-99</v>
      </c>
      <c r="AB573" s="56">
        <f t="shared" si="86"/>
        <v>-99</v>
      </c>
      <c r="AC573" s="56">
        <f t="shared" si="87"/>
        <v>-99</v>
      </c>
      <c r="AE573" s="82">
        <f>IF(D573=1, 'adjustment factor'!$D$4, IF(D573=-9,-999,IF(D573="",-999,0)))</f>
        <v>-999</v>
      </c>
      <c r="AF573" s="82">
        <f>IF(F573=1, 'adjustment factor'!$D$5, IF(F573=-9,-999,IF(F573="",-999,0)))</f>
        <v>-999</v>
      </c>
      <c r="AG573" s="82">
        <f>IF(E573=1, 'adjustment factor'!$D$6, IF(E573=-9,-999,IF(E573="",-999,0)))</f>
        <v>-999</v>
      </c>
      <c r="AH573" s="82">
        <f>IF(K573&gt;=45,'adjustment factor'!$D$7,IF(K573=-9,-1200,IF(K573="",-1200,0)))</f>
        <v>-1200</v>
      </c>
      <c r="AI573" s="82">
        <f>IF(L573=1, 'adjustment factor'!$D$8, IF(L573=-9,-999,IF(L573="",-999,0)))</f>
        <v>-999</v>
      </c>
      <c r="AJ573" s="82">
        <f>IF(AND(M573&gt;=1,M573&lt;=4),'adjustment factor'!$D$9,IF(M573=-9,-999,IF(M573=98,-999,IF(M573=99,-999,IF(M573="",-999,0)))))</f>
        <v>-999</v>
      </c>
      <c r="AK573" s="82">
        <f>IF(H573=1, 'adjustment factor'!$D$10, IF(H573=-9,-999,IF(H573="",-999,0)))</f>
        <v>-999</v>
      </c>
      <c r="AL573" s="82">
        <f>IF(G573=1, 'adjustment factor'!$D$11, IF(G573=-9,-999,IF(G573="",-999,0)))</f>
        <v>-999</v>
      </c>
      <c r="AM573" s="82">
        <f>IF(I573=1, 'adjustment factor'!$D$12, IF(I573=-9,-999,IF(I573="",-999,0)))</f>
        <v>-999</v>
      </c>
      <c r="AN573" s="82">
        <f>IF(J573=1, 'adjustment factor'!$D$13, IF(J573=-9,-999,IF(J573="",-999,0)))</f>
        <v>-999</v>
      </c>
      <c r="AO573" s="82" t="str">
        <f t="shared" si="88"/>
        <v>-999</v>
      </c>
      <c r="AP573" s="82" t="str">
        <f t="shared" si="89"/>
        <v>MISSING</v>
      </c>
    </row>
    <row r="574" spans="2:42" s="3" customFormat="1">
      <c r="B574" s="170"/>
      <c r="C574" s="35">
        <v>570</v>
      </c>
      <c r="D574" s="161"/>
      <c r="E574" s="161"/>
      <c r="F574" s="161"/>
      <c r="G574" s="161"/>
      <c r="H574" s="161"/>
      <c r="I574" s="161"/>
      <c r="J574" s="161"/>
      <c r="K574" s="161"/>
      <c r="L574" s="161"/>
      <c r="M574" s="161"/>
      <c r="N574" s="171"/>
      <c r="O574" s="171"/>
      <c r="P574" s="171"/>
      <c r="Q574" s="171"/>
      <c r="R574" s="171"/>
      <c r="S574" s="171"/>
      <c r="T574" s="159" t="str">
        <f t="shared" si="80"/>
        <v>MISSING</v>
      </c>
      <c r="U574" s="159" t="str">
        <f t="shared" si="81"/>
        <v>MISSING</v>
      </c>
      <c r="X574" s="56">
        <f t="shared" si="82"/>
        <v>-99</v>
      </c>
      <c r="Y574" s="56">
        <f t="shared" si="83"/>
        <v>-99</v>
      </c>
      <c r="Z574" s="56">
        <f t="shared" si="84"/>
        <v>-99</v>
      </c>
      <c r="AA574" s="56">
        <f t="shared" si="85"/>
        <v>-99</v>
      </c>
      <c r="AB574" s="56">
        <f t="shared" si="86"/>
        <v>-99</v>
      </c>
      <c r="AC574" s="56">
        <f t="shared" si="87"/>
        <v>-99</v>
      </c>
      <c r="AE574" s="82">
        <f>IF(D574=1, 'adjustment factor'!$D$4, IF(D574=-9,-999,IF(D574="",-999,0)))</f>
        <v>-999</v>
      </c>
      <c r="AF574" s="82">
        <f>IF(F574=1, 'adjustment factor'!$D$5, IF(F574=-9,-999,IF(F574="",-999,0)))</f>
        <v>-999</v>
      </c>
      <c r="AG574" s="82">
        <f>IF(E574=1, 'adjustment factor'!$D$6, IF(E574=-9,-999,IF(E574="",-999,0)))</f>
        <v>-999</v>
      </c>
      <c r="AH574" s="82">
        <f>IF(K574&gt;=45,'adjustment factor'!$D$7,IF(K574=-9,-1200,IF(K574="",-1200,0)))</f>
        <v>-1200</v>
      </c>
      <c r="AI574" s="82">
        <f>IF(L574=1, 'adjustment factor'!$D$8, IF(L574=-9,-999,IF(L574="",-999,0)))</f>
        <v>-999</v>
      </c>
      <c r="AJ574" s="82">
        <f>IF(AND(M574&gt;=1,M574&lt;=4),'adjustment factor'!$D$9,IF(M574=-9,-999,IF(M574=98,-999,IF(M574=99,-999,IF(M574="",-999,0)))))</f>
        <v>-999</v>
      </c>
      <c r="AK574" s="82">
        <f>IF(H574=1, 'adjustment factor'!$D$10, IF(H574=-9,-999,IF(H574="",-999,0)))</f>
        <v>-999</v>
      </c>
      <c r="AL574" s="82">
        <f>IF(G574=1, 'adjustment factor'!$D$11, IF(G574=-9,-999,IF(G574="",-999,0)))</f>
        <v>-999</v>
      </c>
      <c r="AM574" s="82">
        <f>IF(I574=1, 'adjustment factor'!$D$12, IF(I574=-9,-999,IF(I574="",-999,0)))</f>
        <v>-999</v>
      </c>
      <c r="AN574" s="82">
        <f>IF(J574=1, 'adjustment factor'!$D$13, IF(J574=-9,-999,IF(J574="",-999,0)))</f>
        <v>-999</v>
      </c>
      <c r="AO574" s="82" t="str">
        <f t="shared" si="88"/>
        <v>-999</v>
      </c>
      <c r="AP574" s="82" t="str">
        <f t="shared" si="89"/>
        <v>MISSING</v>
      </c>
    </row>
    <row r="575" spans="2:42" s="3" customFormat="1">
      <c r="B575" s="170"/>
      <c r="C575" s="35">
        <v>571</v>
      </c>
      <c r="D575" s="161"/>
      <c r="E575" s="161"/>
      <c r="F575" s="161"/>
      <c r="G575" s="161"/>
      <c r="H575" s="161"/>
      <c r="I575" s="161"/>
      <c r="J575" s="161"/>
      <c r="K575" s="161"/>
      <c r="L575" s="161"/>
      <c r="M575" s="161"/>
      <c r="N575" s="171"/>
      <c r="O575" s="171"/>
      <c r="P575" s="171"/>
      <c r="Q575" s="171"/>
      <c r="R575" s="171"/>
      <c r="S575" s="171"/>
      <c r="T575" s="159" t="str">
        <f t="shared" si="80"/>
        <v>MISSING</v>
      </c>
      <c r="U575" s="159" t="str">
        <f t="shared" si="81"/>
        <v>MISSING</v>
      </c>
      <c r="X575" s="56">
        <f t="shared" si="82"/>
        <v>-99</v>
      </c>
      <c r="Y575" s="56">
        <f t="shared" si="83"/>
        <v>-99</v>
      </c>
      <c r="Z575" s="56">
        <f t="shared" si="84"/>
        <v>-99</v>
      </c>
      <c r="AA575" s="56">
        <f t="shared" si="85"/>
        <v>-99</v>
      </c>
      <c r="AB575" s="56">
        <f t="shared" si="86"/>
        <v>-99</v>
      </c>
      <c r="AC575" s="56">
        <f t="shared" si="87"/>
        <v>-99</v>
      </c>
      <c r="AE575" s="82">
        <f>IF(D575=1, 'adjustment factor'!$D$4, IF(D575=-9,-999,IF(D575="",-999,0)))</f>
        <v>-999</v>
      </c>
      <c r="AF575" s="82">
        <f>IF(F575=1, 'adjustment factor'!$D$5, IF(F575=-9,-999,IF(F575="",-999,0)))</f>
        <v>-999</v>
      </c>
      <c r="AG575" s="82">
        <f>IF(E575=1, 'adjustment factor'!$D$6, IF(E575=-9,-999,IF(E575="",-999,0)))</f>
        <v>-999</v>
      </c>
      <c r="AH575" s="82">
        <f>IF(K575&gt;=45,'adjustment factor'!$D$7,IF(K575=-9,-1200,IF(K575="",-1200,0)))</f>
        <v>-1200</v>
      </c>
      <c r="AI575" s="82">
        <f>IF(L575=1, 'adjustment factor'!$D$8, IF(L575=-9,-999,IF(L575="",-999,0)))</f>
        <v>-999</v>
      </c>
      <c r="AJ575" s="82">
        <f>IF(AND(M575&gt;=1,M575&lt;=4),'adjustment factor'!$D$9,IF(M575=-9,-999,IF(M575=98,-999,IF(M575=99,-999,IF(M575="",-999,0)))))</f>
        <v>-999</v>
      </c>
      <c r="AK575" s="82">
        <f>IF(H575=1, 'adjustment factor'!$D$10, IF(H575=-9,-999,IF(H575="",-999,0)))</f>
        <v>-999</v>
      </c>
      <c r="AL575" s="82">
        <f>IF(G575=1, 'adjustment factor'!$D$11, IF(G575=-9,-999,IF(G575="",-999,0)))</f>
        <v>-999</v>
      </c>
      <c r="AM575" s="82">
        <f>IF(I575=1, 'adjustment factor'!$D$12, IF(I575=-9,-999,IF(I575="",-999,0)))</f>
        <v>-999</v>
      </c>
      <c r="AN575" s="82">
        <f>IF(J575=1, 'adjustment factor'!$D$13, IF(J575=-9,-999,IF(J575="",-999,0)))</f>
        <v>-999</v>
      </c>
      <c r="AO575" s="82" t="str">
        <f t="shared" si="88"/>
        <v>-999</v>
      </c>
      <c r="AP575" s="82" t="str">
        <f t="shared" si="89"/>
        <v>MISSING</v>
      </c>
    </row>
    <row r="576" spans="2:42" s="3" customFormat="1">
      <c r="B576" s="170"/>
      <c r="C576" s="35">
        <v>572</v>
      </c>
      <c r="D576" s="161"/>
      <c r="E576" s="161"/>
      <c r="F576" s="161"/>
      <c r="G576" s="161"/>
      <c r="H576" s="161"/>
      <c r="I576" s="161"/>
      <c r="J576" s="161"/>
      <c r="K576" s="161"/>
      <c r="L576" s="161"/>
      <c r="M576" s="161"/>
      <c r="N576" s="171"/>
      <c r="O576" s="171"/>
      <c r="P576" s="171"/>
      <c r="Q576" s="171"/>
      <c r="R576" s="171"/>
      <c r="S576" s="171"/>
      <c r="T576" s="159" t="str">
        <f t="shared" si="80"/>
        <v>MISSING</v>
      </c>
      <c r="U576" s="159" t="str">
        <f t="shared" si="81"/>
        <v>MISSING</v>
      </c>
      <c r="X576" s="56">
        <f t="shared" si="82"/>
        <v>-99</v>
      </c>
      <c r="Y576" s="56">
        <f t="shared" si="83"/>
        <v>-99</v>
      </c>
      <c r="Z576" s="56">
        <f t="shared" si="84"/>
        <v>-99</v>
      </c>
      <c r="AA576" s="56">
        <f t="shared" si="85"/>
        <v>-99</v>
      </c>
      <c r="AB576" s="56">
        <f t="shared" si="86"/>
        <v>-99</v>
      </c>
      <c r="AC576" s="56">
        <f t="shared" si="87"/>
        <v>-99</v>
      </c>
      <c r="AE576" s="82">
        <f>IF(D576=1, 'adjustment factor'!$D$4, IF(D576=-9,-999,IF(D576="",-999,0)))</f>
        <v>-999</v>
      </c>
      <c r="AF576" s="82">
        <f>IF(F576=1, 'adjustment factor'!$D$5, IF(F576=-9,-999,IF(F576="",-999,0)))</f>
        <v>-999</v>
      </c>
      <c r="AG576" s="82">
        <f>IF(E576=1, 'adjustment factor'!$D$6, IF(E576=-9,-999,IF(E576="",-999,0)))</f>
        <v>-999</v>
      </c>
      <c r="AH576" s="82">
        <f>IF(K576&gt;=45,'adjustment factor'!$D$7,IF(K576=-9,-1200,IF(K576="",-1200,0)))</f>
        <v>-1200</v>
      </c>
      <c r="AI576" s="82">
        <f>IF(L576=1, 'adjustment factor'!$D$8, IF(L576=-9,-999,IF(L576="",-999,0)))</f>
        <v>-999</v>
      </c>
      <c r="AJ576" s="82">
        <f>IF(AND(M576&gt;=1,M576&lt;=4),'adjustment factor'!$D$9,IF(M576=-9,-999,IF(M576=98,-999,IF(M576=99,-999,IF(M576="",-999,0)))))</f>
        <v>-999</v>
      </c>
      <c r="AK576" s="82">
        <f>IF(H576=1, 'adjustment factor'!$D$10, IF(H576=-9,-999,IF(H576="",-999,0)))</f>
        <v>-999</v>
      </c>
      <c r="AL576" s="82">
        <f>IF(G576=1, 'adjustment factor'!$D$11, IF(G576=-9,-999,IF(G576="",-999,0)))</f>
        <v>-999</v>
      </c>
      <c r="AM576" s="82">
        <f>IF(I576=1, 'adjustment factor'!$D$12, IF(I576=-9,-999,IF(I576="",-999,0)))</f>
        <v>-999</v>
      </c>
      <c r="AN576" s="82">
        <f>IF(J576=1, 'adjustment factor'!$D$13, IF(J576=-9,-999,IF(J576="",-999,0)))</f>
        <v>-999</v>
      </c>
      <c r="AO576" s="82" t="str">
        <f t="shared" si="88"/>
        <v>-999</v>
      </c>
      <c r="AP576" s="82" t="str">
        <f t="shared" si="89"/>
        <v>MISSING</v>
      </c>
    </row>
    <row r="577" spans="2:42" s="3" customFormat="1">
      <c r="B577" s="170"/>
      <c r="C577" s="35">
        <v>573</v>
      </c>
      <c r="D577" s="161"/>
      <c r="E577" s="161"/>
      <c r="F577" s="161"/>
      <c r="G577" s="161"/>
      <c r="H577" s="161"/>
      <c r="I577" s="161"/>
      <c r="J577" s="161"/>
      <c r="K577" s="161"/>
      <c r="L577" s="161"/>
      <c r="M577" s="161"/>
      <c r="N577" s="171"/>
      <c r="O577" s="171"/>
      <c r="P577" s="171"/>
      <c r="Q577" s="171"/>
      <c r="R577" s="171"/>
      <c r="S577" s="171"/>
      <c r="T577" s="159" t="str">
        <f t="shared" si="80"/>
        <v>MISSING</v>
      </c>
      <c r="U577" s="159" t="str">
        <f t="shared" si="81"/>
        <v>MISSING</v>
      </c>
      <c r="X577" s="56">
        <f t="shared" si="82"/>
        <v>-99</v>
      </c>
      <c r="Y577" s="56">
        <f t="shared" si="83"/>
        <v>-99</v>
      </c>
      <c r="Z577" s="56">
        <f t="shared" si="84"/>
        <v>-99</v>
      </c>
      <c r="AA577" s="56">
        <f t="shared" si="85"/>
        <v>-99</v>
      </c>
      <c r="AB577" s="56">
        <f t="shared" si="86"/>
        <v>-99</v>
      </c>
      <c r="AC577" s="56">
        <f t="shared" si="87"/>
        <v>-99</v>
      </c>
      <c r="AE577" s="82">
        <f>IF(D577=1, 'adjustment factor'!$D$4, IF(D577=-9,-999,IF(D577="",-999,0)))</f>
        <v>-999</v>
      </c>
      <c r="AF577" s="82">
        <f>IF(F577=1, 'adjustment factor'!$D$5, IF(F577=-9,-999,IF(F577="",-999,0)))</f>
        <v>-999</v>
      </c>
      <c r="AG577" s="82">
        <f>IF(E577=1, 'adjustment factor'!$D$6, IF(E577=-9,-999,IF(E577="",-999,0)))</f>
        <v>-999</v>
      </c>
      <c r="AH577" s="82">
        <f>IF(K577&gt;=45,'adjustment factor'!$D$7,IF(K577=-9,-1200,IF(K577="",-1200,0)))</f>
        <v>-1200</v>
      </c>
      <c r="AI577" s="82">
        <f>IF(L577=1, 'adjustment factor'!$D$8, IF(L577=-9,-999,IF(L577="",-999,0)))</f>
        <v>-999</v>
      </c>
      <c r="AJ577" s="82">
        <f>IF(AND(M577&gt;=1,M577&lt;=4),'adjustment factor'!$D$9,IF(M577=-9,-999,IF(M577=98,-999,IF(M577=99,-999,IF(M577="",-999,0)))))</f>
        <v>-999</v>
      </c>
      <c r="AK577" s="82">
        <f>IF(H577=1, 'adjustment factor'!$D$10, IF(H577=-9,-999,IF(H577="",-999,0)))</f>
        <v>-999</v>
      </c>
      <c r="AL577" s="82">
        <f>IF(G577=1, 'adjustment factor'!$D$11, IF(G577=-9,-999,IF(G577="",-999,0)))</f>
        <v>-999</v>
      </c>
      <c r="AM577" s="82">
        <f>IF(I577=1, 'adjustment factor'!$D$12, IF(I577=-9,-999,IF(I577="",-999,0)))</f>
        <v>-999</v>
      </c>
      <c r="AN577" s="82">
        <f>IF(J577=1, 'adjustment factor'!$D$13, IF(J577=-9,-999,IF(J577="",-999,0)))</f>
        <v>-999</v>
      </c>
      <c r="AO577" s="82" t="str">
        <f t="shared" si="88"/>
        <v>-999</v>
      </c>
      <c r="AP577" s="82" t="str">
        <f t="shared" si="89"/>
        <v>MISSING</v>
      </c>
    </row>
    <row r="578" spans="2:42" s="3" customFormat="1">
      <c r="B578" s="170"/>
      <c r="C578" s="35">
        <v>574</v>
      </c>
      <c r="D578" s="161"/>
      <c r="E578" s="161"/>
      <c r="F578" s="161"/>
      <c r="G578" s="161"/>
      <c r="H578" s="161"/>
      <c r="I578" s="161"/>
      <c r="J578" s="161"/>
      <c r="K578" s="161"/>
      <c r="L578" s="161"/>
      <c r="M578" s="161"/>
      <c r="N578" s="171"/>
      <c r="O578" s="171"/>
      <c r="P578" s="171"/>
      <c r="Q578" s="171"/>
      <c r="R578" s="171"/>
      <c r="S578" s="171"/>
      <c r="T578" s="159" t="str">
        <f t="shared" si="80"/>
        <v>MISSING</v>
      </c>
      <c r="U578" s="159" t="str">
        <f t="shared" si="81"/>
        <v>MISSING</v>
      </c>
      <c r="X578" s="56">
        <f t="shared" si="82"/>
        <v>-99</v>
      </c>
      <c r="Y578" s="56">
        <f t="shared" si="83"/>
        <v>-99</v>
      </c>
      <c r="Z578" s="56">
        <f t="shared" si="84"/>
        <v>-99</v>
      </c>
      <c r="AA578" s="56">
        <f t="shared" si="85"/>
        <v>-99</v>
      </c>
      <c r="AB578" s="56">
        <f t="shared" si="86"/>
        <v>-99</v>
      </c>
      <c r="AC578" s="56">
        <f t="shared" si="87"/>
        <v>-99</v>
      </c>
      <c r="AE578" s="82">
        <f>IF(D578=1, 'adjustment factor'!$D$4, IF(D578=-9,-999,IF(D578="",-999,0)))</f>
        <v>-999</v>
      </c>
      <c r="AF578" s="82">
        <f>IF(F578=1, 'adjustment factor'!$D$5, IF(F578=-9,-999,IF(F578="",-999,0)))</f>
        <v>-999</v>
      </c>
      <c r="AG578" s="82">
        <f>IF(E578=1, 'adjustment factor'!$D$6, IF(E578=-9,-999,IF(E578="",-999,0)))</f>
        <v>-999</v>
      </c>
      <c r="AH578" s="82">
        <f>IF(K578&gt;=45,'adjustment factor'!$D$7,IF(K578=-9,-1200,IF(K578="",-1200,0)))</f>
        <v>-1200</v>
      </c>
      <c r="AI578" s="82">
        <f>IF(L578=1, 'adjustment factor'!$D$8, IF(L578=-9,-999,IF(L578="",-999,0)))</f>
        <v>-999</v>
      </c>
      <c r="AJ578" s="82">
        <f>IF(AND(M578&gt;=1,M578&lt;=4),'adjustment factor'!$D$9,IF(M578=-9,-999,IF(M578=98,-999,IF(M578=99,-999,IF(M578="",-999,0)))))</f>
        <v>-999</v>
      </c>
      <c r="AK578" s="82">
        <f>IF(H578=1, 'adjustment factor'!$D$10, IF(H578=-9,-999,IF(H578="",-999,0)))</f>
        <v>-999</v>
      </c>
      <c r="AL578" s="82">
        <f>IF(G578=1, 'adjustment factor'!$D$11, IF(G578=-9,-999,IF(G578="",-999,0)))</f>
        <v>-999</v>
      </c>
      <c r="AM578" s="82">
        <f>IF(I578=1, 'adjustment factor'!$D$12, IF(I578=-9,-999,IF(I578="",-999,0)))</f>
        <v>-999</v>
      </c>
      <c r="AN578" s="82">
        <f>IF(J578=1, 'adjustment factor'!$D$13, IF(J578=-9,-999,IF(J578="",-999,0)))</f>
        <v>-999</v>
      </c>
      <c r="AO578" s="82" t="str">
        <f t="shared" si="88"/>
        <v>-999</v>
      </c>
      <c r="AP578" s="82" t="str">
        <f t="shared" si="89"/>
        <v>MISSING</v>
      </c>
    </row>
    <row r="579" spans="2:42" s="3" customFormat="1">
      <c r="B579" s="170"/>
      <c r="C579" s="35">
        <v>575</v>
      </c>
      <c r="D579" s="161"/>
      <c r="E579" s="161"/>
      <c r="F579" s="161"/>
      <c r="G579" s="161"/>
      <c r="H579" s="161"/>
      <c r="I579" s="161"/>
      <c r="J579" s="161"/>
      <c r="K579" s="161"/>
      <c r="L579" s="161"/>
      <c r="M579" s="161"/>
      <c r="N579" s="171"/>
      <c r="O579" s="171"/>
      <c r="P579" s="171"/>
      <c r="Q579" s="171"/>
      <c r="R579" s="171"/>
      <c r="S579" s="171"/>
      <c r="T579" s="159" t="str">
        <f t="shared" si="80"/>
        <v>MISSING</v>
      </c>
      <c r="U579" s="159" t="str">
        <f t="shared" si="81"/>
        <v>MISSING</v>
      </c>
      <c r="X579" s="56">
        <f t="shared" si="82"/>
        <v>-99</v>
      </c>
      <c r="Y579" s="56">
        <f t="shared" si="83"/>
        <v>-99</v>
      </c>
      <c r="Z579" s="56">
        <f t="shared" si="84"/>
        <v>-99</v>
      </c>
      <c r="AA579" s="56">
        <f t="shared" si="85"/>
        <v>-99</v>
      </c>
      <c r="AB579" s="56">
        <f t="shared" si="86"/>
        <v>-99</v>
      </c>
      <c r="AC579" s="56">
        <f t="shared" si="87"/>
        <v>-99</v>
      </c>
      <c r="AE579" s="82">
        <f>IF(D579=1, 'adjustment factor'!$D$4, IF(D579=-9,-999,IF(D579="",-999,0)))</f>
        <v>-999</v>
      </c>
      <c r="AF579" s="82">
        <f>IF(F579=1, 'adjustment factor'!$D$5, IF(F579=-9,-999,IF(F579="",-999,0)))</f>
        <v>-999</v>
      </c>
      <c r="AG579" s="82">
        <f>IF(E579=1, 'adjustment factor'!$D$6, IF(E579=-9,-999,IF(E579="",-999,0)))</f>
        <v>-999</v>
      </c>
      <c r="AH579" s="82">
        <f>IF(K579&gt;=45,'adjustment factor'!$D$7,IF(K579=-9,-1200,IF(K579="",-1200,0)))</f>
        <v>-1200</v>
      </c>
      <c r="AI579" s="82">
        <f>IF(L579=1, 'adjustment factor'!$D$8, IF(L579=-9,-999,IF(L579="",-999,0)))</f>
        <v>-999</v>
      </c>
      <c r="AJ579" s="82">
        <f>IF(AND(M579&gt;=1,M579&lt;=4),'adjustment factor'!$D$9,IF(M579=-9,-999,IF(M579=98,-999,IF(M579=99,-999,IF(M579="",-999,0)))))</f>
        <v>-999</v>
      </c>
      <c r="AK579" s="82">
        <f>IF(H579=1, 'adjustment factor'!$D$10, IF(H579=-9,-999,IF(H579="",-999,0)))</f>
        <v>-999</v>
      </c>
      <c r="AL579" s="82">
        <f>IF(G579=1, 'adjustment factor'!$D$11, IF(G579=-9,-999,IF(G579="",-999,0)))</f>
        <v>-999</v>
      </c>
      <c r="AM579" s="82">
        <f>IF(I579=1, 'adjustment factor'!$D$12, IF(I579=-9,-999,IF(I579="",-999,0)))</f>
        <v>-999</v>
      </c>
      <c r="AN579" s="82">
        <f>IF(J579=1, 'adjustment factor'!$D$13, IF(J579=-9,-999,IF(J579="",-999,0)))</f>
        <v>-999</v>
      </c>
      <c r="AO579" s="82" t="str">
        <f t="shared" si="88"/>
        <v>-999</v>
      </c>
      <c r="AP579" s="82" t="str">
        <f t="shared" si="89"/>
        <v>MISSING</v>
      </c>
    </row>
    <row r="580" spans="2:42" s="3" customFormat="1">
      <c r="B580" s="170"/>
      <c r="C580" s="35">
        <v>576</v>
      </c>
      <c r="D580" s="161"/>
      <c r="E580" s="161"/>
      <c r="F580" s="161"/>
      <c r="G580" s="161"/>
      <c r="H580" s="161"/>
      <c r="I580" s="161"/>
      <c r="J580" s="161"/>
      <c r="K580" s="161"/>
      <c r="L580" s="161"/>
      <c r="M580" s="161"/>
      <c r="N580" s="171"/>
      <c r="O580" s="171"/>
      <c r="P580" s="171"/>
      <c r="Q580" s="171"/>
      <c r="R580" s="171"/>
      <c r="S580" s="171"/>
      <c r="T580" s="159" t="str">
        <f t="shared" si="80"/>
        <v>MISSING</v>
      </c>
      <c r="U580" s="159" t="str">
        <f t="shared" si="81"/>
        <v>MISSING</v>
      </c>
      <c r="X580" s="56">
        <f t="shared" si="82"/>
        <v>-99</v>
      </c>
      <c r="Y580" s="56">
        <f t="shared" si="83"/>
        <v>-99</v>
      </c>
      <c r="Z580" s="56">
        <f t="shared" si="84"/>
        <v>-99</v>
      </c>
      <c r="AA580" s="56">
        <f t="shared" si="85"/>
        <v>-99</v>
      </c>
      <c r="AB580" s="56">
        <f t="shared" si="86"/>
        <v>-99</v>
      </c>
      <c r="AC580" s="56">
        <f t="shared" si="87"/>
        <v>-99</v>
      </c>
      <c r="AE580" s="82">
        <f>IF(D580=1, 'adjustment factor'!$D$4, IF(D580=-9,-999,IF(D580="",-999,0)))</f>
        <v>-999</v>
      </c>
      <c r="AF580" s="82">
        <f>IF(F580=1, 'adjustment factor'!$D$5, IF(F580=-9,-999,IF(F580="",-999,0)))</f>
        <v>-999</v>
      </c>
      <c r="AG580" s="82">
        <f>IF(E580=1, 'adjustment factor'!$D$6, IF(E580=-9,-999,IF(E580="",-999,0)))</f>
        <v>-999</v>
      </c>
      <c r="AH580" s="82">
        <f>IF(K580&gt;=45,'adjustment factor'!$D$7,IF(K580=-9,-1200,IF(K580="",-1200,0)))</f>
        <v>-1200</v>
      </c>
      <c r="AI580" s="82">
        <f>IF(L580=1, 'adjustment factor'!$D$8, IF(L580=-9,-999,IF(L580="",-999,0)))</f>
        <v>-999</v>
      </c>
      <c r="AJ580" s="82">
        <f>IF(AND(M580&gt;=1,M580&lt;=4),'adjustment factor'!$D$9,IF(M580=-9,-999,IF(M580=98,-999,IF(M580=99,-999,IF(M580="",-999,0)))))</f>
        <v>-999</v>
      </c>
      <c r="AK580" s="82">
        <f>IF(H580=1, 'adjustment factor'!$D$10, IF(H580=-9,-999,IF(H580="",-999,0)))</f>
        <v>-999</v>
      </c>
      <c r="AL580" s="82">
        <f>IF(G580=1, 'adjustment factor'!$D$11, IF(G580=-9,-999,IF(G580="",-999,0)))</f>
        <v>-999</v>
      </c>
      <c r="AM580" s="82">
        <f>IF(I580=1, 'adjustment factor'!$D$12, IF(I580=-9,-999,IF(I580="",-999,0)))</f>
        <v>-999</v>
      </c>
      <c r="AN580" s="82">
        <f>IF(J580=1, 'adjustment factor'!$D$13, IF(J580=-9,-999,IF(J580="",-999,0)))</f>
        <v>-999</v>
      </c>
      <c r="AO580" s="82" t="str">
        <f t="shared" si="88"/>
        <v>-999</v>
      </c>
      <c r="AP580" s="82" t="str">
        <f t="shared" si="89"/>
        <v>MISSING</v>
      </c>
    </row>
    <row r="581" spans="2:42" s="3" customFormat="1">
      <c r="B581" s="170"/>
      <c r="C581" s="35">
        <v>577</v>
      </c>
      <c r="D581" s="161"/>
      <c r="E581" s="161"/>
      <c r="F581" s="161"/>
      <c r="G581" s="161"/>
      <c r="H581" s="161"/>
      <c r="I581" s="161"/>
      <c r="J581" s="161"/>
      <c r="K581" s="161"/>
      <c r="L581" s="161"/>
      <c r="M581" s="161"/>
      <c r="N581" s="171"/>
      <c r="O581" s="171"/>
      <c r="P581" s="171"/>
      <c r="Q581" s="171"/>
      <c r="R581" s="171"/>
      <c r="S581" s="171"/>
      <c r="T581" s="159" t="str">
        <f t="shared" ref="T581:T644" si="90">IF(SUM(X581:AC581)&gt;-0.01, SUM(X581:AC581), "MISSING")</f>
        <v>MISSING</v>
      </c>
      <c r="U581" s="159" t="str">
        <f t="shared" ref="U581:U644" si="91">IF(AP581="MISSING","MISSING", 3.88+0.604*T581+0.055*(T581^2)-AP581)</f>
        <v>MISSING</v>
      </c>
      <c r="X581" s="56">
        <f t="shared" ref="X581:X644" si="92">IF(N581&gt;0,((N581-3)*-1),-99)</f>
        <v>-99</v>
      </c>
      <c r="Y581" s="56">
        <f t="shared" ref="Y581:Y644" si="93">IF(O581&gt;0,((O581-3)*-1),-99)</f>
        <v>-99</v>
      </c>
      <c r="Z581" s="56">
        <f t="shared" ref="Z581:Z644" si="94">IF(P581&gt;0,((P581-3)*-1),-99)</f>
        <v>-99</v>
      </c>
      <c r="AA581" s="56">
        <f t="shared" ref="AA581:AA644" si="95">IF(Q581&gt;0,((Q581-3)*-1),-99)</f>
        <v>-99</v>
      </c>
      <c r="AB581" s="56">
        <f t="shared" ref="AB581:AB644" si="96">IF(R581&gt;0,((R581-3)*-1),-99)</f>
        <v>-99</v>
      </c>
      <c r="AC581" s="56">
        <f t="shared" ref="AC581:AC644" si="97">IF(S581&gt;0,((S581-3)*-1),-99)</f>
        <v>-99</v>
      </c>
      <c r="AE581" s="82">
        <f>IF(D581=1, 'adjustment factor'!$D$4, IF(D581=-9,-999,IF(D581="",-999,0)))</f>
        <v>-999</v>
      </c>
      <c r="AF581" s="82">
        <f>IF(F581=1, 'adjustment factor'!$D$5, IF(F581=-9,-999,IF(F581="",-999,0)))</f>
        <v>-999</v>
      </c>
      <c r="AG581" s="82">
        <f>IF(E581=1, 'adjustment factor'!$D$6, IF(E581=-9,-999,IF(E581="",-999,0)))</f>
        <v>-999</v>
      </c>
      <c r="AH581" s="82">
        <f>IF(K581&gt;=45,'adjustment factor'!$D$7,IF(K581=-9,-1200,IF(K581="",-1200,0)))</f>
        <v>-1200</v>
      </c>
      <c r="AI581" s="82">
        <f>IF(L581=1, 'adjustment factor'!$D$8, IF(L581=-9,-999,IF(L581="",-999,0)))</f>
        <v>-999</v>
      </c>
      <c r="AJ581" s="82">
        <f>IF(AND(M581&gt;=1,M581&lt;=4),'adjustment factor'!$D$9,IF(M581=-9,-999,IF(M581=98,-999,IF(M581=99,-999,IF(M581="",-999,0)))))</f>
        <v>-999</v>
      </c>
      <c r="AK581" s="82">
        <f>IF(H581=1, 'adjustment factor'!$D$10, IF(H581=-9,-999,IF(H581="",-999,0)))</f>
        <v>-999</v>
      </c>
      <c r="AL581" s="82">
        <f>IF(G581=1, 'adjustment factor'!$D$11, IF(G581=-9,-999,IF(G581="",-999,0)))</f>
        <v>-999</v>
      </c>
      <c r="AM581" s="82">
        <f>IF(I581=1, 'adjustment factor'!$D$12, IF(I581=-9,-999,IF(I581="",-999,0)))</f>
        <v>-999</v>
      </c>
      <c r="AN581" s="82">
        <f>IF(J581=1, 'adjustment factor'!$D$13, IF(J581=-9,-999,IF(J581="",-999,0)))</f>
        <v>-999</v>
      </c>
      <c r="AO581" s="82" t="str">
        <f t="shared" si="88"/>
        <v>-999</v>
      </c>
      <c r="AP581" s="82" t="str">
        <f t="shared" si="89"/>
        <v>MISSING</v>
      </c>
    </row>
    <row r="582" spans="2:42" s="3" customFormat="1">
      <c r="B582" s="170"/>
      <c r="C582" s="35">
        <v>578</v>
      </c>
      <c r="D582" s="161"/>
      <c r="E582" s="161"/>
      <c r="F582" s="161"/>
      <c r="G582" s="161"/>
      <c r="H582" s="161"/>
      <c r="I582" s="161"/>
      <c r="J582" s="161"/>
      <c r="K582" s="161"/>
      <c r="L582" s="161"/>
      <c r="M582" s="161"/>
      <c r="N582" s="171"/>
      <c r="O582" s="171"/>
      <c r="P582" s="171"/>
      <c r="Q582" s="171"/>
      <c r="R582" s="171"/>
      <c r="S582" s="171"/>
      <c r="T582" s="159" t="str">
        <f t="shared" si="90"/>
        <v>MISSING</v>
      </c>
      <c r="U582" s="159" t="str">
        <f t="shared" si="91"/>
        <v>MISSING</v>
      </c>
      <c r="X582" s="56">
        <f t="shared" si="92"/>
        <v>-99</v>
      </c>
      <c r="Y582" s="56">
        <f t="shared" si="93"/>
        <v>-99</v>
      </c>
      <c r="Z582" s="56">
        <f t="shared" si="94"/>
        <v>-99</v>
      </c>
      <c r="AA582" s="56">
        <f t="shared" si="95"/>
        <v>-99</v>
      </c>
      <c r="AB582" s="56">
        <f t="shared" si="96"/>
        <v>-99</v>
      </c>
      <c r="AC582" s="56">
        <f t="shared" si="97"/>
        <v>-99</v>
      </c>
      <c r="AE582" s="82">
        <f>IF(D582=1, 'adjustment factor'!$D$4, IF(D582=-9,-999,IF(D582="",-999,0)))</f>
        <v>-999</v>
      </c>
      <c r="AF582" s="82">
        <f>IF(F582=1, 'adjustment factor'!$D$5, IF(F582=-9,-999,IF(F582="",-999,0)))</f>
        <v>-999</v>
      </c>
      <c r="AG582" s="82">
        <f>IF(E582=1, 'adjustment factor'!$D$6, IF(E582=-9,-999,IF(E582="",-999,0)))</f>
        <v>-999</v>
      </c>
      <c r="AH582" s="82">
        <f>IF(K582&gt;=45,'adjustment factor'!$D$7,IF(K582=-9,-1200,IF(K582="",-1200,0)))</f>
        <v>-1200</v>
      </c>
      <c r="AI582" s="82">
        <f>IF(L582=1, 'adjustment factor'!$D$8, IF(L582=-9,-999,IF(L582="",-999,0)))</f>
        <v>-999</v>
      </c>
      <c r="AJ582" s="82">
        <f>IF(AND(M582&gt;=1,M582&lt;=4),'adjustment factor'!$D$9,IF(M582=-9,-999,IF(M582=98,-999,IF(M582=99,-999,IF(M582="",-999,0)))))</f>
        <v>-999</v>
      </c>
      <c r="AK582" s="82">
        <f>IF(H582=1, 'adjustment factor'!$D$10, IF(H582=-9,-999,IF(H582="",-999,0)))</f>
        <v>-999</v>
      </c>
      <c r="AL582" s="82">
        <f>IF(G582=1, 'adjustment factor'!$D$11, IF(G582=-9,-999,IF(G582="",-999,0)))</f>
        <v>-999</v>
      </c>
      <c r="AM582" s="82">
        <f>IF(I582=1, 'adjustment factor'!$D$12, IF(I582=-9,-999,IF(I582="",-999,0)))</f>
        <v>-999</v>
      </c>
      <c r="AN582" s="82">
        <f>IF(J582=1, 'adjustment factor'!$D$13, IF(J582=-9,-999,IF(J582="",-999,0)))</f>
        <v>-999</v>
      </c>
      <c r="AO582" s="82" t="str">
        <f t="shared" ref="AO582:AO645" si="98">IF(-AE582-AF582-AG582-AH582+AI582+AJ582-AK582-AL582-AM582-AN582&lt;3, -AE582-AF582-AG582-AH582+AI582+AJ582-AK582-AL582-AM582-AN582, "-999")</f>
        <v>-999</v>
      </c>
      <c r="AP582" s="82" t="str">
        <f t="shared" ref="AP582:AP645" si="99">IF(AND(SUM(AE582:AN582)&gt;-1, (SUM(X582:AC582)&gt;-1)), 14.353-AE582-AF582-AG582-AH582+AI582+AJ582-AK582-AL582-AM582-AN582, "MISSING")</f>
        <v>MISSING</v>
      </c>
    </row>
    <row r="583" spans="2:42" s="3" customFormat="1">
      <c r="B583" s="170"/>
      <c r="C583" s="35">
        <v>579</v>
      </c>
      <c r="D583" s="161"/>
      <c r="E583" s="161"/>
      <c r="F583" s="161"/>
      <c r="G583" s="161"/>
      <c r="H583" s="161"/>
      <c r="I583" s="161"/>
      <c r="J583" s="161"/>
      <c r="K583" s="161"/>
      <c r="L583" s="161"/>
      <c r="M583" s="161"/>
      <c r="N583" s="171"/>
      <c r="O583" s="171"/>
      <c r="P583" s="171"/>
      <c r="Q583" s="171"/>
      <c r="R583" s="171"/>
      <c r="S583" s="171"/>
      <c r="T583" s="159" t="str">
        <f t="shared" si="90"/>
        <v>MISSING</v>
      </c>
      <c r="U583" s="159" t="str">
        <f t="shared" si="91"/>
        <v>MISSING</v>
      </c>
      <c r="X583" s="56">
        <f t="shared" si="92"/>
        <v>-99</v>
      </c>
      <c r="Y583" s="56">
        <f t="shared" si="93"/>
        <v>-99</v>
      </c>
      <c r="Z583" s="56">
        <f t="shared" si="94"/>
        <v>-99</v>
      </c>
      <c r="AA583" s="56">
        <f t="shared" si="95"/>
        <v>-99</v>
      </c>
      <c r="AB583" s="56">
        <f t="shared" si="96"/>
        <v>-99</v>
      </c>
      <c r="AC583" s="56">
        <f t="shared" si="97"/>
        <v>-99</v>
      </c>
      <c r="AE583" s="82">
        <f>IF(D583=1, 'adjustment factor'!$D$4, IF(D583=-9,-999,IF(D583="",-999,0)))</f>
        <v>-999</v>
      </c>
      <c r="AF583" s="82">
        <f>IF(F583=1, 'adjustment factor'!$D$5, IF(F583=-9,-999,IF(F583="",-999,0)))</f>
        <v>-999</v>
      </c>
      <c r="AG583" s="82">
        <f>IF(E583=1, 'adjustment factor'!$D$6, IF(E583=-9,-999,IF(E583="",-999,0)))</f>
        <v>-999</v>
      </c>
      <c r="AH583" s="82">
        <f>IF(K583&gt;=45,'adjustment factor'!$D$7,IF(K583=-9,-1200,IF(K583="",-1200,0)))</f>
        <v>-1200</v>
      </c>
      <c r="AI583" s="82">
        <f>IF(L583=1, 'adjustment factor'!$D$8, IF(L583=-9,-999,IF(L583="",-999,0)))</f>
        <v>-999</v>
      </c>
      <c r="AJ583" s="82">
        <f>IF(AND(M583&gt;=1,M583&lt;=4),'adjustment factor'!$D$9,IF(M583=-9,-999,IF(M583=98,-999,IF(M583=99,-999,IF(M583="",-999,0)))))</f>
        <v>-999</v>
      </c>
      <c r="AK583" s="82">
        <f>IF(H583=1, 'adjustment factor'!$D$10, IF(H583=-9,-999,IF(H583="",-999,0)))</f>
        <v>-999</v>
      </c>
      <c r="AL583" s="82">
        <f>IF(G583=1, 'adjustment factor'!$D$11, IF(G583=-9,-999,IF(G583="",-999,0)))</f>
        <v>-999</v>
      </c>
      <c r="AM583" s="82">
        <f>IF(I583=1, 'adjustment factor'!$D$12, IF(I583=-9,-999,IF(I583="",-999,0)))</f>
        <v>-999</v>
      </c>
      <c r="AN583" s="82">
        <f>IF(J583=1, 'adjustment factor'!$D$13, IF(J583=-9,-999,IF(J583="",-999,0)))</f>
        <v>-999</v>
      </c>
      <c r="AO583" s="82" t="str">
        <f t="shared" si="98"/>
        <v>-999</v>
      </c>
      <c r="AP583" s="82" t="str">
        <f t="shared" si="99"/>
        <v>MISSING</v>
      </c>
    </row>
    <row r="584" spans="2:42" s="3" customFormat="1">
      <c r="B584" s="170"/>
      <c r="C584" s="35">
        <v>580</v>
      </c>
      <c r="D584" s="161"/>
      <c r="E584" s="161"/>
      <c r="F584" s="161"/>
      <c r="G584" s="161"/>
      <c r="H584" s="161"/>
      <c r="I584" s="161"/>
      <c r="J584" s="161"/>
      <c r="K584" s="161"/>
      <c r="L584" s="161"/>
      <c r="M584" s="161"/>
      <c r="N584" s="171"/>
      <c r="O584" s="171"/>
      <c r="P584" s="171"/>
      <c r="Q584" s="171"/>
      <c r="R584" s="171"/>
      <c r="S584" s="171"/>
      <c r="T584" s="159" t="str">
        <f t="shared" si="90"/>
        <v>MISSING</v>
      </c>
      <c r="U584" s="159" t="str">
        <f t="shared" si="91"/>
        <v>MISSING</v>
      </c>
      <c r="X584" s="56">
        <f t="shared" si="92"/>
        <v>-99</v>
      </c>
      <c r="Y584" s="56">
        <f t="shared" si="93"/>
        <v>-99</v>
      </c>
      <c r="Z584" s="56">
        <f t="shared" si="94"/>
        <v>-99</v>
      </c>
      <c r="AA584" s="56">
        <f t="shared" si="95"/>
        <v>-99</v>
      </c>
      <c r="AB584" s="56">
        <f t="shared" si="96"/>
        <v>-99</v>
      </c>
      <c r="AC584" s="56">
        <f t="shared" si="97"/>
        <v>-99</v>
      </c>
      <c r="AE584" s="82">
        <f>IF(D584=1, 'adjustment factor'!$D$4, IF(D584=-9,-999,IF(D584="",-999,0)))</f>
        <v>-999</v>
      </c>
      <c r="AF584" s="82">
        <f>IF(F584=1, 'adjustment factor'!$D$5, IF(F584=-9,-999,IF(F584="",-999,0)))</f>
        <v>-999</v>
      </c>
      <c r="AG584" s="82">
        <f>IF(E584=1, 'adjustment factor'!$D$6, IF(E584=-9,-999,IF(E584="",-999,0)))</f>
        <v>-999</v>
      </c>
      <c r="AH584" s="82">
        <f>IF(K584&gt;=45,'adjustment factor'!$D$7,IF(K584=-9,-1200,IF(K584="",-1200,0)))</f>
        <v>-1200</v>
      </c>
      <c r="AI584" s="82">
        <f>IF(L584=1, 'adjustment factor'!$D$8, IF(L584=-9,-999,IF(L584="",-999,0)))</f>
        <v>-999</v>
      </c>
      <c r="AJ584" s="82">
        <f>IF(AND(M584&gt;=1,M584&lt;=4),'adjustment factor'!$D$9,IF(M584=-9,-999,IF(M584=98,-999,IF(M584=99,-999,IF(M584="",-999,0)))))</f>
        <v>-999</v>
      </c>
      <c r="AK584" s="82">
        <f>IF(H584=1, 'adjustment factor'!$D$10, IF(H584=-9,-999,IF(H584="",-999,0)))</f>
        <v>-999</v>
      </c>
      <c r="AL584" s="82">
        <f>IF(G584=1, 'adjustment factor'!$D$11, IF(G584=-9,-999,IF(G584="",-999,0)))</f>
        <v>-999</v>
      </c>
      <c r="AM584" s="82">
        <f>IF(I584=1, 'adjustment factor'!$D$12, IF(I584=-9,-999,IF(I584="",-999,0)))</f>
        <v>-999</v>
      </c>
      <c r="AN584" s="82">
        <f>IF(J584=1, 'adjustment factor'!$D$13, IF(J584=-9,-999,IF(J584="",-999,0)))</f>
        <v>-999</v>
      </c>
      <c r="AO584" s="82" t="str">
        <f t="shared" si="98"/>
        <v>-999</v>
      </c>
      <c r="AP584" s="82" t="str">
        <f t="shared" si="99"/>
        <v>MISSING</v>
      </c>
    </row>
    <row r="585" spans="2:42" s="3" customFormat="1">
      <c r="B585" s="170"/>
      <c r="C585" s="35">
        <v>581</v>
      </c>
      <c r="D585" s="161"/>
      <c r="E585" s="161"/>
      <c r="F585" s="161"/>
      <c r="G585" s="161"/>
      <c r="H585" s="161"/>
      <c r="I585" s="161"/>
      <c r="J585" s="161"/>
      <c r="K585" s="161"/>
      <c r="L585" s="161"/>
      <c r="M585" s="161"/>
      <c r="N585" s="171"/>
      <c r="O585" s="171"/>
      <c r="P585" s="171"/>
      <c r="Q585" s="171"/>
      <c r="R585" s="171"/>
      <c r="S585" s="171"/>
      <c r="T585" s="159" t="str">
        <f t="shared" si="90"/>
        <v>MISSING</v>
      </c>
      <c r="U585" s="159" t="str">
        <f t="shared" si="91"/>
        <v>MISSING</v>
      </c>
      <c r="X585" s="56">
        <f t="shared" si="92"/>
        <v>-99</v>
      </c>
      <c r="Y585" s="56">
        <f t="shared" si="93"/>
        <v>-99</v>
      </c>
      <c r="Z585" s="56">
        <f t="shared" si="94"/>
        <v>-99</v>
      </c>
      <c r="AA585" s="56">
        <f t="shared" si="95"/>
        <v>-99</v>
      </c>
      <c r="AB585" s="56">
        <f t="shared" si="96"/>
        <v>-99</v>
      </c>
      <c r="AC585" s="56">
        <f t="shared" si="97"/>
        <v>-99</v>
      </c>
      <c r="AE585" s="82">
        <f>IF(D585=1, 'adjustment factor'!$D$4, IF(D585=-9,-999,IF(D585="",-999,0)))</f>
        <v>-999</v>
      </c>
      <c r="AF585" s="82">
        <f>IF(F585=1, 'adjustment factor'!$D$5, IF(F585=-9,-999,IF(F585="",-999,0)))</f>
        <v>-999</v>
      </c>
      <c r="AG585" s="82">
        <f>IF(E585=1, 'adjustment factor'!$D$6, IF(E585=-9,-999,IF(E585="",-999,0)))</f>
        <v>-999</v>
      </c>
      <c r="AH585" s="82">
        <f>IF(K585&gt;=45,'adjustment factor'!$D$7,IF(K585=-9,-1200,IF(K585="",-1200,0)))</f>
        <v>-1200</v>
      </c>
      <c r="AI585" s="82">
        <f>IF(L585=1, 'adjustment factor'!$D$8, IF(L585=-9,-999,IF(L585="",-999,0)))</f>
        <v>-999</v>
      </c>
      <c r="AJ585" s="82">
        <f>IF(AND(M585&gt;=1,M585&lt;=4),'adjustment factor'!$D$9,IF(M585=-9,-999,IF(M585=98,-999,IF(M585=99,-999,IF(M585="",-999,0)))))</f>
        <v>-999</v>
      </c>
      <c r="AK585" s="82">
        <f>IF(H585=1, 'adjustment factor'!$D$10, IF(H585=-9,-999,IF(H585="",-999,0)))</f>
        <v>-999</v>
      </c>
      <c r="AL585" s="82">
        <f>IF(G585=1, 'adjustment factor'!$D$11, IF(G585=-9,-999,IF(G585="",-999,0)))</f>
        <v>-999</v>
      </c>
      <c r="AM585" s="82">
        <f>IF(I585=1, 'adjustment factor'!$D$12, IF(I585=-9,-999,IF(I585="",-999,0)))</f>
        <v>-999</v>
      </c>
      <c r="AN585" s="82">
        <f>IF(J585=1, 'adjustment factor'!$D$13, IF(J585=-9,-999,IF(J585="",-999,0)))</f>
        <v>-999</v>
      </c>
      <c r="AO585" s="82" t="str">
        <f t="shared" si="98"/>
        <v>-999</v>
      </c>
      <c r="AP585" s="82" t="str">
        <f t="shared" si="99"/>
        <v>MISSING</v>
      </c>
    </row>
    <row r="586" spans="2:42" s="3" customFormat="1">
      <c r="B586" s="170"/>
      <c r="C586" s="35">
        <v>582</v>
      </c>
      <c r="D586" s="161"/>
      <c r="E586" s="161"/>
      <c r="F586" s="161"/>
      <c r="G586" s="161"/>
      <c r="H586" s="161"/>
      <c r="I586" s="161"/>
      <c r="J586" s="161"/>
      <c r="K586" s="161"/>
      <c r="L586" s="161"/>
      <c r="M586" s="161"/>
      <c r="N586" s="171"/>
      <c r="O586" s="171"/>
      <c r="P586" s="171"/>
      <c r="Q586" s="171"/>
      <c r="R586" s="171"/>
      <c r="S586" s="171"/>
      <c r="T586" s="159" t="str">
        <f t="shared" si="90"/>
        <v>MISSING</v>
      </c>
      <c r="U586" s="159" t="str">
        <f t="shared" si="91"/>
        <v>MISSING</v>
      </c>
      <c r="X586" s="56">
        <f t="shared" si="92"/>
        <v>-99</v>
      </c>
      <c r="Y586" s="56">
        <f t="shared" si="93"/>
        <v>-99</v>
      </c>
      <c r="Z586" s="56">
        <f t="shared" si="94"/>
        <v>-99</v>
      </c>
      <c r="AA586" s="56">
        <f t="shared" si="95"/>
        <v>-99</v>
      </c>
      <c r="AB586" s="56">
        <f t="shared" si="96"/>
        <v>-99</v>
      </c>
      <c r="AC586" s="56">
        <f t="shared" si="97"/>
        <v>-99</v>
      </c>
      <c r="AE586" s="82">
        <f>IF(D586=1, 'adjustment factor'!$D$4, IF(D586=-9,-999,IF(D586="",-999,0)))</f>
        <v>-999</v>
      </c>
      <c r="AF586" s="82">
        <f>IF(F586=1, 'adjustment factor'!$D$5, IF(F586=-9,-999,IF(F586="",-999,0)))</f>
        <v>-999</v>
      </c>
      <c r="AG586" s="82">
        <f>IF(E586=1, 'adjustment factor'!$D$6, IF(E586=-9,-999,IF(E586="",-999,0)))</f>
        <v>-999</v>
      </c>
      <c r="AH586" s="82">
        <f>IF(K586&gt;=45,'adjustment factor'!$D$7,IF(K586=-9,-1200,IF(K586="",-1200,0)))</f>
        <v>-1200</v>
      </c>
      <c r="AI586" s="82">
        <f>IF(L586=1, 'adjustment factor'!$D$8, IF(L586=-9,-999,IF(L586="",-999,0)))</f>
        <v>-999</v>
      </c>
      <c r="AJ586" s="82">
        <f>IF(AND(M586&gt;=1,M586&lt;=4),'adjustment factor'!$D$9,IF(M586=-9,-999,IF(M586=98,-999,IF(M586=99,-999,IF(M586="",-999,0)))))</f>
        <v>-999</v>
      </c>
      <c r="AK586" s="82">
        <f>IF(H586=1, 'adjustment factor'!$D$10, IF(H586=-9,-999,IF(H586="",-999,0)))</f>
        <v>-999</v>
      </c>
      <c r="AL586" s="82">
        <f>IF(G586=1, 'adjustment factor'!$D$11, IF(G586=-9,-999,IF(G586="",-999,0)))</f>
        <v>-999</v>
      </c>
      <c r="AM586" s="82">
        <f>IF(I586=1, 'adjustment factor'!$D$12, IF(I586=-9,-999,IF(I586="",-999,0)))</f>
        <v>-999</v>
      </c>
      <c r="AN586" s="82">
        <f>IF(J586=1, 'adjustment factor'!$D$13, IF(J586=-9,-999,IF(J586="",-999,0)))</f>
        <v>-999</v>
      </c>
      <c r="AO586" s="82" t="str">
        <f t="shared" si="98"/>
        <v>-999</v>
      </c>
      <c r="AP586" s="82" t="str">
        <f t="shared" si="99"/>
        <v>MISSING</v>
      </c>
    </row>
    <row r="587" spans="2:42" s="3" customFormat="1">
      <c r="B587" s="170"/>
      <c r="C587" s="35">
        <v>583</v>
      </c>
      <c r="D587" s="161"/>
      <c r="E587" s="161"/>
      <c r="F587" s="161"/>
      <c r="G587" s="161"/>
      <c r="H587" s="161"/>
      <c r="I587" s="161"/>
      <c r="J587" s="161"/>
      <c r="K587" s="161"/>
      <c r="L587" s="161"/>
      <c r="M587" s="161"/>
      <c r="N587" s="171"/>
      <c r="O587" s="171"/>
      <c r="P587" s="171"/>
      <c r="Q587" s="171"/>
      <c r="R587" s="171"/>
      <c r="S587" s="171"/>
      <c r="T587" s="159" t="str">
        <f t="shared" si="90"/>
        <v>MISSING</v>
      </c>
      <c r="U587" s="159" t="str">
        <f t="shared" si="91"/>
        <v>MISSING</v>
      </c>
      <c r="X587" s="56">
        <f t="shared" si="92"/>
        <v>-99</v>
      </c>
      <c r="Y587" s="56">
        <f t="shared" si="93"/>
        <v>-99</v>
      </c>
      <c r="Z587" s="56">
        <f t="shared" si="94"/>
        <v>-99</v>
      </c>
      <c r="AA587" s="56">
        <f t="shared" si="95"/>
        <v>-99</v>
      </c>
      <c r="AB587" s="56">
        <f t="shared" si="96"/>
        <v>-99</v>
      </c>
      <c r="AC587" s="56">
        <f t="shared" si="97"/>
        <v>-99</v>
      </c>
      <c r="AE587" s="82">
        <f>IF(D587=1, 'adjustment factor'!$D$4, IF(D587=-9,-999,IF(D587="",-999,0)))</f>
        <v>-999</v>
      </c>
      <c r="AF587" s="82">
        <f>IF(F587=1, 'adjustment factor'!$D$5, IF(F587=-9,-999,IF(F587="",-999,0)))</f>
        <v>-999</v>
      </c>
      <c r="AG587" s="82">
        <f>IF(E587=1, 'adjustment factor'!$D$6, IF(E587=-9,-999,IF(E587="",-999,0)))</f>
        <v>-999</v>
      </c>
      <c r="AH587" s="82">
        <f>IF(K587&gt;=45,'adjustment factor'!$D$7,IF(K587=-9,-1200,IF(K587="",-1200,0)))</f>
        <v>-1200</v>
      </c>
      <c r="AI587" s="82">
        <f>IF(L587=1, 'adjustment factor'!$D$8, IF(L587=-9,-999,IF(L587="",-999,0)))</f>
        <v>-999</v>
      </c>
      <c r="AJ587" s="82">
        <f>IF(AND(M587&gt;=1,M587&lt;=4),'adjustment factor'!$D$9,IF(M587=-9,-999,IF(M587=98,-999,IF(M587=99,-999,IF(M587="",-999,0)))))</f>
        <v>-999</v>
      </c>
      <c r="AK587" s="82">
        <f>IF(H587=1, 'adjustment factor'!$D$10, IF(H587=-9,-999,IF(H587="",-999,0)))</f>
        <v>-999</v>
      </c>
      <c r="AL587" s="82">
        <f>IF(G587=1, 'adjustment factor'!$D$11, IF(G587=-9,-999,IF(G587="",-999,0)))</f>
        <v>-999</v>
      </c>
      <c r="AM587" s="82">
        <f>IF(I587=1, 'adjustment factor'!$D$12, IF(I587=-9,-999,IF(I587="",-999,0)))</f>
        <v>-999</v>
      </c>
      <c r="AN587" s="82">
        <f>IF(J587=1, 'adjustment factor'!$D$13, IF(J587=-9,-999,IF(J587="",-999,0)))</f>
        <v>-999</v>
      </c>
      <c r="AO587" s="82" t="str">
        <f t="shared" si="98"/>
        <v>-999</v>
      </c>
      <c r="AP587" s="82" t="str">
        <f t="shared" si="99"/>
        <v>MISSING</v>
      </c>
    </row>
    <row r="588" spans="2:42" s="3" customFormat="1">
      <c r="B588" s="170"/>
      <c r="C588" s="35">
        <v>584</v>
      </c>
      <c r="D588" s="161"/>
      <c r="E588" s="161"/>
      <c r="F588" s="161"/>
      <c r="G588" s="161"/>
      <c r="H588" s="161"/>
      <c r="I588" s="161"/>
      <c r="J588" s="161"/>
      <c r="K588" s="161"/>
      <c r="L588" s="161"/>
      <c r="M588" s="161"/>
      <c r="N588" s="171"/>
      <c r="O588" s="171"/>
      <c r="P588" s="171"/>
      <c r="Q588" s="171"/>
      <c r="R588" s="171"/>
      <c r="S588" s="171"/>
      <c r="T588" s="159" t="str">
        <f t="shared" si="90"/>
        <v>MISSING</v>
      </c>
      <c r="U588" s="159" t="str">
        <f t="shared" si="91"/>
        <v>MISSING</v>
      </c>
      <c r="X588" s="56">
        <f t="shared" si="92"/>
        <v>-99</v>
      </c>
      <c r="Y588" s="56">
        <f t="shared" si="93"/>
        <v>-99</v>
      </c>
      <c r="Z588" s="56">
        <f t="shared" si="94"/>
        <v>-99</v>
      </c>
      <c r="AA588" s="56">
        <f t="shared" si="95"/>
        <v>-99</v>
      </c>
      <c r="AB588" s="56">
        <f t="shared" si="96"/>
        <v>-99</v>
      </c>
      <c r="AC588" s="56">
        <f t="shared" si="97"/>
        <v>-99</v>
      </c>
      <c r="AE588" s="82">
        <f>IF(D588=1, 'adjustment factor'!$D$4, IF(D588=-9,-999,IF(D588="",-999,0)))</f>
        <v>-999</v>
      </c>
      <c r="AF588" s="82">
        <f>IF(F588=1, 'adjustment factor'!$D$5, IF(F588=-9,-999,IF(F588="",-999,0)))</f>
        <v>-999</v>
      </c>
      <c r="AG588" s="82">
        <f>IF(E588=1, 'adjustment factor'!$D$6, IF(E588=-9,-999,IF(E588="",-999,0)))</f>
        <v>-999</v>
      </c>
      <c r="AH588" s="82">
        <f>IF(K588&gt;=45,'adjustment factor'!$D$7,IF(K588=-9,-1200,IF(K588="",-1200,0)))</f>
        <v>-1200</v>
      </c>
      <c r="AI588" s="82">
        <f>IF(L588=1, 'adjustment factor'!$D$8, IF(L588=-9,-999,IF(L588="",-999,0)))</f>
        <v>-999</v>
      </c>
      <c r="AJ588" s="82">
        <f>IF(AND(M588&gt;=1,M588&lt;=4),'adjustment factor'!$D$9,IF(M588=-9,-999,IF(M588=98,-999,IF(M588=99,-999,IF(M588="",-999,0)))))</f>
        <v>-999</v>
      </c>
      <c r="AK588" s="82">
        <f>IF(H588=1, 'adjustment factor'!$D$10, IF(H588=-9,-999,IF(H588="",-999,0)))</f>
        <v>-999</v>
      </c>
      <c r="AL588" s="82">
        <f>IF(G588=1, 'adjustment factor'!$D$11, IF(G588=-9,-999,IF(G588="",-999,0)))</f>
        <v>-999</v>
      </c>
      <c r="AM588" s="82">
        <f>IF(I588=1, 'adjustment factor'!$D$12, IF(I588=-9,-999,IF(I588="",-999,0)))</f>
        <v>-999</v>
      </c>
      <c r="AN588" s="82">
        <f>IF(J588=1, 'adjustment factor'!$D$13, IF(J588=-9,-999,IF(J588="",-999,0)))</f>
        <v>-999</v>
      </c>
      <c r="AO588" s="82" t="str">
        <f t="shared" si="98"/>
        <v>-999</v>
      </c>
      <c r="AP588" s="82" t="str">
        <f t="shared" si="99"/>
        <v>MISSING</v>
      </c>
    </row>
    <row r="589" spans="2:42" s="3" customFormat="1">
      <c r="B589" s="170"/>
      <c r="C589" s="35">
        <v>585</v>
      </c>
      <c r="D589" s="161"/>
      <c r="E589" s="161"/>
      <c r="F589" s="161"/>
      <c r="G589" s="161"/>
      <c r="H589" s="161"/>
      <c r="I589" s="161"/>
      <c r="J589" s="161"/>
      <c r="K589" s="161"/>
      <c r="L589" s="161"/>
      <c r="M589" s="161"/>
      <c r="N589" s="171"/>
      <c r="O589" s="171"/>
      <c r="P589" s="171"/>
      <c r="Q589" s="171"/>
      <c r="R589" s="171"/>
      <c r="S589" s="171"/>
      <c r="T589" s="159" t="str">
        <f t="shared" si="90"/>
        <v>MISSING</v>
      </c>
      <c r="U589" s="159" t="str">
        <f t="shared" si="91"/>
        <v>MISSING</v>
      </c>
      <c r="X589" s="56">
        <f t="shared" si="92"/>
        <v>-99</v>
      </c>
      <c r="Y589" s="56">
        <f t="shared" si="93"/>
        <v>-99</v>
      </c>
      <c r="Z589" s="56">
        <f t="shared" si="94"/>
        <v>-99</v>
      </c>
      <c r="AA589" s="56">
        <f t="shared" si="95"/>
        <v>-99</v>
      </c>
      <c r="AB589" s="56">
        <f t="shared" si="96"/>
        <v>-99</v>
      </c>
      <c r="AC589" s="56">
        <f t="shared" si="97"/>
        <v>-99</v>
      </c>
      <c r="AE589" s="82">
        <f>IF(D589=1, 'adjustment factor'!$D$4, IF(D589=-9,-999,IF(D589="",-999,0)))</f>
        <v>-999</v>
      </c>
      <c r="AF589" s="82">
        <f>IF(F589=1, 'adjustment factor'!$D$5, IF(F589=-9,-999,IF(F589="",-999,0)))</f>
        <v>-999</v>
      </c>
      <c r="AG589" s="82">
        <f>IF(E589=1, 'adjustment factor'!$D$6, IF(E589=-9,-999,IF(E589="",-999,0)))</f>
        <v>-999</v>
      </c>
      <c r="AH589" s="82">
        <f>IF(K589&gt;=45,'adjustment factor'!$D$7,IF(K589=-9,-1200,IF(K589="",-1200,0)))</f>
        <v>-1200</v>
      </c>
      <c r="AI589" s="82">
        <f>IF(L589=1, 'adjustment factor'!$D$8, IF(L589=-9,-999,IF(L589="",-999,0)))</f>
        <v>-999</v>
      </c>
      <c r="AJ589" s="82">
        <f>IF(AND(M589&gt;=1,M589&lt;=4),'adjustment factor'!$D$9,IF(M589=-9,-999,IF(M589=98,-999,IF(M589=99,-999,IF(M589="",-999,0)))))</f>
        <v>-999</v>
      </c>
      <c r="AK589" s="82">
        <f>IF(H589=1, 'adjustment factor'!$D$10, IF(H589=-9,-999,IF(H589="",-999,0)))</f>
        <v>-999</v>
      </c>
      <c r="AL589" s="82">
        <f>IF(G589=1, 'adjustment factor'!$D$11, IF(G589=-9,-999,IF(G589="",-999,0)))</f>
        <v>-999</v>
      </c>
      <c r="AM589" s="82">
        <f>IF(I589=1, 'adjustment factor'!$D$12, IF(I589=-9,-999,IF(I589="",-999,0)))</f>
        <v>-999</v>
      </c>
      <c r="AN589" s="82">
        <f>IF(J589=1, 'adjustment factor'!$D$13, IF(J589=-9,-999,IF(J589="",-999,0)))</f>
        <v>-999</v>
      </c>
      <c r="AO589" s="82" t="str">
        <f t="shared" si="98"/>
        <v>-999</v>
      </c>
      <c r="AP589" s="82" t="str">
        <f t="shared" si="99"/>
        <v>MISSING</v>
      </c>
    </row>
    <row r="590" spans="2:42" s="3" customFormat="1">
      <c r="B590" s="170"/>
      <c r="C590" s="35">
        <v>586</v>
      </c>
      <c r="D590" s="161"/>
      <c r="E590" s="161"/>
      <c r="F590" s="161"/>
      <c r="G590" s="161"/>
      <c r="H590" s="161"/>
      <c r="I590" s="161"/>
      <c r="J590" s="161"/>
      <c r="K590" s="161"/>
      <c r="L590" s="161"/>
      <c r="M590" s="161"/>
      <c r="N590" s="171"/>
      <c r="O590" s="171"/>
      <c r="P590" s="171"/>
      <c r="Q590" s="171"/>
      <c r="R590" s="171"/>
      <c r="S590" s="171"/>
      <c r="T590" s="159" t="str">
        <f t="shared" si="90"/>
        <v>MISSING</v>
      </c>
      <c r="U590" s="159" t="str">
        <f t="shared" si="91"/>
        <v>MISSING</v>
      </c>
      <c r="X590" s="56">
        <f t="shared" si="92"/>
        <v>-99</v>
      </c>
      <c r="Y590" s="56">
        <f t="shared" si="93"/>
        <v>-99</v>
      </c>
      <c r="Z590" s="56">
        <f t="shared" si="94"/>
        <v>-99</v>
      </c>
      <c r="AA590" s="56">
        <f t="shared" si="95"/>
        <v>-99</v>
      </c>
      <c r="AB590" s="56">
        <f t="shared" si="96"/>
        <v>-99</v>
      </c>
      <c r="AC590" s="56">
        <f t="shared" si="97"/>
        <v>-99</v>
      </c>
      <c r="AE590" s="82">
        <f>IF(D590=1, 'adjustment factor'!$D$4, IF(D590=-9,-999,IF(D590="",-999,0)))</f>
        <v>-999</v>
      </c>
      <c r="AF590" s="82">
        <f>IF(F590=1, 'adjustment factor'!$D$5, IF(F590=-9,-999,IF(F590="",-999,0)))</f>
        <v>-999</v>
      </c>
      <c r="AG590" s="82">
        <f>IF(E590=1, 'adjustment factor'!$D$6, IF(E590=-9,-999,IF(E590="",-999,0)))</f>
        <v>-999</v>
      </c>
      <c r="AH590" s="82">
        <f>IF(K590&gt;=45,'adjustment factor'!$D$7,IF(K590=-9,-1200,IF(K590="",-1200,0)))</f>
        <v>-1200</v>
      </c>
      <c r="AI590" s="82">
        <f>IF(L590=1, 'adjustment factor'!$D$8, IF(L590=-9,-999,IF(L590="",-999,0)))</f>
        <v>-999</v>
      </c>
      <c r="AJ590" s="82">
        <f>IF(AND(M590&gt;=1,M590&lt;=4),'adjustment factor'!$D$9,IF(M590=-9,-999,IF(M590=98,-999,IF(M590=99,-999,IF(M590="",-999,0)))))</f>
        <v>-999</v>
      </c>
      <c r="AK590" s="82">
        <f>IF(H590=1, 'adjustment factor'!$D$10, IF(H590=-9,-999,IF(H590="",-999,0)))</f>
        <v>-999</v>
      </c>
      <c r="AL590" s="82">
        <f>IF(G590=1, 'adjustment factor'!$D$11, IF(G590=-9,-999,IF(G590="",-999,0)))</f>
        <v>-999</v>
      </c>
      <c r="AM590" s="82">
        <f>IF(I590=1, 'adjustment factor'!$D$12, IF(I590=-9,-999,IF(I590="",-999,0)))</f>
        <v>-999</v>
      </c>
      <c r="AN590" s="82">
        <f>IF(J590=1, 'adjustment factor'!$D$13, IF(J590=-9,-999,IF(J590="",-999,0)))</f>
        <v>-999</v>
      </c>
      <c r="AO590" s="82" t="str">
        <f t="shared" si="98"/>
        <v>-999</v>
      </c>
      <c r="AP590" s="82" t="str">
        <f t="shared" si="99"/>
        <v>MISSING</v>
      </c>
    </row>
    <row r="591" spans="2:42" s="3" customFormat="1">
      <c r="B591" s="170"/>
      <c r="C591" s="35">
        <v>587</v>
      </c>
      <c r="D591" s="161"/>
      <c r="E591" s="161"/>
      <c r="F591" s="161"/>
      <c r="G591" s="161"/>
      <c r="H591" s="161"/>
      <c r="I591" s="161"/>
      <c r="J591" s="161"/>
      <c r="K591" s="161"/>
      <c r="L591" s="161"/>
      <c r="M591" s="161"/>
      <c r="N591" s="171"/>
      <c r="O591" s="171"/>
      <c r="P591" s="171"/>
      <c r="Q591" s="171"/>
      <c r="R591" s="171"/>
      <c r="S591" s="171"/>
      <c r="T591" s="159" t="str">
        <f t="shared" si="90"/>
        <v>MISSING</v>
      </c>
      <c r="U591" s="159" t="str">
        <f t="shared" si="91"/>
        <v>MISSING</v>
      </c>
      <c r="X591" s="56">
        <f t="shared" si="92"/>
        <v>-99</v>
      </c>
      <c r="Y591" s="56">
        <f t="shared" si="93"/>
        <v>-99</v>
      </c>
      <c r="Z591" s="56">
        <f t="shared" si="94"/>
        <v>-99</v>
      </c>
      <c r="AA591" s="56">
        <f t="shared" si="95"/>
        <v>-99</v>
      </c>
      <c r="AB591" s="56">
        <f t="shared" si="96"/>
        <v>-99</v>
      </c>
      <c r="AC591" s="56">
        <f t="shared" si="97"/>
        <v>-99</v>
      </c>
      <c r="AE591" s="82">
        <f>IF(D591=1, 'adjustment factor'!$D$4, IF(D591=-9,-999,IF(D591="",-999,0)))</f>
        <v>-999</v>
      </c>
      <c r="AF591" s="82">
        <f>IF(F591=1, 'adjustment factor'!$D$5, IF(F591=-9,-999,IF(F591="",-999,0)))</f>
        <v>-999</v>
      </c>
      <c r="AG591" s="82">
        <f>IF(E591=1, 'adjustment factor'!$D$6, IF(E591=-9,-999,IF(E591="",-999,0)))</f>
        <v>-999</v>
      </c>
      <c r="AH591" s="82">
        <f>IF(K591&gt;=45,'adjustment factor'!$D$7,IF(K591=-9,-1200,IF(K591="",-1200,0)))</f>
        <v>-1200</v>
      </c>
      <c r="AI591" s="82">
        <f>IF(L591=1, 'adjustment factor'!$D$8, IF(L591=-9,-999,IF(L591="",-999,0)))</f>
        <v>-999</v>
      </c>
      <c r="AJ591" s="82">
        <f>IF(AND(M591&gt;=1,M591&lt;=4),'adjustment factor'!$D$9,IF(M591=-9,-999,IF(M591=98,-999,IF(M591=99,-999,IF(M591="",-999,0)))))</f>
        <v>-999</v>
      </c>
      <c r="AK591" s="82">
        <f>IF(H591=1, 'adjustment factor'!$D$10, IF(H591=-9,-999,IF(H591="",-999,0)))</f>
        <v>-999</v>
      </c>
      <c r="AL591" s="82">
        <f>IF(G591=1, 'adjustment factor'!$D$11, IF(G591=-9,-999,IF(G591="",-999,0)))</f>
        <v>-999</v>
      </c>
      <c r="AM591" s="82">
        <f>IF(I591=1, 'adjustment factor'!$D$12, IF(I591=-9,-999,IF(I591="",-999,0)))</f>
        <v>-999</v>
      </c>
      <c r="AN591" s="82">
        <f>IF(J591=1, 'adjustment factor'!$D$13, IF(J591=-9,-999,IF(J591="",-999,0)))</f>
        <v>-999</v>
      </c>
      <c r="AO591" s="82" t="str">
        <f t="shared" si="98"/>
        <v>-999</v>
      </c>
      <c r="AP591" s="82" t="str">
        <f t="shared" si="99"/>
        <v>MISSING</v>
      </c>
    </row>
    <row r="592" spans="2:42" s="3" customFormat="1">
      <c r="B592" s="170"/>
      <c r="C592" s="35">
        <v>588</v>
      </c>
      <c r="D592" s="161"/>
      <c r="E592" s="161"/>
      <c r="F592" s="161"/>
      <c r="G592" s="161"/>
      <c r="H592" s="161"/>
      <c r="I592" s="161"/>
      <c r="J592" s="161"/>
      <c r="K592" s="161"/>
      <c r="L592" s="161"/>
      <c r="M592" s="161"/>
      <c r="N592" s="171"/>
      <c r="O592" s="171"/>
      <c r="P592" s="171"/>
      <c r="Q592" s="171"/>
      <c r="R592" s="171"/>
      <c r="S592" s="171"/>
      <c r="T592" s="159" t="str">
        <f t="shared" si="90"/>
        <v>MISSING</v>
      </c>
      <c r="U592" s="159" t="str">
        <f t="shared" si="91"/>
        <v>MISSING</v>
      </c>
      <c r="X592" s="56">
        <f t="shared" si="92"/>
        <v>-99</v>
      </c>
      <c r="Y592" s="56">
        <f t="shared" si="93"/>
        <v>-99</v>
      </c>
      <c r="Z592" s="56">
        <f t="shared" si="94"/>
        <v>-99</v>
      </c>
      <c r="AA592" s="56">
        <f t="shared" si="95"/>
        <v>-99</v>
      </c>
      <c r="AB592" s="56">
        <f t="shared" si="96"/>
        <v>-99</v>
      </c>
      <c r="AC592" s="56">
        <f t="shared" si="97"/>
        <v>-99</v>
      </c>
      <c r="AE592" s="82">
        <f>IF(D592=1, 'adjustment factor'!$D$4, IF(D592=-9,-999,IF(D592="",-999,0)))</f>
        <v>-999</v>
      </c>
      <c r="AF592" s="82">
        <f>IF(F592=1, 'adjustment factor'!$D$5, IF(F592=-9,-999,IF(F592="",-999,0)))</f>
        <v>-999</v>
      </c>
      <c r="AG592" s="82">
        <f>IF(E592=1, 'adjustment factor'!$D$6, IF(E592=-9,-999,IF(E592="",-999,0)))</f>
        <v>-999</v>
      </c>
      <c r="AH592" s="82">
        <f>IF(K592&gt;=45,'adjustment factor'!$D$7,IF(K592=-9,-1200,IF(K592="",-1200,0)))</f>
        <v>-1200</v>
      </c>
      <c r="AI592" s="82">
        <f>IF(L592=1, 'adjustment factor'!$D$8, IF(L592=-9,-999,IF(L592="",-999,0)))</f>
        <v>-999</v>
      </c>
      <c r="AJ592" s="82">
        <f>IF(AND(M592&gt;=1,M592&lt;=4),'adjustment factor'!$D$9,IF(M592=-9,-999,IF(M592=98,-999,IF(M592=99,-999,IF(M592="",-999,0)))))</f>
        <v>-999</v>
      </c>
      <c r="AK592" s="82">
        <f>IF(H592=1, 'adjustment factor'!$D$10, IF(H592=-9,-999,IF(H592="",-999,0)))</f>
        <v>-999</v>
      </c>
      <c r="AL592" s="82">
        <f>IF(G592=1, 'adjustment factor'!$D$11, IF(G592=-9,-999,IF(G592="",-999,0)))</f>
        <v>-999</v>
      </c>
      <c r="AM592" s="82">
        <f>IF(I592=1, 'adjustment factor'!$D$12, IF(I592=-9,-999,IF(I592="",-999,0)))</f>
        <v>-999</v>
      </c>
      <c r="AN592" s="82">
        <f>IF(J592=1, 'adjustment factor'!$D$13, IF(J592=-9,-999,IF(J592="",-999,0)))</f>
        <v>-999</v>
      </c>
      <c r="AO592" s="82" t="str">
        <f t="shared" si="98"/>
        <v>-999</v>
      </c>
      <c r="AP592" s="82" t="str">
        <f t="shared" si="99"/>
        <v>MISSING</v>
      </c>
    </row>
    <row r="593" spans="2:42" s="3" customFormat="1">
      <c r="B593" s="170"/>
      <c r="C593" s="35">
        <v>589</v>
      </c>
      <c r="D593" s="161"/>
      <c r="E593" s="161"/>
      <c r="F593" s="161"/>
      <c r="G593" s="161"/>
      <c r="H593" s="161"/>
      <c r="I593" s="161"/>
      <c r="J593" s="161"/>
      <c r="K593" s="161"/>
      <c r="L593" s="161"/>
      <c r="M593" s="161"/>
      <c r="N593" s="171"/>
      <c r="O593" s="171"/>
      <c r="P593" s="171"/>
      <c r="Q593" s="171"/>
      <c r="R593" s="171"/>
      <c r="S593" s="171"/>
      <c r="T593" s="159" t="str">
        <f t="shared" si="90"/>
        <v>MISSING</v>
      </c>
      <c r="U593" s="159" t="str">
        <f t="shared" si="91"/>
        <v>MISSING</v>
      </c>
      <c r="X593" s="56">
        <f t="shared" si="92"/>
        <v>-99</v>
      </c>
      <c r="Y593" s="56">
        <f t="shared" si="93"/>
        <v>-99</v>
      </c>
      <c r="Z593" s="56">
        <f t="shared" si="94"/>
        <v>-99</v>
      </c>
      <c r="AA593" s="56">
        <f t="shared" si="95"/>
        <v>-99</v>
      </c>
      <c r="AB593" s="56">
        <f t="shared" si="96"/>
        <v>-99</v>
      </c>
      <c r="AC593" s="56">
        <f t="shared" si="97"/>
        <v>-99</v>
      </c>
      <c r="AE593" s="82">
        <f>IF(D593=1, 'adjustment factor'!$D$4, IF(D593=-9,-999,IF(D593="",-999,0)))</f>
        <v>-999</v>
      </c>
      <c r="AF593" s="82">
        <f>IF(F593=1, 'adjustment factor'!$D$5, IF(F593=-9,-999,IF(F593="",-999,0)))</f>
        <v>-999</v>
      </c>
      <c r="AG593" s="82">
        <f>IF(E593=1, 'adjustment factor'!$D$6, IF(E593=-9,-999,IF(E593="",-999,0)))</f>
        <v>-999</v>
      </c>
      <c r="AH593" s="82">
        <f>IF(K593&gt;=45,'adjustment factor'!$D$7,IF(K593=-9,-1200,IF(K593="",-1200,0)))</f>
        <v>-1200</v>
      </c>
      <c r="AI593" s="82">
        <f>IF(L593=1, 'adjustment factor'!$D$8, IF(L593=-9,-999,IF(L593="",-999,0)))</f>
        <v>-999</v>
      </c>
      <c r="AJ593" s="82">
        <f>IF(AND(M593&gt;=1,M593&lt;=4),'adjustment factor'!$D$9,IF(M593=-9,-999,IF(M593=98,-999,IF(M593=99,-999,IF(M593="",-999,0)))))</f>
        <v>-999</v>
      </c>
      <c r="AK593" s="82">
        <f>IF(H593=1, 'adjustment factor'!$D$10, IF(H593=-9,-999,IF(H593="",-999,0)))</f>
        <v>-999</v>
      </c>
      <c r="AL593" s="82">
        <f>IF(G593=1, 'adjustment factor'!$D$11, IF(G593=-9,-999,IF(G593="",-999,0)))</f>
        <v>-999</v>
      </c>
      <c r="AM593" s="82">
        <f>IF(I593=1, 'adjustment factor'!$D$12, IF(I593=-9,-999,IF(I593="",-999,0)))</f>
        <v>-999</v>
      </c>
      <c r="AN593" s="82">
        <f>IF(J593=1, 'adjustment factor'!$D$13, IF(J593=-9,-999,IF(J593="",-999,0)))</f>
        <v>-999</v>
      </c>
      <c r="AO593" s="82" t="str">
        <f t="shared" si="98"/>
        <v>-999</v>
      </c>
      <c r="AP593" s="82" t="str">
        <f t="shared" si="99"/>
        <v>MISSING</v>
      </c>
    </row>
    <row r="594" spans="2:42" s="3" customFormat="1">
      <c r="B594" s="170"/>
      <c r="C594" s="35">
        <v>590</v>
      </c>
      <c r="D594" s="161"/>
      <c r="E594" s="161"/>
      <c r="F594" s="161"/>
      <c r="G594" s="161"/>
      <c r="H594" s="161"/>
      <c r="I594" s="161"/>
      <c r="J594" s="161"/>
      <c r="K594" s="161"/>
      <c r="L594" s="161"/>
      <c r="M594" s="161"/>
      <c r="N594" s="171"/>
      <c r="O594" s="171"/>
      <c r="P594" s="171"/>
      <c r="Q594" s="171"/>
      <c r="R594" s="171"/>
      <c r="S594" s="171"/>
      <c r="T594" s="159" t="str">
        <f t="shared" si="90"/>
        <v>MISSING</v>
      </c>
      <c r="U594" s="159" t="str">
        <f t="shared" si="91"/>
        <v>MISSING</v>
      </c>
      <c r="X594" s="56">
        <f t="shared" si="92"/>
        <v>-99</v>
      </c>
      <c r="Y594" s="56">
        <f t="shared" si="93"/>
        <v>-99</v>
      </c>
      <c r="Z594" s="56">
        <f t="shared" si="94"/>
        <v>-99</v>
      </c>
      <c r="AA594" s="56">
        <f t="shared" si="95"/>
        <v>-99</v>
      </c>
      <c r="AB594" s="56">
        <f t="shared" si="96"/>
        <v>-99</v>
      </c>
      <c r="AC594" s="56">
        <f t="shared" si="97"/>
        <v>-99</v>
      </c>
      <c r="AE594" s="82">
        <f>IF(D594=1, 'adjustment factor'!$D$4, IF(D594=-9,-999,IF(D594="",-999,0)))</f>
        <v>-999</v>
      </c>
      <c r="AF594" s="82">
        <f>IF(F594=1, 'adjustment factor'!$D$5, IF(F594=-9,-999,IF(F594="",-999,0)))</f>
        <v>-999</v>
      </c>
      <c r="AG594" s="82">
        <f>IF(E594=1, 'adjustment factor'!$D$6, IF(E594=-9,-999,IF(E594="",-999,0)))</f>
        <v>-999</v>
      </c>
      <c r="AH594" s="82">
        <f>IF(K594&gt;=45,'adjustment factor'!$D$7,IF(K594=-9,-1200,IF(K594="",-1200,0)))</f>
        <v>-1200</v>
      </c>
      <c r="AI594" s="82">
        <f>IF(L594=1, 'adjustment factor'!$D$8, IF(L594=-9,-999,IF(L594="",-999,0)))</f>
        <v>-999</v>
      </c>
      <c r="AJ594" s="82">
        <f>IF(AND(M594&gt;=1,M594&lt;=4),'adjustment factor'!$D$9,IF(M594=-9,-999,IF(M594=98,-999,IF(M594=99,-999,IF(M594="",-999,0)))))</f>
        <v>-999</v>
      </c>
      <c r="AK594" s="82">
        <f>IF(H594=1, 'adjustment factor'!$D$10, IF(H594=-9,-999,IF(H594="",-999,0)))</f>
        <v>-999</v>
      </c>
      <c r="AL594" s="82">
        <f>IF(G594=1, 'adjustment factor'!$D$11, IF(G594=-9,-999,IF(G594="",-999,0)))</f>
        <v>-999</v>
      </c>
      <c r="AM594" s="82">
        <f>IF(I594=1, 'adjustment factor'!$D$12, IF(I594=-9,-999,IF(I594="",-999,0)))</f>
        <v>-999</v>
      </c>
      <c r="AN594" s="82">
        <f>IF(J594=1, 'adjustment factor'!$D$13, IF(J594=-9,-999,IF(J594="",-999,0)))</f>
        <v>-999</v>
      </c>
      <c r="AO594" s="82" t="str">
        <f t="shared" si="98"/>
        <v>-999</v>
      </c>
      <c r="AP594" s="82" t="str">
        <f t="shared" si="99"/>
        <v>MISSING</v>
      </c>
    </row>
    <row r="595" spans="2:42" s="3" customFormat="1">
      <c r="B595" s="170"/>
      <c r="C595" s="35">
        <v>591</v>
      </c>
      <c r="D595" s="161"/>
      <c r="E595" s="161"/>
      <c r="F595" s="161"/>
      <c r="G595" s="161"/>
      <c r="H595" s="161"/>
      <c r="I595" s="161"/>
      <c r="J595" s="161"/>
      <c r="K595" s="161"/>
      <c r="L595" s="161"/>
      <c r="M595" s="161"/>
      <c r="N595" s="171"/>
      <c r="O595" s="171"/>
      <c r="P595" s="171"/>
      <c r="Q595" s="171"/>
      <c r="R595" s="171"/>
      <c r="S595" s="171"/>
      <c r="T595" s="159" t="str">
        <f t="shared" si="90"/>
        <v>MISSING</v>
      </c>
      <c r="U595" s="159" t="str">
        <f t="shared" si="91"/>
        <v>MISSING</v>
      </c>
      <c r="X595" s="56">
        <f t="shared" si="92"/>
        <v>-99</v>
      </c>
      <c r="Y595" s="56">
        <f t="shared" si="93"/>
        <v>-99</v>
      </c>
      <c r="Z595" s="56">
        <f t="shared" si="94"/>
        <v>-99</v>
      </c>
      <c r="AA595" s="56">
        <f t="shared" si="95"/>
        <v>-99</v>
      </c>
      <c r="AB595" s="56">
        <f t="shared" si="96"/>
        <v>-99</v>
      </c>
      <c r="AC595" s="56">
        <f t="shared" si="97"/>
        <v>-99</v>
      </c>
      <c r="AE595" s="82">
        <f>IF(D595=1, 'adjustment factor'!$D$4, IF(D595=-9,-999,IF(D595="",-999,0)))</f>
        <v>-999</v>
      </c>
      <c r="AF595" s="82">
        <f>IF(F595=1, 'adjustment factor'!$D$5, IF(F595=-9,-999,IF(F595="",-999,0)))</f>
        <v>-999</v>
      </c>
      <c r="AG595" s="82">
        <f>IF(E595=1, 'adjustment factor'!$D$6, IF(E595=-9,-999,IF(E595="",-999,0)))</f>
        <v>-999</v>
      </c>
      <c r="AH595" s="82">
        <f>IF(K595&gt;=45,'adjustment factor'!$D$7,IF(K595=-9,-1200,IF(K595="",-1200,0)))</f>
        <v>-1200</v>
      </c>
      <c r="AI595" s="82">
        <f>IF(L595=1, 'adjustment factor'!$D$8, IF(L595=-9,-999,IF(L595="",-999,0)))</f>
        <v>-999</v>
      </c>
      <c r="AJ595" s="82">
        <f>IF(AND(M595&gt;=1,M595&lt;=4),'adjustment factor'!$D$9,IF(M595=-9,-999,IF(M595=98,-999,IF(M595=99,-999,IF(M595="",-999,0)))))</f>
        <v>-999</v>
      </c>
      <c r="AK595" s="82">
        <f>IF(H595=1, 'adjustment factor'!$D$10, IF(H595=-9,-999,IF(H595="",-999,0)))</f>
        <v>-999</v>
      </c>
      <c r="AL595" s="82">
        <f>IF(G595=1, 'adjustment factor'!$D$11, IF(G595=-9,-999,IF(G595="",-999,0)))</f>
        <v>-999</v>
      </c>
      <c r="AM595" s="82">
        <f>IF(I595=1, 'adjustment factor'!$D$12, IF(I595=-9,-999,IF(I595="",-999,0)))</f>
        <v>-999</v>
      </c>
      <c r="AN595" s="82">
        <f>IF(J595=1, 'adjustment factor'!$D$13, IF(J595=-9,-999,IF(J595="",-999,0)))</f>
        <v>-999</v>
      </c>
      <c r="AO595" s="82" t="str">
        <f t="shared" si="98"/>
        <v>-999</v>
      </c>
      <c r="AP595" s="82" t="str">
        <f t="shared" si="99"/>
        <v>MISSING</v>
      </c>
    </row>
    <row r="596" spans="2:42" s="3" customFormat="1">
      <c r="B596" s="170"/>
      <c r="C596" s="35">
        <v>592</v>
      </c>
      <c r="D596" s="161"/>
      <c r="E596" s="161"/>
      <c r="F596" s="161"/>
      <c r="G596" s="161"/>
      <c r="H596" s="161"/>
      <c r="I596" s="161"/>
      <c r="J596" s="161"/>
      <c r="K596" s="161"/>
      <c r="L596" s="161"/>
      <c r="M596" s="161"/>
      <c r="N596" s="171"/>
      <c r="O596" s="171"/>
      <c r="P596" s="171"/>
      <c r="Q596" s="171"/>
      <c r="R596" s="171"/>
      <c r="S596" s="171"/>
      <c r="T596" s="159" t="str">
        <f t="shared" si="90"/>
        <v>MISSING</v>
      </c>
      <c r="U596" s="159" t="str">
        <f t="shared" si="91"/>
        <v>MISSING</v>
      </c>
      <c r="X596" s="56">
        <f t="shared" si="92"/>
        <v>-99</v>
      </c>
      <c r="Y596" s="56">
        <f t="shared" si="93"/>
        <v>-99</v>
      </c>
      <c r="Z596" s="56">
        <f t="shared" si="94"/>
        <v>-99</v>
      </c>
      <c r="AA596" s="56">
        <f t="shared" si="95"/>
        <v>-99</v>
      </c>
      <c r="AB596" s="56">
        <f t="shared" si="96"/>
        <v>-99</v>
      </c>
      <c r="AC596" s="56">
        <f t="shared" si="97"/>
        <v>-99</v>
      </c>
      <c r="AE596" s="82">
        <f>IF(D596=1, 'adjustment factor'!$D$4, IF(D596=-9,-999,IF(D596="",-999,0)))</f>
        <v>-999</v>
      </c>
      <c r="AF596" s="82">
        <f>IF(F596=1, 'adjustment factor'!$D$5, IF(F596=-9,-999,IF(F596="",-999,0)))</f>
        <v>-999</v>
      </c>
      <c r="AG596" s="82">
        <f>IF(E596=1, 'adjustment factor'!$D$6, IF(E596=-9,-999,IF(E596="",-999,0)))</f>
        <v>-999</v>
      </c>
      <c r="AH596" s="82">
        <f>IF(K596&gt;=45,'adjustment factor'!$D$7,IF(K596=-9,-1200,IF(K596="",-1200,0)))</f>
        <v>-1200</v>
      </c>
      <c r="AI596" s="82">
        <f>IF(L596=1, 'adjustment factor'!$D$8, IF(L596=-9,-999,IF(L596="",-999,0)))</f>
        <v>-999</v>
      </c>
      <c r="AJ596" s="82">
        <f>IF(AND(M596&gt;=1,M596&lt;=4),'adjustment factor'!$D$9,IF(M596=-9,-999,IF(M596=98,-999,IF(M596=99,-999,IF(M596="",-999,0)))))</f>
        <v>-999</v>
      </c>
      <c r="AK596" s="82">
        <f>IF(H596=1, 'adjustment factor'!$D$10, IF(H596=-9,-999,IF(H596="",-999,0)))</f>
        <v>-999</v>
      </c>
      <c r="AL596" s="82">
        <f>IF(G596=1, 'adjustment factor'!$D$11, IF(G596=-9,-999,IF(G596="",-999,0)))</f>
        <v>-999</v>
      </c>
      <c r="AM596" s="82">
        <f>IF(I596=1, 'adjustment factor'!$D$12, IF(I596=-9,-999,IF(I596="",-999,0)))</f>
        <v>-999</v>
      </c>
      <c r="AN596" s="82">
        <f>IF(J596=1, 'adjustment factor'!$D$13, IF(J596=-9,-999,IF(J596="",-999,0)))</f>
        <v>-999</v>
      </c>
      <c r="AO596" s="82" t="str">
        <f t="shared" si="98"/>
        <v>-999</v>
      </c>
      <c r="AP596" s="82" t="str">
        <f t="shared" si="99"/>
        <v>MISSING</v>
      </c>
    </row>
    <row r="597" spans="2:42" s="3" customFormat="1">
      <c r="B597" s="170"/>
      <c r="C597" s="35">
        <v>593</v>
      </c>
      <c r="D597" s="161"/>
      <c r="E597" s="161"/>
      <c r="F597" s="161"/>
      <c r="G597" s="161"/>
      <c r="H597" s="161"/>
      <c r="I597" s="161"/>
      <c r="J597" s="161"/>
      <c r="K597" s="161"/>
      <c r="L597" s="161"/>
      <c r="M597" s="161"/>
      <c r="N597" s="171"/>
      <c r="O597" s="171"/>
      <c r="P597" s="171"/>
      <c r="Q597" s="171"/>
      <c r="R597" s="171"/>
      <c r="S597" s="171"/>
      <c r="T597" s="159" t="str">
        <f t="shared" si="90"/>
        <v>MISSING</v>
      </c>
      <c r="U597" s="159" t="str">
        <f t="shared" si="91"/>
        <v>MISSING</v>
      </c>
      <c r="X597" s="56">
        <f t="shared" si="92"/>
        <v>-99</v>
      </c>
      <c r="Y597" s="56">
        <f t="shared" si="93"/>
        <v>-99</v>
      </c>
      <c r="Z597" s="56">
        <f t="shared" si="94"/>
        <v>-99</v>
      </c>
      <c r="AA597" s="56">
        <f t="shared" si="95"/>
        <v>-99</v>
      </c>
      <c r="AB597" s="56">
        <f t="shared" si="96"/>
        <v>-99</v>
      </c>
      <c r="AC597" s="56">
        <f t="shared" si="97"/>
        <v>-99</v>
      </c>
      <c r="AE597" s="82">
        <f>IF(D597=1, 'adjustment factor'!$D$4, IF(D597=-9,-999,IF(D597="",-999,0)))</f>
        <v>-999</v>
      </c>
      <c r="AF597" s="82">
        <f>IF(F597=1, 'adjustment factor'!$D$5, IF(F597=-9,-999,IF(F597="",-999,0)))</f>
        <v>-999</v>
      </c>
      <c r="AG597" s="82">
        <f>IF(E597=1, 'adjustment factor'!$D$6, IF(E597=-9,-999,IF(E597="",-999,0)))</f>
        <v>-999</v>
      </c>
      <c r="AH597" s="82">
        <f>IF(K597&gt;=45,'adjustment factor'!$D$7,IF(K597=-9,-1200,IF(K597="",-1200,0)))</f>
        <v>-1200</v>
      </c>
      <c r="AI597" s="82">
        <f>IF(L597=1, 'adjustment factor'!$D$8, IF(L597=-9,-999,IF(L597="",-999,0)))</f>
        <v>-999</v>
      </c>
      <c r="AJ597" s="82">
        <f>IF(AND(M597&gt;=1,M597&lt;=4),'adjustment factor'!$D$9,IF(M597=-9,-999,IF(M597=98,-999,IF(M597=99,-999,IF(M597="",-999,0)))))</f>
        <v>-999</v>
      </c>
      <c r="AK597" s="82">
        <f>IF(H597=1, 'adjustment factor'!$D$10, IF(H597=-9,-999,IF(H597="",-999,0)))</f>
        <v>-999</v>
      </c>
      <c r="AL597" s="82">
        <f>IF(G597=1, 'adjustment factor'!$D$11, IF(G597=-9,-999,IF(G597="",-999,0)))</f>
        <v>-999</v>
      </c>
      <c r="AM597" s="82">
        <f>IF(I597=1, 'adjustment factor'!$D$12, IF(I597=-9,-999,IF(I597="",-999,0)))</f>
        <v>-999</v>
      </c>
      <c r="AN597" s="82">
        <f>IF(J597=1, 'adjustment factor'!$D$13, IF(J597=-9,-999,IF(J597="",-999,0)))</f>
        <v>-999</v>
      </c>
      <c r="AO597" s="82" t="str">
        <f t="shared" si="98"/>
        <v>-999</v>
      </c>
      <c r="AP597" s="82" t="str">
        <f t="shared" si="99"/>
        <v>MISSING</v>
      </c>
    </row>
    <row r="598" spans="2:42" s="3" customFormat="1">
      <c r="B598" s="170"/>
      <c r="C598" s="35">
        <v>594</v>
      </c>
      <c r="D598" s="161"/>
      <c r="E598" s="161"/>
      <c r="F598" s="161"/>
      <c r="G598" s="161"/>
      <c r="H598" s="161"/>
      <c r="I598" s="161"/>
      <c r="J598" s="161"/>
      <c r="K598" s="161"/>
      <c r="L598" s="161"/>
      <c r="M598" s="161"/>
      <c r="N598" s="171"/>
      <c r="O598" s="171"/>
      <c r="P598" s="171"/>
      <c r="Q598" s="171"/>
      <c r="R598" s="171"/>
      <c r="S598" s="171"/>
      <c r="T598" s="159" t="str">
        <f t="shared" si="90"/>
        <v>MISSING</v>
      </c>
      <c r="U598" s="159" t="str">
        <f t="shared" si="91"/>
        <v>MISSING</v>
      </c>
      <c r="X598" s="56">
        <f t="shared" si="92"/>
        <v>-99</v>
      </c>
      <c r="Y598" s="56">
        <f t="shared" si="93"/>
        <v>-99</v>
      </c>
      <c r="Z598" s="56">
        <f t="shared" si="94"/>
        <v>-99</v>
      </c>
      <c r="AA598" s="56">
        <f t="shared" si="95"/>
        <v>-99</v>
      </c>
      <c r="AB598" s="56">
        <f t="shared" si="96"/>
        <v>-99</v>
      </c>
      <c r="AC598" s="56">
        <f t="shared" si="97"/>
        <v>-99</v>
      </c>
      <c r="AE598" s="82">
        <f>IF(D598=1, 'adjustment factor'!$D$4, IF(D598=-9,-999,IF(D598="",-999,0)))</f>
        <v>-999</v>
      </c>
      <c r="AF598" s="82">
        <f>IF(F598=1, 'adjustment factor'!$D$5, IF(F598=-9,-999,IF(F598="",-999,0)))</f>
        <v>-999</v>
      </c>
      <c r="AG598" s="82">
        <f>IF(E598=1, 'adjustment factor'!$D$6, IF(E598=-9,-999,IF(E598="",-999,0)))</f>
        <v>-999</v>
      </c>
      <c r="AH598" s="82">
        <f>IF(K598&gt;=45,'adjustment factor'!$D$7,IF(K598=-9,-1200,IF(K598="",-1200,0)))</f>
        <v>-1200</v>
      </c>
      <c r="AI598" s="82">
        <f>IF(L598=1, 'adjustment factor'!$D$8, IF(L598=-9,-999,IF(L598="",-999,0)))</f>
        <v>-999</v>
      </c>
      <c r="AJ598" s="82">
        <f>IF(AND(M598&gt;=1,M598&lt;=4),'adjustment factor'!$D$9,IF(M598=-9,-999,IF(M598=98,-999,IF(M598=99,-999,IF(M598="",-999,0)))))</f>
        <v>-999</v>
      </c>
      <c r="AK598" s="82">
        <f>IF(H598=1, 'adjustment factor'!$D$10, IF(H598=-9,-999,IF(H598="",-999,0)))</f>
        <v>-999</v>
      </c>
      <c r="AL598" s="82">
        <f>IF(G598=1, 'adjustment factor'!$D$11, IF(G598=-9,-999,IF(G598="",-999,0)))</f>
        <v>-999</v>
      </c>
      <c r="AM598" s="82">
        <f>IF(I598=1, 'adjustment factor'!$D$12, IF(I598=-9,-999,IF(I598="",-999,0)))</f>
        <v>-999</v>
      </c>
      <c r="AN598" s="82">
        <f>IF(J598=1, 'adjustment factor'!$D$13, IF(J598=-9,-999,IF(J598="",-999,0)))</f>
        <v>-999</v>
      </c>
      <c r="AO598" s="82" t="str">
        <f t="shared" si="98"/>
        <v>-999</v>
      </c>
      <c r="AP598" s="82" t="str">
        <f t="shared" si="99"/>
        <v>MISSING</v>
      </c>
    </row>
    <row r="599" spans="2:42" s="3" customFormat="1">
      <c r="B599" s="170"/>
      <c r="C599" s="35">
        <v>595</v>
      </c>
      <c r="D599" s="161"/>
      <c r="E599" s="161"/>
      <c r="F599" s="161"/>
      <c r="G599" s="161"/>
      <c r="H599" s="161"/>
      <c r="I599" s="161"/>
      <c r="J599" s="161"/>
      <c r="K599" s="161"/>
      <c r="L599" s="161"/>
      <c r="M599" s="161"/>
      <c r="N599" s="171"/>
      <c r="O599" s="171"/>
      <c r="P599" s="171"/>
      <c r="Q599" s="171"/>
      <c r="R599" s="171"/>
      <c r="S599" s="171"/>
      <c r="T599" s="159" t="str">
        <f t="shared" si="90"/>
        <v>MISSING</v>
      </c>
      <c r="U599" s="159" t="str">
        <f t="shared" si="91"/>
        <v>MISSING</v>
      </c>
      <c r="X599" s="56">
        <f t="shared" si="92"/>
        <v>-99</v>
      </c>
      <c r="Y599" s="56">
        <f t="shared" si="93"/>
        <v>-99</v>
      </c>
      <c r="Z599" s="56">
        <f t="shared" si="94"/>
        <v>-99</v>
      </c>
      <c r="AA599" s="56">
        <f t="shared" si="95"/>
        <v>-99</v>
      </c>
      <c r="AB599" s="56">
        <f t="shared" si="96"/>
        <v>-99</v>
      </c>
      <c r="AC599" s="56">
        <f t="shared" si="97"/>
        <v>-99</v>
      </c>
      <c r="AE599" s="82">
        <f>IF(D599=1, 'adjustment factor'!$D$4, IF(D599=-9,-999,IF(D599="",-999,0)))</f>
        <v>-999</v>
      </c>
      <c r="AF599" s="82">
        <f>IF(F599=1, 'adjustment factor'!$D$5, IF(F599=-9,-999,IF(F599="",-999,0)))</f>
        <v>-999</v>
      </c>
      <c r="AG599" s="82">
        <f>IF(E599=1, 'adjustment factor'!$D$6, IF(E599=-9,-999,IF(E599="",-999,0)))</f>
        <v>-999</v>
      </c>
      <c r="AH599" s="82">
        <f>IF(K599&gt;=45,'adjustment factor'!$D$7,IF(K599=-9,-1200,IF(K599="",-1200,0)))</f>
        <v>-1200</v>
      </c>
      <c r="AI599" s="82">
        <f>IF(L599=1, 'adjustment factor'!$D$8, IF(L599=-9,-999,IF(L599="",-999,0)))</f>
        <v>-999</v>
      </c>
      <c r="AJ599" s="82">
        <f>IF(AND(M599&gt;=1,M599&lt;=4),'adjustment factor'!$D$9,IF(M599=-9,-999,IF(M599=98,-999,IF(M599=99,-999,IF(M599="",-999,0)))))</f>
        <v>-999</v>
      </c>
      <c r="AK599" s="82">
        <f>IF(H599=1, 'adjustment factor'!$D$10, IF(H599=-9,-999,IF(H599="",-999,0)))</f>
        <v>-999</v>
      </c>
      <c r="AL599" s="82">
        <f>IF(G599=1, 'adjustment factor'!$D$11, IF(G599=-9,-999,IF(G599="",-999,0)))</f>
        <v>-999</v>
      </c>
      <c r="AM599" s="82">
        <f>IF(I599=1, 'adjustment factor'!$D$12, IF(I599=-9,-999,IF(I599="",-999,0)))</f>
        <v>-999</v>
      </c>
      <c r="AN599" s="82">
        <f>IF(J599=1, 'adjustment factor'!$D$13, IF(J599=-9,-999,IF(J599="",-999,0)))</f>
        <v>-999</v>
      </c>
      <c r="AO599" s="82" t="str">
        <f t="shared" si="98"/>
        <v>-999</v>
      </c>
      <c r="AP599" s="82" t="str">
        <f t="shared" si="99"/>
        <v>MISSING</v>
      </c>
    </row>
    <row r="600" spans="2:42" s="3" customFormat="1">
      <c r="B600" s="170"/>
      <c r="C600" s="35">
        <v>596</v>
      </c>
      <c r="D600" s="161"/>
      <c r="E600" s="161"/>
      <c r="F600" s="161"/>
      <c r="G600" s="161"/>
      <c r="H600" s="161"/>
      <c r="I600" s="161"/>
      <c r="J600" s="161"/>
      <c r="K600" s="161"/>
      <c r="L600" s="161"/>
      <c r="M600" s="161"/>
      <c r="N600" s="171"/>
      <c r="O600" s="171"/>
      <c r="P600" s="171"/>
      <c r="Q600" s="171"/>
      <c r="R600" s="171"/>
      <c r="S600" s="171"/>
      <c r="T600" s="159" t="str">
        <f t="shared" si="90"/>
        <v>MISSING</v>
      </c>
      <c r="U600" s="159" t="str">
        <f t="shared" si="91"/>
        <v>MISSING</v>
      </c>
      <c r="X600" s="56">
        <f t="shared" si="92"/>
        <v>-99</v>
      </c>
      <c r="Y600" s="56">
        <f t="shared" si="93"/>
        <v>-99</v>
      </c>
      <c r="Z600" s="56">
        <f t="shared" si="94"/>
        <v>-99</v>
      </c>
      <c r="AA600" s="56">
        <f t="shared" si="95"/>
        <v>-99</v>
      </c>
      <c r="AB600" s="56">
        <f t="shared" si="96"/>
        <v>-99</v>
      </c>
      <c r="AC600" s="56">
        <f t="shared" si="97"/>
        <v>-99</v>
      </c>
      <c r="AE600" s="82">
        <f>IF(D600=1, 'adjustment factor'!$D$4, IF(D600=-9,-999,IF(D600="",-999,0)))</f>
        <v>-999</v>
      </c>
      <c r="AF600" s="82">
        <f>IF(F600=1, 'adjustment factor'!$D$5, IF(F600=-9,-999,IF(F600="",-999,0)))</f>
        <v>-999</v>
      </c>
      <c r="AG600" s="82">
        <f>IF(E600=1, 'adjustment factor'!$D$6, IF(E600=-9,-999,IF(E600="",-999,0)))</f>
        <v>-999</v>
      </c>
      <c r="AH600" s="82">
        <f>IF(K600&gt;=45,'adjustment factor'!$D$7,IF(K600=-9,-1200,IF(K600="",-1200,0)))</f>
        <v>-1200</v>
      </c>
      <c r="AI600" s="82">
        <f>IF(L600=1, 'adjustment factor'!$D$8, IF(L600=-9,-999,IF(L600="",-999,0)))</f>
        <v>-999</v>
      </c>
      <c r="AJ600" s="82">
        <f>IF(AND(M600&gt;=1,M600&lt;=4),'adjustment factor'!$D$9,IF(M600=-9,-999,IF(M600=98,-999,IF(M600=99,-999,IF(M600="",-999,0)))))</f>
        <v>-999</v>
      </c>
      <c r="AK600" s="82">
        <f>IF(H600=1, 'adjustment factor'!$D$10, IF(H600=-9,-999,IF(H600="",-999,0)))</f>
        <v>-999</v>
      </c>
      <c r="AL600" s="82">
        <f>IF(G600=1, 'adjustment factor'!$D$11, IF(G600=-9,-999,IF(G600="",-999,0)))</f>
        <v>-999</v>
      </c>
      <c r="AM600" s="82">
        <f>IF(I600=1, 'adjustment factor'!$D$12, IF(I600=-9,-999,IF(I600="",-999,0)))</f>
        <v>-999</v>
      </c>
      <c r="AN600" s="82">
        <f>IF(J600=1, 'adjustment factor'!$D$13, IF(J600=-9,-999,IF(J600="",-999,0)))</f>
        <v>-999</v>
      </c>
      <c r="AO600" s="82" t="str">
        <f t="shared" si="98"/>
        <v>-999</v>
      </c>
      <c r="AP600" s="82" t="str">
        <f t="shared" si="99"/>
        <v>MISSING</v>
      </c>
    </row>
    <row r="601" spans="2:42" s="3" customFormat="1">
      <c r="B601" s="170"/>
      <c r="C601" s="35">
        <v>597</v>
      </c>
      <c r="D601" s="161"/>
      <c r="E601" s="161"/>
      <c r="F601" s="161"/>
      <c r="G601" s="161"/>
      <c r="H601" s="161"/>
      <c r="I601" s="161"/>
      <c r="J601" s="161"/>
      <c r="K601" s="161"/>
      <c r="L601" s="161"/>
      <c r="M601" s="161"/>
      <c r="N601" s="171"/>
      <c r="O601" s="171"/>
      <c r="P601" s="171"/>
      <c r="Q601" s="171"/>
      <c r="R601" s="171"/>
      <c r="S601" s="171"/>
      <c r="T601" s="159" t="str">
        <f t="shared" si="90"/>
        <v>MISSING</v>
      </c>
      <c r="U601" s="159" t="str">
        <f t="shared" si="91"/>
        <v>MISSING</v>
      </c>
      <c r="X601" s="56">
        <f t="shared" si="92"/>
        <v>-99</v>
      </c>
      <c r="Y601" s="56">
        <f t="shared" si="93"/>
        <v>-99</v>
      </c>
      <c r="Z601" s="56">
        <f t="shared" si="94"/>
        <v>-99</v>
      </c>
      <c r="AA601" s="56">
        <f t="shared" si="95"/>
        <v>-99</v>
      </c>
      <c r="AB601" s="56">
        <f t="shared" si="96"/>
        <v>-99</v>
      </c>
      <c r="AC601" s="56">
        <f t="shared" si="97"/>
        <v>-99</v>
      </c>
      <c r="AE601" s="82">
        <f>IF(D601=1, 'adjustment factor'!$D$4, IF(D601=-9,-999,IF(D601="",-999,0)))</f>
        <v>-999</v>
      </c>
      <c r="AF601" s="82">
        <f>IF(F601=1, 'adjustment factor'!$D$5, IF(F601=-9,-999,IF(F601="",-999,0)))</f>
        <v>-999</v>
      </c>
      <c r="AG601" s="82">
        <f>IF(E601=1, 'adjustment factor'!$D$6, IF(E601=-9,-999,IF(E601="",-999,0)))</f>
        <v>-999</v>
      </c>
      <c r="AH601" s="82">
        <f>IF(K601&gt;=45,'adjustment factor'!$D$7,IF(K601=-9,-1200,IF(K601="",-1200,0)))</f>
        <v>-1200</v>
      </c>
      <c r="AI601" s="82">
        <f>IF(L601=1, 'adjustment factor'!$D$8, IF(L601=-9,-999,IF(L601="",-999,0)))</f>
        <v>-999</v>
      </c>
      <c r="AJ601" s="82">
        <f>IF(AND(M601&gt;=1,M601&lt;=4),'adjustment factor'!$D$9,IF(M601=-9,-999,IF(M601=98,-999,IF(M601=99,-999,IF(M601="",-999,0)))))</f>
        <v>-999</v>
      </c>
      <c r="AK601" s="82">
        <f>IF(H601=1, 'adjustment factor'!$D$10, IF(H601=-9,-999,IF(H601="",-999,0)))</f>
        <v>-999</v>
      </c>
      <c r="AL601" s="82">
        <f>IF(G601=1, 'adjustment factor'!$D$11, IF(G601=-9,-999,IF(G601="",-999,0)))</f>
        <v>-999</v>
      </c>
      <c r="AM601" s="82">
        <f>IF(I601=1, 'adjustment factor'!$D$12, IF(I601=-9,-999,IF(I601="",-999,0)))</f>
        <v>-999</v>
      </c>
      <c r="AN601" s="82">
        <f>IF(J601=1, 'adjustment factor'!$D$13, IF(J601=-9,-999,IF(J601="",-999,0)))</f>
        <v>-999</v>
      </c>
      <c r="AO601" s="82" t="str">
        <f t="shared" si="98"/>
        <v>-999</v>
      </c>
      <c r="AP601" s="82" t="str">
        <f t="shared" si="99"/>
        <v>MISSING</v>
      </c>
    </row>
    <row r="602" spans="2:42" s="3" customFormat="1">
      <c r="B602" s="170"/>
      <c r="C602" s="35">
        <v>598</v>
      </c>
      <c r="D602" s="161"/>
      <c r="E602" s="161"/>
      <c r="F602" s="161"/>
      <c r="G602" s="161"/>
      <c r="H602" s="161"/>
      <c r="I602" s="161"/>
      <c r="J602" s="161"/>
      <c r="K602" s="161"/>
      <c r="L602" s="161"/>
      <c r="M602" s="161"/>
      <c r="N602" s="171"/>
      <c r="O602" s="171"/>
      <c r="P602" s="171"/>
      <c r="Q602" s="171"/>
      <c r="R602" s="171"/>
      <c r="S602" s="171"/>
      <c r="T602" s="159" t="str">
        <f t="shared" si="90"/>
        <v>MISSING</v>
      </c>
      <c r="U602" s="159" t="str">
        <f t="shared" si="91"/>
        <v>MISSING</v>
      </c>
      <c r="X602" s="56">
        <f t="shared" si="92"/>
        <v>-99</v>
      </c>
      <c r="Y602" s="56">
        <f t="shared" si="93"/>
        <v>-99</v>
      </c>
      <c r="Z602" s="56">
        <f t="shared" si="94"/>
        <v>-99</v>
      </c>
      <c r="AA602" s="56">
        <f t="shared" si="95"/>
        <v>-99</v>
      </c>
      <c r="AB602" s="56">
        <f t="shared" si="96"/>
        <v>-99</v>
      </c>
      <c r="AC602" s="56">
        <f t="shared" si="97"/>
        <v>-99</v>
      </c>
      <c r="AE602" s="82">
        <f>IF(D602=1, 'adjustment factor'!$D$4, IF(D602=-9,-999,IF(D602="",-999,0)))</f>
        <v>-999</v>
      </c>
      <c r="AF602" s="82">
        <f>IF(F602=1, 'adjustment factor'!$D$5, IF(F602=-9,-999,IF(F602="",-999,0)))</f>
        <v>-999</v>
      </c>
      <c r="AG602" s="82">
        <f>IF(E602=1, 'adjustment factor'!$D$6, IF(E602=-9,-999,IF(E602="",-999,0)))</f>
        <v>-999</v>
      </c>
      <c r="AH602" s="82">
        <f>IF(K602&gt;=45,'adjustment factor'!$D$7,IF(K602=-9,-1200,IF(K602="",-1200,0)))</f>
        <v>-1200</v>
      </c>
      <c r="AI602" s="82">
        <f>IF(L602=1, 'adjustment factor'!$D$8, IF(L602=-9,-999,IF(L602="",-999,0)))</f>
        <v>-999</v>
      </c>
      <c r="AJ602" s="82">
        <f>IF(AND(M602&gt;=1,M602&lt;=4),'adjustment factor'!$D$9,IF(M602=-9,-999,IF(M602=98,-999,IF(M602=99,-999,IF(M602="",-999,0)))))</f>
        <v>-999</v>
      </c>
      <c r="AK602" s="82">
        <f>IF(H602=1, 'adjustment factor'!$D$10, IF(H602=-9,-999,IF(H602="",-999,0)))</f>
        <v>-999</v>
      </c>
      <c r="AL602" s="82">
        <f>IF(G602=1, 'adjustment factor'!$D$11, IF(G602=-9,-999,IF(G602="",-999,0)))</f>
        <v>-999</v>
      </c>
      <c r="AM602" s="82">
        <f>IF(I602=1, 'adjustment factor'!$D$12, IF(I602=-9,-999,IF(I602="",-999,0)))</f>
        <v>-999</v>
      </c>
      <c r="AN602" s="82">
        <f>IF(J602=1, 'adjustment factor'!$D$13, IF(J602=-9,-999,IF(J602="",-999,0)))</f>
        <v>-999</v>
      </c>
      <c r="AO602" s="82" t="str">
        <f t="shared" si="98"/>
        <v>-999</v>
      </c>
      <c r="AP602" s="82" t="str">
        <f t="shared" si="99"/>
        <v>MISSING</v>
      </c>
    </row>
    <row r="603" spans="2:42" s="3" customFormat="1">
      <c r="B603" s="170"/>
      <c r="C603" s="35">
        <v>599</v>
      </c>
      <c r="D603" s="161"/>
      <c r="E603" s="161"/>
      <c r="F603" s="161"/>
      <c r="G603" s="161"/>
      <c r="H603" s="161"/>
      <c r="I603" s="161"/>
      <c r="J603" s="161"/>
      <c r="K603" s="161"/>
      <c r="L603" s="161"/>
      <c r="M603" s="161"/>
      <c r="N603" s="171"/>
      <c r="O603" s="171"/>
      <c r="P603" s="171"/>
      <c r="Q603" s="171"/>
      <c r="R603" s="171"/>
      <c r="S603" s="171"/>
      <c r="T603" s="159" t="str">
        <f t="shared" si="90"/>
        <v>MISSING</v>
      </c>
      <c r="U603" s="159" t="str">
        <f t="shared" si="91"/>
        <v>MISSING</v>
      </c>
      <c r="X603" s="56">
        <f t="shared" si="92"/>
        <v>-99</v>
      </c>
      <c r="Y603" s="56">
        <f t="shared" si="93"/>
        <v>-99</v>
      </c>
      <c r="Z603" s="56">
        <f t="shared" si="94"/>
        <v>-99</v>
      </c>
      <c r="AA603" s="56">
        <f t="shared" si="95"/>
        <v>-99</v>
      </c>
      <c r="AB603" s="56">
        <f t="shared" si="96"/>
        <v>-99</v>
      </c>
      <c r="AC603" s="56">
        <f t="shared" si="97"/>
        <v>-99</v>
      </c>
      <c r="AE603" s="82">
        <f>IF(D603=1, 'adjustment factor'!$D$4, IF(D603=-9,-999,IF(D603="",-999,0)))</f>
        <v>-999</v>
      </c>
      <c r="AF603" s="82">
        <f>IF(F603=1, 'adjustment factor'!$D$5, IF(F603=-9,-999,IF(F603="",-999,0)))</f>
        <v>-999</v>
      </c>
      <c r="AG603" s="82">
        <f>IF(E603=1, 'adjustment factor'!$D$6, IF(E603=-9,-999,IF(E603="",-999,0)))</f>
        <v>-999</v>
      </c>
      <c r="AH603" s="82">
        <f>IF(K603&gt;=45,'adjustment factor'!$D$7,IF(K603=-9,-1200,IF(K603="",-1200,0)))</f>
        <v>-1200</v>
      </c>
      <c r="AI603" s="82">
        <f>IF(L603=1, 'adjustment factor'!$D$8, IF(L603=-9,-999,IF(L603="",-999,0)))</f>
        <v>-999</v>
      </c>
      <c r="AJ603" s="82">
        <f>IF(AND(M603&gt;=1,M603&lt;=4),'adjustment factor'!$D$9,IF(M603=-9,-999,IF(M603=98,-999,IF(M603=99,-999,IF(M603="",-999,0)))))</f>
        <v>-999</v>
      </c>
      <c r="AK603" s="82">
        <f>IF(H603=1, 'adjustment factor'!$D$10, IF(H603=-9,-999,IF(H603="",-999,0)))</f>
        <v>-999</v>
      </c>
      <c r="AL603" s="82">
        <f>IF(G603=1, 'adjustment factor'!$D$11, IF(G603=-9,-999,IF(G603="",-999,0)))</f>
        <v>-999</v>
      </c>
      <c r="AM603" s="82">
        <f>IF(I603=1, 'adjustment factor'!$D$12, IF(I603=-9,-999,IF(I603="",-999,0)))</f>
        <v>-999</v>
      </c>
      <c r="AN603" s="82">
        <f>IF(J603=1, 'adjustment factor'!$D$13, IF(J603=-9,-999,IF(J603="",-999,0)))</f>
        <v>-999</v>
      </c>
      <c r="AO603" s="82" t="str">
        <f t="shared" si="98"/>
        <v>-999</v>
      </c>
      <c r="AP603" s="82" t="str">
        <f t="shared" si="99"/>
        <v>MISSING</v>
      </c>
    </row>
    <row r="604" spans="2:42" s="3" customFormat="1">
      <c r="B604" s="170"/>
      <c r="C604" s="35">
        <v>600</v>
      </c>
      <c r="D604" s="161"/>
      <c r="E604" s="161"/>
      <c r="F604" s="161"/>
      <c r="G604" s="161"/>
      <c r="H604" s="161"/>
      <c r="I604" s="161"/>
      <c r="J604" s="161"/>
      <c r="K604" s="161"/>
      <c r="L604" s="161"/>
      <c r="M604" s="161"/>
      <c r="N604" s="171"/>
      <c r="O604" s="171"/>
      <c r="P604" s="171"/>
      <c r="Q604" s="171"/>
      <c r="R604" s="171"/>
      <c r="S604" s="171"/>
      <c r="T604" s="159" t="str">
        <f t="shared" si="90"/>
        <v>MISSING</v>
      </c>
      <c r="U604" s="159" t="str">
        <f t="shared" si="91"/>
        <v>MISSING</v>
      </c>
      <c r="X604" s="56">
        <f t="shared" si="92"/>
        <v>-99</v>
      </c>
      <c r="Y604" s="56">
        <f t="shared" si="93"/>
        <v>-99</v>
      </c>
      <c r="Z604" s="56">
        <f t="shared" si="94"/>
        <v>-99</v>
      </c>
      <c r="AA604" s="56">
        <f t="shared" si="95"/>
        <v>-99</v>
      </c>
      <c r="AB604" s="56">
        <f t="shared" si="96"/>
        <v>-99</v>
      </c>
      <c r="AC604" s="56">
        <f t="shared" si="97"/>
        <v>-99</v>
      </c>
      <c r="AE604" s="82">
        <f>IF(D604=1, 'adjustment factor'!$D$4, IF(D604=-9,-999,IF(D604="",-999,0)))</f>
        <v>-999</v>
      </c>
      <c r="AF604" s="82">
        <f>IF(F604=1, 'adjustment factor'!$D$5, IF(F604=-9,-999,IF(F604="",-999,0)))</f>
        <v>-999</v>
      </c>
      <c r="AG604" s="82">
        <f>IF(E604=1, 'adjustment factor'!$D$6, IF(E604=-9,-999,IF(E604="",-999,0)))</f>
        <v>-999</v>
      </c>
      <c r="AH604" s="82">
        <f>IF(K604&gt;=45,'adjustment factor'!$D$7,IF(K604=-9,-1200,IF(K604="",-1200,0)))</f>
        <v>-1200</v>
      </c>
      <c r="AI604" s="82">
        <f>IF(L604=1, 'adjustment factor'!$D$8, IF(L604=-9,-999,IF(L604="",-999,0)))</f>
        <v>-999</v>
      </c>
      <c r="AJ604" s="82">
        <f>IF(AND(M604&gt;=1,M604&lt;=4),'adjustment factor'!$D$9,IF(M604=-9,-999,IF(M604=98,-999,IF(M604=99,-999,IF(M604="",-999,0)))))</f>
        <v>-999</v>
      </c>
      <c r="AK604" s="82">
        <f>IF(H604=1, 'adjustment factor'!$D$10, IF(H604=-9,-999,IF(H604="",-999,0)))</f>
        <v>-999</v>
      </c>
      <c r="AL604" s="82">
        <f>IF(G604=1, 'adjustment factor'!$D$11, IF(G604=-9,-999,IF(G604="",-999,0)))</f>
        <v>-999</v>
      </c>
      <c r="AM604" s="82">
        <f>IF(I604=1, 'adjustment factor'!$D$12, IF(I604=-9,-999,IF(I604="",-999,0)))</f>
        <v>-999</v>
      </c>
      <c r="AN604" s="82">
        <f>IF(J604=1, 'adjustment factor'!$D$13, IF(J604=-9,-999,IF(J604="",-999,0)))</f>
        <v>-999</v>
      </c>
      <c r="AO604" s="82" t="str">
        <f t="shared" si="98"/>
        <v>-999</v>
      </c>
      <c r="AP604" s="82" t="str">
        <f t="shared" si="99"/>
        <v>MISSING</v>
      </c>
    </row>
    <row r="605" spans="2:42" s="3" customFormat="1">
      <c r="B605" s="170"/>
      <c r="C605" s="35">
        <v>601</v>
      </c>
      <c r="D605" s="161"/>
      <c r="E605" s="161"/>
      <c r="F605" s="161"/>
      <c r="G605" s="161"/>
      <c r="H605" s="161"/>
      <c r="I605" s="161"/>
      <c r="J605" s="161"/>
      <c r="K605" s="161"/>
      <c r="L605" s="161"/>
      <c r="M605" s="161"/>
      <c r="N605" s="171"/>
      <c r="O605" s="171"/>
      <c r="P605" s="171"/>
      <c r="Q605" s="171"/>
      <c r="R605" s="171"/>
      <c r="S605" s="171"/>
      <c r="T605" s="159" t="str">
        <f t="shared" si="90"/>
        <v>MISSING</v>
      </c>
      <c r="U605" s="159" t="str">
        <f t="shared" si="91"/>
        <v>MISSING</v>
      </c>
      <c r="X605" s="56">
        <f t="shared" si="92"/>
        <v>-99</v>
      </c>
      <c r="Y605" s="56">
        <f t="shared" si="93"/>
        <v>-99</v>
      </c>
      <c r="Z605" s="56">
        <f t="shared" si="94"/>
        <v>-99</v>
      </c>
      <c r="AA605" s="56">
        <f t="shared" si="95"/>
        <v>-99</v>
      </c>
      <c r="AB605" s="56">
        <f t="shared" si="96"/>
        <v>-99</v>
      </c>
      <c r="AC605" s="56">
        <f t="shared" si="97"/>
        <v>-99</v>
      </c>
      <c r="AE605" s="82">
        <f>IF(D605=1, 'adjustment factor'!$D$4, IF(D605=-9,-999,IF(D605="",-999,0)))</f>
        <v>-999</v>
      </c>
      <c r="AF605" s="82">
        <f>IF(F605=1, 'adjustment factor'!$D$5, IF(F605=-9,-999,IF(F605="",-999,0)))</f>
        <v>-999</v>
      </c>
      <c r="AG605" s="82">
        <f>IF(E605=1, 'adjustment factor'!$D$6, IF(E605=-9,-999,IF(E605="",-999,0)))</f>
        <v>-999</v>
      </c>
      <c r="AH605" s="82">
        <f>IF(K605&gt;=45,'adjustment factor'!$D$7,IF(K605=-9,-1200,IF(K605="",-1200,0)))</f>
        <v>-1200</v>
      </c>
      <c r="AI605" s="82">
        <f>IF(L605=1, 'adjustment factor'!$D$8, IF(L605=-9,-999,IF(L605="",-999,0)))</f>
        <v>-999</v>
      </c>
      <c r="AJ605" s="82">
        <f>IF(AND(M605&gt;=1,M605&lt;=4),'adjustment factor'!$D$9,IF(M605=-9,-999,IF(M605=98,-999,IF(M605=99,-999,IF(M605="",-999,0)))))</f>
        <v>-999</v>
      </c>
      <c r="AK605" s="82">
        <f>IF(H605=1, 'adjustment factor'!$D$10, IF(H605=-9,-999,IF(H605="",-999,0)))</f>
        <v>-999</v>
      </c>
      <c r="AL605" s="82">
        <f>IF(G605=1, 'adjustment factor'!$D$11, IF(G605=-9,-999,IF(G605="",-999,0)))</f>
        <v>-999</v>
      </c>
      <c r="AM605" s="82">
        <f>IF(I605=1, 'adjustment factor'!$D$12, IF(I605=-9,-999,IF(I605="",-999,0)))</f>
        <v>-999</v>
      </c>
      <c r="AN605" s="82">
        <f>IF(J605=1, 'adjustment factor'!$D$13, IF(J605=-9,-999,IF(J605="",-999,0)))</f>
        <v>-999</v>
      </c>
      <c r="AO605" s="82" t="str">
        <f t="shared" si="98"/>
        <v>-999</v>
      </c>
      <c r="AP605" s="82" t="str">
        <f t="shared" si="99"/>
        <v>MISSING</v>
      </c>
    </row>
    <row r="606" spans="2:42" s="3" customFormat="1">
      <c r="B606" s="170"/>
      <c r="C606" s="35">
        <v>602</v>
      </c>
      <c r="D606" s="161"/>
      <c r="E606" s="161"/>
      <c r="F606" s="161"/>
      <c r="G606" s="161"/>
      <c r="H606" s="161"/>
      <c r="I606" s="161"/>
      <c r="J606" s="161"/>
      <c r="K606" s="161"/>
      <c r="L606" s="161"/>
      <c r="M606" s="161"/>
      <c r="N606" s="171"/>
      <c r="O606" s="171"/>
      <c r="P606" s="171"/>
      <c r="Q606" s="171"/>
      <c r="R606" s="171"/>
      <c r="S606" s="171"/>
      <c r="T606" s="159" t="str">
        <f t="shared" si="90"/>
        <v>MISSING</v>
      </c>
      <c r="U606" s="159" t="str">
        <f t="shared" si="91"/>
        <v>MISSING</v>
      </c>
      <c r="X606" s="56">
        <f t="shared" si="92"/>
        <v>-99</v>
      </c>
      <c r="Y606" s="56">
        <f t="shared" si="93"/>
        <v>-99</v>
      </c>
      <c r="Z606" s="56">
        <f t="shared" si="94"/>
        <v>-99</v>
      </c>
      <c r="AA606" s="56">
        <f t="shared" si="95"/>
        <v>-99</v>
      </c>
      <c r="AB606" s="56">
        <f t="shared" si="96"/>
        <v>-99</v>
      </c>
      <c r="AC606" s="56">
        <f t="shared" si="97"/>
        <v>-99</v>
      </c>
      <c r="AE606" s="82">
        <f>IF(D606=1, 'adjustment factor'!$D$4, IF(D606=-9,-999,IF(D606="",-999,0)))</f>
        <v>-999</v>
      </c>
      <c r="AF606" s="82">
        <f>IF(F606=1, 'adjustment factor'!$D$5, IF(F606=-9,-999,IF(F606="",-999,0)))</f>
        <v>-999</v>
      </c>
      <c r="AG606" s="82">
        <f>IF(E606=1, 'adjustment factor'!$D$6, IF(E606=-9,-999,IF(E606="",-999,0)))</f>
        <v>-999</v>
      </c>
      <c r="AH606" s="82">
        <f>IF(K606&gt;=45,'adjustment factor'!$D$7,IF(K606=-9,-1200,IF(K606="",-1200,0)))</f>
        <v>-1200</v>
      </c>
      <c r="AI606" s="82">
        <f>IF(L606=1, 'adjustment factor'!$D$8, IF(L606=-9,-999,IF(L606="",-999,0)))</f>
        <v>-999</v>
      </c>
      <c r="AJ606" s="82">
        <f>IF(AND(M606&gt;=1,M606&lt;=4),'adjustment factor'!$D$9,IF(M606=-9,-999,IF(M606=98,-999,IF(M606=99,-999,IF(M606="",-999,0)))))</f>
        <v>-999</v>
      </c>
      <c r="AK606" s="82">
        <f>IF(H606=1, 'adjustment factor'!$D$10, IF(H606=-9,-999,IF(H606="",-999,0)))</f>
        <v>-999</v>
      </c>
      <c r="AL606" s="82">
        <f>IF(G606=1, 'adjustment factor'!$D$11, IF(G606=-9,-999,IF(G606="",-999,0)))</f>
        <v>-999</v>
      </c>
      <c r="AM606" s="82">
        <f>IF(I606=1, 'adjustment factor'!$D$12, IF(I606=-9,-999,IF(I606="",-999,0)))</f>
        <v>-999</v>
      </c>
      <c r="AN606" s="82">
        <f>IF(J606=1, 'adjustment factor'!$D$13, IF(J606=-9,-999,IF(J606="",-999,0)))</f>
        <v>-999</v>
      </c>
      <c r="AO606" s="82" t="str">
        <f t="shared" si="98"/>
        <v>-999</v>
      </c>
      <c r="AP606" s="82" t="str">
        <f t="shared" si="99"/>
        <v>MISSING</v>
      </c>
    </row>
    <row r="607" spans="2:42" s="3" customFormat="1">
      <c r="B607" s="170"/>
      <c r="C607" s="35">
        <v>603</v>
      </c>
      <c r="D607" s="161"/>
      <c r="E607" s="161"/>
      <c r="F607" s="161"/>
      <c r="G607" s="161"/>
      <c r="H607" s="161"/>
      <c r="I607" s="161"/>
      <c r="J607" s="161"/>
      <c r="K607" s="161"/>
      <c r="L607" s="161"/>
      <c r="M607" s="161"/>
      <c r="N607" s="171"/>
      <c r="O607" s="171"/>
      <c r="P607" s="171"/>
      <c r="Q607" s="171"/>
      <c r="R607" s="171"/>
      <c r="S607" s="171"/>
      <c r="T607" s="159" t="str">
        <f t="shared" si="90"/>
        <v>MISSING</v>
      </c>
      <c r="U607" s="159" t="str">
        <f t="shared" si="91"/>
        <v>MISSING</v>
      </c>
      <c r="X607" s="56">
        <f t="shared" si="92"/>
        <v>-99</v>
      </c>
      <c r="Y607" s="56">
        <f t="shared" si="93"/>
        <v>-99</v>
      </c>
      <c r="Z607" s="56">
        <f t="shared" si="94"/>
        <v>-99</v>
      </c>
      <c r="AA607" s="56">
        <f t="shared" si="95"/>
        <v>-99</v>
      </c>
      <c r="AB607" s="56">
        <f t="shared" si="96"/>
        <v>-99</v>
      </c>
      <c r="AC607" s="56">
        <f t="shared" si="97"/>
        <v>-99</v>
      </c>
      <c r="AE607" s="82">
        <f>IF(D607=1, 'adjustment factor'!$D$4, IF(D607=-9,-999,IF(D607="",-999,0)))</f>
        <v>-999</v>
      </c>
      <c r="AF607" s="82">
        <f>IF(F607=1, 'adjustment factor'!$D$5, IF(F607=-9,-999,IF(F607="",-999,0)))</f>
        <v>-999</v>
      </c>
      <c r="AG607" s="82">
        <f>IF(E607=1, 'adjustment factor'!$D$6, IF(E607=-9,-999,IF(E607="",-999,0)))</f>
        <v>-999</v>
      </c>
      <c r="AH607" s="82">
        <f>IF(K607&gt;=45,'adjustment factor'!$D$7,IF(K607=-9,-1200,IF(K607="",-1200,0)))</f>
        <v>-1200</v>
      </c>
      <c r="AI607" s="82">
        <f>IF(L607=1, 'adjustment factor'!$D$8, IF(L607=-9,-999,IF(L607="",-999,0)))</f>
        <v>-999</v>
      </c>
      <c r="AJ607" s="82">
        <f>IF(AND(M607&gt;=1,M607&lt;=4),'adjustment factor'!$D$9,IF(M607=-9,-999,IF(M607=98,-999,IF(M607=99,-999,IF(M607="",-999,0)))))</f>
        <v>-999</v>
      </c>
      <c r="AK607" s="82">
        <f>IF(H607=1, 'adjustment factor'!$D$10, IF(H607=-9,-999,IF(H607="",-999,0)))</f>
        <v>-999</v>
      </c>
      <c r="AL607" s="82">
        <f>IF(G607=1, 'adjustment factor'!$D$11, IF(G607=-9,-999,IF(G607="",-999,0)))</f>
        <v>-999</v>
      </c>
      <c r="AM607" s="82">
        <f>IF(I607=1, 'adjustment factor'!$D$12, IF(I607=-9,-999,IF(I607="",-999,0)))</f>
        <v>-999</v>
      </c>
      <c r="AN607" s="82">
        <f>IF(J607=1, 'adjustment factor'!$D$13, IF(J607=-9,-999,IF(J607="",-999,0)))</f>
        <v>-999</v>
      </c>
      <c r="AO607" s="82" t="str">
        <f t="shared" si="98"/>
        <v>-999</v>
      </c>
      <c r="AP607" s="82" t="str">
        <f t="shared" si="99"/>
        <v>MISSING</v>
      </c>
    </row>
    <row r="608" spans="2:42" s="3" customFormat="1">
      <c r="B608" s="170"/>
      <c r="C608" s="35">
        <v>604</v>
      </c>
      <c r="D608" s="161"/>
      <c r="E608" s="161"/>
      <c r="F608" s="161"/>
      <c r="G608" s="161"/>
      <c r="H608" s="161"/>
      <c r="I608" s="161"/>
      <c r="J608" s="161"/>
      <c r="K608" s="161"/>
      <c r="L608" s="161"/>
      <c r="M608" s="161"/>
      <c r="N608" s="171"/>
      <c r="O608" s="171"/>
      <c r="P608" s="171"/>
      <c r="Q608" s="171"/>
      <c r="R608" s="171"/>
      <c r="S608" s="171"/>
      <c r="T608" s="159" t="str">
        <f t="shared" si="90"/>
        <v>MISSING</v>
      </c>
      <c r="U608" s="159" t="str">
        <f t="shared" si="91"/>
        <v>MISSING</v>
      </c>
      <c r="X608" s="56">
        <f t="shared" si="92"/>
        <v>-99</v>
      </c>
      <c r="Y608" s="56">
        <f t="shared" si="93"/>
        <v>-99</v>
      </c>
      <c r="Z608" s="56">
        <f t="shared" si="94"/>
        <v>-99</v>
      </c>
      <c r="AA608" s="56">
        <f t="shared" si="95"/>
        <v>-99</v>
      </c>
      <c r="AB608" s="56">
        <f t="shared" si="96"/>
        <v>-99</v>
      </c>
      <c r="AC608" s="56">
        <f t="shared" si="97"/>
        <v>-99</v>
      </c>
      <c r="AE608" s="82">
        <f>IF(D608=1, 'adjustment factor'!$D$4, IF(D608=-9,-999,IF(D608="",-999,0)))</f>
        <v>-999</v>
      </c>
      <c r="AF608" s="82">
        <f>IF(F608=1, 'adjustment factor'!$D$5, IF(F608=-9,-999,IF(F608="",-999,0)))</f>
        <v>-999</v>
      </c>
      <c r="AG608" s="82">
        <f>IF(E608=1, 'adjustment factor'!$D$6, IF(E608=-9,-999,IF(E608="",-999,0)))</f>
        <v>-999</v>
      </c>
      <c r="AH608" s="82">
        <f>IF(K608&gt;=45,'adjustment factor'!$D$7,IF(K608=-9,-1200,IF(K608="",-1200,0)))</f>
        <v>-1200</v>
      </c>
      <c r="AI608" s="82">
        <f>IF(L608=1, 'adjustment factor'!$D$8, IF(L608=-9,-999,IF(L608="",-999,0)))</f>
        <v>-999</v>
      </c>
      <c r="AJ608" s="82">
        <f>IF(AND(M608&gt;=1,M608&lt;=4),'adjustment factor'!$D$9,IF(M608=-9,-999,IF(M608=98,-999,IF(M608=99,-999,IF(M608="",-999,0)))))</f>
        <v>-999</v>
      </c>
      <c r="AK608" s="82">
        <f>IF(H608=1, 'adjustment factor'!$D$10, IF(H608=-9,-999,IF(H608="",-999,0)))</f>
        <v>-999</v>
      </c>
      <c r="AL608" s="82">
        <f>IF(G608=1, 'adjustment factor'!$D$11, IF(G608=-9,-999,IF(G608="",-999,0)))</f>
        <v>-999</v>
      </c>
      <c r="AM608" s="82">
        <f>IF(I608=1, 'adjustment factor'!$D$12, IF(I608=-9,-999,IF(I608="",-999,0)))</f>
        <v>-999</v>
      </c>
      <c r="AN608" s="82">
        <f>IF(J608=1, 'adjustment factor'!$D$13, IF(J608=-9,-999,IF(J608="",-999,0)))</f>
        <v>-999</v>
      </c>
      <c r="AO608" s="82" t="str">
        <f t="shared" si="98"/>
        <v>-999</v>
      </c>
      <c r="AP608" s="82" t="str">
        <f t="shared" si="99"/>
        <v>MISSING</v>
      </c>
    </row>
    <row r="609" spans="2:42" s="3" customFormat="1">
      <c r="B609" s="170"/>
      <c r="C609" s="35">
        <v>605</v>
      </c>
      <c r="D609" s="161"/>
      <c r="E609" s="161"/>
      <c r="F609" s="161"/>
      <c r="G609" s="161"/>
      <c r="H609" s="161"/>
      <c r="I609" s="161"/>
      <c r="J609" s="161"/>
      <c r="K609" s="161"/>
      <c r="L609" s="161"/>
      <c r="M609" s="161"/>
      <c r="N609" s="171"/>
      <c r="O609" s="171"/>
      <c r="P609" s="171"/>
      <c r="Q609" s="171"/>
      <c r="R609" s="171"/>
      <c r="S609" s="171"/>
      <c r="T609" s="159" t="str">
        <f t="shared" si="90"/>
        <v>MISSING</v>
      </c>
      <c r="U609" s="159" t="str">
        <f t="shared" si="91"/>
        <v>MISSING</v>
      </c>
      <c r="X609" s="56">
        <f t="shared" si="92"/>
        <v>-99</v>
      </c>
      <c r="Y609" s="56">
        <f t="shared" si="93"/>
        <v>-99</v>
      </c>
      <c r="Z609" s="56">
        <f t="shared" si="94"/>
        <v>-99</v>
      </c>
      <c r="AA609" s="56">
        <f t="shared" si="95"/>
        <v>-99</v>
      </c>
      <c r="AB609" s="56">
        <f t="shared" si="96"/>
        <v>-99</v>
      </c>
      <c r="AC609" s="56">
        <f t="shared" si="97"/>
        <v>-99</v>
      </c>
      <c r="AE609" s="82">
        <f>IF(D609=1, 'adjustment factor'!$D$4, IF(D609=-9,-999,IF(D609="",-999,0)))</f>
        <v>-999</v>
      </c>
      <c r="AF609" s="82">
        <f>IF(F609=1, 'adjustment factor'!$D$5, IF(F609=-9,-999,IF(F609="",-999,0)))</f>
        <v>-999</v>
      </c>
      <c r="AG609" s="82">
        <f>IF(E609=1, 'adjustment factor'!$D$6, IF(E609=-9,-999,IF(E609="",-999,0)))</f>
        <v>-999</v>
      </c>
      <c r="AH609" s="82">
        <f>IF(K609&gt;=45,'adjustment factor'!$D$7,IF(K609=-9,-1200,IF(K609="",-1200,0)))</f>
        <v>-1200</v>
      </c>
      <c r="AI609" s="82">
        <f>IF(L609=1, 'adjustment factor'!$D$8, IF(L609=-9,-999,IF(L609="",-999,0)))</f>
        <v>-999</v>
      </c>
      <c r="AJ609" s="82">
        <f>IF(AND(M609&gt;=1,M609&lt;=4),'adjustment factor'!$D$9,IF(M609=-9,-999,IF(M609=98,-999,IF(M609=99,-999,IF(M609="",-999,0)))))</f>
        <v>-999</v>
      </c>
      <c r="AK609" s="82">
        <f>IF(H609=1, 'adjustment factor'!$D$10, IF(H609=-9,-999,IF(H609="",-999,0)))</f>
        <v>-999</v>
      </c>
      <c r="AL609" s="82">
        <f>IF(G609=1, 'adjustment factor'!$D$11, IF(G609=-9,-999,IF(G609="",-999,0)))</f>
        <v>-999</v>
      </c>
      <c r="AM609" s="82">
        <f>IF(I609=1, 'adjustment factor'!$D$12, IF(I609=-9,-999,IF(I609="",-999,0)))</f>
        <v>-999</v>
      </c>
      <c r="AN609" s="82">
        <f>IF(J609=1, 'adjustment factor'!$D$13, IF(J609=-9,-999,IF(J609="",-999,0)))</f>
        <v>-999</v>
      </c>
      <c r="AO609" s="82" t="str">
        <f t="shared" si="98"/>
        <v>-999</v>
      </c>
      <c r="AP609" s="82" t="str">
        <f t="shared" si="99"/>
        <v>MISSING</v>
      </c>
    </row>
    <row r="610" spans="2:42" s="3" customFormat="1">
      <c r="B610" s="170"/>
      <c r="C610" s="35">
        <v>606</v>
      </c>
      <c r="D610" s="161"/>
      <c r="E610" s="161"/>
      <c r="F610" s="161"/>
      <c r="G610" s="161"/>
      <c r="H610" s="161"/>
      <c r="I610" s="161"/>
      <c r="J610" s="161"/>
      <c r="K610" s="161"/>
      <c r="L610" s="161"/>
      <c r="M610" s="161"/>
      <c r="N610" s="171"/>
      <c r="O610" s="171"/>
      <c r="P610" s="171"/>
      <c r="Q610" s="171"/>
      <c r="R610" s="171"/>
      <c r="S610" s="171"/>
      <c r="T610" s="159" t="str">
        <f t="shared" si="90"/>
        <v>MISSING</v>
      </c>
      <c r="U610" s="159" t="str">
        <f t="shared" si="91"/>
        <v>MISSING</v>
      </c>
      <c r="X610" s="56">
        <f t="shared" si="92"/>
        <v>-99</v>
      </c>
      <c r="Y610" s="56">
        <f t="shared" si="93"/>
        <v>-99</v>
      </c>
      <c r="Z610" s="56">
        <f t="shared" si="94"/>
        <v>-99</v>
      </c>
      <c r="AA610" s="56">
        <f t="shared" si="95"/>
        <v>-99</v>
      </c>
      <c r="AB610" s="56">
        <f t="shared" si="96"/>
        <v>-99</v>
      </c>
      <c r="AC610" s="56">
        <f t="shared" si="97"/>
        <v>-99</v>
      </c>
      <c r="AE610" s="82">
        <f>IF(D610=1, 'adjustment factor'!$D$4, IF(D610=-9,-999,IF(D610="",-999,0)))</f>
        <v>-999</v>
      </c>
      <c r="AF610" s="82">
        <f>IF(F610=1, 'adjustment factor'!$D$5, IF(F610=-9,-999,IF(F610="",-999,0)))</f>
        <v>-999</v>
      </c>
      <c r="AG610" s="82">
        <f>IF(E610=1, 'adjustment factor'!$D$6, IF(E610=-9,-999,IF(E610="",-999,0)))</f>
        <v>-999</v>
      </c>
      <c r="AH610" s="82">
        <f>IF(K610&gt;=45,'adjustment factor'!$D$7,IF(K610=-9,-1200,IF(K610="",-1200,0)))</f>
        <v>-1200</v>
      </c>
      <c r="AI610" s="82">
        <f>IF(L610=1, 'adjustment factor'!$D$8, IF(L610=-9,-999,IF(L610="",-999,0)))</f>
        <v>-999</v>
      </c>
      <c r="AJ610" s="82">
        <f>IF(AND(M610&gt;=1,M610&lt;=4),'adjustment factor'!$D$9,IF(M610=-9,-999,IF(M610=98,-999,IF(M610=99,-999,IF(M610="",-999,0)))))</f>
        <v>-999</v>
      </c>
      <c r="AK610" s="82">
        <f>IF(H610=1, 'adjustment factor'!$D$10, IF(H610=-9,-999,IF(H610="",-999,0)))</f>
        <v>-999</v>
      </c>
      <c r="AL610" s="82">
        <f>IF(G610=1, 'adjustment factor'!$D$11, IF(G610=-9,-999,IF(G610="",-999,0)))</f>
        <v>-999</v>
      </c>
      <c r="AM610" s="82">
        <f>IF(I610=1, 'adjustment factor'!$D$12, IF(I610=-9,-999,IF(I610="",-999,0)))</f>
        <v>-999</v>
      </c>
      <c r="AN610" s="82">
        <f>IF(J610=1, 'adjustment factor'!$D$13, IF(J610=-9,-999,IF(J610="",-999,0)))</f>
        <v>-999</v>
      </c>
      <c r="AO610" s="82" t="str">
        <f t="shared" si="98"/>
        <v>-999</v>
      </c>
      <c r="AP610" s="82" t="str">
        <f t="shared" si="99"/>
        <v>MISSING</v>
      </c>
    </row>
    <row r="611" spans="2:42" s="3" customFormat="1">
      <c r="B611" s="170"/>
      <c r="C611" s="35">
        <v>607</v>
      </c>
      <c r="D611" s="161"/>
      <c r="E611" s="161"/>
      <c r="F611" s="161"/>
      <c r="G611" s="161"/>
      <c r="H611" s="161"/>
      <c r="I611" s="161"/>
      <c r="J611" s="161"/>
      <c r="K611" s="161"/>
      <c r="L611" s="161"/>
      <c r="M611" s="161"/>
      <c r="N611" s="171"/>
      <c r="O611" s="171"/>
      <c r="P611" s="171"/>
      <c r="Q611" s="171"/>
      <c r="R611" s="171"/>
      <c r="S611" s="171"/>
      <c r="T611" s="159" t="str">
        <f t="shared" si="90"/>
        <v>MISSING</v>
      </c>
      <c r="U611" s="159" t="str">
        <f t="shared" si="91"/>
        <v>MISSING</v>
      </c>
      <c r="X611" s="56">
        <f t="shared" si="92"/>
        <v>-99</v>
      </c>
      <c r="Y611" s="56">
        <f t="shared" si="93"/>
        <v>-99</v>
      </c>
      <c r="Z611" s="56">
        <f t="shared" si="94"/>
        <v>-99</v>
      </c>
      <c r="AA611" s="56">
        <f t="shared" si="95"/>
        <v>-99</v>
      </c>
      <c r="AB611" s="56">
        <f t="shared" si="96"/>
        <v>-99</v>
      </c>
      <c r="AC611" s="56">
        <f t="shared" si="97"/>
        <v>-99</v>
      </c>
      <c r="AE611" s="82">
        <f>IF(D611=1, 'adjustment factor'!$D$4, IF(D611=-9,-999,IF(D611="",-999,0)))</f>
        <v>-999</v>
      </c>
      <c r="AF611" s="82">
        <f>IF(F611=1, 'adjustment factor'!$D$5, IF(F611=-9,-999,IF(F611="",-999,0)))</f>
        <v>-999</v>
      </c>
      <c r="AG611" s="82">
        <f>IF(E611=1, 'adjustment factor'!$D$6, IF(E611=-9,-999,IF(E611="",-999,0)))</f>
        <v>-999</v>
      </c>
      <c r="AH611" s="82">
        <f>IF(K611&gt;=45,'adjustment factor'!$D$7,IF(K611=-9,-1200,IF(K611="",-1200,0)))</f>
        <v>-1200</v>
      </c>
      <c r="AI611" s="82">
        <f>IF(L611=1, 'adjustment factor'!$D$8, IF(L611=-9,-999,IF(L611="",-999,0)))</f>
        <v>-999</v>
      </c>
      <c r="AJ611" s="82">
        <f>IF(AND(M611&gt;=1,M611&lt;=4),'adjustment factor'!$D$9,IF(M611=-9,-999,IF(M611=98,-999,IF(M611=99,-999,IF(M611="",-999,0)))))</f>
        <v>-999</v>
      </c>
      <c r="AK611" s="82">
        <f>IF(H611=1, 'adjustment factor'!$D$10, IF(H611=-9,-999,IF(H611="",-999,0)))</f>
        <v>-999</v>
      </c>
      <c r="AL611" s="82">
        <f>IF(G611=1, 'adjustment factor'!$D$11, IF(G611=-9,-999,IF(G611="",-999,0)))</f>
        <v>-999</v>
      </c>
      <c r="AM611" s="82">
        <f>IF(I611=1, 'adjustment factor'!$D$12, IF(I611=-9,-999,IF(I611="",-999,0)))</f>
        <v>-999</v>
      </c>
      <c r="AN611" s="82">
        <f>IF(J611=1, 'adjustment factor'!$D$13, IF(J611=-9,-999,IF(J611="",-999,0)))</f>
        <v>-999</v>
      </c>
      <c r="AO611" s="82" t="str">
        <f t="shared" si="98"/>
        <v>-999</v>
      </c>
      <c r="AP611" s="82" t="str">
        <f t="shared" si="99"/>
        <v>MISSING</v>
      </c>
    </row>
    <row r="612" spans="2:42" s="3" customFormat="1">
      <c r="B612" s="170"/>
      <c r="C612" s="35">
        <v>608</v>
      </c>
      <c r="D612" s="161"/>
      <c r="E612" s="161"/>
      <c r="F612" s="161"/>
      <c r="G612" s="161"/>
      <c r="H612" s="161"/>
      <c r="I612" s="161"/>
      <c r="J612" s="161"/>
      <c r="K612" s="161"/>
      <c r="L612" s="161"/>
      <c r="M612" s="161"/>
      <c r="N612" s="171"/>
      <c r="O612" s="171"/>
      <c r="P612" s="171"/>
      <c r="Q612" s="171"/>
      <c r="R612" s="171"/>
      <c r="S612" s="171"/>
      <c r="T612" s="159" t="str">
        <f t="shared" si="90"/>
        <v>MISSING</v>
      </c>
      <c r="U612" s="159" t="str">
        <f t="shared" si="91"/>
        <v>MISSING</v>
      </c>
      <c r="X612" s="56">
        <f t="shared" si="92"/>
        <v>-99</v>
      </c>
      <c r="Y612" s="56">
        <f t="shared" si="93"/>
        <v>-99</v>
      </c>
      <c r="Z612" s="56">
        <f t="shared" si="94"/>
        <v>-99</v>
      </c>
      <c r="AA612" s="56">
        <f t="shared" si="95"/>
        <v>-99</v>
      </c>
      <c r="AB612" s="56">
        <f t="shared" si="96"/>
        <v>-99</v>
      </c>
      <c r="AC612" s="56">
        <f t="shared" si="97"/>
        <v>-99</v>
      </c>
      <c r="AE612" s="82">
        <f>IF(D612=1, 'adjustment factor'!$D$4, IF(D612=-9,-999,IF(D612="",-999,0)))</f>
        <v>-999</v>
      </c>
      <c r="AF612" s="82">
        <f>IF(F612=1, 'adjustment factor'!$D$5, IF(F612=-9,-999,IF(F612="",-999,0)))</f>
        <v>-999</v>
      </c>
      <c r="AG612" s="82">
        <f>IF(E612=1, 'adjustment factor'!$D$6, IF(E612=-9,-999,IF(E612="",-999,0)))</f>
        <v>-999</v>
      </c>
      <c r="AH612" s="82">
        <f>IF(K612&gt;=45,'adjustment factor'!$D$7,IF(K612=-9,-1200,IF(K612="",-1200,0)))</f>
        <v>-1200</v>
      </c>
      <c r="AI612" s="82">
        <f>IF(L612=1, 'adjustment factor'!$D$8, IF(L612=-9,-999,IF(L612="",-999,0)))</f>
        <v>-999</v>
      </c>
      <c r="AJ612" s="82">
        <f>IF(AND(M612&gt;=1,M612&lt;=4),'adjustment factor'!$D$9,IF(M612=-9,-999,IF(M612=98,-999,IF(M612=99,-999,IF(M612="",-999,0)))))</f>
        <v>-999</v>
      </c>
      <c r="AK612" s="82">
        <f>IF(H612=1, 'adjustment factor'!$D$10, IF(H612=-9,-999,IF(H612="",-999,0)))</f>
        <v>-999</v>
      </c>
      <c r="AL612" s="82">
        <f>IF(G612=1, 'adjustment factor'!$D$11, IF(G612=-9,-999,IF(G612="",-999,0)))</f>
        <v>-999</v>
      </c>
      <c r="AM612" s="82">
        <f>IF(I612=1, 'adjustment factor'!$D$12, IF(I612=-9,-999,IF(I612="",-999,0)))</f>
        <v>-999</v>
      </c>
      <c r="AN612" s="82">
        <f>IF(J612=1, 'adjustment factor'!$D$13, IF(J612=-9,-999,IF(J612="",-999,0)))</f>
        <v>-999</v>
      </c>
      <c r="AO612" s="82" t="str">
        <f t="shared" si="98"/>
        <v>-999</v>
      </c>
      <c r="AP612" s="82" t="str">
        <f t="shared" si="99"/>
        <v>MISSING</v>
      </c>
    </row>
    <row r="613" spans="2:42" s="3" customFormat="1">
      <c r="B613" s="170"/>
      <c r="C613" s="35">
        <v>609</v>
      </c>
      <c r="D613" s="161"/>
      <c r="E613" s="161"/>
      <c r="F613" s="161"/>
      <c r="G613" s="161"/>
      <c r="H613" s="161"/>
      <c r="I613" s="161"/>
      <c r="J613" s="161"/>
      <c r="K613" s="161"/>
      <c r="L613" s="161"/>
      <c r="M613" s="161"/>
      <c r="N613" s="171"/>
      <c r="O613" s="171"/>
      <c r="P613" s="171"/>
      <c r="Q613" s="171"/>
      <c r="R613" s="171"/>
      <c r="S613" s="171"/>
      <c r="T613" s="159" t="str">
        <f t="shared" si="90"/>
        <v>MISSING</v>
      </c>
      <c r="U613" s="159" t="str">
        <f t="shared" si="91"/>
        <v>MISSING</v>
      </c>
      <c r="X613" s="56">
        <f t="shared" si="92"/>
        <v>-99</v>
      </c>
      <c r="Y613" s="56">
        <f t="shared" si="93"/>
        <v>-99</v>
      </c>
      <c r="Z613" s="56">
        <f t="shared" si="94"/>
        <v>-99</v>
      </c>
      <c r="AA613" s="56">
        <f t="shared" si="95"/>
        <v>-99</v>
      </c>
      <c r="AB613" s="56">
        <f t="shared" si="96"/>
        <v>-99</v>
      </c>
      <c r="AC613" s="56">
        <f t="shared" si="97"/>
        <v>-99</v>
      </c>
      <c r="AE613" s="82">
        <f>IF(D613=1, 'adjustment factor'!$D$4, IF(D613=-9,-999,IF(D613="",-999,0)))</f>
        <v>-999</v>
      </c>
      <c r="AF613" s="82">
        <f>IF(F613=1, 'adjustment factor'!$D$5, IF(F613=-9,-999,IF(F613="",-999,0)))</f>
        <v>-999</v>
      </c>
      <c r="AG613" s="82">
        <f>IF(E613=1, 'adjustment factor'!$D$6, IF(E613=-9,-999,IF(E613="",-999,0)))</f>
        <v>-999</v>
      </c>
      <c r="AH613" s="82">
        <f>IF(K613&gt;=45,'adjustment factor'!$D$7,IF(K613=-9,-1200,IF(K613="",-1200,0)))</f>
        <v>-1200</v>
      </c>
      <c r="AI613" s="82">
        <f>IF(L613=1, 'adjustment factor'!$D$8, IF(L613=-9,-999,IF(L613="",-999,0)))</f>
        <v>-999</v>
      </c>
      <c r="AJ613" s="82">
        <f>IF(AND(M613&gt;=1,M613&lt;=4),'adjustment factor'!$D$9,IF(M613=-9,-999,IF(M613=98,-999,IF(M613=99,-999,IF(M613="",-999,0)))))</f>
        <v>-999</v>
      </c>
      <c r="AK613" s="82">
        <f>IF(H613=1, 'adjustment factor'!$D$10, IF(H613=-9,-999,IF(H613="",-999,0)))</f>
        <v>-999</v>
      </c>
      <c r="AL613" s="82">
        <f>IF(G613=1, 'adjustment factor'!$D$11, IF(G613=-9,-999,IF(G613="",-999,0)))</f>
        <v>-999</v>
      </c>
      <c r="AM613" s="82">
        <f>IF(I613=1, 'adjustment factor'!$D$12, IF(I613=-9,-999,IF(I613="",-999,0)))</f>
        <v>-999</v>
      </c>
      <c r="AN613" s="82">
        <f>IF(J613=1, 'adjustment factor'!$D$13, IF(J613=-9,-999,IF(J613="",-999,0)))</f>
        <v>-999</v>
      </c>
      <c r="AO613" s="82" t="str">
        <f t="shared" si="98"/>
        <v>-999</v>
      </c>
      <c r="AP613" s="82" t="str">
        <f t="shared" si="99"/>
        <v>MISSING</v>
      </c>
    </row>
    <row r="614" spans="2:42" s="3" customFormat="1">
      <c r="B614" s="170"/>
      <c r="C614" s="35">
        <v>610</v>
      </c>
      <c r="D614" s="161"/>
      <c r="E614" s="161"/>
      <c r="F614" s="161"/>
      <c r="G614" s="161"/>
      <c r="H614" s="161"/>
      <c r="I614" s="161"/>
      <c r="J614" s="161"/>
      <c r="K614" s="161"/>
      <c r="L614" s="161"/>
      <c r="M614" s="161"/>
      <c r="N614" s="171"/>
      <c r="O614" s="171"/>
      <c r="P614" s="171"/>
      <c r="Q614" s="171"/>
      <c r="R614" s="171"/>
      <c r="S614" s="171"/>
      <c r="T614" s="159" t="str">
        <f t="shared" si="90"/>
        <v>MISSING</v>
      </c>
      <c r="U614" s="159" t="str">
        <f t="shared" si="91"/>
        <v>MISSING</v>
      </c>
      <c r="X614" s="56">
        <f t="shared" si="92"/>
        <v>-99</v>
      </c>
      <c r="Y614" s="56">
        <f t="shared" si="93"/>
        <v>-99</v>
      </c>
      <c r="Z614" s="56">
        <f t="shared" si="94"/>
        <v>-99</v>
      </c>
      <c r="AA614" s="56">
        <f t="shared" si="95"/>
        <v>-99</v>
      </c>
      <c r="AB614" s="56">
        <f t="shared" si="96"/>
        <v>-99</v>
      </c>
      <c r="AC614" s="56">
        <f t="shared" si="97"/>
        <v>-99</v>
      </c>
      <c r="AE614" s="82">
        <f>IF(D614=1, 'adjustment factor'!$D$4, IF(D614=-9,-999,IF(D614="",-999,0)))</f>
        <v>-999</v>
      </c>
      <c r="AF614" s="82">
        <f>IF(F614=1, 'adjustment factor'!$D$5, IF(F614=-9,-999,IF(F614="",-999,0)))</f>
        <v>-999</v>
      </c>
      <c r="AG614" s="82">
        <f>IF(E614=1, 'adjustment factor'!$D$6, IF(E614=-9,-999,IF(E614="",-999,0)))</f>
        <v>-999</v>
      </c>
      <c r="AH614" s="82">
        <f>IF(K614&gt;=45,'adjustment factor'!$D$7,IF(K614=-9,-1200,IF(K614="",-1200,0)))</f>
        <v>-1200</v>
      </c>
      <c r="AI614" s="82">
        <f>IF(L614=1, 'adjustment factor'!$D$8, IF(L614=-9,-999,IF(L614="",-999,0)))</f>
        <v>-999</v>
      </c>
      <c r="AJ614" s="82">
        <f>IF(AND(M614&gt;=1,M614&lt;=4),'adjustment factor'!$D$9,IF(M614=-9,-999,IF(M614=98,-999,IF(M614=99,-999,IF(M614="",-999,0)))))</f>
        <v>-999</v>
      </c>
      <c r="AK614" s="82">
        <f>IF(H614=1, 'adjustment factor'!$D$10, IF(H614=-9,-999,IF(H614="",-999,0)))</f>
        <v>-999</v>
      </c>
      <c r="AL614" s="82">
        <f>IF(G614=1, 'adjustment factor'!$D$11, IF(G614=-9,-999,IF(G614="",-999,0)))</f>
        <v>-999</v>
      </c>
      <c r="AM614" s="82">
        <f>IF(I614=1, 'adjustment factor'!$D$12, IF(I614=-9,-999,IF(I614="",-999,0)))</f>
        <v>-999</v>
      </c>
      <c r="AN614" s="82">
        <f>IF(J614=1, 'adjustment factor'!$D$13, IF(J614=-9,-999,IF(J614="",-999,0)))</f>
        <v>-999</v>
      </c>
      <c r="AO614" s="82" t="str">
        <f t="shared" si="98"/>
        <v>-999</v>
      </c>
      <c r="AP614" s="82" t="str">
        <f t="shared" si="99"/>
        <v>MISSING</v>
      </c>
    </row>
    <row r="615" spans="2:42" s="3" customFormat="1">
      <c r="B615" s="170"/>
      <c r="C615" s="35">
        <v>611</v>
      </c>
      <c r="D615" s="161"/>
      <c r="E615" s="161"/>
      <c r="F615" s="161"/>
      <c r="G615" s="161"/>
      <c r="H615" s="161"/>
      <c r="I615" s="161"/>
      <c r="J615" s="161"/>
      <c r="K615" s="161"/>
      <c r="L615" s="161"/>
      <c r="M615" s="161"/>
      <c r="N615" s="171"/>
      <c r="O615" s="171"/>
      <c r="P615" s="171"/>
      <c r="Q615" s="171"/>
      <c r="R615" s="171"/>
      <c r="S615" s="171"/>
      <c r="T615" s="159" t="str">
        <f t="shared" si="90"/>
        <v>MISSING</v>
      </c>
      <c r="U615" s="159" t="str">
        <f t="shared" si="91"/>
        <v>MISSING</v>
      </c>
      <c r="X615" s="56">
        <f t="shared" si="92"/>
        <v>-99</v>
      </c>
      <c r="Y615" s="56">
        <f t="shared" si="93"/>
        <v>-99</v>
      </c>
      <c r="Z615" s="56">
        <f t="shared" si="94"/>
        <v>-99</v>
      </c>
      <c r="AA615" s="56">
        <f t="shared" si="95"/>
        <v>-99</v>
      </c>
      <c r="AB615" s="56">
        <f t="shared" si="96"/>
        <v>-99</v>
      </c>
      <c r="AC615" s="56">
        <f t="shared" si="97"/>
        <v>-99</v>
      </c>
      <c r="AE615" s="82">
        <f>IF(D615=1, 'adjustment factor'!$D$4, IF(D615=-9,-999,IF(D615="",-999,0)))</f>
        <v>-999</v>
      </c>
      <c r="AF615" s="82">
        <f>IF(F615=1, 'adjustment factor'!$D$5, IF(F615=-9,-999,IF(F615="",-999,0)))</f>
        <v>-999</v>
      </c>
      <c r="AG615" s="82">
        <f>IF(E615=1, 'adjustment factor'!$D$6, IF(E615=-9,-999,IF(E615="",-999,0)))</f>
        <v>-999</v>
      </c>
      <c r="AH615" s="82">
        <f>IF(K615&gt;=45,'adjustment factor'!$D$7,IF(K615=-9,-1200,IF(K615="",-1200,0)))</f>
        <v>-1200</v>
      </c>
      <c r="AI615" s="82">
        <f>IF(L615=1, 'adjustment factor'!$D$8, IF(L615=-9,-999,IF(L615="",-999,0)))</f>
        <v>-999</v>
      </c>
      <c r="AJ615" s="82">
        <f>IF(AND(M615&gt;=1,M615&lt;=4),'adjustment factor'!$D$9,IF(M615=-9,-999,IF(M615=98,-999,IF(M615=99,-999,IF(M615="",-999,0)))))</f>
        <v>-999</v>
      </c>
      <c r="AK615" s="82">
        <f>IF(H615=1, 'adjustment factor'!$D$10, IF(H615=-9,-999,IF(H615="",-999,0)))</f>
        <v>-999</v>
      </c>
      <c r="AL615" s="82">
        <f>IF(G615=1, 'adjustment factor'!$D$11, IF(G615=-9,-999,IF(G615="",-999,0)))</f>
        <v>-999</v>
      </c>
      <c r="AM615" s="82">
        <f>IF(I615=1, 'adjustment factor'!$D$12, IF(I615=-9,-999,IF(I615="",-999,0)))</f>
        <v>-999</v>
      </c>
      <c r="AN615" s="82">
        <f>IF(J615=1, 'adjustment factor'!$D$13, IF(J615=-9,-999,IF(J615="",-999,0)))</f>
        <v>-999</v>
      </c>
      <c r="AO615" s="82" t="str">
        <f t="shared" si="98"/>
        <v>-999</v>
      </c>
      <c r="AP615" s="82" t="str">
        <f t="shared" si="99"/>
        <v>MISSING</v>
      </c>
    </row>
    <row r="616" spans="2:42" s="3" customFormat="1">
      <c r="B616" s="170"/>
      <c r="C616" s="35">
        <v>612</v>
      </c>
      <c r="D616" s="161"/>
      <c r="E616" s="161"/>
      <c r="F616" s="161"/>
      <c r="G616" s="161"/>
      <c r="H616" s="161"/>
      <c r="I616" s="161"/>
      <c r="J616" s="161"/>
      <c r="K616" s="161"/>
      <c r="L616" s="161"/>
      <c r="M616" s="161"/>
      <c r="N616" s="171"/>
      <c r="O616" s="171"/>
      <c r="P616" s="171"/>
      <c r="Q616" s="171"/>
      <c r="R616" s="171"/>
      <c r="S616" s="171"/>
      <c r="T616" s="159" t="str">
        <f t="shared" si="90"/>
        <v>MISSING</v>
      </c>
      <c r="U616" s="159" t="str">
        <f t="shared" si="91"/>
        <v>MISSING</v>
      </c>
      <c r="X616" s="56">
        <f t="shared" si="92"/>
        <v>-99</v>
      </c>
      <c r="Y616" s="56">
        <f t="shared" si="93"/>
        <v>-99</v>
      </c>
      <c r="Z616" s="56">
        <f t="shared" si="94"/>
        <v>-99</v>
      </c>
      <c r="AA616" s="56">
        <f t="shared" si="95"/>
        <v>-99</v>
      </c>
      <c r="AB616" s="56">
        <f t="shared" si="96"/>
        <v>-99</v>
      </c>
      <c r="AC616" s="56">
        <f t="shared" si="97"/>
        <v>-99</v>
      </c>
      <c r="AE616" s="82">
        <f>IF(D616=1, 'adjustment factor'!$D$4, IF(D616=-9,-999,IF(D616="",-999,0)))</f>
        <v>-999</v>
      </c>
      <c r="AF616" s="82">
        <f>IF(F616=1, 'adjustment factor'!$D$5, IF(F616=-9,-999,IF(F616="",-999,0)))</f>
        <v>-999</v>
      </c>
      <c r="AG616" s="82">
        <f>IF(E616=1, 'adjustment factor'!$D$6, IF(E616=-9,-999,IF(E616="",-999,0)))</f>
        <v>-999</v>
      </c>
      <c r="AH616" s="82">
        <f>IF(K616&gt;=45,'adjustment factor'!$D$7,IF(K616=-9,-1200,IF(K616="",-1200,0)))</f>
        <v>-1200</v>
      </c>
      <c r="AI616" s="82">
        <f>IF(L616=1, 'adjustment factor'!$D$8, IF(L616=-9,-999,IF(L616="",-999,0)))</f>
        <v>-999</v>
      </c>
      <c r="AJ616" s="82">
        <f>IF(AND(M616&gt;=1,M616&lt;=4),'adjustment factor'!$D$9,IF(M616=-9,-999,IF(M616=98,-999,IF(M616=99,-999,IF(M616="",-999,0)))))</f>
        <v>-999</v>
      </c>
      <c r="AK616" s="82">
        <f>IF(H616=1, 'adjustment factor'!$D$10, IF(H616=-9,-999,IF(H616="",-999,0)))</f>
        <v>-999</v>
      </c>
      <c r="AL616" s="82">
        <f>IF(G616=1, 'adjustment factor'!$D$11, IF(G616=-9,-999,IF(G616="",-999,0)))</f>
        <v>-999</v>
      </c>
      <c r="AM616" s="82">
        <f>IF(I616=1, 'adjustment factor'!$D$12, IF(I616=-9,-999,IF(I616="",-999,0)))</f>
        <v>-999</v>
      </c>
      <c r="AN616" s="82">
        <f>IF(J616=1, 'adjustment factor'!$D$13, IF(J616=-9,-999,IF(J616="",-999,0)))</f>
        <v>-999</v>
      </c>
      <c r="AO616" s="82" t="str">
        <f t="shared" si="98"/>
        <v>-999</v>
      </c>
      <c r="AP616" s="82" t="str">
        <f t="shared" si="99"/>
        <v>MISSING</v>
      </c>
    </row>
    <row r="617" spans="2:42" s="3" customFormat="1">
      <c r="B617" s="170"/>
      <c r="C617" s="35">
        <v>613</v>
      </c>
      <c r="D617" s="161"/>
      <c r="E617" s="161"/>
      <c r="F617" s="161"/>
      <c r="G617" s="161"/>
      <c r="H617" s="161"/>
      <c r="I617" s="161"/>
      <c r="J617" s="161"/>
      <c r="K617" s="161"/>
      <c r="L617" s="161"/>
      <c r="M617" s="161"/>
      <c r="N617" s="171"/>
      <c r="O617" s="171"/>
      <c r="P617" s="171"/>
      <c r="Q617" s="171"/>
      <c r="R617" s="171"/>
      <c r="S617" s="171"/>
      <c r="T617" s="159" t="str">
        <f t="shared" si="90"/>
        <v>MISSING</v>
      </c>
      <c r="U617" s="159" t="str">
        <f t="shared" si="91"/>
        <v>MISSING</v>
      </c>
      <c r="X617" s="56">
        <f t="shared" si="92"/>
        <v>-99</v>
      </c>
      <c r="Y617" s="56">
        <f t="shared" si="93"/>
        <v>-99</v>
      </c>
      <c r="Z617" s="56">
        <f t="shared" si="94"/>
        <v>-99</v>
      </c>
      <c r="AA617" s="56">
        <f t="shared" si="95"/>
        <v>-99</v>
      </c>
      <c r="AB617" s="56">
        <f t="shared" si="96"/>
        <v>-99</v>
      </c>
      <c r="AC617" s="56">
        <f t="shared" si="97"/>
        <v>-99</v>
      </c>
      <c r="AE617" s="82">
        <f>IF(D617=1, 'adjustment factor'!$D$4, IF(D617=-9,-999,IF(D617="",-999,0)))</f>
        <v>-999</v>
      </c>
      <c r="AF617" s="82">
        <f>IF(F617=1, 'adjustment factor'!$D$5, IF(F617=-9,-999,IF(F617="",-999,0)))</f>
        <v>-999</v>
      </c>
      <c r="AG617" s="82">
        <f>IF(E617=1, 'adjustment factor'!$D$6, IF(E617=-9,-999,IF(E617="",-999,0)))</f>
        <v>-999</v>
      </c>
      <c r="AH617" s="82">
        <f>IF(K617&gt;=45,'adjustment factor'!$D$7,IF(K617=-9,-1200,IF(K617="",-1200,0)))</f>
        <v>-1200</v>
      </c>
      <c r="AI617" s="82">
        <f>IF(L617=1, 'adjustment factor'!$D$8, IF(L617=-9,-999,IF(L617="",-999,0)))</f>
        <v>-999</v>
      </c>
      <c r="AJ617" s="82">
        <f>IF(AND(M617&gt;=1,M617&lt;=4),'adjustment factor'!$D$9,IF(M617=-9,-999,IF(M617=98,-999,IF(M617=99,-999,IF(M617="",-999,0)))))</f>
        <v>-999</v>
      </c>
      <c r="AK617" s="82">
        <f>IF(H617=1, 'adjustment factor'!$D$10, IF(H617=-9,-999,IF(H617="",-999,0)))</f>
        <v>-999</v>
      </c>
      <c r="AL617" s="82">
        <f>IF(G617=1, 'adjustment factor'!$D$11, IF(G617=-9,-999,IF(G617="",-999,0)))</f>
        <v>-999</v>
      </c>
      <c r="AM617" s="82">
        <f>IF(I617=1, 'adjustment factor'!$D$12, IF(I617=-9,-999,IF(I617="",-999,0)))</f>
        <v>-999</v>
      </c>
      <c r="AN617" s="82">
        <f>IF(J617=1, 'adjustment factor'!$D$13, IF(J617=-9,-999,IF(J617="",-999,0)))</f>
        <v>-999</v>
      </c>
      <c r="AO617" s="82" t="str">
        <f t="shared" si="98"/>
        <v>-999</v>
      </c>
      <c r="AP617" s="82" t="str">
        <f t="shared" si="99"/>
        <v>MISSING</v>
      </c>
    </row>
    <row r="618" spans="2:42" s="3" customFormat="1">
      <c r="B618" s="170"/>
      <c r="C618" s="35">
        <v>614</v>
      </c>
      <c r="D618" s="161"/>
      <c r="E618" s="161"/>
      <c r="F618" s="161"/>
      <c r="G618" s="161"/>
      <c r="H618" s="161"/>
      <c r="I618" s="161"/>
      <c r="J618" s="161"/>
      <c r="K618" s="161"/>
      <c r="L618" s="161"/>
      <c r="M618" s="161"/>
      <c r="N618" s="171"/>
      <c r="O618" s="171"/>
      <c r="P618" s="171"/>
      <c r="Q618" s="171"/>
      <c r="R618" s="171"/>
      <c r="S618" s="171"/>
      <c r="T618" s="159" t="str">
        <f t="shared" si="90"/>
        <v>MISSING</v>
      </c>
      <c r="U618" s="159" t="str">
        <f t="shared" si="91"/>
        <v>MISSING</v>
      </c>
      <c r="X618" s="56">
        <f t="shared" si="92"/>
        <v>-99</v>
      </c>
      <c r="Y618" s="56">
        <f t="shared" si="93"/>
        <v>-99</v>
      </c>
      <c r="Z618" s="56">
        <f t="shared" si="94"/>
        <v>-99</v>
      </c>
      <c r="AA618" s="56">
        <f t="shared" si="95"/>
        <v>-99</v>
      </c>
      <c r="AB618" s="56">
        <f t="shared" si="96"/>
        <v>-99</v>
      </c>
      <c r="AC618" s="56">
        <f t="shared" si="97"/>
        <v>-99</v>
      </c>
      <c r="AE618" s="82">
        <f>IF(D618=1, 'adjustment factor'!$D$4, IF(D618=-9,-999,IF(D618="",-999,0)))</f>
        <v>-999</v>
      </c>
      <c r="AF618" s="82">
        <f>IF(F618=1, 'adjustment factor'!$D$5, IF(F618=-9,-999,IF(F618="",-999,0)))</f>
        <v>-999</v>
      </c>
      <c r="AG618" s="82">
        <f>IF(E618=1, 'adjustment factor'!$D$6, IF(E618=-9,-999,IF(E618="",-999,0)))</f>
        <v>-999</v>
      </c>
      <c r="AH618" s="82">
        <f>IF(K618&gt;=45,'adjustment factor'!$D$7,IF(K618=-9,-1200,IF(K618="",-1200,0)))</f>
        <v>-1200</v>
      </c>
      <c r="AI618" s="82">
        <f>IF(L618=1, 'adjustment factor'!$D$8, IF(L618=-9,-999,IF(L618="",-999,0)))</f>
        <v>-999</v>
      </c>
      <c r="AJ618" s="82">
        <f>IF(AND(M618&gt;=1,M618&lt;=4),'adjustment factor'!$D$9,IF(M618=-9,-999,IF(M618=98,-999,IF(M618=99,-999,IF(M618="",-999,0)))))</f>
        <v>-999</v>
      </c>
      <c r="AK618" s="82">
        <f>IF(H618=1, 'adjustment factor'!$D$10, IF(H618=-9,-999,IF(H618="",-999,0)))</f>
        <v>-999</v>
      </c>
      <c r="AL618" s="82">
        <f>IF(G618=1, 'adjustment factor'!$D$11, IF(G618=-9,-999,IF(G618="",-999,0)))</f>
        <v>-999</v>
      </c>
      <c r="AM618" s="82">
        <f>IF(I618=1, 'adjustment factor'!$D$12, IF(I618=-9,-999,IF(I618="",-999,0)))</f>
        <v>-999</v>
      </c>
      <c r="AN618" s="82">
        <f>IF(J618=1, 'adjustment factor'!$D$13, IF(J618=-9,-999,IF(J618="",-999,0)))</f>
        <v>-999</v>
      </c>
      <c r="AO618" s="82" t="str">
        <f t="shared" si="98"/>
        <v>-999</v>
      </c>
      <c r="AP618" s="82" t="str">
        <f t="shared" si="99"/>
        <v>MISSING</v>
      </c>
    </row>
    <row r="619" spans="2:42" s="3" customFormat="1">
      <c r="B619" s="170"/>
      <c r="C619" s="35">
        <v>615</v>
      </c>
      <c r="D619" s="161"/>
      <c r="E619" s="161"/>
      <c r="F619" s="161"/>
      <c r="G619" s="161"/>
      <c r="H619" s="161"/>
      <c r="I619" s="161"/>
      <c r="J619" s="161"/>
      <c r="K619" s="161"/>
      <c r="L619" s="161"/>
      <c r="M619" s="161"/>
      <c r="N619" s="171"/>
      <c r="O619" s="171"/>
      <c r="P619" s="171"/>
      <c r="Q619" s="171"/>
      <c r="R619" s="171"/>
      <c r="S619" s="171"/>
      <c r="T619" s="159" t="str">
        <f t="shared" si="90"/>
        <v>MISSING</v>
      </c>
      <c r="U619" s="159" t="str">
        <f t="shared" si="91"/>
        <v>MISSING</v>
      </c>
      <c r="X619" s="56">
        <f t="shared" si="92"/>
        <v>-99</v>
      </c>
      <c r="Y619" s="56">
        <f t="shared" si="93"/>
        <v>-99</v>
      </c>
      <c r="Z619" s="56">
        <f t="shared" si="94"/>
        <v>-99</v>
      </c>
      <c r="AA619" s="56">
        <f t="shared" si="95"/>
        <v>-99</v>
      </c>
      <c r="AB619" s="56">
        <f t="shared" si="96"/>
        <v>-99</v>
      </c>
      <c r="AC619" s="56">
        <f t="shared" si="97"/>
        <v>-99</v>
      </c>
      <c r="AE619" s="82">
        <f>IF(D619=1, 'adjustment factor'!$D$4, IF(D619=-9,-999,IF(D619="",-999,0)))</f>
        <v>-999</v>
      </c>
      <c r="AF619" s="82">
        <f>IF(F619=1, 'adjustment factor'!$D$5, IF(F619=-9,-999,IF(F619="",-999,0)))</f>
        <v>-999</v>
      </c>
      <c r="AG619" s="82">
        <f>IF(E619=1, 'adjustment factor'!$D$6, IF(E619=-9,-999,IF(E619="",-999,0)))</f>
        <v>-999</v>
      </c>
      <c r="AH619" s="82">
        <f>IF(K619&gt;=45,'adjustment factor'!$D$7,IF(K619=-9,-1200,IF(K619="",-1200,0)))</f>
        <v>-1200</v>
      </c>
      <c r="AI619" s="82">
        <f>IF(L619=1, 'adjustment factor'!$D$8, IF(L619=-9,-999,IF(L619="",-999,0)))</f>
        <v>-999</v>
      </c>
      <c r="AJ619" s="82">
        <f>IF(AND(M619&gt;=1,M619&lt;=4),'adjustment factor'!$D$9,IF(M619=-9,-999,IF(M619=98,-999,IF(M619=99,-999,IF(M619="",-999,0)))))</f>
        <v>-999</v>
      </c>
      <c r="AK619" s="82">
        <f>IF(H619=1, 'adjustment factor'!$D$10, IF(H619=-9,-999,IF(H619="",-999,0)))</f>
        <v>-999</v>
      </c>
      <c r="AL619" s="82">
        <f>IF(G619=1, 'adjustment factor'!$D$11, IF(G619=-9,-999,IF(G619="",-999,0)))</f>
        <v>-999</v>
      </c>
      <c r="AM619" s="82">
        <f>IF(I619=1, 'adjustment factor'!$D$12, IF(I619=-9,-999,IF(I619="",-999,0)))</f>
        <v>-999</v>
      </c>
      <c r="AN619" s="82">
        <f>IF(J619=1, 'adjustment factor'!$D$13, IF(J619=-9,-999,IF(J619="",-999,0)))</f>
        <v>-999</v>
      </c>
      <c r="AO619" s="82" t="str">
        <f t="shared" si="98"/>
        <v>-999</v>
      </c>
      <c r="AP619" s="82" t="str">
        <f t="shared" si="99"/>
        <v>MISSING</v>
      </c>
    </row>
    <row r="620" spans="2:42" s="3" customFormat="1">
      <c r="B620" s="170"/>
      <c r="C620" s="35">
        <v>616</v>
      </c>
      <c r="D620" s="161"/>
      <c r="E620" s="161"/>
      <c r="F620" s="161"/>
      <c r="G620" s="161"/>
      <c r="H620" s="161"/>
      <c r="I620" s="161"/>
      <c r="J620" s="161"/>
      <c r="K620" s="161"/>
      <c r="L620" s="161"/>
      <c r="M620" s="161"/>
      <c r="N620" s="171"/>
      <c r="O620" s="171"/>
      <c r="P620" s="171"/>
      <c r="Q620" s="171"/>
      <c r="R620" s="171"/>
      <c r="S620" s="171"/>
      <c r="T620" s="159" t="str">
        <f t="shared" si="90"/>
        <v>MISSING</v>
      </c>
      <c r="U620" s="159" t="str">
        <f t="shared" si="91"/>
        <v>MISSING</v>
      </c>
      <c r="X620" s="56">
        <f t="shared" si="92"/>
        <v>-99</v>
      </c>
      <c r="Y620" s="56">
        <f t="shared" si="93"/>
        <v>-99</v>
      </c>
      <c r="Z620" s="56">
        <f t="shared" si="94"/>
        <v>-99</v>
      </c>
      <c r="AA620" s="56">
        <f t="shared" si="95"/>
        <v>-99</v>
      </c>
      <c r="AB620" s="56">
        <f t="shared" si="96"/>
        <v>-99</v>
      </c>
      <c r="AC620" s="56">
        <f t="shared" si="97"/>
        <v>-99</v>
      </c>
      <c r="AE620" s="82">
        <f>IF(D620=1, 'adjustment factor'!$D$4, IF(D620=-9,-999,IF(D620="",-999,0)))</f>
        <v>-999</v>
      </c>
      <c r="AF620" s="82">
        <f>IF(F620=1, 'adjustment factor'!$D$5, IF(F620=-9,-999,IF(F620="",-999,0)))</f>
        <v>-999</v>
      </c>
      <c r="AG620" s="82">
        <f>IF(E620=1, 'adjustment factor'!$D$6, IF(E620=-9,-999,IF(E620="",-999,0)))</f>
        <v>-999</v>
      </c>
      <c r="AH620" s="82">
        <f>IF(K620&gt;=45,'adjustment factor'!$D$7,IF(K620=-9,-1200,IF(K620="",-1200,0)))</f>
        <v>-1200</v>
      </c>
      <c r="AI620" s="82">
        <f>IF(L620=1, 'adjustment factor'!$D$8, IF(L620=-9,-999,IF(L620="",-999,0)))</f>
        <v>-999</v>
      </c>
      <c r="AJ620" s="82">
        <f>IF(AND(M620&gt;=1,M620&lt;=4),'adjustment factor'!$D$9,IF(M620=-9,-999,IF(M620=98,-999,IF(M620=99,-999,IF(M620="",-999,0)))))</f>
        <v>-999</v>
      </c>
      <c r="AK620" s="82">
        <f>IF(H620=1, 'adjustment factor'!$D$10, IF(H620=-9,-999,IF(H620="",-999,0)))</f>
        <v>-999</v>
      </c>
      <c r="AL620" s="82">
        <f>IF(G620=1, 'adjustment factor'!$D$11, IF(G620=-9,-999,IF(G620="",-999,0)))</f>
        <v>-999</v>
      </c>
      <c r="AM620" s="82">
        <f>IF(I620=1, 'adjustment factor'!$D$12, IF(I620=-9,-999,IF(I620="",-999,0)))</f>
        <v>-999</v>
      </c>
      <c r="AN620" s="82">
        <f>IF(J620=1, 'adjustment factor'!$D$13, IF(J620=-9,-999,IF(J620="",-999,0)))</f>
        <v>-999</v>
      </c>
      <c r="AO620" s="82" t="str">
        <f t="shared" si="98"/>
        <v>-999</v>
      </c>
      <c r="AP620" s="82" t="str">
        <f t="shared" si="99"/>
        <v>MISSING</v>
      </c>
    </row>
    <row r="621" spans="2:42" s="3" customFormat="1">
      <c r="B621" s="170"/>
      <c r="C621" s="35">
        <v>617</v>
      </c>
      <c r="D621" s="161"/>
      <c r="E621" s="161"/>
      <c r="F621" s="161"/>
      <c r="G621" s="161"/>
      <c r="H621" s="161"/>
      <c r="I621" s="161"/>
      <c r="J621" s="161"/>
      <c r="K621" s="161"/>
      <c r="L621" s="161"/>
      <c r="M621" s="161"/>
      <c r="N621" s="171"/>
      <c r="O621" s="171"/>
      <c r="P621" s="171"/>
      <c r="Q621" s="171"/>
      <c r="R621" s="171"/>
      <c r="S621" s="171"/>
      <c r="T621" s="159" t="str">
        <f t="shared" si="90"/>
        <v>MISSING</v>
      </c>
      <c r="U621" s="159" t="str">
        <f t="shared" si="91"/>
        <v>MISSING</v>
      </c>
      <c r="X621" s="56">
        <f t="shared" si="92"/>
        <v>-99</v>
      </c>
      <c r="Y621" s="56">
        <f t="shared" si="93"/>
        <v>-99</v>
      </c>
      <c r="Z621" s="56">
        <f t="shared" si="94"/>
        <v>-99</v>
      </c>
      <c r="AA621" s="56">
        <f t="shared" si="95"/>
        <v>-99</v>
      </c>
      <c r="AB621" s="56">
        <f t="shared" si="96"/>
        <v>-99</v>
      </c>
      <c r="AC621" s="56">
        <f t="shared" si="97"/>
        <v>-99</v>
      </c>
      <c r="AE621" s="82">
        <f>IF(D621=1, 'adjustment factor'!$D$4, IF(D621=-9,-999,IF(D621="",-999,0)))</f>
        <v>-999</v>
      </c>
      <c r="AF621" s="82">
        <f>IF(F621=1, 'adjustment factor'!$D$5, IF(F621=-9,-999,IF(F621="",-999,0)))</f>
        <v>-999</v>
      </c>
      <c r="AG621" s="82">
        <f>IF(E621=1, 'adjustment factor'!$D$6, IF(E621=-9,-999,IF(E621="",-999,0)))</f>
        <v>-999</v>
      </c>
      <c r="AH621" s="82">
        <f>IF(K621&gt;=45,'adjustment factor'!$D$7,IF(K621=-9,-1200,IF(K621="",-1200,0)))</f>
        <v>-1200</v>
      </c>
      <c r="AI621" s="82">
        <f>IF(L621=1, 'adjustment factor'!$D$8, IF(L621=-9,-999,IF(L621="",-999,0)))</f>
        <v>-999</v>
      </c>
      <c r="AJ621" s="82">
        <f>IF(AND(M621&gt;=1,M621&lt;=4),'adjustment factor'!$D$9,IF(M621=-9,-999,IF(M621=98,-999,IF(M621=99,-999,IF(M621="",-999,0)))))</f>
        <v>-999</v>
      </c>
      <c r="AK621" s="82">
        <f>IF(H621=1, 'adjustment factor'!$D$10, IF(H621=-9,-999,IF(H621="",-999,0)))</f>
        <v>-999</v>
      </c>
      <c r="AL621" s="82">
        <f>IF(G621=1, 'adjustment factor'!$D$11, IF(G621=-9,-999,IF(G621="",-999,0)))</f>
        <v>-999</v>
      </c>
      <c r="AM621" s="82">
        <f>IF(I621=1, 'adjustment factor'!$D$12, IF(I621=-9,-999,IF(I621="",-999,0)))</f>
        <v>-999</v>
      </c>
      <c r="AN621" s="82">
        <f>IF(J621=1, 'adjustment factor'!$D$13, IF(J621=-9,-999,IF(J621="",-999,0)))</f>
        <v>-999</v>
      </c>
      <c r="AO621" s="82" t="str">
        <f t="shared" si="98"/>
        <v>-999</v>
      </c>
      <c r="AP621" s="82" t="str">
        <f t="shared" si="99"/>
        <v>MISSING</v>
      </c>
    </row>
    <row r="622" spans="2:42" s="3" customFormat="1">
      <c r="B622" s="170"/>
      <c r="C622" s="35">
        <v>618</v>
      </c>
      <c r="D622" s="161"/>
      <c r="E622" s="161"/>
      <c r="F622" s="161"/>
      <c r="G622" s="161"/>
      <c r="H622" s="161"/>
      <c r="I622" s="161"/>
      <c r="J622" s="161"/>
      <c r="K622" s="161"/>
      <c r="L622" s="161"/>
      <c r="M622" s="161"/>
      <c r="N622" s="171"/>
      <c r="O622" s="171"/>
      <c r="P622" s="171"/>
      <c r="Q622" s="171"/>
      <c r="R622" s="171"/>
      <c r="S622" s="171"/>
      <c r="T622" s="159" t="str">
        <f t="shared" si="90"/>
        <v>MISSING</v>
      </c>
      <c r="U622" s="159" t="str">
        <f t="shared" si="91"/>
        <v>MISSING</v>
      </c>
      <c r="X622" s="56">
        <f t="shared" si="92"/>
        <v>-99</v>
      </c>
      <c r="Y622" s="56">
        <f t="shared" si="93"/>
        <v>-99</v>
      </c>
      <c r="Z622" s="56">
        <f t="shared" si="94"/>
        <v>-99</v>
      </c>
      <c r="AA622" s="56">
        <f t="shared" si="95"/>
        <v>-99</v>
      </c>
      <c r="AB622" s="56">
        <f t="shared" si="96"/>
        <v>-99</v>
      </c>
      <c r="AC622" s="56">
        <f t="shared" si="97"/>
        <v>-99</v>
      </c>
      <c r="AE622" s="82">
        <f>IF(D622=1, 'adjustment factor'!$D$4, IF(D622=-9,-999,IF(D622="",-999,0)))</f>
        <v>-999</v>
      </c>
      <c r="AF622" s="82">
        <f>IF(F622=1, 'adjustment factor'!$D$5, IF(F622=-9,-999,IF(F622="",-999,0)))</f>
        <v>-999</v>
      </c>
      <c r="AG622" s="82">
        <f>IF(E622=1, 'adjustment factor'!$D$6, IF(E622=-9,-999,IF(E622="",-999,0)))</f>
        <v>-999</v>
      </c>
      <c r="AH622" s="82">
        <f>IF(K622&gt;=45,'adjustment factor'!$D$7,IF(K622=-9,-1200,IF(K622="",-1200,0)))</f>
        <v>-1200</v>
      </c>
      <c r="AI622" s="82">
        <f>IF(L622=1, 'adjustment factor'!$D$8, IF(L622=-9,-999,IF(L622="",-999,0)))</f>
        <v>-999</v>
      </c>
      <c r="AJ622" s="82">
        <f>IF(AND(M622&gt;=1,M622&lt;=4),'adjustment factor'!$D$9,IF(M622=-9,-999,IF(M622=98,-999,IF(M622=99,-999,IF(M622="",-999,0)))))</f>
        <v>-999</v>
      </c>
      <c r="AK622" s="82">
        <f>IF(H622=1, 'adjustment factor'!$D$10, IF(H622=-9,-999,IF(H622="",-999,0)))</f>
        <v>-999</v>
      </c>
      <c r="AL622" s="82">
        <f>IF(G622=1, 'adjustment factor'!$D$11, IF(G622=-9,-999,IF(G622="",-999,0)))</f>
        <v>-999</v>
      </c>
      <c r="AM622" s="82">
        <f>IF(I622=1, 'adjustment factor'!$D$12, IF(I622=-9,-999,IF(I622="",-999,0)))</f>
        <v>-999</v>
      </c>
      <c r="AN622" s="82">
        <f>IF(J622=1, 'adjustment factor'!$D$13, IF(J622=-9,-999,IF(J622="",-999,0)))</f>
        <v>-999</v>
      </c>
      <c r="AO622" s="82" t="str">
        <f t="shared" si="98"/>
        <v>-999</v>
      </c>
      <c r="AP622" s="82" t="str">
        <f t="shared" si="99"/>
        <v>MISSING</v>
      </c>
    </row>
    <row r="623" spans="2:42" s="3" customFormat="1">
      <c r="B623" s="170"/>
      <c r="C623" s="35">
        <v>619</v>
      </c>
      <c r="D623" s="161"/>
      <c r="E623" s="161"/>
      <c r="F623" s="161"/>
      <c r="G623" s="161"/>
      <c r="H623" s="161"/>
      <c r="I623" s="161"/>
      <c r="J623" s="161"/>
      <c r="K623" s="161"/>
      <c r="L623" s="161"/>
      <c r="M623" s="161"/>
      <c r="N623" s="171"/>
      <c r="O623" s="171"/>
      <c r="P623" s="171"/>
      <c r="Q623" s="171"/>
      <c r="R623" s="171"/>
      <c r="S623" s="171"/>
      <c r="T623" s="159" t="str">
        <f t="shared" si="90"/>
        <v>MISSING</v>
      </c>
      <c r="U623" s="159" t="str">
        <f t="shared" si="91"/>
        <v>MISSING</v>
      </c>
      <c r="X623" s="56">
        <f t="shared" si="92"/>
        <v>-99</v>
      </c>
      <c r="Y623" s="56">
        <f t="shared" si="93"/>
        <v>-99</v>
      </c>
      <c r="Z623" s="56">
        <f t="shared" si="94"/>
        <v>-99</v>
      </c>
      <c r="AA623" s="56">
        <f t="shared" si="95"/>
        <v>-99</v>
      </c>
      <c r="AB623" s="56">
        <f t="shared" si="96"/>
        <v>-99</v>
      </c>
      <c r="AC623" s="56">
        <f t="shared" si="97"/>
        <v>-99</v>
      </c>
      <c r="AE623" s="82">
        <f>IF(D623=1, 'adjustment factor'!$D$4, IF(D623=-9,-999,IF(D623="",-999,0)))</f>
        <v>-999</v>
      </c>
      <c r="AF623" s="82">
        <f>IF(F623=1, 'adjustment factor'!$D$5, IF(F623=-9,-999,IF(F623="",-999,0)))</f>
        <v>-999</v>
      </c>
      <c r="AG623" s="82">
        <f>IF(E623=1, 'adjustment factor'!$D$6, IF(E623=-9,-999,IF(E623="",-999,0)))</f>
        <v>-999</v>
      </c>
      <c r="AH623" s="82">
        <f>IF(K623&gt;=45,'adjustment factor'!$D$7,IF(K623=-9,-1200,IF(K623="",-1200,0)))</f>
        <v>-1200</v>
      </c>
      <c r="AI623" s="82">
        <f>IF(L623=1, 'adjustment factor'!$D$8, IF(L623=-9,-999,IF(L623="",-999,0)))</f>
        <v>-999</v>
      </c>
      <c r="AJ623" s="82">
        <f>IF(AND(M623&gt;=1,M623&lt;=4),'adjustment factor'!$D$9,IF(M623=-9,-999,IF(M623=98,-999,IF(M623=99,-999,IF(M623="",-999,0)))))</f>
        <v>-999</v>
      </c>
      <c r="AK623" s="82">
        <f>IF(H623=1, 'adjustment factor'!$D$10, IF(H623=-9,-999,IF(H623="",-999,0)))</f>
        <v>-999</v>
      </c>
      <c r="AL623" s="82">
        <f>IF(G623=1, 'adjustment factor'!$D$11, IF(G623=-9,-999,IF(G623="",-999,0)))</f>
        <v>-999</v>
      </c>
      <c r="AM623" s="82">
        <f>IF(I623=1, 'adjustment factor'!$D$12, IF(I623=-9,-999,IF(I623="",-999,0)))</f>
        <v>-999</v>
      </c>
      <c r="AN623" s="82">
        <f>IF(J623=1, 'adjustment factor'!$D$13, IF(J623=-9,-999,IF(J623="",-999,0)))</f>
        <v>-999</v>
      </c>
      <c r="AO623" s="82" t="str">
        <f t="shared" si="98"/>
        <v>-999</v>
      </c>
      <c r="AP623" s="82" t="str">
        <f t="shared" si="99"/>
        <v>MISSING</v>
      </c>
    </row>
    <row r="624" spans="2:42" s="3" customFormat="1">
      <c r="B624" s="170"/>
      <c r="C624" s="35">
        <v>620</v>
      </c>
      <c r="D624" s="161"/>
      <c r="E624" s="161"/>
      <c r="F624" s="161"/>
      <c r="G624" s="161"/>
      <c r="H624" s="161"/>
      <c r="I624" s="161"/>
      <c r="J624" s="161"/>
      <c r="K624" s="161"/>
      <c r="L624" s="161"/>
      <c r="M624" s="161"/>
      <c r="N624" s="171"/>
      <c r="O624" s="171"/>
      <c r="P624" s="171"/>
      <c r="Q624" s="171"/>
      <c r="R624" s="171"/>
      <c r="S624" s="171"/>
      <c r="T624" s="159" t="str">
        <f t="shared" si="90"/>
        <v>MISSING</v>
      </c>
      <c r="U624" s="159" t="str">
        <f t="shared" si="91"/>
        <v>MISSING</v>
      </c>
      <c r="X624" s="56">
        <f t="shared" si="92"/>
        <v>-99</v>
      </c>
      <c r="Y624" s="56">
        <f t="shared" si="93"/>
        <v>-99</v>
      </c>
      <c r="Z624" s="56">
        <f t="shared" si="94"/>
        <v>-99</v>
      </c>
      <c r="AA624" s="56">
        <f t="shared" si="95"/>
        <v>-99</v>
      </c>
      <c r="AB624" s="56">
        <f t="shared" si="96"/>
        <v>-99</v>
      </c>
      <c r="AC624" s="56">
        <f t="shared" si="97"/>
        <v>-99</v>
      </c>
      <c r="AE624" s="82">
        <f>IF(D624=1, 'adjustment factor'!$D$4, IF(D624=-9,-999,IF(D624="",-999,0)))</f>
        <v>-999</v>
      </c>
      <c r="AF624" s="82">
        <f>IF(F624=1, 'adjustment factor'!$D$5, IF(F624=-9,-999,IF(F624="",-999,0)))</f>
        <v>-999</v>
      </c>
      <c r="AG624" s="82">
        <f>IF(E624=1, 'adjustment factor'!$D$6, IF(E624=-9,-999,IF(E624="",-999,0)))</f>
        <v>-999</v>
      </c>
      <c r="AH624" s="82">
        <f>IF(K624&gt;=45,'adjustment factor'!$D$7,IF(K624=-9,-1200,IF(K624="",-1200,0)))</f>
        <v>-1200</v>
      </c>
      <c r="AI624" s="82">
        <f>IF(L624=1, 'adjustment factor'!$D$8, IF(L624=-9,-999,IF(L624="",-999,0)))</f>
        <v>-999</v>
      </c>
      <c r="AJ624" s="82">
        <f>IF(AND(M624&gt;=1,M624&lt;=4),'adjustment factor'!$D$9,IF(M624=-9,-999,IF(M624=98,-999,IF(M624=99,-999,IF(M624="",-999,0)))))</f>
        <v>-999</v>
      </c>
      <c r="AK624" s="82">
        <f>IF(H624=1, 'adjustment factor'!$D$10, IF(H624=-9,-999,IF(H624="",-999,0)))</f>
        <v>-999</v>
      </c>
      <c r="AL624" s="82">
        <f>IF(G624=1, 'adjustment factor'!$D$11, IF(G624=-9,-999,IF(G624="",-999,0)))</f>
        <v>-999</v>
      </c>
      <c r="AM624" s="82">
        <f>IF(I624=1, 'adjustment factor'!$D$12, IF(I624=-9,-999,IF(I624="",-999,0)))</f>
        <v>-999</v>
      </c>
      <c r="AN624" s="82">
        <f>IF(J624=1, 'adjustment factor'!$D$13, IF(J624=-9,-999,IF(J624="",-999,0)))</f>
        <v>-999</v>
      </c>
      <c r="AO624" s="82" t="str">
        <f t="shared" si="98"/>
        <v>-999</v>
      </c>
      <c r="AP624" s="82" t="str">
        <f t="shared" si="99"/>
        <v>MISSING</v>
      </c>
    </row>
    <row r="625" spans="2:42" s="3" customFormat="1">
      <c r="B625" s="170"/>
      <c r="C625" s="35">
        <v>621</v>
      </c>
      <c r="D625" s="161"/>
      <c r="E625" s="161"/>
      <c r="F625" s="161"/>
      <c r="G625" s="161"/>
      <c r="H625" s="161"/>
      <c r="I625" s="161"/>
      <c r="J625" s="161"/>
      <c r="K625" s="161"/>
      <c r="L625" s="161"/>
      <c r="M625" s="161"/>
      <c r="N625" s="171"/>
      <c r="O625" s="171"/>
      <c r="P625" s="171"/>
      <c r="Q625" s="171"/>
      <c r="R625" s="171"/>
      <c r="S625" s="171"/>
      <c r="T625" s="159" t="str">
        <f t="shared" si="90"/>
        <v>MISSING</v>
      </c>
      <c r="U625" s="159" t="str">
        <f t="shared" si="91"/>
        <v>MISSING</v>
      </c>
      <c r="X625" s="56">
        <f t="shared" si="92"/>
        <v>-99</v>
      </c>
      <c r="Y625" s="56">
        <f t="shared" si="93"/>
        <v>-99</v>
      </c>
      <c r="Z625" s="56">
        <f t="shared" si="94"/>
        <v>-99</v>
      </c>
      <c r="AA625" s="56">
        <f t="shared" si="95"/>
        <v>-99</v>
      </c>
      <c r="AB625" s="56">
        <f t="shared" si="96"/>
        <v>-99</v>
      </c>
      <c r="AC625" s="56">
        <f t="shared" si="97"/>
        <v>-99</v>
      </c>
      <c r="AE625" s="82">
        <f>IF(D625=1, 'adjustment factor'!$D$4, IF(D625=-9,-999,IF(D625="",-999,0)))</f>
        <v>-999</v>
      </c>
      <c r="AF625" s="82">
        <f>IF(F625=1, 'adjustment factor'!$D$5, IF(F625=-9,-999,IF(F625="",-999,0)))</f>
        <v>-999</v>
      </c>
      <c r="AG625" s="82">
        <f>IF(E625=1, 'adjustment factor'!$D$6, IF(E625=-9,-999,IF(E625="",-999,0)))</f>
        <v>-999</v>
      </c>
      <c r="AH625" s="82">
        <f>IF(K625&gt;=45,'adjustment factor'!$D$7,IF(K625=-9,-1200,IF(K625="",-1200,0)))</f>
        <v>-1200</v>
      </c>
      <c r="AI625" s="82">
        <f>IF(L625=1, 'adjustment factor'!$D$8, IF(L625=-9,-999,IF(L625="",-999,0)))</f>
        <v>-999</v>
      </c>
      <c r="AJ625" s="82">
        <f>IF(AND(M625&gt;=1,M625&lt;=4),'adjustment factor'!$D$9,IF(M625=-9,-999,IF(M625=98,-999,IF(M625=99,-999,IF(M625="",-999,0)))))</f>
        <v>-999</v>
      </c>
      <c r="AK625" s="82">
        <f>IF(H625=1, 'adjustment factor'!$D$10, IF(H625=-9,-999,IF(H625="",-999,0)))</f>
        <v>-999</v>
      </c>
      <c r="AL625" s="82">
        <f>IF(G625=1, 'adjustment factor'!$D$11, IF(G625=-9,-999,IF(G625="",-999,0)))</f>
        <v>-999</v>
      </c>
      <c r="AM625" s="82">
        <f>IF(I625=1, 'adjustment factor'!$D$12, IF(I625=-9,-999,IF(I625="",-999,0)))</f>
        <v>-999</v>
      </c>
      <c r="AN625" s="82">
        <f>IF(J625=1, 'adjustment factor'!$D$13, IF(J625=-9,-999,IF(J625="",-999,0)))</f>
        <v>-999</v>
      </c>
      <c r="AO625" s="82" t="str">
        <f t="shared" si="98"/>
        <v>-999</v>
      </c>
      <c r="AP625" s="82" t="str">
        <f t="shared" si="99"/>
        <v>MISSING</v>
      </c>
    </row>
    <row r="626" spans="2:42" s="3" customFormat="1">
      <c r="B626" s="170"/>
      <c r="C626" s="35">
        <v>622</v>
      </c>
      <c r="D626" s="161"/>
      <c r="E626" s="161"/>
      <c r="F626" s="161"/>
      <c r="G626" s="161"/>
      <c r="H626" s="161"/>
      <c r="I626" s="161"/>
      <c r="J626" s="161"/>
      <c r="K626" s="161"/>
      <c r="L626" s="161"/>
      <c r="M626" s="161"/>
      <c r="N626" s="171"/>
      <c r="O626" s="171"/>
      <c r="P626" s="171"/>
      <c r="Q626" s="171"/>
      <c r="R626" s="171"/>
      <c r="S626" s="171"/>
      <c r="T626" s="159" t="str">
        <f t="shared" si="90"/>
        <v>MISSING</v>
      </c>
      <c r="U626" s="159" t="str">
        <f t="shared" si="91"/>
        <v>MISSING</v>
      </c>
      <c r="X626" s="56">
        <f t="shared" si="92"/>
        <v>-99</v>
      </c>
      <c r="Y626" s="56">
        <f t="shared" si="93"/>
        <v>-99</v>
      </c>
      <c r="Z626" s="56">
        <f t="shared" si="94"/>
        <v>-99</v>
      </c>
      <c r="AA626" s="56">
        <f t="shared" si="95"/>
        <v>-99</v>
      </c>
      <c r="AB626" s="56">
        <f t="shared" si="96"/>
        <v>-99</v>
      </c>
      <c r="AC626" s="56">
        <f t="shared" si="97"/>
        <v>-99</v>
      </c>
      <c r="AE626" s="82">
        <f>IF(D626=1, 'adjustment factor'!$D$4, IF(D626=-9,-999,IF(D626="",-999,0)))</f>
        <v>-999</v>
      </c>
      <c r="AF626" s="82">
        <f>IF(F626=1, 'adjustment factor'!$D$5, IF(F626=-9,-999,IF(F626="",-999,0)))</f>
        <v>-999</v>
      </c>
      <c r="AG626" s="82">
        <f>IF(E626=1, 'adjustment factor'!$D$6, IF(E626=-9,-999,IF(E626="",-999,0)))</f>
        <v>-999</v>
      </c>
      <c r="AH626" s="82">
        <f>IF(K626&gt;=45,'adjustment factor'!$D$7,IF(K626=-9,-1200,IF(K626="",-1200,0)))</f>
        <v>-1200</v>
      </c>
      <c r="AI626" s="82">
        <f>IF(L626=1, 'adjustment factor'!$D$8, IF(L626=-9,-999,IF(L626="",-999,0)))</f>
        <v>-999</v>
      </c>
      <c r="AJ626" s="82">
        <f>IF(AND(M626&gt;=1,M626&lt;=4),'adjustment factor'!$D$9,IF(M626=-9,-999,IF(M626=98,-999,IF(M626=99,-999,IF(M626="",-999,0)))))</f>
        <v>-999</v>
      </c>
      <c r="AK626" s="82">
        <f>IF(H626=1, 'adjustment factor'!$D$10, IF(H626=-9,-999,IF(H626="",-999,0)))</f>
        <v>-999</v>
      </c>
      <c r="AL626" s="82">
        <f>IF(G626=1, 'adjustment factor'!$D$11, IF(G626=-9,-999,IF(G626="",-999,0)))</f>
        <v>-999</v>
      </c>
      <c r="AM626" s="82">
        <f>IF(I626=1, 'adjustment factor'!$D$12, IF(I626=-9,-999,IF(I626="",-999,0)))</f>
        <v>-999</v>
      </c>
      <c r="AN626" s="82">
        <f>IF(J626=1, 'adjustment factor'!$D$13, IF(J626=-9,-999,IF(J626="",-999,0)))</f>
        <v>-999</v>
      </c>
      <c r="AO626" s="82" t="str">
        <f t="shared" si="98"/>
        <v>-999</v>
      </c>
      <c r="AP626" s="82" t="str">
        <f t="shared" si="99"/>
        <v>MISSING</v>
      </c>
    </row>
    <row r="627" spans="2:42" s="3" customFormat="1">
      <c r="B627" s="170"/>
      <c r="C627" s="35">
        <v>623</v>
      </c>
      <c r="D627" s="161"/>
      <c r="E627" s="161"/>
      <c r="F627" s="161"/>
      <c r="G627" s="161"/>
      <c r="H627" s="161"/>
      <c r="I627" s="161"/>
      <c r="J627" s="161"/>
      <c r="K627" s="161"/>
      <c r="L627" s="161"/>
      <c r="M627" s="161"/>
      <c r="N627" s="171"/>
      <c r="O627" s="171"/>
      <c r="P627" s="171"/>
      <c r="Q627" s="171"/>
      <c r="R627" s="171"/>
      <c r="S627" s="171"/>
      <c r="T627" s="159" t="str">
        <f t="shared" si="90"/>
        <v>MISSING</v>
      </c>
      <c r="U627" s="159" t="str">
        <f t="shared" si="91"/>
        <v>MISSING</v>
      </c>
      <c r="X627" s="56">
        <f t="shared" si="92"/>
        <v>-99</v>
      </c>
      <c r="Y627" s="56">
        <f t="shared" si="93"/>
        <v>-99</v>
      </c>
      <c r="Z627" s="56">
        <f t="shared" si="94"/>
        <v>-99</v>
      </c>
      <c r="AA627" s="56">
        <f t="shared" si="95"/>
        <v>-99</v>
      </c>
      <c r="AB627" s="56">
        <f t="shared" si="96"/>
        <v>-99</v>
      </c>
      <c r="AC627" s="56">
        <f t="shared" si="97"/>
        <v>-99</v>
      </c>
      <c r="AE627" s="82">
        <f>IF(D627=1, 'adjustment factor'!$D$4, IF(D627=-9,-999,IF(D627="",-999,0)))</f>
        <v>-999</v>
      </c>
      <c r="AF627" s="82">
        <f>IF(F627=1, 'adjustment factor'!$D$5, IF(F627=-9,-999,IF(F627="",-999,0)))</f>
        <v>-999</v>
      </c>
      <c r="AG627" s="82">
        <f>IF(E627=1, 'adjustment factor'!$D$6, IF(E627=-9,-999,IF(E627="",-999,0)))</f>
        <v>-999</v>
      </c>
      <c r="AH627" s="82">
        <f>IF(K627&gt;=45,'adjustment factor'!$D$7,IF(K627=-9,-1200,IF(K627="",-1200,0)))</f>
        <v>-1200</v>
      </c>
      <c r="AI627" s="82">
        <f>IF(L627=1, 'adjustment factor'!$D$8, IF(L627=-9,-999,IF(L627="",-999,0)))</f>
        <v>-999</v>
      </c>
      <c r="AJ627" s="82">
        <f>IF(AND(M627&gt;=1,M627&lt;=4),'adjustment factor'!$D$9,IF(M627=-9,-999,IF(M627=98,-999,IF(M627=99,-999,IF(M627="",-999,0)))))</f>
        <v>-999</v>
      </c>
      <c r="AK627" s="82">
        <f>IF(H627=1, 'adjustment factor'!$D$10, IF(H627=-9,-999,IF(H627="",-999,0)))</f>
        <v>-999</v>
      </c>
      <c r="AL627" s="82">
        <f>IF(G627=1, 'adjustment factor'!$D$11, IF(G627=-9,-999,IF(G627="",-999,0)))</f>
        <v>-999</v>
      </c>
      <c r="AM627" s="82">
        <f>IF(I627=1, 'adjustment factor'!$D$12, IF(I627=-9,-999,IF(I627="",-999,0)))</f>
        <v>-999</v>
      </c>
      <c r="AN627" s="82">
        <f>IF(J627=1, 'adjustment factor'!$D$13, IF(J627=-9,-999,IF(J627="",-999,0)))</f>
        <v>-999</v>
      </c>
      <c r="AO627" s="82" t="str">
        <f t="shared" si="98"/>
        <v>-999</v>
      </c>
      <c r="AP627" s="82" t="str">
        <f t="shared" si="99"/>
        <v>MISSING</v>
      </c>
    </row>
    <row r="628" spans="2:42" s="3" customFormat="1">
      <c r="B628" s="170"/>
      <c r="C628" s="35">
        <v>624</v>
      </c>
      <c r="D628" s="161"/>
      <c r="E628" s="161"/>
      <c r="F628" s="161"/>
      <c r="G628" s="161"/>
      <c r="H628" s="161"/>
      <c r="I628" s="161"/>
      <c r="J628" s="161"/>
      <c r="K628" s="161"/>
      <c r="L628" s="161"/>
      <c r="M628" s="161"/>
      <c r="N628" s="171"/>
      <c r="O628" s="171"/>
      <c r="P628" s="171"/>
      <c r="Q628" s="171"/>
      <c r="R628" s="171"/>
      <c r="S628" s="171"/>
      <c r="T628" s="159" t="str">
        <f t="shared" si="90"/>
        <v>MISSING</v>
      </c>
      <c r="U628" s="159" t="str">
        <f t="shared" si="91"/>
        <v>MISSING</v>
      </c>
      <c r="X628" s="56">
        <f t="shared" si="92"/>
        <v>-99</v>
      </c>
      <c r="Y628" s="56">
        <f t="shared" si="93"/>
        <v>-99</v>
      </c>
      <c r="Z628" s="56">
        <f t="shared" si="94"/>
        <v>-99</v>
      </c>
      <c r="AA628" s="56">
        <f t="shared" si="95"/>
        <v>-99</v>
      </c>
      <c r="AB628" s="56">
        <f t="shared" si="96"/>
        <v>-99</v>
      </c>
      <c r="AC628" s="56">
        <f t="shared" si="97"/>
        <v>-99</v>
      </c>
      <c r="AE628" s="82">
        <f>IF(D628=1, 'adjustment factor'!$D$4, IF(D628=-9,-999,IF(D628="",-999,0)))</f>
        <v>-999</v>
      </c>
      <c r="AF628" s="82">
        <f>IF(F628=1, 'adjustment factor'!$D$5, IF(F628=-9,-999,IF(F628="",-999,0)))</f>
        <v>-999</v>
      </c>
      <c r="AG628" s="82">
        <f>IF(E628=1, 'adjustment factor'!$D$6, IF(E628=-9,-999,IF(E628="",-999,0)))</f>
        <v>-999</v>
      </c>
      <c r="AH628" s="82">
        <f>IF(K628&gt;=45,'adjustment factor'!$D$7,IF(K628=-9,-1200,IF(K628="",-1200,0)))</f>
        <v>-1200</v>
      </c>
      <c r="AI628" s="82">
        <f>IF(L628=1, 'adjustment factor'!$D$8, IF(L628=-9,-999,IF(L628="",-999,0)))</f>
        <v>-999</v>
      </c>
      <c r="AJ628" s="82">
        <f>IF(AND(M628&gt;=1,M628&lt;=4),'adjustment factor'!$D$9,IF(M628=-9,-999,IF(M628=98,-999,IF(M628=99,-999,IF(M628="",-999,0)))))</f>
        <v>-999</v>
      </c>
      <c r="AK628" s="82">
        <f>IF(H628=1, 'adjustment factor'!$D$10, IF(H628=-9,-999,IF(H628="",-999,0)))</f>
        <v>-999</v>
      </c>
      <c r="AL628" s="82">
        <f>IF(G628=1, 'adjustment factor'!$D$11, IF(G628=-9,-999,IF(G628="",-999,0)))</f>
        <v>-999</v>
      </c>
      <c r="AM628" s="82">
        <f>IF(I628=1, 'adjustment factor'!$D$12, IF(I628=-9,-999,IF(I628="",-999,0)))</f>
        <v>-999</v>
      </c>
      <c r="AN628" s="82">
        <f>IF(J628=1, 'adjustment factor'!$D$13, IF(J628=-9,-999,IF(J628="",-999,0)))</f>
        <v>-999</v>
      </c>
      <c r="AO628" s="82" t="str">
        <f t="shared" si="98"/>
        <v>-999</v>
      </c>
      <c r="AP628" s="82" t="str">
        <f t="shared" si="99"/>
        <v>MISSING</v>
      </c>
    </row>
    <row r="629" spans="2:42" s="3" customFormat="1">
      <c r="B629" s="170"/>
      <c r="C629" s="35">
        <v>625</v>
      </c>
      <c r="D629" s="161"/>
      <c r="E629" s="161"/>
      <c r="F629" s="161"/>
      <c r="G629" s="161"/>
      <c r="H629" s="161"/>
      <c r="I629" s="161"/>
      <c r="J629" s="161"/>
      <c r="K629" s="161"/>
      <c r="L629" s="161"/>
      <c r="M629" s="161"/>
      <c r="N629" s="171"/>
      <c r="O629" s="171"/>
      <c r="P629" s="171"/>
      <c r="Q629" s="171"/>
      <c r="R629" s="171"/>
      <c r="S629" s="171"/>
      <c r="T629" s="159" t="str">
        <f t="shared" si="90"/>
        <v>MISSING</v>
      </c>
      <c r="U629" s="159" t="str">
        <f t="shared" si="91"/>
        <v>MISSING</v>
      </c>
      <c r="X629" s="56">
        <f t="shared" si="92"/>
        <v>-99</v>
      </c>
      <c r="Y629" s="56">
        <f t="shared" si="93"/>
        <v>-99</v>
      </c>
      <c r="Z629" s="56">
        <f t="shared" si="94"/>
        <v>-99</v>
      </c>
      <c r="AA629" s="56">
        <f t="shared" si="95"/>
        <v>-99</v>
      </c>
      <c r="AB629" s="56">
        <f t="shared" si="96"/>
        <v>-99</v>
      </c>
      <c r="AC629" s="56">
        <f t="shared" si="97"/>
        <v>-99</v>
      </c>
      <c r="AE629" s="82">
        <f>IF(D629=1, 'adjustment factor'!$D$4, IF(D629=-9,-999,IF(D629="",-999,0)))</f>
        <v>-999</v>
      </c>
      <c r="AF629" s="82">
        <f>IF(F629=1, 'adjustment factor'!$D$5, IF(F629=-9,-999,IF(F629="",-999,0)))</f>
        <v>-999</v>
      </c>
      <c r="AG629" s="82">
        <f>IF(E629=1, 'adjustment factor'!$D$6, IF(E629=-9,-999,IF(E629="",-999,0)))</f>
        <v>-999</v>
      </c>
      <c r="AH629" s="82">
        <f>IF(K629&gt;=45,'adjustment factor'!$D$7,IF(K629=-9,-1200,IF(K629="",-1200,0)))</f>
        <v>-1200</v>
      </c>
      <c r="AI629" s="82">
        <f>IF(L629=1, 'adjustment factor'!$D$8, IF(L629=-9,-999,IF(L629="",-999,0)))</f>
        <v>-999</v>
      </c>
      <c r="AJ629" s="82">
        <f>IF(AND(M629&gt;=1,M629&lt;=4),'adjustment factor'!$D$9,IF(M629=-9,-999,IF(M629=98,-999,IF(M629=99,-999,IF(M629="",-999,0)))))</f>
        <v>-999</v>
      </c>
      <c r="AK629" s="82">
        <f>IF(H629=1, 'adjustment factor'!$D$10, IF(H629=-9,-999,IF(H629="",-999,0)))</f>
        <v>-999</v>
      </c>
      <c r="AL629" s="82">
        <f>IF(G629=1, 'adjustment factor'!$D$11, IF(G629=-9,-999,IF(G629="",-999,0)))</f>
        <v>-999</v>
      </c>
      <c r="AM629" s="82">
        <f>IF(I629=1, 'adjustment factor'!$D$12, IF(I629=-9,-999,IF(I629="",-999,0)))</f>
        <v>-999</v>
      </c>
      <c r="AN629" s="82">
        <f>IF(J629=1, 'adjustment factor'!$D$13, IF(J629=-9,-999,IF(J629="",-999,0)))</f>
        <v>-999</v>
      </c>
      <c r="AO629" s="82" t="str">
        <f t="shared" si="98"/>
        <v>-999</v>
      </c>
      <c r="AP629" s="82" t="str">
        <f t="shared" si="99"/>
        <v>MISSING</v>
      </c>
    </row>
    <row r="630" spans="2:42" s="3" customFormat="1">
      <c r="B630" s="170"/>
      <c r="C630" s="35">
        <v>626</v>
      </c>
      <c r="D630" s="161"/>
      <c r="E630" s="161"/>
      <c r="F630" s="161"/>
      <c r="G630" s="161"/>
      <c r="H630" s="161"/>
      <c r="I630" s="161"/>
      <c r="J630" s="161"/>
      <c r="K630" s="161"/>
      <c r="L630" s="161"/>
      <c r="M630" s="161"/>
      <c r="N630" s="171"/>
      <c r="O630" s="171"/>
      <c r="P630" s="171"/>
      <c r="Q630" s="171"/>
      <c r="R630" s="171"/>
      <c r="S630" s="171"/>
      <c r="T630" s="159" t="str">
        <f t="shared" si="90"/>
        <v>MISSING</v>
      </c>
      <c r="U630" s="159" t="str">
        <f t="shared" si="91"/>
        <v>MISSING</v>
      </c>
      <c r="X630" s="56">
        <f t="shared" si="92"/>
        <v>-99</v>
      </c>
      <c r="Y630" s="56">
        <f t="shared" si="93"/>
        <v>-99</v>
      </c>
      <c r="Z630" s="56">
        <f t="shared" si="94"/>
        <v>-99</v>
      </c>
      <c r="AA630" s="56">
        <f t="shared" si="95"/>
        <v>-99</v>
      </c>
      <c r="AB630" s="56">
        <f t="shared" si="96"/>
        <v>-99</v>
      </c>
      <c r="AC630" s="56">
        <f t="shared" si="97"/>
        <v>-99</v>
      </c>
      <c r="AE630" s="82">
        <f>IF(D630=1, 'adjustment factor'!$D$4, IF(D630=-9,-999,IF(D630="",-999,0)))</f>
        <v>-999</v>
      </c>
      <c r="AF630" s="82">
        <f>IF(F630=1, 'adjustment factor'!$D$5, IF(F630=-9,-999,IF(F630="",-999,0)))</f>
        <v>-999</v>
      </c>
      <c r="AG630" s="82">
        <f>IF(E630=1, 'adjustment factor'!$D$6, IF(E630=-9,-999,IF(E630="",-999,0)))</f>
        <v>-999</v>
      </c>
      <c r="AH630" s="82">
        <f>IF(K630&gt;=45,'adjustment factor'!$D$7,IF(K630=-9,-1200,IF(K630="",-1200,0)))</f>
        <v>-1200</v>
      </c>
      <c r="AI630" s="82">
        <f>IF(L630=1, 'adjustment factor'!$D$8, IF(L630=-9,-999,IF(L630="",-999,0)))</f>
        <v>-999</v>
      </c>
      <c r="AJ630" s="82">
        <f>IF(AND(M630&gt;=1,M630&lt;=4),'adjustment factor'!$D$9,IF(M630=-9,-999,IF(M630=98,-999,IF(M630=99,-999,IF(M630="",-999,0)))))</f>
        <v>-999</v>
      </c>
      <c r="AK630" s="82">
        <f>IF(H630=1, 'adjustment factor'!$D$10, IF(H630=-9,-999,IF(H630="",-999,0)))</f>
        <v>-999</v>
      </c>
      <c r="AL630" s="82">
        <f>IF(G630=1, 'adjustment factor'!$D$11, IF(G630=-9,-999,IF(G630="",-999,0)))</f>
        <v>-999</v>
      </c>
      <c r="AM630" s="82">
        <f>IF(I630=1, 'adjustment factor'!$D$12, IF(I630=-9,-999,IF(I630="",-999,0)))</f>
        <v>-999</v>
      </c>
      <c r="AN630" s="82">
        <f>IF(J630=1, 'adjustment factor'!$D$13, IF(J630=-9,-999,IF(J630="",-999,0)))</f>
        <v>-999</v>
      </c>
      <c r="AO630" s="82" t="str">
        <f t="shared" si="98"/>
        <v>-999</v>
      </c>
      <c r="AP630" s="82" t="str">
        <f t="shared" si="99"/>
        <v>MISSING</v>
      </c>
    </row>
    <row r="631" spans="2:42" s="3" customFormat="1">
      <c r="B631" s="170"/>
      <c r="C631" s="35">
        <v>627</v>
      </c>
      <c r="D631" s="161"/>
      <c r="E631" s="161"/>
      <c r="F631" s="161"/>
      <c r="G631" s="161"/>
      <c r="H631" s="161"/>
      <c r="I631" s="161"/>
      <c r="J631" s="161"/>
      <c r="K631" s="161"/>
      <c r="L631" s="161"/>
      <c r="M631" s="161"/>
      <c r="N631" s="171"/>
      <c r="O631" s="171"/>
      <c r="P631" s="171"/>
      <c r="Q631" s="171"/>
      <c r="R631" s="171"/>
      <c r="S631" s="171"/>
      <c r="T631" s="159" t="str">
        <f t="shared" si="90"/>
        <v>MISSING</v>
      </c>
      <c r="U631" s="159" t="str">
        <f t="shared" si="91"/>
        <v>MISSING</v>
      </c>
      <c r="X631" s="56">
        <f t="shared" si="92"/>
        <v>-99</v>
      </c>
      <c r="Y631" s="56">
        <f t="shared" si="93"/>
        <v>-99</v>
      </c>
      <c r="Z631" s="56">
        <f t="shared" si="94"/>
        <v>-99</v>
      </c>
      <c r="AA631" s="56">
        <f t="shared" si="95"/>
        <v>-99</v>
      </c>
      <c r="AB631" s="56">
        <f t="shared" si="96"/>
        <v>-99</v>
      </c>
      <c r="AC631" s="56">
        <f t="shared" si="97"/>
        <v>-99</v>
      </c>
      <c r="AE631" s="82">
        <f>IF(D631=1, 'adjustment factor'!$D$4, IF(D631=-9,-999,IF(D631="",-999,0)))</f>
        <v>-999</v>
      </c>
      <c r="AF631" s="82">
        <f>IF(F631=1, 'adjustment factor'!$D$5, IF(F631=-9,-999,IF(F631="",-999,0)))</f>
        <v>-999</v>
      </c>
      <c r="AG631" s="82">
        <f>IF(E631=1, 'adjustment factor'!$D$6, IF(E631=-9,-999,IF(E631="",-999,0)))</f>
        <v>-999</v>
      </c>
      <c r="AH631" s="82">
        <f>IF(K631&gt;=45,'adjustment factor'!$D$7,IF(K631=-9,-1200,IF(K631="",-1200,0)))</f>
        <v>-1200</v>
      </c>
      <c r="AI631" s="82">
        <f>IF(L631=1, 'adjustment factor'!$D$8, IF(L631=-9,-999,IF(L631="",-999,0)))</f>
        <v>-999</v>
      </c>
      <c r="AJ631" s="82">
        <f>IF(AND(M631&gt;=1,M631&lt;=4),'adjustment factor'!$D$9,IF(M631=-9,-999,IF(M631=98,-999,IF(M631=99,-999,IF(M631="",-999,0)))))</f>
        <v>-999</v>
      </c>
      <c r="AK631" s="82">
        <f>IF(H631=1, 'adjustment factor'!$D$10, IF(H631=-9,-999,IF(H631="",-999,0)))</f>
        <v>-999</v>
      </c>
      <c r="AL631" s="82">
        <f>IF(G631=1, 'adjustment factor'!$D$11, IF(G631=-9,-999,IF(G631="",-999,0)))</f>
        <v>-999</v>
      </c>
      <c r="AM631" s="82">
        <f>IF(I631=1, 'adjustment factor'!$D$12, IF(I631=-9,-999,IF(I631="",-999,0)))</f>
        <v>-999</v>
      </c>
      <c r="AN631" s="82">
        <f>IF(J631=1, 'adjustment factor'!$D$13, IF(J631=-9,-999,IF(J631="",-999,0)))</f>
        <v>-999</v>
      </c>
      <c r="AO631" s="82" t="str">
        <f t="shared" si="98"/>
        <v>-999</v>
      </c>
      <c r="AP631" s="82" t="str">
        <f t="shared" si="99"/>
        <v>MISSING</v>
      </c>
    </row>
    <row r="632" spans="2:42" s="3" customFormat="1">
      <c r="B632" s="170"/>
      <c r="C632" s="35">
        <v>628</v>
      </c>
      <c r="D632" s="161"/>
      <c r="E632" s="161"/>
      <c r="F632" s="161"/>
      <c r="G632" s="161"/>
      <c r="H632" s="161"/>
      <c r="I632" s="161"/>
      <c r="J632" s="161"/>
      <c r="K632" s="161"/>
      <c r="L632" s="161"/>
      <c r="M632" s="161"/>
      <c r="N632" s="171"/>
      <c r="O632" s="171"/>
      <c r="P632" s="171"/>
      <c r="Q632" s="171"/>
      <c r="R632" s="171"/>
      <c r="S632" s="171"/>
      <c r="T632" s="159" t="str">
        <f t="shared" si="90"/>
        <v>MISSING</v>
      </c>
      <c r="U632" s="159" t="str">
        <f t="shared" si="91"/>
        <v>MISSING</v>
      </c>
      <c r="X632" s="56">
        <f t="shared" si="92"/>
        <v>-99</v>
      </c>
      <c r="Y632" s="56">
        <f t="shared" si="93"/>
        <v>-99</v>
      </c>
      <c r="Z632" s="56">
        <f t="shared" si="94"/>
        <v>-99</v>
      </c>
      <c r="AA632" s="56">
        <f t="shared" si="95"/>
        <v>-99</v>
      </c>
      <c r="AB632" s="56">
        <f t="shared" si="96"/>
        <v>-99</v>
      </c>
      <c r="AC632" s="56">
        <f t="shared" si="97"/>
        <v>-99</v>
      </c>
      <c r="AE632" s="82">
        <f>IF(D632=1, 'adjustment factor'!$D$4, IF(D632=-9,-999,IF(D632="",-999,0)))</f>
        <v>-999</v>
      </c>
      <c r="AF632" s="82">
        <f>IF(F632=1, 'adjustment factor'!$D$5, IF(F632=-9,-999,IF(F632="",-999,0)))</f>
        <v>-999</v>
      </c>
      <c r="AG632" s="82">
        <f>IF(E632=1, 'adjustment factor'!$D$6, IF(E632=-9,-999,IF(E632="",-999,0)))</f>
        <v>-999</v>
      </c>
      <c r="AH632" s="82">
        <f>IF(K632&gt;=45,'adjustment factor'!$D$7,IF(K632=-9,-1200,IF(K632="",-1200,0)))</f>
        <v>-1200</v>
      </c>
      <c r="AI632" s="82">
        <f>IF(L632=1, 'adjustment factor'!$D$8, IF(L632=-9,-999,IF(L632="",-999,0)))</f>
        <v>-999</v>
      </c>
      <c r="AJ632" s="82">
        <f>IF(AND(M632&gt;=1,M632&lt;=4),'adjustment factor'!$D$9,IF(M632=-9,-999,IF(M632=98,-999,IF(M632=99,-999,IF(M632="",-999,0)))))</f>
        <v>-999</v>
      </c>
      <c r="AK632" s="82">
        <f>IF(H632=1, 'adjustment factor'!$D$10, IF(H632=-9,-999,IF(H632="",-999,0)))</f>
        <v>-999</v>
      </c>
      <c r="AL632" s="82">
        <f>IF(G632=1, 'adjustment factor'!$D$11, IF(G632=-9,-999,IF(G632="",-999,0)))</f>
        <v>-999</v>
      </c>
      <c r="AM632" s="82">
        <f>IF(I632=1, 'adjustment factor'!$D$12, IF(I632=-9,-999,IF(I632="",-999,0)))</f>
        <v>-999</v>
      </c>
      <c r="AN632" s="82">
        <f>IF(J632=1, 'adjustment factor'!$D$13, IF(J632=-9,-999,IF(J632="",-999,0)))</f>
        <v>-999</v>
      </c>
      <c r="AO632" s="82" t="str">
        <f t="shared" si="98"/>
        <v>-999</v>
      </c>
      <c r="AP632" s="82" t="str">
        <f t="shared" si="99"/>
        <v>MISSING</v>
      </c>
    </row>
    <row r="633" spans="2:42" s="3" customFormat="1">
      <c r="B633" s="170"/>
      <c r="C633" s="35">
        <v>629</v>
      </c>
      <c r="D633" s="161"/>
      <c r="E633" s="161"/>
      <c r="F633" s="161"/>
      <c r="G633" s="161"/>
      <c r="H633" s="161"/>
      <c r="I633" s="161"/>
      <c r="J633" s="161"/>
      <c r="K633" s="161"/>
      <c r="L633" s="161"/>
      <c r="M633" s="161"/>
      <c r="N633" s="171"/>
      <c r="O633" s="171"/>
      <c r="P633" s="171"/>
      <c r="Q633" s="171"/>
      <c r="R633" s="171"/>
      <c r="S633" s="171"/>
      <c r="T633" s="159" t="str">
        <f t="shared" si="90"/>
        <v>MISSING</v>
      </c>
      <c r="U633" s="159" t="str">
        <f t="shared" si="91"/>
        <v>MISSING</v>
      </c>
      <c r="X633" s="56">
        <f t="shared" si="92"/>
        <v>-99</v>
      </c>
      <c r="Y633" s="56">
        <f t="shared" si="93"/>
        <v>-99</v>
      </c>
      <c r="Z633" s="56">
        <f t="shared" si="94"/>
        <v>-99</v>
      </c>
      <c r="AA633" s="56">
        <f t="shared" si="95"/>
        <v>-99</v>
      </c>
      <c r="AB633" s="56">
        <f t="shared" si="96"/>
        <v>-99</v>
      </c>
      <c r="AC633" s="56">
        <f t="shared" si="97"/>
        <v>-99</v>
      </c>
      <c r="AE633" s="82">
        <f>IF(D633=1, 'adjustment factor'!$D$4, IF(D633=-9,-999,IF(D633="",-999,0)))</f>
        <v>-999</v>
      </c>
      <c r="AF633" s="82">
        <f>IF(F633=1, 'adjustment factor'!$D$5, IF(F633=-9,-999,IF(F633="",-999,0)))</f>
        <v>-999</v>
      </c>
      <c r="AG633" s="82">
        <f>IF(E633=1, 'adjustment factor'!$D$6, IF(E633=-9,-999,IF(E633="",-999,0)))</f>
        <v>-999</v>
      </c>
      <c r="AH633" s="82">
        <f>IF(K633&gt;=45,'adjustment factor'!$D$7,IF(K633=-9,-1200,IF(K633="",-1200,0)))</f>
        <v>-1200</v>
      </c>
      <c r="AI633" s="82">
        <f>IF(L633=1, 'adjustment factor'!$D$8, IF(L633=-9,-999,IF(L633="",-999,0)))</f>
        <v>-999</v>
      </c>
      <c r="AJ633" s="82">
        <f>IF(AND(M633&gt;=1,M633&lt;=4),'adjustment factor'!$D$9,IF(M633=-9,-999,IF(M633=98,-999,IF(M633=99,-999,IF(M633="",-999,0)))))</f>
        <v>-999</v>
      </c>
      <c r="AK633" s="82">
        <f>IF(H633=1, 'adjustment factor'!$D$10, IF(H633=-9,-999,IF(H633="",-999,0)))</f>
        <v>-999</v>
      </c>
      <c r="AL633" s="82">
        <f>IF(G633=1, 'adjustment factor'!$D$11, IF(G633=-9,-999,IF(G633="",-999,0)))</f>
        <v>-999</v>
      </c>
      <c r="AM633" s="82">
        <f>IF(I633=1, 'adjustment factor'!$D$12, IF(I633=-9,-999,IF(I633="",-999,0)))</f>
        <v>-999</v>
      </c>
      <c r="AN633" s="82">
        <f>IF(J633=1, 'adjustment factor'!$D$13, IF(J633=-9,-999,IF(J633="",-999,0)))</f>
        <v>-999</v>
      </c>
      <c r="AO633" s="82" t="str">
        <f t="shared" si="98"/>
        <v>-999</v>
      </c>
      <c r="AP633" s="82" t="str">
        <f t="shared" si="99"/>
        <v>MISSING</v>
      </c>
    </row>
    <row r="634" spans="2:42" s="3" customFormat="1">
      <c r="B634" s="170"/>
      <c r="C634" s="35">
        <v>630</v>
      </c>
      <c r="D634" s="161"/>
      <c r="E634" s="161"/>
      <c r="F634" s="161"/>
      <c r="G634" s="161"/>
      <c r="H634" s="161"/>
      <c r="I634" s="161"/>
      <c r="J634" s="161"/>
      <c r="K634" s="161"/>
      <c r="L634" s="161"/>
      <c r="M634" s="161"/>
      <c r="N634" s="171"/>
      <c r="O634" s="171"/>
      <c r="P634" s="171"/>
      <c r="Q634" s="171"/>
      <c r="R634" s="171"/>
      <c r="S634" s="171"/>
      <c r="T634" s="159" t="str">
        <f t="shared" si="90"/>
        <v>MISSING</v>
      </c>
      <c r="U634" s="159" t="str">
        <f t="shared" si="91"/>
        <v>MISSING</v>
      </c>
      <c r="X634" s="56">
        <f t="shared" si="92"/>
        <v>-99</v>
      </c>
      <c r="Y634" s="56">
        <f t="shared" si="93"/>
        <v>-99</v>
      </c>
      <c r="Z634" s="56">
        <f t="shared" si="94"/>
        <v>-99</v>
      </c>
      <c r="AA634" s="56">
        <f t="shared" si="95"/>
        <v>-99</v>
      </c>
      <c r="AB634" s="56">
        <f t="shared" si="96"/>
        <v>-99</v>
      </c>
      <c r="AC634" s="56">
        <f t="shared" si="97"/>
        <v>-99</v>
      </c>
      <c r="AE634" s="82">
        <f>IF(D634=1, 'adjustment factor'!$D$4, IF(D634=-9,-999,IF(D634="",-999,0)))</f>
        <v>-999</v>
      </c>
      <c r="AF634" s="82">
        <f>IF(F634=1, 'adjustment factor'!$D$5, IF(F634=-9,-999,IF(F634="",-999,0)))</f>
        <v>-999</v>
      </c>
      <c r="AG634" s="82">
        <f>IF(E634=1, 'adjustment factor'!$D$6, IF(E634=-9,-999,IF(E634="",-999,0)))</f>
        <v>-999</v>
      </c>
      <c r="AH634" s="82">
        <f>IF(K634&gt;=45,'adjustment factor'!$D$7,IF(K634=-9,-1200,IF(K634="",-1200,0)))</f>
        <v>-1200</v>
      </c>
      <c r="AI634" s="82">
        <f>IF(L634=1, 'adjustment factor'!$D$8, IF(L634=-9,-999,IF(L634="",-999,0)))</f>
        <v>-999</v>
      </c>
      <c r="AJ634" s="82">
        <f>IF(AND(M634&gt;=1,M634&lt;=4),'adjustment factor'!$D$9,IF(M634=-9,-999,IF(M634=98,-999,IF(M634=99,-999,IF(M634="",-999,0)))))</f>
        <v>-999</v>
      </c>
      <c r="AK634" s="82">
        <f>IF(H634=1, 'adjustment factor'!$D$10, IF(H634=-9,-999,IF(H634="",-999,0)))</f>
        <v>-999</v>
      </c>
      <c r="AL634" s="82">
        <f>IF(G634=1, 'adjustment factor'!$D$11, IF(G634=-9,-999,IF(G634="",-999,0)))</f>
        <v>-999</v>
      </c>
      <c r="AM634" s="82">
        <f>IF(I634=1, 'adjustment factor'!$D$12, IF(I634=-9,-999,IF(I634="",-999,0)))</f>
        <v>-999</v>
      </c>
      <c r="AN634" s="82">
        <f>IF(J634=1, 'adjustment factor'!$D$13, IF(J634=-9,-999,IF(J634="",-999,0)))</f>
        <v>-999</v>
      </c>
      <c r="AO634" s="82" t="str">
        <f t="shared" si="98"/>
        <v>-999</v>
      </c>
      <c r="AP634" s="82" t="str">
        <f t="shared" si="99"/>
        <v>MISSING</v>
      </c>
    </row>
    <row r="635" spans="2:42" s="3" customFormat="1">
      <c r="B635" s="170"/>
      <c r="C635" s="35">
        <v>631</v>
      </c>
      <c r="D635" s="161"/>
      <c r="E635" s="161"/>
      <c r="F635" s="161"/>
      <c r="G635" s="161"/>
      <c r="H635" s="161"/>
      <c r="I635" s="161"/>
      <c r="J635" s="161"/>
      <c r="K635" s="161"/>
      <c r="L635" s="161"/>
      <c r="M635" s="161"/>
      <c r="N635" s="171"/>
      <c r="O635" s="171"/>
      <c r="P635" s="171"/>
      <c r="Q635" s="171"/>
      <c r="R635" s="171"/>
      <c r="S635" s="171"/>
      <c r="T635" s="159" t="str">
        <f t="shared" si="90"/>
        <v>MISSING</v>
      </c>
      <c r="U635" s="159" t="str">
        <f t="shared" si="91"/>
        <v>MISSING</v>
      </c>
      <c r="X635" s="56">
        <f t="shared" si="92"/>
        <v>-99</v>
      </c>
      <c r="Y635" s="56">
        <f t="shared" si="93"/>
        <v>-99</v>
      </c>
      <c r="Z635" s="56">
        <f t="shared" si="94"/>
        <v>-99</v>
      </c>
      <c r="AA635" s="56">
        <f t="shared" si="95"/>
        <v>-99</v>
      </c>
      <c r="AB635" s="56">
        <f t="shared" si="96"/>
        <v>-99</v>
      </c>
      <c r="AC635" s="56">
        <f t="shared" si="97"/>
        <v>-99</v>
      </c>
      <c r="AE635" s="82">
        <f>IF(D635=1, 'adjustment factor'!$D$4, IF(D635=-9,-999,IF(D635="",-999,0)))</f>
        <v>-999</v>
      </c>
      <c r="AF635" s="82">
        <f>IF(F635=1, 'adjustment factor'!$D$5, IF(F635=-9,-999,IF(F635="",-999,0)))</f>
        <v>-999</v>
      </c>
      <c r="AG635" s="82">
        <f>IF(E635=1, 'adjustment factor'!$D$6, IF(E635=-9,-999,IF(E635="",-999,0)))</f>
        <v>-999</v>
      </c>
      <c r="AH635" s="82">
        <f>IF(K635&gt;=45,'adjustment factor'!$D$7,IF(K635=-9,-1200,IF(K635="",-1200,0)))</f>
        <v>-1200</v>
      </c>
      <c r="AI635" s="82">
        <f>IF(L635=1, 'adjustment factor'!$D$8, IF(L635=-9,-999,IF(L635="",-999,0)))</f>
        <v>-999</v>
      </c>
      <c r="AJ635" s="82">
        <f>IF(AND(M635&gt;=1,M635&lt;=4),'adjustment factor'!$D$9,IF(M635=-9,-999,IF(M635=98,-999,IF(M635=99,-999,IF(M635="",-999,0)))))</f>
        <v>-999</v>
      </c>
      <c r="AK635" s="82">
        <f>IF(H635=1, 'adjustment factor'!$D$10, IF(H635=-9,-999,IF(H635="",-999,0)))</f>
        <v>-999</v>
      </c>
      <c r="AL635" s="82">
        <f>IF(G635=1, 'adjustment factor'!$D$11, IF(G635=-9,-999,IF(G635="",-999,0)))</f>
        <v>-999</v>
      </c>
      <c r="AM635" s="82">
        <f>IF(I635=1, 'adjustment factor'!$D$12, IF(I635=-9,-999,IF(I635="",-999,0)))</f>
        <v>-999</v>
      </c>
      <c r="AN635" s="82">
        <f>IF(J635=1, 'adjustment factor'!$D$13, IF(J635=-9,-999,IF(J635="",-999,0)))</f>
        <v>-999</v>
      </c>
      <c r="AO635" s="82" t="str">
        <f t="shared" si="98"/>
        <v>-999</v>
      </c>
      <c r="AP635" s="82" t="str">
        <f t="shared" si="99"/>
        <v>MISSING</v>
      </c>
    </row>
    <row r="636" spans="2:42" s="3" customFormat="1">
      <c r="B636" s="170"/>
      <c r="C636" s="35">
        <v>632</v>
      </c>
      <c r="D636" s="161"/>
      <c r="E636" s="161"/>
      <c r="F636" s="161"/>
      <c r="G636" s="161"/>
      <c r="H636" s="161"/>
      <c r="I636" s="161"/>
      <c r="J636" s="161"/>
      <c r="K636" s="161"/>
      <c r="L636" s="161"/>
      <c r="M636" s="161"/>
      <c r="N636" s="171"/>
      <c r="O636" s="171"/>
      <c r="P636" s="171"/>
      <c r="Q636" s="171"/>
      <c r="R636" s="171"/>
      <c r="S636" s="171"/>
      <c r="T636" s="159" t="str">
        <f t="shared" si="90"/>
        <v>MISSING</v>
      </c>
      <c r="U636" s="159" t="str">
        <f t="shared" si="91"/>
        <v>MISSING</v>
      </c>
      <c r="X636" s="56">
        <f t="shared" si="92"/>
        <v>-99</v>
      </c>
      <c r="Y636" s="56">
        <f t="shared" si="93"/>
        <v>-99</v>
      </c>
      <c r="Z636" s="56">
        <f t="shared" si="94"/>
        <v>-99</v>
      </c>
      <c r="AA636" s="56">
        <f t="shared" si="95"/>
        <v>-99</v>
      </c>
      <c r="AB636" s="56">
        <f t="shared" si="96"/>
        <v>-99</v>
      </c>
      <c r="AC636" s="56">
        <f t="shared" si="97"/>
        <v>-99</v>
      </c>
      <c r="AE636" s="82">
        <f>IF(D636=1, 'adjustment factor'!$D$4, IF(D636=-9,-999,IF(D636="",-999,0)))</f>
        <v>-999</v>
      </c>
      <c r="AF636" s="82">
        <f>IF(F636=1, 'adjustment factor'!$D$5, IF(F636=-9,-999,IF(F636="",-999,0)))</f>
        <v>-999</v>
      </c>
      <c r="AG636" s="82">
        <f>IF(E636=1, 'adjustment factor'!$D$6, IF(E636=-9,-999,IF(E636="",-999,0)))</f>
        <v>-999</v>
      </c>
      <c r="AH636" s="82">
        <f>IF(K636&gt;=45,'adjustment factor'!$D$7,IF(K636=-9,-1200,IF(K636="",-1200,0)))</f>
        <v>-1200</v>
      </c>
      <c r="AI636" s="82">
        <f>IF(L636=1, 'adjustment factor'!$D$8, IF(L636=-9,-999,IF(L636="",-999,0)))</f>
        <v>-999</v>
      </c>
      <c r="AJ636" s="82">
        <f>IF(AND(M636&gt;=1,M636&lt;=4),'adjustment factor'!$D$9,IF(M636=-9,-999,IF(M636=98,-999,IF(M636=99,-999,IF(M636="",-999,0)))))</f>
        <v>-999</v>
      </c>
      <c r="AK636" s="82">
        <f>IF(H636=1, 'adjustment factor'!$D$10, IF(H636=-9,-999,IF(H636="",-999,0)))</f>
        <v>-999</v>
      </c>
      <c r="AL636" s="82">
        <f>IF(G636=1, 'adjustment factor'!$D$11, IF(G636=-9,-999,IF(G636="",-999,0)))</f>
        <v>-999</v>
      </c>
      <c r="AM636" s="82">
        <f>IF(I636=1, 'adjustment factor'!$D$12, IF(I636=-9,-999,IF(I636="",-999,0)))</f>
        <v>-999</v>
      </c>
      <c r="AN636" s="82">
        <f>IF(J636=1, 'adjustment factor'!$D$13, IF(J636=-9,-999,IF(J636="",-999,0)))</f>
        <v>-999</v>
      </c>
      <c r="AO636" s="82" t="str">
        <f t="shared" si="98"/>
        <v>-999</v>
      </c>
      <c r="AP636" s="82" t="str">
        <f t="shared" si="99"/>
        <v>MISSING</v>
      </c>
    </row>
    <row r="637" spans="2:42" s="3" customFormat="1">
      <c r="B637" s="170"/>
      <c r="C637" s="35">
        <v>633</v>
      </c>
      <c r="D637" s="161"/>
      <c r="E637" s="161"/>
      <c r="F637" s="161"/>
      <c r="G637" s="161"/>
      <c r="H637" s="161"/>
      <c r="I637" s="161"/>
      <c r="J637" s="161"/>
      <c r="K637" s="161"/>
      <c r="L637" s="161"/>
      <c r="M637" s="161"/>
      <c r="N637" s="171"/>
      <c r="O637" s="171"/>
      <c r="P637" s="171"/>
      <c r="Q637" s="171"/>
      <c r="R637" s="171"/>
      <c r="S637" s="171"/>
      <c r="T637" s="159" t="str">
        <f t="shared" si="90"/>
        <v>MISSING</v>
      </c>
      <c r="U637" s="159" t="str">
        <f t="shared" si="91"/>
        <v>MISSING</v>
      </c>
      <c r="X637" s="56">
        <f t="shared" si="92"/>
        <v>-99</v>
      </c>
      <c r="Y637" s="56">
        <f t="shared" si="93"/>
        <v>-99</v>
      </c>
      <c r="Z637" s="56">
        <f t="shared" si="94"/>
        <v>-99</v>
      </c>
      <c r="AA637" s="56">
        <f t="shared" si="95"/>
        <v>-99</v>
      </c>
      <c r="AB637" s="56">
        <f t="shared" si="96"/>
        <v>-99</v>
      </c>
      <c r="AC637" s="56">
        <f t="shared" si="97"/>
        <v>-99</v>
      </c>
      <c r="AE637" s="82">
        <f>IF(D637=1, 'adjustment factor'!$D$4, IF(D637=-9,-999,IF(D637="",-999,0)))</f>
        <v>-999</v>
      </c>
      <c r="AF637" s="82">
        <f>IF(F637=1, 'adjustment factor'!$D$5, IF(F637=-9,-999,IF(F637="",-999,0)))</f>
        <v>-999</v>
      </c>
      <c r="AG637" s="82">
        <f>IF(E637=1, 'adjustment factor'!$D$6, IF(E637=-9,-999,IF(E637="",-999,0)))</f>
        <v>-999</v>
      </c>
      <c r="AH637" s="82">
        <f>IF(K637&gt;=45,'adjustment factor'!$D$7,IF(K637=-9,-1200,IF(K637="",-1200,0)))</f>
        <v>-1200</v>
      </c>
      <c r="AI637" s="82">
        <f>IF(L637=1, 'adjustment factor'!$D$8, IF(L637=-9,-999,IF(L637="",-999,0)))</f>
        <v>-999</v>
      </c>
      <c r="AJ637" s="82">
        <f>IF(AND(M637&gt;=1,M637&lt;=4),'adjustment factor'!$D$9,IF(M637=-9,-999,IF(M637=98,-999,IF(M637=99,-999,IF(M637="",-999,0)))))</f>
        <v>-999</v>
      </c>
      <c r="AK637" s="82">
        <f>IF(H637=1, 'adjustment factor'!$D$10, IF(H637=-9,-999,IF(H637="",-999,0)))</f>
        <v>-999</v>
      </c>
      <c r="AL637" s="82">
        <f>IF(G637=1, 'adjustment factor'!$D$11, IF(G637=-9,-999,IF(G637="",-999,0)))</f>
        <v>-999</v>
      </c>
      <c r="AM637" s="82">
        <f>IF(I637=1, 'adjustment factor'!$D$12, IF(I637=-9,-999,IF(I637="",-999,0)))</f>
        <v>-999</v>
      </c>
      <c r="AN637" s="82">
        <f>IF(J637=1, 'adjustment factor'!$D$13, IF(J637=-9,-999,IF(J637="",-999,0)))</f>
        <v>-999</v>
      </c>
      <c r="AO637" s="82" t="str">
        <f t="shared" si="98"/>
        <v>-999</v>
      </c>
      <c r="AP637" s="82" t="str">
        <f t="shared" si="99"/>
        <v>MISSING</v>
      </c>
    </row>
    <row r="638" spans="2:42" s="3" customFormat="1">
      <c r="B638" s="170"/>
      <c r="C638" s="35">
        <v>634</v>
      </c>
      <c r="D638" s="161"/>
      <c r="E638" s="161"/>
      <c r="F638" s="161"/>
      <c r="G638" s="161"/>
      <c r="H638" s="161"/>
      <c r="I638" s="161"/>
      <c r="J638" s="161"/>
      <c r="K638" s="161"/>
      <c r="L638" s="161"/>
      <c r="M638" s="161"/>
      <c r="N638" s="171"/>
      <c r="O638" s="171"/>
      <c r="P638" s="171"/>
      <c r="Q638" s="171"/>
      <c r="R638" s="171"/>
      <c r="S638" s="171"/>
      <c r="T638" s="159" t="str">
        <f t="shared" si="90"/>
        <v>MISSING</v>
      </c>
      <c r="U638" s="159" t="str">
        <f t="shared" si="91"/>
        <v>MISSING</v>
      </c>
      <c r="X638" s="56">
        <f t="shared" si="92"/>
        <v>-99</v>
      </c>
      <c r="Y638" s="56">
        <f t="shared" si="93"/>
        <v>-99</v>
      </c>
      <c r="Z638" s="56">
        <f t="shared" si="94"/>
        <v>-99</v>
      </c>
      <c r="AA638" s="56">
        <f t="shared" si="95"/>
        <v>-99</v>
      </c>
      <c r="AB638" s="56">
        <f t="shared" si="96"/>
        <v>-99</v>
      </c>
      <c r="AC638" s="56">
        <f t="shared" si="97"/>
        <v>-99</v>
      </c>
      <c r="AE638" s="82">
        <f>IF(D638=1, 'adjustment factor'!$D$4, IF(D638=-9,-999,IF(D638="",-999,0)))</f>
        <v>-999</v>
      </c>
      <c r="AF638" s="82">
        <f>IF(F638=1, 'adjustment factor'!$D$5, IF(F638=-9,-999,IF(F638="",-999,0)))</f>
        <v>-999</v>
      </c>
      <c r="AG638" s="82">
        <f>IF(E638=1, 'adjustment factor'!$D$6, IF(E638=-9,-999,IF(E638="",-999,0)))</f>
        <v>-999</v>
      </c>
      <c r="AH638" s="82">
        <f>IF(K638&gt;=45,'adjustment factor'!$D$7,IF(K638=-9,-1200,IF(K638="",-1200,0)))</f>
        <v>-1200</v>
      </c>
      <c r="AI638" s="82">
        <f>IF(L638=1, 'adjustment factor'!$D$8, IF(L638=-9,-999,IF(L638="",-999,0)))</f>
        <v>-999</v>
      </c>
      <c r="AJ638" s="82">
        <f>IF(AND(M638&gt;=1,M638&lt;=4),'adjustment factor'!$D$9,IF(M638=-9,-999,IF(M638=98,-999,IF(M638=99,-999,IF(M638="",-999,0)))))</f>
        <v>-999</v>
      </c>
      <c r="AK638" s="82">
        <f>IF(H638=1, 'adjustment factor'!$D$10, IF(H638=-9,-999,IF(H638="",-999,0)))</f>
        <v>-999</v>
      </c>
      <c r="AL638" s="82">
        <f>IF(G638=1, 'adjustment factor'!$D$11, IF(G638=-9,-999,IF(G638="",-999,0)))</f>
        <v>-999</v>
      </c>
      <c r="AM638" s="82">
        <f>IF(I638=1, 'adjustment factor'!$D$12, IF(I638=-9,-999,IF(I638="",-999,0)))</f>
        <v>-999</v>
      </c>
      <c r="AN638" s="82">
        <f>IF(J638=1, 'adjustment factor'!$D$13, IF(J638=-9,-999,IF(J638="",-999,0)))</f>
        <v>-999</v>
      </c>
      <c r="AO638" s="82" t="str">
        <f t="shared" si="98"/>
        <v>-999</v>
      </c>
      <c r="AP638" s="82" t="str">
        <f t="shared" si="99"/>
        <v>MISSING</v>
      </c>
    </row>
    <row r="639" spans="2:42" s="3" customFormat="1">
      <c r="B639" s="170"/>
      <c r="C639" s="35">
        <v>635</v>
      </c>
      <c r="D639" s="161"/>
      <c r="E639" s="161"/>
      <c r="F639" s="161"/>
      <c r="G639" s="161"/>
      <c r="H639" s="161"/>
      <c r="I639" s="161"/>
      <c r="J639" s="161"/>
      <c r="K639" s="161"/>
      <c r="L639" s="161"/>
      <c r="M639" s="161"/>
      <c r="N639" s="171"/>
      <c r="O639" s="171"/>
      <c r="P639" s="171"/>
      <c r="Q639" s="171"/>
      <c r="R639" s="171"/>
      <c r="S639" s="171"/>
      <c r="T639" s="159" t="str">
        <f t="shared" si="90"/>
        <v>MISSING</v>
      </c>
      <c r="U639" s="159" t="str">
        <f t="shared" si="91"/>
        <v>MISSING</v>
      </c>
      <c r="X639" s="56">
        <f t="shared" si="92"/>
        <v>-99</v>
      </c>
      <c r="Y639" s="56">
        <f t="shared" si="93"/>
        <v>-99</v>
      </c>
      <c r="Z639" s="56">
        <f t="shared" si="94"/>
        <v>-99</v>
      </c>
      <c r="AA639" s="56">
        <f t="shared" si="95"/>
        <v>-99</v>
      </c>
      <c r="AB639" s="56">
        <f t="shared" si="96"/>
        <v>-99</v>
      </c>
      <c r="AC639" s="56">
        <f t="shared" si="97"/>
        <v>-99</v>
      </c>
      <c r="AE639" s="82">
        <f>IF(D639=1, 'adjustment factor'!$D$4, IF(D639=-9,-999,IF(D639="",-999,0)))</f>
        <v>-999</v>
      </c>
      <c r="AF639" s="82">
        <f>IF(F639=1, 'adjustment factor'!$D$5, IF(F639=-9,-999,IF(F639="",-999,0)))</f>
        <v>-999</v>
      </c>
      <c r="AG639" s="82">
        <f>IF(E639=1, 'adjustment factor'!$D$6, IF(E639=-9,-999,IF(E639="",-999,0)))</f>
        <v>-999</v>
      </c>
      <c r="AH639" s="82">
        <f>IF(K639&gt;=45,'adjustment factor'!$D$7,IF(K639=-9,-1200,IF(K639="",-1200,0)))</f>
        <v>-1200</v>
      </c>
      <c r="AI639" s="82">
        <f>IF(L639=1, 'adjustment factor'!$D$8, IF(L639=-9,-999,IF(L639="",-999,0)))</f>
        <v>-999</v>
      </c>
      <c r="AJ639" s="82">
        <f>IF(AND(M639&gt;=1,M639&lt;=4),'adjustment factor'!$D$9,IF(M639=-9,-999,IF(M639=98,-999,IF(M639=99,-999,IF(M639="",-999,0)))))</f>
        <v>-999</v>
      </c>
      <c r="AK639" s="82">
        <f>IF(H639=1, 'adjustment factor'!$D$10, IF(H639=-9,-999,IF(H639="",-999,0)))</f>
        <v>-999</v>
      </c>
      <c r="AL639" s="82">
        <f>IF(G639=1, 'adjustment factor'!$D$11, IF(G639=-9,-999,IF(G639="",-999,0)))</f>
        <v>-999</v>
      </c>
      <c r="AM639" s="82">
        <f>IF(I639=1, 'adjustment factor'!$D$12, IF(I639=-9,-999,IF(I639="",-999,0)))</f>
        <v>-999</v>
      </c>
      <c r="AN639" s="82">
        <f>IF(J639=1, 'adjustment factor'!$D$13, IF(J639=-9,-999,IF(J639="",-999,0)))</f>
        <v>-999</v>
      </c>
      <c r="AO639" s="82" t="str">
        <f t="shared" si="98"/>
        <v>-999</v>
      </c>
      <c r="AP639" s="82" t="str">
        <f t="shared" si="99"/>
        <v>MISSING</v>
      </c>
    </row>
    <row r="640" spans="2:42" s="3" customFormat="1">
      <c r="B640" s="170"/>
      <c r="C640" s="35">
        <v>636</v>
      </c>
      <c r="D640" s="161"/>
      <c r="E640" s="161"/>
      <c r="F640" s="161"/>
      <c r="G640" s="161"/>
      <c r="H640" s="161"/>
      <c r="I640" s="161"/>
      <c r="J640" s="161"/>
      <c r="K640" s="161"/>
      <c r="L640" s="161"/>
      <c r="M640" s="161"/>
      <c r="N640" s="171"/>
      <c r="O640" s="171"/>
      <c r="P640" s="171"/>
      <c r="Q640" s="171"/>
      <c r="R640" s="171"/>
      <c r="S640" s="171"/>
      <c r="T640" s="159" t="str">
        <f t="shared" si="90"/>
        <v>MISSING</v>
      </c>
      <c r="U640" s="159" t="str">
        <f t="shared" si="91"/>
        <v>MISSING</v>
      </c>
      <c r="X640" s="56">
        <f t="shared" si="92"/>
        <v>-99</v>
      </c>
      <c r="Y640" s="56">
        <f t="shared" si="93"/>
        <v>-99</v>
      </c>
      <c r="Z640" s="56">
        <f t="shared" si="94"/>
        <v>-99</v>
      </c>
      <c r="AA640" s="56">
        <f t="shared" si="95"/>
        <v>-99</v>
      </c>
      <c r="AB640" s="56">
        <f t="shared" si="96"/>
        <v>-99</v>
      </c>
      <c r="AC640" s="56">
        <f t="shared" si="97"/>
        <v>-99</v>
      </c>
      <c r="AE640" s="82">
        <f>IF(D640=1, 'adjustment factor'!$D$4, IF(D640=-9,-999,IF(D640="",-999,0)))</f>
        <v>-999</v>
      </c>
      <c r="AF640" s="82">
        <f>IF(F640=1, 'adjustment factor'!$D$5, IF(F640=-9,-999,IF(F640="",-999,0)))</f>
        <v>-999</v>
      </c>
      <c r="AG640" s="82">
        <f>IF(E640=1, 'adjustment factor'!$D$6, IF(E640=-9,-999,IF(E640="",-999,0)))</f>
        <v>-999</v>
      </c>
      <c r="AH640" s="82">
        <f>IF(K640&gt;=45,'adjustment factor'!$D$7,IF(K640=-9,-1200,IF(K640="",-1200,0)))</f>
        <v>-1200</v>
      </c>
      <c r="AI640" s="82">
        <f>IF(L640=1, 'adjustment factor'!$D$8, IF(L640=-9,-999,IF(L640="",-999,0)))</f>
        <v>-999</v>
      </c>
      <c r="AJ640" s="82">
        <f>IF(AND(M640&gt;=1,M640&lt;=4),'adjustment factor'!$D$9,IF(M640=-9,-999,IF(M640=98,-999,IF(M640=99,-999,IF(M640="",-999,0)))))</f>
        <v>-999</v>
      </c>
      <c r="AK640" s="82">
        <f>IF(H640=1, 'adjustment factor'!$D$10, IF(H640=-9,-999,IF(H640="",-999,0)))</f>
        <v>-999</v>
      </c>
      <c r="AL640" s="82">
        <f>IF(G640=1, 'adjustment factor'!$D$11, IF(G640=-9,-999,IF(G640="",-999,0)))</f>
        <v>-999</v>
      </c>
      <c r="AM640" s="82">
        <f>IF(I640=1, 'adjustment factor'!$D$12, IF(I640=-9,-999,IF(I640="",-999,0)))</f>
        <v>-999</v>
      </c>
      <c r="AN640" s="82">
        <f>IF(J640=1, 'adjustment factor'!$D$13, IF(J640=-9,-999,IF(J640="",-999,0)))</f>
        <v>-999</v>
      </c>
      <c r="AO640" s="82" t="str">
        <f t="shared" si="98"/>
        <v>-999</v>
      </c>
      <c r="AP640" s="82" t="str">
        <f t="shared" si="99"/>
        <v>MISSING</v>
      </c>
    </row>
    <row r="641" spans="2:42" s="3" customFormat="1">
      <c r="B641" s="170"/>
      <c r="C641" s="35">
        <v>637</v>
      </c>
      <c r="D641" s="161"/>
      <c r="E641" s="161"/>
      <c r="F641" s="161"/>
      <c r="G641" s="161"/>
      <c r="H641" s="161"/>
      <c r="I641" s="161"/>
      <c r="J641" s="161"/>
      <c r="K641" s="161"/>
      <c r="L641" s="161"/>
      <c r="M641" s="161"/>
      <c r="N641" s="171"/>
      <c r="O641" s="171"/>
      <c r="P641" s="171"/>
      <c r="Q641" s="171"/>
      <c r="R641" s="171"/>
      <c r="S641" s="171"/>
      <c r="T641" s="159" t="str">
        <f t="shared" si="90"/>
        <v>MISSING</v>
      </c>
      <c r="U641" s="159" t="str">
        <f t="shared" si="91"/>
        <v>MISSING</v>
      </c>
      <c r="X641" s="56">
        <f t="shared" si="92"/>
        <v>-99</v>
      </c>
      <c r="Y641" s="56">
        <f t="shared" si="93"/>
        <v>-99</v>
      </c>
      <c r="Z641" s="56">
        <f t="shared" si="94"/>
        <v>-99</v>
      </c>
      <c r="AA641" s="56">
        <f t="shared" si="95"/>
        <v>-99</v>
      </c>
      <c r="AB641" s="56">
        <f t="shared" si="96"/>
        <v>-99</v>
      </c>
      <c r="AC641" s="56">
        <f t="shared" si="97"/>
        <v>-99</v>
      </c>
      <c r="AE641" s="82">
        <f>IF(D641=1, 'adjustment factor'!$D$4, IF(D641=-9,-999,IF(D641="",-999,0)))</f>
        <v>-999</v>
      </c>
      <c r="AF641" s="82">
        <f>IF(F641=1, 'adjustment factor'!$D$5, IF(F641=-9,-999,IF(F641="",-999,0)))</f>
        <v>-999</v>
      </c>
      <c r="AG641" s="82">
        <f>IF(E641=1, 'adjustment factor'!$D$6, IF(E641=-9,-999,IF(E641="",-999,0)))</f>
        <v>-999</v>
      </c>
      <c r="AH641" s="82">
        <f>IF(K641&gt;=45,'adjustment factor'!$D$7,IF(K641=-9,-1200,IF(K641="",-1200,0)))</f>
        <v>-1200</v>
      </c>
      <c r="AI641" s="82">
        <f>IF(L641=1, 'adjustment factor'!$D$8, IF(L641=-9,-999,IF(L641="",-999,0)))</f>
        <v>-999</v>
      </c>
      <c r="AJ641" s="82">
        <f>IF(AND(M641&gt;=1,M641&lt;=4),'adjustment factor'!$D$9,IF(M641=-9,-999,IF(M641=98,-999,IF(M641=99,-999,IF(M641="",-999,0)))))</f>
        <v>-999</v>
      </c>
      <c r="AK641" s="82">
        <f>IF(H641=1, 'adjustment factor'!$D$10, IF(H641=-9,-999,IF(H641="",-999,0)))</f>
        <v>-999</v>
      </c>
      <c r="AL641" s="82">
        <f>IF(G641=1, 'adjustment factor'!$D$11, IF(G641=-9,-999,IF(G641="",-999,0)))</f>
        <v>-999</v>
      </c>
      <c r="AM641" s="82">
        <f>IF(I641=1, 'adjustment factor'!$D$12, IF(I641=-9,-999,IF(I641="",-999,0)))</f>
        <v>-999</v>
      </c>
      <c r="AN641" s="82">
        <f>IF(J641=1, 'adjustment factor'!$D$13, IF(J641=-9,-999,IF(J641="",-999,0)))</f>
        <v>-999</v>
      </c>
      <c r="AO641" s="82" t="str">
        <f t="shared" si="98"/>
        <v>-999</v>
      </c>
      <c r="AP641" s="82" t="str">
        <f t="shared" si="99"/>
        <v>MISSING</v>
      </c>
    </row>
    <row r="642" spans="2:42" s="3" customFormat="1">
      <c r="B642" s="170"/>
      <c r="C642" s="35">
        <v>638</v>
      </c>
      <c r="D642" s="161"/>
      <c r="E642" s="161"/>
      <c r="F642" s="161"/>
      <c r="G642" s="161"/>
      <c r="H642" s="161"/>
      <c r="I642" s="161"/>
      <c r="J642" s="161"/>
      <c r="K642" s="161"/>
      <c r="L642" s="161"/>
      <c r="M642" s="161"/>
      <c r="N642" s="171"/>
      <c r="O642" s="171"/>
      <c r="P642" s="171"/>
      <c r="Q642" s="171"/>
      <c r="R642" s="171"/>
      <c r="S642" s="171"/>
      <c r="T642" s="159" t="str">
        <f t="shared" si="90"/>
        <v>MISSING</v>
      </c>
      <c r="U642" s="159" t="str">
        <f t="shared" si="91"/>
        <v>MISSING</v>
      </c>
      <c r="X642" s="56">
        <f t="shared" si="92"/>
        <v>-99</v>
      </c>
      <c r="Y642" s="56">
        <f t="shared" si="93"/>
        <v>-99</v>
      </c>
      <c r="Z642" s="56">
        <f t="shared" si="94"/>
        <v>-99</v>
      </c>
      <c r="AA642" s="56">
        <f t="shared" si="95"/>
        <v>-99</v>
      </c>
      <c r="AB642" s="56">
        <f t="shared" si="96"/>
        <v>-99</v>
      </c>
      <c r="AC642" s="56">
        <f t="shared" si="97"/>
        <v>-99</v>
      </c>
      <c r="AE642" s="82">
        <f>IF(D642=1, 'adjustment factor'!$D$4, IF(D642=-9,-999,IF(D642="",-999,0)))</f>
        <v>-999</v>
      </c>
      <c r="AF642" s="82">
        <f>IF(F642=1, 'adjustment factor'!$D$5, IF(F642=-9,-999,IF(F642="",-999,0)))</f>
        <v>-999</v>
      </c>
      <c r="AG642" s="82">
        <f>IF(E642=1, 'adjustment factor'!$D$6, IF(E642=-9,-999,IF(E642="",-999,0)))</f>
        <v>-999</v>
      </c>
      <c r="AH642" s="82">
        <f>IF(K642&gt;=45,'adjustment factor'!$D$7,IF(K642=-9,-1200,IF(K642="",-1200,0)))</f>
        <v>-1200</v>
      </c>
      <c r="AI642" s="82">
        <f>IF(L642=1, 'adjustment factor'!$D$8, IF(L642=-9,-999,IF(L642="",-999,0)))</f>
        <v>-999</v>
      </c>
      <c r="AJ642" s="82">
        <f>IF(AND(M642&gt;=1,M642&lt;=4),'adjustment factor'!$D$9,IF(M642=-9,-999,IF(M642=98,-999,IF(M642=99,-999,IF(M642="",-999,0)))))</f>
        <v>-999</v>
      </c>
      <c r="AK642" s="82">
        <f>IF(H642=1, 'adjustment factor'!$D$10, IF(H642=-9,-999,IF(H642="",-999,0)))</f>
        <v>-999</v>
      </c>
      <c r="AL642" s="82">
        <f>IF(G642=1, 'adjustment factor'!$D$11, IF(G642=-9,-999,IF(G642="",-999,0)))</f>
        <v>-999</v>
      </c>
      <c r="AM642" s="82">
        <f>IF(I642=1, 'adjustment factor'!$D$12, IF(I642=-9,-999,IF(I642="",-999,0)))</f>
        <v>-999</v>
      </c>
      <c r="AN642" s="82">
        <f>IF(J642=1, 'adjustment factor'!$D$13, IF(J642=-9,-999,IF(J642="",-999,0)))</f>
        <v>-999</v>
      </c>
      <c r="AO642" s="82" t="str">
        <f t="shared" si="98"/>
        <v>-999</v>
      </c>
      <c r="AP642" s="82" t="str">
        <f t="shared" si="99"/>
        <v>MISSING</v>
      </c>
    </row>
    <row r="643" spans="2:42" s="3" customFormat="1">
      <c r="B643" s="170"/>
      <c r="C643" s="35">
        <v>639</v>
      </c>
      <c r="D643" s="161"/>
      <c r="E643" s="161"/>
      <c r="F643" s="161"/>
      <c r="G643" s="161"/>
      <c r="H643" s="161"/>
      <c r="I643" s="161"/>
      <c r="J643" s="161"/>
      <c r="K643" s="161"/>
      <c r="L643" s="161"/>
      <c r="M643" s="161"/>
      <c r="N643" s="171"/>
      <c r="O643" s="171"/>
      <c r="P643" s="171"/>
      <c r="Q643" s="171"/>
      <c r="R643" s="171"/>
      <c r="S643" s="171"/>
      <c r="T643" s="159" t="str">
        <f t="shared" si="90"/>
        <v>MISSING</v>
      </c>
      <c r="U643" s="159" t="str">
        <f t="shared" si="91"/>
        <v>MISSING</v>
      </c>
      <c r="X643" s="56">
        <f t="shared" si="92"/>
        <v>-99</v>
      </c>
      <c r="Y643" s="56">
        <f t="shared" si="93"/>
        <v>-99</v>
      </c>
      <c r="Z643" s="56">
        <f t="shared" si="94"/>
        <v>-99</v>
      </c>
      <c r="AA643" s="56">
        <f t="shared" si="95"/>
        <v>-99</v>
      </c>
      <c r="AB643" s="56">
        <f t="shared" si="96"/>
        <v>-99</v>
      </c>
      <c r="AC643" s="56">
        <f t="shared" si="97"/>
        <v>-99</v>
      </c>
      <c r="AE643" s="82">
        <f>IF(D643=1, 'adjustment factor'!$D$4, IF(D643=-9,-999,IF(D643="",-999,0)))</f>
        <v>-999</v>
      </c>
      <c r="AF643" s="82">
        <f>IF(F643=1, 'adjustment factor'!$D$5, IF(F643=-9,-999,IF(F643="",-999,0)))</f>
        <v>-999</v>
      </c>
      <c r="AG643" s="82">
        <f>IF(E643=1, 'adjustment factor'!$D$6, IF(E643=-9,-999,IF(E643="",-999,0)))</f>
        <v>-999</v>
      </c>
      <c r="AH643" s="82">
        <f>IF(K643&gt;=45,'adjustment factor'!$D$7,IF(K643=-9,-1200,IF(K643="",-1200,0)))</f>
        <v>-1200</v>
      </c>
      <c r="AI643" s="82">
        <f>IF(L643=1, 'adjustment factor'!$D$8, IF(L643=-9,-999,IF(L643="",-999,0)))</f>
        <v>-999</v>
      </c>
      <c r="AJ643" s="82">
        <f>IF(AND(M643&gt;=1,M643&lt;=4),'adjustment factor'!$D$9,IF(M643=-9,-999,IF(M643=98,-999,IF(M643=99,-999,IF(M643="",-999,0)))))</f>
        <v>-999</v>
      </c>
      <c r="AK643" s="82">
        <f>IF(H643=1, 'adjustment factor'!$D$10, IF(H643=-9,-999,IF(H643="",-999,0)))</f>
        <v>-999</v>
      </c>
      <c r="AL643" s="82">
        <f>IF(G643=1, 'adjustment factor'!$D$11, IF(G643=-9,-999,IF(G643="",-999,0)))</f>
        <v>-999</v>
      </c>
      <c r="AM643" s="82">
        <f>IF(I643=1, 'adjustment factor'!$D$12, IF(I643=-9,-999,IF(I643="",-999,0)))</f>
        <v>-999</v>
      </c>
      <c r="AN643" s="82">
        <f>IF(J643=1, 'adjustment factor'!$D$13, IF(J643=-9,-999,IF(J643="",-999,0)))</f>
        <v>-999</v>
      </c>
      <c r="AO643" s="82" t="str">
        <f t="shared" si="98"/>
        <v>-999</v>
      </c>
      <c r="AP643" s="82" t="str">
        <f t="shared" si="99"/>
        <v>MISSING</v>
      </c>
    </row>
    <row r="644" spans="2:42" s="3" customFormat="1">
      <c r="B644" s="170"/>
      <c r="C644" s="35">
        <v>640</v>
      </c>
      <c r="D644" s="161"/>
      <c r="E644" s="161"/>
      <c r="F644" s="161"/>
      <c r="G644" s="161"/>
      <c r="H644" s="161"/>
      <c r="I644" s="161"/>
      <c r="J644" s="161"/>
      <c r="K644" s="161"/>
      <c r="L644" s="161"/>
      <c r="M644" s="161"/>
      <c r="N644" s="171"/>
      <c r="O644" s="171"/>
      <c r="P644" s="171"/>
      <c r="Q644" s="171"/>
      <c r="R644" s="171"/>
      <c r="S644" s="171"/>
      <c r="T644" s="159" t="str">
        <f t="shared" si="90"/>
        <v>MISSING</v>
      </c>
      <c r="U644" s="159" t="str">
        <f t="shared" si="91"/>
        <v>MISSING</v>
      </c>
      <c r="X644" s="56">
        <f t="shared" si="92"/>
        <v>-99</v>
      </c>
      <c r="Y644" s="56">
        <f t="shared" si="93"/>
        <v>-99</v>
      </c>
      <c r="Z644" s="56">
        <f t="shared" si="94"/>
        <v>-99</v>
      </c>
      <c r="AA644" s="56">
        <f t="shared" si="95"/>
        <v>-99</v>
      </c>
      <c r="AB644" s="56">
        <f t="shared" si="96"/>
        <v>-99</v>
      </c>
      <c r="AC644" s="56">
        <f t="shared" si="97"/>
        <v>-99</v>
      </c>
      <c r="AE644" s="82">
        <f>IF(D644=1, 'adjustment factor'!$D$4, IF(D644=-9,-999,IF(D644="",-999,0)))</f>
        <v>-999</v>
      </c>
      <c r="AF644" s="82">
        <f>IF(F644=1, 'adjustment factor'!$D$5, IF(F644=-9,-999,IF(F644="",-999,0)))</f>
        <v>-999</v>
      </c>
      <c r="AG644" s="82">
        <f>IF(E644=1, 'adjustment factor'!$D$6, IF(E644=-9,-999,IF(E644="",-999,0)))</f>
        <v>-999</v>
      </c>
      <c r="AH644" s="82">
        <f>IF(K644&gt;=45,'adjustment factor'!$D$7,IF(K644=-9,-1200,IF(K644="",-1200,0)))</f>
        <v>-1200</v>
      </c>
      <c r="AI644" s="82">
        <f>IF(L644=1, 'adjustment factor'!$D$8, IF(L644=-9,-999,IF(L644="",-999,0)))</f>
        <v>-999</v>
      </c>
      <c r="AJ644" s="82">
        <f>IF(AND(M644&gt;=1,M644&lt;=4),'adjustment factor'!$D$9,IF(M644=-9,-999,IF(M644=98,-999,IF(M644=99,-999,IF(M644="",-999,0)))))</f>
        <v>-999</v>
      </c>
      <c r="AK644" s="82">
        <f>IF(H644=1, 'adjustment factor'!$D$10, IF(H644=-9,-999,IF(H644="",-999,0)))</f>
        <v>-999</v>
      </c>
      <c r="AL644" s="82">
        <f>IF(G644=1, 'adjustment factor'!$D$11, IF(G644=-9,-999,IF(G644="",-999,0)))</f>
        <v>-999</v>
      </c>
      <c r="AM644" s="82">
        <f>IF(I644=1, 'adjustment factor'!$D$12, IF(I644=-9,-999,IF(I644="",-999,0)))</f>
        <v>-999</v>
      </c>
      <c r="AN644" s="82">
        <f>IF(J644=1, 'adjustment factor'!$D$13, IF(J644=-9,-999,IF(J644="",-999,0)))</f>
        <v>-999</v>
      </c>
      <c r="AO644" s="82" t="str">
        <f t="shared" si="98"/>
        <v>-999</v>
      </c>
      <c r="AP644" s="82" t="str">
        <f t="shared" si="99"/>
        <v>MISSING</v>
      </c>
    </row>
    <row r="645" spans="2:42" s="3" customFormat="1">
      <c r="B645" s="170"/>
      <c r="C645" s="35">
        <v>641</v>
      </c>
      <c r="D645" s="161"/>
      <c r="E645" s="161"/>
      <c r="F645" s="161"/>
      <c r="G645" s="161"/>
      <c r="H645" s="161"/>
      <c r="I645" s="161"/>
      <c r="J645" s="161"/>
      <c r="K645" s="161"/>
      <c r="L645" s="161"/>
      <c r="M645" s="161"/>
      <c r="N645" s="171"/>
      <c r="O645" s="171"/>
      <c r="P645" s="171"/>
      <c r="Q645" s="171"/>
      <c r="R645" s="171"/>
      <c r="S645" s="171"/>
      <c r="T645" s="159" t="str">
        <f t="shared" ref="T645:T708" si="100">IF(SUM(X645:AC645)&gt;-0.01, SUM(X645:AC645), "MISSING")</f>
        <v>MISSING</v>
      </c>
      <c r="U645" s="159" t="str">
        <f t="shared" ref="U645:U708" si="101">IF(AP645="MISSING","MISSING", 3.88+0.604*T645+0.055*(T645^2)-AP645)</f>
        <v>MISSING</v>
      </c>
      <c r="X645" s="56">
        <f t="shared" ref="X645:X708" si="102">IF(N645&gt;0,((N645-3)*-1),-99)</f>
        <v>-99</v>
      </c>
      <c r="Y645" s="56">
        <f t="shared" ref="Y645:Y708" si="103">IF(O645&gt;0,((O645-3)*-1),-99)</f>
        <v>-99</v>
      </c>
      <c r="Z645" s="56">
        <f t="shared" ref="Z645:Z708" si="104">IF(P645&gt;0,((P645-3)*-1),-99)</f>
        <v>-99</v>
      </c>
      <c r="AA645" s="56">
        <f t="shared" ref="AA645:AA708" si="105">IF(Q645&gt;0,((Q645-3)*-1),-99)</f>
        <v>-99</v>
      </c>
      <c r="AB645" s="56">
        <f t="shared" ref="AB645:AB708" si="106">IF(R645&gt;0,((R645-3)*-1),-99)</f>
        <v>-99</v>
      </c>
      <c r="AC645" s="56">
        <f t="shared" ref="AC645:AC708" si="107">IF(S645&gt;0,((S645-3)*-1),-99)</f>
        <v>-99</v>
      </c>
      <c r="AE645" s="82">
        <f>IF(D645=1, 'adjustment factor'!$D$4, IF(D645=-9,-999,IF(D645="",-999,0)))</f>
        <v>-999</v>
      </c>
      <c r="AF645" s="82">
        <f>IF(F645=1, 'adjustment factor'!$D$5, IF(F645=-9,-999,IF(F645="",-999,0)))</f>
        <v>-999</v>
      </c>
      <c r="AG645" s="82">
        <f>IF(E645=1, 'adjustment factor'!$D$6, IF(E645=-9,-999,IF(E645="",-999,0)))</f>
        <v>-999</v>
      </c>
      <c r="AH645" s="82">
        <f>IF(K645&gt;=45,'adjustment factor'!$D$7,IF(K645=-9,-1200,IF(K645="",-1200,0)))</f>
        <v>-1200</v>
      </c>
      <c r="AI645" s="82">
        <f>IF(L645=1, 'adjustment factor'!$D$8, IF(L645=-9,-999,IF(L645="",-999,0)))</f>
        <v>-999</v>
      </c>
      <c r="AJ645" s="82">
        <f>IF(AND(M645&gt;=1,M645&lt;=4),'adjustment factor'!$D$9,IF(M645=-9,-999,IF(M645=98,-999,IF(M645=99,-999,IF(M645="",-999,0)))))</f>
        <v>-999</v>
      </c>
      <c r="AK645" s="82">
        <f>IF(H645=1, 'adjustment factor'!$D$10, IF(H645=-9,-999,IF(H645="",-999,0)))</f>
        <v>-999</v>
      </c>
      <c r="AL645" s="82">
        <f>IF(G645=1, 'adjustment factor'!$D$11, IF(G645=-9,-999,IF(G645="",-999,0)))</f>
        <v>-999</v>
      </c>
      <c r="AM645" s="82">
        <f>IF(I645=1, 'adjustment factor'!$D$12, IF(I645=-9,-999,IF(I645="",-999,0)))</f>
        <v>-999</v>
      </c>
      <c r="AN645" s="82">
        <f>IF(J645=1, 'adjustment factor'!$D$13, IF(J645=-9,-999,IF(J645="",-999,0)))</f>
        <v>-999</v>
      </c>
      <c r="AO645" s="82" t="str">
        <f t="shared" si="98"/>
        <v>-999</v>
      </c>
      <c r="AP645" s="82" t="str">
        <f t="shared" si="99"/>
        <v>MISSING</v>
      </c>
    </row>
    <row r="646" spans="2:42" s="3" customFormat="1">
      <c r="B646" s="170"/>
      <c r="C646" s="35">
        <v>642</v>
      </c>
      <c r="D646" s="161"/>
      <c r="E646" s="161"/>
      <c r="F646" s="161"/>
      <c r="G646" s="161"/>
      <c r="H646" s="161"/>
      <c r="I646" s="161"/>
      <c r="J646" s="161"/>
      <c r="K646" s="161"/>
      <c r="L646" s="161"/>
      <c r="M646" s="161"/>
      <c r="N646" s="171"/>
      <c r="O646" s="171"/>
      <c r="P646" s="171"/>
      <c r="Q646" s="171"/>
      <c r="R646" s="171"/>
      <c r="S646" s="171"/>
      <c r="T646" s="159" t="str">
        <f t="shared" si="100"/>
        <v>MISSING</v>
      </c>
      <c r="U646" s="159" t="str">
        <f t="shared" si="101"/>
        <v>MISSING</v>
      </c>
      <c r="X646" s="56">
        <f t="shared" si="102"/>
        <v>-99</v>
      </c>
      <c r="Y646" s="56">
        <f t="shared" si="103"/>
        <v>-99</v>
      </c>
      <c r="Z646" s="56">
        <f t="shared" si="104"/>
        <v>-99</v>
      </c>
      <c r="AA646" s="56">
        <f t="shared" si="105"/>
        <v>-99</v>
      </c>
      <c r="AB646" s="56">
        <f t="shared" si="106"/>
        <v>-99</v>
      </c>
      <c r="AC646" s="56">
        <f t="shared" si="107"/>
        <v>-99</v>
      </c>
      <c r="AE646" s="82">
        <f>IF(D646=1, 'adjustment factor'!$D$4, IF(D646=-9,-999,IF(D646="",-999,0)))</f>
        <v>-999</v>
      </c>
      <c r="AF646" s="82">
        <f>IF(F646=1, 'adjustment factor'!$D$5, IF(F646=-9,-999,IF(F646="",-999,0)))</f>
        <v>-999</v>
      </c>
      <c r="AG646" s="82">
        <f>IF(E646=1, 'adjustment factor'!$D$6, IF(E646=-9,-999,IF(E646="",-999,0)))</f>
        <v>-999</v>
      </c>
      <c r="AH646" s="82">
        <f>IF(K646&gt;=45,'adjustment factor'!$D$7,IF(K646=-9,-1200,IF(K646="",-1200,0)))</f>
        <v>-1200</v>
      </c>
      <c r="AI646" s="82">
        <f>IF(L646=1, 'adjustment factor'!$D$8, IF(L646=-9,-999,IF(L646="",-999,0)))</f>
        <v>-999</v>
      </c>
      <c r="AJ646" s="82">
        <f>IF(AND(M646&gt;=1,M646&lt;=4),'adjustment factor'!$D$9,IF(M646=-9,-999,IF(M646=98,-999,IF(M646=99,-999,IF(M646="",-999,0)))))</f>
        <v>-999</v>
      </c>
      <c r="AK646" s="82">
        <f>IF(H646=1, 'adjustment factor'!$D$10, IF(H646=-9,-999,IF(H646="",-999,0)))</f>
        <v>-999</v>
      </c>
      <c r="AL646" s="82">
        <f>IF(G646=1, 'adjustment factor'!$D$11, IF(G646=-9,-999,IF(G646="",-999,0)))</f>
        <v>-999</v>
      </c>
      <c r="AM646" s="82">
        <f>IF(I646=1, 'adjustment factor'!$D$12, IF(I646=-9,-999,IF(I646="",-999,0)))</f>
        <v>-999</v>
      </c>
      <c r="AN646" s="82">
        <f>IF(J646=1, 'adjustment factor'!$D$13, IF(J646=-9,-999,IF(J646="",-999,0)))</f>
        <v>-999</v>
      </c>
      <c r="AO646" s="82" t="str">
        <f t="shared" ref="AO646:AO709" si="108">IF(-AE646-AF646-AG646-AH646+AI646+AJ646-AK646-AL646-AM646-AN646&lt;3, -AE646-AF646-AG646-AH646+AI646+AJ646-AK646-AL646-AM646-AN646, "-999")</f>
        <v>-999</v>
      </c>
      <c r="AP646" s="82" t="str">
        <f t="shared" ref="AP646:AP709" si="109">IF(AND(SUM(AE646:AN646)&gt;-1, (SUM(X646:AC646)&gt;-1)), 14.353-AE646-AF646-AG646-AH646+AI646+AJ646-AK646-AL646-AM646-AN646, "MISSING")</f>
        <v>MISSING</v>
      </c>
    </row>
    <row r="647" spans="2:42" s="3" customFormat="1">
      <c r="B647" s="170"/>
      <c r="C647" s="35">
        <v>643</v>
      </c>
      <c r="D647" s="161"/>
      <c r="E647" s="161"/>
      <c r="F647" s="161"/>
      <c r="G647" s="161"/>
      <c r="H647" s="161"/>
      <c r="I647" s="161"/>
      <c r="J647" s="161"/>
      <c r="K647" s="161"/>
      <c r="L647" s="161"/>
      <c r="M647" s="161"/>
      <c r="N647" s="171"/>
      <c r="O647" s="171"/>
      <c r="P647" s="171"/>
      <c r="Q647" s="171"/>
      <c r="R647" s="171"/>
      <c r="S647" s="171"/>
      <c r="T647" s="159" t="str">
        <f t="shared" si="100"/>
        <v>MISSING</v>
      </c>
      <c r="U647" s="159" t="str">
        <f t="shared" si="101"/>
        <v>MISSING</v>
      </c>
      <c r="X647" s="56">
        <f t="shared" si="102"/>
        <v>-99</v>
      </c>
      <c r="Y647" s="56">
        <f t="shared" si="103"/>
        <v>-99</v>
      </c>
      <c r="Z647" s="56">
        <f t="shared" si="104"/>
        <v>-99</v>
      </c>
      <c r="AA647" s="56">
        <f t="shared" si="105"/>
        <v>-99</v>
      </c>
      <c r="AB647" s="56">
        <f t="shared" si="106"/>
        <v>-99</v>
      </c>
      <c r="AC647" s="56">
        <f t="shared" si="107"/>
        <v>-99</v>
      </c>
      <c r="AE647" s="82">
        <f>IF(D647=1, 'adjustment factor'!$D$4, IF(D647=-9,-999,IF(D647="",-999,0)))</f>
        <v>-999</v>
      </c>
      <c r="AF647" s="82">
        <f>IF(F647=1, 'adjustment factor'!$D$5, IF(F647=-9,-999,IF(F647="",-999,0)))</f>
        <v>-999</v>
      </c>
      <c r="AG647" s="82">
        <f>IF(E647=1, 'adjustment factor'!$D$6, IF(E647=-9,-999,IF(E647="",-999,0)))</f>
        <v>-999</v>
      </c>
      <c r="AH647" s="82">
        <f>IF(K647&gt;=45,'adjustment factor'!$D$7,IF(K647=-9,-1200,IF(K647="",-1200,0)))</f>
        <v>-1200</v>
      </c>
      <c r="AI647" s="82">
        <f>IF(L647=1, 'adjustment factor'!$D$8, IF(L647=-9,-999,IF(L647="",-999,0)))</f>
        <v>-999</v>
      </c>
      <c r="AJ647" s="82">
        <f>IF(AND(M647&gt;=1,M647&lt;=4),'adjustment factor'!$D$9,IF(M647=-9,-999,IF(M647=98,-999,IF(M647=99,-999,IF(M647="",-999,0)))))</f>
        <v>-999</v>
      </c>
      <c r="AK647" s="82">
        <f>IF(H647=1, 'adjustment factor'!$D$10, IF(H647=-9,-999,IF(H647="",-999,0)))</f>
        <v>-999</v>
      </c>
      <c r="AL647" s="82">
        <f>IF(G647=1, 'adjustment factor'!$D$11, IF(G647=-9,-999,IF(G647="",-999,0)))</f>
        <v>-999</v>
      </c>
      <c r="AM647" s="82">
        <f>IF(I647=1, 'adjustment factor'!$D$12, IF(I647=-9,-999,IF(I647="",-999,0)))</f>
        <v>-999</v>
      </c>
      <c r="AN647" s="82">
        <f>IF(J647=1, 'adjustment factor'!$D$13, IF(J647=-9,-999,IF(J647="",-999,0)))</f>
        <v>-999</v>
      </c>
      <c r="AO647" s="82" t="str">
        <f t="shared" si="108"/>
        <v>-999</v>
      </c>
      <c r="AP647" s="82" t="str">
        <f t="shared" si="109"/>
        <v>MISSING</v>
      </c>
    </row>
    <row r="648" spans="2:42" s="3" customFormat="1">
      <c r="B648" s="170"/>
      <c r="C648" s="35">
        <v>644</v>
      </c>
      <c r="D648" s="161"/>
      <c r="E648" s="161"/>
      <c r="F648" s="161"/>
      <c r="G648" s="161"/>
      <c r="H648" s="161"/>
      <c r="I648" s="161"/>
      <c r="J648" s="161"/>
      <c r="K648" s="161"/>
      <c r="L648" s="161"/>
      <c r="M648" s="161"/>
      <c r="N648" s="171"/>
      <c r="O648" s="171"/>
      <c r="P648" s="171"/>
      <c r="Q648" s="171"/>
      <c r="R648" s="171"/>
      <c r="S648" s="171"/>
      <c r="T648" s="159" t="str">
        <f t="shared" si="100"/>
        <v>MISSING</v>
      </c>
      <c r="U648" s="159" t="str">
        <f t="shared" si="101"/>
        <v>MISSING</v>
      </c>
      <c r="X648" s="56">
        <f t="shared" si="102"/>
        <v>-99</v>
      </c>
      <c r="Y648" s="56">
        <f t="shared" si="103"/>
        <v>-99</v>
      </c>
      <c r="Z648" s="56">
        <f t="shared" si="104"/>
        <v>-99</v>
      </c>
      <c r="AA648" s="56">
        <f t="shared" si="105"/>
        <v>-99</v>
      </c>
      <c r="AB648" s="56">
        <f t="shared" si="106"/>
        <v>-99</v>
      </c>
      <c r="AC648" s="56">
        <f t="shared" si="107"/>
        <v>-99</v>
      </c>
      <c r="AE648" s="82">
        <f>IF(D648=1, 'adjustment factor'!$D$4, IF(D648=-9,-999,IF(D648="",-999,0)))</f>
        <v>-999</v>
      </c>
      <c r="AF648" s="82">
        <f>IF(F648=1, 'adjustment factor'!$D$5, IF(F648=-9,-999,IF(F648="",-999,0)))</f>
        <v>-999</v>
      </c>
      <c r="AG648" s="82">
        <f>IF(E648=1, 'adjustment factor'!$D$6, IF(E648=-9,-999,IF(E648="",-999,0)))</f>
        <v>-999</v>
      </c>
      <c r="AH648" s="82">
        <f>IF(K648&gt;=45,'adjustment factor'!$D$7,IF(K648=-9,-1200,IF(K648="",-1200,0)))</f>
        <v>-1200</v>
      </c>
      <c r="AI648" s="82">
        <f>IF(L648=1, 'adjustment factor'!$D$8, IF(L648=-9,-999,IF(L648="",-999,0)))</f>
        <v>-999</v>
      </c>
      <c r="AJ648" s="82">
        <f>IF(AND(M648&gt;=1,M648&lt;=4),'adjustment factor'!$D$9,IF(M648=-9,-999,IF(M648=98,-999,IF(M648=99,-999,IF(M648="",-999,0)))))</f>
        <v>-999</v>
      </c>
      <c r="AK648" s="82">
        <f>IF(H648=1, 'adjustment factor'!$D$10, IF(H648=-9,-999,IF(H648="",-999,0)))</f>
        <v>-999</v>
      </c>
      <c r="AL648" s="82">
        <f>IF(G648=1, 'adjustment factor'!$D$11, IF(G648=-9,-999,IF(G648="",-999,0)))</f>
        <v>-999</v>
      </c>
      <c r="AM648" s="82">
        <f>IF(I648=1, 'adjustment factor'!$D$12, IF(I648=-9,-999,IF(I648="",-999,0)))</f>
        <v>-999</v>
      </c>
      <c r="AN648" s="82">
        <f>IF(J648=1, 'adjustment factor'!$D$13, IF(J648=-9,-999,IF(J648="",-999,0)))</f>
        <v>-999</v>
      </c>
      <c r="AO648" s="82" t="str">
        <f t="shared" si="108"/>
        <v>-999</v>
      </c>
      <c r="AP648" s="82" t="str">
        <f t="shared" si="109"/>
        <v>MISSING</v>
      </c>
    </row>
    <row r="649" spans="2:42" s="3" customFormat="1">
      <c r="B649" s="170"/>
      <c r="C649" s="35">
        <v>645</v>
      </c>
      <c r="D649" s="161"/>
      <c r="E649" s="161"/>
      <c r="F649" s="161"/>
      <c r="G649" s="161"/>
      <c r="H649" s="161"/>
      <c r="I649" s="161"/>
      <c r="J649" s="161"/>
      <c r="K649" s="161"/>
      <c r="L649" s="161"/>
      <c r="M649" s="161"/>
      <c r="N649" s="171"/>
      <c r="O649" s="171"/>
      <c r="P649" s="171"/>
      <c r="Q649" s="171"/>
      <c r="R649" s="171"/>
      <c r="S649" s="171"/>
      <c r="T649" s="159" t="str">
        <f t="shared" si="100"/>
        <v>MISSING</v>
      </c>
      <c r="U649" s="159" t="str">
        <f t="shared" si="101"/>
        <v>MISSING</v>
      </c>
      <c r="X649" s="56">
        <f t="shared" si="102"/>
        <v>-99</v>
      </c>
      <c r="Y649" s="56">
        <f t="shared" si="103"/>
        <v>-99</v>
      </c>
      <c r="Z649" s="56">
        <f t="shared" si="104"/>
        <v>-99</v>
      </c>
      <c r="AA649" s="56">
        <f t="shared" si="105"/>
        <v>-99</v>
      </c>
      <c r="AB649" s="56">
        <f t="shared" si="106"/>
        <v>-99</v>
      </c>
      <c r="AC649" s="56">
        <f t="shared" si="107"/>
        <v>-99</v>
      </c>
      <c r="AE649" s="82">
        <f>IF(D649=1, 'adjustment factor'!$D$4, IF(D649=-9,-999,IF(D649="",-999,0)))</f>
        <v>-999</v>
      </c>
      <c r="AF649" s="82">
        <f>IF(F649=1, 'adjustment factor'!$D$5, IF(F649=-9,-999,IF(F649="",-999,0)))</f>
        <v>-999</v>
      </c>
      <c r="AG649" s="82">
        <f>IF(E649=1, 'adjustment factor'!$D$6, IF(E649=-9,-999,IF(E649="",-999,0)))</f>
        <v>-999</v>
      </c>
      <c r="AH649" s="82">
        <f>IF(K649&gt;=45,'adjustment factor'!$D$7,IF(K649=-9,-1200,IF(K649="",-1200,0)))</f>
        <v>-1200</v>
      </c>
      <c r="AI649" s="82">
        <f>IF(L649=1, 'adjustment factor'!$D$8, IF(L649=-9,-999,IF(L649="",-999,0)))</f>
        <v>-999</v>
      </c>
      <c r="AJ649" s="82">
        <f>IF(AND(M649&gt;=1,M649&lt;=4),'adjustment factor'!$D$9,IF(M649=-9,-999,IF(M649=98,-999,IF(M649=99,-999,IF(M649="",-999,0)))))</f>
        <v>-999</v>
      </c>
      <c r="AK649" s="82">
        <f>IF(H649=1, 'adjustment factor'!$D$10, IF(H649=-9,-999,IF(H649="",-999,0)))</f>
        <v>-999</v>
      </c>
      <c r="AL649" s="82">
        <f>IF(G649=1, 'adjustment factor'!$D$11, IF(G649=-9,-999,IF(G649="",-999,0)))</f>
        <v>-999</v>
      </c>
      <c r="AM649" s="82">
        <f>IF(I649=1, 'adjustment factor'!$D$12, IF(I649=-9,-999,IF(I649="",-999,0)))</f>
        <v>-999</v>
      </c>
      <c r="AN649" s="82">
        <f>IF(J649=1, 'adjustment factor'!$D$13, IF(J649=-9,-999,IF(J649="",-999,0)))</f>
        <v>-999</v>
      </c>
      <c r="AO649" s="82" t="str">
        <f t="shared" si="108"/>
        <v>-999</v>
      </c>
      <c r="AP649" s="82" t="str">
        <f t="shared" si="109"/>
        <v>MISSING</v>
      </c>
    </row>
    <row r="650" spans="2:42" s="3" customFormat="1">
      <c r="B650" s="170"/>
      <c r="C650" s="35">
        <v>646</v>
      </c>
      <c r="D650" s="161"/>
      <c r="E650" s="161"/>
      <c r="F650" s="161"/>
      <c r="G650" s="161"/>
      <c r="H650" s="161"/>
      <c r="I650" s="161"/>
      <c r="J650" s="161"/>
      <c r="K650" s="161"/>
      <c r="L650" s="161"/>
      <c r="M650" s="161"/>
      <c r="N650" s="171"/>
      <c r="O650" s="171"/>
      <c r="P650" s="171"/>
      <c r="Q650" s="171"/>
      <c r="R650" s="171"/>
      <c r="S650" s="171"/>
      <c r="T650" s="159" t="str">
        <f t="shared" si="100"/>
        <v>MISSING</v>
      </c>
      <c r="U650" s="159" t="str">
        <f t="shared" si="101"/>
        <v>MISSING</v>
      </c>
      <c r="X650" s="56">
        <f t="shared" si="102"/>
        <v>-99</v>
      </c>
      <c r="Y650" s="56">
        <f t="shared" si="103"/>
        <v>-99</v>
      </c>
      <c r="Z650" s="56">
        <f t="shared" si="104"/>
        <v>-99</v>
      </c>
      <c r="AA650" s="56">
        <f t="shared" si="105"/>
        <v>-99</v>
      </c>
      <c r="AB650" s="56">
        <f t="shared" si="106"/>
        <v>-99</v>
      </c>
      <c r="AC650" s="56">
        <f t="shared" si="107"/>
        <v>-99</v>
      </c>
      <c r="AE650" s="82">
        <f>IF(D650=1, 'adjustment factor'!$D$4, IF(D650=-9,-999,IF(D650="",-999,0)))</f>
        <v>-999</v>
      </c>
      <c r="AF650" s="82">
        <f>IF(F650=1, 'adjustment factor'!$D$5, IF(F650=-9,-999,IF(F650="",-999,0)))</f>
        <v>-999</v>
      </c>
      <c r="AG650" s="82">
        <f>IF(E650=1, 'adjustment factor'!$D$6, IF(E650=-9,-999,IF(E650="",-999,0)))</f>
        <v>-999</v>
      </c>
      <c r="AH650" s="82">
        <f>IF(K650&gt;=45,'adjustment factor'!$D$7,IF(K650=-9,-1200,IF(K650="",-1200,0)))</f>
        <v>-1200</v>
      </c>
      <c r="AI650" s="82">
        <f>IF(L650=1, 'adjustment factor'!$D$8, IF(L650=-9,-999,IF(L650="",-999,0)))</f>
        <v>-999</v>
      </c>
      <c r="AJ650" s="82">
        <f>IF(AND(M650&gt;=1,M650&lt;=4),'adjustment factor'!$D$9,IF(M650=-9,-999,IF(M650=98,-999,IF(M650=99,-999,IF(M650="",-999,0)))))</f>
        <v>-999</v>
      </c>
      <c r="AK650" s="82">
        <f>IF(H650=1, 'adjustment factor'!$D$10, IF(H650=-9,-999,IF(H650="",-999,0)))</f>
        <v>-999</v>
      </c>
      <c r="AL650" s="82">
        <f>IF(G650=1, 'adjustment factor'!$D$11, IF(G650=-9,-999,IF(G650="",-999,0)))</f>
        <v>-999</v>
      </c>
      <c r="AM650" s="82">
        <f>IF(I650=1, 'adjustment factor'!$D$12, IF(I650=-9,-999,IF(I650="",-999,0)))</f>
        <v>-999</v>
      </c>
      <c r="AN650" s="82">
        <f>IF(J650=1, 'adjustment factor'!$D$13, IF(J650=-9,-999,IF(J650="",-999,0)))</f>
        <v>-999</v>
      </c>
      <c r="AO650" s="82" t="str">
        <f t="shared" si="108"/>
        <v>-999</v>
      </c>
      <c r="AP650" s="82" t="str">
        <f t="shared" si="109"/>
        <v>MISSING</v>
      </c>
    </row>
    <row r="651" spans="2:42" s="3" customFormat="1">
      <c r="B651" s="170"/>
      <c r="C651" s="35">
        <v>647</v>
      </c>
      <c r="D651" s="161"/>
      <c r="E651" s="161"/>
      <c r="F651" s="161"/>
      <c r="G651" s="161"/>
      <c r="H651" s="161"/>
      <c r="I651" s="161"/>
      <c r="J651" s="161"/>
      <c r="K651" s="161"/>
      <c r="L651" s="161"/>
      <c r="M651" s="161"/>
      <c r="N651" s="171"/>
      <c r="O651" s="171"/>
      <c r="P651" s="171"/>
      <c r="Q651" s="171"/>
      <c r="R651" s="171"/>
      <c r="S651" s="171"/>
      <c r="T651" s="159" t="str">
        <f t="shared" si="100"/>
        <v>MISSING</v>
      </c>
      <c r="U651" s="159" t="str">
        <f t="shared" si="101"/>
        <v>MISSING</v>
      </c>
      <c r="X651" s="56">
        <f t="shared" si="102"/>
        <v>-99</v>
      </c>
      <c r="Y651" s="56">
        <f t="shared" si="103"/>
        <v>-99</v>
      </c>
      <c r="Z651" s="56">
        <f t="shared" si="104"/>
        <v>-99</v>
      </c>
      <c r="AA651" s="56">
        <f t="shared" si="105"/>
        <v>-99</v>
      </c>
      <c r="AB651" s="56">
        <f t="shared" si="106"/>
        <v>-99</v>
      </c>
      <c r="AC651" s="56">
        <f t="shared" si="107"/>
        <v>-99</v>
      </c>
      <c r="AE651" s="82">
        <f>IF(D651=1, 'adjustment factor'!$D$4, IF(D651=-9,-999,IF(D651="",-999,0)))</f>
        <v>-999</v>
      </c>
      <c r="AF651" s="82">
        <f>IF(F651=1, 'adjustment factor'!$D$5, IF(F651=-9,-999,IF(F651="",-999,0)))</f>
        <v>-999</v>
      </c>
      <c r="AG651" s="82">
        <f>IF(E651=1, 'adjustment factor'!$D$6, IF(E651=-9,-999,IF(E651="",-999,0)))</f>
        <v>-999</v>
      </c>
      <c r="AH651" s="82">
        <f>IF(K651&gt;=45,'adjustment factor'!$D$7,IF(K651=-9,-1200,IF(K651="",-1200,0)))</f>
        <v>-1200</v>
      </c>
      <c r="AI651" s="82">
        <f>IF(L651=1, 'adjustment factor'!$D$8, IF(L651=-9,-999,IF(L651="",-999,0)))</f>
        <v>-999</v>
      </c>
      <c r="AJ651" s="82">
        <f>IF(AND(M651&gt;=1,M651&lt;=4),'adjustment factor'!$D$9,IF(M651=-9,-999,IF(M651=98,-999,IF(M651=99,-999,IF(M651="",-999,0)))))</f>
        <v>-999</v>
      </c>
      <c r="AK651" s="82">
        <f>IF(H651=1, 'adjustment factor'!$D$10, IF(H651=-9,-999,IF(H651="",-999,0)))</f>
        <v>-999</v>
      </c>
      <c r="AL651" s="82">
        <f>IF(G651=1, 'adjustment factor'!$D$11, IF(G651=-9,-999,IF(G651="",-999,0)))</f>
        <v>-999</v>
      </c>
      <c r="AM651" s="82">
        <f>IF(I651=1, 'adjustment factor'!$D$12, IF(I651=-9,-999,IF(I651="",-999,0)))</f>
        <v>-999</v>
      </c>
      <c r="AN651" s="82">
        <f>IF(J651=1, 'adjustment factor'!$D$13, IF(J651=-9,-999,IF(J651="",-999,0)))</f>
        <v>-999</v>
      </c>
      <c r="AO651" s="82" t="str">
        <f t="shared" si="108"/>
        <v>-999</v>
      </c>
      <c r="AP651" s="82" t="str">
        <f t="shared" si="109"/>
        <v>MISSING</v>
      </c>
    </row>
    <row r="652" spans="2:42" s="3" customFormat="1">
      <c r="B652" s="170"/>
      <c r="C652" s="35">
        <v>648</v>
      </c>
      <c r="D652" s="161"/>
      <c r="E652" s="161"/>
      <c r="F652" s="161"/>
      <c r="G652" s="161"/>
      <c r="H652" s="161"/>
      <c r="I652" s="161"/>
      <c r="J652" s="161"/>
      <c r="K652" s="161"/>
      <c r="L652" s="161"/>
      <c r="M652" s="161"/>
      <c r="N652" s="171"/>
      <c r="O652" s="171"/>
      <c r="P652" s="171"/>
      <c r="Q652" s="171"/>
      <c r="R652" s="171"/>
      <c r="S652" s="171"/>
      <c r="T652" s="159" t="str">
        <f t="shared" si="100"/>
        <v>MISSING</v>
      </c>
      <c r="U652" s="159" t="str">
        <f t="shared" si="101"/>
        <v>MISSING</v>
      </c>
      <c r="X652" s="56">
        <f t="shared" si="102"/>
        <v>-99</v>
      </c>
      <c r="Y652" s="56">
        <f t="shared" si="103"/>
        <v>-99</v>
      </c>
      <c r="Z652" s="56">
        <f t="shared" si="104"/>
        <v>-99</v>
      </c>
      <c r="AA652" s="56">
        <f t="shared" si="105"/>
        <v>-99</v>
      </c>
      <c r="AB652" s="56">
        <f t="shared" si="106"/>
        <v>-99</v>
      </c>
      <c r="AC652" s="56">
        <f t="shared" si="107"/>
        <v>-99</v>
      </c>
      <c r="AE652" s="82">
        <f>IF(D652=1, 'adjustment factor'!$D$4, IF(D652=-9,-999,IF(D652="",-999,0)))</f>
        <v>-999</v>
      </c>
      <c r="AF652" s="82">
        <f>IF(F652=1, 'adjustment factor'!$D$5, IF(F652=-9,-999,IF(F652="",-999,0)))</f>
        <v>-999</v>
      </c>
      <c r="AG652" s="82">
        <f>IF(E652=1, 'adjustment factor'!$D$6, IF(E652=-9,-999,IF(E652="",-999,0)))</f>
        <v>-999</v>
      </c>
      <c r="AH652" s="82">
        <f>IF(K652&gt;=45,'adjustment factor'!$D$7,IF(K652=-9,-1200,IF(K652="",-1200,0)))</f>
        <v>-1200</v>
      </c>
      <c r="AI652" s="82">
        <f>IF(L652=1, 'adjustment factor'!$D$8, IF(L652=-9,-999,IF(L652="",-999,0)))</f>
        <v>-999</v>
      </c>
      <c r="AJ652" s="82">
        <f>IF(AND(M652&gt;=1,M652&lt;=4),'adjustment factor'!$D$9,IF(M652=-9,-999,IF(M652=98,-999,IF(M652=99,-999,IF(M652="",-999,0)))))</f>
        <v>-999</v>
      </c>
      <c r="AK652" s="82">
        <f>IF(H652=1, 'adjustment factor'!$D$10, IF(H652=-9,-999,IF(H652="",-999,0)))</f>
        <v>-999</v>
      </c>
      <c r="AL652" s="82">
        <f>IF(G652=1, 'adjustment factor'!$D$11, IF(G652=-9,-999,IF(G652="",-999,0)))</f>
        <v>-999</v>
      </c>
      <c r="AM652" s="82">
        <f>IF(I652=1, 'adjustment factor'!$D$12, IF(I652=-9,-999,IF(I652="",-999,0)))</f>
        <v>-999</v>
      </c>
      <c r="AN652" s="82">
        <f>IF(J652=1, 'adjustment factor'!$D$13, IF(J652=-9,-999,IF(J652="",-999,0)))</f>
        <v>-999</v>
      </c>
      <c r="AO652" s="82" t="str">
        <f t="shared" si="108"/>
        <v>-999</v>
      </c>
      <c r="AP652" s="82" t="str">
        <f t="shared" si="109"/>
        <v>MISSING</v>
      </c>
    </row>
    <row r="653" spans="2:42" s="3" customFormat="1">
      <c r="B653" s="170"/>
      <c r="C653" s="35">
        <v>649</v>
      </c>
      <c r="D653" s="161"/>
      <c r="E653" s="161"/>
      <c r="F653" s="161"/>
      <c r="G653" s="161"/>
      <c r="H653" s="161"/>
      <c r="I653" s="161"/>
      <c r="J653" s="161"/>
      <c r="K653" s="161"/>
      <c r="L653" s="161"/>
      <c r="M653" s="161"/>
      <c r="N653" s="171"/>
      <c r="O653" s="171"/>
      <c r="P653" s="171"/>
      <c r="Q653" s="171"/>
      <c r="R653" s="171"/>
      <c r="S653" s="171"/>
      <c r="T653" s="159" t="str">
        <f t="shared" si="100"/>
        <v>MISSING</v>
      </c>
      <c r="U653" s="159" t="str">
        <f t="shared" si="101"/>
        <v>MISSING</v>
      </c>
      <c r="X653" s="56">
        <f t="shared" si="102"/>
        <v>-99</v>
      </c>
      <c r="Y653" s="56">
        <f t="shared" si="103"/>
        <v>-99</v>
      </c>
      <c r="Z653" s="56">
        <f t="shared" si="104"/>
        <v>-99</v>
      </c>
      <c r="AA653" s="56">
        <f t="shared" si="105"/>
        <v>-99</v>
      </c>
      <c r="AB653" s="56">
        <f t="shared" si="106"/>
        <v>-99</v>
      </c>
      <c r="AC653" s="56">
        <f t="shared" si="107"/>
        <v>-99</v>
      </c>
      <c r="AE653" s="82">
        <f>IF(D653=1, 'adjustment factor'!$D$4, IF(D653=-9,-999,IF(D653="",-999,0)))</f>
        <v>-999</v>
      </c>
      <c r="AF653" s="82">
        <f>IF(F653=1, 'adjustment factor'!$D$5, IF(F653=-9,-999,IF(F653="",-999,0)))</f>
        <v>-999</v>
      </c>
      <c r="AG653" s="82">
        <f>IF(E653=1, 'adjustment factor'!$D$6, IF(E653=-9,-999,IF(E653="",-999,0)))</f>
        <v>-999</v>
      </c>
      <c r="AH653" s="82">
        <f>IF(K653&gt;=45,'adjustment factor'!$D$7,IF(K653=-9,-1200,IF(K653="",-1200,0)))</f>
        <v>-1200</v>
      </c>
      <c r="AI653" s="82">
        <f>IF(L653=1, 'adjustment factor'!$D$8, IF(L653=-9,-999,IF(L653="",-999,0)))</f>
        <v>-999</v>
      </c>
      <c r="AJ653" s="82">
        <f>IF(AND(M653&gt;=1,M653&lt;=4),'adjustment factor'!$D$9,IF(M653=-9,-999,IF(M653=98,-999,IF(M653=99,-999,IF(M653="",-999,0)))))</f>
        <v>-999</v>
      </c>
      <c r="AK653" s="82">
        <f>IF(H653=1, 'adjustment factor'!$D$10, IF(H653=-9,-999,IF(H653="",-999,0)))</f>
        <v>-999</v>
      </c>
      <c r="AL653" s="82">
        <f>IF(G653=1, 'adjustment factor'!$D$11, IF(G653=-9,-999,IF(G653="",-999,0)))</f>
        <v>-999</v>
      </c>
      <c r="AM653" s="82">
        <f>IF(I653=1, 'adjustment factor'!$D$12, IF(I653=-9,-999,IF(I653="",-999,0)))</f>
        <v>-999</v>
      </c>
      <c r="AN653" s="82">
        <f>IF(J653=1, 'adjustment factor'!$D$13, IF(J653=-9,-999,IF(J653="",-999,0)))</f>
        <v>-999</v>
      </c>
      <c r="AO653" s="82" t="str">
        <f t="shared" si="108"/>
        <v>-999</v>
      </c>
      <c r="AP653" s="82" t="str">
        <f t="shared" si="109"/>
        <v>MISSING</v>
      </c>
    </row>
    <row r="654" spans="2:42" s="3" customFormat="1">
      <c r="B654" s="170"/>
      <c r="C654" s="35">
        <v>650</v>
      </c>
      <c r="D654" s="161"/>
      <c r="E654" s="161"/>
      <c r="F654" s="161"/>
      <c r="G654" s="161"/>
      <c r="H654" s="161"/>
      <c r="I654" s="161"/>
      <c r="J654" s="161"/>
      <c r="K654" s="161"/>
      <c r="L654" s="161"/>
      <c r="M654" s="161"/>
      <c r="N654" s="171"/>
      <c r="O654" s="171"/>
      <c r="P654" s="171"/>
      <c r="Q654" s="171"/>
      <c r="R654" s="171"/>
      <c r="S654" s="171"/>
      <c r="T654" s="159" t="str">
        <f t="shared" si="100"/>
        <v>MISSING</v>
      </c>
      <c r="U654" s="159" t="str">
        <f t="shared" si="101"/>
        <v>MISSING</v>
      </c>
      <c r="X654" s="56">
        <f t="shared" si="102"/>
        <v>-99</v>
      </c>
      <c r="Y654" s="56">
        <f t="shared" si="103"/>
        <v>-99</v>
      </c>
      <c r="Z654" s="56">
        <f t="shared" si="104"/>
        <v>-99</v>
      </c>
      <c r="AA654" s="56">
        <f t="shared" si="105"/>
        <v>-99</v>
      </c>
      <c r="AB654" s="56">
        <f t="shared" si="106"/>
        <v>-99</v>
      </c>
      <c r="AC654" s="56">
        <f t="shared" si="107"/>
        <v>-99</v>
      </c>
      <c r="AE654" s="82">
        <f>IF(D654=1, 'adjustment factor'!$D$4, IF(D654=-9,-999,IF(D654="",-999,0)))</f>
        <v>-999</v>
      </c>
      <c r="AF654" s="82">
        <f>IF(F654=1, 'adjustment factor'!$D$5, IF(F654=-9,-999,IF(F654="",-999,0)))</f>
        <v>-999</v>
      </c>
      <c r="AG654" s="82">
        <f>IF(E654=1, 'adjustment factor'!$D$6, IF(E654=-9,-999,IF(E654="",-999,0)))</f>
        <v>-999</v>
      </c>
      <c r="AH654" s="82">
        <f>IF(K654&gt;=45,'adjustment factor'!$D$7,IF(K654=-9,-1200,IF(K654="",-1200,0)))</f>
        <v>-1200</v>
      </c>
      <c r="AI654" s="82">
        <f>IF(L654=1, 'adjustment factor'!$D$8, IF(L654=-9,-999,IF(L654="",-999,0)))</f>
        <v>-999</v>
      </c>
      <c r="AJ654" s="82">
        <f>IF(AND(M654&gt;=1,M654&lt;=4),'adjustment factor'!$D$9,IF(M654=-9,-999,IF(M654=98,-999,IF(M654=99,-999,IF(M654="",-999,0)))))</f>
        <v>-999</v>
      </c>
      <c r="AK654" s="82">
        <f>IF(H654=1, 'adjustment factor'!$D$10, IF(H654=-9,-999,IF(H654="",-999,0)))</f>
        <v>-999</v>
      </c>
      <c r="AL654" s="82">
        <f>IF(G654=1, 'adjustment factor'!$D$11, IF(G654=-9,-999,IF(G654="",-999,0)))</f>
        <v>-999</v>
      </c>
      <c r="AM654" s="82">
        <f>IF(I654=1, 'adjustment factor'!$D$12, IF(I654=-9,-999,IF(I654="",-999,0)))</f>
        <v>-999</v>
      </c>
      <c r="AN654" s="82">
        <f>IF(J654=1, 'adjustment factor'!$D$13, IF(J654=-9,-999,IF(J654="",-999,0)))</f>
        <v>-999</v>
      </c>
      <c r="AO654" s="82" t="str">
        <f t="shared" si="108"/>
        <v>-999</v>
      </c>
      <c r="AP654" s="82" t="str">
        <f t="shared" si="109"/>
        <v>MISSING</v>
      </c>
    </row>
    <row r="655" spans="2:42" s="3" customFormat="1">
      <c r="B655" s="170"/>
      <c r="C655" s="35">
        <v>651</v>
      </c>
      <c r="D655" s="161"/>
      <c r="E655" s="161"/>
      <c r="F655" s="161"/>
      <c r="G655" s="161"/>
      <c r="H655" s="161"/>
      <c r="I655" s="161"/>
      <c r="J655" s="161"/>
      <c r="K655" s="161"/>
      <c r="L655" s="161"/>
      <c r="M655" s="161"/>
      <c r="N655" s="171"/>
      <c r="O655" s="171"/>
      <c r="P655" s="171"/>
      <c r="Q655" s="171"/>
      <c r="R655" s="171"/>
      <c r="S655" s="171"/>
      <c r="T655" s="159" t="str">
        <f t="shared" si="100"/>
        <v>MISSING</v>
      </c>
      <c r="U655" s="159" t="str">
        <f t="shared" si="101"/>
        <v>MISSING</v>
      </c>
      <c r="X655" s="56">
        <f t="shared" si="102"/>
        <v>-99</v>
      </c>
      <c r="Y655" s="56">
        <f t="shared" si="103"/>
        <v>-99</v>
      </c>
      <c r="Z655" s="56">
        <f t="shared" si="104"/>
        <v>-99</v>
      </c>
      <c r="AA655" s="56">
        <f t="shared" si="105"/>
        <v>-99</v>
      </c>
      <c r="AB655" s="56">
        <f t="shared" si="106"/>
        <v>-99</v>
      </c>
      <c r="AC655" s="56">
        <f t="shared" si="107"/>
        <v>-99</v>
      </c>
      <c r="AE655" s="82">
        <f>IF(D655=1, 'adjustment factor'!$D$4, IF(D655=-9,-999,IF(D655="",-999,0)))</f>
        <v>-999</v>
      </c>
      <c r="AF655" s="82">
        <f>IF(F655=1, 'adjustment factor'!$D$5, IF(F655=-9,-999,IF(F655="",-999,0)))</f>
        <v>-999</v>
      </c>
      <c r="AG655" s="82">
        <f>IF(E655=1, 'adjustment factor'!$D$6, IF(E655=-9,-999,IF(E655="",-999,0)))</f>
        <v>-999</v>
      </c>
      <c r="AH655" s="82">
        <f>IF(K655&gt;=45,'adjustment factor'!$D$7,IF(K655=-9,-1200,IF(K655="",-1200,0)))</f>
        <v>-1200</v>
      </c>
      <c r="AI655" s="82">
        <f>IF(L655=1, 'adjustment factor'!$D$8, IF(L655=-9,-999,IF(L655="",-999,0)))</f>
        <v>-999</v>
      </c>
      <c r="AJ655" s="82">
        <f>IF(AND(M655&gt;=1,M655&lt;=4),'adjustment factor'!$D$9,IF(M655=-9,-999,IF(M655=98,-999,IF(M655=99,-999,IF(M655="",-999,0)))))</f>
        <v>-999</v>
      </c>
      <c r="AK655" s="82">
        <f>IF(H655=1, 'adjustment factor'!$D$10, IF(H655=-9,-999,IF(H655="",-999,0)))</f>
        <v>-999</v>
      </c>
      <c r="AL655" s="82">
        <f>IF(G655=1, 'adjustment factor'!$D$11, IF(G655=-9,-999,IF(G655="",-999,0)))</f>
        <v>-999</v>
      </c>
      <c r="AM655" s="82">
        <f>IF(I655=1, 'adjustment factor'!$D$12, IF(I655=-9,-999,IF(I655="",-999,0)))</f>
        <v>-999</v>
      </c>
      <c r="AN655" s="82">
        <f>IF(J655=1, 'adjustment factor'!$D$13, IF(J655=-9,-999,IF(J655="",-999,0)))</f>
        <v>-999</v>
      </c>
      <c r="AO655" s="82" t="str">
        <f t="shared" si="108"/>
        <v>-999</v>
      </c>
      <c r="AP655" s="82" t="str">
        <f t="shared" si="109"/>
        <v>MISSING</v>
      </c>
    </row>
    <row r="656" spans="2:42" s="3" customFormat="1">
      <c r="B656" s="170"/>
      <c r="C656" s="35">
        <v>652</v>
      </c>
      <c r="D656" s="161"/>
      <c r="E656" s="161"/>
      <c r="F656" s="161"/>
      <c r="G656" s="161"/>
      <c r="H656" s="161"/>
      <c r="I656" s="161"/>
      <c r="J656" s="161"/>
      <c r="K656" s="161"/>
      <c r="L656" s="161"/>
      <c r="M656" s="161"/>
      <c r="N656" s="171"/>
      <c r="O656" s="171"/>
      <c r="P656" s="171"/>
      <c r="Q656" s="171"/>
      <c r="R656" s="171"/>
      <c r="S656" s="171"/>
      <c r="T656" s="159" t="str">
        <f t="shared" si="100"/>
        <v>MISSING</v>
      </c>
      <c r="U656" s="159" t="str">
        <f t="shared" si="101"/>
        <v>MISSING</v>
      </c>
      <c r="X656" s="56">
        <f t="shared" si="102"/>
        <v>-99</v>
      </c>
      <c r="Y656" s="56">
        <f t="shared" si="103"/>
        <v>-99</v>
      </c>
      <c r="Z656" s="56">
        <f t="shared" si="104"/>
        <v>-99</v>
      </c>
      <c r="AA656" s="56">
        <f t="shared" si="105"/>
        <v>-99</v>
      </c>
      <c r="AB656" s="56">
        <f t="shared" si="106"/>
        <v>-99</v>
      </c>
      <c r="AC656" s="56">
        <f t="shared" si="107"/>
        <v>-99</v>
      </c>
      <c r="AE656" s="82">
        <f>IF(D656=1, 'adjustment factor'!$D$4, IF(D656=-9,-999,IF(D656="",-999,0)))</f>
        <v>-999</v>
      </c>
      <c r="AF656" s="82">
        <f>IF(F656=1, 'adjustment factor'!$D$5, IF(F656=-9,-999,IF(F656="",-999,0)))</f>
        <v>-999</v>
      </c>
      <c r="AG656" s="82">
        <f>IF(E656=1, 'adjustment factor'!$D$6, IF(E656=-9,-999,IF(E656="",-999,0)))</f>
        <v>-999</v>
      </c>
      <c r="AH656" s="82">
        <f>IF(K656&gt;=45,'adjustment factor'!$D$7,IF(K656=-9,-1200,IF(K656="",-1200,0)))</f>
        <v>-1200</v>
      </c>
      <c r="AI656" s="82">
        <f>IF(L656=1, 'adjustment factor'!$D$8, IF(L656=-9,-999,IF(L656="",-999,0)))</f>
        <v>-999</v>
      </c>
      <c r="AJ656" s="82">
        <f>IF(AND(M656&gt;=1,M656&lt;=4),'adjustment factor'!$D$9,IF(M656=-9,-999,IF(M656=98,-999,IF(M656=99,-999,IF(M656="",-999,0)))))</f>
        <v>-999</v>
      </c>
      <c r="AK656" s="82">
        <f>IF(H656=1, 'adjustment factor'!$D$10, IF(H656=-9,-999,IF(H656="",-999,0)))</f>
        <v>-999</v>
      </c>
      <c r="AL656" s="82">
        <f>IF(G656=1, 'adjustment factor'!$D$11, IF(G656=-9,-999,IF(G656="",-999,0)))</f>
        <v>-999</v>
      </c>
      <c r="AM656" s="82">
        <f>IF(I656=1, 'adjustment factor'!$D$12, IF(I656=-9,-999,IF(I656="",-999,0)))</f>
        <v>-999</v>
      </c>
      <c r="AN656" s="82">
        <f>IF(J656=1, 'adjustment factor'!$D$13, IF(J656=-9,-999,IF(J656="",-999,0)))</f>
        <v>-999</v>
      </c>
      <c r="AO656" s="82" t="str">
        <f t="shared" si="108"/>
        <v>-999</v>
      </c>
      <c r="AP656" s="82" t="str">
        <f t="shared" si="109"/>
        <v>MISSING</v>
      </c>
    </row>
    <row r="657" spans="2:42" s="3" customFormat="1">
      <c r="B657" s="170"/>
      <c r="C657" s="35">
        <v>653</v>
      </c>
      <c r="D657" s="161"/>
      <c r="E657" s="161"/>
      <c r="F657" s="161"/>
      <c r="G657" s="161"/>
      <c r="H657" s="161"/>
      <c r="I657" s="161"/>
      <c r="J657" s="161"/>
      <c r="K657" s="161"/>
      <c r="L657" s="161"/>
      <c r="M657" s="161"/>
      <c r="N657" s="171"/>
      <c r="O657" s="171"/>
      <c r="P657" s="171"/>
      <c r="Q657" s="171"/>
      <c r="R657" s="171"/>
      <c r="S657" s="171"/>
      <c r="T657" s="159" t="str">
        <f t="shared" si="100"/>
        <v>MISSING</v>
      </c>
      <c r="U657" s="159" t="str">
        <f t="shared" si="101"/>
        <v>MISSING</v>
      </c>
      <c r="X657" s="56">
        <f t="shared" si="102"/>
        <v>-99</v>
      </c>
      <c r="Y657" s="56">
        <f t="shared" si="103"/>
        <v>-99</v>
      </c>
      <c r="Z657" s="56">
        <f t="shared" si="104"/>
        <v>-99</v>
      </c>
      <c r="AA657" s="56">
        <f t="shared" si="105"/>
        <v>-99</v>
      </c>
      <c r="AB657" s="56">
        <f t="shared" si="106"/>
        <v>-99</v>
      </c>
      <c r="AC657" s="56">
        <f t="shared" si="107"/>
        <v>-99</v>
      </c>
      <c r="AE657" s="82">
        <f>IF(D657=1, 'adjustment factor'!$D$4, IF(D657=-9,-999,IF(D657="",-999,0)))</f>
        <v>-999</v>
      </c>
      <c r="AF657" s="82">
        <f>IF(F657=1, 'adjustment factor'!$D$5, IF(F657=-9,-999,IF(F657="",-999,0)))</f>
        <v>-999</v>
      </c>
      <c r="AG657" s="82">
        <f>IF(E657=1, 'adjustment factor'!$D$6, IF(E657=-9,-999,IF(E657="",-999,0)))</f>
        <v>-999</v>
      </c>
      <c r="AH657" s="82">
        <f>IF(K657&gt;=45,'adjustment factor'!$D$7,IF(K657=-9,-1200,IF(K657="",-1200,0)))</f>
        <v>-1200</v>
      </c>
      <c r="AI657" s="82">
        <f>IF(L657=1, 'adjustment factor'!$D$8, IF(L657=-9,-999,IF(L657="",-999,0)))</f>
        <v>-999</v>
      </c>
      <c r="AJ657" s="82">
        <f>IF(AND(M657&gt;=1,M657&lt;=4),'adjustment factor'!$D$9,IF(M657=-9,-999,IF(M657=98,-999,IF(M657=99,-999,IF(M657="",-999,0)))))</f>
        <v>-999</v>
      </c>
      <c r="AK657" s="82">
        <f>IF(H657=1, 'adjustment factor'!$D$10, IF(H657=-9,-999,IF(H657="",-999,0)))</f>
        <v>-999</v>
      </c>
      <c r="AL657" s="82">
        <f>IF(G657=1, 'adjustment factor'!$D$11, IF(G657=-9,-999,IF(G657="",-999,0)))</f>
        <v>-999</v>
      </c>
      <c r="AM657" s="82">
        <f>IF(I657=1, 'adjustment factor'!$D$12, IF(I657=-9,-999,IF(I657="",-999,0)))</f>
        <v>-999</v>
      </c>
      <c r="AN657" s="82">
        <f>IF(J657=1, 'adjustment factor'!$D$13, IF(J657=-9,-999,IF(J657="",-999,0)))</f>
        <v>-999</v>
      </c>
      <c r="AO657" s="82" t="str">
        <f t="shared" si="108"/>
        <v>-999</v>
      </c>
      <c r="AP657" s="82" t="str">
        <f t="shared" si="109"/>
        <v>MISSING</v>
      </c>
    </row>
    <row r="658" spans="2:42" s="3" customFormat="1">
      <c r="B658" s="170"/>
      <c r="C658" s="35">
        <v>654</v>
      </c>
      <c r="D658" s="161"/>
      <c r="E658" s="161"/>
      <c r="F658" s="161"/>
      <c r="G658" s="161"/>
      <c r="H658" s="161"/>
      <c r="I658" s="161"/>
      <c r="J658" s="161"/>
      <c r="K658" s="161"/>
      <c r="L658" s="161"/>
      <c r="M658" s="161"/>
      <c r="N658" s="171"/>
      <c r="O658" s="171"/>
      <c r="P658" s="171"/>
      <c r="Q658" s="171"/>
      <c r="R658" s="171"/>
      <c r="S658" s="171"/>
      <c r="T658" s="159" t="str">
        <f t="shared" si="100"/>
        <v>MISSING</v>
      </c>
      <c r="U658" s="159" t="str">
        <f t="shared" si="101"/>
        <v>MISSING</v>
      </c>
      <c r="X658" s="56">
        <f t="shared" si="102"/>
        <v>-99</v>
      </c>
      <c r="Y658" s="56">
        <f t="shared" si="103"/>
        <v>-99</v>
      </c>
      <c r="Z658" s="56">
        <f t="shared" si="104"/>
        <v>-99</v>
      </c>
      <c r="AA658" s="56">
        <f t="shared" si="105"/>
        <v>-99</v>
      </c>
      <c r="AB658" s="56">
        <f t="shared" si="106"/>
        <v>-99</v>
      </c>
      <c r="AC658" s="56">
        <f t="shared" si="107"/>
        <v>-99</v>
      </c>
      <c r="AE658" s="82">
        <f>IF(D658=1, 'adjustment factor'!$D$4, IF(D658=-9,-999,IF(D658="",-999,0)))</f>
        <v>-999</v>
      </c>
      <c r="AF658" s="82">
        <f>IF(F658=1, 'adjustment factor'!$D$5, IF(F658=-9,-999,IF(F658="",-999,0)))</f>
        <v>-999</v>
      </c>
      <c r="AG658" s="82">
        <f>IF(E658=1, 'adjustment factor'!$D$6, IF(E658=-9,-999,IF(E658="",-999,0)))</f>
        <v>-999</v>
      </c>
      <c r="AH658" s="82">
        <f>IF(K658&gt;=45,'adjustment factor'!$D$7,IF(K658=-9,-1200,IF(K658="",-1200,0)))</f>
        <v>-1200</v>
      </c>
      <c r="AI658" s="82">
        <f>IF(L658=1, 'adjustment factor'!$D$8, IF(L658=-9,-999,IF(L658="",-999,0)))</f>
        <v>-999</v>
      </c>
      <c r="AJ658" s="82">
        <f>IF(AND(M658&gt;=1,M658&lt;=4),'adjustment factor'!$D$9,IF(M658=-9,-999,IF(M658=98,-999,IF(M658=99,-999,IF(M658="",-999,0)))))</f>
        <v>-999</v>
      </c>
      <c r="AK658" s="82">
        <f>IF(H658=1, 'adjustment factor'!$D$10, IF(H658=-9,-999,IF(H658="",-999,0)))</f>
        <v>-999</v>
      </c>
      <c r="AL658" s="82">
        <f>IF(G658=1, 'adjustment factor'!$D$11, IF(G658=-9,-999,IF(G658="",-999,0)))</f>
        <v>-999</v>
      </c>
      <c r="AM658" s="82">
        <f>IF(I658=1, 'adjustment factor'!$D$12, IF(I658=-9,-999,IF(I658="",-999,0)))</f>
        <v>-999</v>
      </c>
      <c r="AN658" s="82">
        <f>IF(J658=1, 'adjustment factor'!$D$13, IF(J658=-9,-999,IF(J658="",-999,0)))</f>
        <v>-999</v>
      </c>
      <c r="AO658" s="82" t="str">
        <f t="shared" si="108"/>
        <v>-999</v>
      </c>
      <c r="AP658" s="82" t="str">
        <f t="shared" si="109"/>
        <v>MISSING</v>
      </c>
    </row>
    <row r="659" spans="2:42" s="3" customFormat="1">
      <c r="B659" s="170"/>
      <c r="C659" s="35">
        <v>655</v>
      </c>
      <c r="D659" s="161"/>
      <c r="E659" s="161"/>
      <c r="F659" s="161"/>
      <c r="G659" s="161"/>
      <c r="H659" s="161"/>
      <c r="I659" s="161"/>
      <c r="J659" s="161"/>
      <c r="K659" s="161"/>
      <c r="L659" s="161"/>
      <c r="M659" s="161"/>
      <c r="N659" s="171"/>
      <c r="O659" s="171"/>
      <c r="P659" s="171"/>
      <c r="Q659" s="171"/>
      <c r="R659" s="171"/>
      <c r="S659" s="171"/>
      <c r="T659" s="159" t="str">
        <f t="shared" si="100"/>
        <v>MISSING</v>
      </c>
      <c r="U659" s="159" t="str">
        <f t="shared" si="101"/>
        <v>MISSING</v>
      </c>
      <c r="X659" s="56">
        <f t="shared" si="102"/>
        <v>-99</v>
      </c>
      <c r="Y659" s="56">
        <f t="shared" si="103"/>
        <v>-99</v>
      </c>
      <c r="Z659" s="56">
        <f t="shared" si="104"/>
        <v>-99</v>
      </c>
      <c r="AA659" s="56">
        <f t="shared" si="105"/>
        <v>-99</v>
      </c>
      <c r="AB659" s="56">
        <f t="shared" si="106"/>
        <v>-99</v>
      </c>
      <c r="AC659" s="56">
        <f t="shared" si="107"/>
        <v>-99</v>
      </c>
      <c r="AE659" s="82">
        <f>IF(D659=1, 'adjustment factor'!$D$4, IF(D659=-9,-999,IF(D659="",-999,0)))</f>
        <v>-999</v>
      </c>
      <c r="AF659" s="82">
        <f>IF(F659=1, 'adjustment factor'!$D$5, IF(F659=-9,-999,IF(F659="",-999,0)))</f>
        <v>-999</v>
      </c>
      <c r="AG659" s="82">
        <f>IF(E659=1, 'adjustment factor'!$D$6, IF(E659=-9,-999,IF(E659="",-999,0)))</f>
        <v>-999</v>
      </c>
      <c r="AH659" s="82">
        <f>IF(K659&gt;=45,'adjustment factor'!$D$7,IF(K659=-9,-1200,IF(K659="",-1200,0)))</f>
        <v>-1200</v>
      </c>
      <c r="AI659" s="82">
        <f>IF(L659=1, 'adjustment factor'!$D$8, IF(L659=-9,-999,IF(L659="",-999,0)))</f>
        <v>-999</v>
      </c>
      <c r="AJ659" s="82">
        <f>IF(AND(M659&gt;=1,M659&lt;=4),'adjustment factor'!$D$9,IF(M659=-9,-999,IF(M659=98,-999,IF(M659=99,-999,IF(M659="",-999,0)))))</f>
        <v>-999</v>
      </c>
      <c r="AK659" s="82">
        <f>IF(H659=1, 'adjustment factor'!$D$10, IF(H659=-9,-999,IF(H659="",-999,0)))</f>
        <v>-999</v>
      </c>
      <c r="AL659" s="82">
        <f>IF(G659=1, 'adjustment factor'!$D$11, IF(G659=-9,-999,IF(G659="",-999,0)))</f>
        <v>-999</v>
      </c>
      <c r="AM659" s="82">
        <f>IF(I659=1, 'adjustment factor'!$D$12, IF(I659=-9,-999,IF(I659="",-999,0)))</f>
        <v>-999</v>
      </c>
      <c r="AN659" s="82">
        <f>IF(J659=1, 'adjustment factor'!$D$13, IF(J659=-9,-999,IF(J659="",-999,0)))</f>
        <v>-999</v>
      </c>
      <c r="AO659" s="82" t="str">
        <f t="shared" si="108"/>
        <v>-999</v>
      </c>
      <c r="AP659" s="82" t="str">
        <f t="shared" si="109"/>
        <v>MISSING</v>
      </c>
    </row>
    <row r="660" spans="2:42" s="3" customFormat="1">
      <c r="B660" s="170"/>
      <c r="C660" s="35">
        <v>656</v>
      </c>
      <c r="D660" s="161"/>
      <c r="E660" s="161"/>
      <c r="F660" s="161"/>
      <c r="G660" s="161"/>
      <c r="H660" s="161"/>
      <c r="I660" s="161"/>
      <c r="J660" s="161"/>
      <c r="K660" s="161"/>
      <c r="L660" s="161"/>
      <c r="M660" s="161"/>
      <c r="N660" s="171"/>
      <c r="O660" s="171"/>
      <c r="P660" s="171"/>
      <c r="Q660" s="171"/>
      <c r="R660" s="171"/>
      <c r="S660" s="171"/>
      <c r="T660" s="159" t="str">
        <f t="shared" si="100"/>
        <v>MISSING</v>
      </c>
      <c r="U660" s="159" t="str">
        <f t="shared" si="101"/>
        <v>MISSING</v>
      </c>
      <c r="X660" s="56">
        <f t="shared" si="102"/>
        <v>-99</v>
      </c>
      <c r="Y660" s="56">
        <f t="shared" si="103"/>
        <v>-99</v>
      </c>
      <c r="Z660" s="56">
        <f t="shared" si="104"/>
        <v>-99</v>
      </c>
      <c r="AA660" s="56">
        <f t="shared" si="105"/>
        <v>-99</v>
      </c>
      <c r="AB660" s="56">
        <f t="shared" si="106"/>
        <v>-99</v>
      </c>
      <c r="AC660" s="56">
        <f t="shared" si="107"/>
        <v>-99</v>
      </c>
      <c r="AE660" s="82">
        <f>IF(D660=1, 'adjustment factor'!$D$4, IF(D660=-9,-999,IF(D660="",-999,0)))</f>
        <v>-999</v>
      </c>
      <c r="AF660" s="82">
        <f>IF(F660=1, 'adjustment factor'!$D$5, IF(F660=-9,-999,IF(F660="",-999,0)))</f>
        <v>-999</v>
      </c>
      <c r="AG660" s="82">
        <f>IF(E660=1, 'adjustment factor'!$D$6, IF(E660=-9,-999,IF(E660="",-999,0)))</f>
        <v>-999</v>
      </c>
      <c r="AH660" s="82">
        <f>IF(K660&gt;=45,'adjustment factor'!$D$7,IF(K660=-9,-1200,IF(K660="",-1200,0)))</f>
        <v>-1200</v>
      </c>
      <c r="AI660" s="82">
        <f>IF(L660=1, 'adjustment factor'!$D$8, IF(L660=-9,-999,IF(L660="",-999,0)))</f>
        <v>-999</v>
      </c>
      <c r="AJ660" s="82">
        <f>IF(AND(M660&gt;=1,M660&lt;=4),'adjustment factor'!$D$9,IF(M660=-9,-999,IF(M660=98,-999,IF(M660=99,-999,IF(M660="",-999,0)))))</f>
        <v>-999</v>
      </c>
      <c r="AK660" s="82">
        <f>IF(H660=1, 'adjustment factor'!$D$10, IF(H660=-9,-999,IF(H660="",-999,0)))</f>
        <v>-999</v>
      </c>
      <c r="AL660" s="82">
        <f>IF(G660=1, 'adjustment factor'!$D$11, IF(G660=-9,-999,IF(G660="",-999,0)))</f>
        <v>-999</v>
      </c>
      <c r="AM660" s="82">
        <f>IF(I660=1, 'adjustment factor'!$D$12, IF(I660=-9,-999,IF(I660="",-999,0)))</f>
        <v>-999</v>
      </c>
      <c r="AN660" s="82">
        <f>IF(J660=1, 'adjustment factor'!$D$13, IF(J660=-9,-999,IF(J660="",-999,0)))</f>
        <v>-999</v>
      </c>
      <c r="AO660" s="82" t="str">
        <f t="shared" si="108"/>
        <v>-999</v>
      </c>
      <c r="AP660" s="82" t="str">
        <f t="shared" si="109"/>
        <v>MISSING</v>
      </c>
    </row>
    <row r="661" spans="2:42" s="3" customFormat="1">
      <c r="B661" s="170"/>
      <c r="C661" s="35">
        <v>657</v>
      </c>
      <c r="D661" s="161"/>
      <c r="E661" s="161"/>
      <c r="F661" s="161"/>
      <c r="G661" s="161"/>
      <c r="H661" s="161"/>
      <c r="I661" s="161"/>
      <c r="J661" s="161"/>
      <c r="K661" s="161"/>
      <c r="L661" s="161"/>
      <c r="M661" s="161"/>
      <c r="N661" s="171"/>
      <c r="O661" s="171"/>
      <c r="P661" s="171"/>
      <c r="Q661" s="171"/>
      <c r="R661" s="171"/>
      <c r="S661" s="171"/>
      <c r="T661" s="159" t="str">
        <f t="shared" si="100"/>
        <v>MISSING</v>
      </c>
      <c r="U661" s="159" t="str">
        <f t="shared" si="101"/>
        <v>MISSING</v>
      </c>
      <c r="X661" s="56">
        <f t="shared" si="102"/>
        <v>-99</v>
      </c>
      <c r="Y661" s="56">
        <f t="shared" si="103"/>
        <v>-99</v>
      </c>
      <c r="Z661" s="56">
        <f t="shared" si="104"/>
        <v>-99</v>
      </c>
      <c r="AA661" s="56">
        <f t="shared" si="105"/>
        <v>-99</v>
      </c>
      <c r="AB661" s="56">
        <f t="shared" si="106"/>
        <v>-99</v>
      </c>
      <c r="AC661" s="56">
        <f t="shared" si="107"/>
        <v>-99</v>
      </c>
      <c r="AE661" s="82">
        <f>IF(D661=1, 'adjustment factor'!$D$4, IF(D661=-9,-999,IF(D661="",-999,0)))</f>
        <v>-999</v>
      </c>
      <c r="AF661" s="82">
        <f>IF(F661=1, 'adjustment factor'!$D$5, IF(F661=-9,-999,IF(F661="",-999,0)))</f>
        <v>-999</v>
      </c>
      <c r="AG661" s="82">
        <f>IF(E661=1, 'adjustment factor'!$D$6, IF(E661=-9,-999,IF(E661="",-999,0)))</f>
        <v>-999</v>
      </c>
      <c r="AH661" s="82">
        <f>IF(K661&gt;=45,'adjustment factor'!$D$7,IF(K661=-9,-1200,IF(K661="",-1200,0)))</f>
        <v>-1200</v>
      </c>
      <c r="AI661" s="82">
        <f>IF(L661=1, 'adjustment factor'!$D$8, IF(L661=-9,-999,IF(L661="",-999,0)))</f>
        <v>-999</v>
      </c>
      <c r="AJ661" s="82">
        <f>IF(AND(M661&gt;=1,M661&lt;=4),'adjustment factor'!$D$9,IF(M661=-9,-999,IF(M661=98,-999,IF(M661=99,-999,IF(M661="",-999,0)))))</f>
        <v>-999</v>
      </c>
      <c r="AK661" s="82">
        <f>IF(H661=1, 'adjustment factor'!$D$10, IF(H661=-9,-999,IF(H661="",-999,0)))</f>
        <v>-999</v>
      </c>
      <c r="AL661" s="82">
        <f>IF(G661=1, 'adjustment factor'!$D$11, IF(G661=-9,-999,IF(G661="",-999,0)))</f>
        <v>-999</v>
      </c>
      <c r="AM661" s="82">
        <f>IF(I661=1, 'adjustment factor'!$D$12, IF(I661=-9,-999,IF(I661="",-999,0)))</f>
        <v>-999</v>
      </c>
      <c r="AN661" s="82">
        <f>IF(J661=1, 'adjustment factor'!$D$13, IF(J661=-9,-999,IF(J661="",-999,0)))</f>
        <v>-999</v>
      </c>
      <c r="AO661" s="82" t="str">
        <f t="shared" si="108"/>
        <v>-999</v>
      </c>
      <c r="AP661" s="82" t="str">
        <f t="shared" si="109"/>
        <v>MISSING</v>
      </c>
    </row>
    <row r="662" spans="2:42" s="3" customFormat="1">
      <c r="B662" s="170"/>
      <c r="C662" s="35">
        <v>658</v>
      </c>
      <c r="D662" s="161"/>
      <c r="E662" s="161"/>
      <c r="F662" s="161"/>
      <c r="G662" s="161"/>
      <c r="H662" s="161"/>
      <c r="I662" s="161"/>
      <c r="J662" s="161"/>
      <c r="K662" s="161"/>
      <c r="L662" s="161"/>
      <c r="M662" s="161"/>
      <c r="N662" s="171"/>
      <c r="O662" s="171"/>
      <c r="P662" s="171"/>
      <c r="Q662" s="171"/>
      <c r="R662" s="171"/>
      <c r="S662" s="171"/>
      <c r="T662" s="159" t="str">
        <f t="shared" si="100"/>
        <v>MISSING</v>
      </c>
      <c r="U662" s="159" t="str">
        <f t="shared" si="101"/>
        <v>MISSING</v>
      </c>
      <c r="X662" s="56">
        <f t="shared" si="102"/>
        <v>-99</v>
      </c>
      <c r="Y662" s="56">
        <f t="shared" si="103"/>
        <v>-99</v>
      </c>
      <c r="Z662" s="56">
        <f t="shared" si="104"/>
        <v>-99</v>
      </c>
      <c r="AA662" s="56">
        <f t="shared" si="105"/>
        <v>-99</v>
      </c>
      <c r="AB662" s="56">
        <f t="shared" si="106"/>
        <v>-99</v>
      </c>
      <c r="AC662" s="56">
        <f t="shared" si="107"/>
        <v>-99</v>
      </c>
      <c r="AE662" s="82">
        <f>IF(D662=1, 'adjustment factor'!$D$4, IF(D662=-9,-999,IF(D662="",-999,0)))</f>
        <v>-999</v>
      </c>
      <c r="AF662" s="82">
        <f>IF(F662=1, 'adjustment factor'!$D$5, IF(F662=-9,-999,IF(F662="",-999,0)))</f>
        <v>-999</v>
      </c>
      <c r="AG662" s="82">
        <f>IF(E662=1, 'adjustment factor'!$D$6, IF(E662=-9,-999,IF(E662="",-999,0)))</f>
        <v>-999</v>
      </c>
      <c r="AH662" s="82">
        <f>IF(K662&gt;=45,'adjustment factor'!$D$7,IF(K662=-9,-1200,IF(K662="",-1200,0)))</f>
        <v>-1200</v>
      </c>
      <c r="AI662" s="82">
        <f>IF(L662=1, 'adjustment factor'!$D$8, IF(L662=-9,-999,IF(L662="",-999,0)))</f>
        <v>-999</v>
      </c>
      <c r="AJ662" s="82">
        <f>IF(AND(M662&gt;=1,M662&lt;=4),'adjustment factor'!$D$9,IF(M662=-9,-999,IF(M662=98,-999,IF(M662=99,-999,IF(M662="",-999,0)))))</f>
        <v>-999</v>
      </c>
      <c r="AK662" s="82">
        <f>IF(H662=1, 'adjustment factor'!$D$10, IF(H662=-9,-999,IF(H662="",-999,0)))</f>
        <v>-999</v>
      </c>
      <c r="AL662" s="82">
        <f>IF(G662=1, 'adjustment factor'!$D$11, IF(G662=-9,-999,IF(G662="",-999,0)))</f>
        <v>-999</v>
      </c>
      <c r="AM662" s="82">
        <f>IF(I662=1, 'adjustment factor'!$D$12, IF(I662=-9,-999,IF(I662="",-999,0)))</f>
        <v>-999</v>
      </c>
      <c r="AN662" s="82">
        <f>IF(J662=1, 'adjustment factor'!$D$13, IF(J662=-9,-999,IF(J662="",-999,0)))</f>
        <v>-999</v>
      </c>
      <c r="AO662" s="82" t="str">
        <f t="shared" si="108"/>
        <v>-999</v>
      </c>
      <c r="AP662" s="82" t="str">
        <f t="shared" si="109"/>
        <v>MISSING</v>
      </c>
    </row>
    <row r="663" spans="2:42" s="3" customFormat="1">
      <c r="B663" s="170"/>
      <c r="C663" s="35">
        <v>659</v>
      </c>
      <c r="D663" s="161"/>
      <c r="E663" s="161"/>
      <c r="F663" s="161"/>
      <c r="G663" s="161"/>
      <c r="H663" s="161"/>
      <c r="I663" s="161"/>
      <c r="J663" s="161"/>
      <c r="K663" s="161"/>
      <c r="L663" s="161"/>
      <c r="M663" s="161"/>
      <c r="N663" s="171"/>
      <c r="O663" s="171"/>
      <c r="P663" s="171"/>
      <c r="Q663" s="171"/>
      <c r="R663" s="171"/>
      <c r="S663" s="171"/>
      <c r="T663" s="159" t="str">
        <f t="shared" si="100"/>
        <v>MISSING</v>
      </c>
      <c r="U663" s="159" t="str">
        <f t="shared" si="101"/>
        <v>MISSING</v>
      </c>
      <c r="X663" s="56">
        <f t="shared" si="102"/>
        <v>-99</v>
      </c>
      <c r="Y663" s="56">
        <f t="shared" si="103"/>
        <v>-99</v>
      </c>
      <c r="Z663" s="56">
        <f t="shared" si="104"/>
        <v>-99</v>
      </c>
      <c r="AA663" s="56">
        <f t="shared" si="105"/>
        <v>-99</v>
      </c>
      <c r="AB663" s="56">
        <f t="shared" si="106"/>
        <v>-99</v>
      </c>
      <c r="AC663" s="56">
        <f t="shared" si="107"/>
        <v>-99</v>
      </c>
      <c r="AE663" s="82">
        <f>IF(D663=1, 'adjustment factor'!$D$4, IF(D663=-9,-999,IF(D663="",-999,0)))</f>
        <v>-999</v>
      </c>
      <c r="AF663" s="82">
        <f>IF(F663=1, 'adjustment factor'!$D$5, IF(F663=-9,-999,IF(F663="",-999,0)))</f>
        <v>-999</v>
      </c>
      <c r="AG663" s="82">
        <f>IF(E663=1, 'adjustment factor'!$D$6, IF(E663=-9,-999,IF(E663="",-999,0)))</f>
        <v>-999</v>
      </c>
      <c r="AH663" s="82">
        <f>IF(K663&gt;=45,'adjustment factor'!$D$7,IF(K663=-9,-1200,IF(K663="",-1200,0)))</f>
        <v>-1200</v>
      </c>
      <c r="AI663" s="82">
        <f>IF(L663=1, 'adjustment factor'!$D$8, IF(L663=-9,-999,IF(L663="",-999,0)))</f>
        <v>-999</v>
      </c>
      <c r="AJ663" s="82">
        <f>IF(AND(M663&gt;=1,M663&lt;=4),'adjustment factor'!$D$9,IF(M663=-9,-999,IF(M663=98,-999,IF(M663=99,-999,IF(M663="",-999,0)))))</f>
        <v>-999</v>
      </c>
      <c r="AK663" s="82">
        <f>IF(H663=1, 'adjustment factor'!$D$10, IF(H663=-9,-999,IF(H663="",-999,0)))</f>
        <v>-999</v>
      </c>
      <c r="AL663" s="82">
        <f>IF(G663=1, 'adjustment factor'!$D$11, IF(G663=-9,-999,IF(G663="",-999,0)))</f>
        <v>-999</v>
      </c>
      <c r="AM663" s="82">
        <f>IF(I663=1, 'adjustment factor'!$D$12, IF(I663=-9,-999,IF(I663="",-999,0)))</f>
        <v>-999</v>
      </c>
      <c r="AN663" s="82">
        <f>IF(J663=1, 'adjustment factor'!$D$13, IF(J663=-9,-999,IF(J663="",-999,0)))</f>
        <v>-999</v>
      </c>
      <c r="AO663" s="82" t="str">
        <f t="shared" si="108"/>
        <v>-999</v>
      </c>
      <c r="AP663" s="82" t="str">
        <f t="shared" si="109"/>
        <v>MISSING</v>
      </c>
    </row>
    <row r="664" spans="2:42" s="3" customFormat="1">
      <c r="B664" s="170"/>
      <c r="C664" s="35">
        <v>660</v>
      </c>
      <c r="D664" s="161"/>
      <c r="E664" s="161"/>
      <c r="F664" s="161"/>
      <c r="G664" s="161"/>
      <c r="H664" s="161"/>
      <c r="I664" s="161"/>
      <c r="J664" s="161"/>
      <c r="K664" s="161"/>
      <c r="L664" s="161"/>
      <c r="M664" s="161"/>
      <c r="N664" s="171"/>
      <c r="O664" s="171"/>
      <c r="P664" s="171"/>
      <c r="Q664" s="171"/>
      <c r="R664" s="171"/>
      <c r="S664" s="171"/>
      <c r="T664" s="159" t="str">
        <f t="shared" si="100"/>
        <v>MISSING</v>
      </c>
      <c r="U664" s="159" t="str">
        <f t="shared" si="101"/>
        <v>MISSING</v>
      </c>
      <c r="X664" s="56">
        <f t="shared" si="102"/>
        <v>-99</v>
      </c>
      <c r="Y664" s="56">
        <f t="shared" si="103"/>
        <v>-99</v>
      </c>
      <c r="Z664" s="56">
        <f t="shared" si="104"/>
        <v>-99</v>
      </c>
      <c r="AA664" s="56">
        <f t="shared" si="105"/>
        <v>-99</v>
      </c>
      <c r="AB664" s="56">
        <f t="shared" si="106"/>
        <v>-99</v>
      </c>
      <c r="AC664" s="56">
        <f t="shared" si="107"/>
        <v>-99</v>
      </c>
      <c r="AE664" s="82">
        <f>IF(D664=1, 'adjustment factor'!$D$4, IF(D664=-9,-999,IF(D664="",-999,0)))</f>
        <v>-999</v>
      </c>
      <c r="AF664" s="82">
        <f>IF(F664=1, 'adjustment factor'!$D$5, IF(F664=-9,-999,IF(F664="",-999,0)))</f>
        <v>-999</v>
      </c>
      <c r="AG664" s="82">
        <f>IF(E664=1, 'adjustment factor'!$D$6, IF(E664=-9,-999,IF(E664="",-999,0)))</f>
        <v>-999</v>
      </c>
      <c r="AH664" s="82">
        <f>IF(K664&gt;=45,'adjustment factor'!$D$7,IF(K664=-9,-1200,IF(K664="",-1200,0)))</f>
        <v>-1200</v>
      </c>
      <c r="AI664" s="82">
        <f>IF(L664=1, 'adjustment factor'!$D$8, IF(L664=-9,-999,IF(L664="",-999,0)))</f>
        <v>-999</v>
      </c>
      <c r="AJ664" s="82">
        <f>IF(AND(M664&gt;=1,M664&lt;=4),'adjustment factor'!$D$9,IF(M664=-9,-999,IF(M664=98,-999,IF(M664=99,-999,IF(M664="",-999,0)))))</f>
        <v>-999</v>
      </c>
      <c r="AK664" s="82">
        <f>IF(H664=1, 'adjustment factor'!$D$10, IF(H664=-9,-999,IF(H664="",-999,0)))</f>
        <v>-999</v>
      </c>
      <c r="AL664" s="82">
        <f>IF(G664=1, 'adjustment factor'!$D$11, IF(G664=-9,-999,IF(G664="",-999,0)))</f>
        <v>-999</v>
      </c>
      <c r="AM664" s="82">
        <f>IF(I664=1, 'adjustment factor'!$D$12, IF(I664=-9,-999,IF(I664="",-999,0)))</f>
        <v>-999</v>
      </c>
      <c r="AN664" s="82">
        <f>IF(J664=1, 'adjustment factor'!$D$13, IF(J664=-9,-999,IF(J664="",-999,0)))</f>
        <v>-999</v>
      </c>
      <c r="AO664" s="82" t="str">
        <f t="shared" si="108"/>
        <v>-999</v>
      </c>
      <c r="AP664" s="82" t="str">
        <f t="shared" si="109"/>
        <v>MISSING</v>
      </c>
    </row>
    <row r="665" spans="2:42" s="3" customFormat="1">
      <c r="B665" s="170"/>
      <c r="C665" s="35">
        <v>661</v>
      </c>
      <c r="D665" s="161"/>
      <c r="E665" s="161"/>
      <c r="F665" s="161"/>
      <c r="G665" s="161"/>
      <c r="H665" s="161"/>
      <c r="I665" s="161"/>
      <c r="J665" s="161"/>
      <c r="K665" s="161"/>
      <c r="L665" s="161"/>
      <c r="M665" s="161"/>
      <c r="N665" s="171"/>
      <c r="O665" s="171"/>
      <c r="P665" s="171"/>
      <c r="Q665" s="171"/>
      <c r="R665" s="171"/>
      <c r="S665" s="171"/>
      <c r="T665" s="159" t="str">
        <f t="shared" si="100"/>
        <v>MISSING</v>
      </c>
      <c r="U665" s="159" t="str">
        <f t="shared" si="101"/>
        <v>MISSING</v>
      </c>
      <c r="X665" s="56">
        <f t="shared" si="102"/>
        <v>-99</v>
      </c>
      <c r="Y665" s="56">
        <f t="shared" si="103"/>
        <v>-99</v>
      </c>
      <c r="Z665" s="56">
        <f t="shared" si="104"/>
        <v>-99</v>
      </c>
      <c r="AA665" s="56">
        <f t="shared" si="105"/>
        <v>-99</v>
      </c>
      <c r="AB665" s="56">
        <f t="shared" si="106"/>
        <v>-99</v>
      </c>
      <c r="AC665" s="56">
        <f t="shared" si="107"/>
        <v>-99</v>
      </c>
      <c r="AE665" s="82">
        <f>IF(D665=1, 'adjustment factor'!$D$4, IF(D665=-9,-999,IF(D665="",-999,0)))</f>
        <v>-999</v>
      </c>
      <c r="AF665" s="82">
        <f>IF(F665=1, 'adjustment factor'!$D$5, IF(F665=-9,-999,IF(F665="",-999,0)))</f>
        <v>-999</v>
      </c>
      <c r="AG665" s="82">
        <f>IF(E665=1, 'adjustment factor'!$D$6, IF(E665=-9,-999,IF(E665="",-999,0)))</f>
        <v>-999</v>
      </c>
      <c r="AH665" s="82">
        <f>IF(K665&gt;=45,'adjustment factor'!$D$7,IF(K665=-9,-1200,IF(K665="",-1200,0)))</f>
        <v>-1200</v>
      </c>
      <c r="AI665" s="82">
        <f>IF(L665=1, 'adjustment factor'!$D$8, IF(L665=-9,-999,IF(L665="",-999,0)))</f>
        <v>-999</v>
      </c>
      <c r="AJ665" s="82">
        <f>IF(AND(M665&gt;=1,M665&lt;=4),'adjustment factor'!$D$9,IF(M665=-9,-999,IF(M665=98,-999,IF(M665=99,-999,IF(M665="",-999,0)))))</f>
        <v>-999</v>
      </c>
      <c r="AK665" s="82">
        <f>IF(H665=1, 'adjustment factor'!$D$10, IF(H665=-9,-999,IF(H665="",-999,0)))</f>
        <v>-999</v>
      </c>
      <c r="AL665" s="82">
        <f>IF(G665=1, 'adjustment factor'!$D$11, IF(G665=-9,-999,IF(G665="",-999,0)))</f>
        <v>-999</v>
      </c>
      <c r="AM665" s="82">
        <f>IF(I665=1, 'adjustment factor'!$D$12, IF(I665=-9,-999,IF(I665="",-999,0)))</f>
        <v>-999</v>
      </c>
      <c r="AN665" s="82">
        <f>IF(J665=1, 'adjustment factor'!$D$13, IF(J665=-9,-999,IF(J665="",-999,0)))</f>
        <v>-999</v>
      </c>
      <c r="AO665" s="82" t="str">
        <f t="shared" si="108"/>
        <v>-999</v>
      </c>
      <c r="AP665" s="82" t="str">
        <f t="shared" si="109"/>
        <v>MISSING</v>
      </c>
    </row>
    <row r="666" spans="2:42" s="3" customFormat="1">
      <c r="B666" s="170"/>
      <c r="C666" s="35">
        <v>662</v>
      </c>
      <c r="D666" s="161"/>
      <c r="E666" s="161"/>
      <c r="F666" s="161"/>
      <c r="G666" s="161"/>
      <c r="H666" s="161"/>
      <c r="I666" s="161"/>
      <c r="J666" s="161"/>
      <c r="K666" s="161"/>
      <c r="L666" s="161"/>
      <c r="M666" s="161"/>
      <c r="N666" s="171"/>
      <c r="O666" s="171"/>
      <c r="P666" s="171"/>
      <c r="Q666" s="171"/>
      <c r="R666" s="171"/>
      <c r="S666" s="171"/>
      <c r="T666" s="159" t="str">
        <f t="shared" si="100"/>
        <v>MISSING</v>
      </c>
      <c r="U666" s="159" t="str">
        <f t="shared" si="101"/>
        <v>MISSING</v>
      </c>
      <c r="X666" s="56">
        <f t="shared" si="102"/>
        <v>-99</v>
      </c>
      <c r="Y666" s="56">
        <f t="shared" si="103"/>
        <v>-99</v>
      </c>
      <c r="Z666" s="56">
        <f t="shared" si="104"/>
        <v>-99</v>
      </c>
      <c r="AA666" s="56">
        <f t="shared" si="105"/>
        <v>-99</v>
      </c>
      <c r="AB666" s="56">
        <f t="shared" si="106"/>
        <v>-99</v>
      </c>
      <c r="AC666" s="56">
        <f t="shared" si="107"/>
        <v>-99</v>
      </c>
      <c r="AE666" s="82">
        <f>IF(D666=1, 'adjustment factor'!$D$4, IF(D666=-9,-999,IF(D666="",-999,0)))</f>
        <v>-999</v>
      </c>
      <c r="AF666" s="82">
        <f>IF(F666=1, 'adjustment factor'!$D$5, IF(F666=-9,-999,IF(F666="",-999,0)))</f>
        <v>-999</v>
      </c>
      <c r="AG666" s="82">
        <f>IF(E666=1, 'adjustment factor'!$D$6, IF(E666=-9,-999,IF(E666="",-999,0)))</f>
        <v>-999</v>
      </c>
      <c r="AH666" s="82">
        <f>IF(K666&gt;=45,'adjustment factor'!$D$7,IF(K666=-9,-1200,IF(K666="",-1200,0)))</f>
        <v>-1200</v>
      </c>
      <c r="AI666" s="82">
        <f>IF(L666=1, 'adjustment factor'!$D$8, IF(L666=-9,-999,IF(L666="",-999,0)))</f>
        <v>-999</v>
      </c>
      <c r="AJ666" s="82">
        <f>IF(AND(M666&gt;=1,M666&lt;=4),'adjustment factor'!$D$9,IF(M666=-9,-999,IF(M666=98,-999,IF(M666=99,-999,IF(M666="",-999,0)))))</f>
        <v>-999</v>
      </c>
      <c r="AK666" s="82">
        <f>IF(H666=1, 'adjustment factor'!$D$10, IF(H666=-9,-999,IF(H666="",-999,0)))</f>
        <v>-999</v>
      </c>
      <c r="AL666" s="82">
        <f>IF(G666=1, 'adjustment factor'!$D$11, IF(G666=-9,-999,IF(G666="",-999,0)))</f>
        <v>-999</v>
      </c>
      <c r="AM666" s="82">
        <f>IF(I666=1, 'adjustment factor'!$D$12, IF(I666=-9,-999,IF(I666="",-999,0)))</f>
        <v>-999</v>
      </c>
      <c r="AN666" s="82">
        <f>IF(J666=1, 'adjustment factor'!$D$13, IF(J666=-9,-999,IF(J666="",-999,0)))</f>
        <v>-999</v>
      </c>
      <c r="AO666" s="82" t="str">
        <f t="shared" si="108"/>
        <v>-999</v>
      </c>
      <c r="AP666" s="82" t="str">
        <f t="shared" si="109"/>
        <v>MISSING</v>
      </c>
    </row>
    <row r="667" spans="2:42" s="3" customFormat="1">
      <c r="B667" s="170"/>
      <c r="C667" s="35">
        <v>663</v>
      </c>
      <c r="D667" s="161"/>
      <c r="E667" s="161"/>
      <c r="F667" s="161"/>
      <c r="G667" s="161"/>
      <c r="H667" s="161"/>
      <c r="I667" s="161"/>
      <c r="J667" s="161"/>
      <c r="K667" s="161"/>
      <c r="L667" s="161"/>
      <c r="M667" s="161"/>
      <c r="N667" s="171"/>
      <c r="O667" s="171"/>
      <c r="P667" s="171"/>
      <c r="Q667" s="171"/>
      <c r="R667" s="171"/>
      <c r="S667" s="171"/>
      <c r="T667" s="159" t="str">
        <f t="shared" si="100"/>
        <v>MISSING</v>
      </c>
      <c r="U667" s="159" t="str">
        <f t="shared" si="101"/>
        <v>MISSING</v>
      </c>
      <c r="X667" s="56">
        <f t="shared" si="102"/>
        <v>-99</v>
      </c>
      <c r="Y667" s="56">
        <f t="shared" si="103"/>
        <v>-99</v>
      </c>
      <c r="Z667" s="56">
        <f t="shared" si="104"/>
        <v>-99</v>
      </c>
      <c r="AA667" s="56">
        <f t="shared" si="105"/>
        <v>-99</v>
      </c>
      <c r="AB667" s="56">
        <f t="shared" si="106"/>
        <v>-99</v>
      </c>
      <c r="AC667" s="56">
        <f t="shared" si="107"/>
        <v>-99</v>
      </c>
      <c r="AE667" s="82">
        <f>IF(D667=1, 'adjustment factor'!$D$4, IF(D667=-9,-999,IF(D667="",-999,0)))</f>
        <v>-999</v>
      </c>
      <c r="AF667" s="82">
        <f>IF(F667=1, 'adjustment factor'!$D$5, IF(F667=-9,-999,IF(F667="",-999,0)))</f>
        <v>-999</v>
      </c>
      <c r="AG667" s="82">
        <f>IF(E667=1, 'adjustment factor'!$D$6, IF(E667=-9,-999,IF(E667="",-999,0)))</f>
        <v>-999</v>
      </c>
      <c r="AH667" s="82">
        <f>IF(K667&gt;=45,'adjustment factor'!$D$7,IF(K667=-9,-1200,IF(K667="",-1200,0)))</f>
        <v>-1200</v>
      </c>
      <c r="AI667" s="82">
        <f>IF(L667=1, 'adjustment factor'!$D$8, IF(L667=-9,-999,IF(L667="",-999,0)))</f>
        <v>-999</v>
      </c>
      <c r="AJ667" s="82">
        <f>IF(AND(M667&gt;=1,M667&lt;=4),'adjustment factor'!$D$9,IF(M667=-9,-999,IF(M667=98,-999,IF(M667=99,-999,IF(M667="",-999,0)))))</f>
        <v>-999</v>
      </c>
      <c r="AK667" s="82">
        <f>IF(H667=1, 'adjustment factor'!$D$10, IF(H667=-9,-999,IF(H667="",-999,0)))</f>
        <v>-999</v>
      </c>
      <c r="AL667" s="82">
        <f>IF(G667=1, 'adjustment factor'!$D$11, IF(G667=-9,-999,IF(G667="",-999,0)))</f>
        <v>-999</v>
      </c>
      <c r="AM667" s="82">
        <f>IF(I667=1, 'adjustment factor'!$D$12, IF(I667=-9,-999,IF(I667="",-999,0)))</f>
        <v>-999</v>
      </c>
      <c r="AN667" s="82">
        <f>IF(J667=1, 'adjustment factor'!$D$13, IF(J667=-9,-999,IF(J667="",-999,0)))</f>
        <v>-999</v>
      </c>
      <c r="AO667" s="82" t="str">
        <f t="shared" si="108"/>
        <v>-999</v>
      </c>
      <c r="AP667" s="82" t="str">
        <f t="shared" si="109"/>
        <v>MISSING</v>
      </c>
    </row>
    <row r="668" spans="2:42" s="3" customFormat="1">
      <c r="B668" s="170"/>
      <c r="C668" s="35">
        <v>664</v>
      </c>
      <c r="D668" s="161"/>
      <c r="E668" s="161"/>
      <c r="F668" s="161"/>
      <c r="G668" s="161"/>
      <c r="H668" s="161"/>
      <c r="I668" s="161"/>
      <c r="J668" s="161"/>
      <c r="K668" s="161"/>
      <c r="L668" s="161"/>
      <c r="M668" s="161"/>
      <c r="N668" s="171"/>
      <c r="O668" s="171"/>
      <c r="P668" s="171"/>
      <c r="Q668" s="171"/>
      <c r="R668" s="171"/>
      <c r="S668" s="171"/>
      <c r="T668" s="159" t="str">
        <f t="shared" si="100"/>
        <v>MISSING</v>
      </c>
      <c r="U668" s="159" t="str">
        <f t="shared" si="101"/>
        <v>MISSING</v>
      </c>
      <c r="X668" s="56">
        <f t="shared" si="102"/>
        <v>-99</v>
      </c>
      <c r="Y668" s="56">
        <f t="shared" si="103"/>
        <v>-99</v>
      </c>
      <c r="Z668" s="56">
        <f t="shared" si="104"/>
        <v>-99</v>
      </c>
      <c r="AA668" s="56">
        <f t="shared" si="105"/>
        <v>-99</v>
      </c>
      <c r="AB668" s="56">
        <f t="shared" si="106"/>
        <v>-99</v>
      </c>
      <c r="AC668" s="56">
        <f t="shared" si="107"/>
        <v>-99</v>
      </c>
      <c r="AE668" s="82">
        <f>IF(D668=1, 'adjustment factor'!$D$4, IF(D668=-9,-999,IF(D668="",-999,0)))</f>
        <v>-999</v>
      </c>
      <c r="AF668" s="82">
        <f>IF(F668=1, 'adjustment factor'!$D$5, IF(F668=-9,-999,IF(F668="",-999,0)))</f>
        <v>-999</v>
      </c>
      <c r="AG668" s="82">
        <f>IF(E668=1, 'adjustment factor'!$D$6, IF(E668=-9,-999,IF(E668="",-999,0)))</f>
        <v>-999</v>
      </c>
      <c r="AH668" s="82">
        <f>IF(K668&gt;=45,'adjustment factor'!$D$7,IF(K668=-9,-1200,IF(K668="",-1200,0)))</f>
        <v>-1200</v>
      </c>
      <c r="AI668" s="82">
        <f>IF(L668=1, 'adjustment factor'!$D$8, IF(L668=-9,-999,IF(L668="",-999,0)))</f>
        <v>-999</v>
      </c>
      <c r="AJ668" s="82">
        <f>IF(AND(M668&gt;=1,M668&lt;=4),'adjustment factor'!$D$9,IF(M668=-9,-999,IF(M668=98,-999,IF(M668=99,-999,IF(M668="",-999,0)))))</f>
        <v>-999</v>
      </c>
      <c r="AK668" s="82">
        <f>IF(H668=1, 'adjustment factor'!$D$10, IF(H668=-9,-999,IF(H668="",-999,0)))</f>
        <v>-999</v>
      </c>
      <c r="AL668" s="82">
        <f>IF(G668=1, 'adjustment factor'!$D$11, IF(G668=-9,-999,IF(G668="",-999,0)))</f>
        <v>-999</v>
      </c>
      <c r="AM668" s="82">
        <f>IF(I668=1, 'adjustment factor'!$D$12, IF(I668=-9,-999,IF(I668="",-999,0)))</f>
        <v>-999</v>
      </c>
      <c r="AN668" s="82">
        <f>IF(J668=1, 'adjustment factor'!$D$13, IF(J668=-9,-999,IF(J668="",-999,0)))</f>
        <v>-999</v>
      </c>
      <c r="AO668" s="82" t="str">
        <f t="shared" si="108"/>
        <v>-999</v>
      </c>
      <c r="AP668" s="82" t="str">
        <f t="shared" si="109"/>
        <v>MISSING</v>
      </c>
    </row>
    <row r="669" spans="2:42" s="3" customFormat="1">
      <c r="B669" s="170"/>
      <c r="C669" s="35">
        <v>665</v>
      </c>
      <c r="D669" s="161"/>
      <c r="E669" s="161"/>
      <c r="F669" s="161"/>
      <c r="G669" s="161"/>
      <c r="H669" s="161"/>
      <c r="I669" s="161"/>
      <c r="J669" s="161"/>
      <c r="K669" s="161"/>
      <c r="L669" s="161"/>
      <c r="M669" s="161"/>
      <c r="N669" s="171"/>
      <c r="O669" s="171"/>
      <c r="P669" s="171"/>
      <c r="Q669" s="171"/>
      <c r="R669" s="171"/>
      <c r="S669" s="171"/>
      <c r="T669" s="159" t="str">
        <f t="shared" si="100"/>
        <v>MISSING</v>
      </c>
      <c r="U669" s="159" t="str">
        <f t="shared" si="101"/>
        <v>MISSING</v>
      </c>
      <c r="X669" s="56">
        <f t="shared" si="102"/>
        <v>-99</v>
      </c>
      <c r="Y669" s="56">
        <f t="shared" si="103"/>
        <v>-99</v>
      </c>
      <c r="Z669" s="56">
        <f t="shared" si="104"/>
        <v>-99</v>
      </c>
      <c r="AA669" s="56">
        <f t="shared" si="105"/>
        <v>-99</v>
      </c>
      <c r="AB669" s="56">
        <f t="shared" si="106"/>
        <v>-99</v>
      </c>
      <c r="AC669" s="56">
        <f t="shared" si="107"/>
        <v>-99</v>
      </c>
      <c r="AE669" s="82">
        <f>IF(D669=1, 'adjustment factor'!$D$4, IF(D669=-9,-999,IF(D669="",-999,0)))</f>
        <v>-999</v>
      </c>
      <c r="AF669" s="82">
        <f>IF(F669=1, 'adjustment factor'!$D$5, IF(F669=-9,-999,IF(F669="",-999,0)))</f>
        <v>-999</v>
      </c>
      <c r="AG669" s="82">
        <f>IF(E669=1, 'adjustment factor'!$D$6, IF(E669=-9,-999,IF(E669="",-999,0)))</f>
        <v>-999</v>
      </c>
      <c r="AH669" s="82">
        <f>IF(K669&gt;=45,'adjustment factor'!$D$7,IF(K669=-9,-1200,IF(K669="",-1200,0)))</f>
        <v>-1200</v>
      </c>
      <c r="AI669" s="82">
        <f>IF(L669=1, 'adjustment factor'!$D$8, IF(L669=-9,-999,IF(L669="",-999,0)))</f>
        <v>-999</v>
      </c>
      <c r="AJ669" s="82">
        <f>IF(AND(M669&gt;=1,M669&lt;=4),'adjustment factor'!$D$9,IF(M669=-9,-999,IF(M669=98,-999,IF(M669=99,-999,IF(M669="",-999,0)))))</f>
        <v>-999</v>
      </c>
      <c r="AK669" s="82">
        <f>IF(H669=1, 'adjustment factor'!$D$10, IF(H669=-9,-999,IF(H669="",-999,0)))</f>
        <v>-999</v>
      </c>
      <c r="AL669" s="82">
        <f>IF(G669=1, 'adjustment factor'!$D$11, IF(G669=-9,-999,IF(G669="",-999,0)))</f>
        <v>-999</v>
      </c>
      <c r="AM669" s="82">
        <f>IF(I669=1, 'adjustment factor'!$D$12, IF(I669=-9,-999,IF(I669="",-999,0)))</f>
        <v>-999</v>
      </c>
      <c r="AN669" s="82">
        <f>IF(J669=1, 'adjustment factor'!$D$13, IF(J669=-9,-999,IF(J669="",-999,0)))</f>
        <v>-999</v>
      </c>
      <c r="AO669" s="82" t="str">
        <f t="shared" si="108"/>
        <v>-999</v>
      </c>
      <c r="AP669" s="82" t="str">
        <f t="shared" si="109"/>
        <v>MISSING</v>
      </c>
    </row>
    <row r="670" spans="2:42" s="3" customFormat="1">
      <c r="B670" s="170"/>
      <c r="C670" s="35">
        <v>666</v>
      </c>
      <c r="D670" s="161"/>
      <c r="E670" s="161"/>
      <c r="F670" s="161"/>
      <c r="G670" s="161"/>
      <c r="H670" s="161"/>
      <c r="I670" s="161"/>
      <c r="J670" s="161"/>
      <c r="K670" s="161"/>
      <c r="L670" s="161"/>
      <c r="M670" s="161"/>
      <c r="N670" s="171"/>
      <c r="O670" s="171"/>
      <c r="P670" s="171"/>
      <c r="Q670" s="171"/>
      <c r="R670" s="171"/>
      <c r="S670" s="171"/>
      <c r="T670" s="159" t="str">
        <f t="shared" si="100"/>
        <v>MISSING</v>
      </c>
      <c r="U670" s="159" t="str">
        <f t="shared" si="101"/>
        <v>MISSING</v>
      </c>
      <c r="X670" s="56">
        <f t="shared" si="102"/>
        <v>-99</v>
      </c>
      <c r="Y670" s="56">
        <f t="shared" si="103"/>
        <v>-99</v>
      </c>
      <c r="Z670" s="56">
        <f t="shared" si="104"/>
        <v>-99</v>
      </c>
      <c r="AA670" s="56">
        <f t="shared" si="105"/>
        <v>-99</v>
      </c>
      <c r="AB670" s="56">
        <f t="shared" si="106"/>
        <v>-99</v>
      </c>
      <c r="AC670" s="56">
        <f t="shared" si="107"/>
        <v>-99</v>
      </c>
      <c r="AE670" s="82">
        <f>IF(D670=1, 'adjustment factor'!$D$4, IF(D670=-9,-999,IF(D670="",-999,0)))</f>
        <v>-999</v>
      </c>
      <c r="AF670" s="82">
        <f>IF(F670=1, 'adjustment factor'!$D$5, IF(F670=-9,-999,IF(F670="",-999,0)))</f>
        <v>-999</v>
      </c>
      <c r="AG670" s="82">
        <f>IF(E670=1, 'adjustment factor'!$D$6, IF(E670=-9,-999,IF(E670="",-999,0)))</f>
        <v>-999</v>
      </c>
      <c r="AH670" s="82">
        <f>IF(K670&gt;=45,'adjustment factor'!$D$7,IF(K670=-9,-1200,IF(K670="",-1200,0)))</f>
        <v>-1200</v>
      </c>
      <c r="AI670" s="82">
        <f>IF(L670=1, 'adjustment factor'!$D$8, IF(L670=-9,-999,IF(L670="",-999,0)))</f>
        <v>-999</v>
      </c>
      <c r="AJ670" s="82">
        <f>IF(AND(M670&gt;=1,M670&lt;=4),'adjustment factor'!$D$9,IF(M670=-9,-999,IF(M670=98,-999,IF(M670=99,-999,IF(M670="",-999,0)))))</f>
        <v>-999</v>
      </c>
      <c r="AK670" s="82">
        <f>IF(H670=1, 'adjustment factor'!$D$10, IF(H670=-9,-999,IF(H670="",-999,0)))</f>
        <v>-999</v>
      </c>
      <c r="AL670" s="82">
        <f>IF(G670=1, 'adjustment factor'!$D$11, IF(G670=-9,-999,IF(G670="",-999,0)))</f>
        <v>-999</v>
      </c>
      <c r="AM670" s="82">
        <f>IF(I670=1, 'adjustment factor'!$D$12, IF(I670=-9,-999,IF(I670="",-999,0)))</f>
        <v>-999</v>
      </c>
      <c r="AN670" s="82">
        <f>IF(J670=1, 'adjustment factor'!$D$13, IF(J670=-9,-999,IF(J670="",-999,0)))</f>
        <v>-999</v>
      </c>
      <c r="AO670" s="82" t="str">
        <f t="shared" si="108"/>
        <v>-999</v>
      </c>
      <c r="AP670" s="82" t="str">
        <f t="shared" si="109"/>
        <v>MISSING</v>
      </c>
    </row>
    <row r="671" spans="2:42" s="3" customFormat="1">
      <c r="B671" s="170"/>
      <c r="C671" s="35">
        <v>667</v>
      </c>
      <c r="D671" s="161"/>
      <c r="E671" s="161"/>
      <c r="F671" s="161"/>
      <c r="G671" s="161"/>
      <c r="H671" s="161"/>
      <c r="I671" s="161"/>
      <c r="J671" s="161"/>
      <c r="K671" s="161"/>
      <c r="L671" s="161"/>
      <c r="M671" s="161"/>
      <c r="N671" s="171"/>
      <c r="O671" s="171"/>
      <c r="P671" s="171"/>
      <c r="Q671" s="171"/>
      <c r="R671" s="171"/>
      <c r="S671" s="171"/>
      <c r="T671" s="159" t="str">
        <f t="shared" si="100"/>
        <v>MISSING</v>
      </c>
      <c r="U671" s="159" t="str">
        <f t="shared" si="101"/>
        <v>MISSING</v>
      </c>
      <c r="X671" s="56">
        <f t="shared" si="102"/>
        <v>-99</v>
      </c>
      <c r="Y671" s="56">
        <f t="shared" si="103"/>
        <v>-99</v>
      </c>
      <c r="Z671" s="56">
        <f t="shared" si="104"/>
        <v>-99</v>
      </c>
      <c r="AA671" s="56">
        <f t="shared" si="105"/>
        <v>-99</v>
      </c>
      <c r="AB671" s="56">
        <f t="shared" si="106"/>
        <v>-99</v>
      </c>
      <c r="AC671" s="56">
        <f t="shared" si="107"/>
        <v>-99</v>
      </c>
      <c r="AE671" s="82">
        <f>IF(D671=1, 'adjustment factor'!$D$4, IF(D671=-9,-999,IF(D671="",-999,0)))</f>
        <v>-999</v>
      </c>
      <c r="AF671" s="82">
        <f>IF(F671=1, 'adjustment factor'!$D$5, IF(F671=-9,-999,IF(F671="",-999,0)))</f>
        <v>-999</v>
      </c>
      <c r="AG671" s="82">
        <f>IF(E671=1, 'adjustment factor'!$D$6, IF(E671=-9,-999,IF(E671="",-999,0)))</f>
        <v>-999</v>
      </c>
      <c r="AH671" s="82">
        <f>IF(K671&gt;=45,'adjustment factor'!$D$7,IF(K671=-9,-1200,IF(K671="",-1200,0)))</f>
        <v>-1200</v>
      </c>
      <c r="AI671" s="82">
        <f>IF(L671=1, 'adjustment factor'!$D$8, IF(L671=-9,-999,IF(L671="",-999,0)))</f>
        <v>-999</v>
      </c>
      <c r="AJ671" s="82">
        <f>IF(AND(M671&gt;=1,M671&lt;=4),'adjustment factor'!$D$9,IF(M671=-9,-999,IF(M671=98,-999,IF(M671=99,-999,IF(M671="",-999,0)))))</f>
        <v>-999</v>
      </c>
      <c r="AK671" s="82">
        <f>IF(H671=1, 'adjustment factor'!$D$10, IF(H671=-9,-999,IF(H671="",-999,0)))</f>
        <v>-999</v>
      </c>
      <c r="AL671" s="82">
        <f>IF(G671=1, 'adjustment factor'!$D$11, IF(G671=-9,-999,IF(G671="",-999,0)))</f>
        <v>-999</v>
      </c>
      <c r="AM671" s="82">
        <f>IF(I671=1, 'adjustment factor'!$D$12, IF(I671=-9,-999,IF(I671="",-999,0)))</f>
        <v>-999</v>
      </c>
      <c r="AN671" s="82">
        <f>IF(J671=1, 'adjustment factor'!$D$13, IF(J671=-9,-999,IF(J671="",-999,0)))</f>
        <v>-999</v>
      </c>
      <c r="AO671" s="82" t="str">
        <f t="shared" si="108"/>
        <v>-999</v>
      </c>
      <c r="AP671" s="82" t="str">
        <f t="shared" si="109"/>
        <v>MISSING</v>
      </c>
    </row>
    <row r="672" spans="2:42" s="3" customFormat="1">
      <c r="B672" s="170"/>
      <c r="C672" s="35">
        <v>668</v>
      </c>
      <c r="D672" s="161"/>
      <c r="E672" s="161"/>
      <c r="F672" s="161"/>
      <c r="G672" s="161"/>
      <c r="H672" s="161"/>
      <c r="I672" s="161"/>
      <c r="J672" s="161"/>
      <c r="K672" s="161"/>
      <c r="L672" s="161"/>
      <c r="M672" s="161"/>
      <c r="N672" s="171"/>
      <c r="O672" s="171"/>
      <c r="P672" s="171"/>
      <c r="Q672" s="171"/>
      <c r="R672" s="171"/>
      <c r="S672" s="171"/>
      <c r="T672" s="159" t="str">
        <f t="shared" si="100"/>
        <v>MISSING</v>
      </c>
      <c r="U672" s="159" t="str">
        <f t="shared" si="101"/>
        <v>MISSING</v>
      </c>
      <c r="X672" s="56">
        <f t="shared" si="102"/>
        <v>-99</v>
      </c>
      <c r="Y672" s="56">
        <f t="shared" si="103"/>
        <v>-99</v>
      </c>
      <c r="Z672" s="56">
        <f t="shared" si="104"/>
        <v>-99</v>
      </c>
      <c r="AA672" s="56">
        <f t="shared" si="105"/>
        <v>-99</v>
      </c>
      <c r="AB672" s="56">
        <f t="shared" si="106"/>
        <v>-99</v>
      </c>
      <c r="AC672" s="56">
        <f t="shared" si="107"/>
        <v>-99</v>
      </c>
      <c r="AE672" s="82">
        <f>IF(D672=1, 'adjustment factor'!$D$4, IF(D672=-9,-999,IF(D672="",-999,0)))</f>
        <v>-999</v>
      </c>
      <c r="AF672" s="82">
        <f>IF(F672=1, 'adjustment factor'!$D$5, IF(F672=-9,-999,IF(F672="",-999,0)))</f>
        <v>-999</v>
      </c>
      <c r="AG672" s="82">
        <f>IF(E672=1, 'adjustment factor'!$D$6, IF(E672=-9,-999,IF(E672="",-999,0)))</f>
        <v>-999</v>
      </c>
      <c r="AH672" s="82">
        <f>IF(K672&gt;=45,'adjustment factor'!$D$7,IF(K672=-9,-1200,IF(K672="",-1200,0)))</f>
        <v>-1200</v>
      </c>
      <c r="AI672" s="82">
        <f>IF(L672=1, 'adjustment factor'!$D$8, IF(L672=-9,-999,IF(L672="",-999,0)))</f>
        <v>-999</v>
      </c>
      <c r="AJ672" s="82">
        <f>IF(AND(M672&gt;=1,M672&lt;=4),'adjustment factor'!$D$9,IF(M672=-9,-999,IF(M672=98,-999,IF(M672=99,-999,IF(M672="",-999,0)))))</f>
        <v>-999</v>
      </c>
      <c r="AK672" s="82">
        <f>IF(H672=1, 'adjustment factor'!$D$10, IF(H672=-9,-999,IF(H672="",-999,0)))</f>
        <v>-999</v>
      </c>
      <c r="AL672" s="82">
        <f>IF(G672=1, 'adjustment factor'!$D$11, IF(G672=-9,-999,IF(G672="",-999,0)))</f>
        <v>-999</v>
      </c>
      <c r="AM672" s="82">
        <f>IF(I672=1, 'adjustment factor'!$D$12, IF(I672=-9,-999,IF(I672="",-999,0)))</f>
        <v>-999</v>
      </c>
      <c r="AN672" s="82">
        <f>IF(J672=1, 'adjustment factor'!$D$13, IF(J672=-9,-999,IF(J672="",-999,0)))</f>
        <v>-999</v>
      </c>
      <c r="AO672" s="82" t="str">
        <f t="shared" si="108"/>
        <v>-999</v>
      </c>
      <c r="AP672" s="82" t="str">
        <f t="shared" si="109"/>
        <v>MISSING</v>
      </c>
    </row>
    <row r="673" spans="2:42" s="3" customFormat="1">
      <c r="B673" s="170"/>
      <c r="C673" s="35">
        <v>669</v>
      </c>
      <c r="D673" s="161"/>
      <c r="E673" s="161"/>
      <c r="F673" s="161"/>
      <c r="G673" s="161"/>
      <c r="H673" s="161"/>
      <c r="I673" s="161"/>
      <c r="J673" s="161"/>
      <c r="K673" s="161"/>
      <c r="L673" s="161"/>
      <c r="M673" s="161"/>
      <c r="N673" s="171"/>
      <c r="O673" s="171"/>
      <c r="P673" s="171"/>
      <c r="Q673" s="171"/>
      <c r="R673" s="171"/>
      <c r="S673" s="171"/>
      <c r="T673" s="159" t="str">
        <f t="shared" si="100"/>
        <v>MISSING</v>
      </c>
      <c r="U673" s="159" t="str">
        <f t="shared" si="101"/>
        <v>MISSING</v>
      </c>
      <c r="X673" s="56">
        <f t="shared" si="102"/>
        <v>-99</v>
      </c>
      <c r="Y673" s="56">
        <f t="shared" si="103"/>
        <v>-99</v>
      </c>
      <c r="Z673" s="56">
        <f t="shared" si="104"/>
        <v>-99</v>
      </c>
      <c r="AA673" s="56">
        <f t="shared" si="105"/>
        <v>-99</v>
      </c>
      <c r="AB673" s="56">
        <f t="shared" si="106"/>
        <v>-99</v>
      </c>
      <c r="AC673" s="56">
        <f t="shared" si="107"/>
        <v>-99</v>
      </c>
      <c r="AE673" s="82">
        <f>IF(D673=1, 'adjustment factor'!$D$4, IF(D673=-9,-999,IF(D673="",-999,0)))</f>
        <v>-999</v>
      </c>
      <c r="AF673" s="82">
        <f>IF(F673=1, 'adjustment factor'!$D$5, IF(F673=-9,-999,IF(F673="",-999,0)))</f>
        <v>-999</v>
      </c>
      <c r="AG673" s="82">
        <f>IF(E673=1, 'adjustment factor'!$D$6, IF(E673=-9,-999,IF(E673="",-999,0)))</f>
        <v>-999</v>
      </c>
      <c r="AH673" s="82">
        <f>IF(K673&gt;=45,'adjustment factor'!$D$7,IF(K673=-9,-1200,IF(K673="",-1200,0)))</f>
        <v>-1200</v>
      </c>
      <c r="AI673" s="82">
        <f>IF(L673=1, 'adjustment factor'!$D$8, IF(L673=-9,-999,IF(L673="",-999,0)))</f>
        <v>-999</v>
      </c>
      <c r="AJ673" s="82">
        <f>IF(AND(M673&gt;=1,M673&lt;=4),'adjustment factor'!$D$9,IF(M673=-9,-999,IF(M673=98,-999,IF(M673=99,-999,IF(M673="",-999,0)))))</f>
        <v>-999</v>
      </c>
      <c r="AK673" s="82">
        <f>IF(H673=1, 'adjustment factor'!$D$10, IF(H673=-9,-999,IF(H673="",-999,0)))</f>
        <v>-999</v>
      </c>
      <c r="AL673" s="82">
        <f>IF(G673=1, 'adjustment factor'!$D$11, IF(G673=-9,-999,IF(G673="",-999,0)))</f>
        <v>-999</v>
      </c>
      <c r="AM673" s="82">
        <f>IF(I673=1, 'adjustment factor'!$D$12, IF(I673=-9,-999,IF(I673="",-999,0)))</f>
        <v>-999</v>
      </c>
      <c r="AN673" s="82">
        <f>IF(J673=1, 'adjustment factor'!$D$13, IF(J673=-9,-999,IF(J673="",-999,0)))</f>
        <v>-999</v>
      </c>
      <c r="AO673" s="82" t="str">
        <f t="shared" si="108"/>
        <v>-999</v>
      </c>
      <c r="AP673" s="82" t="str">
        <f t="shared" si="109"/>
        <v>MISSING</v>
      </c>
    </row>
    <row r="674" spans="2:42" s="3" customFormat="1">
      <c r="B674" s="170"/>
      <c r="C674" s="35">
        <v>670</v>
      </c>
      <c r="D674" s="161"/>
      <c r="E674" s="161"/>
      <c r="F674" s="161"/>
      <c r="G674" s="161"/>
      <c r="H674" s="161"/>
      <c r="I674" s="161"/>
      <c r="J674" s="161"/>
      <c r="K674" s="161"/>
      <c r="L674" s="161"/>
      <c r="M674" s="161"/>
      <c r="N674" s="171"/>
      <c r="O674" s="171"/>
      <c r="P674" s="171"/>
      <c r="Q674" s="171"/>
      <c r="R674" s="171"/>
      <c r="S674" s="171"/>
      <c r="T674" s="159" t="str">
        <f t="shared" si="100"/>
        <v>MISSING</v>
      </c>
      <c r="U674" s="159" t="str">
        <f t="shared" si="101"/>
        <v>MISSING</v>
      </c>
      <c r="X674" s="56">
        <f t="shared" si="102"/>
        <v>-99</v>
      </c>
      <c r="Y674" s="56">
        <f t="shared" si="103"/>
        <v>-99</v>
      </c>
      <c r="Z674" s="56">
        <f t="shared" si="104"/>
        <v>-99</v>
      </c>
      <c r="AA674" s="56">
        <f t="shared" si="105"/>
        <v>-99</v>
      </c>
      <c r="AB674" s="56">
        <f t="shared" si="106"/>
        <v>-99</v>
      </c>
      <c r="AC674" s="56">
        <f t="shared" si="107"/>
        <v>-99</v>
      </c>
      <c r="AE674" s="82">
        <f>IF(D674=1, 'adjustment factor'!$D$4, IF(D674=-9,-999,IF(D674="",-999,0)))</f>
        <v>-999</v>
      </c>
      <c r="AF674" s="82">
        <f>IF(F674=1, 'adjustment factor'!$D$5, IF(F674=-9,-999,IF(F674="",-999,0)))</f>
        <v>-999</v>
      </c>
      <c r="AG674" s="82">
        <f>IF(E674=1, 'adjustment factor'!$D$6, IF(E674=-9,-999,IF(E674="",-999,0)))</f>
        <v>-999</v>
      </c>
      <c r="AH674" s="82">
        <f>IF(K674&gt;=45,'adjustment factor'!$D$7,IF(K674=-9,-1200,IF(K674="",-1200,0)))</f>
        <v>-1200</v>
      </c>
      <c r="AI674" s="82">
        <f>IF(L674=1, 'adjustment factor'!$D$8, IF(L674=-9,-999,IF(L674="",-999,0)))</f>
        <v>-999</v>
      </c>
      <c r="AJ674" s="82">
        <f>IF(AND(M674&gt;=1,M674&lt;=4),'adjustment factor'!$D$9,IF(M674=-9,-999,IF(M674=98,-999,IF(M674=99,-999,IF(M674="",-999,0)))))</f>
        <v>-999</v>
      </c>
      <c r="AK674" s="82">
        <f>IF(H674=1, 'adjustment factor'!$D$10, IF(H674=-9,-999,IF(H674="",-999,0)))</f>
        <v>-999</v>
      </c>
      <c r="AL674" s="82">
        <f>IF(G674=1, 'adjustment factor'!$D$11, IF(G674=-9,-999,IF(G674="",-999,0)))</f>
        <v>-999</v>
      </c>
      <c r="AM674" s="82">
        <f>IF(I674=1, 'adjustment factor'!$D$12, IF(I674=-9,-999,IF(I674="",-999,0)))</f>
        <v>-999</v>
      </c>
      <c r="AN674" s="82">
        <f>IF(J674=1, 'adjustment factor'!$D$13, IF(J674=-9,-999,IF(J674="",-999,0)))</f>
        <v>-999</v>
      </c>
      <c r="AO674" s="82" t="str">
        <f t="shared" si="108"/>
        <v>-999</v>
      </c>
      <c r="AP674" s="82" t="str">
        <f t="shared" si="109"/>
        <v>MISSING</v>
      </c>
    </row>
    <row r="675" spans="2:42" s="3" customFormat="1">
      <c r="B675" s="170"/>
      <c r="C675" s="35">
        <v>671</v>
      </c>
      <c r="D675" s="161"/>
      <c r="E675" s="161"/>
      <c r="F675" s="161"/>
      <c r="G675" s="161"/>
      <c r="H675" s="161"/>
      <c r="I675" s="161"/>
      <c r="J675" s="161"/>
      <c r="K675" s="161"/>
      <c r="L675" s="161"/>
      <c r="M675" s="161"/>
      <c r="N675" s="171"/>
      <c r="O675" s="171"/>
      <c r="P675" s="171"/>
      <c r="Q675" s="171"/>
      <c r="R675" s="171"/>
      <c r="S675" s="171"/>
      <c r="T675" s="159" t="str">
        <f t="shared" si="100"/>
        <v>MISSING</v>
      </c>
      <c r="U675" s="159" t="str">
        <f t="shared" si="101"/>
        <v>MISSING</v>
      </c>
      <c r="X675" s="56">
        <f t="shared" si="102"/>
        <v>-99</v>
      </c>
      <c r="Y675" s="56">
        <f t="shared" si="103"/>
        <v>-99</v>
      </c>
      <c r="Z675" s="56">
        <f t="shared" si="104"/>
        <v>-99</v>
      </c>
      <c r="AA675" s="56">
        <f t="shared" si="105"/>
        <v>-99</v>
      </c>
      <c r="AB675" s="56">
        <f t="shared" si="106"/>
        <v>-99</v>
      </c>
      <c r="AC675" s="56">
        <f t="shared" si="107"/>
        <v>-99</v>
      </c>
      <c r="AE675" s="82">
        <f>IF(D675=1, 'adjustment factor'!$D$4, IF(D675=-9,-999,IF(D675="",-999,0)))</f>
        <v>-999</v>
      </c>
      <c r="AF675" s="82">
        <f>IF(F675=1, 'adjustment factor'!$D$5, IF(F675=-9,-999,IF(F675="",-999,0)))</f>
        <v>-999</v>
      </c>
      <c r="AG675" s="82">
        <f>IF(E675=1, 'adjustment factor'!$D$6, IF(E675=-9,-999,IF(E675="",-999,0)))</f>
        <v>-999</v>
      </c>
      <c r="AH675" s="82">
        <f>IF(K675&gt;=45,'adjustment factor'!$D$7,IF(K675=-9,-1200,IF(K675="",-1200,0)))</f>
        <v>-1200</v>
      </c>
      <c r="AI675" s="82">
        <f>IF(L675=1, 'adjustment factor'!$D$8, IF(L675=-9,-999,IF(L675="",-999,0)))</f>
        <v>-999</v>
      </c>
      <c r="AJ675" s="82">
        <f>IF(AND(M675&gt;=1,M675&lt;=4),'adjustment factor'!$D$9,IF(M675=-9,-999,IF(M675=98,-999,IF(M675=99,-999,IF(M675="",-999,0)))))</f>
        <v>-999</v>
      </c>
      <c r="AK675" s="82">
        <f>IF(H675=1, 'adjustment factor'!$D$10, IF(H675=-9,-999,IF(H675="",-999,0)))</f>
        <v>-999</v>
      </c>
      <c r="AL675" s="82">
        <f>IF(G675=1, 'adjustment factor'!$D$11, IF(G675=-9,-999,IF(G675="",-999,0)))</f>
        <v>-999</v>
      </c>
      <c r="AM675" s="82">
        <f>IF(I675=1, 'adjustment factor'!$D$12, IF(I675=-9,-999,IF(I675="",-999,0)))</f>
        <v>-999</v>
      </c>
      <c r="AN675" s="82">
        <f>IF(J675=1, 'adjustment factor'!$D$13, IF(J675=-9,-999,IF(J675="",-999,0)))</f>
        <v>-999</v>
      </c>
      <c r="AO675" s="82" t="str">
        <f t="shared" si="108"/>
        <v>-999</v>
      </c>
      <c r="AP675" s="82" t="str">
        <f t="shared" si="109"/>
        <v>MISSING</v>
      </c>
    </row>
    <row r="676" spans="2:42" s="3" customFormat="1">
      <c r="B676" s="170"/>
      <c r="C676" s="35">
        <v>672</v>
      </c>
      <c r="D676" s="161"/>
      <c r="E676" s="161"/>
      <c r="F676" s="161"/>
      <c r="G676" s="161"/>
      <c r="H676" s="161"/>
      <c r="I676" s="161"/>
      <c r="J676" s="161"/>
      <c r="K676" s="161"/>
      <c r="L676" s="161"/>
      <c r="M676" s="161"/>
      <c r="N676" s="171"/>
      <c r="O676" s="171"/>
      <c r="P676" s="171"/>
      <c r="Q676" s="171"/>
      <c r="R676" s="171"/>
      <c r="S676" s="171"/>
      <c r="T676" s="159" t="str">
        <f t="shared" si="100"/>
        <v>MISSING</v>
      </c>
      <c r="U676" s="159" t="str">
        <f t="shared" si="101"/>
        <v>MISSING</v>
      </c>
      <c r="X676" s="56">
        <f t="shared" si="102"/>
        <v>-99</v>
      </c>
      <c r="Y676" s="56">
        <f t="shared" si="103"/>
        <v>-99</v>
      </c>
      <c r="Z676" s="56">
        <f t="shared" si="104"/>
        <v>-99</v>
      </c>
      <c r="AA676" s="56">
        <f t="shared" si="105"/>
        <v>-99</v>
      </c>
      <c r="AB676" s="56">
        <f t="shared" si="106"/>
        <v>-99</v>
      </c>
      <c r="AC676" s="56">
        <f t="shared" si="107"/>
        <v>-99</v>
      </c>
      <c r="AE676" s="82">
        <f>IF(D676=1, 'adjustment factor'!$D$4, IF(D676=-9,-999,IF(D676="",-999,0)))</f>
        <v>-999</v>
      </c>
      <c r="AF676" s="82">
        <f>IF(F676=1, 'adjustment factor'!$D$5, IF(F676=-9,-999,IF(F676="",-999,0)))</f>
        <v>-999</v>
      </c>
      <c r="AG676" s="82">
        <f>IF(E676=1, 'adjustment factor'!$D$6, IF(E676=-9,-999,IF(E676="",-999,0)))</f>
        <v>-999</v>
      </c>
      <c r="AH676" s="82">
        <f>IF(K676&gt;=45,'adjustment factor'!$D$7,IF(K676=-9,-1200,IF(K676="",-1200,0)))</f>
        <v>-1200</v>
      </c>
      <c r="AI676" s="82">
        <f>IF(L676=1, 'adjustment factor'!$D$8, IF(L676=-9,-999,IF(L676="",-999,0)))</f>
        <v>-999</v>
      </c>
      <c r="AJ676" s="82">
        <f>IF(AND(M676&gt;=1,M676&lt;=4),'adjustment factor'!$D$9,IF(M676=-9,-999,IF(M676=98,-999,IF(M676=99,-999,IF(M676="",-999,0)))))</f>
        <v>-999</v>
      </c>
      <c r="AK676" s="82">
        <f>IF(H676=1, 'adjustment factor'!$D$10, IF(H676=-9,-999,IF(H676="",-999,0)))</f>
        <v>-999</v>
      </c>
      <c r="AL676" s="82">
        <f>IF(G676=1, 'adjustment factor'!$D$11, IF(G676=-9,-999,IF(G676="",-999,0)))</f>
        <v>-999</v>
      </c>
      <c r="AM676" s="82">
        <f>IF(I676=1, 'adjustment factor'!$D$12, IF(I676=-9,-999,IF(I676="",-999,0)))</f>
        <v>-999</v>
      </c>
      <c r="AN676" s="82">
        <f>IF(J676=1, 'adjustment factor'!$D$13, IF(J676=-9,-999,IF(J676="",-999,0)))</f>
        <v>-999</v>
      </c>
      <c r="AO676" s="82" t="str">
        <f t="shared" si="108"/>
        <v>-999</v>
      </c>
      <c r="AP676" s="82" t="str">
        <f t="shared" si="109"/>
        <v>MISSING</v>
      </c>
    </row>
    <row r="677" spans="2:42" s="3" customFormat="1">
      <c r="B677" s="170"/>
      <c r="C677" s="35">
        <v>673</v>
      </c>
      <c r="D677" s="161"/>
      <c r="E677" s="161"/>
      <c r="F677" s="161"/>
      <c r="G677" s="161"/>
      <c r="H677" s="161"/>
      <c r="I677" s="161"/>
      <c r="J677" s="161"/>
      <c r="K677" s="161"/>
      <c r="L677" s="161"/>
      <c r="M677" s="161"/>
      <c r="N677" s="171"/>
      <c r="O677" s="171"/>
      <c r="P677" s="171"/>
      <c r="Q677" s="171"/>
      <c r="R677" s="171"/>
      <c r="S677" s="171"/>
      <c r="T677" s="159" t="str">
        <f t="shared" si="100"/>
        <v>MISSING</v>
      </c>
      <c r="U677" s="159" t="str">
        <f t="shared" si="101"/>
        <v>MISSING</v>
      </c>
      <c r="X677" s="56">
        <f t="shared" si="102"/>
        <v>-99</v>
      </c>
      <c r="Y677" s="56">
        <f t="shared" si="103"/>
        <v>-99</v>
      </c>
      <c r="Z677" s="56">
        <f t="shared" si="104"/>
        <v>-99</v>
      </c>
      <c r="AA677" s="56">
        <f t="shared" si="105"/>
        <v>-99</v>
      </c>
      <c r="AB677" s="56">
        <f t="shared" si="106"/>
        <v>-99</v>
      </c>
      <c r="AC677" s="56">
        <f t="shared" si="107"/>
        <v>-99</v>
      </c>
      <c r="AE677" s="82">
        <f>IF(D677=1, 'adjustment factor'!$D$4, IF(D677=-9,-999,IF(D677="",-999,0)))</f>
        <v>-999</v>
      </c>
      <c r="AF677" s="82">
        <f>IF(F677=1, 'adjustment factor'!$D$5, IF(F677=-9,-999,IF(F677="",-999,0)))</f>
        <v>-999</v>
      </c>
      <c r="AG677" s="82">
        <f>IF(E677=1, 'adjustment factor'!$D$6, IF(E677=-9,-999,IF(E677="",-999,0)))</f>
        <v>-999</v>
      </c>
      <c r="AH677" s="82">
        <f>IF(K677&gt;=45,'adjustment factor'!$D$7,IF(K677=-9,-1200,IF(K677="",-1200,0)))</f>
        <v>-1200</v>
      </c>
      <c r="AI677" s="82">
        <f>IF(L677=1, 'adjustment factor'!$D$8, IF(L677=-9,-999,IF(L677="",-999,0)))</f>
        <v>-999</v>
      </c>
      <c r="AJ677" s="82">
        <f>IF(AND(M677&gt;=1,M677&lt;=4),'adjustment factor'!$D$9,IF(M677=-9,-999,IF(M677=98,-999,IF(M677=99,-999,IF(M677="",-999,0)))))</f>
        <v>-999</v>
      </c>
      <c r="AK677" s="82">
        <f>IF(H677=1, 'adjustment factor'!$D$10, IF(H677=-9,-999,IF(H677="",-999,0)))</f>
        <v>-999</v>
      </c>
      <c r="AL677" s="82">
        <f>IF(G677=1, 'adjustment factor'!$D$11, IF(G677=-9,-999,IF(G677="",-999,0)))</f>
        <v>-999</v>
      </c>
      <c r="AM677" s="82">
        <f>IF(I677=1, 'adjustment factor'!$D$12, IF(I677=-9,-999,IF(I677="",-999,0)))</f>
        <v>-999</v>
      </c>
      <c r="AN677" s="82">
        <f>IF(J677=1, 'adjustment factor'!$D$13, IF(J677=-9,-999,IF(J677="",-999,0)))</f>
        <v>-999</v>
      </c>
      <c r="AO677" s="82" t="str">
        <f t="shared" si="108"/>
        <v>-999</v>
      </c>
      <c r="AP677" s="82" t="str">
        <f t="shared" si="109"/>
        <v>MISSING</v>
      </c>
    </row>
    <row r="678" spans="2:42" s="3" customFormat="1">
      <c r="B678" s="170"/>
      <c r="C678" s="35">
        <v>674</v>
      </c>
      <c r="D678" s="161"/>
      <c r="E678" s="161"/>
      <c r="F678" s="161"/>
      <c r="G678" s="161"/>
      <c r="H678" s="161"/>
      <c r="I678" s="161"/>
      <c r="J678" s="161"/>
      <c r="K678" s="161"/>
      <c r="L678" s="161"/>
      <c r="M678" s="161"/>
      <c r="N678" s="171"/>
      <c r="O678" s="171"/>
      <c r="P678" s="171"/>
      <c r="Q678" s="171"/>
      <c r="R678" s="171"/>
      <c r="S678" s="171"/>
      <c r="T678" s="159" t="str">
        <f t="shared" si="100"/>
        <v>MISSING</v>
      </c>
      <c r="U678" s="159" t="str">
        <f t="shared" si="101"/>
        <v>MISSING</v>
      </c>
      <c r="X678" s="56">
        <f t="shared" si="102"/>
        <v>-99</v>
      </c>
      <c r="Y678" s="56">
        <f t="shared" si="103"/>
        <v>-99</v>
      </c>
      <c r="Z678" s="56">
        <f t="shared" si="104"/>
        <v>-99</v>
      </c>
      <c r="AA678" s="56">
        <f t="shared" si="105"/>
        <v>-99</v>
      </c>
      <c r="AB678" s="56">
        <f t="shared" si="106"/>
        <v>-99</v>
      </c>
      <c r="AC678" s="56">
        <f t="shared" si="107"/>
        <v>-99</v>
      </c>
      <c r="AE678" s="82">
        <f>IF(D678=1, 'adjustment factor'!$D$4, IF(D678=-9,-999,IF(D678="",-999,0)))</f>
        <v>-999</v>
      </c>
      <c r="AF678" s="82">
        <f>IF(F678=1, 'adjustment factor'!$D$5, IF(F678=-9,-999,IF(F678="",-999,0)))</f>
        <v>-999</v>
      </c>
      <c r="AG678" s="82">
        <f>IF(E678=1, 'adjustment factor'!$D$6, IF(E678=-9,-999,IF(E678="",-999,0)))</f>
        <v>-999</v>
      </c>
      <c r="AH678" s="82">
        <f>IF(K678&gt;=45,'adjustment factor'!$D$7,IF(K678=-9,-1200,IF(K678="",-1200,0)))</f>
        <v>-1200</v>
      </c>
      <c r="AI678" s="82">
        <f>IF(L678=1, 'adjustment factor'!$D$8, IF(L678=-9,-999,IF(L678="",-999,0)))</f>
        <v>-999</v>
      </c>
      <c r="AJ678" s="82">
        <f>IF(AND(M678&gt;=1,M678&lt;=4),'adjustment factor'!$D$9,IF(M678=-9,-999,IF(M678=98,-999,IF(M678=99,-999,IF(M678="",-999,0)))))</f>
        <v>-999</v>
      </c>
      <c r="AK678" s="82">
        <f>IF(H678=1, 'adjustment factor'!$D$10, IF(H678=-9,-999,IF(H678="",-999,0)))</f>
        <v>-999</v>
      </c>
      <c r="AL678" s="82">
        <f>IF(G678=1, 'adjustment factor'!$D$11, IF(G678=-9,-999,IF(G678="",-999,0)))</f>
        <v>-999</v>
      </c>
      <c r="AM678" s="82">
        <f>IF(I678=1, 'adjustment factor'!$D$12, IF(I678=-9,-999,IF(I678="",-999,0)))</f>
        <v>-999</v>
      </c>
      <c r="AN678" s="82">
        <f>IF(J678=1, 'adjustment factor'!$D$13, IF(J678=-9,-999,IF(J678="",-999,0)))</f>
        <v>-999</v>
      </c>
      <c r="AO678" s="82" t="str">
        <f t="shared" si="108"/>
        <v>-999</v>
      </c>
      <c r="AP678" s="82" t="str">
        <f t="shared" si="109"/>
        <v>MISSING</v>
      </c>
    </row>
    <row r="679" spans="2:42" s="3" customFormat="1">
      <c r="B679" s="170"/>
      <c r="C679" s="35">
        <v>675</v>
      </c>
      <c r="D679" s="161"/>
      <c r="E679" s="161"/>
      <c r="F679" s="161"/>
      <c r="G679" s="161"/>
      <c r="H679" s="161"/>
      <c r="I679" s="161"/>
      <c r="J679" s="161"/>
      <c r="K679" s="161"/>
      <c r="L679" s="161"/>
      <c r="M679" s="161"/>
      <c r="N679" s="171"/>
      <c r="O679" s="171"/>
      <c r="P679" s="171"/>
      <c r="Q679" s="171"/>
      <c r="R679" s="171"/>
      <c r="S679" s="171"/>
      <c r="T679" s="159" t="str">
        <f t="shared" si="100"/>
        <v>MISSING</v>
      </c>
      <c r="U679" s="159" t="str">
        <f t="shared" si="101"/>
        <v>MISSING</v>
      </c>
      <c r="X679" s="56">
        <f t="shared" si="102"/>
        <v>-99</v>
      </c>
      <c r="Y679" s="56">
        <f t="shared" si="103"/>
        <v>-99</v>
      </c>
      <c r="Z679" s="56">
        <f t="shared" si="104"/>
        <v>-99</v>
      </c>
      <c r="AA679" s="56">
        <f t="shared" si="105"/>
        <v>-99</v>
      </c>
      <c r="AB679" s="56">
        <f t="shared" si="106"/>
        <v>-99</v>
      </c>
      <c r="AC679" s="56">
        <f t="shared" si="107"/>
        <v>-99</v>
      </c>
      <c r="AE679" s="82">
        <f>IF(D679=1, 'adjustment factor'!$D$4, IF(D679=-9,-999,IF(D679="",-999,0)))</f>
        <v>-999</v>
      </c>
      <c r="AF679" s="82">
        <f>IF(F679=1, 'adjustment factor'!$D$5, IF(F679=-9,-999,IF(F679="",-999,0)))</f>
        <v>-999</v>
      </c>
      <c r="AG679" s="82">
        <f>IF(E679=1, 'adjustment factor'!$D$6, IF(E679=-9,-999,IF(E679="",-999,0)))</f>
        <v>-999</v>
      </c>
      <c r="AH679" s="82">
        <f>IF(K679&gt;=45,'adjustment factor'!$D$7,IF(K679=-9,-1200,IF(K679="",-1200,0)))</f>
        <v>-1200</v>
      </c>
      <c r="AI679" s="82">
        <f>IF(L679=1, 'adjustment factor'!$D$8, IF(L679=-9,-999,IF(L679="",-999,0)))</f>
        <v>-999</v>
      </c>
      <c r="AJ679" s="82">
        <f>IF(AND(M679&gt;=1,M679&lt;=4),'adjustment factor'!$D$9,IF(M679=-9,-999,IF(M679=98,-999,IF(M679=99,-999,IF(M679="",-999,0)))))</f>
        <v>-999</v>
      </c>
      <c r="AK679" s="82">
        <f>IF(H679=1, 'adjustment factor'!$D$10, IF(H679=-9,-999,IF(H679="",-999,0)))</f>
        <v>-999</v>
      </c>
      <c r="AL679" s="82">
        <f>IF(G679=1, 'adjustment factor'!$D$11, IF(G679=-9,-999,IF(G679="",-999,0)))</f>
        <v>-999</v>
      </c>
      <c r="AM679" s="82">
        <f>IF(I679=1, 'adjustment factor'!$D$12, IF(I679=-9,-999,IF(I679="",-999,0)))</f>
        <v>-999</v>
      </c>
      <c r="AN679" s="82">
        <f>IF(J679=1, 'adjustment factor'!$D$13, IF(J679=-9,-999,IF(J679="",-999,0)))</f>
        <v>-999</v>
      </c>
      <c r="AO679" s="82" t="str">
        <f t="shared" si="108"/>
        <v>-999</v>
      </c>
      <c r="AP679" s="82" t="str">
        <f t="shared" si="109"/>
        <v>MISSING</v>
      </c>
    </row>
    <row r="680" spans="2:42" s="3" customFormat="1">
      <c r="B680" s="170"/>
      <c r="C680" s="35">
        <v>676</v>
      </c>
      <c r="D680" s="161"/>
      <c r="E680" s="161"/>
      <c r="F680" s="161"/>
      <c r="G680" s="161"/>
      <c r="H680" s="161"/>
      <c r="I680" s="161"/>
      <c r="J680" s="161"/>
      <c r="K680" s="161"/>
      <c r="L680" s="161"/>
      <c r="M680" s="161"/>
      <c r="N680" s="171"/>
      <c r="O680" s="171"/>
      <c r="P680" s="171"/>
      <c r="Q680" s="171"/>
      <c r="R680" s="171"/>
      <c r="S680" s="171"/>
      <c r="T680" s="159" t="str">
        <f t="shared" si="100"/>
        <v>MISSING</v>
      </c>
      <c r="U680" s="159" t="str">
        <f t="shared" si="101"/>
        <v>MISSING</v>
      </c>
      <c r="X680" s="56">
        <f t="shared" si="102"/>
        <v>-99</v>
      </c>
      <c r="Y680" s="56">
        <f t="shared" si="103"/>
        <v>-99</v>
      </c>
      <c r="Z680" s="56">
        <f t="shared" si="104"/>
        <v>-99</v>
      </c>
      <c r="AA680" s="56">
        <f t="shared" si="105"/>
        <v>-99</v>
      </c>
      <c r="AB680" s="56">
        <f t="shared" si="106"/>
        <v>-99</v>
      </c>
      <c r="AC680" s="56">
        <f t="shared" si="107"/>
        <v>-99</v>
      </c>
      <c r="AE680" s="82">
        <f>IF(D680=1, 'adjustment factor'!$D$4, IF(D680=-9,-999,IF(D680="",-999,0)))</f>
        <v>-999</v>
      </c>
      <c r="AF680" s="82">
        <f>IF(F680=1, 'adjustment factor'!$D$5, IF(F680=-9,-999,IF(F680="",-999,0)))</f>
        <v>-999</v>
      </c>
      <c r="AG680" s="82">
        <f>IF(E680=1, 'adjustment factor'!$D$6, IF(E680=-9,-999,IF(E680="",-999,0)))</f>
        <v>-999</v>
      </c>
      <c r="AH680" s="82">
        <f>IF(K680&gt;=45,'adjustment factor'!$D$7,IF(K680=-9,-1200,IF(K680="",-1200,0)))</f>
        <v>-1200</v>
      </c>
      <c r="AI680" s="82">
        <f>IF(L680=1, 'adjustment factor'!$D$8, IF(L680=-9,-999,IF(L680="",-999,0)))</f>
        <v>-999</v>
      </c>
      <c r="AJ680" s="82">
        <f>IF(AND(M680&gt;=1,M680&lt;=4),'adjustment factor'!$D$9,IF(M680=-9,-999,IF(M680=98,-999,IF(M680=99,-999,IF(M680="",-999,0)))))</f>
        <v>-999</v>
      </c>
      <c r="AK680" s="82">
        <f>IF(H680=1, 'adjustment factor'!$D$10, IF(H680=-9,-999,IF(H680="",-999,0)))</f>
        <v>-999</v>
      </c>
      <c r="AL680" s="82">
        <f>IF(G680=1, 'adjustment factor'!$D$11, IF(G680=-9,-999,IF(G680="",-999,0)))</f>
        <v>-999</v>
      </c>
      <c r="AM680" s="82">
        <f>IF(I680=1, 'adjustment factor'!$D$12, IF(I680=-9,-999,IF(I680="",-999,0)))</f>
        <v>-999</v>
      </c>
      <c r="AN680" s="82">
        <f>IF(J680=1, 'adjustment factor'!$D$13, IF(J680=-9,-999,IF(J680="",-999,0)))</f>
        <v>-999</v>
      </c>
      <c r="AO680" s="82" t="str">
        <f t="shared" si="108"/>
        <v>-999</v>
      </c>
      <c r="AP680" s="82" t="str">
        <f t="shared" si="109"/>
        <v>MISSING</v>
      </c>
    </row>
    <row r="681" spans="2:42" s="3" customFormat="1">
      <c r="B681" s="170"/>
      <c r="C681" s="35">
        <v>677</v>
      </c>
      <c r="D681" s="161"/>
      <c r="E681" s="161"/>
      <c r="F681" s="161"/>
      <c r="G681" s="161"/>
      <c r="H681" s="161"/>
      <c r="I681" s="161"/>
      <c r="J681" s="161"/>
      <c r="K681" s="161"/>
      <c r="L681" s="161"/>
      <c r="M681" s="161"/>
      <c r="N681" s="171"/>
      <c r="O681" s="171"/>
      <c r="P681" s="171"/>
      <c r="Q681" s="171"/>
      <c r="R681" s="171"/>
      <c r="S681" s="171"/>
      <c r="T681" s="159" t="str">
        <f t="shared" si="100"/>
        <v>MISSING</v>
      </c>
      <c r="U681" s="159" t="str">
        <f t="shared" si="101"/>
        <v>MISSING</v>
      </c>
      <c r="X681" s="56">
        <f t="shared" si="102"/>
        <v>-99</v>
      </c>
      <c r="Y681" s="56">
        <f t="shared" si="103"/>
        <v>-99</v>
      </c>
      <c r="Z681" s="56">
        <f t="shared" si="104"/>
        <v>-99</v>
      </c>
      <c r="AA681" s="56">
        <f t="shared" si="105"/>
        <v>-99</v>
      </c>
      <c r="AB681" s="56">
        <f t="shared" si="106"/>
        <v>-99</v>
      </c>
      <c r="AC681" s="56">
        <f t="shared" si="107"/>
        <v>-99</v>
      </c>
      <c r="AE681" s="82">
        <f>IF(D681=1, 'adjustment factor'!$D$4, IF(D681=-9,-999,IF(D681="",-999,0)))</f>
        <v>-999</v>
      </c>
      <c r="AF681" s="82">
        <f>IF(F681=1, 'adjustment factor'!$D$5, IF(F681=-9,-999,IF(F681="",-999,0)))</f>
        <v>-999</v>
      </c>
      <c r="AG681" s="82">
        <f>IF(E681=1, 'adjustment factor'!$D$6, IF(E681=-9,-999,IF(E681="",-999,0)))</f>
        <v>-999</v>
      </c>
      <c r="AH681" s="82">
        <f>IF(K681&gt;=45,'adjustment factor'!$D$7,IF(K681=-9,-1200,IF(K681="",-1200,0)))</f>
        <v>-1200</v>
      </c>
      <c r="AI681" s="82">
        <f>IF(L681=1, 'adjustment factor'!$D$8, IF(L681=-9,-999,IF(L681="",-999,0)))</f>
        <v>-999</v>
      </c>
      <c r="AJ681" s="82">
        <f>IF(AND(M681&gt;=1,M681&lt;=4),'adjustment factor'!$D$9,IF(M681=-9,-999,IF(M681=98,-999,IF(M681=99,-999,IF(M681="",-999,0)))))</f>
        <v>-999</v>
      </c>
      <c r="AK681" s="82">
        <f>IF(H681=1, 'adjustment factor'!$D$10, IF(H681=-9,-999,IF(H681="",-999,0)))</f>
        <v>-999</v>
      </c>
      <c r="AL681" s="82">
        <f>IF(G681=1, 'adjustment factor'!$D$11, IF(G681=-9,-999,IF(G681="",-999,0)))</f>
        <v>-999</v>
      </c>
      <c r="AM681" s="82">
        <f>IF(I681=1, 'adjustment factor'!$D$12, IF(I681=-9,-999,IF(I681="",-999,0)))</f>
        <v>-999</v>
      </c>
      <c r="AN681" s="82">
        <f>IF(J681=1, 'adjustment factor'!$D$13, IF(J681=-9,-999,IF(J681="",-999,0)))</f>
        <v>-999</v>
      </c>
      <c r="AO681" s="82" t="str">
        <f t="shared" si="108"/>
        <v>-999</v>
      </c>
      <c r="AP681" s="82" t="str">
        <f t="shared" si="109"/>
        <v>MISSING</v>
      </c>
    </row>
    <row r="682" spans="2:42" s="3" customFormat="1">
      <c r="B682" s="170"/>
      <c r="C682" s="35">
        <v>678</v>
      </c>
      <c r="D682" s="161"/>
      <c r="E682" s="161"/>
      <c r="F682" s="161"/>
      <c r="G682" s="161"/>
      <c r="H682" s="161"/>
      <c r="I682" s="161"/>
      <c r="J682" s="161"/>
      <c r="K682" s="161"/>
      <c r="L682" s="161"/>
      <c r="M682" s="161"/>
      <c r="N682" s="171"/>
      <c r="O682" s="171"/>
      <c r="P682" s="171"/>
      <c r="Q682" s="171"/>
      <c r="R682" s="171"/>
      <c r="S682" s="171"/>
      <c r="T682" s="159" t="str">
        <f t="shared" si="100"/>
        <v>MISSING</v>
      </c>
      <c r="U682" s="159" t="str">
        <f t="shared" si="101"/>
        <v>MISSING</v>
      </c>
      <c r="X682" s="56">
        <f t="shared" si="102"/>
        <v>-99</v>
      </c>
      <c r="Y682" s="56">
        <f t="shared" si="103"/>
        <v>-99</v>
      </c>
      <c r="Z682" s="56">
        <f t="shared" si="104"/>
        <v>-99</v>
      </c>
      <c r="AA682" s="56">
        <f t="shared" si="105"/>
        <v>-99</v>
      </c>
      <c r="AB682" s="56">
        <f t="shared" si="106"/>
        <v>-99</v>
      </c>
      <c r="AC682" s="56">
        <f t="shared" si="107"/>
        <v>-99</v>
      </c>
      <c r="AE682" s="82">
        <f>IF(D682=1, 'adjustment factor'!$D$4, IF(D682=-9,-999,IF(D682="",-999,0)))</f>
        <v>-999</v>
      </c>
      <c r="AF682" s="82">
        <f>IF(F682=1, 'adjustment factor'!$D$5, IF(F682=-9,-999,IF(F682="",-999,0)))</f>
        <v>-999</v>
      </c>
      <c r="AG682" s="82">
        <f>IF(E682=1, 'adjustment factor'!$D$6, IF(E682=-9,-999,IF(E682="",-999,0)))</f>
        <v>-999</v>
      </c>
      <c r="AH682" s="82">
        <f>IF(K682&gt;=45,'adjustment factor'!$D$7,IF(K682=-9,-1200,IF(K682="",-1200,0)))</f>
        <v>-1200</v>
      </c>
      <c r="AI682" s="82">
        <f>IF(L682=1, 'adjustment factor'!$D$8, IF(L682=-9,-999,IF(L682="",-999,0)))</f>
        <v>-999</v>
      </c>
      <c r="AJ682" s="82">
        <f>IF(AND(M682&gt;=1,M682&lt;=4),'adjustment factor'!$D$9,IF(M682=-9,-999,IF(M682=98,-999,IF(M682=99,-999,IF(M682="",-999,0)))))</f>
        <v>-999</v>
      </c>
      <c r="AK682" s="82">
        <f>IF(H682=1, 'adjustment factor'!$D$10, IF(H682=-9,-999,IF(H682="",-999,0)))</f>
        <v>-999</v>
      </c>
      <c r="AL682" s="82">
        <f>IF(G682=1, 'adjustment factor'!$D$11, IF(G682=-9,-999,IF(G682="",-999,0)))</f>
        <v>-999</v>
      </c>
      <c r="AM682" s="82">
        <f>IF(I682=1, 'adjustment factor'!$D$12, IF(I682=-9,-999,IF(I682="",-999,0)))</f>
        <v>-999</v>
      </c>
      <c r="AN682" s="82">
        <f>IF(J682=1, 'adjustment factor'!$D$13, IF(J682=-9,-999,IF(J682="",-999,0)))</f>
        <v>-999</v>
      </c>
      <c r="AO682" s="82" t="str">
        <f t="shared" si="108"/>
        <v>-999</v>
      </c>
      <c r="AP682" s="82" t="str">
        <f t="shared" si="109"/>
        <v>MISSING</v>
      </c>
    </row>
    <row r="683" spans="2:42" s="3" customFormat="1">
      <c r="B683" s="170"/>
      <c r="C683" s="35">
        <v>679</v>
      </c>
      <c r="D683" s="161"/>
      <c r="E683" s="161"/>
      <c r="F683" s="161"/>
      <c r="G683" s="161"/>
      <c r="H683" s="161"/>
      <c r="I683" s="161"/>
      <c r="J683" s="161"/>
      <c r="K683" s="161"/>
      <c r="L683" s="161"/>
      <c r="M683" s="161"/>
      <c r="N683" s="171"/>
      <c r="O683" s="171"/>
      <c r="P683" s="171"/>
      <c r="Q683" s="171"/>
      <c r="R683" s="171"/>
      <c r="S683" s="171"/>
      <c r="T683" s="159" t="str">
        <f t="shared" si="100"/>
        <v>MISSING</v>
      </c>
      <c r="U683" s="159" t="str">
        <f t="shared" si="101"/>
        <v>MISSING</v>
      </c>
      <c r="X683" s="56">
        <f t="shared" si="102"/>
        <v>-99</v>
      </c>
      <c r="Y683" s="56">
        <f t="shared" si="103"/>
        <v>-99</v>
      </c>
      <c r="Z683" s="56">
        <f t="shared" si="104"/>
        <v>-99</v>
      </c>
      <c r="AA683" s="56">
        <f t="shared" si="105"/>
        <v>-99</v>
      </c>
      <c r="AB683" s="56">
        <f t="shared" si="106"/>
        <v>-99</v>
      </c>
      <c r="AC683" s="56">
        <f t="shared" si="107"/>
        <v>-99</v>
      </c>
      <c r="AE683" s="82">
        <f>IF(D683=1, 'adjustment factor'!$D$4, IF(D683=-9,-999,IF(D683="",-999,0)))</f>
        <v>-999</v>
      </c>
      <c r="AF683" s="82">
        <f>IF(F683=1, 'adjustment factor'!$D$5, IF(F683=-9,-999,IF(F683="",-999,0)))</f>
        <v>-999</v>
      </c>
      <c r="AG683" s="82">
        <f>IF(E683=1, 'adjustment factor'!$D$6, IF(E683=-9,-999,IF(E683="",-999,0)))</f>
        <v>-999</v>
      </c>
      <c r="AH683" s="82">
        <f>IF(K683&gt;=45,'adjustment factor'!$D$7,IF(K683=-9,-1200,IF(K683="",-1200,0)))</f>
        <v>-1200</v>
      </c>
      <c r="AI683" s="82">
        <f>IF(L683=1, 'adjustment factor'!$D$8, IF(L683=-9,-999,IF(L683="",-999,0)))</f>
        <v>-999</v>
      </c>
      <c r="AJ683" s="82">
        <f>IF(AND(M683&gt;=1,M683&lt;=4),'adjustment factor'!$D$9,IF(M683=-9,-999,IF(M683=98,-999,IF(M683=99,-999,IF(M683="",-999,0)))))</f>
        <v>-999</v>
      </c>
      <c r="AK683" s="82">
        <f>IF(H683=1, 'adjustment factor'!$D$10, IF(H683=-9,-999,IF(H683="",-999,0)))</f>
        <v>-999</v>
      </c>
      <c r="AL683" s="82">
        <f>IF(G683=1, 'adjustment factor'!$D$11, IF(G683=-9,-999,IF(G683="",-999,0)))</f>
        <v>-999</v>
      </c>
      <c r="AM683" s="82">
        <f>IF(I683=1, 'adjustment factor'!$D$12, IF(I683=-9,-999,IF(I683="",-999,0)))</f>
        <v>-999</v>
      </c>
      <c r="AN683" s="82">
        <f>IF(J683=1, 'adjustment factor'!$D$13, IF(J683=-9,-999,IF(J683="",-999,0)))</f>
        <v>-999</v>
      </c>
      <c r="AO683" s="82" t="str">
        <f t="shared" si="108"/>
        <v>-999</v>
      </c>
      <c r="AP683" s="82" t="str">
        <f t="shared" si="109"/>
        <v>MISSING</v>
      </c>
    </row>
    <row r="684" spans="2:42" s="3" customFormat="1">
      <c r="B684" s="170"/>
      <c r="C684" s="35">
        <v>680</v>
      </c>
      <c r="D684" s="161"/>
      <c r="E684" s="161"/>
      <c r="F684" s="161"/>
      <c r="G684" s="161"/>
      <c r="H684" s="161"/>
      <c r="I684" s="161"/>
      <c r="J684" s="161"/>
      <c r="K684" s="161"/>
      <c r="L684" s="161"/>
      <c r="M684" s="161"/>
      <c r="N684" s="171"/>
      <c r="O684" s="171"/>
      <c r="P684" s="171"/>
      <c r="Q684" s="171"/>
      <c r="R684" s="171"/>
      <c r="S684" s="171"/>
      <c r="T684" s="159" t="str">
        <f t="shared" si="100"/>
        <v>MISSING</v>
      </c>
      <c r="U684" s="159" t="str">
        <f t="shared" si="101"/>
        <v>MISSING</v>
      </c>
      <c r="X684" s="56">
        <f t="shared" si="102"/>
        <v>-99</v>
      </c>
      <c r="Y684" s="56">
        <f t="shared" si="103"/>
        <v>-99</v>
      </c>
      <c r="Z684" s="56">
        <f t="shared" si="104"/>
        <v>-99</v>
      </c>
      <c r="AA684" s="56">
        <f t="shared" si="105"/>
        <v>-99</v>
      </c>
      <c r="AB684" s="56">
        <f t="shared" si="106"/>
        <v>-99</v>
      </c>
      <c r="AC684" s="56">
        <f t="shared" si="107"/>
        <v>-99</v>
      </c>
      <c r="AE684" s="82">
        <f>IF(D684=1, 'adjustment factor'!$D$4, IF(D684=-9,-999,IF(D684="",-999,0)))</f>
        <v>-999</v>
      </c>
      <c r="AF684" s="82">
        <f>IF(F684=1, 'adjustment factor'!$D$5, IF(F684=-9,-999,IF(F684="",-999,0)))</f>
        <v>-999</v>
      </c>
      <c r="AG684" s="82">
        <f>IF(E684=1, 'adjustment factor'!$D$6, IF(E684=-9,-999,IF(E684="",-999,0)))</f>
        <v>-999</v>
      </c>
      <c r="AH684" s="82">
        <f>IF(K684&gt;=45,'adjustment factor'!$D$7,IF(K684=-9,-1200,IF(K684="",-1200,0)))</f>
        <v>-1200</v>
      </c>
      <c r="AI684" s="82">
        <f>IF(L684=1, 'adjustment factor'!$D$8, IF(L684=-9,-999,IF(L684="",-999,0)))</f>
        <v>-999</v>
      </c>
      <c r="AJ684" s="82">
        <f>IF(AND(M684&gt;=1,M684&lt;=4),'adjustment factor'!$D$9,IF(M684=-9,-999,IF(M684=98,-999,IF(M684=99,-999,IF(M684="",-999,0)))))</f>
        <v>-999</v>
      </c>
      <c r="AK684" s="82">
        <f>IF(H684=1, 'adjustment factor'!$D$10, IF(H684=-9,-999,IF(H684="",-999,0)))</f>
        <v>-999</v>
      </c>
      <c r="AL684" s="82">
        <f>IF(G684=1, 'adjustment factor'!$D$11, IF(G684=-9,-999,IF(G684="",-999,0)))</f>
        <v>-999</v>
      </c>
      <c r="AM684" s="82">
        <f>IF(I684=1, 'adjustment factor'!$D$12, IF(I684=-9,-999,IF(I684="",-999,0)))</f>
        <v>-999</v>
      </c>
      <c r="AN684" s="82">
        <f>IF(J684=1, 'adjustment factor'!$D$13, IF(J684=-9,-999,IF(J684="",-999,0)))</f>
        <v>-999</v>
      </c>
      <c r="AO684" s="82" t="str">
        <f t="shared" si="108"/>
        <v>-999</v>
      </c>
      <c r="AP684" s="82" t="str">
        <f t="shared" si="109"/>
        <v>MISSING</v>
      </c>
    </row>
    <row r="685" spans="2:42" s="3" customFormat="1">
      <c r="B685" s="170"/>
      <c r="C685" s="35">
        <v>681</v>
      </c>
      <c r="D685" s="161"/>
      <c r="E685" s="161"/>
      <c r="F685" s="161"/>
      <c r="G685" s="161"/>
      <c r="H685" s="161"/>
      <c r="I685" s="161"/>
      <c r="J685" s="161"/>
      <c r="K685" s="161"/>
      <c r="L685" s="161"/>
      <c r="M685" s="161"/>
      <c r="N685" s="171"/>
      <c r="O685" s="171"/>
      <c r="P685" s="171"/>
      <c r="Q685" s="171"/>
      <c r="R685" s="171"/>
      <c r="S685" s="171"/>
      <c r="T685" s="159" t="str">
        <f t="shared" si="100"/>
        <v>MISSING</v>
      </c>
      <c r="U685" s="159" t="str">
        <f t="shared" si="101"/>
        <v>MISSING</v>
      </c>
      <c r="X685" s="56">
        <f t="shared" si="102"/>
        <v>-99</v>
      </c>
      <c r="Y685" s="56">
        <f t="shared" si="103"/>
        <v>-99</v>
      </c>
      <c r="Z685" s="56">
        <f t="shared" si="104"/>
        <v>-99</v>
      </c>
      <c r="AA685" s="56">
        <f t="shared" si="105"/>
        <v>-99</v>
      </c>
      <c r="AB685" s="56">
        <f t="shared" si="106"/>
        <v>-99</v>
      </c>
      <c r="AC685" s="56">
        <f t="shared" si="107"/>
        <v>-99</v>
      </c>
      <c r="AE685" s="82">
        <f>IF(D685=1, 'adjustment factor'!$D$4, IF(D685=-9,-999,IF(D685="",-999,0)))</f>
        <v>-999</v>
      </c>
      <c r="AF685" s="82">
        <f>IF(F685=1, 'adjustment factor'!$D$5, IF(F685=-9,-999,IF(F685="",-999,0)))</f>
        <v>-999</v>
      </c>
      <c r="AG685" s="82">
        <f>IF(E685=1, 'adjustment factor'!$D$6, IF(E685=-9,-999,IF(E685="",-999,0)))</f>
        <v>-999</v>
      </c>
      <c r="AH685" s="82">
        <f>IF(K685&gt;=45,'adjustment factor'!$D$7,IF(K685=-9,-1200,IF(K685="",-1200,0)))</f>
        <v>-1200</v>
      </c>
      <c r="AI685" s="82">
        <f>IF(L685=1, 'adjustment factor'!$D$8, IF(L685=-9,-999,IF(L685="",-999,0)))</f>
        <v>-999</v>
      </c>
      <c r="AJ685" s="82">
        <f>IF(AND(M685&gt;=1,M685&lt;=4),'adjustment factor'!$D$9,IF(M685=-9,-999,IF(M685=98,-999,IF(M685=99,-999,IF(M685="",-999,0)))))</f>
        <v>-999</v>
      </c>
      <c r="AK685" s="82">
        <f>IF(H685=1, 'adjustment factor'!$D$10, IF(H685=-9,-999,IF(H685="",-999,0)))</f>
        <v>-999</v>
      </c>
      <c r="AL685" s="82">
        <f>IF(G685=1, 'adjustment factor'!$D$11, IF(G685=-9,-999,IF(G685="",-999,0)))</f>
        <v>-999</v>
      </c>
      <c r="AM685" s="82">
        <f>IF(I685=1, 'adjustment factor'!$D$12, IF(I685=-9,-999,IF(I685="",-999,0)))</f>
        <v>-999</v>
      </c>
      <c r="AN685" s="82">
        <f>IF(J685=1, 'adjustment factor'!$D$13, IF(J685=-9,-999,IF(J685="",-999,0)))</f>
        <v>-999</v>
      </c>
      <c r="AO685" s="82" t="str">
        <f t="shared" si="108"/>
        <v>-999</v>
      </c>
      <c r="AP685" s="82" t="str">
        <f t="shared" si="109"/>
        <v>MISSING</v>
      </c>
    </row>
    <row r="686" spans="2:42" s="3" customFormat="1">
      <c r="B686" s="170"/>
      <c r="C686" s="35">
        <v>682</v>
      </c>
      <c r="D686" s="161"/>
      <c r="E686" s="161"/>
      <c r="F686" s="161"/>
      <c r="G686" s="161"/>
      <c r="H686" s="161"/>
      <c r="I686" s="161"/>
      <c r="J686" s="161"/>
      <c r="K686" s="161"/>
      <c r="L686" s="161"/>
      <c r="M686" s="161"/>
      <c r="N686" s="171"/>
      <c r="O686" s="171"/>
      <c r="P686" s="171"/>
      <c r="Q686" s="171"/>
      <c r="R686" s="171"/>
      <c r="S686" s="171"/>
      <c r="T686" s="159" t="str">
        <f t="shared" si="100"/>
        <v>MISSING</v>
      </c>
      <c r="U686" s="159" t="str">
        <f t="shared" si="101"/>
        <v>MISSING</v>
      </c>
      <c r="X686" s="56">
        <f t="shared" si="102"/>
        <v>-99</v>
      </c>
      <c r="Y686" s="56">
        <f t="shared" si="103"/>
        <v>-99</v>
      </c>
      <c r="Z686" s="56">
        <f t="shared" si="104"/>
        <v>-99</v>
      </c>
      <c r="AA686" s="56">
        <f t="shared" si="105"/>
        <v>-99</v>
      </c>
      <c r="AB686" s="56">
        <f t="shared" si="106"/>
        <v>-99</v>
      </c>
      <c r="AC686" s="56">
        <f t="shared" si="107"/>
        <v>-99</v>
      </c>
      <c r="AE686" s="82">
        <f>IF(D686=1, 'adjustment factor'!$D$4, IF(D686=-9,-999,IF(D686="",-999,0)))</f>
        <v>-999</v>
      </c>
      <c r="AF686" s="82">
        <f>IF(F686=1, 'adjustment factor'!$D$5, IF(F686=-9,-999,IF(F686="",-999,0)))</f>
        <v>-999</v>
      </c>
      <c r="AG686" s="82">
        <f>IF(E686=1, 'adjustment factor'!$D$6, IF(E686=-9,-999,IF(E686="",-999,0)))</f>
        <v>-999</v>
      </c>
      <c r="AH686" s="82">
        <f>IF(K686&gt;=45,'adjustment factor'!$D$7,IF(K686=-9,-1200,IF(K686="",-1200,0)))</f>
        <v>-1200</v>
      </c>
      <c r="AI686" s="82">
        <f>IF(L686=1, 'adjustment factor'!$D$8, IF(L686=-9,-999,IF(L686="",-999,0)))</f>
        <v>-999</v>
      </c>
      <c r="AJ686" s="82">
        <f>IF(AND(M686&gt;=1,M686&lt;=4),'adjustment factor'!$D$9,IF(M686=-9,-999,IF(M686=98,-999,IF(M686=99,-999,IF(M686="",-999,0)))))</f>
        <v>-999</v>
      </c>
      <c r="AK686" s="82">
        <f>IF(H686=1, 'adjustment factor'!$D$10, IF(H686=-9,-999,IF(H686="",-999,0)))</f>
        <v>-999</v>
      </c>
      <c r="AL686" s="82">
        <f>IF(G686=1, 'adjustment factor'!$D$11, IF(G686=-9,-999,IF(G686="",-999,0)))</f>
        <v>-999</v>
      </c>
      <c r="AM686" s="82">
        <f>IF(I686=1, 'adjustment factor'!$D$12, IF(I686=-9,-999,IF(I686="",-999,0)))</f>
        <v>-999</v>
      </c>
      <c r="AN686" s="82">
        <f>IF(J686=1, 'adjustment factor'!$D$13, IF(J686=-9,-999,IF(J686="",-999,0)))</f>
        <v>-999</v>
      </c>
      <c r="AO686" s="82" t="str">
        <f t="shared" si="108"/>
        <v>-999</v>
      </c>
      <c r="AP686" s="82" t="str">
        <f t="shared" si="109"/>
        <v>MISSING</v>
      </c>
    </row>
    <row r="687" spans="2:42" s="3" customFormat="1">
      <c r="B687" s="170"/>
      <c r="C687" s="35">
        <v>683</v>
      </c>
      <c r="D687" s="161"/>
      <c r="E687" s="161"/>
      <c r="F687" s="161"/>
      <c r="G687" s="161"/>
      <c r="H687" s="161"/>
      <c r="I687" s="161"/>
      <c r="J687" s="161"/>
      <c r="K687" s="161"/>
      <c r="L687" s="161"/>
      <c r="M687" s="161"/>
      <c r="N687" s="171"/>
      <c r="O687" s="171"/>
      <c r="P687" s="171"/>
      <c r="Q687" s="171"/>
      <c r="R687" s="171"/>
      <c r="S687" s="171"/>
      <c r="T687" s="159" t="str">
        <f t="shared" si="100"/>
        <v>MISSING</v>
      </c>
      <c r="U687" s="159" t="str">
        <f t="shared" si="101"/>
        <v>MISSING</v>
      </c>
      <c r="X687" s="56">
        <f t="shared" si="102"/>
        <v>-99</v>
      </c>
      <c r="Y687" s="56">
        <f t="shared" si="103"/>
        <v>-99</v>
      </c>
      <c r="Z687" s="56">
        <f t="shared" si="104"/>
        <v>-99</v>
      </c>
      <c r="AA687" s="56">
        <f t="shared" si="105"/>
        <v>-99</v>
      </c>
      <c r="AB687" s="56">
        <f t="shared" si="106"/>
        <v>-99</v>
      </c>
      <c r="AC687" s="56">
        <f t="shared" si="107"/>
        <v>-99</v>
      </c>
      <c r="AE687" s="82">
        <f>IF(D687=1, 'adjustment factor'!$D$4, IF(D687=-9,-999,IF(D687="",-999,0)))</f>
        <v>-999</v>
      </c>
      <c r="AF687" s="82">
        <f>IF(F687=1, 'adjustment factor'!$D$5, IF(F687=-9,-999,IF(F687="",-999,0)))</f>
        <v>-999</v>
      </c>
      <c r="AG687" s="82">
        <f>IF(E687=1, 'adjustment factor'!$D$6, IF(E687=-9,-999,IF(E687="",-999,0)))</f>
        <v>-999</v>
      </c>
      <c r="AH687" s="82">
        <f>IF(K687&gt;=45,'adjustment factor'!$D$7,IF(K687=-9,-1200,IF(K687="",-1200,0)))</f>
        <v>-1200</v>
      </c>
      <c r="AI687" s="82">
        <f>IF(L687=1, 'adjustment factor'!$D$8, IF(L687=-9,-999,IF(L687="",-999,0)))</f>
        <v>-999</v>
      </c>
      <c r="AJ687" s="82">
        <f>IF(AND(M687&gt;=1,M687&lt;=4),'adjustment factor'!$D$9,IF(M687=-9,-999,IF(M687=98,-999,IF(M687=99,-999,IF(M687="",-999,0)))))</f>
        <v>-999</v>
      </c>
      <c r="AK687" s="82">
        <f>IF(H687=1, 'adjustment factor'!$D$10, IF(H687=-9,-999,IF(H687="",-999,0)))</f>
        <v>-999</v>
      </c>
      <c r="AL687" s="82">
        <f>IF(G687=1, 'adjustment factor'!$D$11, IF(G687=-9,-999,IF(G687="",-999,0)))</f>
        <v>-999</v>
      </c>
      <c r="AM687" s="82">
        <f>IF(I687=1, 'adjustment factor'!$D$12, IF(I687=-9,-999,IF(I687="",-999,0)))</f>
        <v>-999</v>
      </c>
      <c r="AN687" s="82">
        <f>IF(J687=1, 'adjustment factor'!$D$13, IF(J687=-9,-999,IF(J687="",-999,0)))</f>
        <v>-999</v>
      </c>
      <c r="AO687" s="82" t="str">
        <f t="shared" si="108"/>
        <v>-999</v>
      </c>
      <c r="AP687" s="82" t="str">
        <f t="shared" si="109"/>
        <v>MISSING</v>
      </c>
    </row>
    <row r="688" spans="2:42" s="3" customFormat="1">
      <c r="B688" s="170"/>
      <c r="C688" s="35">
        <v>684</v>
      </c>
      <c r="D688" s="161"/>
      <c r="E688" s="161"/>
      <c r="F688" s="161"/>
      <c r="G688" s="161"/>
      <c r="H688" s="161"/>
      <c r="I688" s="161"/>
      <c r="J688" s="161"/>
      <c r="K688" s="161"/>
      <c r="L688" s="161"/>
      <c r="M688" s="161"/>
      <c r="N688" s="171"/>
      <c r="O688" s="171"/>
      <c r="P688" s="171"/>
      <c r="Q688" s="171"/>
      <c r="R688" s="171"/>
      <c r="S688" s="171"/>
      <c r="T688" s="159" t="str">
        <f t="shared" si="100"/>
        <v>MISSING</v>
      </c>
      <c r="U688" s="159" t="str">
        <f t="shared" si="101"/>
        <v>MISSING</v>
      </c>
      <c r="X688" s="56">
        <f t="shared" si="102"/>
        <v>-99</v>
      </c>
      <c r="Y688" s="56">
        <f t="shared" si="103"/>
        <v>-99</v>
      </c>
      <c r="Z688" s="56">
        <f t="shared" si="104"/>
        <v>-99</v>
      </c>
      <c r="AA688" s="56">
        <f t="shared" si="105"/>
        <v>-99</v>
      </c>
      <c r="AB688" s="56">
        <f t="shared" si="106"/>
        <v>-99</v>
      </c>
      <c r="AC688" s="56">
        <f t="shared" si="107"/>
        <v>-99</v>
      </c>
      <c r="AE688" s="82">
        <f>IF(D688=1, 'adjustment factor'!$D$4, IF(D688=-9,-999,IF(D688="",-999,0)))</f>
        <v>-999</v>
      </c>
      <c r="AF688" s="82">
        <f>IF(F688=1, 'adjustment factor'!$D$5, IF(F688=-9,-999,IF(F688="",-999,0)))</f>
        <v>-999</v>
      </c>
      <c r="AG688" s="82">
        <f>IF(E688=1, 'adjustment factor'!$D$6, IF(E688=-9,-999,IF(E688="",-999,0)))</f>
        <v>-999</v>
      </c>
      <c r="AH688" s="82">
        <f>IF(K688&gt;=45,'adjustment factor'!$D$7,IF(K688=-9,-1200,IF(K688="",-1200,0)))</f>
        <v>-1200</v>
      </c>
      <c r="AI688" s="82">
        <f>IF(L688=1, 'adjustment factor'!$D$8, IF(L688=-9,-999,IF(L688="",-999,0)))</f>
        <v>-999</v>
      </c>
      <c r="AJ688" s="82">
        <f>IF(AND(M688&gt;=1,M688&lt;=4),'adjustment factor'!$D$9,IF(M688=-9,-999,IF(M688=98,-999,IF(M688=99,-999,IF(M688="",-999,0)))))</f>
        <v>-999</v>
      </c>
      <c r="AK688" s="82">
        <f>IF(H688=1, 'adjustment factor'!$D$10, IF(H688=-9,-999,IF(H688="",-999,0)))</f>
        <v>-999</v>
      </c>
      <c r="AL688" s="82">
        <f>IF(G688=1, 'adjustment factor'!$D$11, IF(G688=-9,-999,IF(G688="",-999,0)))</f>
        <v>-999</v>
      </c>
      <c r="AM688" s="82">
        <f>IF(I688=1, 'adjustment factor'!$D$12, IF(I688=-9,-999,IF(I688="",-999,0)))</f>
        <v>-999</v>
      </c>
      <c r="AN688" s="82">
        <f>IF(J688=1, 'adjustment factor'!$D$13, IF(J688=-9,-999,IF(J688="",-999,0)))</f>
        <v>-999</v>
      </c>
      <c r="AO688" s="82" t="str">
        <f t="shared" si="108"/>
        <v>-999</v>
      </c>
      <c r="AP688" s="82" t="str">
        <f t="shared" si="109"/>
        <v>MISSING</v>
      </c>
    </row>
    <row r="689" spans="2:42" s="3" customFormat="1">
      <c r="B689" s="170"/>
      <c r="C689" s="35">
        <v>685</v>
      </c>
      <c r="D689" s="161"/>
      <c r="E689" s="161"/>
      <c r="F689" s="161"/>
      <c r="G689" s="161"/>
      <c r="H689" s="161"/>
      <c r="I689" s="161"/>
      <c r="J689" s="161"/>
      <c r="K689" s="161"/>
      <c r="L689" s="161"/>
      <c r="M689" s="161"/>
      <c r="N689" s="171"/>
      <c r="O689" s="171"/>
      <c r="P689" s="171"/>
      <c r="Q689" s="171"/>
      <c r="R689" s="171"/>
      <c r="S689" s="171"/>
      <c r="T689" s="159" t="str">
        <f t="shared" si="100"/>
        <v>MISSING</v>
      </c>
      <c r="U689" s="159" t="str">
        <f t="shared" si="101"/>
        <v>MISSING</v>
      </c>
      <c r="X689" s="56">
        <f t="shared" si="102"/>
        <v>-99</v>
      </c>
      <c r="Y689" s="56">
        <f t="shared" si="103"/>
        <v>-99</v>
      </c>
      <c r="Z689" s="56">
        <f t="shared" si="104"/>
        <v>-99</v>
      </c>
      <c r="AA689" s="56">
        <f t="shared" si="105"/>
        <v>-99</v>
      </c>
      <c r="AB689" s="56">
        <f t="shared" si="106"/>
        <v>-99</v>
      </c>
      <c r="AC689" s="56">
        <f t="shared" si="107"/>
        <v>-99</v>
      </c>
      <c r="AE689" s="82">
        <f>IF(D689=1, 'adjustment factor'!$D$4, IF(D689=-9,-999,IF(D689="",-999,0)))</f>
        <v>-999</v>
      </c>
      <c r="AF689" s="82">
        <f>IF(F689=1, 'adjustment factor'!$D$5, IF(F689=-9,-999,IF(F689="",-999,0)))</f>
        <v>-999</v>
      </c>
      <c r="AG689" s="82">
        <f>IF(E689=1, 'adjustment factor'!$D$6, IF(E689=-9,-999,IF(E689="",-999,0)))</f>
        <v>-999</v>
      </c>
      <c r="AH689" s="82">
        <f>IF(K689&gt;=45,'adjustment factor'!$D$7,IF(K689=-9,-1200,IF(K689="",-1200,0)))</f>
        <v>-1200</v>
      </c>
      <c r="AI689" s="82">
        <f>IF(L689=1, 'adjustment factor'!$D$8, IF(L689=-9,-999,IF(L689="",-999,0)))</f>
        <v>-999</v>
      </c>
      <c r="AJ689" s="82">
        <f>IF(AND(M689&gt;=1,M689&lt;=4),'adjustment factor'!$D$9,IF(M689=-9,-999,IF(M689=98,-999,IF(M689=99,-999,IF(M689="",-999,0)))))</f>
        <v>-999</v>
      </c>
      <c r="AK689" s="82">
        <f>IF(H689=1, 'adjustment factor'!$D$10, IF(H689=-9,-999,IF(H689="",-999,0)))</f>
        <v>-999</v>
      </c>
      <c r="AL689" s="82">
        <f>IF(G689=1, 'adjustment factor'!$D$11, IF(G689=-9,-999,IF(G689="",-999,0)))</f>
        <v>-999</v>
      </c>
      <c r="AM689" s="82">
        <f>IF(I689=1, 'adjustment factor'!$D$12, IF(I689=-9,-999,IF(I689="",-999,0)))</f>
        <v>-999</v>
      </c>
      <c r="AN689" s="82">
        <f>IF(J689=1, 'adjustment factor'!$D$13, IF(J689=-9,-999,IF(J689="",-999,0)))</f>
        <v>-999</v>
      </c>
      <c r="AO689" s="82" t="str">
        <f t="shared" si="108"/>
        <v>-999</v>
      </c>
      <c r="AP689" s="82" t="str">
        <f t="shared" si="109"/>
        <v>MISSING</v>
      </c>
    </row>
    <row r="690" spans="2:42" s="3" customFormat="1">
      <c r="B690" s="170"/>
      <c r="C690" s="35">
        <v>686</v>
      </c>
      <c r="D690" s="161"/>
      <c r="E690" s="161"/>
      <c r="F690" s="161"/>
      <c r="G690" s="161"/>
      <c r="H690" s="161"/>
      <c r="I690" s="161"/>
      <c r="J690" s="161"/>
      <c r="K690" s="161"/>
      <c r="L690" s="161"/>
      <c r="M690" s="161"/>
      <c r="N690" s="171"/>
      <c r="O690" s="171"/>
      <c r="P690" s="171"/>
      <c r="Q690" s="171"/>
      <c r="R690" s="171"/>
      <c r="S690" s="171"/>
      <c r="T690" s="159" t="str">
        <f t="shared" si="100"/>
        <v>MISSING</v>
      </c>
      <c r="U690" s="159" t="str">
        <f t="shared" si="101"/>
        <v>MISSING</v>
      </c>
      <c r="X690" s="56">
        <f t="shared" si="102"/>
        <v>-99</v>
      </c>
      <c r="Y690" s="56">
        <f t="shared" si="103"/>
        <v>-99</v>
      </c>
      <c r="Z690" s="56">
        <f t="shared" si="104"/>
        <v>-99</v>
      </c>
      <c r="AA690" s="56">
        <f t="shared" si="105"/>
        <v>-99</v>
      </c>
      <c r="AB690" s="56">
        <f t="shared" si="106"/>
        <v>-99</v>
      </c>
      <c r="AC690" s="56">
        <f t="shared" si="107"/>
        <v>-99</v>
      </c>
      <c r="AE690" s="82">
        <f>IF(D690=1, 'adjustment factor'!$D$4, IF(D690=-9,-999,IF(D690="",-999,0)))</f>
        <v>-999</v>
      </c>
      <c r="AF690" s="82">
        <f>IF(F690=1, 'adjustment factor'!$D$5, IF(F690=-9,-999,IF(F690="",-999,0)))</f>
        <v>-999</v>
      </c>
      <c r="AG690" s="82">
        <f>IF(E690=1, 'adjustment factor'!$D$6, IF(E690=-9,-999,IF(E690="",-999,0)))</f>
        <v>-999</v>
      </c>
      <c r="AH690" s="82">
        <f>IF(K690&gt;=45,'adjustment factor'!$D$7,IF(K690=-9,-1200,IF(K690="",-1200,0)))</f>
        <v>-1200</v>
      </c>
      <c r="AI690" s="82">
        <f>IF(L690=1, 'adjustment factor'!$D$8, IF(L690=-9,-999,IF(L690="",-999,0)))</f>
        <v>-999</v>
      </c>
      <c r="AJ690" s="82">
        <f>IF(AND(M690&gt;=1,M690&lt;=4),'adjustment factor'!$D$9,IF(M690=-9,-999,IF(M690=98,-999,IF(M690=99,-999,IF(M690="",-999,0)))))</f>
        <v>-999</v>
      </c>
      <c r="AK690" s="82">
        <f>IF(H690=1, 'adjustment factor'!$D$10, IF(H690=-9,-999,IF(H690="",-999,0)))</f>
        <v>-999</v>
      </c>
      <c r="AL690" s="82">
        <f>IF(G690=1, 'adjustment factor'!$D$11, IF(G690=-9,-999,IF(G690="",-999,0)))</f>
        <v>-999</v>
      </c>
      <c r="AM690" s="82">
        <f>IF(I690=1, 'adjustment factor'!$D$12, IF(I690=-9,-999,IF(I690="",-999,0)))</f>
        <v>-999</v>
      </c>
      <c r="AN690" s="82">
        <f>IF(J690=1, 'adjustment factor'!$D$13, IF(J690=-9,-999,IF(J690="",-999,0)))</f>
        <v>-999</v>
      </c>
      <c r="AO690" s="82" t="str">
        <f t="shared" si="108"/>
        <v>-999</v>
      </c>
      <c r="AP690" s="82" t="str">
        <f t="shared" si="109"/>
        <v>MISSING</v>
      </c>
    </row>
    <row r="691" spans="2:42" s="3" customFormat="1">
      <c r="B691" s="170"/>
      <c r="C691" s="35">
        <v>687</v>
      </c>
      <c r="D691" s="161"/>
      <c r="E691" s="161"/>
      <c r="F691" s="161"/>
      <c r="G691" s="161"/>
      <c r="H691" s="161"/>
      <c r="I691" s="161"/>
      <c r="J691" s="161"/>
      <c r="K691" s="161"/>
      <c r="L691" s="161"/>
      <c r="M691" s="161"/>
      <c r="N691" s="171"/>
      <c r="O691" s="171"/>
      <c r="P691" s="171"/>
      <c r="Q691" s="171"/>
      <c r="R691" s="171"/>
      <c r="S691" s="171"/>
      <c r="T691" s="159" t="str">
        <f t="shared" si="100"/>
        <v>MISSING</v>
      </c>
      <c r="U691" s="159" t="str">
        <f t="shared" si="101"/>
        <v>MISSING</v>
      </c>
      <c r="X691" s="56">
        <f t="shared" si="102"/>
        <v>-99</v>
      </c>
      <c r="Y691" s="56">
        <f t="shared" si="103"/>
        <v>-99</v>
      </c>
      <c r="Z691" s="56">
        <f t="shared" si="104"/>
        <v>-99</v>
      </c>
      <c r="AA691" s="56">
        <f t="shared" si="105"/>
        <v>-99</v>
      </c>
      <c r="AB691" s="56">
        <f t="shared" si="106"/>
        <v>-99</v>
      </c>
      <c r="AC691" s="56">
        <f t="shared" si="107"/>
        <v>-99</v>
      </c>
      <c r="AE691" s="82">
        <f>IF(D691=1, 'adjustment factor'!$D$4, IF(D691=-9,-999,IF(D691="",-999,0)))</f>
        <v>-999</v>
      </c>
      <c r="AF691" s="82">
        <f>IF(F691=1, 'adjustment factor'!$D$5, IF(F691=-9,-999,IF(F691="",-999,0)))</f>
        <v>-999</v>
      </c>
      <c r="AG691" s="82">
        <f>IF(E691=1, 'adjustment factor'!$D$6, IF(E691=-9,-999,IF(E691="",-999,0)))</f>
        <v>-999</v>
      </c>
      <c r="AH691" s="82">
        <f>IF(K691&gt;=45,'adjustment factor'!$D$7,IF(K691=-9,-1200,IF(K691="",-1200,0)))</f>
        <v>-1200</v>
      </c>
      <c r="AI691" s="82">
        <f>IF(L691=1, 'adjustment factor'!$D$8, IF(L691=-9,-999,IF(L691="",-999,0)))</f>
        <v>-999</v>
      </c>
      <c r="AJ691" s="82">
        <f>IF(AND(M691&gt;=1,M691&lt;=4),'adjustment factor'!$D$9,IF(M691=-9,-999,IF(M691=98,-999,IF(M691=99,-999,IF(M691="",-999,0)))))</f>
        <v>-999</v>
      </c>
      <c r="AK691" s="82">
        <f>IF(H691=1, 'adjustment factor'!$D$10, IF(H691=-9,-999,IF(H691="",-999,0)))</f>
        <v>-999</v>
      </c>
      <c r="AL691" s="82">
        <f>IF(G691=1, 'adjustment factor'!$D$11, IF(G691=-9,-999,IF(G691="",-999,0)))</f>
        <v>-999</v>
      </c>
      <c r="AM691" s="82">
        <f>IF(I691=1, 'adjustment factor'!$D$12, IF(I691=-9,-999,IF(I691="",-999,0)))</f>
        <v>-999</v>
      </c>
      <c r="AN691" s="82">
        <f>IF(J691=1, 'adjustment factor'!$D$13, IF(J691=-9,-999,IF(J691="",-999,0)))</f>
        <v>-999</v>
      </c>
      <c r="AO691" s="82" t="str">
        <f t="shared" si="108"/>
        <v>-999</v>
      </c>
      <c r="AP691" s="82" t="str">
        <f t="shared" si="109"/>
        <v>MISSING</v>
      </c>
    </row>
    <row r="692" spans="2:42" s="3" customFormat="1">
      <c r="B692" s="170"/>
      <c r="C692" s="35">
        <v>688</v>
      </c>
      <c r="D692" s="161"/>
      <c r="E692" s="161"/>
      <c r="F692" s="161"/>
      <c r="G692" s="161"/>
      <c r="H692" s="161"/>
      <c r="I692" s="161"/>
      <c r="J692" s="161"/>
      <c r="K692" s="161"/>
      <c r="L692" s="161"/>
      <c r="M692" s="161"/>
      <c r="N692" s="171"/>
      <c r="O692" s="171"/>
      <c r="P692" s="171"/>
      <c r="Q692" s="171"/>
      <c r="R692" s="171"/>
      <c r="S692" s="171"/>
      <c r="T692" s="159" t="str">
        <f t="shared" si="100"/>
        <v>MISSING</v>
      </c>
      <c r="U692" s="159" t="str">
        <f t="shared" si="101"/>
        <v>MISSING</v>
      </c>
      <c r="X692" s="56">
        <f t="shared" si="102"/>
        <v>-99</v>
      </c>
      <c r="Y692" s="56">
        <f t="shared" si="103"/>
        <v>-99</v>
      </c>
      <c r="Z692" s="56">
        <f t="shared" si="104"/>
        <v>-99</v>
      </c>
      <c r="AA692" s="56">
        <f t="shared" si="105"/>
        <v>-99</v>
      </c>
      <c r="AB692" s="56">
        <f t="shared" si="106"/>
        <v>-99</v>
      </c>
      <c r="AC692" s="56">
        <f t="shared" si="107"/>
        <v>-99</v>
      </c>
      <c r="AE692" s="82">
        <f>IF(D692=1, 'adjustment factor'!$D$4, IF(D692=-9,-999,IF(D692="",-999,0)))</f>
        <v>-999</v>
      </c>
      <c r="AF692" s="82">
        <f>IF(F692=1, 'adjustment factor'!$D$5, IF(F692=-9,-999,IF(F692="",-999,0)))</f>
        <v>-999</v>
      </c>
      <c r="AG692" s="82">
        <f>IF(E692=1, 'adjustment factor'!$D$6, IF(E692=-9,-999,IF(E692="",-999,0)))</f>
        <v>-999</v>
      </c>
      <c r="AH692" s="82">
        <f>IF(K692&gt;=45,'adjustment factor'!$D$7,IF(K692=-9,-1200,IF(K692="",-1200,0)))</f>
        <v>-1200</v>
      </c>
      <c r="AI692" s="82">
        <f>IF(L692=1, 'adjustment factor'!$D$8, IF(L692=-9,-999,IF(L692="",-999,0)))</f>
        <v>-999</v>
      </c>
      <c r="AJ692" s="82">
        <f>IF(AND(M692&gt;=1,M692&lt;=4),'adjustment factor'!$D$9,IF(M692=-9,-999,IF(M692=98,-999,IF(M692=99,-999,IF(M692="",-999,0)))))</f>
        <v>-999</v>
      </c>
      <c r="AK692" s="82">
        <f>IF(H692=1, 'adjustment factor'!$D$10, IF(H692=-9,-999,IF(H692="",-999,0)))</f>
        <v>-999</v>
      </c>
      <c r="AL692" s="82">
        <f>IF(G692=1, 'adjustment factor'!$D$11, IF(G692=-9,-999,IF(G692="",-999,0)))</f>
        <v>-999</v>
      </c>
      <c r="AM692" s="82">
        <f>IF(I692=1, 'adjustment factor'!$D$12, IF(I692=-9,-999,IF(I692="",-999,0)))</f>
        <v>-999</v>
      </c>
      <c r="AN692" s="82">
        <f>IF(J692=1, 'adjustment factor'!$D$13, IF(J692=-9,-999,IF(J692="",-999,0)))</f>
        <v>-999</v>
      </c>
      <c r="AO692" s="82" t="str">
        <f t="shared" si="108"/>
        <v>-999</v>
      </c>
      <c r="AP692" s="82" t="str">
        <f t="shared" si="109"/>
        <v>MISSING</v>
      </c>
    </row>
    <row r="693" spans="2:42" s="3" customFormat="1">
      <c r="B693" s="170"/>
      <c r="C693" s="35">
        <v>689</v>
      </c>
      <c r="D693" s="161"/>
      <c r="E693" s="161"/>
      <c r="F693" s="161"/>
      <c r="G693" s="161"/>
      <c r="H693" s="161"/>
      <c r="I693" s="161"/>
      <c r="J693" s="161"/>
      <c r="K693" s="161"/>
      <c r="L693" s="161"/>
      <c r="M693" s="161"/>
      <c r="N693" s="171"/>
      <c r="O693" s="171"/>
      <c r="P693" s="171"/>
      <c r="Q693" s="171"/>
      <c r="R693" s="171"/>
      <c r="S693" s="171"/>
      <c r="T693" s="159" t="str">
        <f t="shared" si="100"/>
        <v>MISSING</v>
      </c>
      <c r="U693" s="159" t="str">
        <f t="shared" si="101"/>
        <v>MISSING</v>
      </c>
      <c r="X693" s="56">
        <f t="shared" si="102"/>
        <v>-99</v>
      </c>
      <c r="Y693" s="56">
        <f t="shared" si="103"/>
        <v>-99</v>
      </c>
      <c r="Z693" s="56">
        <f t="shared" si="104"/>
        <v>-99</v>
      </c>
      <c r="AA693" s="56">
        <f t="shared" si="105"/>
        <v>-99</v>
      </c>
      <c r="AB693" s="56">
        <f t="shared" si="106"/>
        <v>-99</v>
      </c>
      <c r="AC693" s="56">
        <f t="shared" si="107"/>
        <v>-99</v>
      </c>
      <c r="AE693" s="82">
        <f>IF(D693=1, 'adjustment factor'!$D$4, IF(D693=-9,-999,IF(D693="",-999,0)))</f>
        <v>-999</v>
      </c>
      <c r="AF693" s="82">
        <f>IF(F693=1, 'adjustment factor'!$D$5, IF(F693=-9,-999,IF(F693="",-999,0)))</f>
        <v>-999</v>
      </c>
      <c r="AG693" s="82">
        <f>IF(E693=1, 'adjustment factor'!$D$6, IF(E693=-9,-999,IF(E693="",-999,0)))</f>
        <v>-999</v>
      </c>
      <c r="AH693" s="82">
        <f>IF(K693&gt;=45,'adjustment factor'!$D$7,IF(K693=-9,-1200,IF(K693="",-1200,0)))</f>
        <v>-1200</v>
      </c>
      <c r="AI693" s="82">
        <f>IF(L693=1, 'adjustment factor'!$D$8, IF(L693=-9,-999,IF(L693="",-999,0)))</f>
        <v>-999</v>
      </c>
      <c r="AJ693" s="82">
        <f>IF(AND(M693&gt;=1,M693&lt;=4),'adjustment factor'!$D$9,IF(M693=-9,-999,IF(M693=98,-999,IF(M693=99,-999,IF(M693="",-999,0)))))</f>
        <v>-999</v>
      </c>
      <c r="AK693" s="82">
        <f>IF(H693=1, 'adjustment factor'!$D$10, IF(H693=-9,-999,IF(H693="",-999,0)))</f>
        <v>-999</v>
      </c>
      <c r="AL693" s="82">
        <f>IF(G693=1, 'adjustment factor'!$D$11, IF(G693=-9,-999,IF(G693="",-999,0)))</f>
        <v>-999</v>
      </c>
      <c r="AM693" s="82">
        <f>IF(I693=1, 'adjustment factor'!$D$12, IF(I693=-9,-999,IF(I693="",-999,0)))</f>
        <v>-999</v>
      </c>
      <c r="AN693" s="82">
        <f>IF(J693=1, 'adjustment factor'!$D$13, IF(J693=-9,-999,IF(J693="",-999,0)))</f>
        <v>-999</v>
      </c>
      <c r="AO693" s="82" t="str">
        <f t="shared" si="108"/>
        <v>-999</v>
      </c>
      <c r="AP693" s="82" t="str">
        <f t="shared" si="109"/>
        <v>MISSING</v>
      </c>
    </row>
    <row r="694" spans="2:42" s="3" customFormat="1">
      <c r="B694" s="170"/>
      <c r="C694" s="35">
        <v>690</v>
      </c>
      <c r="D694" s="161"/>
      <c r="E694" s="161"/>
      <c r="F694" s="161"/>
      <c r="G694" s="161"/>
      <c r="H694" s="161"/>
      <c r="I694" s="161"/>
      <c r="J694" s="161"/>
      <c r="K694" s="161"/>
      <c r="L694" s="161"/>
      <c r="M694" s="161"/>
      <c r="N694" s="171"/>
      <c r="O694" s="171"/>
      <c r="P694" s="171"/>
      <c r="Q694" s="171"/>
      <c r="R694" s="171"/>
      <c r="S694" s="171"/>
      <c r="T694" s="159" t="str">
        <f t="shared" si="100"/>
        <v>MISSING</v>
      </c>
      <c r="U694" s="159" t="str">
        <f t="shared" si="101"/>
        <v>MISSING</v>
      </c>
      <c r="X694" s="56">
        <f t="shared" si="102"/>
        <v>-99</v>
      </c>
      <c r="Y694" s="56">
        <f t="shared" si="103"/>
        <v>-99</v>
      </c>
      <c r="Z694" s="56">
        <f t="shared" si="104"/>
        <v>-99</v>
      </c>
      <c r="AA694" s="56">
        <f t="shared" si="105"/>
        <v>-99</v>
      </c>
      <c r="AB694" s="56">
        <f t="shared" si="106"/>
        <v>-99</v>
      </c>
      <c r="AC694" s="56">
        <f t="shared" si="107"/>
        <v>-99</v>
      </c>
      <c r="AE694" s="82">
        <f>IF(D694=1, 'adjustment factor'!$D$4, IF(D694=-9,-999,IF(D694="",-999,0)))</f>
        <v>-999</v>
      </c>
      <c r="AF694" s="82">
        <f>IF(F694=1, 'adjustment factor'!$D$5, IF(F694=-9,-999,IF(F694="",-999,0)))</f>
        <v>-999</v>
      </c>
      <c r="AG694" s="82">
        <f>IF(E694=1, 'adjustment factor'!$D$6, IF(E694=-9,-999,IF(E694="",-999,0)))</f>
        <v>-999</v>
      </c>
      <c r="AH694" s="82">
        <f>IF(K694&gt;=45,'adjustment factor'!$D$7,IF(K694=-9,-1200,IF(K694="",-1200,0)))</f>
        <v>-1200</v>
      </c>
      <c r="AI694" s="82">
        <f>IF(L694=1, 'adjustment factor'!$D$8, IF(L694=-9,-999,IF(L694="",-999,0)))</f>
        <v>-999</v>
      </c>
      <c r="AJ694" s="82">
        <f>IF(AND(M694&gt;=1,M694&lt;=4),'adjustment factor'!$D$9,IF(M694=-9,-999,IF(M694=98,-999,IF(M694=99,-999,IF(M694="",-999,0)))))</f>
        <v>-999</v>
      </c>
      <c r="AK694" s="82">
        <f>IF(H694=1, 'adjustment factor'!$D$10, IF(H694=-9,-999,IF(H694="",-999,0)))</f>
        <v>-999</v>
      </c>
      <c r="AL694" s="82">
        <f>IF(G694=1, 'adjustment factor'!$D$11, IF(G694=-9,-999,IF(G694="",-999,0)))</f>
        <v>-999</v>
      </c>
      <c r="AM694" s="82">
        <f>IF(I694=1, 'adjustment factor'!$D$12, IF(I694=-9,-999,IF(I694="",-999,0)))</f>
        <v>-999</v>
      </c>
      <c r="AN694" s="82">
        <f>IF(J694=1, 'adjustment factor'!$D$13, IF(J694=-9,-999,IF(J694="",-999,0)))</f>
        <v>-999</v>
      </c>
      <c r="AO694" s="82" t="str">
        <f t="shared" si="108"/>
        <v>-999</v>
      </c>
      <c r="AP694" s="82" t="str">
        <f t="shared" si="109"/>
        <v>MISSING</v>
      </c>
    </row>
    <row r="695" spans="2:42" s="3" customFormat="1">
      <c r="B695" s="170"/>
      <c r="C695" s="35">
        <v>691</v>
      </c>
      <c r="D695" s="161"/>
      <c r="E695" s="161"/>
      <c r="F695" s="161"/>
      <c r="G695" s="161"/>
      <c r="H695" s="161"/>
      <c r="I695" s="161"/>
      <c r="J695" s="161"/>
      <c r="K695" s="161"/>
      <c r="L695" s="161"/>
      <c r="M695" s="161"/>
      <c r="N695" s="171"/>
      <c r="O695" s="171"/>
      <c r="P695" s="171"/>
      <c r="Q695" s="171"/>
      <c r="R695" s="171"/>
      <c r="S695" s="171"/>
      <c r="T695" s="159" t="str">
        <f t="shared" si="100"/>
        <v>MISSING</v>
      </c>
      <c r="U695" s="159" t="str">
        <f t="shared" si="101"/>
        <v>MISSING</v>
      </c>
      <c r="X695" s="56">
        <f t="shared" si="102"/>
        <v>-99</v>
      </c>
      <c r="Y695" s="56">
        <f t="shared" si="103"/>
        <v>-99</v>
      </c>
      <c r="Z695" s="56">
        <f t="shared" si="104"/>
        <v>-99</v>
      </c>
      <c r="AA695" s="56">
        <f t="shared" si="105"/>
        <v>-99</v>
      </c>
      <c r="AB695" s="56">
        <f t="shared" si="106"/>
        <v>-99</v>
      </c>
      <c r="AC695" s="56">
        <f t="shared" si="107"/>
        <v>-99</v>
      </c>
      <c r="AE695" s="82">
        <f>IF(D695=1, 'adjustment factor'!$D$4, IF(D695=-9,-999,IF(D695="",-999,0)))</f>
        <v>-999</v>
      </c>
      <c r="AF695" s="82">
        <f>IF(F695=1, 'adjustment factor'!$D$5, IF(F695=-9,-999,IF(F695="",-999,0)))</f>
        <v>-999</v>
      </c>
      <c r="AG695" s="82">
        <f>IF(E695=1, 'adjustment factor'!$D$6, IF(E695=-9,-999,IF(E695="",-999,0)))</f>
        <v>-999</v>
      </c>
      <c r="AH695" s="82">
        <f>IF(K695&gt;=45,'adjustment factor'!$D$7,IF(K695=-9,-1200,IF(K695="",-1200,0)))</f>
        <v>-1200</v>
      </c>
      <c r="AI695" s="82">
        <f>IF(L695=1, 'adjustment factor'!$D$8, IF(L695=-9,-999,IF(L695="",-999,0)))</f>
        <v>-999</v>
      </c>
      <c r="AJ695" s="82">
        <f>IF(AND(M695&gt;=1,M695&lt;=4),'adjustment factor'!$D$9,IF(M695=-9,-999,IF(M695=98,-999,IF(M695=99,-999,IF(M695="",-999,0)))))</f>
        <v>-999</v>
      </c>
      <c r="AK695" s="82">
        <f>IF(H695=1, 'adjustment factor'!$D$10, IF(H695=-9,-999,IF(H695="",-999,0)))</f>
        <v>-999</v>
      </c>
      <c r="AL695" s="82">
        <f>IF(G695=1, 'adjustment factor'!$D$11, IF(G695=-9,-999,IF(G695="",-999,0)))</f>
        <v>-999</v>
      </c>
      <c r="AM695" s="82">
        <f>IF(I695=1, 'adjustment factor'!$D$12, IF(I695=-9,-999,IF(I695="",-999,0)))</f>
        <v>-999</v>
      </c>
      <c r="AN695" s="82">
        <f>IF(J695=1, 'adjustment factor'!$D$13, IF(J695=-9,-999,IF(J695="",-999,0)))</f>
        <v>-999</v>
      </c>
      <c r="AO695" s="82" t="str">
        <f t="shared" si="108"/>
        <v>-999</v>
      </c>
      <c r="AP695" s="82" t="str">
        <f t="shared" si="109"/>
        <v>MISSING</v>
      </c>
    </row>
    <row r="696" spans="2:42" s="3" customFormat="1">
      <c r="B696" s="170"/>
      <c r="C696" s="35">
        <v>692</v>
      </c>
      <c r="D696" s="161"/>
      <c r="E696" s="161"/>
      <c r="F696" s="161"/>
      <c r="G696" s="161"/>
      <c r="H696" s="161"/>
      <c r="I696" s="161"/>
      <c r="J696" s="161"/>
      <c r="K696" s="161"/>
      <c r="L696" s="161"/>
      <c r="M696" s="161"/>
      <c r="N696" s="171"/>
      <c r="O696" s="171"/>
      <c r="P696" s="171"/>
      <c r="Q696" s="171"/>
      <c r="R696" s="171"/>
      <c r="S696" s="171"/>
      <c r="T696" s="159" t="str">
        <f t="shared" si="100"/>
        <v>MISSING</v>
      </c>
      <c r="U696" s="159" t="str">
        <f t="shared" si="101"/>
        <v>MISSING</v>
      </c>
      <c r="X696" s="56">
        <f t="shared" si="102"/>
        <v>-99</v>
      </c>
      <c r="Y696" s="56">
        <f t="shared" si="103"/>
        <v>-99</v>
      </c>
      <c r="Z696" s="56">
        <f t="shared" si="104"/>
        <v>-99</v>
      </c>
      <c r="AA696" s="56">
        <f t="shared" si="105"/>
        <v>-99</v>
      </c>
      <c r="AB696" s="56">
        <f t="shared" si="106"/>
        <v>-99</v>
      </c>
      <c r="AC696" s="56">
        <f t="shared" si="107"/>
        <v>-99</v>
      </c>
      <c r="AE696" s="82">
        <f>IF(D696=1, 'adjustment factor'!$D$4, IF(D696=-9,-999,IF(D696="",-999,0)))</f>
        <v>-999</v>
      </c>
      <c r="AF696" s="82">
        <f>IF(F696=1, 'adjustment factor'!$D$5, IF(F696=-9,-999,IF(F696="",-999,0)))</f>
        <v>-999</v>
      </c>
      <c r="AG696" s="82">
        <f>IF(E696=1, 'adjustment factor'!$D$6, IF(E696=-9,-999,IF(E696="",-999,0)))</f>
        <v>-999</v>
      </c>
      <c r="AH696" s="82">
        <f>IF(K696&gt;=45,'adjustment factor'!$D$7,IF(K696=-9,-1200,IF(K696="",-1200,0)))</f>
        <v>-1200</v>
      </c>
      <c r="AI696" s="82">
        <f>IF(L696=1, 'adjustment factor'!$D$8, IF(L696=-9,-999,IF(L696="",-999,0)))</f>
        <v>-999</v>
      </c>
      <c r="AJ696" s="82">
        <f>IF(AND(M696&gt;=1,M696&lt;=4),'adjustment factor'!$D$9,IF(M696=-9,-999,IF(M696=98,-999,IF(M696=99,-999,IF(M696="",-999,0)))))</f>
        <v>-999</v>
      </c>
      <c r="AK696" s="82">
        <f>IF(H696=1, 'adjustment factor'!$D$10, IF(H696=-9,-999,IF(H696="",-999,0)))</f>
        <v>-999</v>
      </c>
      <c r="AL696" s="82">
        <f>IF(G696=1, 'adjustment factor'!$D$11, IF(G696=-9,-999,IF(G696="",-999,0)))</f>
        <v>-999</v>
      </c>
      <c r="AM696" s="82">
        <f>IF(I696=1, 'adjustment factor'!$D$12, IF(I696=-9,-999,IF(I696="",-999,0)))</f>
        <v>-999</v>
      </c>
      <c r="AN696" s="82">
        <f>IF(J696=1, 'adjustment factor'!$D$13, IF(J696=-9,-999,IF(J696="",-999,0)))</f>
        <v>-999</v>
      </c>
      <c r="AO696" s="82" t="str">
        <f t="shared" si="108"/>
        <v>-999</v>
      </c>
      <c r="AP696" s="82" t="str">
        <f t="shared" si="109"/>
        <v>MISSING</v>
      </c>
    </row>
    <row r="697" spans="2:42" s="3" customFormat="1">
      <c r="B697" s="170"/>
      <c r="C697" s="35">
        <v>693</v>
      </c>
      <c r="D697" s="161"/>
      <c r="E697" s="161"/>
      <c r="F697" s="161"/>
      <c r="G697" s="161"/>
      <c r="H697" s="161"/>
      <c r="I697" s="161"/>
      <c r="J697" s="161"/>
      <c r="K697" s="161"/>
      <c r="L697" s="161"/>
      <c r="M697" s="161"/>
      <c r="N697" s="171"/>
      <c r="O697" s="171"/>
      <c r="P697" s="171"/>
      <c r="Q697" s="171"/>
      <c r="R697" s="171"/>
      <c r="S697" s="171"/>
      <c r="T697" s="159" t="str">
        <f t="shared" si="100"/>
        <v>MISSING</v>
      </c>
      <c r="U697" s="159" t="str">
        <f t="shared" si="101"/>
        <v>MISSING</v>
      </c>
      <c r="X697" s="56">
        <f t="shared" si="102"/>
        <v>-99</v>
      </c>
      <c r="Y697" s="56">
        <f t="shared" si="103"/>
        <v>-99</v>
      </c>
      <c r="Z697" s="56">
        <f t="shared" si="104"/>
        <v>-99</v>
      </c>
      <c r="AA697" s="56">
        <f t="shared" si="105"/>
        <v>-99</v>
      </c>
      <c r="AB697" s="56">
        <f t="shared" si="106"/>
        <v>-99</v>
      </c>
      <c r="AC697" s="56">
        <f t="shared" si="107"/>
        <v>-99</v>
      </c>
      <c r="AE697" s="82">
        <f>IF(D697=1, 'adjustment factor'!$D$4, IF(D697=-9,-999,IF(D697="",-999,0)))</f>
        <v>-999</v>
      </c>
      <c r="AF697" s="82">
        <f>IF(F697=1, 'adjustment factor'!$D$5, IF(F697=-9,-999,IF(F697="",-999,0)))</f>
        <v>-999</v>
      </c>
      <c r="AG697" s="82">
        <f>IF(E697=1, 'adjustment factor'!$D$6, IF(E697=-9,-999,IF(E697="",-999,0)))</f>
        <v>-999</v>
      </c>
      <c r="AH697" s="82">
        <f>IF(K697&gt;=45,'adjustment factor'!$D$7,IF(K697=-9,-1200,IF(K697="",-1200,0)))</f>
        <v>-1200</v>
      </c>
      <c r="AI697" s="82">
        <f>IF(L697=1, 'adjustment factor'!$D$8, IF(L697=-9,-999,IF(L697="",-999,0)))</f>
        <v>-999</v>
      </c>
      <c r="AJ697" s="82">
        <f>IF(AND(M697&gt;=1,M697&lt;=4),'adjustment factor'!$D$9,IF(M697=-9,-999,IF(M697=98,-999,IF(M697=99,-999,IF(M697="",-999,0)))))</f>
        <v>-999</v>
      </c>
      <c r="AK697" s="82">
        <f>IF(H697=1, 'adjustment factor'!$D$10, IF(H697=-9,-999,IF(H697="",-999,0)))</f>
        <v>-999</v>
      </c>
      <c r="AL697" s="82">
        <f>IF(G697=1, 'adjustment factor'!$D$11, IF(G697=-9,-999,IF(G697="",-999,0)))</f>
        <v>-999</v>
      </c>
      <c r="AM697" s="82">
        <f>IF(I697=1, 'adjustment factor'!$D$12, IF(I697=-9,-999,IF(I697="",-999,0)))</f>
        <v>-999</v>
      </c>
      <c r="AN697" s="82">
        <f>IF(J697=1, 'adjustment factor'!$D$13, IF(J697=-9,-999,IF(J697="",-999,0)))</f>
        <v>-999</v>
      </c>
      <c r="AO697" s="82" t="str">
        <f t="shared" si="108"/>
        <v>-999</v>
      </c>
      <c r="AP697" s="82" t="str">
        <f t="shared" si="109"/>
        <v>MISSING</v>
      </c>
    </row>
    <row r="698" spans="2:42" s="3" customFormat="1">
      <c r="B698" s="170"/>
      <c r="C698" s="35">
        <v>694</v>
      </c>
      <c r="D698" s="161"/>
      <c r="E698" s="161"/>
      <c r="F698" s="161"/>
      <c r="G698" s="161"/>
      <c r="H698" s="161"/>
      <c r="I698" s="161"/>
      <c r="J698" s="161"/>
      <c r="K698" s="161"/>
      <c r="L698" s="161"/>
      <c r="M698" s="161"/>
      <c r="N698" s="171"/>
      <c r="O698" s="171"/>
      <c r="P698" s="171"/>
      <c r="Q698" s="171"/>
      <c r="R698" s="171"/>
      <c r="S698" s="171"/>
      <c r="T698" s="159" t="str">
        <f t="shared" si="100"/>
        <v>MISSING</v>
      </c>
      <c r="U698" s="159" t="str">
        <f t="shared" si="101"/>
        <v>MISSING</v>
      </c>
      <c r="X698" s="56">
        <f t="shared" si="102"/>
        <v>-99</v>
      </c>
      <c r="Y698" s="56">
        <f t="shared" si="103"/>
        <v>-99</v>
      </c>
      <c r="Z698" s="56">
        <f t="shared" si="104"/>
        <v>-99</v>
      </c>
      <c r="AA698" s="56">
        <f t="shared" si="105"/>
        <v>-99</v>
      </c>
      <c r="AB698" s="56">
        <f t="shared" si="106"/>
        <v>-99</v>
      </c>
      <c r="AC698" s="56">
        <f t="shared" si="107"/>
        <v>-99</v>
      </c>
      <c r="AE698" s="82">
        <f>IF(D698=1, 'adjustment factor'!$D$4, IF(D698=-9,-999,IF(D698="",-999,0)))</f>
        <v>-999</v>
      </c>
      <c r="AF698" s="82">
        <f>IF(F698=1, 'adjustment factor'!$D$5, IF(F698=-9,-999,IF(F698="",-999,0)))</f>
        <v>-999</v>
      </c>
      <c r="AG698" s="82">
        <f>IF(E698=1, 'adjustment factor'!$D$6, IF(E698=-9,-999,IF(E698="",-999,0)))</f>
        <v>-999</v>
      </c>
      <c r="AH698" s="82">
        <f>IF(K698&gt;=45,'adjustment factor'!$D$7,IF(K698=-9,-1200,IF(K698="",-1200,0)))</f>
        <v>-1200</v>
      </c>
      <c r="AI698" s="82">
        <f>IF(L698=1, 'adjustment factor'!$D$8, IF(L698=-9,-999,IF(L698="",-999,0)))</f>
        <v>-999</v>
      </c>
      <c r="AJ698" s="82">
        <f>IF(AND(M698&gt;=1,M698&lt;=4),'adjustment factor'!$D$9,IF(M698=-9,-999,IF(M698=98,-999,IF(M698=99,-999,IF(M698="",-999,0)))))</f>
        <v>-999</v>
      </c>
      <c r="AK698" s="82">
        <f>IF(H698=1, 'adjustment factor'!$D$10, IF(H698=-9,-999,IF(H698="",-999,0)))</f>
        <v>-999</v>
      </c>
      <c r="AL698" s="82">
        <f>IF(G698=1, 'adjustment factor'!$D$11, IF(G698=-9,-999,IF(G698="",-999,0)))</f>
        <v>-999</v>
      </c>
      <c r="AM698" s="82">
        <f>IF(I698=1, 'adjustment factor'!$D$12, IF(I698=-9,-999,IF(I698="",-999,0)))</f>
        <v>-999</v>
      </c>
      <c r="AN698" s="82">
        <f>IF(J698=1, 'adjustment factor'!$D$13, IF(J698=-9,-999,IF(J698="",-999,0)))</f>
        <v>-999</v>
      </c>
      <c r="AO698" s="82" t="str">
        <f t="shared" si="108"/>
        <v>-999</v>
      </c>
      <c r="AP698" s="82" t="str">
        <f t="shared" si="109"/>
        <v>MISSING</v>
      </c>
    </row>
    <row r="699" spans="2:42" s="3" customFormat="1">
      <c r="B699" s="170"/>
      <c r="C699" s="35">
        <v>695</v>
      </c>
      <c r="D699" s="161"/>
      <c r="E699" s="161"/>
      <c r="F699" s="161"/>
      <c r="G699" s="161"/>
      <c r="H699" s="161"/>
      <c r="I699" s="161"/>
      <c r="J699" s="161"/>
      <c r="K699" s="161"/>
      <c r="L699" s="161"/>
      <c r="M699" s="161"/>
      <c r="N699" s="171"/>
      <c r="O699" s="171"/>
      <c r="P699" s="171"/>
      <c r="Q699" s="171"/>
      <c r="R699" s="171"/>
      <c r="S699" s="171"/>
      <c r="T699" s="159" t="str">
        <f t="shared" si="100"/>
        <v>MISSING</v>
      </c>
      <c r="U699" s="159" t="str">
        <f t="shared" si="101"/>
        <v>MISSING</v>
      </c>
      <c r="X699" s="56">
        <f t="shared" si="102"/>
        <v>-99</v>
      </c>
      <c r="Y699" s="56">
        <f t="shared" si="103"/>
        <v>-99</v>
      </c>
      <c r="Z699" s="56">
        <f t="shared" si="104"/>
        <v>-99</v>
      </c>
      <c r="AA699" s="56">
        <f t="shared" si="105"/>
        <v>-99</v>
      </c>
      <c r="AB699" s="56">
        <f t="shared" si="106"/>
        <v>-99</v>
      </c>
      <c r="AC699" s="56">
        <f t="shared" si="107"/>
        <v>-99</v>
      </c>
      <c r="AE699" s="82">
        <f>IF(D699=1, 'adjustment factor'!$D$4, IF(D699=-9,-999,IF(D699="",-999,0)))</f>
        <v>-999</v>
      </c>
      <c r="AF699" s="82">
        <f>IF(F699=1, 'adjustment factor'!$D$5, IF(F699=-9,-999,IF(F699="",-999,0)))</f>
        <v>-999</v>
      </c>
      <c r="AG699" s="82">
        <f>IF(E699=1, 'adjustment factor'!$D$6, IF(E699=-9,-999,IF(E699="",-999,0)))</f>
        <v>-999</v>
      </c>
      <c r="AH699" s="82">
        <f>IF(K699&gt;=45,'adjustment factor'!$D$7,IF(K699=-9,-1200,IF(K699="",-1200,0)))</f>
        <v>-1200</v>
      </c>
      <c r="AI699" s="82">
        <f>IF(L699=1, 'adjustment factor'!$D$8, IF(L699=-9,-999,IF(L699="",-999,0)))</f>
        <v>-999</v>
      </c>
      <c r="AJ699" s="82">
        <f>IF(AND(M699&gt;=1,M699&lt;=4),'adjustment factor'!$D$9,IF(M699=-9,-999,IF(M699=98,-999,IF(M699=99,-999,IF(M699="",-999,0)))))</f>
        <v>-999</v>
      </c>
      <c r="AK699" s="82">
        <f>IF(H699=1, 'adjustment factor'!$D$10, IF(H699=-9,-999,IF(H699="",-999,0)))</f>
        <v>-999</v>
      </c>
      <c r="AL699" s="82">
        <f>IF(G699=1, 'adjustment factor'!$D$11, IF(G699=-9,-999,IF(G699="",-999,0)))</f>
        <v>-999</v>
      </c>
      <c r="AM699" s="82">
        <f>IF(I699=1, 'adjustment factor'!$D$12, IF(I699=-9,-999,IF(I699="",-999,0)))</f>
        <v>-999</v>
      </c>
      <c r="AN699" s="82">
        <f>IF(J699=1, 'adjustment factor'!$D$13, IF(J699=-9,-999,IF(J699="",-999,0)))</f>
        <v>-999</v>
      </c>
      <c r="AO699" s="82" t="str">
        <f t="shared" si="108"/>
        <v>-999</v>
      </c>
      <c r="AP699" s="82" t="str">
        <f t="shared" si="109"/>
        <v>MISSING</v>
      </c>
    </row>
    <row r="700" spans="2:42" s="3" customFormat="1">
      <c r="B700" s="170"/>
      <c r="C700" s="35">
        <v>696</v>
      </c>
      <c r="D700" s="161"/>
      <c r="E700" s="161"/>
      <c r="F700" s="161"/>
      <c r="G700" s="161"/>
      <c r="H700" s="161"/>
      <c r="I700" s="161"/>
      <c r="J700" s="161"/>
      <c r="K700" s="161"/>
      <c r="L700" s="161"/>
      <c r="M700" s="161"/>
      <c r="N700" s="171"/>
      <c r="O700" s="171"/>
      <c r="P700" s="171"/>
      <c r="Q700" s="171"/>
      <c r="R700" s="171"/>
      <c r="S700" s="171"/>
      <c r="T700" s="159" t="str">
        <f t="shared" si="100"/>
        <v>MISSING</v>
      </c>
      <c r="U700" s="159" t="str">
        <f t="shared" si="101"/>
        <v>MISSING</v>
      </c>
      <c r="X700" s="56">
        <f t="shared" si="102"/>
        <v>-99</v>
      </c>
      <c r="Y700" s="56">
        <f t="shared" si="103"/>
        <v>-99</v>
      </c>
      <c r="Z700" s="56">
        <f t="shared" si="104"/>
        <v>-99</v>
      </c>
      <c r="AA700" s="56">
        <f t="shared" si="105"/>
        <v>-99</v>
      </c>
      <c r="AB700" s="56">
        <f t="shared" si="106"/>
        <v>-99</v>
      </c>
      <c r="AC700" s="56">
        <f t="shared" si="107"/>
        <v>-99</v>
      </c>
      <c r="AE700" s="82">
        <f>IF(D700=1, 'adjustment factor'!$D$4, IF(D700=-9,-999,IF(D700="",-999,0)))</f>
        <v>-999</v>
      </c>
      <c r="AF700" s="82">
        <f>IF(F700=1, 'adjustment factor'!$D$5, IF(F700=-9,-999,IF(F700="",-999,0)))</f>
        <v>-999</v>
      </c>
      <c r="AG700" s="82">
        <f>IF(E700=1, 'adjustment factor'!$D$6, IF(E700=-9,-999,IF(E700="",-999,0)))</f>
        <v>-999</v>
      </c>
      <c r="AH700" s="82">
        <f>IF(K700&gt;=45,'adjustment factor'!$D$7,IF(K700=-9,-1200,IF(K700="",-1200,0)))</f>
        <v>-1200</v>
      </c>
      <c r="AI700" s="82">
        <f>IF(L700=1, 'adjustment factor'!$D$8, IF(L700=-9,-999,IF(L700="",-999,0)))</f>
        <v>-999</v>
      </c>
      <c r="AJ700" s="82">
        <f>IF(AND(M700&gt;=1,M700&lt;=4),'adjustment factor'!$D$9,IF(M700=-9,-999,IF(M700=98,-999,IF(M700=99,-999,IF(M700="",-999,0)))))</f>
        <v>-999</v>
      </c>
      <c r="AK700" s="82">
        <f>IF(H700=1, 'adjustment factor'!$D$10, IF(H700=-9,-999,IF(H700="",-999,0)))</f>
        <v>-999</v>
      </c>
      <c r="AL700" s="82">
        <f>IF(G700=1, 'adjustment factor'!$D$11, IF(G700=-9,-999,IF(G700="",-999,0)))</f>
        <v>-999</v>
      </c>
      <c r="AM700" s="82">
        <f>IF(I700=1, 'adjustment factor'!$D$12, IF(I700=-9,-999,IF(I700="",-999,0)))</f>
        <v>-999</v>
      </c>
      <c r="AN700" s="82">
        <f>IF(J700=1, 'adjustment factor'!$D$13, IF(J700=-9,-999,IF(J700="",-999,0)))</f>
        <v>-999</v>
      </c>
      <c r="AO700" s="82" t="str">
        <f t="shared" si="108"/>
        <v>-999</v>
      </c>
      <c r="AP700" s="82" t="str">
        <f t="shared" si="109"/>
        <v>MISSING</v>
      </c>
    </row>
    <row r="701" spans="2:42" s="3" customFormat="1">
      <c r="B701" s="170"/>
      <c r="C701" s="35">
        <v>697</v>
      </c>
      <c r="D701" s="161"/>
      <c r="E701" s="161"/>
      <c r="F701" s="161"/>
      <c r="G701" s="161"/>
      <c r="H701" s="161"/>
      <c r="I701" s="161"/>
      <c r="J701" s="161"/>
      <c r="K701" s="161"/>
      <c r="L701" s="161"/>
      <c r="M701" s="161"/>
      <c r="N701" s="171"/>
      <c r="O701" s="171"/>
      <c r="P701" s="171"/>
      <c r="Q701" s="171"/>
      <c r="R701" s="171"/>
      <c r="S701" s="171"/>
      <c r="T701" s="159" t="str">
        <f t="shared" si="100"/>
        <v>MISSING</v>
      </c>
      <c r="U701" s="159" t="str">
        <f t="shared" si="101"/>
        <v>MISSING</v>
      </c>
      <c r="X701" s="56">
        <f t="shared" si="102"/>
        <v>-99</v>
      </c>
      <c r="Y701" s="56">
        <f t="shared" si="103"/>
        <v>-99</v>
      </c>
      <c r="Z701" s="56">
        <f t="shared" si="104"/>
        <v>-99</v>
      </c>
      <c r="AA701" s="56">
        <f t="shared" si="105"/>
        <v>-99</v>
      </c>
      <c r="AB701" s="56">
        <f t="shared" si="106"/>
        <v>-99</v>
      </c>
      <c r="AC701" s="56">
        <f t="shared" si="107"/>
        <v>-99</v>
      </c>
      <c r="AE701" s="82">
        <f>IF(D701=1, 'adjustment factor'!$D$4, IF(D701=-9,-999,IF(D701="",-999,0)))</f>
        <v>-999</v>
      </c>
      <c r="AF701" s="82">
        <f>IF(F701=1, 'adjustment factor'!$D$5, IF(F701=-9,-999,IF(F701="",-999,0)))</f>
        <v>-999</v>
      </c>
      <c r="AG701" s="82">
        <f>IF(E701=1, 'adjustment factor'!$D$6, IF(E701=-9,-999,IF(E701="",-999,0)))</f>
        <v>-999</v>
      </c>
      <c r="AH701" s="82">
        <f>IF(K701&gt;=45,'adjustment factor'!$D$7,IF(K701=-9,-1200,IF(K701="",-1200,0)))</f>
        <v>-1200</v>
      </c>
      <c r="AI701" s="82">
        <f>IF(L701=1, 'adjustment factor'!$D$8, IF(L701=-9,-999,IF(L701="",-999,0)))</f>
        <v>-999</v>
      </c>
      <c r="AJ701" s="82">
        <f>IF(AND(M701&gt;=1,M701&lt;=4),'adjustment factor'!$D$9,IF(M701=-9,-999,IF(M701=98,-999,IF(M701=99,-999,IF(M701="",-999,0)))))</f>
        <v>-999</v>
      </c>
      <c r="AK701" s="82">
        <f>IF(H701=1, 'adjustment factor'!$D$10, IF(H701=-9,-999,IF(H701="",-999,0)))</f>
        <v>-999</v>
      </c>
      <c r="AL701" s="82">
        <f>IF(G701=1, 'adjustment factor'!$D$11, IF(G701=-9,-999,IF(G701="",-999,0)))</f>
        <v>-999</v>
      </c>
      <c r="AM701" s="82">
        <f>IF(I701=1, 'adjustment factor'!$D$12, IF(I701=-9,-999,IF(I701="",-999,0)))</f>
        <v>-999</v>
      </c>
      <c r="AN701" s="82">
        <f>IF(J701=1, 'adjustment factor'!$D$13, IF(J701=-9,-999,IF(J701="",-999,0)))</f>
        <v>-999</v>
      </c>
      <c r="AO701" s="82" t="str">
        <f t="shared" si="108"/>
        <v>-999</v>
      </c>
      <c r="AP701" s="82" t="str">
        <f t="shared" si="109"/>
        <v>MISSING</v>
      </c>
    </row>
    <row r="702" spans="2:42" s="3" customFormat="1">
      <c r="B702" s="170"/>
      <c r="C702" s="35">
        <v>698</v>
      </c>
      <c r="D702" s="161"/>
      <c r="E702" s="161"/>
      <c r="F702" s="161"/>
      <c r="G702" s="161"/>
      <c r="H702" s="161"/>
      <c r="I702" s="161"/>
      <c r="J702" s="161"/>
      <c r="K702" s="161"/>
      <c r="L702" s="161"/>
      <c r="M702" s="161"/>
      <c r="N702" s="171"/>
      <c r="O702" s="171"/>
      <c r="P702" s="171"/>
      <c r="Q702" s="171"/>
      <c r="R702" s="171"/>
      <c r="S702" s="171"/>
      <c r="T702" s="159" t="str">
        <f t="shared" si="100"/>
        <v>MISSING</v>
      </c>
      <c r="U702" s="159" t="str">
        <f t="shared" si="101"/>
        <v>MISSING</v>
      </c>
      <c r="X702" s="56">
        <f t="shared" si="102"/>
        <v>-99</v>
      </c>
      <c r="Y702" s="56">
        <f t="shared" si="103"/>
        <v>-99</v>
      </c>
      <c r="Z702" s="56">
        <f t="shared" si="104"/>
        <v>-99</v>
      </c>
      <c r="AA702" s="56">
        <f t="shared" si="105"/>
        <v>-99</v>
      </c>
      <c r="AB702" s="56">
        <f t="shared" si="106"/>
        <v>-99</v>
      </c>
      <c r="AC702" s="56">
        <f t="shared" si="107"/>
        <v>-99</v>
      </c>
      <c r="AE702" s="82">
        <f>IF(D702=1, 'adjustment factor'!$D$4, IF(D702=-9,-999,IF(D702="",-999,0)))</f>
        <v>-999</v>
      </c>
      <c r="AF702" s="82">
        <f>IF(F702=1, 'adjustment factor'!$D$5, IF(F702=-9,-999,IF(F702="",-999,0)))</f>
        <v>-999</v>
      </c>
      <c r="AG702" s="82">
        <f>IF(E702=1, 'adjustment factor'!$D$6, IF(E702=-9,-999,IF(E702="",-999,0)))</f>
        <v>-999</v>
      </c>
      <c r="AH702" s="82">
        <f>IF(K702&gt;=45,'adjustment factor'!$D$7,IF(K702=-9,-1200,IF(K702="",-1200,0)))</f>
        <v>-1200</v>
      </c>
      <c r="AI702" s="82">
        <f>IF(L702=1, 'adjustment factor'!$D$8, IF(L702=-9,-999,IF(L702="",-999,0)))</f>
        <v>-999</v>
      </c>
      <c r="AJ702" s="82">
        <f>IF(AND(M702&gt;=1,M702&lt;=4),'adjustment factor'!$D$9,IF(M702=-9,-999,IF(M702=98,-999,IF(M702=99,-999,IF(M702="",-999,0)))))</f>
        <v>-999</v>
      </c>
      <c r="AK702" s="82">
        <f>IF(H702=1, 'adjustment factor'!$D$10, IF(H702=-9,-999,IF(H702="",-999,0)))</f>
        <v>-999</v>
      </c>
      <c r="AL702" s="82">
        <f>IF(G702=1, 'adjustment factor'!$D$11, IF(G702=-9,-999,IF(G702="",-999,0)))</f>
        <v>-999</v>
      </c>
      <c r="AM702" s="82">
        <f>IF(I702=1, 'adjustment factor'!$D$12, IF(I702=-9,-999,IF(I702="",-999,0)))</f>
        <v>-999</v>
      </c>
      <c r="AN702" s="82">
        <f>IF(J702=1, 'adjustment factor'!$D$13, IF(J702=-9,-999,IF(J702="",-999,0)))</f>
        <v>-999</v>
      </c>
      <c r="AO702" s="82" t="str">
        <f t="shared" si="108"/>
        <v>-999</v>
      </c>
      <c r="AP702" s="82" t="str">
        <f t="shared" si="109"/>
        <v>MISSING</v>
      </c>
    </row>
    <row r="703" spans="2:42" s="3" customFormat="1">
      <c r="B703" s="170"/>
      <c r="C703" s="35">
        <v>699</v>
      </c>
      <c r="D703" s="161"/>
      <c r="E703" s="161"/>
      <c r="F703" s="161"/>
      <c r="G703" s="161"/>
      <c r="H703" s="161"/>
      <c r="I703" s="161"/>
      <c r="J703" s="161"/>
      <c r="K703" s="161"/>
      <c r="L703" s="161"/>
      <c r="M703" s="161"/>
      <c r="N703" s="171"/>
      <c r="O703" s="171"/>
      <c r="P703" s="171"/>
      <c r="Q703" s="171"/>
      <c r="R703" s="171"/>
      <c r="S703" s="171"/>
      <c r="T703" s="159" t="str">
        <f t="shared" si="100"/>
        <v>MISSING</v>
      </c>
      <c r="U703" s="159" t="str">
        <f t="shared" si="101"/>
        <v>MISSING</v>
      </c>
      <c r="X703" s="56">
        <f t="shared" si="102"/>
        <v>-99</v>
      </c>
      <c r="Y703" s="56">
        <f t="shared" si="103"/>
        <v>-99</v>
      </c>
      <c r="Z703" s="56">
        <f t="shared" si="104"/>
        <v>-99</v>
      </c>
      <c r="AA703" s="56">
        <f t="shared" si="105"/>
        <v>-99</v>
      </c>
      <c r="AB703" s="56">
        <f t="shared" si="106"/>
        <v>-99</v>
      </c>
      <c r="AC703" s="56">
        <f t="shared" si="107"/>
        <v>-99</v>
      </c>
      <c r="AE703" s="82">
        <f>IF(D703=1, 'adjustment factor'!$D$4, IF(D703=-9,-999,IF(D703="",-999,0)))</f>
        <v>-999</v>
      </c>
      <c r="AF703" s="82">
        <f>IF(F703=1, 'adjustment factor'!$D$5, IF(F703=-9,-999,IF(F703="",-999,0)))</f>
        <v>-999</v>
      </c>
      <c r="AG703" s="82">
        <f>IF(E703=1, 'adjustment factor'!$D$6, IF(E703=-9,-999,IF(E703="",-999,0)))</f>
        <v>-999</v>
      </c>
      <c r="AH703" s="82">
        <f>IF(K703&gt;=45,'adjustment factor'!$D$7,IF(K703=-9,-1200,IF(K703="",-1200,0)))</f>
        <v>-1200</v>
      </c>
      <c r="AI703" s="82">
        <f>IF(L703=1, 'adjustment factor'!$D$8, IF(L703=-9,-999,IF(L703="",-999,0)))</f>
        <v>-999</v>
      </c>
      <c r="AJ703" s="82">
        <f>IF(AND(M703&gt;=1,M703&lt;=4),'adjustment factor'!$D$9,IF(M703=-9,-999,IF(M703=98,-999,IF(M703=99,-999,IF(M703="",-999,0)))))</f>
        <v>-999</v>
      </c>
      <c r="AK703" s="82">
        <f>IF(H703=1, 'adjustment factor'!$D$10, IF(H703=-9,-999,IF(H703="",-999,0)))</f>
        <v>-999</v>
      </c>
      <c r="AL703" s="82">
        <f>IF(G703=1, 'adjustment factor'!$D$11, IF(G703=-9,-999,IF(G703="",-999,0)))</f>
        <v>-999</v>
      </c>
      <c r="AM703" s="82">
        <f>IF(I703=1, 'adjustment factor'!$D$12, IF(I703=-9,-999,IF(I703="",-999,0)))</f>
        <v>-999</v>
      </c>
      <c r="AN703" s="82">
        <f>IF(J703=1, 'adjustment factor'!$D$13, IF(J703=-9,-999,IF(J703="",-999,0)))</f>
        <v>-999</v>
      </c>
      <c r="AO703" s="82" t="str">
        <f t="shared" si="108"/>
        <v>-999</v>
      </c>
      <c r="AP703" s="82" t="str">
        <f t="shared" si="109"/>
        <v>MISSING</v>
      </c>
    </row>
    <row r="704" spans="2:42" s="3" customFormat="1">
      <c r="B704" s="170"/>
      <c r="C704" s="35">
        <v>700</v>
      </c>
      <c r="D704" s="161"/>
      <c r="E704" s="161"/>
      <c r="F704" s="161"/>
      <c r="G704" s="161"/>
      <c r="H704" s="161"/>
      <c r="I704" s="161"/>
      <c r="J704" s="161"/>
      <c r="K704" s="161"/>
      <c r="L704" s="161"/>
      <c r="M704" s="161"/>
      <c r="N704" s="171"/>
      <c r="O704" s="171"/>
      <c r="P704" s="171"/>
      <c r="Q704" s="171"/>
      <c r="R704" s="171"/>
      <c r="S704" s="171"/>
      <c r="T704" s="159" t="str">
        <f t="shared" si="100"/>
        <v>MISSING</v>
      </c>
      <c r="U704" s="159" t="str">
        <f t="shared" si="101"/>
        <v>MISSING</v>
      </c>
      <c r="X704" s="56">
        <f t="shared" si="102"/>
        <v>-99</v>
      </c>
      <c r="Y704" s="56">
        <f t="shared" si="103"/>
        <v>-99</v>
      </c>
      <c r="Z704" s="56">
        <f t="shared" si="104"/>
        <v>-99</v>
      </c>
      <c r="AA704" s="56">
        <f t="shared" si="105"/>
        <v>-99</v>
      </c>
      <c r="AB704" s="56">
        <f t="shared" si="106"/>
        <v>-99</v>
      </c>
      <c r="AC704" s="56">
        <f t="shared" si="107"/>
        <v>-99</v>
      </c>
      <c r="AE704" s="82">
        <f>IF(D704=1, 'adjustment factor'!$D$4, IF(D704=-9,-999,IF(D704="",-999,0)))</f>
        <v>-999</v>
      </c>
      <c r="AF704" s="82">
        <f>IF(F704=1, 'adjustment factor'!$D$5, IF(F704=-9,-999,IF(F704="",-999,0)))</f>
        <v>-999</v>
      </c>
      <c r="AG704" s="82">
        <f>IF(E704=1, 'adjustment factor'!$D$6, IF(E704=-9,-999,IF(E704="",-999,0)))</f>
        <v>-999</v>
      </c>
      <c r="AH704" s="82">
        <f>IF(K704&gt;=45,'adjustment factor'!$D$7,IF(K704=-9,-1200,IF(K704="",-1200,0)))</f>
        <v>-1200</v>
      </c>
      <c r="AI704" s="82">
        <f>IF(L704=1, 'adjustment factor'!$D$8, IF(L704=-9,-999,IF(L704="",-999,0)))</f>
        <v>-999</v>
      </c>
      <c r="AJ704" s="82">
        <f>IF(AND(M704&gt;=1,M704&lt;=4),'adjustment factor'!$D$9,IF(M704=-9,-999,IF(M704=98,-999,IF(M704=99,-999,IF(M704="",-999,0)))))</f>
        <v>-999</v>
      </c>
      <c r="AK704" s="82">
        <f>IF(H704=1, 'adjustment factor'!$D$10, IF(H704=-9,-999,IF(H704="",-999,0)))</f>
        <v>-999</v>
      </c>
      <c r="AL704" s="82">
        <f>IF(G704=1, 'adjustment factor'!$D$11, IF(G704=-9,-999,IF(G704="",-999,0)))</f>
        <v>-999</v>
      </c>
      <c r="AM704" s="82">
        <f>IF(I704=1, 'adjustment factor'!$D$12, IF(I704=-9,-999,IF(I704="",-999,0)))</f>
        <v>-999</v>
      </c>
      <c r="AN704" s="82">
        <f>IF(J704=1, 'adjustment factor'!$D$13, IF(J704=-9,-999,IF(J704="",-999,0)))</f>
        <v>-999</v>
      </c>
      <c r="AO704" s="82" t="str">
        <f t="shared" si="108"/>
        <v>-999</v>
      </c>
      <c r="AP704" s="82" t="str">
        <f t="shared" si="109"/>
        <v>MISSING</v>
      </c>
    </row>
    <row r="705" spans="2:42" s="3" customFormat="1">
      <c r="B705" s="170"/>
      <c r="C705" s="35">
        <v>701</v>
      </c>
      <c r="D705" s="161"/>
      <c r="E705" s="161"/>
      <c r="F705" s="161"/>
      <c r="G705" s="161"/>
      <c r="H705" s="161"/>
      <c r="I705" s="161"/>
      <c r="J705" s="161"/>
      <c r="K705" s="161"/>
      <c r="L705" s="161"/>
      <c r="M705" s="161"/>
      <c r="N705" s="171"/>
      <c r="O705" s="171"/>
      <c r="P705" s="171"/>
      <c r="Q705" s="171"/>
      <c r="R705" s="171"/>
      <c r="S705" s="171"/>
      <c r="T705" s="159" t="str">
        <f t="shared" si="100"/>
        <v>MISSING</v>
      </c>
      <c r="U705" s="159" t="str">
        <f t="shared" si="101"/>
        <v>MISSING</v>
      </c>
      <c r="X705" s="56">
        <f t="shared" si="102"/>
        <v>-99</v>
      </c>
      <c r="Y705" s="56">
        <f t="shared" si="103"/>
        <v>-99</v>
      </c>
      <c r="Z705" s="56">
        <f t="shared" si="104"/>
        <v>-99</v>
      </c>
      <c r="AA705" s="56">
        <f t="shared" si="105"/>
        <v>-99</v>
      </c>
      <c r="AB705" s="56">
        <f t="shared" si="106"/>
        <v>-99</v>
      </c>
      <c r="AC705" s="56">
        <f t="shared" si="107"/>
        <v>-99</v>
      </c>
      <c r="AE705" s="82">
        <f>IF(D705=1, 'adjustment factor'!$D$4, IF(D705=-9,-999,IF(D705="",-999,0)))</f>
        <v>-999</v>
      </c>
      <c r="AF705" s="82">
        <f>IF(F705=1, 'adjustment factor'!$D$5, IF(F705=-9,-999,IF(F705="",-999,0)))</f>
        <v>-999</v>
      </c>
      <c r="AG705" s="82">
        <f>IF(E705=1, 'adjustment factor'!$D$6, IF(E705=-9,-999,IF(E705="",-999,0)))</f>
        <v>-999</v>
      </c>
      <c r="AH705" s="82">
        <f>IF(K705&gt;=45,'adjustment factor'!$D$7,IF(K705=-9,-1200,IF(K705="",-1200,0)))</f>
        <v>-1200</v>
      </c>
      <c r="AI705" s="82">
        <f>IF(L705=1, 'adjustment factor'!$D$8, IF(L705=-9,-999,IF(L705="",-999,0)))</f>
        <v>-999</v>
      </c>
      <c r="AJ705" s="82">
        <f>IF(AND(M705&gt;=1,M705&lt;=4),'adjustment factor'!$D$9,IF(M705=-9,-999,IF(M705=98,-999,IF(M705=99,-999,IF(M705="",-999,0)))))</f>
        <v>-999</v>
      </c>
      <c r="AK705" s="82">
        <f>IF(H705=1, 'adjustment factor'!$D$10, IF(H705=-9,-999,IF(H705="",-999,0)))</f>
        <v>-999</v>
      </c>
      <c r="AL705" s="82">
        <f>IF(G705=1, 'adjustment factor'!$D$11, IF(G705=-9,-999,IF(G705="",-999,0)))</f>
        <v>-999</v>
      </c>
      <c r="AM705" s="82">
        <f>IF(I705=1, 'adjustment factor'!$D$12, IF(I705=-9,-999,IF(I705="",-999,0)))</f>
        <v>-999</v>
      </c>
      <c r="AN705" s="82">
        <f>IF(J705=1, 'adjustment factor'!$D$13, IF(J705=-9,-999,IF(J705="",-999,0)))</f>
        <v>-999</v>
      </c>
      <c r="AO705" s="82" t="str">
        <f t="shared" si="108"/>
        <v>-999</v>
      </c>
      <c r="AP705" s="82" t="str">
        <f t="shared" si="109"/>
        <v>MISSING</v>
      </c>
    </row>
    <row r="706" spans="2:42" s="3" customFormat="1">
      <c r="B706" s="170"/>
      <c r="C706" s="35">
        <v>702</v>
      </c>
      <c r="D706" s="161"/>
      <c r="E706" s="161"/>
      <c r="F706" s="161"/>
      <c r="G706" s="161"/>
      <c r="H706" s="161"/>
      <c r="I706" s="161"/>
      <c r="J706" s="161"/>
      <c r="K706" s="161"/>
      <c r="L706" s="161"/>
      <c r="M706" s="161"/>
      <c r="N706" s="171"/>
      <c r="O706" s="171"/>
      <c r="P706" s="171"/>
      <c r="Q706" s="171"/>
      <c r="R706" s="171"/>
      <c r="S706" s="171"/>
      <c r="T706" s="159" t="str">
        <f t="shared" si="100"/>
        <v>MISSING</v>
      </c>
      <c r="U706" s="159" t="str">
        <f t="shared" si="101"/>
        <v>MISSING</v>
      </c>
      <c r="X706" s="56">
        <f t="shared" si="102"/>
        <v>-99</v>
      </c>
      <c r="Y706" s="56">
        <f t="shared" si="103"/>
        <v>-99</v>
      </c>
      <c r="Z706" s="56">
        <f t="shared" si="104"/>
        <v>-99</v>
      </c>
      <c r="AA706" s="56">
        <f t="shared" si="105"/>
        <v>-99</v>
      </c>
      <c r="AB706" s="56">
        <f t="shared" si="106"/>
        <v>-99</v>
      </c>
      <c r="AC706" s="56">
        <f t="shared" si="107"/>
        <v>-99</v>
      </c>
      <c r="AE706" s="82">
        <f>IF(D706=1, 'adjustment factor'!$D$4, IF(D706=-9,-999,IF(D706="",-999,0)))</f>
        <v>-999</v>
      </c>
      <c r="AF706" s="82">
        <f>IF(F706=1, 'adjustment factor'!$D$5, IF(F706=-9,-999,IF(F706="",-999,0)))</f>
        <v>-999</v>
      </c>
      <c r="AG706" s="82">
        <f>IF(E706=1, 'adjustment factor'!$D$6, IF(E706=-9,-999,IF(E706="",-999,0)))</f>
        <v>-999</v>
      </c>
      <c r="AH706" s="82">
        <f>IF(K706&gt;=45,'adjustment factor'!$D$7,IF(K706=-9,-1200,IF(K706="",-1200,0)))</f>
        <v>-1200</v>
      </c>
      <c r="AI706" s="82">
        <f>IF(L706=1, 'adjustment factor'!$D$8, IF(L706=-9,-999,IF(L706="",-999,0)))</f>
        <v>-999</v>
      </c>
      <c r="AJ706" s="82">
        <f>IF(AND(M706&gt;=1,M706&lt;=4),'adjustment factor'!$D$9,IF(M706=-9,-999,IF(M706=98,-999,IF(M706=99,-999,IF(M706="",-999,0)))))</f>
        <v>-999</v>
      </c>
      <c r="AK706" s="82">
        <f>IF(H706=1, 'adjustment factor'!$D$10, IF(H706=-9,-999,IF(H706="",-999,0)))</f>
        <v>-999</v>
      </c>
      <c r="AL706" s="82">
        <f>IF(G706=1, 'adjustment factor'!$D$11, IF(G706=-9,-999,IF(G706="",-999,0)))</f>
        <v>-999</v>
      </c>
      <c r="AM706" s="82">
        <f>IF(I706=1, 'adjustment factor'!$D$12, IF(I706=-9,-999,IF(I706="",-999,0)))</f>
        <v>-999</v>
      </c>
      <c r="AN706" s="82">
        <f>IF(J706=1, 'adjustment factor'!$D$13, IF(J706=-9,-999,IF(J706="",-999,0)))</f>
        <v>-999</v>
      </c>
      <c r="AO706" s="82" t="str">
        <f t="shared" si="108"/>
        <v>-999</v>
      </c>
      <c r="AP706" s="82" t="str">
        <f t="shared" si="109"/>
        <v>MISSING</v>
      </c>
    </row>
    <row r="707" spans="2:42" s="3" customFormat="1">
      <c r="B707" s="170"/>
      <c r="C707" s="35">
        <v>703</v>
      </c>
      <c r="D707" s="161"/>
      <c r="E707" s="161"/>
      <c r="F707" s="161"/>
      <c r="G707" s="161"/>
      <c r="H707" s="161"/>
      <c r="I707" s="161"/>
      <c r="J707" s="161"/>
      <c r="K707" s="161"/>
      <c r="L707" s="161"/>
      <c r="M707" s="161"/>
      <c r="N707" s="171"/>
      <c r="O707" s="171"/>
      <c r="P707" s="171"/>
      <c r="Q707" s="171"/>
      <c r="R707" s="171"/>
      <c r="S707" s="171"/>
      <c r="T707" s="159" t="str">
        <f t="shared" si="100"/>
        <v>MISSING</v>
      </c>
      <c r="U707" s="159" t="str">
        <f t="shared" si="101"/>
        <v>MISSING</v>
      </c>
      <c r="X707" s="56">
        <f t="shared" si="102"/>
        <v>-99</v>
      </c>
      <c r="Y707" s="56">
        <f t="shared" si="103"/>
        <v>-99</v>
      </c>
      <c r="Z707" s="56">
        <f t="shared" si="104"/>
        <v>-99</v>
      </c>
      <c r="AA707" s="56">
        <f t="shared" si="105"/>
        <v>-99</v>
      </c>
      <c r="AB707" s="56">
        <f t="shared" si="106"/>
        <v>-99</v>
      </c>
      <c r="AC707" s="56">
        <f t="shared" si="107"/>
        <v>-99</v>
      </c>
      <c r="AE707" s="82">
        <f>IF(D707=1, 'adjustment factor'!$D$4, IF(D707=-9,-999,IF(D707="",-999,0)))</f>
        <v>-999</v>
      </c>
      <c r="AF707" s="82">
        <f>IF(F707=1, 'adjustment factor'!$D$5, IF(F707=-9,-999,IF(F707="",-999,0)))</f>
        <v>-999</v>
      </c>
      <c r="AG707" s="82">
        <f>IF(E707=1, 'adjustment factor'!$D$6, IF(E707=-9,-999,IF(E707="",-999,0)))</f>
        <v>-999</v>
      </c>
      <c r="AH707" s="82">
        <f>IF(K707&gt;=45,'adjustment factor'!$D$7,IF(K707=-9,-1200,IF(K707="",-1200,0)))</f>
        <v>-1200</v>
      </c>
      <c r="AI707" s="82">
        <f>IF(L707=1, 'adjustment factor'!$D$8, IF(L707=-9,-999,IF(L707="",-999,0)))</f>
        <v>-999</v>
      </c>
      <c r="AJ707" s="82">
        <f>IF(AND(M707&gt;=1,M707&lt;=4),'adjustment factor'!$D$9,IF(M707=-9,-999,IF(M707=98,-999,IF(M707=99,-999,IF(M707="",-999,0)))))</f>
        <v>-999</v>
      </c>
      <c r="AK707" s="82">
        <f>IF(H707=1, 'adjustment factor'!$D$10, IF(H707=-9,-999,IF(H707="",-999,0)))</f>
        <v>-999</v>
      </c>
      <c r="AL707" s="82">
        <f>IF(G707=1, 'adjustment factor'!$D$11, IF(G707=-9,-999,IF(G707="",-999,0)))</f>
        <v>-999</v>
      </c>
      <c r="AM707" s="82">
        <f>IF(I707=1, 'adjustment factor'!$D$12, IF(I707=-9,-999,IF(I707="",-999,0)))</f>
        <v>-999</v>
      </c>
      <c r="AN707" s="82">
        <f>IF(J707=1, 'adjustment factor'!$D$13, IF(J707=-9,-999,IF(J707="",-999,0)))</f>
        <v>-999</v>
      </c>
      <c r="AO707" s="82" t="str">
        <f t="shared" si="108"/>
        <v>-999</v>
      </c>
      <c r="AP707" s="82" t="str">
        <f t="shared" si="109"/>
        <v>MISSING</v>
      </c>
    </row>
    <row r="708" spans="2:42" s="3" customFormat="1">
      <c r="B708" s="170"/>
      <c r="C708" s="35">
        <v>704</v>
      </c>
      <c r="D708" s="161"/>
      <c r="E708" s="161"/>
      <c r="F708" s="161"/>
      <c r="G708" s="161"/>
      <c r="H708" s="161"/>
      <c r="I708" s="161"/>
      <c r="J708" s="161"/>
      <c r="K708" s="161"/>
      <c r="L708" s="161"/>
      <c r="M708" s="161"/>
      <c r="N708" s="171"/>
      <c r="O708" s="171"/>
      <c r="P708" s="171"/>
      <c r="Q708" s="171"/>
      <c r="R708" s="171"/>
      <c r="S708" s="171"/>
      <c r="T708" s="159" t="str">
        <f t="shared" si="100"/>
        <v>MISSING</v>
      </c>
      <c r="U708" s="159" t="str">
        <f t="shared" si="101"/>
        <v>MISSING</v>
      </c>
      <c r="X708" s="56">
        <f t="shared" si="102"/>
        <v>-99</v>
      </c>
      <c r="Y708" s="56">
        <f t="shared" si="103"/>
        <v>-99</v>
      </c>
      <c r="Z708" s="56">
        <f t="shared" si="104"/>
        <v>-99</v>
      </c>
      <c r="AA708" s="56">
        <f t="shared" si="105"/>
        <v>-99</v>
      </c>
      <c r="AB708" s="56">
        <f t="shared" si="106"/>
        <v>-99</v>
      </c>
      <c r="AC708" s="56">
        <f t="shared" si="107"/>
        <v>-99</v>
      </c>
      <c r="AE708" s="82">
        <f>IF(D708=1, 'adjustment factor'!$D$4, IF(D708=-9,-999,IF(D708="",-999,0)))</f>
        <v>-999</v>
      </c>
      <c r="AF708" s="82">
        <f>IF(F708=1, 'adjustment factor'!$D$5, IF(F708=-9,-999,IF(F708="",-999,0)))</f>
        <v>-999</v>
      </c>
      <c r="AG708" s="82">
        <f>IF(E708=1, 'adjustment factor'!$D$6, IF(E708=-9,-999,IF(E708="",-999,0)))</f>
        <v>-999</v>
      </c>
      <c r="AH708" s="82">
        <f>IF(K708&gt;=45,'adjustment factor'!$D$7,IF(K708=-9,-1200,IF(K708="",-1200,0)))</f>
        <v>-1200</v>
      </c>
      <c r="AI708" s="82">
        <f>IF(L708=1, 'adjustment factor'!$D$8, IF(L708=-9,-999,IF(L708="",-999,0)))</f>
        <v>-999</v>
      </c>
      <c r="AJ708" s="82">
        <f>IF(AND(M708&gt;=1,M708&lt;=4),'adjustment factor'!$D$9,IF(M708=-9,-999,IF(M708=98,-999,IF(M708=99,-999,IF(M708="",-999,0)))))</f>
        <v>-999</v>
      </c>
      <c r="AK708" s="82">
        <f>IF(H708=1, 'adjustment factor'!$D$10, IF(H708=-9,-999,IF(H708="",-999,0)))</f>
        <v>-999</v>
      </c>
      <c r="AL708" s="82">
        <f>IF(G708=1, 'adjustment factor'!$D$11, IF(G708=-9,-999,IF(G708="",-999,0)))</f>
        <v>-999</v>
      </c>
      <c r="AM708" s="82">
        <f>IF(I708=1, 'adjustment factor'!$D$12, IF(I708=-9,-999,IF(I708="",-999,0)))</f>
        <v>-999</v>
      </c>
      <c r="AN708" s="82">
        <f>IF(J708=1, 'adjustment factor'!$D$13, IF(J708=-9,-999,IF(J708="",-999,0)))</f>
        <v>-999</v>
      </c>
      <c r="AO708" s="82" t="str">
        <f t="shared" si="108"/>
        <v>-999</v>
      </c>
      <c r="AP708" s="82" t="str">
        <f t="shared" si="109"/>
        <v>MISSING</v>
      </c>
    </row>
    <row r="709" spans="2:42" s="3" customFormat="1">
      <c r="B709" s="170"/>
      <c r="C709" s="35">
        <v>705</v>
      </c>
      <c r="D709" s="161"/>
      <c r="E709" s="161"/>
      <c r="F709" s="161"/>
      <c r="G709" s="161"/>
      <c r="H709" s="161"/>
      <c r="I709" s="161"/>
      <c r="J709" s="161"/>
      <c r="K709" s="161"/>
      <c r="L709" s="161"/>
      <c r="M709" s="161"/>
      <c r="N709" s="171"/>
      <c r="O709" s="171"/>
      <c r="P709" s="171"/>
      <c r="Q709" s="171"/>
      <c r="R709" s="171"/>
      <c r="S709" s="171"/>
      <c r="T709" s="159" t="str">
        <f t="shared" ref="T709:T772" si="110">IF(SUM(X709:AC709)&gt;-0.01, SUM(X709:AC709), "MISSING")</f>
        <v>MISSING</v>
      </c>
      <c r="U709" s="159" t="str">
        <f t="shared" ref="U709:U772" si="111">IF(AP709="MISSING","MISSING", 3.88+0.604*T709+0.055*(T709^2)-AP709)</f>
        <v>MISSING</v>
      </c>
      <c r="X709" s="56">
        <f t="shared" ref="X709:X772" si="112">IF(N709&gt;0,((N709-3)*-1),-99)</f>
        <v>-99</v>
      </c>
      <c r="Y709" s="56">
        <f t="shared" ref="Y709:Y772" si="113">IF(O709&gt;0,((O709-3)*-1),-99)</f>
        <v>-99</v>
      </c>
      <c r="Z709" s="56">
        <f t="shared" ref="Z709:Z772" si="114">IF(P709&gt;0,((P709-3)*-1),-99)</f>
        <v>-99</v>
      </c>
      <c r="AA709" s="56">
        <f t="shared" ref="AA709:AA772" si="115">IF(Q709&gt;0,((Q709-3)*-1),-99)</f>
        <v>-99</v>
      </c>
      <c r="AB709" s="56">
        <f t="shared" ref="AB709:AB772" si="116">IF(R709&gt;0,((R709-3)*-1),-99)</f>
        <v>-99</v>
      </c>
      <c r="AC709" s="56">
        <f t="shared" ref="AC709:AC772" si="117">IF(S709&gt;0,((S709-3)*-1),-99)</f>
        <v>-99</v>
      </c>
      <c r="AE709" s="82">
        <f>IF(D709=1, 'adjustment factor'!$D$4, IF(D709=-9,-999,IF(D709="",-999,0)))</f>
        <v>-999</v>
      </c>
      <c r="AF709" s="82">
        <f>IF(F709=1, 'adjustment factor'!$D$5, IF(F709=-9,-999,IF(F709="",-999,0)))</f>
        <v>-999</v>
      </c>
      <c r="AG709" s="82">
        <f>IF(E709=1, 'adjustment factor'!$D$6, IF(E709=-9,-999,IF(E709="",-999,0)))</f>
        <v>-999</v>
      </c>
      <c r="AH709" s="82">
        <f>IF(K709&gt;=45,'adjustment factor'!$D$7,IF(K709=-9,-1200,IF(K709="",-1200,0)))</f>
        <v>-1200</v>
      </c>
      <c r="AI709" s="82">
        <f>IF(L709=1, 'adjustment factor'!$D$8, IF(L709=-9,-999,IF(L709="",-999,0)))</f>
        <v>-999</v>
      </c>
      <c r="AJ709" s="82">
        <f>IF(AND(M709&gt;=1,M709&lt;=4),'adjustment factor'!$D$9,IF(M709=-9,-999,IF(M709=98,-999,IF(M709=99,-999,IF(M709="",-999,0)))))</f>
        <v>-999</v>
      </c>
      <c r="AK709" s="82">
        <f>IF(H709=1, 'adjustment factor'!$D$10, IF(H709=-9,-999,IF(H709="",-999,0)))</f>
        <v>-999</v>
      </c>
      <c r="AL709" s="82">
        <f>IF(G709=1, 'adjustment factor'!$D$11, IF(G709=-9,-999,IF(G709="",-999,0)))</f>
        <v>-999</v>
      </c>
      <c r="AM709" s="82">
        <f>IF(I709=1, 'adjustment factor'!$D$12, IF(I709=-9,-999,IF(I709="",-999,0)))</f>
        <v>-999</v>
      </c>
      <c r="AN709" s="82">
        <f>IF(J709=1, 'adjustment factor'!$D$13, IF(J709=-9,-999,IF(J709="",-999,0)))</f>
        <v>-999</v>
      </c>
      <c r="AO709" s="82" t="str">
        <f t="shared" si="108"/>
        <v>-999</v>
      </c>
      <c r="AP709" s="82" t="str">
        <f t="shared" si="109"/>
        <v>MISSING</v>
      </c>
    </row>
    <row r="710" spans="2:42" s="3" customFormat="1">
      <c r="B710" s="170"/>
      <c r="C710" s="35">
        <v>706</v>
      </c>
      <c r="D710" s="161"/>
      <c r="E710" s="161"/>
      <c r="F710" s="161"/>
      <c r="G710" s="161"/>
      <c r="H710" s="161"/>
      <c r="I710" s="161"/>
      <c r="J710" s="161"/>
      <c r="K710" s="161"/>
      <c r="L710" s="161"/>
      <c r="M710" s="161"/>
      <c r="N710" s="171"/>
      <c r="O710" s="171"/>
      <c r="P710" s="171"/>
      <c r="Q710" s="171"/>
      <c r="R710" s="171"/>
      <c r="S710" s="171"/>
      <c r="T710" s="159" t="str">
        <f t="shared" si="110"/>
        <v>MISSING</v>
      </c>
      <c r="U710" s="159" t="str">
        <f t="shared" si="111"/>
        <v>MISSING</v>
      </c>
      <c r="X710" s="56">
        <f t="shared" si="112"/>
        <v>-99</v>
      </c>
      <c r="Y710" s="56">
        <f t="shared" si="113"/>
        <v>-99</v>
      </c>
      <c r="Z710" s="56">
        <f t="shared" si="114"/>
        <v>-99</v>
      </c>
      <c r="AA710" s="56">
        <f t="shared" si="115"/>
        <v>-99</v>
      </c>
      <c r="AB710" s="56">
        <f t="shared" si="116"/>
        <v>-99</v>
      </c>
      <c r="AC710" s="56">
        <f t="shared" si="117"/>
        <v>-99</v>
      </c>
      <c r="AE710" s="82">
        <f>IF(D710=1, 'adjustment factor'!$D$4, IF(D710=-9,-999,IF(D710="",-999,0)))</f>
        <v>-999</v>
      </c>
      <c r="AF710" s="82">
        <f>IF(F710=1, 'adjustment factor'!$D$5, IF(F710=-9,-999,IF(F710="",-999,0)))</f>
        <v>-999</v>
      </c>
      <c r="AG710" s="82">
        <f>IF(E710=1, 'adjustment factor'!$D$6, IF(E710=-9,-999,IF(E710="",-999,0)))</f>
        <v>-999</v>
      </c>
      <c r="AH710" s="82">
        <f>IF(K710&gt;=45,'adjustment factor'!$D$7,IF(K710=-9,-1200,IF(K710="",-1200,0)))</f>
        <v>-1200</v>
      </c>
      <c r="AI710" s="82">
        <f>IF(L710=1, 'adjustment factor'!$D$8, IF(L710=-9,-999,IF(L710="",-999,0)))</f>
        <v>-999</v>
      </c>
      <c r="AJ710" s="82">
        <f>IF(AND(M710&gt;=1,M710&lt;=4),'adjustment factor'!$D$9,IF(M710=-9,-999,IF(M710=98,-999,IF(M710=99,-999,IF(M710="",-999,0)))))</f>
        <v>-999</v>
      </c>
      <c r="AK710" s="82">
        <f>IF(H710=1, 'adjustment factor'!$D$10, IF(H710=-9,-999,IF(H710="",-999,0)))</f>
        <v>-999</v>
      </c>
      <c r="AL710" s="82">
        <f>IF(G710=1, 'adjustment factor'!$D$11, IF(G710=-9,-999,IF(G710="",-999,0)))</f>
        <v>-999</v>
      </c>
      <c r="AM710" s="82">
        <f>IF(I710=1, 'adjustment factor'!$D$12, IF(I710=-9,-999,IF(I710="",-999,0)))</f>
        <v>-999</v>
      </c>
      <c r="AN710" s="82">
        <f>IF(J710=1, 'adjustment factor'!$D$13, IF(J710=-9,-999,IF(J710="",-999,0)))</f>
        <v>-999</v>
      </c>
      <c r="AO710" s="82" t="str">
        <f t="shared" ref="AO710:AO773" si="118">IF(-AE710-AF710-AG710-AH710+AI710+AJ710-AK710-AL710-AM710-AN710&lt;3, -AE710-AF710-AG710-AH710+AI710+AJ710-AK710-AL710-AM710-AN710, "-999")</f>
        <v>-999</v>
      </c>
      <c r="AP710" s="82" t="str">
        <f t="shared" ref="AP710:AP773" si="119">IF(AND(SUM(AE710:AN710)&gt;-1, (SUM(X710:AC710)&gt;-1)), 14.353-AE710-AF710-AG710-AH710+AI710+AJ710-AK710-AL710-AM710-AN710, "MISSING")</f>
        <v>MISSING</v>
      </c>
    </row>
    <row r="711" spans="2:42" s="3" customFormat="1">
      <c r="B711" s="170"/>
      <c r="C711" s="35">
        <v>707</v>
      </c>
      <c r="D711" s="161"/>
      <c r="E711" s="161"/>
      <c r="F711" s="161"/>
      <c r="G711" s="161"/>
      <c r="H711" s="161"/>
      <c r="I711" s="161"/>
      <c r="J711" s="161"/>
      <c r="K711" s="161"/>
      <c r="L711" s="161"/>
      <c r="M711" s="161"/>
      <c r="N711" s="171"/>
      <c r="O711" s="171"/>
      <c r="P711" s="171"/>
      <c r="Q711" s="171"/>
      <c r="R711" s="171"/>
      <c r="S711" s="171"/>
      <c r="T711" s="159" t="str">
        <f t="shared" si="110"/>
        <v>MISSING</v>
      </c>
      <c r="U711" s="159" t="str">
        <f t="shared" si="111"/>
        <v>MISSING</v>
      </c>
      <c r="X711" s="56">
        <f t="shared" si="112"/>
        <v>-99</v>
      </c>
      <c r="Y711" s="56">
        <f t="shared" si="113"/>
        <v>-99</v>
      </c>
      <c r="Z711" s="56">
        <f t="shared" si="114"/>
        <v>-99</v>
      </c>
      <c r="AA711" s="56">
        <f t="shared" si="115"/>
        <v>-99</v>
      </c>
      <c r="AB711" s="56">
        <f t="shared" si="116"/>
        <v>-99</v>
      </c>
      <c r="AC711" s="56">
        <f t="shared" si="117"/>
        <v>-99</v>
      </c>
      <c r="AE711" s="82">
        <f>IF(D711=1, 'adjustment factor'!$D$4, IF(D711=-9,-999,IF(D711="",-999,0)))</f>
        <v>-999</v>
      </c>
      <c r="AF711" s="82">
        <f>IF(F711=1, 'adjustment factor'!$D$5, IF(F711=-9,-999,IF(F711="",-999,0)))</f>
        <v>-999</v>
      </c>
      <c r="AG711" s="82">
        <f>IF(E711=1, 'adjustment factor'!$D$6, IF(E711=-9,-999,IF(E711="",-999,0)))</f>
        <v>-999</v>
      </c>
      <c r="AH711" s="82">
        <f>IF(K711&gt;=45,'adjustment factor'!$D$7,IF(K711=-9,-1200,IF(K711="",-1200,0)))</f>
        <v>-1200</v>
      </c>
      <c r="AI711" s="82">
        <f>IF(L711=1, 'adjustment factor'!$D$8, IF(L711=-9,-999,IF(L711="",-999,0)))</f>
        <v>-999</v>
      </c>
      <c r="AJ711" s="82">
        <f>IF(AND(M711&gt;=1,M711&lt;=4),'adjustment factor'!$D$9,IF(M711=-9,-999,IF(M711=98,-999,IF(M711=99,-999,IF(M711="",-999,0)))))</f>
        <v>-999</v>
      </c>
      <c r="AK711" s="82">
        <f>IF(H711=1, 'adjustment factor'!$D$10, IF(H711=-9,-999,IF(H711="",-999,0)))</f>
        <v>-999</v>
      </c>
      <c r="AL711" s="82">
        <f>IF(G711=1, 'adjustment factor'!$D$11, IF(G711=-9,-999,IF(G711="",-999,0)))</f>
        <v>-999</v>
      </c>
      <c r="AM711" s="82">
        <f>IF(I711=1, 'adjustment factor'!$D$12, IF(I711=-9,-999,IF(I711="",-999,0)))</f>
        <v>-999</v>
      </c>
      <c r="AN711" s="82">
        <f>IF(J711=1, 'adjustment factor'!$D$13, IF(J711=-9,-999,IF(J711="",-999,0)))</f>
        <v>-999</v>
      </c>
      <c r="AO711" s="82" t="str">
        <f t="shared" si="118"/>
        <v>-999</v>
      </c>
      <c r="AP711" s="82" t="str">
        <f t="shared" si="119"/>
        <v>MISSING</v>
      </c>
    </row>
    <row r="712" spans="2:42" s="3" customFormat="1">
      <c r="B712" s="170"/>
      <c r="C712" s="35">
        <v>708</v>
      </c>
      <c r="D712" s="161"/>
      <c r="E712" s="161"/>
      <c r="F712" s="161"/>
      <c r="G712" s="161"/>
      <c r="H712" s="161"/>
      <c r="I712" s="161"/>
      <c r="J712" s="161"/>
      <c r="K712" s="161"/>
      <c r="L712" s="161"/>
      <c r="M712" s="161"/>
      <c r="N712" s="171"/>
      <c r="O712" s="171"/>
      <c r="P712" s="171"/>
      <c r="Q712" s="171"/>
      <c r="R712" s="171"/>
      <c r="S712" s="171"/>
      <c r="T712" s="159" t="str">
        <f t="shared" si="110"/>
        <v>MISSING</v>
      </c>
      <c r="U712" s="159" t="str">
        <f t="shared" si="111"/>
        <v>MISSING</v>
      </c>
      <c r="X712" s="56">
        <f t="shared" si="112"/>
        <v>-99</v>
      </c>
      <c r="Y712" s="56">
        <f t="shared" si="113"/>
        <v>-99</v>
      </c>
      <c r="Z712" s="56">
        <f t="shared" si="114"/>
        <v>-99</v>
      </c>
      <c r="AA712" s="56">
        <f t="shared" si="115"/>
        <v>-99</v>
      </c>
      <c r="AB712" s="56">
        <f t="shared" si="116"/>
        <v>-99</v>
      </c>
      <c r="AC712" s="56">
        <f t="shared" si="117"/>
        <v>-99</v>
      </c>
      <c r="AE712" s="82">
        <f>IF(D712=1, 'adjustment factor'!$D$4, IF(D712=-9,-999,IF(D712="",-999,0)))</f>
        <v>-999</v>
      </c>
      <c r="AF712" s="82">
        <f>IF(F712=1, 'adjustment factor'!$D$5, IF(F712=-9,-999,IF(F712="",-999,0)))</f>
        <v>-999</v>
      </c>
      <c r="AG712" s="82">
        <f>IF(E712=1, 'adjustment factor'!$D$6, IF(E712=-9,-999,IF(E712="",-999,0)))</f>
        <v>-999</v>
      </c>
      <c r="AH712" s="82">
        <f>IF(K712&gt;=45,'adjustment factor'!$D$7,IF(K712=-9,-1200,IF(K712="",-1200,0)))</f>
        <v>-1200</v>
      </c>
      <c r="AI712" s="82">
        <f>IF(L712=1, 'adjustment factor'!$D$8, IF(L712=-9,-999,IF(L712="",-999,0)))</f>
        <v>-999</v>
      </c>
      <c r="AJ712" s="82">
        <f>IF(AND(M712&gt;=1,M712&lt;=4),'adjustment factor'!$D$9,IF(M712=-9,-999,IF(M712=98,-999,IF(M712=99,-999,IF(M712="",-999,0)))))</f>
        <v>-999</v>
      </c>
      <c r="AK712" s="82">
        <f>IF(H712=1, 'adjustment factor'!$D$10, IF(H712=-9,-999,IF(H712="",-999,0)))</f>
        <v>-999</v>
      </c>
      <c r="AL712" s="82">
        <f>IF(G712=1, 'adjustment factor'!$D$11, IF(G712=-9,-999,IF(G712="",-999,0)))</f>
        <v>-999</v>
      </c>
      <c r="AM712" s="82">
        <f>IF(I712=1, 'adjustment factor'!$D$12, IF(I712=-9,-999,IF(I712="",-999,0)))</f>
        <v>-999</v>
      </c>
      <c r="AN712" s="82">
        <f>IF(J712=1, 'adjustment factor'!$D$13, IF(J712=-9,-999,IF(J712="",-999,0)))</f>
        <v>-999</v>
      </c>
      <c r="AO712" s="82" t="str">
        <f t="shared" si="118"/>
        <v>-999</v>
      </c>
      <c r="AP712" s="82" t="str">
        <f t="shared" si="119"/>
        <v>MISSING</v>
      </c>
    </row>
    <row r="713" spans="2:42" s="3" customFormat="1">
      <c r="B713" s="170"/>
      <c r="C713" s="35">
        <v>709</v>
      </c>
      <c r="D713" s="161"/>
      <c r="E713" s="161"/>
      <c r="F713" s="161"/>
      <c r="G713" s="161"/>
      <c r="H713" s="161"/>
      <c r="I713" s="161"/>
      <c r="J713" s="161"/>
      <c r="K713" s="161"/>
      <c r="L713" s="161"/>
      <c r="M713" s="161"/>
      <c r="N713" s="171"/>
      <c r="O713" s="171"/>
      <c r="P713" s="171"/>
      <c r="Q713" s="171"/>
      <c r="R713" s="171"/>
      <c r="S713" s="171"/>
      <c r="T713" s="159" t="str">
        <f t="shared" si="110"/>
        <v>MISSING</v>
      </c>
      <c r="U713" s="159" t="str">
        <f t="shared" si="111"/>
        <v>MISSING</v>
      </c>
      <c r="X713" s="56">
        <f t="shared" si="112"/>
        <v>-99</v>
      </c>
      <c r="Y713" s="56">
        <f t="shared" si="113"/>
        <v>-99</v>
      </c>
      <c r="Z713" s="56">
        <f t="shared" si="114"/>
        <v>-99</v>
      </c>
      <c r="AA713" s="56">
        <f t="shared" si="115"/>
        <v>-99</v>
      </c>
      <c r="AB713" s="56">
        <f t="shared" si="116"/>
        <v>-99</v>
      </c>
      <c r="AC713" s="56">
        <f t="shared" si="117"/>
        <v>-99</v>
      </c>
      <c r="AE713" s="82">
        <f>IF(D713=1, 'adjustment factor'!$D$4, IF(D713=-9,-999,IF(D713="",-999,0)))</f>
        <v>-999</v>
      </c>
      <c r="AF713" s="82">
        <f>IF(F713=1, 'adjustment factor'!$D$5, IF(F713=-9,-999,IF(F713="",-999,0)))</f>
        <v>-999</v>
      </c>
      <c r="AG713" s="82">
        <f>IF(E713=1, 'adjustment factor'!$D$6, IF(E713=-9,-999,IF(E713="",-999,0)))</f>
        <v>-999</v>
      </c>
      <c r="AH713" s="82">
        <f>IF(K713&gt;=45,'adjustment factor'!$D$7,IF(K713=-9,-1200,IF(K713="",-1200,0)))</f>
        <v>-1200</v>
      </c>
      <c r="AI713" s="82">
        <f>IF(L713=1, 'adjustment factor'!$D$8, IF(L713=-9,-999,IF(L713="",-999,0)))</f>
        <v>-999</v>
      </c>
      <c r="AJ713" s="82">
        <f>IF(AND(M713&gt;=1,M713&lt;=4),'adjustment factor'!$D$9,IF(M713=-9,-999,IF(M713=98,-999,IF(M713=99,-999,IF(M713="",-999,0)))))</f>
        <v>-999</v>
      </c>
      <c r="AK713" s="82">
        <f>IF(H713=1, 'adjustment factor'!$D$10, IF(H713=-9,-999,IF(H713="",-999,0)))</f>
        <v>-999</v>
      </c>
      <c r="AL713" s="82">
        <f>IF(G713=1, 'adjustment factor'!$D$11, IF(G713=-9,-999,IF(G713="",-999,0)))</f>
        <v>-999</v>
      </c>
      <c r="AM713" s="82">
        <f>IF(I713=1, 'adjustment factor'!$D$12, IF(I713=-9,-999,IF(I713="",-999,0)))</f>
        <v>-999</v>
      </c>
      <c r="AN713" s="82">
        <f>IF(J713=1, 'adjustment factor'!$D$13, IF(J713=-9,-999,IF(J713="",-999,0)))</f>
        <v>-999</v>
      </c>
      <c r="AO713" s="82" t="str">
        <f t="shared" si="118"/>
        <v>-999</v>
      </c>
      <c r="AP713" s="82" t="str">
        <f t="shared" si="119"/>
        <v>MISSING</v>
      </c>
    </row>
    <row r="714" spans="2:42" s="3" customFormat="1">
      <c r="B714" s="170"/>
      <c r="C714" s="35">
        <v>710</v>
      </c>
      <c r="D714" s="161"/>
      <c r="E714" s="161"/>
      <c r="F714" s="161"/>
      <c r="G714" s="161"/>
      <c r="H714" s="161"/>
      <c r="I714" s="161"/>
      <c r="J714" s="161"/>
      <c r="K714" s="161"/>
      <c r="L714" s="161"/>
      <c r="M714" s="161"/>
      <c r="N714" s="171"/>
      <c r="O714" s="171"/>
      <c r="P714" s="171"/>
      <c r="Q714" s="171"/>
      <c r="R714" s="171"/>
      <c r="S714" s="171"/>
      <c r="T714" s="159" t="str">
        <f t="shared" si="110"/>
        <v>MISSING</v>
      </c>
      <c r="U714" s="159" t="str">
        <f t="shared" si="111"/>
        <v>MISSING</v>
      </c>
      <c r="X714" s="56">
        <f t="shared" si="112"/>
        <v>-99</v>
      </c>
      <c r="Y714" s="56">
        <f t="shared" si="113"/>
        <v>-99</v>
      </c>
      <c r="Z714" s="56">
        <f t="shared" si="114"/>
        <v>-99</v>
      </c>
      <c r="AA714" s="56">
        <f t="shared" si="115"/>
        <v>-99</v>
      </c>
      <c r="AB714" s="56">
        <f t="shared" si="116"/>
        <v>-99</v>
      </c>
      <c r="AC714" s="56">
        <f t="shared" si="117"/>
        <v>-99</v>
      </c>
      <c r="AE714" s="82">
        <f>IF(D714=1, 'adjustment factor'!$D$4, IF(D714=-9,-999,IF(D714="",-999,0)))</f>
        <v>-999</v>
      </c>
      <c r="AF714" s="82">
        <f>IF(F714=1, 'adjustment factor'!$D$5, IF(F714=-9,-999,IF(F714="",-999,0)))</f>
        <v>-999</v>
      </c>
      <c r="AG714" s="82">
        <f>IF(E714=1, 'adjustment factor'!$D$6, IF(E714=-9,-999,IF(E714="",-999,0)))</f>
        <v>-999</v>
      </c>
      <c r="AH714" s="82">
        <f>IF(K714&gt;=45,'adjustment factor'!$D$7,IF(K714=-9,-1200,IF(K714="",-1200,0)))</f>
        <v>-1200</v>
      </c>
      <c r="AI714" s="82">
        <f>IF(L714=1, 'adjustment factor'!$D$8, IF(L714=-9,-999,IF(L714="",-999,0)))</f>
        <v>-999</v>
      </c>
      <c r="AJ714" s="82">
        <f>IF(AND(M714&gt;=1,M714&lt;=4),'adjustment factor'!$D$9,IF(M714=-9,-999,IF(M714=98,-999,IF(M714=99,-999,IF(M714="",-999,0)))))</f>
        <v>-999</v>
      </c>
      <c r="AK714" s="82">
        <f>IF(H714=1, 'adjustment factor'!$D$10, IF(H714=-9,-999,IF(H714="",-999,0)))</f>
        <v>-999</v>
      </c>
      <c r="AL714" s="82">
        <f>IF(G714=1, 'adjustment factor'!$D$11, IF(G714=-9,-999,IF(G714="",-999,0)))</f>
        <v>-999</v>
      </c>
      <c r="AM714" s="82">
        <f>IF(I714=1, 'adjustment factor'!$D$12, IF(I714=-9,-999,IF(I714="",-999,0)))</f>
        <v>-999</v>
      </c>
      <c r="AN714" s="82">
        <f>IF(J714=1, 'adjustment factor'!$D$13, IF(J714=-9,-999,IF(J714="",-999,0)))</f>
        <v>-999</v>
      </c>
      <c r="AO714" s="82" t="str">
        <f t="shared" si="118"/>
        <v>-999</v>
      </c>
      <c r="AP714" s="82" t="str">
        <f t="shared" si="119"/>
        <v>MISSING</v>
      </c>
    </row>
    <row r="715" spans="2:42" s="3" customFormat="1">
      <c r="B715" s="170"/>
      <c r="C715" s="35">
        <v>711</v>
      </c>
      <c r="D715" s="161"/>
      <c r="E715" s="161"/>
      <c r="F715" s="161"/>
      <c r="G715" s="161"/>
      <c r="H715" s="161"/>
      <c r="I715" s="161"/>
      <c r="J715" s="161"/>
      <c r="K715" s="161"/>
      <c r="L715" s="161"/>
      <c r="M715" s="161"/>
      <c r="N715" s="171"/>
      <c r="O715" s="171"/>
      <c r="P715" s="171"/>
      <c r="Q715" s="171"/>
      <c r="R715" s="171"/>
      <c r="S715" s="171"/>
      <c r="T715" s="159" t="str">
        <f t="shared" si="110"/>
        <v>MISSING</v>
      </c>
      <c r="U715" s="159" t="str">
        <f t="shared" si="111"/>
        <v>MISSING</v>
      </c>
      <c r="X715" s="56">
        <f t="shared" si="112"/>
        <v>-99</v>
      </c>
      <c r="Y715" s="56">
        <f t="shared" si="113"/>
        <v>-99</v>
      </c>
      <c r="Z715" s="56">
        <f t="shared" si="114"/>
        <v>-99</v>
      </c>
      <c r="AA715" s="56">
        <f t="shared" si="115"/>
        <v>-99</v>
      </c>
      <c r="AB715" s="56">
        <f t="shared" si="116"/>
        <v>-99</v>
      </c>
      <c r="AC715" s="56">
        <f t="shared" si="117"/>
        <v>-99</v>
      </c>
      <c r="AE715" s="82">
        <f>IF(D715=1, 'adjustment factor'!$D$4, IF(D715=-9,-999,IF(D715="",-999,0)))</f>
        <v>-999</v>
      </c>
      <c r="AF715" s="82">
        <f>IF(F715=1, 'adjustment factor'!$D$5, IF(F715=-9,-999,IF(F715="",-999,0)))</f>
        <v>-999</v>
      </c>
      <c r="AG715" s="82">
        <f>IF(E715=1, 'adjustment factor'!$D$6, IF(E715=-9,-999,IF(E715="",-999,0)))</f>
        <v>-999</v>
      </c>
      <c r="AH715" s="82">
        <f>IF(K715&gt;=45,'adjustment factor'!$D$7,IF(K715=-9,-1200,IF(K715="",-1200,0)))</f>
        <v>-1200</v>
      </c>
      <c r="AI715" s="82">
        <f>IF(L715=1, 'adjustment factor'!$D$8, IF(L715=-9,-999,IF(L715="",-999,0)))</f>
        <v>-999</v>
      </c>
      <c r="AJ715" s="82">
        <f>IF(AND(M715&gt;=1,M715&lt;=4),'adjustment factor'!$D$9,IF(M715=-9,-999,IF(M715=98,-999,IF(M715=99,-999,IF(M715="",-999,0)))))</f>
        <v>-999</v>
      </c>
      <c r="AK715" s="82">
        <f>IF(H715=1, 'adjustment factor'!$D$10, IF(H715=-9,-999,IF(H715="",-999,0)))</f>
        <v>-999</v>
      </c>
      <c r="AL715" s="82">
        <f>IF(G715=1, 'adjustment factor'!$D$11, IF(G715=-9,-999,IF(G715="",-999,0)))</f>
        <v>-999</v>
      </c>
      <c r="AM715" s="82">
        <f>IF(I715=1, 'adjustment factor'!$D$12, IF(I715=-9,-999,IF(I715="",-999,0)))</f>
        <v>-999</v>
      </c>
      <c r="AN715" s="82">
        <f>IF(J715=1, 'adjustment factor'!$D$13, IF(J715=-9,-999,IF(J715="",-999,0)))</f>
        <v>-999</v>
      </c>
      <c r="AO715" s="82" t="str">
        <f t="shared" si="118"/>
        <v>-999</v>
      </c>
      <c r="AP715" s="82" t="str">
        <f t="shared" si="119"/>
        <v>MISSING</v>
      </c>
    </row>
    <row r="716" spans="2:42" s="3" customFormat="1">
      <c r="B716" s="170"/>
      <c r="C716" s="35">
        <v>712</v>
      </c>
      <c r="D716" s="161"/>
      <c r="E716" s="161"/>
      <c r="F716" s="161"/>
      <c r="G716" s="161"/>
      <c r="H716" s="161"/>
      <c r="I716" s="161"/>
      <c r="J716" s="161"/>
      <c r="K716" s="161"/>
      <c r="L716" s="161"/>
      <c r="M716" s="161"/>
      <c r="N716" s="171"/>
      <c r="O716" s="171"/>
      <c r="P716" s="171"/>
      <c r="Q716" s="171"/>
      <c r="R716" s="171"/>
      <c r="S716" s="171"/>
      <c r="T716" s="159" t="str">
        <f t="shared" si="110"/>
        <v>MISSING</v>
      </c>
      <c r="U716" s="159" t="str">
        <f t="shared" si="111"/>
        <v>MISSING</v>
      </c>
      <c r="X716" s="56">
        <f t="shared" si="112"/>
        <v>-99</v>
      </c>
      <c r="Y716" s="56">
        <f t="shared" si="113"/>
        <v>-99</v>
      </c>
      <c r="Z716" s="56">
        <f t="shared" si="114"/>
        <v>-99</v>
      </c>
      <c r="AA716" s="56">
        <f t="shared" si="115"/>
        <v>-99</v>
      </c>
      <c r="AB716" s="56">
        <f t="shared" si="116"/>
        <v>-99</v>
      </c>
      <c r="AC716" s="56">
        <f t="shared" si="117"/>
        <v>-99</v>
      </c>
      <c r="AE716" s="82">
        <f>IF(D716=1, 'adjustment factor'!$D$4, IF(D716=-9,-999,IF(D716="",-999,0)))</f>
        <v>-999</v>
      </c>
      <c r="AF716" s="82">
        <f>IF(F716=1, 'adjustment factor'!$D$5, IF(F716=-9,-999,IF(F716="",-999,0)))</f>
        <v>-999</v>
      </c>
      <c r="AG716" s="82">
        <f>IF(E716=1, 'adjustment factor'!$D$6, IF(E716=-9,-999,IF(E716="",-999,0)))</f>
        <v>-999</v>
      </c>
      <c r="AH716" s="82">
        <f>IF(K716&gt;=45,'adjustment factor'!$D$7,IF(K716=-9,-1200,IF(K716="",-1200,0)))</f>
        <v>-1200</v>
      </c>
      <c r="AI716" s="82">
        <f>IF(L716=1, 'adjustment factor'!$D$8, IF(L716=-9,-999,IF(L716="",-999,0)))</f>
        <v>-999</v>
      </c>
      <c r="AJ716" s="82">
        <f>IF(AND(M716&gt;=1,M716&lt;=4),'adjustment factor'!$D$9,IF(M716=-9,-999,IF(M716=98,-999,IF(M716=99,-999,IF(M716="",-999,0)))))</f>
        <v>-999</v>
      </c>
      <c r="AK716" s="82">
        <f>IF(H716=1, 'adjustment factor'!$D$10, IF(H716=-9,-999,IF(H716="",-999,0)))</f>
        <v>-999</v>
      </c>
      <c r="AL716" s="82">
        <f>IF(G716=1, 'adjustment factor'!$D$11, IF(G716=-9,-999,IF(G716="",-999,0)))</f>
        <v>-999</v>
      </c>
      <c r="AM716" s="82">
        <f>IF(I716=1, 'adjustment factor'!$D$12, IF(I716=-9,-999,IF(I716="",-999,0)))</f>
        <v>-999</v>
      </c>
      <c r="AN716" s="82">
        <f>IF(J716=1, 'adjustment factor'!$D$13, IF(J716=-9,-999,IF(J716="",-999,0)))</f>
        <v>-999</v>
      </c>
      <c r="AO716" s="82" t="str">
        <f t="shared" si="118"/>
        <v>-999</v>
      </c>
      <c r="AP716" s="82" t="str">
        <f t="shared" si="119"/>
        <v>MISSING</v>
      </c>
    </row>
    <row r="717" spans="2:42" s="3" customFormat="1">
      <c r="B717" s="170"/>
      <c r="C717" s="35">
        <v>713</v>
      </c>
      <c r="D717" s="161"/>
      <c r="E717" s="161"/>
      <c r="F717" s="161"/>
      <c r="G717" s="161"/>
      <c r="H717" s="161"/>
      <c r="I717" s="161"/>
      <c r="J717" s="161"/>
      <c r="K717" s="161"/>
      <c r="L717" s="161"/>
      <c r="M717" s="161"/>
      <c r="N717" s="171"/>
      <c r="O717" s="171"/>
      <c r="P717" s="171"/>
      <c r="Q717" s="171"/>
      <c r="R717" s="171"/>
      <c r="S717" s="171"/>
      <c r="T717" s="159" t="str">
        <f t="shared" si="110"/>
        <v>MISSING</v>
      </c>
      <c r="U717" s="159" t="str">
        <f t="shared" si="111"/>
        <v>MISSING</v>
      </c>
      <c r="X717" s="56">
        <f t="shared" si="112"/>
        <v>-99</v>
      </c>
      <c r="Y717" s="56">
        <f t="shared" si="113"/>
        <v>-99</v>
      </c>
      <c r="Z717" s="56">
        <f t="shared" si="114"/>
        <v>-99</v>
      </c>
      <c r="AA717" s="56">
        <f t="shared" si="115"/>
        <v>-99</v>
      </c>
      <c r="AB717" s="56">
        <f t="shared" si="116"/>
        <v>-99</v>
      </c>
      <c r="AC717" s="56">
        <f t="shared" si="117"/>
        <v>-99</v>
      </c>
      <c r="AE717" s="82">
        <f>IF(D717=1, 'adjustment factor'!$D$4, IF(D717=-9,-999,IF(D717="",-999,0)))</f>
        <v>-999</v>
      </c>
      <c r="AF717" s="82">
        <f>IF(F717=1, 'adjustment factor'!$D$5, IF(F717=-9,-999,IF(F717="",-999,0)))</f>
        <v>-999</v>
      </c>
      <c r="AG717" s="82">
        <f>IF(E717=1, 'adjustment factor'!$D$6, IF(E717=-9,-999,IF(E717="",-999,0)))</f>
        <v>-999</v>
      </c>
      <c r="AH717" s="82">
        <f>IF(K717&gt;=45,'adjustment factor'!$D$7,IF(K717=-9,-1200,IF(K717="",-1200,0)))</f>
        <v>-1200</v>
      </c>
      <c r="AI717" s="82">
        <f>IF(L717=1, 'adjustment factor'!$D$8, IF(L717=-9,-999,IF(L717="",-999,0)))</f>
        <v>-999</v>
      </c>
      <c r="AJ717" s="82">
        <f>IF(AND(M717&gt;=1,M717&lt;=4),'adjustment factor'!$D$9,IF(M717=-9,-999,IF(M717=98,-999,IF(M717=99,-999,IF(M717="",-999,0)))))</f>
        <v>-999</v>
      </c>
      <c r="AK717" s="82">
        <f>IF(H717=1, 'adjustment factor'!$D$10, IF(H717=-9,-999,IF(H717="",-999,0)))</f>
        <v>-999</v>
      </c>
      <c r="AL717" s="82">
        <f>IF(G717=1, 'adjustment factor'!$D$11, IF(G717=-9,-999,IF(G717="",-999,0)))</f>
        <v>-999</v>
      </c>
      <c r="AM717" s="82">
        <f>IF(I717=1, 'adjustment factor'!$D$12, IF(I717=-9,-999,IF(I717="",-999,0)))</f>
        <v>-999</v>
      </c>
      <c r="AN717" s="82">
        <f>IF(J717=1, 'adjustment factor'!$D$13, IF(J717=-9,-999,IF(J717="",-999,0)))</f>
        <v>-999</v>
      </c>
      <c r="AO717" s="82" t="str">
        <f t="shared" si="118"/>
        <v>-999</v>
      </c>
      <c r="AP717" s="82" t="str">
        <f t="shared" si="119"/>
        <v>MISSING</v>
      </c>
    </row>
    <row r="718" spans="2:42" s="3" customFormat="1">
      <c r="B718" s="170"/>
      <c r="C718" s="35">
        <v>714</v>
      </c>
      <c r="D718" s="161"/>
      <c r="E718" s="161"/>
      <c r="F718" s="161"/>
      <c r="G718" s="161"/>
      <c r="H718" s="161"/>
      <c r="I718" s="161"/>
      <c r="J718" s="161"/>
      <c r="K718" s="161"/>
      <c r="L718" s="161"/>
      <c r="M718" s="161"/>
      <c r="N718" s="171"/>
      <c r="O718" s="171"/>
      <c r="P718" s="171"/>
      <c r="Q718" s="171"/>
      <c r="R718" s="171"/>
      <c r="S718" s="171"/>
      <c r="T718" s="159" t="str">
        <f t="shared" si="110"/>
        <v>MISSING</v>
      </c>
      <c r="U718" s="159" t="str">
        <f t="shared" si="111"/>
        <v>MISSING</v>
      </c>
      <c r="X718" s="56">
        <f t="shared" si="112"/>
        <v>-99</v>
      </c>
      <c r="Y718" s="56">
        <f t="shared" si="113"/>
        <v>-99</v>
      </c>
      <c r="Z718" s="56">
        <f t="shared" si="114"/>
        <v>-99</v>
      </c>
      <c r="AA718" s="56">
        <f t="shared" si="115"/>
        <v>-99</v>
      </c>
      <c r="AB718" s="56">
        <f t="shared" si="116"/>
        <v>-99</v>
      </c>
      <c r="AC718" s="56">
        <f t="shared" si="117"/>
        <v>-99</v>
      </c>
      <c r="AE718" s="82">
        <f>IF(D718=1, 'adjustment factor'!$D$4, IF(D718=-9,-999,IF(D718="",-999,0)))</f>
        <v>-999</v>
      </c>
      <c r="AF718" s="82">
        <f>IF(F718=1, 'adjustment factor'!$D$5, IF(F718=-9,-999,IF(F718="",-999,0)))</f>
        <v>-999</v>
      </c>
      <c r="AG718" s="82">
        <f>IF(E718=1, 'adjustment factor'!$D$6, IF(E718=-9,-999,IF(E718="",-999,0)))</f>
        <v>-999</v>
      </c>
      <c r="AH718" s="82">
        <f>IF(K718&gt;=45,'adjustment factor'!$D$7,IF(K718=-9,-1200,IF(K718="",-1200,0)))</f>
        <v>-1200</v>
      </c>
      <c r="AI718" s="82">
        <f>IF(L718=1, 'adjustment factor'!$D$8, IF(L718=-9,-999,IF(L718="",-999,0)))</f>
        <v>-999</v>
      </c>
      <c r="AJ718" s="82">
        <f>IF(AND(M718&gt;=1,M718&lt;=4),'adjustment factor'!$D$9,IF(M718=-9,-999,IF(M718=98,-999,IF(M718=99,-999,IF(M718="",-999,0)))))</f>
        <v>-999</v>
      </c>
      <c r="AK718" s="82">
        <f>IF(H718=1, 'adjustment factor'!$D$10, IF(H718=-9,-999,IF(H718="",-999,0)))</f>
        <v>-999</v>
      </c>
      <c r="AL718" s="82">
        <f>IF(G718=1, 'adjustment factor'!$D$11, IF(G718=-9,-999,IF(G718="",-999,0)))</f>
        <v>-999</v>
      </c>
      <c r="AM718" s="82">
        <f>IF(I718=1, 'adjustment factor'!$D$12, IF(I718=-9,-999,IF(I718="",-999,0)))</f>
        <v>-999</v>
      </c>
      <c r="AN718" s="82">
        <f>IF(J718=1, 'adjustment factor'!$D$13, IF(J718=-9,-999,IF(J718="",-999,0)))</f>
        <v>-999</v>
      </c>
      <c r="AO718" s="82" t="str">
        <f t="shared" si="118"/>
        <v>-999</v>
      </c>
      <c r="AP718" s="82" t="str">
        <f t="shared" si="119"/>
        <v>MISSING</v>
      </c>
    </row>
    <row r="719" spans="2:42" s="3" customFormat="1">
      <c r="B719" s="170"/>
      <c r="C719" s="35">
        <v>715</v>
      </c>
      <c r="D719" s="161"/>
      <c r="E719" s="161"/>
      <c r="F719" s="161"/>
      <c r="G719" s="161"/>
      <c r="H719" s="161"/>
      <c r="I719" s="161"/>
      <c r="J719" s="161"/>
      <c r="K719" s="161"/>
      <c r="L719" s="161"/>
      <c r="M719" s="161"/>
      <c r="N719" s="171"/>
      <c r="O719" s="171"/>
      <c r="P719" s="171"/>
      <c r="Q719" s="171"/>
      <c r="R719" s="171"/>
      <c r="S719" s="171"/>
      <c r="T719" s="159" t="str">
        <f t="shared" si="110"/>
        <v>MISSING</v>
      </c>
      <c r="U719" s="159" t="str">
        <f t="shared" si="111"/>
        <v>MISSING</v>
      </c>
      <c r="X719" s="56">
        <f t="shared" si="112"/>
        <v>-99</v>
      </c>
      <c r="Y719" s="56">
        <f t="shared" si="113"/>
        <v>-99</v>
      </c>
      <c r="Z719" s="56">
        <f t="shared" si="114"/>
        <v>-99</v>
      </c>
      <c r="AA719" s="56">
        <f t="shared" si="115"/>
        <v>-99</v>
      </c>
      <c r="AB719" s="56">
        <f t="shared" si="116"/>
        <v>-99</v>
      </c>
      <c r="AC719" s="56">
        <f t="shared" si="117"/>
        <v>-99</v>
      </c>
      <c r="AE719" s="82">
        <f>IF(D719=1, 'adjustment factor'!$D$4, IF(D719=-9,-999,IF(D719="",-999,0)))</f>
        <v>-999</v>
      </c>
      <c r="AF719" s="82">
        <f>IF(F719=1, 'adjustment factor'!$D$5, IF(F719=-9,-999,IF(F719="",-999,0)))</f>
        <v>-999</v>
      </c>
      <c r="AG719" s="82">
        <f>IF(E719=1, 'adjustment factor'!$D$6, IF(E719=-9,-999,IF(E719="",-999,0)))</f>
        <v>-999</v>
      </c>
      <c r="AH719" s="82">
        <f>IF(K719&gt;=45,'adjustment factor'!$D$7,IF(K719=-9,-1200,IF(K719="",-1200,0)))</f>
        <v>-1200</v>
      </c>
      <c r="AI719" s="82">
        <f>IF(L719=1, 'adjustment factor'!$D$8, IF(L719=-9,-999,IF(L719="",-999,0)))</f>
        <v>-999</v>
      </c>
      <c r="AJ719" s="82">
        <f>IF(AND(M719&gt;=1,M719&lt;=4),'adjustment factor'!$D$9,IF(M719=-9,-999,IF(M719=98,-999,IF(M719=99,-999,IF(M719="",-999,0)))))</f>
        <v>-999</v>
      </c>
      <c r="AK719" s="82">
        <f>IF(H719=1, 'adjustment factor'!$D$10, IF(H719=-9,-999,IF(H719="",-999,0)))</f>
        <v>-999</v>
      </c>
      <c r="AL719" s="82">
        <f>IF(G719=1, 'adjustment factor'!$D$11, IF(G719=-9,-999,IF(G719="",-999,0)))</f>
        <v>-999</v>
      </c>
      <c r="AM719" s="82">
        <f>IF(I719=1, 'adjustment factor'!$D$12, IF(I719=-9,-999,IF(I719="",-999,0)))</f>
        <v>-999</v>
      </c>
      <c r="AN719" s="82">
        <f>IF(J719=1, 'adjustment factor'!$D$13, IF(J719=-9,-999,IF(J719="",-999,0)))</f>
        <v>-999</v>
      </c>
      <c r="AO719" s="82" t="str">
        <f t="shared" si="118"/>
        <v>-999</v>
      </c>
      <c r="AP719" s="82" t="str">
        <f t="shared" si="119"/>
        <v>MISSING</v>
      </c>
    </row>
    <row r="720" spans="2:42" s="3" customFormat="1">
      <c r="B720" s="170"/>
      <c r="C720" s="35">
        <v>716</v>
      </c>
      <c r="D720" s="161"/>
      <c r="E720" s="161"/>
      <c r="F720" s="161"/>
      <c r="G720" s="161"/>
      <c r="H720" s="161"/>
      <c r="I720" s="161"/>
      <c r="J720" s="161"/>
      <c r="K720" s="161"/>
      <c r="L720" s="161"/>
      <c r="M720" s="161"/>
      <c r="N720" s="171"/>
      <c r="O720" s="171"/>
      <c r="P720" s="171"/>
      <c r="Q720" s="171"/>
      <c r="R720" s="171"/>
      <c r="S720" s="171"/>
      <c r="T720" s="159" t="str">
        <f t="shared" si="110"/>
        <v>MISSING</v>
      </c>
      <c r="U720" s="159" t="str">
        <f t="shared" si="111"/>
        <v>MISSING</v>
      </c>
      <c r="X720" s="56">
        <f t="shared" si="112"/>
        <v>-99</v>
      </c>
      <c r="Y720" s="56">
        <f t="shared" si="113"/>
        <v>-99</v>
      </c>
      <c r="Z720" s="56">
        <f t="shared" si="114"/>
        <v>-99</v>
      </c>
      <c r="AA720" s="56">
        <f t="shared" si="115"/>
        <v>-99</v>
      </c>
      <c r="AB720" s="56">
        <f t="shared" si="116"/>
        <v>-99</v>
      </c>
      <c r="AC720" s="56">
        <f t="shared" si="117"/>
        <v>-99</v>
      </c>
      <c r="AE720" s="82">
        <f>IF(D720=1, 'adjustment factor'!$D$4, IF(D720=-9,-999,IF(D720="",-999,0)))</f>
        <v>-999</v>
      </c>
      <c r="AF720" s="82">
        <f>IF(F720=1, 'adjustment factor'!$D$5, IF(F720=-9,-999,IF(F720="",-999,0)))</f>
        <v>-999</v>
      </c>
      <c r="AG720" s="82">
        <f>IF(E720=1, 'adjustment factor'!$D$6, IF(E720=-9,-999,IF(E720="",-999,0)))</f>
        <v>-999</v>
      </c>
      <c r="AH720" s="82">
        <f>IF(K720&gt;=45,'adjustment factor'!$D$7,IF(K720=-9,-1200,IF(K720="",-1200,0)))</f>
        <v>-1200</v>
      </c>
      <c r="AI720" s="82">
        <f>IF(L720=1, 'adjustment factor'!$D$8, IF(L720=-9,-999,IF(L720="",-999,0)))</f>
        <v>-999</v>
      </c>
      <c r="AJ720" s="82">
        <f>IF(AND(M720&gt;=1,M720&lt;=4),'adjustment factor'!$D$9,IF(M720=-9,-999,IF(M720=98,-999,IF(M720=99,-999,IF(M720="",-999,0)))))</f>
        <v>-999</v>
      </c>
      <c r="AK720" s="82">
        <f>IF(H720=1, 'adjustment factor'!$D$10, IF(H720=-9,-999,IF(H720="",-999,0)))</f>
        <v>-999</v>
      </c>
      <c r="AL720" s="82">
        <f>IF(G720=1, 'adjustment factor'!$D$11, IF(G720=-9,-999,IF(G720="",-999,0)))</f>
        <v>-999</v>
      </c>
      <c r="AM720" s="82">
        <f>IF(I720=1, 'adjustment factor'!$D$12, IF(I720=-9,-999,IF(I720="",-999,0)))</f>
        <v>-999</v>
      </c>
      <c r="AN720" s="82">
        <f>IF(J720=1, 'adjustment factor'!$D$13, IF(J720=-9,-999,IF(J720="",-999,0)))</f>
        <v>-999</v>
      </c>
      <c r="AO720" s="82" t="str">
        <f t="shared" si="118"/>
        <v>-999</v>
      </c>
      <c r="AP720" s="82" t="str">
        <f t="shared" si="119"/>
        <v>MISSING</v>
      </c>
    </row>
    <row r="721" spans="2:42" s="3" customFormat="1">
      <c r="B721" s="170"/>
      <c r="C721" s="35">
        <v>717</v>
      </c>
      <c r="D721" s="161"/>
      <c r="E721" s="161"/>
      <c r="F721" s="161"/>
      <c r="G721" s="161"/>
      <c r="H721" s="161"/>
      <c r="I721" s="161"/>
      <c r="J721" s="161"/>
      <c r="K721" s="161"/>
      <c r="L721" s="161"/>
      <c r="M721" s="161"/>
      <c r="N721" s="171"/>
      <c r="O721" s="171"/>
      <c r="P721" s="171"/>
      <c r="Q721" s="171"/>
      <c r="R721" s="171"/>
      <c r="S721" s="171"/>
      <c r="T721" s="159" t="str">
        <f t="shared" si="110"/>
        <v>MISSING</v>
      </c>
      <c r="U721" s="159" t="str">
        <f t="shared" si="111"/>
        <v>MISSING</v>
      </c>
      <c r="X721" s="56">
        <f t="shared" si="112"/>
        <v>-99</v>
      </c>
      <c r="Y721" s="56">
        <f t="shared" si="113"/>
        <v>-99</v>
      </c>
      <c r="Z721" s="56">
        <f t="shared" si="114"/>
        <v>-99</v>
      </c>
      <c r="AA721" s="56">
        <f t="shared" si="115"/>
        <v>-99</v>
      </c>
      <c r="AB721" s="56">
        <f t="shared" si="116"/>
        <v>-99</v>
      </c>
      <c r="AC721" s="56">
        <f t="shared" si="117"/>
        <v>-99</v>
      </c>
      <c r="AE721" s="82">
        <f>IF(D721=1, 'adjustment factor'!$D$4, IF(D721=-9,-999,IF(D721="",-999,0)))</f>
        <v>-999</v>
      </c>
      <c r="AF721" s="82">
        <f>IF(F721=1, 'adjustment factor'!$D$5, IF(F721=-9,-999,IF(F721="",-999,0)))</f>
        <v>-999</v>
      </c>
      <c r="AG721" s="82">
        <f>IF(E721=1, 'adjustment factor'!$D$6, IF(E721=-9,-999,IF(E721="",-999,0)))</f>
        <v>-999</v>
      </c>
      <c r="AH721" s="82">
        <f>IF(K721&gt;=45,'adjustment factor'!$D$7,IF(K721=-9,-1200,IF(K721="",-1200,0)))</f>
        <v>-1200</v>
      </c>
      <c r="AI721" s="82">
        <f>IF(L721=1, 'adjustment factor'!$D$8, IF(L721=-9,-999,IF(L721="",-999,0)))</f>
        <v>-999</v>
      </c>
      <c r="AJ721" s="82">
        <f>IF(AND(M721&gt;=1,M721&lt;=4),'adjustment factor'!$D$9,IF(M721=-9,-999,IF(M721=98,-999,IF(M721=99,-999,IF(M721="",-999,0)))))</f>
        <v>-999</v>
      </c>
      <c r="AK721" s="82">
        <f>IF(H721=1, 'adjustment factor'!$D$10, IF(H721=-9,-999,IF(H721="",-999,0)))</f>
        <v>-999</v>
      </c>
      <c r="AL721" s="82">
        <f>IF(G721=1, 'adjustment factor'!$D$11, IF(G721=-9,-999,IF(G721="",-999,0)))</f>
        <v>-999</v>
      </c>
      <c r="AM721" s="82">
        <f>IF(I721=1, 'adjustment factor'!$D$12, IF(I721=-9,-999,IF(I721="",-999,0)))</f>
        <v>-999</v>
      </c>
      <c r="AN721" s="82">
        <f>IF(J721=1, 'adjustment factor'!$D$13, IF(J721=-9,-999,IF(J721="",-999,0)))</f>
        <v>-999</v>
      </c>
      <c r="AO721" s="82" t="str">
        <f t="shared" si="118"/>
        <v>-999</v>
      </c>
      <c r="AP721" s="82" t="str">
        <f t="shared" si="119"/>
        <v>MISSING</v>
      </c>
    </row>
    <row r="722" spans="2:42" s="3" customFormat="1">
      <c r="B722" s="170"/>
      <c r="C722" s="35">
        <v>718</v>
      </c>
      <c r="D722" s="161"/>
      <c r="E722" s="161"/>
      <c r="F722" s="161"/>
      <c r="G722" s="161"/>
      <c r="H722" s="161"/>
      <c r="I722" s="161"/>
      <c r="J722" s="161"/>
      <c r="K722" s="161"/>
      <c r="L722" s="161"/>
      <c r="M722" s="161"/>
      <c r="N722" s="171"/>
      <c r="O722" s="171"/>
      <c r="P722" s="171"/>
      <c r="Q722" s="171"/>
      <c r="R722" s="171"/>
      <c r="S722" s="171"/>
      <c r="T722" s="159" t="str">
        <f t="shared" si="110"/>
        <v>MISSING</v>
      </c>
      <c r="U722" s="159" t="str">
        <f t="shared" si="111"/>
        <v>MISSING</v>
      </c>
      <c r="X722" s="56">
        <f t="shared" si="112"/>
        <v>-99</v>
      </c>
      <c r="Y722" s="56">
        <f t="shared" si="113"/>
        <v>-99</v>
      </c>
      <c r="Z722" s="56">
        <f t="shared" si="114"/>
        <v>-99</v>
      </c>
      <c r="AA722" s="56">
        <f t="shared" si="115"/>
        <v>-99</v>
      </c>
      <c r="AB722" s="56">
        <f t="shared" si="116"/>
        <v>-99</v>
      </c>
      <c r="AC722" s="56">
        <f t="shared" si="117"/>
        <v>-99</v>
      </c>
      <c r="AE722" s="82">
        <f>IF(D722=1, 'adjustment factor'!$D$4, IF(D722=-9,-999,IF(D722="",-999,0)))</f>
        <v>-999</v>
      </c>
      <c r="AF722" s="82">
        <f>IF(F722=1, 'adjustment factor'!$D$5, IF(F722=-9,-999,IF(F722="",-999,0)))</f>
        <v>-999</v>
      </c>
      <c r="AG722" s="82">
        <f>IF(E722=1, 'adjustment factor'!$D$6, IF(E722=-9,-999,IF(E722="",-999,0)))</f>
        <v>-999</v>
      </c>
      <c r="AH722" s="82">
        <f>IF(K722&gt;=45,'adjustment factor'!$D$7,IF(K722=-9,-1200,IF(K722="",-1200,0)))</f>
        <v>-1200</v>
      </c>
      <c r="AI722" s="82">
        <f>IF(L722=1, 'adjustment factor'!$D$8, IF(L722=-9,-999,IF(L722="",-999,0)))</f>
        <v>-999</v>
      </c>
      <c r="AJ722" s="82">
        <f>IF(AND(M722&gt;=1,M722&lt;=4),'adjustment factor'!$D$9,IF(M722=-9,-999,IF(M722=98,-999,IF(M722=99,-999,IF(M722="",-999,0)))))</f>
        <v>-999</v>
      </c>
      <c r="AK722" s="82">
        <f>IF(H722=1, 'adjustment factor'!$D$10, IF(H722=-9,-999,IF(H722="",-999,0)))</f>
        <v>-999</v>
      </c>
      <c r="AL722" s="82">
        <f>IF(G722=1, 'adjustment factor'!$D$11, IF(G722=-9,-999,IF(G722="",-999,0)))</f>
        <v>-999</v>
      </c>
      <c r="AM722" s="82">
        <f>IF(I722=1, 'adjustment factor'!$D$12, IF(I722=-9,-999,IF(I722="",-999,0)))</f>
        <v>-999</v>
      </c>
      <c r="AN722" s="82">
        <f>IF(J722=1, 'adjustment factor'!$D$13, IF(J722=-9,-999,IF(J722="",-999,0)))</f>
        <v>-999</v>
      </c>
      <c r="AO722" s="82" t="str">
        <f t="shared" si="118"/>
        <v>-999</v>
      </c>
      <c r="AP722" s="82" t="str">
        <f t="shared" si="119"/>
        <v>MISSING</v>
      </c>
    </row>
    <row r="723" spans="2:42" s="3" customFormat="1">
      <c r="B723" s="170"/>
      <c r="C723" s="35">
        <v>719</v>
      </c>
      <c r="D723" s="161"/>
      <c r="E723" s="161"/>
      <c r="F723" s="161"/>
      <c r="G723" s="161"/>
      <c r="H723" s="161"/>
      <c r="I723" s="161"/>
      <c r="J723" s="161"/>
      <c r="K723" s="161"/>
      <c r="L723" s="161"/>
      <c r="M723" s="161"/>
      <c r="N723" s="171"/>
      <c r="O723" s="171"/>
      <c r="P723" s="171"/>
      <c r="Q723" s="171"/>
      <c r="R723" s="171"/>
      <c r="S723" s="171"/>
      <c r="T723" s="159" t="str">
        <f t="shared" si="110"/>
        <v>MISSING</v>
      </c>
      <c r="U723" s="159" t="str">
        <f t="shared" si="111"/>
        <v>MISSING</v>
      </c>
      <c r="X723" s="56">
        <f t="shared" si="112"/>
        <v>-99</v>
      </c>
      <c r="Y723" s="56">
        <f t="shared" si="113"/>
        <v>-99</v>
      </c>
      <c r="Z723" s="56">
        <f t="shared" si="114"/>
        <v>-99</v>
      </c>
      <c r="AA723" s="56">
        <f t="shared" si="115"/>
        <v>-99</v>
      </c>
      <c r="AB723" s="56">
        <f t="shared" si="116"/>
        <v>-99</v>
      </c>
      <c r="AC723" s="56">
        <f t="shared" si="117"/>
        <v>-99</v>
      </c>
      <c r="AE723" s="82">
        <f>IF(D723=1, 'adjustment factor'!$D$4, IF(D723=-9,-999,IF(D723="",-999,0)))</f>
        <v>-999</v>
      </c>
      <c r="AF723" s="82">
        <f>IF(F723=1, 'adjustment factor'!$D$5, IF(F723=-9,-999,IF(F723="",-999,0)))</f>
        <v>-999</v>
      </c>
      <c r="AG723" s="82">
        <f>IF(E723=1, 'adjustment factor'!$D$6, IF(E723=-9,-999,IF(E723="",-999,0)))</f>
        <v>-999</v>
      </c>
      <c r="AH723" s="82">
        <f>IF(K723&gt;=45,'adjustment factor'!$D$7,IF(K723=-9,-1200,IF(K723="",-1200,0)))</f>
        <v>-1200</v>
      </c>
      <c r="AI723" s="82">
        <f>IF(L723=1, 'adjustment factor'!$D$8, IF(L723=-9,-999,IF(L723="",-999,0)))</f>
        <v>-999</v>
      </c>
      <c r="AJ723" s="82">
        <f>IF(AND(M723&gt;=1,M723&lt;=4),'adjustment factor'!$D$9,IF(M723=-9,-999,IF(M723=98,-999,IF(M723=99,-999,IF(M723="",-999,0)))))</f>
        <v>-999</v>
      </c>
      <c r="AK723" s="82">
        <f>IF(H723=1, 'adjustment factor'!$D$10, IF(H723=-9,-999,IF(H723="",-999,0)))</f>
        <v>-999</v>
      </c>
      <c r="AL723" s="82">
        <f>IF(G723=1, 'adjustment factor'!$D$11, IF(G723=-9,-999,IF(G723="",-999,0)))</f>
        <v>-999</v>
      </c>
      <c r="AM723" s="82">
        <f>IF(I723=1, 'adjustment factor'!$D$12, IF(I723=-9,-999,IF(I723="",-999,0)))</f>
        <v>-999</v>
      </c>
      <c r="AN723" s="82">
        <f>IF(J723=1, 'adjustment factor'!$D$13, IF(J723=-9,-999,IF(J723="",-999,0)))</f>
        <v>-999</v>
      </c>
      <c r="AO723" s="82" t="str">
        <f t="shared" si="118"/>
        <v>-999</v>
      </c>
      <c r="AP723" s="82" t="str">
        <f t="shared" si="119"/>
        <v>MISSING</v>
      </c>
    </row>
    <row r="724" spans="2:42" s="3" customFormat="1">
      <c r="B724" s="170"/>
      <c r="C724" s="35">
        <v>720</v>
      </c>
      <c r="D724" s="161"/>
      <c r="E724" s="161"/>
      <c r="F724" s="161"/>
      <c r="G724" s="161"/>
      <c r="H724" s="161"/>
      <c r="I724" s="161"/>
      <c r="J724" s="161"/>
      <c r="K724" s="161"/>
      <c r="L724" s="161"/>
      <c r="M724" s="161"/>
      <c r="N724" s="171"/>
      <c r="O724" s="171"/>
      <c r="P724" s="171"/>
      <c r="Q724" s="171"/>
      <c r="R724" s="171"/>
      <c r="S724" s="171"/>
      <c r="T724" s="159" t="str">
        <f t="shared" si="110"/>
        <v>MISSING</v>
      </c>
      <c r="U724" s="159" t="str">
        <f t="shared" si="111"/>
        <v>MISSING</v>
      </c>
      <c r="X724" s="56">
        <f t="shared" si="112"/>
        <v>-99</v>
      </c>
      <c r="Y724" s="56">
        <f t="shared" si="113"/>
        <v>-99</v>
      </c>
      <c r="Z724" s="56">
        <f t="shared" si="114"/>
        <v>-99</v>
      </c>
      <c r="AA724" s="56">
        <f t="shared" si="115"/>
        <v>-99</v>
      </c>
      <c r="AB724" s="56">
        <f t="shared" si="116"/>
        <v>-99</v>
      </c>
      <c r="AC724" s="56">
        <f t="shared" si="117"/>
        <v>-99</v>
      </c>
      <c r="AE724" s="82">
        <f>IF(D724=1, 'adjustment factor'!$D$4, IF(D724=-9,-999,IF(D724="",-999,0)))</f>
        <v>-999</v>
      </c>
      <c r="AF724" s="82">
        <f>IF(F724=1, 'adjustment factor'!$D$5, IF(F724=-9,-999,IF(F724="",-999,0)))</f>
        <v>-999</v>
      </c>
      <c r="AG724" s="82">
        <f>IF(E724=1, 'adjustment factor'!$D$6, IF(E724=-9,-999,IF(E724="",-999,0)))</f>
        <v>-999</v>
      </c>
      <c r="AH724" s="82">
        <f>IF(K724&gt;=45,'adjustment factor'!$D$7,IF(K724=-9,-1200,IF(K724="",-1200,0)))</f>
        <v>-1200</v>
      </c>
      <c r="AI724" s="82">
        <f>IF(L724=1, 'adjustment factor'!$D$8, IF(L724=-9,-999,IF(L724="",-999,0)))</f>
        <v>-999</v>
      </c>
      <c r="AJ724" s="82">
        <f>IF(AND(M724&gt;=1,M724&lt;=4),'adjustment factor'!$D$9,IF(M724=-9,-999,IF(M724=98,-999,IF(M724=99,-999,IF(M724="",-999,0)))))</f>
        <v>-999</v>
      </c>
      <c r="AK724" s="82">
        <f>IF(H724=1, 'adjustment factor'!$D$10, IF(H724=-9,-999,IF(H724="",-999,0)))</f>
        <v>-999</v>
      </c>
      <c r="AL724" s="82">
        <f>IF(G724=1, 'adjustment factor'!$D$11, IF(G724=-9,-999,IF(G724="",-999,0)))</f>
        <v>-999</v>
      </c>
      <c r="AM724" s="82">
        <f>IF(I724=1, 'adjustment factor'!$D$12, IF(I724=-9,-999,IF(I724="",-999,0)))</f>
        <v>-999</v>
      </c>
      <c r="AN724" s="82">
        <f>IF(J724=1, 'adjustment factor'!$D$13, IF(J724=-9,-999,IF(J724="",-999,0)))</f>
        <v>-999</v>
      </c>
      <c r="AO724" s="82" t="str">
        <f t="shared" si="118"/>
        <v>-999</v>
      </c>
      <c r="AP724" s="82" t="str">
        <f t="shared" si="119"/>
        <v>MISSING</v>
      </c>
    </row>
    <row r="725" spans="2:42" s="3" customFormat="1">
      <c r="B725" s="170"/>
      <c r="C725" s="35">
        <v>721</v>
      </c>
      <c r="D725" s="161"/>
      <c r="E725" s="161"/>
      <c r="F725" s="161"/>
      <c r="G725" s="161"/>
      <c r="H725" s="161"/>
      <c r="I725" s="161"/>
      <c r="J725" s="161"/>
      <c r="K725" s="161"/>
      <c r="L725" s="161"/>
      <c r="M725" s="161"/>
      <c r="N725" s="171"/>
      <c r="O725" s="171"/>
      <c r="P725" s="171"/>
      <c r="Q725" s="171"/>
      <c r="R725" s="171"/>
      <c r="S725" s="171"/>
      <c r="T725" s="159" t="str">
        <f t="shared" si="110"/>
        <v>MISSING</v>
      </c>
      <c r="U725" s="159" t="str">
        <f t="shared" si="111"/>
        <v>MISSING</v>
      </c>
      <c r="X725" s="56">
        <f t="shared" si="112"/>
        <v>-99</v>
      </c>
      <c r="Y725" s="56">
        <f t="shared" si="113"/>
        <v>-99</v>
      </c>
      <c r="Z725" s="56">
        <f t="shared" si="114"/>
        <v>-99</v>
      </c>
      <c r="AA725" s="56">
        <f t="shared" si="115"/>
        <v>-99</v>
      </c>
      <c r="AB725" s="56">
        <f t="shared" si="116"/>
        <v>-99</v>
      </c>
      <c r="AC725" s="56">
        <f t="shared" si="117"/>
        <v>-99</v>
      </c>
      <c r="AE725" s="82">
        <f>IF(D725=1, 'adjustment factor'!$D$4, IF(D725=-9,-999,IF(D725="",-999,0)))</f>
        <v>-999</v>
      </c>
      <c r="AF725" s="82">
        <f>IF(F725=1, 'adjustment factor'!$D$5, IF(F725=-9,-999,IF(F725="",-999,0)))</f>
        <v>-999</v>
      </c>
      <c r="AG725" s="82">
        <f>IF(E725=1, 'adjustment factor'!$D$6, IF(E725=-9,-999,IF(E725="",-999,0)))</f>
        <v>-999</v>
      </c>
      <c r="AH725" s="82">
        <f>IF(K725&gt;=45,'adjustment factor'!$D$7,IF(K725=-9,-1200,IF(K725="",-1200,0)))</f>
        <v>-1200</v>
      </c>
      <c r="AI725" s="82">
        <f>IF(L725=1, 'adjustment factor'!$D$8, IF(L725=-9,-999,IF(L725="",-999,0)))</f>
        <v>-999</v>
      </c>
      <c r="AJ725" s="82">
        <f>IF(AND(M725&gt;=1,M725&lt;=4),'adjustment factor'!$D$9,IF(M725=-9,-999,IF(M725=98,-999,IF(M725=99,-999,IF(M725="",-999,0)))))</f>
        <v>-999</v>
      </c>
      <c r="AK725" s="82">
        <f>IF(H725=1, 'adjustment factor'!$D$10, IF(H725=-9,-999,IF(H725="",-999,0)))</f>
        <v>-999</v>
      </c>
      <c r="AL725" s="82">
        <f>IF(G725=1, 'adjustment factor'!$D$11, IF(G725=-9,-999,IF(G725="",-999,0)))</f>
        <v>-999</v>
      </c>
      <c r="AM725" s="82">
        <f>IF(I725=1, 'adjustment factor'!$D$12, IF(I725=-9,-999,IF(I725="",-999,0)))</f>
        <v>-999</v>
      </c>
      <c r="AN725" s="82">
        <f>IF(J725=1, 'adjustment factor'!$D$13, IF(J725=-9,-999,IF(J725="",-999,0)))</f>
        <v>-999</v>
      </c>
      <c r="AO725" s="82" t="str">
        <f t="shared" si="118"/>
        <v>-999</v>
      </c>
      <c r="AP725" s="82" t="str">
        <f t="shared" si="119"/>
        <v>MISSING</v>
      </c>
    </row>
    <row r="726" spans="2:42" s="3" customFormat="1">
      <c r="B726" s="170"/>
      <c r="C726" s="35">
        <v>722</v>
      </c>
      <c r="D726" s="161"/>
      <c r="E726" s="161"/>
      <c r="F726" s="161"/>
      <c r="G726" s="161"/>
      <c r="H726" s="161"/>
      <c r="I726" s="161"/>
      <c r="J726" s="161"/>
      <c r="K726" s="161"/>
      <c r="L726" s="161"/>
      <c r="M726" s="161"/>
      <c r="N726" s="171"/>
      <c r="O726" s="171"/>
      <c r="P726" s="171"/>
      <c r="Q726" s="171"/>
      <c r="R726" s="171"/>
      <c r="S726" s="171"/>
      <c r="T726" s="159" t="str">
        <f t="shared" si="110"/>
        <v>MISSING</v>
      </c>
      <c r="U726" s="159" t="str">
        <f t="shared" si="111"/>
        <v>MISSING</v>
      </c>
      <c r="X726" s="56">
        <f t="shared" si="112"/>
        <v>-99</v>
      </c>
      <c r="Y726" s="56">
        <f t="shared" si="113"/>
        <v>-99</v>
      </c>
      <c r="Z726" s="56">
        <f t="shared" si="114"/>
        <v>-99</v>
      </c>
      <c r="AA726" s="56">
        <f t="shared" si="115"/>
        <v>-99</v>
      </c>
      <c r="AB726" s="56">
        <f t="shared" si="116"/>
        <v>-99</v>
      </c>
      <c r="AC726" s="56">
        <f t="shared" si="117"/>
        <v>-99</v>
      </c>
      <c r="AE726" s="82">
        <f>IF(D726=1, 'adjustment factor'!$D$4, IF(D726=-9,-999,IF(D726="",-999,0)))</f>
        <v>-999</v>
      </c>
      <c r="AF726" s="82">
        <f>IF(F726=1, 'adjustment factor'!$D$5, IF(F726=-9,-999,IF(F726="",-999,0)))</f>
        <v>-999</v>
      </c>
      <c r="AG726" s="82">
        <f>IF(E726=1, 'adjustment factor'!$D$6, IF(E726=-9,-999,IF(E726="",-999,0)))</f>
        <v>-999</v>
      </c>
      <c r="AH726" s="82">
        <f>IF(K726&gt;=45,'adjustment factor'!$D$7,IF(K726=-9,-1200,IF(K726="",-1200,0)))</f>
        <v>-1200</v>
      </c>
      <c r="AI726" s="82">
        <f>IF(L726=1, 'adjustment factor'!$D$8, IF(L726=-9,-999,IF(L726="",-999,0)))</f>
        <v>-999</v>
      </c>
      <c r="AJ726" s="82">
        <f>IF(AND(M726&gt;=1,M726&lt;=4),'adjustment factor'!$D$9,IF(M726=-9,-999,IF(M726=98,-999,IF(M726=99,-999,IF(M726="",-999,0)))))</f>
        <v>-999</v>
      </c>
      <c r="AK726" s="82">
        <f>IF(H726=1, 'adjustment factor'!$D$10, IF(H726=-9,-999,IF(H726="",-999,0)))</f>
        <v>-999</v>
      </c>
      <c r="AL726" s="82">
        <f>IF(G726=1, 'adjustment factor'!$D$11, IF(G726=-9,-999,IF(G726="",-999,0)))</f>
        <v>-999</v>
      </c>
      <c r="AM726" s="82">
        <f>IF(I726=1, 'adjustment factor'!$D$12, IF(I726=-9,-999,IF(I726="",-999,0)))</f>
        <v>-999</v>
      </c>
      <c r="AN726" s="82">
        <f>IF(J726=1, 'adjustment factor'!$D$13, IF(J726=-9,-999,IF(J726="",-999,0)))</f>
        <v>-999</v>
      </c>
      <c r="AO726" s="82" t="str">
        <f t="shared" si="118"/>
        <v>-999</v>
      </c>
      <c r="AP726" s="82" t="str">
        <f t="shared" si="119"/>
        <v>MISSING</v>
      </c>
    </row>
    <row r="727" spans="2:42" s="3" customFormat="1">
      <c r="B727" s="170"/>
      <c r="C727" s="35">
        <v>723</v>
      </c>
      <c r="D727" s="161"/>
      <c r="E727" s="161"/>
      <c r="F727" s="161"/>
      <c r="G727" s="161"/>
      <c r="H727" s="161"/>
      <c r="I727" s="161"/>
      <c r="J727" s="161"/>
      <c r="K727" s="161"/>
      <c r="L727" s="161"/>
      <c r="M727" s="161"/>
      <c r="N727" s="171"/>
      <c r="O727" s="171"/>
      <c r="P727" s="171"/>
      <c r="Q727" s="171"/>
      <c r="R727" s="171"/>
      <c r="S727" s="171"/>
      <c r="T727" s="159" t="str">
        <f t="shared" si="110"/>
        <v>MISSING</v>
      </c>
      <c r="U727" s="159" t="str">
        <f t="shared" si="111"/>
        <v>MISSING</v>
      </c>
      <c r="X727" s="56">
        <f t="shared" si="112"/>
        <v>-99</v>
      </c>
      <c r="Y727" s="56">
        <f t="shared" si="113"/>
        <v>-99</v>
      </c>
      <c r="Z727" s="56">
        <f t="shared" si="114"/>
        <v>-99</v>
      </c>
      <c r="AA727" s="56">
        <f t="shared" si="115"/>
        <v>-99</v>
      </c>
      <c r="AB727" s="56">
        <f t="shared" si="116"/>
        <v>-99</v>
      </c>
      <c r="AC727" s="56">
        <f t="shared" si="117"/>
        <v>-99</v>
      </c>
      <c r="AE727" s="82">
        <f>IF(D727=1, 'adjustment factor'!$D$4, IF(D727=-9,-999,IF(D727="",-999,0)))</f>
        <v>-999</v>
      </c>
      <c r="AF727" s="82">
        <f>IF(F727=1, 'adjustment factor'!$D$5, IF(F727=-9,-999,IF(F727="",-999,0)))</f>
        <v>-999</v>
      </c>
      <c r="AG727" s="82">
        <f>IF(E727=1, 'adjustment factor'!$D$6, IF(E727=-9,-999,IF(E727="",-999,0)))</f>
        <v>-999</v>
      </c>
      <c r="AH727" s="82">
        <f>IF(K727&gt;=45,'adjustment factor'!$D$7,IF(K727=-9,-1200,IF(K727="",-1200,0)))</f>
        <v>-1200</v>
      </c>
      <c r="AI727" s="82">
        <f>IF(L727=1, 'adjustment factor'!$D$8, IF(L727=-9,-999,IF(L727="",-999,0)))</f>
        <v>-999</v>
      </c>
      <c r="AJ727" s="82">
        <f>IF(AND(M727&gt;=1,M727&lt;=4),'adjustment factor'!$D$9,IF(M727=-9,-999,IF(M727=98,-999,IF(M727=99,-999,IF(M727="",-999,0)))))</f>
        <v>-999</v>
      </c>
      <c r="AK727" s="82">
        <f>IF(H727=1, 'adjustment factor'!$D$10, IF(H727=-9,-999,IF(H727="",-999,0)))</f>
        <v>-999</v>
      </c>
      <c r="AL727" s="82">
        <f>IF(G727=1, 'adjustment factor'!$D$11, IF(G727=-9,-999,IF(G727="",-999,0)))</f>
        <v>-999</v>
      </c>
      <c r="AM727" s="82">
        <f>IF(I727=1, 'adjustment factor'!$D$12, IF(I727=-9,-999,IF(I727="",-999,0)))</f>
        <v>-999</v>
      </c>
      <c r="AN727" s="82">
        <f>IF(J727=1, 'adjustment factor'!$D$13, IF(J727=-9,-999,IF(J727="",-999,0)))</f>
        <v>-999</v>
      </c>
      <c r="AO727" s="82" t="str">
        <f t="shared" si="118"/>
        <v>-999</v>
      </c>
      <c r="AP727" s="82" t="str">
        <f t="shared" si="119"/>
        <v>MISSING</v>
      </c>
    </row>
    <row r="728" spans="2:42" s="3" customFormat="1">
      <c r="B728" s="170"/>
      <c r="C728" s="35">
        <v>724</v>
      </c>
      <c r="D728" s="161"/>
      <c r="E728" s="161"/>
      <c r="F728" s="161"/>
      <c r="G728" s="161"/>
      <c r="H728" s="161"/>
      <c r="I728" s="161"/>
      <c r="J728" s="161"/>
      <c r="K728" s="161"/>
      <c r="L728" s="161"/>
      <c r="M728" s="161"/>
      <c r="N728" s="171"/>
      <c r="O728" s="171"/>
      <c r="P728" s="171"/>
      <c r="Q728" s="171"/>
      <c r="R728" s="171"/>
      <c r="S728" s="171"/>
      <c r="T728" s="159" t="str">
        <f t="shared" si="110"/>
        <v>MISSING</v>
      </c>
      <c r="U728" s="159" t="str">
        <f t="shared" si="111"/>
        <v>MISSING</v>
      </c>
      <c r="X728" s="56">
        <f t="shared" si="112"/>
        <v>-99</v>
      </c>
      <c r="Y728" s="56">
        <f t="shared" si="113"/>
        <v>-99</v>
      </c>
      <c r="Z728" s="56">
        <f t="shared" si="114"/>
        <v>-99</v>
      </c>
      <c r="AA728" s="56">
        <f t="shared" si="115"/>
        <v>-99</v>
      </c>
      <c r="AB728" s="56">
        <f t="shared" si="116"/>
        <v>-99</v>
      </c>
      <c r="AC728" s="56">
        <f t="shared" si="117"/>
        <v>-99</v>
      </c>
      <c r="AE728" s="82">
        <f>IF(D728=1, 'adjustment factor'!$D$4, IF(D728=-9,-999,IF(D728="",-999,0)))</f>
        <v>-999</v>
      </c>
      <c r="AF728" s="82">
        <f>IF(F728=1, 'adjustment factor'!$D$5, IF(F728=-9,-999,IF(F728="",-999,0)))</f>
        <v>-999</v>
      </c>
      <c r="AG728" s="82">
        <f>IF(E728=1, 'adjustment factor'!$D$6, IF(E728=-9,-999,IF(E728="",-999,0)))</f>
        <v>-999</v>
      </c>
      <c r="AH728" s="82">
        <f>IF(K728&gt;=45,'adjustment factor'!$D$7,IF(K728=-9,-1200,IF(K728="",-1200,0)))</f>
        <v>-1200</v>
      </c>
      <c r="AI728" s="82">
        <f>IF(L728=1, 'adjustment factor'!$D$8, IF(L728=-9,-999,IF(L728="",-999,0)))</f>
        <v>-999</v>
      </c>
      <c r="AJ728" s="82">
        <f>IF(AND(M728&gt;=1,M728&lt;=4),'adjustment factor'!$D$9,IF(M728=-9,-999,IF(M728=98,-999,IF(M728=99,-999,IF(M728="",-999,0)))))</f>
        <v>-999</v>
      </c>
      <c r="AK728" s="82">
        <f>IF(H728=1, 'adjustment factor'!$D$10, IF(H728=-9,-999,IF(H728="",-999,0)))</f>
        <v>-999</v>
      </c>
      <c r="AL728" s="82">
        <f>IF(G728=1, 'adjustment factor'!$D$11, IF(G728=-9,-999,IF(G728="",-999,0)))</f>
        <v>-999</v>
      </c>
      <c r="AM728" s="82">
        <f>IF(I728=1, 'adjustment factor'!$D$12, IF(I728=-9,-999,IF(I728="",-999,0)))</f>
        <v>-999</v>
      </c>
      <c r="AN728" s="82">
        <f>IF(J728=1, 'adjustment factor'!$D$13, IF(J728=-9,-999,IF(J728="",-999,0)))</f>
        <v>-999</v>
      </c>
      <c r="AO728" s="82" t="str">
        <f t="shared" si="118"/>
        <v>-999</v>
      </c>
      <c r="AP728" s="82" t="str">
        <f t="shared" si="119"/>
        <v>MISSING</v>
      </c>
    </row>
    <row r="729" spans="2:42" s="3" customFormat="1">
      <c r="B729" s="170"/>
      <c r="C729" s="35">
        <v>725</v>
      </c>
      <c r="D729" s="161"/>
      <c r="E729" s="161"/>
      <c r="F729" s="161"/>
      <c r="G729" s="161"/>
      <c r="H729" s="161"/>
      <c r="I729" s="161"/>
      <c r="J729" s="161"/>
      <c r="K729" s="161"/>
      <c r="L729" s="161"/>
      <c r="M729" s="161"/>
      <c r="N729" s="171"/>
      <c r="O729" s="171"/>
      <c r="P729" s="171"/>
      <c r="Q729" s="171"/>
      <c r="R729" s="171"/>
      <c r="S729" s="171"/>
      <c r="T729" s="159" t="str">
        <f t="shared" si="110"/>
        <v>MISSING</v>
      </c>
      <c r="U729" s="159" t="str">
        <f t="shared" si="111"/>
        <v>MISSING</v>
      </c>
      <c r="X729" s="56">
        <f t="shared" si="112"/>
        <v>-99</v>
      </c>
      <c r="Y729" s="56">
        <f t="shared" si="113"/>
        <v>-99</v>
      </c>
      <c r="Z729" s="56">
        <f t="shared" si="114"/>
        <v>-99</v>
      </c>
      <c r="AA729" s="56">
        <f t="shared" si="115"/>
        <v>-99</v>
      </c>
      <c r="AB729" s="56">
        <f t="shared" si="116"/>
        <v>-99</v>
      </c>
      <c r="AC729" s="56">
        <f t="shared" si="117"/>
        <v>-99</v>
      </c>
      <c r="AE729" s="82">
        <f>IF(D729=1, 'adjustment factor'!$D$4, IF(D729=-9,-999,IF(D729="",-999,0)))</f>
        <v>-999</v>
      </c>
      <c r="AF729" s="82">
        <f>IF(F729=1, 'adjustment factor'!$D$5, IF(F729=-9,-999,IF(F729="",-999,0)))</f>
        <v>-999</v>
      </c>
      <c r="AG729" s="82">
        <f>IF(E729=1, 'adjustment factor'!$D$6, IF(E729=-9,-999,IF(E729="",-999,0)))</f>
        <v>-999</v>
      </c>
      <c r="AH729" s="82">
        <f>IF(K729&gt;=45,'adjustment factor'!$D$7,IF(K729=-9,-1200,IF(K729="",-1200,0)))</f>
        <v>-1200</v>
      </c>
      <c r="AI729" s="82">
        <f>IF(L729=1, 'adjustment factor'!$D$8, IF(L729=-9,-999,IF(L729="",-999,0)))</f>
        <v>-999</v>
      </c>
      <c r="AJ729" s="82">
        <f>IF(AND(M729&gt;=1,M729&lt;=4),'adjustment factor'!$D$9,IF(M729=-9,-999,IF(M729=98,-999,IF(M729=99,-999,IF(M729="",-999,0)))))</f>
        <v>-999</v>
      </c>
      <c r="AK729" s="82">
        <f>IF(H729=1, 'adjustment factor'!$D$10, IF(H729=-9,-999,IF(H729="",-999,0)))</f>
        <v>-999</v>
      </c>
      <c r="AL729" s="82">
        <f>IF(G729=1, 'adjustment factor'!$D$11, IF(G729=-9,-999,IF(G729="",-999,0)))</f>
        <v>-999</v>
      </c>
      <c r="AM729" s="82">
        <f>IF(I729=1, 'adjustment factor'!$D$12, IF(I729=-9,-999,IF(I729="",-999,0)))</f>
        <v>-999</v>
      </c>
      <c r="AN729" s="82">
        <f>IF(J729=1, 'adjustment factor'!$D$13, IF(J729=-9,-999,IF(J729="",-999,0)))</f>
        <v>-999</v>
      </c>
      <c r="AO729" s="82" t="str">
        <f t="shared" si="118"/>
        <v>-999</v>
      </c>
      <c r="AP729" s="82" t="str">
        <f t="shared" si="119"/>
        <v>MISSING</v>
      </c>
    </row>
    <row r="730" spans="2:42" s="3" customFormat="1">
      <c r="B730" s="170"/>
      <c r="C730" s="35">
        <v>726</v>
      </c>
      <c r="D730" s="161"/>
      <c r="E730" s="161"/>
      <c r="F730" s="161"/>
      <c r="G730" s="161"/>
      <c r="H730" s="161"/>
      <c r="I730" s="161"/>
      <c r="J730" s="161"/>
      <c r="K730" s="161"/>
      <c r="L730" s="161"/>
      <c r="M730" s="161"/>
      <c r="N730" s="171"/>
      <c r="O730" s="171"/>
      <c r="P730" s="171"/>
      <c r="Q730" s="171"/>
      <c r="R730" s="171"/>
      <c r="S730" s="171"/>
      <c r="T730" s="159" t="str">
        <f t="shared" si="110"/>
        <v>MISSING</v>
      </c>
      <c r="U730" s="159" t="str">
        <f t="shared" si="111"/>
        <v>MISSING</v>
      </c>
      <c r="X730" s="56">
        <f t="shared" si="112"/>
        <v>-99</v>
      </c>
      <c r="Y730" s="56">
        <f t="shared" si="113"/>
        <v>-99</v>
      </c>
      <c r="Z730" s="56">
        <f t="shared" si="114"/>
        <v>-99</v>
      </c>
      <c r="AA730" s="56">
        <f t="shared" si="115"/>
        <v>-99</v>
      </c>
      <c r="AB730" s="56">
        <f t="shared" si="116"/>
        <v>-99</v>
      </c>
      <c r="AC730" s="56">
        <f t="shared" si="117"/>
        <v>-99</v>
      </c>
      <c r="AE730" s="82">
        <f>IF(D730=1, 'adjustment factor'!$D$4, IF(D730=-9,-999,IF(D730="",-999,0)))</f>
        <v>-999</v>
      </c>
      <c r="AF730" s="82">
        <f>IF(F730=1, 'adjustment factor'!$D$5, IF(F730=-9,-999,IF(F730="",-999,0)))</f>
        <v>-999</v>
      </c>
      <c r="AG730" s="82">
        <f>IF(E730=1, 'adjustment factor'!$D$6, IF(E730=-9,-999,IF(E730="",-999,0)))</f>
        <v>-999</v>
      </c>
      <c r="AH730" s="82">
        <f>IF(K730&gt;=45,'adjustment factor'!$D$7,IF(K730=-9,-1200,IF(K730="",-1200,0)))</f>
        <v>-1200</v>
      </c>
      <c r="AI730" s="82">
        <f>IF(L730=1, 'adjustment factor'!$D$8, IF(L730=-9,-999,IF(L730="",-999,0)))</f>
        <v>-999</v>
      </c>
      <c r="AJ730" s="82">
        <f>IF(AND(M730&gt;=1,M730&lt;=4),'adjustment factor'!$D$9,IF(M730=-9,-999,IF(M730=98,-999,IF(M730=99,-999,IF(M730="",-999,0)))))</f>
        <v>-999</v>
      </c>
      <c r="AK730" s="82">
        <f>IF(H730=1, 'adjustment factor'!$D$10, IF(H730=-9,-999,IF(H730="",-999,0)))</f>
        <v>-999</v>
      </c>
      <c r="AL730" s="82">
        <f>IF(G730=1, 'adjustment factor'!$D$11, IF(G730=-9,-999,IF(G730="",-999,0)))</f>
        <v>-999</v>
      </c>
      <c r="AM730" s="82">
        <f>IF(I730=1, 'adjustment factor'!$D$12, IF(I730=-9,-999,IF(I730="",-999,0)))</f>
        <v>-999</v>
      </c>
      <c r="AN730" s="82">
        <f>IF(J730=1, 'adjustment factor'!$D$13, IF(J730=-9,-999,IF(J730="",-999,0)))</f>
        <v>-999</v>
      </c>
      <c r="AO730" s="82" t="str">
        <f t="shared" si="118"/>
        <v>-999</v>
      </c>
      <c r="AP730" s="82" t="str">
        <f t="shared" si="119"/>
        <v>MISSING</v>
      </c>
    </row>
    <row r="731" spans="2:42" s="3" customFormat="1">
      <c r="B731" s="170"/>
      <c r="C731" s="35">
        <v>727</v>
      </c>
      <c r="D731" s="161"/>
      <c r="E731" s="161"/>
      <c r="F731" s="161"/>
      <c r="G731" s="161"/>
      <c r="H731" s="161"/>
      <c r="I731" s="161"/>
      <c r="J731" s="161"/>
      <c r="K731" s="161"/>
      <c r="L731" s="161"/>
      <c r="M731" s="161"/>
      <c r="N731" s="171"/>
      <c r="O731" s="171"/>
      <c r="P731" s="171"/>
      <c r="Q731" s="171"/>
      <c r="R731" s="171"/>
      <c r="S731" s="171"/>
      <c r="T731" s="159" t="str">
        <f t="shared" si="110"/>
        <v>MISSING</v>
      </c>
      <c r="U731" s="159" t="str">
        <f t="shared" si="111"/>
        <v>MISSING</v>
      </c>
      <c r="X731" s="56">
        <f t="shared" si="112"/>
        <v>-99</v>
      </c>
      <c r="Y731" s="56">
        <f t="shared" si="113"/>
        <v>-99</v>
      </c>
      <c r="Z731" s="56">
        <f t="shared" si="114"/>
        <v>-99</v>
      </c>
      <c r="AA731" s="56">
        <f t="shared" si="115"/>
        <v>-99</v>
      </c>
      <c r="AB731" s="56">
        <f t="shared" si="116"/>
        <v>-99</v>
      </c>
      <c r="AC731" s="56">
        <f t="shared" si="117"/>
        <v>-99</v>
      </c>
      <c r="AE731" s="82">
        <f>IF(D731=1, 'adjustment factor'!$D$4, IF(D731=-9,-999,IF(D731="",-999,0)))</f>
        <v>-999</v>
      </c>
      <c r="AF731" s="82">
        <f>IF(F731=1, 'adjustment factor'!$D$5, IF(F731=-9,-999,IF(F731="",-999,0)))</f>
        <v>-999</v>
      </c>
      <c r="AG731" s="82">
        <f>IF(E731=1, 'adjustment factor'!$D$6, IF(E731=-9,-999,IF(E731="",-999,0)))</f>
        <v>-999</v>
      </c>
      <c r="AH731" s="82">
        <f>IF(K731&gt;=45,'adjustment factor'!$D$7,IF(K731=-9,-1200,IF(K731="",-1200,0)))</f>
        <v>-1200</v>
      </c>
      <c r="AI731" s="82">
        <f>IF(L731=1, 'adjustment factor'!$D$8, IF(L731=-9,-999,IF(L731="",-999,0)))</f>
        <v>-999</v>
      </c>
      <c r="AJ731" s="82">
        <f>IF(AND(M731&gt;=1,M731&lt;=4),'adjustment factor'!$D$9,IF(M731=-9,-999,IF(M731=98,-999,IF(M731=99,-999,IF(M731="",-999,0)))))</f>
        <v>-999</v>
      </c>
      <c r="AK731" s="82">
        <f>IF(H731=1, 'adjustment factor'!$D$10, IF(H731=-9,-999,IF(H731="",-999,0)))</f>
        <v>-999</v>
      </c>
      <c r="AL731" s="82">
        <f>IF(G731=1, 'adjustment factor'!$D$11, IF(G731=-9,-999,IF(G731="",-999,0)))</f>
        <v>-999</v>
      </c>
      <c r="AM731" s="82">
        <f>IF(I731=1, 'adjustment factor'!$D$12, IF(I731=-9,-999,IF(I731="",-999,0)))</f>
        <v>-999</v>
      </c>
      <c r="AN731" s="82">
        <f>IF(J731=1, 'adjustment factor'!$D$13, IF(J731=-9,-999,IF(J731="",-999,0)))</f>
        <v>-999</v>
      </c>
      <c r="AO731" s="82" t="str">
        <f t="shared" si="118"/>
        <v>-999</v>
      </c>
      <c r="AP731" s="82" t="str">
        <f t="shared" si="119"/>
        <v>MISSING</v>
      </c>
    </row>
    <row r="732" spans="2:42" s="3" customFormat="1">
      <c r="B732" s="170"/>
      <c r="C732" s="35">
        <v>728</v>
      </c>
      <c r="D732" s="161"/>
      <c r="E732" s="161"/>
      <c r="F732" s="161"/>
      <c r="G732" s="161"/>
      <c r="H732" s="161"/>
      <c r="I732" s="161"/>
      <c r="J732" s="161"/>
      <c r="K732" s="161"/>
      <c r="L732" s="161"/>
      <c r="M732" s="161"/>
      <c r="N732" s="171"/>
      <c r="O732" s="171"/>
      <c r="P732" s="171"/>
      <c r="Q732" s="171"/>
      <c r="R732" s="171"/>
      <c r="S732" s="171"/>
      <c r="T732" s="159" t="str">
        <f t="shared" si="110"/>
        <v>MISSING</v>
      </c>
      <c r="U732" s="159" t="str">
        <f t="shared" si="111"/>
        <v>MISSING</v>
      </c>
      <c r="X732" s="56">
        <f t="shared" si="112"/>
        <v>-99</v>
      </c>
      <c r="Y732" s="56">
        <f t="shared" si="113"/>
        <v>-99</v>
      </c>
      <c r="Z732" s="56">
        <f t="shared" si="114"/>
        <v>-99</v>
      </c>
      <c r="AA732" s="56">
        <f t="shared" si="115"/>
        <v>-99</v>
      </c>
      <c r="AB732" s="56">
        <f t="shared" si="116"/>
        <v>-99</v>
      </c>
      <c r="AC732" s="56">
        <f t="shared" si="117"/>
        <v>-99</v>
      </c>
      <c r="AE732" s="82">
        <f>IF(D732=1, 'adjustment factor'!$D$4, IF(D732=-9,-999,IF(D732="",-999,0)))</f>
        <v>-999</v>
      </c>
      <c r="AF732" s="82">
        <f>IF(F732=1, 'adjustment factor'!$D$5, IF(F732=-9,-999,IF(F732="",-999,0)))</f>
        <v>-999</v>
      </c>
      <c r="AG732" s="82">
        <f>IF(E732=1, 'adjustment factor'!$D$6, IF(E732=-9,-999,IF(E732="",-999,0)))</f>
        <v>-999</v>
      </c>
      <c r="AH732" s="82">
        <f>IF(K732&gt;=45,'adjustment factor'!$D$7,IF(K732=-9,-1200,IF(K732="",-1200,0)))</f>
        <v>-1200</v>
      </c>
      <c r="AI732" s="82">
        <f>IF(L732=1, 'adjustment factor'!$D$8, IF(L732=-9,-999,IF(L732="",-999,0)))</f>
        <v>-999</v>
      </c>
      <c r="AJ732" s="82">
        <f>IF(AND(M732&gt;=1,M732&lt;=4),'adjustment factor'!$D$9,IF(M732=-9,-999,IF(M732=98,-999,IF(M732=99,-999,IF(M732="",-999,0)))))</f>
        <v>-999</v>
      </c>
      <c r="AK732" s="82">
        <f>IF(H732=1, 'adjustment factor'!$D$10, IF(H732=-9,-999,IF(H732="",-999,0)))</f>
        <v>-999</v>
      </c>
      <c r="AL732" s="82">
        <f>IF(G732=1, 'adjustment factor'!$D$11, IF(G732=-9,-999,IF(G732="",-999,0)))</f>
        <v>-999</v>
      </c>
      <c r="AM732" s="82">
        <f>IF(I732=1, 'adjustment factor'!$D$12, IF(I732=-9,-999,IF(I732="",-999,0)))</f>
        <v>-999</v>
      </c>
      <c r="AN732" s="82">
        <f>IF(J732=1, 'adjustment factor'!$D$13, IF(J732=-9,-999,IF(J732="",-999,0)))</f>
        <v>-999</v>
      </c>
      <c r="AO732" s="82" t="str">
        <f t="shared" si="118"/>
        <v>-999</v>
      </c>
      <c r="AP732" s="82" t="str">
        <f t="shared" si="119"/>
        <v>MISSING</v>
      </c>
    </row>
    <row r="733" spans="2:42" s="3" customFormat="1">
      <c r="B733" s="170"/>
      <c r="C733" s="35">
        <v>729</v>
      </c>
      <c r="D733" s="161"/>
      <c r="E733" s="161"/>
      <c r="F733" s="161"/>
      <c r="G733" s="161"/>
      <c r="H733" s="161"/>
      <c r="I733" s="161"/>
      <c r="J733" s="161"/>
      <c r="K733" s="161"/>
      <c r="L733" s="161"/>
      <c r="M733" s="161"/>
      <c r="N733" s="171"/>
      <c r="O733" s="171"/>
      <c r="P733" s="171"/>
      <c r="Q733" s="171"/>
      <c r="R733" s="171"/>
      <c r="S733" s="171"/>
      <c r="T733" s="159" t="str">
        <f t="shared" si="110"/>
        <v>MISSING</v>
      </c>
      <c r="U733" s="159" t="str">
        <f t="shared" si="111"/>
        <v>MISSING</v>
      </c>
      <c r="X733" s="56">
        <f t="shared" si="112"/>
        <v>-99</v>
      </c>
      <c r="Y733" s="56">
        <f t="shared" si="113"/>
        <v>-99</v>
      </c>
      <c r="Z733" s="56">
        <f t="shared" si="114"/>
        <v>-99</v>
      </c>
      <c r="AA733" s="56">
        <f t="shared" si="115"/>
        <v>-99</v>
      </c>
      <c r="AB733" s="56">
        <f t="shared" si="116"/>
        <v>-99</v>
      </c>
      <c r="AC733" s="56">
        <f t="shared" si="117"/>
        <v>-99</v>
      </c>
      <c r="AE733" s="82">
        <f>IF(D733=1, 'adjustment factor'!$D$4, IF(D733=-9,-999,IF(D733="",-999,0)))</f>
        <v>-999</v>
      </c>
      <c r="AF733" s="82">
        <f>IF(F733=1, 'adjustment factor'!$D$5, IF(F733=-9,-999,IF(F733="",-999,0)))</f>
        <v>-999</v>
      </c>
      <c r="AG733" s="82">
        <f>IF(E733=1, 'adjustment factor'!$D$6, IF(E733=-9,-999,IF(E733="",-999,0)))</f>
        <v>-999</v>
      </c>
      <c r="AH733" s="82">
        <f>IF(K733&gt;=45,'adjustment factor'!$D$7,IF(K733=-9,-1200,IF(K733="",-1200,0)))</f>
        <v>-1200</v>
      </c>
      <c r="AI733" s="82">
        <f>IF(L733=1, 'adjustment factor'!$D$8, IF(L733=-9,-999,IF(L733="",-999,0)))</f>
        <v>-999</v>
      </c>
      <c r="AJ733" s="82">
        <f>IF(AND(M733&gt;=1,M733&lt;=4),'adjustment factor'!$D$9,IF(M733=-9,-999,IF(M733=98,-999,IF(M733=99,-999,IF(M733="",-999,0)))))</f>
        <v>-999</v>
      </c>
      <c r="AK733" s="82">
        <f>IF(H733=1, 'adjustment factor'!$D$10, IF(H733=-9,-999,IF(H733="",-999,0)))</f>
        <v>-999</v>
      </c>
      <c r="AL733" s="82">
        <f>IF(G733=1, 'adjustment factor'!$D$11, IF(G733=-9,-999,IF(G733="",-999,0)))</f>
        <v>-999</v>
      </c>
      <c r="AM733" s="82">
        <f>IF(I733=1, 'adjustment factor'!$D$12, IF(I733=-9,-999,IF(I733="",-999,0)))</f>
        <v>-999</v>
      </c>
      <c r="AN733" s="82">
        <f>IF(J733=1, 'adjustment factor'!$D$13, IF(J733=-9,-999,IF(J733="",-999,0)))</f>
        <v>-999</v>
      </c>
      <c r="AO733" s="82" t="str">
        <f t="shared" si="118"/>
        <v>-999</v>
      </c>
      <c r="AP733" s="82" t="str">
        <f t="shared" si="119"/>
        <v>MISSING</v>
      </c>
    </row>
    <row r="734" spans="2:42" s="3" customFormat="1">
      <c r="B734" s="170"/>
      <c r="C734" s="35">
        <v>730</v>
      </c>
      <c r="D734" s="161"/>
      <c r="E734" s="161"/>
      <c r="F734" s="161"/>
      <c r="G734" s="161"/>
      <c r="H734" s="161"/>
      <c r="I734" s="161"/>
      <c r="J734" s="161"/>
      <c r="K734" s="161"/>
      <c r="L734" s="161"/>
      <c r="M734" s="161"/>
      <c r="N734" s="171"/>
      <c r="O734" s="171"/>
      <c r="P734" s="171"/>
      <c r="Q734" s="171"/>
      <c r="R734" s="171"/>
      <c r="S734" s="171"/>
      <c r="T734" s="159" t="str">
        <f t="shared" si="110"/>
        <v>MISSING</v>
      </c>
      <c r="U734" s="159" t="str">
        <f t="shared" si="111"/>
        <v>MISSING</v>
      </c>
      <c r="X734" s="56">
        <f t="shared" si="112"/>
        <v>-99</v>
      </c>
      <c r="Y734" s="56">
        <f t="shared" si="113"/>
        <v>-99</v>
      </c>
      <c r="Z734" s="56">
        <f t="shared" si="114"/>
        <v>-99</v>
      </c>
      <c r="AA734" s="56">
        <f t="shared" si="115"/>
        <v>-99</v>
      </c>
      <c r="AB734" s="56">
        <f t="shared" si="116"/>
        <v>-99</v>
      </c>
      <c r="AC734" s="56">
        <f t="shared" si="117"/>
        <v>-99</v>
      </c>
      <c r="AE734" s="82">
        <f>IF(D734=1, 'adjustment factor'!$D$4, IF(D734=-9,-999,IF(D734="",-999,0)))</f>
        <v>-999</v>
      </c>
      <c r="AF734" s="82">
        <f>IF(F734=1, 'adjustment factor'!$D$5, IF(F734=-9,-999,IF(F734="",-999,0)))</f>
        <v>-999</v>
      </c>
      <c r="AG734" s="82">
        <f>IF(E734=1, 'adjustment factor'!$D$6, IF(E734=-9,-999,IF(E734="",-999,0)))</f>
        <v>-999</v>
      </c>
      <c r="AH734" s="82">
        <f>IF(K734&gt;=45,'adjustment factor'!$D$7,IF(K734=-9,-1200,IF(K734="",-1200,0)))</f>
        <v>-1200</v>
      </c>
      <c r="AI734" s="82">
        <f>IF(L734=1, 'adjustment factor'!$D$8, IF(L734=-9,-999,IF(L734="",-999,0)))</f>
        <v>-999</v>
      </c>
      <c r="AJ734" s="82">
        <f>IF(AND(M734&gt;=1,M734&lt;=4),'adjustment factor'!$D$9,IF(M734=-9,-999,IF(M734=98,-999,IF(M734=99,-999,IF(M734="",-999,0)))))</f>
        <v>-999</v>
      </c>
      <c r="AK734" s="82">
        <f>IF(H734=1, 'adjustment factor'!$D$10, IF(H734=-9,-999,IF(H734="",-999,0)))</f>
        <v>-999</v>
      </c>
      <c r="AL734" s="82">
        <f>IF(G734=1, 'adjustment factor'!$D$11, IF(G734=-9,-999,IF(G734="",-999,0)))</f>
        <v>-999</v>
      </c>
      <c r="AM734" s="82">
        <f>IF(I734=1, 'adjustment factor'!$D$12, IF(I734=-9,-999,IF(I734="",-999,0)))</f>
        <v>-999</v>
      </c>
      <c r="AN734" s="82">
        <f>IF(J734=1, 'adjustment factor'!$D$13, IF(J734=-9,-999,IF(J734="",-999,0)))</f>
        <v>-999</v>
      </c>
      <c r="AO734" s="82" t="str">
        <f t="shared" si="118"/>
        <v>-999</v>
      </c>
      <c r="AP734" s="82" t="str">
        <f t="shared" si="119"/>
        <v>MISSING</v>
      </c>
    </row>
    <row r="735" spans="2:42" s="3" customFormat="1">
      <c r="B735" s="170"/>
      <c r="C735" s="35">
        <v>731</v>
      </c>
      <c r="D735" s="161"/>
      <c r="E735" s="161"/>
      <c r="F735" s="161"/>
      <c r="G735" s="161"/>
      <c r="H735" s="161"/>
      <c r="I735" s="161"/>
      <c r="J735" s="161"/>
      <c r="K735" s="161"/>
      <c r="L735" s="161"/>
      <c r="M735" s="161"/>
      <c r="N735" s="171"/>
      <c r="O735" s="171"/>
      <c r="P735" s="171"/>
      <c r="Q735" s="171"/>
      <c r="R735" s="171"/>
      <c r="S735" s="171"/>
      <c r="T735" s="159" t="str">
        <f t="shared" si="110"/>
        <v>MISSING</v>
      </c>
      <c r="U735" s="159" t="str">
        <f t="shared" si="111"/>
        <v>MISSING</v>
      </c>
      <c r="X735" s="56">
        <f t="shared" si="112"/>
        <v>-99</v>
      </c>
      <c r="Y735" s="56">
        <f t="shared" si="113"/>
        <v>-99</v>
      </c>
      <c r="Z735" s="56">
        <f t="shared" si="114"/>
        <v>-99</v>
      </c>
      <c r="AA735" s="56">
        <f t="shared" si="115"/>
        <v>-99</v>
      </c>
      <c r="AB735" s="56">
        <f t="shared" si="116"/>
        <v>-99</v>
      </c>
      <c r="AC735" s="56">
        <f t="shared" si="117"/>
        <v>-99</v>
      </c>
      <c r="AE735" s="82">
        <f>IF(D735=1, 'adjustment factor'!$D$4, IF(D735=-9,-999,IF(D735="",-999,0)))</f>
        <v>-999</v>
      </c>
      <c r="AF735" s="82">
        <f>IF(F735=1, 'adjustment factor'!$D$5, IF(F735=-9,-999,IF(F735="",-999,0)))</f>
        <v>-999</v>
      </c>
      <c r="AG735" s="82">
        <f>IF(E735=1, 'adjustment factor'!$D$6, IF(E735=-9,-999,IF(E735="",-999,0)))</f>
        <v>-999</v>
      </c>
      <c r="AH735" s="82">
        <f>IF(K735&gt;=45,'adjustment factor'!$D$7,IF(K735=-9,-1200,IF(K735="",-1200,0)))</f>
        <v>-1200</v>
      </c>
      <c r="AI735" s="82">
        <f>IF(L735=1, 'adjustment factor'!$D$8, IF(L735=-9,-999,IF(L735="",-999,0)))</f>
        <v>-999</v>
      </c>
      <c r="AJ735" s="82">
        <f>IF(AND(M735&gt;=1,M735&lt;=4),'adjustment factor'!$D$9,IF(M735=-9,-999,IF(M735=98,-999,IF(M735=99,-999,IF(M735="",-999,0)))))</f>
        <v>-999</v>
      </c>
      <c r="AK735" s="82">
        <f>IF(H735=1, 'adjustment factor'!$D$10, IF(H735=-9,-999,IF(H735="",-999,0)))</f>
        <v>-999</v>
      </c>
      <c r="AL735" s="82">
        <f>IF(G735=1, 'adjustment factor'!$D$11, IF(G735=-9,-999,IF(G735="",-999,0)))</f>
        <v>-999</v>
      </c>
      <c r="AM735" s="82">
        <f>IF(I735=1, 'adjustment factor'!$D$12, IF(I735=-9,-999,IF(I735="",-999,0)))</f>
        <v>-999</v>
      </c>
      <c r="AN735" s="82">
        <f>IF(J735=1, 'adjustment factor'!$D$13, IF(J735=-9,-999,IF(J735="",-999,0)))</f>
        <v>-999</v>
      </c>
      <c r="AO735" s="82" t="str">
        <f t="shared" si="118"/>
        <v>-999</v>
      </c>
      <c r="AP735" s="82" t="str">
        <f t="shared" si="119"/>
        <v>MISSING</v>
      </c>
    </row>
    <row r="736" spans="2:42" s="3" customFormat="1">
      <c r="B736" s="170"/>
      <c r="C736" s="35">
        <v>732</v>
      </c>
      <c r="D736" s="161"/>
      <c r="E736" s="161"/>
      <c r="F736" s="161"/>
      <c r="G736" s="161"/>
      <c r="H736" s="161"/>
      <c r="I736" s="161"/>
      <c r="J736" s="161"/>
      <c r="K736" s="161"/>
      <c r="L736" s="161"/>
      <c r="M736" s="161"/>
      <c r="N736" s="171"/>
      <c r="O736" s="171"/>
      <c r="P736" s="171"/>
      <c r="Q736" s="171"/>
      <c r="R736" s="171"/>
      <c r="S736" s="171"/>
      <c r="T736" s="159" t="str">
        <f t="shared" si="110"/>
        <v>MISSING</v>
      </c>
      <c r="U736" s="159" t="str">
        <f t="shared" si="111"/>
        <v>MISSING</v>
      </c>
      <c r="X736" s="56">
        <f t="shared" si="112"/>
        <v>-99</v>
      </c>
      <c r="Y736" s="56">
        <f t="shared" si="113"/>
        <v>-99</v>
      </c>
      <c r="Z736" s="56">
        <f t="shared" si="114"/>
        <v>-99</v>
      </c>
      <c r="AA736" s="56">
        <f t="shared" si="115"/>
        <v>-99</v>
      </c>
      <c r="AB736" s="56">
        <f t="shared" si="116"/>
        <v>-99</v>
      </c>
      <c r="AC736" s="56">
        <f t="shared" si="117"/>
        <v>-99</v>
      </c>
      <c r="AE736" s="82">
        <f>IF(D736=1, 'adjustment factor'!$D$4, IF(D736=-9,-999,IF(D736="",-999,0)))</f>
        <v>-999</v>
      </c>
      <c r="AF736" s="82">
        <f>IF(F736=1, 'adjustment factor'!$D$5, IF(F736=-9,-999,IF(F736="",-999,0)))</f>
        <v>-999</v>
      </c>
      <c r="AG736" s="82">
        <f>IF(E736=1, 'adjustment factor'!$D$6, IF(E736=-9,-999,IF(E736="",-999,0)))</f>
        <v>-999</v>
      </c>
      <c r="AH736" s="82">
        <f>IF(K736&gt;=45,'adjustment factor'!$D$7,IF(K736=-9,-1200,IF(K736="",-1200,0)))</f>
        <v>-1200</v>
      </c>
      <c r="AI736" s="82">
        <f>IF(L736=1, 'adjustment factor'!$D$8, IF(L736=-9,-999,IF(L736="",-999,0)))</f>
        <v>-999</v>
      </c>
      <c r="AJ736" s="82">
        <f>IF(AND(M736&gt;=1,M736&lt;=4),'adjustment factor'!$D$9,IF(M736=-9,-999,IF(M736=98,-999,IF(M736=99,-999,IF(M736="",-999,0)))))</f>
        <v>-999</v>
      </c>
      <c r="AK736" s="82">
        <f>IF(H736=1, 'adjustment factor'!$D$10, IF(H736=-9,-999,IF(H736="",-999,0)))</f>
        <v>-999</v>
      </c>
      <c r="AL736" s="82">
        <f>IF(G736=1, 'adjustment factor'!$D$11, IF(G736=-9,-999,IF(G736="",-999,0)))</f>
        <v>-999</v>
      </c>
      <c r="AM736" s="82">
        <f>IF(I736=1, 'adjustment factor'!$D$12, IF(I736=-9,-999,IF(I736="",-999,0)))</f>
        <v>-999</v>
      </c>
      <c r="AN736" s="82">
        <f>IF(J736=1, 'adjustment factor'!$D$13, IF(J736=-9,-999,IF(J736="",-999,0)))</f>
        <v>-999</v>
      </c>
      <c r="AO736" s="82" t="str">
        <f t="shared" si="118"/>
        <v>-999</v>
      </c>
      <c r="AP736" s="82" t="str">
        <f t="shared" si="119"/>
        <v>MISSING</v>
      </c>
    </row>
    <row r="737" spans="2:42" s="3" customFormat="1">
      <c r="B737" s="170"/>
      <c r="C737" s="35">
        <v>733</v>
      </c>
      <c r="D737" s="161"/>
      <c r="E737" s="161"/>
      <c r="F737" s="161"/>
      <c r="G737" s="161"/>
      <c r="H737" s="161"/>
      <c r="I737" s="161"/>
      <c r="J737" s="161"/>
      <c r="K737" s="161"/>
      <c r="L737" s="161"/>
      <c r="M737" s="161"/>
      <c r="N737" s="171"/>
      <c r="O737" s="171"/>
      <c r="P737" s="171"/>
      <c r="Q737" s="171"/>
      <c r="R737" s="171"/>
      <c r="S737" s="171"/>
      <c r="T737" s="159" t="str">
        <f t="shared" si="110"/>
        <v>MISSING</v>
      </c>
      <c r="U737" s="159" t="str">
        <f t="shared" si="111"/>
        <v>MISSING</v>
      </c>
      <c r="X737" s="56">
        <f t="shared" si="112"/>
        <v>-99</v>
      </c>
      <c r="Y737" s="56">
        <f t="shared" si="113"/>
        <v>-99</v>
      </c>
      <c r="Z737" s="56">
        <f t="shared" si="114"/>
        <v>-99</v>
      </c>
      <c r="AA737" s="56">
        <f t="shared" si="115"/>
        <v>-99</v>
      </c>
      <c r="AB737" s="56">
        <f t="shared" si="116"/>
        <v>-99</v>
      </c>
      <c r="AC737" s="56">
        <f t="shared" si="117"/>
        <v>-99</v>
      </c>
      <c r="AE737" s="82">
        <f>IF(D737=1, 'adjustment factor'!$D$4, IF(D737=-9,-999,IF(D737="",-999,0)))</f>
        <v>-999</v>
      </c>
      <c r="AF737" s="82">
        <f>IF(F737=1, 'adjustment factor'!$D$5, IF(F737=-9,-999,IF(F737="",-999,0)))</f>
        <v>-999</v>
      </c>
      <c r="AG737" s="82">
        <f>IF(E737=1, 'adjustment factor'!$D$6, IF(E737=-9,-999,IF(E737="",-999,0)))</f>
        <v>-999</v>
      </c>
      <c r="AH737" s="82">
        <f>IF(K737&gt;=45,'adjustment factor'!$D$7,IF(K737=-9,-1200,IF(K737="",-1200,0)))</f>
        <v>-1200</v>
      </c>
      <c r="AI737" s="82">
        <f>IF(L737=1, 'adjustment factor'!$D$8, IF(L737=-9,-999,IF(L737="",-999,0)))</f>
        <v>-999</v>
      </c>
      <c r="AJ737" s="82">
        <f>IF(AND(M737&gt;=1,M737&lt;=4),'adjustment factor'!$D$9,IF(M737=-9,-999,IF(M737=98,-999,IF(M737=99,-999,IF(M737="",-999,0)))))</f>
        <v>-999</v>
      </c>
      <c r="AK737" s="82">
        <f>IF(H737=1, 'adjustment factor'!$D$10, IF(H737=-9,-999,IF(H737="",-999,0)))</f>
        <v>-999</v>
      </c>
      <c r="AL737" s="82">
        <f>IF(G737=1, 'adjustment factor'!$D$11, IF(G737=-9,-999,IF(G737="",-999,0)))</f>
        <v>-999</v>
      </c>
      <c r="AM737" s="82">
        <f>IF(I737=1, 'adjustment factor'!$D$12, IF(I737=-9,-999,IF(I737="",-999,0)))</f>
        <v>-999</v>
      </c>
      <c r="AN737" s="82">
        <f>IF(J737=1, 'adjustment factor'!$D$13, IF(J737=-9,-999,IF(J737="",-999,0)))</f>
        <v>-999</v>
      </c>
      <c r="AO737" s="82" t="str">
        <f t="shared" si="118"/>
        <v>-999</v>
      </c>
      <c r="AP737" s="82" t="str">
        <f t="shared" si="119"/>
        <v>MISSING</v>
      </c>
    </row>
    <row r="738" spans="2:42" s="3" customFormat="1">
      <c r="B738" s="170"/>
      <c r="C738" s="35">
        <v>734</v>
      </c>
      <c r="D738" s="161"/>
      <c r="E738" s="161"/>
      <c r="F738" s="161"/>
      <c r="G738" s="161"/>
      <c r="H738" s="161"/>
      <c r="I738" s="161"/>
      <c r="J738" s="161"/>
      <c r="K738" s="161"/>
      <c r="L738" s="161"/>
      <c r="M738" s="161"/>
      <c r="N738" s="171"/>
      <c r="O738" s="171"/>
      <c r="P738" s="171"/>
      <c r="Q738" s="171"/>
      <c r="R738" s="171"/>
      <c r="S738" s="171"/>
      <c r="T738" s="159" t="str">
        <f t="shared" si="110"/>
        <v>MISSING</v>
      </c>
      <c r="U738" s="159" t="str">
        <f t="shared" si="111"/>
        <v>MISSING</v>
      </c>
      <c r="X738" s="56">
        <f t="shared" si="112"/>
        <v>-99</v>
      </c>
      <c r="Y738" s="56">
        <f t="shared" si="113"/>
        <v>-99</v>
      </c>
      <c r="Z738" s="56">
        <f t="shared" si="114"/>
        <v>-99</v>
      </c>
      <c r="AA738" s="56">
        <f t="shared" si="115"/>
        <v>-99</v>
      </c>
      <c r="AB738" s="56">
        <f t="shared" si="116"/>
        <v>-99</v>
      </c>
      <c r="AC738" s="56">
        <f t="shared" si="117"/>
        <v>-99</v>
      </c>
      <c r="AE738" s="82">
        <f>IF(D738=1, 'adjustment factor'!$D$4, IF(D738=-9,-999,IF(D738="",-999,0)))</f>
        <v>-999</v>
      </c>
      <c r="AF738" s="82">
        <f>IF(F738=1, 'adjustment factor'!$D$5, IF(F738=-9,-999,IF(F738="",-999,0)))</f>
        <v>-999</v>
      </c>
      <c r="AG738" s="82">
        <f>IF(E738=1, 'adjustment factor'!$D$6, IF(E738=-9,-999,IF(E738="",-999,0)))</f>
        <v>-999</v>
      </c>
      <c r="AH738" s="82">
        <f>IF(K738&gt;=45,'adjustment factor'!$D$7,IF(K738=-9,-1200,IF(K738="",-1200,0)))</f>
        <v>-1200</v>
      </c>
      <c r="AI738" s="82">
        <f>IF(L738=1, 'adjustment factor'!$D$8, IF(L738=-9,-999,IF(L738="",-999,0)))</f>
        <v>-999</v>
      </c>
      <c r="AJ738" s="82">
        <f>IF(AND(M738&gt;=1,M738&lt;=4),'adjustment factor'!$D$9,IF(M738=-9,-999,IF(M738=98,-999,IF(M738=99,-999,IF(M738="",-999,0)))))</f>
        <v>-999</v>
      </c>
      <c r="AK738" s="82">
        <f>IF(H738=1, 'adjustment factor'!$D$10, IF(H738=-9,-999,IF(H738="",-999,0)))</f>
        <v>-999</v>
      </c>
      <c r="AL738" s="82">
        <f>IF(G738=1, 'adjustment factor'!$D$11, IF(G738=-9,-999,IF(G738="",-999,0)))</f>
        <v>-999</v>
      </c>
      <c r="AM738" s="82">
        <f>IF(I738=1, 'adjustment factor'!$D$12, IF(I738=-9,-999,IF(I738="",-999,0)))</f>
        <v>-999</v>
      </c>
      <c r="AN738" s="82">
        <f>IF(J738=1, 'adjustment factor'!$D$13, IF(J738=-9,-999,IF(J738="",-999,0)))</f>
        <v>-999</v>
      </c>
      <c r="AO738" s="82" t="str">
        <f t="shared" si="118"/>
        <v>-999</v>
      </c>
      <c r="AP738" s="82" t="str">
        <f t="shared" si="119"/>
        <v>MISSING</v>
      </c>
    </row>
    <row r="739" spans="2:42" s="3" customFormat="1">
      <c r="B739" s="170"/>
      <c r="C739" s="35">
        <v>735</v>
      </c>
      <c r="D739" s="161"/>
      <c r="E739" s="161"/>
      <c r="F739" s="161"/>
      <c r="G739" s="161"/>
      <c r="H739" s="161"/>
      <c r="I739" s="161"/>
      <c r="J739" s="161"/>
      <c r="K739" s="161"/>
      <c r="L739" s="161"/>
      <c r="M739" s="161"/>
      <c r="N739" s="171"/>
      <c r="O739" s="171"/>
      <c r="P739" s="171"/>
      <c r="Q739" s="171"/>
      <c r="R739" s="171"/>
      <c r="S739" s="171"/>
      <c r="T739" s="159" t="str">
        <f t="shared" si="110"/>
        <v>MISSING</v>
      </c>
      <c r="U739" s="159" t="str">
        <f t="shared" si="111"/>
        <v>MISSING</v>
      </c>
      <c r="X739" s="56">
        <f t="shared" si="112"/>
        <v>-99</v>
      </c>
      <c r="Y739" s="56">
        <f t="shared" si="113"/>
        <v>-99</v>
      </c>
      <c r="Z739" s="56">
        <f t="shared" si="114"/>
        <v>-99</v>
      </c>
      <c r="AA739" s="56">
        <f t="shared" si="115"/>
        <v>-99</v>
      </c>
      <c r="AB739" s="56">
        <f t="shared" si="116"/>
        <v>-99</v>
      </c>
      <c r="AC739" s="56">
        <f t="shared" si="117"/>
        <v>-99</v>
      </c>
      <c r="AE739" s="82">
        <f>IF(D739=1, 'adjustment factor'!$D$4, IF(D739=-9,-999,IF(D739="",-999,0)))</f>
        <v>-999</v>
      </c>
      <c r="AF739" s="82">
        <f>IF(F739=1, 'adjustment factor'!$D$5, IF(F739=-9,-999,IF(F739="",-999,0)))</f>
        <v>-999</v>
      </c>
      <c r="AG739" s="82">
        <f>IF(E739=1, 'adjustment factor'!$D$6, IF(E739=-9,-999,IF(E739="",-999,0)))</f>
        <v>-999</v>
      </c>
      <c r="AH739" s="82">
        <f>IF(K739&gt;=45,'adjustment factor'!$D$7,IF(K739=-9,-1200,IF(K739="",-1200,0)))</f>
        <v>-1200</v>
      </c>
      <c r="AI739" s="82">
        <f>IF(L739=1, 'adjustment factor'!$D$8, IF(L739=-9,-999,IF(L739="",-999,0)))</f>
        <v>-999</v>
      </c>
      <c r="AJ739" s="82">
        <f>IF(AND(M739&gt;=1,M739&lt;=4),'adjustment factor'!$D$9,IF(M739=-9,-999,IF(M739=98,-999,IF(M739=99,-999,IF(M739="",-999,0)))))</f>
        <v>-999</v>
      </c>
      <c r="AK739" s="82">
        <f>IF(H739=1, 'adjustment factor'!$D$10, IF(H739=-9,-999,IF(H739="",-999,0)))</f>
        <v>-999</v>
      </c>
      <c r="AL739" s="82">
        <f>IF(G739=1, 'adjustment factor'!$D$11, IF(G739=-9,-999,IF(G739="",-999,0)))</f>
        <v>-999</v>
      </c>
      <c r="AM739" s="82">
        <f>IF(I739=1, 'adjustment factor'!$D$12, IF(I739=-9,-999,IF(I739="",-999,0)))</f>
        <v>-999</v>
      </c>
      <c r="AN739" s="82">
        <f>IF(J739=1, 'adjustment factor'!$D$13, IF(J739=-9,-999,IF(J739="",-999,0)))</f>
        <v>-999</v>
      </c>
      <c r="AO739" s="82" t="str">
        <f t="shared" si="118"/>
        <v>-999</v>
      </c>
      <c r="AP739" s="82" t="str">
        <f t="shared" si="119"/>
        <v>MISSING</v>
      </c>
    </row>
    <row r="740" spans="2:42" s="3" customFormat="1">
      <c r="B740" s="170"/>
      <c r="C740" s="35">
        <v>736</v>
      </c>
      <c r="D740" s="161"/>
      <c r="E740" s="161"/>
      <c r="F740" s="161"/>
      <c r="G740" s="161"/>
      <c r="H740" s="161"/>
      <c r="I740" s="161"/>
      <c r="J740" s="161"/>
      <c r="K740" s="161"/>
      <c r="L740" s="161"/>
      <c r="M740" s="161"/>
      <c r="N740" s="171"/>
      <c r="O740" s="171"/>
      <c r="P740" s="171"/>
      <c r="Q740" s="171"/>
      <c r="R740" s="171"/>
      <c r="S740" s="171"/>
      <c r="T740" s="159" t="str">
        <f t="shared" si="110"/>
        <v>MISSING</v>
      </c>
      <c r="U740" s="159" t="str">
        <f t="shared" si="111"/>
        <v>MISSING</v>
      </c>
      <c r="X740" s="56">
        <f t="shared" si="112"/>
        <v>-99</v>
      </c>
      <c r="Y740" s="56">
        <f t="shared" si="113"/>
        <v>-99</v>
      </c>
      <c r="Z740" s="56">
        <f t="shared" si="114"/>
        <v>-99</v>
      </c>
      <c r="AA740" s="56">
        <f t="shared" si="115"/>
        <v>-99</v>
      </c>
      <c r="AB740" s="56">
        <f t="shared" si="116"/>
        <v>-99</v>
      </c>
      <c r="AC740" s="56">
        <f t="shared" si="117"/>
        <v>-99</v>
      </c>
      <c r="AE740" s="82">
        <f>IF(D740=1, 'adjustment factor'!$D$4, IF(D740=-9,-999,IF(D740="",-999,0)))</f>
        <v>-999</v>
      </c>
      <c r="AF740" s="82">
        <f>IF(F740=1, 'adjustment factor'!$D$5, IF(F740=-9,-999,IF(F740="",-999,0)))</f>
        <v>-999</v>
      </c>
      <c r="AG740" s="82">
        <f>IF(E740=1, 'adjustment factor'!$D$6, IF(E740=-9,-999,IF(E740="",-999,0)))</f>
        <v>-999</v>
      </c>
      <c r="AH740" s="82">
        <f>IF(K740&gt;=45,'adjustment factor'!$D$7,IF(K740=-9,-1200,IF(K740="",-1200,0)))</f>
        <v>-1200</v>
      </c>
      <c r="AI740" s="82">
        <f>IF(L740=1, 'adjustment factor'!$D$8, IF(L740=-9,-999,IF(L740="",-999,0)))</f>
        <v>-999</v>
      </c>
      <c r="AJ740" s="82">
        <f>IF(AND(M740&gt;=1,M740&lt;=4),'adjustment factor'!$D$9,IF(M740=-9,-999,IF(M740=98,-999,IF(M740=99,-999,IF(M740="",-999,0)))))</f>
        <v>-999</v>
      </c>
      <c r="AK740" s="82">
        <f>IF(H740=1, 'adjustment factor'!$D$10, IF(H740=-9,-999,IF(H740="",-999,0)))</f>
        <v>-999</v>
      </c>
      <c r="AL740" s="82">
        <f>IF(G740=1, 'adjustment factor'!$D$11, IF(G740=-9,-999,IF(G740="",-999,0)))</f>
        <v>-999</v>
      </c>
      <c r="AM740" s="82">
        <f>IF(I740=1, 'adjustment factor'!$D$12, IF(I740=-9,-999,IF(I740="",-999,0)))</f>
        <v>-999</v>
      </c>
      <c r="AN740" s="82">
        <f>IF(J740=1, 'adjustment factor'!$D$13, IF(J740=-9,-999,IF(J740="",-999,0)))</f>
        <v>-999</v>
      </c>
      <c r="AO740" s="82" t="str">
        <f t="shared" si="118"/>
        <v>-999</v>
      </c>
      <c r="AP740" s="82" t="str">
        <f t="shared" si="119"/>
        <v>MISSING</v>
      </c>
    </row>
    <row r="741" spans="2:42" s="3" customFormat="1">
      <c r="B741" s="170"/>
      <c r="C741" s="35">
        <v>737</v>
      </c>
      <c r="D741" s="161"/>
      <c r="E741" s="161"/>
      <c r="F741" s="161"/>
      <c r="G741" s="161"/>
      <c r="H741" s="161"/>
      <c r="I741" s="161"/>
      <c r="J741" s="161"/>
      <c r="K741" s="161"/>
      <c r="L741" s="161"/>
      <c r="M741" s="161"/>
      <c r="N741" s="171"/>
      <c r="O741" s="171"/>
      <c r="P741" s="171"/>
      <c r="Q741" s="171"/>
      <c r="R741" s="171"/>
      <c r="S741" s="171"/>
      <c r="T741" s="159" t="str">
        <f t="shared" si="110"/>
        <v>MISSING</v>
      </c>
      <c r="U741" s="159" t="str">
        <f t="shared" si="111"/>
        <v>MISSING</v>
      </c>
      <c r="X741" s="56">
        <f t="shared" si="112"/>
        <v>-99</v>
      </c>
      <c r="Y741" s="56">
        <f t="shared" si="113"/>
        <v>-99</v>
      </c>
      <c r="Z741" s="56">
        <f t="shared" si="114"/>
        <v>-99</v>
      </c>
      <c r="AA741" s="56">
        <f t="shared" si="115"/>
        <v>-99</v>
      </c>
      <c r="AB741" s="56">
        <f t="shared" si="116"/>
        <v>-99</v>
      </c>
      <c r="AC741" s="56">
        <f t="shared" si="117"/>
        <v>-99</v>
      </c>
      <c r="AE741" s="82">
        <f>IF(D741=1, 'adjustment factor'!$D$4, IF(D741=-9,-999,IF(D741="",-999,0)))</f>
        <v>-999</v>
      </c>
      <c r="AF741" s="82">
        <f>IF(F741=1, 'adjustment factor'!$D$5, IF(F741=-9,-999,IF(F741="",-999,0)))</f>
        <v>-999</v>
      </c>
      <c r="AG741" s="82">
        <f>IF(E741=1, 'adjustment factor'!$D$6, IF(E741=-9,-999,IF(E741="",-999,0)))</f>
        <v>-999</v>
      </c>
      <c r="AH741" s="82">
        <f>IF(K741&gt;=45,'adjustment factor'!$D$7,IF(K741=-9,-1200,IF(K741="",-1200,0)))</f>
        <v>-1200</v>
      </c>
      <c r="AI741" s="82">
        <f>IF(L741=1, 'adjustment factor'!$D$8, IF(L741=-9,-999,IF(L741="",-999,0)))</f>
        <v>-999</v>
      </c>
      <c r="AJ741" s="82">
        <f>IF(AND(M741&gt;=1,M741&lt;=4),'adjustment factor'!$D$9,IF(M741=-9,-999,IF(M741=98,-999,IF(M741=99,-999,IF(M741="",-999,0)))))</f>
        <v>-999</v>
      </c>
      <c r="AK741" s="82">
        <f>IF(H741=1, 'adjustment factor'!$D$10, IF(H741=-9,-999,IF(H741="",-999,0)))</f>
        <v>-999</v>
      </c>
      <c r="AL741" s="82">
        <f>IF(G741=1, 'adjustment factor'!$D$11, IF(G741=-9,-999,IF(G741="",-999,0)))</f>
        <v>-999</v>
      </c>
      <c r="AM741" s="82">
        <f>IF(I741=1, 'adjustment factor'!$D$12, IF(I741=-9,-999,IF(I741="",-999,0)))</f>
        <v>-999</v>
      </c>
      <c r="AN741" s="82">
        <f>IF(J741=1, 'adjustment factor'!$D$13, IF(J741=-9,-999,IF(J741="",-999,0)))</f>
        <v>-999</v>
      </c>
      <c r="AO741" s="82" t="str">
        <f t="shared" si="118"/>
        <v>-999</v>
      </c>
      <c r="AP741" s="82" t="str">
        <f t="shared" si="119"/>
        <v>MISSING</v>
      </c>
    </row>
    <row r="742" spans="2:42" s="3" customFormat="1">
      <c r="B742" s="170"/>
      <c r="C742" s="35">
        <v>738</v>
      </c>
      <c r="D742" s="161"/>
      <c r="E742" s="161"/>
      <c r="F742" s="161"/>
      <c r="G742" s="161"/>
      <c r="H742" s="161"/>
      <c r="I742" s="161"/>
      <c r="J742" s="161"/>
      <c r="K742" s="161"/>
      <c r="L742" s="161"/>
      <c r="M742" s="161"/>
      <c r="N742" s="171"/>
      <c r="O742" s="171"/>
      <c r="P742" s="171"/>
      <c r="Q742" s="171"/>
      <c r="R742" s="171"/>
      <c r="S742" s="171"/>
      <c r="T742" s="159" t="str">
        <f t="shared" si="110"/>
        <v>MISSING</v>
      </c>
      <c r="U742" s="159" t="str">
        <f t="shared" si="111"/>
        <v>MISSING</v>
      </c>
      <c r="X742" s="56">
        <f t="shared" si="112"/>
        <v>-99</v>
      </c>
      <c r="Y742" s="56">
        <f t="shared" si="113"/>
        <v>-99</v>
      </c>
      <c r="Z742" s="56">
        <f t="shared" si="114"/>
        <v>-99</v>
      </c>
      <c r="AA742" s="56">
        <f t="shared" si="115"/>
        <v>-99</v>
      </c>
      <c r="AB742" s="56">
        <f t="shared" si="116"/>
        <v>-99</v>
      </c>
      <c r="AC742" s="56">
        <f t="shared" si="117"/>
        <v>-99</v>
      </c>
      <c r="AE742" s="82">
        <f>IF(D742=1, 'adjustment factor'!$D$4, IF(D742=-9,-999,IF(D742="",-999,0)))</f>
        <v>-999</v>
      </c>
      <c r="AF742" s="82">
        <f>IF(F742=1, 'adjustment factor'!$D$5, IF(F742=-9,-999,IF(F742="",-999,0)))</f>
        <v>-999</v>
      </c>
      <c r="AG742" s="82">
        <f>IF(E742=1, 'adjustment factor'!$D$6, IF(E742=-9,-999,IF(E742="",-999,0)))</f>
        <v>-999</v>
      </c>
      <c r="AH742" s="82">
        <f>IF(K742&gt;=45,'adjustment factor'!$D$7,IF(K742=-9,-1200,IF(K742="",-1200,0)))</f>
        <v>-1200</v>
      </c>
      <c r="AI742" s="82">
        <f>IF(L742=1, 'adjustment factor'!$D$8, IF(L742=-9,-999,IF(L742="",-999,0)))</f>
        <v>-999</v>
      </c>
      <c r="AJ742" s="82">
        <f>IF(AND(M742&gt;=1,M742&lt;=4),'adjustment factor'!$D$9,IF(M742=-9,-999,IF(M742=98,-999,IF(M742=99,-999,IF(M742="",-999,0)))))</f>
        <v>-999</v>
      </c>
      <c r="AK742" s="82">
        <f>IF(H742=1, 'adjustment factor'!$D$10, IF(H742=-9,-999,IF(H742="",-999,0)))</f>
        <v>-999</v>
      </c>
      <c r="AL742" s="82">
        <f>IF(G742=1, 'adjustment factor'!$D$11, IF(G742=-9,-999,IF(G742="",-999,0)))</f>
        <v>-999</v>
      </c>
      <c r="AM742" s="82">
        <f>IF(I742=1, 'adjustment factor'!$D$12, IF(I742=-9,-999,IF(I742="",-999,0)))</f>
        <v>-999</v>
      </c>
      <c r="AN742" s="82">
        <f>IF(J742=1, 'adjustment factor'!$D$13, IF(J742=-9,-999,IF(J742="",-999,0)))</f>
        <v>-999</v>
      </c>
      <c r="AO742" s="82" t="str">
        <f t="shared" si="118"/>
        <v>-999</v>
      </c>
      <c r="AP742" s="82" t="str">
        <f t="shared" si="119"/>
        <v>MISSING</v>
      </c>
    </row>
    <row r="743" spans="2:42" s="3" customFormat="1">
      <c r="B743" s="170"/>
      <c r="C743" s="35">
        <v>739</v>
      </c>
      <c r="D743" s="161"/>
      <c r="E743" s="161"/>
      <c r="F743" s="161"/>
      <c r="G743" s="161"/>
      <c r="H743" s="161"/>
      <c r="I743" s="161"/>
      <c r="J743" s="161"/>
      <c r="K743" s="161"/>
      <c r="L743" s="161"/>
      <c r="M743" s="161"/>
      <c r="N743" s="171"/>
      <c r="O743" s="171"/>
      <c r="P743" s="171"/>
      <c r="Q743" s="171"/>
      <c r="R743" s="171"/>
      <c r="S743" s="171"/>
      <c r="T743" s="159" t="str">
        <f t="shared" si="110"/>
        <v>MISSING</v>
      </c>
      <c r="U743" s="159" t="str">
        <f t="shared" si="111"/>
        <v>MISSING</v>
      </c>
      <c r="X743" s="56">
        <f t="shared" si="112"/>
        <v>-99</v>
      </c>
      <c r="Y743" s="56">
        <f t="shared" si="113"/>
        <v>-99</v>
      </c>
      <c r="Z743" s="56">
        <f t="shared" si="114"/>
        <v>-99</v>
      </c>
      <c r="AA743" s="56">
        <f t="shared" si="115"/>
        <v>-99</v>
      </c>
      <c r="AB743" s="56">
        <f t="shared" si="116"/>
        <v>-99</v>
      </c>
      <c r="AC743" s="56">
        <f t="shared" si="117"/>
        <v>-99</v>
      </c>
      <c r="AE743" s="82">
        <f>IF(D743=1, 'adjustment factor'!$D$4, IF(D743=-9,-999,IF(D743="",-999,0)))</f>
        <v>-999</v>
      </c>
      <c r="AF743" s="82">
        <f>IF(F743=1, 'adjustment factor'!$D$5, IF(F743=-9,-999,IF(F743="",-999,0)))</f>
        <v>-999</v>
      </c>
      <c r="AG743" s="82">
        <f>IF(E743=1, 'adjustment factor'!$D$6, IF(E743=-9,-999,IF(E743="",-999,0)))</f>
        <v>-999</v>
      </c>
      <c r="AH743" s="82">
        <f>IF(K743&gt;=45,'adjustment factor'!$D$7,IF(K743=-9,-1200,IF(K743="",-1200,0)))</f>
        <v>-1200</v>
      </c>
      <c r="AI743" s="82">
        <f>IF(L743=1, 'adjustment factor'!$D$8, IF(L743=-9,-999,IF(L743="",-999,0)))</f>
        <v>-999</v>
      </c>
      <c r="AJ743" s="82">
        <f>IF(AND(M743&gt;=1,M743&lt;=4),'adjustment factor'!$D$9,IF(M743=-9,-999,IF(M743=98,-999,IF(M743=99,-999,IF(M743="",-999,0)))))</f>
        <v>-999</v>
      </c>
      <c r="AK743" s="82">
        <f>IF(H743=1, 'adjustment factor'!$D$10, IF(H743=-9,-999,IF(H743="",-999,0)))</f>
        <v>-999</v>
      </c>
      <c r="AL743" s="82">
        <f>IF(G743=1, 'adjustment factor'!$D$11, IF(G743=-9,-999,IF(G743="",-999,0)))</f>
        <v>-999</v>
      </c>
      <c r="AM743" s="82">
        <f>IF(I743=1, 'adjustment factor'!$D$12, IF(I743=-9,-999,IF(I743="",-999,0)))</f>
        <v>-999</v>
      </c>
      <c r="AN743" s="82">
        <f>IF(J743=1, 'adjustment factor'!$D$13, IF(J743=-9,-999,IF(J743="",-999,0)))</f>
        <v>-999</v>
      </c>
      <c r="AO743" s="82" t="str">
        <f t="shared" si="118"/>
        <v>-999</v>
      </c>
      <c r="AP743" s="82" t="str">
        <f t="shared" si="119"/>
        <v>MISSING</v>
      </c>
    </row>
    <row r="744" spans="2:42" s="3" customFormat="1">
      <c r="B744" s="170"/>
      <c r="C744" s="35">
        <v>740</v>
      </c>
      <c r="D744" s="161"/>
      <c r="E744" s="161"/>
      <c r="F744" s="161"/>
      <c r="G744" s="161"/>
      <c r="H744" s="161"/>
      <c r="I744" s="161"/>
      <c r="J744" s="161"/>
      <c r="K744" s="161"/>
      <c r="L744" s="161"/>
      <c r="M744" s="161"/>
      <c r="N744" s="171"/>
      <c r="O744" s="171"/>
      <c r="P744" s="171"/>
      <c r="Q744" s="171"/>
      <c r="R744" s="171"/>
      <c r="S744" s="171"/>
      <c r="T744" s="159" t="str">
        <f t="shared" si="110"/>
        <v>MISSING</v>
      </c>
      <c r="U744" s="159" t="str">
        <f t="shared" si="111"/>
        <v>MISSING</v>
      </c>
      <c r="X744" s="56">
        <f t="shared" si="112"/>
        <v>-99</v>
      </c>
      <c r="Y744" s="56">
        <f t="shared" si="113"/>
        <v>-99</v>
      </c>
      <c r="Z744" s="56">
        <f t="shared" si="114"/>
        <v>-99</v>
      </c>
      <c r="AA744" s="56">
        <f t="shared" si="115"/>
        <v>-99</v>
      </c>
      <c r="AB744" s="56">
        <f t="shared" si="116"/>
        <v>-99</v>
      </c>
      <c r="AC744" s="56">
        <f t="shared" si="117"/>
        <v>-99</v>
      </c>
      <c r="AE744" s="82">
        <f>IF(D744=1, 'adjustment factor'!$D$4, IF(D744=-9,-999,IF(D744="",-999,0)))</f>
        <v>-999</v>
      </c>
      <c r="AF744" s="82">
        <f>IF(F744=1, 'adjustment factor'!$D$5, IF(F744=-9,-999,IF(F744="",-999,0)))</f>
        <v>-999</v>
      </c>
      <c r="AG744" s="82">
        <f>IF(E744=1, 'adjustment factor'!$D$6, IF(E744=-9,-999,IF(E744="",-999,0)))</f>
        <v>-999</v>
      </c>
      <c r="AH744" s="82">
        <f>IF(K744&gt;=45,'adjustment factor'!$D$7,IF(K744=-9,-1200,IF(K744="",-1200,0)))</f>
        <v>-1200</v>
      </c>
      <c r="AI744" s="82">
        <f>IF(L744=1, 'adjustment factor'!$D$8, IF(L744=-9,-999,IF(L744="",-999,0)))</f>
        <v>-999</v>
      </c>
      <c r="AJ744" s="82">
        <f>IF(AND(M744&gt;=1,M744&lt;=4),'adjustment factor'!$D$9,IF(M744=-9,-999,IF(M744=98,-999,IF(M744=99,-999,IF(M744="",-999,0)))))</f>
        <v>-999</v>
      </c>
      <c r="AK744" s="82">
        <f>IF(H744=1, 'adjustment factor'!$D$10, IF(H744=-9,-999,IF(H744="",-999,0)))</f>
        <v>-999</v>
      </c>
      <c r="AL744" s="82">
        <f>IF(G744=1, 'adjustment factor'!$D$11, IF(G744=-9,-999,IF(G744="",-999,0)))</f>
        <v>-999</v>
      </c>
      <c r="AM744" s="82">
        <f>IF(I744=1, 'adjustment factor'!$D$12, IF(I744=-9,-999,IF(I744="",-999,0)))</f>
        <v>-999</v>
      </c>
      <c r="AN744" s="82">
        <f>IF(J744=1, 'adjustment factor'!$D$13, IF(J744=-9,-999,IF(J744="",-999,0)))</f>
        <v>-999</v>
      </c>
      <c r="AO744" s="82" t="str">
        <f t="shared" si="118"/>
        <v>-999</v>
      </c>
      <c r="AP744" s="82" t="str">
        <f t="shared" si="119"/>
        <v>MISSING</v>
      </c>
    </row>
    <row r="745" spans="2:42" s="3" customFormat="1">
      <c r="B745" s="170"/>
      <c r="C745" s="35">
        <v>741</v>
      </c>
      <c r="D745" s="161"/>
      <c r="E745" s="161"/>
      <c r="F745" s="161"/>
      <c r="G745" s="161"/>
      <c r="H745" s="161"/>
      <c r="I745" s="161"/>
      <c r="J745" s="161"/>
      <c r="K745" s="161"/>
      <c r="L745" s="161"/>
      <c r="M745" s="161"/>
      <c r="N745" s="171"/>
      <c r="O745" s="171"/>
      <c r="P745" s="171"/>
      <c r="Q745" s="171"/>
      <c r="R745" s="171"/>
      <c r="S745" s="171"/>
      <c r="T745" s="159" t="str">
        <f t="shared" si="110"/>
        <v>MISSING</v>
      </c>
      <c r="U745" s="159" t="str">
        <f t="shared" si="111"/>
        <v>MISSING</v>
      </c>
      <c r="X745" s="56">
        <f t="shared" si="112"/>
        <v>-99</v>
      </c>
      <c r="Y745" s="56">
        <f t="shared" si="113"/>
        <v>-99</v>
      </c>
      <c r="Z745" s="56">
        <f t="shared" si="114"/>
        <v>-99</v>
      </c>
      <c r="AA745" s="56">
        <f t="shared" si="115"/>
        <v>-99</v>
      </c>
      <c r="AB745" s="56">
        <f t="shared" si="116"/>
        <v>-99</v>
      </c>
      <c r="AC745" s="56">
        <f t="shared" si="117"/>
        <v>-99</v>
      </c>
      <c r="AE745" s="82">
        <f>IF(D745=1, 'adjustment factor'!$D$4, IF(D745=-9,-999,IF(D745="",-999,0)))</f>
        <v>-999</v>
      </c>
      <c r="AF745" s="82">
        <f>IF(F745=1, 'adjustment factor'!$D$5, IF(F745=-9,-999,IF(F745="",-999,0)))</f>
        <v>-999</v>
      </c>
      <c r="AG745" s="82">
        <f>IF(E745=1, 'adjustment factor'!$D$6, IF(E745=-9,-999,IF(E745="",-999,0)))</f>
        <v>-999</v>
      </c>
      <c r="AH745" s="82">
        <f>IF(K745&gt;=45,'adjustment factor'!$D$7,IF(K745=-9,-1200,IF(K745="",-1200,0)))</f>
        <v>-1200</v>
      </c>
      <c r="AI745" s="82">
        <f>IF(L745=1, 'adjustment factor'!$D$8, IF(L745=-9,-999,IF(L745="",-999,0)))</f>
        <v>-999</v>
      </c>
      <c r="AJ745" s="82">
        <f>IF(AND(M745&gt;=1,M745&lt;=4),'adjustment factor'!$D$9,IF(M745=-9,-999,IF(M745=98,-999,IF(M745=99,-999,IF(M745="",-999,0)))))</f>
        <v>-999</v>
      </c>
      <c r="AK745" s="82">
        <f>IF(H745=1, 'adjustment factor'!$D$10, IF(H745=-9,-999,IF(H745="",-999,0)))</f>
        <v>-999</v>
      </c>
      <c r="AL745" s="82">
        <f>IF(G745=1, 'adjustment factor'!$D$11, IF(G745=-9,-999,IF(G745="",-999,0)))</f>
        <v>-999</v>
      </c>
      <c r="AM745" s="82">
        <f>IF(I745=1, 'adjustment factor'!$D$12, IF(I745=-9,-999,IF(I745="",-999,0)))</f>
        <v>-999</v>
      </c>
      <c r="AN745" s="82">
        <f>IF(J745=1, 'adjustment factor'!$D$13, IF(J745=-9,-999,IF(J745="",-999,0)))</f>
        <v>-999</v>
      </c>
      <c r="AO745" s="82" t="str">
        <f t="shared" si="118"/>
        <v>-999</v>
      </c>
      <c r="AP745" s="82" t="str">
        <f t="shared" si="119"/>
        <v>MISSING</v>
      </c>
    </row>
    <row r="746" spans="2:42" s="3" customFormat="1">
      <c r="B746" s="170"/>
      <c r="C746" s="35">
        <v>742</v>
      </c>
      <c r="D746" s="161"/>
      <c r="E746" s="161"/>
      <c r="F746" s="161"/>
      <c r="G746" s="161"/>
      <c r="H746" s="161"/>
      <c r="I746" s="161"/>
      <c r="J746" s="161"/>
      <c r="K746" s="161"/>
      <c r="L746" s="161"/>
      <c r="M746" s="161"/>
      <c r="N746" s="171"/>
      <c r="O746" s="171"/>
      <c r="P746" s="171"/>
      <c r="Q746" s="171"/>
      <c r="R746" s="171"/>
      <c r="S746" s="171"/>
      <c r="T746" s="159" t="str">
        <f t="shared" si="110"/>
        <v>MISSING</v>
      </c>
      <c r="U746" s="159" t="str">
        <f t="shared" si="111"/>
        <v>MISSING</v>
      </c>
      <c r="X746" s="56">
        <f t="shared" si="112"/>
        <v>-99</v>
      </c>
      <c r="Y746" s="56">
        <f t="shared" si="113"/>
        <v>-99</v>
      </c>
      <c r="Z746" s="56">
        <f t="shared" si="114"/>
        <v>-99</v>
      </c>
      <c r="AA746" s="56">
        <f t="shared" si="115"/>
        <v>-99</v>
      </c>
      <c r="AB746" s="56">
        <f t="shared" si="116"/>
        <v>-99</v>
      </c>
      <c r="AC746" s="56">
        <f t="shared" si="117"/>
        <v>-99</v>
      </c>
      <c r="AE746" s="82">
        <f>IF(D746=1, 'adjustment factor'!$D$4, IF(D746=-9,-999,IF(D746="",-999,0)))</f>
        <v>-999</v>
      </c>
      <c r="AF746" s="82">
        <f>IF(F746=1, 'adjustment factor'!$D$5, IF(F746=-9,-999,IF(F746="",-999,0)))</f>
        <v>-999</v>
      </c>
      <c r="AG746" s="82">
        <f>IF(E746=1, 'adjustment factor'!$D$6, IF(E746=-9,-999,IF(E746="",-999,0)))</f>
        <v>-999</v>
      </c>
      <c r="AH746" s="82">
        <f>IF(K746&gt;=45,'adjustment factor'!$D$7,IF(K746=-9,-1200,IF(K746="",-1200,0)))</f>
        <v>-1200</v>
      </c>
      <c r="AI746" s="82">
        <f>IF(L746=1, 'adjustment factor'!$D$8, IF(L746=-9,-999,IF(L746="",-999,0)))</f>
        <v>-999</v>
      </c>
      <c r="AJ746" s="82">
        <f>IF(AND(M746&gt;=1,M746&lt;=4),'adjustment factor'!$D$9,IF(M746=-9,-999,IF(M746=98,-999,IF(M746=99,-999,IF(M746="",-999,0)))))</f>
        <v>-999</v>
      </c>
      <c r="AK746" s="82">
        <f>IF(H746=1, 'adjustment factor'!$D$10, IF(H746=-9,-999,IF(H746="",-999,0)))</f>
        <v>-999</v>
      </c>
      <c r="AL746" s="82">
        <f>IF(G746=1, 'adjustment factor'!$D$11, IF(G746=-9,-999,IF(G746="",-999,0)))</f>
        <v>-999</v>
      </c>
      <c r="AM746" s="82">
        <f>IF(I746=1, 'adjustment factor'!$D$12, IF(I746=-9,-999,IF(I746="",-999,0)))</f>
        <v>-999</v>
      </c>
      <c r="AN746" s="82">
        <f>IF(J746=1, 'adjustment factor'!$D$13, IF(J746=-9,-999,IF(J746="",-999,0)))</f>
        <v>-999</v>
      </c>
      <c r="AO746" s="82" t="str">
        <f t="shared" si="118"/>
        <v>-999</v>
      </c>
      <c r="AP746" s="82" t="str">
        <f t="shared" si="119"/>
        <v>MISSING</v>
      </c>
    </row>
    <row r="747" spans="2:42" s="3" customFormat="1">
      <c r="B747" s="170"/>
      <c r="C747" s="35">
        <v>743</v>
      </c>
      <c r="D747" s="161"/>
      <c r="E747" s="161"/>
      <c r="F747" s="161"/>
      <c r="G747" s="161"/>
      <c r="H747" s="161"/>
      <c r="I747" s="161"/>
      <c r="J747" s="161"/>
      <c r="K747" s="161"/>
      <c r="L747" s="161"/>
      <c r="M747" s="161"/>
      <c r="N747" s="171"/>
      <c r="O747" s="171"/>
      <c r="P747" s="171"/>
      <c r="Q747" s="171"/>
      <c r="R747" s="171"/>
      <c r="S747" s="171"/>
      <c r="T747" s="159" t="str">
        <f t="shared" si="110"/>
        <v>MISSING</v>
      </c>
      <c r="U747" s="159" t="str">
        <f t="shared" si="111"/>
        <v>MISSING</v>
      </c>
      <c r="X747" s="56">
        <f t="shared" si="112"/>
        <v>-99</v>
      </c>
      <c r="Y747" s="56">
        <f t="shared" si="113"/>
        <v>-99</v>
      </c>
      <c r="Z747" s="56">
        <f t="shared" si="114"/>
        <v>-99</v>
      </c>
      <c r="AA747" s="56">
        <f t="shared" si="115"/>
        <v>-99</v>
      </c>
      <c r="AB747" s="56">
        <f t="shared" si="116"/>
        <v>-99</v>
      </c>
      <c r="AC747" s="56">
        <f t="shared" si="117"/>
        <v>-99</v>
      </c>
      <c r="AE747" s="82">
        <f>IF(D747=1, 'adjustment factor'!$D$4, IF(D747=-9,-999,IF(D747="",-999,0)))</f>
        <v>-999</v>
      </c>
      <c r="AF747" s="82">
        <f>IF(F747=1, 'adjustment factor'!$D$5, IF(F747=-9,-999,IF(F747="",-999,0)))</f>
        <v>-999</v>
      </c>
      <c r="AG747" s="82">
        <f>IF(E747=1, 'adjustment factor'!$D$6, IF(E747=-9,-999,IF(E747="",-999,0)))</f>
        <v>-999</v>
      </c>
      <c r="AH747" s="82">
        <f>IF(K747&gt;=45,'adjustment factor'!$D$7,IF(K747=-9,-1200,IF(K747="",-1200,0)))</f>
        <v>-1200</v>
      </c>
      <c r="AI747" s="82">
        <f>IF(L747=1, 'adjustment factor'!$D$8, IF(L747=-9,-999,IF(L747="",-999,0)))</f>
        <v>-999</v>
      </c>
      <c r="AJ747" s="82">
        <f>IF(AND(M747&gt;=1,M747&lt;=4),'adjustment factor'!$D$9,IF(M747=-9,-999,IF(M747=98,-999,IF(M747=99,-999,IF(M747="",-999,0)))))</f>
        <v>-999</v>
      </c>
      <c r="AK747" s="82">
        <f>IF(H747=1, 'adjustment factor'!$D$10, IF(H747=-9,-999,IF(H747="",-999,0)))</f>
        <v>-999</v>
      </c>
      <c r="AL747" s="82">
        <f>IF(G747=1, 'adjustment factor'!$D$11, IF(G747=-9,-999,IF(G747="",-999,0)))</f>
        <v>-999</v>
      </c>
      <c r="AM747" s="82">
        <f>IF(I747=1, 'adjustment factor'!$D$12, IF(I747=-9,-999,IF(I747="",-999,0)))</f>
        <v>-999</v>
      </c>
      <c r="AN747" s="82">
        <f>IF(J747=1, 'adjustment factor'!$D$13, IF(J747=-9,-999,IF(J747="",-999,0)))</f>
        <v>-999</v>
      </c>
      <c r="AO747" s="82" t="str">
        <f t="shared" si="118"/>
        <v>-999</v>
      </c>
      <c r="AP747" s="82" t="str">
        <f t="shared" si="119"/>
        <v>MISSING</v>
      </c>
    </row>
    <row r="748" spans="2:42" s="3" customFormat="1">
      <c r="B748" s="170"/>
      <c r="C748" s="35">
        <v>744</v>
      </c>
      <c r="D748" s="161"/>
      <c r="E748" s="161"/>
      <c r="F748" s="161"/>
      <c r="G748" s="161"/>
      <c r="H748" s="161"/>
      <c r="I748" s="161"/>
      <c r="J748" s="161"/>
      <c r="K748" s="161"/>
      <c r="L748" s="161"/>
      <c r="M748" s="161"/>
      <c r="N748" s="171"/>
      <c r="O748" s="171"/>
      <c r="P748" s="171"/>
      <c r="Q748" s="171"/>
      <c r="R748" s="171"/>
      <c r="S748" s="171"/>
      <c r="T748" s="159" t="str">
        <f t="shared" si="110"/>
        <v>MISSING</v>
      </c>
      <c r="U748" s="159" t="str">
        <f t="shared" si="111"/>
        <v>MISSING</v>
      </c>
      <c r="X748" s="56">
        <f t="shared" si="112"/>
        <v>-99</v>
      </c>
      <c r="Y748" s="56">
        <f t="shared" si="113"/>
        <v>-99</v>
      </c>
      <c r="Z748" s="56">
        <f t="shared" si="114"/>
        <v>-99</v>
      </c>
      <c r="AA748" s="56">
        <f t="shared" si="115"/>
        <v>-99</v>
      </c>
      <c r="AB748" s="56">
        <f t="shared" si="116"/>
        <v>-99</v>
      </c>
      <c r="AC748" s="56">
        <f t="shared" si="117"/>
        <v>-99</v>
      </c>
      <c r="AE748" s="82">
        <f>IF(D748=1, 'adjustment factor'!$D$4, IF(D748=-9,-999,IF(D748="",-999,0)))</f>
        <v>-999</v>
      </c>
      <c r="AF748" s="82">
        <f>IF(F748=1, 'adjustment factor'!$D$5, IF(F748=-9,-999,IF(F748="",-999,0)))</f>
        <v>-999</v>
      </c>
      <c r="AG748" s="82">
        <f>IF(E748=1, 'adjustment factor'!$D$6, IF(E748=-9,-999,IF(E748="",-999,0)))</f>
        <v>-999</v>
      </c>
      <c r="AH748" s="82">
        <f>IF(K748&gt;=45,'adjustment factor'!$D$7,IF(K748=-9,-1200,IF(K748="",-1200,0)))</f>
        <v>-1200</v>
      </c>
      <c r="AI748" s="82">
        <f>IF(L748=1, 'adjustment factor'!$D$8, IF(L748=-9,-999,IF(L748="",-999,0)))</f>
        <v>-999</v>
      </c>
      <c r="AJ748" s="82">
        <f>IF(AND(M748&gt;=1,M748&lt;=4),'adjustment factor'!$D$9,IF(M748=-9,-999,IF(M748=98,-999,IF(M748=99,-999,IF(M748="",-999,0)))))</f>
        <v>-999</v>
      </c>
      <c r="AK748" s="82">
        <f>IF(H748=1, 'adjustment factor'!$D$10, IF(H748=-9,-999,IF(H748="",-999,0)))</f>
        <v>-999</v>
      </c>
      <c r="AL748" s="82">
        <f>IF(G748=1, 'adjustment factor'!$D$11, IF(G748=-9,-999,IF(G748="",-999,0)))</f>
        <v>-999</v>
      </c>
      <c r="AM748" s="82">
        <f>IF(I748=1, 'adjustment factor'!$D$12, IF(I748=-9,-999,IF(I748="",-999,0)))</f>
        <v>-999</v>
      </c>
      <c r="AN748" s="82">
        <f>IF(J748=1, 'adjustment factor'!$D$13, IF(J748=-9,-999,IF(J748="",-999,0)))</f>
        <v>-999</v>
      </c>
      <c r="AO748" s="82" t="str">
        <f t="shared" si="118"/>
        <v>-999</v>
      </c>
      <c r="AP748" s="82" t="str">
        <f t="shared" si="119"/>
        <v>MISSING</v>
      </c>
    </row>
    <row r="749" spans="2:42" s="3" customFormat="1">
      <c r="B749" s="170"/>
      <c r="C749" s="35">
        <v>745</v>
      </c>
      <c r="D749" s="161"/>
      <c r="E749" s="161"/>
      <c r="F749" s="161"/>
      <c r="G749" s="161"/>
      <c r="H749" s="161"/>
      <c r="I749" s="161"/>
      <c r="J749" s="161"/>
      <c r="K749" s="161"/>
      <c r="L749" s="161"/>
      <c r="M749" s="161"/>
      <c r="N749" s="171"/>
      <c r="O749" s="171"/>
      <c r="P749" s="171"/>
      <c r="Q749" s="171"/>
      <c r="R749" s="171"/>
      <c r="S749" s="171"/>
      <c r="T749" s="159" t="str">
        <f t="shared" si="110"/>
        <v>MISSING</v>
      </c>
      <c r="U749" s="159" t="str">
        <f t="shared" si="111"/>
        <v>MISSING</v>
      </c>
      <c r="X749" s="56">
        <f t="shared" si="112"/>
        <v>-99</v>
      </c>
      <c r="Y749" s="56">
        <f t="shared" si="113"/>
        <v>-99</v>
      </c>
      <c r="Z749" s="56">
        <f t="shared" si="114"/>
        <v>-99</v>
      </c>
      <c r="AA749" s="56">
        <f t="shared" si="115"/>
        <v>-99</v>
      </c>
      <c r="AB749" s="56">
        <f t="shared" si="116"/>
        <v>-99</v>
      </c>
      <c r="AC749" s="56">
        <f t="shared" si="117"/>
        <v>-99</v>
      </c>
      <c r="AE749" s="82">
        <f>IF(D749=1, 'adjustment factor'!$D$4, IF(D749=-9,-999,IF(D749="",-999,0)))</f>
        <v>-999</v>
      </c>
      <c r="AF749" s="82">
        <f>IF(F749=1, 'adjustment factor'!$D$5, IF(F749=-9,-999,IF(F749="",-999,0)))</f>
        <v>-999</v>
      </c>
      <c r="AG749" s="82">
        <f>IF(E749=1, 'adjustment factor'!$D$6, IF(E749=-9,-999,IF(E749="",-999,0)))</f>
        <v>-999</v>
      </c>
      <c r="AH749" s="82">
        <f>IF(K749&gt;=45,'adjustment factor'!$D$7,IF(K749=-9,-1200,IF(K749="",-1200,0)))</f>
        <v>-1200</v>
      </c>
      <c r="AI749" s="82">
        <f>IF(L749=1, 'adjustment factor'!$D$8, IF(L749=-9,-999,IF(L749="",-999,0)))</f>
        <v>-999</v>
      </c>
      <c r="AJ749" s="82">
        <f>IF(AND(M749&gt;=1,M749&lt;=4),'adjustment factor'!$D$9,IF(M749=-9,-999,IF(M749=98,-999,IF(M749=99,-999,IF(M749="",-999,0)))))</f>
        <v>-999</v>
      </c>
      <c r="AK749" s="82">
        <f>IF(H749=1, 'adjustment factor'!$D$10, IF(H749=-9,-999,IF(H749="",-999,0)))</f>
        <v>-999</v>
      </c>
      <c r="AL749" s="82">
        <f>IF(G749=1, 'adjustment factor'!$D$11, IF(G749=-9,-999,IF(G749="",-999,0)))</f>
        <v>-999</v>
      </c>
      <c r="AM749" s="82">
        <f>IF(I749=1, 'adjustment factor'!$D$12, IF(I749=-9,-999,IF(I749="",-999,0)))</f>
        <v>-999</v>
      </c>
      <c r="AN749" s="82">
        <f>IF(J749=1, 'adjustment factor'!$D$13, IF(J749=-9,-999,IF(J749="",-999,0)))</f>
        <v>-999</v>
      </c>
      <c r="AO749" s="82" t="str">
        <f t="shared" si="118"/>
        <v>-999</v>
      </c>
      <c r="AP749" s="82" t="str">
        <f t="shared" si="119"/>
        <v>MISSING</v>
      </c>
    </row>
    <row r="750" spans="2:42" s="3" customFormat="1">
      <c r="B750" s="170"/>
      <c r="C750" s="35">
        <v>746</v>
      </c>
      <c r="D750" s="161"/>
      <c r="E750" s="161"/>
      <c r="F750" s="161"/>
      <c r="G750" s="161"/>
      <c r="H750" s="161"/>
      <c r="I750" s="161"/>
      <c r="J750" s="161"/>
      <c r="K750" s="161"/>
      <c r="L750" s="161"/>
      <c r="M750" s="161"/>
      <c r="N750" s="171"/>
      <c r="O750" s="171"/>
      <c r="P750" s="171"/>
      <c r="Q750" s="171"/>
      <c r="R750" s="171"/>
      <c r="S750" s="171"/>
      <c r="T750" s="159" t="str">
        <f t="shared" si="110"/>
        <v>MISSING</v>
      </c>
      <c r="U750" s="159" t="str">
        <f t="shared" si="111"/>
        <v>MISSING</v>
      </c>
      <c r="X750" s="56">
        <f t="shared" si="112"/>
        <v>-99</v>
      </c>
      <c r="Y750" s="56">
        <f t="shared" si="113"/>
        <v>-99</v>
      </c>
      <c r="Z750" s="56">
        <f t="shared" si="114"/>
        <v>-99</v>
      </c>
      <c r="AA750" s="56">
        <f t="shared" si="115"/>
        <v>-99</v>
      </c>
      <c r="AB750" s="56">
        <f t="shared" si="116"/>
        <v>-99</v>
      </c>
      <c r="AC750" s="56">
        <f t="shared" si="117"/>
        <v>-99</v>
      </c>
      <c r="AE750" s="82">
        <f>IF(D750=1, 'adjustment factor'!$D$4, IF(D750=-9,-999,IF(D750="",-999,0)))</f>
        <v>-999</v>
      </c>
      <c r="AF750" s="82">
        <f>IF(F750=1, 'adjustment factor'!$D$5, IF(F750=-9,-999,IF(F750="",-999,0)))</f>
        <v>-999</v>
      </c>
      <c r="AG750" s="82">
        <f>IF(E750=1, 'adjustment factor'!$D$6, IF(E750=-9,-999,IF(E750="",-999,0)))</f>
        <v>-999</v>
      </c>
      <c r="AH750" s="82">
        <f>IF(K750&gt;=45,'adjustment factor'!$D$7,IF(K750=-9,-1200,IF(K750="",-1200,0)))</f>
        <v>-1200</v>
      </c>
      <c r="AI750" s="82">
        <f>IF(L750=1, 'adjustment factor'!$D$8, IF(L750=-9,-999,IF(L750="",-999,0)))</f>
        <v>-999</v>
      </c>
      <c r="AJ750" s="82">
        <f>IF(AND(M750&gt;=1,M750&lt;=4),'adjustment factor'!$D$9,IF(M750=-9,-999,IF(M750=98,-999,IF(M750=99,-999,IF(M750="",-999,0)))))</f>
        <v>-999</v>
      </c>
      <c r="AK750" s="82">
        <f>IF(H750=1, 'adjustment factor'!$D$10, IF(H750=-9,-999,IF(H750="",-999,0)))</f>
        <v>-999</v>
      </c>
      <c r="AL750" s="82">
        <f>IF(G750=1, 'adjustment factor'!$D$11, IF(G750=-9,-999,IF(G750="",-999,0)))</f>
        <v>-999</v>
      </c>
      <c r="AM750" s="82">
        <f>IF(I750=1, 'adjustment factor'!$D$12, IF(I750=-9,-999,IF(I750="",-999,0)))</f>
        <v>-999</v>
      </c>
      <c r="AN750" s="82">
        <f>IF(J750=1, 'adjustment factor'!$D$13, IF(J750=-9,-999,IF(J750="",-999,0)))</f>
        <v>-999</v>
      </c>
      <c r="AO750" s="82" t="str">
        <f t="shared" si="118"/>
        <v>-999</v>
      </c>
      <c r="AP750" s="82" t="str">
        <f t="shared" si="119"/>
        <v>MISSING</v>
      </c>
    </row>
    <row r="751" spans="2:42" s="3" customFormat="1">
      <c r="B751" s="170"/>
      <c r="C751" s="35">
        <v>747</v>
      </c>
      <c r="D751" s="161"/>
      <c r="E751" s="161"/>
      <c r="F751" s="161"/>
      <c r="G751" s="161"/>
      <c r="H751" s="161"/>
      <c r="I751" s="161"/>
      <c r="J751" s="161"/>
      <c r="K751" s="161"/>
      <c r="L751" s="161"/>
      <c r="M751" s="161"/>
      <c r="N751" s="171"/>
      <c r="O751" s="171"/>
      <c r="P751" s="171"/>
      <c r="Q751" s="171"/>
      <c r="R751" s="171"/>
      <c r="S751" s="171"/>
      <c r="T751" s="159" t="str">
        <f t="shared" si="110"/>
        <v>MISSING</v>
      </c>
      <c r="U751" s="159" t="str">
        <f t="shared" si="111"/>
        <v>MISSING</v>
      </c>
      <c r="X751" s="56">
        <f t="shared" si="112"/>
        <v>-99</v>
      </c>
      <c r="Y751" s="56">
        <f t="shared" si="113"/>
        <v>-99</v>
      </c>
      <c r="Z751" s="56">
        <f t="shared" si="114"/>
        <v>-99</v>
      </c>
      <c r="AA751" s="56">
        <f t="shared" si="115"/>
        <v>-99</v>
      </c>
      <c r="AB751" s="56">
        <f t="shared" si="116"/>
        <v>-99</v>
      </c>
      <c r="AC751" s="56">
        <f t="shared" si="117"/>
        <v>-99</v>
      </c>
      <c r="AE751" s="82">
        <f>IF(D751=1, 'adjustment factor'!$D$4, IF(D751=-9,-999,IF(D751="",-999,0)))</f>
        <v>-999</v>
      </c>
      <c r="AF751" s="82">
        <f>IF(F751=1, 'adjustment factor'!$D$5, IF(F751=-9,-999,IF(F751="",-999,0)))</f>
        <v>-999</v>
      </c>
      <c r="AG751" s="82">
        <f>IF(E751=1, 'adjustment factor'!$D$6, IF(E751=-9,-999,IF(E751="",-999,0)))</f>
        <v>-999</v>
      </c>
      <c r="AH751" s="82">
        <f>IF(K751&gt;=45,'adjustment factor'!$D$7,IF(K751=-9,-1200,IF(K751="",-1200,0)))</f>
        <v>-1200</v>
      </c>
      <c r="AI751" s="82">
        <f>IF(L751=1, 'adjustment factor'!$D$8, IF(L751=-9,-999,IF(L751="",-999,0)))</f>
        <v>-999</v>
      </c>
      <c r="AJ751" s="82">
        <f>IF(AND(M751&gt;=1,M751&lt;=4),'adjustment factor'!$D$9,IF(M751=-9,-999,IF(M751=98,-999,IF(M751=99,-999,IF(M751="",-999,0)))))</f>
        <v>-999</v>
      </c>
      <c r="AK751" s="82">
        <f>IF(H751=1, 'adjustment factor'!$D$10, IF(H751=-9,-999,IF(H751="",-999,0)))</f>
        <v>-999</v>
      </c>
      <c r="AL751" s="82">
        <f>IF(G751=1, 'adjustment factor'!$D$11, IF(G751=-9,-999,IF(G751="",-999,0)))</f>
        <v>-999</v>
      </c>
      <c r="AM751" s="82">
        <f>IF(I751=1, 'adjustment factor'!$D$12, IF(I751=-9,-999,IF(I751="",-999,0)))</f>
        <v>-999</v>
      </c>
      <c r="AN751" s="82">
        <f>IF(J751=1, 'adjustment factor'!$D$13, IF(J751=-9,-999,IF(J751="",-999,0)))</f>
        <v>-999</v>
      </c>
      <c r="AO751" s="82" t="str">
        <f t="shared" si="118"/>
        <v>-999</v>
      </c>
      <c r="AP751" s="82" t="str">
        <f t="shared" si="119"/>
        <v>MISSING</v>
      </c>
    </row>
    <row r="752" spans="2:42" s="3" customFormat="1">
      <c r="B752" s="170"/>
      <c r="C752" s="35">
        <v>748</v>
      </c>
      <c r="D752" s="161"/>
      <c r="E752" s="161"/>
      <c r="F752" s="161"/>
      <c r="G752" s="161"/>
      <c r="H752" s="161"/>
      <c r="I752" s="161"/>
      <c r="J752" s="161"/>
      <c r="K752" s="161"/>
      <c r="L752" s="161"/>
      <c r="M752" s="161"/>
      <c r="N752" s="171"/>
      <c r="O752" s="171"/>
      <c r="P752" s="171"/>
      <c r="Q752" s="171"/>
      <c r="R752" s="171"/>
      <c r="S752" s="171"/>
      <c r="T752" s="159" t="str">
        <f t="shared" si="110"/>
        <v>MISSING</v>
      </c>
      <c r="U752" s="159" t="str">
        <f t="shared" si="111"/>
        <v>MISSING</v>
      </c>
      <c r="X752" s="56">
        <f t="shared" si="112"/>
        <v>-99</v>
      </c>
      <c r="Y752" s="56">
        <f t="shared" si="113"/>
        <v>-99</v>
      </c>
      <c r="Z752" s="56">
        <f t="shared" si="114"/>
        <v>-99</v>
      </c>
      <c r="AA752" s="56">
        <f t="shared" si="115"/>
        <v>-99</v>
      </c>
      <c r="AB752" s="56">
        <f t="shared" si="116"/>
        <v>-99</v>
      </c>
      <c r="AC752" s="56">
        <f t="shared" si="117"/>
        <v>-99</v>
      </c>
      <c r="AE752" s="82">
        <f>IF(D752=1, 'adjustment factor'!$D$4, IF(D752=-9,-999,IF(D752="",-999,0)))</f>
        <v>-999</v>
      </c>
      <c r="AF752" s="82">
        <f>IF(F752=1, 'adjustment factor'!$D$5, IF(F752=-9,-999,IF(F752="",-999,0)))</f>
        <v>-999</v>
      </c>
      <c r="AG752" s="82">
        <f>IF(E752=1, 'adjustment factor'!$D$6, IF(E752=-9,-999,IF(E752="",-999,0)))</f>
        <v>-999</v>
      </c>
      <c r="AH752" s="82">
        <f>IF(K752&gt;=45,'adjustment factor'!$D$7,IF(K752=-9,-1200,IF(K752="",-1200,0)))</f>
        <v>-1200</v>
      </c>
      <c r="AI752" s="82">
        <f>IF(L752=1, 'adjustment factor'!$D$8, IF(L752=-9,-999,IF(L752="",-999,0)))</f>
        <v>-999</v>
      </c>
      <c r="AJ752" s="82">
        <f>IF(AND(M752&gt;=1,M752&lt;=4),'adjustment factor'!$D$9,IF(M752=-9,-999,IF(M752=98,-999,IF(M752=99,-999,IF(M752="",-999,0)))))</f>
        <v>-999</v>
      </c>
      <c r="AK752" s="82">
        <f>IF(H752=1, 'adjustment factor'!$D$10, IF(H752=-9,-999,IF(H752="",-999,0)))</f>
        <v>-999</v>
      </c>
      <c r="AL752" s="82">
        <f>IF(G752=1, 'adjustment factor'!$D$11, IF(G752=-9,-999,IF(G752="",-999,0)))</f>
        <v>-999</v>
      </c>
      <c r="AM752" s="82">
        <f>IF(I752=1, 'adjustment factor'!$D$12, IF(I752=-9,-999,IF(I752="",-999,0)))</f>
        <v>-999</v>
      </c>
      <c r="AN752" s="82">
        <f>IF(J752=1, 'adjustment factor'!$D$13, IF(J752=-9,-999,IF(J752="",-999,0)))</f>
        <v>-999</v>
      </c>
      <c r="AO752" s="82" t="str">
        <f t="shared" si="118"/>
        <v>-999</v>
      </c>
      <c r="AP752" s="82" t="str">
        <f t="shared" si="119"/>
        <v>MISSING</v>
      </c>
    </row>
    <row r="753" spans="2:42" s="3" customFormat="1">
      <c r="B753" s="170"/>
      <c r="C753" s="35">
        <v>749</v>
      </c>
      <c r="D753" s="161"/>
      <c r="E753" s="161"/>
      <c r="F753" s="161"/>
      <c r="G753" s="161"/>
      <c r="H753" s="161"/>
      <c r="I753" s="161"/>
      <c r="J753" s="161"/>
      <c r="K753" s="161"/>
      <c r="L753" s="161"/>
      <c r="M753" s="161"/>
      <c r="N753" s="171"/>
      <c r="O753" s="171"/>
      <c r="P753" s="171"/>
      <c r="Q753" s="171"/>
      <c r="R753" s="171"/>
      <c r="S753" s="171"/>
      <c r="T753" s="159" t="str">
        <f t="shared" si="110"/>
        <v>MISSING</v>
      </c>
      <c r="U753" s="159" t="str">
        <f t="shared" si="111"/>
        <v>MISSING</v>
      </c>
      <c r="X753" s="56">
        <f t="shared" si="112"/>
        <v>-99</v>
      </c>
      <c r="Y753" s="56">
        <f t="shared" si="113"/>
        <v>-99</v>
      </c>
      <c r="Z753" s="56">
        <f t="shared" si="114"/>
        <v>-99</v>
      </c>
      <c r="AA753" s="56">
        <f t="shared" si="115"/>
        <v>-99</v>
      </c>
      <c r="AB753" s="56">
        <f t="shared" si="116"/>
        <v>-99</v>
      </c>
      <c r="AC753" s="56">
        <f t="shared" si="117"/>
        <v>-99</v>
      </c>
      <c r="AE753" s="82">
        <f>IF(D753=1, 'adjustment factor'!$D$4, IF(D753=-9,-999,IF(D753="",-999,0)))</f>
        <v>-999</v>
      </c>
      <c r="AF753" s="82">
        <f>IF(F753=1, 'adjustment factor'!$D$5, IF(F753=-9,-999,IF(F753="",-999,0)))</f>
        <v>-999</v>
      </c>
      <c r="AG753" s="82">
        <f>IF(E753=1, 'adjustment factor'!$D$6, IF(E753=-9,-999,IF(E753="",-999,0)))</f>
        <v>-999</v>
      </c>
      <c r="AH753" s="82">
        <f>IF(K753&gt;=45,'adjustment factor'!$D$7,IF(K753=-9,-1200,IF(K753="",-1200,0)))</f>
        <v>-1200</v>
      </c>
      <c r="AI753" s="82">
        <f>IF(L753=1, 'adjustment factor'!$D$8, IF(L753=-9,-999,IF(L753="",-999,0)))</f>
        <v>-999</v>
      </c>
      <c r="AJ753" s="82">
        <f>IF(AND(M753&gt;=1,M753&lt;=4),'adjustment factor'!$D$9,IF(M753=-9,-999,IF(M753=98,-999,IF(M753=99,-999,IF(M753="",-999,0)))))</f>
        <v>-999</v>
      </c>
      <c r="AK753" s="82">
        <f>IF(H753=1, 'adjustment factor'!$D$10, IF(H753=-9,-999,IF(H753="",-999,0)))</f>
        <v>-999</v>
      </c>
      <c r="AL753" s="82">
        <f>IF(G753=1, 'adjustment factor'!$D$11, IF(G753=-9,-999,IF(G753="",-999,0)))</f>
        <v>-999</v>
      </c>
      <c r="AM753" s="82">
        <f>IF(I753=1, 'adjustment factor'!$D$12, IF(I753=-9,-999,IF(I753="",-999,0)))</f>
        <v>-999</v>
      </c>
      <c r="AN753" s="82">
        <f>IF(J753=1, 'adjustment factor'!$D$13, IF(J753=-9,-999,IF(J753="",-999,0)))</f>
        <v>-999</v>
      </c>
      <c r="AO753" s="82" t="str">
        <f t="shared" si="118"/>
        <v>-999</v>
      </c>
      <c r="AP753" s="82" t="str">
        <f t="shared" si="119"/>
        <v>MISSING</v>
      </c>
    </row>
    <row r="754" spans="2:42" s="3" customFormat="1">
      <c r="B754" s="170"/>
      <c r="C754" s="35">
        <v>750</v>
      </c>
      <c r="D754" s="161"/>
      <c r="E754" s="161"/>
      <c r="F754" s="161"/>
      <c r="G754" s="161"/>
      <c r="H754" s="161"/>
      <c r="I754" s="161"/>
      <c r="J754" s="161"/>
      <c r="K754" s="161"/>
      <c r="L754" s="161"/>
      <c r="M754" s="161"/>
      <c r="N754" s="171"/>
      <c r="O754" s="171"/>
      <c r="P754" s="171"/>
      <c r="Q754" s="171"/>
      <c r="R754" s="171"/>
      <c r="S754" s="171"/>
      <c r="T754" s="159" t="str">
        <f t="shared" si="110"/>
        <v>MISSING</v>
      </c>
      <c r="U754" s="159" t="str">
        <f t="shared" si="111"/>
        <v>MISSING</v>
      </c>
      <c r="X754" s="56">
        <f t="shared" si="112"/>
        <v>-99</v>
      </c>
      <c r="Y754" s="56">
        <f t="shared" si="113"/>
        <v>-99</v>
      </c>
      <c r="Z754" s="56">
        <f t="shared" si="114"/>
        <v>-99</v>
      </c>
      <c r="AA754" s="56">
        <f t="shared" si="115"/>
        <v>-99</v>
      </c>
      <c r="AB754" s="56">
        <f t="shared" si="116"/>
        <v>-99</v>
      </c>
      <c r="AC754" s="56">
        <f t="shared" si="117"/>
        <v>-99</v>
      </c>
      <c r="AE754" s="82">
        <f>IF(D754=1, 'adjustment factor'!$D$4, IF(D754=-9,-999,IF(D754="",-999,0)))</f>
        <v>-999</v>
      </c>
      <c r="AF754" s="82">
        <f>IF(F754=1, 'adjustment factor'!$D$5, IF(F754=-9,-999,IF(F754="",-999,0)))</f>
        <v>-999</v>
      </c>
      <c r="AG754" s="82">
        <f>IF(E754=1, 'adjustment factor'!$D$6, IF(E754=-9,-999,IF(E754="",-999,0)))</f>
        <v>-999</v>
      </c>
      <c r="AH754" s="82">
        <f>IF(K754&gt;=45,'adjustment factor'!$D$7,IF(K754=-9,-1200,IF(K754="",-1200,0)))</f>
        <v>-1200</v>
      </c>
      <c r="AI754" s="82">
        <f>IF(L754=1, 'adjustment factor'!$D$8, IF(L754=-9,-999,IF(L754="",-999,0)))</f>
        <v>-999</v>
      </c>
      <c r="AJ754" s="82">
        <f>IF(AND(M754&gt;=1,M754&lt;=4),'adjustment factor'!$D$9,IF(M754=-9,-999,IF(M754=98,-999,IF(M754=99,-999,IF(M754="",-999,0)))))</f>
        <v>-999</v>
      </c>
      <c r="AK754" s="82">
        <f>IF(H754=1, 'adjustment factor'!$D$10, IF(H754=-9,-999,IF(H754="",-999,0)))</f>
        <v>-999</v>
      </c>
      <c r="AL754" s="82">
        <f>IF(G754=1, 'adjustment factor'!$D$11, IF(G754=-9,-999,IF(G754="",-999,0)))</f>
        <v>-999</v>
      </c>
      <c r="AM754" s="82">
        <f>IF(I754=1, 'adjustment factor'!$D$12, IF(I754=-9,-999,IF(I754="",-999,0)))</f>
        <v>-999</v>
      </c>
      <c r="AN754" s="82">
        <f>IF(J754=1, 'adjustment factor'!$D$13, IF(J754=-9,-999,IF(J754="",-999,0)))</f>
        <v>-999</v>
      </c>
      <c r="AO754" s="82" t="str">
        <f t="shared" si="118"/>
        <v>-999</v>
      </c>
      <c r="AP754" s="82" t="str">
        <f t="shared" si="119"/>
        <v>MISSING</v>
      </c>
    </row>
    <row r="755" spans="2:42" s="3" customFormat="1">
      <c r="B755" s="170"/>
      <c r="C755" s="35">
        <v>751</v>
      </c>
      <c r="D755" s="161"/>
      <c r="E755" s="161"/>
      <c r="F755" s="161"/>
      <c r="G755" s="161"/>
      <c r="H755" s="161"/>
      <c r="I755" s="161"/>
      <c r="J755" s="161"/>
      <c r="K755" s="161"/>
      <c r="L755" s="161"/>
      <c r="M755" s="161"/>
      <c r="N755" s="171"/>
      <c r="O755" s="171"/>
      <c r="P755" s="171"/>
      <c r="Q755" s="171"/>
      <c r="R755" s="171"/>
      <c r="S755" s="171"/>
      <c r="T755" s="159" t="str">
        <f t="shared" si="110"/>
        <v>MISSING</v>
      </c>
      <c r="U755" s="159" t="str">
        <f t="shared" si="111"/>
        <v>MISSING</v>
      </c>
      <c r="X755" s="56">
        <f t="shared" si="112"/>
        <v>-99</v>
      </c>
      <c r="Y755" s="56">
        <f t="shared" si="113"/>
        <v>-99</v>
      </c>
      <c r="Z755" s="56">
        <f t="shared" si="114"/>
        <v>-99</v>
      </c>
      <c r="AA755" s="56">
        <f t="shared" si="115"/>
        <v>-99</v>
      </c>
      <c r="AB755" s="56">
        <f t="shared" si="116"/>
        <v>-99</v>
      </c>
      <c r="AC755" s="56">
        <f t="shared" si="117"/>
        <v>-99</v>
      </c>
      <c r="AE755" s="82">
        <f>IF(D755=1, 'adjustment factor'!$D$4, IF(D755=-9,-999,IF(D755="",-999,0)))</f>
        <v>-999</v>
      </c>
      <c r="AF755" s="82">
        <f>IF(F755=1, 'adjustment factor'!$D$5, IF(F755=-9,-999,IF(F755="",-999,0)))</f>
        <v>-999</v>
      </c>
      <c r="AG755" s="82">
        <f>IF(E755=1, 'adjustment factor'!$D$6, IF(E755=-9,-999,IF(E755="",-999,0)))</f>
        <v>-999</v>
      </c>
      <c r="AH755" s="82">
        <f>IF(K755&gt;=45,'adjustment factor'!$D$7,IF(K755=-9,-1200,IF(K755="",-1200,0)))</f>
        <v>-1200</v>
      </c>
      <c r="AI755" s="82">
        <f>IF(L755=1, 'adjustment factor'!$D$8, IF(L755=-9,-999,IF(L755="",-999,0)))</f>
        <v>-999</v>
      </c>
      <c r="AJ755" s="82">
        <f>IF(AND(M755&gt;=1,M755&lt;=4),'adjustment factor'!$D$9,IF(M755=-9,-999,IF(M755=98,-999,IF(M755=99,-999,IF(M755="",-999,0)))))</f>
        <v>-999</v>
      </c>
      <c r="AK755" s="82">
        <f>IF(H755=1, 'adjustment factor'!$D$10, IF(H755=-9,-999,IF(H755="",-999,0)))</f>
        <v>-999</v>
      </c>
      <c r="AL755" s="82">
        <f>IF(G755=1, 'adjustment factor'!$D$11, IF(G755=-9,-999,IF(G755="",-999,0)))</f>
        <v>-999</v>
      </c>
      <c r="AM755" s="82">
        <f>IF(I755=1, 'adjustment factor'!$D$12, IF(I755=-9,-999,IF(I755="",-999,0)))</f>
        <v>-999</v>
      </c>
      <c r="AN755" s="82">
        <f>IF(J755=1, 'adjustment factor'!$D$13, IF(J755=-9,-999,IF(J755="",-999,0)))</f>
        <v>-999</v>
      </c>
      <c r="AO755" s="82" t="str">
        <f t="shared" si="118"/>
        <v>-999</v>
      </c>
      <c r="AP755" s="82" t="str">
        <f t="shared" si="119"/>
        <v>MISSING</v>
      </c>
    </row>
    <row r="756" spans="2:42" s="3" customFormat="1">
      <c r="B756" s="170"/>
      <c r="C756" s="35">
        <v>752</v>
      </c>
      <c r="D756" s="161"/>
      <c r="E756" s="161"/>
      <c r="F756" s="161"/>
      <c r="G756" s="161"/>
      <c r="H756" s="161"/>
      <c r="I756" s="161"/>
      <c r="J756" s="161"/>
      <c r="K756" s="161"/>
      <c r="L756" s="161"/>
      <c r="M756" s="161"/>
      <c r="N756" s="171"/>
      <c r="O756" s="171"/>
      <c r="P756" s="171"/>
      <c r="Q756" s="171"/>
      <c r="R756" s="171"/>
      <c r="S756" s="171"/>
      <c r="T756" s="159" t="str">
        <f t="shared" si="110"/>
        <v>MISSING</v>
      </c>
      <c r="U756" s="159" t="str">
        <f t="shared" si="111"/>
        <v>MISSING</v>
      </c>
      <c r="X756" s="56">
        <f t="shared" si="112"/>
        <v>-99</v>
      </c>
      <c r="Y756" s="56">
        <f t="shared" si="113"/>
        <v>-99</v>
      </c>
      <c r="Z756" s="56">
        <f t="shared" si="114"/>
        <v>-99</v>
      </c>
      <c r="AA756" s="56">
        <f t="shared" si="115"/>
        <v>-99</v>
      </c>
      <c r="AB756" s="56">
        <f t="shared" si="116"/>
        <v>-99</v>
      </c>
      <c r="AC756" s="56">
        <f t="shared" si="117"/>
        <v>-99</v>
      </c>
      <c r="AE756" s="82">
        <f>IF(D756=1, 'adjustment factor'!$D$4, IF(D756=-9,-999,IF(D756="",-999,0)))</f>
        <v>-999</v>
      </c>
      <c r="AF756" s="82">
        <f>IF(F756=1, 'adjustment factor'!$D$5, IF(F756=-9,-999,IF(F756="",-999,0)))</f>
        <v>-999</v>
      </c>
      <c r="AG756" s="82">
        <f>IF(E756=1, 'adjustment factor'!$D$6, IF(E756=-9,-999,IF(E756="",-999,0)))</f>
        <v>-999</v>
      </c>
      <c r="AH756" s="82">
        <f>IF(K756&gt;=45,'adjustment factor'!$D$7,IF(K756=-9,-1200,IF(K756="",-1200,0)))</f>
        <v>-1200</v>
      </c>
      <c r="AI756" s="82">
        <f>IF(L756=1, 'adjustment factor'!$D$8, IF(L756=-9,-999,IF(L756="",-999,0)))</f>
        <v>-999</v>
      </c>
      <c r="AJ756" s="82">
        <f>IF(AND(M756&gt;=1,M756&lt;=4),'adjustment factor'!$D$9,IF(M756=-9,-999,IF(M756=98,-999,IF(M756=99,-999,IF(M756="",-999,0)))))</f>
        <v>-999</v>
      </c>
      <c r="AK756" s="82">
        <f>IF(H756=1, 'adjustment factor'!$D$10, IF(H756=-9,-999,IF(H756="",-999,0)))</f>
        <v>-999</v>
      </c>
      <c r="AL756" s="82">
        <f>IF(G756=1, 'adjustment factor'!$D$11, IF(G756=-9,-999,IF(G756="",-999,0)))</f>
        <v>-999</v>
      </c>
      <c r="AM756" s="82">
        <f>IF(I756=1, 'adjustment factor'!$D$12, IF(I756=-9,-999,IF(I756="",-999,0)))</f>
        <v>-999</v>
      </c>
      <c r="AN756" s="82">
        <f>IF(J756=1, 'adjustment factor'!$D$13, IF(J756=-9,-999,IF(J756="",-999,0)))</f>
        <v>-999</v>
      </c>
      <c r="AO756" s="82" t="str">
        <f t="shared" si="118"/>
        <v>-999</v>
      </c>
      <c r="AP756" s="82" t="str">
        <f t="shared" si="119"/>
        <v>MISSING</v>
      </c>
    </row>
    <row r="757" spans="2:42" s="3" customFormat="1">
      <c r="B757" s="170"/>
      <c r="C757" s="35">
        <v>753</v>
      </c>
      <c r="D757" s="161"/>
      <c r="E757" s="161"/>
      <c r="F757" s="161"/>
      <c r="G757" s="161"/>
      <c r="H757" s="161"/>
      <c r="I757" s="161"/>
      <c r="J757" s="161"/>
      <c r="K757" s="161"/>
      <c r="L757" s="161"/>
      <c r="M757" s="161"/>
      <c r="N757" s="171"/>
      <c r="O757" s="171"/>
      <c r="P757" s="171"/>
      <c r="Q757" s="171"/>
      <c r="R757" s="171"/>
      <c r="S757" s="171"/>
      <c r="T757" s="159" t="str">
        <f t="shared" si="110"/>
        <v>MISSING</v>
      </c>
      <c r="U757" s="159" t="str">
        <f t="shared" si="111"/>
        <v>MISSING</v>
      </c>
      <c r="X757" s="56">
        <f t="shared" si="112"/>
        <v>-99</v>
      </c>
      <c r="Y757" s="56">
        <f t="shared" si="113"/>
        <v>-99</v>
      </c>
      <c r="Z757" s="56">
        <f t="shared" si="114"/>
        <v>-99</v>
      </c>
      <c r="AA757" s="56">
        <f t="shared" si="115"/>
        <v>-99</v>
      </c>
      <c r="AB757" s="56">
        <f t="shared" si="116"/>
        <v>-99</v>
      </c>
      <c r="AC757" s="56">
        <f t="shared" si="117"/>
        <v>-99</v>
      </c>
      <c r="AE757" s="82">
        <f>IF(D757=1, 'adjustment factor'!$D$4, IF(D757=-9,-999,IF(D757="",-999,0)))</f>
        <v>-999</v>
      </c>
      <c r="AF757" s="82">
        <f>IF(F757=1, 'adjustment factor'!$D$5, IF(F757=-9,-999,IF(F757="",-999,0)))</f>
        <v>-999</v>
      </c>
      <c r="AG757" s="82">
        <f>IF(E757=1, 'adjustment factor'!$D$6, IF(E757=-9,-999,IF(E757="",-999,0)))</f>
        <v>-999</v>
      </c>
      <c r="AH757" s="82">
        <f>IF(K757&gt;=45,'adjustment factor'!$D$7,IF(K757=-9,-1200,IF(K757="",-1200,0)))</f>
        <v>-1200</v>
      </c>
      <c r="AI757" s="82">
        <f>IF(L757=1, 'adjustment factor'!$D$8, IF(L757=-9,-999,IF(L757="",-999,0)))</f>
        <v>-999</v>
      </c>
      <c r="AJ757" s="82">
        <f>IF(AND(M757&gt;=1,M757&lt;=4),'adjustment factor'!$D$9,IF(M757=-9,-999,IF(M757=98,-999,IF(M757=99,-999,IF(M757="",-999,0)))))</f>
        <v>-999</v>
      </c>
      <c r="AK757" s="82">
        <f>IF(H757=1, 'adjustment factor'!$D$10, IF(H757=-9,-999,IF(H757="",-999,0)))</f>
        <v>-999</v>
      </c>
      <c r="AL757" s="82">
        <f>IF(G757=1, 'adjustment factor'!$D$11, IF(G757=-9,-999,IF(G757="",-999,0)))</f>
        <v>-999</v>
      </c>
      <c r="AM757" s="82">
        <f>IF(I757=1, 'adjustment factor'!$D$12, IF(I757=-9,-999,IF(I757="",-999,0)))</f>
        <v>-999</v>
      </c>
      <c r="AN757" s="82">
        <f>IF(J757=1, 'adjustment factor'!$D$13, IF(J757=-9,-999,IF(J757="",-999,0)))</f>
        <v>-999</v>
      </c>
      <c r="AO757" s="82" t="str">
        <f t="shared" si="118"/>
        <v>-999</v>
      </c>
      <c r="AP757" s="82" t="str">
        <f t="shared" si="119"/>
        <v>MISSING</v>
      </c>
    </row>
    <row r="758" spans="2:42" s="3" customFormat="1">
      <c r="B758" s="170"/>
      <c r="C758" s="35">
        <v>754</v>
      </c>
      <c r="D758" s="161"/>
      <c r="E758" s="161"/>
      <c r="F758" s="161"/>
      <c r="G758" s="161"/>
      <c r="H758" s="161"/>
      <c r="I758" s="161"/>
      <c r="J758" s="161"/>
      <c r="K758" s="161"/>
      <c r="L758" s="161"/>
      <c r="M758" s="161"/>
      <c r="N758" s="171"/>
      <c r="O758" s="171"/>
      <c r="P758" s="171"/>
      <c r="Q758" s="171"/>
      <c r="R758" s="171"/>
      <c r="S758" s="171"/>
      <c r="T758" s="159" t="str">
        <f t="shared" si="110"/>
        <v>MISSING</v>
      </c>
      <c r="U758" s="159" t="str">
        <f t="shared" si="111"/>
        <v>MISSING</v>
      </c>
      <c r="X758" s="56">
        <f t="shared" si="112"/>
        <v>-99</v>
      </c>
      <c r="Y758" s="56">
        <f t="shared" si="113"/>
        <v>-99</v>
      </c>
      <c r="Z758" s="56">
        <f t="shared" si="114"/>
        <v>-99</v>
      </c>
      <c r="AA758" s="56">
        <f t="shared" si="115"/>
        <v>-99</v>
      </c>
      <c r="AB758" s="56">
        <f t="shared" si="116"/>
        <v>-99</v>
      </c>
      <c r="AC758" s="56">
        <f t="shared" si="117"/>
        <v>-99</v>
      </c>
      <c r="AE758" s="82">
        <f>IF(D758=1, 'adjustment factor'!$D$4, IF(D758=-9,-999,IF(D758="",-999,0)))</f>
        <v>-999</v>
      </c>
      <c r="AF758" s="82">
        <f>IF(F758=1, 'adjustment factor'!$D$5, IF(F758=-9,-999,IF(F758="",-999,0)))</f>
        <v>-999</v>
      </c>
      <c r="AG758" s="82">
        <f>IF(E758=1, 'adjustment factor'!$D$6, IF(E758=-9,-999,IF(E758="",-999,0)))</f>
        <v>-999</v>
      </c>
      <c r="AH758" s="82">
        <f>IF(K758&gt;=45,'adjustment factor'!$D$7,IF(K758=-9,-1200,IF(K758="",-1200,0)))</f>
        <v>-1200</v>
      </c>
      <c r="AI758" s="82">
        <f>IF(L758=1, 'adjustment factor'!$D$8, IF(L758=-9,-999,IF(L758="",-999,0)))</f>
        <v>-999</v>
      </c>
      <c r="AJ758" s="82">
        <f>IF(AND(M758&gt;=1,M758&lt;=4),'adjustment factor'!$D$9,IF(M758=-9,-999,IF(M758=98,-999,IF(M758=99,-999,IF(M758="",-999,0)))))</f>
        <v>-999</v>
      </c>
      <c r="AK758" s="82">
        <f>IF(H758=1, 'adjustment factor'!$D$10, IF(H758=-9,-999,IF(H758="",-999,0)))</f>
        <v>-999</v>
      </c>
      <c r="AL758" s="82">
        <f>IF(G758=1, 'adjustment factor'!$D$11, IF(G758=-9,-999,IF(G758="",-999,0)))</f>
        <v>-999</v>
      </c>
      <c r="AM758" s="82">
        <f>IF(I758=1, 'adjustment factor'!$D$12, IF(I758=-9,-999,IF(I758="",-999,0)))</f>
        <v>-999</v>
      </c>
      <c r="AN758" s="82">
        <f>IF(J758=1, 'adjustment factor'!$D$13, IF(J758=-9,-999,IF(J758="",-999,0)))</f>
        <v>-999</v>
      </c>
      <c r="AO758" s="82" t="str">
        <f t="shared" si="118"/>
        <v>-999</v>
      </c>
      <c r="AP758" s="82" t="str">
        <f t="shared" si="119"/>
        <v>MISSING</v>
      </c>
    </row>
    <row r="759" spans="2:42" s="3" customFormat="1">
      <c r="B759" s="170"/>
      <c r="C759" s="35">
        <v>755</v>
      </c>
      <c r="D759" s="161"/>
      <c r="E759" s="161"/>
      <c r="F759" s="161"/>
      <c r="G759" s="161"/>
      <c r="H759" s="161"/>
      <c r="I759" s="161"/>
      <c r="J759" s="161"/>
      <c r="K759" s="161"/>
      <c r="L759" s="161"/>
      <c r="M759" s="161"/>
      <c r="N759" s="171"/>
      <c r="O759" s="171"/>
      <c r="P759" s="171"/>
      <c r="Q759" s="171"/>
      <c r="R759" s="171"/>
      <c r="S759" s="171"/>
      <c r="T759" s="159" t="str">
        <f t="shared" si="110"/>
        <v>MISSING</v>
      </c>
      <c r="U759" s="159" t="str">
        <f t="shared" si="111"/>
        <v>MISSING</v>
      </c>
      <c r="X759" s="56">
        <f t="shared" si="112"/>
        <v>-99</v>
      </c>
      <c r="Y759" s="56">
        <f t="shared" si="113"/>
        <v>-99</v>
      </c>
      <c r="Z759" s="56">
        <f t="shared" si="114"/>
        <v>-99</v>
      </c>
      <c r="AA759" s="56">
        <f t="shared" si="115"/>
        <v>-99</v>
      </c>
      <c r="AB759" s="56">
        <f t="shared" si="116"/>
        <v>-99</v>
      </c>
      <c r="AC759" s="56">
        <f t="shared" si="117"/>
        <v>-99</v>
      </c>
      <c r="AE759" s="82">
        <f>IF(D759=1, 'adjustment factor'!$D$4, IF(D759=-9,-999,IF(D759="",-999,0)))</f>
        <v>-999</v>
      </c>
      <c r="AF759" s="82">
        <f>IF(F759=1, 'adjustment factor'!$D$5, IF(F759=-9,-999,IF(F759="",-999,0)))</f>
        <v>-999</v>
      </c>
      <c r="AG759" s="82">
        <f>IF(E759=1, 'adjustment factor'!$D$6, IF(E759=-9,-999,IF(E759="",-999,0)))</f>
        <v>-999</v>
      </c>
      <c r="AH759" s="82">
        <f>IF(K759&gt;=45,'adjustment factor'!$D$7,IF(K759=-9,-1200,IF(K759="",-1200,0)))</f>
        <v>-1200</v>
      </c>
      <c r="AI759" s="82">
        <f>IF(L759=1, 'adjustment factor'!$D$8, IF(L759=-9,-999,IF(L759="",-999,0)))</f>
        <v>-999</v>
      </c>
      <c r="AJ759" s="82">
        <f>IF(AND(M759&gt;=1,M759&lt;=4),'adjustment factor'!$D$9,IF(M759=-9,-999,IF(M759=98,-999,IF(M759=99,-999,IF(M759="",-999,0)))))</f>
        <v>-999</v>
      </c>
      <c r="AK759" s="82">
        <f>IF(H759=1, 'adjustment factor'!$D$10, IF(H759=-9,-999,IF(H759="",-999,0)))</f>
        <v>-999</v>
      </c>
      <c r="AL759" s="82">
        <f>IF(G759=1, 'adjustment factor'!$D$11, IF(G759=-9,-999,IF(G759="",-999,0)))</f>
        <v>-999</v>
      </c>
      <c r="AM759" s="82">
        <f>IF(I759=1, 'adjustment factor'!$D$12, IF(I759=-9,-999,IF(I759="",-999,0)))</f>
        <v>-999</v>
      </c>
      <c r="AN759" s="82">
        <f>IF(J759=1, 'adjustment factor'!$D$13, IF(J759=-9,-999,IF(J759="",-999,0)))</f>
        <v>-999</v>
      </c>
      <c r="AO759" s="82" t="str">
        <f t="shared" si="118"/>
        <v>-999</v>
      </c>
      <c r="AP759" s="82" t="str">
        <f t="shared" si="119"/>
        <v>MISSING</v>
      </c>
    </row>
    <row r="760" spans="2:42" s="3" customFormat="1">
      <c r="B760" s="170"/>
      <c r="C760" s="35">
        <v>756</v>
      </c>
      <c r="D760" s="161"/>
      <c r="E760" s="161"/>
      <c r="F760" s="161"/>
      <c r="G760" s="161"/>
      <c r="H760" s="161"/>
      <c r="I760" s="161"/>
      <c r="J760" s="161"/>
      <c r="K760" s="161"/>
      <c r="L760" s="161"/>
      <c r="M760" s="161"/>
      <c r="N760" s="171"/>
      <c r="O760" s="171"/>
      <c r="P760" s="171"/>
      <c r="Q760" s="171"/>
      <c r="R760" s="171"/>
      <c r="S760" s="171"/>
      <c r="T760" s="159" t="str">
        <f t="shared" si="110"/>
        <v>MISSING</v>
      </c>
      <c r="U760" s="159" t="str">
        <f t="shared" si="111"/>
        <v>MISSING</v>
      </c>
      <c r="X760" s="56">
        <f t="shared" si="112"/>
        <v>-99</v>
      </c>
      <c r="Y760" s="56">
        <f t="shared" si="113"/>
        <v>-99</v>
      </c>
      <c r="Z760" s="56">
        <f t="shared" si="114"/>
        <v>-99</v>
      </c>
      <c r="AA760" s="56">
        <f t="shared" si="115"/>
        <v>-99</v>
      </c>
      <c r="AB760" s="56">
        <f t="shared" si="116"/>
        <v>-99</v>
      </c>
      <c r="AC760" s="56">
        <f t="shared" si="117"/>
        <v>-99</v>
      </c>
      <c r="AE760" s="82">
        <f>IF(D760=1, 'adjustment factor'!$D$4, IF(D760=-9,-999,IF(D760="",-999,0)))</f>
        <v>-999</v>
      </c>
      <c r="AF760" s="82">
        <f>IF(F760=1, 'adjustment factor'!$D$5, IF(F760=-9,-999,IF(F760="",-999,0)))</f>
        <v>-999</v>
      </c>
      <c r="AG760" s="82">
        <f>IF(E760=1, 'adjustment factor'!$D$6, IF(E760=-9,-999,IF(E760="",-999,0)))</f>
        <v>-999</v>
      </c>
      <c r="AH760" s="82">
        <f>IF(K760&gt;=45,'adjustment factor'!$D$7,IF(K760=-9,-1200,IF(K760="",-1200,0)))</f>
        <v>-1200</v>
      </c>
      <c r="AI760" s="82">
        <f>IF(L760=1, 'adjustment factor'!$D$8, IF(L760=-9,-999,IF(L760="",-999,0)))</f>
        <v>-999</v>
      </c>
      <c r="AJ760" s="82">
        <f>IF(AND(M760&gt;=1,M760&lt;=4),'adjustment factor'!$D$9,IF(M760=-9,-999,IF(M760=98,-999,IF(M760=99,-999,IF(M760="",-999,0)))))</f>
        <v>-999</v>
      </c>
      <c r="AK760" s="82">
        <f>IF(H760=1, 'adjustment factor'!$D$10, IF(H760=-9,-999,IF(H760="",-999,0)))</f>
        <v>-999</v>
      </c>
      <c r="AL760" s="82">
        <f>IF(G760=1, 'adjustment factor'!$D$11, IF(G760=-9,-999,IF(G760="",-999,0)))</f>
        <v>-999</v>
      </c>
      <c r="AM760" s="82">
        <f>IF(I760=1, 'adjustment factor'!$D$12, IF(I760=-9,-999,IF(I760="",-999,0)))</f>
        <v>-999</v>
      </c>
      <c r="AN760" s="82">
        <f>IF(J760=1, 'adjustment factor'!$D$13, IF(J760=-9,-999,IF(J760="",-999,0)))</f>
        <v>-999</v>
      </c>
      <c r="AO760" s="82" t="str">
        <f t="shared" si="118"/>
        <v>-999</v>
      </c>
      <c r="AP760" s="82" t="str">
        <f t="shared" si="119"/>
        <v>MISSING</v>
      </c>
    </row>
    <row r="761" spans="2:42" s="3" customFormat="1">
      <c r="B761" s="170"/>
      <c r="C761" s="35">
        <v>757</v>
      </c>
      <c r="D761" s="161"/>
      <c r="E761" s="161"/>
      <c r="F761" s="161"/>
      <c r="G761" s="161"/>
      <c r="H761" s="161"/>
      <c r="I761" s="161"/>
      <c r="J761" s="161"/>
      <c r="K761" s="161"/>
      <c r="L761" s="161"/>
      <c r="M761" s="161"/>
      <c r="N761" s="171"/>
      <c r="O761" s="171"/>
      <c r="P761" s="171"/>
      <c r="Q761" s="171"/>
      <c r="R761" s="171"/>
      <c r="S761" s="171"/>
      <c r="T761" s="159" t="str">
        <f t="shared" si="110"/>
        <v>MISSING</v>
      </c>
      <c r="U761" s="159" t="str">
        <f t="shared" si="111"/>
        <v>MISSING</v>
      </c>
      <c r="X761" s="56">
        <f t="shared" si="112"/>
        <v>-99</v>
      </c>
      <c r="Y761" s="56">
        <f t="shared" si="113"/>
        <v>-99</v>
      </c>
      <c r="Z761" s="56">
        <f t="shared" si="114"/>
        <v>-99</v>
      </c>
      <c r="AA761" s="56">
        <f t="shared" si="115"/>
        <v>-99</v>
      </c>
      <c r="AB761" s="56">
        <f t="shared" si="116"/>
        <v>-99</v>
      </c>
      <c r="AC761" s="56">
        <f t="shared" si="117"/>
        <v>-99</v>
      </c>
      <c r="AE761" s="82">
        <f>IF(D761=1, 'adjustment factor'!$D$4, IF(D761=-9,-999,IF(D761="",-999,0)))</f>
        <v>-999</v>
      </c>
      <c r="AF761" s="82">
        <f>IF(F761=1, 'adjustment factor'!$D$5, IF(F761=-9,-999,IF(F761="",-999,0)))</f>
        <v>-999</v>
      </c>
      <c r="AG761" s="82">
        <f>IF(E761=1, 'adjustment factor'!$D$6, IF(E761=-9,-999,IF(E761="",-999,0)))</f>
        <v>-999</v>
      </c>
      <c r="AH761" s="82">
        <f>IF(K761&gt;=45,'adjustment factor'!$D$7,IF(K761=-9,-1200,IF(K761="",-1200,0)))</f>
        <v>-1200</v>
      </c>
      <c r="AI761" s="82">
        <f>IF(L761=1, 'adjustment factor'!$D$8, IF(L761=-9,-999,IF(L761="",-999,0)))</f>
        <v>-999</v>
      </c>
      <c r="AJ761" s="82">
        <f>IF(AND(M761&gt;=1,M761&lt;=4),'adjustment factor'!$D$9,IF(M761=-9,-999,IF(M761=98,-999,IF(M761=99,-999,IF(M761="",-999,0)))))</f>
        <v>-999</v>
      </c>
      <c r="AK761" s="82">
        <f>IF(H761=1, 'adjustment factor'!$D$10, IF(H761=-9,-999,IF(H761="",-999,0)))</f>
        <v>-999</v>
      </c>
      <c r="AL761" s="82">
        <f>IF(G761=1, 'adjustment factor'!$D$11, IF(G761=-9,-999,IF(G761="",-999,0)))</f>
        <v>-999</v>
      </c>
      <c r="AM761" s="82">
        <f>IF(I761=1, 'adjustment factor'!$D$12, IF(I761=-9,-999,IF(I761="",-999,0)))</f>
        <v>-999</v>
      </c>
      <c r="AN761" s="82">
        <f>IF(J761=1, 'adjustment factor'!$D$13, IF(J761=-9,-999,IF(J761="",-999,0)))</f>
        <v>-999</v>
      </c>
      <c r="AO761" s="82" t="str">
        <f t="shared" si="118"/>
        <v>-999</v>
      </c>
      <c r="AP761" s="82" t="str">
        <f t="shared" si="119"/>
        <v>MISSING</v>
      </c>
    </row>
    <row r="762" spans="2:42" s="3" customFormat="1">
      <c r="B762" s="170"/>
      <c r="C762" s="35">
        <v>758</v>
      </c>
      <c r="D762" s="161"/>
      <c r="E762" s="161"/>
      <c r="F762" s="161"/>
      <c r="G762" s="161"/>
      <c r="H762" s="161"/>
      <c r="I762" s="161"/>
      <c r="J762" s="161"/>
      <c r="K762" s="161"/>
      <c r="L762" s="161"/>
      <c r="M762" s="161"/>
      <c r="N762" s="171"/>
      <c r="O762" s="171"/>
      <c r="P762" s="171"/>
      <c r="Q762" s="171"/>
      <c r="R762" s="171"/>
      <c r="S762" s="171"/>
      <c r="T762" s="159" t="str">
        <f t="shared" si="110"/>
        <v>MISSING</v>
      </c>
      <c r="U762" s="159" t="str">
        <f t="shared" si="111"/>
        <v>MISSING</v>
      </c>
      <c r="X762" s="56">
        <f t="shared" si="112"/>
        <v>-99</v>
      </c>
      <c r="Y762" s="56">
        <f t="shared" si="113"/>
        <v>-99</v>
      </c>
      <c r="Z762" s="56">
        <f t="shared" si="114"/>
        <v>-99</v>
      </c>
      <c r="AA762" s="56">
        <f t="shared" si="115"/>
        <v>-99</v>
      </c>
      <c r="AB762" s="56">
        <f t="shared" si="116"/>
        <v>-99</v>
      </c>
      <c r="AC762" s="56">
        <f t="shared" si="117"/>
        <v>-99</v>
      </c>
      <c r="AE762" s="82">
        <f>IF(D762=1, 'adjustment factor'!$D$4, IF(D762=-9,-999,IF(D762="",-999,0)))</f>
        <v>-999</v>
      </c>
      <c r="AF762" s="82">
        <f>IF(F762=1, 'adjustment factor'!$D$5, IF(F762=-9,-999,IF(F762="",-999,0)))</f>
        <v>-999</v>
      </c>
      <c r="AG762" s="82">
        <f>IF(E762=1, 'adjustment factor'!$D$6, IF(E762=-9,-999,IF(E762="",-999,0)))</f>
        <v>-999</v>
      </c>
      <c r="AH762" s="82">
        <f>IF(K762&gt;=45,'adjustment factor'!$D$7,IF(K762=-9,-1200,IF(K762="",-1200,0)))</f>
        <v>-1200</v>
      </c>
      <c r="AI762" s="82">
        <f>IF(L762=1, 'adjustment factor'!$D$8, IF(L762=-9,-999,IF(L762="",-999,0)))</f>
        <v>-999</v>
      </c>
      <c r="AJ762" s="82">
        <f>IF(AND(M762&gt;=1,M762&lt;=4),'adjustment factor'!$D$9,IF(M762=-9,-999,IF(M762=98,-999,IF(M762=99,-999,IF(M762="",-999,0)))))</f>
        <v>-999</v>
      </c>
      <c r="AK762" s="82">
        <f>IF(H762=1, 'adjustment factor'!$D$10, IF(H762=-9,-999,IF(H762="",-999,0)))</f>
        <v>-999</v>
      </c>
      <c r="AL762" s="82">
        <f>IF(G762=1, 'adjustment factor'!$D$11, IF(G762=-9,-999,IF(G762="",-999,0)))</f>
        <v>-999</v>
      </c>
      <c r="AM762" s="82">
        <f>IF(I762=1, 'adjustment factor'!$D$12, IF(I762=-9,-999,IF(I762="",-999,0)))</f>
        <v>-999</v>
      </c>
      <c r="AN762" s="82">
        <f>IF(J762=1, 'adjustment factor'!$D$13, IF(J762=-9,-999,IF(J762="",-999,0)))</f>
        <v>-999</v>
      </c>
      <c r="AO762" s="82" t="str">
        <f t="shared" si="118"/>
        <v>-999</v>
      </c>
      <c r="AP762" s="82" t="str">
        <f t="shared" si="119"/>
        <v>MISSING</v>
      </c>
    </row>
    <row r="763" spans="2:42" s="3" customFormat="1">
      <c r="B763" s="170"/>
      <c r="C763" s="35">
        <v>759</v>
      </c>
      <c r="D763" s="161"/>
      <c r="E763" s="161"/>
      <c r="F763" s="161"/>
      <c r="G763" s="161"/>
      <c r="H763" s="161"/>
      <c r="I763" s="161"/>
      <c r="J763" s="161"/>
      <c r="K763" s="161"/>
      <c r="L763" s="161"/>
      <c r="M763" s="161"/>
      <c r="N763" s="171"/>
      <c r="O763" s="171"/>
      <c r="P763" s="171"/>
      <c r="Q763" s="171"/>
      <c r="R763" s="171"/>
      <c r="S763" s="171"/>
      <c r="T763" s="159" t="str">
        <f t="shared" si="110"/>
        <v>MISSING</v>
      </c>
      <c r="U763" s="159" t="str">
        <f t="shared" si="111"/>
        <v>MISSING</v>
      </c>
      <c r="X763" s="56">
        <f t="shared" si="112"/>
        <v>-99</v>
      </c>
      <c r="Y763" s="56">
        <f t="shared" si="113"/>
        <v>-99</v>
      </c>
      <c r="Z763" s="56">
        <f t="shared" si="114"/>
        <v>-99</v>
      </c>
      <c r="AA763" s="56">
        <f t="shared" si="115"/>
        <v>-99</v>
      </c>
      <c r="AB763" s="56">
        <f t="shared" si="116"/>
        <v>-99</v>
      </c>
      <c r="AC763" s="56">
        <f t="shared" si="117"/>
        <v>-99</v>
      </c>
      <c r="AE763" s="82">
        <f>IF(D763=1, 'adjustment factor'!$D$4, IF(D763=-9,-999,IF(D763="",-999,0)))</f>
        <v>-999</v>
      </c>
      <c r="AF763" s="82">
        <f>IF(F763=1, 'adjustment factor'!$D$5, IF(F763=-9,-999,IF(F763="",-999,0)))</f>
        <v>-999</v>
      </c>
      <c r="AG763" s="82">
        <f>IF(E763=1, 'adjustment factor'!$D$6, IF(E763=-9,-999,IF(E763="",-999,0)))</f>
        <v>-999</v>
      </c>
      <c r="AH763" s="82">
        <f>IF(K763&gt;=45,'adjustment factor'!$D$7,IF(K763=-9,-1200,IF(K763="",-1200,0)))</f>
        <v>-1200</v>
      </c>
      <c r="AI763" s="82">
        <f>IF(L763=1, 'adjustment factor'!$D$8, IF(L763=-9,-999,IF(L763="",-999,0)))</f>
        <v>-999</v>
      </c>
      <c r="AJ763" s="82">
        <f>IF(AND(M763&gt;=1,M763&lt;=4),'adjustment factor'!$D$9,IF(M763=-9,-999,IF(M763=98,-999,IF(M763=99,-999,IF(M763="",-999,0)))))</f>
        <v>-999</v>
      </c>
      <c r="AK763" s="82">
        <f>IF(H763=1, 'adjustment factor'!$D$10, IF(H763=-9,-999,IF(H763="",-999,0)))</f>
        <v>-999</v>
      </c>
      <c r="AL763" s="82">
        <f>IF(G763=1, 'adjustment factor'!$D$11, IF(G763=-9,-999,IF(G763="",-999,0)))</f>
        <v>-999</v>
      </c>
      <c r="AM763" s="82">
        <f>IF(I763=1, 'adjustment factor'!$D$12, IF(I763=-9,-999,IF(I763="",-999,0)))</f>
        <v>-999</v>
      </c>
      <c r="AN763" s="82">
        <f>IF(J763=1, 'adjustment factor'!$D$13, IF(J763=-9,-999,IF(J763="",-999,0)))</f>
        <v>-999</v>
      </c>
      <c r="AO763" s="82" t="str">
        <f t="shared" si="118"/>
        <v>-999</v>
      </c>
      <c r="AP763" s="82" t="str">
        <f t="shared" si="119"/>
        <v>MISSING</v>
      </c>
    </row>
    <row r="764" spans="2:42" s="3" customFormat="1">
      <c r="B764" s="170"/>
      <c r="C764" s="35">
        <v>760</v>
      </c>
      <c r="D764" s="161"/>
      <c r="E764" s="161"/>
      <c r="F764" s="161"/>
      <c r="G764" s="161"/>
      <c r="H764" s="161"/>
      <c r="I764" s="161"/>
      <c r="J764" s="161"/>
      <c r="K764" s="161"/>
      <c r="L764" s="161"/>
      <c r="M764" s="161"/>
      <c r="N764" s="171"/>
      <c r="O764" s="171"/>
      <c r="P764" s="171"/>
      <c r="Q764" s="171"/>
      <c r="R764" s="171"/>
      <c r="S764" s="171"/>
      <c r="T764" s="159" t="str">
        <f t="shared" si="110"/>
        <v>MISSING</v>
      </c>
      <c r="U764" s="159" t="str">
        <f t="shared" si="111"/>
        <v>MISSING</v>
      </c>
      <c r="X764" s="56">
        <f t="shared" si="112"/>
        <v>-99</v>
      </c>
      <c r="Y764" s="56">
        <f t="shared" si="113"/>
        <v>-99</v>
      </c>
      <c r="Z764" s="56">
        <f t="shared" si="114"/>
        <v>-99</v>
      </c>
      <c r="AA764" s="56">
        <f t="shared" si="115"/>
        <v>-99</v>
      </c>
      <c r="AB764" s="56">
        <f t="shared" si="116"/>
        <v>-99</v>
      </c>
      <c r="AC764" s="56">
        <f t="shared" si="117"/>
        <v>-99</v>
      </c>
      <c r="AE764" s="82">
        <f>IF(D764=1, 'adjustment factor'!$D$4, IF(D764=-9,-999,IF(D764="",-999,0)))</f>
        <v>-999</v>
      </c>
      <c r="AF764" s="82">
        <f>IF(F764=1, 'adjustment factor'!$D$5, IF(F764=-9,-999,IF(F764="",-999,0)))</f>
        <v>-999</v>
      </c>
      <c r="AG764" s="82">
        <f>IF(E764=1, 'adjustment factor'!$D$6, IF(E764=-9,-999,IF(E764="",-999,0)))</f>
        <v>-999</v>
      </c>
      <c r="AH764" s="82">
        <f>IF(K764&gt;=45,'adjustment factor'!$D$7,IF(K764=-9,-1200,IF(K764="",-1200,0)))</f>
        <v>-1200</v>
      </c>
      <c r="AI764" s="82">
        <f>IF(L764=1, 'adjustment factor'!$D$8, IF(L764=-9,-999,IF(L764="",-999,0)))</f>
        <v>-999</v>
      </c>
      <c r="AJ764" s="82">
        <f>IF(AND(M764&gt;=1,M764&lt;=4),'adjustment factor'!$D$9,IF(M764=-9,-999,IF(M764=98,-999,IF(M764=99,-999,IF(M764="",-999,0)))))</f>
        <v>-999</v>
      </c>
      <c r="AK764" s="82">
        <f>IF(H764=1, 'adjustment factor'!$D$10, IF(H764=-9,-999,IF(H764="",-999,0)))</f>
        <v>-999</v>
      </c>
      <c r="AL764" s="82">
        <f>IF(G764=1, 'adjustment factor'!$D$11, IF(G764=-9,-999,IF(G764="",-999,0)))</f>
        <v>-999</v>
      </c>
      <c r="AM764" s="82">
        <f>IF(I764=1, 'adjustment factor'!$D$12, IF(I764=-9,-999,IF(I764="",-999,0)))</f>
        <v>-999</v>
      </c>
      <c r="AN764" s="82">
        <f>IF(J764=1, 'adjustment factor'!$D$13, IF(J764=-9,-999,IF(J764="",-999,0)))</f>
        <v>-999</v>
      </c>
      <c r="AO764" s="82" t="str">
        <f t="shared" si="118"/>
        <v>-999</v>
      </c>
      <c r="AP764" s="82" t="str">
        <f t="shared" si="119"/>
        <v>MISSING</v>
      </c>
    </row>
    <row r="765" spans="2:42" s="3" customFormat="1">
      <c r="B765" s="170"/>
      <c r="C765" s="35">
        <v>761</v>
      </c>
      <c r="D765" s="161"/>
      <c r="E765" s="161"/>
      <c r="F765" s="161"/>
      <c r="G765" s="161"/>
      <c r="H765" s="161"/>
      <c r="I765" s="161"/>
      <c r="J765" s="161"/>
      <c r="K765" s="161"/>
      <c r="L765" s="161"/>
      <c r="M765" s="161"/>
      <c r="N765" s="171"/>
      <c r="O765" s="171"/>
      <c r="P765" s="171"/>
      <c r="Q765" s="171"/>
      <c r="R765" s="171"/>
      <c r="S765" s="171"/>
      <c r="T765" s="159" t="str">
        <f t="shared" si="110"/>
        <v>MISSING</v>
      </c>
      <c r="U765" s="159" t="str">
        <f t="shared" si="111"/>
        <v>MISSING</v>
      </c>
      <c r="X765" s="56">
        <f t="shared" si="112"/>
        <v>-99</v>
      </c>
      <c r="Y765" s="56">
        <f t="shared" si="113"/>
        <v>-99</v>
      </c>
      <c r="Z765" s="56">
        <f t="shared" si="114"/>
        <v>-99</v>
      </c>
      <c r="AA765" s="56">
        <f t="shared" si="115"/>
        <v>-99</v>
      </c>
      <c r="AB765" s="56">
        <f t="shared" si="116"/>
        <v>-99</v>
      </c>
      <c r="AC765" s="56">
        <f t="shared" si="117"/>
        <v>-99</v>
      </c>
      <c r="AE765" s="82">
        <f>IF(D765=1, 'adjustment factor'!$D$4, IF(D765=-9,-999,IF(D765="",-999,0)))</f>
        <v>-999</v>
      </c>
      <c r="AF765" s="82">
        <f>IF(F765=1, 'adjustment factor'!$D$5, IF(F765=-9,-999,IF(F765="",-999,0)))</f>
        <v>-999</v>
      </c>
      <c r="AG765" s="82">
        <f>IF(E765=1, 'adjustment factor'!$D$6, IF(E765=-9,-999,IF(E765="",-999,0)))</f>
        <v>-999</v>
      </c>
      <c r="AH765" s="82">
        <f>IF(K765&gt;=45,'adjustment factor'!$D$7,IF(K765=-9,-1200,IF(K765="",-1200,0)))</f>
        <v>-1200</v>
      </c>
      <c r="AI765" s="82">
        <f>IF(L765=1, 'adjustment factor'!$D$8, IF(L765=-9,-999,IF(L765="",-999,0)))</f>
        <v>-999</v>
      </c>
      <c r="AJ765" s="82">
        <f>IF(AND(M765&gt;=1,M765&lt;=4),'adjustment factor'!$D$9,IF(M765=-9,-999,IF(M765=98,-999,IF(M765=99,-999,IF(M765="",-999,0)))))</f>
        <v>-999</v>
      </c>
      <c r="AK765" s="82">
        <f>IF(H765=1, 'adjustment factor'!$D$10, IF(H765=-9,-999,IF(H765="",-999,0)))</f>
        <v>-999</v>
      </c>
      <c r="AL765" s="82">
        <f>IF(G765=1, 'adjustment factor'!$D$11, IF(G765=-9,-999,IF(G765="",-999,0)))</f>
        <v>-999</v>
      </c>
      <c r="AM765" s="82">
        <f>IF(I765=1, 'adjustment factor'!$D$12, IF(I765=-9,-999,IF(I765="",-999,0)))</f>
        <v>-999</v>
      </c>
      <c r="AN765" s="82">
        <f>IF(J765=1, 'adjustment factor'!$D$13, IF(J765=-9,-999,IF(J765="",-999,0)))</f>
        <v>-999</v>
      </c>
      <c r="AO765" s="82" t="str">
        <f t="shared" si="118"/>
        <v>-999</v>
      </c>
      <c r="AP765" s="82" t="str">
        <f t="shared" si="119"/>
        <v>MISSING</v>
      </c>
    </row>
    <row r="766" spans="2:42" s="3" customFormat="1">
      <c r="B766" s="170"/>
      <c r="C766" s="35">
        <v>762</v>
      </c>
      <c r="D766" s="161"/>
      <c r="E766" s="161"/>
      <c r="F766" s="161"/>
      <c r="G766" s="161"/>
      <c r="H766" s="161"/>
      <c r="I766" s="161"/>
      <c r="J766" s="161"/>
      <c r="K766" s="161"/>
      <c r="L766" s="161"/>
      <c r="M766" s="161"/>
      <c r="N766" s="171"/>
      <c r="O766" s="171"/>
      <c r="P766" s="171"/>
      <c r="Q766" s="171"/>
      <c r="R766" s="171"/>
      <c r="S766" s="171"/>
      <c r="T766" s="159" t="str">
        <f t="shared" si="110"/>
        <v>MISSING</v>
      </c>
      <c r="U766" s="159" t="str">
        <f t="shared" si="111"/>
        <v>MISSING</v>
      </c>
      <c r="X766" s="56">
        <f t="shared" si="112"/>
        <v>-99</v>
      </c>
      <c r="Y766" s="56">
        <f t="shared" si="113"/>
        <v>-99</v>
      </c>
      <c r="Z766" s="56">
        <f t="shared" si="114"/>
        <v>-99</v>
      </c>
      <c r="AA766" s="56">
        <f t="shared" si="115"/>
        <v>-99</v>
      </c>
      <c r="AB766" s="56">
        <f t="shared" si="116"/>
        <v>-99</v>
      </c>
      <c r="AC766" s="56">
        <f t="shared" si="117"/>
        <v>-99</v>
      </c>
      <c r="AE766" s="82">
        <f>IF(D766=1, 'adjustment factor'!$D$4, IF(D766=-9,-999,IF(D766="",-999,0)))</f>
        <v>-999</v>
      </c>
      <c r="AF766" s="82">
        <f>IF(F766=1, 'adjustment factor'!$D$5, IF(F766=-9,-999,IF(F766="",-999,0)))</f>
        <v>-999</v>
      </c>
      <c r="AG766" s="82">
        <f>IF(E766=1, 'adjustment factor'!$D$6, IF(E766=-9,-999,IF(E766="",-999,0)))</f>
        <v>-999</v>
      </c>
      <c r="AH766" s="82">
        <f>IF(K766&gt;=45,'adjustment factor'!$D$7,IF(K766=-9,-1200,IF(K766="",-1200,0)))</f>
        <v>-1200</v>
      </c>
      <c r="AI766" s="82">
        <f>IF(L766=1, 'adjustment factor'!$D$8, IF(L766=-9,-999,IF(L766="",-999,0)))</f>
        <v>-999</v>
      </c>
      <c r="AJ766" s="82">
        <f>IF(AND(M766&gt;=1,M766&lt;=4),'adjustment factor'!$D$9,IF(M766=-9,-999,IF(M766=98,-999,IF(M766=99,-999,IF(M766="",-999,0)))))</f>
        <v>-999</v>
      </c>
      <c r="AK766" s="82">
        <f>IF(H766=1, 'adjustment factor'!$D$10, IF(H766=-9,-999,IF(H766="",-999,0)))</f>
        <v>-999</v>
      </c>
      <c r="AL766" s="82">
        <f>IF(G766=1, 'adjustment factor'!$D$11, IF(G766=-9,-999,IF(G766="",-999,0)))</f>
        <v>-999</v>
      </c>
      <c r="AM766" s="82">
        <f>IF(I766=1, 'adjustment factor'!$D$12, IF(I766=-9,-999,IF(I766="",-999,0)))</f>
        <v>-999</v>
      </c>
      <c r="AN766" s="82">
        <f>IF(J766=1, 'adjustment factor'!$D$13, IF(J766=-9,-999,IF(J766="",-999,0)))</f>
        <v>-999</v>
      </c>
      <c r="AO766" s="82" t="str">
        <f t="shared" si="118"/>
        <v>-999</v>
      </c>
      <c r="AP766" s="82" t="str">
        <f t="shared" si="119"/>
        <v>MISSING</v>
      </c>
    </row>
    <row r="767" spans="2:42" s="3" customFormat="1">
      <c r="B767" s="170"/>
      <c r="C767" s="35">
        <v>763</v>
      </c>
      <c r="D767" s="161"/>
      <c r="E767" s="161"/>
      <c r="F767" s="161"/>
      <c r="G767" s="161"/>
      <c r="H767" s="161"/>
      <c r="I767" s="161"/>
      <c r="J767" s="161"/>
      <c r="K767" s="161"/>
      <c r="L767" s="161"/>
      <c r="M767" s="161"/>
      <c r="N767" s="171"/>
      <c r="O767" s="171"/>
      <c r="P767" s="171"/>
      <c r="Q767" s="171"/>
      <c r="R767" s="171"/>
      <c r="S767" s="171"/>
      <c r="T767" s="159" t="str">
        <f t="shared" si="110"/>
        <v>MISSING</v>
      </c>
      <c r="U767" s="159" t="str">
        <f t="shared" si="111"/>
        <v>MISSING</v>
      </c>
      <c r="X767" s="56">
        <f t="shared" si="112"/>
        <v>-99</v>
      </c>
      <c r="Y767" s="56">
        <f t="shared" si="113"/>
        <v>-99</v>
      </c>
      <c r="Z767" s="56">
        <f t="shared" si="114"/>
        <v>-99</v>
      </c>
      <c r="AA767" s="56">
        <f t="shared" si="115"/>
        <v>-99</v>
      </c>
      <c r="AB767" s="56">
        <f t="shared" si="116"/>
        <v>-99</v>
      </c>
      <c r="AC767" s="56">
        <f t="shared" si="117"/>
        <v>-99</v>
      </c>
      <c r="AE767" s="82">
        <f>IF(D767=1, 'adjustment factor'!$D$4, IF(D767=-9,-999,IF(D767="",-999,0)))</f>
        <v>-999</v>
      </c>
      <c r="AF767" s="82">
        <f>IF(F767=1, 'adjustment factor'!$D$5, IF(F767=-9,-999,IF(F767="",-999,0)))</f>
        <v>-999</v>
      </c>
      <c r="AG767" s="82">
        <f>IF(E767=1, 'adjustment factor'!$D$6, IF(E767=-9,-999,IF(E767="",-999,0)))</f>
        <v>-999</v>
      </c>
      <c r="AH767" s="82">
        <f>IF(K767&gt;=45,'adjustment factor'!$D$7,IF(K767=-9,-1200,IF(K767="",-1200,0)))</f>
        <v>-1200</v>
      </c>
      <c r="AI767" s="82">
        <f>IF(L767=1, 'adjustment factor'!$D$8, IF(L767=-9,-999,IF(L767="",-999,0)))</f>
        <v>-999</v>
      </c>
      <c r="AJ767" s="82">
        <f>IF(AND(M767&gt;=1,M767&lt;=4),'adjustment factor'!$D$9,IF(M767=-9,-999,IF(M767=98,-999,IF(M767=99,-999,IF(M767="",-999,0)))))</f>
        <v>-999</v>
      </c>
      <c r="AK767" s="82">
        <f>IF(H767=1, 'adjustment factor'!$D$10, IF(H767=-9,-999,IF(H767="",-999,0)))</f>
        <v>-999</v>
      </c>
      <c r="AL767" s="82">
        <f>IF(G767=1, 'adjustment factor'!$D$11, IF(G767=-9,-999,IF(G767="",-999,0)))</f>
        <v>-999</v>
      </c>
      <c r="AM767" s="82">
        <f>IF(I767=1, 'adjustment factor'!$D$12, IF(I767=-9,-999,IF(I767="",-999,0)))</f>
        <v>-999</v>
      </c>
      <c r="AN767" s="82">
        <f>IF(J767=1, 'adjustment factor'!$D$13, IF(J767=-9,-999,IF(J767="",-999,0)))</f>
        <v>-999</v>
      </c>
      <c r="AO767" s="82" t="str">
        <f t="shared" si="118"/>
        <v>-999</v>
      </c>
      <c r="AP767" s="82" t="str">
        <f t="shared" si="119"/>
        <v>MISSING</v>
      </c>
    </row>
    <row r="768" spans="2:42" s="3" customFormat="1">
      <c r="B768" s="170"/>
      <c r="C768" s="35">
        <v>764</v>
      </c>
      <c r="D768" s="161"/>
      <c r="E768" s="161"/>
      <c r="F768" s="161"/>
      <c r="G768" s="161"/>
      <c r="H768" s="161"/>
      <c r="I768" s="161"/>
      <c r="J768" s="161"/>
      <c r="K768" s="161"/>
      <c r="L768" s="161"/>
      <c r="M768" s="161"/>
      <c r="N768" s="171"/>
      <c r="O768" s="171"/>
      <c r="P768" s="171"/>
      <c r="Q768" s="171"/>
      <c r="R768" s="171"/>
      <c r="S768" s="171"/>
      <c r="T768" s="159" t="str">
        <f t="shared" si="110"/>
        <v>MISSING</v>
      </c>
      <c r="U768" s="159" t="str">
        <f t="shared" si="111"/>
        <v>MISSING</v>
      </c>
      <c r="X768" s="56">
        <f t="shared" si="112"/>
        <v>-99</v>
      </c>
      <c r="Y768" s="56">
        <f t="shared" si="113"/>
        <v>-99</v>
      </c>
      <c r="Z768" s="56">
        <f t="shared" si="114"/>
        <v>-99</v>
      </c>
      <c r="AA768" s="56">
        <f t="shared" si="115"/>
        <v>-99</v>
      </c>
      <c r="AB768" s="56">
        <f t="shared" si="116"/>
        <v>-99</v>
      </c>
      <c r="AC768" s="56">
        <f t="shared" si="117"/>
        <v>-99</v>
      </c>
      <c r="AE768" s="82">
        <f>IF(D768=1, 'adjustment factor'!$D$4, IF(D768=-9,-999,IF(D768="",-999,0)))</f>
        <v>-999</v>
      </c>
      <c r="AF768" s="82">
        <f>IF(F768=1, 'adjustment factor'!$D$5, IF(F768=-9,-999,IF(F768="",-999,0)))</f>
        <v>-999</v>
      </c>
      <c r="AG768" s="82">
        <f>IF(E768=1, 'adjustment factor'!$D$6, IF(E768=-9,-999,IF(E768="",-999,0)))</f>
        <v>-999</v>
      </c>
      <c r="AH768" s="82">
        <f>IF(K768&gt;=45,'adjustment factor'!$D$7,IF(K768=-9,-1200,IF(K768="",-1200,0)))</f>
        <v>-1200</v>
      </c>
      <c r="AI768" s="82">
        <f>IF(L768=1, 'adjustment factor'!$D$8, IF(L768=-9,-999,IF(L768="",-999,0)))</f>
        <v>-999</v>
      </c>
      <c r="AJ768" s="82">
        <f>IF(AND(M768&gt;=1,M768&lt;=4),'adjustment factor'!$D$9,IF(M768=-9,-999,IF(M768=98,-999,IF(M768=99,-999,IF(M768="",-999,0)))))</f>
        <v>-999</v>
      </c>
      <c r="AK768" s="82">
        <f>IF(H768=1, 'adjustment factor'!$D$10, IF(H768=-9,-999,IF(H768="",-999,0)))</f>
        <v>-999</v>
      </c>
      <c r="AL768" s="82">
        <f>IF(G768=1, 'adjustment factor'!$D$11, IF(G768=-9,-999,IF(G768="",-999,0)))</f>
        <v>-999</v>
      </c>
      <c r="AM768" s="82">
        <f>IF(I768=1, 'adjustment factor'!$D$12, IF(I768=-9,-999,IF(I768="",-999,0)))</f>
        <v>-999</v>
      </c>
      <c r="AN768" s="82">
        <f>IF(J768=1, 'adjustment factor'!$D$13, IF(J768=-9,-999,IF(J768="",-999,0)))</f>
        <v>-999</v>
      </c>
      <c r="AO768" s="82" t="str">
        <f t="shared" si="118"/>
        <v>-999</v>
      </c>
      <c r="AP768" s="82" t="str">
        <f t="shared" si="119"/>
        <v>MISSING</v>
      </c>
    </row>
    <row r="769" spans="2:42" s="3" customFormat="1">
      <c r="B769" s="170"/>
      <c r="C769" s="35">
        <v>765</v>
      </c>
      <c r="D769" s="161"/>
      <c r="E769" s="161"/>
      <c r="F769" s="161"/>
      <c r="G769" s="161"/>
      <c r="H769" s="161"/>
      <c r="I769" s="161"/>
      <c r="J769" s="161"/>
      <c r="K769" s="161"/>
      <c r="L769" s="161"/>
      <c r="M769" s="161"/>
      <c r="N769" s="171"/>
      <c r="O769" s="171"/>
      <c r="P769" s="171"/>
      <c r="Q769" s="171"/>
      <c r="R769" s="171"/>
      <c r="S769" s="171"/>
      <c r="T769" s="159" t="str">
        <f t="shared" si="110"/>
        <v>MISSING</v>
      </c>
      <c r="U769" s="159" t="str">
        <f t="shared" si="111"/>
        <v>MISSING</v>
      </c>
      <c r="X769" s="56">
        <f t="shared" si="112"/>
        <v>-99</v>
      </c>
      <c r="Y769" s="56">
        <f t="shared" si="113"/>
        <v>-99</v>
      </c>
      <c r="Z769" s="56">
        <f t="shared" si="114"/>
        <v>-99</v>
      </c>
      <c r="AA769" s="56">
        <f t="shared" si="115"/>
        <v>-99</v>
      </c>
      <c r="AB769" s="56">
        <f t="shared" si="116"/>
        <v>-99</v>
      </c>
      <c r="AC769" s="56">
        <f t="shared" si="117"/>
        <v>-99</v>
      </c>
      <c r="AE769" s="82">
        <f>IF(D769=1, 'adjustment factor'!$D$4, IF(D769=-9,-999,IF(D769="",-999,0)))</f>
        <v>-999</v>
      </c>
      <c r="AF769" s="82">
        <f>IF(F769=1, 'adjustment factor'!$D$5, IF(F769=-9,-999,IF(F769="",-999,0)))</f>
        <v>-999</v>
      </c>
      <c r="AG769" s="82">
        <f>IF(E769=1, 'adjustment factor'!$D$6, IF(E769=-9,-999,IF(E769="",-999,0)))</f>
        <v>-999</v>
      </c>
      <c r="AH769" s="82">
        <f>IF(K769&gt;=45,'adjustment factor'!$D$7,IF(K769=-9,-1200,IF(K769="",-1200,0)))</f>
        <v>-1200</v>
      </c>
      <c r="AI769" s="82">
        <f>IF(L769=1, 'adjustment factor'!$D$8, IF(L769=-9,-999,IF(L769="",-999,0)))</f>
        <v>-999</v>
      </c>
      <c r="AJ769" s="82">
        <f>IF(AND(M769&gt;=1,M769&lt;=4),'adjustment factor'!$D$9,IF(M769=-9,-999,IF(M769=98,-999,IF(M769=99,-999,IF(M769="",-999,0)))))</f>
        <v>-999</v>
      </c>
      <c r="AK769" s="82">
        <f>IF(H769=1, 'adjustment factor'!$D$10, IF(H769=-9,-999,IF(H769="",-999,0)))</f>
        <v>-999</v>
      </c>
      <c r="AL769" s="82">
        <f>IF(G769=1, 'adjustment factor'!$D$11, IF(G769=-9,-999,IF(G769="",-999,0)))</f>
        <v>-999</v>
      </c>
      <c r="AM769" s="82">
        <f>IF(I769=1, 'adjustment factor'!$D$12, IF(I769=-9,-999,IF(I769="",-999,0)))</f>
        <v>-999</v>
      </c>
      <c r="AN769" s="82">
        <f>IF(J769=1, 'adjustment factor'!$D$13, IF(J769=-9,-999,IF(J769="",-999,0)))</f>
        <v>-999</v>
      </c>
      <c r="AO769" s="82" t="str">
        <f t="shared" si="118"/>
        <v>-999</v>
      </c>
      <c r="AP769" s="82" t="str">
        <f t="shared" si="119"/>
        <v>MISSING</v>
      </c>
    </row>
    <row r="770" spans="2:42" s="3" customFormat="1">
      <c r="B770" s="170"/>
      <c r="C770" s="35">
        <v>766</v>
      </c>
      <c r="D770" s="161"/>
      <c r="E770" s="161"/>
      <c r="F770" s="161"/>
      <c r="G770" s="161"/>
      <c r="H770" s="161"/>
      <c r="I770" s="161"/>
      <c r="J770" s="161"/>
      <c r="K770" s="161"/>
      <c r="L770" s="161"/>
      <c r="M770" s="161"/>
      <c r="N770" s="171"/>
      <c r="O770" s="171"/>
      <c r="P770" s="171"/>
      <c r="Q770" s="171"/>
      <c r="R770" s="171"/>
      <c r="S770" s="171"/>
      <c r="T770" s="159" t="str">
        <f t="shared" si="110"/>
        <v>MISSING</v>
      </c>
      <c r="U770" s="159" t="str">
        <f t="shared" si="111"/>
        <v>MISSING</v>
      </c>
      <c r="X770" s="56">
        <f t="shared" si="112"/>
        <v>-99</v>
      </c>
      <c r="Y770" s="56">
        <f t="shared" si="113"/>
        <v>-99</v>
      </c>
      <c r="Z770" s="56">
        <f t="shared" si="114"/>
        <v>-99</v>
      </c>
      <c r="AA770" s="56">
        <f t="shared" si="115"/>
        <v>-99</v>
      </c>
      <c r="AB770" s="56">
        <f t="shared" si="116"/>
        <v>-99</v>
      </c>
      <c r="AC770" s="56">
        <f t="shared" si="117"/>
        <v>-99</v>
      </c>
      <c r="AE770" s="82">
        <f>IF(D770=1, 'adjustment factor'!$D$4, IF(D770=-9,-999,IF(D770="",-999,0)))</f>
        <v>-999</v>
      </c>
      <c r="AF770" s="82">
        <f>IF(F770=1, 'adjustment factor'!$D$5, IF(F770=-9,-999,IF(F770="",-999,0)))</f>
        <v>-999</v>
      </c>
      <c r="AG770" s="82">
        <f>IF(E770=1, 'adjustment factor'!$D$6, IF(E770=-9,-999,IF(E770="",-999,0)))</f>
        <v>-999</v>
      </c>
      <c r="AH770" s="82">
        <f>IF(K770&gt;=45,'adjustment factor'!$D$7,IF(K770=-9,-1200,IF(K770="",-1200,0)))</f>
        <v>-1200</v>
      </c>
      <c r="AI770" s="82">
        <f>IF(L770=1, 'adjustment factor'!$D$8, IF(L770=-9,-999,IF(L770="",-999,0)))</f>
        <v>-999</v>
      </c>
      <c r="AJ770" s="82">
        <f>IF(AND(M770&gt;=1,M770&lt;=4),'adjustment factor'!$D$9,IF(M770=-9,-999,IF(M770=98,-999,IF(M770=99,-999,IF(M770="",-999,0)))))</f>
        <v>-999</v>
      </c>
      <c r="AK770" s="82">
        <f>IF(H770=1, 'adjustment factor'!$D$10, IF(H770=-9,-999,IF(H770="",-999,0)))</f>
        <v>-999</v>
      </c>
      <c r="AL770" s="82">
        <f>IF(G770=1, 'adjustment factor'!$D$11, IF(G770=-9,-999,IF(G770="",-999,0)))</f>
        <v>-999</v>
      </c>
      <c r="AM770" s="82">
        <f>IF(I770=1, 'adjustment factor'!$D$12, IF(I770=-9,-999,IF(I770="",-999,0)))</f>
        <v>-999</v>
      </c>
      <c r="AN770" s="82">
        <f>IF(J770=1, 'adjustment factor'!$D$13, IF(J770=-9,-999,IF(J770="",-999,0)))</f>
        <v>-999</v>
      </c>
      <c r="AO770" s="82" t="str">
        <f t="shared" si="118"/>
        <v>-999</v>
      </c>
      <c r="AP770" s="82" t="str">
        <f t="shared" si="119"/>
        <v>MISSING</v>
      </c>
    </row>
    <row r="771" spans="2:42" s="3" customFormat="1">
      <c r="B771" s="170"/>
      <c r="C771" s="35">
        <v>767</v>
      </c>
      <c r="D771" s="161"/>
      <c r="E771" s="161"/>
      <c r="F771" s="161"/>
      <c r="G771" s="161"/>
      <c r="H771" s="161"/>
      <c r="I771" s="161"/>
      <c r="J771" s="161"/>
      <c r="K771" s="161"/>
      <c r="L771" s="161"/>
      <c r="M771" s="161"/>
      <c r="N771" s="171"/>
      <c r="O771" s="171"/>
      <c r="P771" s="171"/>
      <c r="Q771" s="171"/>
      <c r="R771" s="171"/>
      <c r="S771" s="171"/>
      <c r="T771" s="159" t="str">
        <f t="shared" si="110"/>
        <v>MISSING</v>
      </c>
      <c r="U771" s="159" t="str">
        <f t="shared" si="111"/>
        <v>MISSING</v>
      </c>
      <c r="X771" s="56">
        <f t="shared" si="112"/>
        <v>-99</v>
      </c>
      <c r="Y771" s="56">
        <f t="shared" si="113"/>
        <v>-99</v>
      </c>
      <c r="Z771" s="56">
        <f t="shared" si="114"/>
        <v>-99</v>
      </c>
      <c r="AA771" s="56">
        <f t="shared" si="115"/>
        <v>-99</v>
      </c>
      <c r="AB771" s="56">
        <f t="shared" si="116"/>
        <v>-99</v>
      </c>
      <c r="AC771" s="56">
        <f t="shared" si="117"/>
        <v>-99</v>
      </c>
      <c r="AE771" s="82">
        <f>IF(D771=1, 'adjustment factor'!$D$4, IF(D771=-9,-999,IF(D771="",-999,0)))</f>
        <v>-999</v>
      </c>
      <c r="AF771" s="82">
        <f>IF(F771=1, 'adjustment factor'!$D$5, IF(F771=-9,-999,IF(F771="",-999,0)))</f>
        <v>-999</v>
      </c>
      <c r="AG771" s="82">
        <f>IF(E771=1, 'adjustment factor'!$D$6, IF(E771=-9,-999,IF(E771="",-999,0)))</f>
        <v>-999</v>
      </c>
      <c r="AH771" s="82">
        <f>IF(K771&gt;=45,'adjustment factor'!$D$7,IF(K771=-9,-1200,IF(K771="",-1200,0)))</f>
        <v>-1200</v>
      </c>
      <c r="AI771" s="82">
        <f>IF(L771=1, 'adjustment factor'!$D$8, IF(L771=-9,-999,IF(L771="",-999,0)))</f>
        <v>-999</v>
      </c>
      <c r="AJ771" s="82">
        <f>IF(AND(M771&gt;=1,M771&lt;=4),'adjustment factor'!$D$9,IF(M771=-9,-999,IF(M771=98,-999,IF(M771=99,-999,IF(M771="",-999,0)))))</f>
        <v>-999</v>
      </c>
      <c r="AK771" s="82">
        <f>IF(H771=1, 'adjustment factor'!$D$10, IF(H771=-9,-999,IF(H771="",-999,0)))</f>
        <v>-999</v>
      </c>
      <c r="AL771" s="82">
        <f>IF(G771=1, 'adjustment factor'!$D$11, IF(G771=-9,-999,IF(G771="",-999,0)))</f>
        <v>-999</v>
      </c>
      <c r="AM771" s="82">
        <f>IF(I771=1, 'adjustment factor'!$D$12, IF(I771=-9,-999,IF(I771="",-999,0)))</f>
        <v>-999</v>
      </c>
      <c r="AN771" s="82">
        <f>IF(J771=1, 'adjustment factor'!$D$13, IF(J771=-9,-999,IF(J771="",-999,0)))</f>
        <v>-999</v>
      </c>
      <c r="AO771" s="82" t="str">
        <f t="shared" si="118"/>
        <v>-999</v>
      </c>
      <c r="AP771" s="82" t="str">
        <f t="shared" si="119"/>
        <v>MISSING</v>
      </c>
    </row>
    <row r="772" spans="2:42" s="3" customFormat="1">
      <c r="B772" s="170"/>
      <c r="C772" s="35">
        <v>768</v>
      </c>
      <c r="D772" s="161"/>
      <c r="E772" s="161"/>
      <c r="F772" s="161"/>
      <c r="G772" s="161"/>
      <c r="H772" s="161"/>
      <c r="I772" s="161"/>
      <c r="J772" s="161"/>
      <c r="K772" s="161"/>
      <c r="L772" s="161"/>
      <c r="M772" s="161"/>
      <c r="N772" s="171"/>
      <c r="O772" s="171"/>
      <c r="P772" s="171"/>
      <c r="Q772" s="171"/>
      <c r="R772" s="171"/>
      <c r="S772" s="171"/>
      <c r="T772" s="159" t="str">
        <f t="shared" si="110"/>
        <v>MISSING</v>
      </c>
      <c r="U772" s="159" t="str">
        <f t="shared" si="111"/>
        <v>MISSING</v>
      </c>
      <c r="X772" s="56">
        <f t="shared" si="112"/>
        <v>-99</v>
      </c>
      <c r="Y772" s="56">
        <f t="shared" si="113"/>
        <v>-99</v>
      </c>
      <c r="Z772" s="56">
        <f t="shared" si="114"/>
        <v>-99</v>
      </c>
      <c r="AA772" s="56">
        <f t="shared" si="115"/>
        <v>-99</v>
      </c>
      <c r="AB772" s="56">
        <f t="shared" si="116"/>
        <v>-99</v>
      </c>
      <c r="AC772" s="56">
        <f t="shared" si="117"/>
        <v>-99</v>
      </c>
      <c r="AE772" s="82">
        <f>IF(D772=1, 'adjustment factor'!$D$4, IF(D772=-9,-999,IF(D772="",-999,0)))</f>
        <v>-999</v>
      </c>
      <c r="AF772" s="82">
        <f>IF(F772=1, 'adjustment factor'!$D$5, IF(F772=-9,-999,IF(F772="",-999,0)))</f>
        <v>-999</v>
      </c>
      <c r="AG772" s="82">
        <f>IF(E772=1, 'adjustment factor'!$D$6, IF(E772=-9,-999,IF(E772="",-999,0)))</f>
        <v>-999</v>
      </c>
      <c r="AH772" s="82">
        <f>IF(K772&gt;=45,'adjustment factor'!$D$7,IF(K772=-9,-1200,IF(K772="",-1200,0)))</f>
        <v>-1200</v>
      </c>
      <c r="AI772" s="82">
        <f>IF(L772=1, 'adjustment factor'!$D$8, IF(L772=-9,-999,IF(L772="",-999,0)))</f>
        <v>-999</v>
      </c>
      <c r="AJ772" s="82">
        <f>IF(AND(M772&gt;=1,M772&lt;=4),'adjustment factor'!$D$9,IF(M772=-9,-999,IF(M772=98,-999,IF(M772=99,-999,IF(M772="",-999,0)))))</f>
        <v>-999</v>
      </c>
      <c r="AK772" s="82">
        <f>IF(H772=1, 'adjustment factor'!$D$10, IF(H772=-9,-999,IF(H772="",-999,0)))</f>
        <v>-999</v>
      </c>
      <c r="AL772" s="82">
        <f>IF(G772=1, 'adjustment factor'!$D$11, IF(G772=-9,-999,IF(G772="",-999,0)))</f>
        <v>-999</v>
      </c>
      <c r="AM772" s="82">
        <f>IF(I772=1, 'adjustment factor'!$D$12, IF(I772=-9,-999,IF(I772="",-999,0)))</f>
        <v>-999</v>
      </c>
      <c r="AN772" s="82">
        <f>IF(J772=1, 'adjustment factor'!$D$13, IF(J772=-9,-999,IF(J772="",-999,0)))</f>
        <v>-999</v>
      </c>
      <c r="AO772" s="82" t="str">
        <f t="shared" si="118"/>
        <v>-999</v>
      </c>
      <c r="AP772" s="82" t="str">
        <f t="shared" si="119"/>
        <v>MISSING</v>
      </c>
    </row>
    <row r="773" spans="2:42" s="3" customFormat="1">
      <c r="B773" s="170"/>
      <c r="C773" s="35">
        <v>769</v>
      </c>
      <c r="D773" s="161"/>
      <c r="E773" s="161"/>
      <c r="F773" s="161"/>
      <c r="G773" s="161"/>
      <c r="H773" s="161"/>
      <c r="I773" s="161"/>
      <c r="J773" s="161"/>
      <c r="K773" s="161"/>
      <c r="L773" s="161"/>
      <c r="M773" s="161"/>
      <c r="N773" s="171"/>
      <c r="O773" s="171"/>
      <c r="P773" s="171"/>
      <c r="Q773" s="171"/>
      <c r="R773" s="171"/>
      <c r="S773" s="171"/>
      <c r="T773" s="159" t="str">
        <f t="shared" ref="T773:T836" si="120">IF(SUM(X773:AC773)&gt;-0.01, SUM(X773:AC773), "MISSING")</f>
        <v>MISSING</v>
      </c>
      <c r="U773" s="159" t="str">
        <f t="shared" ref="U773:U836" si="121">IF(AP773="MISSING","MISSING", 3.88+0.604*T773+0.055*(T773^2)-AP773)</f>
        <v>MISSING</v>
      </c>
      <c r="X773" s="56">
        <f t="shared" ref="X773:X836" si="122">IF(N773&gt;0,((N773-3)*-1),-99)</f>
        <v>-99</v>
      </c>
      <c r="Y773" s="56">
        <f t="shared" ref="Y773:Y836" si="123">IF(O773&gt;0,((O773-3)*-1),-99)</f>
        <v>-99</v>
      </c>
      <c r="Z773" s="56">
        <f t="shared" ref="Z773:Z836" si="124">IF(P773&gt;0,((P773-3)*-1),-99)</f>
        <v>-99</v>
      </c>
      <c r="AA773" s="56">
        <f t="shared" ref="AA773:AA836" si="125">IF(Q773&gt;0,((Q773-3)*-1),-99)</f>
        <v>-99</v>
      </c>
      <c r="AB773" s="56">
        <f t="shared" ref="AB773:AB836" si="126">IF(R773&gt;0,((R773-3)*-1),-99)</f>
        <v>-99</v>
      </c>
      <c r="AC773" s="56">
        <f t="shared" ref="AC773:AC836" si="127">IF(S773&gt;0,((S773-3)*-1),-99)</f>
        <v>-99</v>
      </c>
      <c r="AE773" s="82">
        <f>IF(D773=1, 'adjustment factor'!$D$4, IF(D773=-9,-999,IF(D773="",-999,0)))</f>
        <v>-999</v>
      </c>
      <c r="AF773" s="82">
        <f>IF(F773=1, 'adjustment factor'!$D$5, IF(F773=-9,-999,IF(F773="",-999,0)))</f>
        <v>-999</v>
      </c>
      <c r="AG773" s="82">
        <f>IF(E773=1, 'adjustment factor'!$D$6, IF(E773=-9,-999,IF(E773="",-999,0)))</f>
        <v>-999</v>
      </c>
      <c r="AH773" s="82">
        <f>IF(K773&gt;=45,'adjustment factor'!$D$7,IF(K773=-9,-1200,IF(K773="",-1200,0)))</f>
        <v>-1200</v>
      </c>
      <c r="AI773" s="82">
        <f>IF(L773=1, 'adjustment factor'!$D$8, IF(L773=-9,-999,IF(L773="",-999,0)))</f>
        <v>-999</v>
      </c>
      <c r="AJ773" s="82">
        <f>IF(AND(M773&gt;=1,M773&lt;=4),'adjustment factor'!$D$9,IF(M773=-9,-999,IF(M773=98,-999,IF(M773=99,-999,IF(M773="",-999,0)))))</f>
        <v>-999</v>
      </c>
      <c r="AK773" s="82">
        <f>IF(H773=1, 'adjustment factor'!$D$10, IF(H773=-9,-999,IF(H773="",-999,0)))</f>
        <v>-999</v>
      </c>
      <c r="AL773" s="82">
        <f>IF(G773=1, 'adjustment factor'!$D$11, IF(G773=-9,-999,IF(G773="",-999,0)))</f>
        <v>-999</v>
      </c>
      <c r="AM773" s="82">
        <f>IF(I773=1, 'adjustment factor'!$D$12, IF(I773=-9,-999,IF(I773="",-999,0)))</f>
        <v>-999</v>
      </c>
      <c r="AN773" s="82">
        <f>IF(J773=1, 'adjustment factor'!$D$13, IF(J773=-9,-999,IF(J773="",-999,0)))</f>
        <v>-999</v>
      </c>
      <c r="AO773" s="82" t="str">
        <f t="shared" si="118"/>
        <v>-999</v>
      </c>
      <c r="AP773" s="82" t="str">
        <f t="shared" si="119"/>
        <v>MISSING</v>
      </c>
    </row>
    <row r="774" spans="2:42" s="3" customFormat="1">
      <c r="B774" s="170"/>
      <c r="C774" s="35">
        <v>770</v>
      </c>
      <c r="D774" s="161"/>
      <c r="E774" s="161"/>
      <c r="F774" s="161"/>
      <c r="G774" s="161"/>
      <c r="H774" s="161"/>
      <c r="I774" s="161"/>
      <c r="J774" s="161"/>
      <c r="K774" s="161"/>
      <c r="L774" s="161"/>
      <c r="M774" s="161"/>
      <c r="N774" s="171"/>
      <c r="O774" s="171"/>
      <c r="P774" s="171"/>
      <c r="Q774" s="171"/>
      <c r="R774" s="171"/>
      <c r="S774" s="171"/>
      <c r="T774" s="159" t="str">
        <f t="shared" si="120"/>
        <v>MISSING</v>
      </c>
      <c r="U774" s="159" t="str">
        <f t="shared" si="121"/>
        <v>MISSING</v>
      </c>
      <c r="X774" s="56">
        <f t="shared" si="122"/>
        <v>-99</v>
      </c>
      <c r="Y774" s="56">
        <f t="shared" si="123"/>
        <v>-99</v>
      </c>
      <c r="Z774" s="56">
        <f t="shared" si="124"/>
        <v>-99</v>
      </c>
      <c r="AA774" s="56">
        <f t="shared" si="125"/>
        <v>-99</v>
      </c>
      <c r="AB774" s="56">
        <f t="shared" si="126"/>
        <v>-99</v>
      </c>
      <c r="AC774" s="56">
        <f t="shared" si="127"/>
        <v>-99</v>
      </c>
      <c r="AE774" s="82">
        <f>IF(D774=1, 'adjustment factor'!$D$4, IF(D774=-9,-999,IF(D774="",-999,0)))</f>
        <v>-999</v>
      </c>
      <c r="AF774" s="82">
        <f>IF(F774=1, 'adjustment factor'!$D$5, IF(F774=-9,-999,IF(F774="",-999,0)))</f>
        <v>-999</v>
      </c>
      <c r="AG774" s="82">
        <f>IF(E774=1, 'adjustment factor'!$D$6, IF(E774=-9,-999,IF(E774="",-999,0)))</f>
        <v>-999</v>
      </c>
      <c r="AH774" s="82">
        <f>IF(K774&gt;=45,'adjustment factor'!$D$7,IF(K774=-9,-1200,IF(K774="",-1200,0)))</f>
        <v>-1200</v>
      </c>
      <c r="AI774" s="82">
        <f>IF(L774=1, 'adjustment factor'!$D$8, IF(L774=-9,-999,IF(L774="",-999,0)))</f>
        <v>-999</v>
      </c>
      <c r="AJ774" s="82">
        <f>IF(AND(M774&gt;=1,M774&lt;=4),'adjustment factor'!$D$9,IF(M774=-9,-999,IF(M774=98,-999,IF(M774=99,-999,IF(M774="",-999,0)))))</f>
        <v>-999</v>
      </c>
      <c r="AK774" s="82">
        <f>IF(H774=1, 'adjustment factor'!$D$10, IF(H774=-9,-999,IF(H774="",-999,0)))</f>
        <v>-999</v>
      </c>
      <c r="AL774" s="82">
        <f>IF(G774=1, 'adjustment factor'!$D$11, IF(G774=-9,-999,IF(G774="",-999,0)))</f>
        <v>-999</v>
      </c>
      <c r="AM774" s="82">
        <f>IF(I774=1, 'adjustment factor'!$D$12, IF(I774=-9,-999,IF(I774="",-999,0)))</f>
        <v>-999</v>
      </c>
      <c r="AN774" s="82">
        <f>IF(J774=1, 'adjustment factor'!$D$13, IF(J774=-9,-999,IF(J774="",-999,0)))</f>
        <v>-999</v>
      </c>
      <c r="AO774" s="82" t="str">
        <f t="shared" ref="AO774:AO837" si="128">IF(-AE774-AF774-AG774-AH774+AI774+AJ774-AK774-AL774-AM774-AN774&lt;3, -AE774-AF774-AG774-AH774+AI774+AJ774-AK774-AL774-AM774-AN774, "-999")</f>
        <v>-999</v>
      </c>
      <c r="AP774" s="82" t="str">
        <f t="shared" ref="AP774:AP837" si="129">IF(AND(SUM(AE774:AN774)&gt;-1, (SUM(X774:AC774)&gt;-1)), 14.353-AE774-AF774-AG774-AH774+AI774+AJ774-AK774-AL774-AM774-AN774, "MISSING")</f>
        <v>MISSING</v>
      </c>
    </row>
    <row r="775" spans="2:42" s="3" customFormat="1">
      <c r="B775" s="170"/>
      <c r="C775" s="35">
        <v>771</v>
      </c>
      <c r="D775" s="161"/>
      <c r="E775" s="161"/>
      <c r="F775" s="161"/>
      <c r="G775" s="161"/>
      <c r="H775" s="161"/>
      <c r="I775" s="161"/>
      <c r="J775" s="161"/>
      <c r="K775" s="161"/>
      <c r="L775" s="161"/>
      <c r="M775" s="161"/>
      <c r="N775" s="171"/>
      <c r="O775" s="171"/>
      <c r="P775" s="171"/>
      <c r="Q775" s="171"/>
      <c r="R775" s="171"/>
      <c r="S775" s="171"/>
      <c r="T775" s="159" t="str">
        <f t="shared" si="120"/>
        <v>MISSING</v>
      </c>
      <c r="U775" s="159" t="str">
        <f t="shared" si="121"/>
        <v>MISSING</v>
      </c>
      <c r="X775" s="56">
        <f t="shared" si="122"/>
        <v>-99</v>
      </c>
      <c r="Y775" s="56">
        <f t="shared" si="123"/>
        <v>-99</v>
      </c>
      <c r="Z775" s="56">
        <f t="shared" si="124"/>
        <v>-99</v>
      </c>
      <c r="AA775" s="56">
        <f t="shared" si="125"/>
        <v>-99</v>
      </c>
      <c r="AB775" s="56">
        <f t="shared" si="126"/>
        <v>-99</v>
      </c>
      <c r="AC775" s="56">
        <f t="shared" si="127"/>
        <v>-99</v>
      </c>
      <c r="AE775" s="82">
        <f>IF(D775=1, 'adjustment factor'!$D$4, IF(D775=-9,-999,IF(D775="",-999,0)))</f>
        <v>-999</v>
      </c>
      <c r="AF775" s="82">
        <f>IF(F775=1, 'adjustment factor'!$D$5, IF(F775=-9,-999,IF(F775="",-999,0)))</f>
        <v>-999</v>
      </c>
      <c r="AG775" s="82">
        <f>IF(E775=1, 'adjustment factor'!$D$6, IF(E775=-9,-999,IF(E775="",-999,0)))</f>
        <v>-999</v>
      </c>
      <c r="AH775" s="82">
        <f>IF(K775&gt;=45,'adjustment factor'!$D$7,IF(K775=-9,-1200,IF(K775="",-1200,0)))</f>
        <v>-1200</v>
      </c>
      <c r="AI775" s="82">
        <f>IF(L775=1, 'adjustment factor'!$D$8, IF(L775=-9,-999,IF(L775="",-999,0)))</f>
        <v>-999</v>
      </c>
      <c r="AJ775" s="82">
        <f>IF(AND(M775&gt;=1,M775&lt;=4),'adjustment factor'!$D$9,IF(M775=-9,-999,IF(M775=98,-999,IF(M775=99,-999,IF(M775="",-999,0)))))</f>
        <v>-999</v>
      </c>
      <c r="AK775" s="82">
        <f>IF(H775=1, 'adjustment factor'!$D$10, IF(H775=-9,-999,IF(H775="",-999,0)))</f>
        <v>-999</v>
      </c>
      <c r="AL775" s="82">
        <f>IF(G775=1, 'adjustment factor'!$D$11, IF(G775=-9,-999,IF(G775="",-999,0)))</f>
        <v>-999</v>
      </c>
      <c r="AM775" s="82">
        <f>IF(I775=1, 'adjustment factor'!$D$12, IF(I775=-9,-999,IF(I775="",-999,0)))</f>
        <v>-999</v>
      </c>
      <c r="AN775" s="82">
        <f>IF(J775=1, 'adjustment factor'!$D$13, IF(J775=-9,-999,IF(J775="",-999,0)))</f>
        <v>-999</v>
      </c>
      <c r="AO775" s="82" t="str">
        <f t="shared" si="128"/>
        <v>-999</v>
      </c>
      <c r="AP775" s="82" t="str">
        <f t="shared" si="129"/>
        <v>MISSING</v>
      </c>
    </row>
    <row r="776" spans="2:42" s="3" customFormat="1">
      <c r="B776" s="170"/>
      <c r="C776" s="35">
        <v>772</v>
      </c>
      <c r="D776" s="161"/>
      <c r="E776" s="161"/>
      <c r="F776" s="161"/>
      <c r="G776" s="161"/>
      <c r="H776" s="161"/>
      <c r="I776" s="161"/>
      <c r="J776" s="161"/>
      <c r="K776" s="161"/>
      <c r="L776" s="161"/>
      <c r="M776" s="161"/>
      <c r="N776" s="171"/>
      <c r="O776" s="171"/>
      <c r="P776" s="171"/>
      <c r="Q776" s="171"/>
      <c r="R776" s="171"/>
      <c r="S776" s="171"/>
      <c r="T776" s="159" t="str">
        <f t="shared" si="120"/>
        <v>MISSING</v>
      </c>
      <c r="U776" s="159" t="str">
        <f t="shared" si="121"/>
        <v>MISSING</v>
      </c>
      <c r="X776" s="56">
        <f t="shared" si="122"/>
        <v>-99</v>
      </c>
      <c r="Y776" s="56">
        <f t="shared" si="123"/>
        <v>-99</v>
      </c>
      <c r="Z776" s="56">
        <f t="shared" si="124"/>
        <v>-99</v>
      </c>
      <c r="AA776" s="56">
        <f t="shared" si="125"/>
        <v>-99</v>
      </c>
      <c r="AB776" s="56">
        <f t="shared" si="126"/>
        <v>-99</v>
      </c>
      <c r="AC776" s="56">
        <f t="shared" si="127"/>
        <v>-99</v>
      </c>
      <c r="AE776" s="82">
        <f>IF(D776=1, 'adjustment factor'!$D$4, IF(D776=-9,-999,IF(D776="",-999,0)))</f>
        <v>-999</v>
      </c>
      <c r="AF776" s="82">
        <f>IF(F776=1, 'adjustment factor'!$D$5, IF(F776=-9,-999,IF(F776="",-999,0)))</f>
        <v>-999</v>
      </c>
      <c r="AG776" s="82">
        <f>IF(E776=1, 'adjustment factor'!$D$6, IF(E776=-9,-999,IF(E776="",-999,0)))</f>
        <v>-999</v>
      </c>
      <c r="AH776" s="82">
        <f>IF(K776&gt;=45,'adjustment factor'!$D$7,IF(K776=-9,-1200,IF(K776="",-1200,0)))</f>
        <v>-1200</v>
      </c>
      <c r="AI776" s="82">
        <f>IF(L776=1, 'adjustment factor'!$D$8, IF(L776=-9,-999,IF(L776="",-999,0)))</f>
        <v>-999</v>
      </c>
      <c r="AJ776" s="82">
        <f>IF(AND(M776&gt;=1,M776&lt;=4),'adjustment factor'!$D$9,IF(M776=-9,-999,IF(M776=98,-999,IF(M776=99,-999,IF(M776="",-999,0)))))</f>
        <v>-999</v>
      </c>
      <c r="AK776" s="82">
        <f>IF(H776=1, 'adjustment factor'!$D$10, IF(H776=-9,-999,IF(H776="",-999,0)))</f>
        <v>-999</v>
      </c>
      <c r="AL776" s="82">
        <f>IF(G776=1, 'adjustment factor'!$D$11, IF(G776=-9,-999,IF(G776="",-999,0)))</f>
        <v>-999</v>
      </c>
      <c r="AM776" s="82">
        <f>IF(I776=1, 'adjustment factor'!$D$12, IF(I776=-9,-999,IF(I776="",-999,0)))</f>
        <v>-999</v>
      </c>
      <c r="AN776" s="82">
        <f>IF(J776=1, 'adjustment factor'!$D$13, IF(J776=-9,-999,IF(J776="",-999,0)))</f>
        <v>-999</v>
      </c>
      <c r="AO776" s="82" t="str">
        <f t="shared" si="128"/>
        <v>-999</v>
      </c>
      <c r="AP776" s="82" t="str">
        <f t="shared" si="129"/>
        <v>MISSING</v>
      </c>
    </row>
    <row r="777" spans="2:42" s="3" customFormat="1">
      <c r="B777" s="170"/>
      <c r="C777" s="35">
        <v>773</v>
      </c>
      <c r="D777" s="161"/>
      <c r="E777" s="161"/>
      <c r="F777" s="161"/>
      <c r="G777" s="161"/>
      <c r="H777" s="161"/>
      <c r="I777" s="161"/>
      <c r="J777" s="161"/>
      <c r="K777" s="161"/>
      <c r="L777" s="161"/>
      <c r="M777" s="161"/>
      <c r="N777" s="171"/>
      <c r="O777" s="171"/>
      <c r="P777" s="171"/>
      <c r="Q777" s="171"/>
      <c r="R777" s="171"/>
      <c r="S777" s="171"/>
      <c r="T777" s="159" t="str">
        <f t="shared" si="120"/>
        <v>MISSING</v>
      </c>
      <c r="U777" s="159" t="str">
        <f t="shared" si="121"/>
        <v>MISSING</v>
      </c>
      <c r="X777" s="56">
        <f t="shared" si="122"/>
        <v>-99</v>
      </c>
      <c r="Y777" s="56">
        <f t="shared" si="123"/>
        <v>-99</v>
      </c>
      <c r="Z777" s="56">
        <f t="shared" si="124"/>
        <v>-99</v>
      </c>
      <c r="AA777" s="56">
        <f t="shared" si="125"/>
        <v>-99</v>
      </c>
      <c r="AB777" s="56">
        <f t="shared" si="126"/>
        <v>-99</v>
      </c>
      <c r="AC777" s="56">
        <f t="shared" si="127"/>
        <v>-99</v>
      </c>
      <c r="AE777" s="82">
        <f>IF(D777=1, 'adjustment factor'!$D$4, IF(D777=-9,-999,IF(D777="",-999,0)))</f>
        <v>-999</v>
      </c>
      <c r="AF777" s="82">
        <f>IF(F777=1, 'adjustment factor'!$D$5, IF(F777=-9,-999,IF(F777="",-999,0)))</f>
        <v>-999</v>
      </c>
      <c r="AG777" s="82">
        <f>IF(E777=1, 'adjustment factor'!$D$6, IF(E777=-9,-999,IF(E777="",-999,0)))</f>
        <v>-999</v>
      </c>
      <c r="AH777" s="82">
        <f>IF(K777&gt;=45,'adjustment factor'!$D$7,IF(K777=-9,-1200,IF(K777="",-1200,0)))</f>
        <v>-1200</v>
      </c>
      <c r="AI777" s="82">
        <f>IF(L777=1, 'adjustment factor'!$D$8, IF(L777=-9,-999,IF(L777="",-999,0)))</f>
        <v>-999</v>
      </c>
      <c r="AJ777" s="82">
        <f>IF(AND(M777&gt;=1,M777&lt;=4),'adjustment factor'!$D$9,IF(M777=-9,-999,IF(M777=98,-999,IF(M777=99,-999,IF(M777="",-999,0)))))</f>
        <v>-999</v>
      </c>
      <c r="AK777" s="82">
        <f>IF(H777=1, 'adjustment factor'!$D$10, IF(H777=-9,-999,IF(H777="",-999,0)))</f>
        <v>-999</v>
      </c>
      <c r="AL777" s="82">
        <f>IF(G777=1, 'adjustment factor'!$D$11, IF(G777=-9,-999,IF(G777="",-999,0)))</f>
        <v>-999</v>
      </c>
      <c r="AM777" s="82">
        <f>IF(I777=1, 'adjustment factor'!$D$12, IF(I777=-9,-999,IF(I777="",-999,0)))</f>
        <v>-999</v>
      </c>
      <c r="AN777" s="82">
        <f>IF(J777=1, 'adjustment factor'!$D$13, IF(J777=-9,-999,IF(J777="",-999,0)))</f>
        <v>-999</v>
      </c>
      <c r="AO777" s="82" t="str">
        <f t="shared" si="128"/>
        <v>-999</v>
      </c>
      <c r="AP777" s="82" t="str">
        <f t="shared" si="129"/>
        <v>MISSING</v>
      </c>
    </row>
    <row r="778" spans="2:42" s="3" customFormat="1">
      <c r="B778" s="170"/>
      <c r="C778" s="35">
        <v>774</v>
      </c>
      <c r="D778" s="161"/>
      <c r="E778" s="161"/>
      <c r="F778" s="161"/>
      <c r="G778" s="161"/>
      <c r="H778" s="161"/>
      <c r="I778" s="161"/>
      <c r="J778" s="161"/>
      <c r="K778" s="161"/>
      <c r="L778" s="161"/>
      <c r="M778" s="161"/>
      <c r="N778" s="171"/>
      <c r="O778" s="171"/>
      <c r="P778" s="171"/>
      <c r="Q778" s="171"/>
      <c r="R778" s="171"/>
      <c r="S778" s="171"/>
      <c r="T778" s="159" t="str">
        <f t="shared" si="120"/>
        <v>MISSING</v>
      </c>
      <c r="U778" s="159" t="str">
        <f t="shared" si="121"/>
        <v>MISSING</v>
      </c>
      <c r="X778" s="56">
        <f t="shared" si="122"/>
        <v>-99</v>
      </c>
      <c r="Y778" s="56">
        <f t="shared" si="123"/>
        <v>-99</v>
      </c>
      <c r="Z778" s="56">
        <f t="shared" si="124"/>
        <v>-99</v>
      </c>
      <c r="AA778" s="56">
        <f t="shared" si="125"/>
        <v>-99</v>
      </c>
      <c r="AB778" s="56">
        <f t="shared" si="126"/>
        <v>-99</v>
      </c>
      <c r="AC778" s="56">
        <f t="shared" si="127"/>
        <v>-99</v>
      </c>
      <c r="AE778" s="82">
        <f>IF(D778=1, 'adjustment factor'!$D$4, IF(D778=-9,-999,IF(D778="",-999,0)))</f>
        <v>-999</v>
      </c>
      <c r="AF778" s="82">
        <f>IF(F778=1, 'adjustment factor'!$D$5, IF(F778=-9,-999,IF(F778="",-999,0)))</f>
        <v>-999</v>
      </c>
      <c r="AG778" s="82">
        <f>IF(E778=1, 'adjustment factor'!$D$6, IF(E778=-9,-999,IF(E778="",-999,0)))</f>
        <v>-999</v>
      </c>
      <c r="AH778" s="82">
        <f>IF(K778&gt;=45,'adjustment factor'!$D$7,IF(K778=-9,-1200,IF(K778="",-1200,0)))</f>
        <v>-1200</v>
      </c>
      <c r="AI778" s="82">
        <f>IF(L778=1, 'adjustment factor'!$D$8, IF(L778=-9,-999,IF(L778="",-999,0)))</f>
        <v>-999</v>
      </c>
      <c r="AJ778" s="82">
        <f>IF(AND(M778&gt;=1,M778&lt;=4),'adjustment factor'!$D$9,IF(M778=-9,-999,IF(M778=98,-999,IF(M778=99,-999,IF(M778="",-999,0)))))</f>
        <v>-999</v>
      </c>
      <c r="AK778" s="82">
        <f>IF(H778=1, 'adjustment factor'!$D$10, IF(H778=-9,-999,IF(H778="",-999,0)))</f>
        <v>-999</v>
      </c>
      <c r="AL778" s="82">
        <f>IF(G778=1, 'adjustment factor'!$D$11, IF(G778=-9,-999,IF(G778="",-999,0)))</f>
        <v>-999</v>
      </c>
      <c r="AM778" s="82">
        <f>IF(I778=1, 'adjustment factor'!$D$12, IF(I778=-9,-999,IF(I778="",-999,0)))</f>
        <v>-999</v>
      </c>
      <c r="AN778" s="82">
        <f>IF(J778=1, 'adjustment factor'!$D$13, IF(J778=-9,-999,IF(J778="",-999,0)))</f>
        <v>-999</v>
      </c>
      <c r="AO778" s="82" t="str">
        <f t="shared" si="128"/>
        <v>-999</v>
      </c>
      <c r="AP778" s="82" t="str">
        <f t="shared" si="129"/>
        <v>MISSING</v>
      </c>
    </row>
    <row r="779" spans="2:42" s="3" customFormat="1">
      <c r="B779" s="170"/>
      <c r="C779" s="35">
        <v>775</v>
      </c>
      <c r="D779" s="161"/>
      <c r="E779" s="161"/>
      <c r="F779" s="161"/>
      <c r="G779" s="161"/>
      <c r="H779" s="161"/>
      <c r="I779" s="161"/>
      <c r="J779" s="161"/>
      <c r="K779" s="161"/>
      <c r="L779" s="161"/>
      <c r="M779" s="161"/>
      <c r="N779" s="171"/>
      <c r="O779" s="171"/>
      <c r="P779" s="171"/>
      <c r="Q779" s="171"/>
      <c r="R779" s="171"/>
      <c r="S779" s="171"/>
      <c r="T779" s="159" t="str">
        <f t="shared" si="120"/>
        <v>MISSING</v>
      </c>
      <c r="U779" s="159" t="str">
        <f t="shared" si="121"/>
        <v>MISSING</v>
      </c>
      <c r="X779" s="56">
        <f t="shared" si="122"/>
        <v>-99</v>
      </c>
      <c r="Y779" s="56">
        <f t="shared" si="123"/>
        <v>-99</v>
      </c>
      <c r="Z779" s="56">
        <f t="shared" si="124"/>
        <v>-99</v>
      </c>
      <c r="AA779" s="56">
        <f t="shared" si="125"/>
        <v>-99</v>
      </c>
      <c r="AB779" s="56">
        <f t="shared" si="126"/>
        <v>-99</v>
      </c>
      <c r="AC779" s="56">
        <f t="shared" si="127"/>
        <v>-99</v>
      </c>
      <c r="AE779" s="82">
        <f>IF(D779=1, 'adjustment factor'!$D$4, IF(D779=-9,-999,IF(D779="",-999,0)))</f>
        <v>-999</v>
      </c>
      <c r="AF779" s="82">
        <f>IF(F779=1, 'adjustment factor'!$D$5, IF(F779=-9,-999,IF(F779="",-999,0)))</f>
        <v>-999</v>
      </c>
      <c r="AG779" s="82">
        <f>IF(E779=1, 'adjustment factor'!$D$6, IF(E779=-9,-999,IF(E779="",-999,0)))</f>
        <v>-999</v>
      </c>
      <c r="AH779" s="82">
        <f>IF(K779&gt;=45,'adjustment factor'!$D$7,IF(K779=-9,-1200,IF(K779="",-1200,0)))</f>
        <v>-1200</v>
      </c>
      <c r="AI779" s="82">
        <f>IF(L779=1, 'adjustment factor'!$D$8, IF(L779=-9,-999,IF(L779="",-999,0)))</f>
        <v>-999</v>
      </c>
      <c r="AJ779" s="82">
        <f>IF(AND(M779&gt;=1,M779&lt;=4),'adjustment factor'!$D$9,IF(M779=-9,-999,IF(M779=98,-999,IF(M779=99,-999,IF(M779="",-999,0)))))</f>
        <v>-999</v>
      </c>
      <c r="AK779" s="82">
        <f>IF(H779=1, 'adjustment factor'!$D$10, IF(H779=-9,-999,IF(H779="",-999,0)))</f>
        <v>-999</v>
      </c>
      <c r="AL779" s="82">
        <f>IF(G779=1, 'adjustment factor'!$D$11, IF(G779=-9,-999,IF(G779="",-999,0)))</f>
        <v>-999</v>
      </c>
      <c r="AM779" s="82">
        <f>IF(I779=1, 'adjustment factor'!$D$12, IF(I779=-9,-999,IF(I779="",-999,0)))</f>
        <v>-999</v>
      </c>
      <c r="AN779" s="82">
        <f>IF(J779=1, 'adjustment factor'!$D$13, IF(J779=-9,-999,IF(J779="",-999,0)))</f>
        <v>-999</v>
      </c>
      <c r="AO779" s="82" t="str">
        <f t="shared" si="128"/>
        <v>-999</v>
      </c>
      <c r="AP779" s="82" t="str">
        <f t="shared" si="129"/>
        <v>MISSING</v>
      </c>
    </row>
    <row r="780" spans="2:42" s="3" customFormat="1">
      <c r="B780" s="170"/>
      <c r="C780" s="35">
        <v>776</v>
      </c>
      <c r="D780" s="161"/>
      <c r="E780" s="161"/>
      <c r="F780" s="161"/>
      <c r="G780" s="161"/>
      <c r="H780" s="161"/>
      <c r="I780" s="161"/>
      <c r="J780" s="161"/>
      <c r="K780" s="161"/>
      <c r="L780" s="161"/>
      <c r="M780" s="161"/>
      <c r="N780" s="171"/>
      <c r="O780" s="171"/>
      <c r="P780" s="171"/>
      <c r="Q780" s="171"/>
      <c r="R780" s="171"/>
      <c r="S780" s="171"/>
      <c r="T780" s="159" t="str">
        <f t="shared" si="120"/>
        <v>MISSING</v>
      </c>
      <c r="U780" s="159" t="str">
        <f t="shared" si="121"/>
        <v>MISSING</v>
      </c>
      <c r="X780" s="56">
        <f t="shared" si="122"/>
        <v>-99</v>
      </c>
      <c r="Y780" s="56">
        <f t="shared" si="123"/>
        <v>-99</v>
      </c>
      <c r="Z780" s="56">
        <f t="shared" si="124"/>
        <v>-99</v>
      </c>
      <c r="AA780" s="56">
        <f t="shared" si="125"/>
        <v>-99</v>
      </c>
      <c r="AB780" s="56">
        <f t="shared" si="126"/>
        <v>-99</v>
      </c>
      <c r="AC780" s="56">
        <f t="shared" si="127"/>
        <v>-99</v>
      </c>
      <c r="AE780" s="82">
        <f>IF(D780=1, 'adjustment factor'!$D$4, IF(D780=-9,-999,IF(D780="",-999,0)))</f>
        <v>-999</v>
      </c>
      <c r="AF780" s="82">
        <f>IF(F780=1, 'adjustment factor'!$D$5, IF(F780=-9,-999,IF(F780="",-999,0)))</f>
        <v>-999</v>
      </c>
      <c r="AG780" s="82">
        <f>IF(E780=1, 'adjustment factor'!$D$6, IF(E780=-9,-999,IF(E780="",-999,0)))</f>
        <v>-999</v>
      </c>
      <c r="AH780" s="82">
        <f>IF(K780&gt;=45,'adjustment factor'!$D$7,IF(K780=-9,-1200,IF(K780="",-1200,0)))</f>
        <v>-1200</v>
      </c>
      <c r="AI780" s="82">
        <f>IF(L780=1, 'adjustment factor'!$D$8, IF(L780=-9,-999,IF(L780="",-999,0)))</f>
        <v>-999</v>
      </c>
      <c r="AJ780" s="82">
        <f>IF(AND(M780&gt;=1,M780&lt;=4),'adjustment factor'!$D$9,IF(M780=-9,-999,IF(M780=98,-999,IF(M780=99,-999,IF(M780="",-999,0)))))</f>
        <v>-999</v>
      </c>
      <c r="AK780" s="82">
        <f>IF(H780=1, 'adjustment factor'!$D$10, IF(H780=-9,-999,IF(H780="",-999,0)))</f>
        <v>-999</v>
      </c>
      <c r="AL780" s="82">
        <f>IF(G780=1, 'adjustment factor'!$D$11, IF(G780=-9,-999,IF(G780="",-999,0)))</f>
        <v>-999</v>
      </c>
      <c r="AM780" s="82">
        <f>IF(I780=1, 'adjustment factor'!$D$12, IF(I780=-9,-999,IF(I780="",-999,0)))</f>
        <v>-999</v>
      </c>
      <c r="AN780" s="82">
        <f>IF(J780=1, 'adjustment factor'!$D$13, IF(J780=-9,-999,IF(J780="",-999,0)))</f>
        <v>-999</v>
      </c>
      <c r="AO780" s="82" t="str">
        <f t="shared" si="128"/>
        <v>-999</v>
      </c>
      <c r="AP780" s="82" t="str">
        <f t="shared" si="129"/>
        <v>MISSING</v>
      </c>
    </row>
    <row r="781" spans="2:42" s="3" customFormat="1">
      <c r="B781" s="170"/>
      <c r="C781" s="35">
        <v>777</v>
      </c>
      <c r="D781" s="161"/>
      <c r="E781" s="161"/>
      <c r="F781" s="161"/>
      <c r="G781" s="161"/>
      <c r="H781" s="161"/>
      <c r="I781" s="161"/>
      <c r="J781" s="161"/>
      <c r="K781" s="161"/>
      <c r="L781" s="161"/>
      <c r="M781" s="161"/>
      <c r="N781" s="171"/>
      <c r="O781" s="171"/>
      <c r="P781" s="171"/>
      <c r="Q781" s="171"/>
      <c r="R781" s="171"/>
      <c r="S781" s="171"/>
      <c r="T781" s="159" t="str">
        <f t="shared" si="120"/>
        <v>MISSING</v>
      </c>
      <c r="U781" s="159" t="str">
        <f t="shared" si="121"/>
        <v>MISSING</v>
      </c>
      <c r="X781" s="56">
        <f t="shared" si="122"/>
        <v>-99</v>
      </c>
      <c r="Y781" s="56">
        <f t="shared" si="123"/>
        <v>-99</v>
      </c>
      <c r="Z781" s="56">
        <f t="shared" si="124"/>
        <v>-99</v>
      </c>
      <c r="AA781" s="56">
        <f t="shared" si="125"/>
        <v>-99</v>
      </c>
      <c r="AB781" s="56">
        <f t="shared" si="126"/>
        <v>-99</v>
      </c>
      <c r="AC781" s="56">
        <f t="shared" si="127"/>
        <v>-99</v>
      </c>
      <c r="AE781" s="82">
        <f>IF(D781=1, 'adjustment factor'!$D$4, IF(D781=-9,-999,IF(D781="",-999,0)))</f>
        <v>-999</v>
      </c>
      <c r="AF781" s="82">
        <f>IF(F781=1, 'adjustment factor'!$D$5, IF(F781=-9,-999,IF(F781="",-999,0)))</f>
        <v>-999</v>
      </c>
      <c r="AG781" s="82">
        <f>IF(E781=1, 'adjustment factor'!$D$6, IF(E781=-9,-999,IF(E781="",-999,0)))</f>
        <v>-999</v>
      </c>
      <c r="AH781" s="82">
        <f>IF(K781&gt;=45,'adjustment factor'!$D$7,IF(K781=-9,-1200,IF(K781="",-1200,0)))</f>
        <v>-1200</v>
      </c>
      <c r="AI781" s="82">
        <f>IF(L781=1, 'adjustment factor'!$D$8, IF(L781=-9,-999,IF(L781="",-999,0)))</f>
        <v>-999</v>
      </c>
      <c r="AJ781" s="82">
        <f>IF(AND(M781&gt;=1,M781&lt;=4),'adjustment factor'!$D$9,IF(M781=-9,-999,IF(M781=98,-999,IF(M781=99,-999,IF(M781="",-999,0)))))</f>
        <v>-999</v>
      </c>
      <c r="AK781" s="82">
        <f>IF(H781=1, 'adjustment factor'!$D$10, IF(H781=-9,-999,IF(H781="",-999,0)))</f>
        <v>-999</v>
      </c>
      <c r="AL781" s="82">
        <f>IF(G781=1, 'adjustment factor'!$D$11, IF(G781=-9,-999,IF(G781="",-999,0)))</f>
        <v>-999</v>
      </c>
      <c r="AM781" s="82">
        <f>IF(I781=1, 'adjustment factor'!$D$12, IF(I781=-9,-999,IF(I781="",-999,0)))</f>
        <v>-999</v>
      </c>
      <c r="AN781" s="82">
        <f>IF(J781=1, 'adjustment factor'!$D$13, IF(J781=-9,-999,IF(J781="",-999,0)))</f>
        <v>-999</v>
      </c>
      <c r="AO781" s="82" t="str">
        <f t="shared" si="128"/>
        <v>-999</v>
      </c>
      <c r="AP781" s="82" t="str">
        <f t="shared" si="129"/>
        <v>MISSING</v>
      </c>
    </row>
    <row r="782" spans="2:42" s="3" customFormat="1">
      <c r="B782" s="170"/>
      <c r="C782" s="35">
        <v>778</v>
      </c>
      <c r="D782" s="161"/>
      <c r="E782" s="161"/>
      <c r="F782" s="161"/>
      <c r="G782" s="161"/>
      <c r="H782" s="161"/>
      <c r="I782" s="161"/>
      <c r="J782" s="161"/>
      <c r="K782" s="161"/>
      <c r="L782" s="161"/>
      <c r="M782" s="161"/>
      <c r="N782" s="171"/>
      <c r="O782" s="171"/>
      <c r="P782" s="171"/>
      <c r="Q782" s="171"/>
      <c r="R782" s="171"/>
      <c r="S782" s="171"/>
      <c r="T782" s="159" t="str">
        <f t="shared" si="120"/>
        <v>MISSING</v>
      </c>
      <c r="U782" s="159" t="str">
        <f t="shared" si="121"/>
        <v>MISSING</v>
      </c>
      <c r="X782" s="56">
        <f t="shared" si="122"/>
        <v>-99</v>
      </c>
      <c r="Y782" s="56">
        <f t="shared" si="123"/>
        <v>-99</v>
      </c>
      <c r="Z782" s="56">
        <f t="shared" si="124"/>
        <v>-99</v>
      </c>
      <c r="AA782" s="56">
        <f t="shared" si="125"/>
        <v>-99</v>
      </c>
      <c r="AB782" s="56">
        <f t="shared" si="126"/>
        <v>-99</v>
      </c>
      <c r="AC782" s="56">
        <f t="shared" si="127"/>
        <v>-99</v>
      </c>
      <c r="AE782" s="82">
        <f>IF(D782=1, 'adjustment factor'!$D$4, IF(D782=-9,-999,IF(D782="",-999,0)))</f>
        <v>-999</v>
      </c>
      <c r="AF782" s="82">
        <f>IF(F782=1, 'adjustment factor'!$D$5, IF(F782=-9,-999,IF(F782="",-999,0)))</f>
        <v>-999</v>
      </c>
      <c r="AG782" s="82">
        <f>IF(E782=1, 'adjustment factor'!$D$6, IF(E782=-9,-999,IF(E782="",-999,0)))</f>
        <v>-999</v>
      </c>
      <c r="AH782" s="82">
        <f>IF(K782&gt;=45,'adjustment factor'!$D$7,IF(K782=-9,-1200,IF(K782="",-1200,0)))</f>
        <v>-1200</v>
      </c>
      <c r="AI782" s="82">
        <f>IF(L782=1, 'adjustment factor'!$D$8, IF(L782=-9,-999,IF(L782="",-999,0)))</f>
        <v>-999</v>
      </c>
      <c r="AJ782" s="82">
        <f>IF(AND(M782&gt;=1,M782&lt;=4),'adjustment factor'!$D$9,IF(M782=-9,-999,IF(M782=98,-999,IF(M782=99,-999,IF(M782="",-999,0)))))</f>
        <v>-999</v>
      </c>
      <c r="AK782" s="82">
        <f>IF(H782=1, 'adjustment factor'!$D$10, IF(H782=-9,-999,IF(H782="",-999,0)))</f>
        <v>-999</v>
      </c>
      <c r="AL782" s="82">
        <f>IF(G782=1, 'adjustment factor'!$D$11, IF(G782=-9,-999,IF(G782="",-999,0)))</f>
        <v>-999</v>
      </c>
      <c r="AM782" s="82">
        <f>IF(I782=1, 'adjustment factor'!$D$12, IF(I782=-9,-999,IF(I782="",-999,0)))</f>
        <v>-999</v>
      </c>
      <c r="AN782" s="82">
        <f>IF(J782=1, 'adjustment factor'!$D$13, IF(J782=-9,-999,IF(J782="",-999,0)))</f>
        <v>-999</v>
      </c>
      <c r="AO782" s="82" t="str">
        <f t="shared" si="128"/>
        <v>-999</v>
      </c>
      <c r="AP782" s="82" t="str">
        <f t="shared" si="129"/>
        <v>MISSING</v>
      </c>
    </row>
    <row r="783" spans="2:42" s="3" customFormat="1">
      <c r="B783" s="170"/>
      <c r="C783" s="35">
        <v>779</v>
      </c>
      <c r="D783" s="161"/>
      <c r="E783" s="161"/>
      <c r="F783" s="161"/>
      <c r="G783" s="161"/>
      <c r="H783" s="161"/>
      <c r="I783" s="161"/>
      <c r="J783" s="161"/>
      <c r="K783" s="161"/>
      <c r="L783" s="161"/>
      <c r="M783" s="161"/>
      <c r="N783" s="171"/>
      <c r="O783" s="171"/>
      <c r="P783" s="171"/>
      <c r="Q783" s="171"/>
      <c r="R783" s="171"/>
      <c r="S783" s="171"/>
      <c r="T783" s="159" t="str">
        <f t="shared" si="120"/>
        <v>MISSING</v>
      </c>
      <c r="U783" s="159" t="str">
        <f t="shared" si="121"/>
        <v>MISSING</v>
      </c>
      <c r="X783" s="56">
        <f t="shared" si="122"/>
        <v>-99</v>
      </c>
      <c r="Y783" s="56">
        <f t="shared" si="123"/>
        <v>-99</v>
      </c>
      <c r="Z783" s="56">
        <f t="shared" si="124"/>
        <v>-99</v>
      </c>
      <c r="AA783" s="56">
        <f t="shared" si="125"/>
        <v>-99</v>
      </c>
      <c r="AB783" s="56">
        <f t="shared" si="126"/>
        <v>-99</v>
      </c>
      <c r="AC783" s="56">
        <f t="shared" si="127"/>
        <v>-99</v>
      </c>
      <c r="AE783" s="82">
        <f>IF(D783=1, 'adjustment factor'!$D$4, IF(D783=-9,-999,IF(D783="",-999,0)))</f>
        <v>-999</v>
      </c>
      <c r="AF783" s="82">
        <f>IF(F783=1, 'adjustment factor'!$D$5, IF(F783=-9,-999,IF(F783="",-999,0)))</f>
        <v>-999</v>
      </c>
      <c r="AG783" s="82">
        <f>IF(E783=1, 'adjustment factor'!$D$6, IF(E783=-9,-999,IF(E783="",-999,0)))</f>
        <v>-999</v>
      </c>
      <c r="AH783" s="82">
        <f>IF(K783&gt;=45,'adjustment factor'!$D$7,IF(K783=-9,-1200,IF(K783="",-1200,0)))</f>
        <v>-1200</v>
      </c>
      <c r="AI783" s="82">
        <f>IF(L783=1, 'adjustment factor'!$D$8, IF(L783=-9,-999,IF(L783="",-999,0)))</f>
        <v>-999</v>
      </c>
      <c r="AJ783" s="82">
        <f>IF(AND(M783&gt;=1,M783&lt;=4),'adjustment factor'!$D$9,IF(M783=-9,-999,IF(M783=98,-999,IF(M783=99,-999,IF(M783="",-999,0)))))</f>
        <v>-999</v>
      </c>
      <c r="AK783" s="82">
        <f>IF(H783=1, 'adjustment factor'!$D$10, IF(H783=-9,-999,IF(H783="",-999,0)))</f>
        <v>-999</v>
      </c>
      <c r="AL783" s="82">
        <f>IF(G783=1, 'adjustment factor'!$D$11, IF(G783=-9,-999,IF(G783="",-999,0)))</f>
        <v>-999</v>
      </c>
      <c r="AM783" s="82">
        <f>IF(I783=1, 'adjustment factor'!$D$12, IF(I783=-9,-999,IF(I783="",-999,0)))</f>
        <v>-999</v>
      </c>
      <c r="AN783" s="82">
        <f>IF(J783=1, 'adjustment factor'!$D$13, IF(J783=-9,-999,IF(J783="",-999,0)))</f>
        <v>-999</v>
      </c>
      <c r="AO783" s="82" t="str">
        <f t="shared" si="128"/>
        <v>-999</v>
      </c>
      <c r="AP783" s="82" t="str">
        <f t="shared" si="129"/>
        <v>MISSING</v>
      </c>
    </row>
    <row r="784" spans="2:42" s="3" customFormat="1">
      <c r="B784" s="170"/>
      <c r="C784" s="35">
        <v>780</v>
      </c>
      <c r="D784" s="161"/>
      <c r="E784" s="161"/>
      <c r="F784" s="161"/>
      <c r="G784" s="161"/>
      <c r="H784" s="161"/>
      <c r="I784" s="161"/>
      <c r="J784" s="161"/>
      <c r="K784" s="161"/>
      <c r="L784" s="161"/>
      <c r="M784" s="161"/>
      <c r="N784" s="171"/>
      <c r="O784" s="171"/>
      <c r="P784" s="171"/>
      <c r="Q784" s="171"/>
      <c r="R784" s="171"/>
      <c r="S784" s="171"/>
      <c r="T784" s="159" t="str">
        <f t="shared" si="120"/>
        <v>MISSING</v>
      </c>
      <c r="U784" s="159" t="str">
        <f t="shared" si="121"/>
        <v>MISSING</v>
      </c>
      <c r="X784" s="56">
        <f t="shared" si="122"/>
        <v>-99</v>
      </c>
      <c r="Y784" s="56">
        <f t="shared" si="123"/>
        <v>-99</v>
      </c>
      <c r="Z784" s="56">
        <f t="shared" si="124"/>
        <v>-99</v>
      </c>
      <c r="AA784" s="56">
        <f t="shared" si="125"/>
        <v>-99</v>
      </c>
      <c r="AB784" s="56">
        <f t="shared" si="126"/>
        <v>-99</v>
      </c>
      <c r="AC784" s="56">
        <f t="shared" si="127"/>
        <v>-99</v>
      </c>
      <c r="AE784" s="82">
        <f>IF(D784=1, 'adjustment factor'!$D$4, IF(D784=-9,-999,IF(D784="",-999,0)))</f>
        <v>-999</v>
      </c>
      <c r="AF784" s="82">
        <f>IF(F784=1, 'adjustment factor'!$D$5, IF(F784=-9,-999,IF(F784="",-999,0)))</f>
        <v>-999</v>
      </c>
      <c r="AG784" s="82">
        <f>IF(E784=1, 'adjustment factor'!$D$6, IF(E784=-9,-999,IF(E784="",-999,0)))</f>
        <v>-999</v>
      </c>
      <c r="AH784" s="82">
        <f>IF(K784&gt;=45,'adjustment factor'!$D$7,IF(K784=-9,-1200,IF(K784="",-1200,0)))</f>
        <v>-1200</v>
      </c>
      <c r="AI784" s="82">
        <f>IF(L784=1, 'adjustment factor'!$D$8, IF(L784=-9,-999,IF(L784="",-999,0)))</f>
        <v>-999</v>
      </c>
      <c r="AJ784" s="82">
        <f>IF(AND(M784&gt;=1,M784&lt;=4),'adjustment factor'!$D$9,IF(M784=-9,-999,IF(M784=98,-999,IF(M784=99,-999,IF(M784="",-999,0)))))</f>
        <v>-999</v>
      </c>
      <c r="AK784" s="82">
        <f>IF(H784=1, 'adjustment factor'!$D$10, IF(H784=-9,-999,IF(H784="",-999,0)))</f>
        <v>-999</v>
      </c>
      <c r="AL784" s="82">
        <f>IF(G784=1, 'adjustment factor'!$D$11, IF(G784=-9,-999,IF(G784="",-999,0)))</f>
        <v>-999</v>
      </c>
      <c r="AM784" s="82">
        <f>IF(I784=1, 'adjustment factor'!$D$12, IF(I784=-9,-999,IF(I784="",-999,0)))</f>
        <v>-999</v>
      </c>
      <c r="AN784" s="82">
        <f>IF(J784=1, 'adjustment factor'!$D$13, IF(J784=-9,-999,IF(J784="",-999,0)))</f>
        <v>-999</v>
      </c>
      <c r="AO784" s="82" t="str">
        <f t="shared" si="128"/>
        <v>-999</v>
      </c>
      <c r="AP784" s="82" t="str">
        <f t="shared" si="129"/>
        <v>MISSING</v>
      </c>
    </row>
    <row r="785" spans="2:42" s="3" customFormat="1">
      <c r="B785" s="170"/>
      <c r="C785" s="35">
        <v>781</v>
      </c>
      <c r="D785" s="161"/>
      <c r="E785" s="161"/>
      <c r="F785" s="161"/>
      <c r="G785" s="161"/>
      <c r="H785" s="161"/>
      <c r="I785" s="161"/>
      <c r="J785" s="161"/>
      <c r="K785" s="161"/>
      <c r="L785" s="161"/>
      <c r="M785" s="161"/>
      <c r="N785" s="171"/>
      <c r="O785" s="171"/>
      <c r="P785" s="171"/>
      <c r="Q785" s="171"/>
      <c r="R785" s="171"/>
      <c r="S785" s="171"/>
      <c r="T785" s="159" t="str">
        <f t="shared" si="120"/>
        <v>MISSING</v>
      </c>
      <c r="U785" s="159" t="str">
        <f t="shared" si="121"/>
        <v>MISSING</v>
      </c>
      <c r="X785" s="56">
        <f t="shared" si="122"/>
        <v>-99</v>
      </c>
      <c r="Y785" s="56">
        <f t="shared" si="123"/>
        <v>-99</v>
      </c>
      <c r="Z785" s="56">
        <f t="shared" si="124"/>
        <v>-99</v>
      </c>
      <c r="AA785" s="56">
        <f t="shared" si="125"/>
        <v>-99</v>
      </c>
      <c r="AB785" s="56">
        <f t="shared" si="126"/>
        <v>-99</v>
      </c>
      <c r="AC785" s="56">
        <f t="shared" si="127"/>
        <v>-99</v>
      </c>
      <c r="AE785" s="82">
        <f>IF(D785=1, 'adjustment factor'!$D$4, IF(D785=-9,-999,IF(D785="",-999,0)))</f>
        <v>-999</v>
      </c>
      <c r="AF785" s="82">
        <f>IF(F785=1, 'adjustment factor'!$D$5, IF(F785=-9,-999,IF(F785="",-999,0)))</f>
        <v>-999</v>
      </c>
      <c r="AG785" s="82">
        <f>IF(E785=1, 'adjustment factor'!$D$6, IF(E785=-9,-999,IF(E785="",-999,0)))</f>
        <v>-999</v>
      </c>
      <c r="AH785" s="82">
        <f>IF(K785&gt;=45,'adjustment factor'!$D$7,IF(K785=-9,-1200,IF(K785="",-1200,0)))</f>
        <v>-1200</v>
      </c>
      <c r="AI785" s="82">
        <f>IF(L785=1, 'adjustment factor'!$D$8, IF(L785=-9,-999,IF(L785="",-999,0)))</f>
        <v>-999</v>
      </c>
      <c r="AJ785" s="82">
        <f>IF(AND(M785&gt;=1,M785&lt;=4),'adjustment factor'!$D$9,IF(M785=-9,-999,IF(M785=98,-999,IF(M785=99,-999,IF(M785="",-999,0)))))</f>
        <v>-999</v>
      </c>
      <c r="AK785" s="82">
        <f>IF(H785=1, 'adjustment factor'!$D$10, IF(H785=-9,-999,IF(H785="",-999,0)))</f>
        <v>-999</v>
      </c>
      <c r="AL785" s="82">
        <f>IF(G785=1, 'adjustment factor'!$D$11, IF(G785=-9,-999,IF(G785="",-999,0)))</f>
        <v>-999</v>
      </c>
      <c r="AM785" s="82">
        <f>IF(I785=1, 'adjustment factor'!$D$12, IF(I785=-9,-999,IF(I785="",-999,0)))</f>
        <v>-999</v>
      </c>
      <c r="AN785" s="82">
        <f>IF(J785=1, 'adjustment factor'!$D$13, IF(J785=-9,-999,IF(J785="",-999,0)))</f>
        <v>-999</v>
      </c>
      <c r="AO785" s="82" t="str">
        <f t="shared" si="128"/>
        <v>-999</v>
      </c>
      <c r="AP785" s="82" t="str">
        <f t="shared" si="129"/>
        <v>MISSING</v>
      </c>
    </row>
    <row r="786" spans="2:42" s="3" customFormat="1">
      <c r="B786" s="170"/>
      <c r="C786" s="35">
        <v>782</v>
      </c>
      <c r="D786" s="161"/>
      <c r="E786" s="161"/>
      <c r="F786" s="161"/>
      <c r="G786" s="161"/>
      <c r="H786" s="161"/>
      <c r="I786" s="161"/>
      <c r="J786" s="161"/>
      <c r="K786" s="161"/>
      <c r="L786" s="161"/>
      <c r="M786" s="161"/>
      <c r="N786" s="171"/>
      <c r="O786" s="171"/>
      <c r="P786" s="171"/>
      <c r="Q786" s="171"/>
      <c r="R786" s="171"/>
      <c r="S786" s="171"/>
      <c r="T786" s="159" t="str">
        <f t="shared" si="120"/>
        <v>MISSING</v>
      </c>
      <c r="U786" s="159" t="str">
        <f t="shared" si="121"/>
        <v>MISSING</v>
      </c>
      <c r="X786" s="56">
        <f t="shared" si="122"/>
        <v>-99</v>
      </c>
      <c r="Y786" s="56">
        <f t="shared" si="123"/>
        <v>-99</v>
      </c>
      <c r="Z786" s="56">
        <f t="shared" si="124"/>
        <v>-99</v>
      </c>
      <c r="AA786" s="56">
        <f t="shared" si="125"/>
        <v>-99</v>
      </c>
      <c r="AB786" s="56">
        <f t="shared" si="126"/>
        <v>-99</v>
      </c>
      <c r="AC786" s="56">
        <f t="shared" si="127"/>
        <v>-99</v>
      </c>
      <c r="AE786" s="82">
        <f>IF(D786=1, 'adjustment factor'!$D$4, IF(D786=-9,-999,IF(D786="",-999,0)))</f>
        <v>-999</v>
      </c>
      <c r="AF786" s="82">
        <f>IF(F786=1, 'adjustment factor'!$D$5, IF(F786=-9,-999,IF(F786="",-999,0)))</f>
        <v>-999</v>
      </c>
      <c r="AG786" s="82">
        <f>IF(E786=1, 'adjustment factor'!$D$6, IF(E786=-9,-999,IF(E786="",-999,0)))</f>
        <v>-999</v>
      </c>
      <c r="AH786" s="82">
        <f>IF(K786&gt;=45,'adjustment factor'!$D$7,IF(K786=-9,-1200,IF(K786="",-1200,0)))</f>
        <v>-1200</v>
      </c>
      <c r="AI786" s="82">
        <f>IF(L786=1, 'adjustment factor'!$D$8, IF(L786=-9,-999,IF(L786="",-999,0)))</f>
        <v>-999</v>
      </c>
      <c r="AJ786" s="82">
        <f>IF(AND(M786&gt;=1,M786&lt;=4),'adjustment factor'!$D$9,IF(M786=-9,-999,IF(M786=98,-999,IF(M786=99,-999,IF(M786="",-999,0)))))</f>
        <v>-999</v>
      </c>
      <c r="AK786" s="82">
        <f>IF(H786=1, 'adjustment factor'!$D$10, IF(H786=-9,-999,IF(H786="",-999,0)))</f>
        <v>-999</v>
      </c>
      <c r="AL786" s="82">
        <f>IF(G786=1, 'adjustment factor'!$D$11, IF(G786=-9,-999,IF(G786="",-999,0)))</f>
        <v>-999</v>
      </c>
      <c r="AM786" s="82">
        <f>IF(I786=1, 'adjustment factor'!$D$12, IF(I786=-9,-999,IF(I786="",-999,0)))</f>
        <v>-999</v>
      </c>
      <c r="AN786" s="82">
        <f>IF(J786=1, 'adjustment factor'!$D$13, IF(J786=-9,-999,IF(J786="",-999,0)))</f>
        <v>-999</v>
      </c>
      <c r="AO786" s="82" t="str">
        <f t="shared" si="128"/>
        <v>-999</v>
      </c>
      <c r="AP786" s="82" t="str">
        <f t="shared" si="129"/>
        <v>MISSING</v>
      </c>
    </row>
    <row r="787" spans="2:42" s="3" customFormat="1">
      <c r="B787" s="170"/>
      <c r="C787" s="35">
        <v>783</v>
      </c>
      <c r="D787" s="161"/>
      <c r="E787" s="161"/>
      <c r="F787" s="161"/>
      <c r="G787" s="161"/>
      <c r="H787" s="161"/>
      <c r="I787" s="161"/>
      <c r="J787" s="161"/>
      <c r="K787" s="161"/>
      <c r="L787" s="161"/>
      <c r="M787" s="161"/>
      <c r="N787" s="171"/>
      <c r="O787" s="171"/>
      <c r="P787" s="171"/>
      <c r="Q787" s="171"/>
      <c r="R787" s="171"/>
      <c r="S787" s="171"/>
      <c r="T787" s="159" t="str">
        <f t="shared" si="120"/>
        <v>MISSING</v>
      </c>
      <c r="U787" s="159" t="str">
        <f t="shared" si="121"/>
        <v>MISSING</v>
      </c>
      <c r="X787" s="56">
        <f t="shared" si="122"/>
        <v>-99</v>
      </c>
      <c r="Y787" s="56">
        <f t="shared" si="123"/>
        <v>-99</v>
      </c>
      <c r="Z787" s="56">
        <f t="shared" si="124"/>
        <v>-99</v>
      </c>
      <c r="AA787" s="56">
        <f t="shared" si="125"/>
        <v>-99</v>
      </c>
      <c r="AB787" s="56">
        <f t="shared" si="126"/>
        <v>-99</v>
      </c>
      <c r="AC787" s="56">
        <f t="shared" si="127"/>
        <v>-99</v>
      </c>
      <c r="AE787" s="82">
        <f>IF(D787=1, 'adjustment factor'!$D$4, IF(D787=-9,-999,IF(D787="",-999,0)))</f>
        <v>-999</v>
      </c>
      <c r="AF787" s="82">
        <f>IF(F787=1, 'adjustment factor'!$D$5, IF(F787=-9,-999,IF(F787="",-999,0)))</f>
        <v>-999</v>
      </c>
      <c r="AG787" s="82">
        <f>IF(E787=1, 'adjustment factor'!$D$6, IF(E787=-9,-999,IF(E787="",-999,0)))</f>
        <v>-999</v>
      </c>
      <c r="AH787" s="82">
        <f>IF(K787&gt;=45,'adjustment factor'!$D$7,IF(K787=-9,-1200,IF(K787="",-1200,0)))</f>
        <v>-1200</v>
      </c>
      <c r="AI787" s="82">
        <f>IF(L787=1, 'adjustment factor'!$D$8, IF(L787=-9,-999,IF(L787="",-999,0)))</f>
        <v>-999</v>
      </c>
      <c r="AJ787" s="82">
        <f>IF(AND(M787&gt;=1,M787&lt;=4),'adjustment factor'!$D$9,IF(M787=-9,-999,IF(M787=98,-999,IF(M787=99,-999,IF(M787="",-999,0)))))</f>
        <v>-999</v>
      </c>
      <c r="AK787" s="82">
        <f>IF(H787=1, 'adjustment factor'!$D$10, IF(H787=-9,-999,IF(H787="",-999,0)))</f>
        <v>-999</v>
      </c>
      <c r="AL787" s="82">
        <f>IF(G787=1, 'adjustment factor'!$D$11, IF(G787=-9,-999,IF(G787="",-999,0)))</f>
        <v>-999</v>
      </c>
      <c r="AM787" s="82">
        <f>IF(I787=1, 'adjustment factor'!$D$12, IF(I787=-9,-999,IF(I787="",-999,0)))</f>
        <v>-999</v>
      </c>
      <c r="AN787" s="82">
        <f>IF(J787=1, 'adjustment factor'!$D$13, IF(J787=-9,-999,IF(J787="",-999,0)))</f>
        <v>-999</v>
      </c>
      <c r="AO787" s="82" t="str">
        <f t="shared" si="128"/>
        <v>-999</v>
      </c>
      <c r="AP787" s="82" t="str">
        <f t="shared" si="129"/>
        <v>MISSING</v>
      </c>
    </row>
    <row r="788" spans="2:42" s="3" customFormat="1">
      <c r="B788" s="170"/>
      <c r="C788" s="35">
        <v>784</v>
      </c>
      <c r="D788" s="161"/>
      <c r="E788" s="161"/>
      <c r="F788" s="161"/>
      <c r="G788" s="161"/>
      <c r="H788" s="161"/>
      <c r="I788" s="161"/>
      <c r="J788" s="161"/>
      <c r="K788" s="161"/>
      <c r="L788" s="161"/>
      <c r="M788" s="161"/>
      <c r="N788" s="171"/>
      <c r="O788" s="171"/>
      <c r="P788" s="171"/>
      <c r="Q788" s="171"/>
      <c r="R788" s="171"/>
      <c r="S788" s="171"/>
      <c r="T788" s="159" t="str">
        <f t="shared" si="120"/>
        <v>MISSING</v>
      </c>
      <c r="U788" s="159" t="str">
        <f t="shared" si="121"/>
        <v>MISSING</v>
      </c>
      <c r="X788" s="56">
        <f t="shared" si="122"/>
        <v>-99</v>
      </c>
      <c r="Y788" s="56">
        <f t="shared" si="123"/>
        <v>-99</v>
      </c>
      <c r="Z788" s="56">
        <f t="shared" si="124"/>
        <v>-99</v>
      </c>
      <c r="AA788" s="56">
        <f t="shared" si="125"/>
        <v>-99</v>
      </c>
      <c r="AB788" s="56">
        <f t="shared" si="126"/>
        <v>-99</v>
      </c>
      <c r="AC788" s="56">
        <f t="shared" si="127"/>
        <v>-99</v>
      </c>
      <c r="AE788" s="82">
        <f>IF(D788=1, 'adjustment factor'!$D$4, IF(D788=-9,-999,IF(D788="",-999,0)))</f>
        <v>-999</v>
      </c>
      <c r="AF788" s="82">
        <f>IF(F788=1, 'adjustment factor'!$D$5, IF(F788=-9,-999,IF(F788="",-999,0)))</f>
        <v>-999</v>
      </c>
      <c r="AG788" s="82">
        <f>IF(E788=1, 'adjustment factor'!$D$6, IF(E788=-9,-999,IF(E788="",-999,0)))</f>
        <v>-999</v>
      </c>
      <c r="AH788" s="82">
        <f>IF(K788&gt;=45,'adjustment factor'!$D$7,IF(K788=-9,-1200,IF(K788="",-1200,0)))</f>
        <v>-1200</v>
      </c>
      <c r="AI788" s="82">
        <f>IF(L788=1, 'adjustment factor'!$D$8, IF(L788=-9,-999,IF(L788="",-999,0)))</f>
        <v>-999</v>
      </c>
      <c r="AJ788" s="82">
        <f>IF(AND(M788&gt;=1,M788&lt;=4),'adjustment factor'!$D$9,IF(M788=-9,-999,IF(M788=98,-999,IF(M788=99,-999,IF(M788="",-999,0)))))</f>
        <v>-999</v>
      </c>
      <c r="AK788" s="82">
        <f>IF(H788=1, 'adjustment factor'!$D$10, IF(H788=-9,-999,IF(H788="",-999,0)))</f>
        <v>-999</v>
      </c>
      <c r="AL788" s="82">
        <f>IF(G788=1, 'adjustment factor'!$D$11, IF(G788=-9,-999,IF(G788="",-999,0)))</f>
        <v>-999</v>
      </c>
      <c r="AM788" s="82">
        <f>IF(I788=1, 'adjustment factor'!$D$12, IF(I788=-9,-999,IF(I788="",-999,0)))</f>
        <v>-999</v>
      </c>
      <c r="AN788" s="82">
        <f>IF(J788=1, 'adjustment factor'!$D$13, IF(J788=-9,-999,IF(J788="",-999,0)))</f>
        <v>-999</v>
      </c>
      <c r="AO788" s="82" t="str">
        <f t="shared" si="128"/>
        <v>-999</v>
      </c>
      <c r="AP788" s="82" t="str">
        <f t="shared" si="129"/>
        <v>MISSING</v>
      </c>
    </row>
    <row r="789" spans="2:42" s="3" customFormat="1">
      <c r="B789" s="170"/>
      <c r="C789" s="35">
        <v>785</v>
      </c>
      <c r="D789" s="161"/>
      <c r="E789" s="161"/>
      <c r="F789" s="161"/>
      <c r="G789" s="161"/>
      <c r="H789" s="161"/>
      <c r="I789" s="161"/>
      <c r="J789" s="161"/>
      <c r="K789" s="161"/>
      <c r="L789" s="161"/>
      <c r="M789" s="161"/>
      <c r="N789" s="171"/>
      <c r="O789" s="171"/>
      <c r="P789" s="171"/>
      <c r="Q789" s="171"/>
      <c r="R789" s="171"/>
      <c r="S789" s="171"/>
      <c r="T789" s="159" t="str">
        <f t="shared" si="120"/>
        <v>MISSING</v>
      </c>
      <c r="U789" s="159" t="str">
        <f t="shared" si="121"/>
        <v>MISSING</v>
      </c>
      <c r="X789" s="56">
        <f t="shared" si="122"/>
        <v>-99</v>
      </c>
      <c r="Y789" s="56">
        <f t="shared" si="123"/>
        <v>-99</v>
      </c>
      <c r="Z789" s="56">
        <f t="shared" si="124"/>
        <v>-99</v>
      </c>
      <c r="AA789" s="56">
        <f t="shared" si="125"/>
        <v>-99</v>
      </c>
      <c r="AB789" s="56">
        <f t="shared" si="126"/>
        <v>-99</v>
      </c>
      <c r="AC789" s="56">
        <f t="shared" si="127"/>
        <v>-99</v>
      </c>
      <c r="AE789" s="82">
        <f>IF(D789=1, 'adjustment factor'!$D$4, IF(D789=-9,-999,IF(D789="",-999,0)))</f>
        <v>-999</v>
      </c>
      <c r="AF789" s="82">
        <f>IF(F789=1, 'adjustment factor'!$D$5, IF(F789=-9,-999,IF(F789="",-999,0)))</f>
        <v>-999</v>
      </c>
      <c r="AG789" s="82">
        <f>IF(E789=1, 'adjustment factor'!$D$6, IF(E789=-9,-999,IF(E789="",-999,0)))</f>
        <v>-999</v>
      </c>
      <c r="AH789" s="82">
        <f>IF(K789&gt;=45,'adjustment factor'!$D$7,IF(K789=-9,-1200,IF(K789="",-1200,0)))</f>
        <v>-1200</v>
      </c>
      <c r="AI789" s="82">
        <f>IF(L789=1, 'adjustment factor'!$D$8, IF(L789=-9,-999,IF(L789="",-999,0)))</f>
        <v>-999</v>
      </c>
      <c r="AJ789" s="82">
        <f>IF(AND(M789&gt;=1,M789&lt;=4),'adjustment factor'!$D$9,IF(M789=-9,-999,IF(M789=98,-999,IF(M789=99,-999,IF(M789="",-999,0)))))</f>
        <v>-999</v>
      </c>
      <c r="AK789" s="82">
        <f>IF(H789=1, 'adjustment factor'!$D$10, IF(H789=-9,-999,IF(H789="",-999,0)))</f>
        <v>-999</v>
      </c>
      <c r="AL789" s="82">
        <f>IF(G789=1, 'adjustment factor'!$D$11, IF(G789=-9,-999,IF(G789="",-999,0)))</f>
        <v>-999</v>
      </c>
      <c r="AM789" s="82">
        <f>IF(I789=1, 'adjustment factor'!$D$12, IF(I789=-9,-999,IF(I789="",-999,0)))</f>
        <v>-999</v>
      </c>
      <c r="AN789" s="82">
        <f>IF(J789=1, 'adjustment factor'!$D$13, IF(J789=-9,-999,IF(J789="",-999,0)))</f>
        <v>-999</v>
      </c>
      <c r="AO789" s="82" t="str">
        <f t="shared" si="128"/>
        <v>-999</v>
      </c>
      <c r="AP789" s="82" t="str">
        <f t="shared" si="129"/>
        <v>MISSING</v>
      </c>
    </row>
    <row r="790" spans="2:42" s="3" customFormat="1">
      <c r="B790" s="170"/>
      <c r="C790" s="35">
        <v>786</v>
      </c>
      <c r="D790" s="161"/>
      <c r="E790" s="161"/>
      <c r="F790" s="161"/>
      <c r="G790" s="161"/>
      <c r="H790" s="161"/>
      <c r="I790" s="161"/>
      <c r="J790" s="161"/>
      <c r="K790" s="161"/>
      <c r="L790" s="161"/>
      <c r="M790" s="161"/>
      <c r="N790" s="171"/>
      <c r="O790" s="171"/>
      <c r="P790" s="171"/>
      <c r="Q790" s="171"/>
      <c r="R790" s="171"/>
      <c r="S790" s="171"/>
      <c r="T790" s="159" t="str">
        <f t="shared" si="120"/>
        <v>MISSING</v>
      </c>
      <c r="U790" s="159" t="str">
        <f t="shared" si="121"/>
        <v>MISSING</v>
      </c>
      <c r="X790" s="56">
        <f t="shared" si="122"/>
        <v>-99</v>
      </c>
      <c r="Y790" s="56">
        <f t="shared" si="123"/>
        <v>-99</v>
      </c>
      <c r="Z790" s="56">
        <f t="shared" si="124"/>
        <v>-99</v>
      </c>
      <c r="AA790" s="56">
        <f t="shared" si="125"/>
        <v>-99</v>
      </c>
      <c r="AB790" s="56">
        <f t="shared" si="126"/>
        <v>-99</v>
      </c>
      <c r="AC790" s="56">
        <f t="shared" si="127"/>
        <v>-99</v>
      </c>
      <c r="AE790" s="82">
        <f>IF(D790=1, 'adjustment factor'!$D$4, IF(D790=-9,-999,IF(D790="",-999,0)))</f>
        <v>-999</v>
      </c>
      <c r="AF790" s="82">
        <f>IF(F790=1, 'adjustment factor'!$D$5, IF(F790=-9,-999,IF(F790="",-999,0)))</f>
        <v>-999</v>
      </c>
      <c r="AG790" s="82">
        <f>IF(E790=1, 'adjustment factor'!$D$6, IF(E790=-9,-999,IF(E790="",-999,0)))</f>
        <v>-999</v>
      </c>
      <c r="AH790" s="82">
        <f>IF(K790&gt;=45,'adjustment factor'!$D$7,IF(K790=-9,-1200,IF(K790="",-1200,0)))</f>
        <v>-1200</v>
      </c>
      <c r="AI790" s="82">
        <f>IF(L790=1, 'adjustment factor'!$D$8, IF(L790=-9,-999,IF(L790="",-999,0)))</f>
        <v>-999</v>
      </c>
      <c r="AJ790" s="82">
        <f>IF(AND(M790&gt;=1,M790&lt;=4),'adjustment factor'!$D$9,IF(M790=-9,-999,IF(M790=98,-999,IF(M790=99,-999,IF(M790="",-999,0)))))</f>
        <v>-999</v>
      </c>
      <c r="AK790" s="82">
        <f>IF(H790=1, 'adjustment factor'!$D$10, IF(H790=-9,-999,IF(H790="",-999,0)))</f>
        <v>-999</v>
      </c>
      <c r="AL790" s="82">
        <f>IF(G790=1, 'adjustment factor'!$D$11, IF(G790=-9,-999,IF(G790="",-999,0)))</f>
        <v>-999</v>
      </c>
      <c r="AM790" s="82">
        <f>IF(I790=1, 'adjustment factor'!$D$12, IF(I790=-9,-999,IF(I790="",-999,0)))</f>
        <v>-999</v>
      </c>
      <c r="AN790" s="82">
        <f>IF(J790=1, 'adjustment factor'!$D$13, IF(J790=-9,-999,IF(J790="",-999,0)))</f>
        <v>-999</v>
      </c>
      <c r="AO790" s="82" t="str">
        <f t="shared" si="128"/>
        <v>-999</v>
      </c>
      <c r="AP790" s="82" t="str">
        <f t="shared" si="129"/>
        <v>MISSING</v>
      </c>
    </row>
    <row r="791" spans="2:42" s="3" customFormat="1">
      <c r="B791" s="170"/>
      <c r="C791" s="35">
        <v>787</v>
      </c>
      <c r="D791" s="161"/>
      <c r="E791" s="161"/>
      <c r="F791" s="161"/>
      <c r="G791" s="161"/>
      <c r="H791" s="161"/>
      <c r="I791" s="161"/>
      <c r="J791" s="161"/>
      <c r="K791" s="161"/>
      <c r="L791" s="161"/>
      <c r="M791" s="161"/>
      <c r="N791" s="171"/>
      <c r="O791" s="171"/>
      <c r="P791" s="171"/>
      <c r="Q791" s="171"/>
      <c r="R791" s="171"/>
      <c r="S791" s="171"/>
      <c r="T791" s="159" t="str">
        <f t="shared" si="120"/>
        <v>MISSING</v>
      </c>
      <c r="U791" s="159" t="str">
        <f t="shared" si="121"/>
        <v>MISSING</v>
      </c>
      <c r="X791" s="56">
        <f t="shared" si="122"/>
        <v>-99</v>
      </c>
      <c r="Y791" s="56">
        <f t="shared" si="123"/>
        <v>-99</v>
      </c>
      <c r="Z791" s="56">
        <f t="shared" si="124"/>
        <v>-99</v>
      </c>
      <c r="AA791" s="56">
        <f t="shared" si="125"/>
        <v>-99</v>
      </c>
      <c r="AB791" s="56">
        <f t="shared" si="126"/>
        <v>-99</v>
      </c>
      <c r="AC791" s="56">
        <f t="shared" si="127"/>
        <v>-99</v>
      </c>
      <c r="AE791" s="82">
        <f>IF(D791=1, 'adjustment factor'!$D$4, IF(D791=-9,-999,IF(D791="",-999,0)))</f>
        <v>-999</v>
      </c>
      <c r="AF791" s="82">
        <f>IF(F791=1, 'adjustment factor'!$D$5, IF(F791=-9,-999,IF(F791="",-999,0)))</f>
        <v>-999</v>
      </c>
      <c r="AG791" s="82">
        <f>IF(E791=1, 'adjustment factor'!$D$6, IF(E791=-9,-999,IF(E791="",-999,0)))</f>
        <v>-999</v>
      </c>
      <c r="AH791" s="82">
        <f>IF(K791&gt;=45,'adjustment factor'!$D$7,IF(K791=-9,-1200,IF(K791="",-1200,0)))</f>
        <v>-1200</v>
      </c>
      <c r="AI791" s="82">
        <f>IF(L791=1, 'adjustment factor'!$D$8, IF(L791=-9,-999,IF(L791="",-999,0)))</f>
        <v>-999</v>
      </c>
      <c r="AJ791" s="82">
        <f>IF(AND(M791&gt;=1,M791&lt;=4),'adjustment factor'!$D$9,IF(M791=-9,-999,IF(M791=98,-999,IF(M791=99,-999,IF(M791="",-999,0)))))</f>
        <v>-999</v>
      </c>
      <c r="AK791" s="82">
        <f>IF(H791=1, 'adjustment factor'!$D$10, IF(H791=-9,-999,IF(H791="",-999,0)))</f>
        <v>-999</v>
      </c>
      <c r="AL791" s="82">
        <f>IF(G791=1, 'adjustment factor'!$D$11, IF(G791=-9,-999,IF(G791="",-999,0)))</f>
        <v>-999</v>
      </c>
      <c r="AM791" s="82">
        <f>IF(I791=1, 'adjustment factor'!$D$12, IF(I791=-9,-999,IF(I791="",-999,0)))</f>
        <v>-999</v>
      </c>
      <c r="AN791" s="82">
        <f>IF(J791=1, 'adjustment factor'!$D$13, IF(J791=-9,-999,IF(J791="",-999,0)))</f>
        <v>-999</v>
      </c>
      <c r="AO791" s="82" t="str">
        <f t="shared" si="128"/>
        <v>-999</v>
      </c>
      <c r="AP791" s="82" t="str">
        <f t="shared" si="129"/>
        <v>MISSING</v>
      </c>
    </row>
    <row r="792" spans="2:42" s="3" customFormat="1">
      <c r="B792" s="170"/>
      <c r="C792" s="35">
        <v>788</v>
      </c>
      <c r="D792" s="161"/>
      <c r="E792" s="161"/>
      <c r="F792" s="161"/>
      <c r="G792" s="161"/>
      <c r="H792" s="161"/>
      <c r="I792" s="161"/>
      <c r="J792" s="161"/>
      <c r="K792" s="161"/>
      <c r="L792" s="161"/>
      <c r="M792" s="161"/>
      <c r="N792" s="171"/>
      <c r="O792" s="171"/>
      <c r="P792" s="171"/>
      <c r="Q792" s="171"/>
      <c r="R792" s="171"/>
      <c r="S792" s="171"/>
      <c r="T792" s="159" t="str">
        <f t="shared" si="120"/>
        <v>MISSING</v>
      </c>
      <c r="U792" s="159" t="str">
        <f t="shared" si="121"/>
        <v>MISSING</v>
      </c>
      <c r="X792" s="56">
        <f t="shared" si="122"/>
        <v>-99</v>
      </c>
      <c r="Y792" s="56">
        <f t="shared" si="123"/>
        <v>-99</v>
      </c>
      <c r="Z792" s="56">
        <f t="shared" si="124"/>
        <v>-99</v>
      </c>
      <c r="AA792" s="56">
        <f t="shared" si="125"/>
        <v>-99</v>
      </c>
      <c r="AB792" s="56">
        <f t="shared" si="126"/>
        <v>-99</v>
      </c>
      <c r="AC792" s="56">
        <f t="shared" si="127"/>
        <v>-99</v>
      </c>
      <c r="AE792" s="82">
        <f>IF(D792=1, 'adjustment factor'!$D$4, IF(D792=-9,-999,IF(D792="",-999,0)))</f>
        <v>-999</v>
      </c>
      <c r="AF792" s="82">
        <f>IF(F792=1, 'adjustment factor'!$D$5, IF(F792=-9,-999,IF(F792="",-999,0)))</f>
        <v>-999</v>
      </c>
      <c r="AG792" s="82">
        <f>IF(E792=1, 'adjustment factor'!$D$6, IF(E792=-9,-999,IF(E792="",-999,0)))</f>
        <v>-999</v>
      </c>
      <c r="AH792" s="82">
        <f>IF(K792&gt;=45,'adjustment factor'!$D$7,IF(K792=-9,-1200,IF(K792="",-1200,0)))</f>
        <v>-1200</v>
      </c>
      <c r="AI792" s="82">
        <f>IF(L792=1, 'adjustment factor'!$D$8, IF(L792=-9,-999,IF(L792="",-999,0)))</f>
        <v>-999</v>
      </c>
      <c r="AJ792" s="82">
        <f>IF(AND(M792&gt;=1,M792&lt;=4),'adjustment factor'!$D$9,IF(M792=-9,-999,IF(M792=98,-999,IF(M792=99,-999,IF(M792="",-999,0)))))</f>
        <v>-999</v>
      </c>
      <c r="AK792" s="82">
        <f>IF(H792=1, 'adjustment factor'!$D$10, IF(H792=-9,-999,IF(H792="",-999,0)))</f>
        <v>-999</v>
      </c>
      <c r="AL792" s="82">
        <f>IF(G792=1, 'adjustment factor'!$D$11, IF(G792=-9,-999,IF(G792="",-999,0)))</f>
        <v>-999</v>
      </c>
      <c r="AM792" s="82">
        <f>IF(I792=1, 'adjustment factor'!$D$12, IF(I792=-9,-999,IF(I792="",-999,0)))</f>
        <v>-999</v>
      </c>
      <c r="AN792" s="82">
        <f>IF(J792=1, 'adjustment factor'!$D$13, IF(J792=-9,-999,IF(J792="",-999,0)))</f>
        <v>-999</v>
      </c>
      <c r="AO792" s="82" t="str">
        <f t="shared" si="128"/>
        <v>-999</v>
      </c>
      <c r="AP792" s="82" t="str">
        <f t="shared" si="129"/>
        <v>MISSING</v>
      </c>
    </row>
    <row r="793" spans="2:42" s="3" customFormat="1">
      <c r="B793" s="170"/>
      <c r="C793" s="35">
        <v>789</v>
      </c>
      <c r="D793" s="161"/>
      <c r="E793" s="161"/>
      <c r="F793" s="161"/>
      <c r="G793" s="161"/>
      <c r="H793" s="161"/>
      <c r="I793" s="161"/>
      <c r="J793" s="161"/>
      <c r="K793" s="161"/>
      <c r="L793" s="161"/>
      <c r="M793" s="161"/>
      <c r="N793" s="171"/>
      <c r="O793" s="171"/>
      <c r="P793" s="171"/>
      <c r="Q793" s="171"/>
      <c r="R793" s="171"/>
      <c r="S793" s="171"/>
      <c r="T793" s="159" t="str">
        <f t="shared" si="120"/>
        <v>MISSING</v>
      </c>
      <c r="U793" s="159" t="str">
        <f t="shared" si="121"/>
        <v>MISSING</v>
      </c>
      <c r="X793" s="56">
        <f t="shared" si="122"/>
        <v>-99</v>
      </c>
      <c r="Y793" s="56">
        <f t="shared" si="123"/>
        <v>-99</v>
      </c>
      <c r="Z793" s="56">
        <f t="shared" si="124"/>
        <v>-99</v>
      </c>
      <c r="AA793" s="56">
        <f t="shared" si="125"/>
        <v>-99</v>
      </c>
      <c r="AB793" s="56">
        <f t="shared" si="126"/>
        <v>-99</v>
      </c>
      <c r="AC793" s="56">
        <f t="shared" si="127"/>
        <v>-99</v>
      </c>
      <c r="AE793" s="82">
        <f>IF(D793=1, 'adjustment factor'!$D$4, IF(D793=-9,-999,IF(D793="",-999,0)))</f>
        <v>-999</v>
      </c>
      <c r="AF793" s="82">
        <f>IF(F793=1, 'adjustment factor'!$D$5, IF(F793=-9,-999,IF(F793="",-999,0)))</f>
        <v>-999</v>
      </c>
      <c r="AG793" s="82">
        <f>IF(E793=1, 'adjustment factor'!$D$6, IF(E793=-9,-999,IF(E793="",-999,0)))</f>
        <v>-999</v>
      </c>
      <c r="AH793" s="82">
        <f>IF(K793&gt;=45,'adjustment factor'!$D$7,IF(K793=-9,-1200,IF(K793="",-1200,0)))</f>
        <v>-1200</v>
      </c>
      <c r="AI793" s="82">
        <f>IF(L793=1, 'adjustment factor'!$D$8, IF(L793=-9,-999,IF(L793="",-999,0)))</f>
        <v>-999</v>
      </c>
      <c r="AJ793" s="82">
        <f>IF(AND(M793&gt;=1,M793&lt;=4),'adjustment factor'!$D$9,IF(M793=-9,-999,IF(M793=98,-999,IF(M793=99,-999,IF(M793="",-999,0)))))</f>
        <v>-999</v>
      </c>
      <c r="AK793" s="82">
        <f>IF(H793=1, 'adjustment factor'!$D$10, IF(H793=-9,-999,IF(H793="",-999,0)))</f>
        <v>-999</v>
      </c>
      <c r="AL793" s="82">
        <f>IF(G793=1, 'adjustment factor'!$D$11, IF(G793=-9,-999,IF(G793="",-999,0)))</f>
        <v>-999</v>
      </c>
      <c r="AM793" s="82">
        <f>IF(I793=1, 'adjustment factor'!$D$12, IF(I793=-9,-999,IF(I793="",-999,0)))</f>
        <v>-999</v>
      </c>
      <c r="AN793" s="82">
        <f>IF(J793=1, 'adjustment factor'!$D$13, IF(J793=-9,-999,IF(J793="",-999,0)))</f>
        <v>-999</v>
      </c>
      <c r="AO793" s="82" t="str">
        <f t="shared" si="128"/>
        <v>-999</v>
      </c>
      <c r="AP793" s="82" t="str">
        <f t="shared" si="129"/>
        <v>MISSING</v>
      </c>
    </row>
    <row r="794" spans="2:42" s="3" customFormat="1">
      <c r="B794" s="170"/>
      <c r="C794" s="35">
        <v>790</v>
      </c>
      <c r="D794" s="161"/>
      <c r="E794" s="161"/>
      <c r="F794" s="161"/>
      <c r="G794" s="161"/>
      <c r="H794" s="161"/>
      <c r="I794" s="161"/>
      <c r="J794" s="161"/>
      <c r="K794" s="161"/>
      <c r="L794" s="161"/>
      <c r="M794" s="161"/>
      <c r="N794" s="171"/>
      <c r="O794" s="171"/>
      <c r="P794" s="171"/>
      <c r="Q794" s="171"/>
      <c r="R794" s="171"/>
      <c r="S794" s="171"/>
      <c r="T794" s="159" t="str">
        <f t="shared" si="120"/>
        <v>MISSING</v>
      </c>
      <c r="U794" s="159" t="str">
        <f t="shared" si="121"/>
        <v>MISSING</v>
      </c>
      <c r="X794" s="56">
        <f t="shared" si="122"/>
        <v>-99</v>
      </c>
      <c r="Y794" s="56">
        <f t="shared" si="123"/>
        <v>-99</v>
      </c>
      <c r="Z794" s="56">
        <f t="shared" si="124"/>
        <v>-99</v>
      </c>
      <c r="AA794" s="56">
        <f t="shared" si="125"/>
        <v>-99</v>
      </c>
      <c r="AB794" s="56">
        <f t="shared" si="126"/>
        <v>-99</v>
      </c>
      <c r="AC794" s="56">
        <f t="shared" si="127"/>
        <v>-99</v>
      </c>
      <c r="AE794" s="82">
        <f>IF(D794=1, 'adjustment factor'!$D$4, IF(D794=-9,-999,IF(D794="",-999,0)))</f>
        <v>-999</v>
      </c>
      <c r="AF794" s="82">
        <f>IF(F794=1, 'adjustment factor'!$D$5, IF(F794=-9,-999,IF(F794="",-999,0)))</f>
        <v>-999</v>
      </c>
      <c r="AG794" s="82">
        <f>IF(E794=1, 'adjustment factor'!$D$6, IF(E794=-9,-999,IF(E794="",-999,0)))</f>
        <v>-999</v>
      </c>
      <c r="AH794" s="82">
        <f>IF(K794&gt;=45,'adjustment factor'!$D$7,IF(K794=-9,-1200,IF(K794="",-1200,0)))</f>
        <v>-1200</v>
      </c>
      <c r="AI794" s="82">
        <f>IF(L794=1, 'adjustment factor'!$D$8, IF(L794=-9,-999,IF(L794="",-999,0)))</f>
        <v>-999</v>
      </c>
      <c r="AJ794" s="82">
        <f>IF(AND(M794&gt;=1,M794&lt;=4),'adjustment factor'!$D$9,IF(M794=-9,-999,IF(M794=98,-999,IF(M794=99,-999,IF(M794="",-999,0)))))</f>
        <v>-999</v>
      </c>
      <c r="AK794" s="82">
        <f>IF(H794=1, 'adjustment factor'!$D$10, IF(H794=-9,-999,IF(H794="",-999,0)))</f>
        <v>-999</v>
      </c>
      <c r="AL794" s="82">
        <f>IF(G794=1, 'adjustment factor'!$D$11, IF(G794=-9,-999,IF(G794="",-999,0)))</f>
        <v>-999</v>
      </c>
      <c r="AM794" s="82">
        <f>IF(I794=1, 'adjustment factor'!$D$12, IF(I794=-9,-999,IF(I794="",-999,0)))</f>
        <v>-999</v>
      </c>
      <c r="AN794" s="82">
        <f>IF(J794=1, 'adjustment factor'!$D$13, IF(J794=-9,-999,IF(J794="",-999,0)))</f>
        <v>-999</v>
      </c>
      <c r="AO794" s="82" t="str">
        <f t="shared" si="128"/>
        <v>-999</v>
      </c>
      <c r="AP794" s="82" t="str">
        <f t="shared" si="129"/>
        <v>MISSING</v>
      </c>
    </row>
    <row r="795" spans="2:42" s="3" customFormat="1">
      <c r="B795" s="170"/>
      <c r="C795" s="35">
        <v>791</v>
      </c>
      <c r="D795" s="161"/>
      <c r="E795" s="161"/>
      <c r="F795" s="161"/>
      <c r="G795" s="161"/>
      <c r="H795" s="161"/>
      <c r="I795" s="161"/>
      <c r="J795" s="161"/>
      <c r="K795" s="161"/>
      <c r="L795" s="161"/>
      <c r="M795" s="161"/>
      <c r="N795" s="171"/>
      <c r="O795" s="171"/>
      <c r="P795" s="171"/>
      <c r="Q795" s="171"/>
      <c r="R795" s="171"/>
      <c r="S795" s="171"/>
      <c r="T795" s="159" t="str">
        <f t="shared" si="120"/>
        <v>MISSING</v>
      </c>
      <c r="U795" s="159" t="str">
        <f t="shared" si="121"/>
        <v>MISSING</v>
      </c>
      <c r="X795" s="56">
        <f t="shared" si="122"/>
        <v>-99</v>
      </c>
      <c r="Y795" s="56">
        <f t="shared" si="123"/>
        <v>-99</v>
      </c>
      <c r="Z795" s="56">
        <f t="shared" si="124"/>
        <v>-99</v>
      </c>
      <c r="AA795" s="56">
        <f t="shared" si="125"/>
        <v>-99</v>
      </c>
      <c r="AB795" s="56">
        <f t="shared" si="126"/>
        <v>-99</v>
      </c>
      <c r="AC795" s="56">
        <f t="shared" si="127"/>
        <v>-99</v>
      </c>
      <c r="AE795" s="82">
        <f>IF(D795=1, 'adjustment factor'!$D$4, IF(D795=-9,-999,IF(D795="",-999,0)))</f>
        <v>-999</v>
      </c>
      <c r="AF795" s="82">
        <f>IF(F795=1, 'adjustment factor'!$D$5, IF(F795=-9,-999,IF(F795="",-999,0)))</f>
        <v>-999</v>
      </c>
      <c r="AG795" s="82">
        <f>IF(E795=1, 'adjustment factor'!$D$6, IF(E795=-9,-999,IF(E795="",-999,0)))</f>
        <v>-999</v>
      </c>
      <c r="AH795" s="82">
        <f>IF(K795&gt;=45,'adjustment factor'!$D$7,IF(K795=-9,-1200,IF(K795="",-1200,0)))</f>
        <v>-1200</v>
      </c>
      <c r="AI795" s="82">
        <f>IF(L795=1, 'adjustment factor'!$D$8, IF(L795=-9,-999,IF(L795="",-999,0)))</f>
        <v>-999</v>
      </c>
      <c r="AJ795" s="82">
        <f>IF(AND(M795&gt;=1,M795&lt;=4),'adjustment factor'!$D$9,IF(M795=-9,-999,IF(M795=98,-999,IF(M795=99,-999,IF(M795="",-999,0)))))</f>
        <v>-999</v>
      </c>
      <c r="AK795" s="82">
        <f>IF(H795=1, 'adjustment factor'!$D$10, IF(H795=-9,-999,IF(H795="",-999,0)))</f>
        <v>-999</v>
      </c>
      <c r="AL795" s="82">
        <f>IF(G795=1, 'adjustment factor'!$D$11, IF(G795=-9,-999,IF(G795="",-999,0)))</f>
        <v>-999</v>
      </c>
      <c r="AM795" s="82">
        <f>IF(I795=1, 'adjustment factor'!$D$12, IF(I795=-9,-999,IF(I795="",-999,0)))</f>
        <v>-999</v>
      </c>
      <c r="AN795" s="82">
        <f>IF(J795=1, 'adjustment factor'!$D$13, IF(J795=-9,-999,IF(J795="",-999,0)))</f>
        <v>-999</v>
      </c>
      <c r="AO795" s="82" t="str">
        <f t="shared" si="128"/>
        <v>-999</v>
      </c>
      <c r="AP795" s="82" t="str">
        <f t="shared" si="129"/>
        <v>MISSING</v>
      </c>
    </row>
    <row r="796" spans="2:42" s="3" customFormat="1">
      <c r="B796" s="170"/>
      <c r="C796" s="35">
        <v>792</v>
      </c>
      <c r="D796" s="161"/>
      <c r="E796" s="161"/>
      <c r="F796" s="161"/>
      <c r="G796" s="161"/>
      <c r="H796" s="161"/>
      <c r="I796" s="161"/>
      <c r="J796" s="161"/>
      <c r="K796" s="161"/>
      <c r="L796" s="161"/>
      <c r="M796" s="161"/>
      <c r="N796" s="171"/>
      <c r="O796" s="171"/>
      <c r="P796" s="171"/>
      <c r="Q796" s="171"/>
      <c r="R796" s="171"/>
      <c r="S796" s="171"/>
      <c r="T796" s="159" t="str">
        <f t="shared" si="120"/>
        <v>MISSING</v>
      </c>
      <c r="U796" s="159" t="str">
        <f t="shared" si="121"/>
        <v>MISSING</v>
      </c>
      <c r="X796" s="56">
        <f t="shared" si="122"/>
        <v>-99</v>
      </c>
      <c r="Y796" s="56">
        <f t="shared" si="123"/>
        <v>-99</v>
      </c>
      <c r="Z796" s="56">
        <f t="shared" si="124"/>
        <v>-99</v>
      </c>
      <c r="AA796" s="56">
        <f t="shared" si="125"/>
        <v>-99</v>
      </c>
      <c r="AB796" s="56">
        <f t="shared" si="126"/>
        <v>-99</v>
      </c>
      <c r="AC796" s="56">
        <f t="shared" si="127"/>
        <v>-99</v>
      </c>
      <c r="AE796" s="82">
        <f>IF(D796=1, 'adjustment factor'!$D$4, IF(D796=-9,-999,IF(D796="",-999,0)))</f>
        <v>-999</v>
      </c>
      <c r="AF796" s="82">
        <f>IF(F796=1, 'adjustment factor'!$D$5, IF(F796=-9,-999,IF(F796="",-999,0)))</f>
        <v>-999</v>
      </c>
      <c r="AG796" s="82">
        <f>IF(E796=1, 'adjustment factor'!$D$6, IF(E796=-9,-999,IF(E796="",-999,0)))</f>
        <v>-999</v>
      </c>
      <c r="AH796" s="82">
        <f>IF(K796&gt;=45,'adjustment factor'!$D$7,IF(K796=-9,-1200,IF(K796="",-1200,0)))</f>
        <v>-1200</v>
      </c>
      <c r="AI796" s="82">
        <f>IF(L796=1, 'adjustment factor'!$D$8, IF(L796=-9,-999,IF(L796="",-999,0)))</f>
        <v>-999</v>
      </c>
      <c r="AJ796" s="82">
        <f>IF(AND(M796&gt;=1,M796&lt;=4),'adjustment factor'!$D$9,IF(M796=-9,-999,IF(M796=98,-999,IF(M796=99,-999,IF(M796="",-999,0)))))</f>
        <v>-999</v>
      </c>
      <c r="AK796" s="82">
        <f>IF(H796=1, 'adjustment factor'!$D$10, IF(H796=-9,-999,IF(H796="",-999,0)))</f>
        <v>-999</v>
      </c>
      <c r="AL796" s="82">
        <f>IF(G796=1, 'adjustment factor'!$D$11, IF(G796=-9,-999,IF(G796="",-999,0)))</f>
        <v>-999</v>
      </c>
      <c r="AM796" s="82">
        <f>IF(I796=1, 'adjustment factor'!$D$12, IF(I796=-9,-999,IF(I796="",-999,0)))</f>
        <v>-999</v>
      </c>
      <c r="AN796" s="82">
        <f>IF(J796=1, 'adjustment factor'!$D$13, IF(J796=-9,-999,IF(J796="",-999,0)))</f>
        <v>-999</v>
      </c>
      <c r="AO796" s="82" t="str">
        <f t="shared" si="128"/>
        <v>-999</v>
      </c>
      <c r="AP796" s="82" t="str">
        <f t="shared" si="129"/>
        <v>MISSING</v>
      </c>
    </row>
    <row r="797" spans="2:42" s="3" customFormat="1">
      <c r="B797" s="170"/>
      <c r="C797" s="35">
        <v>793</v>
      </c>
      <c r="D797" s="161"/>
      <c r="E797" s="161"/>
      <c r="F797" s="161"/>
      <c r="G797" s="161"/>
      <c r="H797" s="161"/>
      <c r="I797" s="161"/>
      <c r="J797" s="161"/>
      <c r="K797" s="161"/>
      <c r="L797" s="161"/>
      <c r="M797" s="161"/>
      <c r="N797" s="171"/>
      <c r="O797" s="171"/>
      <c r="P797" s="171"/>
      <c r="Q797" s="171"/>
      <c r="R797" s="171"/>
      <c r="S797" s="171"/>
      <c r="T797" s="159" t="str">
        <f t="shared" si="120"/>
        <v>MISSING</v>
      </c>
      <c r="U797" s="159" t="str">
        <f t="shared" si="121"/>
        <v>MISSING</v>
      </c>
      <c r="X797" s="56">
        <f t="shared" si="122"/>
        <v>-99</v>
      </c>
      <c r="Y797" s="56">
        <f t="shared" si="123"/>
        <v>-99</v>
      </c>
      <c r="Z797" s="56">
        <f t="shared" si="124"/>
        <v>-99</v>
      </c>
      <c r="AA797" s="56">
        <f t="shared" si="125"/>
        <v>-99</v>
      </c>
      <c r="AB797" s="56">
        <f t="shared" si="126"/>
        <v>-99</v>
      </c>
      <c r="AC797" s="56">
        <f t="shared" si="127"/>
        <v>-99</v>
      </c>
      <c r="AE797" s="82">
        <f>IF(D797=1, 'adjustment factor'!$D$4, IF(D797=-9,-999,IF(D797="",-999,0)))</f>
        <v>-999</v>
      </c>
      <c r="AF797" s="82">
        <f>IF(F797=1, 'adjustment factor'!$D$5, IF(F797=-9,-999,IF(F797="",-999,0)))</f>
        <v>-999</v>
      </c>
      <c r="AG797" s="82">
        <f>IF(E797=1, 'adjustment factor'!$D$6, IF(E797=-9,-999,IF(E797="",-999,0)))</f>
        <v>-999</v>
      </c>
      <c r="AH797" s="82">
        <f>IF(K797&gt;=45,'adjustment factor'!$D$7,IF(K797=-9,-1200,IF(K797="",-1200,0)))</f>
        <v>-1200</v>
      </c>
      <c r="AI797" s="82">
        <f>IF(L797=1, 'adjustment factor'!$D$8, IF(L797=-9,-999,IF(L797="",-999,0)))</f>
        <v>-999</v>
      </c>
      <c r="AJ797" s="82">
        <f>IF(AND(M797&gt;=1,M797&lt;=4),'adjustment factor'!$D$9,IF(M797=-9,-999,IF(M797=98,-999,IF(M797=99,-999,IF(M797="",-999,0)))))</f>
        <v>-999</v>
      </c>
      <c r="AK797" s="82">
        <f>IF(H797=1, 'adjustment factor'!$D$10, IF(H797=-9,-999,IF(H797="",-999,0)))</f>
        <v>-999</v>
      </c>
      <c r="AL797" s="82">
        <f>IF(G797=1, 'adjustment factor'!$D$11, IF(G797=-9,-999,IF(G797="",-999,0)))</f>
        <v>-999</v>
      </c>
      <c r="AM797" s="82">
        <f>IF(I797=1, 'adjustment factor'!$D$12, IF(I797=-9,-999,IF(I797="",-999,0)))</f>
        <v>-999</v>
      </c>
      <c r="AN797" s="82">
        <f>IF(J797=1, 'adjustment factor'!$D$13, IF(J797=-9,-999,IF(J797="",-999,0)))</f>
        <v>-999</v>
      </c>
      <c r="AO797" s="82" t="str">
        <f t="shared" si="128"/>
        <v>-999</v>
      </c>
      <c r="AP797" s="82" t="str">
        <f t="shared" si="129"/>
        <v>MISSING</v>
      </c>
    </row>
    <row r="798" spans="2:42" s="3" customFormat="1">
      <c r="B798" s="170"/>
      <c r="C798" s="35">
        <v>794</v>
      </c>
      <c r="D798" s="161"/>
      <c r="E798" s="161"/>
      <c r="F798" s="161"/>
      <c r="G798" s="161"/>
      <c r="H798" s="161"/>
      <c r="I798" s="161"/>
      <c r="J798" s="161"/>
      <c r="K798" s="161"/>
      <c r="L798" s="161"/>
      <c r="M798" s="161"/>
      <c r="N798" s="171"/>
      <c r="O798" s="171"/>
      <c r="P798" s="171"/>
      <c r="Q798" s="171"/>
      <c r="R798" s="171"/>
      <c r="S798" s="171"/>
      <c r="T798" s="159" t="str">
        <f t="shared" si="120"/>
        <v>MISSING</v>
      </c>
      <c r="U798" s="159" t="str">
        <f t="shared" si="121"/>
        <v>MISSING</v>
      </c>
      <c r="X798" s="56">
        <f t="shared" si="122"/>
        <v>-99</v>
      </c>
      <c r="Y798" s="56">
        <f t="shared" si="123"/>
        <v>-99</v>
      </c>
      <c r="Z798" s="56">
        <f t="shared" si="124"/>
        <v>-99</v>
      </c>
      <c r="AA798" s="56">
        <f t="shared" si="125"/>
        <v>-99</v>
      </c>
      <c r="AB798" s="56">
        <f t="shared" si="126"/>
        <v>-99</v>
      </c>
      <c r="AC798" s="56">
        <f t="shared" si="127"/>
        <v>-99</v>
      </c>
      <c r="AE798" s="82">
        <f>IF(D798=1, 'adjustment factor'!$D$4, IF(D798=-9,-999,IF(D798="",-999,0)))</f>
        <v>-999</v>
      </c>
      <c r="AF798" s="82">
        <f>IF(F798=1, 'adjustment factor'!$D$5, IF(F798=-9,-999,IF(F798="",-999,0)))</f>
        <v>-999</v>
      </c>
      <c r="AG798" s="82">
        <f>IF(E798=1, 'adjustment factor'!$D$6, IF(E798=-9,-999,IF(E798="",-999,0)))</f>
        <v>-999</v>
      </c>
      <c r="AH798" s="82">
        <f>IF(K798&gt;=45,'adjustment factor'!$D$7,IF(K798=-9,-1200,IF(K798="",-1200,0)))</f>
        <v>-1200</v>
      </c>
      <c r="AI798" s="82">
        <f>IF(L798=1, 'adjustment factor'!$D$8, IF(L798=-9,-999,IF(L798="",-999,0)))</f>
        <v>-999</v>
      </c>
      <c r="AJ798" s="82">
        <f>IF(AND(M798&gt;=1,M798&lt;=4),'adjustment factor'!$D$9,IF(M798=-9,-999,IF(M798=98,-999,IF(M798=99,-999,IF(M798="",-999,0)))))</f>
        <v>-999</v>
      </c>
      <c r="AK798" s="82">
        <f>IF(H798=1, 'adjustment factor'!$D$10, IF(H798=-9,-999,IF(H798="",-999,0)))</f>
        <v>-999</v>
      </c>
      <c r="AL798" s="82">
        <f>IF(G798=1, 'adjustment factor'!$D$11, IF(G798=-9,-999,IF(G798="",-999,0)))</f>
        <v>-999</v>
      </c>
      <c r="AM798" s="82">
        <f>IF(I798=1, 'adjustment factor'!$D$12, IF(I798=-9,-999,IF(I798="",-999,0)))</f>
        <v>-999</v>
      </c>
      <c r="AN798" s="82">
        <f>IF(J798=1, 'adjustment factor'!$D$13, IF(J798=-9,-999,IF(J798="",-999,0)))</f>
        <v>-999</v>
      </c>
      <c r="AO798" s="82" t="str">
        <f t="shared" si="128"/>
        <v>-999</v>
      </c>
      <c r="AP798" s="82" t="str">
        <f t="shared" si="129"/>
        <v>MISSING</v>
      </c>
    </row>
    <row r="799" spans="2:42" s="3" customFormat="1">
      <c r="B799" s="170"/>
      <c r="C799" s="35">
        <v>795</v>
      </c>
      <c r="D799" s="161"/>
      <c r="E799" s="161"/>
      <c r="F799" s="161"/>
      <c r="G799" s="161"/>
      <c r="H799" s="161"/>
      <c r="I799" s="161"/>
      <c r="J799" s="161"/>
      <c r="K799" s="161"/>
      <c r="L799" s="161"/>
      <c r="M799" s="161"/>
      <c r="N799" s="171"/>
      <c r="O799" s="171"/>
      <c r="P799" s="171"/>
      <c r="Q799" s="171"/>
      <c r="R799" s="171"/>
      <c r="S799" s="171"/>
      <c r="T799" s="159" t="str">
        <f t="shared" si="120"/>
        <v>MISSING</v>
      </c>
      <c r="U799" s="159" t="str">
        <f t="shared" si="121"/>
        <v>MISSING</v>
      </c>
      <c r="X799" s="56">
        <f t="shared" si="122"/>
        <v>-99</v>
      </c>
      <c r="Y799" s="56">
        <f t="shared" si="123"/>
        <v>-99</v>
      </c>
      <c r="Z799" s="56">
        <f t="shared" si="124"/>
        <v>-99</v>
      </c>
      <c r="AA799" s="56">
        <f t="shared" si="125"/>
        <v>-99</v>
      </c>
      <c r="AB799" s="56">
        <f t="shared" si="126"/>
        <v>-99</v>
      </c>
      <c r="AC799" s="56">
        <f t="shared" si="127"/>
        <v>-99</v>
      </c>
      <c r="AE799" s="82">
        <f>IF(D799=1, 'adjustment factor'!$D$4, IF(D799=-9,-999,IF(D799="",-999,0)))</f>
        <v>-999</v>
      </c>
      <c r="AF799" s="82">
        <f>IF(F799=1, 'adjustment factor'!$D$5, IF(F799=-9,-999,IF(F799="",-999,0)))</f>
        <v>-999</v>
      </c>
      <c r="AG799" s="82">
        <f>IF(E799=1, 'adjustment factor'!$D$6, IF(E799=-9,-999,IF(E799="",-999,0)))</f>
        <v>-999</v>
      </c>
      <c r="AH799" s="82">
        <f>IF(K799&gt;=45,'adjustment factor'!$D$7,IF(K799=-9,-1200,IF(K799="",-1200,0)))</f>
        <v>-1200</v>
      </c>
      <c r="AI799" s="82">
        <f>IF(L799=1, 'adjustment factor'!$D$8, IF(L799=-9,-999,IF(L799="",-999,0)))</f>
        <v>-999</v>
      </c>
      <c r="AJ799" s="82">
        <f>IF(AND(M799&gt;=1,M799&lt;=4),'adjustment factor'!$D$9,IF(M799=-9,-999,IF(M799=98,-999,IF(M799=99,-999,IF(M799="",-999,0)))))</f>
        <v>-999</v>
      </c>
      <c r="AK799" s="82">
        <f>IF(H799=1, 'adjustment factor'!$D$10, IF(H799=-9,-999,IF(H799="",-999,0)))</f>
        <v>-999</v>
      </c>
      <c r="AL799" s="82">
        <f>IF(G799=1, 'adjustment factor'!$D$11, IF(G799=-9,-999,IF(G799="",-999,0)))</f>
        <v>-999</v>
      </c>
      <c r="AM799" s="82">
        <f>IF(I799=1, 'adjustment factor'!$D$12, IF(I799=-9,-999,IF(I799="",-999,0)))</f>
        <v>-999</v>
      </c>
      <c r="AN799" s="82">
        <f>IF(J799=1, 'adjustment factor'!$D$13, IF(J799=-9,-999,IF(J799="",-999,0)))</f>
        <v>-999</v>
      </c>
      <c r="AO799" s="82" t="str">
        <f t="shared" si="128"/>
        <v>-999</v>
      </c>
      <c r="AP799" s="82" t="str">
        <f t="shared" si="129"/>
        <v>MISSING</v>
      </c>
    </row>
    <row r="800" spans="2:42" s="3" customFormat="1">
      <c r="B800" s="170"/>
      <c r="C800" s="35">
        <v>796</v>
      </c>
      <c r="D800" s="161"/>
      <c r="E800" s="161"/>
      <c r="F800" s="161"/>
      <c r="G800" s="161"/>
      <c r="H800" s="161"/>
      <c r="I800" s="161"/>
      <c r="J800" s="161"/>
      <c r="K800" s="161"/>
      <c r="L800" s="161"/>
      <c r="M800" s="161"/>
      <c r="N800" s="171"/>
      <c r="O800" s="171"/>
      <c r="P800" s="171"/>
      <c r="Q800" s="171"/>
      <c r="R800" s="171"/>
      <c r="S800" s="171"/>
      <c r="T800" s="159" t="str">
        <f t="shared" si="120"/>
        <v>MISSING</v>
      </c>
      <c r="U800" s="159" t="str">
        <f t="shared" si="121"/>
        <v>MISSING</v>
      </c>
      <c r="X800" s="56">
        <f t="shared" si="122"/>
        <v>-99</v>
      </c>
      <c r="Y800" s="56">
        <f t="shared" si="123"/>
        <v>-99</v>
      </c>
      <c r="Z800" s="56">
        <f t="shared" si="124"/>
        <v>-99</v>
      </c>
      <c r="AA800" s="56">
        <f t="shared" si="125"/>
        <v>-99</v>
      </c>
      <c r="AB800" s="56">
        <f t="shared" si="126"/>
        <v>-99</v>
      </c>
      <c r="AC800" s="56">
        <f t="shared" si="127"/>
        <v>-99</v>
      </c>
      <c r="AE800" s="82">
        <f>IF(D800=1, 'adjustment factor'!$D$4, IF(D800=-9,-999,IF(D800="",-999,0)))</f>
        <v>-999</v>
      </c>
      <c r="AF800" s="82">
        <f>IF(F800=1, 'adjustment factor'!$D$5, IF(F800=-9,-999,IF(F800="",-999,0)))</f>
        <v>-999</v>
      </c>
      <c r="AG800" s="82">
        <f>IF(E800=1, 'adjustment factor'!$D$6, IF(E800=-9,-999,IF(E800="",-999,0)))</f>
        <v>-999</v>
      </c>
      <c r="AH800" s="82">
        <f>IF(K800&gt;=45,'adjustment factor'!$D$7,IF(K800=-9,-1200,IF(K800="",-1200,0)))</f>
        <v>-1200</v>
      </c>
      <c r="AI800" s="82">
        <f>IF(L800=1, 'adjustment factor'!$D$8, IF(L800=-9,-999,IF(L800="",-999,0)))</f>
        <v>-999</v>
      </c>
      <c r="AJ800" s="82">
        <f>IF(AND(M800&gt;=1,M800&lt;=4),'adjustment factor'!$D$9,IF(M800=-9,-999,IF(M800=98,-999,IF(M800=99,-999,IF(M800="",-999,0)))))</f>
        <v>-999</v>
      </c>
      <c r="AK800" s="82">
        <f>IF(H800=1, 'adjustment factor'!$D$10, IF(H800=-9,-999,IF(H800="",-999,0)))</f>
        <v>-999</v>
      </c>
      <c r="AL800" s="82">
        <f>IF(G800=1, 'adjustment factor'!$D$11, IF(G800=-9,-999,IF(G800="",-999,0)))</f>
        <v>-999</v>
      </c>
      <c r="AM800" s="82">
        <f>IF(I800=1, 'adjustment factor'!$D$12, IF(I800=-9,-999,IF(I800="",-999,0)))</f>
        <v>-999</v>
      </c>
      <c r="AN800" s="82">
        <f>IF(J800=1, 'adjustment factor'!$D$13, IF(J800=-9,-999,IF(J800="",-999,0)))</f>
        <v>-999</v>
      </c>
      <c r="AO800" s="82" t="str">
        <f t="shared" si="128"/>
        <v>-999</v>
      </c>
      <c r="AP800" s="82" t="str">
        <f t="shared" si="129"/>
        <v>MISSING</v>
      </c>
    </row>
    <row r="801" spans="2:42" s="3" customFormat="1">
      <c r="B801" s="170"/>
      <c r="C801" s="35">
        <v>797</v>
      </c>
      <c r="D801" s="161"/>
      <c r="E801" s="161"/>
      <c r="F801" s="161"/>
      <c r="G801" s="161"/>
      <c r="H801" s="161"/>
      <c r="I801" s="161"/>
      <c r="J801" s="161"/>
      <c r="K801" s="161"/>
      <c r="L801" s="161"/>
      <c r="M801" s="161"/>
      <c r="N801" s="171"/>
      <c r="O801" s="171"/>
      <c r="P801" s="171"/>
      <c r="Q801" s="171"/>
      <c r="R801" s="171"/>
      <c r="S801" s="171"/>
      <c r="T801" s="159" t="str">
        <f t="shared" si="120"/>
        <v>MISSING</v>
      </c>
      <c r="U801" s="159" t="str">
        <f t="shared" si="121"/>
        <v>MISSING</v>
      </c>
      <c r="X801" s="56">
        <f t="shared" si="122"/>
        <v>-99</v>
      </c>
      <c r="Y801" s="56">
        <f t="shared" si="123"/>
        <v>-99</v>
      </c>
      <c r="Z801" s="56">
        <f t="shared" si="124"/>
        <v>-99</v>
      </c>
      <c r="AA801" s="56">
        <f t="shared" si="125"/>
        <v>-99</v>
      </c>
      <c r="AB801" s="56">
        <f t="shared" si="126"/>
        <v>-99</v>
      </c>
      <c r="AC801" s="56">
        <f t="shared" si="127"/>
        <v>-99</v>
      </c>
      <c r="AE801" s="82">
        <f>IF(D801=1, 'adjustment factor'!$D$4, IF(D801=-9,-999,IF(D801="",-999,0)))</f>
        <v>-999</v>
      </c>
      <c r="AF801" s="82">
        <f>IF(F801=1, 'adjustment factor'!$D$5, IF(F801=-9,-999,IF(F801="",-999,0)))</f>
        <v>-999</v>
      </c>
      <c r="AG801" s="82">
        <f>IF(E801=1, 'adjustment factor'!$D$6, IF(E801=-9,-999,IF(E801="",-999,0)))</f>
        <v>-999</v>
      </c>
      <c r="AH801" s="82">
        <f>IF(K801&gt;=45,'adjustment factor'!$D$7,IF(K801=-9,-1200,IF(K801="",-1200,0)))</f>
        <v>-1200</v>
      </c>
      <c r="AI801" s="82">
        <f>IF(L801=1, 'adjustment factor'!$D$8, IF(L801=-9,-999,IF(L801="",-999,0)))</f>
        <v>-999</v>
      </c>
      <c r="AJ801" s="82">
        <f>IF(AND(M801&gt;=1,M801&lt;=4),'adjustment factor'!$D$9,IF(M801=-9,-999,IF(M801=98,-999,IF(M801=99,-999,IF(M801="",-999,0)))))</f>
        <v>-999</v>
      </c>
      <c r="AK801" s="82">
        <f>IF(H801=1, 'adjustment factor'!$D$10, IF(H801=-9,-999,IF(H801="",-999,0)))</f>
        <v>-999</v>
      </c>
      <c r="AL801" s="82">
        <f>IF(G801=1, 'adjustment factor'!$D$11, IF(G801=-9,-999,IF(G801="",-999,0)))</f>
        <v>-999</v>
      </c>
      <c r="AM801" s="82">
        <f>IF(I801=1, 'adjustment factor'!$D$12, IF(I801=-9,-999,IF(I801="",-999,0)))</f>
        <v>-999</v>
      </c>
      <c r="AN801" s="82">
        <f>IF(J801=1, 'adjustment factor'!$D$13, IF(J801=-9,-999,IF(J801="",-999,0)))</f>
        <v>-999</v>
      </c>
      <c r="AO801" s="82" t="str">
        <f t="shared" si="128"/>
        <v>-999</v>
      </c>
      <c r="AP801" s="82" t="str">
        <f t="shared" si="129"/>
        <v>MISSING</v>
      </c>
    </row>
    <row r="802" spans="2:42" s="3" customFormat="1">
      <c r="B802" s="170"/>
      <c r="C802" s="35">
        <v>798</v>
      </c>
      <c r="D802" s="161"/>
      <c r="E802" s="161"/>
      <c r="F802" s="161"/>
      <c r="G802" s="161"/>
      <c r="H802" s="161"/>
      <c r="I802" s="161"/>
      <c r="J802" s="161"/>
      <c r="K802" s="161"/>
      <c r="L802" s="161"/>
      <c r="M802" s="161"/>
      <c r="N802" s="171"/>
      <c r="O802" s="171"/>
      <c r="P802" s="171"/>
      <c r="Q802" s="171"/>
      <c r="R802" s="171"/>
      <c r="S802" s="171"/>
      <c r="T802" s="159" t="str">
        <f t="shared" si="120"/>
        <v>MISSING</v>
      </c>
      <c r="U802" s="159" t="str">
        <f t="shared" si="121"/>
        <v>MISSING</v>
      </c>
      <c r="X802" s="56">
        <f t="shared" si="122"/>
        <v>-99</v>
      </c>
      <c r="Y802" s="56">
        <f t="shared" si="123"/>
        <v>-99</v>
      </c>
      <c r="Z802" s="56">
        <f t="shared" si="124"/>
        <v>-99</v>
      </c>
      <c r="AA802" s="56">
        <f t="shared" si="125"/>
        <v>-99</v>
      </c>
      <c r="AB802" s="56">
        <f t="shared" si="126"/>
        <v>-99</v>
      </c>
      <c r="AC802" s="56">
        <f t="shared" si="127"/>
        <v>-99</v>
      </c>
      <c r="AE802" s="82">
        <f>IF(D802=1, 'adjustment factor'!$D$4, IF(D802=-9,-999,IF(D802="",-999,0)))</f>
        <v>-999</v>
      </c>
      <c r="AF802" s="82">
        <f>IF(F802=1, 'adjustment factor'!$D$5, IF(F802=-9,-999,IF(F802="",-999,0)))</f>
        <v>-999</v>
      </c>
      <c r="AG802" s="82">
        <f>IF(E802=1, 'adjustment factor'!$D$6, IF(E802=-9,-999,IF(E802="",-999,0)))</f>
        <v>-999</v>
      </c>
      <c r="AH802" s="82">
        <f>IF(K802&gt;=45,'adjustment factor'!$D$7,IF(K802=-9,-1200,IF(K802="",-1200,0)))</f>
        <v>-1200</v>
      </c>
      <c r="AI802" s="82">
        <f>IF(L802=1, 'adjustment factor'!$D$8, IF(L802=-9,-999,IF(L802="",-999,0)))</f>
        <v>-999</v>
      </c>
      <c r="AJ802" s="82">
        <f>IF(AND(M802&gt;=1,M802&lt;=4),'adjustment factor'!$D$9,IF(M802=-9,-999,IF(M802=98,-999,IF(M802=99,-999,IF(M802="",-999,0)))))</f>
        <v>-999</v>
      </c>
      <c r="AK802" s="82">
        <f>IF(H802=1, 'adjustment factor'!$D$10, IF(H802=-9,-999,IF(H802="",-999,0)))</f>
        <v>-999</v>
      </c>
      <c r="AL802" s="82">
        <f>IF(G802=1, 'adjustment factor'!$D$11, IF(G802=-9,-999,IF(G802="",-999,0)))</f>
        <v>-999</v>
      </c>
      <c r="AM802" s="82">
        <f>IF(I802=1, 'adjustment factor'!$D$12, IF(I802=-9,-999,IF(I802="",-999,0)))</f>
        <v>-999</v>
      </c>
      <c r="AN802" s="82">
        <f>IF(J802=1, 'adjustment factor'!$D$13, IF(J802=-9,-999,IF(J802="",-999,0)))</f>
        <v>-999</v>
      </c>
      <c r="AO802" s="82" t="str">
        <f t="shared" si="128"/>
        <v>-999</v>
      </c>
      <c r="AP802" s="82" t="str">
        <f t="shared" si="129"/>
        <v>MISSING</v>
      </c>
    </row>
    <row r="803" spans="2:42" s="3" customFormat="1">
      <c r="B803" s="170"/>
      <c r="C803" s="35">
        <v>799</v>
      </c>
      <c r="D803" s="161"/>
      <c r="E803" s="161"/>
      <c r="F803" s="161"/>
      <c r="G803" s="161"/>
      <c r="H803" s="161"/>
      <c r="I803" s="161"/>
      <c r="J803" s="161"/>
      <c r="K803" s="161"/>
      <c r="L803" s="161"/>
      <c r="M803" s="161"/>
      <c r="N803" s="171"/>
      <c r="O803" s="171"/>
      <c r="P803" s="171"/>
      <c r="Q803" s="171"/>
      <c r="R803" s="171"/>
      <c r="S803" s="171"/>
      <c r="T803" s="159" t="str">
        <f t="shared" si="120"/>
        <v>MISSING</v>
      </c>
      <c r="U803" s="159" t="str">
        <f t="shared" si="121"/>
        <v>MISSING</v>
      </c>
      <c r="X803" s="56">
        <f t="shared" si="122"/>
        <v>-99</v>
      </c>
      <c r="Y803" s="56">
        <f t="shared" si="123"/>
        <v>-99</v>
      </c>
      <c r="Z803" s="56">
        <f t="shared" si="124"/>
        <v>-99</v>
      </c>
      <c r="AA803" s="56">
        <f t="shared" si="125"/>
        <v>-99</v>
      </c>
      <c r="AB803" s="56">
        <f t="shared" si="126"/>
        <v>-99</v>
      </c>
      <c r="AC803" s="56">
        <f t="shared" si="127"/>
        <v>-99</v>
      </c>
      <c r="AE803" s="82">
        <f>IF(D803=1, 'adjustment factor'!$D$4, IF(D803=-9,-999,IF(D803="",-999,0)))</f>
        <v>-999</v>
      </c>
      <c r="AF803" s="82">
        <f>IF(F803=1, 'adjustment factor'!$D$5, IF(F803=-9,-999,IF(F803="",-999,0)))</f>
        <v>-999</v>
      </c>
      <c r="AG803" s="82">
        <f>IF(E803=1, 'adjustment factor'!$D$6, IF(E803=-9,-999,IF(E803="",-999,0)))</f>
        <v>-999</v>
      </c>
      <c r="AH803" s="82">
        <f>IF(K803&gt;=45,'adjustment factor'!$D$7,IF(K803=-9,-1200,IF(K803="",-1200,0)))</f>
        <v>-1200</v>
      </c>
      <c r="AI803" s="82">
        <f>IF(L803=1, 'adjustment factor'!$D$8, IF(L803=-9,-999,IF(L803="",-999,0)))</f>
        <v>-999</v>
      </c>
      <c r="AJ803" s="82">
        <f>IF(AND(M803&gt;=1,M803&lt;=4),'adjustment factor'!$D$9,IF(M803=-9,-999,IF(M803=98,-999,IF(M803=99,-999,IF(M803="",-999,0)))))</f>
        <v>-999</v>
      </c>
      <c r="AK803" s="82">
        <f>IF(H803=1, 'adjustment factor'!$D$10, IF(H803=-9,-999,IF(H803="",-999,0)))</f>
        <v>-999</v>
      </c>
      <c r="AL803" s="82">
        <f>IF(G803=1, 'adjustment factor'!$D$11, IF(G803=-9,-999,IF(G803="",-999,0)))</f>
        <v>-999</v>
      </c>
      <c r="AM803" s="82">
        <f>IF(I803=1, 'adjustment factor'!$D$12, IF(I803=-9,-999,IF(I803="",-999,0)))</f>
        <v>-999</v>
      </c>
      <c r="AN803" s="82">
        <f>IF(J803=1, 'adjustment factor'!$D$13, IF(J803=-9,-999,IF(J803="",-999,0)))</f>
        <v>-999</v>
      </c>
      <c r="AO803" s="82" t="str">
        <f t="shared" si="128"/>
        <v>-999</v>
      </c>
      <c r="AP803" s="82" t="str">
        <f t="shared" si="129"/>
        <v>MISSING</v>
      </c>
    </row>
    <row r="804" spans="2:42" s="3" customFormat="1">
      <c r="B804" s="170"/>
      <c r="C804" s="35">
        <v>800</v>
      </c>
      <c r="D804" s="161"/>
      <c r="E804" s="161"/>
      <c r="F804" s="161"/>
      <c r="G804" s="161"/>
      <c r="H804" s="161"/>
      <c r="I804" s="161"/>
      <c r="J804" s="161"/>
      <c r="K804" s="161"/>
      <c r="L804" s="161"/>
      <c r="M804" s="161"/>
      <c r="N804" s="171"/>
      <c r="O804" s="171"/>
      <c r="P804" s="171"/>
      <c r="Q804" s="171"/>
      <c r="R804" s="171"/>
      <c r="S804" s="171"/>
      <c r="T804" s="159" t="str">
        <f t="shared" si="120"/>
        <v>MISSING</v>
      </c>
      <c r="U804" s="159" t="str">
        <f t="shared" si="121"/>
        <v>MISSING</v>
      </c>
      <c r="X804" s="56">
        <f t="shared" si="122"/>
        <v>-99</v>
      </c>
      <c r="Y804" s="56">
        <f t="shared" si="123"/>
        <v>-99</v>
      </c>
      <c r="Z804" s="56">
        <f t="shared" si="124"/>
        <v>-99</v>
      </c>
      <c r="AA804" s="56">
        <f t="shared" si="125"/>
        <v>-99</v>
      </c>
      <c r="AB804" s="56">
        <f t="shared" si="126"/>
        <v>-99</v>
      </c>
      <c r="AC804" s="56">
        <f t="shared" si="127"/>
        <v>-99</v>
      </c>
      <c r="AE804" s="82">
        <f>IF(D804=1, 'adjustment factor'!$D$4, IF(D804=-9,-999,IF(D804="",-999,0)))</f>
        <v>-999</v>
      </c>
      <c r="AF804" s="82">
        <f>IF(F804=1, 'adjustment factor'!$D$5, IF(F804=-9,-999,IF(F804="",-999,0)))</f>
        <v>-999</v>
      </c>
      <c r="AG804" s="82">
        <f>IF(E804=1, 'adjustment factor'!$D$6, IF(E804=-9,-999,IF(E804="",-999,0)))</f>
        <v>-999</v>
      </c>
      <c r="AH804" s="82">
        <f>IF(K804&gt;=45,'adjustment factor'!$D$7,IF(K804=-9,-1200,IF(K804="",-1200,0)))</f>
        <v>-1200</v>
      </c>
      <c r="AI804" s="82">
        <f>IF(L804=1, 'adjustment factor'!$D$8, IF(L804=-9,-999,IF(L804="",-999,0)))</f>
        <v>-999</v>
      </c>
      <c r="AJ804" s="82">
        <f>IF(AND(M804&gt;=1,M804&lt;=4),'adjustment factor'!$D$9,IF(M804=-9,-999,IF(M804=98,-999,IF(M804=99,-999,IF(M804="",-999,0)))))</f>
        <v>-999</v>
      </c>
      <c r="AK804" s="82">
        <f>IF(H804=1, 'adjustment factor'!$D$10, IF(H804=-9,-999,IF(H804="",-999,0)))</f>
        <v>-999</v>
      </c>
      <c r="AL804" s="82">
        <f>IF(G804=1, 'adjustment factor'!$D$11, IF(G804=-9,-999,IF(G804="",-999,0)))</f>
        <v>-999</v>
      </c>
      <c r="AM804" s="82">
        <f>IF(I804=1, 'adjustment factor'!$D$12, IF(I804=-9,-999,IF(I804="",-999,0)))</f>
        <v>-999</v>
      </c>
      <c r="AN804" s="82">
        <f>IF(J804=1, 'adjustment factor'!$D$13, IF(J804=-9,-999,IF(J804="",-999,0)))</f>
        <v>-999</v>
      </c>
      <c r="AO804" s="82" t="str">
        <f t="shared" si="128"/>
        <v>-999</v>
      </c>
      <c r="AP804" s="82" t="str">
        <f t="shared" si="129"/>
        <v>MISSING</v>
      </c>
    </row>
    <row r="805" spans="2:42" s="3" customFormat="1">
      <c r="B805" s="170"/>
      <c r="C805" s="35">
        <v>801</v>
      </c>
      <c r="D805" s="161"/>
      <c r="E805" s="161"/>
      <c r="F805" s="161"/>
      <c r="G805" s="161"/>
      <c r="H805" s="161"/>
      <c r="I805" s="161"/>
      <c r="J805" s="161"/>
      <c r="K805" s="161"/>
      <c r="L805" s="161"/>
      <c r="M805" s="161"/>
      <c r="N805" s="171"/>
      <c r="O805" s="171"/>
      <c r="P805" s="171"/>
      <c r="Q805" s="171"/>
      <c r="R805" s="171"/>
      <c r="S805" s="171"/>
      <c r="T805" s="159" t="str">
        <f t="shared" si="120"/>
        <v>MISSING</v>
      </c>
      <c r="U805" s="159" t="str">
        <f t="shared" si="121"/>
        <v>MISSING</v>
      </c>
      <c r="X805" s="56">
        <f t="shared" si="122"/>
        <v>-99</v>
      </c>
      <c r="Y805" s="56">
        <f t="shared" si="123"/>
        <v>-99</v>
      </c>
      <c r="Z805" s="56">
        <f t="shared" si="124"/>
        <v>-99</v>
      </c>
      <c r="AA805" s="56">
        <f t="shared" si="125"/>
        <v>-99</v>
      </c>
      <c r="AB805" s="56">
        <f t="shared" si="126"/>
        <v>-99</v>
      </c>
      <c r="AC805" s="56">
        <f t="shared" si="127"/>
        <v>-99</v>
      </c>
      <c r="AE805" s="82">
        <f>IF(D805=1, 'adjustment factor'!$D$4, IF(D805=-9,-999,IF(D805="",-999,0)))</f>
        <v>-999</v>
      </c>
      <c r="AF805" s="82">
        <f>IF(F805=1, 'adjustment factor'!$D$5, IF(F805=-9,-999,IF(F805="",-999,0)))</f>
        <v>-999</v>
      </c>
      <c r="AG805" s="82">
        <f>IF(E805=1, 'adjustment factor'!$D$6, IF(E805=-9,-999,IF(E805="",-999,0)))</f>
        <v>-999</v>
      </c>
      <c r="AH805" s="82">
        <f>IF(K805&gt;=45,'adjustment factor'!$D$7,IF(K805=-9,-1200,IF(K805="",-1200,0)))</f>
        <v>-1200</v>
      </c>
      <c r="AI805" s="82">
        <f>IF(L805=1, 'adjustment factor'!$D$8, IF(L805=-9,-999,IF(L805="",-999,0)))</f>
        <v>-999</v>
      </c>
      <c r="AJ805" s="82">
        <f>IF(AND(M805&gt;=1,M805&lt;=4),'adjustment factor'!$D$9,IF(M805=-9,-999,IF(M805=98,-999,IF(M805=99,-999,IF(M805="",-999,0)))))</f>
        <v>-999</v>
      </c>
      <c r="AK805" s="82">
        <f>IF(H805=1, 'adjustment factor'!$D$10, IF(H805=-9,-999,IF(H805="",-999,0)))</f>
        <v>-999</v>
      </c>
      <c r="AL805" s="82">
        <f>IF(G805=1, 'adjustment factor'!$D$11, IF(G805=-9,-999,IF(G805="",-999,0)))</f>
        <v>-999</v>
      </c>
      <c r="AM805" s="82">
        <f>IF(I805=1, 'adjustment factor'!$D$12, IF(I805=-9,-999,IF(I805="",-999,0)))</f>
        <v>-999</v>
      </c>
      <c r="AN805" s="82">
        <f>IF(J805=1, 'adjustment factor'!$D$13, IF(J805=-9,-999,IF(J805="",-999,0)))</f>
        <v>-999</v>
      </c>
      <c r="AO805" s="82" t="str">
        <f t="shared" si="128"/>
        <v>-999</v>
      </c>
      <c r="AP805" s="82" t="str">
        <f t="shared" si="129"/>
        <v>MISSING</v>
      </c>
    </row>
    <row r="806" spans="2:42" s="3" customFormat="1">
      <c r="B806" s="170"/>
      <c r="C806" s="35">
        <v>802</v>
      </c>
      <c r="D806" s="161"/>
      <c r="E806" s="161"/>
      <c r="F806" s="161"/>
      <c r="G806" s="161"/>
      <c r="H806" s="161"/>
      <c r="I806" s="161"/>
      <c r="J806" s="161"/>
      <c r="K806" s="161"/>
      <c r="L806" s="161"/>
      <c r="M806" s="161"/>
      <c r="N806" s="171"/>
      <c r="O806" s="171"/>
      <c r="P806" s="171"/>
      <c r="Q806" s="171"/>
      <c r="R806" s="171"/>
      <c r="S806" s="171"/>
      <c r="T806" s="159" t="str">
        <f t="shared" si="120"/>
        <v>MISSING</v>
      </c>
      <c r="U806" s="159" t="str">
        <f t="shared" si="121"/>
        <v>MISSING</v>
      </c>
      <c r="X806" s="56">
        <f t="shared" si="122"/>
        <v>-99</v>
      </c>
      <c r="Y806" s="56">
        <f t="shared" si="123"/>
        <v>-99</v>
      </c>
      <c r="Z806" s="56">
        <f t="shared" si="124"/>
        <v>-99</v>
      </c>
      <c r="AA806" s="56">
        <f t="shared" si="125"/>
        <v>-99</v>
      </c>
      <c r="AB806" s="56">
        <f t="shared" si="126"/>
        <v>-99</v>
      </c>
      <c r="AC806" s="56">
        <f t="shared" si="127"/>
        <v>-99</v>
      </c>
      <c r="AE806" s="82">
        <f>IF(D806=1, 'adjustment factor'!$D$4, IF(D806=-9,-999,IF(D806="",-999,0)))</f>
        <v>-999</v>
      </c>
      <c r="AF806" s="82">
        <f>IF(F806=1, 'adjustment factor'!$D$5, IF(F806=-9,-999,IF(F806="",-999,0)))</f>
        <v>-999</v>
      </c>
      <c r="AG806" s="82">
        <f>IF(E806=1, 'adjustment factor'!$D$6, IF(E806=-9,-999,IF(E806="",-999,0)))</f>
        <v>-999</v>
      </c>
      <c r="AH806" s="82">
        <f>IF(K806&gt;=45,'adjustment factor'!$D$7,IF(K806=-9,-1200,IF(K806="",-1200,0)))</f>
        <v>-1200</v>
      </c>
      <c r="AI806" s="82">
        <f>IF(L806=1, 'adjustment factor'!$D$8, IF(L806=-9,-999,IF(L806="",-999,0)))</f>
        <v>-999</v>
      </c>
      <c r="AJ806" s="82">
        <f>IF(AND(M806&gt;=1,M806&lt;=4),'adjustment factor'!$D$9,IF(M806=-9,-999,IF(M806=98,-999,IF(M806=99,-999,IF(M806="",-999,0)))))</f>
        <v>-999</v>
      </c>
      <c r="AK806" s="82">
        <f>IF(H806=1, 'adjustment factor'!$D$10, IF(H806=-9,-999,IF(H806="",-999,0)))</f>
        <v>-999</v>
      </c>
      <c r="AL806" s="82">
        <f>IF(G806=1, 'adjustment factor'!$D$11, IF(G806=-9,-999,IF(G806="",-999,0)))</f>
        <v>-999</v>
      </c>
      <c r="AM806" s="82">
        <f>IF(I806=1, 'adjustment factor'!$D$12, IF(I806=-9,-999,IF(I806="",-999,0)))</f>
        <v>-999</v>
      </c>
      <c r="AN806" s="82">
        <f>IF(J806=1, 'adjustment factor'!$D$13, IF(J806=-9,-999,IF(J806="",-999,0)))</f>
        <v>-999</v>
      </c>
      <c r="AO806" s="82" t="str">
        <f t="shared" si="128"/>
        <v>-999</v>
      </c>
      <c r="AP806" s="82" t="str">
        <f t="shared" si="129"/>
        <v>MISSING</v>
      </c>
    </row>
    <row r="807" spans="2:42" s="3" customFormat="1">
      <c r="B807" s="170"/>
      <c r="C807" s="35">
        <v>803</v>
      </c>
      <c r="D807" s="161"/>
      <c r="E807" s="161"/>
      <c r="F807" s="161"/>
      <c r="G807" s="161"/>
      <c r="H807" s="161"/>
      <c r="I807" s="161"/>
      <c r="J807" s="161"/>
      <c r="K807" s="161"/>
      <c r="L807" s="161"/>
      <c r="M807" s="161"/>
      <c r="N807" s="171"/>
      <c r="O807" s="171"/>
      <c r="P807" s="171"/>
      <c r="Q807" s="171"/>
      <c r="R807" s="171"/>
      <c r="S807" s="171"/>
      <c r="T807" s="159" t="str">
        <f t="shared" si="120"/>
        <v>MISSING</v>
      </c>
      <c r="U807" s="159" t="str">
        <f t="shared" si="121"/>
        <v>MISSING</v>
      </c>
      <c r="X807" s="56">
        <f t="shared" si="122"/>
        <v>-99</v>
      </c>
      <c r="Y807" s="56">
        <f t="shared" si="123"/>
        <v>-99</v>
      </c>
      <c r="Z807" s="56">
        <f t="shared" si="124"/>
        <v>-99</v>
      </c>
      <c r="AA807" s="56">
        <f t="shared" si="125"/>
        <v>-99</v>
      </c>
      <c r="AB807" s="56">
        <f t="shared" si="126"/>
        <v>-99</v>
      </c>
      <c r="AC807" s="56">
        <f t="shared" si="127"/>
        <v>-99</v>
      </c>
      <c r="AE807" s="82">
        <f>IF(D807=1, 'adjustment factor'!$D$4, IF(D807=-9,-999,IF(D807="",-999,0)))</f>
        <v>-999</v>
      </c>
      <c r="AF807" s="82">
        <f>IF(F807=1, 'adjustment factor'!$D$5, IF(F807=-9,-999,IF(F807="",-999,0)))</f>
        <v>-999</v>
      </c>
      <c r="AG807" s="82">
        <f>IF(E807=1, 'adjustment factor'!$D$6, IF(E807=-9,-999,IF(E807="",-999,0)))</f>
        <v>-999</v>
      </c>
      <c r="AH807" s="82">
        <f>IF(K807&gt;=45,'adjustment factor'!$D$7,IF(K807=-9,-1200,IF(K807="",-1200,0)))</f>
        <v>-1200</v>
      </c>
      <c r="AI807" s="82">
        <f>IF(L807=1, 'adjustment factor'!$D$8, IF(L807=-9,-999,IF(L807="",-999,0)))</f>
        <v>-999</v>
      </c>
      <c r="AJ807" s="82">
        <f>IF(AND(M807&gt;=1,M807&lt;=4),'adjustment factor'!$D$9,IF(M807=-9,-999,IF(M807=98,-999,IF(M807=99,-999,IF(M807="",-999,0)))))</f>
        <v>-999</v>
      </c>
      <c r="AK807" s="82">
        <f>IF(H807=1, 'adjustment factor'!$D$10, IF(H807=-9,-999,IF(H807="",-999,0)))</f>
        <v>-999</v>
      </c>
      <c r="AL807" s="82">
        <f>IF(G807=1, 'adjustment factor'!$D$11, IF(G807=-9,-999,IF(G807="",-999,0)))</f>
        <v>-999</v>
      </c>
      <c r="AM807" s="82">
        <f>IF(I807=1, 'adjustment factor'!$D$12, IF(I807=-9,-999,IF(I807="",-999,0)))</f>
        <v>-999</v>
      </c>
      <c r="AN807" s="82">
        <f>IF(J807=1, 'adjustment factor'!$D$13, IF(J807=-9,-999,IF(J807="",-999,0)))</f>
        <v>-999</v>
      </c>
      <c r="AO807" s="82" t="str">
        <f t="shared" si="128"/>
        <v>-999</v>
      </c>
      <c r="AP807" s="82" t="str">
        <f t="shared" si="129"/>
        <v>MISSING</v>
      </c>
    </row>
    <row r="808" spans="2:42" s="3" customFormat="1">
      <c r="B808" s="170"/>
      <c r="C808" s="35">
        <v>804</v>
      </c>
      <c r="D808" s="161"/>
      <c r="E808" s="161"/>
      <c r="F808" s="161"/>
      <c r="G808" s="161"/>
      <c r="H808" s="161"/>
      <c r="I808" s="161"/>
      <c r="J808" s="161"/>
      <c r="K808" s="161"/>
      <c r="L808" s="161"/>
      <c r="M808" s="161"/>
      <c r="N808" s="171"/>
      <c r="O808" s="171"/>
      <c r="P808" s="171"/>
      <c r="Q808" s="171"/>
      <c r="R808" s="171"/>
      <c r="S808" s="171"/>
      <c r="T808" s="159" t="str">
        <f t="shared" si="120"/>
        <v>MISSING</v>
      </c>
      <c r="U808" s="159" t="str">
        <f t="shared" si="121"/>
        <v>MISSING</v>
      </c>
      <c r="X808" s="56">
        <f t="shared" si="122"/>
        <v>-99</v>
      </c>
      <c r="Y808" s="56">
        <f t="shared" si="123"/>
        <v>-99</v>
      </c>
      <c r="Z808" s="56">
        <f t="shared" si="124"/>
        <v>-99</v>
      </c>
      <c r="AA808" s="56">
        <f t="shared" si="125"/>
        <v>-99</v>
      </c>
      <c r="AB808" s="56">
        <f t="shared" si="126"/>
        <v>-99</v>
      </c>
      <c r="AC808" s="56">
        <f t="shared" si="127"/>
        <v>-99</v>
      </c>
      <c r="AE808" s="82">
        <f>IF(D808=1, 'adjustment factor'!$D$4, IF(D808=-9,-999,IF(D808="",-999,0)))</f>
        <v>-999</v>
      </c>
      <c r="AF808" s="82">
        <f>IF(F808=1, 'adjustment factor'!$D$5, IF(F808=-9,-999,IF(F808="",-999,0)))</f>
        <v>-999</v>
      </c>
      <c r="AG808" s="82">
        <f>IF(E808=1, 'adjustment factor'!$D$6, IF(E808=-9,-999,IF(E808="",-999,0)))</f>
        <v>-999</v>
      </c>
      <c r="AH808" s="82">
        <f>IF(K808&gt;=45,'adjustment factor'!$D$7,IF(K808=-9,-1200,IF(K808="",-1200,0)))</f>
        <v>-1200</v>
      </c>
      <c r="AI808" s="82">
        <f>IF(L808=1, 'adjustment factor'!$D$8, IF(L808=-9,-999,IF(L808="",-999,0)))</f>
        <v>-999</v>
      </c>
      <c r="AJ808" s="82">
        <f>IF(AND(M808&gt;=1,M808&lt;=4),'adjustment factor'!$D$9,IF(M808=-9,-999,IF(M808=98,-999,IF(M808=99,-999,IF(M808="",-999,0)))))</f>
        <v>-999</v>
      </c>
      <c r="AK808" s="82">
        <f>IF(H808=1, 'adjustment factor'!$D$10, IF(H808=-9,-999,IF(H808="",-999,0)))</f>
        <v>-999</v>
      </c>
      <c r="AL808" s="82">
        <f>IF(G808=1, 'adjustment factor'!$D$11, IF(G808=-9,-999,IF(G808="",-999,0)))</f>
        <v>-999</v>
      </c>
      <c r="AM808" s="82">
        <f>IF(I808=1, 'adjustment factor'!$D$12, IF(I808=-9,-999,IF(I808="",-999,0)))</f>
        <v>-999</v>
      </c>
      <c r="AN808" s="82">
        <f>IF(J808=1, 'adjustment factor'!$D$13, IF(J808=-9,-999,IF(J808="",-999,0)))</f>
        <v>-999</v>
      </c>
      <c r="AO808" s="82" t="str">
        <f t="shared" si="128"/>
        <v>-999</v>
      </c>
      <c r="AP808" s="82" t="str">
        <f t="shared" si="129"/>
        <v>MISSING</v>
      </c>
    </row>
    <row r="809" spans="2:42" s="3" customFormat="1">
      <c r="B809" s="170"/>
      <c r="C809" s="35">
        <v>805</v>
      </c>
      <c r="D809" s="161"/>
      <c r="E809" s="161"/>
      <c r="F809" s="161"/>
      <c r="G809" s="161"/>
      <c r="H809" s="161"/>
      <c r="I809" s="161"/>
      <c r="J809" s="161"/>
      <c r="K809" s="161"/>
      <c r="L809" s="161"/>
      <c r="M809" s="161"/>
      <c r="N809" s="171"/>
      <c r="O809" s="171"/>
      <c r="P809" s="171"/>
      <c r="Q809" s="171"/>
      <c r="R809" s="171"/>
      <c r="S809" s="171"/>
      <c r="T809" s="159" t="str">
        <f t="shared" si="120"/>
        <v>MISSING</v>
      </c>
      <c r="U809" s="159" t="str">
        <f t="shared" si="121"/>
        <v>MISSING</v>
      </c>
      <c r="X809" s="56">
        <f t="shared" si="122"/>
        <v>-99</v>
      </c>
      <c r="Y809" s="56">
        <f t="shared" si="123"/>
        <v>-99</v>
      </c>
      <c r="Z809" s="56">
        <f t="shared" si="124"/>
        <v>-99</v>
      </c>
      <c r="AA809" s="56">
        <f t="shared" si="125"/>
        <v>-99</v>
      </c>
      <c r="AB809" s="56">
        <f t="shared" si="126"/>
        <v>-99</v>
      </c>
      <c r="AC809" s="56">
        <f t="shared" si="127"/>
        <v>-99</v>
      </c>
      <c r="AE809" s="82">
        <f>IF(D809=1, 'adjustment factor'!$D$4, IF(D809=-9,-999,IF(D809="",-999,0)))</f>
        <v>-999</v>
      </c>
      <c r="AF809" s="82">
        <f>IF(F809=1, 'adjustment factor'!$D$5, IF(F809=-9,-999,IF(F809="",-999,0)))</f>
        <v>-999</v>
      </c>
      <c r="AG809" s="82">
        <f>IF(E809=1, 'adjustment factor'!$D$6, IF(E809=-9,-999,IF(E809="",-999,0)))</f>
        <v>-999</v>
      </c>
      <c r="AH809" s="82">
        <f>IF(K809&gt;=45,'adjustment factor'!$D$7,IF(K809=-9,-1200,IF(K809="",-1200,0)))</f>
        <v>-1200</v>
      </c>
      <c r="AI809" s="82">
        <f>IF(L809=1, 'adjustment factor'!$D$8, IF(L809=-9,-999,IF(L809="",-999,0)))</f>
        <v>-999</v>
      </c>
      <c r="AJ809" s="82">
        <f>IF(AND(M809&gt;=1,M809&lt;=4),'adjustment factor'!$D$9,IF(M809=-9,-999,IF(M809=98,-999,IF(M809=99,-999,IF(M809="",-999,0)))))</f>
        <v>-999</v>
      </c>
      <c r="AK809" s="82">
        <f>IF(H809=1, 'adjustment factor'!$D$10, IF(H809=-9,-999,IF(H809="",-999,0)))</f>
        <v>-999</v>
      </c>
      <c r="AL809" s="82">
        <f>IF(G809=1, 'adjustment factor'!$D$11, IF(G809=-9,-999,IF(G809="",-999,0)))</f>
        <v>-999</v>
      </c>
      <c r="AM809" s="82">
        <f>IF(I809=1, 'adjustment factor'!$D$12, IF(I809=-9,-999,IF(I809="",-999,0)))</f>
        <v>-999</v>
      </c>
      <c r="AN809" s="82">
        <f>IF(J809=1, 'adjustment factor'!$D$13, IF(J809=-9,-999,IF(J809="",-999,0)))</f>
        <v>-999</v>
      </c>
      <c r="AO809" s="82" t="str">
        <f t="shared" si="128"/>
        <v>-999</v>
      </c>
      <c r="AP809" s="82" t="str">
        <f t="shared" si="129"/>
        <v>MISSING</v>
      </c>
    </row>
    <row r="810" spans="2:42" s="3" customFormat="1">
      <c r="B810" s="170"/>
      <c r="C810" s="35">
        <v>806</v>
      </c>
      <c r="D810" s="161"/>
      <c r="E810" s="161"/>
      <c r="F810" s="161"/>
      <c r="G810" s="161"/>
      <c r="H810" s="161"/>
      <c r="I810" s="161"/>
      <c r="J810" s="161"/>
      <c r="K810" s="161"/>
      <c r="L810" s="161"/>
      <c r="M810" s="161"/>
      <c r="N810" s="171"/>
      <c r="O810" s="171"/>
      <c r="P810" s="171"/>
      <c r="Q810" s="171"/>
      <c r="R810" s="171"/>
      <c r="S810" s="171"/>
      <c r="T810" s="159" t="str">
        <f t="shared" si="120"/>
        <v>MISSING</v>
      </c>
      <c r="U810" s="159" t="str">
        <f t="shared" si="121"/>
        <v>MISSING</v>
      </c>
      <c r="X810" s="56">
        <f t="shared" si="122"/>
        <v>-99</v>
      </c>
      <c r="Y810" s="56">
        <f t="shared" si="123"/>
        <v>-99</v>
      </c>
      <c r="Z810" s="56">
        <f t="shared" si="124"/>
        <v>-99</v>
      </c>
      <c r="AA810" s="56">
        <f t="shared" si="125"/>
        <v>-99</v>
      </c>
      <c r="AB810" s="56">
        <f t="shared" si="126"/>
        <v>-99</v>
      </c>
      <c r="AC810" s="56">
        <f t="shared" si="127"/>
        <v>-99</v>
      </c>
      <c r="AE810" s="82">
        <f>IF(D810=1, 'adjustment factor'!$D$4, IF(D810=-9,-999,IF(D810="",-999,0)))</f>
        <v>-999</v>
      </c>
      <c r="AF810" s="82">
        <f>IF(F810=1, 'adjustment factor'!$D$5, IF(F810=-9,-999,IF(F810="",-999,0)))</f>
        <v>-999</v>
      </c>
      <c r="AG810" s="82">
        <f>IF(E810=1, 'adjustment factor'!$D$6, IF(E810=-9,-999,IF(E810="",-999,0)))</f>
        <v>-999</v>
      </c>
      <c r="AH810" s="82">
        <f>IF(K810&gt;=45,'adjustment factor'!$D$7,IF(K810=-9,-1200,IF(K810="",-1200,0)))</f>
        <v>-1200</v>
      </c>
      <c r="AI810" s="82">
        <f>IF(L810=1, 'adjustment factor'!$D$8, IF(L810=-9,-999,IF(L810="",-999,0)))</f>
        <v>-999</v>
      </c>
      <c r="AJ810" s="82">
        <f>IF(AND(M810&gt;=1,M810&lt;=4),'adjustment factor'!$D$9,IF(M810=-9,-999,IF(M810=98,-999,IF(M810=99,-999,IF(M810="",-999,0)))))</f>
        <v>-999</v>
      </c>
      <c r="AK810" s="82">
        <f>IF(H810=1, 'adjustment factor'!$D$10, IF(H810=-9,-999,IF(H810="",-999,0)))</f>
        <v>-999</v>
      </c>
      <c r="AL810" s="82">
        <f>IF(G810=1, 'adjustment factor'!$D$11, IF(G810=-9,-999,IF(G810="",-999,0)))</f>
        <v>-999</v>
      </c>
      <c r="AM810" s="82">
        <f>IF(I810=1, 'adjustment factor'!$D$12, IF(I810=-9,-999,IF(I810="",-999,0)))</f>
        <v>-999</v>
      </c>
      <c r="AN810" s="82">
        <f>IF(J810=1, 'adjustment factor'!$D$13, IF(J810=-9,-999,IF(J810="",-999,0)))</f>
        <v>-999</v>
      </c>
      <c r="AO810" s="82" t="str">
        <f t="shared" si="128"/>
        <v>-999</v>
      </c>
      <c r="AP810" s="82" t="str">
        <f t="shared" si="129"/>
        <v>MISSING</v>
      </c>
    </row>
    <row r="811" spans="2:42" s="3" customFormat="1">
      <c r="B811" s="170"/>
      <c r="C811" s="35">
        <v>807</v>
      </c>
      <c r="D811" s="161"/>
      <c r="E811" s="161"/>
      <c r="F811" s="161"/>
      <c r="G811" s="161"/>
      <c r="H811" s="161"/>
      <c r="I811" s="161"/>
      <c r="J811" s="161"/>
      <c r="K811" s="161"/>
      <c r="L811" s="161"/>
      <c r="M811" s="161"/>
      <c r="N811" s="171"/>
      <c r="O811" s="171"/>
      <c r="P811" s="171"/>
      <c r="Q811" s="171"/>
      <c r="R811" s="171"/>
      <c r="S811" s="171"/>
      <c r="T811" s="159" t="str">
        <f t="shared" si="120"/>
        <v>MISSING</v>
      </c>
      <c r="U811" s="159" t="str">
        <f t="shared" si="121"/>
        <v>MISSING</v>
      </c>
      <c r="X811" s="56">
        <f t="shared" si="122"/>
        <v>-99</v>
      </c>
      <c r="Y811" s="56">
        <f t="shared" si="123"/>
        <v>-99</v>
      </c>
      <c r="Z811" s="56">
        <f t="shared" si="124"/>
        <v>-99</v>
      </c>
      <c r="AA811" s="56">
        <f t="shared" si="125"/>
        <v>-99</v>
      </c>
      <c r="AB811" s="56">
        <f t="shared" si="126"/>
        <v>-99</v>
      </c>
      <c r="AC811" s="56">
        <f t="shared" si="127"/>
        <v>-99</v>
      </c>
      <c r="AE811" s="82">
        <f>IF(D811=1, 'adjustment factor'!$D$4, IF(D811=-9,-999,IF(D811="",-999,0)))</f>
        <v>-999</v>
      </c>
      <c r="AF811" s="82">
        <f>IF(F811=1, 'adjustment factor'!$D$5, IF(F811=-9,-999,IF(F811="",-999,0)))</f>
        <v>-999</v>
      </c>
      <c r="AG811" s="82">
        <f>IF(E811=1, 'adjustment factor'!$D$6, IF(E811=-9,-999,IF(E811="",-999,0)))</f>
        <v>-999</v>
      </c>
      <c r="AH811" s="82">
        <f>IF(K811&gt;=45,'adjustment factor'!$D$7,IF(K811=-9,-1200,IF(K811="",-1200,0)))</f>
        <v>-1200</v>
      </c>
      <c r="AI811" s="82">
        <f>IF(L811=1, 'adjustment factor'!$D$8, IF(L811=-9,-999,IF(L811="",-999,0)))</f>
        <v>-999</v>
      </c>
      <c r="AJ811" s="82">
        <f>IF(AND(M811&gt;=1,M811&lt;=4),'adjustment factor'!$D$9,IF(M811=-9,-999,IF(M811=98,-999,IF(M811=99,-999,IF(M811="",-999,0)))))</f>
        <v>-999</v>
      </c>
      <c r="AK811" s="82">
        <f>IF(H811=1, 'adjustment factor'!$D$10, IF(H811=-9,-999,IF(H811="",-999,0)))</f>
        <v>-999</v>
      </c>
      <c r="AL811" s="82">
        <f>IF(G811=1, 'adjustment factor'!$D$11, IF(G811=-9,-999,IF(G811="",-999,0)))</f>
        <v>-999</v>
      </c>
      <c r="AM811" s="82">
        <f>IF(I811=1, 'adjustment factor'!$D$12, IF(I811=-9,-999,IF(I811="",-999,0)))</f>
        <v>-999</v>
      </c>
      <c r="AN811" s="82">
        <f>IF(J811=1, 'adjustment factor'!$D$13, IF(J811=-9,-999,IF(J811="",-999,0)))</f>
        <v>-999</v>
      </c>
      <c r="AO811" s="82" t="str">
        <f t="shared" si="128"/>
        <v>-999</v>
      </c>
      <c r="AP811" s="82" t="str">
        <f t="shared" si="129"/>
        <v>MISSING</v>
      </c>
    </row>
    <row r="812" spans="2:42" s="3" customFormat="1">
      <c r="B812" s="170"/>
      <c r="C812" s="35">
        <v>808</v>
      </c>
      <c r="D812" s="161"/>
      <c r="E812" s="161"/>
      <c r="F812" s="161"/>
      <c r="G812" s="161"/>
      <c r="H812" s="161"/>
      <c r="I812" s="161"/>
      <c r="J812" s="161"/>
      <c r="K812" s="161"/>
      <c r="L812" s="161"/>
      <c r="M812" s="161"/>
      <c r="N812" s="171"/>
      <c r="O812" s="171"/>
      <c r="P812" s="171"/>
      <c r="Q812" s="171"/>
      <c r="R812" s="171"/>
      <c r="S812" s="171"/>
      <c r="T812" s="159" t="str">
        <f t="shared" si="120"/>
        <v>MISSING</v>
      </c>
      <c r="U812" s="159" t="str">
        <f t="shared" si="121"/>
        <v>MISSING</v>
      </c>
      <c r="X812" s="56">
        <f t="shared" si="122"/>
        <v>-99</v>
      </c>
      <c r="Y812" s="56">
        <f t="shared" si="123"/>
        <v>-99</v>
      </c>
      <c r="Z812" s="56">
        <f t="shared" si="124"/>
        <v>-99</v>
      </c>
      <c r="AA812" s="56">
        <f t="shared" si="125"/>
        <v>-99</v>
      </c>
      <c r="AB812" s="56">
        <f t="shared" si="126"/>
        <v>-99</v>
      </c>
      <c r="AC812" s="56">
        <f t="shared" si="127"/>
        <v>-99</v>
      </c>
      <c r="AE812" s="82">
        <f>IF(D812=1, 'adjustment factor'!$D$4, IF(D812=-9,-999,IF(D812="",-999,0)))</f>
        <v>-999</v>
      </c>
      <c r="AF812" s="82">
        <f>IF(F812=1, 'adjustment factor'!$D$5, IF(F812=-9,-999,IF(F812="",-999,0)))</f>
        <v>-999</v>
      </c>
      <c r="AG812" s="82">
        <f>IF(E812=1, 'adjustment factor'!$D$6, IF(E812=-9,-999,IF(E812="",-999,0)))</f>
        <v>-999</v>
      </c>
      <c r="AH812" s="82">
        <f>IF(K812&gt;=45,'adjustment factor'!$D$7,IF(K812=-9,-1200,IF(K812="",-1200,0)))</f>
        <v>-1200</v>
      </c>
      <c r="AI812" s="82">
        <f>IF(L812=1, 'adjustment factor'!$D$8, IF(L812=-9,-999,IF(L812="",-999,0)))</f>
        <v>-999</v>
      </c>
      <c r="AJ812" s="82">
        <f>IF(AND(M812&gt;=1,M812&lt;=4),'adjustment factor'!$D$9,IF(M812=-9,-999,IF(M812=98,-999,IF(M812=99,-999,IF(M812="",-999,0)))))</f>
        <v>-999</v>
      </c>
      <c r="AK812" s="82">
        <f>IF(H812=1, 'adjustment factor'!$D$10, IF(H812=-9,-999,IF(H812="",-999,0)))</f>
        <v>-999</v>
      </c>
      <c r="AL812" s="82">
        <f>IF(G812=1, 'adjustment factor'!$D$11, IF(G812=-9,-999,IF(G812="",-999,0)))</f>
        <v>-999</v>
      </c>
      <c r="AM812" s="82">
        <f>IF(I812=1, 'adjustment factor'!$D$12, IF(I812=-9,-999,IF(I812="",-999,0)))</f>
        <v>-999</v>
      </c>
      <c r="AN812" s="82">
        <f>IF(J812=1, 'adjustment factor'!$D$13, IF(J812=-9,-999,IF(J812="",-999,0)))</f>
        <v>-999</v>
      </c>
      <c r="AO812" s="82" t="str">
        <f t="shared" si="128"/>
        <v>-999</v>
      </c>
      <c r="AP812" s="82" t="str">
        <f t="shared" si="129"/>
        <v>MISSING</v>
      </c>
    </row>
    <row r="813" spans="2:42" s="3" customFormat="1">
      <c r="B813" s="170"/>
      <c r="C813" s="35">
        <v>809</v>
      </c>
      <c r="D813" s="161"/>
      <c r="E813" s="161"/>
      <c r="F813" s="161"/>
      <c r="G813" s="161"/>
      <c r="H813" s="161"/>
      <c r="I813" s="161"/>
      <c r="J813" s="161"/>
      <c r="K813" s="161"/>
      <c r="L813" s="161"/>
      <c r="M813" s="161"/>
      <c r="N813" s="171"/>
      <c r="O813" s="171"/>
      <c r="P813" s="171"/>
      <c r="Q813" s="171"/>
      <c r="R813" s="171"/>
      <c r="S813" s="171"/>
      <c r="T813" s="159" t="str">
        <f t="shared" si="120"/>
        <v>MISSING</v>
      </c>
      <c r="U813" s="159" t="str">
        <f t="shared" si="121"/>
        <v>MISSING</v>
      </c>
      <c r="X813" s="56">
        <f t="shared" si="122"/>
        <v>-99</v>
      </c>
      <c r="Y813" s="56">
        <f t="shared" si="123"/>
        <v>-99</v>
      </c>
      <c r="Z813" s="56">
        <f t="shared" si="124"/>
        <v>-99</v>
      </c>
      <c r="AA813" s="56">
        <f t="shared" si="125"/>
        <v>-99</v>
      </c>
      <c r="AB813" s="56">
        <f t="shared" si="126"/>
        <v>-99</v>
      </c>
      <c r="AC813" s="56">
        <f t="shared" si="127"/>
        <v>-99</v>
      </c>
      <c r="AE813" s="82">
        <f>IF(D813=1, 'adjustment factor'!$D$4, IF(D813=-9,-999,IF(D813="",-999,0)))</f>
        <v>-999</v>
      </c>
      <c r="AF813" s="82">
        <f>IF(F813=1, 'adjustment factor'!$D$5, IF(F813=-9,-999,IF(F813="",-999,0)))</f>
        <v>-999</v>
      </c>
      <c r="AG813" s="82">
        <f>IF(E813=1, 'adjustment factor'!$D$6, IF(E813=-9,-999,IF(E813="",-999,0)))</f>
        <v>-999</v>
      </c>
      <c r="AH813" s="82">
        <f>IF(K813&gt;=45,'adjustment factor'!$D$7,IF(K813=-9,-1200,IF(K813="",-1200,0)))</f>
        <v>-1200</v>
      </c>
      <c r="AI813" s="82">
        <f>IF(L813=1, 'adjustment factor'!$D$8, IF(L813=-9,-999,IF(L813="",-999,0)))</f>
        <v>-999</v>
      </c>
      <c r="AJ813" s="82">
        <f>IF(AND(M813&gt;=1,M813&lt;=4),'adjustment factor'!$D$9,IF(M813=-9,-999,IF(M813=98,-999,IF(M813=99,-999,IF(M813="",-999,0)))))</f>
        <v>-999</v>
      </c>
      <c r="AK813" s="82">
        <f>IF(H813=1, 'adjustment factor'!$D$10, IF(H813=-9,-999,IF(H813="",-999,0)))</f>
        <v>-999</v>
      </c>
      <c r="AL813" s="82">
        <f>IF(G813=1, 'adjustment factor'!$D$11, IF(G813=-9,-999,IF(G813="",-999,0)))</f>
        <v>-999</v>
      </c>
      <c r="AM813" s="82">
        <f>IF(I813=1, 'adjustment factor'!$D$12, IF(I813=-9,-999,IF(I813="",-999,0)))</f>
        <v>-999</v>
      </c>
      <c r="AN813" s="82">
        <f>IF(J813=1, 'adjustment factor'!$D$13, IF(J813=-9,-999,IF(J813="",-999,0)))</f>
        <v>-999</v>
      </c>
      <c r="AO813" s="82" t="str">
        <f t="shared" si="128"/>
        <v>-999</v>
      </c>
      <c r="AP813" s="82" t="str">
        <f t="shared" si="129"/>
        <v>MISSING</v>
      </c>
    </row>
    <row r="814" spans="2:42" s="3" customFormat="1">
      <c r="B814" s="170"/>
      <c r="C814" s="35">
        <v>810</v>
      </c>
      <c r="D814" s="161"/>
      <c r="E814" s="161"/>
      <c r="F814" s="161"/>
      <c r="G814" s="161"/>
      <c r="H814" s="161"/>
      <c r="I814" s="161"/>
      <c r="J814" s="161"/>
      <c r="K814" s="161"/>
      <c r="L814" s="161"/>
      <c r="M814" s="161"/>
      <c r="N814" s="171"/>
      <c r="O814" s="171"/>
      <c r="P814" s="171"/>
      <c r="Q814" s="171"/>
      <c r="R814" s="171"/>
      <c r="S814" s="171"/>
      <c r="T814" s="159" t="str">
        <f t="shared" si="120"/>
        <v>MISSING</v>
      </c>
      <c r="U814" s="159" t="str">
        <f t="shared" si="121"/>
        <v>MISSING</v>
      </c>
      <c r="X814" s="56">
        <f t="shared" si="122"/>
        <v>-99</v>
      </c>
      <c r="Y814" s="56">
        <f t="shared" si="123"/>
        <v>-99</v>
      </c>
      <c r="Z814" s="56">
        <f t="shared" si="124"/>
        <v>-99</v>
      </c>
      <c r="AA814" s="56">
        <f t="shared" si="125"/>
        <v>-99</v>
      </c>
      <c r="AB814" s="56">
        <f t="shared" si="126"/>
        <v>-99</v>
      </c>
      <c r="AC814" s="56">
        <f t="shared" si="127"/>
        <v>-99</v>
      </c>
      <c r="AE814" s="82">
        <f>IF(D814=1, 'adjustment factor'!$D$4, IF(D814=-9,-999,IF(D814="",-999,0)))</f>
        <v>-999</v>
      </c>
      <c r="AF814" s="82">
        <f>IF(F814=1, 'adjustment factor'!$D$5, IF(F814=-9,-999,IF(F814="",-999,0)))</f>
        <v>-999</v>
      </c>
      <c r="AG814" s="82">
        <f>IF(E814=1, 'adjustment factor'!$D$6, IF(E814=-9,-999,IF(E814="",-999,0)))</f>
        <v>-999</v>
      </c>
      <c r="AH814" s="82">
        <f>IF(K814&gt;=45,'adjustment factor'!$D$7,IF(K814=-9,-1200,IF(K814="",-1200,0)))</f>
        <v>-1200</v>
      </c>
      <c r="AI814" s="82">
        <f>IF(L814=1, 'adjustment factor'!$D$8, IF(L814=-9,-999,IF(L814="",-999,0)))</f>
        <v>-999</v>
      </c>
      <c r="AJ814" s="82">
        <f>IF(AND(M814&gt;=1,M814&lt;=4),'adjustment factor'!$D$9,IF(M814=-9,-999,IF(M814=98,-999,IF(M814=99,-999,IF(M814="",-999,0)))))</f>
        <v>-999</v>
      </c>
      <c r="AK814" s="82">
        <f>IF(H814=1, 'adjustment factor'!$D$10, IF(H814=-9,-999,IF(H814="",-999,0)))</f>
        <v>-999</v>
      </c>
      <c r="AL814" s="82">
        <f>IF(G814=1, 'adjustment factor'!$D$11, IF(G814=-9,-999,IF(G814="",-999,0)))</f>
        <v>-999</v>
      </c>
      <c r="AM814" s="82">
        <f>IF(I814=1, 'adjustment factor'!$D$12, IF(I814=-9,-999,IF(I814="",-999,0)))</f>
        <v>-999</v>
      </c>
      <c r="AN814" s="82">
        <f>IF(J814=1, 'adjustment factor'!$D$13, IF(J814=-9,-999,IF(J814="",-999,0)))</f>
        <v>-999</v>
      </c>
      <c r="AO814" s="82" t="str">
        <f t="shared" si="128"/>
        <v>-999</v>
      </c>
      <c r="AP814" s="82" t="str">
        <f t="shared" si="129"/>
        <v>MISSING</v>
      </c>
    </row>
    <row r="815" spans="2:42" s="3" customFormat="1">
      <c r="B815" s="170"/>
      <c r="C815" s="35">
        <v>811</v>
      </c>
      <c r="D815" s="161"/>
      <c r="E815" s="161"/>
      <c r="F815" s="161"/>
      <c r="G815" s="161"/>
      <c r="H815" s="161"/>
      <c r="I815" s="161"/>
      <c r="J815" s="161"/>
      <c r="K815" s="161"/>
      <c r="L815" s="161"/>
      <c r="M815" s="161"/>
      <c r="N815" s="171"/>
      <c r="O815" s="171"/>
      <c r="P815" s="171"/>
      <c r="Q815" s="171"/>
      <c r="R815" s="171"/>
      <c r="S815" s="171"/>
      <c r="T815" s="159" t="str">
        <f t="shared" si="120"/>
        <v>MISSING</v>
      </c>
      <c r="U815" s="159" t="str">
        <f t="shared" si="121"/>
        <v>MISSING</v>
      </c>
      <c r="X815" s="56">
        <f t="shared" si="122"/>
        <v>-99</v>
      </c>
      <c r="Y815" s="56">
        <f t="shared" si="123"/>
        <v>-99</v>
      </c>
      <c r="Z815" s="56">
        <f t="shared" si="124"/>
        <v>-99</v>
      </c>
      <c r="AA815" s="56">
        <f t="shared" si="125"/>
        <v>-99</v>
      </c>
      <c r="AB815" s="56">
        <f t="shared" si="126"/>
        <v>-99</v>
      </c>
      <c r="AC815" s="56">
        <f t="shared" si="127"/>
        <v>-99</v>
      </c>
      <c r="AE815" s="82">
        <f>IF(D815=1, 'adjustment factor'!$D$4, IF(D815=-9,-999,IF(D815="",-999,0)))</f>
        <v>-999</v>
      </c>
      <c r="AF815" s="82">
        <f>IF(F815=1, 'adjustment factor'!$D$5, IF(F815=-9,-999,IF(F815="",-999,0)))</f>
        <v>-999</v>
      </c>
      <c r="AG815" s="82">
        <f>IF(E815=1, 'adjustment factor'!$D$6, IF(E815=-9,-999,IF(E815="",-999,0)))</f>
        <v>-999</v>
      </c>
      <c r="AH815" s="82">
        <f>IF(K815&gt;=45,'adjustment factor'!$D$7,IF(K815=-9,-1200,IF(K815="",-1200,0)))</f>
        <v>-1200</v>
      </c>
      <c r="AI815" s="82">
        <f>IF(L815=1, 'adjustment factor'!$D$8, IF(L815=-9,-999,IF(L815="",-999,0)))</f>
        <v>-999</v>
      </c>
      <c r="AJ815" s="82">
        <f>IF(AND(M815&gt;=1,M815&lt;=4),'adjustment factor'!$D$9,IF(M815=-9,-999,IF(M815=98,-999,IF(M815=99,-999,IF(M815="",-999,0)))))</f>
        <v>-999</v>
      </c>
      <c r="AK815" s="82">
        <f>IF(H815=1, 'adjustment factor'!$D$10, IF(H815=-9,-999,IF(H815="",-999,0)))</f>
        <v>-999</v>
      </c>
      <c r="AL815" s="82">
        <f>IF(G815=1, 'adjustment factor'!$D$11, IF(G815=-9,-999,IF(G815="",-999,0)))</f>
        <v>-999</v>
      </c>
      <c r="AM815" s="82">
        <f>IF(I815=1, 'adjustment factor'!$D$12, IF(I815=-9,-999,IF(I815="",-999,0)))</f>
        <v>-999</v>
      </c>
      <c r="AN815" s="82">
        <f>IF(J815=1, 'adjustment factor'!$D$13, IF(J815=-9,-999,IF(J815="",-999,0)))</f>
        <v>-999</v>
      </c>
      <c r="AO815" s="82" t="str">
        <f t="shared" si="128"/>
        <v>-999</v>
      </c>
      <c r="AP815" s="82" t="str">
        <f t="shared" si="129"/>
        <v>MISSING</v>
      </c>
    </row>
    <row r="816" spans="2:42" s="3" customFormat="1">
      <c r="B816" s="170"/>
      <c r="C816" s="35">
        <v>812</v>
      </c>
      <c r="D816" s="161"/>
      <c r="E816" s="161"/>
      <c r="F816" s="161"/>
      <c r="G816" s="161"/>
      <c r="H816" s="161"/>
      <c r="I816" s="161"/>
      <c r="J816" s="161"/>
      <c r="K816" s="161"/>
      <c r="L816" s="161"/>
      <c r="M816" s="161"/>
      <c r="N816" s="171"/>
      <c r="O816" s="171"/>
      <c r="P816" s="171"/>
      <c r="Q816" s="171"/>
      <c r="R816" s="171"/>
      <c r="S816" s="171"/>
      <c r="T816" s="159" t="str">
        <f t="shared" si="120"/>
        <v>MISSING</v>
      </c>
      <c r="U816" s="159" t="str">
        <f t="shared" si="121"/>
        <v>MISSING</v>
      </c>
      <c r="X816" s="56">
        <f t="shared" si="122"/>
        <v>-99</v>
      </c>
      <c r="Y816" s="56">
        <f t="shared" si="123"/>
        <v>-99</v>
      </c>
      <c r="Z816" s="56">
        <f t="shared" si="124"/>
        <v>-99</v>
      </c>
      <c r="AA816" s="56">
        <f t="shared" si="125"/>
        <v>-99</v>
      </c>
      <c r="AB816" s="56">
        <f t="shared" si="126"/>
        <v>-99</v>
      </c>
      <c r="AC816" s="56">
        <f t="shared" si="127"/>
        <v>-99</v>
      </c>
      <c r="AE816" s="82">
        <f>IF(D816=1, 'adjustment factor'!$D$4, IF(D816=-9,-999,IF(D816="",-999,0)))</f>
        <v>-999</v>
      </c>
      <c r="AF816" s="82">
        <f>IF(F816=1, 'adjustment factor'!$D$5, IF(F816=-9,-999,IF(F816="",-999,0)))</f>
        <v>-999</v>
      </c>
      <c r="AG816" s="82">
        <f>IF(E816=1, 'adjustment factor'!$D$6, IF(E816=-9,-999,IF(E816="",-999,0)))</f>
        <v>-999</v>
      </c>
      <c r="AH816" s="82">
        <f>IF(K816&gt;=45,'adjustment factor'!$D$7,IF(K816=-9,-1200,IF(K816="",-1200,0)))</f>
        <v>-1200</v>
      </c>
      <c r="AI816" s="82">
        <f>IF(L816=1, 'adjustment factor'!$D$8, IF(L816=-9,-999,IF(L816="",-999,0)))</f>
        <v>-999</v>
      </c>
      <c r="AJ816" s="82">
        <f>IF(AND(M816&gt;=1,M816&lt;=4),'adjustment factor'!$D$9,IF(M816=-9,-999,IF(M816=98,-999,IF(M816=99,-999,IF(M816="",-999,0)))))</f>
        <v>-999</v>
      </c>
      <c r="AK816" s="82">
        <f>IF(H816=1, 'adjustment factor'!$D$10, IF(H816=-9,-999,IF(H816="",-999,0)))</f>
        <v>-999</v>
      </c>
      <c r="AL816" s="82">
        <f>IF(G816=1, 'adjustment factor'!$D$11, IF(G816=-9,-999,IF(G816="",-999,0)))</f>
        <v>-999</v>
      </c>
      <c r="AM816" s="82">
        <f>IF(I816=1, 'adjustment factor'!$D$12, IF(I816=-9,-999,IF(I816="",-999,0)))</f>
        <v>-999</v>
      </c>
      <c r="AN816" s="82">
        <f>IF(J816=1, 'adjustment factor'!$D$13, IF(J816=-9,-999,IF(J816="",-999,0)))</f>
        <v>-999</v>
      </c>
      <c r="AO816" s="82" t="str">
        <f t="shared" si="128"/>
        <v>-999</v>
      </c>
      <c r="AP816" s="82" t="str">
        <f t="shared" si="129"/>
        <v>MISSING</v>
      </c>
    </row>
    <row r="817" spans="2:42" s="3" customFormat="1">
      <c r="B817" s="170"/>
      <c r="C817" s="35">
        <v>813</v>
      </c>
      <c r="D817" s="161"/>
      <c r="E817" s="161"/>
      <c r="F817" s="161"/>
      <c r="G817" s="161"/>
      <c r="H817" s="161"/>
      <c r="I817" s="161"/>
      <c r="J817" s="161"/>
      <c r="K817" s="161"/>
      <c r="L817" s="161"/>
      <c r="M817" s="161"/>
      <c r="N817" s="171"/>
      <c r="O817" s="171"/>
      <c r="P817" s="171"/>
      <c r="Q817" s="171"/>
      <c r="R817" s="171"/>
      <c r="S817" s="171"/>
      <c r="T817" s="159" t="str">
        <f t="shared" si="120"/>
        <v>MISSING</v>
      </c>
      <c r="U817" s="159" t="str">
        <f t="shared" si="121"/>
        <v>MISSING</v>
      </c>
      <c r="X817" s="56">
        <f t="shared" si="122"/>
        <v>-99</v>
      </c>
      <c r="Y817" s="56">
        <f t="shared" si="123"/>
        <v>-99</v>
      </c>
      <c r="Z817" s="56">
        <f t="shared" si="124"/>
        <v>-99</v>
      </c>
      <c r="AA817" s="56">
        <f t="shared" si="125"/>
        <v>-99</v>
      </c>
      <c r="AB817" s="56">
        <f t="shared" si="126"/>
        <v>-99</v>
      </c>
      <c r="AC817" s="56">
        <f t="shared" si="127"/>
        <v>-99</v>
      </c>
      <c r="AE817" s="82">
        <f>IF(D817=1, 'adjustment factor'!$D$4, IF(D817=-9,-999,IF(D817="",-999,0)))</f>
        <v>-999</v>
      </c>
      <c r="AF817" s="82">
        <f>IF(F817=1, 'adjustment factor'!$D$5, IF(F817=-9,-999,IF(F817="",-999,0)))</f>
        <v>-999</v>
      </c>
      <c r="AG817" s="82">
        <f>IF(E817=1, 'adjustment factor'!$D$6, IF(E817=-9,-999,IF(E817="",-999,0)))</f>
        <v>-999</v>
      </c>
      <c r="AH817" s="82">
        <f>IF(K817&gt;=45,'adjustment factor'!$D$7,IF(K817=-9,-1200,IF(K817="",-1200,0)))</f>
        <v>-1200</v>
      </c>
      <c r="AI817" s="82">
        <f>IF(L817=1, 'adjustment factor'!$D$8, IF(L817=-9,-999,IF(L817="",-999,0)))</f>
        <v>-999</v>
      </c>
      <c r="AJ817" s="82">
        <f>IF(AND(M817&gt;=1,M817&lt;=4),'adjustment factor'!$D$9,IF(M817=-9,-999,IF(M817=98,-999,IF(M817=99,-999,IF(M817="",-999,0)))))</f>
        <v>-999</v>
      </c>
      <c r="AK817" s="82">
        <f>IF(H817=1, 'adjustment factor'!$D$10, IF(H817=-9,-999,IF(H817="",-999,0)))</f>
        <v>-999</v>
      </c>
      <c r="AL817" s="82">
        <f>IF(G817=1, 'adjustment factor'!$D$11, IF(G817=-9,-999,IF(G817="",-999,0)))</f>
        <v>-999</v>
      </c>
      <c r="AM817" s="82">
        <f>IF(I817=1, 'adjustment factor'!$D$12, IF(I817=-9,-999,IF(I817="",-999,0)))</f>
        <v>-999</v>
      </c>
      <c r="AN817" s="82">
        <f>IF(J817=1, 'adjustment factor'!$D$13, IF(J817=-9,-999,IF(J817="",-999,0)))</f>
        <v>-999</v>
      </c>
      <c r="AO817" s="82" t="str">
        <f t="shared" si="128"/>
        <v>-999</v>
      </c>
      <c r="AP817" s="82" t="str">
        <f t="shared" si="129"/>
        <v>MISSING</v>
      </c>
    </row>
    <row r="818" spans="2:42" s="3" customFormat="1">
      <c r="B818" s="170"/>
      <c r="C818" s="35">
        <v>814</v>
      </c>
      <c r="D818" s="161"/>
      <c r="E818" s="161"/>
      <c r="F818" s="161"/>
      <c r="G818" s="161"/>
      <c r="H818" s="161"/>
      <c r="I818" s="161"/>
      <c r="J818" s="161"/>
      <c r="K818" s="161"/>
      <c r="L818" s="161"/>
      <c r="M818" s="161"/>
      <c r="N818" s="171"/>
      <c r="O818" s="171"/>
      <c r="P818" s="171"/>
      <c r="Q818" s="171"/>
      <c r="R818" s="171"/>
      <c r="S818" s="171"/>
      <c r="T818" s="159" t="str">
        <f t="shared" si="120"/>
        <v>MISSING</v>
      </c>
      <c r="U818" s="159" t="str">
        <f t="shared" si="121"/>
        <v>MISSING</v>
      </c>
      <c r="X818" s="56">
        <f t="shared" si="122"/>
        <v>-99</v>
      </c>
      <c r="Y818" s="56">
        <f t="shared" si="123"/>
        <v>-99</v>
      </c>
      <c r="Z818" s="56">
        <f t="shared" si="124"/>
        <v>-99</v>
      </c>
      <c r="AA818" s="56">
        <f t="shared" si="125"/>
        <v>-99</v>
      </c>
      <c r="AB818" s="56">
        <f t="shared" si="126"/>
        <v>-99</v>
      </c>
      <c r="AC818" s="56">
        <f t="shared" si="127"/>
        <v>-99</v>
      </c>
      <c r="AE818" s="82">
        <f>IF(D818=1, 'adjustment factor'!$D$4, IF(D818=-9,-999,IF(D818="",-999,0)))</f>
        <v>-999</v>
      </c>
      <c r="AF818" s="82">
        <f>IF(F818=1, 'adjustment factor'!$D$5, IF(F818=-9,-999,IF(F818="",-999,0)))</f>
        <v>-999</v>
      </c>
      <c r="AG818" s="82">
        <f>IF(E818=1, 'adjustment factor'!$D$6, IF(E818=-9,-999,IF(E818="",-999,0)))</f>
        <v>-999</v>
      </c>
      <c r="AH818" s="82">
        <f>IF(K818&gt;=45,'adjustment factor'!$D$7,IF(K818=-9,-1200,IF(K818="",-1200,0)))</f>
        <v>-1200</v>
      </c>
      <c r="AI818" s="82">
        <f>IF(L818=1, 'adjustment factor'!$D$8, IF(L818=-9,-999,IF(L818="",-999,0)))</f>
        <v>-999</v>
      </c>
      <c r="AJ818" s="82">
        <f>IF(AND(M818&gt;=1,M818&lt;=4),'adjustment factor'!$D$9,IF(M818=-9,-999,IF(M818=98,-999,IF(M818=99,-999,IF(M818="",-999,0)))))</f>
        <v>-999</v>
      </c>
      <c r="AK818" s="82">
        <f>IF(H818=1, 'adjustment factor'!$D$10, IF(H818=-9,-999,IF(H818="",-999,0)))</f>
        <v>-999</v>
      </c>
      <c r="AL818" s="82">
        <f>IF(G818=1, 'adjustment factor'!$D$11, IF(G818=-9,-999,IF(G818="",-999,0)))</f>
        <v>-999</v>
      </c>
      <c r="AM818" s="82">
        <f>IF(I818=1, 'adjustment factor'!$D$12, IF(I818=-9,-999,IF(I818="",-999,0)))</f>
        <v>-999</v>
      </c>
      <c r="AN818" s="82">
        <f>IF(J818=1, 'adjustment factor'!$D$13, IF(J818=-9,-999,IF(J818="",-999,0)))</f>
        <v>-999</v>
      </c>
      <c r="AO818" s="82" t="str">
        <f t="shared" si="128"/>
        <v>-999</v>
      </c>
      <c r="AP818" s="82" t="str">
        <f t="shared" si="129"/>
        <v>MISSING</v>
      </c>
    </row>
    <row r="819" spans="2:42" s="3" customFormat="1">
      <c r="B819" s="170"/>
      <c r="C819" s="35">
        <v>815</v>
      </c>
      <c r="D819" s="161"/>
      <c r="E819" s="161"/>
      <c r="F819" s="161"/>
      <c r="G819" s="161"/>
      <c r="H819" s="161"/>
      <c r="I819" s="161"/>
      <c r="J819" s="161"/>
      <c r="K819" s="161"/>
      <c r="L819" s="161"/>
      <c r="M819" s="161"/>
      <c r="N819" s="171"/>
      <c r="O819" s="171"/>
      <c r="P819" s="171"/>
      <c r="Q819" s="171"/>
      <c r="R819" s="171"/>
      <c r="S819" s="171"/>
      <c r="T819" s="159" t="str">
        <f t="shared" si="120"/>
        <v>MISSING</v>
      </c>
      <c r="U819" s="159" t="str">
        <f t="shared" si="121"/>
        <v>MISSING</v>
      </c>
      <c r="X819" s="56">
        <f t="shared" si="122"/>
        <v>-99</v>
      </c>
      <c r="Y819" s="56">
        <f t="shared" si="123"/>
        <v>-99</v>
      </c>
      <c r="Z819" s="56">
        <f t="shared" si="124"/>
        <v>-99</v>
      </c>
      <c r="AA819" s="56">
        <f t="shared" si="125"/>
        <v>-99</v>
      </c>
      <c r="AB819" s="56">
        <f t="shared" si="126"/>
        <v>-99</v>
      </c>
      <c r="AC819" s="56">
        <f t="shared" si="127"/>
        <v>-99</v>
      </c>
      <c r="AE819" s="82">
        <f>IF(D819=1, 'adjustment factor'!$D$4, IF(D819=-9,-999,IF(D819="",-999,0)))</f>
        <v>-999</v>
      </c>
      <c r="AF819" s="82">
        <f>IF(F819=1, 'adjustment factor'!$D$5, IF(F819=-9,-999,IF(F819="",-999,0)))</f>
        <v>-999</v>
      </c>
      <c r="AG819" s="82">
        <f>IF(E819=1, 'adjustment factor'!$D$6, IF(E819=-9,-999,IF(E819="",-999,0)))</f>
        <v>-999</v>
      </c>
      <c r="AH819" s="82">
        <f>IF(K819&gt;=45,'adjustment factor'!$D$7,IF(K819=-9,-1200,IF(K819="",-1200,0)))</f>
        <v>-1200</v>
      </c>
      <c r="AI819" s="82">
        <f>IF(L819=1, 'adjustment factor'!$D$8, IF(L819=-9,-999,IF(L819="",-999,0)))</f>
        <v>-999</v>
      </c>
      <c r="AJ819" s="82">
        <f>IF(AND(M819&gt;=1,M819&lt;=4),'adjustment factor'!$D$9,IF(M819=-9,-999,IF(M819=98,-999,IF(M819=99,-999,IF(M819="",-999,0)))))</f>
        <v>-999</v>
      </c>
      <c r="AK819" s="82">
        <f>IF(H819=1, 'adjustment factor'!$D$10, IF(H819=-9,-999,IF(H819="",-999,0)))</f>
        <v>-999</v>
      </c>
      <c r="AL819" s="82">
        <f>IF(G819=1, 'adjustment factor'!$D$11, IF(G819=-9,-999,IF(G819="",-999,0)))</f>
        <v>-999</v>
      </c>
      <c r="AM819" s="82">
        <f>IF(I819=1, 'adjustment factor'!$D$12, IF(I819=-9,-999,IF(I819="",-999,0)))</f>
        <v>-999</v>
      </c>
      <c r="AN819" s="82">
        <f>IF(J819=1, 'adjustment factor'!$D$13, IF(J819=-9,-999,IF(J819="",-999,0)))</f>
        <v>-999</v>
      </c>
      <c r="AO819" s="82" t="str">
        <f t="shared" si="128"/>
        <v>-999</v>
      </c>
      <c r="AP819" s="82" t="str">
        <f t="shared" si="129"/>
        <v>MISSING</v>
      </c>
    </row>
    <row r="820" spans="2:42" s="3" customFormat="1">
      <c r="B820" s="170"/>
      <c r="C820" s="35">
        <v>816</v>
      </c>
      <c r="D820" s="161"/>
      <c r="E820" s="161"/>
      <c r="F820" s="161"/>
      <c r="G820" s="161"/>
      <c r="H820" s="161"/>
      <c r="I820" s="161"/>
      <c r="J820" s="161"/>
      <c r="K820" s="161"/>
      <c r="L820" s="161"/>
      <c r="M820" s="161"/>
      <c r="N820" s="171"/>
      <c r="O820" s="171"/>
      <c r="P820" s="171"/>
      <c r="Q820" s="171"/>
      <c r="R820" s="171"/>
      <c r="S820" s="171"/>
      <c r="T820" s="159" t="str">
        <f t="shared" si="120"/>
        <v>MISSING</v>
      </c>
      <c r="U820" s="159" t="str">
        <f t="shared" si="121"/>
        <v>MISSING</v>
      </c>
      <c r="X820" s="56">
        <f t="shared" si="122"/>
        <v>-99</v>
      </c>
      <c r="Y820" s="56">
        <f t="shared" si="123"/>
        <v>-99</v>
      </c>
      <c r="Z820" s="56">
        <f t="shared" si="124"/>
        <v>-99</v>
      </c>
      <c r="AA820" s="56">
        <f t="shared" si="125"/>
        <v>-99</v>
      </c>
      <c r="AB820" s="56">
        <f t="shared" si="126"/>
        <v>-99</v>
      </c>
      <c r="AC820" s="56">
        <f t="shared" si="127"/>
        <v>-99</v>
      </c>
      <c r="AE820" s="82">
        <f>IF(D820=1, 'adjustment factor'!$D$4, IF(D820=-9,-999,IF(D820="",-999,0)))</f>
        <v>-999</v>
      </c>
      <c r="AF820" s="82">
        <f>IF(F820=1, 'adjustment factor'!$D$5, IF(F820=-9,-999,IF(F820="",-999,0)))</f>
        <v>-999</v>
      </c>
      <c r="AG820" s="82">
        <f>IF(E820=1, 'adjustment factor'!$D$6, IF(E820=-9,-999,IF(E820="",-999,0)))</f>
        <v>-999</v>
      </c>
      <c r="AH820" s="82">
        <f>IF(K820&gt;=45,'adjustment factor'!$D$7,IF(K820=-9,-1200,IF(K820="",-1200,0)))</f>
        <v>-1200</v>
      </c>
      <c r="AI820" s="82">
        <f>IF(L820=1, 'adjustment factor'!$D$8, IF(L820=-9,-999,IF(L820="",-999,0)))</f>
        <v>-999</v>
      </c>
      <c r="AJ820" s="82">
        <f>IF(AND(M820&gt;=1,M820&lt;=4),'adjustment factor'!$D$9,IF(M820=-9,-999,IF(M820=98,-999,IF(M820=99,-999,IF(M820="",-999,0)))))</f>
        <v>-999</v>
      </c>
      <c r="AK820" s="82">
        <f>IF(H820=1, 'adjustment factor'!$D$10, IF(H820=-9,-999,IF(H820="",-999,0)))</f>
        <v>-999</v>
      </c>
      <c r="AL820" s="82">
        <f>IF(G820=1, 'adjustment factor'!$D$11, IF(G820=-9,-999,IF(G820="",-999,0)))</f>
        <v>-999</v>
      </c>
      <c r="AM820" s="82">
        <f>IF(I820=1, 'adjustment factor'!$D$12, IF(I820=-9,-999,IF(I820="",-999,0)))</f>
        <v>-999</v>
      </c>
      <c r="AN820" s="82">
        <f>IF(J820=1, 'adjustment factor'!$D$13, IF(J820=-9,-999,IF(J820="",-999,0)))</f>
        <v>-999</v>
      </c>
      <c r="AO820" s="82" t="str">
        <f t="shared" si="128"/>
        <v>-999</v>
      </c>
      <c r="AP820" s="82" t="str">
        <f t="shared" si="129"/>
        <v>MISSING</v>
      </c>
    </row>
    <row r="821" spans="2:42" s="3" customFormat="1">
      <c r="B821" s="170"/>
      <c r="C821" s="35">
        <v>817</v>
      </c>
      <c r="D821" s="161"/>
      <c r="E821" s="161"/>
      <c r="F821" s="161"/>
      <c r="G821" s="161"/>
      <c r="H821" s="161"/>
      <c r="I821" s="161"/>
      <c r="J821" s="161"/>
      <c r="K821" s="161"/>
      <c r="L821" s="161"/>
      <c r="M821" s="161"/>
      <c r="N821" s="171"/>
      <c r="O821" s="171"/>
      <c r="P821" s="171"/>
      <c r="Q821" s="171"/>
      <c r="R821" s="171"/>
      <c r="S821" s="171"/>
      <c r="T821" s="159" t="str">
        <f t="shared" si="120"/>
        <v>MISSING</v>
      </c>
      <c r="U821" s="159" t="str">
        <f t="shared" si="121"/>
        <v>MISSING</v>
      </c>
      <c r="X821" s="56">
        <f t="shared" si="122"/>
        <v>-99</v>
      </c>
      <c r="Y821" s="56">
        <f t="shared" si="123"/>
        <v>-99</v>
      </c>
      <c r="Z821" s="56">
        <f t="shared" si="124"/>
        <v>-99</v>
      </c>
      <c r="AA821" s="56">
        <f t="shared" si="125"/>
        <v>-99</v>
      </c>
      <c r="AB821" s="56">
        <f t="shared" si="126"/>
        <v>-99</v>
      </c>
      <c r="AC821" s="56">
        <f t="shared" si="127"/>
        <v>-99</v>
      </c>
      <c r="AE821" s="82">
        <f>IF(D821=1, 'adjustment factor'!$D$4, IF(D821=-9,-999,IF(D821="",-999,0)))</f>
        <v>-999</v>
      </c>
      <c r="AF821" s="82">
        <f>IF(F821=1, 'adjustment factor'!$D$5, IF(F821=-9,-999,IF(F821="",-999,0)))</f>
        <v>-999</v>
      </c>
      <c r="AG821" s="82">
        <f>IF(E821=1, 'adjustment factor'!$D$6, IF(E821=-9,-999,IF(E821="",-999,0)))</f>
        <v>-999</v>
      </c>
      <c r="AH821" s="82">
        <f>IF(K821&gt;=45,'adjustment factor'!$D$7,IF(K821=-9,-1200,IF(K821="",-1200,0)))</f>
        <v>-1200</v>
      </c>
      <c r="AI821" s="82">
        <f>IF(L821=1, 'adjustment factor'!$D$8, IF(L821=-9,-999,IF(L821="",-999,0)))</f>
        <v>-999</v>
      </c>
      <c r="AJ821" s="82">
        <f>IF(AND(M821&gt;=1,M821&lt;=4),'adjustment factor'!$D$9,IF(M821=-9,-999,IF(M821=98,-999,IF(M821=99,-999,IF(M821="",-999,0)))))</f>
        <v>-999</v>
      </c>
      <c r="AK821" s="82">
        <f>IF(H821=1, 'adjustment factor'!$D$10, IF(H821=-9,-999,IF(H821="",-999,0)))</f>
        <v>-999</v>
      </c>
      <c r="AL821" s="82">
        <f>IF(G821=1, 'adjustment factor'!$D$11, IF(G821=-9,-999,IF(G821="",-999,0)))</f>
        <v>-999</v>
      </c>
      <c r="AM821" s="82">
        <f>IF(I821=1, 'adjustment factor'!$D$12, IF(I821=-9,-999,IF(I821="",-999,0)))</f>
        <v>-999</v>
      </c>
      <c r="AN821" s="82">
        <f>IF(J821=1, 'adjustment factor'!$D$13, IF(J821=-9,-999,IF(J821="",-999,0)))</f>
        <v>-999</v>
      </c>
      <c r="AO821" s="82" t="str">
        <f t="shared" si="128"/>
        <v>-999</v>
      </c>
      <c r="AP821" s="82" t="str">
        <f t="shared" si="129"/>
        <v>MISSING</v>
      </c>
    </row>
    <row r="822" spans="2:42" s="3" customFormat="1">
      <c r="B822" s="170"/>
      <c r="C822" s="35">
        <v>818</v>
      </c>
      <c r="D822" s="161"/>
      <c r="E822" s="161"/>
      <c r="F822" s="161"/>
      <c r="G822" s="161"/>
      <c r="H822" s="161"/>
      <c r="I822" s="161"/>
      <c r="J822" s="161"/>
      <c r="K822" s="161"/>
      <c r="L822" s="161"/>
      <c r="M822" s="161"/>
      <c r="N822" s="171"/>
      <c r="O822" s="171"/>
      <c r="P822" s="171"/>
      <c r="Q822" s="171"/>
      <c r="R822" s="171"/>
      <c r="S822" s="171"/>
      <c r="T822" s="159" t="str">
        <f t="shared" si="120"/>
        <v>MISSING</v>
      </c>
      <c r="U822" s="159" t="str">
        <f t="shared" si="121"/>
        <v>MISSING</v>
      </c>
      <c r="X822" s="56">
        <f t="shared" si="122"/>
        <v>-99</v>
      </c>
      <c r="Y822" s="56">
        <f t="shared" si="123"/>
        <v>-99</v>
      </c>
      <c r="Z822" s="56">
        <f t="shared" si="124"/>
        <v>-99</v>
      </c>
      <c r="AA822" s="56">
        <f t="shared" si="125"/>
        <v>-99</v>
      </c>
      <c r="AB822" s="56">
        <f t="shared" si="126"/>
        <v>-99</v>
      </c>
      <c r="AC822" s="56">
        <f t="shared" si="127"/>
        <v>-99</v>
      </c>
      <c r="AE822" s="82">
        <f>IF(D822=1, 'adjustment factor'!$D$4, IF(D822=-9,-999,IF(D822="",-999,0)))</f>
        <v>-999</v>
      </c>
      <c r="AF822" s="82">
        <f>IF(F822=1, 'adjustment factor'!$D$5, IF(F822=-9,-999,IF(F822="",-999,0)))</f>
        <v>-999</v>
      </c>
      <c r="AG822" s="82">
        <f>IF(E822=1, 'adjustment factor'!$D$6, IF(E822=-9,-999,IF(E822="",-999,0)))</f>
        <v>-999</v>
      </c>
      <c r="AH822" s="82">
        <f>IF(K822&gt;=45,'adjustment factor'!$D$7,IF(K822=-9,-1200,IF(K822="",-1200,0)))</f>
        <v>-1200</v>
      </c>
      <c r="AI822" s="82">
        <f>IF(L822=1, 'adjustment factor'!$D$8, IF(L822=-9,-999,IF(L822="",-999,0)))</f>
        <v>-999</v>
      </c>
      <c r="AJ822" s="82">
        <f>IF(AND(M822&gt;=1,M822&lt;=4),'adjustment factor'!$D$9,IF(M822=-9,-999,IF(M822=98,-999,IF(M822=99,-999,IF(M822="",-999,0)))))</f>
        <v>-999</v>
      </c>
      <c r="AK822" s="82">
        <f>IF(H822=1, 'adjustment factor'!$D$10, IF(H822=-9,-999,IF(H822="",-999,0)))</f>
        <v>-999</v>
      </c>
      <c r="AL822" s="82">
        <f>IF(G822=1, 'adjustment factor'!$D$11, IF(G822=-9,-999,IF(G822="",-999,0)))</f>
        <v>-999</v>
      </c>
      <c r="AM822" s="82">
        <f>IF(I822=1, 'adjustment factor'!$D$12, IF(I822=-9,-999,IF(I822="",-999,0)))</f>
        <v>-999</v>
      </c>
      <c r="AN822" s="82">
        <f>IF(J822=1, 'adjustment factor'!$D$13, IF(J822=-9,-999,IF(J822="",-999,0)))</f>
        <v>-999</v>
      </c>
      <c r="AO822" s="82" t="str">
        <f t="shared" si="128"/>
        <v>-999</v>
      </c>
      <c r="AP822" s="82" t="str">
        <f t="shared" si="129"/>
        <v>MISSING</v>
      </c>
    </row>
    <row r="823" spans="2:42" s="3" customFormat="1">
      <c r="B823" s="170"/>
      <c r="C823" s="35">
        <v>819</v>
      </c>
      <c r="D823" s="161"/>
      <c r="E823" s="161"/>
      <c r="F823" s="161"/>
      <c r="G823" s="161"/>
      <c r="H823" s="161"/>
      <c r="I823" s="161"/>
      <c r="J823" s="161"/>
      <c r="K823" s="161"/>
      <c r="L823" s="161"/>
      <c r="M823" s="161"/>
      <c r="N823" s="171"/>
      <c r="O823" s="171"/>
      <c r="P823" s="171"/>
      <c r="Q823" s="171"/>
      <c r="R823" s="171"/>
      <c r="S823" s="171"/>
      <c r="T823" s="159" t="str">
        <f t="shared" si="120"/>
        <v>MISSING</v>
      </c>
      <c r="U823" s="159" t="str">
        <f t="shared" si="121"/>
        <v>MISSING</v>
      </c>
      <c r="X823" s="56">
        <f t="shared" si="122"/>
        <v>-99</v>
      </c>
      <c r="Y823" s="56">
        <f t="shared" si="123"/>
        <v>-99</v>
      </c>
      <c r="Z823" s="56">
        <f t="shared" si="124"/>
        <v>-99</v>
      </c>
      <c r="AA823" s="56">
        <f t="shared" si="125"/>
        <v>-99</v>
      </c>
      <c r="AB823" s="56">
        <f t="shared" si="126"/>
        <v>-99</v>
      </c>
      <c r="AC823" s="56">
        <f t="shared" si="127"/>
        <v>-99</v>
      </c>
      <c r="AE823" s="82">
        <f>IF(D823=1, 'adjustment factor'!$D$4, IF(D823=-9,-999,IF(D823="",-999,0)))</f>
        <v>-999</v>
      </c>
      <c r="AF823" s="82">
        <f>IF(F823=1, 'adjustment factor'!$D$5, IF(F823=-9,-999,IF(F823="",-999,0)))</f>
        <v>-999</v>
      </c>
      <c r="AG823" s="82">
        <f>IF(E823=1, 'adjustment factor'!$D$6, IF(E823=-9,-999,IF(E823="",-999,0)))</f>
        <v>-999</v>
      </c>
      <c r="AH823" s="82">
        <f>IF(K823&gt;=45,'adjustment factor'!$D$7,IF(K823=-9,-1200,IF(K823="",-1200,0)))</f>
        <v>-1200</v>
      </c>
      <c r="AI823" s="82">
        <f>IF(L823=1, 'adjustment factor'!$D$8, IF(L823=-9,-999,IF(L823="",-999,0)))</f>
        <v>-999</v>
      </c>
      <c r="AJ823" s="82">
        <f>IF(AND(M823&gt;=1,M823&lt;=4),'adjustment factor'!$D$9,IF(M823=-9,-999,IF(M823=98,-999,IF(M823=99,-999,IF(M823="",-999,0)))))</f>
        <v>-999</v>
      </c>
      <c r="AK823" s="82">
        <f>IF(H823=1, 'adjustment factor'!$D$10, IF(H823=-9,-999,IF(H823="",-999,0)))</f>
        <v>-999</v>
      </c>
      <c r="AL823" s="82">
        <f>IF(G823=1, 'adjustment factor'!$D$11, IF(G823=-9,-999,IF(G823="",-999,0)))</f>
        <v>-999</v>
      </c>
      <c r="AM823" s="82">
        <f>IF(I823=1, 'adjustment factor'!$D$12, IF(I823=-9,-999,IF(I823="",-999,0)))</f>
        <v>-999</v>
      </c>
      <c r="AN823" s="82">
        <f>IF(J823=1, 'adjustment factor'!$D$13, IF(J823=-9,-999,IF(J823="",-999,0)))</f>
        <v>-999</v>
      </c>
      <c r="AO823" s="82" t="str">
        <f t="shared" si="128"/>
        <v>-999</v>
      </c>
      <c r="AP823" s="82" t="str">
        <f t="shared" si="129"/>
        <v>MISSING</v>
      </c>
    </row>
    <row r="824" spans="2:42" s="3" customFormat="1">
      <c r="B824" s="170"/>
      <c r="C824" s="35">
        <v>820</v>
      </c>
      <c r="D824" s="161"/>
      <c r="E824" s="161"/>
      <c r="F824" s="161"/>
      <c r="G824" s="161"/>
      <c r="H824" s="161"/>
      <c r="I824" s="161"/>
      <c r="J824" s="161"/>
      <c r="K824" s="161"/>
      <c r="L824" s="161"/>
      <c r="M824" s="161"/>
      <c r="N824" s="171"/>
      <c r="O824" s="171"/>
      <c r="P824" s="171"/>
      <c r="Q824" s="171"/>
      <c r="R824" s="171"/>
      <c r="S824" s="171"/>
      <c r="T824" s="159" t="str">
        <f t="shared" si="120"/>
        <v>MISSING</v>
      </c>
      <c r="U824" s="159" t="str">
        <f t="shared" si="121"/>
        <v>MISSING</v>
      </c>
      <c r="X824" s="56">
        <f t="shared" si="122"/>
        <v>-99</v>
      </c>
      <c r="Y824" s="56">
        <f t="shared" si="123"/>
        <v>-99</v>
      </c>
      <c r="Z824" s="56">
        <f t="shared" si="124"/>
        <v>-99</v>
      </c>
      <c r="AA824" s="56">
        <f t="shared" si="125"/>
        <v>-99</v>
      </c>
      <c r="AB824" s="56">
        <f t="shared" si="126"/>
        <v>-99</v>
      </c>
      <c r="AC824" s="56">
        <f t="shared" si="127"/>
        <v>-99</v>
      </c>
      <c r="AE824" s="82">
        <f>IF(D824=1, 'adjustment factor'!$D$4, IF(D824=-9,-999,IF(D824="",-999,0)))</f>
        <v>-999</v>
      </c>
      <c r="AF824" s="82">
        <f>IF(F824=1, 'adjustment factor'!$D$5, IF(F824=-9,-999,IF(F824="",-999,0)))</f>
        <v>-999</v>
      </c>
      <c r="AG824" s="82">
        <f>IF(E824=1, 'adjustment factor'!$D$6, IF(E824=-9,-999,IF(E824="",-999,0)))</f>
        <v>-999</v>
      </c>
      <c r="AH824" s="82">
        <f>IF(K824&gt;=45,'adjustment factor'!$D$7,IF(K824=-9,-1200,IF(K824="",-1200,0)))</f>
        <v>-1200</v>
      </c>
      <c r="AI824" s="82">
        <f>IF(L824=1, 'adjustment factor'!$D$8, IF(L824=-9,-999,IF(L824="",-999,0)))</f>
        <v>-999</v>
      </c>
      <c r="AJ824" s="82">
        <f>IF(AND(M824&gt;=1,M824&lt;=4),'adjustment factor'!$D$9,IF(M824=-9,-999,IF(M824=98,-999,IF(M824=99,-999,IF(M824="",-999,0)))))</f>
        <v>-999</v>
      </c>
      <c r="AK824" s="82">
        <f>IF(H824=1, 'adjustment factor'!$D$10, IF(H824=-9,-999,IF(H824="",-999,0)))</f>
        <v>-999</v>
      </c>
      <c r="AL824" s="82">
        <f>IF(G824=1, 'adjustment factor'!$D$11, IF(G824=-9,-999,IF(G824="",-999,0)))</f>
        <v>-999</v>
      </c>
      <c r="AM824" s="82">
        <f>IF(I824=1, 'adjustment factor'!$D$12, IF(I824=-9,-999,IF(I824="",-999,0)))</f>
        <v>-999</v>
      </c>
      <c r="AN824" s="82">
        <f>IF(J824=1, 'adjustment factor'!$D$13, IF(J824=-9,-999,IF(J824="",-999,0)))</f>
        <v>-999</v>
      </c>
      <c r="AO824" s="82" t="str">
        <f t="shared" si="128"/>
        <v>-999</v>
      </c>
      <c r="AP824" s="82" t="str">
        <f t="shared" si="129"/>
        <v>MISSING</v>
      </c>
    </row>
    <row r="825" spans="2:42" s="3" customFormat="1">
      <c r="B825" s="170"/>
      <c r="C825" s="35">
        <v>821</v>
      </c>
      <c r="D825" s="161"/>
      <c r="E825" s="161"/>
      <c r="F825" s="161"/>
      <c r="G825" s="161"/>
      <c r="H825" s="161"/>
      <c r="I825" s="161"/>
      <c r="J825" s="161"/>
      <c r="K825" s="161"/>
      <c r="L825" s="161"/>
      <c r="M825" s="161"/>
      <c r="N825" s="171"/>
      <c r="O825" s="171"/>
      <c r="P825" s="171"/>
      <c r="Q825" s="171"/>
      <c r="R825" s="171"/>
      <c r="S825" s="171"/>
      <c r="T825" s="159" t="str">
        <f t="shared" si="120"/>
        <v>MISSING</v>
      </c>
      <c r="U825" s="159" t="str">
        <f t="shared" si="121"/>
        <v>MISSING</v>
      </c>
      <c r="X825" s="56">
        <f t="shared" si="122"/>
        <v>-99</v>
      </c>
      <c r="Y825" s="56">
        <f t="shared" si="123"/>
        <v>-99</v>
      </c>
      <c r="Z825" s="56">
        <f t="shared" si="124"/>
        <v>-99</v>
      </c>
      <c r="AA825" s="56">
        <f t="shared" si="125"/>
        <v>-99</v>
      </c>
      <c r="AB825" s="56">
        <f t="shared" si="126"/>
        <v>-99</v>
      </c>
      <c r="AC825" s="56">
        <f t="shared" si="127"/>
        <v>-99</v>
      </c>
      <c r="AE825" s="82">
        <f>IF(D825=1, 'adjustment factor'!$D$4, IF(D825=-9,-999,IF(D825="",-999,0)))</f>
        <v>-999</v>
      </c>
      <c r="AF825" s="82">
        <f>IF(F825=1, 'adjustment factor'!$D$5, IF(F825=-9,-999,IF(F825="",-999,0)))</f>
        <v>-999</v>
      </c>
      <c r="AG825" s="82">
        <f>IF(E825=1, 'adjustment factor'!$D$6, IF(E825=-9,-999,IF(E825="",-999,0)))</f>
        <v>-999</v>
      </c>
      <c r="AH825" s="82">
        <f>IF(K825&gt;=45,'adjustment factor'!$D$7,IF(K825=-9,-1200,IF(K825="",-1200,0)))</f>
        <v>-1200</v>
      </c>
      <c r="AI825" s="82">
        <f>IF(L825=1, 'adjustment factor'!$D$8, IF(L825=-9,-999,IF(L825="",-999,0)))</f>
        <v>-999</v>
      </c>
      <c r="AJ825" s="82">
        <f>IF(AND(M825&gt;=1,M825&lt;=4),'adjustment factor'!$D$9,IF(M825=-9,-999,IF(M825=98,-999,IF(M825=99,-999,IF(M825="",-999,0)))))</f>
        <v>-999</v>
      </c>
      <c r="AK825" s="82">
        <f>IF(H825=1, 'adjustment factor'!$D$10, IF(H825=-9,-999,IF(H825="",-999,0)))</f>
        <v>-999</v>
      </c>
      <c r="AL825" s="82">
        <f>IF(G825=1, 'adjustment factor'!$D$11, IF(G825=-9,-999,IF(G825="",-999,0)))</f>
        <v>-999</v>
      </c>
      <c r="AM825" s="82">
        <f>IF(I825=1, 'adjustment factor'!$D$12, IF(I825=-9,-999,IF(I825="",-999,0)))</f>
        <v>-999</v>
      </c>
      <c r="AN825" s="82">
        <f>IF(J825=1, 'adjustment factor'!$D$13, IF(J825=-9,-999,IF(J825="",-999,0)))</f>
        <v>-999</v>
      </c>
      <c r="AO825" s="82" t="str">
        <f t="shared" si="128"/>
        <v>-999</v>
      </c>
      <c r="AP825" s="82" t="str">
        <f t="shared" si="129"/>
        <v>MISSING</v>
      </c>
    </row>
    <row r="826" spans="2:42" s="3" customFormat="1">
      <c r="B826" s="170"/>
      <c r="C826" s="35">
        <v>822</v>
      </c>
      <c r="D826" s="161"/>
      <c r="E826" s="161"/>
      <c r="F826" s="161"/>
      <c r="G826" s="161"/>
      <c r="H826" s="161"/>
      <c r="I826" s="161"/>
      <c r="J826" s="161"/>
      <c r="K826" s="161"/>
      <c r="L826" s="161"/>
      <c r="M826" s="161"/>
      <c r="N826" s="171"/>
      <c r="O826" s="171"/>
      <c r="P826" s="171"/>
      <c r="Q826" s="171"/>
      <c r="R826" s="171"/>
      <c r="S826" s="171"/>
      <c r="T826" s="159" t="str">
        <f t="shared" si="120"/>
        <v>MISSING</v>
      </c>
      <c r="U826" s="159" t="str">
        <f t="shared" si="121"/>
        <v>MISSING</v>
      </c>
      <c r="X826" s="56">
        <f t="shared" si="122"/>
        <v>-99</v>
      </c>
      <c r="Y826" s="56">
        <f t="shared" si="123"/>
        <v>-99</v>
      </c>
      <c r="Z826" s="56">
        <f t="shared" si="124"/>
        <v>-99</v>
      </c>
      <c r="AA826" s="56">
        <f t="shared" si="125"/>
        <v>-99</v>
      </c>
      <c r="AB826" s="56">
        <f t="shared" si="126"/>
        <v>-99</v>
      </c>
      <c r="AC826" s="56">
        <f t="shared" si="127"/>
        <v>-99</v>
      </c>
      <c r="AE826" s="82">
        <f>IF(D826=1, 'adjustment factor'!$D$4, IF(D826=-9,-999,IF(D826="",-999,0)))</f>
        <v>-999</v>
      </c>
      <c r="AF826" s="82">
        <f>IF(F826=1, 'adjustment factor'!$D$5, IF(F826=-9,-999,IF(F826="",-999,0)))</f>
        <v>-999</v>
      </c>
      <c r="AG826" s="82">
        <f>IF(E826=1, 'adjustment factor'!$D$6, IF(E826=-9,-999,IF(E826="",-999,0)))</f>
        <v>-999</v>
      </c>
      <c r="AH826" s="82">
        <f>IF(K826&gt;=45,'adjustment factor'!$D$7,IF(K826=-9,-1200,IF(K826="",-1200,0)))</f>
        <v>-1200</v>
      </c>
      <c r="AI826" s="82">
        <f>IF(L826=1, 'adjustment factor'!$D$8, IF(L826=-9,-999,IF(L826="",-999,0)))</f>
        <v>-999</v>
      </c>
      <c r="AJ826" s="82">
        <f>IF(AND(M826&gt;=1,M826&lt;=4),'adjustment factor'!$D$9,IF(M826=-9,-999,IF(M826=98,-999,IF(M826=99,-999,IF(M826="",-999,0)))))</f>
        <v>-999</v>
      </c>
      <c r="AK826" s="82">
        <f>IF(H826=1, 'adjustment factor'!$D$10, IF(H826=-9,-999,IF(H826="",-999,0)))</f>
        <v>-999</v>
      </c>
      <c r="AL826" s="82">
        <f>IF(G826=1, 'adjustment factor'!$D$11, IF(G826=-9,-999,IF(G826="",-999,0)))</f>
        <v>-999</v>
      </c>
      <c r="AM826" s="82">
        <f>IF(I826=1, 'adjustment factor'!$D$12, IF(I826=-9,-999,IF(I826="",-999,0)))</f>
        <v>-999</v>
      </c>
      <c r="AN826" s="82">
        <f>IF(J826=1, 'adjustment factor'!$D$13, IF(J826=-9,-999,IF(J826="",-999,0)))</f>
        <v>-999</v>
      </c>
      <c r="AO826" s="82" t="str">
        <f t="shared" si="128"/>
        <v>-999</v>
      </c>
      <c r="AP826" s="82" t="str">
        <f t="shared" si="129"/>
        <v>MISSING</v>
      </c>
    </row>
    <row r="827" spans="2:42" s="3" customFormat="1">
      <c r="B827" s="170"/>
      <c r="C827" s="35">
        <v>823</v>
      </c>
      <c r="D827" s="161"/>
      <c r="E827" s="161"/>
      <c r="F827" s="161"/>
      <c r="G827" s="161"/>
      <c r="H827" s="161"/>
      <c r="I827" s="161"/>
      <c r="J827" s="161"/>
      <c r="K827" s="161"/>
      <c r="L827" s="161"/>
      <c r="M827" s="161"/>
      <c r="N827" s="171"/>
      <c r="O827" s="171"/>
      <c r="P827" s="171"/>
      <c r="Q827" s="171"/>
      <c r="R827" s="171"/>
      <c r="S827" s="171"/>
      <c r="T827" s="159" t="str">
        <f t="shared" si="120"/>
        <v>MISSING</v>
      </c>
      <c r="U827" s="159" t="str">
        <f t="shared" si="121"/>
        <v>MISSING</v>
      </c>
      <c r="X827" s="56">
        <f t="shared" si="122"/>
        <v>-99</v>
      </c>
      <c r="Y827" s="56">
        <f t="shared" si="123"/>
        <v>-99</v>
      </c>
      <c r="Z827" s="56">
        <f t="shared" si="124"/>
        <v>-99</v>
      </c>
      <c r="AA827" s="56">
        <f t="shared" si="125"/>
        <v>-99</v>
      </c>
      <c r="AB827" s="56">
        <f t="shared" si="126"/>
        <v>-99</v>
      </c>
      <c r="AC827" s="56">
        <f t="shared" si="127"/>
        <v>-99</v>
      </c>
      <c r="AE827" s="82">
        <f>IF(D827=1, 'adjustment factor'!$D$4, IF(D827=-9,-999,IF(D827="",-999,0)))</f>
        <v>-999</v>
      </c>
      <c r="AF827" s="82">
        <f>IF(F827=1, 'adjustment factor'!$D$5, IF(F827=-9,-999,IF(F827="",-999,0)))</f>
        <v>-999</v>
      </c>
      <c r="AG827" s="82">
        <f>IF(E827=1, 'adjustment factor'!$D$6, IF(E827=-9,-999,IF(E827="",-999,0)))</f>
        <v>-999</v>
      </c>
      <c r="AH827" s="82">
        <f>IF(K827&gt;=45,'adjustment factor'!$D$7,IF(K827=-9,-1200,IF(K827="",-1200,0)))</f>
        <v>-1200</v>
      </c>
      <c r="AI827" s="82">
        <f>IF(L827=1, 'adjustment factor'!$D$8, IF(L827=-9,-999,IF(L827="",-999,0)))</f>
        <v>-999</v>
      </c>
      <c r="AJ827" s="82">
        <f>IF(AND(M827&gt;=1,M827&lt;=4),'adjustment factor'!$D$9,IF(M827=-9,-999,IF(M827=98,-999,IF(M827=99,-999,IF(M827="",-999,0)))))</f>
        <v>-999</v>
      </c>
      <c r="AK827" s="82">
        <f>IF(H827=1, 'adjustment factor'!$D$10, IF(H827=-9,-999,IF(H827="",-999,0)))</f>
        <v>-999</v>
      </c>
      <c r="AL827" s="82">
        <f>IF(G827=1, 'adjustment factor'!$D$11, IF(G827=-9,-999,IF(G827="",-999,0)))</f>
        <v>-999</v>
      </c>
      <c r="AM827" s="82">
        <f>IF(I827=1, 'adjustment factor'!$D$12, IF(I827=-9,-999,IF(I827="",-999,0)))</f>
        <v>-999</v>
      </c>
      <c r="AN827" s="82">
        <f>IF(J827=1, 'adjustment factor'!$D$13, IF(J827=-9,-999,IF(J827="",-999,0)))</f>
        <v>-999</v>
      </c>
      <c r="AO827" s="82" t="str">
        <f t="shared" si="128"/>
        <v>-999</v>
      </c>
      <c r="AP827" s="82" t="str">
        <f t="shared" si="129"/>
        <v>MISSING</v>
      </c>
    </row>
    <row r="828" spans="2:42" s="3" customFormat="1">
      <c r="B828" s="170"/>
      <c r="C828" s="35">
        <v>824</v>
      </c>
      <c r="D828" s="161"/>
      <c r="E828" s="161"/>
      <c r="F828" s="161"/>
      <c r="G828" s="161"/>
      <c r="H828" s="161"/>
      <c r="I828" s="161"/>
      <c r="J828" s="161"/>
      <c r="K828" s="161"/>
      <c r="L828" s="161"/>
      <c r="M828" s="161"/>
      <c r="N828" s="171"/>
      <c r="O828" s="171"/>
      <c r="P828" s="171"/>
      <c r="Q828" s="171"/>
      <c r="R828" s="171"/>
      <c r="S828" s="171"/>
      <c r="T828" s="159" t="str">
        <f t="shared" si="120"/>
        <v>MISSING</v>
      </c>
      <c r="U828" s="159" t="str">
        <f t="shared" si="121"/>
        <v>MISSING</v>
      </c>
      <c r="X828" s="56">
        <f t="shared" si="122"/>
        <v>-99</v>
      </c>
      <c r="Y828" s="56">
        <f t="shared" si="123"/>
        <v>-99</v>
      </c>
      <c r="Z828" s="56">
        <f t="shared" si="124"/>
        <v>-99</v>
      </c>
      <c r="AA828" s="56">
        <f t="shared" si="125"/>
        <v>-99</v>
      </c>
      <c r="AB828" s="56">
        <f t="shared" si="126"/>
        <v>-99</v>
      </c>
      <c r="AC828" s="56">
        <f t="shared" si="127"/>
        <v>-99</v>
      </c>
      <c r="AE828" s="82">
        <f>IF(D828=1, 'adjustment factor'!$D$4, IF(D828=-9,-999,IF(D828="",-999,0)))</f>
        <v>-999</v>
      </c>
      <c r="AF828" s="82">
        <f>IF(F828=1, 'adjustment factor'!$D$5, IF(F828=-9,-999,IF(F828="",-999,0)))</f>
        <v>-999</v>
      </c>
      <c r="AG828" s="82">
        <f>IF(E828=1, 'adjustment factor'!$D$6, IF(E828=-9,-999,IF(E828="",-999,0)))</f>
        <v>-999</v>
      </c>
      <c r="AH828" s="82">
        <f>IF(K828&gt;=45,'adjustment factor'!$D$7,IF(K828=-9,-1200,IF(K828="",-1200,0)))</f>
        <v>-1200</v>
      </c>
      <c r="AI828" s="82">
        <f>IF(L828=1, 'adjustment factor'!$D$8, IF(L828=-9,-999,IF(L828="",-999,0)))</f>
        <v>-999</v>
      </c>
      <c r="AJ828" s="82">
        <f>IF(AND(M828&gt;=1,M828&lt;=4),'adjustment factor'!$D$9,IF(M828=-9,-999,IF(M828=98,-999,IF(M828=99,-999,IF(M828="",-999,0)))))</f>
        <v>-999</v>
      </c>
      <c r="AK828" s="82">
        <f>IF(H828=1, 'adjustment factor'!$D$10, IF(H828=-9,-999,IF(H828="",-999,0)))</f>
        <v>-999</v>
      </c>
      <c r="AL828" s="82">
        <f>IF(G828=1, 'adjustment factor'!$D$11, IF(G828=-9,-999,IF(G828="",-999,0)))</f>
        <v>-999</v>
      </c>
      <c r="AM828" s="82">
        <f>IF(I828=1, 'adjustment factor'!$D$12, IF(I828=-9,-999,IF(I828="",-999,0)))</f>
        <v>-999</v>
      </c>
      <c r="AN828" s="82">
        <f>IF(J828=1, 'adjustment factor'!$D$13, IF(J828=-9,-999,IF(J828="",-999,0)))</f>
        <v>-999</v>
      </c>
      <c r="AO828" s="82" t="str">
        <f t="shared" si="128"/>
        <v>-999</v>
      </c>
      <c r="AP828" s="82" t="str">
        <f t="shared" si="129"/>
        <v>MISSING</v>
      </c>
    </row>
    <row r="829" spans="2:42" s="3" customFormat="1">
      <c r="B829" s="170"/>
      <c r="C829" s="35">
        <v>825</v>
      </c>
      <c r="D829" s="161"/>
      <c r="E829" s="161"/>
      <c r="F829" s="161"/>
      <c r="G829" s="161"/>
      <c r="H829" s="161"/>
      <c r="I829" s="161"/>
      <c r="J829" s="161"/>
      <c r="K829" s="161"/>
      <c r="L829" s="161"/>
      <c r="M829" s="161"/>
      <c r="N829" s="171"/>
      <c r="O829" s="171"/>
      <c r="P829" s="171"/>
      <c r="Q829" s="171"/>
      <c r="R829" s="171"/>
      <c r="S829" s="171"/>
      <c r="T829" s="159" t="str">
        <f t="shared" si="120"/>
        <v>MISSING</v>
      </c>
      <c r="U829" s="159" t="str">
        <f t="shared" si="121"/>
        <v>MISSING</v>
      </c>
      <c r="X829" s="56">
        <f t="shared" si="122"/>
        <v>-99</v>
      </c>
      <c r="Y829" s="56">
        <f t="shared" si="123"/>
        <v>-99</v>
      </c>
      <c r="Z829" s="56">
        <f t="shared" si="124"/>
        <v>-99</v>
      </c>
      <c r="AA829" s="56">
        <f t="shared" si="125"/>
        <v>-99</v>
      </c>
      <c r="AB829" s="56">
        <f t="shared" si="126"/>
        <v>-99</v>
      </c>
      <c r="AC829" s="56">
        <f t="shared" si="127"/>
        <v>-99</v>
      </c>
      <c r="AE829" s="82">
        <f>IF(D829=1, 'adjustment factor'!$D$4, IF(D829=-9,-999,IF(D829="",-999,0)))</f>
        <v>-999</v>
      </c>
      <c r="AF829" s="82">
        <f>IF(F829=1, 'adjustment factor'!$D$5, IF(F829=-9,-999,IF(F829="",-999,0)))</f>
        <v>-999</v>
      </c>
      <c r="AG829" s="82">
        <f>IF(E829=1, 'adjustment factor'!$D$6, IF(E829=-9,-999,IF(E829="",-999,0)))</f>
        <v>-999</v>
      </c>
      <c r="AH829" s="82">
        <f>IF(K829&gt;=45,'adjustment factor'!$D$7,IF(K829=-9,-1200,IF(K829="",-1200,0)))</f>
        <v>-1200</v>
      </c>
      <c r="AI829" s="82">
        <f>IF(L829=1, 'adjustment factor'!$D$8, IF(L829=-9,-999,IF(L829="",-999,0)))</f>
        <v>-999</v>
      </c>
      <c r="AJ829" s="82">
        <f>IF(AND(M829&gt;=1,M829&lt;=4),'adjustment factor'!$D$9,IF(M829=-9,-999,IF(M829=98,-999,IF(M829=99,-999,IF(M829="",-999,0)))))</f>
        <v>-999</v>
      </c>
      <c r="AK829" s="82">
        <f>IF(H829=1, 'adjustment factor'!$D$10, IF(H829=-9,-999,IF(H829="",-999,0)))</f>
        <v>-999</v>
      </c>
      <c r="AL829" s="82">
        <f>IF(G829=1, 'adjustment factor'!$D$11, IF(G829=-9,-999,IF(G829="",-999,0)))</f>
        <v>-999</v>
      </c>
      <c r="AM829" s="82">
        <f>IF(I829=1, 'adjustment factor'!$D$12, IF(I829=-9,-999,IF(I829="",-999,0)))</f>
        <v>-999</v>
      </c>
      <c r="AN829" s="82">
        <f>IF(J829=1, 'adjustment factor'!$D$13, IF(J829=-9,-999,IF(J829="",-999,0)))</f>
        <v>-999</v>
      </c>
      <c r="AO829" s="82" t="str">
        <f t="shared" si="128"/>
        <v>-999</v>
      </c>
      <c r="AP829" s="82" t="str">
        <f t="shared" si="129"/>
        <v>MISSING</v>
      </c>
    </row>
    <row r="830" spans="2:42" s="3" customFormat="1">
      <c r="B830" s="170"/>
      <c r="C830" s="35">
        <v>826</v>
      </c>
      <c r="D830" s="161"/>
      <c r="E830" s="161"/>
      <c r="F830" s="161"/>
      <c r="G830" s="161"/>
      <c r="H830" s="161"/>
      <c r="I830" s="161"/>
      <c r="J830" s="161"/>
      <c r="K830" s="161"/>
      <c r="L830" s="161"/>
      <c r="M830" s="161"/>
      <c r="N830" s="171"/>
      <c r="O830" s="171"/>
      <c r="P830" s="171"/>
      <c r="Q830" s="171"/>
      <c r="R830" s="171"/>
      <c r="S830" s="171"/>
      <c r="T830" s="159" t="str">
        <f t="shared" si="120"/>
        <v>MISSING</v>
      </c>
      <c r="U830" s="159" t="str">
        <f t="shared" si="121"/>
        <v>MISSING</v>
      </c>
      <c r="X830" s="56">
        <f t="shared" si="122"/>
        <v>-99</v>
      </c>
      <c r="Y830" s="56">
        <f t="shared" si="123"/>
        <v>-99</v>
      </c>
      <c r="Z830" s="56">
        <f t="shared" si="124"/>
        <v>-99</v>
      </c>
      <c r="AA830" s="56">
        <f t="shared" si="125"/>
        <v>-99</v>
      </c>
      <c r="AB830" s="56">
        <f t="shared" si="126"/>
        <v>-99</v>
      </c>
      <c r="AC830" s="56">
        <f t="shared" si="127"/>
        <v>-99</v>
      </c>
      <c r="AE830" s="82">
        <f>IF(D830=1, 'adjustment factor'!$D$4, IF(D830=-9,-999,IF(D830="",-999,0)))</f>
        <v>-999</v>
      </c>
      <c r="AF830" s="82">
        <f>IF(F830=1, 'adjustment factor'!$D$5, IF(F830=-9,-999,IF(F830="",-999,0)))</f>
        <v>-999</v>
      </c>
      <c r="AG830" s="82">
        <f>IF(E830=1, 'adjustment factor'!$D$6, IF(E830=-9,-999,IF(E830="",-999,0)))</f>
        <v>-999</v>
      </c>
      <c r="AH830" s="82">
        <f>IF(K830&gt;=45,'adjustment factor'!$D$7,IF(K830=-9,-1200,IF(K830="",-1200,0)))</f>
        <v>-1200</v>
      </c>
      <c r="AI830" s="82">
        <f>IF(L830=1, 'adjustment factor'!$D$8, IF(L830=-9,-999,IF(L830="",-999,0)))</f>
        <v>-999</v>
      </c>
      <c r="AJ830" s="82">
        <f>IF(AND(M830&gt;=1,M830&lt;=4),'adjustment factor'!$D$9,IF(M830=-9,-999,IF(M830=98,-999,IF(M830=99,-999,IF(M830="",-999,0)))))</f>
        <v>-999</v>
      </c>
      <c r="AK830" s="82">
        <f>IF(H830=1, 'adjustment factor'!$D$10, IF(H830=-9,-999,IF(H830="",-999,0)))</f>
        <v>-999</v>
      </c>
      <c r="AL830" s="82">
        <f>IF(G830=1, 'adjustment factor'!$D$11, IF(G830=-9,-999,IF(G830="",-999,0)))</f>
        <v>-999</v>
      </c>
      <c r="AM830" s="82">
        <f>IF(I830=1, 'adjustment factor'!$D$12, IF(I830=-9,-999,IF(I830="",-999,0)))</f>
        <v>-999</v>
      </c>
      <c r="AN830" s="82">
        <f>IF(J830=1, 'adjustment factor'!$D$13, IF(J830=-9,-999,IF(J830="",-999,0)))</f>
        <v>-999</v>
      </c>
      <c r="AO830" s="82" t="str">
        <f t="shared" si="128"/>
        <v>-999</v>
      </c>
      <c r="AP830" s="82" t="str">
        <f t="shared" si="129"/>
        <v>MISSING</v>
      </c>
    </row>
    <row r="831" spans="2:42" s="3" customFormat="1">
      <c r="B831" s="170"/>
      <c r="C831" s="35">
        <v>827</v>
      </c>
      <c r="D831" s="161"/>
      <c r="E831" s="161"/>
      <c r="F831" s="161"/>
      <c r="G831" s="161"/>
      <c r="H831" s="161"/>
      <c r="I831" s="161"/>
      <c r="J831" s="161"/>
      <c r="K831" s="161"/>
      <c r="L831" s="161"/>
      <c r="M831" s="161"/>
      <c r="N831" s="171"/>
      <c r="O831" s="171"/>
      <c r="P831" s="171"/>
      <c r="Q831" s="171"/>
      <c r="R831" s="171"/>
      <c r="S831" s="171"/>
      <c r="T831" s="159" t="str">
        <f t="shared" si="120"/>
        <v>MISSING</v>
      </c>
      <c r="U831" s="159" t="str">
        <f t="shared" si="121"/>
        <v>MISSING</v>
      </c>
      <c r="X831" s="56">
        <f t="shared" si="122"/>
        <v>-99</v>
      </c>
      <c r="Y831" s="56">
        <f t="shared" si="123"/>
        <v>-99</v>
      </c>
      <c r="Z831" s="56">
        <f t="shared" si="124"/>
        <v>-99</v>
      </c>
      <c r="AA831" s="56">
        <f t="shared" si="125"/>
        <v>-99</v>
      </c>
      <c r="AB831" s="56">
        <f t="shared" si="126"/>
        <v>-99</v>
      </c>
      <c r="AC831" s="56">
        <f t="shared" si="127"/>
        <v>-99</v>
      </c>
      <c r="AE831" s="82">
        <f>IF(D831=1, 'adjustment factor'!$D$4, IF(D831=-9,-999,IF(D831="",-999,0)))</f>
        <v>-999</v>
      </c>
      <c r="AF831" s="82">
        <f>IF(F831=1, 'adjustment factor'!$D$5, IF(F831=-9,-999,IF(F831="",-999,0)))</f>
        <v>-999</v>
      </c>
      <c r="AG831" s="82">
        <f>IF(E831=1, 'adjustment factor'!$D$6, IF(E831=-9,-999,IF(E831="",-999,0)))</f>
        <v>-999</v>
      </c>
      <c r="AH831" s="82">
        <f>IF(K831&gt;=45,'adjustment factor'!$D$7,IF(K831=-9,-1200,IF(K831="",-1200,0)))</f>
        <v>-1200</v>
      </c>
      <c r="AI831" s="82">
        <f>IF(L831=1, 'adjustment factor'!$D$8, IF(L831=-9,-999,IF(L831="",-999,0)))</f>
        <v>-999</v>
      </c>
      <c r="AJ831" s="82">
        <f>IF(AND(M831&gt;=1,M831&lt;=4),'adjustment factor'!$D$9,IF(M831=-9,-999,IF(M831=98,-999,IF(M831=99,-999,IF(M831="",-999,0)))))</f>
        <v>-999</v>
      </c>
      <c r="AK831" s="82">
        <f>IF(H831=1, 'adjustment factor'!$D$10, IF(H831=-9,-999,IF(H831="",-999,0)))</f>
        <v>-999</v>
      </c>
      <c r="AL831" s="82">
        <f>IF(G831=1, 'adjustment factor'!$D$11, IF(G831=-9,-999,IF(G831="",-999,0)))</f>
        <v>-999</v>
      </c>
      <c r="AM831" s="82">
        <f>IF(I831=1, 'adjustment factor'!$D$12, IF(I831=-9,-999,IF(I831="",-999,0)))</f>
        <v>-999</v>
      </c>
      <c r="AN831" s="82">
        <f>IF(J831=1, 'adjustment factor'!$D$13, IF(J831=-9,-999,IF(J831="",-999,0)))</f>
        <v>-999</v>
      </c>
      <c r="AO831" s="82" t="str">
        <f t="shared" si="128"/>
        <v>-999</v>
      </c>
      <c r="AP831" s="82" t="str">
        <f t="shared" si="129"/>
        <v>MISSING</v>
      </c>
    </row>
    <row r="832" spans="2:42" s="3" customFormat="1">
      <c r="B832" s="170"/>
      <c r="C832" s="35">
        <v>828</v>
      </c>
      <c r="D832" s="161"/>
      <c r="E832" s="161"/>
      <c r="F832" s="161"/>
      <c r="G832" s="161"/>
      <c r="H832" s="161"/>
      <c r="I832" s="161"/>
      <c r="J832" s="161"/>
      <c r="K832" s="161"/>
      <c r="L832" s="161"/>
      <c r="M832" s="161"/>
      <c r="N832" s="171"/>
      <c r="O832" s="171"/>
      <c r="P832" s="171"/>
      <c r="Q832" s="171"/>
      <c r="R832" s="171"/>
      <c r="S832" s="171"/>
      <c r="T832" s="159" t="str">
        <f t="shared" si="120"/>
        <v>MISSING</v>
      </c>
      <c r="U832" s="159" t="str">
        <f t="shared" si="121"/>
        <v>MISSING</v>
      </c>
      <c r="X832" s="56">
        <f t="shared" si="122"/>
        <v>-99</v>
      </c>
      <c r="Y832" s="56">
        <f t="shared" si="123"/>
        <v>-99</v>
      </c>
      <c r="Z832" s="56">
        <f t="shared" si="124"/>
        <v>-99</v>
      </c>
      <c r="AA832" s="56">
        <f t="shared" si="125"/>
        <v>-99</v>
      </c>
      <c r="AB832" s="56">
        <f t="shared" si="126"/>
        <v>-99</v>
      </c>
      <c r="AC832" s="56">
        <f t="shared" si="127"/>
        <v>-99</v>
      </c>
      <c r="AE832" s="82">
        <f>IF(D832=1, 'adjustment factor'!$D$4, IF(D832=-9,-999,IF(D832="",-999,0)))</f>
        <v>-999</v>
      </c>
      <c r="AF832" s="82">
        <f>IF(F832=1, 'adjustment factor'!$D$5, IF(F832=-9,-999,IF(F832="",-999,0)))</f>
        <v>-999</v>
      </c>
      <c r="AG832" s="82">
        <f>IF(E832=1, 'adjustment factor'!$D$6, IF(E832=-9,-999,IF(E832="",-999,0)))</f>
        <v>-999</v>
      </c>
      <c r="AH832" s="82">
        <f>IF(K832&gt;=45,'adjustment factor'!$D$7,IF(K832=-9,-1200,IF(K832="",-1200,0)))</f>
        <v>-1200</v>
      </c>
      <c r="AI832" s="82">
        <f>IF(L832=1, 'adjustment factor'!$D$8, IF(L832=-9,-999,IF(L832="",-999,0)))</f>
        <v>-999</v>
      </c>
      <c r="AJ832" s="82">
        <f>IF(AND(M832&gt;=1,M832&lt;=4),'adjustment factor'!$D$9,IF(M832=-9,-999,IF(M832=98,-999,IF(M832=99,-999,IF(M832="",-999,0)))))</f>
        <v>-999</v>
      </c>
      <c r="AK832" s="82">
        <f>IF(H832=1, 'adjustment factor'!$D$10, IF(H832=-9,-999,IF(H832="",-999,0)))</f>
        <v>-999</v>
      </c>
      <c r="AL832" s="82">
        <f>IF(G832=1, 'adjustment factor'!$D$11, IF(G832=-9,-999,IF(G832="",-999,0)))</f>
        <v>-999</v>
      </c>
      <c r="AM832" s="82">
        <f>IF(I832=1, 'adjustment factor'!$D$12, IF(I832=-9,-999,IF(I832="",-999,0)))</f>
        <v>-999</v>
      </c>
      <c r="AN832" s="82">
        <f>IF(J832=1, 'adjustment factor'!$D$13, IF(J832=-9,-999,IF(J832="",-999,0)))</f>
        <v>-999</v>
      </c>
      <c r="AO832" s="82" t="str">
        <f t="shared" si="128"/>
        <v>-999</v>
      </c>
      <c r="AP832" s="82" t="str">
        <f t="shared" si="129"/>
        <v>MISSING</v>
      </c>
    </row>
    <row r="833" spans="2:42" s="3" customFormat="1">
      <c r="B833" s="170"/>
      <c r="C833" s="35">
        <v>829</v>
      </c>
      <c r="D833" s="161"/>
      <c r="E833" s="161"/>
      <c r="F833" s="161"/>
      <c r="G833" s="161"/>
      <c r="H833" s="161"/>
      <c r="I833" s="161"/>
      <c r="J833" s="161"/>
      <c r="K833" s="161"/>
      <c r="L833" s="161"/>
      <c r="M833" s="161"/>
      <c r="N833" s="171"/>
      <c r="O833" s="171"/>
      <c r="P833" s="171"/>
      <c r="Q833" s="171"/>
      <c r="R833" s="171"/>
      <c r="S833" s="171"/>
      <c r="T833" s="159" t="str">
        <f t="shared" si="120"/>
        <v>MISSING</v>
      </c>
      <c r="U833" s="159" t="str">
        <f t="shared" si="121"/>
        <v>MISSING</v>
      </c>
      <c r="X833" s="56">
        <f t="shared" si="122"/>
        <v>-99</v>
      </c>
      <c r="Y833" s="56">
        <f t="shared" si="123"/>
        <v>-99</v>
      </c>
      <c r="Z833" s="56">
        <f t="shared" si="124"/>
        <v>-99</v>
      </c>
      <c r="AA833" s="56">
        <f t="shared" si="125"/>
        <v>-99</v>
      </c>
      <c r="AB833" s="56">
        <f t="shared" si="126"/>
        <v>-99</v>
      </c>
      <c r="AC833" s="56">
        <f t="shared" si="127"/>
        <v>-99</v>
      </c>
      <c r="AE833" s="82">
        <f>IF(D833=1, 'adjustment factor'!$D$4, IF(D833=-9,-999,IF(D833="",-999,0)))</f>
        <v>-999</v>
      </c>
      <c r="AF833" s="82">
        <f>IF(F833=1, 'adjustment factor'!$D$5, IF(F833=-9,-999,IF(F833="",-999,0)))</f>
        <v>-999</v>
      </c>
      <c r="AG833" s="82">
        <f>IF(E833=1, 'adjustment factor'!$D$6, IF(E833=-9,-999,IF(E833="",-999,0)))</f>
        <v>-999</v>
      </c>
      <c r="AH833" s="82">
        <f>IF(K833&gt;=45,'adjustment factor'!$D$7,IF(K833=-9,-1200,IF(K833="",-1200,0)))</f>
        <v>-1200</v>
      </c>
      <c r="AI833" s="82">
        <f>IF(L833=1, 'adjustment factor'!$D$8, IF(L833=-9,-999,IF(L833="",-999,0)))</f>
        <v>-999</v>
      </c>
      <c r="AJ833" s="82">
        <f>IF(AND(M833&gt;=1,M833&lt;=4),'adjustment factor'!$D$9,IF(M833=-9,-999,IF(M833=98,-999,IF(M833=99,-999,IF(M833="",-999,0)))))</f>
        <v>-999</v>
      </c>
      <c r="AK833" s="82">
        <f>IF(H833=1, 'adjustment factor'!$D$10, IF(H833=-9,-999,IF(H833="",-999,0)))</f>
        <v>-999</v>
      </c>
      <c r="AL833" s="82">
        <f>IF(G833=1, 'adjustment factor'!$D$11, IF(G833=-9,-999,IF(G833="",-999,0)))</f>
        <v>-999</v>
      </c>
      <c r="AM833" s="82">
        <f>IF(I833=1, 'adjustment factor'!$D$12, IF(I833=-9,-999,IF(I833="",-999,0)))</f>
        <v>-999</v>
      </c>
      <c r="AN833" s="82">
        <f>IF(J833=1, 'adjustment factor'!$D$13, IF(J833=-9,-999,IF(J833="",-999,0)))</f>
        <v>-999</v>
      </c>
      <c r="AO833" s="82" t="str">
        <f t="shared" si="128"/>
        <v>-999</v>
      </c>
      <c r="AP833" s="82" t="str">
        <f t="shared" si="129"/>
        <v>MISSING</v>
      </c>
    </row>
    <row r="834" spans="2:42" s="3" customFormat="1">
      <c r="B834" s="170"/>
      <c r="C834" s="35">
        <v>830</v>
      </c>
      <c r="D834" s="161"/>
      <c r="E834" s="161"/>
      <c r="F834" s="161"/>
      <c r="G834" s="161"/>
      <c r="H834" s="161"/>
      <c r="I834" s="161"/>
      <c r="J834" s="161"/>
      <c r="K834" s="161"/>
      <c r="L834" s="161"/>
      <c r="M834" s="161"/>
      <c r="N834" s="171"/>
      <c r="O834" s="171"/>
      <c r="P834" s="171"/>
      <c r="Q834" s="171"/>
      <c r="R834" s="171"/>
      <c r="S834" s="171"/>
      <c r="T834" s="159" t="str">
        <f t="shared" si="120"/>
        <v>MISSING</v>
      </c>
      <c r="U834" s="159" t="str">
        <f t="shared" si="121"/>
        <v>MISSING</v>
      </c>
      <c r="X834" s="56">
        <f t="shared" si="122"/>
        <v>-99</v>
      </c>
      <c r="Y834" s="56">
        <f t="shared" si="123"/>
        <v>-99</v>
      </c>
      <c r="Z834" s="56">
        <f t="shared" si="124"/>
        <v>-99</v>
      </c>
      <c r="AA834" s="56">
        <f t="shared" si="125"/>
        <v>-99</v>
      </c>
      <c r="AB834" s="56">
        <f t="shared" si="126"/>
        <v>-99</v>
      </c>
      <c r="AC834" s="56">
        <f t="shared" si="127"/>
        <v>-99</v>
      </c>
      <c r="AE834" s="82">
        <f>IF(D834=1, 'adjustment factor'!$D$4, IF(D834=-9,-999,IF(D834="",-999,0)))</f>
        <v>-999</v>
      </c>
      <c r="AF834" s="82">
        <f>IF(F834=1, 'adjustment factor'!$D$5, IF(F834=-9,-999,IF(F834="",-999,0)))</f>
        <v>-999</v>
      </c>
      <c r="AG834" s="82">
        <f>IF(E834=1, 'adjustment factor'!$D$6, IF(E834=-9,-999,IF(E834="",-999,0)))</f>
        <v>-999</v>
      </c>
      <c r="AH834" s="82">
        <f>IF(K834&gt;=45,'adjustment factor'!$D$7,IF(K834=-9,-1200,IF(K834="",-1200,0)))</f>
        <v>-1200</v>
      </c>
      <c r="AI834" s="82">
        <f>IF(L834=1, 'adjustment factor'!$D$8, IF(L834=-9,-999,IF(L834="",-999,0)))</f>
        <v>-999</v>
      </c>
      <c r="AJ834" s="82">
        <f>IF(AND(M834&gt;=1,M834&lt;=4),'adjustment factor'!$D$9,IF(M834=-9,-999,IF(M834=98,-999,IF(M834=99,-999,IF(M834="",-999,0)))))</f>
        <v>-999</v>
      </c>
      <c r="AK834" s="82">
        <f>IF(H834=1, 'adjustment factor'!$D$10, IF(H834=-9,-999,IF(H834="",-999,0)))</f>
        <v>-999</v>
      </c>
      <c r="AL834" s="82">
        <f>IF(G834=1, 'adjustment factor'!$D$11, IF(G834=-9,-999,IF(G834="",-999,0)))</f>
        <v>-999</v>
      </c>
      <c r="AM834" s="82">
        <f>IF(I834=1, 'adjustment factor'!$D$12, IF(I834=-9,-999,IF(I834="",-999,0)))</f>
        <v>-999</v>
      </c>
      <c r="AN834" s="82">
        <f>IF(J834=1, 'adjustment factor'!$D$13, IF(J834=-9,-999,IF(J834="",-999,0)))</f>
        <v>-999</v>
      </c>
      <c r="AO834" s="82" t="str">
        <f t="shared" si="128"/>
        <v>-999</v>
      </c>
      <c r="AP834" s="82" t="str">
        <f t="shared" si="129"/>
        <v>MISSING</v>
      </c>
    </row>
    <row r="835" spans="2:42" s="3" customFormat="1">
      <c r="B835" s="170"/>
      <c r="C835" s="35">
        <v>831</v>
      </c>
      <c r="D835" s="161"/>
      <c r="E835" s="161"/>
      <c r="F835" s="161"/>
      <c r="G835" s="161"/>
      <c r="H835" s="161"/>
      <c r="I835" s="161"/>
      <c r="J835" s="161"/>
      <c r="K835" s="161"/>
      <c r="L835" s="161"/>
      <c r="M835" s="161"/>
      <c r="N835" s="171"/>
      <c r="O835" s="171"/>
      <c r="P835" s="171"/>
      <c r="Q835" s="171"/>
      <c r="R835" s="171"/>
      <c r="S835" s="171"/>
      <c r="T835" s="159" t="str">
        <f t="shared" si="120"/>
        <v>MISSING</v>
      </c>
      <c r="U835" s="159" t="str">
        <f t="shared" si="121"/>
        <v>MISSING</v>
      </c>
      <c r="X835" s="56">
        <f t="shared" si="122"/>
        <v>-99</v>
      </c>
      <c r="Y835" s="56">
        <f t="shared" si="123"/>
        <v>-99</v>
      </c>
      <c r="Z835" s="56">
        <f t="shared" si="124"/>
        <v>-99</v>
      </c>
      <c r="AA835" s="56">
        <f t="shared" si="125"/>
        <v>-99</v>
      </c>
      <c r="AB835" s="56">
        <f t="shared" si="126"/>
        <v>-99</v>
      </c>
      <c r="AC835" s="56">
        <f t="shared" si="127"/>
        <v>-99</v>
      </c>
      <c r="AE835" s="82">
        <f>IF(D835=1, 'adjustment factor'!$D$4, IF(D835=-9,-999,IF(D835="",-999,0)))</f>
        <v>-999</v>
      </c>
      <c r="AF835" s="82">
        <f>IF(F835=1, 'adjustment factor'!$D$5, IF(F835=-9,-999,IF(F835="",-999,0)))</f>
        <v>-999</v>
      </c>
      <c r="AG835" s="82">
        <f>IF(E835=1, 'adjustment factor'!$D$6, IF(E835=-9,-999,IF(E835="",-999,0)))</f>
        <v>-999</v>
      </c>
      <c r="AH835" s="82">
        <f>IF(K835&gt;=45,'adjustment factor'!$D$7,IF(K835=-9,-1200,IF(K835="",-1200,0)))</f>
        <v>-1200</v>
      </c>
      <c r="AI835" s="82">
        <f>IF(L835=1, 'adjustment factor'!$D$8, IF(L835=-9,-999,IF(L835="",-999,0)))</f>
        <v>-999</v>
      </c>
      <c r="AJ835" s="82">
        <f>IF(AND(M835&gt;=1,M835&lt;=4),'adjustment factor'!$D$9,IF(M835=-9,-999,IF(M835=98,-999,IF(M835=99,-999,IF(M835="",-999,0)))))</f>
        <v>-999</v>
      </c>
      <c r="AK835" s="82">
        <f>IF(H835=1, 'adjustment factor'!$D$10, IF(H835=-9,-999,IF(H835="",-999,0)))</f>
        <v>-999</v>
      </c>
      <c r="AL835" s="82">
        <f>IF(G835=1, 'adjustment factor'!$D$11, IF(G835=-9,-999,IF(G835="",-999,0)))</f>
        <v>-999</v>
      </c>
      <c r="AM835" s="82">
        <f>IF(I835=1, 'adjustment factor'!$D$12, IF(I835=-9,-999,IF(I835="",-999,0)))</f>
        <v>-999</v>
      </c>
      <c r="AN835" s="82">
        <f>IF(J835=1, 'adjustment factor'!$D$13, IF(J835=-9,-999,IF(J835="",-999,0)))</f>
        <v>-999</v>
      </c>
      <c r="AO835" s="82" t="str">
        <f t="shared" si="128"/>
        <v>-999</v>
      </c>
      <c r="AP835" s="82" t="str">
        <f t="shared" si="129"/>
        <v>MISSING</v>
      </c>
    </row>
    <row r="836" spans="2:42" s="3" customFormat="1">
      <c r="B836" s="170"/>
      <c r="C836" s="35">
        <v>832</v>
      </c>
      <c r="D836" s="161"/>
      <c r="E836" s="161"/>
      <c r="F836" s="161"/>
      <c r="G836" s="161"/>
      <c r="H836" s="161"/>
      <c r="I836" s="161"/>
      <c r="J836" s="161"/>
      <c r="K836" s="161"/>
      <c r="L836" s="161"/>
      <c r="M836" s="161"/>
      <c r="N836" s="171"/>
      <c r="O836" s="171"/>
      <c r="P836" s="171"/>
      <c r="Q836" s="171"/>
      <c r="R836" s="171"/>
      <c r="S836" s="171"/>
      <c r="T836" s="159" t="str">
        <f t="shared" si="120"/>
        <v>MISSING</v>
      </c>
      <c r="U836" s="159" t="str">
        <f t="shared" si="121"/>
        <v>MISSING</v>
      </c>
      <c r="X836" s="56">
        <f t="shared" si="122"/>
        <v>-99</v>
      </c>
      <c r="Y836" s="56">
        <f t="shared" si="123"/>
        <v>-99</v>
      </c>
      <c r="Z836" s="56">
        <f t="shared" si="124"/>
        <v>-99</v>
      </c>
      <c r="AA836" s="56">
        <f t="shared" si="125"/>
        <v>-99</v>
      </c>
      <c r="AB836" s="56">
        <f t="shared" si="126"/>
        <v>-99</v>
      </c>
      <c r="AC836" s="56">
        <f t="shared" si="127"/>
        <v>-99</v>
      </c>
      <c r="AE836" s="82">
        <f>IF(D836=1, 'adjustment factor'!$D$4, IF(D836=-9,-999,IF(D836="",-999,0)))</f>
        <v>-999</v>
      </c>
      <c r="AF836" s="82">
        <f>IF(F836=1, 'adjustment factor'!$D$5, IF(F836=-9,-999,IF(F836="",-999,0)))</f>
        <v>-999</v>
      </c>
      <c r="AG836" s="82">
        <f>IF(E836=1, 'adjustment factor'!$D$6, IF(E836=-9,-999,IF(E836="",-999,0)))</f>
        <v>-999</v>
      </c>
      <c r="AH836" s="82">
        <f>IF(K836&gt;=45,'adjustment factor'!$D$7,IF(K836=-9,-1200,IF(K836="",-1200,0)))</f>
        <v>-1200</v>
      </c>
      <c r="AI836" s="82">
        <f>IF(L836=1, 'adjustment factor'!$D$8, IF(L836=-9,-999,IF(L836="",-999,0)))</f>
        <v>-999</v>
      </c>
      <c r="AJ836" s="82">
        <f>IF(AND(M836&gt;=1,M836&lt;=4),'adjustment factor'!$D$9,IF(M836=-9,-999,IF(M836=98,-999,IF(M836=99,-999,IF(M836="",-999,0)))))</f>
        <v>-999</v>
      </c>
      <c r="AK836" s="82">
        <f>IF(H836=1, 'adjustment factor'!$D$10, IF(H836=-9,-999,IF(H836="",-999,0)))</f>
        <v>-999</v>
      </c>
      <c r="AL836" s="82">
        <f>IF(G836=1, 'adjustment factor'!$D$11, IF(G836=-9,-999,IF(G836="",-999,0)))</f>
        <v>-999</v>
      </c>
      <c r="AM836" s="82">
        <f>IF(I836=1, 'adjustment factor'!$D$12, IF(I836=-9,-999,IF(I836="",-999,0)))</f>
        <v>-999</v>
      </c>
      <c r="AN836" s="82">
        <f>IF(J836=1, 'adjustment factor'!$D$13, IF(J836=-9,-999,IF(J836="",-999,0)))</f>
        <v>-999</v>
      </c>
      <c r="AO836" s="82" t="str">
        <f t="shared" si="128"/>
        <v>-999</v>
      </c>
      <c r="AP836" s="82" t="str">
        <f t="shared" si="129"/>
        <v>MISSING</v>
      </c>
    </row>
    <row r="837" spans="2:42" s="3" customFormat="1">
      <c r="B837" s="170"/>
      <c r="C837" s="35">
        <v>833</v>
      </c>
      <c r="D837" s="161"/>
      <c r="E837" s="161"/>
      <c r="F837" s="161"/>
      <c r="G837" s="161"/>
      <c r="H837" s="161"/>
      <c r="I837" s="161"/>
      <c r="J837" s="161"/>
      <c r="K837" s="161"/>
      <c r="L837" s="161"/>
      <c r="M837" s="161"/>
      <c r="N837" s="171"/>
      <c r="O837" s="171"/>
      <c r="P837" s="171"/>
      <c r="Q837" s="171"/>
      <c r="R837" s="171"/>
      <c r="S837" s="171"/>
      <c r="T837" s="159" t="str">
        <f t="shared" ref="T837:T900" si="130">IF(SUM(X837:AC837)&gt;-0.01, SUM(X837:AC837), "MISSING")</f>
        <v>MISSING</v>
      </c>
      <c r="U837" s="159" t="str">
        <f t="shared" ref="U837:U900" si="131">IF(AP837="MISSING","MISSING", 3.88+0.604*T837+0.055*(T837^2)-AP837)</f>
        <v>MISSING</v>
      </c>
      <c r="X837" s="56">
        <f t="shared" ref="X837:X900" si="132">IF(N837&gt;0,((N837-3)*-1),-99)</f>
        <v>-99</v>
      </c>
      <c r="Y837" s="56">
        <f t="shared" ref="Y837:Y900" si="133">IF(O837&gt;0,((O837-3)*-1),-99)</f>
        <v>-99</v>
      </c>
      <c r="Z837" s="56">
        <f t="shared" ref="Z837:Z900" si="134">IF(P837&gt;0,((P837-3)*-1),-99)</f>
        <v>-99</v>
      </c>
      <c r="AA837" s="56">
        <f t="shared" ref="AA837:AA900" si="135">IF(Q837&gt;0,((Q837-3)*-1),-99)</f>
        <v>-99</v>
      </c>
      <c r="AB837" s="56">
        <f t="shared" ref="AB837:AB900" si="136">IF(R837&gt;0,((R837-3)*-1),-99)</f>
        <v>-99</v>
      </c>
      <c r="AC837" s="56">
        <f t="shared" ref="AC837:AC900" si="137">IF(S837&gt;0,((S837-3)*-1),-99)</f>
        <v>-99</v>
      </c>
      <c r="AE837" s="82">
        <f>IF(D837=1, 'adjustment factor'!$D$4, IF(D837=-9,-999,IF(D837="",-999,0)))</f>
        <v>-999</v>
      </c>
      <c r="AF837" s="82">
        <f>IF(F837=1, 'adjustment factor'!$D$5, IF(F837=-9,-999,IF(F837="",-999,0)))</f>
        <v>-999</v>
      </c>
      <c r="AG837" s="82">
        <f>IF(E837=1, 'adjustment factor'!$D$6, IF(E837=-9,-999,IF(E837="",-999,0)))</f>
        <v>-999</v>
      </c>
      <c r="AH837" s="82">
        <f>IF(K837&gt;=45,'adjustment factor'!$D$7,IF(K837=-9,-1200,IF(K837="",-1200,0)))</f>
        <v>-1200</v>
      </c>
      <c r="AI837" s="82">
        <f>IF(L837=1, 'adjustment factor'!$D$8, IF(L837=-9,-999,IF(L837="",-999,0)))</f>
        <v>-999</v>
      </c>
      <c r="AJ837" s="82">
        <f>IF(AND(M837&gt;=1,M837&lt;=4),'adjustment factor'!$D$9,IF(M837=-9,-999,IF(M837=98,-999,IF(M837=99,-999,IF(M837="",-999,0)))))</f>
        <v>-999</v>
      </c>
      <c r="AK837" s="82">
        <f>IF(H837=1, 'adjustment factor'!$D$10, IF(H837=-9,-999,IF(H837="",-999,0)))</f>
        <v>-999</v>
      </c>
      <c r="AL837" s="82">
        <f>IF(G837=1, 'adjustment factor'!$D$11, IF(G837=-9,-999,IF(G837="",-999,0)))</f>
        <v>-999</v>
      </c>
      <c r="AM837" s="82">
        <f>IF(I837=1, 'adjustment factor'!$D$12, IF(I837=-9,-999,IF(I837="",-999,0)))</f>
        <v>-999</v>
      </c>
      <c r="AN837" s="82">
        <f>IF(J837=1, 'adjustment factor'!$D$13, IF(J837=-9,-999,IF(J837="",-999,0)))</f>
        <v>-999</v>
      </c>
      <c r="AO837" s="82" t="str">
        <f t="shared" si="128"/>
        <v>-999</v>
      </c>
      <c r="AP837" s="82" t="str">
        <f t="shared" si="129"/>
        <v>MISSING</v>
      </c>
    </row>
    <row r="838" spans="2:42" s="3" customFormat="1">
      <c r="B838" s="170"/>
      <c r="C838" s="35">
        <v>834</v>
      </c>
      <c r="D838" s="161"/>
      <c r="E838" s="161"/>
      <c r="F838" s="161"/>
      <c r="G838" s="161"/>
      <c r="H838" s="161"/>
      <c r="I838" s="161"/>
      <c r="J838" s="161"/>
      <c r="K838" s="161"/>
      <c r="L838" s="161"/>
      <c r="M838" s="161"/>
      <c r="N838" s="171"/>
      <c r="O838" s="171"/>
      <c r="P838" s="171"/>
      <c r="Q838" s="171"/>
      <c r="R838" s="171"/>
      <c r="S838" s="171"/>
      <c r="T838" s="159" t="str">
        <f t="shared" si="130"/>
        <v>MISSING</v>
      </c>
      <c r="U838" s="159" t="str">
        <f t="shared" si="131"/>
        <v>MISSING</v>
      </c>
      <c r="X838" s="56">
        <f t="shared" si="132"/>
        <v>-99</v>
      </c>
      <c r="Y838" s="56">
        <f t="shared" si="133"/>
        <v>-99</v>
      </c>
      <c r="Z838" s="56">
        <f t="shared" si="134"/>
        <v>-99</v>
      </c>
      <c r="AA838" s="56">
        <f t="shared" si="135"/>
        <v>-99</v>
      </c>
      <c r="AB838" s="56">
        <f t="shared" si="136"/>
        <v>-99</v>
      </c>
      <c r="AC838" s="56">
        <f t="shared" si="137"/>
        <v>-99</v>
      </c>
      <c r="AE838" s="82">
        <f>IF(D838=1, 'adjustment factor'!$D$4, IF(D838=-9,-999,IF(D838="",-999,0)))</f>
        <v>-999</v>
      </c>
      <c r="AF838" s="82">
        <f>IF(F838=1, 'adjustment factor'!$D$5, IF(F838=-9,-999,IF(F838="",-999,0)))</f>
        <v>-999</v>
      </c>
      <c r="AG838" s="82">
        <f>IF(E838=1, 'adjustment factor'!$D$6, IF(E838=-9,-999,IF(E838="",-999,0)))</f>
        <v>-999</v>
      </c>
      <c r="AH838" s="82">
        <f>IF(K838&gt;=45,'adjustment factor'!$D$7,IF(K838=-9,-1200,IF(K838="",-1200,0)))</f>
        <v>-1200</v>
      </c>
      <c r="AI838" s="82">
        <f>IF(L838=1, 'adjustment factor'!$D$8, IF(L838=-9,-999,IF(L838="",-999,0)))</f>
        <v>-999</v>
      </c>
      <c r="AJ838" s="82">
        <f>IF(AND(M838&gt;=1,M838&lt;=4),'adjustment factor'!$D$9,IF(M838=-9,-999,IF(M838=98,-999,IF(M838=99,-999,IF(M838="",-999,0)))))</f>
        <v>-999</v>
      </c>
      <c r="AK838" s="82">
        <f>IF(H838=1, 'adjustment factor'!$D$10, IF(H838=-9,-999,IF(H838="",-999,0)))</f>
        <v>-999</v>
      </c>
      <c r="AL838" s="82">
        <f>IF(G838=1, 'adjustment factor'!$D$11, IF(G838=-9,-999,IF(G838="",-999,0)))</f>
        <v>-999</v>
      </c>
      <c r="AM838" s="82">
        <f>IF(I838=1, 'adjustment factor'!$D$12, IF(I838=-9,-999,IF(I838="",-999,0)))</f>
        <v>-999</v>
      </c>
      <c r="AN838" s="82">
        <f>IF(J838=1, 'adjustment factor'!$D$13, IF(J838=-9,-999,IF(J838="",-999,0)))</f>
        <v>-999</v>
      </c>
      <c r="AO838" s="82" t="str">
        <f t="shared" ref="AO838:AO901" si="138">IF(-AE838-AF838-AG838-AH838+AI838+AJ838-AK838-AL838-AM838-AN838&lt;3, -AE838-AF838-AG838-AH838+AI838+AJ838-AK838-AL838-AM838-AN838, "-999")</f>
        <v>-999</v>
      </c>
      <c r="AP838" s="82" t="str">
        <f t="shared" ref="AP838:AP901" si="139">IF(AND(SUM(AE838:AN838)&gt;-1, (SUM(X838:AC838)&gt;-1)), 14.353-AE838-AF838-AG838-AH838+AI838+AJ838-AK838-AL838-AM838-AN838, "MISSING")</f>
        <v>MISSING</v>
      </c>
    </row>
    <row r="839" spans="2:42" s="3" customFormat="1">
      <c r="B839" s="170"/>
      <c r="C839" s="35">
        <v>835</v>
      </c>
      <c r="D839" s="161"/>
      <c r="E839" s="161"/>
      <c r="F839" s="161"/>
      <c r="G839" s="161"/>
      <c r="H839" s="161"/>
      <c r="I839" s="161"/>
      <c r="J839" s="161"/>
      <c r="K839" s="161"/>
      <c r="L839" s="161"/>
      <c r="M839" s="161"/>
      <c r="N839" s="171"/>
      <c r="O839" s="171"/>
      <c r="P839" s="171"/>
      <c r="Q839" s="171"/>
      <c r="R839" s="171"/>
      <c r="S839" s="171"/>
      <c r="T839" s="159" t="str">
        <f t="shared" si="130"/>
        <v>MISSING</v>
      </c>
      <c r="U839" s="159" t="str">
        <f t="shared" si="131"/>
        <v>MISSING</v>
      </c>
      <c r="X839" s="56">
        <f t="shared" si="132"/>
        <v>-99</v>
      </c>
      <c r="Y839" s="56">
        <f t="shared" si="133"/>
        <v>-99</v>
      </c>
      <c r="Z839" s="56">
        <f t="shared" si="134"/>
        <v>-99</v>
      </c>
      <c r="AA839" s="56">
        <f t="shared" si="135"/>
        <v>-99</v>
      </c>
      <c r="AB839" s="56">
        <f t="shared" si="136"/>
        <v>-99</v>
      </c>
      <c r="AC839" s="56">
        <f t="shared" si="137"/>
        <v>-99</v>
      </c>
      <c r="AE839" s="82">
        <f>IF(D839=1, 'adjustment factor'!$D$4, IF(D839=-9,-999,IF(D839="",-999,0)))</f>
        <v>-999</v>
      </c>
      <c r="AF839" s="82">
        <f>IF(F839=1, 'adjustment factor'!$D$5, IF(F839=-9,-999,IF(F839="",-999,0)))</f>
        <v>-999</v>
      </c>
      <c r="AG839" s="82">
        <f>IF(E839=1, 'adjustment factor'!$D$6, IF(E839=-9,-999,IF(E839="",-999,0)))</f>
        <v>-999</v>
      </c>
      <c r="AH839" s="82">
        <f>IF(K839&gt;=45,'adjustment factor'!$D$7,IF(K839=-9,-1200,IF(K839="",-1200,0)))</f>
        <v>-1200</v>
      </c>
      <c r="AI839" s="82">
        <f>IF(L839=1, 'adjustment factor'!$D$8, IF(L839=-9,-999,IF(L839="",-999,0)))</f>
        <v>-999</v>
      </c>
      <c r="AJ839" s="82">
        <f>IF(AND(M839&gt;=1,M839&lt;=4),'adjustment factor'!$D$9,IF(M839=-9,-999,IF(M839=98,-999,IF(M839=99,-999,IF(M839="",-999,0)))))</f>
        <v>-999</v>
      </c>
      <c r="AK839" s="82">
        <f>IF(H839=1, 'adjustment factor'!$D$10, IF(H839=-9,-999,IF(H839="",-999,0)))</f>
        <v>-999</v>
      </c>
      <c r="AL839" s="82">
        <f>IF(G839=1, 'adjustment factor'!$D$11, IF(G839=-9,-999,IF(G839="",-999,0)))</f>
        <v>-999</v>
      </c>
      <c r="AM839" s="82">
        <f>IF(I839=1, 'adjustment factor'!$D$12, IF(I839=-9,-999,IF(I839="",-999,0)))</f>
        <v>-999</v>
      </c>
      <c r="AN839" s="82">
        <f>IF(J839=1, 'adjustment factor'!$D$13, IF(J839=-9,-999,IF(J839="",-999,0)))</f>
        <v>-999</v>
      </c>
      <c r="AO839" s="82" t="str">
        <f t="shared" si="138"/>
        <v>-999</v>
      </c>
      <c r="AP839" s="82" t="str">
        <f t="shared" si="139"/>
        <v>MISSING</v>
      </c>
    </row>
    <row r="840" spans="2:42" s="3" customFormat="1">
      <c r="B840" s="170"/>
      <c r="C840" s="35">
        <v>836</v>
      </c>
      <c r="D840" s="161"/>
      <c r="E840" s="161"/>
      <c r="F840" s="161"/>
      <c r="G840" s="161"/>
      <c r="H840" s="161"/>
      <c r="I840" s="161"/>
      <c r="J840" s="161"/>
      <c r="K840" s="161"/>
      <c r="L840" s="161"/>
      <c r="M840" s="161"/>
      <c r="N840" s="171"/>
      <c r="O840" s="171"/>
      <c r="P840" s="171"/>
      <c r="Q840" s="171"/>
      <c r="R840" s="171"/>
      <c r="S840" s="171"/>
      <c r="T840" s="159" t="str">
        <f t="shared" si="130"/>
        <v>MISSING</v>
      </c>
      <c r="U840" s="159" t="str">
        <f t="shared" si="131"/>
        <v>MISSING</v>
      </c>
      <c r="X840" s="56">
        <f t="shared" si="132"/>
        <v>-99</v>
      </c>
      <c r="Y840" s="56">
        <f t="shared" si="133"/>
        <v>-99</v>
      </c>
      <c r="Z840" s="56">
        <f t="shared" si="134"/>
        <v>-99</v>
      </c>
      <c r="AA840" s="56">
        <f t="shared" si="135"/>
        <v>-99</v>
      </c>
      <c r="AB840" s="56">
        <f t="shared" si="136"/>
        <v>-99</v>
      </c>
      <c r="AC840" s="56">
        <f t="shared" si="137"/>
        <v>-99</v>
      </c>
      <c r="AE840" s="82">
        <f>IF(D840=1, 'adjustment factor'!$D$4, IF(D840=-9,-999,IF(D840="",-999,0)))</f>
        <v>-999</v>
      </c>
      <c r="AF840" s="82">
        <f>IF(F840=1, 'adjustment factor'!$D$5, IF(F840=-9,-999,IF(F840="",-999,0)))</f>
        <v>-999</v>
      </c>
      <c r="AG840" s="82">
        <f>IF(E840=1, 'adjustment factor'!$D$6, IF(E840=-9,-999,IF(E840="",-999,0)))</f>
        <v>-999</v>
      </c>
      <c r="AH840" s="82">
        <f>IF(K840&gt;=45,'adjustment factor'!$D$7,IF(K840=-9,-1200,IF(K840="",-1200,0)))</f>
        <v>-1200</v>
      </c>
      <c r="AI840" s="82">
        <f>IF(L840=1, 'adjustment factor'!$D$8, IF(L840=-9,-999,IF(L840="",-999,0)))</f>
        <v>-999</v>
      </c>
      <c r="AJ840" s="82">
        <f>IF(AND(M840&gt;=1,M840&lt;=4),'adjustment factor'!$D$9,IF(M840=-9,-999,IF(M840=98,-999,IF(M840=99,-999,IF(M840="",-999,0)))))</f>
        <v>-999</v>
      </c>
      <c r="AK840" s="82">
        <f>IF(H840=1, 'adjustment factor'!$D$10, IF(H840=-9,-999,IF(H840="",-999,0)))</f>
        <v>-999</v>
      </c>
      <c r="AL840" s="82">
        <f>IF(G840=1, 'adjustment factor'!$D$11, IF(G840=-9,-999,IF(G840="",-999,0)))</f>
        <v>-999</v>
      </c>
      <c r="AM840" s="82">
        <f>IF(I840=1, 'adjustment factor'!$D$12, IF(I840=-9,-999,IF(I840="",-999,0)))</f>
        <v>-999</v>
      </c>
      <c r="AN840" s="82">
        <f>IF(J840=1, 'adjustment factor'!$D$13, IF(J840=-9,-999,IF(J840="",-999,0)))</f>
        <v>-999</v>
      </c>
      <c r="AO840" s="82" t="str">
        <f t="shared" si="138"/>
        <v>-999</v>
      </c>
      <c r="AP840" s="82" t="str">
        <f t="shared" si="139"/>
        <v>MISSING</v>
      </c>
    </row>
    <row r="841" spans="2:42" s="3" customFormat="1">
      <c r="B841" s="170"/>
      <c r="C841" s="35">
        <v>837</v>
      </c>
      <c r="D841" s="161"/>
      <c r="E841" s="161"/>
      <c r="F841" s="161"/>
      <c r="G841" s="161"/>
      <c r="H841" s="161"/>
      <c r="I841" s="161"/>
      <c r="J841" s="161"/>
      <c r="K841" s="161"/>
      <c r="L841" s="161"/>
      <c r="M841" s="161"/>
      <c r="N841" s="171"/>
      <c r="O841" s="171"/>
      <c r="P841" s="171"/>
      <c r="Q841" s="171"/>
      <c r="R841" s="171"/>
      <c r="S841" s="171"/>
      <c r="T841" s="159" t="str">
        <f t="shared" si="130"/>
        <v>MISSING</v>
      </c>
      <c r="U841" s="159" t="str">
        <f t="shared" si="131"/>
        <v>MISSING</v>
      </c>
      <c r="X841" s="56">
        <f t="shared" si="132"/>
        <v>-99</v>
      </c>
      <c r="Y841" s="56">
        <f t="shared" si="133"/>
        <v>-99</v>
      </c>
      <c r="Z841" s="56">
        <f t="shared" si="134"/>
        <v>-99</v>
      </c>
      <c r="AA841" s="56">
        <f t="shared" si="135"/>
        <v>-99</v>
      </c>
      <c r="AB841" s="56">
        <f t="shared" si="136"/>
        <v>-99</v>
      </c>
      <c r="AC841" s="56">
        <f t="shared" si="137"/>
        <v>-99</v>
      </c>
      <c r="AE841" s="82">
        <f>IF(D841=1, 'adjustment factor'!$D$4, IF(D841=-9,-999,IF(D841="",-999,0)))</f>
        <v>-999</v>
      </c>
      <c r="AF841" s="82">
        <f>IF(F841=1, 'adjustment factor'!$D$5, IF(F841=-9,-999,IF(F841="",-999,0)))</f>
        <v>-999</v>
      </c>
      <c r="AG841" s="82">
        <f>IF(E841=1, 'adjustment factor'!$D$6, IF(E841=-9,-999,IF(E841="",-999,0)))</f>
        <v>-999</v>
      </c>
      <c r="AH841" s="82">
        <f>IF(K841&gt;=45,'adjustment factor'!$D$7,IF(K841=-9,-1200,IF(K841="",-1200,0)))</f>
        <v>-1200</v>
      </c>
      <c r="AI841" s="82">
        <f>IF(L841=1, 'adjustment factor'!$D$8, IF(L841=-9,-999,IF(L841="",-999,0)))</f>
        <v>-999</v>
      </c>
      <c r="AJ841" s="82">
        <f>IF(AND(M841&gt;=1,M841&lt;=4),'adjustment factor'!$D$9,IF(M841=-9,-999,IF(M841=98,-999,IF(M841=99,-999,IF(M841="",-999,0)))))</f>
        <v>-999</v>
      </c>
      <c r="AK841" s="82">
        <f>IF(H841=1, 'adjustment factor'!$D$10, IF(H841=-9,-999,IF(H841="",-999,0)))</f>
        <v>-999</v>
      </c>
      <c r="AL841" s="82">
        <f>IF(G841=1, 'adjustment factor'!$D$11, IF(G841=-9,-999,IF(G841="",-999,0)))</f>
        <v>-999</v>
      </c>
      <c r="AM841" s="82">
        <f>IF(I841=1, 'adjustment factor'!$D$12, IF(I841=-9,-999,IF(I841="",-999,0)))</f>
        <v>-999</v>
      </c>
      <c r="AN841" s="82">
        <f>IF(J841=1, 'adjustment factor'!$D$13, IF(J841=-9,-999,IF(J841="",-999,0)))</f>
        <v>-999</v>
      </c>
      <c r="AO841" s="82" t="str">
        <f t="shared" si="138"/>
        <v>-999</v>
      </c>
      <c r="AP841" s="82" t="str">
        <f t="shared" si="139"/>
        <v>MISSING</v>
      </c>
    </row>
    <row r="842" spans="2:42" s="3" customFormat="1">
      <c r="B842" s="170"/>
      <c r="C842" s="35">
        <v>838</v>
      </c>
      <c r="D842" s="161"/>
      <c r="E842" s="161"/>
      <c r="F842" s="161"/>
      <c r="G842" s="161"/>
      <c r="H842" s="161"/>
      <c r="I842" s="161"/>
      <c r="J842" s="161"/>
      <c r="K842" s="161"/>
      <c r="L842" s="161"/>
      <c r="M842" s="161"/>
      <c r="N842" s="171"/>
      <c r="O842" s="171"/>
      <c r="P842" s="171"/>
      <c r="Q842" s="171"/>
      <c r="R842" s="171"/>
      <c r="S842" s="171"/>
      <c r="T842" s="159" t="str">
        <f t="shared" si="130"/>
        <v>MISSING</v>
      </c>
      <c r="U842" s="159" t="str">
        <f t="shared" si="131"/>
        <v>MISSING</v>
      </c>
      <c r="X842" s="56">
        <f t="shared" si="132"/>
        <v>-99</v>
      </c>
      <c r="Y842" s="56">
        <f t="shared" si="133"/>
        <v>-99</v>
      </c>
      <c r="Z842" s="56">
        <f t="shared" si="134"/>
        <v>-99</v>
      </c>
      <c r="AA842" s="56">
        <f t="shared" si="135"/>
        <v>-99</v>
      </c>
      <c r="AB842" s="56">
        <f t="shared" si="136"/>
        <v>-99</v>
      </c>
      <c r="AC842" s="56">
        <f t="shared" si="137"/>
        <v>-99</v>
      </c>
      <c r="AE842" s="82">
        <f>IF(D842=1, 'adjustment factor'!$D$4, IF(D842=-9,-999,IF(D842="",-999,0)))</f>
        <v>-999</v>
      </c>
      <c r="AF842" s="82">
        <f>IF(F842=1, 'adjustment factor'!$D$5, IF(F842=-9,-999,IF(F842="",-999,0)))</f>
        <v>-999</v>
      </c>
      <c r="AG842" s="82">
        <f>IF(E842=1, 'adjustment factor'!$D$6, IF(E842=-9,-999,IF(E842="",-999,0)))</f>
        <v>-999</v>
      </c>
      <c r="AH842" s="82">
        <f>IF(K842&gt;=45,'adjustment factor'!$D$7,IF(K842=-9,-1200,IF(K842="",-1200,0)))</f>
        <v>-1200</v>
      </c>
      <c r="AI842" s="82">
        <f>IF(L842=1, 'adjustment factor'!$D$8, IF(L842=-9,-999,IF(L842="",-999,0)))</f>
        <v>-999</v>
      </c>
      <c r="AJ842" s="82">
        <f>IF(AND(M842&gt;=1,M842&lt;=4),'adjustment factor'!$D$9,IF(M842=-9,-999,IF(M842=98,-999,IF(M842=99,-999,IF(M842="",-999,0)))))</f>
        <v>-999</v>
      </c>
      <c r="AK842" s="82">
        <f>IF(H842=1, 'adjustment factor'!$D$10, IF(H842=-9,-999,IF(H842="",-999,0)))</f>
        <v>-999</v>
      </c>
      <c r="AL842" s="82">
        <f>IF(G842=1, 'adjustment factor'!$D$11, IF(G842=-9,-999,IF(G842="",-999,0)))</f>
        <v>-999</v>
      </c>
      <c r="AM842" s="82">
        <f>IF(I842=1, 'adjustment factor'!$D$12, IF(I842=-9,-999,IF(I842="",-999,0)))</f>
        <v>-999</v>
      </c>
      <c r="AN842" s="82">
        <f>IF(J842=1, 'adjustment factor'!$D$13, IF(J842=-9,-999,IF(J842="",-999,0)))</f>
        <v>-999</v>
      </c>
      <c r="AO842" s="82" t="str">
        <f t="shared" si="138"/>
        <v>-999</v>
      </c>
      <c r="AP842" s="82" t="str">
        <f t="shared" si="139"/>
        <v>MISSING</v>
      </c>
    </row>
    <row r="843" spans="2:42" s="3" customFormat="1">
      <c r="B843" s="170"/>
      <c r="C843" s="35">
        <v>839</v>
      </c>
      <c r="D843" s="161"/>
      <c r="E843" s="161"/>
      <c r="F843" s="161"/>
      <c r="G843" s="161"/>
      <c r="H843" s="161"/>
      <c r="I843" s="161"/>
      <c r="J843" s="161"/>
      <c r="K843" s="161"/>
      <c r="L843" s="161"/>
      <c r="M843" s="161"/>
      <c r="N843" s="171"/>
      <c r="O843" s="171"/>
      <c r="P843" s="171"/>
      <c r="Q843" s="171"/>
      <c r="R843" s="171"/>
      <c r="S843" s="171"/>
      <c r="T843" s="159" t="str">
        <f t="shared" si="130"/>
        <v>MISSING</v>
      </c>
      <c r="U843" s="159" t="str">
        <f t="shared" si="131"/>
        <v>MISSING</v>
      </c>
      <c r="X843" s="56">
        <f t="shared" si="132"/>
        <v>-99</v>
      </c>
      <c r="Y843" s="56">
        <f t="shared" si="133"/>
        <v>-99</v>
      </c>
      <c r="Z843" s="56">
        <f t="shared" si="134"/>
        <v>-99</v>
      </c>
      <c r="AA843" s="56">
        <f t="shared" si="135"/>
        <v>-99</v>
      </c>
      <c r="AB843" s="56">
        <f t="shared" si="136"/>
        <v>-99</v>
      </c>
      <c r="AC843" s="56">
        <f t="shared" si="137"/>
        <v>-99</v>
      </c>
      <c r="AE843" s="82">
        <f>IF(D843=1, 'adjustment factor'!$D$4, IF(D843=-9,-999,IF(D843="",-999,0)))</f>
        <v>-999</v>
      </c>
      <c r="AF843" s="82">
        <f>IF(F843=1, 'adjustment factor'!$D$5, IF(F843=-9,-999,IF(F843="",-999,0)))</f>
        <v>-999</v>
      </c>
      <c r="AG843" s="82">
        <f>IF(E843=1, 'adjustment factor'!$D$6, IF(E843=-9,-999,IF(E843="",-999,0)))</f>
        <v>-999</v>
      </c>
      <c r="AH843" s="82">
        <f>IF(K843&gt;=45,'adjustment factor'!$D$7,IF(K843=-9,-1200,IF(K843="",-1200,0)))</f>
        <v>-1200</v>
      </c>
      <c r="AI843" s="82">
        <f>IF(L843=1, 'adjustment factor'!$D$8, IF(L843=-9,-999,IF(L843="",-999,0)))</f>
        <v>-999</v>
      </c>
      <c r="AJ843" s="82">
        <f>IF(AND(M843&gt;=1,M843&lt;=4),'adjustment factor'!$D$9,IF(M843=-9,-999,IF(M843=98,-999,IF(M843=99,-999,IF(M843="",-999,0)))))</f>
        <v>-999</v>
      </c>
      <c r="AK843" s="82">
        <f>IF(H843=1, 'adjustment factor'!$D$10, IF(H843=-9,-999,IF(H843="",-999,0)))</f>
        <v>-999</v>
      </c>
      <c r="AL843" s="82">
        <f>IF(G843=1, 'adjustment factor'!$D$11, IF(G843=-9,-999,IF(G843="",-999,0)))</f>
        <v>-999</v>
      </c>
      <c r="AM843" s="82">
        <f>IF(I843=1, 'adjustment factor'!$D$12, IF(I843=-9,-999,IF(I843="",-999,0)))</f>
        <v>-999</v>
      </c>
      <c r="AN843" s="82">
        <f>IF(J843=1, 'adjustment factor'!$D$13, IF(J843=-9,-999,IF(J843="",-999,0)))</f>
        <v>-999</v>
      </c>
      <c r="AO843" s="82" t="str">
        <f t="shared" si="138"/>
        <v>-999</v>
      </c>
      <c r="AP843" s="82" t="str">
        <f t="shared" si="139"/>
        <v>MISSING</v>
      </c>
    </row>
    <row r="844" spans="2:42" s="3" customFormat="1">
      <c r="B844" s="170"/>
      <c r="C844" s="35">
        <v>840</v>
      </c>
      <c r="D844" s="161"/>
      <c r="E844" s="161"/>
      <c r="F844" s="161"/>
      <c r="G844" s="161"/>
      <c r="H844" s="161"/>
      <c r="I844" s="161"/>
      <c r="J844" s="161"/>
      <c r="K844" s="161"/>
      <c r="L844" s="161"/>
      <c r="M844" s="161"/>
      <c r="N844" s="171"/>
      <c r="O844" s="171"/>
      <c r="P844" s="171"/>
      <c r="Q844" s="171"/>
      <c r="R844" s="171"/>
      <c r="S844" s="171"/>
      <c r="T844" s="159" t="str">
        <f t="shared" si="130"/>
        <v>MISSING</v>
      </c>
      <c r="U844" s="159" t="str">
        <f t="shared" si="131"/>
        <v>MISSING</v>
      </c>
      <c r="X844" s="56">
        <f t="shared" si="132"/>
        <v>-99</v>
      </c>
      <c r="Y844" s="56">
        <f t="shared" si="133"/>
        <v>-99</v>
      </c>
      <c r="Z844" s="56">
        <f t="shared" si="134"/>
        <v>-99</v>
      </c>
      <c r="AA844" s="56">
        <f t="shared" si="135"/>
        <v>-99</v>
      </c>
      <c r="AB844" s="56">
        <f t="shared" si="136"/>
        <v>-99</v>
      </c>
      <c r="AC844" s="56">
        <f t="shared" si="137"/>
        <v>-99</v>
      </c>
      <c r="AE844" s="82">
        <f>IF(D844=1, 'adjustment factor'!$D$4, IF(D844=-9,-999,IF(D844="",-999,0)))</f>
        <v>-999</v>
      </c>
      <c r="AF844" s="82">
        <f>IF(F844=1, 'adjustment factor'!$D$5, IF(F844=-9,-999,IF(F844="",-999,0)))</f>
        <v>-999</v>
      </c>
      <c r="AG844" s="82">
        <f>IF(E844=1, 'adjustment factor'!$D$6, IF(E844=-9,-999,IF(E844="",-999,0)))</f>
        <v>-999</v>
      </c>
      <c r="AH844" s="82">
        <f>IF(K844&gt;=45,'adjustment factor'!$D$7,IF(K844=-9,-1200,IF(K844="",-1200,0)))</f>
        <v>-1200</v>
      </c>
      <c r="AI844" s="82">
        <f>IF(L844=1, 'adjustment factor'!$D$8, IF(L844=-9,-999,IF(L844="",-999,0)))</f>
        <v>-999</v>
      </c>
      <c r="AJ844" s="82">
        <f>IF(AND(M844&gt;=1,M844&lt;=4),'adjustment factor'!$D$9,IF(M844=-9,-999,IF(M844=98,-999,IF(M844=99,-999,IF(M844="",-999,0)))))</f>
        <v>-999</v>
      </c>
      <c r="AK844" s="82">
        <f>IF(H844=1, 'adjustment factor'!$D$10, IF(H844=-9,-999,IF(H844="",-999,0)))</f>
        <v>-999</v>
      </c>
      <c r="AL844" s="82">
        <f>IF(G844=1, 'adjustment factor'!$D$11, IF(G844=-9,-999,IF(G844="",-999,0)))</f>
        <v>-999</v>
      </c>
      <c r="AM844" s="82">
        <f>IF(I844=1, 'adjustment factor'!$D$12, IF(I844=-9,-999,IF(I844="",-999,0)))</f>
        <v>-999</v>
      </c>
      <c r="AN844" s="82">
        <f>IF(J844=1, 'adjustment factor'!$D$13, IF(J844=-9,-999,IF(J844="",-999,0)))</f>
        <v>-999</v>
      </c>
      <c r="AO844" s="82" t="str">
        <f t="shared" si="138"/>
        <v>-999</v>
      </c>
      <c r="AP844" s="82" t="str">
        <f t="shared" si="139"/>
        <v>MISSING</v>
      </c>
    </row>
    <row r="845" spans="2:42" s="3" customFormat="1">
      <c r="B845" s="170"/>
      <c r="C845" s="35">
        <v>841</v>
      </c>
      <c r="D845" s="161"/>
      <c r="E845" s="161"/>
      <c r="F845" s="161"/>
      <c r="G845" s="161"/>
      <c r="H845" s="161"/>
      <c r="I845" s="161"/>
      <c r="J845" s="161"/>
      <c r="K845" s="161"/>
      <c r="L845" s="161"/>
      <c r="M845" s="161"/>
      <c r="N845" s="171"/>
      <c r="O845" s="171"/>
      <c r="P845" s="171"/>
      <c r="Q845" s="171"/>
      <c r="R845" s="171"/>
      <c r="S845" s="171"/>
      <c r="T845" s="159" t="str">
        <f t="shared" si="130"/>
        <v>MISSING</v>
      </c>
      <c r="U845" s="159" t="str">
        <f t="shared" si="131"/>
        <v>MISSING</v>
      </c>
      <c r="X845" s="56">
        <f t="shared" si="132"/>
        <v>-99</v>
      </c>
      <c r="Y845" s="56">
        <f t="shared" si="133"/>
        <v>-99</v>
      </c>
      <c r="Z845" s="56">
        <f t="shared" si="134"/>
        <v>-99</v>
      </c>
      <c r="AA845" s="56">
        <f t="shared" si="135"/>
        <v>-99</v>
      </c>
      <c r="AB845" s="56">
        <f t="shared" si="136"/>
        <v>-99</v>
      </c>
      <c r="AC845" s="56">
        <f t="shared" si="137"/>
        <v>-99</v>
      </c>
      <c r="AE845" s="82">
        <f>IF(D845=1, 'adjustment factor'!$D$4, IF(D845=-9,-999,IF(D845="",-999,0)))</f>
        <v>-999</v>
      </c>
      <c r="AF845" s="82">
        <f>IF(F845=1, 'adjustment factor'!$D$5, IF(F845=-9,-999,IF(F845="",-999,0)))</f>
        <v>-999</v>
      </c>
      <c r="AG845" s="82">
        <f>IF(E845=1, 'adjustment factor'!$D$6, IF(E845=-9,-999,IF(E845="",-999,0)))</f>
        <v>-999</v>
      </c>
      <c r="AH845" s="82">
        <f>IF(K845&gt;=45,'adjustment factor'!$D$7,IF(K845=-9,-1200,IF(K845="",-1200,0)))</f>
        <v>-1200</v>
      </c>
      <c r="AI845" s="82">
        <f>IF(L845=1, 'adjustment factor'!$D$8, IF(L845=-9,-999,IF(L845="",-999,0)))</f>
        <v>-999</v>
      </c>
      <c r="AJ845" s="82">
        <f>IF(AND(M845&gt;=1,M845&lt;=4),'adjustment factor'!$D$9,IF(M845=-9,-999,IF(M845=98,-999,IF(M845=99,-999,IF(M845="",-999,0)))))</f>
        <v>-999</v>
      </c>
      <c r="AK845" s="82">
        <f>IF(H845=1, 'adjustment factor'!$D$10, IF(H845=-9,-999,IF(H845="",-999,0)))</f>
        <v>-999</v>
      </c>
      <c r="AL845" s="82">
        <f>IF(G845=1, 'adjustment factor'!$D$11, IF(G845=-9,-999,IF(G845="",-999,0)))</f>
        <v>-999</v>
      </c>
      <c r="AM845" s="82">
        <f>IF(I845=1, 'adjustment factor'!$D$12, IF(I845=-9,-999,IF(I845="",-999,0)))</f>
        <v>-999</v>
      </c>
      <c r="AN845" s="82">
        <f>IF(J845=1, 'adjustment factor'!$D$13, IF(J845=-9,-999,IF(J845="",-999,0)))</f>
        <v>-999</v>
      </c>
      <c r="AO845" s="82" t="str">
        <f t="shared" si="138"/>
        <v>-999</v>
      </c>
      <c r="AP845" s="82" t="str">
        <f t="shared" si="139"/>
        <v>MISSING</v>
      </c>
    </row>
    <row r="846" spans="2:42" s="3" customFormat="1">
      <c r="B846" s="170"/>
      <c r="C846" s="35">
        <v>842</v>
      </c>
      <c r="D846" s="161"/>
      <c r="E846" s="161"/>
      <c r="F846" s="161"/>
      <c r="G846" s="161"/>
      <c r="H846" s="161"/>
      <c r="I846" s="161"/>
      <c r="J846" s="161"/>
      <c r="K846" s="161"/>
      <c r="L846" s="161"/>
      <c r="M846" s="161"/>
      <c r="N846" s="171"/>
      <c r="O846" s="171"/>
      <c r="P846" s="171"/>
      <c r="Q846" s="171"/>
      <c r="R846" s="171"/>
      <c r="S846" s="171"/>
      <c r="T846" s="159" t="str">
        <f t="shared" si="130"/>
        <v>MISSING</v>
      </c>
      <c r="U846" s="159" t="str">
        <f t="shared" si="131"/>
        <v>MISSING</v>
      </c>
      <c r="X846" s="56">
        <f t="shared" si="132"/>
        <v>-99</v>
      </c>
      <c r="Y846" s="56">
        <f t="shared" si="133"/>
        <v>-99</v>
      </c>
      <c r="Z846" s="56">
        <f t="shared" si="134"/>
        <v>-99</v>
      </c>
      <c r="AA846" s="56">
        <f t="shared" si="135"/>
        <v>-99</v>
      </c>
      <c r="AB846" s="56">
        <f t="shared" si="136"/>
        <v>-99</v>
      </c>
      <c r="AC846" s="56">
        <f t="shared" si="137"/>
        <v>-99</v>
      </c>
      <c r="AE846" s="82">
        <f>IF(D846=1, 'adjustment factor'!$D$4, IF(D846=-9,-999,IF(D846="",-999,0)))</f>
        <v>-999</v>
      </c>
      <c r="AF846" s="82">
        <f>IF(F846=1, 'adjustment factor'!$D$5, IF(F846=-9,-999,IF(F846="",-999,0)))</f>
        <v>-999</v>
      </c>
      <c r="AG846" s="82">
        <f>IF(E846=1, 'adjustment factor'!$D$6, IF(E846=-9,-999,IF(E846="",-999,0)))</f>
        <v>-999</v>
      </c>
      <c r="AH846" s="82">
        <f>IF(K846&gt;=45,'adjustment factor'!$D$7,IF(K846=-9,-1200,IF(K846="",-1200,0)))</f>
        <v>-1200</v>
      </c>
      <c r="AI846" s="82">
        <f>IF(L846=1, 'adjustment factor'!$D$8, IF(L846=-9,-999,IF(L846="",-999,0)))</f>
        <v>-999</v>
      </c>
      <c r="AJ846" s="82">
        <f>IF(AND(M846&gt;=1,M846&lt;=4),'adjustment factor'!$D$9,IF(M846=-9,-999,IF(M846=98,-999,IF(M846=99,-999,IF(M846="",-999,0)))))</f>
        <v>-999</v>
      </c>
      <c r="AK846" s="82">
        <f>IF(H846=1, 'adjustment factor'!$D$10, IF(H846=-9,-999,IF(H846="",-999,0)))</f>
        <v>-999</v>
      </c>
      <c r="AL846" s="82">
        <f>IF(G846=1, 'adjustment factor'!$D$11, IF(G846=-9,-999,IF(G846="",-999,0)))</f>
        <v>-999</v>
      </c>
      <c r="AM846" s="82">
        <f>IF(I846=1, 'adjustment factor'!$D$12, IF(I846=-9,-999,IF(I846="",-999,0)))</f>
        <v>-999</v>
      </c>
      <c r="AN846" s="82">
        <f>IF(J846=1, 'adjustment factor'!$D$13, IF(J846=-9,-999,IF(J846="",-999,0)))</f>
        <v>-999</v>
      </c>
      <c r="AO846" s="82" t="str">
        <f t="shared" si="138"/>
        <v>-999</v>
      </c>
      <c r="AP846" s="82" t="str">
        <f t="shared" si="139"/>
        <v>MISSING</v>
      </c>
    </row>
    <row r="847" spans="2:42" s="3" customFormat="1">
      <c r="B847" s="170"/>
      <c r="C847" s="35">
        <v>843</v>
      </c>
      <c r="D847" s="161"/>
      <c r="E847" s="161"/>
      <c r="F847" s="161"/>
      <c r="G847" s="161"/>
      <c r="H847" s="161"/>
      <c r="I847" s="161"/>
      <c r="J847" s="161"/>
      <c r="K847" s="161"/>
      <c r="L847" s="161"/>
      <c r="M847" s="161"/>
      <c r="N847" s="171"/>
      <c r="O847" s="171"/>
      <c r="P847" s="171"/>
      <c r="Q847" s="171"/>
      <c r="R847" s="171"/>
      <c r="S847" s="171"/>
      <c r="T847" s="159" t="str">
        <f t="shared" si="130"/>
        <v>MISSING</v>
      </c>
      <c r="U847" s="159" t="str">
        <f t="shared" si="131"/>
        <v>MISSING</v>
      </c>
      <c r="X847" s="56">
        <f t="shared" si="132"/>
        <v>-99</v>
      </c>
      <c r="Y847" s="56">
        <f t="shared" si="133"/>
        <v>-99</v>
      </c>
      <c r="Z847" s="56">
        <f t="shared" si="134"/>
        <v>-99</v>
      </c>
      <c r="AA847" s="56">
        <f t="shared" si="135"/>
        <v>-99</v>
      </c>
      <c r="AB847" s="56">
        <f t="shared" si="136"/>
        <v>-99</v>
      </c>
      <c r="AC847" s="56">
        <f t="shared" si="137"/>
        <v>-99</v>
      </c>
      <c r="AE847" s="82">
        <f>IF(D847=1, 'adjustment factor'!$D$4, IF(D847=-9,-999,IF(D847="",-999,0)))</f>
        <v>-999</v>
      </c>
      <c r="AF847" s="82">
        <f>IF(F847=1, 'adjustment factor'!$D$5, IF(F847=-9,-999,IF(F847="",-999,0)))</f>
        <v>-999</v>
      </c>
      <c r="AG847" s="82">
        <f>IF(E847=1, 'adjustment factor'!$D$6, IF(E847=-9,-999,IF(E847="",-999,0)))</f>
        <v>-999</v>
      </c>
      <c r="AH847" s="82">
        <f>IF(K847&gt;=45,'adjustment factor'!$D$7,IF(K847=-9,-1200,IF(K847="",-1200,0)))</f>
        <v>-1200</v>
      </c>
      <c r="AI847" s="82">
        <f>IF(L847=1, 'adjustment factor'!$D$8, IF(L847=-9,-999,IF(L847="",-999,0)))</f>
        <v>-999</v>
      </c>
      <c r="AJ847" s="82">
        <f>IF(AND(M847&gt;=1,M847&lt;=4),'adjustment factor'!$D$9,IF(M847=-9,-999,IF(M847=98,-999,IF(M847=99,-999,IF(M847="",-999,0)))))</f>
        <v>-999</v>
      </c>
      <c r="AK847" s="82">
        <f>IF(H847=1, 'adjustment factor'!$D$10, IF(H847=-9,-999,IF(H847="",-999,0)))</f>
        <v>-999</v>
      </c>
      <c r="AL847" s="82">
        <f>IF(G847=1, 'adjustment factor'!$D$11, IF(G847=-9,-999,IF(G847="",-999,0)))</f>
        <v>-999</v>
      </c>
      <c r="AM847" s="82">
        <f>IF(I847=1, 'adjustment factor'!$D$12, IF(I847=-9,-999,IF(I847="",-999,0)))</f>
        <v>-999</v>
      </c>
      <c r="AN847" s="82">
        <f>IF(J847=1, 'adjustment factor'!$D$13, IF(J847=-9,-999,IF(J847="",-999,0)))</f>
        <v>-999</v>
      </c>
      <c r="AO847" s="82" t="str">
        <f t="shared" si="138"/>
        <v>-999</v>
      </c>
      <c r="AP847" s="82" t="str">
        <f t="shared" si="139"/>
        <v>MISSING</v>
      </c>
    </row>
    <row r="848" spans="2:42" s="3" customFormat="1">
      <c r="B848" s="170"/>
      <c r="C848" s="35">
        <v>844</v>
      </c>
      <c r="D848" s="161"/>
      <c r="E848" s="161"/>
      <c r="F848" s="161"/>
      <c r="G848" s="161"/>
      <c r="H848" s="161"/>
      <c r="I848" s="161"/>
      <c r="J848" s="161"/>
      <c r="K848" s="161"/>
      <c r="L848" s="161"/>
      <c r="M848" s="161"/>
      <c r="N848" s="171"/>
      <c r="O848" s="171"/>
      <c r="P848" s="171"/>
      <c r="Q848" s="171"/>
      <c r="R848" s="171"/>
      <c r="S848" s="171"/>
      <c r="T848" s="159" t="str">
        <f t="shared" si="130"/>
        <v>MISSING</v>
      </c>
      <c r="U848" s="159" t="str">
        <f t="shared" si="131"/>
        <v>MISSING</v>
      </c>
      <c r="X848" s="56">
        <f t="shared" si="132"/>
        <v>-99</v>
      </c>
      <c r="Y848" s="56">
        <f t="shared" si="133"/>
        <v>-99</v>
      </c>
      <c r="Z848" s="56">
        <f t="shared" si="134"/>
        <v>-99</v>
      </c>
      <c r="AA848" s="56">
        <f t="shared" si="135"/>
        <v>-99</v>
      </c>
      <c r="AB848" s="56">
        <f t="shared" si="136"/>
        <v>-99</v>
      </c>
      <c r="AC848" s="56">
        <f t="shared" si="137"/>
        <v>-99</v>
      </c>
      <c r="AE848" s="82">
        <f>IF(D848=1, 'adjustment factor'!$D$4, IF(D848=-9,-999,IF(D848="",-999,0)))</f>
        <v>-999</v>
      </c>
      <c r="AF848" s="82">
        <f>IF(F848=1, 'adjustment factor'!$D$5, IF(F848=-9,-999,IF(F848="",-999,0)))</f>
        <v>-999</v>
      </c>
      <c r="AG848" s="82">
        <f>IF(E848=1, 'adjustment factor'!$D$6, IF(E848=-9,-999,IF(E848="",-999,0)))</f>
        <v>-999</v>
      </c>
      <c r="AH848" s="82">
        <f>IF(K848&gt;=45,'adjustment factor'!$D$7,IF(K848=-9,-1200,IF(K848="",-1200,0)))</f>
        <v>-1200</v>
      </c>
      <c r="AI848" s="82">
        <f>IF(L848=1, 'adjustment factor'!$D$8, IF(L848=-9,-999,IF(L848="",-999,0)))</f>
        <v>-999</v>
      </c>
      <c r="AJ848" s="82">
        <f>IF(AND(M848&gt;=1,M848&lt;=4),'adjustment factor'!$D$9,IF(M848=-9,-999,IF(M848=98,-999,IF(M848=99,-999,IF(M848="",-999,0)))))</f>
        <v>-999</v>
      </c>
      <c r="AK848" s="82">
        <f>IF(H848=1, 'adjustment factor'!$D$10, IF(H848=-9,-999,IF(H848="",-999,0)))</f>
        <v>-999</v>
      </c>
      <c r="AL848" s="82">
        <f>IF(G848=1, 'adjustment factor'!$D$11, IF(G848=-9,-999,IF(G848="",-999,0)))</f>
        <v>-999</v>
      </c>
      <c r="AM848" s="82">
        <f>IF(I848=1, 'adjustment factor'!$D$12, IF(I848=-9,-999,IF(I848="",-999,0)))</f>
        <v>-999</v>
      </c>
      <c r="AN848" s="82">
        <f>IF(J848=1, 'adjustment factor'!$D$13, IF(J848=-9,-999,IF(J848="",-999,0)))</f>
        <v>-999</v>
      </c>
      <c r="AO848" s="82" t="str">
        <f t="shared" si="138"/>
        <v>-999</v>
      </c>
      <c r="AP848" s="82" t="str">
        <f t="shared" si="139"/>
        <v>MISSING</v>
      </c>
    </row>
    <row r="849" spans="2:42" s="3" customFormat="1">
      <c r="B849" s="170"/>
      <c r="C849" s="35">
        <v>845</v>
      </c>
      <c r="D849" s="161"/>
      <c r="E849" s="161"/>
      <c r="F849" s="161"/>
      <c r="G849" s="161"/>
      <c r="H849" s="161"/>
      <c r="I849" s="161"/>
      <c r="J849" s="161"/>
      <c r="K849" s="161"/>
      <c r="L849" s="161"/>
      <c r="M849" s="161"/>
      <c r="N849" s="171"/>
      <c r="O849" s="171"/>
      <c r="P849" s="171"/>
      <c r="Q849" s="171"/>
      <c r="R849" s="171"/>
      <c r="S849" s="171"/>
      <c r="T849" s="159" t="str">
        <f t="shared" si="130"/>
        <v>MISSING</v>
      </c>
      <c r="U849" s="159" t="str">
        <f t="shared" si="131"/>
        <v>MISSING</v>
      </c>
      <c r="X849" s="56">
        <f t="shared" si="132"/>
        <v>-99</v>
      </c>
      <c r="Y849" s="56">
        <f t="shared" si="133"/>
        <v>-99</v>
      </c>
      <c r="Z849" s="56">
        <f t="shared" si="134"/>
        <v>-99</v>
      </c>
      <c r="AA849" s="56">
        <f t="shared" si="135"/>
        <v>-99</v>
      </c>
      <c r="AB849" s="56">
        <f t="shared" si="136"/>
        <v>-99</v>
      </c>
      <c r="AC849" s="56">
        <f t="shared" si="137"/>
        <v>-99</v>
      </c>
      <c r="AE849" s="82">
        <f>IF(D849=1, 'adjustment factor'!$D$4, IF(D849=-9,-999,IF(D849="",-999,0)))</f>
        <v>-999</v>
      </c>
      <c r="AF849" s="82">
        <f>IF(F849=1, 'adjustment factor'!$D$5, IF(F849=-9,-999,IF(F849="",-999,0)))</f>
        <v>-999</v>
      </c>
      <c r="AG849" s="82">
        <f>IF(E849=1, 'adjustment factor'!$D$6, IF(E849=-9,-999,IF(E849="",-999,0)))</f>
        <v>-999</v>
      </c>
      <c r="AH849" s="82">
        <f>IF(K849&gt;=45,'adjustment factor'!$D$7,IF(K849=-9,-1200,IF(K849="",-1200,0)))</f>
        <v>-1200</v>
      </c>
      <c r="AI849" s="82">
        <f>IF(L849=1, 'adjustment factor'!$D$8, IF(L849=-9,-999,IF(L849="",-999,0)))</f>
        <v>-999</v>
      </c>
      <c r="AJ849" s="82">
        <f>IF(AND(M849&gt;=1,M849&lt;=4),'adjustment factor'!$D$9,IF(M849=-9,-999,IF(M849=98,-999,IF(M849=99,-999,IF(M849="",-999,0)))))</f>
        <v>-999</v>
      </c>
      <c r="AK849" s="82">
        <f>IF(H849=1, 'adjustment factor'!$D$10, IF(H849=-9,-999,IF(H849="",-999,0)))</f>
        <v>-999</v>
      </c>
      <c r="AL849" s="82">
        <f>IF(G849=1, 'adjustment factor'!$D$11, IF(G849=-9,-999,IF(G849="",-999,0)))</f>
        <v>-999</v>
      </c>
      <c r="AM849" s="82">
        <f>IF(I849=1, 'adjustment factor'!$D$12, IF(I849=-9,-999,IF(I849="",-999,0)))</f>
        <v>-999</v>
      </c>
      <c r="AN849" s="82">
        <f>IF(J849=1, 'adjustment factor'!$D$13, IF(J849=-9,-999,IF(J849="",-999,0)))</f>
        <v>-999</v>
      </c>
      <c r="AO849" s="82" t="str">
        <f t="shared" si="138"/>
        <v>-999</v>
      </c>
      <c r="AP849" s="82" t="str">
        <f t="shared" si="139"/>
        <v>MISSING</v>
      </c>
    </row>
    <row r="850" spans="2:42" s="3" customFormat="1">
      <c r="B850" s="170"/>
      <c r="C850" s="35">
        <v>846</v>
      </c>
      <c r="D850" s="161"/>
      <c r="E850" s="161"/>
      <c r="F850" s="161"/>
      <c r="G850" s="161"/>
      <c r="H850" s="161"/>
      <c r="I850" s="161"/>
      <c r="J850" s="161"/>
      <c r="K850" s="161"/>
      <c r="L850" s="161"/>
      <c r="M850" s="161"/>
      <c r="N850" s="171"/>
      <c r="O850" s="171"/>
      <c r="P850" s="171"/>
      <c r="Q850" s="171"/>
      <c r="R850" s="171"/>
      <c r="S850" s="171"/>
      <c r="T850" s="159" t="str">
        <f t="shared" si="130"/>
        <v>MISSING</v>
      </c>
      <c r="U850" s="159" t="str">
        <f t="shared" si="131"/>
        <v>MISSING</v>
      </c>
      <c r="X850" s="56">
        <f t="shared" si="132"/>
        <v>-99</v>
      </c>
      <c r="Y850" s="56">
        <f t="shared" si="133"/>
        <v>-99</v>
      </c>
      <c r="Z850" s="56">
        <f t="shared" si="134"/>
        <v>-99</v>
      </c>
      <c r="AA850" s="56">
        <f t="shared" si="135"/>
        <v>-99</v>
      </c>
      <c r="AB850" s="56">
        <f t="shared" si="136"/>
        <v>-99</v>
      </c>
      <c r="AC850" s="56">
        <f t="shared" si="137"/>
        <v>-99</v>
      </c>
      <c r="AE850" s="82">
        <f>IF(D850=1, 'adjustment factor'!$D$4, IF(D850=-9,-999,IF(D850="",-999,0)))</f>
        <v>-999</v>
      </c>
      <c r="AF850" s="82">
        <f>IF(F850=1, 'adjustment factor'!$D$5, IF(F850=-9,-999,IF(F850="",-999,0)))</f>
        <v>-999</v>
      </c>
      <c r="AG850" s="82">
        <f>IF(E850=1, 'adjustment factor'!$D$6, IF(E850=-9,-999,IF(E850="",-999,0)))</f>
        <v>-999</v>
      </c>
      <c r="AH850" s="82">
        <f>IF(K850&gt;=45,'adjustment factor'!$D$7,IF(K850=-9,-1200,IF(K850="",-1200,0)))</f>
        <v>-1200</v>
      </c>
      <c r="AI850" s="82">
        <f>IF(L850=1, 'adjustment factor'!$D$8, IF(L850=-9,-999,IF(L850="",-999,0)))</f>
        <v>-999</v>
      </c>
      <c r="AJ850" s="82">
        <f>IF(AND(M850&gt;=1,M850&lt;=4),'adjustment factor'!$D$9,IF(M850=-9,-999,IF(M850=98,-999,IF(M850=99,-999,IF(M850="",-999,0)))))</f>
        <v>-999</v>
      </c>
      <c r="AK850" s="82">
        <f>IF(H850=1, 'adjustment factor'!$D$10, IF(H850=-9,-999,IF(H850="",-999,0)))</f>
        <v>-999</v>
      </c>
      <c r="AL850" s="82">
        <f>IF(G850=1, 'adjustment factor'!$D$11, IF(G850=-9,-999,IF(G850="",-999,0)))</f>
        <v>-999</v>
      </c>
      <c r="AM850" s="82">
        <f>IF(I850=1, 'adjustment factor'!$D$12, IF(I850=-9,-999,IF(I850="",-999,0)))</f>
        <v>-999</v>
      </c>
      <c r="AN850" s="82">
        <f>IF(J850=1, 'adjustment factor'!$D$13, IF(J850=-9,-999,IF(J850="",-999,0)))</f>
        <v>-999</v>
      </c>
      <c r="AO850" s="82" t="str">
        <f t="shared" si="138"/>
        <v>-999</v>
      </c>
      <c r="AP850" s="82" t="str">
        <f t="shared" si="139"/>
        <v>MISSING</v>
      </c>
    </row>
    <row r="851" spans="2:42" s="3" customFormat="1">
      <c r="B851" s="170"/>
      <c r="C851" s="35">
        <v>847</v>
      </c>
      <c r="D851" s="161"/>
      <c r="E851" s="161"/>
      <c r="F851" s="161"/>
      <c r="G851" s="161"/>
      <c r="H851" s="161"/>
      <c r="I851" s="161"/>
      <c r="J851" s="161"/>
      <c r="K851" s="161"/>
      <c r="L851" s="161"/>
      <c r="M851" s="161"/>
      <c r="N851" s="171"/>
      <c r="O851" s="171"/>
      <c r="P851" s="171"/>
      <c r="Q851" s="171"/>
      <c r="R851" s="171"/>
      <c r="S851" s="171"/>
      <c r="T851" s="159" t="str">
        <f t="shared" si="130"/>
        <v>MISSING</v>
      </c>
      <c r="U851" s="159" t="str">
        <f t="shared" si="131"/>
        <v>MISSING</v>
      </c>
      <c r="X851" s="56">
        <f t="shared" si="132"/>
        <v>-99</v>
      </c>
      <c r="Y851" s="56">
        <f t="shared" si="133"/>
        <v>-99</v>
      </c>
      <c r="Z851" s="56">
        <f t="shared" si="134"/>
        <v>-99</v>
      </c>
      <c r="AA851" s="56">
        <f t="shared" si="135"/>
        <v>-99</v>
      </c>
      <c r="AB851" s="56">
        <f t="shared" si="136"/>
        <v>-99</v>
      </c>
      <c r="AC851" s="56">
        <f t="shared" si="137"/>
        <v>-99</v>
      </c>
      <c r="AE851" s="82">
        <f>IF(D851=1, 'adjustment factor'!$D$4, IF(D851=-9,-999,IF(D851="",-999,0)))</f>
        <v>-999</v>
      </c>
      <c r="AF851" s="82">
        <f>IF(F851=1, 'adjustment factor'!$D$5, IF(F851=-9,-999,IF(F851="",-999,0)))</f>
        <v>-999</v>
      </c>
      <c r="AG851" s="82">
        <f>IF(E851=1, 'adjustment factor'!$D$6, IF(E851=-9,-999,IF(E851="",-999,0)))</f>
        <v>-999</v>
      </c>
      <c r="AH851" s="82">
        <f>IF(K851&gt;=45,'adjustment factor'!$D$7,IF(K851=-9,-1200,IF(K851="",-1200,0)))</f>
        <v>-1200</v>
      </c>
      <c r="AI851" s="82">
        <f>IF(L851=1, 'adjustment factor'!$D$8, IF(L851=-9,-999,IF(L851="",-999,0)))</f>
        <v>-999</v>
      </c>
      <c r="AJ851" s="82">
        <f>IF(AND(M851&gt;=1,M851&lt;=4),'adjustment factor'!$D$9,IF(M851=-9,-999,IF(M851=98,-999,IF(M851=99,-999,IF(M851="",-999,0)))))</f>
        <v>-999</v>
      </c>
      <c r="AK851" s="82">
        <f>IF(H851=1, 'adjustment factor'!$D$10, IF(H851=-9,-999,IF(H851="",-999,0)))</f>
        <v>-999</v>
      </c>
      <c r="AL851" s="82">
        <f>IF(G851=1, 'adjustment factor'!$D$11, IF(G851=-9,-999,IF(G851="",-999,0)))</f>
        <v>-999</v>
      </c>
      <c r="AM851" s="82">
        <f>IF(I851=1, 'adjustment factor'!$D$12, IF(I851=-9,-999,IF(I851="",-999,0)))</f>
        <v>-999</v>
      </c>
      <c r="AN851" s="82">
        <f>IF(J851=1, 'adjustment factor'!$D$13, IF(J851=-9,-999,IF(J851="",-999,0)))</f>
        <v>-999</v>
      </c>
      <c r="AO851" s="82" t="str">
        <f t="shared" si="138"/>
        <v>-999</v>
      </c>
      <c r="AP851" s="82" t="str">
        <f t="shared" si="139"/>
        <v>MISSING</v>
      </c>
    </row>
    <row r="852" spans="2:42" s="3" customFormat="1">
      <c r="B852" s="170"/>
      <c r="C852" s="35">
        <v>848</v>
      </c>
      <c r="D852" s="161"/>
      <c r="E852" s="161"/>
      <c r="F852" s="161"/>
      <c r="G852" s="161"/>
      <c r="H852" s="161"/>
      <c r="I852" s="161"/>
      <c r="J852" s="161"/>
      <c r="K852" s="161"/>
      <c r="L852" s="161"/>
      <c r="M852" s="161"/>
      <c r="N852" s="171"/>
      <c r="O852" s="171"/>
      <c r="P852" s="171"/>
      <c r="Q852" s="171"/>
      <c r="R852" s="171"/>
      <c r="S852" s="171"/>
      <c r="T852" s="159" t="str">
        <f t="shared" si="130"/>
        <v>MISSING</v>
      </c>
      <c r="U852" s="159" t="str">
        <f t="shared" si="131"/>
        <v>MISSING</v>
      </c>
      <c r="X852" s="56">
        <f t="shared" si="132"/>
        <v>-99</v>
      </c>
      <c r="Y852" s="56">
        <f t="shared" si="133"/>
        <v>-99</v>
      </c>
      <c r="Z852" s="56">
        <f t="shared" si="134"/>
        <v>-99</v>
      </c>
      <c r="AA852" s="56">
        <f t="shared" si="135"/>
        <v>-99</v>
      </c>
      <c r="AB852" s="56">
        <f t="shared" si="136"/>
        <v>-99</v>
      </c>
      <c r="AC852" s="56">
        <f t="shared" si="137"/>
        <v>-99</v>
      </c>
      <c r="AE852" s="82">
        <f>IF(D852=1, 'adjustment factor'!$D$4, IF(D852=-9,-999,IF(D852="",-999,0)))</f>
        <v>-999</v>
      </c>
      <c r="AF852" s="82">
        <f>IF(F852=1, 'adjustment factor'!$D$5, IF(F852=-9,-999,IF(F852="",-999,0)))</f>
        <v>-999</v>
      </c>
      <c r="AG852" s="82">
        <f>IF(E852=1, 'adjustment factor'!$D$6, IF(E852=-9,-999,IF(E852="",-999,0)))</f>
        <v>-999</v>
      </c>
      <c r="AH852" s="82">
        <f>IF(K852&gt;=45,'adjustment factor'!$D$7,IF(K852=-9,-1200,IF(K852="",-1200,0)))</f>
        <v>-1200</v>
      </c>
      <c r="AI852" s="82">
        <f>IF(L852=1, 'adjustment factor'!$D$8, IF(L852=-9,-999,IF(L852="",-999,0)))</f>
        <v>-999</v>
      </c>
      <c r="AJ852" s="82">
        <f>IF(AND(M852&gt;=1,M852&lt;=4),'adjustment factor'!$D$9,IF(M852=-9,-999,IF(M852=98,-999,IF(M852=99,-999,IF(M852="",-999,0)))))</f>
        <v>-999</v>
      </c>
      <c r="AK852" s="82">
        <f>IF(H852=1, 'adjustment factor'!$D$10, IF(H852=-9,-999,IF(H852="",-999,0)))</f>
        <v>-999</v>
      </c>
      <c r="AL852" s="82">
        <f>IF(G852=1, 'adjustment factor'!$D$11, IF(G852=-9,-999,IF(G852="",-999,0)))</f>
        <v>-999</v>
      </c>
      <c r="AM852" s="82">
        <f>IF(I852=1, 'adjustment factor'!$D$12, IF(I852=-9,-999,IF(I852="",-999,0)))</f>
        <v>-999</v>
      </c>
      <c r="AN852" s="82">
        <f>IF(J852=1, 'adjustment factor'!$D$13, IF(J852=-9,-999,IF(J852="",-999,0)))</f>
        <v>-999</v>
      </c>
      <c r="AO852" s="82" t="str">
        <f t="shared" si="138"/>
        <v>-999</v>
      </c>
      <c r="AP852" s="82" t="str">
        <f t="shared" si="139"/>
        <v>MISSING</v>
      </c>
    </row>
    <row r="853" spans="2:42" s="3" customFormat="1">
      <c r="B853" s="170"/>
      <c r="C853" s="35">
        <v>849</v>
      </c>
      <c r="D853" s="161"/>
      <c r="E853" s="161"/>
      <c r="F853" s="161"/>
      <c r="G853" s="161"/>
      <c r="H853" s="161"/>
      <c r="I853" s="161"/>
      <c r="J853" s="161"/>
      <c r="K853" s="161"/>
      <c r="L853" s="161"/>
      <c r="M853" s="161"/>
      <c r="N853" s="171"/>
      <c r="O853" s="171"/>
      <c r="P853" s="171"/>
      <c r="Q853" s="171"/>
      <c r="R853" s="171"/>
      <c r="S853" s="171"/>
      <c r="T853" s="159" t="str">
        <f t="shared" si="130"/>
        <v>MISSING</v>
      </c>
      <c r="U853" s="159" t="str">
        <f t="shared" si="131"/>
        <v>MISSING</v>
      </c>
      <c r="X853" s="56">
        <f t="shared" si="132"/>
        <v>-99</v>
      </c>
      <c r="Y853" s="56">
        <f t="shared" si="133"/>
        <v>-99</v>
      </c>
      <c r="Z853" s="56">
        <f t="shared" si="134"/>
        <v>-99</v>
      </c>
      <c r="AA853" s="56">
        <f t="shared" si="135"/>
        <v>-99</v>
      </c>
      <c r="AB853" s="56">
        <f t="shared" si="136"/>
        <v>-99</v>
      </c>
      <c r="AC853" s="56">
        <f t="shared" si="137"/>
        <v>-99</v>
      </c>
      <c r="AE853" s="82">
        <f>IF(D853=1, 'adjustment factor'!$D$4, IF(D853=-9,-999,IF(D853="",-999,0)))</f>
        <v>-999</v>
      </c>
      <c r="AF853" s="82">
        <f>IF(F853=1, 'adjustment factor'!$D$5, IF(F853=-9,-999,IF(F853="",-999,0)))</f>
        <v>-999</v>
      </c>
      <c r="AG853" s="82">
        <f>IF(E853=1, 'adjustment factor'!$D$6, IF(E853=-9,-999,IF(E853="",-999,0)))</f>
        <v>-999</v>
      </c>
      <c r="AH853" s="82">
        <f>IF(K853&gt;=45,'adjustment factor'!$D$7,IF(K853=-9,-1200,IF(K853="",-1200,0)))</f>
        <v>-1200</v>
      </c>
      <c r="AI853" s="82">
        <f>IF(L853=1, 'adjustment factor'!$D$8, IF(L853=-9,-999,IF(L853="",-999,0)))</f>
        <v>-999</v>
      </c>
      <c r="AJ853" s="82">
        <f>IF(AND(M853&gt;=1,M853&lt;=4),'adjustment factor'!$D$9,IF(M853=-9,-999,IF(M853=98,-999,IF(M853=99,-999,IF(M853="",-999,0)))))</f>
        <v>-999</v>
      </c>
      <c r="AK853" s="82">
        <f>IF(H853=1, 'adjustment factor'!$D$10, IF(H853=-9,-999,IF(H853="",-999,0)))</f>
        <v>-999</v>
      </c>
      <c r="AL853" s="82">
        <f>IF(G853=1, 'adjustment factor'!$D$11, IF(G853=-9,-999,IF(G853="",-999,0)))</f>
        <v>-999</v>
      </c>
      <c r="AM853" s="82">
        <f>IF(I853=1, 'adjustment factor'!$D$12, IF(I853=-9,-999,IF(I853="",-999,0)))</f>
        <v>-999</v>
      </c>
      <c r="AN853" s="82">
        <f>IF(J853=1, 'adjustment factor'!$D$13, IF(J853=-9,-999,IF(J853="",-999,0)))</f>
        <v>-999</v>
      </c>
      <c r="AO853" s="82" t="str">
        <f t="shared" si="138"/>
        <v>-999</v>
      </c>
      <c r="AP853" s="82" t="str">
        <f t="shared" si="139"/>
        <v>MISSING</v>
      </c>
    </row>
    <row r="854" spans="2:42" s="3" customFormat="1">
      <c r="B854" s="170"/>
      <c r="C854" s="35">
        <v>850</v>
      </c>
      <c r="D854" s="161"/>
      <c r="E854" s="161"/>
      <c r="F854" s="161"/>
      <c r="G854" s="161"/>
      <c r="H854" s="161"/>
      <c r="I854" s="161"/>
      <c r="J854" s="161"/>
      <c r="K854" s="161"/>
      <c r="L854" s="161"/>
      <c r="M854" s="161"/>
      <c r="N854" s="171"/>
      <c r="O854" s="171"/>
      <c r="P854" s="171"/>
      <c r="Q854" s="171"/>
      <c r="R854" s="171"/>
      <c r="S854" s="171"/>
      <c r="T854" s="159" t="str">
        <f t="shared" si="130"/>
        <v>MISSING</v>
      </c>
      <c r="U854" s="159" t="str">
        <f t="shared" si="131"/>
        <v>MISSING</v>
      </c>
      <c r="X854" s="56">
        <f t="shared" si="132"/>
        <v>-99</v>
      </c>
      <c r="Y854" s="56">
        <f t="shared" si="133"/>
        <v>-99</v>
      </c>
      <c r="Z854" s="56">
        <f t="shared" si="134"/>
        <v>-99</v>
      </c>
      <c r="AA854" s="56">
        <f t="shared" si="135"/>
        <v>-99</v>
      </c>
      <c r="AB854" s="56">
        <f t="shared" si="136"/>
        <v>-99</v>
      </c>
      <c r="AC854" s="56">
        <f t="shared" si="137"/>
        <v>-99</v>
      </c>
      <c r="AE854" s="82">
        <f>IF(D854=1, 'adjustment factor'!$D$4, IF(D854=-9,-999,IF(D854="",-999,0)))</f>
        <v>-999</v>
      </c>
      <c r="AF854" s="82">
        <f>IF(F854=1, 'adjustment factor'!$D$5, IF(F854=-9,-999,IF(F854="",-999,0)))</f>
        <v>-999</v>
      </c>
      <c r="AG854" s="82">
        <f>IF(E854=1, 'adjustment factor'!$D$6, IF(E854=-9,-999,IF(E854="",-999,0)))</f>
        <v>-999</v>
      </c>
      <c r="AH854" s="82">
        <f>IF(K854&gt;=45,'adjustment factor'!$D$7,IF(K854=-9,-1200,IF(K854="",-1200,0)))</f>
        <v>-1200</v>
      </c>
      <c r="AI854" s="82">
        <f>IF(L854=1, 'adjustment factor'!$D$8, IF(L854=-9,-999,IF(L854="",-999,0)))</f>
        <v>-999</v>
      </c>
      <c r="AJ854" s="82">
        <f>IF(AND(M854&gt;=1,M854&lt;=4),'adjustment factor'!$D$9,IF(M854=-9,-999,IF(M854=98,-999,IF(M854=99,-999,IF(M854="",-999,0)))))</f>
        <v>-999</v>
      </c>
      <c r="AK854" s="82">
        <f>IF(H854=1, 'adjustment factor'!$D$10, IF(H854=-9,-999,IF(H854="",-999,0)))</f>
        <v>-999</v>
      </c>
      <c r="AL854" s="82">
        <f>IF(G854=1, 'adjustment factor'!$D$11, IF(G854=-9,-999,IF(G854="",-999,0)))</f>
        <v>-999</v>
      </c>
      <c r="AM854" s="82">
        <f>IF(I854=1, 'adjustment factor'!$D$12, IF(I854=-9,-999,IF(I854="",-999,0)))</f>
        <v>-999</v>
      </c>
      <c r="AN854" s="82">
        <f>IF(J854=1, 'adjustment factor'!$D$13, IF(J854=-9,-999,IF(J854="",-999,0)))</f>
        <v>-999</v>
      </c>
      <c r="AO854" s="82" t="str">
        <f t="shared" si="138"/>
        <v>-999</v>
      </c>
      <c r="AP854" s="82" t="str">
        <f t="shared" si="139"/>
        <v>MISSING</v>
      </c>
    </row>
    <row r="855" spans="2:42" s="3" customFormat="1">
      <c r="B855" s="170"/>
      <c r="C855" s="35">
        <v>851</v>
      </c>
      <c r="D855" s="161"/>
      <c r="E855" s="161"/>
      <c r="F855" s="161"/>
      <c r="G855" s="161"/>
      <c r="H855" s="161"/>
      <c r="I855" s="161"/>
      <c r="J855" s="161"/>
      <c r="K855" s="161"/>
      <c r="L855" s="161"/>
      <c r="M855" s="161"/>
      <c r="N855" s="171"/>
      <c r="O855" s="171"/>
      <c r="P855" s="171"/>
      <c r="Q855" s="171"/>
      <c r="R855" s="171"/>
      <c r="S855" s="171"/>
      <c r="T855" s="159" t="str">
        <f t="shared" si="130"/>
        <v>MISSING</v>
      </c>
      <c r="U855" s="159" t="str">
        <f t="shared" si="131"/>
        <v>MISSING</v>
      </c>
      <c r="X855" s="56">
        <f t="shared" si="132"/>
        <v>-99</v>
      </c>
      <c r="Y855" s="56">
        <f t="shared" si="133"/>
        <v>-99</v>
      </c>
      <c r="Z855" s="56">
        <f t="shared" si="134"/>
        <v>-99</v>
      </c>
      <c r="AA855" s="56">
        <f t="shared" si="135"/>
        <v>-99</v>
      </c>
      <c r="AB855" s="56">
        <f t="shared" si="136"/>
        <v>-99</v>
      </c>
      <c r="AC855" s="56">
        <f t="shared" si="137"/>
        <v>-99</v>
      </c>
      <c r="AE855" s="82">
        <f>IF(D855=1, 'adjustment factor'!$D$4, IF(D855=-9,-999,IF(D855="",-999,0)))</f>
        <v>-999</v>
      </c>
      <c r="AF855" s="82">
        <f>IF(F855=1, 'adjustment factor'!$D$5, IF(F855=-9,-999,IF(F855="",-999,0)))</f>
        <v>-999</v>
      </c>
      <c r="AG855" s="82">
        <f>IF(E855=1, 'adjustment factor'!$D$6, IF(E855=-9,-999,IF(E855="",-999,0)))</f>
        <v>-999</v>
      </c>
      <c r="AH855" s="82">
        <f>IF(K855&gt;=45,'adjustment factor'!$D$7,IF(K855=-9,-1200,IF(K855="",-1200,0)))</f>
        <v>-1200</v>
      </c>
      <c r="AI855" s="82">
        <f>IF(L855=1, 'adjustment factor'!$D$8, IF(L855=-9,-999,IF(L855="",-999,0)))</f>
        <v>-999</v>
      </c>
      <c r="AJ855" s="82">
        <f>IF(AND(M855&gt;=1,M855&lt;=4),'adjustment factor'!$D$9,IF(M855=-9,-999,IF(M855=98,-999,IF(M855=99,-999,IF(M855="",-999,0)))))</f>
        <v>-999</v>
      </c>
      <c r="AK855" s="82">
        <f>IF(H855=1, 'adjustment factor'!$D$10, IF(H855=-9,-999,IF(H855="",-999,0)))</f>
        <v>-999</v>
      </c>
      <c r="AL855" s="82">
        <f>IF(G855=1, 'adjustment factor'!$D$11, IF(G855=-9,-999,IF(G855="",-999,0)))</f>
        <v>-999</v>
      </c>
      <c r="AM855" s="82">
        <f>IF(I855=1, 'adjustment factor'!$D$12, IF(I855=-9,-999,IF(I855="",-999,0)))</f>
        <v>-999</v>
      </c>
      <c r="AN855" s="82">
        <f>IF(J855=1, 'adjustment factor'!$D$13, IF(J855=-9,-999,IF(J855="",-999,0)))</f>
        <v>-999</v>
      </c>
      <c r="AO855" s="82" t="str">
        <f t="shared" si="138"/>
        <v>-999</v>
      </c>
      <c r="AP855" s="82" t="str">
        <f t="shared" si="139"/>
        <v>MISSING</v>
      </c>
    </row>
    <row r="856" spans="2:42" s="3" customFormat="1">
      <c r="B856" s="170"/>
      <c r="C856" s="35">
        <v>852</v>
      </c>
      <c r="D856" s="161"/>
      <c r="E856" s="161"/>
      <c r="F856" s="161"/>
      <c r="G856" s="161"/>
      <c r="H856" s="161"/>
      <c r="I856" s="161"/>
      <c r="J856" s="161"/>
      <c r="K856" s="161"/>
      <c r="L856" s="161"/>
      <c r="M856" s="161"/>
      <c r="N856" s="171"/>
      <c r="O856" s="171"/>
      <c r="P856" s="171"/>
      <c r="Q856" s="171"/>
      <c r="R856" s="171"/>
      <c r="S856" s="171"/>
      <c r="T856" s="159" t="str">
        <f t="shared" si="130"/>
        <v>MISSING</v>
      </c>
      <c r="U856" s="159" t="str">
        <f t="shared" si="131"/>
        <v>MISSING</v>
      </c>
      <c r="X856" s="56">
        <f t="shared" si="132"/>
        <v>-99</v>
      </c>
      <c r="Y856" s="56">
        <f t="shared" si="133"/>
        <v>-99</v>
      </c>
      <c r="Z856" s="56">
        <f t="shared" si="134"/>
        <v>-99</v>
      </c>
      <c r="AA856" s="56">
        <f t="shared" si="135"/>
        <v>-99</v>
      </c>
      <c r="AB856" s="56">
        <f t="shared" si="136"/>
        <v>-99</v>
      </c>
      <c r="AC856" s="56">
        <f t="shared" si="137"/>
        <v>-99</v>
      </c>
      <c r="AE856" s="82">
        <f>IF(D856=1, 'adjustment factor'!$D$4, IF(D856=-9,-999,IF(D856="",-999,0)))</f>
        <v>-999</v>
      </c>
      <c r="AF856" s="82">
        <f>IF(F856=1, 'adjustment factor'!$D$5, IF(F856=-9,-999,IF(F856="",-999,0)))</f>
        <v>-999</v>
      </c>
      <c r="AG856" s="82">
        <f>IF(E856=1, 'adjustment factor'!$D$6, IF(E856=-9,-999,IF(E856="",-999,0)))</f>
        <v>-999</v>
      </c>
      <c r="AH856" s="82">
        <f>IF(K856&gt;=45,'adjustment factor'!$D$7,IF(K856=-9,-1200,IF(K856="",-1200,0)))</f>
        <v>-1200</v>
      </c>
      <c r="AI856" s="82">
        <f>IF(L856=1, 'adjustment factor'!$D$8, IF(L856=-9,-999,IF(L856="",-999,0)))</f>
        <v>-999</v>
      </c>
      <c r="AJ856" s="82">
        <f>IF(AND(M856&gt;=1,M856&lt;=4),'adjustment factor'!$D$9,IF(M856=-9,-999,IF(M856=98,-999,IF(M856=99,-999,IF(M856="",-999,0)))))</f>
        <v>-999</v>
      </c>
      <c r="AK856" s="82">
        <f>IF(H856=1, 'adjustment factor'!$D$10, IF(H856=-9,-999,IF(H856="",-999,0)))</f>
        <v>-999</v>
      </c>
      <c r="AL856" s="82">
        <f>IF(G856=1, 'adjustment factor'!$D$11, IF(G856=-9,-999,IF(G856="",-999,0)))</f>
        <v>-999</v>
      </c>
      <c r="AM856" s="82">
        <f>IF(I856=1, 'adjustment factor'!$D$12, IF(I856=-9,-999,IF(I856="",-999,0)))</f>
        <v>-999</v>
      </c>
      <c r="AN856" s="82">
        <f>IF(J856=1, 'adjustment factor'!$D$13, IF(J856=-9,-999,IF(J856="",-999,0)))</f>
        <v>-999</v>
      </c>
      <c r="AO856" s="82" t="str">
        <f t="shared" si="138"/>
        <v>-999</v>
      </c>
      <c r="AP856" s="82" t="str">
        <f t="shared" si="139"/>
        <v>MISSING</v>
      </c>
    </row>
    <row r="857" spans="2:42" s="3" customFormat="1">
      <c r="B857" s="170"/>
      <c r="C857" s="35">
        <v>853</v>
      </c>
      <c r="D857" s="161"/>
      <c r="E857" s="161"/>
      <c r="F857" s="161"/>
      <c r="G857" s="161"/>
      <c r="H857" s="161"/>
      <c r="I857" s="161"/>
      <c r="J857" s="161"/>
      <c r="K857" s="161"/>
      <c r="L857" s="161"/>
      <c r="M857" s="161"/>
      <c r="N857" s="171"/>
      <c r="O857" s="171"/>
      <c r="P857" s="171"/>
      <c r="Q857" s="171"/>
      <c r="R857" s="171"/>
      <c r="S857" s="171"/>
      <c r="T857" s="159" t="str">
        <f t="shared" si="130"/>
        <v>MISSING</v>
      </c>
      <c r="U857" s="159" t="str">
        <f t="shared" si="131"/>
        <v>MISSING</v>
      </c>
      <c r="X857" s="56">
        <f t="shared" si="132"/>
        <v>-99</v>
      </c>
      <c r="Y857" s="56">
        <f t="shared" si="133"/>
        <v>-99</v>
      </c>
      <c r="Z857" s="56">
        <f t="shared" si="134"/>
        <v>-99</v>
      </c>
      <c r="AA857" s="56">
        <f t="shared" si="135"/>
        <v>-99</v>
      </c>
      <c r="AB857" s="56">
        <f t="shared" si="136"/>
        <v>-99</v>
      </c>
      <c r="AC857" s="56">
        <f t="shared" si="137"/>
        <v>-99</v>
      </c>
      <c r="AE857" s="82">
        <f>IF(D857=1, 'adjustment factor'!$D$4, IF(D857=-9,-999,IF(D857="",-999,0)))</f>
        <v>-999</v>
      </c>
      <c r="AF857" s="82">
        <f>IF(F857=1, 'adjustment factor'!$D$5, IF(F857=-9,-999,IF(F857="",-999,0)))</f>
        <v>-999</v>
      </c>
      <c r="AG857" s="82">
        <f>IF(E857=1, 'adjustment factor'!$D$6, IF(E857=-9,-999,IF(E857="",-999,0)))</f>
        <v>-999</v>
      </c>
      <c r="AH857" s="82">
        <f>IF(K857&gt;=45,'adjustment factor'!$D$7,IF(K857=-9,-1200,IF(K857="",-1200,0)))</f>
        <v>-1200</v>
      </c>
      <c r="AI857" s="82">
        <f>IF(L857=1, 'adjustment factor'!$D$8, IF(L857=-9,-999,IF(L857="",-999,0)))</f>
        <v>-999</v>
      </c>
      <c r="AJ857" s="82">
        <f>IF(AND(M857&gt;=1,M857&lt;=4),'adjustment factor'!$D$9,IF(M857=-9,-999,IF(M857=98,-999,IF(M857=99,-999,IF(M857="",-999,0)))))</f>
        <v>-999</v>
      </c>
      <c r="AK857" s="82">
        <f>IF(H857=1, 'adjustment factor'!$D$10, IF(H857=-9,-999,IF(H857="",-999,0)))</f>
        <v>-999</v>
      </c>
      <c r="AL857" s="82">
        <f>IF(G857=1, 'adjustment factor'!$D$11, IF(G857=-9,-999,IF(G857="",-999,0)))</f>
        <v>-999</v>
      </c>
      <c r="AM857" s="82">
        <f>IF(I857=1, 'adjustment factor'!$D$12, IF(I857=-9,-999,IF(I857="",-999,0)))</f>
        <v>-999</v>
      </c>
      <c r="AN857" s="82">
        <f>IF(J857=1, 'adjustment factor'!$D$13, IF(J857=-9,-999,IF(J857="",-999,0)))</f>
        <v>-999</v>
      </c>
      <c r="AO857" s="82" t="str">
        <f t="shared" si="138"/>
        <v>-999</v>
      </c>
      <c r="AP857" s="82" t="str">
        <f t="shared" si="139"/>
        <v>MISSING</v>
      </c>
    </row>
    <row r="858" spans="2:42" s="3" customFormat="1">
      <c r="B858" s="170"/>
      <c r="C858" s="35">
        <v>854</v>
      </c>
      <c r="D858" s="161"/>
      <c r="E858" s="161"/>
      <c r="F858" s="161"/>
      <c r="G858" s="161"/>
      <c r="H858" s="161"/>
      <c r="I858" s="161"/>
      <c r="J858" s="161"/>
      <c r="K858" s="161"/>
      <c r="L858" s="161"/>
      <c r="M858" s="161"/>
      <c r="N858" s="171"/>
      <c r="O858" s="171"/>
      <c r="P858" s="171"/>
      <c r="Q858" s="171"/>
      <c r="R858" s="171"/>
      <c r="S858" s="171"/>
      <c r="T858" s="159" t="str">
        <f t="shared" si="130"/>
        <v>MISSING</v>
      </c>
      <c r="U858" s="159" t="str">
        <f t="shared" si="131"/>
        <v>MISSING</v>
      </c>
      <c r="X858" s="56">
        <f t="shared" si="132"/>
        <v>-99</v>
      </c>
      <c r="Y858" s="56">
        <f t="shared" si="133"/>
        <v>-99</v>
      </c>
      <c r="Z858" s="56">
        <f t="shared" si="134"/>
        <v>-99</v>
      </c>
      <c r="AA858" s="56">
        <f t="shared" si="135"/>
        <v>-99</v>
      </c>
      <c r="AB858" s="56">
        <f t="shared" si="136"/>
        <v>-99</v>
      </c>
      <c r="AC858" s="56">
        <f t="shared" si="137"/>
        <v>-99</v>
      </c>
      <c r="AE858" s="82">
        <f>IF(D858=1, 'adjustment factor'!$D$4, IF(D858=-9,-999,IF(D858="",-999,0)))</f>
        <v>-999</v>
      </c>
      <c r="AF858" s="82">
        <f>IF(F858=1, 'adjustment factor'!$D$5, IF(F858=-9,-999,IF(F858="",-999,0)))</f>
        <v>-999</v>
      </c>
      <c r="AG858" s="82">
        <f>IF(E858=1, 'adjustment factor'!$D$6, IF(E858=-9,-999,IF(E858="",-999,0)))</f>
        <v>-999</v>
      </c>
      <c r="AH858" s="82">
        <f>IF(K858&gt;=45,'adjustment factor'!$D$7,IF(K858=-9,-1200,IF(K858="",-1200,0)))</f>
        <v>-1200</v>
      </c>
      <c r="AI858" s="82">
        <f>IF(L858=1, 'adjustment factor'!$D$8, IF(L858=-9,-999,IF(L858="",-999,0)))</f>
        <v>-999</v>
      </c>
      <c r="AJ858" s="82">
        <f>IF(AND(M858&gt;=1,M858&lt;=4),'adjustment factor'!$D$9,IF(M858=-9,-999,IF(M858=98,-999,IF(M858=99,-999,IF(M858="",-999,0)))))</f>
        <v>-999</v>
      </c>
      <c r="AK858" s="82">
        <f>IF(H858=1, 'adjustment factor'!$D$10, IF(H858=-9,-999,IF(H858="",-999,0)))</f>
        <v>-999</v>
      </c>
      <c r="AL858" s="82">
        <f>IF(G858=1, 'adjustment factor'!$D$11, IF(G858=-9,-999,IF(G858="",-999,0)))</f>
        <v>-999</v>
      </c>
      <c r="AM858" s="82">
        <f>IF(I858=1, 'adjustment factor'!$D$12, IF(I858=-9,-999,IF(I858="",-999,0)))</f>
        <v>-999</v>
      </c>
      <c r="AN858" s="82">
        <f>IF(J858=1, 'adjustment factor'!$D$13, IF(J858=-9,-999,IF(J858="",-999,0)))</f>
        <v>-999</v>
      </c>
      <c r="AO858" s="82" t="str">
        <f t="shared" si="138"/>
        <v>-999</v>
      </c>
      <c r="AP858" s="82" t="str">
        <f t="shared" si="139"/>
        <v>MISSING</v>
      </c>
    </row>
    <row r="859" spans="2:42" s="3" customFormat="1">
      <c r="B859" s="170"/>
      <c r="C859" s="35">
        <v>855</v>
      </c>
      <c r="D859" s="161"/>
      <c r="E859" s="161"/>
      <c r="F859" s="161"/>
      <c r="G859" s="161"/>
      <c r="H859" s="161"/>
      <c r="I859" s="161"/>
      <c r="J859" s="161"/>
      <c r="K859" s="161"/>
      <c r="L859" s="161"/>
      <c r="M859" s="161"/>
      <c r="N859" s="171"/>
      <c r="O859" s="171"/>
      <c r="P859" s="171"/>
      <c r="Q859" s="171"/>
      <c r="R859" s="171"/>
      <c r="S859" s="171"/>
      <c r="T859" s="159" t="str">
        <f t="shared" si="130"/>
        <v>MISSING</v>
      </c>
      <c r="U859" s="159" t="str">
        <f t="shared" si="131"/>
        <v>MISSING</v>
      </c>
      <c r="X859" s="56">
        <f t="shared" si="132"/>
        <v>-99</v>
      </c>
      <c r="Y859" s="56">
        <f t="shared" si="133"/>
        <v>-99</v>
      </c>
      <c r="Z859" s="56">
        <f t="shared" si="134"/>
        <v>-99</v>
      </c>
      <c r="AA859" s="56">
        <f t="shared" si="135"/>
        <v>-99</v>
      </c>
      <c r="AB859" s="56">
        <f t="shared" si="136"/>
        <v>-99</v>
      </c>
      <c r="AC859" s="56">
        <f t="shared" si="137"/>
        <v>-99</v>
      </c>
      <c r="AE859" s="82">
        <f>IF(D859=1, 'adjustment factor'!$D$4, IF(D859=-9,-999,IF(D859="",-999,0)))</f>
        <v>-999</v>
      </c>
      <c r="AF859" s="82">
        <f>IF(F859=1, 'adjustment factor'!$D$5, IF(F859=-9,-999,IF(F859="",-999,0)))</f>
        <v>-999</v>
      </c>
      <c r="AG859" s="82">
        <f>IF(E859=1, 'adjustment factor'!$D$6, IF(E859=-9,-999,IF(E859="",-999,0)))</f>
        <v>-999</v>
      </c>
      <c r="AH859" s="82">
        <f>IF(K859&gt;=45,'adjustment factor'!$D$7,IF(K859=-9,-1200,IF(K859="",-1200,0)))</f>
        <v>-1200</v>
      </c>
      <c r="AI859" s="82">
        <f>IF(L859=1, 'adjustment factor'!$D$8, IF(L859=-9,-999,IF(L859="",-999,0)))</f>
        <v>-999</v>
      </c>
      <c r="AJ859" s="82">
        <f>IF(AND(M859&gt;=1,M859&lt;=4),'adjustment factor'!$D$9,IF(M859=-9,-999,IF(M859=98,-999,IF(M859=99,-999,IF(M859="",-999,0)))))</f>
        <v>-999</v>
      </c>
      <c r="AK859" s="82">
        <f>IF(H859=1, 'adjustment factor'!$D$10, IF(H859=-9,-999,IF(H859="",-999,0)))</f>
        <v>-999</v>
      </c>
      <c r="AL859" s="82">
        <f>IF(G859=1, 'adjustment factor'!$D$11, IF(G859=-9,-999,IF(G859="",-999,0)))</f>
        <v>-999</v>
      </c>
      <c r="AM859" s="82">
        <f>IF(I859=1, 'adjustment factor'!$D$12, IF(I859=-9,-999,IF(I859="",-999,0)))</f>
        <v>-999</v>
      </c>
      <c r="AN859" s="82">
        <f>IF(J859=1, 'adjustment factor'!$D$13, IF(J859=-9,-999,IF(J859="",-999,0)))</f>
        <v>-999</v>
      </c>
      <c r="AO859" s="82" t="str">
        <f t="shared" si="138"/>
        <v>-999</v>
      </c>
      <c r="AP859" s="82" t="str">
        <f t="shared" si="139"/>
        <v>MISSING</v>
      </c>
    </row>
    <row r="860" spans="2:42" s="3" customFormat="1">
      <c r="B860" s="170"/>
      <c r="C860" s="35">
        <v>856</v>
      </c>
      <c r="D860" s="161"/>
      <c r="E860" s="161"/>
      <c r="F860" s="161"/>
      <c r="G860" s="161"/>
      <c r="H860" s="161"/>
      <c r="I860" s="161"/>
      <c r="J860" s="161"/>
      <c r="K860" s="161"/>
      <c r="L860" s="161"/>
      <c r="M860" s="161"/>
      <c r="N860" s="171"/>
      <c r="O860" s="171"/>
      <c r="P860" s="171"/>
      <c r="Q860" s="171"/>
      <c r="R860" s="171"/>
      <c r="S860" s="171"/>
      <c r="T860" s="159" t="str">
        <f t="shared" si="130"/>
        <v>MISSING</v>
      </c>
      <c r="U860" s="159" t="str">
        <f t="shared" si="131"/>
        <v>MISSING</v>
      </c>
      <c r="X860" s="56">
        <f t="shared" si="132"/>
        <v>-99</v>
      </c>
      <c r="Y860" s="56">
        <f t="shared" si="133"/>
        <v>-99</v>
      </c>
      <c r="Z860" s="56">
        <f t="shared" si="134"/>
        <v>-99</v>
      </c>
      <c r="AA860" s="56">
        <f t="shared" si="135"/>
        <v>-99</v>
      </c>
      <c r="AB860" s="56">
        <f t="shared" si="136"/>
        <v>-99</v>
      </c>
      <c r="AC860" s="56">
        <f t="shared" si="137"/>
        <v>-99</v>
      </c>
      <c r="AE860" s="82">
        <f>IF(D860=1, 'adjustment factor'!$D$4, IF(D860=-9,-999,IF(D860="",-999,0)))</f>
        <v>-999</v>
      </c>
      <c r="AF860" s="82">
        <f>IF(F860=1, 'adjustment factor'!$D$5, IF(F860=-9,-999,IF(F860="",-999,0)))</f>
        <v>-999</v>
      </c>
      <c r="AG860" s="82">
        <f>IF(E860=1, 'adjustment factor'!$D$6, IF(E860=-9,-999,IF(E860="",-999,0)))</f>
        <v>-999</v>
      </c>
      <c r="AH860" s="82">
        <f>IF(K860&gt;=45,'adjustment factor'!$D$7,IF(K860=-9,-1200,IF(K860="",-1200,0)))</f>
        <v>-1200</v>
      </c>
      <c r="AI860" s="82">
        <f>IF(L860=1, 'adjustment factor'!$D$8, IF(L860=-9,-999,IF(L860="",-999,0)))</f>
        <v>-999</v>
      </c>
      <c r="AJ860" s="82">
        <f>IF(AND(M860&gt;=1,M860&lt;=4),'adjustment factor'!$D$9,IF(M860=-9,-999,IF(M860=98,-999,IF(M860=99,-999,IF(M860="",-999,0)))))</f>
        <v>-999</v>
      </c>
      <c r="AK860" s="82">
        <f>IF(H860=1, 'adjustment factor'!$D$10, IF(H860=-9,-999,IF(H860="",-999,0)))</f>
        <v>-999</v>
      </c>
      <c r="AL860" s="82">
        <f>IF(G860=1, 'adjustment factor'!$D$11, IF(G860=-9,-999,IF(G860="",-999,0)))</f>
        <v>-999</v>
      </c>
      <c r="AM860" s="82">
        <f>IF(I860=1, 'adjustment factor'!$D$12, IF(I860=-9,-999,IF(I860="",-999,0)))</f>
        <v>-999</v>
      </c>
      <c r="AN860" s="82">
        <f>IF(J860=1, 'adjustment factor'!$D$13, IF(J860=-9,-999,IF(J860="",-999,0)))</f>
        <v>-999</v>
      </c>
      <c r="AO860" s="82" t="str">
        <f t="shared" si="138"/>
        <v>-999</v>
      </c>
      <c r="AP860" s="82" t="str">
        <f t="shared" si="139"/>
        <v>MISSING</v>
      </c>
    </row>
    <row r="861" spans="2:42" s="3" customFormat="1">
      <c r="B861" s="170"/>
      <c r="C861" s="35">
        <v>857</v>
      </c>
      <c r="D861" s="161"/>
      <c r="E861" s="161"/>
      <c r="F861" s="161"/>
      <c r="G861" s="161"/>
      <c r="H861" s="161"/>
      <c r="I861" s="161"/>
      <c r="J861" s="161"/>
      <c r="K861" s="161"/>
      <c r="L861" s="161"/>
      <c r="M861" s="161"/>
      <c r="N861" s="171"/>
      <c r="O861" s="171"/>
      <c r="P861" s="171"/>
      <c r="Q861" s="171"/>
      <c r="R861" s="171"/>
      <c r="S861" s="171"/>
      <c r="T861" s="159" t="str">
        <f t="shared" si="130"/>
        <v>MISSING</v>
      </c>
      <c r="U861" s="159" t="str">
        <f t="shared" si="131"/>
        <v>MISSING</v>
      </c>
      <c r="X861" s="56">
        <f t="shared" si="132"/>
        <v>-99</v>
      </c>
      <c r="Y861" s="56">
        <f t="shared" si="133"/>
        <v>-99</v>
      </c>
      <c r="Z861" s="56">
        <f t="shared" si="134"/>
        <v>-99</v>
      </c>
      <c r="AA861" s="56">
        <f t="shared" si="135"/>
        <v>-99</v>
      </c>
      <c r="AB861" s="56">
        <f t="shared" si="136"/>
        <v>-99</v>
      </c>
      <c r="AC861" s="56">
        <f t="shared" si="137"/>
        <v>-99</v>
      </c>
      <c r="AE861" s="82">
        <f>IF(D861=1, 'adjustment factor'!$D$4, IF(D861=-9,-999,IF(D861="",-999,0)))</f>
        <v>-999</v>
      </c>
      <c r="AF861" s="82">
        <f>IF(F861=1, 'adjustment factor'!$D$5, IF(F861=-9,-999,IF(F861="",-999,0)))</f>
        <v>-999</v>
      </c>
      <c r="AG861" s="82">
        <f>IF(E861=1, 'adjustment factor'!$D$6, IF(E861=-9,-999,IF(E861="",-999,0)))</f>
        <v>-999</v>
      </c>
      <c r="AH861" s="82">
        <f>IF(K861&gt;=45,'adjustment factor'!$D$7,IF(K861=-9,-1200,IF(K861="",-1200,0)))</f>
        <v>-1200</v>
      </c>
      <c r="AI861" s="82">
        <f>IF(L861=1, 'adjustment factor'!$D$8, IF(L861=-9,-999,IF(L861="",-999,0)))</f>
        <v>-999</v>
      </c>
      <c r="AJ861" s="82">
        <f>IF(AND(M861&gt;=1,M861&lt;=4),'adjustment factor'!$D$9,IF(M861=-9,-999,IF(M861=98,-999,IF(M861=99,-999,IF(M861="",-999,0)))))</f>
        <v>-999</v>
      </c>
      <c r="AK861" s="82">
        <f>IF(H861=1, 'adjustment factor'!$D$10, IF(H861=-9,-999,IF(H861="",-999,0)))</f>
        <v>-999</v>
      </c>
      <c r="AL861" s="82">
        <f>IF(G861=1, 'adjustment factor'!$D$11, IF(G861=-9,-999,IF(G861="",-999,0)))</f>
        <v>-999</v>
      </c>
      <c r="AM861" s="82">
        <f>IF(I861=1, 'adjustment factor'!$D$12, IF(I861=-9,-999,IF(I861="",-999,0)))</f>
        <v>-999</v>
      </c>
      <c r="AN861" s="82">
        <f>IF(J861=1, 'adjustment factor'!$D$13, IF(J861=-9,-999,IF(J861="",-999,0)))</f>
        <v>-999</v>
      </c>
      <c r="AO861" s="82" t="str">
        <f t="shared" si="138"/>
        <v>-999</v>
      </c>
      <c r="AP861" s="82" t="str">
        <f t="shared" si="139"/>
        <v>MISSING</v>
      </c>
    </row>
    <row r="862" spans="2:42" s="3" customFormat="1">
      <c r="B862" s="170"/>
      <c r="C862" s="35">
        <v>858</v>
      </c>
      <c r="D862" s="161"/>
      <c r="E862" s="161"/>
      <c r="F862" s="161"/>
      <c r="G862" s="161"/>
      <c r="H862" s="161"/>
      <c r="I862" s="161"/>
      <c r="J862" s="161"/>
      <c r="K862" s="161"/>
      <c r="L862" s="161"/>
      <c r="M862" s="161"/>
      <c r="N862" s="171"/>
      <c r="O862" s="171"/>
      <c r="P862" s="171"/>
      <c r="Q862" s="171"/>
      <c r="R862" s="171"/>
      <c r="S862" s="171"/>
      <c r="T862" s="159" t="str">
        <f t="shared" si="130"/>
        <v>MISSING</v>
      </c>
      <c r="U862" s="159" t="str">
        <f t="shared" si="131"/>
        <v>MISSING</v>
      </c>
      <c r="X862" s="56">
        <f t="shared" si="132"/>
        <v>-99</v>
      </c>
      <c r="Y862" s="56">
        <f t="shared" si="133"/>
        <v>-99</v>
      </c>
      <c r="Z862" s="56">
        <f t="shared" si="134"/>
        <v>-99</v>
      </c>
      <c r="AA862" s="56">
        <f t="shared" si="135"/>
        <v>-99</v>
      </c>
      <c r="AB862" s="56">
        <f t="shared" si="136"/>
        <v>-99</v>
      </c>
      <c r="AC862" s="56">
        <f t="shared" si="137"/>
        <v>-99</v>
      </c>
      <c r="AE862" s="82">
        <f>IF(D862=1, 'adjustment factor'!$D$4, IF(D862=-9,-999,IF(D862="",-999,0)))</f>
        <v>-999</v>
      </c>
      <c r="AF862" s="82">
        <f>IF(F862=1, 'adjustment factor'!$D$5, IF(F862=-9,-999,IF(F862="",-999,0)))</f>
        <v>-999</v>
      </c>
      <c r="AG862" s="82">
        <f>IF(E862=1, 'adjustment factor'!$D$6, IF(E862=-9,-999,IF(E862="",-999,0)))</f>
        <v>-999</v>
      </c>
      <c r="AH862" s="82">
        <f>IF(K862&gt;=45,'adjustment factor'!$D$7,IF(K862=-9,-1200,IF(K862="",-1200,0)))</f>
        <v>-1200</v>
      </c>
      <c r="AI862" s="82">
        <f>IF(L862=1, 'adjustment factor'!$D$8, IF(L862=-9,-999,IF(L862="",-999,0)))</f>
        <v>-999</v>
      </c>
      <c r="AJ862" s="82">
        <f>IF(AND(M862&gt;=1,M862&lt;=4),'adjustment factor'!$D$9,IF(M862=-9,-999,IF(M862=98,-999,IF(M862=99,-999,IF(M862="",-999,0)))))</f>
        <v>-999</v>
      </c>
      <c r="AK862" s="82">
        <f>IF(H862=1, 'adjustment factor'!$D$10, IF(H862=-9,-999,IF(H862="",-999,0)))</f>
        <v>-999</v>
      </c>
      <c r="AL862" s="82">
        <f>IF(G862=1, 'adjustment factor'!$D$11, IF(G862=-9,-999,IF(G862="",-999,0)))</f>
        <v>-999</v>
      </c>
      <c r="AM862" s="82">
        <f>IF(I862=1, 'adjustment factor'!$D$12, IF(I862=-9,-999,IF(I862="",-999,0)))</f>
        <v>-999</v>
      </c>
      <c r="AN862" s="82">
        <f>IF(J862=1, 'adjustment factor'!$D$13, IF(J862=-9,-999,IF(J862="",-999,0)))</f>
        <v>-999</v>
      </c>
      <c r="AO862" s="82" t="str">
        <f t="shared" si="138"/>
        <v>-999</v>
      </c>
      <c r="AP862" s="82" t="str">
        <f t="shared" si="139"/>
        <v>MISSING</v>
      </c>
    </row>
    <row r="863" spans="2:42" s="3" customFormat="1">
      <c r="B863" s="170"/>
      <c r="C863" s="35">
        <v>859</v>
      </c>
      <c r="D863" s="161"/>
      <c r="E863" s="161"/>
      <c r="F863" s="161"/>
      <c r="G863" s="161"/>
      <c r="H863" s="161"/>
      <c r="I863" s="161"/>
      <c r="J863" s="161"/>
      <c r="K863" s="161"/>
      <c r="L863" s="161"/>
      <c r="M863" s="161"/>
      <c r="N863" s="171"/>
      <c r="O863" s="171"/>
      <c r="P863" s="171"/>
      <c r="Q863" s="171"/>
      <c r="R863" s="171"/>
      <c r="S863" s="171"/>
      <c r="T863" s="159" t="str">
        <f t="shared" si="130"/>
        <v>MISSING</v>
      </c>
      <c r="U863" s="159" t="str">
        <f t="shared" si="131"/>
        <v>MISSING</v>
      </c>
      <c r="X863" s="56">
        <f t="shared" si="132"/>
        <v>-99</v>
      </c>
      <c r="Y863" s="56">
        <f t="shared" si="133"/>
        <v>-99</v>
      </c>
      <c r="Z863" s="56">
        <f t="shared" si="134"/>
        <v>-99</v>
      </c>
      <c r="AA863" s="56">
        <f t="shared" si="135"/>
        <v>-99</v>
      </c>
      <c r="AB863" s="56">
        <f t="shared" si="136"/>
        <v>-99</v>
      </c>
      <c r="AC863" s="56">
        <f t="shared" si="137"/>
        <v>-99</v>
      </c>
      <c r="AE863" s="82">
        <f>IF(D863=1, 'adjustment factor'!$D$4, IF(D863=-9,-999,IF(D863="",-999,0)))</f>
        <v>-999</v>
      </c>
      <c r="AF863" s="82">
        <f>IF(F863=1, 'adjustment factor'!$D$5, IF(F863=-9,-999,IF(F863="",-999,0)))</f>
        <v>-999</v>
      </c>
      <c r="AG863" s="82">
        <f>IF(E863=1, 'adjustment factor'!$D$6, IF(E863=-9,-999,IF(E863="",-999,0)))</f>
        <v>-999</v>
      </c>
      <c r="AH863" s="82">
        <f>IF(K863&gt;=45,'adjustment factor'!$D$7,IF(K863=-9,-1200,IF(K863="",-1200,0)))</f>
        <v>-1200</v>
      </c>
      <c r="AI863" s="82">
        <f>IF(L863=1, 'adjustment factor'!$D$8, IF(L863=-9,-999,IF(L863="",-999,0)))</f>
        <v>-999</v>
      </c>
      <c r="AJ863" s="82">
        <f>IF(AND(M863&gt;=1,M863&lt;=4),'adjustment factor'!$D$9,IF(M863=-9,-999,IF(M863=98,-999,IF(M863=99,-999,IF(M863="",-999,0)))))</f>
        <v>-999</v>
      </c>
      <c r="AK863" s="82">
        <f>IF(H863=1, 'adjustment factor'!$D$10, IF(H863=-9,-999,IF(H863="",-999,0)))</f>
        <v>-999</v>
      </c>
      <c r="AL863" s="82">
        <f>IF(G863=1, 'adjustment factor'!$D$11, IF(G863=-9,-999,IF(G863="",-999,0)))</f>
        <v>-999</v>
      </c>
      <c r="AM863" s="82">
        <f>IF(I863=1, 'adjustment factor'!$D$12, IF(I863=-9,-999,IF(I863="",-999,0)))</f>
        <v>-999</v>
      </c>
      <c r="AN863" s="82">
        <f>IF(J863=1, 'adjustment factor'!$D$13, IF(J863=-9,-999,IF(J863="",-999,0)))</f>
        <v>-999</v>
      </c>
      <c r="AO863" s="82" t="str">
        <f t="shared" si="138"/>
        <v>-999</v>
      </c>
      <c r="AP863" s="82" t="str">
        <f t="shared" si="139"/>
        <v>MISSING</v>
      </c>
    </row>
    <row r="864" spans="2:42" s="3" customFormat="1">
      <c r="B864" s="170"/>
      <c r="C864" s="35">
        <v>860</v>
      </c>
      <c r="D864" s="161"/>
      <c r="E864" s="161"/>
      <c r="F864" s="161"/>
      <c r="G864" s="161"/>
      <c r="H864" s="161"/>
      <c r="I864" s="161"/>
      <c r="J864" s="161"/>
      <c r="K864" s="161"/>
      <c r="L864" s="161"/>
      <c r="M864" s="161"/>
      <c r="N864" s="171"/>
      <c r="O864" s="171"/>
      <c r="P864" s="171"/>
      <c r="Q864" s="171"/>
      <c r="R864" s="171"/>
      <c r="S864" s="171"/>
      <c r="T864" s="159" t="str">
        <f t="shared" si="130"/>
        <v>MISSING</v>
      </c>
      <c r="U864" s="159" t="str">
        <f t="shared" si="131"/>
        <v>MISSING</v>
      </c>
      <c r="X864" s="56">
        <f t="shared" si="132"/>
        <v>-99</v>
      </c>
      <c r="Y864" s="56">
        <f t="shared" si="133"/>
        <v>-99</v>
      </c>
      <c r="Z864" s="56">
        <f t="shared" si="134"/>
        <v>-99</v>
      </c>
      <c r="AA864" s="56">
        <f t="shared" si="135"/>
        <v>-99</v>
      </c>
      <c r="AB864" s="56">
        <f t="shared" si="136"/>
        <v>-99</v>
      </c>
      <c r="AC864" s="56">
        <f t="shared" si="137"/>
        <v>-99</v>
      </c>
      <c r="AE864" s="82">
        <f>IF(D864=1, 'adjustment factor'!$D$4, IF(D864=-9,-999,IF(D864="",-999,0)))</f>
        <v>-999</v>
      </c>
      <c r="AF864" s="82">
        <f>IF(F864=1, 'adjustment factor'!$D$5, IF(F864=-9,-999,IF(F864="",-999,0)))</f>
        <v>-999</v>
      </c>
      <c r="AG864" s="82">
        <f>IF(E864=1, 'adjustment factor'!$D$6, IF(E864=-9,-999,IF(E864="",-999,0)))</f>
        <v>-999</v>
      </c>
      <c r="AH864" s="82">
        <f>IF(K864&gt;=45,'adjustment factor'!$D$7,IF(K864=-9,-1200,IF(K864="",-1200,0)))</f>
        <v>-1200</v>
      </c>
      <c r="AI864" s="82">
        <f>IF(L864=1, 'adjustment factor'!$D$8, IF(L864=-9,-999,IF(L864="",-999,0)))</f>
        <v>-999</v>
      </c>
      <c r="AJ864" s="82">
        <f>IF(AND(M864&gt;=1,M864&lt;=4),'adjustment factor'!$D$9,IF(M864=-9,-999,IF(M864=98,-999,IF(M864=99,-999,IF(M864="",-999,0)))))</f>
        <v>-999</v>
      </c>
      <c r="AK864" s="82">
        <f>IF(H864=1, 'adjustment factor'!$D$10, IF(H864=-9,-999,IF(H864="",-999,0)))</f>
        <v>-999</v>
      </c>
      <c r="AL864" s="82">
        <f>IF(G864=1, 'adjustment factor'!$D$11, IF(G864=-9,-999,IF(G864="",-999,0)))</f>
        <v>-999</v>
      </c>
      <c r="AM864" s="82">
        <f>IF(I864=1, 'adjustment factor'!$D$12, IF(I864=-9,-999,IF(I864="",-999,0)))</f>
        <v>-999</v>
      </c>
      <c r="AN864" s="82">
        <f>IF(J864=1, 'adjustment factor'!$D$13, IF(J864=-9,-999,IF(J864="",-999,0)))</f>
        <v>-999</v>
      </c>
      <c r="AO864" s="82" t="str">
        <f t="shared" si="138"/>
        <v>-999</v>
      </c>
      <c r="AP864" s="82" t="str">
        <f t="shared" si="139"/>
        <v>MISSING</v>
      </c>
    </row>
    <row r="865" spans="2:42" s="3" customFormat="1">
      <c r="B865" s="170"/>
      <c r="C865" s="35">
        <v>861</v>
      </c>
      <c r="D865" s="161"/>
      <c r="E865" s="161"/>
      <c r="F865" s="161"/>
      <c r="G865" s="161"/>
      <c r="H865" s="161"/>
      <c r="I865" s="161"/>
      <c r="J865" s="161"/>
      <c r="K865" s="161"/>
      <c r="L865" s="161"/>
      <c r="M865" s="161"/>
      <c r="N865" s="171"/>
      <c r="O865" s="171"/>
      <c r="P865" s="171"/>
      <c r="Q865" s="171"/>
      <c r="R865" s="171"/>
      <c r="S865" s="171"/>
      <c r="T865" s="159" t="str">
        <f t="shared" si="130"/>
        <v>MISSING</v>
      </c>
      <c r="U865" s="159" t="str">
        <f t="shared" si="131"/>
        <v>MISSING</v>
      </c>
      <c r="X865" s="56">
        <f t="shared" si="132"/>
        <v>-99</v>
      </c>
      <c r="Y865" s="56">
        <f t="shared" si="133"/>
        <v>-99</v>
      </c>
      <c r="Z865" s="56">
        <f t="shared" si="134"/>
        <v>-99</v>
      </c>
      <c r="AA865" s="56">
        <f t="shared" si="135"/>
        <v>-99</v>
      </c>
      <c r="AB865" s="56">
        <f t="shared" si="136"/>
        <v>-99</v>
      </c>
      <c r="AC865" s="56">
        <f t="shared" si="137"/>
        <v>-99</v>
      </c>
      <c r="AE865" s="82">
        <f>IF(D865=1, 'adjustment factor'!$D$4, IF(D865=-9,-999,IF(D865="",-999,0)))</f>
        <v>-999</v>
      </c>
      <c r="AF865" s="82">
        <f>IF(F865=1, 'adjustment factor'!$D$5, IF(F865=-9,-999,IF(F865="",-999,0)))</f>
        <v>-999</v>
      </c>
      <c r="AG865" s="82">
        <f>IF(E865=1, 'adjustment factor'!$D$6, IF(E865=-9,-999,IF(E865="",-999,0)))</f>
        <v>-999</v>
      </c>
      <c r="AH865" s="82">
        <f>IF(K865&gt;=45,'adjustment factor'!$D$7,IF(K865=-9,-1200,IF(K865="",-1200,0)))</f>
        <v>-1200</v>
      </c>
      <c r="AI865" s="82">
        <f>IF(L865=1, 'adjustment factor'!$D$8, IF(L865=-9,-999,IF(L865="",-999,0)))</f>
        <v>-999</v>
      </c>
      <c r="AJ865" s="82">
        <f>IF(AND(M865&gt;=1,M865&lt;=4),'adjustment factor'!$D$9,IF(M865=-9,-999,IF(M865=98,-999,IF(M865=99,-999,IF(M865="",-999,0)))))</f>
        <v>-999</v>
      </c>
      <c r="AK865" s="82">
        <f>IF(H865=1, 'adjustment factor'!$D$10, IF(H865=-9,-999,IF(H865="",-999,0)))</f>
        <v>-999</v>
      </c>
      <c r="AL865" s="82">
        <f>IF(G865=1, 'adjustment factor'!$D$11, IF(G865=-9,-999,IF(G865="",-999,0)))</f>
        <v>-999</v>
      </c>
      <c r="AM865" s="82">
        <f>IF(I865=1, 'adjustment factor'!$D$12, IF(I865=-9,-999,IF(I865="",-999,0)))</f>
        <v>-999</v>
      </c>
      <c r="AN865" s="82">
        <f>IF(J865=1, 'adjustment factor'!$D$13, IF(J865=-9,-999,IF(J865="",-999,0)))</f>
        <v>-999</v>
      </c>
      <c r="AO865" s="82" t="str">
        <f t="shared" si="138"/>
        <v>-999</v>
      </c>
      <c r="AP865" s="82" t="str">
        <f t="shared" si="139"/>
        <v>MISSING</v>
      </c>
    </row>
    <row r="866" spans="2:42" s="3" customFormat="1">
      <c r="B866" s="170"/>
      <c r="C866" s="35">
        <v>862</v>
      </c>
      <c r="D866" s="161"/>
      <c r="E866" s="161"/>
      <c r="F866" s="161"/>
      <c r="G866" s="161"/>
      <c r="H866" s="161"/>
      <c r="I866" s="161"/>
      <c r="J866" s="161"/>
      <c r="K866" s="161"/>
      <c r="L866" s="161"/>
      <c r="M866" s="161"/>
      <c r="N866" s="171"/>
      <c r="O866" s="171"/>
      <c r="P866" s="171"/>
      <c r="Q866" s="171"/>
      <c r="R866" s="171"/>
      <c r="S866" s="171"/>
      <c r="T866" s="159" t="str">
        <f t="shared" si="130"/>
        <v>MISSING</v>
      </c>
      <c r="U866" s="159" t="str">
        <f t="shared" si="131"/>
        <v>MISSING</v>
      </c>
      <c r="X866" s="56">
        <f t="shared" si="132"/>
        <v>-99</v>
      </c>
      <c r="Y866" s="56">
        <f t="shared" si="133"/>
        <v>-99</v>
      </c>
      <c r="Z866" s="56">
        <f t="shared" si="134"/>
        <v>-99</v>
      </c>
      <c r="AA866" s="56">
        <f t="shared" si="135"/>
        <v>-99</v>
      </c>
      <c r="AB866" s="56">
        <f t="shared" si="136"/>
        <v>-99</v>
      </c>
      <c r="AC866" s="56">
        <f t="shared" si="137"/>
        <v>-99</v>
      </c>
      <c r="AE866" s="82">
        <f>IF(D866=1, 'adjustment factor'!$D$4, IF(D866=-9,-999,IF(D866="",-999,0)))</f>
        <v>-999</v>
      </c>
      <c r="AF866" s="82">
        <f>IF(F866=1, 'adjustment factor'!$D$5, IF(F866=-9,-999,IF(F866="",-999,0)))</f>
        <v>-999</v>
      </c>
      <c r="AG866" s="82">
        <f>IF(E866=1, 'adjustment factor'!$D$6, IF(E866=-9,-999,IF(E866="",-999,0)))</f>
        <v>-999</v>
      </c>
      <c r="AH866" s="82">
        <f>IF(K866&gt;=45,'adjustment factor'!$D$7,IF(K866=-9,-1200,IF(K866="",-1200,0)))</f>
        <v>-1200</v>
      </c>
      <c r="AI866" s="82">
        <f>IF(L866=1, 'adjustment factor'!$D$8, IF(L866=-9,-999,IF(L866="",-999,0)))</f>
        <v>-999</v>
      </c>
      <c r="AJ866" s="82">
        <f>IF(AND(M866&gt;=1,M866&lt;=4),'adjustment factor'!$D$9,IF(M866=-9,-999,IF(M866=98,-999,IF(M866=99,-999,IF(M866="",-999,0)))))</f>
        <v>-999</v>
      </c>
      <c r="AK866" s="82">
        <f>IF(H866=1, 'adjustment factor'!$D$10, IF(H866=-9,-999,IF(H866="",-999,0)))</f>
        <v>-999</v>
      </c>
      <c r="AL866" s="82">
        <f>IF(G866=1, 'adjustment factor'!$D$11, IF(G866=-9,-999,IF(G866="",-999,0)))</f>
        <v>-999</v>
      </c>
      <c r="AM866" s="82">
        <f>IF(I866=1, 'adjustment factor'!$D$12, IF(I866=-9,-999,IF(I866="",-999,0)))</f>
        <v>-999</v>
      </c>
      <c r="AN866" s="82">
        <f>IF(J866=1, 'adjustment factor'!$D$13, IF(J866=-9,-999,IF(J866="",-999,0)))</f>
        <v>-999</v>
      </c>
      <c r="AO866" s="82" t="str">
        <f t="shared" si="138"/>
        <v>-999</v>
      </c>
      <c r="AP866" s="82" t="str">
        <f t="shared" si="139"/>
        <v>MISSING</v>
      </c>
    </row>
    <row r="867" spans="2:42" s="3" customFormat="1">
      <c r="B867" s="170"/>
      <c r="C867" s="35">
        <v>863</v>
      </c>
      <c r="D867" s="161"/>
      <c r="E867" s="161"/>
      <c r="F867" s="161"/>
      <c r="G867" s="161"/>
      <c r="H867" s="161"/>
      <c r="I867" s="161"/>
      <c r="J867" s="161"/>
      <c r="K867" s="161"/>
      <c r="L867" s="161"/>
      <c r="M867" s="161"/>
      <c r="N867" s="171"/>
      <c r="O867" s="171"/>
      <c r="P867" s="171"/>
      <c r="Q867" s="171"/>
      <c r="R867" s="171"/>
      <c r="S867" s="171"/>
      <c r="T867" s="159" t="str">
        <f t="shared" si="130"/>
        <v>MISSING</v>
      </c>
      <c r="U867" s="159" t="str">
        <f t="shared" si="131"/>
        <v>MISSING</v>
      </c>
      <c r="X867" s="56">
        <f t="shared" si="132"/>
        <v>-99</v>
      </c>
      <c r="Y867" s="56">
        <f t="shared" si="133"/>
        <v>-99</v>
      </c>
      <c r="Z867" s="56">
        <f t="shared" si="134"/>
        <v>-99</v>
      </c>
      <c r="AA867" s="56">
        <f t="shared" si="135"/>
        <v>-99</v>
      </c>
      <c r="AB867" s="56">
        <f t="shared" si="136"/>
        <v>-99</v>
      </c>
      <c r="AC867" s="56">
        <f t="shared" si="137"/>
        <v>-99</v>
      </c>
      <c r="AE867" s="82">
        <f>IF(D867=1, 'adjustment factor'!$D$4, IF(D867=-9,-999,IF(D867="",-999,0)))</f>
        <v>-999</v>
      </c>
      <c r="AF867" s="82">
        <f>IF(F867=1, 'adjustment factor'!$D$5, IF(F867=-9,-999,IF(F867="",-999,0)))</f>
        <v>-999</v>
      </c>
      <c r="AG867" s="82">
        <f>IF(E867=1, 'adjustment factor'!$D$6, IF(E867=-9,-999,IF(E867="",-999,0)))</f>
        <v>-999</v>
      </c>
      <c r="AH867" s="82">
        <f>IF(K867&gt;=45,'adjustment factor'!$D$7,IF(K867=-9,-1200,IF(K867="",-1200,0)))</f>
        <v>-1200</v>
      </c>
      <c r="AI867" s="82">
        <f>IF(L867=1, 'adjustment factor'!$D$8, IF(L867=-9,-999,IF(L867="",-999,0)))</f>
        <v>-999</v>
      </c>
      <c r="AJ867" s="82">
        <f>IF(AND(M867&gt;=1,M867&lt;=4),'adjustment factor'!$D$9,IF(M867=-9,-999,IF(M867=98,-999,IF(M867=99,-999,IF(M867="",-999,0)))))</f>
        <v>-999</v>
      </c>
      <c r="AK867" s="82">
        <f>IF(H867=1, 'adjustment factor'!$D$10, IF(H867=-9,-999,IF(H867="",-999,0)))</f>
        <v>-999</v>
      </c>
      <c r="AL867" s="82">
        <f>IF(G867=1, 'adjustment factor'!$D$11, IF(G867=-9,-999,IF(G867="",-999,0)))</f>
        <v>-999</v>
      </c>
      <c r="AM867" s="82">
        <f>IF(I867=1, 'adjustment factor'!$D$12, IF(I867=-9,-999,IF(I867="",-999,0)))</f>
        <v>-999</v>
      </c>
      <c r="AN867" s="82">
        <f>IF(J867=1, 'adjustment factor'!$D$13, IF(J867=-9,-999,IF(J867="",-999,0)))</f>
        <v>-999</v>
      </c>
      <c r="AO867" s="82" t="str">
        <f t="shared" si="138"/>
        <v>-999</v>
      </c>
      <c r="AP867" s="82" t="str">
        <f t="shared" si="139"/>
        <v>MISSING</v>
      </c>
    </row>
    <row r="868" spans="2:42" s="3" customFormat="1">
      <c r="B868" s="170"/>
      <c r="C868" s="35">
        <v>864</v>
      </c>
      <c r="D868" s="161"/>
      <c r="E868" s="161"/>
      <c r="F868" s="161"/>
      <c r="G868" s="161"/>
      <c r="H868" s="161"/>
      <c r="I868" s="161"/>
      <c r="J868" s="161"/>
      <c r="K868" s="161"/>
      <c r="L868" s="161"/>
      <c r="M868" s="161"/>
      <c r="N868" s="171"/>
      <c r="O868" s="171"/>
      <c r="P868" s="171"/>
      <c r="Q868" s="171"/>
      <c r="R868" s="171"/>
      <c r="S868" s="171"/>
      <c r="T868" s="159" t="str">
        <f t="shared" si="130"/>
        <v>MISSING</v>
      </c>
      <c r="U868" s="159" t="str">
        <f t="shared" si="131"/>
        <v>MISSING</v>
      </c>
      <c r="X868" s="56">
        <f t="shared" si="132"/>
        <v>-99</v>
      </c>
      <c r="Y868" s="56">
        <f t="shared" si="133"/>
        <v>-99</v>
      </c>
      <c r="Z868" s="56">
        <f t="shared" si="134"/>
        <v>-99</v>
      </c>
      <c r="AA868" s="56">
        <f t="shared" si="135"/>
        <v>-99</v>
      </c>
      <c r="AB868" s="56">
        <f t="shared" si="136"/>
        <v>-99</v>
      </c>
      <c r="AC868" s="56">
        <f t="shared" si="137"/>
        <v>-99</v>
      </c>
      <c r="AE868" s="82">
        <f>IF(D868=1, 'adjustment factor'!$D$4, IF(D868=-9,-999,IF(D868="",-999,0)))</f>
        <v>-999</v>
      </c>
      <c r="AF868" s="82">
        <f>IF(F868=1, 'adjustment factor'!$D$5, IF(F868=-9,-999,IF(F868="",-999,0)))</f>
        <v>-999</v>
      </c>
      <c r="AG868" s="82">
        <f>IF(E868=1, 'adjustment factor'!$D$6, IF(E868=-9,-999,IF(E868="",-999,0)))</f>
        <v>-999</v>
      </c>
      <c r="AH868" s="82">
        <f>IF(K868&gt;=45,'adjustment factor'!$D$7,IF(K868=-9,-1200,IF(K868="",-1200,0)))</f>
        <v>-1200</v>
      </c>
      <c r="AI868" s="82">
        <f>IF(L868=1, 'adjustment factor'!$D$8, IF(L868=-9,-999,IF(L868="",-999,0)))</f>
        <v>-999</v>
      </c>
      <c r="AJ868" s="82">
        <f>IF(AND(M868&gt;=1,M868&lt;=4),'adjustment factor'!$D$9,IF(M868=-9,-999,IF(M868=98,-999,IF(M868=99,-999,IF(M868="",-999,0)))))</f>
        <v>-999</v>
      </c>
      <c r="AK868" s="82">
        <f>IF(H868=1, 'adjustment factor'!$D$10, IF(H868=-9,-999,IF(H868="",-999,0)))</f>
        <v>-999</v>
      </c>
      <c r="AL868" s="82">
        <f>IF(G868=1, 'adjustment factor'!$D$11, IF(G868=-9,-999,IF(G868="",-999,0)))</f>
        <v>-999</v>
      </c>
      <c r="AM868" s="82">
        <f>IF(I868=1, 'adjustment factor'!$D$12, IF(I868=-9,-999,IF(I868="",-999,0)))</f>
        <v>-999</v>
      </c>
      <c r="AN868" s="82">
        <f>IF(J868=1, 'adjustment factor'!$D$13, IF(J868=-9,-999,IF(J868="",-999,0)))</f>
        <v>-999</v>
      </c>
      <c r="AO868" s="82" t="str">
        <f t="shared" si="138"/>
        <v>-999</v>
      </c>
      <c r="AP868" s="82" t="str">
        <f t="shared" si="139"/>
        <v>MISSING</v>
      </c>
    </row>
    <row r="869" spans="2:42" s="3" customFormat="1">
      <c r="B869" s="170"/>
      <c r="C869" s="35">
        <v>865</v>
      </c>
      <c r="D869" s="161"/>
      <c r="E869" s="161"/>
      <c r="F869" s="161"/>
      <c r="G869" s="161"/>
      <c r="H869" s="161"/>
      <c r="I869" s="161"/>
      <c r="J869" s="161"/>
      <c r="K869" s="161"/>
      <c r="L869" s="161"/>
      <c r="M869" s="161"/>
      <c r="N869" s="171"/>
      <c r="O869" s="171"/>
      <c r="P869" s="171"/>
      <c r="Q869" s="171"/>
      <c r="R869" s="171"/>
      <c r="S869" s="171"/>
      <c r="T869" s="159" t="str">
        <f t="shared" si="130"/>
        <v>MISSING</v>
      </c>
      <c r="U869" s="159" t="str">
        <f t="shared" si="131"/>
        <v>MISSING</v>
      </c>
      <c r="X869" s="56">
        <f t="shared" si="132"/>
        <v>-99</v>
      </c>
      <c r="Y869" s="56">
        <f t="shared" si="133"/>
        <v>-99</v>
      </c>
      <c r="Z869" s="56">
        <f t="shared" si="134"/>
        <v>-99</v>
      </c>
      <c r="AA869" s="56">
        <f t="shared" si="135"/>
        <v>-99</v>
      </c>
      <c r="AB869" s="56">
        <f t="shared" si="136"/>
        <v>-99</v>
      </c>
      <c r="AC869" s="56">
        <f t="shared" si="137"/>
        <v>-99</v>
      </c>
      <c r="AE869" s="82">
        <f>IF(D869=1, 'adjustment factor'!$D$4, IF(D869=-9,-999,IF(D869="",-999,0)))</f>
        <v>-999</v>
      </c>
      <c r="AF869" s="82">
        <f>IF(F869=1, 'adjustment factor'!$D$5, IF(F869=-9,-999,IF(F869="",-999,0)))</f>
        <v>-999</v>
      </c>
      <c r="AG869" s="82">
        <f>IF(E869=1, 'adjustment factor'!$D$6, IF(E869=-9,-999,IF(E869="",-999,0)))</f>
        <v>-999</v>
      </c>
      <c r="AH869" s="82">
        <f>IF(K869&gt;=45,'adjustment factor'!$D$7,IF(K869=-9,-1200,IF(K869="",-1200,0)))</f>
        <v>-1200</v>
      </c>
      <c r="AI869" s="82">
        <f>IF(L869=1, 'adjustment factor'!$D$8, IF(L869=-9,-999,IF(L869="",-999,0)))</f>
        <v>-999</v>
      </c>
      <c r="AJ869" s="82">
        <f>IF(AND(M869&gt;=1,M869&lt;=4),'adjustment factor'!$D$9,IF(M869=-9,-999,IF(M869=98,-999,IF(M869=99,-999,IF(M869="",-999,0)))))</f>
        <v>-999</v>
      </c>
      <c r="AK869" s="82">
        <f>IF(H869=1, 'adjustment factor'!$D$10, IF(H869=-9,-999,IF(H869="",-999,0)))</f>
        <v>-999</v>
      </c>
      <c r="AL869" s="82">
        <f>IF(G869=1, 'adjustment factor'!$D$11, IF(G869=-9,-999,IF(G869="",-999,0)))</f>
        <v>-999</v>
      </c>
      <c r="AM869" s="82">
        <f>IF(I869=1, 'adjustment factor'!$D$12, IF(I869=-9,-999,IF(I869="",-999,0)))</f>
        <v>-999</v>
      </c>
      <c r="AN869" s="82">
        <f>IF(J869=1, 'adjustment factor'!$D$13, IF(J869=-9,-999,IF(J869="",-999,0)))</f>
        <v>-999</v>
      </c>
      <c r="AO869" s="82" t="str">
        <f t="shared" si="138"/>
        <v>-999</v>
      </c>
      <c r="AP869" s="82" t="str">
        <f t="shared" si="139"/>
        <v>MISSING</v>
      </c>
    </row>
    <row r="870" spans="2:42" s="3" customFormat="1">
      <c r="B870" s="170"/>
      <c r="C870" s="35">
        <v>866</v>
      </c>
      <c r="D870" s="161"/>
      <c r="E870" s="161"/>
      <c r="F870" s="161"/>
      <c r="G870" s="161"/>
      <c r="H870" s="161"/>
      <c r="I870" s="161"/>
      <c r="J870" s="161"/>
      <c r="K870" s="161"/>
      <c r="L870" s="161"/>
      <c r="M870" s="161"/>
      <c r="N870" s="171"/>
      <c r="O870" s="171"/>
      <c r="P870" s="171"/>
      <c r="Q870" s="171"/>
      <c r="R870" s="171"/>
      <c r="S870" s="171"/>
      <c r="T870" s="159" t="str">
        <f t="shared" si="130"/>
        <v>MISSING</v>
      </c>
      <c r="U870" s="159" t="str">
        <f t="shared" si="131"/>
        <v>MISSING</v>
      </c>
      <c r="X870" s="56">
        <f t="shared" si="132"/>
        <v>-99</v>
      </c>
      <c r="Y870" s="56">
        <f t="shared" si="133"/>
        <v>-99</v>
      </c>
      <c r="Z870" s="56">
        <f t="shared" si="134"/>
        <v>-99</v>
      </c>
      <c r="AA870" s="56">
        <f t="shared" si="135"/>
        <v>-99</v>
      </c>
      <c r="AB870" s="56">
        <f t="shared" si="136"/>
        <v>-99</v>
      </c>
      <c r="AC870" s="56">
        <f t="shared" si="137"/>
        <v>-99</v>
      </c>
      <c r="AE870" s="82">
        <f>IF(D870=1, 'adjustment factor'!$D$4, IF(D870=-9,-999,IF(D870="",-999,0)))</f>
        <v>-999</v>
      </c>
      <c r="AF870" s="82">
        <f>IF(F870=1, 'adjustment factor'!$D$5, IF(F870=-9,-999,IF(F870="",-999,0)))</f>
        <v>-999</v>
      </c>
      <c r="AG870" s="82">
        <f>IF(E870=1, 'adjustment factor'!$D$6, IF(E870=-9,-999,IF(E870="",-999,0)))</f>
        <v>-999</v>
      </c>
      <c r="AH870" s="82">
        <f>IF(K870&gt;=45,'adjustment factor'!$D$7,IF(K870=-9,-1200,IF(K870="",-1200,0)))</f>
        <v>-1200</v>
      </c>
      <c r="AI870" s="82">
        <f>IF(L870=1, 'adjustment factor'!$D$8, IF(L870=-9,-999,IF(L870="",-999,0)))</f>
        <v>-999</v>
      </c>
      <c r="AJ870" s="82">
        <f>IF(AND(M870&gt;=1,M870&lt;=4),'adjustment factor'!$D$9,IF(M870=-9,-999,IF(M870=98,-999,IF(M870=99,-999,IF(M870="",-999,0)))))</f>
        <v>-999</v>
      </c>
      <c r="AK870" s="82">
        <f>IF(H870=1, 'adjustment factor'!$D$10, IF(H870=-9,-999,IF(H870="",-999,0)))</f>
        <v>-999</v>
      </c>
      <c r="AL870" s="82">
        <f>IF(G870=1, 'adjustment factor'!$D$11, IF(G870=-9,-999,IF(G870="",-999,0)))</f>
        <v>-999</v>
      </c>
      <c r="AM870" s="82">
        <f>IF(I870=1, 'adjustment factor'!$D$12, IF(I870=-9,-999,IF(I870="",-999,0)))</f>
        <v>-999</v>
      </c>
      <c r="AN870" s="82">
        <f>IF(J870=1, 'adjustment factor'!$D$13, IF(J870=-9,-999,IF(J870="",-999,0)))</f>
        <v>-999</v>
      </c>
      <c r="AO870" s="82" t="str">
        <f t="shared" si="138"/>
        <v>-999</v>
      </c>
      <c r="AP870" s="82" t="str">
        <f t="shared" si="139"/>
        <v>MISSING</v>
      </c>
    </row>
    <row r="871" spans="2:42" s="3" customFormat="1">
      <c r="B871" s="170"/>
      <c r="C871" s="35">
        <v>867</v>
      </c>
      <c r="D871" s="161"/>
      <c r="E871" s="161"/>
      <c r="F871" s="161"/>
      <c r="G871" s="161"/>
      <c r="H871" s="161"/>
      <c r="I871" s="161"/>
      <c r="J871" s="161"/>
      <c r="K871" s="161"/>
      <c r="L871" s="161"/>
      <c r="M871" s="161"/>
      <c r="N871" s="171"/>
      <c r="O871" s="171"/>
      <c r="P871" s="171"/>
      <c r="Q871" s="171"/>
      <c r="R871" s="171"/>
      <c r="S871" s="171"/>
      <c r="T871" s="159" t="str">
        <f t="shared" si="130"/>
        <v>MISSING</v>
      </c>
      <c r="U871" s="159" t="str">
        <f t="shared" si="131"/>
        <v>MISSING</v>
      </c>
      <c r="X871" s="56">
        <f t="shared" si="132"/>
        <v>-99</v>
      </c>
      <c r="Y871" s="56">
        <f t="shared" si="133"/>
        <v>-99</v>
      </c>
      <c r="Z871" s="56">
        <f t="shared" si="134"/>
        <v>-99</v>
      </c>
      <c r="AA871" s="56">
        <f t="shared" si="135"/>
        <v>-99</v>
      </c>
      <c r="AB871" s="56">
        <f t="shared" si="136"/>
        <v>-99</v>
      </c>
      <c r="AC871" s="56">
        <f t="shared" si="137"/>
        <v>-99</v>
      </c>
      <c r="AE871" s="82">
        <f>IF(D871=1, 'adjustment factor'!$D$4, IF(D871=-9,-999,IF(D871="",-999,0)))</f>
        <v>-999</v>
      </c>
      <c r="AF871" s="82">
        <f>IF(F871=1, 'adjustment factor'!$D$5, IF(F871=-9,-999,IF(F871="",-999,0)))</f>
        <v>-999</v>
      </c>
      <c r="AG871" s="82">
        <f>IF(E871=1, 'adjustment factor'!$D$6, IF(E871=-9,-999,IF(E871="",-999,0)))</f>
        <v>-999</v>
      </c>
      <c r="AH871" s="82">
        <f>IF(K871&gt;=45,'adjustment factor'!$D$7,IF(K871=-9,-1200,IF(K871="",-1200,0)))</f>
        <v>-1200</v>
      </c>
      <c r="AI871" s="82">
        <f>IF(L871=1, 'adjustment factor'!$D$8, IF(L871=-9,-999,IF(L871="",-999,0)))</f>
        <v>-999</v>
      </c>
      <c r="AJ871" s="82">
        <f>IF(AND(M871&gt;=1,M871&lt;=4),'adjustment factor'!$D$9,IF(M871=-9,-999,IF(M871=98,-999,IF(M871=99,-999,IF(M871="",-999,0)))))</f>
        <v>-999</v>
      </c>
      <c r="AK871" s="82">
        <f>IF(H871=1, 'adjustment factor'!$D$10, IF(H871=-9,-999,IF(H871="",-999,0)))</f>
        <v>-999</v>
      </c>
      <c r="AL871" s="82">
        <f>IF(G871=1, 'adjustment factor'!$D$11, IF(G871=-9,-999,IF(G871="",-999,0)))</f>
        <v>-999</v>
      </c>
      <c r="AM871" s="82">
        <f>IF(I871=1, 'adjustment factor'!$D$12, IF(I871=-9,-999,IF(I871="",-999,0)))</f>
        <v>-999</v>
      </c>
      <c r="AN871" s="82">
        <f>IF(J871=1, 'adjustment factor'!$D$13, IF(J871=-9,-999,IF(J871="",-999,0)))</f>
        <v>-999</v>
      </c>
      <c r="AO871" s="82" t="str">
        <f t="shared" si="138"/>
        <v>-999</v>
      </c>
      <c r="AP871" s="82" t="str">
        <f t="shared" si="139"/>
        <v>MISSING</v>
      </c>
    </row>
    <row r="872" spans="2:42" s="3" customFormat="1">
      <c r="B872" s="170"/>
      <c r="C872" s="35">
        <v>868</v>
      </c>
      <c r="D872" s="161"/>
      <c r="E872" s="161"/>
      <c r="F872" s="161"/>
      <c r="G872" s="161"/>
      <c r="H872" s="161"/>
      <c r="I872" s="161"/>
      <c r="J872" s="161"/>
      <c r="K872" s="161"/>
      <c r="L872" s="161"/>
      <c r="M872" s="161"/>
      <c r="N872" s="171"/>
      <c r="O872" s="171"/>
      <c r="P872" s="171"/>
      <c r="Q872" s="171"/>
      <c r="R872" s="171"/>
      <c r="S872" s="171"/>
      <c r="T872" s="159" t="str">
        <f t="shared" si="130"/>
        <v>MISSING</v>
      </c>
      <c r="U872" s="159" t="str">
        <f t="shared" si="131"/>
        <v>MISSING</v>
      </c>
      <c r="X872" s="56">
        <f t="shared" si="132"/>
        <v>-99</v>
      </c>
      <c r="Y872" s="56">
        <f t="shared" si="133"/>
        <v>-99</v>
      </c>
      <c r="Z872" s="56">
        <f t="shared" si="134"/>
        <v>-99</v>
      </c>
      <c r="AA872" s="56">
        <f t="shared" si="135"/>
        <v>-99</v>
      </c>
      <c r="AB872" s="56">
        <f t="shared" si="136"/>
        <v>-99</v>
      </c>
      <c r="AC872" s="56">
        <f t="shared" si="137"/>
        <v>-99</v>
      </c>
      <c r="AE872" s="82">
        <f>IF(D872=1, 'adjustment factor'!$D$4, IF(D872=-9,-999,IF(D872="",-999,0)))</f>
        <v>-999</v>
      </c>
      <c r="AF872" s="82">
        <f>IF(F872=1, 'adjustment factor'!$D$5, IF(F872=-9,-999,IF(F872="",-999,0)))</f>
        <v>-999</v>
      </c>
      <c r="AG872" s="82">
        <f>IF(E872=1, 'adjustment factor'!$D$6, IF(E872=-9,-999,IF(E872="",-999,0)))</f>
        <v>-999</v>
      </c>
      <c r="AH872" s="82">
        <f>IF(K872&gt;=45,'adjustment factor'!$D$7,IF(K872=-9,-1200,IF(K872="",-1200,0)))</f>
        <v>-1200</v>
      </c>
      <c r="AI872" s="82">
        <f>IF(L872=1, 'adjustment factor'!$D$8, IF(L872=-9,-999,IF(L872="",-999,0)))</f>
        <v>-999</v>
      </c>
      <c r="AJ872" s="82">
        <f>IF(AND(M872&gt;=1,M872&lt;=4),'adjustment factor'!$D$9,IF(M872=-9,-999,IF(M872=98,-999,IF(M872=99,-999,IF(M872="",-999,0)))))</f>
        <v>-999</v>
      </c>
      <c r="AK872" s="82">
        <f>IF(H872=1, 'adjustment factor'!$D$10, IF(H872=-9,-999,IF(H872="",-999,0)))</f>
        <v>-999</v>
      </c>
      <c r="AL872" s="82">
        <f>IF(G872=1, 'adjustment factor'!$D$11, IF(G872=-9,-999,IF(G872="",-999,0)))</f>
        <v>-999</v>
      </c>
      <c r="AM872" s="82">
        <f>IF(I872=1, 'adjustment factor'!$D$12, IF(I872=-9,-999,IF(I872="",-999,0)))</f>
        <v>-999</v>
      </c>
      <c r="AN872" s="82">
        <f>IF(J872=1, 'adjustment factor'!$D$13, IF(J872=-9,-999,IF(J872="",-999,0)))</f>
        <v>-999</v>
      </c>
      <c r="AO872" s="82" t="str">
        <f t="shared" si="138"/>
        <v>-999</v>
      </c>
      <c r="AP872" s="82" t="str">
        <f t="shared" si="139"/>
        <v>MISSING</v>
      </c>
    </row>
    <row r="873" spans="2:42" s="3" customFormat="1">
      <c r="B873" s="170"/>
      <c r="C873" s="35">
        <v>869</v>
      </c>
      <c r="D873" s="161"/>
      <c r="E873" s="161"/>
      <c r="F873" s="161"/>
      <c r="G873" s="161"/>
      <c r="H873" s="161"/>
      <c r="I873" s="161"/>
      <c r="J873" s="161"/>
      <c r="K873" s="161"/>
      <c r="L873" s="161"/>
      <c r="M873" s="161"/>
      <c r="N873" s="171"/>
      <c r="O873" s="171"/>
      <c r="P873" s="171"/>
      <c r="Q873" s="171"/>
      <c r="R873" s="171"/>
      <c r="S873" s="171"/>
      <c r="T873" s="159" t="str">
        <f t="shared" si="130"/>
        <v>MISSING</v>
      </c>
      <c r="U873" s="159" t="str">
        <f t="shared" si="131"/>
        <v>MISSING</v>
      </c>
      <c r="X873" s="56">
        <f t="shared" si="132"/>
        <v>-99</v>
      </c>
      <c r="Y873" s="56">
        <f t="shared" si="133"/>
        <v>-99</v>
      </c>
      <c r="Z873" s="56">
        <f t="shared" si="134"/>
        <v>-99</v>
      </c>
      <c r="AA873" s="56">
        <f t="shared" si="135"/>
        <v>-99</v>
      </c>
      <c r="AB873" s="56">
        <f t="shared" si="136"/>
        <v>-99</v>
      </c>
      <c r="AC873" s="56">
        <f t="shared" si="137"/>
        <v>-99</v>
      </c>
      <c r="AE873" s="82">
        <f>IF(D873=1, 'adjustment factor'!$D$4, IF(D873=-9,-999,IF(D873="",-999,0)))</f>
        <v>-999</v>
      </c>
      <c r="AF873" s="82">
        <f>IF(F873=1, 'adjustment factor'!$D$5, IF(F873=-9,-999,IF(F873="",-999,0)))</f>
        <v>-999</v>
      </c>
      <c r="AG873" s="82">
        <f>IF(E873=1, 'adjustment factor'!$D$6, IF(E873=-9,-999,IF(E873="",-999,0)))</f>
        <v>-999</v>
      </c>
      <c r="AH873" s="82">
        <f>IF(K873&gt;=45,'adjustment factor'!$D$7,IF(K873=-9,-1200,IF(K873="",-1200,0)))</f>
        <v>-1200</v>
      </c>
      <c r="AI873" s="82">
        <f>IF(L873=1, 'adjustment factor'!$D$8, IF(L873=-9,-999,IF(L873="",-999,0)))</f>
        <v>-999</v>
      </c>
      <c r="AJ873" s="82">
        <f>IF(AND(M873&gt;=1,M873&lt;=4),'adjustment factor'!$D$9,IF(M873=-9,-999,IF(M873=98,-999,IF(M873=99,-999,IF(M873="",-999,0)))))</f>
        <v>-999</v>
      </c>
      <c r="AK873" s="82">
        <f>IF(H873=1, 'adjustment factor'!$D$10, IF(H873=-9,-999,IF(H873="",-999,0)))</f>
        <v>-999</v>
      </c>
      <c r="AL873" s="82">
        <f>IF(G873=1, 'adjustment factor'!$D$11, IF(G873=-9,-999,IF(G873="",-999,0)))</f>
        <v>-999</v>
      </c>
      <c r="AM873" s="82">
        <f>IF(I873=1, 'adjustment factor'!$D$12, IF(I873=-9,-999,IF(I873="",-999,0)))</f>
        <v>-999</v>
      </c>
      <c r="AN873" s="82">
        <f>IF(J873=1, 'adjustment factor'!$D$13, IF(J873=-9,-999,IF(J873="",-999,0)))</f>
        <v>-999</v>
      </c>
      <c r="AO873" s="82" t="str">
        <f t="shared" si="138"/>
        <v>-999</v>
      </c>
      <c r="AP873" s="82" t="str">
        <f t="shared" si="139"/>
        <v>MISSING</v>
      </c>
    </row>
    <row r="874" spans="2:42" s="3" customFormat="1">
      <c r="B874" s="170"/>
      <c r="C874" s="35">
        <v>870</v>
      </c>
      <c r="D874" s="161"/>
      <c r="E874" s="161"/>
      <c r="F874" s="161"/>
      <c r="G874" s="161"/>
      <c r="H874" s="161"/>
      <c r="I874" s="161"/>
      <c r="J874" s="161"/>
      <c r="K874" s="161"/>
      <c r="L874" s="161"/>
      <c r="M874" s="161"/>
      <c r="N874" s="171"/>
      <c r="O874" s="171"/>
      <c r="P874" s="171"/>
      <c r="Q874" s="171"/>
      <c r="R874" s="171"/>
      <c r="S874" s="171"/>
      <c r="T874" s="159" t="str">
        <f t="shared" si="130"/>
        <v>MISSING</v>
      </c>
      <c r="U874" s="159" t="str">
        <f t="shared" si="131"/>
        <v>MISSING</v>
      </c>
      <c r="X874" s="56">
        <f t="shared" si="132"/>
        <v>-99</v>
      </c>
      <c r="Y874" s="56">
        <f t="shared" si="133"/>
        <v>-99</v>
      </c>
      <c r="Z874" s="56">
        <f t="shared" si="134"/>
        <v>-99</v>
      </c>
      <c r="AA874" s="56">
        <f t="shared" si="135"/>
        <v>-99</v>
      </c>
      <c r="AB874" s="56">
        <f t="shared" si="136"/>
        <v>-99</v>
      </c>
      <c r="AC874" s="56">
        <f t="shared" si="137"/>
        <v>-99</v>
      </c>
      <c r="AE874" s="82">
        <f>IF(D874=1, 'adjustment factor'!$D$4, IF(D874=-9,-999,IF(D874="",-999,0)))</f>
        <v>-999</v>
      </c>
      <c r="AF874" s="82">
        <f>IF(F874=1, 'adjustment factor'!$D$5, IF(F874=-9,-999,IF(F874="",-999,0)))</f>
        <v>-999</v>
      </c>
      <c r="AG874" s="82">
        <f>IF(E874=1, 'adjustment factor'!$D$6, IF(E874=-9,-999,IF(E874="",-999,0)))</f>
        <v>-999</v>
      </c>
      <c r="AH874" s="82">
        <f>IF(K874&gt;=45,'adjustment factor'!$D$7,IF(K874=-9,-1200,IF(K874="",-1200,0)))</f>
        <v>-1200</v>
      </c>
      <c r="AI874" s="82">
        <f>IF(L874=1, 'adjustment factor'!$D$8, IF(L874=-9,-999,IF(L874="",-999,0)))</f>
        <v>-999</v>
      </c>
      <c r="AJ874" s="82">
        <f>IF(AND(M874&gt;=1,M874&lt;=4),'adjustment factor'!$D$9,IF(M874=-9,-999,IF(M874=98,-999,IF(M874=99,-999,IF(M874="",-999,0)))))</f>
        <v>-999</v>
      </c>
      <c r="AK874" s="82">
        <f>IF(H874=1, 'adjustment factor'!$D$10, IF(H874=-9,-999,IF(H874="",-999,0)))</f>
        <v>-999</v>
      </c>
      <c r="AL874" s="82">
        <f>IF(G874=1, 'adjustment factor'!$D$11, IF(G874=-9,-999,IF(G874="",-999,0)))</f>
        <v>-999</v>
      </c>
      <c r="AM874" s="82">
        <f>IF(I874=1, 'adjustment factor'!$D$12, IF(I874=-9,-999,IF(I874="",-999,0)))</f>
        <v>-999</v>
      </c>
      <c r="AN874" s="82">
        <f>IF(J874=1, 'adjustment factor'!$D$13, IF(J874=-9,-999,IF(J874="",-999,0)))</f>
        <v>-999</v>
      </c>
      <c r="AO874" s="82" t="str">
        <f t="shared" si="138"/>
        <v>-999</v>
      </c>
      <c r="AP874" s="82" t="str">
        <f t="shared" si="139"/>
        <v>MISSING</v>
      </c>
    </row>
    <row r="875" spans="2:42" s="3" customFormat="1">
      <c r="B875" s="170"/>
      <c r="C875" s="35">
        <v>871</v>
      </c>
      <c r="D875" s="161"/>
      <c r="E875" s="161"/>
      <c r="F875" s="161"/>
      <c r="G875" s="161"/>
      <c r="H875" s="161"/>
      <c r="I875" s="161"/>
      <c r="J875" s="161"/>
      <c r="K875" s="161"/>
      <c r="L875" s="161"/>
      <c r="M875" s="161"/>
      <c r="N875" s="171"/>
      <c r="O875" s="171"/>
      <c r="P875" s="171"/>
      <c r="Q875" s="171"/>
      <c r="R875" s="171"/>
      <c r="S875" s="171"/>
      <c r="T875" s="159" t="str">
        <f t="shared" si="130"/>
        <v>MISSING</v>
      </c>
      <c r="U875" s="159" t="str">
        <f t="shared" si="131"/>
        <v>MISSING</v>
      </c>
      <c r="X875" s="56">
        <f t="shared" si="132"/>
        <v>-99</v>
      </c>
      <c r="Y875" s="56">
        <f t="shared" si="133"/>
        <v>-99</v>
      </c>
      <c r="Z875" s="56">
        <f t="shared" si="134"/>
        <v>-99</v>
      </c>
      <c r="AA875" s="56">
        <f t="shared" si="135"/>
        <v>-99</v>
      </c>
      <c r="AB875" s="56">
        <f t="shared" si="136"/>
        <v>-99</v>
      </c>
      <c r="AC875" s="56">
        <f t="shared" si="137"/>
        <v>-99</v>
      </c>
      <c r="AE875" s="82">
        <f>IF(D875=1, 'adjustment factor'!$D$4, IF(D875=-9,-999,IF(D875="",-999,0)))</f>
        <v>-999</v>
      </c>
      <c r="AF875" s="82">
        <f>IF(F875=1, 'adjustment factor'!$D$5, IF(F875=-9,-999,IF(F875="",-999,0)))</f>
        <v>-999</v>
      </c>
      <c r="AG875" s="82">
        <f>IF(E875=1, 'adjustment factor'!$D$6, IF(E875=-9,-999,IF(E875="",-999,0)))</f>
        <v>-999</v>
      </c>
      <c r="AH875" s="82">
        <f>IF(K875&gt;=45,'adjustment factor'!$D$7,IF(K875=-9,-1200,IF(K875="",-1200,0)))</f>
        <v>-1200</v>
      </c>
      <c r="AI875" s="82">
        <f>IF(L875=1, 'adjustment factor'!$D$8, IF(L875=-9,-999,IF(L875="",-999,0)))</f>
        <v>-999</v>
      </c>
      <c r="AJ875" s="82">
        <f>IF(AND(M875&gt;=1,M875&lt;=4),'adjustment factor'!$D$9,IF(M875=-9,-999,IF(M875=98,-999,IF(M875=99,-999,IF(M875="",-999,0)))))</f>
        <v>-999</v>
      </c>
      <c r="AK875" s="82">
        <f>IF(H875=1, 'adjustment factor'!$D$10, IF(H875=-9,-999,IF(H875="",-999,0)))</f>
        <v>-999</v>
      </c>
      <c r="AL875" s="82">
        <f>IF(G875=1, 'adjustment factor'!$D$11, IF(G875=-9,-999,IF(G875="",-999,0)))</f>
        <v>-999</v>
      </c>
      <c r="AM875" s="82">
        <f>IF(I875=1, 'adjustment factor'!$D$12, IF(I875=-9,-999,IF(I875="",-999,0)))</f>
        <v>-999</v>
      </c>
      <c r="AN875" s="82">
        <f>IF(J875=1, 'adjustment factor'!$D$13, IF(J875=-9,-999,IF(J875="",-999,0)))</f>
        <v>-999</v>
      </c>
      <c r="AO875" s="82" t="str">
        <f t="shared" si="138"/>
        <v>-999</v>
      </c>
      <c r="AP875" s="82" t="str">
        <f t="shared" si="139"/>
        <v>MISSING</v>
      </c>
    </row>
    <row r="876" spans="2:42" s="3" customFormat="1">
      <c r="B876" s="170"/>
      <c r="C876" s="35">
        <v>872</v>
      </c>
      <c r="D876" s="161"/>
      <c r="E876" s="161"/>
      <c r="F876" s="161"/>
      <c r="G876" s="161"/>
      <c r="H876" s="161"/>
      <c r="I876" s="161"/>
      <c r="J876" s="161"/>
      <c r="K876" s="161"/>
      <c r="L876" s="161"/>
      <c r="M876" s="161"/>
      <c r="N876" s="171"/>
      <c r="O876" s="171"/>
      <c r="P876" s="171"/>
      <c r="Q876" s="171"/>
      <c r="R876" s="171"/>
      <c r="S876" s="171"/>
      <c r="T876" s="159" t="str">
        <f t="shared" si="130"/>
        <v>MISSING</v>
      </c>
      <c r="U876" s="159" t="str">
        <f t="shared" si="131"/>
        <v>MISSING</v>
      </c>
      <c r="X876" s="56">
        <f t="shared" si="132"/>
        <v>-99</v>
      </c>
      <c r="Y876" s="56">
        <f t="shared" si="133"/>
        <v>-99</v>
      </c>
      <c r="Z876" s="56">
        <f t="shared" si="134"/>
        <v>-99</v>
      </c>
      <c r="AA876" s="56">
        <f t="shared" si="135"/>
        <v>-99</v>
      </c>
      <c r="AB876" s="56">
        <f t="shared" si="136"/>
        <v>-99</v>
      </c>
      <c r="AC876" s="56">
        <f t="shared" si="137"/>
        <v>-99</v>
      </c>
      <c r="AE876" s="82">
        <f>IF(D876=1, 'adjustment factor'!$D$4, IF(D876=-9,-999,IF(D876="",-999,0)))</f>
        <v>-999</v>
      </c>
      <c r="AF876" s="82">
        <f>IF(F876=1, 'adjustment factor'!$D$5, IF(F876=-9,-999,IF(F876="",-999,0)))</f>
        <v>-999</v>
      </c>
      <c r="AG876" s="82">
        <f>IF(E876=1, 'adjustment factor'!$D$6, IF(E876=-9,-999,IF(E876="",-999,0)))</f>
        <v>-999</v>
      </c>
      <c r="AH876" s="82">
        <f>IF(K876&gt;=45,'adjustment factor'!$D$7,IF(K876=-9,-1200,IF(K876="",-1200,0)))</f>
        <v>-1200</v>
      </c>
      <c r="AI876" s="82">
        <f>IF(L876=1, 'adjustment factor'!$D$8, IF(L876=-9,-999,IF(L876="",-999,0)))</f>
        <v>-999</v>
      </c>
      <c r="AJ876" s="82">
        <f>IF(AND(M876&gt;=1,M876&lt;=4),'adjustment factor'!$D$9,IF(M876=-9,-999,IF(M876=98,-999,IF(M876=99,-999,IF(M876="",-999,0)))))</f>
        <v>-999</v>
      </c>
      <c r="AK876" s="82">
        <f>IF(H876=1, 'adjustment factor'!$D$10, IF(H876=-9,-999,IF(H876="",-999,0)))</f>
        <v>-999</v>
      </c>
      <c r="AL876" s="82">
        <f>IF(G876=1, 'adjustment factor'!$D$11, IF(G876=-9,-999,IF(G876="",-999,0)))</f>
        <v>-999</v>
      </c>
      <c r="AM876" s="82">
        <f>IF(I876=1, 'adjustment factor'!$D$12, IF(I876=-9,-999,IF(I876="",-999,0)))</f>
        <v>-999</v>
      </c>
      <c r="AN876" s="82">
        <f>IF(J876=1, 'adjustment factor'!$D$13, IF(J876=-9,-999,IF(J876="",-999,0)))</f>
        <v>-999</v>
      </c>
      <c r="AO876" s="82" t="str">
        <f t="shared" si="138"/>
        <v>-999</v>
      </c>
      <c r="AP876" s="82" t="str">
        <f t="shared" si="139"/>
        <v>MISSING</v>
      </c>
    </row>
    <row r="877" spans="2:42" s="3" customFormat="1">
      <c r="B877" s="170"/>
      <c r="C877" s="35">
        <v>873</v>
      </c>
      <c r="D877" s="161"/>
      <c r="E877" s="161"/>
      <c r="F877" s="161"/>
      <c r="G877" s="161"/>
      <c r="H877" s="161"/>
      <c r="I877" s="161"/>
      <c r="J877" s="161"/>
      <c r="K877" s="161"/>
      <c r="L877" s="161"/>
      <c r="M877" s="161"/>
      <c r="N877" s="171"/>
      <c r="O877" s="171"/>
      <c r="P877" s="171"/>
      <c r="Q877" s="171"/>
      <c r="R877" s="171"/>
      <c r="S877" s="171"/>
      <c r="T877" s="159" t="str">
        <f t="shared" si="130"/>
        <v>MISSING</v>
      </c>
      <c r="U877" s="159" t="str">
        <f t="shared" si="131"/>
        <v>MISSING</v>
      </c>
      <c r="X877" s="56">
        <f t="shared" si="132"/>
        <v>-99</v>
      </c>
      <c r="Y877" s="56">
        <f t="shared" si="133"/>
        <v>-99</v>
      </c>
      <c r="Z877" s="56">
        <f t="shared" si="134"/>
        <v>-99</v>
      </c>
      <c r="AA877" s="56">
        <f t="shared" si="135"/>
        <v>-99</v>
      </c>
      <c r="AB877" s="56">
        <f t="shared" si="136"/>
        <v>-99</v>
      </c>
      <c r="AC877" s="56">
        <f t="shared" si="137"/>
        <v>-99</v>
      </c>
      <c r="AE877" s="82">
        <f>IF(D877=1, 'adjustment factor'!$D$4, IF(D877=-9,-999,IF(D877="",-999,0)))</f>
        <v>-999</v>
      </c>
      <c r="AF877" s="82">
        <f>IF(F877=1, 'adjustment factor'!$D$5, IF(F877=-9,-999,IF(F877="",-999,0)))</f>
        <v>-999</v>
      </c>
      <c r="AG877" s="82">
        <f>IF(E877=1, 'adjustment factor'!$D$6, IF(E877=-9,-999,IF(E877="",-999,0)))</f>
        <v>-999</v>
      </c>
      <c r="AH877" s="82">
        <f>IF(K877&gt;=45,'adjustment factor'!$D$7,IF(K877=-9,-1200,IF(K877="",-1200,0)))</f>
        <v>-1200</v>
      </c>
      <c r="AI877" s="82">
        <f>IF(L877=1, 'adjustment factor'!$D$8, IF(L877=-9,-999,IF(L877="",-999,0)))</f>
        <v>-999</v>
      </c>
      <c r="AJ877" s="82">
        <f>IF(AND(M877&gt;=1,M877&lt;=4),'adjustment factor'!$D$9,IF(M877=-9,-999,IF(M877=98,-999,IF(M877=99,-999,IF(M877="",-999,0)))))</f>
        <v>-999</v>
      </c>
      <c r="AK877" s="82">
        <f>IF(H877=1, 'adjustment factor'!$D$10, IF(H877=-9,-999,IF(H877="",-999,0)))</f>
        <v>-999</v>
      </c>
      <c r="AL877" s="82">
        <f>IF(G877=1, 'adjustment factor'!$D$11, IF(G877=-9,-999,IF(G877="",-999,0)))</f>
        <v>-999</v>
      </c>
      <c r="AM877" s="82">
        <f>IF(I877=1, 'adjustment factor'!$D$12, IF(I877=-9,-999,IF(I877="",-999,0)))</f>
        <v>-999</v>
      </c>
      <c r="AN877" s="82">
        <f>IF(J877=1, 'adjustment factor'!$D$13, IF(J877=-9,-999,IF(J877="",-999,0)))</f>
        <v>-999</v>
      </c>
      <c r="AO877" s="82" t="str">
        <f t="shared" si="138"/>
        <v>-999</v>
      </c>
      <c r="AP877" s="82" t="str">
        <f t="shared" si="139"/>
        <v>MISSING</v>
      </c>
    </row>
    <row r="878" spans="2:42" s="3" customFormat="1">
      <c r="B878" s="170"/>
      <c r="C878" s="35">
        <v>874</v>
      </c>
      <c r="D878" s="161"/>
      <c r="E878" s="161"/>
      <c r="F878" s="161"/>
      <c r="G878" s="161"/>
      <c r="H878" s="161"/>
      <c r="I878" s="161"/>
      <c r="J878" s="161"/>
      <c r="K878" s="161"/>
      <c r="L878" s="161"/>
      <c r="M878" s="161"/>
      <c r="N878" s="171"/>
      <c r="O878" s="171"/>
      <c r="P878" s="171"/>
      <c r="Q878" s="171"/>
      <c r="R878" s="171"/>
      <c r="S878" s="171"/>
      <c r="T878" s="159" t="str">
        <f t="shared" si="130"/>
        <v>MISSING</v>
      </c>
      <c r="U878" s="159" t="str">
        <f t="shared" si="131"/>
        <v>MISSING</v>
      </c>
      <c r="X878" s="56">
        <f t="shared" si="132"/>
        <v>-99</v>
      </c>
      <c r="Y878" s="56">
        <f t="shared" si="133"/>
        <v>-99</v>
      </c>
      <c r="Z878" s="56">
        <f t="shared" si="134"/>
        <v>-99</v>
      </c>
      <c r="AA878" s="56">
        <f t="shared" si="135"/>
        <v>-99</v>
      </c>
      <c r="AB878" s="56">
        <f t="shared" si="136"/>
        <v>-99</v>
      </c>
      <c r="AC878" s="56">
        <f t="shared" si="137"/>
        <v>-99</v>
      </c>
      <c r="AE878" s="82">
        <f>IF(D878=1, 'adjustment factor'!$D$4, IF(D878=-9,-999,IF(D878="",-999,0)))</f>
        <v>-999</v>
      </c>
      <c r="AF878" s="82">
        <f>IF(F878=1, 'adjustment factor'!$D$5, IF(F878=-9,-999,IF(F878="",-999,0)))</f>
        <v>-999</v>
      </c>
      <c r="AG878" s="82">
        <f>IF(E878=1, 'adjustment factor'!$D$6, IF(E878=-9,-999,IF(E878="",-999,0)))</f>
        <v>-999</v>
      </c>
      <c r="AH878" s="82">
        <f>IF(K878&gt;=45,'adjustment factor'!$D$7,IF(K878=-9,-1200,IF(K878="",-1200,0)))</f>
        <v>-1200</v>
      </c>
      <c r="AI878" s="82">
        <f>IF(L878=1, 'adjustment factor'!$D$8, IF(L878=-9,-999,IF(L878="",-999,0)))</f>
        <v>-999</v>
      </c>
      <c r="AJ878" s="82">
        <f>IF(AND(M878&gt;=1,M878&lt;=4),'adjustment factor'!$D$9,IF(M878=-9,-999,IF(M878=98,-999,IF(M878=99,-999,IF(M878="",-999,0)))))</f>
        <v>-999</v>
      </c>
      <c r="AK878" s="82">
        <f>IF(H878=1, 'adjustment factor'!$D$10, IF(H878=-9,-999,IF(H878="",-999,0)))</f>
        <v>-999</v>
      </c>
      <c r="AL878" s="82">
        <f>IF(G878=1, 'adjustment factor'!$D$11, IF(G878=-9,-999,IF(G878="",-999,0)))</f>
        <v>-999</v>
      </c>
      <c r="AM878" s="82">
        <f>IF(I878=1, 'adjustment factor'!$D$12, IF(I878=-9,-999,IF(I878="",-999,0)))</f>
        <v>-999</v>
      </c>
      <c r="AN878" s="82">
        <f>IF(J878=1, 'adjustment factor'!$D$13, IF(J878=-9,-999,IF(J878="",-999,0)))</f>
        <v>-999</v>
      </c>
      <c r="AO878" s="82" t="str">
        <f t="shared" si="138"/>
        <v>-999</v>
      </c>
      <c r="AP878" s="82" t="str">
        <f t="shared" si="139"/>
        <v>MISSING</v>
      </c>
    </row>
    <row r="879" spans="2:42" s="3" customFormat="1">
      <c r="B879" s="170"/>
      <c r="C879" s="35">
        <v>875</v>
      </c>
      <c r="D879" s="161"/>
      <c r="E879" s="161"/>
      <c r="F879" s="161"/>
      <c r="G879" s="161"/>
      <c r="H879" s="161"/>
      <c r="I879" s="161"/>
      <c r="J879" s="161"/>
      <c r="K879" s="161"/>
      <c r="L879" s="161"/>
      <c r="M879" s="161"/>
      <c r="N879" s="171"/>
      <c r="O879" s="171"/>
      <c r="P879" s="171"/>
      <c r="Q879" s="171"/>
      <c r="R879" s="171"/>
      <c r="S879" s="171"/>
      <c r="T879" s="159" t="str">
        <f t="shared" si="130"/>
        <v>MISSING</v>
      </c>
      <c r="U879" s="159" t="str">
        <f t="shared" si="131"/>
        <v>MISSING</v>
      </c>
      <c r="X879" s="56">
        <f t="shared" si="132"/>
        <v>-99</v>
      </c>
      <c r="Y879" s="56">
        <f t="shared" si="133"/>
        <v>-99</v>
      </c>
      <c r="Z879" s="56">
        <f t="shared" si="134"/>
        <v>-99</v>
      </c>
      <c r="AA879" s="56">
        <f t="shared" si="135"/>
        <v>-99</v>
      </c>
      <c r="AB879" s="56">
        <f t="shared" si="136"/>
        <v>-99</v>
      </c>
      <c r="AC879" s="56">
        <f t="shared" si="137"/>
        <v>-99</v>
      </c>
      <c r="AE879" s="82">
        <f>IF(D879=1, 'adjustment factor'!$D$4, IF(D879=-9,-999,IF(D879="",-999,0)))</f>
        <v>-999</v>
      </c>
      <c r="AF879" s="82">
        <f>IF(F879=1, 'adjustment factor'!$D$5, IF(F879=-9,-999,IF(F879="",-999,0)))</f>
        <v>-999</v>
      </c>
      <c r="AG879" s="82">
        <f>IF(E879=1, 'adjustment factor'!$D$6, IF(E879=-9,-999,IF(E879="",-999,0)))</f>
        <v>-999</v>
      </c>
      <c r="AH879" s="82">
        <f>IF(K879&gt;=45,'adjustment factor'!$D$7,IF(K879=-9,-1200,IF(K879="",-1200,0)))</f>
        <v>-1200</v>
      </c>
      <c r="AI879" s="82">
        <f>IF(L879=1, 'adjustment factor'!$D$8, IF(L879=-9,-999,IF(L879="",-999,0)))</f>
        <v>-999</v>
      </c>
      <c r="AJ879" s="82">
        <f>IF(AND(M879&gt;=1,M879&lt;=4),'adjustment factor'!$D$9,IF(M879=-9,-999,IF(M879=98,-999,IF(M879=99,-999,IF(M879="",-999,0)))))</f>
        <v>-999</v>
      </c>
      <c r="AK879" s="82">
        <f>IF(H879=1, 'adjustment factor'!$D$10, IF(H879=-9,-999,IF(H879="",-999,0)))</f>
        <v>-999</v>
      </c>
      <c r="AL879" s="82">
        <f>IF(G879=1, 'adjustment factor'!$D$11, IF(G879=-9,-999,IF(G879="",-999,0)))</f>
        <v>-999</v>
      </c>
      <c r="AM879" s="82">
        <f>IF(I879=1, 'adjustment factor'!$D$12, IF(I879=-9,-999,IF(I879="",-999,0)))</f>
        <v>-999</v>
      </c>
      <c r="AN879" s="82">
        <f>IF(J879=1, 'adjustment factor'!$D$13, IF(J879=-9,-999,IF(J879="",-999,0)))</f>
        <v>-999</v>
      </c>
      <c r="AO879" s="82" t="str">
        <f t="shared" si="138"/>
        <v>-999</v>
      </c>
      <c r="AP879" s="82" t="str">
        <f t="shared" si="139"/>
        <v>MISSING</v>
      </c>
    </row>
    <row r="880" spans="2:42" s="3" customFormat="1">
      <c r="B880" s="170"/>
      <c r="C880" s="35">
        <v>876</v>
      </c>
      <c r="D880" s="161"/>
      <c r="E880" s="161"/>
      <c r="F880" s="161"/>
      <c r="G880" s="161"/>
      <c r="H880" s="161"/>
      <c r="I880" s="161"/>
      <c r="J880" s="161"/>
      <c r="K880" s="161"/>
      <c r="L880" s="161"/>
      <c r="M880" s="161"/>
      <c r="N880" s="171"/>
      <c r="O880" s="171"/>
      <c r="P880" s="171"/>
      <c r="Q880" s="171"/>
      <c r="R880" s="171"/>
      <c r="S880" s="171"/>
      <c r="T880" s="159" t="str">
        <f t="shared" si="130"/>
        <v>MISSING</v>
      </c>
      <c r="U880" s="159" t="str">
        <f t="shared" si="131"/>
        <v>MISSING</v>
      </c>
      <c r="X880" s="56">
        <f t="shared" si="132"/>
        <v>-99</v>
      </c>
      <c r="Y880" s="56">
        <f t="shared" si="133"/>
        <v>-99</v>
      </c>
      <c r="Z880" s="56">
        <f t="shared" si="134"/>
        <v>-99</v>
      </c>
      <c r="AA880" s="56">
        <f t="shared" si="135"/>
        <v>-99</v>
      </c>
      <c r="AB880" s="56">
        <f t="shared" si="136"/>
        <v>-99</v>
      </c>
      <c r="AC880" s="56">
        <f t="shared" si="137"/>
        <v>-99</v>
      </c>
      <c r="AE880" s="82">
        <f>IF(D880=1, 'adjustment factor'!$D$4, IF(D880=-9,-999,IF(D880="",-999,0)))</f>
        <v>-999</v>
      </c>
      <c r="AF880" s="82">
        <f>IF(F880=1, 'adjustment factor'!$D$5, IF(F880=-9,-999,IF(F880="",-999,0)))</f>
        <v>-999</v>
      </c>
      <c r="AG880" s="82">
        <f>IF(E880=1, 'adjustment factor'!$D$6, IF(E880=-9,-999,IF(E880="",-999,0)))</f>
        <v>-999</v>
      </c>
      <c r="AH880" s="82">
        <f>IF(K880&gt;=45,'adjustment factor'!$D$7,IF(K880=-9,-1200,IF(K880="",-1200,0)))</f>
        <v>-1200</v>
      </c>
      <c r="AI880" s="82">
        <f>IF(L880=1, 'adjustment factor'!$D$8, IF(L880=-9,-999,IF(L880="",-999,0)))</f>
        <v>-999</v>
      </c>
      <c r="AJ880" s="82">
        <f>IF(AND(M880&gt;=1,M880&lt;=4),'adjustment factor'!$D$9,IF(M880=-9,-999,IF(M880=98,-999,IF(M880=99,-999,IF(M880="",-999,0)))))</f>
        <v>-999</v>
      </c>
      <c r="AK880" s="82">
        <f>IF(H880=1, 'adjustment factor'!$D$10, IF(H880=-9,-999,IF(H880="",-999,0)))</f>
        <v>-999</v>
      </c>
      <c r="AL880" s="82">
        <f>IF(G880=1, 'adjustment factor'!$D$11, IF(G880=-9,-999,IF(G880="",-999,0)))</f>
        <v>-999</v>
      </c>
      <c r="AM880" s="82">
        <f>IF(I880=1, 'adjustment factor'!$D$12, IF(I880=-9,-999,IF(I880="",-999,0)))</f>
        <v>-999</v>
      </c>
      <c r="AN880" s="82">
        <f>IF(J880=1, 'adjustment factor'!$D$13, IF(J880=-9,-999,IF(J880="",-999,0)))</f>
        <v>-999</v>
      </c>
      <c r="AO880" s="82" t="str">
        <f t="shared" si="138"/>
        <v>-999</v>
      </c>
      <c r="AP880" s="82" t="str">
        <f t="shared" si="139"/>
        <v>MISSING</v>
      </c>
    </row>
    <row r="881" spans="2:42" s="3" customFormat="1">
      <c r="B881" s="170"/>
      <c r="C881" s="35">
        <v>877</v>
      </c>
      <c r="D881" s="161"/>
      <c r="E881" s="161"/>
      <c r="F881" s="161"/>
      <c r="G881" s="161"/>
      <c r="H881" s="161"/>
      <c r="I881" s="161"/>
      <c r="J881" s="161"/>
      <c r="K881" s="161"/>
      <c r="L881" s="161"/>
      <c r="M881" s="161"/>
      <c r="N881" s="171"/>
      <c r="O881" s="171"/>
      <c r="P881" s="171"/>
      <c r="Q881" s="171"/>
      <c r="R881" s="171"/>
      <c r="S881" s="171"/>
      <c r="T881" s="159" t="str">
        <f t="shared" si="130"/>
        <v>MISSING</v>
      </c>
      <c r="U881" s="159" t="str">
        <f t="shared" si="131"/>
        <v>MISSING</v>
      </c>
      <c r="X881" s="56">
        <f t="shared" si="132"/>
        <v>-99</v>
      </c>
      <c r="Y881" s="56">
        <f t="shared" si="133"/>
        <v>-99</v>
      </c>
      <c r="Z881" s="56">
        <f t="shared" si="134"/>
        <v>-99</v>
      </c>
      <c r="AA881" s="56">
        <f t="shared" si="135"/>
        <v>-99</v>
      </c>
      <c r="AB881" s="56">
        <f t="shared" si="136"/>
        <v>-99</v>
      </c>
      <c r="AC881" s="56">
        <f t="shared" si="137"/>
        <v>-99</v>
      </c>
      <c r="AE881" s="82">
        <f>IF(D881=1, 'adjustment factor'!$D$4, IF(D881=-9,-999,IF(D881="",-999,0)))</f>
        <v>-999</v>
      </c>
      <c r="AF881" s="82">
        <f>IF(F881=1, 'adjustment factor'!$D$5, IF(F881=-9,-999,IF(F881="",-999,0)))</f>
        <v>-999</v>
      </c>
      <c r="AG881" s="82">
        <f>IF(E881=1, 'adjustment factor'!$D$6, IF(E881=-9,-999,IF(E881="",-999,0)))</f>
        <v>-999</v>
      </c>
      <c r="AH881" s="82">
        <f>IF(K881&gt;=45,'adjustment factor'!$D$7,IF(K881=-9,-1200,IF(K881="",-1200,0)))</f>
        <v>-1200</v>
      </c>
      <c r="AI881" s="82">
        <f>IF(L881=1, 'adjustment factor'!$D$8, IF(L881=-9,-999,IF(L881="",-999,0)))</f>
        <v>-999</v>
      </c>
      <c r="AJ881" s="82">
        <f>IF(AND(M881&gt;=1,M881&lt;=4),'adjustment factor'!$D$9,IF(M881=-9,-999,IF(M881=98,-999,IF(M881=99,-999,IF(M881="",-999,0)))))</f>
        <v>-999</v>
      </c>
      <c r="AK881" s="82">
        <f>IF(H881=1, 'adjustment factor'!$D$10, IF(H881=-9,-999,IF(H881="",-999,0)))</f>
        <v>-999</v>
      </c>
      <c r="AL881" s="82">
        <f>IF(G881=1, 'adjustment factor'!$D$11, IF(G881=-9,-999,IF(G881="",-999,0)))</f>
        <v>-999</v>
      </c>
      <c r="AM881" s="82">
        <f>IF(I881=1, 'adjustment factor'!$D$12, IF(I881=-9,-999,IF(I881="",-999,0)))</f>
        <v>-999</v>
      </c>
      <c r="AN881" s="82">
        <f>IF(J881=1, 'adjustment factor'!$D$13, IF(J881=-9,-999,IF(J881="",-999,0)))</f>
        <v>-999</v>
      </c>
      <c r="AO881" s="82" t="str">
        <f t="shared" si="138"/>
        <v>-999</v>
      </c>
      <c r="AP881" s="82" t="str">
        <f t="shared" si="139"/>
        <v>MISSING</v>
      </c>
    </row>
    <row r="882" spans="2:42" s="3" customFormat="1">
      <c r="B882" s="170"/>
      <c r="C882" s="35">
        <v>878</v>
      </c>
      <c r="D882" s="161"/>
      <c r="E882" s="161"/>
      <c r="F882" s="161"/>
      <c r="G882" s="161"/>
      <c r="H882" s="161"/>
      <c r="I882" s="161"/>
      <c r="J882" s="161"/>
      <c r="K882" s="161"/>
      <c r="L882" s="161"/>
      <c r="M882" s="161"/>
      <c r="N882" s="171"/>
      <c r="O882" s="171"/>
      <c r="P882" s="171"/>
      <c r="Q882" s="171"/>
      <c r="R882" s="171"/>
      <c r="S882" s="171"/>
      <c r="T882" s="159" t="str">
        <f t="shared" si="130"/>
        <v>MISSING</v>
      </c>
      <c r="U882" s="159" t="str">
        <f t="shared" si="131"/>
        <v>MISSING</v>
      </c>
      <c r="X882" s="56">
        <f t="shared" si="132"/>
        <v>-99</v>
      </c>
      <c r="Y882" s="56">
        <f t="shared" si="133"/>
        <v>-99</v>
      </c>
      <c r="Z882" s="56">
        <f t="shared" si="134"/>
        <v>-99</v>
      </c>
      <c r="AA882" s="56">
        <f t="shared" si="135"/>
        <v>-99</v>
      </c>
      <c r="AB882" s="56">
        <f t="shared" si="136"/>
        <v>-99</v>
      </c>
      <c r="AC882" s="56">
        <f t="shared" si="137"/>
        <v>-99</v>
      </c>
      <c r="AE882" s="82">
        <f>IF(D882=1, 'adjustment factor'!$D$4, IF(D882=-9,-999,IF(D882="",-999,0)))</f>
        <v>-999</v>
      </c>
      <c r="AF882" s="82">
        <f>IF(F882=1, 'adjustment factor'!$D$5, IF(F882=-9,-999,IF(F882="",-999,0)))</f>
        <v>-999</v>
      </c>
      <c r="AG882" s="82">
        <f>IF(E882=1, 'adjustment factor'!$D$6, IF(E882=-9,-999,IF(E882="",-999,0)))</f>
        <v>-999</v>
      </c>
      <c r="AH882" s="82">
        <f>IF(K882&gt;=45,'adjustment factor'!$D$7,IF(K882=-9,-1200,IF(K882="",-1200,0)))</f>
        <v>-1200</v>
      </c>
      <c r="AI882" s="82">
        <f>IF(L882=1, 'adjustment factor'!$D$8, IF(L882=-9,-999,IF(L882="",-999,0)))</f>
        <v>-999</v>
      </c>
      <c r="AJ882" s="82">
        <f>IF(AND(M882&gt;=1,M882&lt;=4),'adjustment factor'!$D$9,IF(M882=-9,-999,IF(M882=98,-999,IF(M882=99,-999,IF(M882="",-999,0)))))</f>
        <v>-999</v>
      </c>
      <c r="AK882" s="82">
        <f>IF(H882=1, 'adjustment factor'!$D$10, IF(H882=-9,-999,IF(H882="",-999,0)))</f>
        <v>-999</v>
      </c>
      <c r="AL882" s="82">
        <f>IF(G882=1, 'adjustment factor'!$D$11, IF(G882=-9,-999,IF(G882="",-999,0)))</f>
        <v>-999</v>
      </c>
      <c r="AM882" s="82">
        <f>IF(I882=1, 'adjustment factor'!$D$12, IF(I882=-9,-999,IF(I882="",-999,0)))</f>
        <v>-999</v>
      </c>
      <c r="AN882" s="82">
        <f>IF(J882=1, 'adjustment factor'!$D$13, IF(J882=-9,-999,IF(J882="",-999,0)))</f>
        <v>-999</v>
      </c>
      <c r="AO882" s="82" t="str">
        <f t="shared" si="138"/>
        <v>-999</v>
      </c>
      <c r="AP882" s="82" t="str">
        <f t="shared" si="139"/>
        <v>MISSING</v>
      </c>
    </row>
    <row r="883" spans="2:42" s="3" customFormat="1">
      <c r="B883" s="170"/>
      <c r="C883" s="35">
        <v>879</v>
      </c>
      <c r="D883" s="161"/>
      <c r="E883" s="161"/>
      <c r="F883" s="161"/>
      <c r="G883" s="161"/>
      <c r="H883" s="161"/>
      <c r="I883" s="161"/>
      <c r="J883" s="161"/>
      <c r="K883" s="161"/>
      <c r="L883" s="161"/>
      <c r="M883" s="161"/>
      <c r="N883" s="171"/>
      <c r="O883" s="171"/>
      <c r="P883" s="171"/>
      <c r="Q883" s="171"/>
      <c r="R883" s="171"/>
      <c r="S883" s="171"/>
      <c r="T883" s="159" t="str">
        <f t="shared" si="130"/>
        <v>MISSING</v>
      </c>
      <c r="U883" s="159" t="str">
        <f t="shared" si="131"/>
        <v>MISSING</v>
      </c>
      <c r="X883" s="56">
        <f t="shared" si="132"/>
        <v>-99</v>
      </c>
      <c r="Y883" s="56">
        <f t="shared" si="133"/>
        <v>-99</v>
      </c>
      <c r="Z883" s="56">
        <f t="shared" si="134"/>
        <v>-99</v>
      </c>
      <c r="AA883" s="56">
        <f t="shared" si="135"/>
        <v>-99</v>
      </c>
      <c r="AB883" s="56">
        <f t="shared" si="136"/>
        <v>-99</v>
      </c>
      <c r="AC883" s="56">
        <f t="shared" si="137"/>
        <v>-99</v>
      </c>
      <c r="AE883" s="82">
        <f>IF(D883=1, 'adjustment factor'!$D$4, IF(D883=-9,-999,IF(D883="",-999,0)))</f>
        <v>-999</v>
      </c>
      <c r="AF883" s="82">
        <f>IF(F883=1, 'adjustment factor'!$D$5, IF(F883=-9,-999,IF(F883="",-999,0)))</f>
        <v>-999</v>
      </c>
      <c r="AG883" s="82">
        <f>IF(E883=1, 'adjustment factor'!$D$6, IF(E883=-9,-999,IF(E883="",-999,0)))</f>
        <v>-999</v>
      </c>
      <c r="AH883" s="82">
        <f>IF(K883&gt;=45,'adjustment factor'!$D$7,IF(K883=-9,-1200,IF(K883="",-1200,0)))</f>
        <v>-1200</v>
      </c>
      <c r="AI883" s="82">
        <f>IF(L883=1, 'adjustment factor'!$D$8, IF(L883=-9,-999,IF(L883="",-999,0)))</f>
        <v>-999</v>
      </c>
      <c r="AJ883" s="82">
        <f>IF(AND(M883&gt;=1,M883&lt;=4),'adjustment factor'!$D$9,IF(M883=-9,-999,IF(M883=98,-999,IF(M883=99,-999,IF(M883="",-999,0)))))</f>
        <v>-999</v>
      </c>
      <c r="AK883" s="82">
        <f>IF(H883=1, 'adjustment factor'!$D$10, IF(H883=-9,-999,IF(H883="",-999,0)))</f>
        <v>-999</v>
      </c>
      <c r="AL883" s="82">
        <f>IF(G883=1, 'adjustment factor'!$D$11, IF(G883=-9,-999,IF(G883="",-999,0)))</f>
        <v>-999</v>
      </c>
      <c r="AM883" s="82">
        <f>IF(I883=1, 'adjustment factor'!$D$12, IF(I883=-9,-999,IF(I883="",-999,0)))</f>
        <v>-999</v>
      </c>
      <c r="AN883" s="82">
        <f>IF(J883=1, 'adjustment factor'!$D$13, IF(J883=-9,-999,IF(J883="",-999,0)))</f>
        <v>-999</v>
      </c>
      <c r="AO883" s="82" t="str">
        <f t="shared" si="138"/>
        <v>-999</v>
      </c>
      <c r="AP883" s="82" t="str">
        <f t="shared" si="139"/>
        <v>MISSING</v>
      </c>
    </row>
    <row r="884" spans="2:42" s="3" customFormat="1">
      <c r="B884" s="170"/>
      <c r="C884" s="35">
        <v>880</v>
      </c>
      <c r="D884" s="161"/>
      <c r="E884" s="161"/>
      <c r="F884" s="161"/>
      <c r="G884" s="161"/>
      <c r="H884" s="161"/>
      <c r="I884" s="161"/>
      <c r="J884" s="161"/>
      <c r="K884" s="161"/>
      <c r="L884" s="161"/>
      <c r="M884" s="161"/>
      <c r="N884" s="171"/>
      <c r="O884" s="171"/>
      <c r="P884" s="171"/>
      <c r="Q884" s="171"/>
      <c r="R884" s="171"/>
      <c r="S884" s="171"/>
      <c r="T884" s="159" t="str">
        <f t="shared" si="130"/>
        <v>MISSING</v>
      </c>
      <c r="U884" s="159" t="str">
        <f t="shared" si="131"/>
        <v>MISSING</v>
      </c>
      <c r="X884" s="56">
        <f t="shared" si="132"/>
        <v>-99</v>
      </c>
      <c r="Y884" s="56">
        <f t="shared" si="133"/>
        <v>-99</v>
      </c>
      <c r="Z884" s="56">
        <f t="shared" si="134"/>
        <v>-99</v>
      </c>
      <c r="AA884" s="56">
        <f t="shared" si="135"/>
        <v>-99</v>
      </c>
      <c r="AB884" s="56">
        <f t="shared" si="136"/>
        <v>-99</v>
      </c>
      <c r="AC884" s="56">
        <f t="shared" si="137"/>
        <v>-99</v>
      </c>
      <c r="AE884" s="82">
        <f>IF(D884=1, 'adjustment factor'!$D$4, IF(D884=-9,-999,IF(D884="",-999,0)))</f>
        <v>-999</v>
      </c>
      <c r="AF884" s="82">
        <f>IF(F884=1, 'adjustment factor'!$D$5, IF(F884=-9,-999,IF(F884="",-999,0)))</f>
        <v>-999</v>
      </c>
      <c r="AG884" s="82">
        <f>IF(E884=1, 'adjustment factor'!$D$6, IF(E884=-9,-999,IF(E884="",-999,0)))</f>
        <v>-999</v>
      </c>
      <c r="AH884" s="82">
        <f>IF(K884&gt;=45,'adjustment factor'!$D$7,IF(K884=-9,-1200,IF(K884="",-1200,0)))</f>
        <v>-1200</v>
      </c>
      <c r="AI884" s="82">
        <f>IF(L884=1, 'adjustment factor'!$D$8, IF(L884=-9,-999,IF(L884="",-999,0)))</f>
        <v>-999</v>
      </c>
      <c r="AJ884" s="82">
        <f>IF(AND(M884&gt;=1,M884&lt;=4),'adjustment factor'!$D$9,IF(M884=-9,-999,IF(M884=98,-999,IF(M884=99,-999,IF(M884="",-999,0)))))</f>
        <v>-999</v>
      </c>
      <c r="AK884" s="82">
        <f>IF(H884=1, 'adjustment factor'!$D$10, IF(H884=-9,-999,IF(H884="",-999,0)))</f>
        <v>-999</v>
      </c>
      <c r="AL884" s="82">
        <f>IF(G884=1, 'adjustment factor'!$D$11, IF(G884=-9,-999,IF(G884="",-999,0)))</f>
        <v>-999</v>
      </c>
      <c r="AM884" s="82">
        <f>IF(I884=1, 'adjustment factor'!$D$12, IF(I884=-9,-999,IF(I884="",-999,0)))</f>
        <v>-999</v>
      </c>
      <c r="AN884" s="82">
        <f>IF(J884=1, 'adjustment factor'!$D$13, IF(J884=-9,-999,IF(J884="",-999,0)))</f>
        <v>-999</v>
      </c>
      <c r="AO884" s="82" t="str">
        <f t="shared" si="138"/>
        <v>-999</v>
      </c>
      <c r="AP884" s="82" t="str">
        <f t="shared" si="139"/>
        <v>MISSING</v>
      </c>
    </row>
    <row r="885" spans="2:42" s="3" customFormat="1">
      <c r="B885" s="170"/>
      <c r="C885" s="35">
        <v>881</v>
      </c>
      <c r="D885" s="161"/>
      <c r="E885" s="161"/>
      <c r="F885" s="161"/>
      <c r="G885" s="161"/>
      <c r="H885" s="161"/>
      <c r="I885" s="161"/>
      <c r="J885" s="161"/>
      <c r="K885" s="161"/>
      <c r="L885" s="161"/>
      <c r="M885" s="161"/>
      <c r="N885" s="171"/>
      <c r="O885" s="171"/>
      <c r="P885" s="171"/>
      <c r="Q885" s="171"/>
      <c r="R885" s="171"/>
      <c r="S885" s="171"/>
      <c r="T885" s="159" t="str">
        <f t="shared" si="130"/>
        <v>MISSING</v>
      </c>
      <c r="U885" s="159" t="str">
        <f t="shared" si="131"/>
        <v>MISSING</v>
      </c>
      <c r="X885" s="56">
        <f t="shared" si="132"/>
        <v>-99</v>
      </c>
      <c r="Y885" s="56">
        <f t="shared" si="133"/>
        <v>-99</v>
      </c>
      <c r="Z885" s="56">
        <f t="shared" si="134"/>
        <v>-99</v>
      </c>
      <c r="AA885" s="56">
        <f t="shared" si="135"/>
        <v>-99</v>
      </c>
      <c r="AB885" s="56">
        <f t="shared" si="136"/>
        <v>-99</v>
      </c>
      <c r="AC885" s="56">
        <f t="shared" si="137"/>
        <v>-99</v>
      </c>
      <c r="AE885" s="82">
        <f>IF(D885=1, 'adjustment factor'!$D$4, IF(D885=-9,-999,IF(D885="",-999,0)))</f>
        <v>-999</v>
      </c>
      <c r="AF885" s="82">
        <f>IF(F885=1, 'adjustment factor'!$D$5, IF(F885=-9,-999,IF(F885="",-999,0)))</f>
        <v>-999</v>
      </c>
      <c r="AG885" s="82">
        <f>IF(E885=1, 'adjustment factor'!$D$6, IF(E885=-9,-999,IF(E885="",-999,0)))</f>
        <v>-999</v>
      </c>
      <c r="AH885" s="82">
        <f>IF(K885&gt;=45,'adjustment factor'!$D$7,IF(K885=-9,-1200,IF(K885="",-1200,0)))</f>
        <v>-1200</v>
      </c>
      <c r="AI885" s="82">
        <f>IF(L885=1, 'adjustment factor'!$D$8, IF(L885=-9,-999,IF(L885="",-999,0)))</f>
        <v>-999</v>
      </c>
      <c r="AJ885" s="82">
        <f>IF(AND(M885&gt;=1,M885&lt;=4),'adjustment factor'!$D$9,IF(M885=-9,-999,IF(M885=98,-999,IF(M885=99,-999,IF(M885="",-999,0)))))</f>
        <v>-999</v>
      </c>
      <c r="AK885" s="82">
        <f>IF(H885=1, 'adjustment factor'!$D$10, IF(H885=-9,-999,IF(H885="",-999,0)))</f>
        <v>-999</v>
      </c>
      <c r="AL885" s="82">
        <f>IF(G885=1, 'adjustment factor'!$D$11, IF(G885=-9,-999,IF(G885="",-999,0)))</f>
        <v>-999</v>
      </c>
      <c r="AM885" s="82">
        <f>IF(I885=1, 'adjustment factor'!$D$12, IF(I885=-9,-999,IF(I885="",-999,0)))</f>
        <v>-999</v>
      </c>
      <c r="AN885" s="82">
        <f>IF(J885=1, 'adjustment factor'!$D$13, IF(J885=-9,-999,IF(J885="",-999,0)))</f>
        <v>-999</v>
      </c>
      <c r="AO885" s="82" t="str">
        <f t="shared" si="138"/>
        <v>-999</v>
      </c>
      <c r="AP885" s="82" t="str">
        <f t="shared" si="139"/>
        <v>MISSING</v>
      </c>
    </row>
    <row r="886" spans="2:42" s="3" customFormat="1">
      <c r="B886" s="170"/>
      <c r="C886" s="35">
        <v>882</v>
      </c>
      <c r="D886" s="161"/>
      <c r="E886" s="161"/>
      <c r="F886" s="161"/>
      <c r="G886" s="161"/>
      <c r="H886" s="161"/>
      <c r="I886" s="161"/>
      <c r="J886" s="161"/>
      <c r="K886" s="161"/>
      <c r="L886" s="161"/>
      <c r="M886" s="161"/>
      <c r="N886" s="171"/>
      <c r="O886" s="171"/>
      <c r="P886" s="171"/>
      <c r="Q886" s="171"/>
      <c r="R886" s="171"/>
      <c r="S886" s="171"/>
      <c r="T886" s="159" t="str">
        <f t="shared" si="130"/>
        <v>MISSING</v>
      </c>
      <c r="U886" s="159" t="str">
        <f t="shared" si="131"/>
        <v>MISSING</v>
      </c>
      <c r="X886" s="56">
        <f t="shared" si="132"/>
        <v>-99</v>
      </c>
      <c r="Y886" s="56">
        <f t="shared" si="133"/>
        <v>-99</v>
      </c>
      <c r="Z886" s="56">
        <f t="shared" si="134"/>
        <v>-99</v>
      </c>
      <c r="AA886" s="56">
        <f t="shared" si="135"/>
        <v>-99</v>
      </c>
      <c r="AB886" s="56">
        <f t="shared" si="136"/>
        <v>-99</v>
      </c>
      <c r="AC886" s="56">
        <f t="shared" si="137"/>
        <v>-99</v>
      </c>
      <c r="AE886" s="82">
        <f>IF(D886=1, 'adjustment factor'!$D$4, IF(D886=-9,-999,IF(D886="",-999,0)))</f>
        <v>-999</v>
      </c>
      <c r="AF886" s="82">
        <f>IF(F886=1, 'adjustment factor'!$D$5, IF(F886=-9,-999,IF(F886="",-999,0)))</f>
        <v>-999</v>
      </c>
      <c r="AG886" s="82">
        <f>IF(E886=1, 'adjustment factor'!$D$6, IF(E886=-9,-999,IF(E886="",-999,0)))</f>
        <v>-999</v>
      </c>
      <c r="AH886" s="82">
        <f>IF(K886&gt;=45,'adjustment factor'!$D$7,IF(K886=-9,-1200,IF(K886="",-1200,0)))</f>
        <v>-1200</v>
      </c>
      <c r="AI886" s="82">
        <f>IF(L886=1, 'adjustment factor'!$D$8, IF(L886=-9,-999,IF(L886="",-999,0)))</f>
        <v>-999</v>
      </c>
      <c r="AJ886" s="82">
        <f>IF(AND(M886&gt;=1,M886&lt;=4),'adjustment factor'!$D$9,IF(M886=-9,-999,IF(M886=98,-999,IF(M886=99,-999,IF(M886="",-999,0)))))</f>
        <v>-999</v>
      </c>
      <c r="AK886" s="82">
        <f>IF(H886=1, 'adjustment factor'!$D$10, IF(H886=-9,-999,IF(H886="",-999,0)))</f>
        <v>-999</v>
      </c>
      <c r="AL886" s="82">
        <f>IF(G886=1, 'adjustment factor'!$D$11, IF(G886=-9,-999,IF(G886="",-999,0)))</f>
        <v>-999</v>
      </c>
      <c r="AM886" s="82">
        <f>IF(I886=1, 'adjustment factor'!$D$12, IF(I886=-9,-999,IF(I886="",-999,0)))</f>
        <v>-999</v>
      </c>
      <c r="AN886" s="82">
        <f>IF(J886=1, 'adjustment factor'!$D$13, IF(J886=-9,-999,IF(J886="",-999,0)))</f>
        <v>-999</v>
      </c>
      <c r="AO886" s="82" t="str">
        <f t="shared" si="138"/>
        <v>-999</v>
      </c>
      <c r="AP886" s="82" t="str">
        <f t="shared" si="139"/>
        <v>MISSING</v>
      </c>
    </row>
    <row r="887" spans="2:42" s="3" customFormat="1">
      <c r="B887" s="170"/>
      <c r="C887" s="35">
        <v>883</v>
      </c>
      <c r="D887" s="161"/>
      <c r="E887" s="161"/>
      <c r="F887" s="161"/>
      <c r="G887" s="161"/>
      <c r="H887" s="161"/>
      <c r="I887" s="161"/>
      <c r="J887" s="161"/>
      <c r="K887" s="161"/>
      <c r="L887" s="161"/>
      <c r="M887" s="161"/>
      <c r="N887" s="171"/>
      <c r="O887" s="171"/>
      <c r="P887" s="171"/>
      <c r="Q887" s="171"/>
      <c r="R887" s="171"/>
      <c r="S887" s="171"/>
      <c r="T887" s="159" t="str">
        <f t="shared" si="130"/>
        <v>MISSING</v>
      </c>
      <c r="U887" s="159" t="str">
        <f t="shared" si="131"/>
        <v>MISSING</v>
      </c>
      <c r="X887" s="56">
        <f t="shared" si="132"/>
        <v>-99</v>
      </c>
      <c r="Y887" s="56">
        <f t="shared" si="133"/>
        <v>-99</v>
      </c>
      <c r="Z887" s="56">
        <f t="shared" si="134"/>
        <v>-99</v>
      </c>
      <c r="AA887" s="56">
        <f t="shared" si="135"/>
        <v>-99</v>
      </c>
      <c r="AB887" s="56">
        <f t="shared" si="136"/>
        <v>-99</v>
      </c>
      <c r="AC887" s="56">
        <f t="shared" si="137"/>
        <v>-99</v>
      </c>
      <c r="AE887" s="82">
        <f>IF(D887=1, 'adjustment factor'!$D$4, IF(D887=-9,-999,IF(D887="",-999,0)))</f>
        <v>-999</v>
      </c>
      <c r="AF887" s="82">
        <f>IF(F887=1, 'adjustment factor'!$D$5, IF(F887=-9,-999,IF(F887="",-999,0)))</f>
        <v>-999</v>
      </c>
      <c r="AG887" s="82">
        <f>IF(E887=1, 'adjustment factor'!$D$6, IF(E887=-9,-999,IF(E887="",-999,0)))</f>
        <v>-999</v>
      </c>
      <c r="AH887" s="82">
        <f>IF(K887&gt;=45,'adjustment factor'!$D$7,IF(K887=-9,-1200,IF(K887="",-1200,0)))</f>
        <v>-1200</v>
      </c>
      <c r="AI887" s="82">
        <f>IF(L887=1, 'adjustment factor'!$D$8, IF(L887=-9,-999,IF(L887="",-999,0)))</f>
        <v>-999</v>
      </c>
      <c r="AJ887" s="82">
        <f>IF(AND(M887&gt;=1,M887&lt;=4),'adjustment factor'!$D$9,IF(M887=-9,-999,IF(M887=98,-999,IF(M887=99,-999,IF(M887="",-999,0)))))</f>
        <v>-999</v>
      </c>
      <c r="AK887" s="82">
        <f>IF(H887=1, 'adjustment factor'!$D$10, IF(H887=-9,-999,IF(H887="",-999,0)))</f>
        <v>-999</v>
      </c>
      <c r="AL887" s="82">
        <f>IF(G887=1, 'adjustment factor'!$D$11, IF(G887=-9,-999,IF(G887="",-999,0)))</f>
        <v>-999</v>
      </c>
      <c r="AM887" s="82">
        <f>IF(I887=1, 'adjustment factor'!$D$12, IF(I887=-9,-999,IF(I887="",-999,0)))</f>
        <v>-999</v>
      </c>
      <c r="AN887" s="82">
        <f>IF(J887=1, 'adjustment factor'!$D$13, IF(J887=-9,-999,IF(J887="",-999,0)))</f>
        <v>-999</v>
      </c>
      <c r="AO887" s="82" t="str">
        <f t="shared" si="138"/>
        <v>-999</v>
      </c>
      <c r="AP887" s="82" t="str">
        <f t="shared" si="139"/>
        <v>MISSING</v>
      </c>
    </row>
    <row r="888" spans="2:42" s="3" customFormat="1">
      <c r="B888" s="170"/>
      <c r="C888" s="35">
        <v>884</v>
      </c>
      <c r="D888" s="161"/>
      <c r="E888" s="161"/>
      <c r="F888" s="161"/>
      <c r="G888" s="161"/>
      <c r="H888" s="161"/>
      <c r="I888" s="161"/>
      <c r="J888" s="161"/>
      <c r="K888" s="161"/>
      <c r="L888" s="161"/>
      <c r="M888" s="161"/>
      <c r="N888" s="171"/>
      <c r="O888" s="171"/>
      <c r="P888" s="171"/>
      <c r="Q888" s="171"/>
      <c r="R888" s="171"/>
      <c r="S888" s="171"/>
      <c r="T888" s="159" t="str">
        <f t="shared" si="130"/>
        <v>MISSING</v>
      </c>
      <c r="U888" s="159" t="str">
        <f t="shared" si="131"/>
        <v>MISSING</v>
      </c>
      <c r="X888" s="56">
        <f t="shared" si="132"/>
        <v>-99</v>
      </c>
      <c r="Y888" s="56">
        <f t="shared" si="133"/>
        <v>-99</v>
      </c>
      <c r="Z888" s="56">
        <f t="shared" si="134"/>
        <v>-99</v>
      </c>
      <c r="AA888" s="56">
        <f t="shared" si="135"/>
        <v>-99</v>
      </c>
      <c r="AB888" s="56">
        <f t="shared" si="136"/>
        <v>-99</v>
      </c>
      <c r="AC888" s="56">
        <f t="shared" si="137"/>
        <v>-99</v>
      </c>
      <c r="AE888" s="82">
        <f>IF(D888=1, 'adjustment factor'!$D$4, IF(D888=-9,-999,IF(D888="",-999,0)))</f>
        <v>-999</v>
      </c>
      <c r="AF888" s="82">
        <f>IF(F888=1, 'adjustment factor'!$D$5, IF(F888=-9,-999,IF(F888="",-999,0)))</f>
        <v>-999</v>
      </c>
      <c r="AG888" s="82">
        <f>IF(E888=1, 'adjustment factor'!$D$6, IF(E888=-9,-999,IF(E888="",-999,0)))</f>
        <v>-999</v>
      </c>
      <c r="AH888" s="82">
        <f>IF(K888&gt;=45,'adjustment factor'!$D$7,IF(K888=-9,-1200,IF(K888="",-1200,0)))</f>
        <v>-1200</v>
      </c>
      <c r="AI888" s="82">
        <f>IF(L888=1, 'adjustment factor'!$D$8, IF(L888=-9,-999,IF(L888="",-999,0)))</f>
        <v>-999</v>
      </c>
      <c r="AJ888" s="82">
        <f>IF(AND(M888&gt;=1,M888&lt;=4),'adjustment factor'!$D$9,IF(M888=-9,-999,IF(M888=98,-999,IF(M888=99,-999,IF(M888="",-999,0)))))</f>
        <v>-999</v>
      </c>
      <c r="AK888" s="82">
        <f>IF(H888=1, 'adjustment factor'!$D$10, IF(H888=-9,-999,IF(H888="",-999,0)))</f>
        <v>-999</v>
      </c>
      <c r="AL888" s="82">
        <f>IF(G888=1, 'adjustment factor'!$D$11, IF(G888=-9,-999,IF(G888="",-999,0)))</f>
        <v>-999</v>
      </c>
      <c r="AM888" s="82">
        <f>IF(I888=1, 'adjustment factor'!$D$12, IF(I888=-9,-999,IF(I888="",-999,0)))</f>
        <v>-999</v>
      </c>
      <c r="AN888" s="82">
        <f>IF(J888=1, 'adjustment factor'!$D$13, IF(J888=-9,-999,IF(J888="",-999,0)))</f>
        <v>-999</v>
      </c>
      <c r="AO888" s="82" t="str">
        <f t="shared" si="138"/>
        <v>-999</v>
      </c>
      <c r="AP888" s="82" t="str">
        <f t="shared" si="139"/>
        <v>MISSING</v>
      </c>
    </row>
    <row r="889" spans="2:42" s="3" customFormat="1">
      <c r="B889" s="170"/>
      <c r="C889" s="35">
        <v>885</v>
      </c>
      <c r="D889" s="161"/>
      <c r="E889" s="161"/>
      <c r="F889" s="161"/>
      <c r="G889" s="161"/>
      <c r="H889" s="161"/>
      <c r="I889" s="161"/>
      <c r="J889" s="161"/>
      <c r="K889" s="161"/>
      <c r="L889" s="161"/>
      <c r="M889" s="161"/>
      <c r="N889" s="171"/>
      <c r="O889" s="171"/>
      <c r="P889" s="171"/>
      <c r="Q889" s="171"/>
      <c r="R889" s="171"/>
      <c r="S889" s="171"/>
      <c r="T889" s="159" t="str">
        <f t="shared" si="130"/>
        <v>MISSING</v>
      </c>
      <c r="U889" s="159" t="str">
        <f t="shared" si="131"/>
        <v>MISSING</v>
      </c>
      <c r="X889" s="56">
        <f t="shared" si="132"/>
        <v>-99</v>
      </c>
      <c r="Y889" s="56">
        <f t="shared" si="133"/>
        <v>-99</v>
      </c>
      <c r="Z889" s="56">
        <f t="shared" si="134"/>
        <v>-99</v>
      </c>
      <c r="AA889" s="56">
        <f t="shared" si="135"/>
        <v>-99</v>
      </c>
      <c r="AB889" s="56">
        <f t="shared" si="136"/>
        <v>-99</v>
      </c>
      <c r="AC889" s="56">
        <f t="shared" si="137"/>
        <v>-99</v>
      </c>
      <c r="AE889" s="82">
        <f>IF(D889=1, 'adjustment factor'!$D$4, IF(D889=-9,-999,IF(D889="",-999,0)))</f>
        <v>-999</v>
      </c>
      <c r="AF889" s="82">
        <f>IF(F889=1, 'adjustment factor'!$D$5, IF(F889=-9,-999,IF(F889="",-999,0)))</f>
        <v>-999</v>
      </c>
      <c r="AG889" s="82">
        <f>IF(E889=1, 'adjustment factor'!$D$6, IF(E889=-9,-999,IF(E889="",-999,0)))</f>
        <v>-999</v>
      </c>
      <c r="AH889" s="82">
        <f>IF(K889&gt;=45,'adjustment factor'!$D$7,IF(K889=-9,-1200,IF(K889="",-1200,0)))</f>
        <v>-1200</v>
      </c>
      <c r="AI889" s="82">
        <f>IF(L889=1, 'adjustment factor'!$D$8, IF(L889=-9,-999,IF(L889="",-999,0)))</f>
        <v>-999</v>
      </c>
      <c r="AJ889" s="82">
        <f>IF(AND(M889&gt;=1,M889&lt;=4),'adjustment factor'!$D$9,IF(M889=-9,-999,IF(M889=98,-999,IF(M889=99,-999,IF(M889="",-999,0)))))</f>
        <v>-999</v>
      </c>
      <c r="AK889" s="82">
        <f>IF(H889=1, 'adjustment factor'!$D$10, IF(H889=-9,-999,IF(H889="",-999,0)))</f>
        <v>-999</v>
      </c>
      <c r="AL889" s="82">
        <f>IF(G889=1, 'adjustment factor'!$D$11, IF(G889=-9,-999,IF(G889="",-999,0)))</f>
        <v>-999</v>
      </c>
      <c r="AM889" s="82">
        <f>IF(I889=1, 'adjustment factor'!$D$12, IF(I889=-9,-999,IF(I889="",-999,0)))</f>
        <v>-999</v>
      </c>
      <c r="AN889" s="82">
        <f>IF(J889=1, 'adjustment factor'!$D$13, IF(J889=-9,-999,IF(J889="",-999,0)))</f>
        <v>-999</v>
      </c>
      <c r="AO889" s="82" t="str">
        <f t="shared" si="138"/>
        <v>-999</v>
      </c>
      <c r="AP889" s="82" t="str">
        <f t="shared" si="139"/>
        <v>MISSING</v>
      </c>
    </row>
    <row r="890" spans="2:42" s="3" customFormat="1">
      <c r="B890" s="170"/>
      <c r="C890" s="35">
        <v>886</v>
      </c>
      <c r="D890" s="161"/>
      <c r="E890" s="161"/>
      <c r="F890" s="161"/>
      <c r="G890" s="161"/>
      <c r="H890" s="161"/>
      <c r="I890" s="161"/>
      <c r="J890" s="161"/>
      <c r="K890" s="161"/>
      <c r="L890" s="161"/>
      <c r="M890" s="161"/>
      <c r="N890" s="171"/>
      <c r="O890" s="171"/>
      <c r="P890" s="171"/>
      <c r="Q890" s="171"/>
      <c r="R890" s="171"/>
      <c r="S890" s="171"/>
      <c r="T890" s="159" t="str">
        <f t="shared" si="130"/>
        <v>MISSING</v>
      </c>
      <c r="U890" s="159" t="str">
        <f t="shared" si="131"/>
        <v>MISSING</v>
      </c>
      <c r="X890" s="56">
        <f t="shared" si="132"/>
        <v>-99</v>
      </c>
      <c r="Y890" s="56">
        <f t="shared" si="133"/>
        <v>-99</v>
      </c>
      <c r="Z890" s="56">
        <f t="shared" si="134"/>
        <v>-99</v>
      </c>
      <c r="AA890" s="56">
        <f t="shared" si="135"/>
        <v>-99</v>
      </c>
      <c r="AB890" s="56">
        <f t="shared" si="136"/>
        <v>-99</v>
      </c>
      <c r="AC890" s="56">
        <f t="shared" si="137"/>
        <v>-99</v>
      </c>
      <c r="AE890" s="82">
        <f>IF(D890=1, 'adjustment factor'!$D$4, IF(D890=-9,-999,IF(D890="",-999,0)))</f>
        <v>-999</v>
      </c>
      <c r="AF890" s="82">
        <f>IF(F890=1, 'adjustment factor'!$D$5, IF(F890=-9,-999,IF(F890="",-999,0)))</f>
        <v>-999</v>
      </c>
      <c r="AG890" s="82">
        <f>IF(E890=1, 'adjustment factor'!$D$6, IF(E890=-9,-999,IF(E890="",-999,0)))</f>
        <v>-999</v>
      </c>
      <c r="AH890" s="82">
        <f>IF(K890&gt;=45,'adjustment factor'!$D$7,IF(K890=-9,-1200,IF(K890="",-1200,0)))</f>
        <v>-1200</v>
      </c>
      <c r="AI890" s="82">
        <f>IF(L890=1, 'adjustment factor'!$D$8, IF(L890=-9,-999,IF(L890="",-999,0)))</f>
        <v>-999</v>
      </c>
      <c r="AJ890" s="82">
        <f>IF(AND(M890&gt;=1,M890&lt;=4),'adjustment factor'!$D$9,IF(M890=-9,-999,IF(M890=98,-999,IF(M890=99,-999,IF(M890="",-999,0)))))</f>
        <v>-999</v>
      </c>
      <c r="AK890" s="82">
        <f>IF(H890=1, 'adjustment factor'!$D$10, IF(H890=-9,-999,IF(H890="",-999,0)))</f>
        <v>-999</v>
      </c>
      <c r="AL890" s="82">
        <f>IF(G890=1, 'adjustment factor'!$D$11, IF(G890=-9,-999,IF(G890="",-999,0)))</f>
        <v>-999</v>
      </c>
      <c r="AM890" s="82">
        <f>IF(I890=1, 'adjustment factor'!$D$12, IF(I890=-9,-999,IF(I890="",-999,0)))</f>
        <v>-999</v>
      </c>
      <c r="AN890" s="82">
        <f>IF(J890=1, 'adjustment factor'!$D$13, IF(J890=-9,-999,IF(J890="",-999,0)))</f>
        <v>-999</v>
      </c>
      <c r="AO890" s="82" t="str">
        <f t="shared" si="138"/>
        <v>-999</v>
      </c>
      <c r="AP890" s="82" t="str">
        <f t="shared" si="139"/>
        <v>MISSING</v>
      </c>
    </row>
    <row r="891" spans="2:42" s="3" customFormat="1">
      <c r="B891" s="170"/>
      <c r="C891" s="35">
        <v>887</v>
      </c>
      <c r="D891" s="161"/>
      <c r="E891" s="161"/>
      <c r="F891" s="161"/>
      <c r="G891" s="161"/>
      <c r="H891" s="161"/>
      <c r="I891" s="161"/>
      <c r="J891" s="161"/>
      <c r="K891" s="161"/>
      <c r="L891" s="161"/>
      <c r="M891" s="161"/>
      <c r="N891" s="171"/>
      <c r="O891" s="171"/>
      <c r="P891" s="171"/>
      <c r="Q891" s="171"/>
      <c r="R891" s="171"/>
      <c r="S891" s="171"/>
      <c r="T891" s="159" t="str">
        <f t="shared" si="130"/>
        <v>MISSING</v>
      </c>
      <c r="U891" s="159" t="str">
        <f t="shared" si="131"/>
        <v>MISSING</v>
      </c>
      <c r="X891" s="56">
        <f t="shared" si="132"/>
        <v>-99</v>
      </c>
      <c r="Y891" s="56">
        <f t="shared" si="133"/>
        <v>-99</v>
      </c>
      <c r="Z891" s="56">
        <f t="shared" si="134"/>
        <v>-99</v>
      </c>
      <c r="AA891" s="56">
        <f t="shared" si="135"/>
        <v>-99</v>
      </c>
      <c r="AB891" s="56">
        <f t="shared" si="136"/>
        <v>-99</v>
      </c>
      <c r="AC891" s="56">
        <f t="shared" si="137"/>
        <v>-99</v>
      </c>
      <c r="AE891" s="82">
        <f>IF(D891=1, 'adjustment factor'!$D$4, IF(D891=-9,-999,IF(D891="",-999,0)))</f>
        <v>-999</v>
      </c>
      <c r="AF891" s="82">
        <f>IF(F891=1, 'adjustment factor'!$D$5, IF(F891=-9,-999,IF(F891="",-999,0)))</f>
        <v>-999</v>
      </c>
      <c r="AG891" s="82">
        <f>IF(E891=1, 'adjustment factor'!$D$6, IF(E891=-9,-999,IF(E891="",-999,0)))</f>
        <v>-999</v>
      </c>
      <c r="AH891" s="82">
        <f>IF(K891&gt;=45,'adjustment factor'!$D$7,IF(K891=-9,-1200,IF(K891="",-1200,0)))</f>
        <v>-1200</v>
      </c>
      <c r="AI891" s="82">
        <f>IF(L891=1, 'adjustment factor'!$D$8, IF(L891=-9,-999,IF(L891="",-999,0)))</f>
        <v>-999</v>
      </c>
      <c r="AJ891" s="82">
        <f>IF(AND(M891&gt;=1,M891&lt;=4),'adjustment factor'!$D$9,IF(M891=-9,-999,IF(M891=98,-999,IF(M891=99,-999,IF(M891="",-999,0)))))</f>
        <v>-999</v>
      </c>
      <c r="AK891" s="82">
        <f>IF(H891=1, 'adjustment factor'!$D$10, IF(H891=-9,-999,IF(H891="",-999,0)))</f>
        <v>-999</v>
      </c>
      <c r="AL891" s="82">
        <f>IF(G891=1, 'adjustment factor'!$D$11, IF(G891=-9,-999,IF(G891="",-999,0)))</f>
        <v>-999</v>
      </c>
      <c r="AM891" s="82">
        <f>IF(I891=1, 'adjustment factor'!$D$12, IF(I891=-9,-999,IF(I891="",-999,0)))</f>
        <v>-999</v>
      </c>
      <c r="AN891" s="82">
        <f>IF(J891=1, 'adjustment factor'!$D$13, IF(J891=-9,-999,IF(J891="",-999,0)))</f>
        <v>-999</v>
      </c>
      <c r="AO891" s="82" t="str">
        <f t="shared" si="138"/>
        <v>-999</v>
      </c>
      <c r="AP891" s="82" t="str">
        <f t="shared" si="139"/>
        <v>MISSING</v>
      </c>
    </row>
    <row r="892" spans="2:42" s="3" customFormat="1">
      <c r="B892" s="170"/>
      <c r="C892" s="35">
        <v>888</v>
      </c>
      <c r="D892" s="161"/>
      <c r="E892" s="161"/>
      <c r="F892" s="161"/>
      <c r="G892" s="161"/>
      <c r="H892" s="161"/>
      <c r="I892" s="161"/>
      <c r="J892" s="161"/>
      <c r="K892" s="161"/>
      <c r="L892" s="161"/>
      <c r="M892" s="161"/>
      <c r="N892" s="171"/>
      <c r="O892" s="171"/>
      <c r="P892" s="171"/>
      <c r="Q892" s="171"/>
      <c r="R892" s="171"/>
      <c r="S892" s="171"/>
      <c r="T892" s="159" t="str">
        <f t="shared" si="130"/>
        <v>MISSING</v>
      </c>
      <c r="U892" s="159" t="str">
        <f t="shared" si="131"/>
        <v>MISSING</v>
      </c>
      <c r="X892" s="56">
        <f t="shared" si="132"/>
        <v>-99</v>
      </c>
      <c r="Y892" s="56">
        <f t="shared" si="133"/>
        <v>-99</v>
      </c>
      <c r="Z892" s="56">
        <f t="shared" si="134"/>
        <v>-99</v>
      </c>
      <c r="AA892" s="56">
        <f t="shared" si="135"/>
        <v>-99</v>
      </c>
      <c r="AB892" s="56">
        <f t="shared" si="136"/>
        <v>-99</v>
      </c>
      <c r="AC892" s="56">
        <f t="shared" si="137"/>
        <v>-99</v>
      </c>
      <c r="AE892" s="82">
        <f>IF(D892=1, 'adjustment factor'!$D$4, IF(D892=-9,-999,IF(D892="",-999,0)))</f>
        <v>-999</v>
      </c>
      <c r="AF892" s="82">
        <f>IF(F892=1, 'adjustment factor'!$D$5, IF(F892=-9,-999,IF(F892="",-999,0)))</f>
        <v>-999</v>
      </c>
      <c r="AG892" s="82">
        <f>IF(E892=1, 'adjustment factor'!$D$6, IF(E892=-9,-999,IF(E892="",-999,0)))</f>
        <v>-999</v>
      </c>
      <c r="AH892" s="82">
        <f>IF(K892&gt;=45,'adjustment factor'!$D$7,IF(K892=-9,-1200,IF(K892="",-1200,0)))</f>
        <v>-1200</v>
      </c>
      <c r="AI892" s="82">
        <f>IF(L892=1, 'adjustment factor'!$D$8, IF(L892=-9,-999,IF(L892="",-999,0)))</f>
        <v>-999</v>
      </c>
      <c r="AJ892" s="82">
        <f>IF(AND(M892&gt;=1,M892&lt;=4),'adjustment factor'!$D$9,IF(M892=-9,-999,IF(M892=98,-999,IF(M892=99,-999,IF(M892="",-999,0)))))</f>
        <v>-999</v>
      </c>
      <c r="AK892" s="82">
        <f>IF(H892=1, 'adjustment factor'!$D$10, IF(H892=-9,-999,IF(H892="",-999,0)))</f>
        <v>-999</v>
      </c>
      <c r="AL892" s="82">
        <f>IF(G892=1, 'adjustment factor'!$D$11, IF(G892=-9,-999,IF(G892="",-999,0)))</f>
        <v>-999</v>
      </c>
      <c r="AM892" s="82">
        <f>IF(I892=1, 'adjustment factor'!$D$12, IF(I892=-9,-999,IF(I892="",-999,0)))</f>
        <v>-999</v>
      </c>
      <c r="AN892" s="82">
        <f>IF(J892=1, 'adjustment factor'!$D$13, IF(J892=-9,-999,IF(J892="",-999,0)))</f>
        <v>-999</v>
      </c>
      <c r="AO892" s="82" t="str">
        <f t="shared" si="138"/>
        <v>-999</v>
      </c>
      <c r="AP892" s="82" t="str">
        <f t="shared" si="139"/>
        <v>MISSING</v>
      </c>
    </row>
    <row r="893" spans="2:42" s="3" customFormat="1">
      <c r="B893" s="170"/>
      <c r="C893" s="35">
        <v>889</v>
      </c>
      <c r="D893" s="161"/>
      <c r="E893" s="161"/>
      <c r="F893" s="161"/>
      <c r="G893" s="161"/>
      <c r="H893" s="161"/>
      <c r="I893" s="161"/>
      <c r="J893" s="161"/>
      <c r="K893" s="161"/>
      <c r="L893" s="161"/>
      <c r="M893" s="161"/>
      <c r="N893" s="171"/>
      <c r="O893" s="171"/>
      <c r="P893" s="171"/>
      <c r="Q893" s="171"/>
      <c r="R893" s="171"/>
      <c r="S893" s="171"/>
      <c r="T893" s="159" t="str">
        <f t="shared" si="130"/>
        <v>MISSING</v>
      </c>
      <c r="U893" s="159" t="str">
        <f t="shared" si="131"/>
        <v>MISSING</v>
      </c>
      <c r="X893" s="56">
        <f t="shared" si="132"/>
        <v>-99</v>
      </c>
      <c r="Y893" s="56">
        <f t="shared" si="133"/>
        <v>-99</v>
      </c>
      <c r="Z893" s="56">
        <f t="shared" si="134"/>
        <v>-99</v>
      </c>
      <c r="AA893" s="56">
        <f t="shared" si="135"/>
        <v>-99</v>
      </c>
      <c r="AB893" s="56">
        <f t="shared" si="136"/>
        <v>-99</v>
      </c>
      <c r="AC893" s="56">
        <f t="shared" si="137"/>
        <v>-99</v>
      </c>
      <c r="AE893" s="82">
        <f>IF(D893=1, 'adjustment factor'!$D$4, IF(D893=-9,-999,IF(D893="",-999,0)))</f>
        <v>-999</v>
      </c>
      <c r="AF893" s="82">
        <f>IF(F893=1, 'adjustment factor'!$D$5, IF(F893=-9,-999,IF(F893="",-999,0)))</f>
        <v>-999</v>
      </c>
      <c r="AG893" s="82">
        <f>IF(E893=1, 'adjustment factor'!$D$6, IF(E893=-9,-999,IF(E893="",-999,0)))</f>
        <v>-999</v>
      </c>
      <c r="AH893" s="82">
        <f>IF(K893&gt;=45,'adjustment factor'!$D$7,IF(K893=-9,-1200,IF(K893="",-1200,0)))</f>
        <v>-1200</v>
      </c>
      <c r="AI893" s="82">
        <f>IF(L893=1, 'adjustment factor'!$D$8, IF(L893=-9,-999,IF(L893="",-999,0)))</f>
        <v>-999</v>
      </c>
      <c r="AJ893" s="82">
        <f>IF(AND(M893&gt;=1,M893&lt;=4),'adjustment factor'!$D$9,IF(M893=-9,-999,IF(M893=98,-999,IF(M893=99,-999,IF(M893="",-999,0)))))</f>
        <v>-999</v>
      </c>
      <c r="AK893" s="82">
        <f>IF(H893=1, 'adjustment factor'!$D$10, IF(H893=-9,-999,IF(H893="",-999,0)))</f>
        <v>-999</v>
      </c>
      <c r="AL893" s="82">
        <f>IF(G893=1, 'adjustment factor'!$D$11, IF(G893=-9,-999,IF(G893="",-999,0)))</f>
        <v>-999</v>
      </c>
      <c r="AM893" s="82">
        <f>IF(I893=1, 'adjustment factor'!$D$12, IF(I893=-9,-999,IF(I893="",-999,0)))</f>
        <v>-999</v>
      </c>
      <c r="AN893" s="82">
        <f>IF(J893=1, 'adjustment factor'!$D$13, IF(J893=-9,-999,IF(J893="",-999,0)))</f>
        <v>-999</v>
      </c>
      <c r="AO893" s="82" t="str">
        <f t="shared" si="138"/>
        <v>-999</v>
      </c>
      <c r="AP893" s="82" t="str">
        <f t="shared" si="139"/>
        <v>MISSING</v>
      </c>
    </row>
    <row r="894" spans="2:42" s="3" customFormat="1">
      <c r="B894" s="170"/>
      <c r="C894" s="35">
        <v>890</v>
      </c>
      <c r="D894" s="161"/>
      <c r="E894" s="161"/>
      <c r="F894" s="161"/>
      <c r="G894" s="161"/>
      <c r="H894" s="161"/>
      <c r="I894" s="161"/>
      <c r="J894" s="161"/>
      <c r="K894" s="161"/>
      <c r="L894" s="161"/>
      <c r="M894" s="161"/>
      <c r="N894" s="171"/>
      <c r="O894" s="171"/>
      <c r="P894" s="171"/>
      <c r="Q894" s="171"/>
      <c r="R894" s="171"/>
      <c r="S894" s="171"/>
      <c r="T894" s="159" t="str">
        <f t="shared" si="130"/>
        <v>MISSING</v>
      </c>
      <c r="U894" s="159" t="str">
        <f t="shared" si="131"/>
        <v>MISSING</v>
      </c>
      <c r="X894" s="56">
        <f t="shared" si="132"/>
        <v>-99</v>
      </c>
      <c r="Y894" s="56">
        <f t="shared" si="133"/>
        <v>-99</v>
      </c>
      <c r="Z894" s="56">
        <f t="shared" si="134"/>
        <v>-99</v>
      </c>
      <c r="AA894" s="56">
        <f t="shared" si="135"/>
        <v>-99</v>
      </c>
      <c r="AB894" s="56">
        <f t="shared" si="136"/>
        <v>-99</v>
      </c>
      <c r="AC894" s="56">
        <f t="shared" si="137"/>
        <v>-99</v>
      </c>
      <c r="AE894" s="82">
        <f>IF(D894=1, 'adjustment factor'!$D$4, IF(D894=-9,-999,IF(D894="",-999,0)))</f>
        <v>-999</v>
      </c>
      <c r="AF894" s="82">
        <f>IF(F894=1, 'adjustment factor'!$D$5, IF(F894=-9,-999,IF(F894="",-999,0)))</f>
        <v>-999</v>
      </c>
      <c r="AG894" s="82">
        <f>IF(E894=1, 'adjustment factor'!$D$6, IF(E894=-9,-999,IF(E894="",-999,0)))</f>
        <v>-999</v>
      </c>
      <c r="AH894" s="82">
        <f>IF(K894&gt;=45,'adjustment factor'!$D$7,IF(K894=-9,-1200,IF(K894="",-1200,0)))</f>
        <v>-1200</v>
      </c>
      <c r="AI894" s="82">
        <f>IF(L894=1, 'adjustment factor'!$D$8, IF(L894=-9,-999,IF(L894="",-999,0)))</f>
        <v>-999</v>
      </c>
      <c r="AJ894" s="82">
        <f>IF(AND(M894&gt;=1,M894&lt;=4),'adjustment factor'!$D$9,IF(M894=-9,-999,IF(M894=98,-999,IF(M894=99,-999,IF(M894="",-999,0)))))</f>
        <v>-999</v>
      </c>
      <c r="AK894" s="82">
        <f>IF(H894=1, 'adjustment factor'!$D$10, IF(H894=-9,-999,IF(H894="",-999,0)))</f>
        <v>-999</v>
      </c>
      <c r="AL894" s="82">
        <f>IF(G894=1, 'adjustment factor'!$D$11, IF(G894=-9,-999,IF(G894="",-999,0)))</f>
        <v>-999</v>
      </c>
      <c r="AM894" s="82">
        <f>IF(I894=1, 'adjustment factor'!$D$12, IF(I894=-9,-999,IF(I894="",-999,0)))</f>
        <v>-999</v>
      </c>
      <c r="AN894" s="82">
        <f>IF(J894=1, 'adjustment factor'!$D$13, IF(J894=-9,-999,IF(J894="",-999,0)))</f>
        <v>-999</v>
      </c>
      <c r="AO894" s="82" t="str">
        <f t="shared" si="138"/>
        <v>-999</v>
      </c>
      <c r="AP894" s="82" t="str">
        <f t="shared" si="139"/>
        <v>MISSING</v>
      </c>
    </row>
    <row r="895" spans="2:42" s="3" customFormat="1">
      <c r="B895" s="170"/>
      <c r="C895" s="35">
        <v>891</v>
      </c>
      <c r="D895" s="161"/>
      <c r="E895" s="161"/>
      <c r="F895" s="161"/>
      <c r="G895" s="161"/>
      <c r="H895" s="161"/>
      <c r="I895" s="161"/>
      <c r="J895" s="161"/>
      <c r="K895" s="161"/>
      <c r="L895" s="161"/>
      <c r="M895" s="161"/>
      <c r="N895" s="171"/>
      <c r="O895" s="171"/>
      <c r="P895" s="171"/>
      <c r="Q895" s="171"/>
      <c r="R895" s="171"/>
      <c r="S895" s="171"/>
      <c r="T895" s="159" t="str">
        <f t="shared" si="130"/>
        <v>MISSING</v>
      </c>
      <c r="U895" s="159" t="str">
        <f t="shared" si="131"/>
        <v>MISSING</v>
      </c>
      <c r="X895" s="56">
        <f t="shared" si="132"/>
        <v>-99</v>
      </c>
      <c r="Y895" s="56">
        <f t="shared" si="133"/>
        <v>-99</v>
      </c>
      <c r="Z895" s="56">
        <f t="shared" si="134"/>
        <v>-99</v>
      </c>
      <c r="AA895" s="56">
        <f t="shared" si="135"/>
        <v>-99</v>
      </c>
      <c r="AB895" s="56">
        <f t="shared" si="136"/>
        <v>-99</v>
      </c>
      <c r="AC895" s="56">
        <f t="shared" si="137"/>
        <v>-99</v>
      </c>
      <c r="AE895" s="82">
        <f>IF(D895=1, 'adjustment factor'!$D$4, IF(D895=-9,-999,IF(D895="",-999,0)))</f>
        <v>-999</v>
      </c>
      <c r="AF895" s="82">
        <f>IF(F895=1, 'adjustment factor'!$D$5, IF(F895=-9,-999,IF(F895="",-999,0)))</f>
        <v>-999</v>
      </c>
      <c r="AG895" s="82">
        <f>IF(E895=1, 'adjustment factor'!$D$6, IF(E895=-9,-999,IF(E895="",-999,0)))</f>
        <v>-999</v>
      </c>
      <c r="AH895" s="82">
        <f>IF(K895&gt;=45,'adjustment factor'!$D$7,IF(K895=-9,-1200,IF(K895="",-1200,0)))</f>
        <v>-1200</v>
      </c>
      <c r="AI895" s="82">
        <f>IF(L895=1, 'adjustment factor'!$D$8, IF(L895=-9,-999,IF(L895="",-999,0)))</f>
        <v>-999</v>
      </c>
      <c r="AJ895" s="82">
        <f>IF(AND(M895&gt;=1,M895&lt;=4),'adjustment factor'!$D$9,IF(M895=-9,-999,IF(M895=98,-999,IF(M895=99,-999,IF(M895="",-999,0)))))</f>
        <v>-999</v>
      </c>
      <c r="AK895" s="82">
        <f>IF(H895=1, 'adjustment factor'!$D$10, IF(H895=-9,-999,IF(H895="",-999,0)))</f>
        <v>-999</v>
      </c>
      <c r="AL895" s="82">
        <f>IF(G895=1, 'adjustment factor'!$D$11, IF(G895=-9,-999,IF(G895="",-999,0)))</f>
        <v>-999</v>
      </c>
      <c r="AM895" s="82">
        <f>IF(I895=1, 'adjustment factor'!$D$12, IF(I895=-9,-999,IF(I895="",-999,0)))</f>
        <v>-999</v>
      </c>
      <c r="AN895" s="82">
        <f>IF(J895=1, 'adjustment factor'!$D$13, IF(J895=-9,-999,IF(J895="",-999,0)))</f>
        <v>-999</v>
      </c>
      <c r="AO895" s="82" t="str">
        <f t="shared" si="138"/>
        <v>-999</v>
      </c>
      <c r="AP895" s="82" t="str">
        <f t="shared" si="139"/>
        <v>MISSING</v>
      </c>
    </row>
    <row r="896" spans="2:42" s="3" customFormat="1">
      <c r="B896" s="170"/>
      <c r="C896" s="35">
        <v>892</v>
      </c>
      <c r="D896" s="161"/>
      <c r="E896" s="161"/>
      <c r="F896" s="161"/>
      <c r="G896" s="161"/>
      <c r="H896" s="161"/>
      <c r="I896" s="161"/>
      <c r="J896" s="161"/>
      <c r="K896" s="161"/>
      <c r="L896" s="161"/>
      <c r="M896" s="161"/>
      <c r="N896" s="171"/>
      <c r="O896" s="171"/>
      <c r="P896" s="171"/>
      <c r="Q896" s="171"/>
      <c r="R896" s="171"/>
      <c r="S896" s="171"/>
      <c r="T896" s="159" t="str">
        <f t="shared" si="130"/>
        <v>MISSING</v>
      </c>
      <c r="U896" s="159" t="str">
        <f t="shared" si="131"/>
        <v>MISSING</v>
      </c>
      <c r="X896" s="56">
        <f t="shared" si="132"/>
        <v>-99</v>
      </c>
      <c r="Y896" s="56">
        <f t="shared" si="133"/>
        <v>-99</v>
      </c>
      <c r="Z896" s="56">
        <f t="shared" si="134"/>
        <v>-99</v>
      </c>
      <c r="AA896" s="56">
        <f t="shared" si="135"/>
        <v>-99</v>
      </c>
      <c r="AB896" s="56">
        <f t="shared" si="136"/>
        <v>-99</v>
      </c>
      <c r="AC896" s="56">
        <f t="shared" si="137"/>
        <v>-99</v>
      </c>
      <c r="AE896" s="82">
        <f>IF(D896=1, 'adjustment factor'!$D$4, IF(D896=-9,-999,IF(D896="",-999,0)))</f>
        <v>-999</v>
      </c>
      <c r="AF896" s="82">
        <f>IF(F896=1, 'adjustment factor'!$D$5, IF(F896=-9,-999,IF(F896="",-999,0)))</f>
        <v>-999</v>
      </c>
      <c r="AG896" s="82">
        <f>IF(E896=1, 'adjustment factor'!$D$6, IF(E896=-9,-999,IF(E896="",-999,0)))</f>
        <v>-999</v>
      </c>
      <c r="AH896" s="82">
        <f>IF(K896&gt;=45,'adjustment factor'!$D$7,IF(K896=-9,-1200,IF(K896="",-1200,0)))</f>
        <v>-1200</v>
      </c>
      <c r="AI896" s="82">
        <f>IF(L896=1, 'adjustment factor'!$D$8, IF(L896=-9,-999,IF(L896="",-999,0)))</f>
        <v>-999</v>
      </c>
      <c r="AJ896" s="82">
        <f>IF(AND(M896&gt;=1,M896&lt;=4),'adjustment factor'!$D$9,IF(M896=-9,-999,IF(M896=98,-999,IF(M896=99,-999,IF(M896="",-999,0)))))</f>
        <v>-999</v>
      </c>
      <c r="AK896" s="82">
        <f>IF(H896=1, 'adjustment factor'!$D$10, IF(H896=-9,-999,IF(H896="",-999,0)))</f>
        <v>-999</v>
      </c>
      <c r="AL896" s="82">
        <f>IF(G896=1, 'adjustment factor'!$D$11, IF(G896=-9,-999,IF(G896="",-999,0)))</f>
        <v>-999</v>
      </c>
      <c r="AM896" s="82">
        <f>IF(I896=1, 'adjustment factor'!$D$12, IF(I896=-9,-999,IF(I896="",-999,0)))</f>
        <v>-999</v>
      </c>
      <c r="AN896" s="82">
        <f>IF(J896=1, 'adjustment factor'!$D$13, IF(J896=-9,-999,IF(J896="",-999,0)))</f>
        <v>-999</v>
      </c>
      <c r="AO896" s="82" t="str">
        <f t="shared" si="138"/>
        <v>-999</v>
      </c>
      <c r="AP896" s="82" t="str">
        <f t="shared" si="139"/>
        <v>MISSING</v>
      </c>
    </row>
    <row r="897" spans="2:42" s="3" customFormat="1">
      <c r="B897" s="170"/>
      <c r="C897" s="35">
        <v>893</v>
      </c>
      <c r="D897" s="161"/>
      <c r="E897" s="161"/>
      <c r="F897" s="161"/>
      <c r="G897" s="161"/>
      <c r="H897" s="161"/>
      <c r="I897" s="161"/>
      <c r="J897" s="161"/>
      <c r="K897" s="161"/>
      <c r="L897" s="161"/>
      <c r="M897" s="161"/>
      <c r="N897" s="171"/>
      <c r="O897" s="171"/>
      <c r="P897" s="171"/>
      <c r="Q897" s="171"/>
      <c r="R897" s="171"/>
      <c r="S897" s="171"/>
      <c r="T897" s="159" t="str">
        <f t="shared" si="130"/>
        <v>MISSING</v>
      </c>
      <c r="U897" s="159" t="str">
        <f t="shared" si="131"/>
        <v>MISSING</v>
      </c>
      <c r="X897" s="56">
        <f t="shared" si="132"/>
        <v>-99</v>
      </c>
      <c r="Y897" s="56">
        <f t="shared" si="133"/>
        <v>-99</v>
      </c>
      <c r="Z897" s="56">
        <f t="shared" si="134"/>
        <v>-99</v>
      </c>
      <c r="AA897" s="56">
        <f t="shared" si="135"/>
        <v>-99</v>
      </c>
      <c r="AB897" s="56">
        <f t="shared" si="136"/>
        <v>-99</v>
      </c>
      <c r="AC897" s="56">
        <f t="shared" si="137"/>
        <v>-99</v>
      </c>
      <c r="AE897" s="82">
        <f>IF(D897=1, 'adjustment factor'!$D$4, IF(D897=-9,-999,IF(D897="",-999,0)))</f>
        <v>-999</v>
      </c>
      <c r="AF897" s="82">
        <f>IF(F897=1, 'adjustment factor'!$D$5, IF(F897=-9,-999,IF(F897="",-999,0)))</f>
        <v>-999</v>
      </c>
      <c r="AG897" s="82">
        <f>IF(E897=1, 'adjustment factor'!$D$6, IF(E897=-9,-999,IF(E897="",-999,0)))</f>
        <v>-999</v>
      </c>
      <c r="AH897" s="82">
        <f>IF(K897&gt;=45,'adjustment factor'!$D$7,IF(K897=-9,-1200,IF(K897="",-1200,0)))</f>
        <v>-1200</v>
      </c>
      <c r="AI897" s="82">
        <f>IF(L897=1, 'adjustment factor'!$D$8, IF(L897=-9,-999,IF(L897="",-999,0)))</f>
        <v>-999</v>
      </c>
      <c r="AJ897" s="82">
        <f>IF(AND(M897&gt;=1,M897&lt;=4),'adjustment factor'!$D$9,IF(M897=-9,-999,IF(M897=98,-999,IF(M897=99,-999,IF(M897="",-999,0)))))</f>
        <v>-999</v>
      </c>
      <c r="AK897" s="82">
        <f>IF(H897=1, 'adjustment factor'!$D$10, IF(H897=-9,-999,IF(H897="",-999,0)))</f>
        <v>-999</v>
      </c>
      <c r="AL897" s="82">
        <f>IF(G897=1, 'adjustment factor'!$D$11, IF(G897=-9,-999,IF(G897="",-999,0)))</f>
        <v>-999</v>
      </c>
      <c r="AM897" s="82">
        <f>IF(I897=1, 'adjustment factor'!$D$12, IF(I897=-9,-999,IF(I897="",-999,0)))</f>
        <v>-999</v>
      </c>
      <c r="AN897" s="82">
        <f>IF(J897=1, 'adjustment factor'!$D$13, IF(J897=-9,-999,IF(J897="",-999,0)))</f>
        <v>-999</v>
      </c>
      <c r="AO897" s="82" t="str">
        <f t="shared" si="138"/>
        <v>-999</v>
      </c>
      <c r="AP897" s="82" t="str">
        <f t="shared" si="139"/>
        <v>MISSING</v>
      </c>
    </row>
    <row r="898" spans="2:42" s="3" customFormat="1">
      <c r="B898" s="170"/>
      <c r="C898" s="35">
        <v>894</v>
      </c>
      <c r="D898" s="161"/>
      <c r="E898" s="161"/>
      <c r="F898" s="161"/>
      <c r="G898" s="161"/>
      <c r="H898" s="161"/>
      <c r="I898" s="161"/>
      <c r="J898" s="161"/>
      <c r="K898" s="161"/>
      <c r="L898" s="161"/>
      <c r="M898" s="161"/>
      <c r="N898" s="171"/>
      <c r="O898" s="171"/>
      <c r="P898" s="171"/>
      <c r="Q898" s="171"/>
      <c r="R898" s="171"/>
      <c r="S898" s="171"/>
      <c r="T898" s="159" t="str">
        <f t="shared" si="130"/>
        <v>MISSING</v>
      </c>
      <c r="U898" s="159" t="str">
        <f t="shared" si="131"/>
        <v>MISSING</v>
      </c>
      <c r="X898" s="56">
        <f t="shared" si="132"/>
        <v>-99</v>
      </c>
      <c r="Y898" s="56">
        <f t="shared" si="133"/>
        <v>-99</v>
      </c>
      <c r="Z898" s="56">
        <f t="shared" si="134"/>
        <v>-99</v>
      </c>
      <c r="AA898" s="56">
        <f t="shared" si="135"/>
        <v>-99</v>
      </c>
      <c r="AB898" s="56">
        <f t="shared" si="136"/>
        <v>-99</v>
      </c>
      <c r="AC898" s="56">
        <f t="shared" si="137"/>
        <v>-99</v>
      </c>
      <c r="AE898" s="82">
        <f>IF(D898=1, 'adjustment factor'!$D$4, IF(D898=-9,-999,IF(D898="",-999,0)))</f>
        <v>-999</v>
      </c>
      <c r="AF898" s="82">
        <f>IF(F898=1, 'adjustment factor'!$D$5, IF(F898=-9,-999,IF(F898="",-999,0)))</f>
        <v>-999</v>
      </c>
      <c r="AG898" s="82">
        <f>IF(E898=1, 'adjustment factor'!$D$6, IF(E898=-9,-999,IF(E898="",-999,0)))</f>
        <v>-999</v>
      </c>
      <c r="AH898" s="82">
        <f>IF(K898&gt;=45,'adjustment factor'!$D$7,IF(K898=-9,-1200,IF(K898="",-1200,0)))</f>
        <v>-1200</v>
      </c>
      <c r="AI898" s="82">
        <f>IF(L898=1, 'adjustment factor'!$D$8, IF(L898=-9,-999,IF(L898="",-999,0)))</f>
        <v>-999</v>
      </c>
      <c r="AJ898" s="82">
        <f>IF(AND(M898&gt;=1,M898&lt;=4),'adjustment factor'!$D$9,IF(M898=-9,-999,IF(M898=98,-999,IF(M898=99,-999,IF(M898="",-999,0)))))</f>
        <v>-999</v>
      </c>
      <c r="AK898" s="82">
        <f>IF(H898=1, 'adjustment factor'!$D$10, IF(H898=-9,-999,IF(H898="",-999,0)))</f>
        <v>-999</v>
      </c>
      <c r="AL898" s="82">
        <f>IF(G898=1, 'adjustment factor'!$D$11, IF(G898=-9,-999,IF(G898="",-999,0)))</f>
        <v>-999</v>
      </c>
      <c r="AM898" s="82">
        <f>IF(I898=1, 'adjustment factor'!$D$12, IF(I898=-9,-999,IF(I898="",-999,0)))</f>
        <v>-999</v>
      </c>
      <c r="AN898" s="82">
        <f>IF(J898=1, 'adjustment factor'!$D$13, IF(J898=-9,-999,IF(J898="",-999,0)))</f>
        <v>-999</v>
      </c>
      <c r="AO898" s="82" t="str">
        <f t="shared" si="138"/>
        <v>-999</v>
      </c>
      <c r="AP898" s="82" t="str">
        <f t="shared" si="139"/>
        <v>MISSING</v>
      </c>
    </row>
    <row r="899" spans="2:42" s="3" customFormat="1">
      <c r="B899" s="170"/>
      <c r="C899" s="35">
        <v>895</v>
      </c>
      <c r="D899" s="161"/>
      <c r="E899" s="161"/>
      <c r="F899" s="161"/>
      <c r="G899" s="161"/>
      <c r="H899" s="161"/>
      <c r="I899" s="161"/>
      <c r="J899" s="161"/>
      <c r="K899" s="161"/>
      <c r="L899" s="161"/>
      <c r="M899" s="161"/>
      <c r="N899" s="171"/>
      <c r="O899" s="171"/>
      <c r="P899" s="171"/>
      <c r="Q899" s="171"/>
      <c r="R899" s="171"/>
      <c r="S899" s="171"/>
      <c r="T899" s="159" t="str">
        <f t="shared" si="130"/>
        <v>MISSING</v>
      </c>
      <c r="U899" s="159" t="str">
        <f t="shared" si="131"/>
        <v>MISSING</v>
      </c>
      <c r="X899" s="56">
        <f t="shared" si="132"/>
        <v>-99</v>
      </c>
      <c r="Y899" s="56">
        <f t="shared" si="133"/>
        <v>-99</v>
      </c>
      <c r="Z899" s="56">
        <f t="shared" si="134"/>
        <v>-99</v>
      </c>
      <c r="AA899" s="56">
        <f t="shared" si="135"/>
        <v>-99</v>
      </c>
      <c r="AB899" s="56">
        <f t="shared" si="136"/>
        <v>-99</v>
      </c>
      <c r="AC899" s="56">
        <f t="shared" si="137"/>
        <v>-99</v>
      </c>
      <c r="AE899" s="82">
        <f>IF(D899=1, 'adjustment factor'!$D$4, IF(D899=-9,-999,IF(D899="",-999,0)))</f>
        <v>-999</v>
      </c>
      <c r="AF899" s="82">
        <f>IF(F899=1, 'adjustment factor'!$D$5, IF(F899=-9,-999,IF(F899="",-999,0)))</f>
        <v>-999</v>
      </c>
      <c r="AG899" s="82">
        <f>IF(E899=1, 'adjustment factor'!$D$6, IF(E899=-9,-999,IF(E899="",-999,0)))</f>
        <v>-999</v>
      </c>
      <c r="AH899" s="82">
        <f>IF(K899&gt;=45,'adjustment factor'!$D$7,IF(K899=-9,-1200,IF(K899="",-1200,0)))</f>
        <v>-1200</v>
      </c>
      <c r="AI899" s="82">
        <f>IF(L899=1, 'adjustment factor'!$D$8, IF(L899=-9,-999,IF(L899="",-999,0)))</f>
        <v>-999</v>
      </c>
      <c r="AJ899" s="82">
        <f>IF(AND(M899&gt;=1,M899&lt;=4),'adjustment factor'!$D$9,IF(M899=-9,-999,IF(M899=98,-999,IF(M899=99,-999,IF(M899="",-999,0)))))</f>
        <v>-999</v>
      </c>
      <c r="AK899" s="82">
        <f>IF(H899=1, 'adjustment factor'!$D$10, IF(H899=-9,-999,IF(H899="",-999,0)))</f>
        <v>-999</v>
      </c>
      <c r="AL899" s="82">
        <f>IF(G899=1, 'adjustment factor'!$D$11, IF(G899=-9,-999,IF(G899="",-999,0)))</f>
        <v>-999</v>
      </c>
      <c r="AM899" s="82">
        <f>IF(I899=1, 'adjustment factor'!$D$12, IF(I899=-9,-999,IF(I899="",-999,0)))</f>
        <v>-999</v>
      </c>
      <c r="AN899" s="82">
        <f>IF(J899=1, 'adjustment factor'!$D$13, IF(J899=-9,-999,IF(J899="",-999,0)))</f>
        <v>-999</v>
      </c>
      <c r="AO899" s="82" t="str">
        <f t="shared" si="138"/>
        <v>-999</v>
      </c>
      <c r="AP899" s="82" t="str">
        <f t="shared" si="139"/>
        <v>MISSING</v>
      </c>
    </row>
    <row r="900" spans="2:42" s="3" customFormat="1">
      <c r="B900" s="170"/>
      <c r="C900" s="35">
        <v>896</v>
      </c>
      <c r="D900" s="161"/>
      <c r="E900" s="161"/>
      <c r="F900" s="161"/>
      <c r="G900" s="161"/>
      <c r="H900" s="161"/>
      <c r="I900" s="161"/>
      <c r="J900" s="161"/>
      <c r="K900" s="161"/>
      <c r="L900" s="161"/>
      <c r="M900" s="161"/>
      <c r="N900" s="171"/>
      <c r="O900" s="171"/>
      <c r="P900" s="171"/>
      <c r="Q900" s="171"/>
      <c r="R900" s="171"/>
      <c r="S900" s="171"/>
      <c r="T900" s="159" t="str">
        <f t="shared" si="130"/>
        <v>MISSING</v>
      </c>
      <c r="U900" s="159" t="str">
        <f t="shared" si="131"/>
        <v>MISSING</v>
      </c>
      <c r="X900" s="56">
        <f t="shared" si="132"/>
        <v>-99</v>
      </c>
      <c r="Y900" s="56">
        <f t="shared" si="133"/>
        <v>-99</v>
      </c>
      <c r="Z900" s="56">
        <f t="shared" si="134"/>
        <v>-99</v>
      </c>
      <c r="AA900" s="56">
        <f t="shared" si="135"/>
        <v>-99</v>
      </c>
      <c r="AB900" s="56">
        <f t="shared" si="136"/>
        <v>-99</v>
      </c>
      <c r="AC900" s="56">
        <f t="shared" si="137"/>
        <v>-99</v>
      </c>
      <c r="AE900" s="82">
        <f>IF(D900=1, 'adjustment factor'!$D$4, IF(D900=-9,-999,IF(D900="",-999,0)))</f>
        <v>-999</v>
      </c>
      <c r="AF900" s="82">
        <f>IF(F900=1, 'adjustment factor'!$D$5, IF(F900=-9,-999,IF(F900="",-999,0)))</f>
        <v>-999</v>
      </c>
      <c r="AG900" s="82">
        <f>IF(E900=1, 'adjustment factor'!$D$6, IF(E900=-9,-999,IF(E900="",-999,0)))</f>
        <v>-999</v>
      </c>
      <c r="AH900" s="82">
        <f>IF(K900&gt;=45,'adjustment factor'!$D$7,IF(K900=-9,-1200,IF(K900="",-1200,0)))</f>
        <v>-1200</v>
      </c>
      <c r="AI900" s="82">
        <f>IF(L900=1, 'adjustment factor'!$D$8, IF(L900=-9,-999,IF(L900="",-999,0)))</f>
        <v>-999</v>
      </c>
      <c r="AJ900" s="82">
        <f>IF(AND(M900&gt;=1,M900&lt;=4),'adjustment factor'!$D$9,IF(M900=-9,-999,IF(M900=98,-999,IF(M900=99,-999,IF(M900="",-999,0)))))</f>
        <v>-999</v>
      </c>
      <c r="AK900" s="82">
        <f>IF(H900=1, 'adjustment factor'!$D$10, IF(H900=-9,-999,IF(H900="",-999,0)))</f>
        <v>-999</v>
      </c>
      <c r="AL900" s="82">
        <f>IF(G900=1, 'adjustment factor'!$D$11, IF(G900=-9,-999,IF(G900="",-999,0)))</f>
        <v>-999</v>
      </c>
      <c r="AM900" s="82">
        <f>IF(I900=1, 'adjustment factor'!$D$12, IF(I900=-9,-999,IF(I900="",-999,0)))</f>
        <v>-999</v>
      </c>
      <c r="AN900" s="82">
        <f>IF(J900=1, 'adjustment factor'!$D$13, IF(J900=-9,-999,IF(J900="",-999,0)))</f>
        <v>-999</v>
      </c>
      <c r="AO900" s="82" t="str">
        <f t="shared" si="138"/>
        <v>-999</v>
      </c>
      <c r="AP900" s="82" t="str">
        <f t="shared" si="139"/>
        <v>MISSING</v>
      </c>
    </row>
    <row r="901" spans="2:42" s="3" customFormat="1">
      <c r="B901" s="170"/>
      <c r="C901" s="35">
        <v>897</v>
      </c>
      <c r="D901" s="161"/>
      <c r="E901" s="161"/>
      <c r="F901" s="161"/>
      <c r="G901" s="161"/>
      <c r="H901" s="161"/>
      <c r="I901" s="161"/>
      <c r="J901" s="161"/>
      <c r="K901" s="161"/>
      <c r="L901" s="161"/>
      <c r="M901" s="161"/>
      <c r="N901" s="171"/>
      <c r="O901" s="171"/>
      <c r="P901" s="171"/>
      <c r="Q901" s="171"/>
      <c r="R901" s="171"/>
      <c r="S901" s="171"/>
      <c r="T901" s="159" t="str">
        <f t="shared" ref="T901:T964" si="140">IF(SUM(X901:AC901)&gt;-0.01, SUM(X901:AC901), "MISSING")</f>
        <v>MISSING</v>
      </c>
      <c r="U901" s="159" t="str">
        <f t="shared" ref="U901:U964" si="141">IF(AP901="MISSING","MISSING", 3.88+0.604*T901+0.055*(T901^2)-AP901)</f>
        <v>MISSING</v>
      </c>
      <c r="X901" s="56">
        <f t="shared" ref="X901:X964" si="142">IF(N901&gt;0,((N901-3)*-1),-99)</f>
        <v>-99</v>
      </c>
      <c r="Y901" s="56">
        <f t="shared" ref="Y901:Y964" si="143">IF(O901&gt;0,((O901-3)*-1),-99)</f>
        <v>-99</v>
      </c>
      <c r="Z901" s="56">
        <f t="shared" ref="Z901:Z964" si="144">IF(P901&gt;0,((P901-3)*-1),-99)</f>
        <v>-99</v>
      </c>
      <c r="AA901" s="56">
        <f t="shared" ref="AA901:AA964" si="145">IF(Q901&gt;0,((Q901-3)*-1),-99)</f>
        <v>-99</v>
      </c>
      <c r="AB901" s="56">
        <f t="shared" ref="AB901:AB964" si="146">IF(R901&gt;0,((R901-3)*-1),-99)</f>
        <v>-99</v>
      </c>
      <c r="AC901" s="56">
        <f t="shared" ref="AC901:AC964" si="147">IF(S901&gt;0,((S901-3)*-1),-99)</f>
        <v>-99</v>
      </c>
      <c r="AE901" s="82">
        <f>IF(D901=1, 'adjustment factor'!$D$4, IF(D901=-9,-999,IF(D901="",-999,0)))</f>
        <v>-999</v>
      </c>
      <c r="AF901" s="82">
        <f>IF(F901=1, 'adjustment factor'!$D$5, IF(F901=-9,-999,IF(F901="",-999,0)))</f>
        <v>-999</v>
      </c>
      <c r="AG901" s="82">
        <f>IF(E901=1, 'adjustment factor'!$D$6, IF(E901=-9,-999,IF(E901="",-999,0)))</f>
        <v>-999</v>
      </c>
      <c r="AH901" s="82">
        <f>IF(K901&gt;=45,'adjustment factor'!$D$7,IF(K901=-9,-1200,IF(K901="",-1200,0)))</f>
        <v>-1200</v>
      </c>
      <c r="AI901" s="82">
        <f>IF(L901=1, 'adjustment factor'!$D$8, IF(L901=-9,-999,IF(L901="",-999,0)))</f>
        <v>-999</v>
      </c>
      <c r="AJ901" s="82">
        <f>IF(AND(M901&gt;=1,M901&lt;=4),'adjustment factor'!$D$9,IF(M901=-9,-999,IF(M901=98,-999,IF(M901=99,-999,IF(M901="",-999,0)))))</f>
        <v>-999</v>
      </c>
      <c r="AK901" s="82">
        <f>IF(H901=1, 'adjustment factor'!$D$10, IF(H901=-9,-999,IF(H901="",-999,0)))</f>
        <v>-999</v>
      </c>
      <c r="AL901" s="82">
        <f>IF(G901=1, 'adjustment factor'!$D$11, IF(G901=-9,-999,IF(G901="",-999,0)))</f>
        <v>-999</v>
      </c>
      <c r="AM901" s="82">
        <f>IF(I901=1, 'adjustment factor'!$D$12, IF(I901=-9,-999,IF(I901="",-999,0)))</f>
        <v>-999</v>
      </c>
      <c r="AN901" s="82">
        <f>IF(J901=1, 'adjustment factor'!$D$13, IF(J901=-9,-999,IF(J901="",-999,0)))</f>
        <v>-999</v>
      </c>
      <c r="AO901" s="82" t="str">
        <f t="shared" si="138"/>
        <v>-999</v>
      </c>
      <c r="AP901" s="82" t="str">
        <f t="shared" si="139"/>
        <v>MISSING</v>
      </c>
    </row>
    <row r="902" spans="2:42" s="3" customFormat="1">
      <c r="B902" s="170"/>
      <c r="C902" s="35">
        <v>898</v>
      </c>
      <c r="D902" s="161"/>
      <c r="E902" s="161"/>
      <c r="F902" s="161"/>
      <c r="G902" s="161"/>
      <c r="H902" s="161"/>
      <c r="I902" s="161"/>
      <c r="J902" s="161"/>
      <c r="K902" s="161"/>
      <c r="L902" s="161"/>
      <c r="M902" s="161"/>
      <c r="N902" s="171"/>
      <c r="O902" s="171"/>
      <c r="P902" s="171"/>
      <c r="Q902" s="171"/>
      <c r="R902" s="171"/>
      <c r="S902" s="171"/>
      <c r="T902" s="159" t="str">
        <f t="shared" si="140"/>
        <v>MISSING</v>
      </c>
      <c r="U902" s="159" t="str">
        <f t="shared" si="141"/>
        <v>MISSING</v>
      </c>
      <c r="X902" s="56">
        <f t="shared" si="142"/>
        <v>-99</v>
      </c>
      <c r="Y902" s="56">
        <f t="shared" si="143"/>
        <v>-99</v>
      </c>
      <c r="Z902" s="56">
        <f t="shared" si="144"/>
        <v>-99</v>
      </c>
      <c r="AA902" s="56">
        <f t="shared" si="145"/>
        <v>-99</v>
      </c>
      <c r="AB902" s="56">
        <f t="shared" si="146"/>
        <v>-99</v>
      </c>
      <c r="AC902" s="56">
        <f t="shared" si="147"/>
        <v>-99</v>
      </c>
      <c r="AE902" s="82">
        <f>IF(D902=1, 'adjustment factor'!$D$4, IF(D902=-9,-999,IF(D902="",-999,0)))</f>
        <v>-999</v>
      </c>
      <c r="AF902" s="82">
        <f>IF(F902=1, 'adjustment factor'!$D$5, IF(F902=-9,-999,IF(F902="",-999,0)))</f>
        <v>-999</v>
      </c>
      <c r="AG902" s="82">
        <f>IF(E902=1, 'adjustment factor'!$D$6, IF(E902=-9,-999,IF(E902="",-999,0)))</f>
        <v>-999</v>
      </c>
      <c r="AH902" s="82">
        <f>IF(K902&gt;=45,'adjustment factor'!$D$7,IF(K902=-9,-1200,IF(K902="",-1200,0)))</f>
        <v>-1200</v>
      </c>
      <c r="AI902" s="82">
        <f>IF(L902=1, 'adjustment factor'!$D$8, IF(L902=-9,-999,IF(L902="",-999,0)))</f>
        <v>-999</v>
      </c>
      <c r="AJ902" s="82">
        <f>IF(AND(M902&gt;=1,M902&lt;=4),'adjustment factor'!$D$9,IF(M902=-9,-999,IF(M902=98,-999,IF(M902=99,-999,IF(M902="",-999,0)))))</f>
        <v>-999</v>
      </c>
      <c r="AK902" s="82">
        <f>IF(H902=1, 'adjustment factor'!$D$10, IF(H902=-9,-999,IF(H902="",-999,0)))</f>
        <v>-999</v>
      </c>
      <c r="AL902" s="82">
        <f>IF(G902=1, 'adjustment factor'!$D$11, IF(G902=-9,-999,IF(G902="",-999,0)))</f>
        <v>-999</v>
      </c>
      <c r="AM902" s="82">
        <f>IF(I902=1, 'adjustment factor'!$D$12, IF(I902=-9,-999,IF(I902="",-999,0)))</f>
        <v>-999</v>
      </c>
      <c r="AN902" s="82">
        <f>IF(J902=1, 'adjustment factor'!$D$13, IF(J902=-9,-999,IF(J902="",-999,0)))</f>
        <v>-999</v>
      </c>
      <c r="AO902" s="82" t="str">
        <f t="shared" ref="AO902:AO965" si="148">IF(-AE902-AF902-AG902-AH902+AI902+AJ902-AK902-AL902-AM902-AN902&lt;3, -AE902-AF902-AG902-AH902+AI902+AJ902-AK902-AL902-AM902-AN902, "-999")</f>
        <v>-999</v>
      </c>
      <c r="AP902" s="82" t="str">
        <f t="shared" ref="AP902:AP965" si="149">IF(AND(SUM(AE902:AN902)&gt;-1, (SUM(X902:AC902)&gt;-1)), 14.353-AE902-AF902-AG902-AH902+AI902+AJ902-AK902-AL902-AM902-AN902, "MISSING")</f>
        <v>MISSING</v>
      </c>
    </row>
    <row r="903" spans="2:42" s="3" customFormat="1">
      <c r="B903" s="170"/>
      <c r="C903" s="35">
        <v>899</v>
      </c>
      <c r="D903" s="161"/>
      <c r="E903" s="161"/>
      <c r="F903" s="161"/>
      <c r="G903" s="161"/>
      <c r="H903" s="161"/>
      <c r="I903" s="161"/>
      <c r="J903" s="161"/>
      <c r="K903" s="161"/>
      <c r="L903" s="161"/>
      <c r="M903" s="161"/>
      <c r="N903" s="171"/>
      <c r="O903" s="171"/>
      <c r="P903" s="171"/>
      <c r="Q903" s="171"/>
      <c r="R903" s="171"/>
      <c r="S903" s="171"/>
      <c r="T903" s="159" t="str">
        <f t="shared" si="140"/>
        <v>MISSING</v>
      </c>
      <c r="U903" s="159" t="str">
        <f t="shared" si="141"/>
        <v>MISSING</v>
      </c>
      <c r="X903" s="56">
        <f t="shared" si="142"/>
        <v>-99</v>
      </c>
      <c r="Y903" s="56">
        <f t="shared" si="143"/>
        <v>-99</v>
      </c>
      <c r="Z903" s="56">
        <f t="shared" si="144"/>
        <v>-99</v>
      </c>
      <c r="AA903" s="56">
        <f t="shared" si="145"/>
        <v>-99</v>
      </c>
      <c r="AB903" s="56">
        <f t="shared" si="146"/>
        <v>-99</v>
      </c>
      <c r="AC903" s="56">
        <f t="shared" si="147"/>
        <v>-99</v>
      </c>
      <c r="AE903" s="82">
        <f>IF(D903=1, 'adjustment factor'!$D$4, IF(D903=-9,-999,IF(D903="",-999,0)))</f>
        <v>-999</v>
      </c>
      <c r="AF903" s="82">
        <f>IF(F903=1, 'adjustment factor'!$D$5, IF(F903=-9,-999,IF(F903="",-999,0)))</f>
        <v>-999</v>
      </c>
      <c r="AG903" s="82">
        <f>IF(E903=1, 'adjustment factor'!$D$6, IF(E903=-9,-999,IF(E903="",-999,0)))</f>
        <v>-999</v>
      </c>
      <c r="AH903" s="82">
        <f>IF(K903&gt;=45,'adjustment factor'!$D$7,IF(K903=-9,-1200,IF(K903="",-1200,0)))</f>
        <v>-1200</v>
      </c>
      <c r="AI903" s="82">
        <f>IF(L903=1, 'adjustment factor'!$D$8, IF(L903=-9,-999,IF(L903="",-999,0)))</f>
        <v>-999</v>
      </c>
      <c r="AJ903" s="82">
        <f>IF(AND(M903&gt;=1,M903&lt;=4),'adjustment factor'!$D$9,IF(M903=-9,-999,IF(M903=98,-999,IF(M903=99,-999,IF(M903="",-999,0)))))</f>
        <v>-999</v>
      </c>
      <c r="AK903" s="82">
        <f>IF(H903=1, 'adjustment factor'!$D$10, IF(H903=-9,-999,IF(H903="",-999,0)))</f>
        <v>-999</v>
      </c>
      <c r="AL903" s="82">
        <f>IF(G903=1, 'adjustment factor'!$D$11, IF(G903=-9,-999,IF(G903="",-999,0)))</f>
        <v>-999</v>
      </c>
      <c r="AM903" s="82">
        <f>IF(I903=1, 'adjustment factor'!$D$12, IF(I903=-9,-999,IF(I903="",-999,0)))</f>
        <v>-999</v>
      </c>
      <c r="AN903" s="82">
        <f>IF(J903=1, 'adjustment factor'!$D$13, IF(J903=-9,-999,IF(J903="",-999,0)))</f>
        <v>-999</v>
      </c>
      <c r="AO903" s="82" t="str">
        <f t="shared" si="148"/>
        <v>-999</v>
      </c>
      <c r="AP903" s="82" t="str">
        <f t="shared" si="149"/>
        <v>MISSING</v>
      </c>
    </row>
    <row r="904" spans="2:42" s="3" customFormat="1">
      <c r="B904" s="170"/>
      <c r="C904" s="35">
        <v>900</v>
      </c>
      <c r="D904" s="161"/>
      <c r="E904" s="161"/>
      <c r="F904" s="161"/>
      <c r="G904" s="161"/>
      <c r="H904" s="161"/>
      <c r="I904" s="161"/>
      <c r="J904" s="161"/>
      <c r="K904" s="161"/>
      <c r="L904" s="161"/>
      <c r="M904" s="161"/>
      <c r="N904" s="171"/>
      <c r="O904" s="171"/>
      <c r="P904" s="171"/>
      <c r="Q904" s="171"/>
      <c r="R904" s="171"/>
      <c r="S904" s="171"/>
      <c r="T904" s="159" t="str">
        <f t="shared" si="140"/>
        <v>MISSING</v>
      </c>
      <c r="U904" s="159" t="str">
        <f t="shared" si="141"/>
        <v>MISSING</v>
      </c>
      <c r="X904" s="56">
        <f t="shared" si="142"/>
        <v>-99</v>
      </c>
      <c r="Y904" s="56">
        <f t="shared" si="143"/>
        <v>-99</v>
      </c>
      <c r="Z904" s="56">
        <f t="shared" si="144"/>
        <v>-99</v>
      </c>
      <c r="AA904" s="56">
        <f t="shared" si="145"/>
        <v>-99</v>
      </c>
      <c r="AB904" s="56">
        <f t="shared" si="146"/>
        <v>-99</v>
      </c>
      <c r="AC904" s="56">
        <f t="shared" si="147"/>
        <v>-99</v>
      </c>
      <c r="AE904" s="82">
        <f>IF(D904=1, 'adjustment factor'!$D$4, IF(D904=-9,-999,IF(D904="",-999,0)))</f>
        <v>-999</v>
      </c>
      <c r="AF904" s="82">
        <f>IF(F904=1, 'adjustment factor'!$D$5, IF(F904=-9,-999,IF(F904="",-999,0)))</f>
        <v>-999</v>
      </c>
      <c r="AG904" s="82">
        <f>IF(E904=1, 'adjustment factor'!$D$6, IF(E904=-9,-999,IF(E904="",-999,0)))</f>
        <v>-999</v>
      </c>
      <c r="AH904" s="82">
        <f>IF(K904&gt;=45,'adjustment factor'!$D$7,IF(K904=-9,-1200,IF(K904="",-1200,0)))</f>
        <v>-1200</v>
      </c>
      <c r="AI904" s="82">
        <f>IF(L904=1, 'adjustment factor'!$D$8, IF(L904=-9,-999,IF(L904="",-999,0)))</f>
        <v>-999</v>
      </c>
      <c r="AJ904" s="82">
        <f>IF(AND(M904&gt;=1,M904&lt;=4),'adjustment factor'!$D$9,IF(M904=-9,-999,IF(M904=98,-999,IF(M904=99,-999,IF(M904="",-999,0)))))</f>
        <v>-999</v>
      </c>
      <c r="AK904" s="82">
        <f>IF(H904=1, 'adjustment factor'!$D$10, IF(H904=-9,-999,IF(H904="",-999,0)))</f>
        <v>-999</v>
      </c>
      <c r="AL904" s="82">
        <f>IF(G904=1, 'adjustment factor'!$D$11, IF(G904=-9,-999,IF(G904="",-999,0)))</f>
        <v>-999</v>
      </c>
      <c r="AM904" s="82">
        <f>IF(I904=1, 'adjustment factor'!$D$12, IF(I904=-9,-999,IF(I904="",-999,0)))</f>
        <v>-999</v>
      </c>
      <c r="AN904" s="82">
        <f>IF(J904=1, 'adjustment factor'!$D$13, IF(J904=-9,-999,IF(J904="",-999,0)))</f>
        <v>-999</v>
      </c>
      <c r="AO904" s="82" t="str">
        <f t="shared" si="148"/>
        <v>-999</v>
      </c>
      <c r="AP904" s="82" t="str">
        <f t="shared" si="149"/>
        <v>MISSING</v>
      </c>
    </row>
    <row r="905" spans="2:42" s="3" customFormat="1">
      <c r="B905" s="170"/>
      <c r="C905" s="35">
        <v>901</v>
      </c>
      <c r="D905" s="161"/>
      <c r="E905" s="161"/>
      <c r="F905" s="161"/>
      <c r="G905" s="161"/>
      <c r="H905" s="161"/>
      <c r="I905" s="161"/>
      <c r="J905" s="161"/>
      <c r="K905" s="161"/>
      <c r="L905" s="161"/>
      <c r="M905" s="161"/>
      <c r="N905" s="171"/>
      <c r="O905" s="171"/>
      <c r="P905" s="171"/>
      <c r="Q905" s="171"/>
      <c r="R905" s="171"/>
      <c r="S905" s="171"/>
      <c r="T905" s="159" t="str">
        <f t="shared" si="140"/>
        <v>MISSING</v>
      </c>
      <c r="U905" s="159" t="str">
        <f t="shared" si="141"/>
        <v>MISSING</v>
      </c>
      <c r="X905" s="56">
        <f t="shared" si="142"/>
        <v>-99</v>
      </c>
      <c r="Y905" s="56">
        <f t="shared" si="143"/>
        <v>-99</v>
      </c>
      <c r="Z905" s="56">
        <f t="shared" si="144"/>
        <v>-99</v>
      </c>
      <c r="AA905" s="56">
        <f t="shared" si="145"/>
        <v>-99</v>
      </c>
      <c r="AB905" s="56">
        <f t="shared" si="146"/>
        <v>-99</v>
      </c>
      <c r="AC905" s="56">
        <f t="shared" si="147"/>
        <v>-99</v>
      </c>
      <c r="AE905" s="82">
        <f>IF(D905=1, 'adjustment factor'!$D$4, IF(D905=-9,-999,IF(D905="",-999,0)))</f>
        <v>-999</v>
      </c>
      <c r="AF905" s="82">
        <f>IF(F905=1, 'adjustment factor'!$D$5, IF(F905=-9,-999,IF(F905="",-999,0)))</f>
        <v>-999</v>
      </c>
      <c r="AG905" s="82">
        <f>IF(E905=1, 'adjustment factor'!$D$6, IF(E905=-9,-999,IF(E905="",-999,0)))</f>
        <v>-999</v>
      </c>
      <c r="AH905" s="82">
        <f>IF(K905&gt;=45,'adjustment factor'!$D$7,IF(K905=-9,-1200,IF(K905="",-1200,0)))</f>
        <v>-1200</v>
      </c>
      <c r="AI905" s="82">
        <f>IF(L905=1, 'adjustment factor'!$D$8, IF(L905=-9,-999,IF(L905="",-999,0)))</f>
        <v>-999</v>
      </c>
      <c r="AJ905" s="82">
        <f>IF(AND(M905&gt;=1,M905&lt;=4),'adjustment factor'!$D$9,IF(M905=-9,-999,IF(M905=98,-999,IF(M905=99,-999,IF(M905="",-999,0)))))</f>
        <v>-999</v>
      </c>
      <c r="AK905" s="82">
        <f>IF(H905=1, 'adjustment factor'!$D$10, IF(H905=-9,-999,IF(H905="",-999,0)))</f>
        <v>-999</v>
      </c>
      <c r="AL905" s="82">
        <f>IF(G905=1, 'adjustment factor'!$D$11, IF(G905=-9,-999,IF(G905="",-999,0)))</f>
        <v>-999</v>
      </c>
      <c r="AM905" s="82">
        <f>IF(I905=1, 'adjustment factor'!$D$12, IF(I905=-9,-999,IF(I905="",-999,0)))</f>
        <v>-999</v>
      </c>
      <c r="AN905" s="82">
        <f>IF(J905=1, 'adjustment factor'!$D$13, IF(J905=-9,-999,IF(J905="",-999,0)))</f>
        <v>-999</v>
      </c>
      <c r="AO905" s="82" t="str">
        <f t="shared" si="148"/>
        <v>-999</v>
      </c>
      <c r="AP905" s="82" t="str">
        <f t="shared" si="149"/>
        <v>MISSING</v>
      </c>
    </row>
    <row r="906" spans="2:42" s="3" customFormat="1">
      <c r="B906" s="170"/>
      <c r="C906" s="35">
        <v>902</v>
      </c>
      <c r="D906" s="161"/>
      <c r="E906" s="161"/>
      <c r="F906" s="161"/>
      <c r="G906" s="161"/>
      <c r="H906" s="161"/>
      <c r="I906" s="161"/>
      <c r="J906" s="161"/>
      <c r="K906" s="161"/>
      <c r="L906" s="161"/>
      <c r="M906" s="161"/>
      <c r="N906" s="171"/>
      <c r="O906" s="171"/>
      <c r="P906" s="171"/>
      <c r="Q906" s="171"/>
      <c r="R906" s="171"/>
      <c r="S906" s="171"/>
      <c r="T906" s="159" t="str">
        <f t="shared" si="140"/>
        <v>MISSING</v>
      </c>
      <c r="U906" s="159" t="str">
        <f t="shared" si="141"/>
        <v>MISSING</v>
      </c>
      <c r="X906" s="56">
        <f t="shared" si="142"/>
        <v>-99</v>
      </c>
      <c r="Y906" s="56">
        <f t="shared" si="143"/>
        <v>-99</v>
      </c>
      <c r="Z906" s="56">
        <f t="shared" si="144"/>
        <v>-99</v>
      </c>
      <c r="AA906" s="56">
        <f t="shared" si="145"/>
        <v>-99</v>
      </c>
      <c r="AB906" s="56">
        <f t="shared" si="146"/>
        <v>-99</v>
      </c>
      <c r="AC906" s="56">
        <f t="shared" si="147"/>
        <v>-99</v>
      </c>
      <c r="AE906" s="82">
        <f>IF(D906=1, 'adjustment factor'!$D$4, IF(D906=-9,-999,IF(D906="",-999,0)))</f>
        <v>-999</v>
      </c>
      <c r="AF906" s="82">
        <f>IF(F906=1, 'adjustment factor'!$D$5, IF(F906=-9,-999,IF(F906="",-999,0)))</f>
        <v>-999</v>
      </c>
      <c r="AG906" s="82">
        <f>IF(E906=1, 'adjustment factor'!$D$6, IF(E906=-9,-999,IF(E906="",-999,0)))</f>
        <v>-999</v>
      </c>
      <c r="AH906" s="82">
        <f>IF(K906&gt;=45,'adjustment factor'!$D$7,IF(K906=-9,-1200,IF(K906="",-1200,0)))</f>
        <v>-1200</v>
      </c>
      <c r="AI906" s="82">
        <f>IF(L906=1, 'adjustment factor'!$D$8, IF(L906=-9,-999,IF(L906="",-999,0)))</f>
        <v>-999</v>
      </c>
      <c r="AJ906" s="82">
        <f>IF(AND(M906&gt;=1,M906&lt;=4),'adjustment factor'!$D$9,IF(M906=-9,-999,IF(M906=98,-999,IF(M906=99,-999,IF(M906="",-999,0)))))</f>
        <v>-999</v>
      </c>
      <c r="AK906" s="82">
        <f>IF(H906=1, 'adjustment factor'!$D$10, IF(H906=-9,-999,IF(H906="",-999,0)))</f>
        <v>-999</v>
      </c>
      <c r="AL906" s="82">
        <f>IF(G906=1, 'adjustment factor'!$D$11, IF(G906=-9,-999,IF(G906="",-999,0)))</f>
        <v>-999</v>
      </c>
      <c r="AM906" s="82">
        <f>IF(I906=1, 'adjustment factor'!$D$12, IF(I906=-9,-999,IF(I906="",-999,0)))</f>
        <v>-999</v>
      </c>
      <c r="AN906" s="82">
        <f>IF(J906=1, 'adjustment factor'!$D$13, IF(J906=-9,-999,IF(J906="",-999,0)))</f>
        <v>-999</v>
      </c>
      <c r="AO906" s="82" t="str">
        <f t="shared" si="148"/>
        <v>-999</v>
      </c>
      <c r="AP906" s="82" t="str">
        <f t="shared" si="149"/>
        <v>MISSING</v>
      </c>
    </row>
    <row r="907" spans="2:42" s="3" customFormat="1">
      <c r="B907" s="170"/>
      <c r="C907" s="35">
        <v>903</v>
      </c>
      <c r="D907" s="161"/>
      <c r="E907" s="161"/>
      <c r="F907" s="161"/>
      <c r="G907" s="161"/>
      <c r="H907" s="161"/>
      <c r="I907" s="161"/>
      <c r="J907" s="161"/>
      <c r="K907" s="161"/>
      <c r="L907" s="161"/>
      <c r="M907" s="161"/>
      <c r="N907" s="171"/>
      <c r="O907" s="171"/>
      <c r="P907" s="171"/>
      <c r="Q907" s="171"/>
      <c r="R907" s="171"/>
      <c r="S907" s="171"/>
      <c r="T907" s="159" t="str">
        <f t="shared" si="140"/>
        <v>MISSING</v>
      </c>
      <c r="U907" s="159" t="str">
        <f t="shared" si="141"/>
        <v>MISSING</v>
      </c>
      <c r="X907" s="56">
        <f t="shared" si="142"/>
        <v>-99</v>
      </c>
      <c r="Y907" s="56">
        <f t="shared" si="143"/>
        <v>-99</v>
      </c>
      <c r="Z907" s="56">
        <f t="shared" si="144"/>
        <v>-99</v>
      </c>
      <c r="AA907" s="56">
        <f t="shared" si="145"/>
        <v>-99</v>
      </c>
      <c r="AB907" s="56">
        <f t="shared" si="146"/>
        <v>-99</v>
      </c>
      <c r="AC907" s="56">
        <f t="shared" si="147"/>
        <v>-99</v>
      </c>
      <c r="AE907" s="82">
        <f>IF(D907=1, 'adjustment factor'!$D$4, IF(D907=-9,-999,IF(D907="",-999,0)))</f>
        <v>-999</v>
      </c>
      <c r="AF907" s="82">
        <f>IF(F907=1, 'adjustment factor'!$D$5, IF(F907=-9,-999,IF(F907="",-999,0)))</f>
        <v>-999</v>
      </c>
      <c r="AG907" s="82">
        <f>IF(E907=1, 'adjustment factor'!$D$6, IF(E907=-9,-999,IF(E907="",-999,0)))</f>
        <v>-999</v>
      </c>
      <c r="AH907" s="82">
        <f>IF(K907&gt;=45,'adjustment factor'!$D$7,IF(K907=-9,-1200,IF(K907="",-1200,0)))</f>
        <v>-1200</v>
      </c>
      <c r="AI907" s="82">
        <f>IF(L907=1, 'adjustment factor'!$D$8, IF(L907=-9,-999,IF(L907="",-999,0)))</f>
        <v>-999</v>
      </c>
      <c r="AJ907" s="82">
        <f>IF(AND(M907&gt;=1,M907&lt;=4),'adjustment factor'!$D$9,IF(M907=-9,-999,IF(M907=98,-999,IF(M907=99,-999,IF(M907="",-999,0)))))</f>
        <v>-999</v>
      </c>
      <c r="AK907" s="82">
        <f>IF(H907=1, 'adjustment factor'!$D$10, IF(H907=-9,-999,IF(H907="",-999,0)))</f>
        <v>-999</v>
      </c>
      <c r="AL907" s="82">
        <f>IF(G907=1, 'adjustment factor'!$D$11, IF(G907=-9,-999,IF(G907="",-999,0)))</f>
        <v>-999</v>
      </c>
      <c r="AM907" s="82">
        <f>IF(I907=1, 'adjustment factor'!$D$12, IF(I907=-9,-999,IF(I907="",-999,0)))</f>
        <v>-999</v>
      </c>
      <c r="AN907" s="82">
        <f>IF(J907=1, 'adjustment factor'!$D$13, IF(J907=-9,-999,IF(J907="",-999,0)))</f>
        <v>-999</v>
      </c>
      <c r="AO907" s="82" t="str">
        <f t="shared" si="148"/>
        <v>-999</v>
      </c>
      <c r="AP907" s="82" t="str">
        <f t="shared" si="149"/>
        <v>MISSING</v>
      </c>
    </row>
    <row r="908" spans="2:42" s="3" customFormat="1">
      <c r="B908" s="170"/>
      <c r="C908" s="35">
        <v>904</v>
      </c>
      <c r="D908" s="161"/>
      <c r="E908" s="161"/>
      <c r="F908" s="161"/>
      <c r="G908" s="161"/>
      <c r="H908" s="161"/>
      <c r="I908" s="161"/>
      <c r="J908" s="161"/>
      <c r="K908" s="161"/>
      <c r="L908" s="161"/>
      <c r="M908" s="161"/>
      <c r="N908" s="171"/>
      <c r="O908" s="171"/>
      <c r="P908" s="171"/>
      <c r="Q908" s="171"/>
      <c r="R908" s="171"/>
      <c r="S908" s="171"/>
      <c r="T908" s="159" t="str">
        <f t="shared" si="140"/>
        <v>MISSING</v>
      </c>
      <c r="U908" s="159" t="str">
        <f t="shared" si="141"/>
        <v>MISSING</v>
      </c>
      <c r="X908" s="56">
        <f t="shared" si="142"/>
        <v>-99</v>
      </c>
      <c r="Y908" s="56">
        <f t="shared" si="143"/>
        <v>-99</v>
      </c>
      <c r="Z908" s="56">
        <f t="shared" si="144"/>
        <v>-99</v>
      </c>
      <c r="AA908" s="56">
        <f t="shared" si="145"/>
        <v>-99</v>
      </c>
      <c r="AB908" s="56">
        <f t="shared" si="146"/>
        <v>-99</v>
      </c>
      <c r="AC908" s="56">
        <f t="shared" si="147"/>
        <v>-99</v>
      </c>
      <c r="AE908" s="82">
        <f>IF(D908=1, 'adjustment factor'!$D$4, IF(D908=-9,-999,IF(D908="",-999,0)))</f>
        <v>-999</v>
      </c>
      <c r="AF908" s="82">
        <f>IF(F908=1, 'adjustment factor'!$D$5, IF(F908=-9,-999,IF(F908="",-999,0)))</f>
        <v>-999</v>
      </c>
      <c r="AG908" s="82">
        <f>IF(E908=1, 'adjustment factor'!$D$6, IF(E908=-9,-999,IF(E908="",-999,0)))</f>
        <v>-999</v>
      </c>
      <c r="AH908" s="82">
        <f>IF(K908&gt;=45,'adjustment factor'!$D$7,IF(K908=-9,-1200,IF(K908="",-1200,0)))</f>
        <v>-1200</v>
      </c>
      <c r="AI908" s="82">
        <f>IF(L908=1, 'adjustment factor'!$D$8, IF(L908=-9,-999,IF(L908="",-999,0)))</f>
        <v>-999</v>
      </c>
      <c r="AJ908" s="82">
        <f>IF(AND(M908&gt;=1,M908&lt;=4),'adjustment factor'!$D$9,IF(M908=-9,-999,IF(M908=98,-999,IF(M908=99,-999,IF(M908="",-999,0)))))</f>
        <v>-999</v>
      </c>
      <c r="AK908" s="82">
        <f>IF(H908=1, 'adjustment factor'!$D$10, IF(H908=-9,-999,IF(H908="",-999,0)))</f>
        <v>-999</v>
      </c>
      <c r="AL908" s="82">
        <f>IF(G908=1, 'adjustment factor'!$D$11, IF(G908=-9,-999,IF(G908="",-999,0)))</f>
        <v>-999</v>
      </c>
      <c r="AM908" s="82">
        <f>IF(I908=1, 'adjustment factor'!$D$12, IF(I908=-9,-999,IF(I908="",-999,0)))</f>
        <v>-999</v>
      </c>
      <c r="AN908" s="82">
        <f>IF(J908=1, 'adjustment factor'!$D$13, IF(J908=-9,-999,IF(J908="",-999,0)))</f>
        <v>-999</v>
      </c>
      <c r="AO908" s="82" t="str">
        <f t="shared" si="148"/>
        <v>-999</v>
      </c>
      <c r="AP908" s="82" t="str">
        <f t="shared" si="149"/>
        <v>MISSING</v>
      </c>
    </row>
    <row r="909" spans="2:42" s="3" customFormat="1">
      <c r="B909" s="170"/>
      <c r="C909" s="35">
        <v>905</v>
      </c>
      <c r="D909" s="161"/>
      <c r="E909" s="161"/>
      <c r="F909" s="161"/>
      <c r="G909" s="161"/>
      <c r="H909" s="161"/>
      <c r="I909" s="161"/>
      <c r="J909" s="161"/>
      <c r="K909" s="161"/>
      <c r="L909" s="161"/>
      <c r="M909" s="161"/>
      <c r="N909" s="171"/>
      <c r="O909" s="171"/>
      <c r="P909" s="171"/>
      <c r="Q909" s="171"/>
      <c r="R909" s="171"/>
      <c r="S909" s="171"/>
      <c r="T909" s="159" t="str">
        <f t="shared" si="140"/>
        <v>MISSING</v>
      </c>
      <c r="U909" s="159" t="str">
        <f t="shared" si="141"/>
        <v>MISSING</v>
      </c>
      <c r="X909" s="56">
        <f t="shared" si="142"/>
        <v>-99</v>
      </c>
      <c r="Y909" s="56">
        <f t="shared" si="143"/>
        <v>-99</v>
      </c>
      <c r="Z909" s="56">
        <f t="shared" si="144"/>
        <v>-99</v>
      </c>
      <c r="AA909" s="56">
        <f t="shared" si="145"/>
        <v>-99</v>
      </c>
      <c r="AB909" s="56">
        <f t="shared" si="146"/>
        <v>-99</v>
      </c>
      <c r="AC909" s="56">
        <f t="shared" si="147"/>
        <v>-99</v>
      </c>
      <c r="AE909" s="82">
        <f>IF(D909=1, 'adjustment factor'!$D$4, IF(D909=-9,-999,IF(D909="",-999,0)))</f>
        <v>-999</v>
      </c>
      <c r="AF909" s="82">
        <f>IF(F909=1, 'adjustment factor'!$D$5, IF(F909=-9,-999,IF(F909="",-999,0)))</f>
        <v>-999</v>
      </c>
      <c r="AG909" s="82">
        <f>IF(E909=1, 'adjustment factor'!$D$6, IF(E909=-9,-999,IF(E909="",-999,0)))</f>
        <v>-999</v>
      </c>
      <c r="AH909" s="82">
        <f>IF(K909&gt;=45,'adjustment factor'!$D$7,IF(K909=-9,-1200,IF(K909="",-1200,0)))</f>
        <v>-1200</v>
      </c>
      <c r="AI909" s="82">
        <f>IF(L909=1, 'adjustment factor'!$D$8, IF(L909=-9,-999,IF(L909="",-999,0)))</f>
        <v>-999</v>
      </c>
      <c r="AJ909" s="82">
        <f>IF(AND(M909&gt;=1,M909&lt;=4),'adjustment factor'!$D$9,IF(M909=-9,-999,IF(M909=98,-999,IF(M909=99,-999,IF(M909="",-999,0)))))</f>
        <v>-999</v>
      </c>
      <c r="AK909" s="82">
        <f>IF(H909=1, 'adjustment factor'!$D$10, IF(H909=-9,-999,IF(H909="",-999,0)))</f>
        <v>-999</v>
      </c>
      <c r="AL909" s="82">
        <f>IF(G909=1, 'adjustment factor'!$D$11, IF(G909=-9,-999,IF(G909="",-999,0)))</f>
        <v>-999</v>
      </c>
      <c r="AM909" s="82">
        <f>IF(I909=1, 'adjustment factor'!$D$12, IF(I909=-9,-999,IF(I909="",-999,0)))</f>
        <v>-999</v>
      </c>
      <c r="AN909" s="82">
        <f>IF(J909=1, 'adjustment factor'!$D$13, IF(J909=-9,-999,IF(J909="",-999,0)))</f>
        <v>-999</v>
      </c>
      <c r="AO909" s="82" t="str">
        <f t="shared" si="148"/>
        <v>-999</v>
      </c>
      <c r="AP909" s="82" t="str">
        <f t="shared" si="149"/>
        <v>MISSING</v>
      </c>
    </row>
    <row r="910" spans="2:42" s="3" customFormat="1">
      <c r="B910" s="170"/>
      <c r="C910" s="35">
        <v>906</v>
      </c>
      <c r="D910" s="161"/>
      <c r="E910" s="161"/>
      <c r="F910" s="161"/>
      <c r="G910" s="161"/>
      <c r="H910" s="161"/>
      <c r="I910" s="161"/>
      <c r="J910" s="161"/>
      <c r="K910" s="161"/>
      <c r="L910" s="161"/>
      <c r="M910" s="161"/>
      <c r="N910" s="171"/>
      <c r="O910" s="171"/>
      <c r="P910" s="171"/>
      <c r="Q910" s="171"/>
      <c r="R910" s="171"/>
      <c r="S910" s="171"/>
      <c r="T910" s="159" t="str">
        <f t="shared" si="140"/>
        <v>MISSING</v>
      </c>
      <c r="U910" s="159" t="str">
        <f t="shared" si="141"/>
        <v>MISSING</v>
      </c>
      <c r="X910" s="56">
        <f t="shared" si="142"/>
        <v>-99</v>
      </c>
      <c r="Y910" s="56">
        <f t="shared" si="143"/>
        <v>-99</v>
      </c>
      <c r="Z910" s="56">
        <f t="shared" si="144"/>
        <v>-99</v>
      </c>
      <c r="AA910" s="56">
        <f t="shared" si="145"/>
        <v>-99</v>
      </c>
      <c r="AB910" s="56">
        <f t="shared" si="146"/>
        <v>-99</v>
      </c>
      <c r="AC910" s="56">
        <f t="shared" si="147"/>
        <v>-99</v>
      </c>
      <c r="AE910" s="82">
        <f>IF(D910=1, 'adjustment factor'!$D$4, IF(D910=-9,-999,IF(D910="",-999,0)))</f>
        <v>-999</v>
      </c>
      <c r="AF910" s="82">
        <f>IF(F910=1, 'adjustment factor'!$D$5, IF(F910=-9,-999,IF(F910="",-999,0)))</f>
        <v>-999</v>
      </c>
      <c r="AG910" s="82">
        <f>IF(E910=1, 'adjustment factor'!$D$6, IF(E910=-9,-999,IF(E910="",-999,0)))</f>
        <v>-999</v>
      </c>
      <c r="AH910" s="82">
        <f>IF(K910&gt;=45,'adjustment factor'!$D$7,IF(K910=-9,-1200,IF(K910="",-1200,0)))</f>
        <v>-1200</v>
      </c>
      <c r="AI910" s="82">
        <f>IF(L910=1, 'adjustment factor'!$D$8, IF(L910=-9,-999,IF(L910="",-999,0)))</f>
        <v>-999</v>
      </c>
      <c r="AJ910" s="82">
        <f>IF(AND(M910&gt;=1,M910&lt;=4),'adjustment factor'!$D$9,IF(M910=-9,-999,IF(M910=98,-999,IF(M910=99,-999,IF(M910="",-999,0)))))</f>
        <v>-999</v>
      </c>
      <c r="AK910" s="82">
        <f>IF(H910=1, 'adjustment factor'!$D$10, IF(H910=-9,-999,IF(H910="",-999,0)))</f>
        <v>-999</v>
      </c>
      <c r="AL910" s="82">
        <f>IF(G910=1, 'adjustment factor'!$D$11, IF(G910=-9,-999,IF(G910="",-999,0)))</f>
        <v>-999</v>
      </c>
      <c r="AM910" s="82">
        <f>IF(I910=1, 'adjustment factor'!$D$12, IF(I910=-9,-999,IF(I910="",-999,0)))</f>
        <v>-999</v>
      </c>
      <c r="AN910" s="82">
        <f>IF(J910=1, 'adjustment factor'!$D$13, IF(J910=-9,-999,IF(J910="",-999,0)))</f>
        <v>-999</v>
      </c>
      <c r="AO910" s="82" t="str">
        <f t="shared" si="148"/>
        <v>-999</v>
      </c>
      <c r="AP910" s="82" t="str">
        <f t="shared" si="149"/>
        <v>MISSING</v>
      </c>
    </row>
    <row r="911" spans="2:42" s="3" customFormat="1">
      <c r="B911" s="170"/>
      <c r="C911" s="35">
        <v>907</v>
      </c>
      <c r="D911" s="161"/>
      <c r="E911" s="161"/>
      <c r="F911" s="161"/>
      <c r="G911" s="161"/>
      <c r="H911" s="161"/>
      <c r="I911" s="161"/>
      <c r="J911" s="161"/>
      <c r="K911" s="161"/>
      <c r="L911" s="161"/>
      <c r="M911" s="161"/>
      <c r="N911" s="171"/>
      <c r="O911" s="171"/>
      <c r="P911" s="171"/>
      <c r="Q911" s="171"/>
      <c r="R911" s="171"/>
      <c r="S911" s="171"/>
      <c r="T911" s="159" t="str">
        <f t="shared" si="140"/>
        <v>MISSING</v>
      </c>
      <c r="U911" s="159" t="str">
        <f t="shared" si="141"/>
        <v>MISSING</v>
      </c>
      <c r="X911" s="56">
        <f t="shared" si="142"/>
        <v>-99</v>
      </c>
      <c r="Y911" s="56">
        <f t="shared" si="143"/>
        <v>-99</v>
      </c>
      <c r="Z911" s="56">
        <f t="shared" si="144"/>
        <v>-99</v>
      </c>
      <c r="AA911" s="56">
        <f t="shared" si="145"/>
        <v>-99</v>
      </c>
      <c r="AB911" s="56">
        <f t="shared" si="146"/>
        <v>-99</v>
      </c>
      <c r="AC911" s="56">
        <f t="shared" si="147"/>
        <v>-99</v>
      </c>
      <c r="AE911" s="82">
        <f>IF(D911=1, 'adjustment factor'!$D$4, IF(D911=-9,-999,IF(D911="",-999,0)))</f>
        <v>-999</v>
      </c>
      <c r="AF911" s="82">
        <f>IF(F911=1, 'adjustment factor'!$D$5, IF(F911=-9,-999,IF(F911="",-999,0)))</f>
        <v>-999</v>
      </c>
      <c r="AG911" s="82">
        <f>IF(E911=1, 'adjustment factor'!$D$6, IF(E911=-9,-999,IF(E911="",-999,0)))</f>
        <v>-999</v>
      </c>
      <c r="AH911" s="82">
        <f>IF(K911&gt;=45,'adjustment factor'!$D$7,IF(K911=-9,-1200,IF(K911="",-1200,0)))</f>
        <v>-1200</v>
      </c>
      <c r="AI911" s="82">
        <f>IF(L911=1, 'adjustment factor'!$D$8, IF(L911=-9,-999,IF(L911="",-999,0)))</f>
        <v>-999</v>
      </c>
      <c r="AJ911" s="82">
        <f>IF(AND(M911&gt;=1,M911&lt;=4),'adjustment factor'!$D$9,IF(M911=-9,-999,IF(M911=98,-999,IF(M911=99,-999,IF(M911="",-999,0)))))</f>
        <v>-999</v>
      </c>
      <c r="AK911" s="82">
        <f>IF(H911=1, 'adjustment factor'!$D$10, IF(H911=-9,-999,IF(H911="",-999,0)))</f>
        <v>-999</v>
      </c>
      <c r="AL911" s="82">
        <f>IF(G911=1, 'adjustment factor'!$D$11, IF(G911=-9,-999,IF(G911="",-999,0)))</f>
        <v>-999</v>
      </c>
      <c r="AM911" s="82">
        <f>IF(I911=1, 'adjustment factor'!$D$12, IF(I911=-9,-999,IF(I911="",-999,0)))</f>
        <v>-999</v>
      </c>
      <c r="AN911" s="82">
        <f>IF(J911=1, 'adjustment factor'!$D$13, IF(J911=-9,-999,IF(J911="",-999,0)))</f>
        <v>-999</v>
      </c>
      <c r="AO911" s="82" t="str">
        <f t="shared" si="148"/>
        <v>-999</v>
      </c>
      <c r="AP911" s="82" t="str">
        <f t="shared" si="149"/>
        <v>MISSING</v>
      </c>
    </row>
    <row r="912" spans="2:42" s="3" customFormat="1">
      <c r="B912" s="170"/>
      <c r="C912" s="35">
        <v>908</v>
      </c>
      <c r="D912" s="161"/>
      <c r="E912" s="161"/>
      <c r="F912" s="161"/>
      <c r="G912" s="161"/>
      <c r="H912" s="161"/>
      <c r="I912" s="161"/>
      <c r="J912" s="161"/>
      <c r="K912" s="161"/>
      <c r="L912" s="161"/>
      <c r="M912" s="161"/>
      <c r="N912" s="171"/>
      <c r="O912" s="171"/>
      <c r="P912" s="171"/>
      <c r="Q912" s="171"/>
      <c r="R912" s="171"/>
      <c r="S912" s="171"/>
      <c r="T912" s="159" t="str">
        <f t="shared" si="140"/>
        <v>MISSING</v>
      </c>
      <c r="U912" s="159" t="str">
        <f t="shared" si="141"/>
        <v>MISSING</v>
      </c>
      <c r="X912" s="56">
        <f t="shared" si="142"/>
        <v>-99</v>
      </c>
      <c r="Y912" s="56">
        <f t="shared" si="143"/>
        <v>-99</v>
      </c>
      <c r="Z912" s="56">
        <f t="shared" si="144"/>
        <v>-99</v>
      </c>
      <c r="AA912" s="56">
        <f t="shared" si="145"/>
        <v>-99</v>
      </c>
      <c r="AB912" s="56">
        <f t="shared" si="146"/>
        <v>-99</v>
      </c>
      <c r="AC912" s="56">
        <f t="shared" si="147"/>
        <v>-99</v>
      </c>
      <c r="AE912" s="82">
        <f>IF(D912=1, 'adjustment factor'!$D$4, IF(D912=-9,-999,IF(D912="",-999,0)))</f>
        <v>-999</v>
      </c>
      <c r="AF912" s="82">
        <f>IF(F912=1, 'adjustment factor'!$D$5, IF(F912=-9,-999,IF(F912="",-999,0)))</f>
        <v>-999</v>
      </c>
      <c r="AG912" s="82">
        <f>IF(E912=1, 'adjustment factor'!$D$6, IF(E912=-9,-999,IF(E912="",-999,0)))</f>
        <v>-999</v>
      </c>
      <c r="AH912" s="82">
        <f>IF(K912&gt;=45,'adjustment factor'!$D$7,IF(K912=-9,-1200,IF(K912="",-1200,0)))</f>
        <v>-1200</v>
      </c>
      <c r="AI912" s="82">
        <f>IF(L912=1, 'adjustment factor'!$D$8, IF(L912=-9,-999,IF(L912="",-999,0)))</f>
        <v>-999</v>
      </c>
      <c r="AJ912" s="82">
        <f>IF(AND(M912&gt;=1,M912&lt;=4),'adjustment factor'!$D$9,IF(M912=-9,-999,IF(M912=98,-999,IF(M912=99,-999,IF(M912="",-999,0)))))</f>
        <v>-999</v>
      </c>
      <c r="AK912" s="82">
        <f>IF(H912=1, 'adjustment factor'!$D$10, IF(H912=-9,-999,IF(H912="",-999,0)))</f>
        <v>-999</v>
      </c>
      <c r="AL912" s="82">
        <f>IF(G912=1, 'adjustment factor'!$D$11, IF(G912=-9,-999,IF(G912="",-999,0)))</f>
        <v>-999</v>
      </c>
      <c r="AM912" s="82">
        <f>IF(I912=1, 'adjustment factor'!$D$12, IF(I912=-9,-999,IF(I912="",-999,0)))</f>
        <v>-999</v>
      </c>
      <c r="AN912" s="82">
        <f>IF(J912=1, 'adjustment factor'!$D$13, IF(J912=-9,-999,IF(J912="",-999,0)))</f>
        <v>-999</v>
      </c>
      <c r="AO912" s="82" t="str">
        <f t="shared" si="148"/>
        <v>-999</v>
      </c>
      <c r="AP912" s="82" t="str">
        <f t="shared" si="149"/>
        <v>MISSING</v>
      </c>
    </row>
    <row r="913" spans="2:42" s="3" customFormat="1">
      <c r="B913" s="170"/>
      <c r="C913" s="35">
        <v>909</v>
      </c>
      <c r="D913" s="161"/>
      <c r="E913" s="161"/>
      <c r="F913" s="161"/>
      <c r="G913" s="161"/>
      <c r="H913" s="161"/>
      <c r="I913" s="161"/>
      <c r="J913" s="161"/>
      <c r="K913" s="161"/>
      <c r="L913" s="161"/>
      <c r="M913" s="161"/>
      <c r="N913" s="171"/>
      <c r="O913" s="171"/>
      <c r="P913" s="171"/>
      <c r="Q913" s="171"/>
      <c r="R913" s="171"/>
      <c r="S913" s="171"/>
      <c r="T913" s="159" t="str">
        <f t="shared" si="140"/>
        <v>MISSING</v>
      </c>
      <c r="U913" s="159" t="str">
        <f t="shared" si="141"/>
        <v>MISSING</v>
      </c>
      <c r="X913" s="56">
        <f t="shared" si="142"/>
        <v>-99</v>
      </c>
      <c r="Y913" s="56">
        <f t="shared" si="143"/>
        <v>-99</v>
      </c>
      <c r="Z913" s="56">
        <f t="shared" si="144"/>
        <v>-99</v>
      </c>
      <c r="AA913" s="56">
        <f t="shared" si="145"/>
        <v>-99</v>
      </c>
      <c r="AB913" s="56">
        <f t="shared" si="146"/>
        <v>-99</v>
      </c>
      <c r="AC913" s="56">
        <f t="shared" si="147"/>
        <v>-99</v>
      </c>
      <c r="AE913" s="82">
        <f>IF(D913=1, 'adjustment factor'!$D$4, IF(D913=-9,-999,IF(D913="",-999,0)))</f>
        <v>-999</v>
      </c>
      <c r="AF913" s="82">
        <f>IF(F913=1, 'adjustment factor'!$D$5, IF(F913=-9,-999,IF(F913="",-999,0)))</f>
        <v>-999</v>
      </c>
      <c r="AG913" s="82">
        <f>IF(E913=1, 'adjustment factor'!$D$6, IF(E913=-9,-999,IF(E913="",-999,0)))</f>
        <v>-999</v>
      </c>
      <c r="AH913" s="82">
        <f>IF(K913&gt;=45,'adjustment factor'!$D$7,IF(K913=-9,-1200,IF(K913="",-1200,0)))</f>
        <v>-1200</v>
      </c>
      <c r="AI913" s="82">
        <f>IF(L913=1, 'adjustment factor'!$D$8, IF(L913=-9,-999,IF(L913="",-999,0)))</f>
        <v>-999</v>
      </c>
      <c r="AJ913" s="82">
        <f>IF(AND(M913&gt;=1,M913&lt;=4),'adjustment factor'!$D$9,IF(M913=-9,-999,IF(M913=98,-999,IF(M913=99,-999,IF(M913="",-999,0)))))</f>
        <v>-999</v>
      </c>
      <c r="AK913" s="82">
        <f>IF(H913=1, 'adjustment factor'!$D$10, IF(H913=-9,-999,IF(H913="",-999,0)))</f>
        <v>-999</v>
      </c>
      <c r="AL913" s="82">
        <f>IF(G913=1, 'adjustment factor'!$D$11, IF(G913=-9,-999,IF(G913="",-999,0)))</f>
        <v>-999</v>
      </c>
      <c r="AM913" s="82">
        <f>IF(I913=1, 'adjustment factor'!$D$12, IF(I913=-9,-999,IF(I913="",-999,0)))</f>
        <v>-999</v>
      </c>
      <c r="AN913" s="82">
        <f>IF(J913=1, 'adjustment factor'!$D$13, IF(J913=-9,-999,IF(J913="",-999,0)))</f>
        <v>-999</v>
      </c>
      <c r="AO913" s="82" t="str">
        <f t="shared" si="148"/>
        <v>-999</v>
      </c>
      <c r="AP913" s="82" t="str">
        <f t="shared" si="149"/>
        <v>MISSING</v>
      </c>
    </row>
    <row r="914" spans="2:42" s="3" customFormat="1">
      <c r="B914" s="170"/>
      <c r="C914" s="35">
        <v>910</v>
      </c>
      <c r="D914" s="161"/>
      <c r="E914" s="161"/>
      <c r="F914" s="161"/>
      <c r="G914" s="161"/>
      <c r="H914" s="161"/>
      <c r="I914" s="161"/>
      <c r="J914" s="161"/>
      <c r="K914" s="161"/>
      <c r="L914" s="161"/>
      <c r="M914" s="161"/>
      <c r="N914" s="171"/>
      <c r="O914" s="171"/>
      <c r="P914" s="171"/>
      <c r="Q914" s="171"/>
      <c r="R914" s="171"/>
      <c r="S914" s="171"/>
      <c r="T914" s="159" t="str">
        <f t="shared" si="140"/>
        <v>MISSING</v>
      </c>
      <c r="U914" s="159" t="str">
        <f t="shared" si="141"/>
        <v>MISSING</v>
      </c>
      <c r="X914" s="56">
        <f t="shared" si="142"/>
        <v>-99</v>
      </c>
      <c r="Y914" s="56">
        <f t="shared" si="143"/>
        <v>-99</v>
      </c>
      <c r="Z914" s="56">
        <f t="shared" si="144"/>
        <v>-99</v>
      </c>
      <c r="AA914" s="56">
        <f t="shared" si="145"/>
        <v>-99</v>
      </c>
      <c r="AB914" s="56">
        <f t="shared" si="146"/>
        <v>-99</v>
      </c>
      <c r="AC914" s="56">
        <f t="shared" si="147"/>
        <v>-99</v>
      </c>
      <c r="AE914" s="82">
        <f>IF(D914=1, 'adjustment factor'!$D$4, IF(D914=-9,-999,IF(D914="",-999,0)))</f>
        <v>-999</v>
      </c>
      <c r="AF914" s="82">
        <f>IF(F914=1, 'adjustment factor'!$D$5, IF(F914=-9,-999,IF(F914="",-999,0)))</f>
        <v>-999</v>
      </c>
      <c r="AG914" s="82">
        <f>IF(E914=1, 'adjustment factor'!$D$6, IF(E914=-9,-999,IF(E914="",-999,0)))</f>
        <v>-999</v>
      </c>
      <c r="AH914" s="82">
        <f>IF(K914&gt;=45,'adjustment factor'!$D$7,IF(K914=-9,-1200,IF(K914="",-1200,0)))</f>
        <v>-1200</v>
      </c>
      <c r="AI914" s="82">
        <f>IF(L914=1, 'adjustment factor'!$D$8, IF(L914=-9,-999,IF(L914="",-999,0)))</f>
        <v>-999</v>
      </c>
      <c r="AJ914" s="82">
        <f>IF(AND(M914&gt;=1,M914&lt;=4),'adjustment factor'!$D$9,IF(M914=-9,-999,IF(M914=98,-999,IF(M914=99,-999,IF(M914="",-999,0)))))</f>
        <v>-999</v>
      </c>
      <c r="AK914" s="82">
        <f>IF(H914=1, 'adjustment factor'!$D$10, IF(H914=-9,-999,IF(H914="",-999,0)))</f>
        <v>-999</v>
      </c>
      <c r="AL914" s="82">
        <f>IF(G914=1, 'adjustment factor'!$D$11, IF(G914=-9,-999,IF(G914="",-999,0)))</f>
        <v>-999</v>
      </c>
      <c r="AM914" s="82">
        <f>IF(I914=1, 'adjustment factor'!$D$12, IF(I914=-9,-999,IF(I914="",-999,0)))</f>
        <v>-999</v>
      </c>
      <c r="AN914" s="82">
        <f>IF(J914=1, 'adjustment factor'!$D$13, IF(J914=-9,-999,IF(J914="",-999,0)))</f>
        <v>-999</v>
      </c>
      <c r="AO914" s="82" t="str">
        <f t="shared" si="148"/>
        <v>-999</v>
      </c>
      <c r="AP914" s="82" t="str">
        <f t="shared" si="149"/>
        <v>MISSING</v>
      </c>
    </row>
    <row r="915" spans="2:42" s="3" customFormat="1">
      <c r="B915" s="170"/>
      <c r="C915" s="35">
        <v>911</v>
      </c>
      <c r="D915" s="161"/>
      <c r="E915" s="161"/>
      <c r="F915" s="161"/>
      <c r="G915" s="161"/>
      <c r="H915" s="161"/>
      <c r="I915" s="161"/>
      <c r="J915" s="161"/>
      <c r="K915" s="161"/>
      <c r="L915" s="161"/>
      <c r="M915" s="161"/>
      <c r="N915" s="171"/>
      <c r="O915" s="171"/>
      <c r="P915" s="171"/>
      <c r="Q915" s="171"/>
      <c r="R915" s="171"/>
      <c r="S915" s="171"/>
      <c r="T915" s="159" t="str">
        <f t="shared" si="140"/>
        <v>MISSING</v>
      </c>
      <c r="U915" s="159" t="str">
        <f t="shared" si="141"/>
        <v>MISSING</v>
      </c>
      <c r="X915" s="56">
        <f t="shared" si="142"/>
        <v>-99</v>
      </c>
      <c r="Y915" s="56">
        <f t="shared" si="143"/>
        <v>-99</v>
      </c>
      <c r="Z915" s="56">
        <f t="shared" si="144"/>
        <v>-99</v>
      </c>
      <c r="AA915" s="56">
        <f t="shared" si="145"/>
        <v>-99</v>
      </c>
      <c r="AB915" s="56">
        <f t="shared" si="146"/>
        <v>-99</v>
      </c>
      <c r="AC915" s="56">
        <f t="shared" si="147"/>
        <v>-99</v>
      </c>
      <c r="AE915" s="82">
        <f>IF(D915=1, 'adjustment factor'!$D$4, IF(D915=-9,-999,IF(D915="",-999,0)))</f>
        <v>-999</v>
      </c>
      <c r="AF915" s="82">
        <f>IF(F915=1, 'adjustment factor'!$D$5, IF(F915=-9,-999,IF(F915="",-999,0)))</f>
        <v>-999</v>
      </c>
      <c r="AG915" s="82">
        <f>IF(E915=1, 'adjustment factor'!$D$6, IF(E915=-9,-999,IF(E915="",-999,0)))</f>
        <v>-999</v>
      </c>
      <c r="AH915" s="82">
        <f>IF(K915&gt;=45,'adjustment factor'!$D$7,IF(K915=-9,-1200,IF(K915="",-1200,0)))</f>
        <v>-1200</v>
      </c>
      <c r="AI915" s="82">
        <f>IF(L915=1, 'adjustment factor'!$D$8, IF(L915=-9,-999,IF(L915="",-999,0)))</f>
        <v>-999</v>
      </c>
      <c r="AJ915" s="82">
        <f>IF(AND(M915&gt;=1,M915&lt;=4),'adjustment factor'!$D$9,IF(M915=-9,-999,IF(M915=98,-999,IF(M915=99,-999,IF(M915="",-999,0)))))</f>
        <v>-999</v>
      </c>
      <c r="AK915" s="82">
        <f>IF(H915=1, 'adjustment factor'!$D$10, IF(H915=-9,-999,IF(H915="",-999,0)))</f>
        <v>-999</v>
      </c>
      <c r="AL915" s="82">
        <f>IF(G915=1, 'adjustment factor'!$D$11, IF(G915=-9,-999,IF(G915="",-999,0)))</f>
        <v>-999</v>
      </c>
      <c r="AM915" s="82">
        <f>IF(I915=1, 'adjustment factor'!$D$12, IF(I915=-9,-999,IF(I915="",-999,0)))</f>
        <v>-999</v>
      </c>
      <c r="AN915" s="82">
        <f>IF(J915=1, 'adjustment factor'!$D$13, IF(J915=-9,-999,IF(J915="",-999,0)))</f>
        <v>-999</v>
      </c>
      <c r="AO915" s="82" t="str">
        <f t="shared" si="148"/>
        <v>-999</v>
      </c>
      <c r="AP915" s="82" t="str">
        <f t="shared" si="149"/>
        <v>MISSING</v>
      </c>
    </row>
    <row r="916" spans="2:42" s="3" customFormat="1">
      <c r="B916" s="170"/>
      <c r="C916" s="35">
        <v>912</v>
      </c>
      <c r="D916" s="161"/>
      <c r="E916" s="161"/>
      <c r="F916" s="161"/>
      <c r="G916" s="161"/>
      <c r="H916" s="161"/>
      <c r="I916" s="161"/>
      <c r="J916" s="161"/>
      <c r="K916" s="161"/>
      <c r="L916" s="161"/>
      <c r="M916" s="161"/>
      <c r="N916" s="171"/>
      <c r="O916" s="171"/>
      <c r="P916" s="171"/>
      <c r="Q916" s="171"/>
      <c r="R916" s="171"/>
      <c r="S916" s="171"/>
      <c r="T916" s="159" t="str">
        <f t="shared" si="140"/>
        <v>MISSING</v>
      </c>
      <c r="U916" s="159" t="str">
        <f t="shared" si="141"/>
        <v>MISSING</v>
      </c>
      <c r="X916" s="56">
        <f t="shared" si="142"/>
        <v>-99</v>
      </c>
      <c r="Y916" s="56">
        <f t="shared" si="143"/>
        <v>-99</v>
      </c>
      <c r="Z916" s="56">
        <f t="shared" si="144"/>
        <v>-99</v>
      </c>
      <c r="AA916" s="56">
        <f t="shared" si="145"/>
        <v>-99</v>
      </c>
      <c r="AB916" s="56">
        <f t="shared" si="146"/>
        <v>-99</v>
      </c>
      <c r="AC916" s="56">
        <f t="shared" si="147"/>
        <v>-99</v>
      </c>
      <c r="AE916" s="82">
        <f>IF(D916=1, 'adjustment factor'!$D$4, IF(D916=-9,-999,IF(D916="",-999,0)))</f>
        <v>-999</v>
      </c>
      <c r="AF916" s="82">
        <f>IF(F916=1, 'adjustment factor'!$D$5, IF(F916=-9,-999,IF(F916="",-999,0)))</f>
        <v>-999</v>
      </c>
      <c r="AG916" s="82">
        <f>IF(E916=1, 'adjustment factor'!$D$6, IF(E916=-9,-999,IF(E916="",-999,0)))</f>
        <v>-999</v>
      </c>
      <c r="AH916" s="82">
        <f>IF(K916&gt;=45,'adjustment factor'!$D$7,IF(K916=-9,-1200,IF(K916="",-1200,0)))</f>
        <v>-1200</v>
      </c>
      <c r="AI916" s="82">
        <f>IF(L916=1, 'adjustment factor'!$D$8, IF(L916=-9,-999,IF(L916="",-999,0)))</f>
        <v>-999</v>
      </c>
      <c r="AJ916" s="82">
        <f>IF(AND(M916&gt;=1,M916&lt;=4),'adjustment factor'!$D$9,IF(M916=-9,-999,IF(M916=98,-999,IF(M916=99,-999,IF(M916="",-999,0)))))</f>
        <v>-999</v>
      </c>
      <c r="AK916" s="82">
        <f>IF(H916=1, 'adjustment factor'!$D$10, IF(H916=-9,-999,IF(H916="",-999,0)))</f>
        <v>-999</v>
      </c>
      <c r="AL916" s="82">
        <f>IF(G916=1, 'adjustment factor'!$D$11, IF(G916=-9,-999,IF(G916="",-999,0)))</f>
        <v>-999</v>
      </c>
      <c r="AM916" s="82">
        <f>IF(I916=1, 'adjustment factor'!$D$12, IF(I916=-9,-999,IF(I916="",-999,0)))</f>
        <v>-999</v>
      </c>
      <c r="AN916" s="82">
        <f>IF(J916=1, 'adjustment factor'!$D$13, IF(J916=-9,-999,IF(J916="",-999,0)))</f>
        <v>-999</v>
      </c>
      <c r="AO916" s="82" t="str">
        <f t="shared" si="148"/>
        <v>-999</v>
      </c>
      <c r="AP916" s="82" t="str">
        <f t="shared" si="149"/>
        <v>MISSING</v>
      </c>
    </row>
    <row r="917" spans="2:42" s="3" customFormat="1">
      <c r="B917" s="170"/>
      <c r="C917" s="35">
        <v>913</v>
      </c>
      <c r="D917" s="161"/>
      <c r="E917" s="161"/>
      <c r="F917" s="161"/>
      <c r="G917" s="161"/>
      <c r="H917" s="161"/>
      <c r="I917" s="161"/>
      <c r="J917" s="161"/>
      <c r="K917" s="161"/>
      <c r="L917" s="161"/>
      <c r="M917" s="161"/>
      <c r="N917" s="171"/>
      <c r="O917" s="171"/>
      <c r="P917" s="171"/>
      <c r="Q917" s="171"/>
      <c r="R917" s="171"/>
      <c r="S917" s="171"/>
      <c r="T917" s="159" t="str">
        <f t="shared" si="140"/>
        <v>MISSING</v>
      </c>
      <c r="U917" s="159" t="str">
        <f t="shared" si="141"/>
        <v>MISSING</v>
      </c>
      <c r="X917" s="56">
        <f t="shared" si="142"/>
        <v>-99</v>
      </c>
      <c r="Y917" s="56">
        <f t="shared" si="143"/>
        <v>-99</v>
      </c>
      <c r="Z917" s="56">
        <f t="shared" si="144"/>
        <v>-99</v>
      </c>
      <c r="AA917" s="56">
        <f t="shared" si="145"/>
        <v>-99</v>
      </c>
      <c r="AB917" s="56">
        <f t="shared" si="146"/>
        <v>-99</v>
      </c>
      <c r="AC917" s="56">
        <f t="shared" si="147"/>
        <v>-99</v>
      </c>
      <c r="AE917" s="82">
        <f>IF(D917=1, 'adjustment factor'!$D$4, IF(D917=-9,-999,IF(D917="",-999,0)))</f>
        <v>-999</v>
      </c>
      <c r="AF917" s="82">
        <f>IF(F917=1, 'adjustment factor'!$D$5, IF(F917=-9,-999,IF(F917="",-999,0)))</f>
        <v>-999</v>
      </c>
      <c r="AG917" s="82">
        <f>IF(E917=1, 'adjustment factor'!$D$6, IF(E917=-9,-999,IF(E917="",-999,0)))</f>
        <v>-999</v>
      </c>
      <c r="AH917" s="82">
        <f>IF(K917&gt;=45,'adjustment factor'!$D$7,IF(K917=-9,-1200,IF(K917="",-1200,0)))</f>
        <v>-1200</v>
      </c>
      <c r="AI917" s="82">
        <f>IF(L917=1, 'adjustment factor'!$D$8, IF(L917=-9,-999,IF(L917="",-999,0)))</f>
        <v>-999</v>
      </c>
      <c r="AJ917" s="82">
        <f>IF(AND(M917&gt;=1,M917&lt;=4),'adjustment factor'!$D$9,IF(M917=-9,-999,IF(M917=98,-999,IF(M917=99,-999,IF(M917="",-999,0)))))</f>
        <v>-999</v>
      </c>
      <c r="AK917" s="82">
        <f>IF(H917=1, 'adjustment factor'!$D$10, IF(H917=-9,-999,IF(H917="",-999,0)))</f>
        <v>-999</v>
      </c>
      <c r="AL917" s="82">
        <f>IF(G917=1, 'adjustment factor'!$D$11, IF(G917=-9,-999,IF(G917="",-999,0)))</f>
        <v>-999</v>
      </c>
      <c r="AM917" s="82">
        <f>IF(I917=1, 'adjustment factor'!$D$12, IF(I917=-9,-999,IF(I917="",-999,0)))</f>
        <v>-999</v>
      </c>
      <c r="AN917" s="82">
        <f>IF(J917=1, 'adjustment factor'!$D$13, IF(J917=-9,-999,IF(J917="",-999,0)))</f>
        <v>-999</v>
      </c>
      <c r="AO917" s="82" t="str">
        <f t="shared" si="148"/>
        <v>-999</v>
      </c>
      <c r="AP917" s="82" t="str">
        <f t="shared" si="149"/>
        <v>MISSING</v>
      </c>
    </row>
    <row r="918" spans="2:42" s="3" customFormat="1">
      <c r="B918" s="170"/>
      <c r="C918" s="35">
        <v>914</v>
      </c>
      <c r="D918" s="161"/>
      <c r="E918" s="161"/>
      <c r="F918" s="161"/>
      <c r="G918" s="161"/>
      <c r="H918" s="161"/>
      <c r="I918" s="161"/>
      <c r="J918" s="161"/>
      <c r="K918" s="161"/>
      <c r="L918" s="161"/>
      <c r="M918" s="161"/>
      <c r="N918" s="171"/>
      <c r="O918" s="171"/>
      <c r="P918" s="171"/>
      <c r="Q918" s="171"/>
      <c r="R918" s="171"/>
      <c r="S918" s="171"/>
      <c r="T918" s="159" t="str">
        <f t="shared" si="140"/>
        <v>MISSING</v>
      </c>
      <c r="U918" s="159" t="str">
        <f t="shared" si="141"/>
        <v>MISSING</v>
      </c>
      <c r="X918" s="56">
        <f t="shared" si="142"/>
        <v>-99</v>
      </c>
      <c r="Y918" s="56">
        <f t="shared" si="143"/>
        <v>-99</v>
      </c>
      <c r="Z918" s="56">
        <f t="shared" si="144"/>
        <v>-99</v>
      </c>
      <c r="AA918" s="56">
        <f t="shared" si="145"/>
        <v>-99</v>
      </c>
      <c r="AB918" s="56">
        <f t="shared" si="146"/>
        <v>-99</v>
      </c>
      <c r="AC918" s="56">
        <f t="shared" si="147"/>
        <v>-99</v>
      </c>
      <c r="AE918" s="82">
        <f>IF(D918=1, 'adjustment factor'!$D$4, IF(D918=-9,-999,IF(D918="",-999,0)))</f>
        <v>-999</v>
      </c>
      <c r="AF918" s="82">
        <f>IF(F918=1, 'adjustment factor'!$D$5, IF(F918=-9,-999,IF(F918="",-999,0)))</f>
        <v>-999</v>
      </c>
      <c r="AG918" s="82">
        <f>IF(E918=1, 'adjustment factor'!$D$6, IF(E918=-9,-999,IF(E918="",-999,0)))</f>
        <v>-999</v>
      </c>
      <c r="AH918" s="82">
        <f>IF(K918&gt;=45,'adjustment factor'!$D$7,IF(K918=-9,-1200,IF(K918="",-1200,0)))</f>
        <v>-1200</v>
      </c>
      <c r="AI918" s="82">
        <f>IF(L918=1, 'adjustment factor'!$D$8, IF(L918=-9,-999,IF(L918="",-999,0)))</f>
        <v>-999</v>
      </c>
      <c r="AJ918" s="82">
        <f>IF(AND(M918&gt;=1,M918&lt;=4),'adjustment factor'!$D$9,IF(M918=-9,-999,IF(M918=98,-999,IF(M918=99,-999,IF(M918="",-999,0)))))</f>
        <v>-999</v>
      </c>
      <c r="AK918" s="82">
        <f>IF(H918=1, 'adjustment factor'!$D$10, IF(H918=-9,-999,IF(H918="",-999,0)))</f>
        <v>-999</v>
      </c>
      <c r="AL918" s="82">
        <f>IF(G918=1, 'adjustment factor'!$D$11, IF(G918=-9,-999,IF(G918="",-999,0)))</f>
        <v>-999</v>
      </c>
      <c r="AM918" s="82">
        <f>IF(I918=1, 'adjustment factor'!$D$12, IF(I918=-9,-999,IF(I918="",-999,0)))</f>
        <v>-999</v>
      </c>
      <c r="AN918" s="82">
        <f>IF(J918=1, 'adjustment factor'!$D$13, IF(J918=-9,-999,IF(J918="",-999,0)))</f>
        <v>-999</v>
      </c>
      <c r="AO918" s="82" t="str">
        <f t="shared" si="148"/>
        <v>-999</v>
      </c>
      <c r="AP918" s="82" t="str">
        <f t="shared" si="149"/>
        <v>MISSING</v>
      </c>
    </row>
    <row r="919" spans="2:42" s="3" customFormat="1">
      <c r="B919" s="170"/>
      <c r="C919" s="35">
        <v>915</v>
      </c>
      <c r="D919" s="161"/>
      <c r="E919" s="161"/>
      <c r="F919" s="161"/>
      <c r="G919" s="161"/>
      <c r="H919" s="161"/>
      <c r="I919" s="161"/>
      <c r="J919" s="161"/>
      <c r="K919" s="161"/>
      <c r="L919" s="161"/>
      <c r="M919" s="161"/>
      <c r="N919" s="171"/>
      <c r="O919" s="171"/>
      <c r="P919" s="171"/>
      <c r="Q919" s="171"/>
      <c r="R919" s="171"/>
      <c r="S919" s="171"/>
      <c r="T919" s="159" t="str">
        <f t="shared" si="140"/>
        <v>MISSING</v>
      </c>
      <c r="U919" s="159" t="str">
        <f t="shared" si="141"/>
        <v>MISSING</v>
      </c>
      <c r="X919" s="56">
        <f t="shared" si="142"/>
        <v>-99</v>
      </c>
      <c r="Y919" s="56">
        <f t="shared" si="143"/>
        <v>-99</v>
      </c>
      <c r="Z919" s="56">
        <f t="shared" si="144"/>
        <v>-99</v>
      </c>
      <c r="AA919" s="56">
        <f t="shared" si="145"/>
        <v>-99</v>
      </c>
      <c r="AB919" s="56">
        <f t="shared" si="146"/>
        <v>-99</v>
      </c>
      <c r="AC919" s="56">
        <f t="shared" si="147"/>
        <v>-99</v>
      </c>
      <c r="AE919" s="82">
        <f>IF(D919=1, 'adjustment factor'!$D$4, IF(D919=-9,-999,IF(D919="",-999,0)))</f>
        <v>-999</v>
      </c>
      <c r="AF919" s="82">
        <f>IF(F919=1, 'adjustment factor'!$D$5, IF(F919=-9,-999,IF(F919="",-999,0)))</f>
        <v>-999</v>
      </c>
      <c r="AG919" s="82">
        <f>IF(E919=1, 'adjustment factor'!$D$6, IF(E919=-9,-999,IF(E919="",-999,0)))</f>
        <v>-999</v>
      </c>
      <c r="AH919" s="82">
        <f>IF(K919&gt;=45,'adjustment factor'!$D$7,IF(K919=-9,-1200,IF(K919="",-1200,0)))</f>
        <v>-1200</v>
      </c>
      <c r="AI919" s="82">
        <f>IF(L919=1, 'adjustment factor'!$D$8, IF(L919=-9,-999,IF(L919="",-999,0)))</f>
        <v>-999</v>
      </c>
      <c r="AJ919" s="82">
        <f>IF(AND(M919&gt;=1,M919&lt;=4),'adjustment factor'!$D$9,IF(M919=-9,-999,IF(M919=98,-999,IF(M919=99,-999,IF(M919="",-999,0)))))</f>
        <v>-999</v>
      </c>
      <c r="AK919" s="82">
        <f>IF(H919=1, 'adjustment factor'!$D$10, IF(H919=-9,-999,IF(H919="",-999,0)))</f>
        <v>-999</v>
      </c>
      <c r="AL919" s="82">
        <f>IF(G919=1, 'adjustment factor'!$D$11, IF(G919=-9,-999,IF(G919="",-999,0)))</f>
        <v>-999</v>
      </c>
      <c r="AM919" s="82">
        <f>IF(I919=1, 'adjustment factor'!$D$12, IF(I919=-9,-999,IF(I919="",-999,0)))</f>
        <v>-999</v>
      </c>
      <c r="AN919" s="82">
        <f>IF(J919=1, 'adjustment factor'!$D$13, IF(J919=-9,-999,IF(J919="",-999,0)))</f>
        <v>-999</v>
      </c>
      <c r="AO919" s="82" t="str">
        <f t="shared" si="148"/>
        <v>-999</v>
      </c>
      <c r="AP919" s="82" t="str">
        <f t="shared" si="149"/>
        <v>MISSING</v>
      </c>
    </row>
    <row r="920" spans="2:42" s="3" customFormat="1">
      <c r="B920" s="170"/>
      <c r="C920" s="35">
        <v>916</v>
      </c>
      <c r="D920" s="161"/>
      <c r="E920" s="161"/>
      <c r="F920" s="161"/>
      <c r="G920" s="161"/>
      <c r="H920" s="161"/>
      <c r="I920" s="161"/>
      <c r="J920" s="161"/>
      <c r="K920" s="161"/>
      <c r="L920" s="161"/>
      <c r="M920" s="161"/>
      <c r="N920" s="171"/>
      <c r="O920" s="171"/>
      <c r="P920" s="171"/>
      <c r="Q920" s="171"/>
      <c r="R920" s="171"/>
      <c r="S920" s="171"/>
      <c r="T920" s="159" t="str">
        <f t="shared" si="140"/>
        <v>MISSING</v>
      </c>
      <c r="U920" s="159" t="str">
        <f t="shared" si="141"/>
        <v>MISSING</v>
      </c>
      <c r="X920" s="56">
        <f t="shared" si="142"/>
        <v>-99</v>
      </c>
      <c r="Y920" s="56">
        <f t="shared" si="143"/>
        <v>-99</v>
      </c>
      <c r="Z920" s="56">
        <f t="shared" si="144"/>
        <v>-99</v>
      </c>
      <c r="AA920" s="56">
        <f t="shared" si="145"/>
        <v>-99</v>
      </c>
      <c r="AB920" s="56">
        <f t="shared" si="146"/>
        <v>-99</v>
      </c>
      <c r="AC920" s="56">
        <f t="shared" si="147"/>
        <v>-99</v>
      </c>
      <c r="AE920" s="82">
        <f>IF(D920=1, 'adjustment factor'!$D$4, IF(D920=-9,-999,IF(D920="",-999,0)))</f>
        <v>-999</v>
      </c>
      <c r="AF920" s="82">
        <f>IF(F920=1, 'adjustment factor'!$D$5, IF(F920=-9,-999,IF(F920="",-999,0)))</f>
        <v>-999</v>
      </c>
      <c r="AG920" s="82">
        <f>IF(E920=1, 'adjustment factor'!$D$6, IF(E920=-9,-999,IF(E920="",-999,0)))</f>
        <v>-999</v>
      </c>
      <c r="AH920" s="82">
        <f>IF(K920&gt;=45,'adjustment factor'!$D$7,IF(K920=-9,-1200,IF(K920="",-1200,0)))</f>
        <v>-1200</v>
      </c>
      <c r="AI920" s="82">
        <f>IF(L920=1, 'adjustment factor'!$D$8, IF(L920=-9,-999,IF(L920="",-999,0)))</f>
        <v>-999</v>
      </c>
      <c r="AJ920" s="82">
        <f>IF(AND(M920&gt;=1,M920&lt;=4),'adjustment factor'!$D$9,IF(M920=-9,-999,IF(M920=98,-999,IF(M920=99,-999,IF(M920="",-999,0)))))</f>
        <v>-999</v>
      </c>
      <c r="AK920" s="82">
        <f>IF(H920=1, 'adjustment factor'!$D$10, IF(H920=-9,-999,IF(H920="",-999,0)))</f>
        <v>-999</v>
      </c>
      <c r="AL920" s="82">
        <f>IF(G920=1, 'adjustment factor'!$D$11, IF(G920=-9,-999,IF(G920="",-999,0)))</f>
        <v>-999</v>
      </c>
      <c r="AM920" s="82">
        <f>IF(I920=1, 'adjustment factor'!$D$12, IF(I920=-9,-999,IF(I920="",-999,0)))</f>
        <v>-999</v>
      </c>
      <c r="AN920" s="82">
        <f>IF(J920=1, 'adjustment factor'!$D$13, IF(J920=-9,-999,IF(J920="",-999,0)))</f>
        <v>-999</v>
      </c>
      <c r="AO920" s="82" t="str">
        <f t="shared" si="148"/>
        <v>-999</v>
      </c>
      <c r="AP920" s="82" t="str">
        <f t="shared" si="149"/>
        <v>MISSING</v>
      </c>
    </row>
    <row r="921" spans="2:42" s="3" customFormat="1">
      <c r="B921" s="170"/>
      <c r="C921" s="35">
        <v>917</v>
      </c>
      <c r="D921" s="161"/>
      <c r="E921" s="161"/>
      <c r="F921" s="161"/>
      <c r="G921" s="161"/>
      <c r="H921" s="161"/>
      <c r="I921" s="161"/>
      <c r="J921" s="161"/>
      <c r="K921" s="161"/>
      <c r="L921" s="161"/>
      <c r="M921" s="161"/>
      <c r="N921" s="171"/>
      <c r="O921" s="171"/>
      <c r="P921" s="171"/>
      <c r="Q921" s="171"/>
      <c r="R921" s="171"/>
      <c r="S921" s="171"/>
      <c r="T921" s="159" t="str">
        <f t="shared" si="140"/>
        <v>MISSING</v>
      </c>
      <c r="U921" s="159" t="str">
        <f t="shared" si="141"/>
        <v>MISSING</v>
      </c>
      <c r="X921" s="56">
        <f t="shared" si="142"/>
        <v>-99</v>
      </c>
      <c r="Y921" s="56">
        <f t="shared" si="143"/>
        <v>-99</v>
      </c>
      <c r="Z921" s="56">
        <f t="shared" si="144"/>
        <v>-99</v>
      </c>
      <c r="AA921" s="56">
        <f t="shared" si="145"/>
        <v>-99</v>
      </c>
      <c r="AB921" s="56">
        <f t="shared" si="146"/>
        <v>-99</v>
      </c>
      <c r="AC921" s="56">
        <f t="shared" si="147"/>
        <v>-99</v>
      </c>
      <c r="AE921" s="82">
        <f>IF(D921=1, 'adjustment factor'!$D$4, IF(D921=-9,-999,IF(D921="",-999,0)))</f>
        <v>-999</v>
      </c>
      <c r="AF921" s="82">
        <f>IF(F921=1, 'adjustment factor'!$D$5, IF(F921=-9,-999,IF(F921="",-999,0)))</f>
        <v>-999</v>
      </c>
      <c r="AG921" s="82">
        <f>IF(E921=1, 'adjustment factor'!$D$6, IF(E921=-9,-999,IF(E921="",-999,0)))</f>
        <v>-999</v>
      </c>
      <c r="AH921" s="82">
        <f>IF(K921&gt;=45,'adjustment factor'!$D$7,IF(K921=-9,-1200,IF(K921="",-1200,0)))</f>
        <v>-1200</v>
      </c>
      <c r="AI921" s="82">
        <f>IF(L921=1, 'adjustment factor'!$D$8, IF(L921=-9,-999,IF(L921="",-999,0)))</f>
        <v>-999</v>
      </c>
      <c r="AJ921" s="82">
        <f>IF(AND(M921&gt;=1,M921&lt;=4),'adjustment factor'!$D$9,IF(M921=-9,-999,IF(M921=98,-999,IF(M921=99,-999,IF(M921="",-999,0)))))</f>
        <v>-999</v>
      </c>
      <c r="AK921" s="82">
        <f>IF(H921=1, 'adjustment factor'!$D$10, IF(H921=-9,-999,IF(H921="",-999,0)))</f>
        <v>-999</v>
      </c>
      <c r="AL921" s="82">
        <f>IF(G921=1, 'adjustment factor'!$D$11, IF(G921=-9,-999,IF(G921="",-999,0)))</f>
        <v>-999</v>
      </c>
      <c r="AM921" s="82">
        <f>IF(I921=1, 'adjustment factor'!$D$12, IF(I921=-9,-999,IF(I921="",-999,0)))</f>
        <v>-999</v>
      </c>
      <c r="AN921" s="82">
        <f>IF(J921=1, 'adjustment factor'!$D$13, IF(J921=-9,-999,IF(J921="",-999,0)))</f>
        <v>-999</v>
      </c>
      <c r="AO921" s="82" t="str">
        <f t="shared" si="148"/>
        <v>-999</v>
      </c>
      <c r="AP921" s="82" t="str">
        <f t="shared" si="149"/>
        <v>MISSING</v>
      </c>
    </row>
    <row r="922" spans="2:42" s="3" customFormat="1">
      <c r="B922" s="170"/>
      <c r="C922" s="35">
        <v>918</v>
      </c>
      <c r="D922" s="161"/>
      <c r="E922" s="161"/>
      <c r="F922" s="161"/>
      <c r="G922" s="161"/>
      <c r="H922" s="161"/>
      <c r="I922" s="161"/>
      <c r="J922" s="161"/>
      <c r="K922" s="161"/>
      <c r="L922" s="161"/>
      <c r="M922" s="161"/>
      <c r="N922" s="171"/>
      <c r="O922" s="171"/>
      <c r="P922" s="171"/>
      <c r="Q922" s="171"/>
      <c r="R922" s="171"/>
      <c r="S922" s="171"/>
      <c r="T922" s="159" t="str">
        <f t="shared" si="140"/>
        <v>MISSING</v>
      </c>
      <c r="U922" s="159" t="str">
        <f t="shared" si="141"/>
        <v>MISSING</v>
      </c>
      <c r="X922" s="56">
        <f t="shared" si="142"/>
        <v>-99</v>
      </c>
      <c r="Y922" s="56">
        <f t="shared" si="143"/>
        <v>-99</v>
      </c>
      <c r="Z922" s="56">
        <f t="shared" si="144"/>
        <v>-99</v>
      </c>
      <c r="AA922" s="56">
        <f t="shared" si="145"/>
        <v>-99</v>
      </c>
      <c r="AB922" s="56">
        <f t="shared" si="146"/>
        <v>-99</v>
      </c>
      <c r="AC922" s="56">
        <f t="shared" si="147"/>
        <v>-99</v>
      </c>
      <c r="AE922" s="82">
        <f>IF(D922=1, 'adjustment factor'!$D$4, IF(D922=-9,-999,IF(D922="",-999,0)))</f>
        <v>-999</v>
      </c>
      <c r="AF922" s="82">
        <f>IF(F922=1, 'adjustment factor'!$D$5, IF(F922=-9,-999,IF(F922="",-999,0)))</f>
        <v>-999</v>
      </c>
      <c r="AG922" s="82">
        <f>IF(E922=1, 'adjustment factor'!$D$6, IF(E922=-9,-999,IF(E922="",-999,0)))</f>
        <v>-999</v>
      </c>
      <c r="AH922" s="82">
        <f>IF(K922&gt;=45,'adjustment factor'!$D$7,IF(K922=-9,-1200,IF(K922="",-1200,0)))</f>
        <v>-1200</v>
      </c>
      <c r="AI922" s="82">
        <f>IF(L922=1, 'adjustment factor'!$D$8, IF(L922=-9,-999,IF(L922="",-999,0)))</f>
        <v>-999</v>
      </c>
      <c r="AJ922" s="82">
        <f>IF(AND(M922&gt;=1,M922&lt;=4),'adjustment factor'!$D$9,IF(M922=-9,-999,IF(M922=98,-999,IF(M922=99,-999,IF(M922="",-999,0)))))</f>
        <v>-999</v>
      </c>
      <c r="AK922" s="82">
        <f>IF(H922=1, 'adjustment factor'!$D$10, IF(H922=-9,-999,IF(H922="",-999,0)))</f>
        <v>-999</v>
      </c>
      <c r="AL922" s="82">
        <f>IF(G922=1, 'adjustment factor'!$D$11, IF(G922=-9,-999,IF(G922="",-999,0)))</f>
        <v>-999</v>
      </c>
      <c r="AM922" s="82">
        <f>IF(I922=1, 'adjustment factor'!$D$12, IF(I922=-9,-999,IF(I922="",-999,0)))</f>
        <v>-999</v>
      </c>
      <c r="AN922" s="82">
        <f>IF(J922=1, 'adjustment factor'!$D$13, IF(J922=-9,-999,IF(J922="",-999,0)))</f>
        <v>-999</v>
      </c>
      <c r="AO922" s="82" t="str">
        <f t="shared" si="148"/>
        <v>-999</v>
      </c>
      <c r="AP922" s="82" t="str">
        <f t="shared" si="149"/>
        <v>MISSING</v>
      </c>
    </row>
    <row r="923" spans="2:42" s="3" customFormat="1">
      <c r="B923" s="170"/>
      <c r="C923" s="35">
        <v>919</v>
      </c>
      <c r="D923" s="161"/>
      <c r="E923" s="161"/>
      <c r="F923" s="161"/>
      <c r="G923" s="161"/>
      <c r="H923" s="161"/>
      <c r="I923" s="161"/>
      <c r="J923" s="161"/>
      <c r="K923" s="161"/>
      <c r="L923" s="161"/>
      <c r="M923" s="161"/>
      <c r="N923" s="171"/>
      <c r="O923" s="171"/>
      <c r="P923" s="171"/>
      <c r="Q923" s="171"/>
      <c r="R923" s="171"/>
      <c r="S923" s="171"/>
      <c r="T923" s="159" t="str">
        <f t="shared" si="140"/>
        <v>MISSING</v>
      </c>
      <c r="U923" s="159" t="str">
        <f t="shared" si="141"/>
        <v>MISSING</v>
      </c>
      <c r="X923" s="56">
        <f t="shared" si="142"/>
        <v>-99</v>
      </c>
      <c r="Y923" s="56">
        <f t="shared" si="143"/>
        <v>-99</v>
      </c>
      <c r="Z923" s="56">
        <f t="shared" si="144"/>
        <v>-99</v>
      </c>
      <c r="AA923" s="56">
        <f t="shared" si="145"/>
        <v>-99</v>
      </c>
      <c r="AB923" s="56">
        <f t="shared" si="146"/>
        <v>-99</v>
      </c>
      <c r="AC923" s="56">
        <f t="shared" si="147"/>
        <v>-99</v>
      </c>
      <c r="AE923" s="82">
        <f>IF(D923=1, 'adjustment factor'!$D$4, IF(D923=-9,-999,IF(D923="",-999,0)))</f>
        <v>-999</v>
      </c>
      <c r="AF923" s="82">
        <f>IF(F923=1, 'adjustment factor'!$D$5, IF(F923=-9,-999,IF(F923="",-999,0)))</f>
        <v>-999</v>
      </c>
      <c r="AG923" s="82">
        <f>IF(E923=1, 'adjustment factor'!$D$6, IF(E923=-9,-999,IF(E923="",-999,0)))</f>
        <v>-999</v>
      </c>
      <c r="AH923" s="82">
        <f>IF(K923&gt;=45,'adjustment factor'!$D$7,IF(K923=-9,-1200,IF(K923="",-1200,0)))</f>
        <v>-1200</v>
      </c>
      <c r="AI923" s="82">
        <f>IF(L923=1, 'adjustment factor'!$D$8, IF(L923=-9,-999,IF(L923="",-999,0)))</f>
        <v>-999</v>
      </c>
      <c r="AJ923" s="82">
        <f>IF(AND(M923&gt;=1,M923&lt;=4),'adjustment factor'!$D$9,IF(M923=-9,-999,IF(M923=98,-999,IF(M923=99,-999,IF(M923="",-999,0)))))</f>
        <v>-999</v>
      </c>
      <c r="AK923" s="82">
        <f>IF(H923=1, 'adjustment factor'!$D$10, IF(H923=-9,-999,IF(H923="",-999,0)))</f>
        <v>-999</v>
      </c>
      <c r="AL923" s="82">
        <f>IF(G923=1, 'adjustment factor'!$D$11, IF(G923=-9,-999,IF(G923="",-999,0)))</f>
        <v>-999</v>
      </c>
      <c r="AM923" s="82">
        <f>IF(I923=1, 'adjustment factor'!$D$12, IF(I923=-9,-999,IF(I923="",-999,0)))</f>
        <v>-999</v>
      </c>
      <c r="AN923" s="82">
        <f>IF(J923=1, 'adjustment factor'!$D$13, IF(J923=-9,-999,IF(J923="",-999,0)))</f>
        <v>-999</v>
      </c>
      <c r="AO923" s="82" t="str">
        <f t="shared" si="148"/>
        <v>-999</v>
      </c>
      <c r="AP923" s="82" t="str">
        <f t="shared" si="149"/>
        <v>MISSING</v>
      </c>
    </row>
    <row r="924" spans="2:42" s="3" customFormat="1">
      <c r="B924" s="170"/>
      <c r="C924" s="35">
        <v>920</v>
      </c>
      <c r="D924" s="161"/>
      <c r="E924" s="161"/>
      <c r="F924" s="161"/>
      <c r="G924" s="161"/>
      <c r="H924" s="161"/>
      <c r="I924" s="161"/>
      <c r="J924" s="161"/>
      <c r="K924" s="161"/>
      <c r="L924" s="161"/>
      <c r="M924" s="161"/>
      <c r="N924" s="171"/>
      <c r="O924" s="171"/>
      <c r="P924" s="171"/>
      <c r="Q924" s="171"/>
      <c r="R924" s="171"/>
      <c r="S924" s="171"/>
      <c r="T924" s="159" t="str">
        <f t="shared" si="140"/>
        <v>MISSING</v>
      </c>
      <c r="U924" s="159" t="str">
        <f t="shared" si="141"/>
        <v>MISSING</v>
      </c>
      <c r="X924" s="56">
        <f t="shared" si="142"/>
        <v>-99</v>
      </c>
      <c r="Y924" s="56">
        <f t="shared" si="143"/>
        <v>-99</v>
      </c>
      <c r="Z924" s="56">
        <f t="shared" si="144"/>
        <v>-99</v>
      </c>
      <c r="AA924" s="56">
        <f t="shared" si="145"/>
        <v>-99</v>
      </c>
      <c r="AB924" s="56">
        <f t="shared" si="146"/>
        <v>-99</v>
      </c>
      <c r="AC924" s="56">
        <f t="shared" si="147"/>
        <v>-99</v>
      </c>
      <c r="AE924" s="82">
        <f>IF(D924=1, 'adjustment factor'!$D$4, IF(D924=-9,-999,IF(D924="",-999,0)))</f>
        <v>-999</v>
      </c>
      <c r="AF924" s="82">
        <f>IF(F924=1, 'adjustment factor'!$D$5, IF(F924=-9,-999,IF(F924="",-999,0)))</f>
        <v>-999</v>
      </c>
      <c r="AG924" s="82">
        <f>IF(E924=1, 'adjustment factor'!$D$6, IF(E924=-9,-999,IF(E924="",-999,0)))</f>
        <v>-999</v>
      </c>
      <c r="AH924" s="82">
        <f>IF(K924&gt;=45,'adjustment factor'!$D$7,IF(K924=-9,-1200,IF(K924="",-1200,0)))</f>
        <v>-1200</v>
      </c>
      <c r="AI924" s="82">
        <f>IF(L924=1, 'adjustment factor'!$D$8, IF(L924=-9,-999,IF(L924="",-999,0)))</f>
        <v>-999</v>
      </c>
      <c r="AJ924" s="82">
        <f>IF(AND(M924&gt;=1,M924&lt;=4),'adjustment factor'!$D$9,IF(M924=-9,-999,IF(M924=98,-999,IF(M924=99,-999,IF(M924="",-999,0)))))</f>
        <v>-999</v>
      </c>
      <c r="AK924" s="82">
        <f>IF(H924=1, 'adjustment factor'!$D$10, IF(H924=-9,-999,IF(H924="",-999,0)))</f>
        <v>-999</v>
      </c>
      <c r="AL924" s="82">
        <f>IF(G924=1, 'adjustment factor'!$D$11, IF(G924=-9,-999,IF(G924="",-999,0)))</f>
        <v>-999</v>
      </c>
      <c r="AM924" s="82">
        <f>IF(I924=1, 'adjustment factor'!$D$12, IF(I924=-9,-999,IF(I924="",-999,0)))</f>
        <v>-999</v>
      </c>
      <c r="AN924" s="82">
        <f>IF(J924=1, 'adjustment factor'!$D$13, IF(J924=-9,-999,IF(J924="",-999,0)))</f>
        <v>-999</v>
      </c>
      <c r="AO924" s="82" t="str">
        <f t="shared" si="148"/>
        <v>-999</v>
      </c>
      <c r="AP924" s="82" t="str">
        <f t="shared" si="149"/>
        <v>MISSING</v>
      </c>
    </row>
    <row r="925" spans="2:42" s="3" customFormat="1">
      <c r="B925" s="170"/>
      <c r="C925" s="35">
        <v>921</v>
      </c>
      <c r="D925" s="161"/>
      <c r="E925" s="161"/>
      <c r="F925" s="161"/>
      <c r="G925" s="161"/>
      <c r="H925" s="161"/>
      <c r="I925" s="161"/>
      <c r="J925" s="161"/>
      <c r="K925" s="161"/>
      <c r="L925" s="161"/>
      <c r="M925" s="161"/>
      <c r="N925" s="171"/>
      <c r="O925" s="171"/>
      <c r="P925" s="171"/>
      <c r="Q925" s="171"/>
      <c r="R925" s="171"/>
      <c r="S925" s="171"/>
      <c r="T925" s="159" t="str">
        <f t="shared" si="140"/>
        <v>MISSING</v>
      </c>
      <c r="U925" s="159" t="str">
        <f t="shared" si="141"/>
        <v>MISSING</v>
      </c>
      <c r="X925" s="56">
        <f t="shared" si="142"/>
        <v>-99</v>
      </c>
      <c r="Y925" s="56">
        <f t="shared" si="143"/>
        <v>-99</v>
      </c>
      <c r="Z925" s="56">
        <f t="shared" si="144"/>
        <v>-99</v>
      </c>
      <c r="AA925" s="56">
        <f t="shared" si="145"/>
        <v>-99</v>
      </c>
      <c r="AB925" s="56">
        <f t="shared" si="146"/>
        <v>-99</v>
      </c>
      <c r="AC925" s="56">
        <f t="shared" si="147"/>
        <v>-99</v>
      </c>
      <c r="AE925" s="82">
        <f>IF(D925=1, 'adjustment factor'!$D$4, IF(D925=-9,-999,IF(D925="",-999,0)))</f>
        <v>-999</v>
      </c>
      <c r="AF925" s="82">
        <f>IF(F925=1, 'adjustment factor'!$D$5, IF(F925=-9,-999,IF(F925="",-999,0)))</f>
        <v>-999</v>
      </c>
      <c r="AG925" s="82">
        <f>IF(E925=1, 'adjustment factor'!$D$6, IF(E925=-9,-999,IF(E925="",-999,0)))</f>
        <v>-999</v>
      </c>
      <c r="AH925" s="82">
        <f>IF(K925&gt;=45,'adjustment factor'!$D$7,IF(K925=-9,-1200,IF(K925="",-1200,0)))</f>
        <v>-1200</v>
      </c>
      <c r="AI925" s="82">
        <f>IF(L925=1, 'adjustment factor'!$D$8, IF(L925=-9,-999,IF(L925="",-999,0)))</f>
        <v>-999</v>
      </c>
      <c r="AJ925" s="82">
        <f>IF(AND(M925&gt;=1,M925&lt;=4),'adjustment factor'!$D$9,IF(M925=-9,-999,IF(M925=98,-999,IF(M925=99,-999,IF(M925="",-999,0)))))</f>
        <v>-999</v>
      </c>
      <c r="AK925" s="82">
        <f>IF(H925=1, 'adjustment factor'!$D$10, IF(H925=-9,-999,IF(H925="",-999,0)))</f>
        <v>-999</v>
      </c>
      <c r="AL925" s="82">
        <f>IF(G925=1, 'adjustment factor'!$D$11, IF(G925=-9,-999,IF(G925="",-999,0)))</f>
        <v>-999</v>
      </c>
      <c r="AM925" s="82">
        <f>IF(I925=1, 'adjustment factor'!$D$12, IF(I925=-9,-999,IF(I925="",-999,0)))</f>
        <v>-999</v>
      </c>
      <c r="AN925" s="82">
        <f>IF(J925=1, 'adjustment factor'!$D$13, IF(J925=-9,-999,IF(J925="",-999,0)))</f>
        <v>-999</v>
      </c>
      <c r="AO925" s="82" t="str">
        <f t="shared" si="148"/>
        <v>-999</v>
      </c>
      <c r="AP925" s="82" t="str">
        <f t="shared" si="149"/>
        <v>MISSING</v>
      </c>
    </row>
    <row r="926" spans="2:42" s="3" customFormat="1">
      <c r="B926" s="170"/>
      <c r="C926" s="35">
        <v>922</v>
      </c>
      <c r="D926" s="161"/>
      <c r="E926" s="161"/>
      <c r="F926" s="161"/>
      <c r="G926" s="161"/>
      <c r="H926" s="161"/>
      <c r="I926" s="161"/>
      <c r="J926" s="161"/>
      <c r="K926" s="161"/>
      <c r="L926" s="161"/>
      <c r="M926" s="161"/>
      <c r="N926" s="171"/>
      <c r="O926" s="171"/>
      <c r="P926" s="171"/>
      <c r="Q926" s="171"/>
      <c r="R926" s="171"/>
      <c r="S926" s="171"/>
      <c r="T926" s="159" t="str">
        <f t="shared" si="140"/>
        <v>MISSING</v>
      </c>
      <c r="U926" s="159" t="str">
        <f t="shared" si="141"/>
        <v>MISSING</v>
      </c>
      <c r="X926" s="56">
        <f t="shared" si="142"/>
        <v>-99</v>
      </c>
      <c r="Y926" s="56">
        <f t="shared" si="143"/>
        <v>-99</v>
      </c>
      <c r="Z926" s="56">
        <f t="shared" si="144"/>
        <v>-99</v>
      </c>
      <c r="AA926" s="56">
        <f t="shared" si="145"/>
        <v>-99</v>
      </c>
      <c r="AB926" s="56">
        <f t="shared" si="146"/>
        <v>-99</v>
      </c>
      <c r="AC926" s="56">
        <f t="shared" si="147"/>
        <v>-99</v>
      </c>
      <c r="AE926" s="82">
        <f>IF(D926=1, 'adjustment factor'!$D$4, IF(D926=-9,-999,IF(D926="",-999,0)))</f>
        <v>-999</v>
      </c>
      <c r="AF926" s="82">
        <f>IF(F926=1, 'adjustment factor'!$D$5, IF(F926=-9,-999,IF(F926="",-999,0)))</f>
        <v>-999</v>
      </c>
      <c r="AG926" s="82">
        <f>IF(E926=1, 'adjustment factor'!$D$6, IF(E926=-9,-999,IF(E926="",-999,0)))</f>
        <v>-999</v>
      </c>
      <c r="AH926" s="82">
        <f>IF(K926&gt;=45,'adjustment factor'!$D$7,IF(K926=-9,-1200,IF(K926="",-1200,0)))</f>
        <v>-1200</v>
      </c>
      <c r="AI926" s="82">
        <f>IF(L926=1, 'adjustment factor'!$D$8, IF(L926=-9,-999,IF(L926="",-999,0)))</f>
        <v>-999</v>
      </c>
      <c r="AJ926" s="82">
        <f>IF(AND(M926&gt;=1,M926&lt;=4),'adjustment factor'!$D$9,IF(M926=-9,-999,IF(M926=98,-999,IF(M926=99,-999,IF(M926="",-999,0)))))</f>
        <v>-999</v>
      </c>
      <c r="AK926" s="82">
        <f>IF(H926=1, 'adjustment factor'!$D$10, IF(H926=-9,-999,IF(H926="",-999,0)))</f>
        <v>-999</v>
      </c>
      <c r="AL926" s="82">
        <f>IF(G926=1, 'adjustment factor'!$D$11, IF(G926=-9,-999,IF(G926="",-999,0)))</f>
        <v>-999</v>
      </c>
      <c r="AM926" s="82">
        <f>IF(I926=1, 'adjustment factor'!$D$12, IF(I926=-9,-999,IF(I926="",-999,0)))</f>
        <v>-999</v>
      </c>
      <c r="AN926" s="82">
        <f>IF(J926=1, 'adjustment factor'!$D$13, IF(J926=-9,-999,IF(J926="",-999,0)))</f>
        <v>-999</v>
      </c>
      <c r="AO926" s="82" t="str">
        <f t="shared" si="148"/>
        <v>-999</v>
      </c>
      <c r="AP926" s="82" t="str">
        <f t="shared" si="149"/>
        <v>MISSING</v>
      </c>
    </row>
    <row r="927" spans="2:42" s="3" customFormat="1">
      <c r="B927" s="170"/>
      <c r="C927" s="35">
        <v>923</v>
      </c>
      <c r="D927" s="161"/>
      <c r="E927" s="161"/>
      <c r="F927" s="161"/>
      <c r="G927" s="161"/>
      <c r="H927" s="161"/>
      <c r="I927" s="161"/>
      <c r="J927" s="161"/>
      <c r="K927" s="161"/>
      <c r="L927" s="161"/>
      <c r="M927" s="161"/>
      <c r="N927" s="171"/>
      <c r="O927" s="171"/>
      <c r="P927" s="171"/>
      <c r="Q927" s="171"/>
      <c r="R927" s="171"/>
      <c r="S927" s="171"/>
      <c r="T927" s="159" t="str">
        <f t="shared" si="140"/>
        <v>MISSING</v>
      </c>
      <c r="U927" s="159" t="str">
        <f t="shared" si="141"/>
        <v>MISSING</v>
      </c>
      <c r="X927" s="56">
        <f t="shared" si="142"/>
        <v>-99</v>
      </c>
      <c r="Y927" s="56">
        <f t="shared" si="143"/>
        <v>-99</v>
      </c>
      <c r="Z927" s="56">
        <f t="shared" si="144"/>
        <v>-99</v>
      </c>
      <c r="AA927" s="56">
        <f t="shared" si="145"/>
        <v>-99</v>
      </c>
      <c r="AB927" s="56">
        <f t="shared" si="146"/>
        <v>-99</v>
      </c>
      <c r="AC927" s="56">
        <f t="shared" si="147"/>
        <v>-99</v>
      </c>
      <c r="AE927" s="82">
        <f>IF(D927=1, 'adjustment factor'!$D$4, IF(D927=-9,-999,IF(D927="",-999,0)))</f>
        <v>-999</v>
      </c>
      <c r="AF927" s="82">
        <f>IF(F927=1, 'adjustment factor'!$D$5, IF(F927=-9,-999,IF(F927="",-999,0)))</f>
        <v>-999</v>
      </c>
      <c r="AG927" s="82">
        <f>IF(E927=1, 'adjustment factor'!$D$6, IF(E927=-9,-999,IF(E927="",-999,0)))</f>
        <v>-999</v>
      </c>
      <c r="AH927" s="82">
        <f>IF(K927&gt;=45,'adjustment factor'!$D$7,IF(K927=-9,-1200,IF(K927="",-1200,0)))</f>
        <v>-1200</v>
      </c>
      <c r="AI927" s="82">
        <f>IF(L927=1, 'adjustment factor'!$D$8, IF(L927=-9,-999,IF(L927="",-999,0)))</f>
        <v>-999</v>
      </c>
      <c r="AJ927" s="82">
        <f>IF(AND(M927&gt;=1,M927&lt;=4),'adjustment factor'!$D$9,IF(M927=-9,-999,IF(M927=98,-999,IF(M927=99,-999,IF(M927="",-999,0)))))</f>
        <v>-999</v>
      </c>
      <c r="AK927" s="82">
        <f>IF(H927=1, 'adjustment factor'!$D$10, IF(H927=-9,-999,IF(H927="",-999,0)))</f>
        <v>-999</v>
      </c>
      <c r="AL927" s="82">
        <f>IF(G927=1, 'adjustment factor'!$D$11, IF(G927=-9,-999,IF(G927="",-999,0)))</f>
        <v>-999</v>
      </c>
      <c r="AM927" s="82">
        <f>IF(I927=1, 'adjustment factor'!$D$12, IF(I927=-9,-999,IF(I927="",-999,0)))</f>
        <v>-999</v>
      </c>
      <c r="AN927" s="82">
        <f>IF(J927=1, 'adjustment factor'!$D$13, IF(J927=-9,-999,IF(J927="",-999,0)))</f>
        <v>-999</v>
      </c>
      <c r="AO927" s="82" t="str">
        <f t="shared" si="148"/>
        <v>-999</v>
      </c>
      <c r="AP927" s="82" t="str">
        <f t="shared" si="149"/>
        <v>MISSING</v>
      </c>
    </row>
    <row r="928" spans="2:42" s="3" customFormat="1">
      <c r="B928" s="170"/>
      <c r="C928" s="35">
        <v>924</v>
      </c>
      <c r="D928" s="161"/>
      <c r="E928" s="161"/>
      <c r="F928" s="161"/>
      <c r="G928" s="161"/>
      <c r="H928" s="161"/>
      <c r="I928" s="161"/>
      <c r="J928" s="161"/>
      <c r="K928" s="161"/>
      <c r="L928" s="161"/>
      <c r="M928" s="161"/>
      <c r="N928" s="171"/>
      <c r="O928" s="171"/>
      <c r="P928" s="171"/>
      <c r="Q928" s="171"/>
      <c r="R928" s="171"/>
      <c r="S928" s="171"/>
      <c r="T928" s="159" t="str">
        <f t="shared" si="140"/>
        <v>MISSING</v>
      </c>
      <c r="U928" s="159" t="str">
        <f t="shared" si="141"/>
        <v>MISSING</v>
      </c>
      <c r="X928" s="56">
        <f t="shared" si="142"/>
        <v>-99</v>
      </c>
      <c r="Y928" s="56">
        <f t="shared" si="143"/>
        <v>-99</v>
      </c>
      <c r="Z928" s="56">
        <f t="shared" si="144"/>
        <v>-99</v>
      </c>
      <c r="AA928" s="56">
        <f t="shared" si="145"/>
        <v>-99</v>
      </c>
      <c r="AB928" s="56">
        <f t="shared" si="146"/>
        <v>-99</v>
      </c>
      <c r="AC928" s="56">
        <f t="shared" si="147"/>
        <v>-99</v>
      </c>
      <c r="AE928" s="82">
        <f>IF(D928=1, 'adjustment factor'!$D$4, IF(D928=-9,-999,IF(D928="",-999,0)))</f>
        <v>-999</v>
      </c>
      <c r="AF928" s="82">
        <f>IF(F928=1, 'adjustment factor'!$D$5, IF(F928=-9,-999,IF(F928="",-999,0)))</f>
        <v>-999</v>
      </c>
      <c r="AG928" s="82">
        <f>IF(E928=1, 'adjustment factor'!$D$6, IF(E928=-9,-999,IF(E928="",-999,0)))</f>
        <v>-999</v>
      </c>
      <c r="AH928" s="82">
        <f>IF(K928&gt;=45,'adjustment factor'!$D$7,IF(K928=-9,-1200,IF(K928="",-1200,0)))</f>
        <v>-1200</v>
      </c>
      <c r="AI928" s="82">
        <f>IF(L928=1, 'adjustment factor'!$D$8, IF(L928=-9,-999,IF(L928="",-999,0)))</f>
        <v>-999</v>
      </c>
      <c r="AJ928" s="82">
        <f>IF(AND(M928&gt;=1,M928&lt;=4),'adjustment factor'!$D$9,IF(M928=-9,-999,IF(M928=98,-999,IF(M928=99,-999,IF(M928="",-999,0)))))</f>
        <v>-999</v>
      </c>
      <c r="AK928" s="82">
        <f>IF(H928=1, 'adjustment factor'!$D$10, IF(H928=-9,-999,IF(H928="",-999,0)))</f>
        <v>-999</v>
      </c>
      <c r="AL928" s="82">
        <f>IF(G928=1, 'adjustment factor'!$D$11, IF(G928=-9,-999,IF(G928="",-999,0)))</f>
        <v>-999</v>
      </c>
      <c r="AM928" s="82">
        <f>IF(I928=1, 'adjustment factor'!$D$12, IF(I928=-9,-999,IF(I928="",-999,0)))</f>
        <v>-999</v>
      </c>
      <c r="AN928" s="82">
        <f>IF(J928=1, 'adjustment factor'!$D$13, IF(J928=-9,-999,IF(J928="",-999,0)))</f>
        <v>-999</v>
      </c>
      <c r="AO928" s="82" t="str">
        <f t="shared" si="148"/>
        <v>-999</v>
      </c>
      <c r="AP928" s="82" t="str">
        <f t="shared" si="149"/>
        <v>MISSING</v>
      </c>
    </row>
    <row r="929" spans="2:42" s="3" customFormat="1">
      <c r="B929" s="170"/>
      <c r="C929" s="35">
        <v>925</v>
      </c>
      <c r="D929" s="161"/>
      <c r="E929" s="161"/>
      <c r="F929" s="161"/>
      <c r="G929" s="161"/>
      <c r="H929" s="161"/>
      <c r="I929" s="161"/>
      <c r="J929" s="161"/>
      <c r="K929" s="161"/>
      <c r="L929" s="161"/>
      <c r="M929" s="161"/>
      <c r="N929" s="171"/>
      <c r="O929" s="171"/>
      <c r="P929" s="171"/>
      <c r="Q929" s="171"/>
      <c r="R929" s="171"/>
      <c r="S929" s="171"/>
      <c r="T929" s="159" t="str">
        <f t="shared" si="140"/>
        <v>MISSING</v>
      </c>
      <c r="U929" s="159" t="str">
        <f t="shared" si="141"/>
        <v>MISSING</v>
      </c>
      <c r="X929" s="56">
        <f t="shared" si="142"/>
        <v>-99</v>
      </c>
      <c r="Y929" s="56">
        <f t="shared" si="143"/>
        <v>-99</v>
      </c>
      <c r="Z929" s="56">
        <f t="shared" si="144"/>
        <v>-99</v>
      </c>
      <c r="AA929" s="56">
        <f t="shared" si="145"/>
        <v>-99</v>
      </c>
      <c r="AB929" s="56">
        <f t="shared" si="146"/>
        <v>-99</v>
      </c>
      <c r="AC929" s="56">
        <f t="shared" si="147"/>
        <v>-99</v>
      </c>
      <c r="AE929" s="82">
        <f>IF(D929=1, 'adjustment factor'!$D$4, IF(D929=-9,-999,IF(D929="",-999,0)))</f>
        <v>-999</v>
      </c>
      <c r="AF929" s="82">
        <f>IF(F929=1, 'adjustment factor'!$D$5, IF(F929=-9,-999,IF(F929="",-999,0)))</f>
        <v>-999</v>
      </c>
      <c r="AG929" s="82">
        <f>IF(E929=1, 'adjustment factor'!$D$6, IF(E929=-9,-999,IF(E929="",-999,0)))</f>
        <v>-999</v>
      </c>
      <c r="AH929" s="82">
        <f>IF(K929&gt;=45,'adjustment factor'!$D$7,IF(K929=-9,-1200,IF(K929="",-1200,0)))</f>
        <v>-1200</v>
      </c>
      <c r="AI929" s="82">
        <f>IF(L929=1, 'adjustment factor'!$D$8, IF(L929=-9,-999,IF(L929="",-999,0)))</f>
        <v>-999</v>
      </c>
      <c r="AJ929" s="82">
        <f>IF(AND(M929&gt;=1,M929&lt;=4),'adjustment factor'!$D$9,IF(M929=-9,-999,IF(M929=98,-999,IF(M929=99,-999,IF(M929="",-999,0)))))</f>
        <v>-999</v>
      </c>
      <c r="AK929" s="82">
        <f>IF(H929=1, 'adjustment factor'!$D$10, IF(H929=-9,-999,IF(H929="",-999,0)))</f>
        <v>-999</v>
      </c>
      <c r="AL929" s="82">
        <f>IF(G929=1, 'adjustment factor'!$D$11, IF(G929=-9,-999,IF(G929="",-999,0)))</f>
        <v>-999</v>
      </c>
      <c r="AM929" s="82">
        <f>IF(I929=1, 'adjustment factor'!$D$12, IF(I929=-9,-999,IF(I929="",-999,0)))</f>
        <v>-999</v>
      </c>
      <c r="AN929" s="82">
        <f>IF(J929=1, 'adjustment factor'!$D$13, IF(J929=-9,-999,IF(J929="",-999,0)))</f>
        <v>-999</v>
      </c>
      <c r="AO929" s="82" t="str">
        <f t="shared" si="148"/>
        <v>-999</v>
      </c>
      <c r="AP929" s="82" t="str">
        <f t="shared" si="149"/>
        <v>MISSING</v>
      </c>
    </row>
    <row r="930" spans="2:42" s="3" customFormat="1">
      <c r="B930" s="170"/>
      <c r="C930" s="35">
        <v>926</v>
      </c>
      <c r="D930" s="161"/>
      <c r="E930" s="161"/>
      <c r="F930" s="161"/>
      <c r="G930" s="161"/>
      <c r="H930" s="161"/>
      <c r="I930" s="161"/>
      <c r="J930" s="161"/>
      <c r="K930" s="161"/>
      <c r="L930" s="161"/>
      <c r="M930" s="161"/>
      <c r="N930" s="171"/>
      <c r="O930" s="171"/>
      <c r="P930" s="171"/>
      <c r="Q930" s="171"/>
      <c r="R930" s="171"/>
      <c r="S930" s="171"/>
      <c r="T930" s="159" t="str">
        <f t="shared" si="140"/>
        <v>MISSING</v>
      </c>
      <c r="U930" s="159" t="str">
        <f t="shared" si="141"/>
        <v>MISSING</v>
      </c>
      <c r="X930" s="56">
        <f t="shared" si="142"/>
        <v>-99</v>
      </c>
      <c r="Y930" s="56">
        <f t="shared" si="143"/>
        <v>-99</v>
      </c>
      <c r="Z930" s="56">
        <f t="shared" si="144"/>
        <v>-99</v>
      </c>
      <c r="AA930" s="56">
        <f t="shared" si="145"/>
        <v>-99</v>
      </c>
      <c r="AB930" s="56">
        <f t="shared" si="146"/>
        <v>-99</v>
      </c>
      <c r="AC930" s="56">
        <f t="shared" si="147"/>
        <v>-99</v>
      </c>
      <c r="AE930" s="82">
        <f>IF(D930=1, 'adjustment factor'!$D$4, IF(D930=-9,-999,IF(D930="",-999,0)))</f>
        <v>-999</v>
      </c>
      <c r="AF930" s="82">
        <f>IF(F930=1, 'adjustment factor'!$D$5, IF(F930=-9,-999,IF(F930="",-999,0)))</f>
        <v>-999</v>
      </c>
      <c r="AG930" s="82">
        <f>IF(E930=1, 'adjustment factor'!$D$6, IF(E930=-9,-999,IF(E930="",-999,0)))</f>
        <v>-999</v>
      </c>
      <c r="AH930" s="82">
        <f>IF(K930&gt;=45,'adjustment factor'!$D$7,IF(K930=-9,-1200,IF(K930="",-1200,0)))</f>
        <v>-1200</v>
      </c>
      <c r="AI930" s="82">
        <f>IF(L930=1, 'adjustment factor'!$D$8, IF(L930=-9,-999,IF(L930="",-999,0)))</f>
        <v>-999</v>
      </c>
      <c r="AJ930" s="82">
        <f>IF(AND(M930&gt;=1,M930&lt;=4),'adjustment factor'!$D$9,IF(M930=-9,-999,IF(M930=98,-999,IF(M930=99,-999,IF(M930="",-999,0)))))</f>
        <v>-999</v>
      </c>
      <c r="AK930" s="82">
        <f>IF(H930=1, 'adjustment factor'!$D$10, IF(H930=-9,-999,IF(H930="",-999,0)))</f>
        <v>-999</v>
      </c>
      <c r="AL930" s="82">
        <f>IF(G930=1, 'adjustment factor'!$D$11, IF(G930=-9,-999,IF(G930="",-999,0)))</f>
        <v>-999</v>
      </c>
      <c r="AM930" s="82">
        <f>IF(I930=1, 'adjustment factor'!$D$12, IF(I930=-9,-999,IF(I930="",-999,0)))</f>
        <v>-999</v>
      </c>
      <c r="AN930" s="82">
        <f>IF(J930=1, 'adjustment factor'!$D$13, IF(J930=-9,-999,IF(J930="",-999,0)))</f>
        <v>-999</v>
      </c>
      <c r="AO930" s="82" t="str">
        <f t="shared" si="148"/>
        <v>-999</v>
      </c>
      <c r="AP930" s="82" t="str">
        <f t="shared" si="149"/>
        <v>MISSING</v>
      </c>
    </row>
    <row r="931" spans="2:42" s="3" customFormat="1">
      <c r="B931" s="170"/>
      <c r="C931" s="35">
        <v>927</v>
      </c>
      <c r="D931" s="161"/>
      <c r="E931" s="161"/>
      <c r="F931" s="161"/>
      <c r="G931" s="161"/>
      <c r="H931" s="161"/>
      <c r="I931" s="161"/>
      <c r="J931" s="161"/>
      <c r="K931" s="161"/>
      <c r="L931" s="161"/>
      <c r="M931" s="161"/>
      <c r="N931" s="171"/>
      <c r="O931" s="171"/>
      <c r="P931" s="171"/>
      <c r="Q931" s="171"/>
      <c r="R931" s="171"/>
      <c r="S931" s="171"/>
      <c r="T931" s="159" t="str">
        <f t="shared" si="140"/>
        <v>MISSING</v>
      </c>
      <c r="U931" s="159" t="str">
        <f t="shared" si="141"/>
        <v>MISSING</v>
      </c>
      <c r="X931" s="56">
        <f t="shared" si="142"/>
        <v>-99</v>
      </c>
      <c r="Y931" s="56">
        <f t="shared" si="143"/>
        <v>-99</v>
      </c>
      <c r="Z931" s="56">
        <f t="shared" si="144"/>
        <v>-99</v>
      </c>
      <c r="AA931" s="56">
        <f t="shared" si="145"/>
        <v>-99</v>
      </c>
      <c r="AB931" s="56">
        <f t="shared" si="146"/>
        <v>-99</v>
      </c>
      <c r="AC931" s="56">
        <f t="shared" si="147"/>
        <v>-99</v>
      </c>
      <c r="AE931" s="82">
        <f>IF(D931=1, 'adjustment factor'!$D$4, IF(D931=-9,-999,IF(D931="",-999,0)))</f>
        <v>-999</v>
      </c>
      <c r="AF931" s="82">
        <f>IF(F931=1, 'adjustment factor'!$D$5, IF(F931=-9,-999,IF(F931="",-999,0)))</f>
        <v>-999</v>
      </c>
      <c r="AG931" s="82">
        <f>IF(E931=1, 'adjustment factor'!$D$6, IF(E931=-9,-999,IF(E931="",-999,0)))</f>
        <v>-999</v>
      </c>
      <c r="AH931" s="82">
        <f>IF(K931&gt;=45,'adjustment factor'!$D$7,IF(K931=-9,-1200,IF(K931="",-1200,0)))</f>
        <v>-1200</v>
      </c>
      <c r="AI931" s="82">
        <f>IF(L931=1, 'adjustment factor'!$D$8, IF(L931=-9,-999,IF(L931="",-999,0)))</f>
        <v>-999</v>
      </c>
      <c r="AJ931" s="82">
        <f>IF(AND(M931&gt;=1,M931&lt;=4),'adjustment factor'!$D$9,IF(M931=-9,-999,IF(M931=98,-999,IF(M931=99,-999,IF(M931="",-999,0)))))</f>
        <v>-999</v>
      </c>
      <c r="AK931" s="82">
        <f>IF(H931=1, 'adjustment factor'!$D$10, IF(H931=-9,-999,IF(H931="",-999,0)))</f>
        <v>-999</v>
      </c>
      <c r="AL931" s="82">
        <f>IF(G931=1, 'adjustment factor'!$D$11, IF(G931=-9,-999,IF(G931="",-999,0)))</f>
        <v>-999</v>
      </c>
      <c r="AM931" s="82">
        <f>IF(I931=1, 'adjustment factor'!$D$12, IF(I931=-9,-999,IF(I931="",-999,0)))</f>
        <v>-999</v>
      </c>
      <c r="AN931" s="82">
        <f>IF(J931=1, 'adjustment factor'!$D$13, IF(J931=-9,-999,IF(J931="",-999,0)))</f>
        <v>-999</v>
      </c>
      <c r="AO931" s="82" t="str">
        <f t="shared" si="148"/>
        <v>-999</v>
      </c>
      <c r="AP931" s="82" t="str">
        <f t="shared" si="149"/>
        <v>MISSING</v>
      </c>
    </row>
    <row r="932" spans="2:42" s="3" customFormat="1">
      <c r="B932" s="170"/>
      <c r="C932" s="35">
        <v>928</v>
      </c>
      <c r="D932" s="161"/>
      <c r="E932" s="161"/>
      <c r="F932" s="161"/>
      <c r="G932" s="161"/>
      <c r="H932" s="161"/>
      <c r="I932" s="161"/>
      <c r="J932" s="161"/>
      <c r="K932" s="161"/>
      <c r="L932" s="161"/>
      <c r="M932" s="161"/>
      <c r="N932" s="171"/>
      <c r="O932" s="171"/>
      <c r="P932" s="171"/>
      <c r="Q932" s="171"/>
      <c r="R932" s="171"/>
      <c r="S932" s="171"/>
      <c r="T932" s="159" t="str">
        <f t="shared" si="140"/>
        <v>MISSING</v>
      </c>
      <c r="U932" s="159" t="str">
        <f t="shared" si="141"/>
        <v>MISSING</v>
      </c>
      <c r="X932" s="56">
        <f t="shared" si="142"/>
        <v>-99</v>
      </c>
      <c r="Y932" s="56">
        <f t="shared" si="143"/>
        <v>-99</v>
      </c>
      <c r="Z932" s="56">
        <f t="shared" si="144"/>
        <v>-99</v>
      </c>
      <c r="AA932" s="56">
        <f t="shared" si="145"/>
        <v>-99</v>
      </c>
      <c r="AB932" s="56">
        <f t="shared" si="146"/>
        <v>-99</v>
      </c>
      <c r="AC932" s="56">
        <f t="shared" si="147"/>
        <v>-99</v>
      </c>
      <c r="AE932" s="82">
        <f>IF(D932=1, 'adjustment factor'!$D$4, IF(D932=-9,-999,IF(D932="",-999,0)))</f>
        <v>-999</v>
      </c>
      <c r="AF932" s="82">
        <f>IF(F932=1, 'adjustment factor'!$D$5, IF(F932=-9,-999,IF(F932="",-999,0)))</f>
        <v>-999</v>
      </c>
      <c r="AG932" s="82">
        <f>IF(E932=1, 'adjustment factor'!$D$6, IF(E932=-9,-999,IF(E932="",-999,0)))</f>
        <v>-999</v>
      </c>
      <c r="AH932" s="82">
        <f>IF(K932&gt;=45,'adjustment factor'!$D$7,IF(K932=-9,-1200,IF(K932="",-1200,0)))</f>
        <v>-1200</v>
      </c>
      <c r="AI932" s="82">
        <f>IF(L932=1, 'adjustment factor'!$D$8, IF(L932=-9,-999,IF(L932="",-999,0)))</f>
        <v>-999</v>
      </c>
      <c r="AJ932" s="82">
        <f>IF(AND(M932&gt;=1,M932&lt;=4),'adjustment factor'!$D$9,IF(M932=-9,-999,IF(M932=98,-999,IF(M932=99,-999,IF(M932="",-999,0)))))</f>
        <v>-999</v>
      </c>
      <c r="AK932" s="82">
        <f>IF(H932=1, 'adjustment factor'!$D$10, IF(H932=-9,-999,IF(H932="",-999,0)))</f>
        <v>-999</v>
      </c>
      <c r="AL932" s="82">
        <f>IF(G932=1, 'adjustment factor'!$D$11, IF(G932=-9,-999,IF(G932="",-999,0)))</f>
        <v>-999</v>
      </c>
      <c r="AM932" s="82">
        <f>IF(I932=1, 'adjustment factor'!$D$12, IF(I932=-9,-999,IF(I932="",-999,0)))</f>
        <v>-999</v>
      </c>
      <c r="AN932" s="82">
        <f>IF(J932=1, 'adjustment factor'!$D$13, IF(J932=-9,-999,IF(J932="",-999,0)))</f>
        <v>-999</v>
      </c>
      <c r="AO932" s="82" t="str">
        <f t="shared" si="148"/>
        <v>-999</v>
      </c>
      <c r="AP932" s="82" t="str">
        <f t="shared" si="149"/>
        <v>MISSING</v>
      </c>
    </row>
    <row r="933" spans="2:42" s="3" customFormat="1">
      <c r="B933" s="170"/>
      <c r="C933" s="35">
        <v>929</v>
      </c>
      <c r="D933" s="161"/>
      <c r="E933" s="161"/>
      <c r="F933" s="161"/>
      <c r="G933" s="161"/>
      <c r="H933" s="161"/>
      <c r="I933" s="161"/>
      <c r="J933" s="161"/>
      <c r="K933" s="161"/>
      <c r="L933" s="161"/>
      <c r="M933" s="161"/>
      <c r="N933" s="171"/>
      <c r="O933" s="171"/>
      <c r="P933" s="171"/>
      <c r="Q933" s="171"/>
      <c r="R933" s="171"/>
      <c r="S933" s="171"/>
      <c r="T933" s="159" t="str">
        <f t="shared" si="140"/>
        <v>MISSING</v>
      </c>
      <c r="U933" s="159" t="str">
        <f t="shared" si="141"/>
        <v>MISSING</v>
      </c>
      <c r="X933" s="56">
        <f t="shared" si="142"/>
        <v>-99</v>
      </c>
      <c r="Y933" s="56">
        <f t="shared" si="143"/>
        <v>-99</v>
      </c>
      <c r="Z933" s="56">
        <f t="shared" si="144"/>
        <v>-99</v>
      </c>
      <c r="AA933" s="56">
        <f t="shared" si="145"/>
        <v>-99</v>
      </c>
      <c r="AB933" s="56">
        <f t="shared" si="146"/>
        <v>-99</v>
      </c>
      <c r="AC933" s="56">
        <f t="shared" si="147"/>
        <v>-99</v>
      </c>
      <c r="AE933" s="82">
        <f>IF(D933=1, 'adjustment factor'!$D$4, IF(D933=-9,-999,IF(D933="",-999,0)))</f>
        <v>-999</v>
      </c>
      <c r="AF933" s="82">
        <f>IF(F933=1, 'adjustment factor'!$D$5, IF(F933=-9,-999,IF(F933="",-999,0)))</f>
        <v>-999</v>
      </c>
      <c r="AG933" s="82">
        <f>IF(E933=1, 'adjustment factor'!$D$6, IF(E933=-9,-999,IF(E933="",-999,0)))</f>
        <v>-999</v>
      </c>
      <c r="AH933" s="82">
        <f>IF(K933&gt;=45,'adjustment factor'!$D$7,IF(K933=-9,-1200,IF(K933="",-1200,0)))</f>
        <v>-1200</v>
      </c>
      <c r="AI933" s="82">
        <f>IF(L933=1, 'adjustment factor'!$D$8, IF(L933=-9,-999,IF(L933="",-999,0)))</f>
        <v>-999</v>
      </c>
      <c r="AJ933" s="82">
        <f>IF(AND(M933&gt;=1,M933&lt;=4),'adjustment factor'!$D$9,IF(M933=-9,-999,IF(M933=98,-999,IF(M933=99,-999,IF(M933="",-999,0)))))</f>
        <v>-999</v>
      </c>
      <c r="AK933" s="82">
        <f>IF(H933=1, 'adjustment factor'!$D$10, IF(H933=-9,-999,IF(H933="",-999,0)))</f>
        <v>-999</v>
      </c>
      <c r="AL933" s="82">
        <f>IF(G933=1, 'adjustment factor'!$D$11, IF(G933=-9,-999,IF(G933="",-999,0)))</f>
        <v>-999</v>
      </c>
      <c r="AM933" s="82">
        <f>IF(I933=1, 'adjustment factor'!$D$12, IF(I933=-9,-999,IF(I933="",-999,0)))</f>
        <v>-999</v>
      </c>
      <c r="AN933" s="82">
        <f>IF(J933=1, 'adjustment factor'!$D$13, IF(J933=-9,-999,IF(J933="",-999,0)))</f>
        <v>-999</v>
      </c>
      <c r="AO933" s="82" t="str">
        <f t="shared" si="148"/>
        <v>-999</v>
      </c>
      <c r="AP933" s="82" t="str">
        <f t="shared" si="149"/>
        <v>MISSING</v>
      </c>
    </row>
    <row r="934" spans="2:42" s="3" customFormat="1">
      <c r="B934" s="170"/>
      <c r="C934" s="35">
        <v>930</v>
      </c>
      <c r="D934" s="161"/>
      <c r="E934" s="161"/>
      <c r="F934" s="161"/>
      <c r="G934" s="161"/>
      <c r="H934" s="161"/>
      <c r="I934" s="161"/>
      <c r="J934" s="161"/>
      <c r="K934" s="161"/>
      <c r="L934" s="161"/>
      <c r="M934" s="161"/>
      <c r="N934" s="171"/>
      <c r="O934" s="171"/>
      <c r="P934" s="171"/>
      <c r="Q934" s="171"/>
      <c r="R934" s="171"/>
      <c r="S934" s="171"/>
      <c r="T934" s="159" t="str">
        <f t="shared" si="140"/>
        <v>MISSING</v>
      </c>
      <c r="U934" s="159" t="str">
        <f t="shared" si="141"/>
        <v>MISSING</v>
      </c>
      <c r="X934" s="56">
        <f t="shared" si="142"/>
        <v>-99</v>
      </c>
      <c r="Y934" s="56">
        <f t="shared" si="143"/>
        <v>-99</v>
      </c>
      <c r="Z934" s="56">
        <f t="shared" si="144"/>
        <v>-99</v>
      </c>
      <c r="AA934" s="56">
        <f t="shared" si="145"/>
        <v>-99</v>
      </c>
      <c r="AB934" s="56">
        <f t="shared" si="146"/>
        <v>-99</v>
      </c>
      <c r="AC934" s="56">
        <f t="shared" si="147"/>
        <v>-99</v>
      </c>
      <c r="AE934" s="82">
        <f>IF(D934=1, 'adjustment factor'!$D$4, IF(D934=-9,-999,IF(D934="",-999,0)))</f>
        <v>-999</v>
      </c>
      <c r="AF934" s="82">
        <f>IF(F934=1, 'adjustment factor'!$D$5, IF(F934=-9,-999,IF(F934="",-999,0)))</f>
        <v>-999</v>
      </c>
      <c r="AG934" s="82">
        <f>IF(E934=1, 'adjustment factor'!$D$6, IF(E934=-9,-999,IF(E934="",-999,0)))</f>
        <v>-999</v>
      </c>
      <c r="AH934" s="82">
        <f>IF(K934&gt;=45,'adjustment factor'!$D$7,IF(K934=-9,-1200,IF(K934="",-1200,0)))</f>
        <v>-1200</v>
      </c>
      <c r="AI934" s="82">
        <f>IF(L934=1, 'adjustment factor'!$D$8, IF(L934=-9,-999,IF(L934="",-999,0)))</f>
        <v>-999</v>
      </c>
      <c r="AJ934" s="82">
        <f>IF(AND(M934&gt;=1,M934&lt;=4),'adjustment factor'!$D$9,IF(M934=-9,-999,IF(M934=98,-999,IF(M934=99,-999,IF(M934="",-999,0)))))</f>
        <v>-999</v>
      </c>
      <c r="AK934" s="82">
        <f>IF(H934=1, 'adjustment factor'!$D$10, IF(H934=-9,-999,IF(H934="",-999,0)))</f>
        <v>-999</v>
      </c>
      <c r="AL934" s="82">
        <f>IF(G934=1, 'adjustment factor'!$D$11, IF(G934=-9,-999,IF(G934="",-999,0)))</f>
        <v>-999</v>
      </c>
      <c r="AM934" s="82">
        <f>IF(I934=1, 'adjustment factor'!$D$12, IF(I934=-9,-999,IF(I934="",-999,0)))</f>
        <v>-999</v>
      </c>
      <c r="AN934" s="82">
        <f>IF(J934=1, 'adjustment factor'!$D$13, IF(J934=-9,-999,IF(J934="",-999,0)))</f>
        <v>-999</v>
      </c>
      <c r="AO934" s="82" t="str">
        <f t="shared" si="148"/>
        <v>-999</v>
      </c>
      <c r="AP934" s="82" t="str">
        <f t="shared" si="149"/>
        <v>MISSING</v>
      </c>
    </row>
    <row r="935" spans="2:42" s="3" customFormat="1">
      <c r="B935" s="170"/>
      <c r="C935" s="35">
        <v>931</v>
      </c>
      <c r="D935" s="161"/>
      <c r="E935" s="161"/>
      <c r="F935" s="161"/>
      <c r="G935" s="161"/>
      <c r="H935" s="161"/>
      <c r="I935" s="161"/>
      <c r="J935" s="161"/>
      <c r="K935" s="161"/>
      <c r="L935" s="161"/>
      <c r="M935" s="161"/>
      <c r="N935" s="171"/>
      <c r="O935" s="171"/>
      <c r="P935" s="171"/>
      <c r="Q935" s="171"/>
      <c r="R935" s="171"/>
      <c r="S935" s="171"/>
      <c r="T935" s="159" t="str">
        <f t="shared" si="140"/>
        <v>MISSING</v>
      </c>
      <c r="U935" s="159" t="str">
        <f t="shared" si="141"/>
        <v>MISSING</v>
      </c>
      <c r="X935" s="56">
        <f t="shared" si="142"/>
        <v>-99</v>
      </c>
      <c r="Y935" s="56">
        <f t="shared" si="143"/>
        <v>-99</v>
      </c>
      <c r="Z935" s="56">
        <f t="shared" si="144"/>
        <v>-99</v>
      </c>
      <c r="AA935" s="56">
        <f t="shared" si="145"/>
        <v>-99</v>
      </c>
      <c r="AB935" s="56">
        <f t="shared" si="146"/>
        <v>-99</v>
      </c>
      <c r="AC935" s="56">
        <f t="shared" si="147"/>
        <v>-99</v>
      </c>
      <c r="AE935" s="82">
        <f>IF(D935=1, 'adjustment factor'!$D$4, IF(D935=-9,-999,IF(D935="",-999,0)))</f>
        <v>-999</v>
      </c>
      <c r="AF935" s="82">
        <f>IF(F935=1, 'adjustment factor'!$D$5, IF(F935=-9,-999,IF(F935="",-999,0)))</f>
        <v>-999</v>
      </c>
      <c r="AG935" s="82">
        <f>IF(E935=1, 'adjustment factor'!$D$6, IF(E935=-9,-999,IF(E935="",-999,0)))</f>
        <v>-999</v>
      </c>
      <c r="AH935" s="82">
        <f>IF(K935&gt;=45,'adjustment factor'!$D$7,IF(K935=-9,-1200,IF(K935="",-1200,0)))</f>
        <v>-1200</v>
      </c>
      <c r="AI935" s="82">
        <f>IF(L935=1, 'adjustment factor'!$D$8, IF(L935=-9,-999,IF(L935="",-999,0)))</f>
        <v>-999</v>
      </c>
      <c r="AJ935" s="82">
        <f>IF(AND(M935&gt;=1,M935&lt;=4),'adjustment factor'!$D$9,IF(M935=-9,-999,IF(M935=98,-999,IF(M935=99,-999,IF(M935="",-999,0)))))</f>
        <v>-999</v>
      </c>
      <c r="AK935" s="82">
        <f>IF(H935=1, 'adjustment factor'!$D$10, IF(H935=-9,-999,IF(H935="",-999,0)))</f>
        <v>-999</v>
      </c>
      <c r="AL935" s="82">
        <f>IF(G935=1, 'adjustment factor'!$D$11, IF(G935=-9,-999,IF(G935="",-999,0)))</f>
        <v>-999</v>
      </c>
      <c r="AM935" s="82">
        <f>IF(I935=1, 'adjustment factor'!$D$12, IF(I935=-9,-999,IF(I935="",-999,0)))</f>
        <v>-999</v>
      </c>
      <c r="AN935" s="82">
        <f>IF(J935=1, 'adjustment factor'!$D$13, IF(J935=-9,-999,IF(J935="",-999,0)))</f>
        <v>-999</v>
      </c>
      <c r="AO935" s="82" t="str">
        <f t="shared" si="148"/>
        <v>-999</v>
      </c>
      <c r="AP935" s="82" t="str">
        <f t="shared" si="149"/>
        <v>MISSING</v>
      </c>
    </row>
    <row r="936" spans="2:42" s="3" customFormat="1">
      <c r="B936" s="170"/>
      <c r="C936" s="35">
        <v>932</v>
      </c>
      <c r="D936" s="161"/>
      <c r="E936" s="161"/>
      <c r="F936" s="161"/>
      <c r="G936" s="161"/>
      <c r="H936" s="161"/>
      <c r="I936" s="161"/>
      <c r="J936" s="161"/>
      <c r="K936" s="161"/>
      <c r="L936" s="161"/>
      <c r="M936" s="161"/>
      <c r="N936" s="171"/>
      <c r="O936" s="171"/>
      <c r="P936" s="171"/>
      <c r="Q936" s="171"/>
      <c r="R936" s="171"/>
      <c r="S936" s="171"/>
      <c r="T936" s="159" t="str">
        <f t="shared" si="140"/>
        <v>MISSING</v>
      </c>
      <c r="U936" s="159" t="str">
        <f t="shared" si="141"/>
        <v>MISSING</v>
      </c>
      <c r="X936" s="56">
        <f t="shared" si="142"/>
        <v>-99</v>
      </c>
      <c r="Y936" s="56">
        <f t="shared" si="143"/>
        <v>-99</v>
      </c>
      <c r="Z936" s="56">
        <f t="shared" si="144"/>
        <v>-99</v>
      </c>
      <c r="AA936" s="56">
        <f t="shared" si="145"/>
        <v>-99</v>
      </c>
      <c r="AB936" s="56">
        <f t="shared" si="146"/>
        <v>-99</v>
      </c>
      <c r="AC936" s="56">
        <f t="shared" si="147"/>
        <v>-99</v>
      </c>
      <c r="AE936" s="82">
        <f>IF(D936=1, 'adjustment factor'!$D$4, IF(D936=-9,-999,IF(D936="",-999,0)))</f>
        <v>-999</v>
      </c>
      <c r="AF936" s="82">
        <f>IF(F936=1, 'adjustment factor'!$D$5, IF(F936=-9,-999,IF(F936="",-999,0)))</f>
        <v>-999</v>
      </c>
      <c r="AG936" s="82">
        <f>IF(E936=1, 'adjustment factor'!$D$6, IF(E936=-9,-999,IF(E936="",-999,0)))</f>
        <v>-999</v>
      </c>
      <c r="AH936" s="82">
        <f>IF(K936&gt;=45,'adjustment factor'!$D$7,IF(K936=-9,-1200,IF(K936="",-1200,0)))</f>
        <v>-1200</v>
      </c>
      <c r="AI936" s="82">
        <f>IF(L936=1, 'adjustment factor'!$D$8, IF(L936=-9,-999,IF(L936="",-999,0)))</f>
        <v>-999</v>
      </c>
      <c r="AJ936" s="82">
        <f>IF(AND(M936&gt;=1,M936&lt;=4),'adjustment factor'!$D$9,IF(M936=-9,-999,IF(M936=98,-999,IF(M936=99,-999,IF(M936="",-999,0)))))</f>
        <v>-999</v>
      </c>
      <c r="AK936" s="82">
        <f>IF(H936=1, 'adjustment factor'!$D$10, IF(H936=-9,-999,IF(H936="",-999,0)))</f>
        <v>-999</v>
      </c>
      <c r="AL936" s="82">
        <f>IF(G936=1, 'adjustment factor'!$D$11, IF(G936=-9,-999,IF(G936="",-999,0)))</f>
        <v>-999</v>
      </c>
      <c r="AM936" s="82">
        <f>IF(I936=1, 'adjustment factor'!$D$12, IF(I936=-9,-999,IF(I936="",-999,0)))</f>
        <v>-999</v>
      </c>
      <c r="AN936" s="82">
        <f>IF(J936=1, 'adjustment factor'!$D$13, IF(J936=-9,-999,IF(J936="",-999,0)))</f>
        <v>-999</v>
      </c>
      <c r="AO936" s="82" t="str">
        <f t="shared" si="148"/>
        <v>-999</v>
      </c>
      <c r="AP936" s="82" t="str">
        <f t="shared" si="149"/>
        <v>MISSING</v>
      </c>
    </row>
    <row r="937" spans="2:42" s="3" customFormat="1">
      <c r="B937" s="170"/>
      <c r="C937" s="35">
        <v>933</v>
      </c>
      <c r="D937" s="161"/>
      <c r="E937" s="161"/>
      <c r="F937" s="161"/>
      <c r="G937" s="161"/>
      <c r="H937" s="161"/>
      <c r="I937" s="161"/>
      <c r="J937" s="161"/>
      <c r="K937" s="161"/>
      <c r="L937" s="161"/>
      <c r="M937" s="161"/>
      <c r="N937" s="171"/>
      <c r="O937" s="171"/>
      <c r="P937" s="171"/>
      <c r="Q937" s="171"/>
      <c r="R937" s="171"/>
      <c r="S937" s="171"/>
      <c r="T937" s="159" t="str">
        <f t="shared" si="140"/>
        <v>MISSING</v>
      </c>
      <c r="U937" s="159" t="str">
        <f t="shared" si="141"/>
        <v>MISSING</v>
      </c>
      <c r="X937" s="56">
        <f t="shared" si="142"/>
        <v>-99</v>
      </c>
      <c r="Y937" s="56">
        <f t="shared" si="143"/>
        <v>-99</v>
      </c>
      <c r="Z937" s="56">
        <f t="shared" si="144"/>
        <v>-99</v>
      </c>
      <c r="AA937" s="56">
        <f t="shared" si="145"/>
        <v>-99</v>
      </c>
      <c r="AB937" s="56">
        <f t="shared" si="146"/>
        <v>-99</v>
      </c>
      <c r="AC937" s="56">
        <f t="shared" si="147"/>
        <v>-99</v>
      </c>
      <c r="AE937" s="82">
        <f>IF(D937=1, 'adjustment factor'!$D$4, IF(D937=-9,-999,IF(D937="",-999,0)))</f>
        <v>-999</v>
      </c>
      <c r="AF937" s="82">
        <f>IF(F937=1, 'adjustment factor'!$D$5, IF(F937=-9,-999,IF(F937="",-999,0)))</f>
        <v>-999</v>
      </c>
      <c r="AG937" s="82">
        <f>IF(E937=1, 'adjustment factor'!$D$6, IF(E937=-9,-999,IF(E937="",-999,0)))</f>
        <v>-999</v>
      </c>
      <c r="AH937" s="82">
        <f>IF(K937&gt;=45,'adjustment factor'!$D$7,IF(K937=-9,-1200,IF(K937="",-1200,0)))</f>
        <v>-1200</v>
      </c>
      <c r="AI937" s="82">
        <f>IF(L937=1, 'adjustment factor'!$D$8, IF(L937=-9,-999,IF(L937="",-999,0)))</f>
        <v>-999</v>
      </c>
      <c r="AJ937" s="82">
        <f>IF(AND(M937&gt;=1,M937&lt;=4),'adjustment factor'!$D$9,IF(M937=-9,-999,IF(M937=98,-999,IF(M937=99,-999,IF(M937="",-999,0)))))</f>
        <v>-999</v>
      </c>
      <c r="AK937" s="82">
        <f>IF(H937=1, 'adjustment factor'!$D$10, IF(H937=-9,-999,IF(H937="",-999,0)))</f>
        <v>-999</v>
      </c>
      <c r="AL937" s="82">
        <f>IF(G937=1, 'adjustment factor'!$D$11, IF(G937=-9,-999,IF(G937="",-999,0)))</f>
        <v>-999</v>
      </c>
      <c r="AM937" s="82">
        <f>IF(I937=1, 'adjustment factor'!$D$12, IF(I937=-9,-999,IF(I937="",-999,0)))</f>
        <v>-999</v>
      </c>
      <c r="AN937" s="82">
        <f>IF(J937=1, 'adjustment factor'!$D$13, IF(J937=-9,-999,IF(J937="",-999,0)))</f>
        <v>-999</v>
      </c>
      <c r="AO937" s="82" t="str">
        <f t="shared" si="148"/>
        <v>-999</v>
      </c>
      <c r="AP937" s="82" t="str">
        <f t="shared" si="149"/>
        <v>MISSING</v>
      </c>
    </row>
    <row r="938" spans="2:42" s="3" customFormat="1">
      <c r="B938" s="170"/>
      <c r="C938" s="35">
        <v>934</v>
      </c>
      <c r="D938" s="161"/>
      <c r="E938" s="161"/>
      <c r="F938" s="161"/>
      <c r="G938" s="161"/>
      <c r="H938" s="161"/>
      <c r="I938" s="161"/>
      <c r="J938" s="161"/>
      <c r="K938" s="161"/>
      <c r="L938" s="161"/>
      <c r="M938" s="161"/>
      <c r="N938" s="171"/>
      <c r="O938" s="171"/>
      <c r="P938" s="171"/>
      <c r="Q938" s="171"/>
      <c r="R938" s="171"/>
      <c r="S938" s="171"/>
      <c r="T938" s="159" t="str">
        <f t="shared" si="140"/>
        <v>MISSING</v>
      </c>
      <c r="U938" s="159" t="str">
        <f t="shared" si="141"/>
        <v>MISSING</v>
      </c>
      <c r="X938" s="56">
        <f t="shared" si="142"/>
        <v>-99</v>
      </c>
      <c r="Y938" s="56">
        <f t="shared" si="143"/>
        <v>-99</v>
      </c>
      <c r="Z938" s="56">
        <f t="shared" si="144"/>
        <v>-99</v>
      </c>
      <c r="AA938" s="56">
        <f t="shared" si="145"/>
        <v>-99</v>
      </c>
      <c r="AB938" s="56">
        <f t="shared" si="146"/>
        <v>-99</v>
      </c>
      <c r="AC938" s="56">
        <f t="shared" si="147"/>
        <v>-99</v>
      </c>
      <c r="AE938" s="82">
        <f>IF(D938=1, 'adjustment factor'!$D$4, IF(D938=-9,-999,IF(D938="",-999,0)))</f>
        <v>-999</v>
      </c>
      <c r="AF938" s="82">
        <f>IF(F938=1, 'adjustment factor'!$D$5, IF(F938=-9,-999,IF(F938="",-999,0)))</f>
        <v>-999</v>
      </c>
      <c r="AG938" s="82">
        <f>IF(E938=1, 'adjustment factor'!$D$6, IF(E938=-9,-999,IF(E938="",-999,0)))</f>
        <v>-999</v>
      </c>
      <c r="AH938" s="82">
        <f>IF(K938&gt;=45,'adjustment factor'!$D$7,IF(K938=-9,-1200,IF(K938="",-1200,0)))</f>
        <v>-1200</v>
      </c>
      <c r="AI938" s="82">
        <f>IF(L938=1, 'adjustment factor'!$D$8, IF(L938=-9,-999,IF(L938="",-999,0)))</f>
        <v>-999</v>
      </c>
      <c r="AJ938" s="82">
        <f>IF(AND(M938&gt;=1,M938&lt;=4),'adjustment factor'!$D$9,IF(M938=-9,-999,IF(M938=98,-999,IF(M938=99,-999,IF(M938="",-999,0)))))</f>
        <v>-999</v>
      </c>
      <c r="AK938" s="82">
        <f>IF(H938=1, 'adjustment factor'!$D$10, IF(H938=-9,-999,IF(H938="",-999,0)))</f>
        <v>-999</v>
      </c>
      <c r="AL938" s="82">
        <f>IF(G938=1, 'adjustment factor'!$D$11, IF(G938=-9,-999,IF(G938="",-999,0)))</f>
        <v>-999</v>
      </c>
      <c r="AM938" s="82">
        <f>IF(I938=1, 'adjustment factor'!$D$12, IF(I938=-9,-999,IF(I938="",-999,0)))</f>
        <v>-999</v>
      </c>
      <c r="AN938" s="82">
        <f>IF(J938=1, 'adjustment factor'!$D$13, IF(J938=-9,-999,IF(J938="",-999,0)))</f>
        <v>-999</v>
      </c>
      <c r="AO938" s="82" t="str">
        <f t="shared" si="148"/>
        <v>-999</v>
      </c>
      <c r="AP938" s="82" t="str">
        <f t="shared" si="149"/>
        <v>MISSING</v>
      </c>
    </row>
    <row r="939" spans="2:42" s="3" customFormat="1">
      <c r="B939" s="170"/>
      <c r="C939" s="35">
        <v>935</v>
      </c>
      <c r="D939" s="161"/>
      <c r="E939" s="161"/>
      <c r="F939" s="161"/>
      <c r="G939" s="161"/>
      <c r="H939" s="161"/>
      <c r="I939" s="161"/>
      <c r="J939" s="161"/>
      <c r="K939" s="161"/>
      <c r="L939" s="161"/>
      <c r="M939" s="161"/>
      <c r="N939" s="171"/>
      <c r="O939" s="171"/>
      <c r="P939" s="171"/>
      <c r="Q939" s="171"/>
      <c r="R939" s="171"/>
      <c r="S939" s="171"/>
      <c r="T939" s="159" t="str">
        <f t="shared" si="140"/>
        <v>MISSING</v>
      </c>
      <c r="U939" s="159" t="str">
        <f t="shared" si="141"/>
        <v>MISSING</v>
      </c>
      <c r="X939" s="56">
        <f t="shared" si="142"/>
        <v>-99</v>
      </c>
      <c r="Y939" s="56">
        <f t="shared" si="143"/>
        <v>-99</v>
      </c>
      <c r="Z939" s="56">
        <f t="shared" si="144"/>
        <v>-99</v>
      </c>
      <c r="AA939" s="56">
        <f t="shared" si="145"/>
        <v>-99</v>
      </c>
      <c r="AB939" s="56">
        <f t="shared" si="146"/>
        <v>-99</v>
      </c>
      <c r="AC939" s="56">
        <f t="shared" si="147"/>
        <v>-99</v>
      </c>
      <c r="AE939" s="82">
        <f>IF(D939=1, 'adjustment factor'!$D$4, IF(D939=-9,-999,IF(D939="",-999,0)))</f>
        <v>-999</v>
      </c>
      <c r="AF939" s="82">
        <f>IF(F939=1, 'adjustment factor'!$D$5, IF(F939=-9,-999,IF(F939="",-999,0)))</f>
        <v>-999</v>
      </c>
      <c r="AG939" s="82">
        <f>IF(E939=1, 'adjustment factor'!$D$6, IF(E939=-9,-999,IF(E939="",-999,0)))</f>
        <v>-999</v>
      </c>
      <c r="AH939" s="82">
        <f>IF(K939&gt;=45,'adjustment factor'!$D$7,IF(K939=-9,-1200,IF(K939="",-1200,0)))</f>
        <v>-1200</v>
      </c>
      <c r="AI939" s="82">
        <f>IF(L939=1, 'adjustment factor'!$D$8, IF(L939=-9,-999,IF(L939="",-999,0)))</f>
        <v>-999</v>
      </c>
      <c r="AJ939" s="82">
        <f>IF(AND(M939&gt;=1,M939&lt;=4),'adjustment factor'!$D$9,IF(M939=-9,-999,IF(M939=98,-999,IF(M939=99,-999,IF(M939="",-999,0)))))</f>
        <v>-999</v>
      </c>
      <c r="AK939" s="82">
        <f>IF(H939=1, 'adjustment factor'!$D$10, IF(H939=-9,-999,IF(H939="",-999,0)))</f>
        <v>-999</v>
      </c>
      <c r="AL939" s="82">
        <f>IF(G939=1, 'adjustment factor'!$D$11, IF(G939=-9,-999,IF(G939="",-999,0)))</f>
        <v>-999</v>
      </c>
      <c r="AM939" s="82">
        <f>IF(I939=1, 'adjustment factor'!$D$12, IF(I939=-9,-999,IF(I939="",-999,0)))</f>
        <v>-999</v>
      </c>
      <c r="AN939" s="82">
        <f>IF(J939=1, 'adjustment factor'!$D$13, IF(J939=-9,-999,IF(J939="",-999,0)))</f>
        <v>-999</v>
      </c>
      <c r="AO939" s="82" t="str">
        <f t="shared" si="148"/>
        <v>-999</v>
      </c>
      <c r="AP939" s="82" t="str">
        <f t="shared" si="149"/>
        <v>MISSING</v>
      </c>
    </row>
    <row r="940" spans="2:42" s="3" customFormat="1">
      <c r="B940" s="170"/>
      <c r="C940" s="35">
        <v>936</v>
      </c>
      <c r="D940" s="161"/>
      <c r="E940" s="161"/>
      <c r="F940" s="161"/>
      <c r="G940" s="161"/>
      <c r="H940" s="161"/>
      <c r="I940" s="161"/>
      <c r="J940" s="161"/>
      <c r="K940" s="161"/>
      <c r="L940" s="161"/>
      <c r="M940" s="161"/>
      <c r="N940" s="171"/>
      <c r="O940" s="171"/>
      <c r="P940" s="171"/>
      <c r="Q940" s="171"/>
      <c r="R940" s="171"/>
      <c r="S940" s="171"/>
      <c r="T940" s="159" t="str">
        <f t="shared" si="140"/>
        <v>MISSING</v>
      </c>
      <c r="U940" s="159" t="str">
        <f t="shared" si="141"/>
        <v>MISSING</v>
      </c>
      <c r="X940" s="56">
        <f t="shared" si="142"/>
        <v>-99</v>
      </c>
      <c r="Y940" s="56">
        <f t="shared" si="143"/>
        <v>-99</v>
      </c>
      <c r="Z940" s="56">
        <f t="shared" si="144"/>
        <v>-99</v>
      </c>
      <c r="AA940" s="56">
        <f t="shared" si="145"/>
        <v>-99</v>
      </c>
      <c r="AB940" s="56">
        <f t="shared" si="146"/>
        <v>-99</v>
      </c>
      <c r="AC940" s="56">
        <f t="shared" si="147"/>
        <v>-99</v>
      </c>
      <c r="AE940" s="82">
        <f>IF(D940=1, 'adjustment factor'!$D$4, IF(D940=-9,-999,IF(D940="",-999,0)))</f>
        <v>-999</v>
      </c>
      <c r="AF940" s="82">
        <f>IF(F940=1, 'adjustment factor'!$D$5, IF(F940=-9,-999,IF(F940="",-999,0)))</f>
        <v>-999</v>
      </c>
      <c r="AG940" s="82">
        <f>IF(E940=1, 'adjustment factor'!$D$6, IF(E940=-9,-999,IF(E940="",-999,0)))</f>
        <v>-999</v>
      </c>
      <c r="AH940" s="82">
        <f>IF(K940&gt;=45,'adjustment factor'!$D$7,IF(K940=-9,-1200,IF(K940="",-1200,0)))</f>
        <v>-1200</v>
      </c>
      <c r="AI940" s="82">
        <f>IF(L940=1, 'adjustment factor'!$D$8, IF(L940=-9,-999,IF(L940="",-999,0)))</f>
        <v>-999</v>
      </c>
      <c r="AJ940" s="82">
        <f>IF(AND(M940&gt;=1,M940&lt;=4),'adjustment factor'!$D$9,IF(M940=-9,-999,IF(M940=98,-999,IF(M940=99,-999,IF(M940="",-999,0)))))</f>
        <v>-999</v>
      </c>
      <c r="AK940" s="82">
        <f>IF(H940=1, 'adjustment factor'!$D$10, IF(H940=-9,-999,IF(H940="",-999,0)))</f>
        <v>-999</v>
      </c>
      <c r="AL940" s="82">
        <f>IF(G940=1, 'adjustment factor'!$D$11, IF(G940=-9,-999,IF(G940="",-999,0)))</f>
        <v>-999</v>
      </c>
      <c r="AM940" s="82">
        <f>IF(I940=1, 'adjustment factor'!$D$12, IF(I940=-9,-999,IF(I940="",-999,0)))</f>
        <v>-999</v>
      </c>
      <c r="AN940" s="82">
        <f>IF(J940=1, 'adjustment factor'!$D$13, IF(J940=-9,-999,IF(J940="",-999,0)))</f>
        <v>-999</v>
      </c>
      <c r="AO940" s="82" t="str">
        <f t="shared" si="148"/>
        <v>-999</v>
      </c>
      <c r="AP940" s="82" t="str">
        <f t="shared" si="149"/>
        <v>MISSING</v>
      </c>
    </row>
    <row r="941" spans="2:42" s="3" customFormat="1">
      <c r="B941" s="170"/>
      <c r="C941" s="35">
        <v>937</v>
      </c>
      <c r="D941" s="161"/>
      <c r="E941" s="161"/>
      <c r="F941" s="161"/>
      <c r="G941" s="161"/>
      <c r="H941" s="161"/>
      <c r="I941" s="161"/>
      <c r="J941" s="161"/>
      <c r="K941" s="161"/>
      <c r="L941" s="161"/>
      <c r="M941" s="161"/>
      <c r="N941" s="171"/>
      <c r="O941" s="171"/>
      <c r="P941" s="171"/>
      <c r="Q941" s="171"/>
      <c r="R941" s="171"/>
      <c r="S941" s="171"/>
      <c r="T941" s="159" t="str">
        <f t="shared" si="140"/>
        <v>MISSING</v>
      </c>
      <c r="U941" s="159" t="str">
        <f t="shared" si="141"/>
        <v>MISSING</v>
      </c>
      <c r="X941" s="56">
        <f t="shared" si="142"/>
        <v>-99</v>
      </c>
      <c r="Y941" s="56">
        <f t="shared" si="143"/>
        <v>-99</v>
      </c>
      <c r="Z941" s="56">
        <f t="shared" si="144"/>
        <v>-99</v>
      </c>
      <c r="AA941" s="56">
        <f t="shared" si="145"/>
        <v>-99</v>
      </c>
      <c r="AB941" s="56">
        <f t="shared" si="146"/>
        <v>-99</v>
      </c>
      <c r="AC941" s="56">
        <f t="shared" si="147"/>
        <v>-99</v>
      </c>
      <c r="AE941" s="82">
        <f>IF(D941=1, 'adjustment factor'!$D$4, IF(D941=-9,-999,IF(D941="",-999,0)))</f>
        <v>-999</v>
      </c>
      <c r="AF941" s="82">
        <f>IF(F941=1, 'adjustment factor'!$D$5, IF(F941=-9,-999,IF(F941="",-999,0)))</f>
        <v>-999</v>
      </c>
      <c r="AG941" s="82">
        <f>IF(E941=1, 'adjustment factor'!$D$6, IF(E941=-9,-999,IF(E941="",-999,0)))</f>
        <v>-999</v>
      </c>
      <c r="AH941" s="82">
        <f>IF(K941&gt;=45,'adjustment factor'!$D$7,IF(K941=-9,-1200,IF(K941="",-1200,0)))</f>
        <v>-1200</v>
      </c>
      <c r="AI941" s="82">
        <f>IF(L941=1, 'adjustment factor'!$D$8, IF(L941=-9,-999,IF(L941="",-999,0)))</f>
        <v>-999</v>
      </c>
      <c r="AJ941" s="82">
        <f>IF(AND(M941&gt;=1,M941&lt;=4),'adjustment factor'!$D$9,IF(M941=-9,-999,IF(M941=98,-999,IF(M941=99,-999,IF(M941="",-999,0)))))</f>
        <v>-999</v>
      </c>
      <c r="AK941" s="82">
        <f>IF(H941=1, 'adjustment factor'!$D$10, IF(H941=-9,-999,IF(H941="",-999,0)))</f>
        <v>-999</v>
      </c>
      <c r="AL941" s="82">
        <f>IF(G941=1, 'adjustment factor'!$D$11, IF(G941=-9,-999,IF(G941="",-999,0)))</f>
        <v>-999</v>
      </c>
      <c r="AM941" s="82">
        <f>IF(I941=1, 'adjustment factor'!$D$12, IF(I941=-9,-999,IF(I941="",-999,0)))</f>
        <v>-999</v>
      </c>
      <c r="AN941" s="82">
        <f>IF(J941=1, 'adjustment factor'!$D$13, IF(J941=-9,-999,IF(J941="",-999,0)))</f>
        <v>-999</v>
      </c>
      <c r="AO941" s="82" t="str">
        <f t="shared" si="148"/>
        <v>-999</v>
      </c>
      <c r="AP941" s="82" t="str">
        <f t="shared" si="149"/>
        <v>MISSING</v>
      </c>
    </row>
    <row r="942" spans="2:42" s="3" customFormat="1">
      <c r="B942" s="170"/>
      <c r="C942" s="35">
        <v>938</v>
      </c>
      <c r="D942" s="161"/>
      <c r="E942" s="161"/>
      <c r="F942" s="161"/>
      <c r="G942" s="161"/>
      <c r="H942" s="161"/>
      <c r="I942" s="161"/>
      <c r="J942" s="161"/>
      <c r="K942" s="161"/>
      <c r="L942" s="161"/>
      <c r="M942" s="161"/>
      <c r="N942" s="171"/>
      <c r="O942" s="171"/>
      <c r="P942" s="171"/>
      <c r="Q942" s="171"/>
      <c r="R942" s="171"/>
      <c r="S942" s="171"/>
      <c r="T942" s="159" t="str">
        <f t="shared" si="140"/>
        <v>MISSING</v>
      </c>
      <c r="U942" s="159" t="str">
        <f t="shared" si="141"/>
        <v>MISSING</v>
      </c>
      <c r="X942" s="56">
        <f t="shared" si="142"/>
        <v>-99</v>
      </c>
      <c r="Y942" s="56">
        <f t="shared" si="143"/>
        <v>-99</v>
      </c>
      <c r="Z942" s="56">
        <f t="shared" si="144"/>
        <v>-99</v>
      </c>
      <c r="AA942" s="56">
        <f t="shared" si="145"/>
        <v>-99</v>
      </c>
      <c r="AB942" s="56">
        <f t="shared" si="146"/>
        <v>-99</v>
      </c>
      <c r="AC942" s="56">
        <f t="shared" si="147"/>
        <v>-99</v>
      </c>
      <c r="AE942" s="82">
        <f>IF(D942=1, 'adjustment factor'!$D$4, IF(D942=-9,-999,IF(D942="",-999,0)))</f>
        <v>-999</v>
      </c>
      <c r="AF942" s="82">
        <f>IF(F942=1, 'adjustment factor'!$D$5, IF(F942=-9,-999,IF(F942="",-999,0)))</f>
        <v>-999</v>
      </c>
      <c r="AG942" s="82">
        <f>IF(E942=1, 'adjustment factor'!$D$6, IF(E942=-9,-999,IF(E942="",-999,0)))</f>
        <v>-999</v>
      </c>
      <c r="AH942" s="82">
        <f>IF(K942&gt;=45,'adjustment factor'!$D$7,IF(K942=-9,-1200,IF(K942="",-1200,0)))</f>
        <v>-1200</v>
      </c>
      <c r="AI942" s="82">
        <f>IF(L942=1, 'adjustment factor'!$D$8, IF(L942=-9,-999,IF(L942="",-999,0)))</f>
        <v>-999</v>
      </c>
      <c r="AJ942" s="82">
        <f>IF(AND(M942&gt;=1,M942&lt;=4),'adjustment factor'!$D$9,IF(M942=-9,-999,IF(M942=98,-999,IF(M942=99,-999,IF(M942="",-999,0)))))</f>
        <v>-999</v>
      </c>
      <c r="AK942" s="82">
        <f>IF(H942=1, 'adjustment factor'!$D$10, IF(H942=-9,-999,IF(H942="",-999,0)))</f>
        <v>-999</v>
      </c>
      <c r="AL942" s="82">
        <f>IF(G942=1, 'adjustment factor'!$D$11, IF(G942=-9,-999,IF(G942="",-999,0)))</f>
        <v>-999</v>
      </c>
      <c r="AM942" s="82">
        <f>IF(I942=1, 'adjustment factor'!$D$12, IF(I942=-9,-999,IF(I942="",-999,0)))</f>
        <v>-999</v>
      </c>
      <c r="AN942" s="82">
        <f>IF(J942=1, 'adjustment factor'!$D$13, IF(J942=-9,-999,IF(J942="",-999,0)))</f>
        <v>-999</v>
      </c>
      <c r="AO942" s="82" t="str">
        <f t="shared" si="148"/>
        <v>-999</v>
      </c>
      <c r="AP942" s="82" t="str">
        <f t="shared" si="149"/>
        <v>MISSING</v>
      </c>
    </row>
    <row r="943" spans="2:42" s="3" customFormat="1">
      <c r="B943" s="170"/>
      <c r="C943" s="35">
        <v>939</v>
      </c>
      <c r="D943" s="161"/>
      <c r="E943" s="161"/>
      <c r="F943" s="161"/>
      <c r="G943" s="161"/>
      <c r="H943" s="161"/>
      <c r="I943" s="161"/>
      <c r="J943" s="161"/>
      <c r="K943" s="161"/>
      <c r="L943" s="161"/>
      <c r="M943" s="161"/>
      <c r="N943" s="171"/>
      <c r="O943" s="171"/>
      <c r="P943" s="171"/>
      <c r="Q943" s="171"/>
      <c r="R943" s="171"/>
      <c r="S943" s="171"/>
      <c r="T943" s="159" t="str">
        <f t="shared" si="140"/>
        <v>MISSING</v>
      </c>
      <c r="U943" s="159" t="str">
        <f t="shared" si="141"/>
        <v>MISSING</v>
      </c>
      <c r="X943" s="56">
        <f t="shared" si="142"/>
        <v>-99</v>
      </c>
      <c r="Y943" s="56">
        <f t="shared" si="143"/>
        <v>-99</v>
      </c>
      <c r="Z943" s="56">
        <f t="shared" si="144"/>
        <v>-99</v>
      </c>
      <c r="AA943" s="56">
        <f t="shared" si="145"/>
        <v>-99</v>
      </c>
      <c r="AB943" s="56">
        <f t="shared" si="146"/>
        <v>-99</v>
      </c>
      <c r="AC943" s="56">
        <f t="shared" si="147"/>
        <v>-99</v>
      </c>
      <c r="AE943" s="82">
        <f>IF(D943=1, 'adjustment factor'!$D$4, IF(D943=-9,-999,IF(D943="",-999,0)))</f>
        <v>-999</v>
      </c>
      <c r="AF943" s="82">
        <f>IF(F943=1, 'adjustment factor'!$D$5, IF(F943=-9,-999,IF(F943="",-999,0)))</f>
        <v>-999</v>
      </c>
      <c r="AG943" s="82">
        <f>IF(E943=1, 'adjustment factor'!$D$6, IF(E943=-9,-999,IF(E943="",-999,0)))</f>
        <v>-999</v>
      </c>
      <c r="AH943" s="82">
        <f>IF(K943&gt;=45,'adjustment factor'!$D$7,IF(K943=-9,-1200,IF(K943="",-1200,0)))</f>
        <v>-1200</v>
      </c>
      <c r="AI943" s="82">
        <f>IF(L943=1, 'adjustment factor'!$D$8, IF(L943=-9,-999,IF(L943="",-999,0)))</f>
        <v>-999</v>
      </c>
      <c r="AJ943" s="82">
        <f>IF(AND(M943&gt;=1,M943&lt;=4),'adjustment factor'!$D$9,IF(M943=-9,-999,IF(M943=98,-999,IF(M943=99,-999,IF(M943="",-999,0)))))</f>
        <v>-999</v>
      </c>
      <c r="AK943" s="82">
        <f>IF(H943=1, 'adjustment factor'!$D$10, IF(H943=-9,-999,IF(H943="",-999,0)))</f>
        <v>-999</v>
      </c>
      <c r="AL943" s="82">
        <f>IF(G943=1, 'adjustment factor'!$D$11, IF(G943=-9,-999,IF(G943="",-999,0)))</f>
        <v>-999</v>
      </c>
      <c r="AM943" s="82">
        <f>IF(I943=1, 'adjustment factor'!$D$12, IF(I943=-9,-999,IF(I943="",-999,0)))</f>
        <v>-999</v>
      </c>
      <c r="AN943" s="82">
        <f>IF(J943=1, 'adjustment factor'!$D$13, IF(J943=-9,-999,IF(J943="",-999,0)))</f>
        <v>-999</v>
      </c>
      <c r="AO943" s="82" t="str">
        <f t="shared" si="148"/>
        <v>-999</v>
      </c>
      <c r="AP943" s="82" t="str">
        <f t="shared" si="149"/>
        <v>MISSING</v>
      </c>
    </row>
    <row r="944" spans="2:42" s="3" customFormat="1">
      <c r="B944" s="170"/>
      <c r="C944" s="35">
        <v>940</v>
      </c>
      <c r="D944" s="161"/>
      <c r="E944" s="161"/>
      <c r="F944" s="161"/>
      <c r="G944" s="161"/>
      <c r="H944" s="161"/>
      <c r="I944" s="161"/>
      <c r="J944" s="161"/>
      <c r="K944" s="161"/>
      <c r="L944" s="161"/>
      <c r="M944" s="161"/>
      <c r="N944" s="171"/>
      <c r="O944" s="171"/>
      <c r="P944" s="171"/>
      <c r="Q944" s="171"/>
      <c r="R944" s="171"/>
      <c r="S944" s="171"/>
      <c r="T944" s="159" t="str">
        <f t="shared" si="140"/>
        <v>MISSING</v>
      </c>
      <c r="U944" s="159" t="str">
        <f t="shared" si="141"/>
        <v>MISSING</v>
      </c>
      <c r="X944" s="56">
        <f t="shared" si="142"/>
        <v>-99</v>
      </c>
      <c r="Y944" s="56">
        <f t="shared" si="143"/>
        <v>-99</v>
      </c>
      <c r="Z944" s="56">
        <f t="shared" si="144"/>
        <v>-99</v>
      </c>
      <c r="AA944" s="56">
        <f t="shared" si="145"/>
        <v>-99</v>
      </c>
      <c r="AB944" s="56">
        <f t="shared" si="146"/>
        <v>-99</v>
      </c>
      <c r="AC944" s="56">
        <f t="shared" si="147"/>
        <v>-99</v>
      </c>
      <c r="AE944" s="82">
        <f>IF(D944=1, 'adjustment factor'!$D$4, IF(D944=-9,-999,IF(D944="",-999,0)))</f>
        <v>-999</v>
      </c>
      <c r="AF944" s="82">
        <f>IF(F944=1, 'adjustment factor'!$D$5, IF(F944=-9,-999,IF(F944="",-999,0)))</f>
        <v>-999</v>
      </c>
      <c r="AG944" s="82">
        <f>IF(E944=1, 'adjustment factor'!$D$6, IF(E944=-9,-999,IF(E944="",-999,0)))</f>
        <v>-999</v>
      </c>
      <c r="AH944" s="82">
        <f>IF(K944&gt;=45,'adjustment factor'!$D$7,IF(K944=-9,-1200,IF(K944="",-1200,0)))</f>
        <v>-1200</v>
      </c>
      <c r="AI944" s="82">
        <f>IF(L944=1, 'adjustment factor'!$D$8, IF(L944=-9,-999,IF(L944="",-999,0)))</f>
        <v>-999</v>
      </c>
      <c r="AJ944" s="82">
        <f>IF(AND(M944&gt;=1,M944&lt;=4),'adjustment factor'!$D$9,IF(M944=-9,-999,IF(M944=98,-999,IF(M944=99,-999,IF(M944="",-999,0)))))</f>
        <v>-999</v>
      </c>
      <c r="AK944" s="82">
        <f>IF(H944=1, 'adjustment factor'!$D$10, IF(H944=-9,-999,IF(H944="",-999,0)))</f>
        <v>-999</v>
      </c>
      <c r="AL944" s="82">
        <f>IF(G944=1, 'adjustment factor'!$D$11, IF(G944=-9,-999,IF(G944="",-999,0)))</f>
        <v>-999</v>
      </c>
      <c r="AM944" s="82">
        <f>IF(I944=1, 'adjustment factor'!$D$12, IF(I944=-9,-999,IF(I944="",-999,0)))</f>
        <v>-999</v>
      </c>
      <c r="AN944" s="82">
        <f>IF(J944=1, 'adjustment factor'!$D$13, IF(J944=-9,-999,IF(J944="",-999,0)))</f>
        <v>-999</v>
      </c>
      <c r="AO944" s="82" t="str">
        <f t="shared" si="148"/>
        <v>-999</v>
      </c>
      <c r="AP944" s="82" t="str">
        <f t="shared" si="149"/>
        <v>MISSING</v>
      </c>
    </row>
    <row r="945" spans="2:42" s="3" customFormat="1">
      <c r="B945" s="170"/>
      <c r="C945" s="35">
        <v>941</v>
      </c>
      <c r="D945" s="161"/>
      <c r="E945" s="161"/>
      <c r="F945" s="161"/>
      <c r="G945" s="161"/>
      <c r="H945" s="161"/>
      <c r="I945" s="161"/>
      <c r="J945" s="161"/>
      <c r="K945" s="161"/>
      <c r="L945" s="161"/>
      <c r="M945" s="161"/>
      <c r="N945" s="171"/>
      <c r="O945" s="171"/>
      <c r="P945" s="171"/>
      <c r="Q945" s="171"/>
      <c r="R945" s="171"/>
      <c r="S945" s="171"/>
      <c r="T945" s="159" t="str">
        <f t="shared" si="140"/>
        <v>MISSING</v>
      </c>
      <c r="U945" s="159" t="str">
        <f t="shared" si="141"/>
        <v>MISSING</v>
      </c>
      <c r="X945" s="56">
        <f t="shared" si="142"/>
        <v>-99</v>
      </c>
      <c r="Y945" s="56">
        <f t="shared" si="143"/>
        <v>-99</v>
      </c>
      <c r="Z945" s="56">
        <f t="shared" si="144"/>
        <v>-99</v>
      </c>
      <c r="AA945" s="56">
        <f t="shared" si="145"/>
        <v>-99</v>
      </c>
      <c r="AB945" s="56">
        <f t="shared" si="146"/>
        <v>-99</v>
      </c>
      <c r="AC945" s="56">
        <f t="shared" si="147"/>
        <v>-99</v>
      </c>
      <c r="AE945" s="82">
        <f>IF(D945=1, 'adjustment factor'!$D$4, IF(D945=-9,-999,IF(D945="",-999,0)))</f>
        <v>-999</v>
      </c>
      <c r="AF945" s="82">
        <f>IF(F945=1, 'adjustment factor'!$D$5, IF(F945=-9,-999,IF(F945="",-999,0)))</f>
        <v>-999</v>
      </c>
      <c r="AG945" s="82">
        <f>IF(E945=1, 'adjustment factor'!$D$6, IF(E945=-9,-999,IF(E945="",-999,0)))</f>
        <v>-999</v>
      </c>
      <c r="AH945" s="82">
        <f>IF(K945&gt;=45,'adjustment factor'!$D$7,IF(K945=-9,-1200,IF(K945="",-1200,0)))</f>
        <v>-1200</v>
      </c>
      <c r="AI945" s="82">
        <f>IF(L945=1, 'adjustment factor'!$D$8, IF(L945=-9,-999,IF(L945="",-999,0)))</f>
        <v>-999</v>
      </c>
      <c r="AJ945" s="82">
        <f>IF(AND(M945&gt;=1,M945&lt;=4),'adjustment factor'!$D$9,IF(M945=-9,-999,IF(M945=98,-999,IF(M945=99,-999,IF(M945="",-999,0)))))</f>
        <v>-999</v>
      </c>
      <c r="AK945" s="82">
        <f>IF(H945=1, 'adjustment factor'!$D$10, IF(H945=-9,-999,IF(H945="",-999,0)))</f>
        <v>-999</v>
      </c>
      <c r="AL945" s="82">
        <f>IF(G945=1, 'adjustment factor'!$D$11, IF(G945=-9,-999,IF(G945="",-999,0)))</f>
        <v>-999</v>
      </c>
      <c r="AM945" s="82">
        <f>IF(I945=1, 'adjustment factor'!$D$12, IF(I945=-9,-999,IF(I945="",-999,0)))</f>
        <v>-999</v>
      </c>
      <c r="AN945" s="82">
        <f>IF(J945=1, 'adjustment factor'!$D$13, IF(J945=-9,-999,IF(J945="",-999,0)))</f>
        <v>-999</v>
      </c>
      <c r="AO945" s="82" t="str">
        <f t="shared" si="148"/>
        <v>-999</v>
      </c>
      <c r="AP945" s="82" t="str">
        <f t="shared" si="149"/>
        <v>MISSING</v>
      </c>
    </row>
    <row r="946" spans="2:42" s="3" customFormat="1">
      <c r="B946" s="170"/>
      <c r="C946" s="35">
        <v>942</v>
      </c>
      <c r="D946" s="161"/>
      <c r="E946" s="161"/>
      <c r="F946" s="161"/>
      <c r="G946" s="161"/>
      <c r="H946" s="161"/>
      <c r="I946" s="161"/>
      <c r="J946" s="161"/>
      <c r="K946" s="161"/>
      <c r="L946" s="161"/>
      <c r="M946" s="161"/>
      <c r="N946" s="171"/>
      <c r="O946" s="171"/>
      <c r="P946" s="171"/>
      <c r="Q946" s="171"/>
      <c r="R946" s="171"/>
      <c r="S946" s="171"/>
      <c r="T946" s="159" t="str">
        <f t="shared" si="140"/>
        <v>MISSING</v>
      </c>
      <c r="U946" s="159" t="str">
        <f t="shared" si="141"/>
        <v>MISSING</v>
      </c>
      <c r="X946" s="56">
        <f t="shared" si="142"/>
        <v>-99</v>
      </c>
      <c r="Y946" s="56">
        <f t="shared" si="143"/>
        <v>-99</v>
      </c>
      <c r="Z946" s="56">
        <f t="shared" si="144"/>
        <v>-99</v>
      </c>
      <c r="AA946" s="56">
        <f t="shared" si="145"/>
        <v>-99</v>
      </c>
      <c r="AB946" s="56">
        <f t="shared" si="146"/>
        <v>-99</v>
      </c>
      <c r="AC946" s="56">
        <f t="shared" si="147"/>
        <v>-99</v>
      </c>
      <c r="AE946" s="82">
        <f>IF(D946=1, 'adjustment factor'!$D$4, IF(D946=-9,-999,IF(D946="",-999,0)))</f>
        <v>-999</v>
      </c>
      <c r="AF946" s="82">
        <f>IF(F946=1, 'adjustment factor'!$D$5, IF(F946=-9,-999,IF(F946="",-999,0)))</f>
        <v>-999</v>
      </c>
      <c r="AG946" s="82">
        <f>IF(E946=1, 'adjustment factor'!$D$6, IF(E946=-9,-999,IF(E946="",-999,0)))</f>
        <v>-999</v>
      </c>
      <c r="AH946" s="82">
        <f>IF(K946&gt;=45,'adjustment factor'!$D$7,IF(K946=-9,-1200,IF(K946="",-1200,0)))</f>
        <v>-1200</v>
      </c>
      <c r="AI946" s="82">
        <f>IF(L946=1, 'adjustment factor'!$D$8, IF(L946=-9,-999,IF(L946="",-999,0)))</f>
        <v>-999</v>
      </c>
      <c r="AJ946" s="82">
        <f>IF(AND(M946&gt;=1,M946&lt;=4),'adjustment factor'!$D$9,IF(M946=-9,-999,IF(M946=98,-999,IF(M946=99,-999,IF(M946="",-999,0)))))</f>
        <v>-999</v>
      </c>
      <c r="AK946" s="82">
        <f>IF(H946=1, 'adjustment factor'!$D$10, IF(H946=-9,-999,IF(H946="",-999,0)))</f>
        <v>-999</v>
      </c>
      <c r="AL946" s="82">
        <f>IF(G946=1, 'adjustment factor'!$D$11, IF(G946=-9,-999,IF(G946="",-999,0)))</f>
        <v>-999</v>
      </c>
      <c r="AM946" s="82">
        <f>IF(I946=1, 'adjustment factor'!$D$12, IF(I946=-9,-999,IF(I946="",-999,0)))</f>
        <v>-999</v>
      </c>
      <c r="AN946" s="82">
        <f>IF(J946=1, 'adjustment factor'!$D$13, IF(J946=-9,-999,IF(J946="",-999,0)))</f>
        <v>-999</v>
      </c>
      <c r="AO946" s="82" t="str">
        <f t="shared" si="148"/>
        <v>-999</v>
      </c>
      <c r="AP946" s="82" t="str">
        <f t="shared" si="149"/>
        <v>MISSING</v>
      </c>
    </row>
    <row r="947" spans="2:42" s="3" customFormat="1">
      <c r="B947" s="170"/>
      <c r="C947" s="35">
        <v>943</v>
      </c>
      <c r="D947" s="161"/>
      <c r="E947" s="161"/>
      <c r="F947" s="161"/>
      <c r="G947" s="161"/>
      <c r="H947" s="161"/>
      <c r="I947" s="161"/>
      <c r="J947" s="161"/>
      <c r="K947" s="161"/>
      <c r="L947" s="161"/>
      <c r="M947" s="161"/>
      <c r="N947" s="171"/>
      <c r="O947" s="171"/>
      <c r="P947" s="171"/>
      <c r="Q947" s="171"/>
      <c r="R947" s="171"/>
      <c r="S947" s="171"/>
      <c r="T947" s="159" t="str">
        <f t="shared" si="140"/>
        <v>MISSING</v>
      </c>
      <c r="U947" s="159" t="str">
        <f t="shared" si="141"/>
        <v>MISSING</v>
      </c>
      <c r="X947" s="56">
        <f t="shared" si="142"/>
        <v>-99</v>
      </c>
      <c r="Y947" s="56">
        <f t="shared" si="143"/>
        <v>-99</v>
      </c>
      <c r="Z947" s="56">
        <f t="shared" si="144"/>
        <v>-99</v>
      </c>
      <c r="AA947" s="56">
        <f t="shared" si="145"/>
        <v>-99</v>
      </c>
      <c r="AB947" s="56">
        <f t="shared" si="146"/>
        <v>-99</v>
      </c>
      <c r="AC947" s="56">
        <f t="shared" si="147"/>
        <v>-99</v>
      </c>
      <c r="AE947" s="82">
        <f>IF(D947=1, 'adjustment factor'!$D$4, IF(D947=-9,-999,IF(D947="",-999,0)))</f>
        <v>-999</v>
      </c>
      <c r="AF947" s="82">
        <f>IF(F947=1, 'adjustment factor'!$D$5, IF(F947=-9,-999,IF(F947="",-999,0)))</f>
        <v>-999</v>
      </c>
      <c r="AG947" s="82">
        <f>IF(E947=1, 'adjustment factor'!$D$6, IF(E947=-9,-999,IF(E947="",-999,0)))</f>
        <v>-999</v>
      </c>
      <c r="AH947" s="82">
        <f>IF(K947&gt;=45,'adjustment factor'!$D$7,IF(K947=-9,-1200,IF(K947="",-1200,0)))</f>
        <v>-1200</v>
      </c>
      <c r="AI947" s="82">
        <f>IF(L947=1, 'adjustment factor'!$D$8, IF(L947=-9,-999,IF(L947="",-999,0)))</f>
        <v>-999</v>
      </c>
      <c r="AJ947" s="82">
        <f>IF(AND(M947&gt;=1,M947&lt;=4),'adjustment factor'!$D$9,IF(M947=-9,-999,IF(M947=98,-999,IF(M947=99,-999,IF(M947="",-999,0)))))</f>
        <v>-999</v>
      </c>
      <c r="AK947" s="82">
        <f>IF(H947=1, 'adjustment factor'!$D$10, IF(H947=-9,-999,IF(H947="",-999,0)))</f>
        <v>-999</v>
      </c>
      <c r="AL947" s="82">
        <f>IF(G947=1, 'adjustment factor'!$D$11, IF(G947=-9,-999,IF(G947="",-999,0)))</f>
        <v>-999</v>
      </c>
      <c r="AM947" s="82">
        <f>IF(I947=1, 'adjustment factor'!$D$12, IF(I947=-9,-999,IF(I947="",-999,0)))</f>
        <v>-999</v>
      </c>
      <c r="AN947" s="82">
        <f>IF(J947=1, 'adjustment factor'!$D$13, IF(J947=-9,-999,IF(J947="",-999,0)))</f>
        <v>-999</v>
      </c>
      <c r="AO947" s="82" t="str">
        <f t="shared" si="148"/>
        <v>-999</v>
      </c>
      <c r="AP947" s="82" t="str">
        <f t="shared" si="149"/>
        <v>MISSING</v>
      </c>
    </row>
    <row r="948" spans="2:42" s="3" customFormat="1">
      <c r="B948" s="170"/>
      <c r="C948" s="35">
        <v>944</v>
      </c>
      <c r="D948" s="161"/>
      <c r="E948" s="161"/>
      <c r="F948" s="161"/>
      <c r="G948" s="161"/>
      <c r="H948" s="161"/>
      <c r="I948" s="161"/>
      <c r="J948" s="161"/>
      <c r="K948" s="161"/>
      <c r="L948" s="161"/>
      <c r="M948" s="161"/>
      <c r="N948" s="171"/>
      <c r="O948" s="171"/>
      <c r="P948" s="171"/>
      <c r="Q948" s="171"/>
      <c r="R948" s="171"/>
      <c r="S948" s="171"/>
      <c r="T948" s="159" t="str">
        <f t="shared" si="140"/>
        <v>MISSING</v>
      </c>
      <c r="U948" s="159" t="str">
        <f t="shared" si="141"/>
        <v>MISSING</v>
      </c>
      <c r="X948" s="56">
        <f t="shared" si="142"/>
        <v>-99</v>
      </c>
      <c r="Y948" s="56">
        <f t="shared" si="143"/>
        <v>-99</v>
      </c>
      <c r="Z948" s="56">
        <f t="shared" si="144"/>
        <v>-99</v>
      </c>
      <c r="AA948" s="56">
        <f t="shared" si="145"/>
        <v>-99</v>
      </c>
      <c r="AB948" s="56">
        <f t="shared" si="146"/>
        <v>-99</v>
      </c>
      <c r="AC948" s="56">
        <f t="shared" si="147"/>
        <v>-99</v>
      </c>
      <c r="AE948" s="82">
        <f>IF(D948=1, 'adjustment factor'!$D$4, IF(D948=-9,-999,IF(D948="",-999,0)))</f>
        <v>-999</v>
      </c>
      <c r="AF948" s="82">
        <f>IF(F948=1, 'adjustment factor'!$D$5, IF(F948=-9,-999,IF(F948="",-999,0)))</f>
        <v>-999</v>
      </c>
      <c r="AG948" s="82">
        <f>IF(E948=1, 'adjustment factor'!$D$6, IF(E948=-9,-999,IF(E948="",-999,0)))</f>
        <v>-999</v>
      </c>
      <c r="AH948" s="82">
        <f>IF(K948&gt;=45,'adjustment factor'!$D$7,IF(K948=-9,-1200,IF(K948="",-1200,0)))</f>
        <v>-1200</v>
      </c>
      <c r="AI948" s="82">
        <f>IF(L948=1, 'adjustment factor'!$D$8, IF(L948=-9,-999,IF(L948="",-999,0)))</f>
        <v>-999</v>
      </c>
      <c r="AJ948" s="82">
        <f>IF(AND(M948&gt;=1,M948&lt;=4),'adjustment factor'!$D$9,IF(M948=-9,-999,IF(M948=98,-999,IF(M948=99,-999,IF(M948="",-999,0)))))</f>
        <v>-999</v>
      </c>
      <c r="AK948" s="82">
        <f>IF(H948=1, 'adjustment factor'!$D$10, IF(H948=-9,-999,IF(H948="",-999,0)))</f>
        <v>-999</v>
      </c>
      <c r="AL948" s="82">
        <f>IF(G948=1, 'adjustment factor'!$D$11, IF(G948=-9,-999,IF(G948="",-999,0)))</f>
        <v>-999</v>
      </c>
      <c r="AM948" s="82">
        <f>IF(I948=1, 'adjustment factor'!$D$12, IF(I948=-9,-999,IF(I948="",-999,0)))</f>
        <v>-999</v>
      </c>
      <c r="AN948" s="82">
        <f>IF(J948=1, 'adjustment factor'!$D$13, IF(J948=-9,-999,IF(J948="",-999,0)))</f>
        <v>-999</v>
      </c>
      <c r="AO948" s="82" t="str">
        <f t="shared" si="148"/>
        <v>-999</v>
      </c>
      <c r="AP948" s="82" t="str">
        <f t="shared" si="149"/>
        <v>MISSING</v>
      </c>
    </row>
    <row r="949" spans="2:42" s="3" customFormat="1">
      <c r="B949" s="170"/>
      <c r="C949" s="35">
        <v>945</v>
      </c>
      <c r="D949" s="161"/>
      <c r="E949" s="161"/>
      <c r="F949" s="161"/>
      <c r="G949" s="161"/>
      <c r="H949" s="161"/>
      <c r="I949" s="161"/>
      <c r="J949" s="161"/>
      <c r="K949" s="161"/>
      <c r="L949" s="161"/>
      <c r="M949" s="161"/>
      <c r="N949" s="171"/>
      <c r="O949" s="171"/>
      <c r="P949" s="171"/>
      <c r="Q949" s="171"/>
      <c r="R949" s="171"/>
      <c r="S949" s="171"/>
      <c r="T949" s="159" t="str">
        <f t="shared" si="140"/>
        <v>MISSING</v>
      </c>
      <c r="U949" s="159" t="str">
        <f t="shared" si="141"/>
        <v>MISSING</v>
      </c>
      <c r="X949" s="56">
        <f t="shared" si="142"/>
        <v>-99</v>
      </c>
      <c r="Y949" s="56">
        <f t="shared" si="143"/>
        <v>-99</v>
      </c>
      <c r="Z949" s="56">
        <f t="shared" si="144"/>
        <v>-99</v>
      </c>
      <c r="AA949" s="56">
        <f t="shared" si="145"/>
        <v>-99</v>
      </c>
      <c r="AB949" s="56">
        <f t="shared" si="146"/>
        <v>-99</v>
      </c>
      <c r="AC949" s="56">
        <f t="shared" si="147"/>
        <v>-99</v>
      </c>
      <c r="AE949" s="82">
        <f>IF(D949=1, 'adjustment factor'!$D$4, IF(D949=-9,-999,IF(D949="",-999,0)))</f>
        <v>-999</v>
      </c>
      <c r="AF949" s="82">
        <f>IF(F949=1, 'adjustment factor'!$D$5, IF(F949=-9,-999,IF(F949="",-999,0)))</f>
        <v>-999</v>
      </c>
      <c r="AG949" s="82">
        <f>IF(E949=1, 'adjustment factor'!$D$6, IF(E949=-9,-999,IF(E949="",-999,0)))</f>
        <v>-999</v>
      </c>
      <c r="AH949" s="82">
        <f>IF(K949&gt;=45,'adjustment factor'!$D$7,IF(K949=-9,-1200,IF(K949="",-1200,0)))</f>
        <v>-1200</v>
      </c>
      <c r="AI949" s="82">
        <f>IF(L949=1, 'adjustment factor'!$D$8, IF(L949=-9,-999,IF(L949="",-999,0)))</f>
        <v>-999</v>
      </c>
      <c r="AJ949" s="82">
        <f>IF(AND(M949&gt;=1,M949&lt;=4),'adjustment factor'!$D$9,IF(M949=-9,-999,IF(M949=98,-999,IF(M949=99,-999,IF(M949="",-999,0)))))</f>
        <v>-999</v>
      </c>
      <c r="AK949" s="82">
        <f>IF(H949=1, 'adjustment factor'!$D$10, IF(H949=-9,-999,IF(H949="",-999,0)))</f>
        <v>-999</v>
      </c>
      <c r="AL949" s="82">
        <f>IF(G949=1, 'adjustment factor'!$D$11, IF(G949=-9,-999,IF(G949="",-999,0)))</f>
        <v>-999</v>
      </c>
      <c r="AM949" s="82">
        <f>IF(I949=1, 'adjustment factor'!$D$12, IF(I949=-9,-999,IF(I949="",-999,0)))</f>
        <v>-999</v>
      </c>
      <c r="AN949" s="82">
        <f>IF(J949=1, 'adjustment factor'!$D$13, IF(J949=-9,-999,IF(J949="",-999,0)))</f>
        <v>-999</v>
      </c>
      <c r="AO949" s="82" t="str">
        <f t="shared" si="148"/>
        <v>-999</v>
      </c>
      <c r="AP949" s="82" t="str">
        <f t="shared" si="149"/>
        <v>MISSING</v>
      </c>
    </row>
    <row r="950" spans="2:42" s="3" customFormat="1">
      <c r="B950" s="170"/>
      <c r="C950" s="35">
        <v>946</v>
      </c>
      <c r="D950" s="161"/>
      <c r="E950" s="161"/>
      <c r="F950" s="161"/>
      <c r="G950" s="161"/>
      <c r="H950" s="161"/>
      <c r="I950" s="161"/>
      <c r="J950" s="161"/>
      <c r="K950" s="161"/>
      <c r="L950" s="161"/>
      <c r="M950" s="161"/>
      <c r="N950" s="171"/>
      <c r="O950" s="171"/>
      <c r="P950" s="171"/>
      <c r="Q950" s="171"/>
      <c r="R950" s="171"/>
      <c r="S950" s="171"/>
      <c r="T950" s="159" t="str">
        <f t="shared" si="140"/>
        <v>MISSING</v>
      </c>
      <c r="U950" s="159" t="str">
        <f t="shared" si="141"/>
        <v>MISSING</v>
      </c>
      <c r="X950" s="56">
        <f t="shared" si="142"/>
        <v>-99</v>
      </c>
      <c r="Y950" s="56">
        <f t="shared" si="143"/>
        <v>-99</v>
      </c>
      <c r="Z950" s="56">
        <f t="shared" si="144"/>
        <v>-99</v>
      </c>
      <c r="AA950" s="56">
        <f t="shared" si="145"/>
        <v>-99</v>
      </c>
      <c r="AB950" s="56">
        <f t="shared" si="146"/>
        <v>-99</v>
      </c>
      <c r="AC950" s="56">
        <f t="shared" si="147"/>
        <v>-99</v>
      </c>
      <c r="AE950" s="82">
        <f>IF(D950=1, 'adjustment factor'!$D$4, IF(D950=-9,-999,IF(D950="",-999,0)))</f>
        <v>-999</v>
      </c>
      <c r="AF950" s="82">
        <f>IF(F950=1, 'adjustment factor'!$D$5, IF(F950=-9,-999,IF(F950="",-999,0)))</f>
        <v>-999</v>
      </c>
      <c r="AG950" s="82">
        <f>IF(E950=1, 'adjustment factor'!$D$6, IF(E950=-9,-999,IF(E950="",-999,0)))</f>
        <v>-999</v>
      </c>
      <c r="AH950" s="82">
        <f>IF(K950&gt;=45,'adjustment factor'!$D$7,IF(K950=-9,-1200,IF(K950="",-1200,0)))</f>
        <v>-1200</v>
      </c>
      <c r="AI950" s="82">
        <f>IF(L950=1, 'adjustment factor'!$D$8, IF(L950=-9,-999,IF(L950="",-999,0)))</f>
        <v>-999</v>
      </c>
      <c r="AJ950" s="82">
        <f>IF(AND(M950&gt;=1,M950&lt;=4),'adjustment factor'!$D$9,IF(M950=-9,-999,IF(M950=98,-999,IF(M950=99,-999,IF(M950="",-999,0)))))</f>
        <v>-999</v>
      </c>
      <c r="AK950" s="82">
        <f>IF(H950=1, 'adjustment factor'!$D$10, IF(H950=-9,-999,IF(H950="",-999,0)))</f>
        <v>-999</v>
      </c>
      <c r="AL950" s="82">
        <f>IF(G950=1, 'adjustment factor'!$D$11, IF(G950=-9,-999,IF(G950="",-999,0)))</f>
        <v>-999</v>
      </c>
      <c r="AM950" s="82">
        <f>IF(I950=1, 'adjustment factor'!$D$12, IF(I950=-9,-999,IF(I950="",-999,0)))</f>
        <v>-999</v>
      </c>
      <c r="AN950" s="82">
        <f>IF(J950=1, 'adjustment factor'!$D$13, IF(J950=-9,-999,IF(J950="",-999,0)))</f>
        <v>-999</v>
      </c>
      <c r="AO950" s="82" t="str">
        <f t="shared" si="148"/>
        <v>-999</v>
      </c>
      <c r="AP950" s="82" t="str">
        <f t="shared" si="149"/>
        <v>MISSING</v>
      </c>
    </row>
    <row r="951" spans="2:42" s="3" customFormat="1">
      <c r="B951" s="170"/>
      <c r="C951" s="35">
        <v>947</v>
      </c>
      <c r="D951" s="161"/>
      <c r="E951" s="161"/>
      <c r="F951" s="161"/>
      <c r="G951" s="161"/>
      <c r="H951" s="161"/>
      <c r="I951" s="161"/>
      <c r="J951" s="161"/>
      <c r="K951" s="161"/>
      <c r="L951" s="161"/>
      <c r="M951" s="161"/>
      <c r="N951" s="171"/>
      <c r="O951" s="171"/>
      <c r="P951" s="171"/>
      <c r="Q951" s="171"/>
      <c r="R951" s="171"/>
      <c r="S951" s="171"/>
      <c r="T951" s="159" t="str">
        <f t="shared" si="140"/>
        <v>MISSING</v>
      </c>
      <c r="U951" s="159" t="str">
        <f t="shared" si="141"/>
        <v>MISSING</v>
      </c>
      <c r="X951" s="56">
        <f t="shared" si="142"/>
        <v>-99</v>
      </c>
      <c r="Y951" s="56">
        <f t="shared" si="143"/>
        <v>-99</v>
      </c>
      <c r="Z951" s="56">
        <f t="shared" si="144"/>
        <v>-99</v>
      </c>
      <c r="AA951" s="56">
        <f t="shared" si="145"/>
        <v>-99</v>
      </c>
      <c r="AB951" s="56">
        <f t="shared" si="146"/>
        <v>-99</v>
      </c>
      <c r="AC951" s="56">
        <f t="shared" si="147"/>
        <v>-99</v>
      </c>
      <c r="AE951" s="82">
        <f>IF(D951=1, 'adjustment factor'!$D$4, IF(D951=-9,-999,IF(D951="",-999,0)))</f>
        <v>-999</v>
      </c>
      <c r="AF951" s="82">
        <f>IF(F951=1, 'adjustment factor'!$D$5, IF(F951=-9,-999,IF(F951="",-999,0)))</f>
        <v>-999</v>
      </c>
      <c r="AG951" s="82">
        <f>IF(E951=1, 'adjustment factor'!$D$6, IF(E951=-9,-999,IF(E951="",-999,0)))</f>
        <v>-999</v>
      </c>
      <c r="AH951" s="82">
        <f>IF(K951&gt;=45,'adjustment factor'!$D$7,IF(K951=-9,-1200,IF(K951="",-1200,0)))</f>
        <v>-1200</v>
      </c>
      <c r="AI951" s="82">
        <f>IF(L951=1, 'adjustment factor'!$D$8, IF(L951=-9,-999,IF(L951="",-999,0)))</f>
        <v>-999</v>
      </c>
      <c r="AJ951" s="82">
        <f>IF(AND(M951&gt;=1,M951&lt;=4),'adjustment factor'!$D$9,IF(M951=-9,-999,IF(M951=98,-999,IF(M951=99,-999,IF(M951="",-999,0)))))</f>
        <v>-999</v>
      </c>
      <c r="AK951" s="82">
        <f>IF(H951=1, 'adjustment factor'!$D$10, IF(H951=-9,-999,IF(H951="",-999,0)))</f>
        <v>-999</v>
      </c>
      <c r="AL951" s="82">
        <f>IF(G951=1, 'adjustment factor'!$D$11, IF(G951=-9,-999,IF(G951="",-999,0)))</f>
        <v>-999</v>
      </c>
      <c r="AM951" s="82">
        <f>IF(I951=1, 'adjustment factor'!$D$12, IF(I951=-9,-999,IF(I951="",-999,0)))</f>
        <v>-999</v>
      </c>
      <c r="AN951" s="82">
        <f>IF(J951=1, 'adjustment factor'!$D$13, IF(J951=-9,-999,IF(J951="",-999,0)))</f>
        <v>-999</v>
      </c>
      <c r="AO951" s="82" t="str">
        <f t="shared" si="148"/>
        <v>-999</v>
      </c>
      <c r="AP951" s="82" t="str">
        <f t="shared" si="149"/>
        <v>MISSING</v>
      </c>
    </row>
    <row r="952" spans="2:42" s="3" customFormat="1">
      <c r="B952" s="170"/>
      <c r="C952" s="35">
        <v>948</v>
      </c>
      <c r="D952" s="161"/>
      <c r="E952" s="161"/>
      <c r="F952" s="161"/>
      <c r="G952" s="161"/>
      <c r="H952" s="161"/>
      <c r="I952" s="161"/>
      <c r="J952" s="161"/>
      <c r="K952" s="161"/>
      <c r="L952" s="161"/>
      <c r="M952" s="161"/>
      <c r="N952" s="171"/>
      <c r="O952" s="171"/>
      <c r="P952" s="171"/>
      <c r="Q952" s="171"/>
      <c r="R952" s="171"/>
      <c r="S952" s="171"/>
      <c r="T952" s="159" t="str">
        <f t="shared" si="140"/>
        <v>MISSING</v>
      </c>
      <c r="U952" s="159" t="str">
        <f t="shared" si="141"/>
        <v>MISSING</v>
      </c>
      <c r="X952" s="56">
        <f t="shared" si="142"/>
        <v>-99</v>
      </c>
      <c r="Y952" s="56">
        <f t="shared" si="143"/>
        <v>-99</v>
      </c>
      <c r="Z952" s="56">
        <f t="shared" si="144"/>
        <v>-99</v>
      </c>
      <c r="AA952" s="56">
        <f t="shared" si="145"/>
        <v>-99</v>
      </c>
      <c r="AB952" s="56">
        <f t="shared" si="146"/>
        <v>-99</v>
      </c>
      <c r="AC952" s="56">
        <f t="shared" si="147"/>
        <v>-99</v>
      </c>
      <c r="AE952" s="82">
        <f>IF(D952=1, 'adjustment factor'!$D$4, IF(D952=-9,-999,IF(D952="",-999,0)))</f>
        <v>-999</v>
      </c>
      <c r="AF952" s="82">
        <f>IF(F952=1, 'adjustment factor'!$D$5, IF(F952=-9,-999,IF(F952="",-999,0)))</f>
        <v>-999</v>
      </c>
      <c r="AG952" s="82">
        <f>IF(E952=1, 'adjustment factor'!$D$6, IF(E952=-9,-999,IF(E952="",-999,0)))</f>
        <v>-999</v>
      </c>
      <c r="AH952" s="82">
        <f>IF(K952&gt;=45,'adjustment factor'!$D$7,IF(K952=-9,-1200,IF(K952="",-1200,0)))</f>
        <v>-1200</v>
      </c>
      <c r="AI952" s="82">
        <f>IF(L952=1, 'adjustment factor'!$D$8, IF(L952=-9,-999,IF(L952="",-999,0)))</f>
        <v>-999</v>
      </c>
      <c r="AJ952" s="82">
        <f>IF(AND(M952&gt;=1,M952&lt;=4),'adjustment factor'!$D$9,IF(M952=-9,-999,IF(M952=98,-999,IF(M952=99,-999,IF(M952="",-999,0)))))</f>
        <v>-999</v>
      </c>
      <c r="AK952" s="82">
        <f>IF(H952=1, 'adjustment factor'!$D$10, IF(H952=-9,-999,IF(H952="",-999,0)))</f>
        <v>-999</v>
      </c>
      <c r="AL952" s="82">
        <f>IF(G952=1, 'adjustment factor'!$D$11, IF(G952=-9,-999,IF(G952="",-999,0)))</f>
        <v>-999</v>
      </c>
      <c r="AM952" s="82">
        <f>IF(I952=1, 'adjustment factor'!$D$12, IF(I952=-9,-999,IF(I952="",-999,0)))</f>
        <v>-999</v>
      </c>
      <c r="AN952" s="82">
        <f>IF(J952=1, 'adjustment factor'!$D$13, IF(J952=-9,-999,IF(J952="",-999,0)))</f>
        <v>-999</v>
      </c>
      <c r="AO952" s="82" t="str">
        <f t="shared" si="148"/>
        <v>-999</v>
      </c>
      <c r="AP952" s="82" t="str">
        <f t="shared" si="149"/>
        <v>MISSING</v>
      </c>
    </row>
    <row r="953" spans="2:42" s="3" customFormat="1">
      <c r="B953" s="170"/>
      <c r="C953" s="35">
        <v>949</v>
      </c>
      <c r="D953" s="161"/>
      <c r="E953" s="161"/>
      <c r="F953" s="161"/>
      <c r="G953" s="161"/>
      <c r="H953" s="161"/>
      <c r="I953" s="161"/>
      <c r="J953" s="161"/>
      <c r="K953" s="161"/>
      <c r="L953" s="161"/>
      <c r="M953" s="161"/>
      <c r="N953" s="171"/>
      <c r="O953" s="171"/>
      <c r="P953" s="171"/>
      <c r="Q953" s="171"/>
      <c r="R953" s="171"/>
      <c r="S953" s="171"/>
      <c r="T953" s="159" t="str">
        <f t="shared" si="140"/>
        <v>MISSING</v>
      </c>
      <c r="U953" s="159" t="str">
        <f t="shared" si="141"/>
        <v>MISSING</v>
      </c>
      <c r="X953" s="56">
        <f t="shared" si="142"/>
        <v>-99</v>
      </c>
      <c r="Y953" s="56">
        <f t="shared" si="143"/>
        <v>-99</v>
      </c>
      <c r="Z953" s="56">
        <f t="shared" si="144"/>
        <v>-99</v>
      </c>
      <c r="AA953" s="56">
        <f t="shared" si="145"/>
        <v>-99</v>
      </c>
      <c r="AB953" s="56">
        <f t="shared" si="146"/>
        <v>-99</v>
      </c>
      <c r="AC953" s="56">
        <f t="shared" si="147"/>
        <v>-99</v>
      </c>
      <c r="AE953" s="82">
        <f>IF(D953=1, 'adjustment factor'!$D$4, IF(D953=-9,-999,IF(D953="",-999,0)))</f>
        <v>-999</v>
      </c>
      <c r="AF953" s="82">
        <f>IF(F953=1, 'adjustment factor'!$D$5, IF(F953=-9,-999,IF(F953="",-999,0)))</f>
        <v>-999</v>
      </c>
      <c r="AG953" s="82">
        <f>IF(E953=1, 'adjustment factor'!$D$6, IF(E953=-9,-999,IF(E953="",-999,0)))</f>
        <v>-999</v>
      </c>
      <c r="AH953" s="82">
        <f>IF(K953&gt;=45,'adjustment factor'!$D$7,IF(K953=-9,-1200,IF(K953="",-1200,0)))</f>
        <v>-1200</v>
      </c>
      <c r="AI953" s="82">
        <f>IF(L953=1, 'adjustment factor'!$D$8, IF(L953=-9,-999,IF(L953="",-999,0)))</f>
        <v>-999</v>
      </c>
      <c r="AJ953" s="82">
        <f>IF(AND(M953&gt;=1,M953&lt;=4),'adjustment factor'!$D$9,IF(M953=-9,-999,IF(M953=98,-999,IF(M953=99,-999,IF(M953="",-999,0)))))</f>
        <v>-999</v>
      </c>
      <c r="AK953" s="82">
        <f>IF(H953=1, 'adjustment factor'!$D$10, IF(H953=-9,-999,IF(H953="",-999,0)))</f>
        <v>-999</v>
      </c>
      <c r="AL953" s="82">
        <f>IF(G953=1, 'adjustment factor'!$D$11, IF(G953=-9,-999,IF(G953="",-999,0)))</f>
        <v>-999</v>
      </c>
      <c r="AM953" s="82">
        <f>IF(I953=1, 'adjustment factor'!$D$12, IF(I953=-9,-999,IF(I953="",-999,0)))</f>
        <v>-999</v>
      </c>
      <c r="AN953" s="82">
        <f>IF(J953=1, 'adjustment factor'!$D$13, IF(J953=-9,-999,IF(J953="",-999,0)))</f>
        <v>-999</v>
      </c>
      <c r="AO953" s="82" t="str">
        <f t="shared" si="148"/>
        <v>-999</v>
      </c>
      <c r="AP953" s="82" t="str">
        <f t="shared" si="149"/>
        <v>MISSING</v>
      </c>
    </row>
    <row r="954" spans="2:42" s="3" customFormat="1">
      <c r="B954" s="170"/>
      <c r="C954" s="35">
        <v>950</v>
      </c>
      <c r="D954" s="161"/>
      <c r="E954" s="161"/>
      <c r="F954" s="161"/>
      <c r="G954" s="161"/>
      <c r="H954" s="161"/>
      <c r="I954" s="161"/>
      <c r="J954" s="161"/>
      <c r="K954" s="161"/>
      <c r="L954" s="161"/>
      <c r="M954" s="161"/>
      <c r="N954" s="171"/>
      <c r="O954" s="171"/>
      <c r="P954" s="171"/>
      <c r="Q954" s="171"/>
      <c r="R954" s="171"/>
      <c r="S954" s="171"/>
      <c r="T954" s="159" t="str">
        <f t="shared" si="140"/>
        <v>MISSING</v>
      </c>
      <c r="U954" s="159" t="str">
        <f t="shared" si="141"/>
        <v>MISSING</v>
      </c>
      <c r="X954" s="56">
        <f t="shared" si="142"/>
        <v>-99</v>
      </c>
      <c r="Y954" s="56">
        <f t="shared" si="143"/>
        <v>-99</v>
      </c>
      <c r="Z954" s="56">
        <f t="shared" si="144"/>
        <v>-99</v>
      </c>
      <c r="AA954" s="56">
        <f t="shared" si="145"/>
        <v>-99</v>
      </c>
      <c r="AB954" s="56">
        <f t="shared" si="146"/>
        <v>-99</v>
      </c>
      <c r="AC954" s="56">
        <f t="shared" si="147"/>
        <v>-99</v>
      </c>
      <c r="AE954" s="82">
        <f>IF(D954=1, 'adjustment factor'!$D$4, IF(D954=-9,-999,IF(D954="",-999,0)))</f>
        <v>-999</v>
      </c>
      <c r="AF954" s="82">
        <f>IF(F954=1, 'adjustment factor'!$D$5, IF(F954=-9,-999,IF(F954="",-999,0)))</f>
        <v>-999</v>
      </c>
      <c r="AG954" s="82">
        <f>IF(E954=1, 'adjustment factor'!$D$6, IF(E954=-9,-999,IF(E954="",-999,0)))</f>
        <v>-999</v>
      </c>
      <c r="AH954" s="82">
        <f>IF(K954&gt;=45,'adjustment factor'!$D$7,IF(K954=-9,-1200,IF(K954="",-1200,0)))</f>
        <v>-1200</v>
      </c>
      <c r="AI954" s="82">
        <f>IF(L954=1, 'adjustment factor'!$D$8, IF(L954=-9,-999,IF(L954="",-999,0)))</f>
        <v>-999</v>
      </c>
      <c r="AJ954" s="82">
        <f>IF(AND(M954&gt;=1,M954&lt;=4),'adjustment factor'!$D$9,IF(M954=-9,-999,IF(M954=98,-999,IF(M954=99,-999,IF(M954="",-999,0)))))</f>
        <v>-999</v>
      </c>
      <c r="AK954" s="82">
        <f>IF(H954=1, 'adjustment factor'!$D$10, IF(H954=-9,-999,IF(H954="",-999,0)))</f>
        <v>-999</v>
      </c>
      <c r="AL954" s="82">
        <f>IF(G954=1, 'adjustment factor'!$D$11, IF(G954=-9,-999,IF(G954="",-999,0)))</f>
        <v>-999</v>
      </c>
      <c r="AM954" s="82">
        <f>IF(I954=1, 'adjustment factor'!$D$12, IF(I954=-9,-999,IF(I954="",-999,0)))</f>
        <v>-999</v>
      </c>
      <c r="AN954" s="82">
        <f>IF(J954=1, 'adjustment factor'!$D$13, IF(J954=-9,-999,IF(J954="",-999,0)))</f>
        <v>-999</v>
      </c>
      <c r="AO954" s="82" t="str">
        <f t="shared" si="148"/>
        <v>-999</v>
      </c>
      <c r="AP954" s="82" t="str">
        <f t="shared" si="149"/>
        <v>MISSING</v>
      </c>
    </row>
    <row r="955" spans="2:42" s="3" customFormat="1">
      <c r="B955" s="170"/>
      <c r="C955" s="35">
        <v>951</v>
      </c>
      <c r="D955" s="161"/>
      <c r="E955" s="161"/>
      <c r="F955" s="161"/>
      <c r="G955" s="161"/>
      <c r="H955" s="161"/>
      <c r="I955" s="161"/>
      <c r="J955" s="161"/>
      <c r="K955" s="161"/>
      <c r="L955" s="161"/>
      <c r="M955" s="161"/>
      <c r="N955" s="171"/>
      <c r="O955" s="171"/>
      <c r="P955" s="171"/>
      <c r="Q955" s="171"/>
      <c r="R955" s="171"/>
      <c r="S955" s="171"/>
      <c r="T955" s="159" t="str">
        <f t="shared" si="140"/>
        <v>MISSING</v>
      </c>
      <c r="U955" s="159" t="str">
        <f t="shared" si="141"/>
        <v>MISSING</v>
      </c>
      <c r="X955" s="56">
        <f t="shared" si="142"/>
        <v>-99</v>
      </c>
      <c r="Y955" s="56">
        <f t="shared" si="143"/>
        <v>-99</v>
      </c>
      <c r="Z955" s="56">
        <f t="shared" si="144"/>
        <v>-99</v>
      </c>
      <c r="AA955" s="56">
        <f t="shared" si="145"/>
        <v>-99</v>
      </c>
      <c r="AB955" s="56">
        <f t="shared" si="146"/>
        <v>-99</v>
      </c>
      <c r="AC955" s="56">
        <f t="shared" si="147"/>
        <v>-99</v>
      </c>
      <c r="AE955" s="82">
        <f>IF(D955=1, 'adjustment factor'!$D$4, IF(D955=-9,-999,IF(D955="",-999,0)))</f>
        <v>-999</v>
      </c>
      <c r="AF955" s="82">
        <f>IF(F955=1, 'adjustment factor'!$D$5, IF(F955=-9,-999,IF(F955="",-999,0)))</f>
        <v>-999</v>
      </c>
      <c r="AG955" s="82">
        <f>IF(E955=1, 'adjustment factor'!$D$6, IF(E955=-9,-999,IF(E955="",-999,0)))</f>
        <v>-999</v>
      </c>
      <c r="AH955" s="82">
        <f>IF(K955&gt;=45,'adjustment factor'!$D$7,IF(K955=-9,-1200,IF(K955="",-1200,0)))</f>
        <v>-1200</v>
      </c>
      <c r="AI955" s="82">
        <f>IF(L955=1, 'adjustment factor'!$D$8, IF(L955=-9,-999,IF(L955="",-999,0)))</f>
        <v>-999</v>
      </c>
      <c r="AJ955" s="82">
        <f>IF(AND(M955&gt;=1,M955&lt;=4),'adjustment factor'!$D$9,IF(M955=-9,-999,IF(M955=98,-999,IF(M955=99,-999,IF(M955="",-999,0)))))</f>
        <v>-999</v>
      </c>
      <c r="AK955" s="82">
        <f>IF(H955=1, 'adjustment factor'!$D$10, IF(H955=-9,-999,IF(H955="",-999,0)))</f>
        <v>-999</v>
      </c>
      <c r="AL955" s="82">
        <f>IF(G955=1, 'adjustment factor'!$D$11, IF(G955=-9,-999,IF(G955="",-999,0)))</f>
        <v>-999</v>
      </c>
      <c r="AM955" s="82">
        <f>IF(I955=1, 'adjustment factor'!$D$12, IF(I955=-9,-999,IF(I955="",-999,0)))</f>
        <v>-999</v>
      </c>
      <c r="AN955" s="82">
        <f>IF(J955=1, 'adjustment factor'!$D$13, IF(J955=-9,-999,IF(J955="",-999,0)))</f>
        <v>-999</v>
      </c>
      <c r="AO955" s="82" t="str">
        <f t="shared" si="148"/>
        <v>-999</v>
      </c>
      <c r="AP955" s="82" t="str">
        <f t="shared" si="149"/>
        <v>MISSING</v>
      </c>
    </row>
    <row r="956" spans="2:42" s="3" customFormat="1">
      <c r="B956" s="170"/>
      <c r="C956" s="35">
        <v>952</v>
      </c>
      <c r="D956" s="161"/>
      <c r="E956" s="161"/>
      <c r="F956" s="161"/>
      <c r="G956" s="161"/>
      <c r="H956" s="161"/>
      <c r="I956" s="161"/>
      <c r="J956" s="161"/>
      <c r="K956" s="161"/>
      <c r="L956" s="161"/>
      <c r="M956" s="161"/>
      <c r="N956" s="171"/>
      <c r="O956" s="171"/>
      <c r="P956" s="171"/>
      <c r="Q956" s="171"/>
      <c r="R956" s="171"/>
      <c r="S956" s="171"/>
      <c r="T956" s="159" t="str">
        <f t="shared" si="140"/>
        <v>MISSING</v>
      </c>
      <c r="U956" s="159" t="str">
        <f t="shared" si="141"/>
        <v>MISSING</v>
      </c>
      <c r="X956" s="56">
        <f t="shared" si="142"/>
        <v>-99</v>
      </c>
      <c r="Y956" s="56">
        <f t="shared" si="143"/>
        <v>-99</v>
      </c>
      <c r="Z956" s="56">
        <f t="shared" si="144"/>
        <v>-99</v>
      </c>
      <c r="AA956" s="56">
        <f t="shared" si="145"/>
        <v>-99</v>
      </c>
      <c r="AB956" s="56">
        <f t="shared" si="146"/>
        <v>-99</v>
      </c>
      <c r="AC956" s="56">
        <f t="shared" si="147"/>
        <v>-99</v>
      </c>
      <c r="AE956" s="82">
        <f>IF(D956=1, 'adjustment factor'!$D$4, IF(D956=-9,-999,IF(D956="",-999,0)))</f>
        <v>-999</v>
      </c>
      <c r="AF956" s="82">
        <f>IF(F956=1, 'adjustment factor'!$D$5, IF(F956=-9,-999,IF(F956="",-999,0)))</f>
        <v>-999</v>
      </c>
      <c r="AG956" s="82">
        <f>IF(E956=1, 'adjustment factor'!$D$6, IF(E956=-9,-999,IF(E956="",-999,0)))</f>
        <v>-999</v>
      </c>
      <c r="AH956" s="82">
        <f>IF(K956&gt;=45,'adjustment factor'!$D$7,IF(K956=-9,-1200,IF(K956="",-1200,0)))</f>
        <v>-1200</v>
      </c>
      <c r="AI956" s="82">
        <f>IF(L956=1, 'adjustment factor'!$D$8, IF(L956=-9,-999,IF(L956="",-999,0)))</f>
        <v>-999</v>
      </c>
      <c r="AJ956" s="82">
        <f>IF(AND(M956&gt;=1,M956&lt;=4),'adjustment factor'!$D$9,IF(M956=-9,-999,IF(M956=98,-999,IF(M956=99,-999,IF(M956="",-999,0)))))</f>
        <v>-999</v>
      </c>
      <c r="AK956" s="82">
        <f>IF(H956=1, 'adjustment factor'!$D$10, IF(H956=-9,-999,IF(H956="",-999,0)))</f>
        <v>-999</v>
      </c>
      <c r="AL956" s="82">
        <f>IF(G956=1, 'adjustment factor'!$D$11, IF(G956=-9,-999,IF(G956="",-999,0)))</f>
        <v>-999</v>
      </c>
      <c r="AM956" s="82">
        <f>IF(I956=1, 'adjustment factor'!$D$12, IF(I956=-9,-999,IF(I956="",-999,0)))</f>
        <v>-999</v>
      </c>
      <c r="AN956" s="82">
        <f>IF(J956=1, 'adjustment factor'!$D$13, IF(J956=-9,-999,IF(J956="",-999,0)))</f>
        <v>-999</v>
      </c>
      <c r="AO956" s="82" t="str">
        <f t="shared" si="148"/>
        <v>-999</v>
      </c>
      <c r="AP956" s="82" t="str">
        <f t="shared" si="149"/>
        <v>MISSING</v>
      </c>
    </row>
    <row r="957" spans="2:42" s="3" customFormat="1">
      <c r="B957" s="170"/>
      <c r="C957" s="35">
        <v>953</v>
      </c>
      <c r="D957" s="161"/>
      <c r="E957" s="161"/>
      <c r="F957" s="161"/>
      <c r="G957" s="161"/>
      <c r="H957" s="161"/>
      <c r="I957" s="161"/>
      <c r="J957" s="161"/>
      <c r="K957" s="161"/>
      <c r="L957" s="161"/>
      <c r="M957" s="161"/>
      <c r="N957" s="171"/>
      <c r="O957" s="171"/>
      <c r="P957" s="171"/>
      <c r="Q957" s="171"/>
      <c r="R957" s="171"/>
      <c r="S957" s="171"/>
      <c r="T957" s="159" t="str">
        <f t="shared" si="140"/>
        <v>MISSING</v>
      </c>
      <c r="U957" s="159" t="str">
        <f t="shared" si="141"/>
        <v>MISSING</v>
      </c>
      <c r="X957" s="56">
        <f t="shared" si="142"/>
        <v>-99</v>
      </c>
      <c r="Y957" s="56">
        <f t="shared" si="143"/>
        <v>-99</v>
      </c>
      <c r="Z957" s="56">
        <f t="shared" si="144"/>
        <v>-99</v>
      </c>
      <c r="AA957" s="56">
        <f t="shared" si="145"/>
        <v>-99</v>
      </c>
      <c r="AB957" s="56">
        <f t="shared" si="146"/>
        <v>-99</v>
      </c>
      <c r="AC957" s="56">
        <f t="shared" si="147"/>
        <v>-99</v>
      </c>
      <c r="AE957" s="82">
        <f>IF(D957=1, 'adjustment factor'!$D$4, IF(D957=-9,-999,IF(D957="",-999,0)))</f>
        <v>-999</v>
      </c>
      <c r="AF957" s="82">
        <f>IF(F957=1, 'adjustment factor'!$D$5, IF(F957=-9,-999,IF(F957="",-999,0)))</f>
        <v>-999</v>
      </c>
      <c r="AG957" s="82">
        <f>IF(E957=1, 'adjustment factor'!$D$6, IF(E957=-9,-999,IF(E957="",-999,0)))</f>
        <v>-999</v>
      </c>
      <c r="AH957" s="82">
        <f>IF(K957&gt;=45,'adjustment factor'!$D$7,IF(K957=-9,-1200,IF(K957="",-1200,0)))</f>
        <v>-1200</v>
      </c>
      <c r="AI957" s="82">
        <f>IF(L957=1, 'adjustment factor'!$D$8, IF(L957=-9,-999,IF(L957="",-999,0)))</f>
        <v>-999</v>
      </c>
      <c r="AJ957" s="82">
        <f>IF(AND(M957&gt;=1,M957&lt;=4),'adjustment factor'!$D$9,IF(M957=-9,-999,IF(M957=98,-999,IF(M957=99,-999,IF(M957="",-999,0)))))</f>
        <v>-999</v>
      </c>
      <c r="AK957" s="82">
        <f>IF(H957=1, 'adjustment factor'!$D$10, IF(H957=-9,-999,IF(H957="",-999,0)))</f>
        <v>-999</v>
      </c>
      <c r="AL957" s="82">
        <f>IF(G957=1, 'adjustment factor'!$D$11, IF(G957=-9,-999,IF(G957="",-999,0)))</f>
        <v>-999</v>
      </c>
      <c r="AM957" s="82">
        <f>IF(I957=1, 'adjustment factor'!$D$12, IF(I957=-9,-999,IF(I957="",-999,0)))</f>
        <v>-999</v>
      </c>
      <c r="AN957" s="82">
        <f>IF(J957=1, 'adjustment factor'!$D$13, IF(J957=-9,-999,IF(J957="",-999,0)))</f>
        <v>-999</v>
      </c>
      <c r="AO957" s="82" t="str">
        <f t="shared" si="148"/>
        <v>-999</v>
      </c>
      <c r="AP957" s="82" t="str">
        <f t="shared" si="149"/>
        <v>MISSING</v>
      </c>
    </row>
    <row r="958" spans="2:42" s="3" customFormat="1">
      <c r="B958" s="170"/>
      <c r="C958" s="35">
        <v>954</v>
      </c>
      <c r="D958" s="161"/>
      <c r="E958" s="161"/>
      <c r="F958" s="161"/>
      <c r="G958" s="161"/>
      <c r="H958" s="161"/>
      <c r="I958" s="161"/>
      <c r="J958" s="161"/>
      <c r="K958" s="161"/>
      <c r="L958" s="161"/>
      <c r="M958" s="161"/>
      <c r="N958" s="171"/>
      <c r="O958" s="171"/>
      <c r="P958" s="171"/>
      <c r="Q958" s="171"/>
      <c r="R958" s="171"/>
      <c r="S958" s="171"/>
      <c r="T958" s="159" t="str">
        <f t="shared" si="140"/>
        <v>MISSING</v>
      </c>
      <c r="U958" s="159" t="str">
        <f t="shared" si="141"/>
        <v>MISSING</v>
      </c>
      <c r="X958" s="56">
        <f t="shared" si="142"/>
        <v>-99</v>
      </c>
      <c r="Y958" s="56">
        <f t="shared" si="143"/>
        <v>-99</v>
      </c>
      <c r="Z958" s="56">
        <f t="shared" si="144"/>
        <v>-99</v>
      </c>
      <c r="AA958" s="56">
        <f t="shared" si="145"/>
        <v>-99</v>
      </c>
      <c r="AB958" s="56">
        <f t="shared" si="146"/>
        <v>-99</v>
      </c>
      <c r="AC958" s="56">
        <f t="shared" si="147"/>
        <v>-99</v>
      </c>
      <c r="AE958" s="82">
        <f>IF(D958=1, 'adjustment factor'!$D$4, IF(D958=-9,-999,IF(D958="",-999,0)))</f>
        <v>-999</v>
      </c>
      <c r="AF958" s="82">
        <f>IF(F958=1, 'adjustment factor'!$D$5, IF(F958=-9,-999,IF(F958="",-999,0)))</f>
        <v>-999</v>
      </c>
      <c r="AG958" s="82">
        <f>IF(E958=1, 'adjustment factor'!$D$6, IF(E958=-9,-999,IF(E958="",-999,0)))</f>
        <v>-999</v>
      </c>
      <c r="AH958" s="82">
        <f>IF(K958&gt;=45,'adjustment factor'!$D$7,IF(K958=-9,-1200,IF(K958="",-1200,0)))</f>
        <v>-1200</v>
      </c>
      <c r="AI958" s="82">
        <f>IF(L958=1, 'adjustment factor'!$D$8, IF(L958=-9,-999,IF(L958="",-999,0)))</f>
        <v>-999</v>
      </c>
      <c r="AJ958" s="82">
        <f>IF(AND(M958&gt;=1,M958&lt;=4),'adjustment factor'!$D$9,IF(M958=-9,-999,IF(M958=98,-999,IF(M958=99,-999,IF(M958="",-999,0)))))</f>
        <v>-999</v>
      </c>
      <c r="AK958" s="82">
        <f>IF(H958=1, 'adjustment factor'!$D$10, IF(H958=-9,-999,IF(H958="",-999,0)))</f>
        <v>-999</v>
      </c>
      <c r="AL958" s="82">
        <f>IF(G958=1, 'adjustment factor'!$D$11, IF(G958=-9,-999,IF(G958="",-999,0)))</f>
        <v>-999</v>
      </c>
      <c r="AM958" s="82">
        <f>IF(I958=1, 'adjustment factor'!$D$12, IF(I958=-9,-999,IF(I958="",-999,0)))</f>
        <v>-999</v>
      </c>
      <c r="AN958" s="82">
        <f>IF(J958=1, 'adjustment factor'!$D$13, IF(J958=-9,-999,IF(J958="",-999,0)))</f>
        <v>-999</v>
      </c>
      <c r="AO958" s="82" t="str">
        <f t="shared" si="148"/>
        <v>-999</v>
      </c>
      <c r="AP958" s="82" t="str">
        <f t="shared" si="149"/>
        <v>MISSING</v>
      </c>
    </row>
    <row r="959" spans="2:42" s="3" customFormat="1">
      <c r="B959" s="170"/>
      <c r="C959" s="35">
        <v>955</v>
      </c>
      <c r="D959" s="161"/>
      <c r="E959" s="161"/>
      <c r="F959" s="161"/>
      <c r="G959" s="161"/>
      <c r="H959" s="161"/>
      <c r="I959" s="161"/>
      <c r="J959" s="161"/>
      <c r="K959" s="161"/>
      <c r="L959" s="161"/>
      <c r="M959" s="161"/>
      <c r="N959" s="171"/>
      <c r="O959" s="171"/>
      <c r="P959" s="171"/>
      <c r="Q959" s="171"/>
      <c r="R959" s="171"/>
      <c r="S959" s="171"/>
      <c r="T959" s="159" t="str">
        <f t="shared" si="140"/>
        <v>MISSING</v>
      </c>
      <c r="U959" s="159" t="str">
        <f t="shared" si="141"/>
        <v>MISSING</v>
      </c>
      <c r="X959" s="56">
        <f t="shared" si="142"/>
        <v>-99</v>
      </c>
      <c r="Y959" s="56">
        <f t="shared" si="143"/>
        <v>-99</v>
      </c>
      <c r="Z959" s="56">
        <f t="shared" si="144"/>
        <v>-99</v>
      </c>
      <c r="AA959" s="56">
        <f t="shared" si="145"/>
        <v>-99</v>
      </c>
      <c r="AB959" s="56">
        <f t="shared" si="146"/>
        <v>-99</v>
      </c>
      <c r="AC959" s="56">
        <f t="shared" si="147"/>
        <v>-99</v>
      </c>
      <c r="AE959" s="82">
        <f>IF(D959=1, 'adjustment factor'!$D$4, IF(D959=-9,-999,IF(D959="",-999,0)))</f>
        <v>-999</v>
      </c>
      <c r="AF959" s="82">
        <f>IF(F959=1, 'adjustment factor'!$D$5, IF(F959=-9,-999,IF(F959="",-999,0)))</f>
        <v>-999</v>
      </c>
      <c r="AG959" s="82">
        <f>IF(E959=1, 'adjustment factor'!$D$6, IF(E959=-9,-999,IF(E959="",-999,0)))</f>
        <v>-999</v>
      </c>
      <c r="AH959" s="82">
        <f>IF(K959&gt;=45,'adjustment factor'!$D$7,IF(K959=-9,-1200,IF(K959="",-1200,0)))</f>
        <v>-1200</v>
      </c>
      <c r="AI959" s="82">
        <f>IF(L959=1, 'adjustment factor'!$D$8, IF(L959=-9,-999,IF(L959="",-999,0)))</f>
        <v>-999</v>
      </c>
      <c r="AJ959" s="82">
        <f>IF(AND(M959&gt;=1,M959&lt;=4),'adjustment factor'!$D$9,IF(M959=-9,-999,IF(M959=98,-999,IF(M959=99,-999,IF(M959="",-999,0)))))</f>
        <v>-999</v>
      </c>
      <c r="AK959" s="82">
        <f>IF(H959=1, 'adjustment factor'!$D$10, IF(H959=-9,-999,IF(H959="",-999,0)))</f>
        <v>-999</v>
      </c>
      <c r="AL959" s="82">
        <f>IF(G959=1, 'adjustment factor'!$D$11, IF(G959=-9,-999,IF(G959="",-999,0)))</f>
        <v>-999</v>
      </c>
      <c r="AM959" s="82">
        <f>IF(I959=1, 'adjustment factor'!$D$12, IF(I959=-9,-999,IF(I959="",-999,0)))</f>
        <v>-999</v>
      </c>
      <c r="AN959" s="82">
        <f>IF(J959=1, 'adjustment factor'!$D$13, IF(J959=-9,-999,IF(J959="",-999,0)))</f>
        <v>-999</v>
      </c>
      <c r="AO959" s="82" t="str">
        <f t="shared" si="148"/>
        <v>-999</v>
      </c>
      <c r="AP959" s="82" t="str">
        <f t="shared" si="149"/>
        <v>MISSING</v>
      </c>
    </row>
    <row r="960" spans="2:42" s="3" customFormat="1">
      <c r="B960" s="170"/>
      <c r="C960" s="35">
        <v>956</v>
      </c>
      <c r="D960" s="161"/>
      <c r="E960" s="161"/>
      <c r="F960" s="161"/>
      <c r="G960" s="161"/>
      <c r="H960" s="161"/>
      <c r="I960" s="161"/>
      <c r="J960" s="161"/>
      <c r="K960" s="161"/>
      <c r="L960" s="161"/>
      <c r="M960" s="161"/>
      <c r="N960" s="171"/>
      <c r="O960" s="171"/>
      <c r="P960" s="171"/>
      <c r="Q960" s="171"/>
      <c r="R960" s="171"/>
      <c r="S960" s="171"/>
      <c r="T960" s="159" t="str">
        <f t="shared" si="140"/>
        <v>MISSING</v>
      </c>
      <c r="U960" s="159" t="str">
        <f t="shared" si="141"/>
        <v>MISSING</v>
      </c>
      <c r="X960" s="56">
        <f t="shared" si="142"/>
        <v>-99</v>
      </c>
      <c r="Y960" s="56">
        <f t="shared" si="143"/>
        <v>-99</v>
      </c>
      <c r="Z960" s="56">
        <f t="shared" si="144"/>
        <v>-99</v>
      </c>
      <c r="AA960" s="56">
        <f t="shared" si="145"/>
        <v>-99</v>
      </c>
      <c r="AB960" s="56">
        <f t="shared" si="146"/>
        <v>-99</v>
      </c>
      <c r="AC960" s="56">
        <f t="shared" si="147"/>
        <v>-99</v>
      </c>
      <c r="AE960" s="82">
        <f>IF(D960=1, 'adjustment factor'!$D$4, IF(D960=-9,-999,IF(D960="",-999,0)))</f>
        <v>-999</v>
      </c>
      <c r="AF960" s="82">
        <f>IF(F960=1, 'adjustment factor'!$D$5, IF(F960=-9,-999,IF(F960="",-999,0)))</f>
        <v>-999</v>
      </c>
      <c r="AG960" s="82">
        <f>IF(E960=1, 'adjustment factor'!$D$6, IF(E960=-9,-999,IF(E960="",-999,0)))</f>
        <v>-999</v>
      </c>
      <c r="AH960" s="82">
        <f>IF(K960&gt;=45,'adjustment factor'!$D$7,IF(K960=-9,-1200,IF(K960="",-1200,0)))</f>
        <v>-1200</v>
      </c>
      <c r="AI960" s="82">
        <f>IF(L960=1, 'adjustment factor'!$D$8, IF(L960=-9,-999,IF(L960="",-999,0)))</f>
        <v>-999</v>
      </c>
      <c r="AJ960" s="82">
        <f>IF(AND(M960&gt;=1,M960&lt;=4),'adjustment factor'!$D$9,IF(M960=-9,-999,IF(M960=98,-999,IF(M960=99,-999,IF(M960="",-999,0)))))</f>
        <v>-999</v>
      </c>
      <c r="AK960" s="82">
        <f>IF(H960=1, 'adjustment factor'!$D$10, IF(H960=-9,-999,IF(H960="",-999,0)))</f>
        <v>-999</v>
      </c>
      <c r="AL960" s="82">
        <f>IF(G960=1, 'adjustment factor'!$D$11, IF(G960=-9,-999,IF(G960="",-999,0)))</f>
        <v>-999</v>
      </c>
      <c r="AM960" s="82">
        <f>IF(I960=1, 'adjustment factor'!$D$12, IF(I960=-9,-999,IF(I960="",-999,0)))</f>
        <v>-999</v>
      </c>
      <c r="AN960" s="82">
        <f>IF(J960=1, 'adjustment factor'!$D$13, IF(J960=-9,-999,IF(J960="",-999,0)))</f>
        <v>-999</v>
      </c>
      <c r="AO960" s="82" t="str">
        <f t="shared" si="148"/>
        <v>-999</v>
      </c>
      <c r="AP960" s="82" t="str">
        <f t="shared" si="149"/>
        <v>MISSING</v>
      </c>
    </row>
    <row r="961" spans="2:42" s="3" customFormat="1">
      <c r="B961" s="170"/>
      <c r="C961" s="35">
        <v>957</v>
      </c>
      <c r="D961" s="161"/>
      <c r="E961" s="161"/>
      <c r="F961" s="161"/>
      <c r="G961" s="161"/>
      <c r="H961" s="161"/>
      <c r="I961" s="161"/>
      <c r="J961" s="161"/>
      <c r="K961" s="161"/>
      <c r="L961" s="161"/>
      <c r="M961" s="161"/>
      <c r="N961" s="171"/>
      <c r="O961" s="171"/>
      <c r="P961" s="171"/>
      <c r="Q961" s="171"/>
      <c r="R961" s="171"/>
      <c r="S961" s="171"/>
      <c r="T961" s="159" t="str">
        <f t="shared" si="140"/>
        <v>MISSING</v>
      </c>
      <c r="U961" s="159" t="str">
        <f t="shared" si="141"/>
        <v>MISSING</v>
      </c>
      <c r="X961" s="56">
        <f t="shared" si="142"/>
        <v>-99</v>
      </c>
      <c r="Y961" s="56">
        <f t="shared" si="143"/>
        <v>-99</v>
      </c>
      <c r="Z961" s="56">
        <f t="shared" si="144"/>
        <v>-99</v>
      </c>
      <c r="AA961" s="56">
        <f t="shared" si="145"/>
        <v>-99</v>
      </c>
      <c r="AB961" s="56">
        <f t="shared" si="146"/>
        <v>-99</v>
      </c>
      <c r="AC961" s="56">
        <f t="shared" si="147"/>
        <v>-99</v>
      </c>
      <c r="AE961" s="82">
        <f>IF(D961=1, 'adjustment factor'!$D$4, IF(D961=-9,-999,IF(D961="",-999,0)))</f>
        <v>-999</v>
      </c>
      <c r="AF961" s="82">
        <f>IF(F961=1, 'adjustment factor'!$D$5, IF(F961=-9,-999,IF(F961="",-999,0)))</f>
        <v>-999</v>
      </c>
      <c r="AG961" s="82">
        <f>IF(E961=1, 'adjustment factor'!$D$6, IF(E961=-9,-999,IF(E961="",-999,0)))</f>
        <v>-999</v>
      </c>
      <c r="AH961" s="82">
        <f>IF(K961&gt;=45,'adjustment factor'!$D$7,IF(K961=-9,-1200,IF(K961="",-1200,0)))</f>
        <v>-1200</v>
      </c>
      <c r="AI961" s="82">
        <f>IF(L961=1, 'adjustment factor'!$D$8, IF(L961=-9,-999,IF(L961="",-999,0)))</f>
        <v>-999</v>
      </c>
      <c r="AJ961" s="82">
        <f>IF(AND(M961&gt;=1,M961&lt;=4),'adjustment factor'!$D$9,IF(M961=-9,-999,IF(M961=98,-999,IF(M961=99,-999,IF(M961="",-999,0)))))</f>
        <v>-999</v>
      </c>
      <c r="AK961" s="82">
        <f>IF(H961=1, 'adjustment factor'!$D$10, IF(H961=-9,-999,IF(H961="",-999,0)))</f>
        <v>-999</v>
      </c>
      <c r="AL961" s="82">
        <f>IF(G961=1, 'adjustment factor'!$D$11, IF(G961=-9,-999,IF(G961="",-999,0)))</f>
        <v>-999</v>
      </c>
      <c r="AM961" s="82">
        <f>IF(I961=1, 'adjustment factor'!$D$12, IF(I961=-9,-999,IF(I961="",-999,0)))</f>
        <v>-999</v>
      </c>
      <c r="AN961" s="82">
        <f>IF(J961=1, 'adjustment factor'!$D$13, IF(J961=-9,-999,IF(J961="",-999,0)))</f>
        <v>-999</v>
      </c>
      <c r="AO961" s="82" t="str">
        <f t="shared" si="148"/>
        <v>-999</v>
      </c>
      <c r="AP961" s="82" t="str">
        <f t="shared" si="149"/>
        <v>MISSING</v>
      </c>
    </row>
    <row r="962" spans="2:42" s="3" customFormat="1">
      <c r="B962" s="170"/>
      <c r="C962" s="35">
        <v>958</v>
      </c>
      <c r="D962" s="161"/>
      <c r="E962" s="161"/>
      <c r="F962" s="161"/>
      <c r="G962" s="161"/>
      <c r="H962" s="161"/>
      <c r="I962" s="161"/>
      <c r="J962" s="161"/>
      <c r="K962" s="161"/>
      <c r="L962" s="161"/>
      <c r="M962" s="161"/>
      <c r="N962" s="171"/>
      <c r="O962" s="171"/>
      <c r="P962" s="171"/>
      <c r="Q962" s="171"/>
      <c r="R962" s="171"/>
      <c r="S962" s="171"/>
      <c r="T962" s="159" t="str">
        <f t="shared" si="140"/>
        <v>MISSING</v>
      </c>
      <c r="U962" s="159" t="str">
        <f t="shared" si="141"/>
        <v>MISSING</v>
      </c>
      <c r="X962" s="56">
        <f t="shared" si="142"/>
        <v>-99</v>
      </c>
      <c r="Y962" s="56">
        <f t="shared" si="143"/>
        <v>-99</v>
      </c>
      <c r="Z962" s="56">
        <f t="shared" si="144"/>
        <v>-99</v>
      </c>
      <c r="AA962" s="56">
        <f t="shared" si="145"/>
        <v>-99</v>
      </c>
      <c r="AB962" s="56">
        <f t="shared" si="146"/>
        <v>-99</v>
      </c>
      <c r="AC962" s="56">
        <f t="shared" si="147"/>
        <v>-99</v>
      </c>
      <c r="AE962" s="82">
        <f>IF(D962=1, 'adjustment factor'!$D$4, IF(D962=-9,-999,IF(D962="",-999,0)))</f>
        <v>-999</v>
      </c>
      <c r="AF962" s="82">
        <f>IF(F962=1, 'adjustment factor'!$D$5, IF(F962=-9,-999,IF(F962="",-999,0)))</f>
        <v>-999</v>
      </c>
      <c r="AG962" s="82">
        <f>IF(E962=1, 'adjustment factor'!$D$6, IF(E962=-9,-999,IF(E962="",-999,0)))</f>
        <v>-999</v>
      </c>
      <c r="AH962" s="82">
        <f>IF(K962&gt;=45,'adjustment factor'!$D$7,IF(K962=-9,-1200,IF(K962="",-1200,0)))</f>
        <v>-1200</v>
      </c>
      <c r="AI962" s="82">
        <f>IF(L962=1, 'adjustment factor'!$D$8, IF(L962=-9,-999,IF(L962="",-999,0)))</f>
        <v>-999</v>
      </c>
      <c r="AJ962" s="82">
        <f>IF(AND(M962&gt;=1,M962&lt;=4),'adjustment factor'!$D$9,IF(M962=-9,-999,IF(M962=98,-999,IF(M962=99,-999,IF(M962="",-999,0)))))</f>
        <v>-999</v>
      </c>
      <c r="AK962" s="82">
        <f>IF(H962=1, 'adjustment factor'!$D$10, IF(H962=-9,-999,IF(H962="",-999,0)))</f>
        <v>-999</v>
      </c>
      <c r="AL962" s="82">
        <f>IF(G962=1, 'adjustment factor'!$D$11, IF(G962=-9,-999,IF(G962="",-999,0)))</f>
        <v>-999</v>
      </c>
      <c r="AM962" s="82">
        <f>IF(I962=1, 'adjustment factor'!$D$12, IF(I962=-9,-999,IF(I962="",-999,0)))</f>
        <v>-999</v>
      </c>
      <c r="AN962" s="82">
        <f>IF(J962=1, 'adjustment factor'!$D$13, IF(J962=-9,-999,IF(J962="",-999,0)))</f>
        <v>-999</v>
      </c>
      <c r="AO962" s="82" t="str">
        <f t="shared" si="148"/>
        <v>-999</v>
      </c>
      <c r="AP962" s="82" t="str">
        <f t="shared" si="149"/>
        <v>MISSING</v>
      </c>
    </row>
    <row r="963" spans="2:42" s="3" customFormat="1">
      <c r="B963" s="170"/>
      <c r="C963" s="35">
        <v>959</v>
      </c>
      <c r="D963" s="161"/>
      <c r="E963" s="161"/>
      <c r="F963" s="161"/>
      <c r="G963" s="161"/>
      <c r="H963" s="161"/>
      <c r="I963" s="161"/>
      <c r="J963" s="161"/>
      <c r="K963" s="161"/>
      <c r="L963" s="161"/>
      <c r="M963" s="161"/>
      <c r="N963" s="171"/>
      <c r="O963" s="171"/>
      <c r="P963" s="171"/>
      <c r="Q963" s="171"/>
      <c r="R963" s="171"/>
      <c r="S963" s="171"/>
      <c r="T963" s="159" t="str">
        <f t="shared" si="140"/>
        <v>MISSING</v>
      </c>
      <c r="U963" s="159" t="str">
        <f t="shared" si="141"/>
        <v>MISSING</v>
      </c>
      <c r="X963" s="56">
        <f t="shared" si="142"/>
        <v>-99</v>
      </c>
      <c r="Y963" s="56">
        <f t="shared" si="143"/>
        <v>-99</v>
      </c>
      <c r="Z963" s="56">
        <f t="shared" si="144"/>
        <v>-99</v>
      </c>
      <c r="AA963" s="56">
        <f t="shared" si="145"/>
        <v>-99</v>
      </c>
      <c r="AB963" s="56">
        <f t="shared" si="146"/>
        <v>-99</v>
      </c>
      <c r="AC963" s="56">
        <f t="shared" si="147"/>
        <v>-99</v>
      </c>
      <c r="AE963" s="82">
        <f>IF(D963=1, 'adjustment factor'!$D$4, IF(D963=-9,-999,IF(D963="",-999,0)))</f>
        <v>-999</v>
      </c>
      <c r="AF963" s="82">
        <f>IF(F963=1, 'adjustment factor'!$D$5, IF(F963=-9,-999,IF(F963="",-999,0)))</f>
        <v>-999</v>
      </c>
      <c r="AG963" s="82">
        <f>IF(E963=1, 'adjustment factor'!$D$6, IF(E963=-9,-999,IF(E963="",-999,0)))</f>
        <v>-999</v>
      </c>
      <c r="AH963" s="82">
        <f>IF(K963&gt;=45,'adjustment factor'!$D$7,IF(K963=-9,-1200,IF(K963="",-1200,0)))</f>
        <v>-1200</v>
      </c>
      <c r="AI963" s="82">
        <f>IF(L963=1, 'adjustment factor'!$D$8, IF(L963=-9,-999,IF(L963="",-999,0)))</f>
        <v>-999</v>
      </c>
      <c r="AJ963" s="82">
        <f>IF(AND(M963&gt;=1,M963&lt;=4),'adjustment factor'!$D$9,IF(M963=-9,-999,IF(M963=98,-999,IF(M963=99,-999,IF(M963="",-999,0)))))</f>
        <v>-999</v>
      </c>
      <c r="AK963" s="82">
        <f>IF(H963=1, 'adjustment factor'!$D$10, IF(H963=-9,-999,IF(H963="",-999,0)))</f>
        <v>-999</v>
      </c>
      <c r="AL963" s="82">
        <f>IF(G963=1, 'adjustment factor'!$D$11, IF(G963=-9,-999,IF(G963="",-999,0)))</f>
        <v>-999</v>
      </c>
      <c r="AM963" s="82">
        <f>IF(I963=1, 'adjustment factor'!$D$12, IF(I963=-9,-999,IF(I963="",-999,0)))</f>
        <v>-999</v>
      </c>
      <c r="AN963" s="82">
        <f>IF(J963=1, 'adjustment factor'!$D$13, IF(J963=-9,-999,IF(J963="",-999,0)))</f>
        <v>-999</v>
      </c>
      <c r="AO963" s="82" t="str">
        <f t="shared" si="148"/>
        <v>-999</v>
      </c>
      <c r="AP963" s="82" t="str">
        <f t="shared" si="149"/>
        <v>MISSING</v>
      </c>
    </row>
    <row r="964" spans="2:42" s="3" customFormat="1">
      <c r="B964" s="170"/>
      <c r="C964" s="35">
        <v>960</v>
      </c>
      <c r="D964" s="161"/>
      <c r="E964" s="161"/>
      <c r="F964" s="161"/>
      <c r="G964" s="161"/>
      <c r="H964" s="161"/>
      <c r="I964" s="161"/>
      <c r="J964" s="161"/>
      <c r="K964" s="161"/>
      <c r="L964" s="161"/>
      <c r="M964" s="161"/>
      <c r="N964" s="171"/>
      <c r="O964" s="171"/>
      <c r="P964" s="171"/>
      <c r="Q964" s="171"/>
      <c r="R964" s="171"/>
      <c r="S964" s="171"/>
      <c r="T964" s="159" t="str">
        <f t="shared" si="140"/>
        <v>MISSING</v>
      </c>
      <c r="U964" s="159" t="str">
        <f t="shared" si="141"/>
        <v>MISSING</v>
      </c>
      <c r="X964" s="56">
        <f t="shared" si="142"/>
        <v>-99</v>
      </c>
      <c r="Y964" s="56">
        <f t="shared" si="143"/>
        <v>-99</v>
      </c>
      <c r="Z964" s="56">
        <f t="shared" si="144"/>
        <v>-99</v>
      </c>
      <c r="AA964" s="56">
        <f t="shared" si="145"/>
        <v>-99</v>
      </c>
      <c r="AB964" s="56">
        <f t="shared" si="146"/>
        <v>-99</v>
      </c>
      <c r="AC964" s="56">
        <f t="shared" si="147"/>
        <v>-99</v>
      </c>
      <c r="AE964" s="82">
        <f>IF(D964=1, 'adjustment factor'!$D$4, IF(D964=-9,-999,IF(D964="",-999,0)))</f>
        <v>-999</v>
      </c>
      <c r="AF964" s="82">
        <f>IF(F964=1, 'adjustment factor'!$D$5, IF(F964=-9,-999,IF(F964="",-999,0)))</f>
        <v>-999</v>
      </c>
      <c r="AG964" s="82">
        <f>IF(E964=1, 'adjustment factor'!$D$6, IF(E964=-9,-999,IF(E964="",-999,0)))</f>
        <v>-999</v>
      </c>
      <c r="AH964" s="82">
        <f>IF(K964&gt;=45,'adjustment factor'!$D$7,IF(K964=-9,-1200,IF(K964="",-1200,0)))</f>
        <v>-1200</v>
      </c>
      <c r="AI964" s="82">
        <f>IF(L964=1, 'adjustment factor'!$D$8, IF(L964=-9,-999,IF(L964="",-999,0)))</f>
        <v>-999</v>
      </c>
      <c r="AJ964" s="82">
        <f>IF(AND(M964&gt;=1,M964&lt;=4),'adjustment factor'!$D$9,IF(M964=-9,-999,IF(M964=98,-999,IF(M964=99,-999,IF(M964="",-999,0)))))</f>
        <v>-999</v>
      </c>
      <c r="AK964" s="82">
        <f>IF(H964=1, 'adjustment factor'!$D$10, IF(H964=-9,-999,IF(H964="",-999,0)))</f>
        <v>-999</v>
      </c>
      <c r="AL964" s="82">
        <f>IF(G964=1, 'adjustment factor'!$D$11, IF(G964=-9,-999,IF(G964="",-999,0)))</f>
        <v>-999</v>
      </c>
      <c r="AM964" s="82">
        <f>IF(I964=1, 'adjustment factor'!$D$12, IF(I964=-9,-999,IF(I964="",-999,0)))</f>
        <v>-999</v>
      </c>
      <c r="AN964" s="82">
        <f>IF(J964=1, 'adjustment factor'!$D$13, IF(J964=-9,-999,IF(J964="",-999,0)))</f>
        <v>-999</v>
      </c>
      <c r="AO964" s="82" t="str">
        <f t="shared" si="148"/>
        <v>-999</v>
      </c>
      <c r="AP964" s="82" t="str">
        <f t="shared" si="149"/>
        <v>MISSING</v>
      </c>
    </row>
    <row r="965" spans="2:42" s="3" customFormat="1">
      <c r="B965" s="170"/>
      <c r="C965" s="35">
        <v>961</v>
      </c>
      <c r="D965" s="161"/>
      <c r="E965" s="161"/>
      <c r="F965" s="161"/>
      <c r="G965" s="161"/>
      <c r="H965" s="161"/>
      <c r="I965" s="161"/>
      <c r="J965" s="161"/>
      <c r="K965" s="161"/>
      <c r="L965" s="161"/>
      <c r="M965" s="161"/>
      <c r="N965" s="171"/>
      <c r="O965" s="171"/>
      <c r="P965" s="171"/>
      <c r="Q965" s="171"/>
      <c r="R965" s="171"/>
      <c r="S965" s="171"/>
      <c r="T965" s="159" t="str">
        <f t="shared" ref="T965:T1028" si="150">IF(SUM(X965:AC965)&gt;-0.01, SUM(X965:AC965), "MISSING")</f>
        <v>MISSING</v>
      </c>
      <c r="U965" s="159" t="str">
        <f t="shared" ref="U965:U1028" si="151">IF(AP965="MISSING","MISSING", 3.88+0.604*T965+0.055*(T965^2)-AP965)</f>
        <v>MISSING</v>
      </c>
      <c r="X965" s="56">
        <f t="shared" ref="X965:X1028" si="152">IF(N965&gt;0,((N965-3)*-1),-99)</f>
        <v>-99</v>
      </c>
      <c r="Y965" s="56">
        <f t="shared" ref="Y965:Y1028" si="153">IF(O965&gt;0,((O965-3)*-1),-99)</f>
        <v>-99</v>
      </c>
      <c r="Z965" s="56">
        <f t="shared" ref="Z965:Z1028" si="154">IF(P965&gt;0,((P965-3)*-1),-99)</f>
        <v>-99</v>
      </c>
      <c r="AA965" s="56">
        <f t="shared" ref="AA965:AA1028" si="155">IF(Q965&gt;0,((Q965-3)*-1),-99)</f>
        <v>-99</v>
      </c>
      <c r="AB965" s="56">
        <f t="shared" ref="AB965:AB1028" si="156">IF(R965&gt;0,((R965-3)*-1),-99)</f>
        <v>-99</v>
      </c>
      <c r="AC965" s="56">
        <f t="shared" ref="AC965:AC1028" si="157">IF(S965&gt;0,((S965-3)*-1),-99)</f>
        <v>-99</v>
      </c>
      <c r="AE965" s="82">
        <f>IF(D965=1, 'adjustment factor'!$D$4, IF(D965=-9,-999,IF(D965="",-999,0)))</f>
        <v>-999</v>
      </c>
      <c r="AF965" s="82">
        <f>IF(F965=1, 'adjustment factor'!$D$5, IF(F965=-9,-999,IF(F965="",-999,0)))</f>
        <v>-999</v>
      </c>
      <c r="AG965" s="82">
        <f>IF(E965=1, 'adjustment factor'!$D$6, IF(E965=-9,-999,IF(E965="",-999,0)))</f>
        <v>-999</v>
      </c>
      <c r="AH965" s="82">
        <f>IF(K965&gt;=45,'adjustment factor'!$D$7,IF(K965=-9,-1200,IF(K965="",-1200,0)))</f>
        <v>-1200</v>
      </c>
      <c r="AI965" s="82">
        <f>IF(L965=1, 'adjustment factor'!$D$8, IF(L965=-9,-999,IF(L965="",-999,0)))</f>
        <v>-999</v>
      </c>
      <c r="AJ965" s="82">
        <f>IF(AND(M965&gt;=1,M965&lt;=4),'adjustment factor'!$D$9,IF(M965=-9,-999,IF(M965=98,-999,IF(M965=99,-999,IF(M965="",-999,0)))))</f>
        <v>-999</v>
      </c>
      <c r="AK965" s="82">
        <f>IF(H965=1, 'adjustment factor'!$D$10, IF(H965=-9,-999,IF(H965="",-999,0)))</f>
        <v>-999</v>
      </c>
      <c r="AL965" s="82">
        <f>IF(G965=1, 'adjustment factor'!$D$11, IF(G965=-9,-999,IF(G965="",-999,0)))</f>
        <v>-999</v>
      </c>
      <c r="AM965" s="82">
        <f>IF(I965=1, 'adjustment factor'!$D$12, IF(I965=-9,-999,IF(I965="",-999,0)))</f>
        <v>-999</v>
      </c>
      <c r="AN965" s="82">
        <f>IF(J965=1, 'adjustment factor'!$D$13, IF(J965=-9,-999,IF(J965="",-999,0)))</f>
        <v>-999</v>
      </c>
      <c r="AO965" s="82" t="str">
        <f t="shared" si="148"/>
        <v>-999</v>
      </c>
      <c r="AP965" s="82" t="str">
        <f t="shared" si="149"/>
        <v>MISSING</v>
      </c>
    </row>
    <row r="966" spans="2:42" s="3" customFormat="1">
      <c r="B966" s="170"/>
      <c r="C966" s="35">
        <v>962</v>
      </c>
      <c r="D966" s="161"/>
      <c r="E966" s="161"/>
      <c r="F966" s="161"/>
      <c r="G966" s="161"/>
      <c r="H966" s="161"/>
      <c r="I966" s="161"/>
      <c r="J966" s="161"/>
      <c r="K966" s="161"/>
      <c r="L966" s="161"/>
      <c r="M966" s="161"/>
      <c r="N966" s="171"/>
      <c r="O966" s="171"/>
      <c r="P966" s="171"/>
      <c r="Q966" s="171"/>
      <c r="R966" s="171"/>
      <c r="S966" s="171"/>
      <c r="T966" s="159" t="str">
        <f t="shared" si="150"/>
        <v>MISSING</v>
      </c>
      <c r="U966" s="159" t="str">
        <f t="shared" si="151"/>
        <v>MISSING</v>
      </c>
      <c r="X966" s="56">
        <f t="shared" si="152"/>
        <v>-99</v>
      </c>
      <c r="Y966" s="56">
        <f t="shared" si="153"/>
        <v>-99</v>
      </c>
      <c r="Z966" s="56">
        <f t="shared" si="154"/>
        <v>-99</v>
      </c>
      <c r="AA966" s="56">
        <f t="shared" si="155"/>
        <v>-99</v>
      </c>
      <c r="AB966" s="56">
        <f t="shared" si="156"/>
        <v>-99</v>
      </c>
      <c r="AC966" s="56">
        <f t="shared" si="157"/>
        <v>-99</v>
      </c>
      <c r="AE966" s="82">
        <f>IF(D966=1, 'adjustment factor'!$D$4, IF(D966=-9,-999,IF(D966="",-999,0)))</f>
        <v>-999</v>
      </c>
      <c r="AF966" s="82">
        <f>IF(F966=1, 'adjustment factor'!$D$5, IF(F966=-9,-999,IF(F966="",-999,0)))</f>
        <v>-999</v>
      </c>
      <c r="AG966" s="82">
        <f>IF(E966=1, 'adjustment factor'!$D$6, IF(E966=-9,-999,IF(E966="",-999,0)))</f>
        <v>-999</v>
      </c>
      <c r="AH966" s="82">
        <f>IF(K966&gt;=45,'adjustment factor'!$D$7,IF(K966=-9,-1200,IF(K966="",-1200,0)))</f>
        <v>-1200</v>
      </c>
      <c r="AI966" s="82">
        <f>IF(L966=1, 'adjustment factor'!$D$8, IF(L966=-9,-999,IF(L966="",-999,0)))</f>
        <v>-999</v>
      </c>
      <c r="AJ966" s="82">
        <f>IF(AND(M966&gt;=1,M966&lt;=4),'adjustment factor'!$D$9,IF(M966=-9,-999,IF(M966=98,-999,IF(M966=99,-999,IF(M966="",-999,0)))))</f>
        <v>-999</v>
      </c>
      <c r="AK966" s="82">
        <f>IF(H966=1, 'adjustment factor'!$D$10, IF(H966=-9,-999,IF(H966="",-999,0)))</f>
        <v>-999</v>
      </c>
      <c r="AL966" s="82">
        <f>IF(G966=1, 'adjustment factor'!$D$11, IF(G966=-9,-999,IF(G966="",-999,0)))</f>
        <v>-999</v>
      </c>
      <c r="AM966" s="82">
        <f>IF(I966=1, 'adjustment factor'!$D$12, IF(I966=-9,-999,IF(I966="",-999,0)))</f>
        <v>-999</v>
      </c>
      <c r="AN966" s="82">
        <f>IF(J966=1, 'adjustment factor'!$D$13, IF(J966=-9,-999,IF(J966="",-999,0)))</f>
        <v>-999</v>
      </c>
      <c r="AO966" s="82" t="str">
        <f t="shared" ref="AO966:AO1029" si="158">IF(-AE966-AF966-AG966-AH966+AI966+AJ966-AK966-AL966-AM966-AN966&lt;3, -AE966-AF966-AG966-AH966+AI966+AJ966-AK966-AL966-AM966-AN966, "-999")</f>
        <v>-999</v>
      </c>
      <c r="AP966" s="82" t="str">
        <f t="shared" ref="AP966:AP1029" si="159">IF(AND(SUM(AE966:AN966)&gt;-1, (SUM(X966:AC966)&gt;-1)), 14.353-AE966-AF966-AG966-AH966+AI966+AJ966-AK966-AL966-AM966-AN966, "MISSING")</f>
        <v>MISSING</v>
      </c>
    </row>
    <row r="967" spans="2:42" s="3" customFormat="1">
      <c r="B967" s="170"/>
      <c r="C967" s="35">
        <v>963</v>
      </c>
      <c r="D967" s="161"/>
      <c r="E967" s="161"/>
      <c r="F967" s="161"/>
      <c r="G967" s="161"/>
      <c r="H967" s="161"/>
      <c r="I967" s="161"/>
      <c r="J967" s="161"/>
      <c r="K967" s="161"/>
      <c r="L967" s="161"/>
      <c r="M967" s="161"/>
      <c r="N967" s="171"/>
      <c r="O967" s="171"/>
      <c r="P967" s="171"/>
      <c r="Q967" s="171"/>
      <c r="R967" s="171"/>
      <c r="S967" s="171"/>
      <c r="T967" s="159" t="str">
        <f t="shared" si="150"/>
        <v>MISSING</v>
      </c>
      <c r="U967" s="159" t="str">
        <f t="shared" si="151"/>
        <v>MISSING</v>
      </c>
      <c r="X967" s="56">
        <f t="shared" si="152"/>
        <v>-99</v>
      </c>
      <c r="Y967" s="56">
        <f t="shared" si="153"/>
        <v>-99</v>
      </c>
      <c r="Z967" s="56">
        <f t="shared" si="154"/>
        <v>-99</v>
      </c>
      <c r="AA967" s="56">
        <f t="shared" si="155"/>
        <v>-99</v>
      </c>
      <c r="AB967" s="56">
        <f t="shared" si="156"/>
        <v>-99</v>
      </c>
      <c r="AC967" s="56">
        <f t="shared" si="157"/>
        <v>-99</v>
      </c>
      <c r="AE967" s="82">
        <f>IF(D967=1, 'adjustment factor'!$D$4, IF(D967=-9,-999,IF(D967="",-999,0)))</f>
        <v>-999</v>
      </c>
      <c r="AF967" s="82">
        <f>IF(F967=1, 'adjustment factor'!$D$5, IF(F967=-9,-999,IF(F967="",-999,0)))</f>
        <v>-999</v>
      </c>
      <c r="AG967" s="82">
        <f>IF(E967=1, 'adjustment factor'!$D$6, IF(E967=-9,-999,IF(E967="",-999,0)))</f>
        <v>-999</v>
      </c>
      <c r="AH967" s="82">
        <f>IF(K967&gt;=45,'adjustment factor'!$D$7,IF(K967=-9,-1200,IF(K967="",-1200,0)))</f>
        <v>-1200</v>
      </c>
      <c r="AI967" s="82">
        <f>IF(L967=1, 'adjustment factor'!$D$8, IF(L967=-9,-999,IF(L967="",-999,0)))</f>
        <v>-999</v>
      </c>
      <c r="AJ967" s="82">
        <f>IF(AND(M967&gt;=1,M967&lt;=4),'adjustment factor'!$D$9,IF(M967=-9,-999,IF(M967=98,-999,IF(M967=99,-999,IF(M967="",-999,0)))))</f>
        <v>-999</v>
      </c>
      <c r="AK967" s="82">
        <f>IF(H967=1, 'adjustment factor'!$D$10, IF(H967=-9,-999,IF(H967="",-999,0)))</f>
        <v>-999</v>
      </c>
      <c r="AL967" s="82">
        <f>IF(G967=1, 'adjustment factor'!$D$11, IF(G967=-9,-999,IF(G967="",-999,0)))</f>
        <v>-999</v>
      </c>
      <c r="AM967" s="82">
        <f>IF(I967=1, 'adjustment factor'!$D$12, IF(I967=-9,-999,IF(I967="",-999,0)))</f>
        <v>-999</v>
      </c>
      <c r="AN967" s="82">
        <f>IF(J967=1, 'adjustment factor'!$D$13, IF(J967=-9,-999,IF(J967="",-999,0)))</f>
        <v>-999</v>
      </c>
      <c r="AO967" s="82" t="str">
        <f t="shared" si="158"/>
        <v>-999</v>
      </c>
      <c r="AP967" s="82" t="str">
        <f t="shared" si="159"/>
        <v>MISSING</v>
      </c>
    </row>
    <row r="968" spans="2:42" s="3" customFormat="1">
      <c r="B968" s="170"/>
      <c r="C968" s="35">
        <v>964</v>
      </c>
      <c r="D968" s="161"/>
      <c r="E968" s="161"/>
      <c r="F968" s="161"/>
      <c r="G968" s="161"/>
      <c r="H968" s="161"/>
      <c r="I968" s="161"/>
      <c r="J968" s="161"/>
      <c r="K968" s="161"/>
      <c r="L968" s="161"/>
      <c r="M968" s="161"/>
      <c r="N968" s="171"/>
      <c r="O968" s="171"/>
      <c r="P968" s="171"/>
      <c r="Q968" s="171"/>
      <c r="R968" s="171"/>
      <c r="S968" s="171"/>
      <c r="T968" s="159" t="str">
        <f t="shared" si="150"/>
        <v>MISSING</v>
      </c>
      <c r="U968" s="159" t="str">
        <f t="shared" si="151"/>
        <v>MISSING</v>
      </c>
      <c r="X968" s="56">
        <f t="shared" si="152"/>
        <v>-99</v>
      </c>
      <c r="Y968" s="56">
        <f t="shared" si="153"/>
        <v>-99</v>
      </c>
      <c r="Z968" s="56">
        <f t="shared" si="154"/>
        <v>-99</v>
      </c>
      <c r="AA968" s="56">
        <f t="shared" si="155"/>
        <v>-99</v>
      </c>
      <c r="AB968" s="56">
        <f t="shared" si="156"/>
        <v>-99</v>
      </c>
      <c r="AC968" s="56">
        <f t="shared" si="157"/>
        <v>-99</v>
      </c>
      <c r="AE968" s="82">
        <f>IF(D968=1, 'adjustment factor'!$D$4, IF(D968=-9,-999,IF(D968="",-999,0)))</f>
        <v>-999</v>
      </c>
      <c r="AF968" s="82">
        <f>IF(F968=1, 'adjustment factor'!$D$5, IF(F968=-9,-999,IF(F968="",-999,0)))</f>
        <v>-999</v>
      </c>
      <c r="AG968" s="82">
        <f>IF(E968=1, 'adjustment factor'!$D$6, IF(E968=-9,-999,IF(E968="",-999,0)))</f>
        <v>-999</v>
      </c>
      <c r="AH968" s="82">
        <f>IF(K968&gt;=45,'adjustment factor'!$D$7,IF(K968=-9,-1200,IF(K968="",-1200,0)))</f>
        <v>-1200</v>
      </c>
      <c r="AI968" s="82">
        <f>IF(L968=1, 'adjustment factor'!$D$8, IF(L968=-9,-999,IF(L968="",-999,0)))</f>
        <v>-999</v>
      </c>
      <c r="AJ968" s="82">
        <f>IF(AND(M968&gt;=1,M968&lt;=4),'adjustment factor'!$D$9,IF(M968=-9,-999,IF(M968=98,-999,IF(M968=99,-999,IF(M968="",-999,0)))))</f>
        <v>-999</v>
      </c>
      <c r="AK968" s="82">
        <f>IF(H968=1, 'adjustment factor'!$D$10, IF(H968=-9,-999,IF(H968="",-999,0)))</f>
        <v>-999</v>
      </c>
      <c r="AL968" s="82">
        <f>IF(G968=1, 'adjustment factor'!$D$11, IF(G968=-9,-999,IF(G968="",-999,0)))</f>
        <v>-999</v>
      </c>
      <c r="AM968" s="82">
        <f>IF(I968=1, 'adjustment factor'!$D$12, IF(I968=-9,-999,IF(I968="",-999,0)))</f>
        <v>-999</v>
      </c>
      <c r="AN968" s="82">
        <f>IF(J968=1, 'adjustment factor'!$D$13, IF(J968=-9,-999,IF(J968="",-999,0)))</f>
        <v>-999</v>
      </c>
      <c r="AO968" s="82" t="str">
        <f t="shared" si="158"/>
        <v>-999</v>
      </c>
      <c r="AP968" s="82" t="str">
        <f t="shared" si="159"/>
        <v>MISSING</v>
      </c>
    </row>
    <row r="969" spans="2:42" s="3" customFormat="1">
      <c r="B969" s="170"/>
      <c r="C969" s="35">
        <v>965</v>
      </c>
      <c r="D969" s="161"/>
      <c r="E969" s="161"/>
      <c r="F969" s="161"/>
      <c r="G969" s="161"/>
      <c r="H969" s="161"/>
      <c r="I969" s="161"/>
      <c r="J969" s="161"/>
      <c r="K969" s="161"/>
      <c r="L969" s="161"/>
      <c r="M969" s="161"/>
      <c r="N969" s="171"/>
      <c r="O969" s="171"/>
      <c r="P969" s="171"/>
      <c r="Q969" s="171"/>
      <c r="R969" s="171"/>
      <c r="S969" s="171"/>
      <c r="T969" s="159" t="str">
        <f t="shared" si="150"/>
        <v>MISSING</v>
      </c>
      <c r="U969" s="159" t="str">
        <f t="shared" si="151"/>
        <v>MISSING</v>
      </c>
      <c r="X969" s="56">
        <f t="shared" si="152"/>
        <v>-99</v>
      </c>
      <c r="Y969" s="56">
        <f t="shared" si="153"/>
        <v>-99</v>
      </c>
      <c r="Z969" s="56">
        <f t="shared" si="154"/>
        <v>-99</v>
      </c>
      <c r="AA969" s="56">
        <f t="shared" si="155"/>
        <v>-99</v>
      </c>
      <c r="AB969" s="56">
        <f t="shared" si="156"/>
        <v>-99</v>
      </c>
      <c r="AC969" s="56">
        <f t="shared" si="157"/>
        <v>-99</v>
      </c>
      <c r="AE969" s="82">
        <f>IF(D969=1, 'adjustment factor'!$D$4, IF(D969=-9,-999,IF(D969="",-999,0)))</f>
        <v>-999</v>
      </c>
      <c r="AF969" s="82">
        <f>IF(F969=1, 'adjustment factor'!$D$5, IF(F969=-9,-999,IF(F969="",-999,0)))</f>
        <v>-999</v>
      </c>
      <c r="AG969" s="82">
        <f>IF(E969=1, 'adjustment factor'!$D$6, IF(E969=-9,-999,IF(E969="",-999,0)))</f>
        <v>-999</v>
      </c>
      <c r="AH969" s="82">
        <f>IF(K969&gt;=45,'adjustment factor'!$D$7,IF(K969=-9,-1200,IF(K969="",-1200,0)))</f>
        <v>-1200</v>
      </c>
      <c r="AI969" s="82">
        <f>IF(L969=1, 'adjustment factor'!$D$8, IF(L969=-9,-999,IF(L969="",-999,0)))</f>
        <v>-999</v>
      </c>
      <c r="AJ969" s="82">
        <f>IF(AND(M969&gt;=1,M969&lt;=4),'adjustment factor'!$D$9,IF(M969=-9,-999,IF(M969=98,-999,IF(M969=99,-999,IF(M969="",-999,0)))))</f>
        <v>-999</v>
      </c>
      <c r="AK969" s="82">
        <f>IF(H969=1, 'adjustment factor'!$D$10, IF(H969=-9,-999,IF(H969="",-999,0)))</f>
        <v>-999</v>
      </c>
      <c r="AL969" s="82">
        <f>IF(G969=1, 'adjustment factor'!$D$11, IF(G969=-9,-999,IF(G969="",-999,0)))</f>
        <v>-999</v>
      </c>
      <c r="AM969" s="82">
        <f>IF(I969=1, 'adjustment factor'!$D$12, IF(I969=-9,-999,IF(I969="",-999,0)))</f>
        <v>-999</v>
      </c>
      <c r="AN969" s="82">
        <f>IF(J969=1, 'adjustment factor'!$D$13, IF(J969=-9,-999,IF(J969="",-999,0)))</f>
        <v>-999</v>
      </c>
      <c r="AO969" s="82" t="str">
        <f t="shared" si="158"/>
        <v>-999</v>
      </c>
      <c r="AP969" s="82" t="str">
        <f t="shared" si="159"/>
        <v>MISSING</v>
      </c>
    </row>
    <row r="970" spans="2:42" s="3" customFormat="1">
      <c r="B970" s="170"/>
      <c r="C970" s="35">
        <v>966</v>
      </c>
      <c r="D970" s="161"/>
      <c r="E970" s="161"/>
      <c r="F970" s="161"/>
      <c r="G970" s="161"/>
      <c r="H970" s="161"/>
      <c r="I970" s="161"/>
      <c r="J970" s="161"/>
      <c r="K970" s="161"/>
      <c r="L970" s="161"/>
      <c r="M970" s="161"/>
      <c r="N970" s="171"/>
      <c r="O970" s="171"/>
      <c r="P970" s="171"/>
      <c r="Q970" s="171"/>
      <c r="R970" s="171"/>
      <c r="S970" s="171"/>
      <c r="T970" s="159" t="str">
        <f t="shared" si="150"/>
        <v>MISSING</v>
      </c>
      <c r="U970" s="159" t="str">
        <f t="shared" si="151"/>
        <v>MISSING</v>
      </c>
      <c r="X970" s="56">
        <f t="shared" si="152"/>
        <v>-99</v>
      </c>
      <c r="Y970" s="56">
        <f t="shared" si="153"/>
        <v>-99</v>
      </c>
      <c r="Z970" s="56">
        <f t="shared" si="154"/>
        <v>-99</v>
      </c>
      <c r="AA970" s="56">
        <f t="shared" si="155"/>
        <v>-99</v>
      </c>
      <c r="AB970" s="56">
        <f t="shared" si="156"/>
        <v>-99</v>
      </c>
      <c r="AC970" s="56">
        <f t="shared" si="157"/>
        <v>-99</v>
      </c>
      <c r="AE970" s="82">
        <f>IF(D970=1, 'adjustment factor'!$D$4, IF(D970=-9,-999,IF(D970="",-999,0)))</f>
        <v>-999</v>
      </c>
      <c r="AF970" s="82">
        <f>IF(F970=1, 'adjustment factor'!$D$5, IF(F970=-9,-999,IF(F970="",-999,0)))</f>
        <v>-999</v>
      </c>
      <c r="AG970" s="82">
        <f>IF(E970=1, 'adjustment factor'!$D$6, IF(E970=-9,-999,IF(E970="",-999,0)))</f>
        <v>-999</v>
      </c>
      <c r="AH970" s="82">
        <f>IF(K970&gt;=45,'adjustment factor'!$D$7,IF(K970=-9,-1200,IF(K970="",-1200,0)))</f>
        <v>-1200</v>
      </c>
      <c r="AI970" s="82">
        <f>IF(L970=1, 'adjustment factor'!$D$8, IF(L970=-9,-999,IF(L970="",-999,0)))</f>
        <v>-999</v>
      </c>
      <c r="AJ970" s="82">
        <f>IF(AND(M970&gt;=1,M970&lt;=4),'adjustment factor'!$D$9,IF(M970=-9,-999,IF(M970=98,-999,IF(M970=99,-999,IF(M970="",-999,0)))))</f>
        <v>-999</v>
      </c>
      <c r="AK970" s="82">
        <f>IF(H970=1, 'adjustment factor'!$D$10, IF(H970=-9,-999,IF(H970="",-999,0)))</f>
        <v>-999</v>
      </c>
      <c r="AL970" s="82">
        <f>IF(G970=1, 'adjustment factor'!$D$11, IF(G970=-9,-999,IF(G970="",-999,0)))</f>
        <v>-999</v>
      </c>
      <c r="AM970" s="82">
        <f>IF(I970=1, 'adjustment factor'!$D$12, IF(I970=-9,-999,IF(I970="",-999,0)))</f>
        <v>-999</v>
      </c>
      <c r="AN970" s="82">
        <f>IF(J970=1, 'adjustment factor'!$D$13, IF(J970=-9,-999,IF(J970="",-999,0)))</f>
        <v>-999</v>
      </c>
      <c r="AO970" s="82" t="str">
        <f t="shared" si="158"/>
        <v>-999</v>
      </c>
      <c r="AP970" s="82" t="str">
        <f t="shared" si="159"/>
        <v>MISSING</v>
      </c>
    </row>
    <row r="971" spans="2:42" s="3" customFormat="1">
      <c r="B971" s="170"/>
      <c r="C971" s="35">
        <v>967</v>
      </c>
      <c r="D971" s="161"/>
      <c r="E971" s="161"/>
      <c r="F971" s="161"/>
      <c r="G971" s="161"/>
      <c r="H971" s="161"/>
      <c r="I971" s="161"/>
      <c r="J971" s="161"/>
      <c r="K971" s="161"/>
      <c r="L971" s="161"/>
      <c r="M971" s="161"/>
      <c r="N971" s="171"/>
      <c r="O971" s="171"/>
      <c r="P971" s="171"/>
      <c r="Q971" s="171"/>
      <c r="R971" s="171"/>
      <c r="S971" s="171"/>
      <c r="T971" s="159" t="str">
        <f t="shared" si="150"/>
        <v>MISSING</v>
      </c>
      <c r="U971" s="159" t="str">
        <f t="shared" si="151"/>
        <v>MISSING</v>
      </c>
      <c r="X971" s="56">
        <f t="shared" si="152"/>
        <v>-99</v>
      </c>
      <c r="Y971" s="56">
        <f t="shared" si="153"/>
        <v>-99</v>
      </c>
      <c r="Z971" s="56">
        <f t="shared" si="154"/>
        <v>-99</v>
      </c>
      <c r="AA971" s="56">
        <f t="shared" si="155"/>
        <v>-99</v>
      </c>
      <c r="AB971" s="56">
        <f t="shared" si="156"/>
        <v>-99</v>
      </c>
      <c r="AC971" s="56">
        <f t="shared" si="157"/>
        <v>-99</v>
      </c>
      <c r="AE971" s="82">
        <f>IF(D971=1, 'adjustment factor'!$D$4, IF(D971=-9,-999,IF(D971="",-999,0)))</f>
        <v>-999</v>
      </c>
      <c r="AF971" s="82">
        <f>IF(F971=1, 'adjustment factor'!$D$5, IF(F971=-9,-999,IF(F971="",-999,0)))</f>
        <v>-999</v>
      </c>
      <c r="AG971" s="82">
        <f>IF(E971=1, 'adjustment factor'!$D$6, IF(E971=-9,-999,IF(E971="",-999,0)))</f>
        <v>-999</v>
      </c>
      <c r="AH971" s="82">
        <f>IF(K971&gt;=45,'adjustment factor'!$D$7,IF(K971=-9,-1200,IF(K971="",-1200,0)))</f>
        <v>-1200</v>
      </c>
      <c r="AI971" s="82">
        <f>IF(L971=1, 'adjustment factor'!$D$8, IF(L971=-9,-999,IF(L971="",-999,0)))</f>
        <v>-999</v>
      </c>
      <c r="AJ971" s="82">
        <f>IF(AND(M971&gt;=1,M971&lt;=4),'adjustment factor'!$D$9,IF(M971=-9,-999,IF(M971=98,-999,IF(M971=99,-999,IF(M971="",-999,0)))))</f>
        <v>-999</v>
      </c>
      <c r="AK971" s="82">
        <f>IF(H971=1, 'adjustment factor'!$D$10, IF(H971=-9,-999,IF(H971="",-999,0)))</f>
        <v>-999</v>
      </c>
      <c r="AL971" s="82">
        <f>IF(G971=1, 'adjustment factor'!$D$11, IF(G971=-9,-999,IF(G971="",-999,0)))</f>
        <v>-999</v>
      </c>
      <c r="AM971" s="82">
        <f>IF(I971=1, 'adjustment factor'!$D$12, IF(I971=-9,-999,IF(I971="",-999,0)))</f>
        <v>-999</v>
      </c>
      <c r="AN971" s="82">
        <f>IF(J971=1, 'adjustment factor'!$D$13, IF(J971=-9,-999,IF(J971="",-999,0)))</f>
        <v>-999</v>
      </c>
      <c r="AO971" s="82" t="str">
        <f t="shared" si="158"/>
        <v>-999</v>
      </c>
      <c r="AP971" s="82" t="str">
        <f t="shared" si="159"/>
        <v>MISSING</v>
      </c>
    </row>
    <row r="972" spans="2:42" s="3" customFormat="1">
      <c r="B972" s="170"/>
      <c r="C972" s="35">
        <v>968</v>
      </c>
      <c r="D972" s="161"/>
      <c r="E972" s="161"/>
      <c r="F972" s="161"/>
      <c r="G972" s="161"/>
      <c r="H972" s="161"/>
      <c r="I972" s="161"/>
      <c r="J972" s="161"/>
      <c r="K972" s="161"/>
      <c r="L972" s="161"/>
      <c r="M972" s="161"/>
      <c r="N972" s="171"/>
      <c r="O972" s="171"/>
      <c r="P972" s="171"/>
      <c r="Q972" s="171"/>
      <c r="R972" s="171"/>
      <c r="S972" s="171"/>
      <c r="T972" s="159" t="str">
        <f t="shared" si="150"/>
        <v>MISSING</v>
      </c>
      <c r="U972" s="159" t="str">
        <f t="shared" si="151"/>
        <v>MISSING</v>
      </c>
      <c r="X972" s="56">
        <f t="shared" si="152"/>
        <v>-99</v>
      </c>
      <c r="Y972" s="56">
        <f t="shared" si="153"/>
        <v>-99</v>
      </c>
      <c r="Z972" s="56">
        <f t="shared" si="154"/>
        <v>-99</v>
      </c>
      <c r="AA972" s="56">
        <f t="shared" si="155"/>
        <v>-99</v>
      </c>
      <c r="AB972" s="56">
        <f t="shared" si="156"/>
        <v>-99</v>
      </c>
      <c r="AC972" s="56">
        <f t="shared" si="157"/>
        <v>-99</v>
      </c>
      <c r="AE972" s="82">
        <f>IF(D972=1, 'adjustment factor'!$D$4, IF(D972=-9,-999,IF(D972="",-999,0)))</f>
        <v>-999</v>
      </c>
      <c r="AF972" s="82">
        <f>IF(F972=1, 'adjustment factor'!$D$5, IF(F972=-9,-999,IF(F972="",-999,0)))</f>
        <v>-999</v>
      </c>
      <c r="AG972" s="82">
        <f>IF(E972=1, 'adjustment factor'!$D$6, IF(E972=-9,-999,IF(E972="",-999,0)))</f>
        <v>-999</v>
      </c>
      <c r="AH972" s="82">
        <f>IF(K972&gt;=45,'adjustment factor'!$D$7,IF(K972=-9,-1200,IF(K972="",-1200,0)))</f>
        <v>-1200</v>
      </c>
      <c r="AI972" s="82">
        <f>IF(L972=1, 'adjustment factor'!$D$8, IF(L972=-9,-999,IF(L972="",-999,0)))</f>
        <v>-999</v>
      </c>
      <c r="AJ972" s="82">
        <f>IF(AND(M972&gt;=1,M972&lt;=4),'adjustment factor'!$D$9,IF(M972=-9,-999,IF(M972=98,-999,IF(M972=99,-999,IF(M972="",-999,0)))))</f>
        <v>-999</v>
      </c>
      <c r="AK972" s="82">
        <f>IF(H972=1, 'adjustment factor'!$D$10, IF(H972=-9,-999,IF(H972="",-999,0)))</f>
        <v>-999</v>
      </c>
      <c r="AL972" s="82">
        <f>IF(G972=1, 'adjustment factor'!$D$11, IF(G972=-9,-999,IF(G972="",-999,0)))</f>
        <v>-999</v>
      </c>
      <c r="AM972" s="82">
        <f>IF(I972=1, 'adjustment factor'!$D$12, IF(I972=-9,-999,IF(I972="",-999,0)))</f>
        <v>-999</v>
      </c>
      <c r="AN972" s="82">
        <f>IF(J972=1, 'adjustment factor'!$D$13, IF(J972=-9,-999,IF(J972="",-999,0)))</f>
        <v>-999</v>
      </c>
      <c r="AO972" s="82" t="str">
        <f t="shared" si="158"/>
        <v>-999</v>
      </c>
      <c r="AP972" s="82" t="str">
        <f t="shared" si="159"/>
        <v>MISSING</v>
      </c>
    </row>
    <row r="973" spans="2:42" s="3" customFormat="1">
      <c r="B973" s="170"/>
      <c r="C973" s="35">
        <v>969</v>
      </c>
      <c r="D973" s="161"/>
      <c r="E973" s="161"/>
      <c r="F973" s="161"/>
      <c r="G973" s="161"/>
      <c r="H973" s="161"/>
      <c r="I973" s="161"/>
      <c r="J973" s="161"/>
      <c r="K973" s="161"/>
      <c r="L973" s="161"/>
      <c r="M973" s="161"/>
      <c r="N973" s="171"/>
      <c r="O973" s="171"/>
      <c r="P973" s="171"/>
      <c r="Q973" s="171"/>
      <c r="R973" s="171"/>
      <c r="S973" s="171"/>
      <c r="T973" s="159" t="str">
        <f t="shared" si="150"/>
        <v>MISSING</v>
      </c>
      <c r="U973" s="159" t="str">
        <f t="shared" si="151"/>
        <v>MISSING</v>
      </c>
      <c r="X973" s="56">
        <f t="shared" si="152"/>
        <v>-99</v>
      </c>
      <c r="Y973" s="56">
        <f t="shared" si="153"/>
        <v>-99</v>
      </c>
      <c r="Z973" s="56">
        <f t="shared" si="154"/>
        <v>-99</v>
      </c>
      <c r="AA973" s="56">
        <f t="shared" si="155"/>
        <v>-99</v>
      </c>
      <c r="AB973" s="56">
        <f t="shared" si="156"/>
        <v>-99</v>
      </c>
      <c r="AC973" s="56">
        <f t="shared" si="157"/>
        <v>-99</v>
      </c>
      <c r="AE973" s="82">
        <f>IF(D973=1, 'adjustment factor'!$D$4, IF(D973=-9,-999,IF(D973="",-999,0)))</f>
        <v>-999</v>
      </c>
      <c r="AF973" s="82">
        <f>IF(F973=1, 'adjustment factor'!$D$5, IF(F973=-9,-999,IF(F973="",-999,0)))</f>
        <v>-999</v>
      </c>
      <c r="AG973" s="82">
        <f>IF(E973=1, 'adjustment factor'!$D$6, IF(E973=-9,-999,IF(E973="",-999,0)))</f>
        <v>-999</v>
      </c>
      <c r="AH973" s="82">
        <f>IF(K973&gt;=45,'adjustment factor'!$D$7,IF(K973=-9,-1200,IF(K973="",-1200,0)))</f>
        <v>-1200</v>
      </c>
      <c r="AI973" s="82">
        <f>IF(L973=1, 'adjustment factor'!$D$8, IF(L973=-9,-999,IF(L973="",-999,0)))</f>
        <v>-999</v>
      </c>
      <c r="AJ973" s="82">
        <f>IF(AND(M973&gt;=1,M973&lt;=4),'adjustment factor'!$D$9,IF(M973=-9,-999,IF(M973=98,-999,IF(M973=99,-999,IF(M973="",-999,0)))))</f>
        <v>-999</v>
      </c>
      <c r="AK973" s="82">
        <f>IF(H973=1, 'adjustment factor'!$D$10, IF(H973=-9,-999,IF(H973="",-999,0)))</f>
        <v>-999</v>
      </c>
      <c r="AL973" s="82">
        <f>IF(G973=1, 'adjustment factor'!$D$11, IF(G973=-9,-999,IF(G973="",-999,0)))</f>
        <v>-999</v>
      </c>
      <c r="AM973" s="82">
        <f>IF(I973=1, 'adjustment factor'!$D$12, IF(I973=-9,-999,IF(I973="",-999,0)))</f>
        <v>-999</v>
      </c>
      <c r="AN973" s="82">
        <f>IF(J973=1, 'adjustment factor'!$D$13, IF(J973=-9,-999,IF(J973="",-999,0)))</f>
        <v>-999</v>
      </c>
      <c r="AO973" s="82" t="str">
        <f t="shared" si="158"/>
        <v>-999</v>
      </c>
      <c r="AP973" s="82" t="str">
        <f t="shared" si="159"/>
        <v>MISSING</v>
      </c>
    </row>
    <row r="974" spans="2:42" s="3" customFormat="1">
      <c r="B974" s="170"/>
      <c r="C974" s="35">
        <v>970</v>
      </c>
      <c r="D974" s="161"/>
      <c r="E974" s="161"/>
      <c r="F974" s="161"/>
      <c r="G974" s="161"/>
      <c r="H974" s="161"/>
      <c r="I974" s="161"/>
      <c r="J974" s="161"/>
      <c r="K974" s="161"/>
      <c r="L974" s="161"/>
      <c r="M974" s="161"/>
      <c r="N974" s="171"/>
      <c r="O974" s="171"/>
      <c r="P974" s="171"/>
      <c r="Q974" s="171"/>
      <c r="R974" s="171"/>
      <c r="S974" s="171"/>
      <c r="T974" s="159" t="str">
        <f t="shared" si="150"/>
        <v>MISSING</v>
      </c>
      <c r="U974" s="159" t="str">
        <f t="shared" si="151"/>
        <v>MISSING</v>
      </c>
      <c r="X974" s="56">
        <f t="shared" si="152"/>
        <v>-99</v>
      </c>
      <c r="Y974" s="56">
        <f t="shared" si="153"/>
        <v>-99</v>
      </c>
      <c r="Z974" s="56">
        <f t="shared" si="154"/>
        <v>-99</v>
      </c>
      <c r="AA974" s="56">
        <f t="shared" si="155"/>
        <v>-99</v>
      </c>
      <c r="AB974" s="56">
        <f t="shared" si="156"/>
        <v>-99</v>
      </c>
      <c r="AC974" s="56">
        <f t="shared" si="157"/>
        <v>-99</v>
      </c>
      <c r="AE974" s="82">
        <f>IF(D974=1, 'adjustment factor'!$D$4, IF(D974=-9,-999,IF(D974="",-999,0)))</f>
        <v>-999</v>
      </c>
      <c r="AF974" s="82">
        <f>IF(F974=1, 'adjustment factor'!$D$5, IF(F974=-9,-999,IF(F974="",-999,0)))</f>
        <v>-999</v>
      </c>
      <c r="AG974" s="82">
        <f>IF(E974=1, 'adjustment factor'!$D$6, IF(E974=-9,-999,IF(E974="",-999,0)))</f>
        <v>-999</v>
      </c>
      <c r="AH974" s="82">
        <f>IF(K974&gt;=45,'adjustment factor'!$D$7,IF(K974=-9,-1200,IF(K974="",-1200,0)))</f>
        <v>-1200</v>
      </c>
      <c r="AI974" s="82">
        <f>IF(L974=1, 'adjustment factor'!$D$8, IF(L974=-9,-999,IF(L974="",-999,0)))</f>
        <v>-999</v>
      </c>
      <c r="AJ974" s="82">
        <f>IF(AND(M974&gt;=1,M974&lt;=4),'adjustment factor'!$D$9,IF(M974=-9,-999,IF(M974=98,-999,IF(M974=99,-999,IF(M974="",-999,0)))))</f>
        <v>-999</v>
      </c>
      <c r="AK974" s="82">
        <f>IF(H974=1, 'adjustment factor'!$D$10, IF(H974=-9,-999,IF(H974="",-999,0)))</f>
        <v>-999</v>
      </c>
      <c r="AL974" s="82">
        <f>IF(G974=1, 'adjustment factor'!$D$11, IF(G974=-9,-999,IF(G974="",-999,0)))</f>
        <v>-999</v>
      </c>
      <c r="AM974" s="82">
        <f>IF(I974=1, 'adjustment factor'!$D$12, IF(I974=-9,-999,IF(I974="",-999,0)))</f>
        <v>-999</v>
      </c>
      <c r="AN974" s="82">
        <f>IF(J974=1, 'adjustment factor'!$D$13, IF(J974=-9,-999,IF(J974="",-999,0)))</f>
        <v>-999</v>
      </c>
      <c r="AO974" s="82" t="str">
        <f t="shared" si="158"/>
        <v>-999</v>
      </c>
      <c r="AP974" s="82" t="str">
        <f t="shared" si="159"/>
        <v>MISSING</v>
      </c>
    </row>
    <row r="975" spans="2:42" s="3" customFormat="1">
      <c r="B975" s="170"/>
      <c r="C975" s="35">
        <v>971</v>
      </c>
      <c r="D975" s="161"/>
      <c r="E975" s="161"/>
      <c r="F975" s="161"/>
      <c r="G975" s="161"/>
      <c r="H975" s="161"/>
      <c r="I975" s="161"/>
      <c r="J975" s="161"/>
      <c r="K975" s="161"/>
      <c r="L975" s="161"/>
      <c r="M975" s="161"/>
      <c r="N975" s="171"/>
      <c r="O975" s="171"/>
      <c r="P975" s="171"/>
      <c r="Q975" s="171"/>
      <c r="R975" s="171"/>
      <c r="S975" s="171"/>
      <c r="T975" s="159" t="str">
        <f t="shared" si="150"/>
        <v>MISSING</v>
      </c>
      <c r="U975" s="159" t="str">
        <f t="shared" si="151"/>
        <v>MISSING</v>
      </c>
      <c r="X975" s="56">
        <f t="shared" si="152"/>
        <v>-99</v>
      </c>
      <c r="Y975" s="56">
        <f t="shared" si="153"/>
        <v>-99</v>
      </c>
      <c r="Z975" s="56">
        <f t="shared" si="154"/>
        <v>-99</v>
      </c>
      <c r="AA975" s="56">
        <f t="shared" si="155"/>
        <v>-99</v>
      </c>
      <c r="AB975" s="56">
        <f t="shared" si="156"/>
        <v>-99</v>
      </c>
      <c r="AC975" s="56">
        <f t="shared" si="157"/>
        <v>-99</v>
      </c>
      <c r="AE975" s="82">
        <f>IF(D975=1, 'adjustment factor'!$D$4, IF(D975=-9,-999,IF(D975="",-999,0)))</f>
        <v>-999</v>
      </c>
      <c r="AF975" s="82">
        <f>IF(F975=1, 'adjustment factor'!$D$5, IF(F975=-9,-999,IF(F975="",-999,0)))</f>
        <v>-999</v>
      </c>
      <c r="AG975" s="82">
        <f>IF(E975=1, 'adjustment factor'!$D$6, IF(E975=-9,-999,IF(E975="",-999,0)))</f>
        <v>-999</v>
      </c>
      <c r="AH975" s="82">
        <f>IF(K975&gt;=45,'adjustment factor'!$D$7,IF(K975=-9,-1200,IF(K975="",-1200,0)))</f>
        <v>-1200</v>
      </c>
      <c r="AI975" s="82">
        <f>IF(L975=1, 'adjustment factor'!$D$8, IF(L975=-9,-999,IF(L975="",-999,0)))</f>
        <v>-999</v>
      </c>
      <c r="AJ975" s="82">
        <f>IF(AND(M975&gt;=1,M975&lt;=4),'adjustment factor'!$D$9,IF(M975=-9,-999,IF(M975=98,-999,IF(M975=99,-999,IF(M975="",-999,0)))))</f>
        <v>-999</v>
      </c>
      <c r="AK975" s="82">
        <f>IF(H975=1, 'adjustment factor'!$D$10, IF(H975=-9,-999,IF(H975="",-999,0)))</f>
        <v>-999</v>
      </c>
      <c r="AL975" s="82">
        <f>IF(G975=1, 'adjustment factor'!$D$11, IF(G975=-9,-999,IF(G975="",-999,0)))</f>
        <v>-999</v>
      </c>
      <c r="AM975" s="82">
        <f>IF(I975=1, 'adjustment factor'!$D$12, IF(I975=-9,-999,IF(I975="",-999,0)))</f>
        <v>-999</v>
      </c>
      <c r="AN975" s="82">
        <f>IF(J975=1, 'adjustment factor'!$D$13, IF(J975=-9,-999,IF(J975="",-999,0)))</f>
        <v>-999</v>
      </c>
      <c r="AO975" s="82" t="str">
        <f t="shared" si="158"/>
        <v>-999</v>
      </c>
      <c r="AP975" s="82" t="str">
        <f t="shared" si="159"/>
        <v>MISSING</v>
      </c>
    </row>
    <row r="976" spans="2:42" s="3" customFormat="1">
      <c r="B976" s="170"/>
      <c r="C976" s="35">
        <v>972</v>
      </c>
      <c r="D976" s="161"/>
      <c r="E976" s="161"/>
      <c r="F976" s="161"/>
      <c r="G976" s="161"/>
      <c r="H976" s="161"/>
      <c r="I976" s="161"/>
      <c r="J976" s="161"/>
      <c r="K976" s="161"/>
      <c r="L976" s="161"/>
      <c r="M976" s="161"/>
      <c r="N976" s="171"/>
      <c r="O976" s="171"/>
      <c r="P976" s="171"/>
      <c r="Q976" s="171"/>
      <c r="R976" s="171"/>
      <c r="S976" s="171"/>
      <c r="T976" s="159" t="str">
        <f t="shared" si="150"/>
        <v>MISSING</v>
      </c>
      <c r="U976" s="159" t="str">
        <f t="shared" si="151"/>
        <v>MISSING</v>
      </c>
      <c r="X976" s="56">
        <f t="shared" si="152"/>
        <v>-99</v>
      </c>
      <c r="Y976" s="56">
        <f t="shared" si="153"/>
        <v>-99</v>
      </c>
      <c r="Z976" s="56">
        <f t="shared" si="154"/>
        <v>-99</v>
      </c>
      <c r="AA976" s="56">
        <f t="shared" si="155"/>
        <v>-99</v>
      </c>
      <c r="AB976" s="56">
        <f t="shared" si="156"/>
        <v>-99</v>
      </c>
      <c r="AC976" s="56">
        <f t="shared" si="157"/>
        <v>-99</v>
      </c>
      <c r="AE976" s="82">
        <f>IF(D976=1, 'adjustment factor'!$D$4, IF(D976=-9,-999,IF(D976="",-999,0)))</f>
        <v>-999</v>
      </c>
      <c r="AF976" s="82">
        <f>IF(F976=1, 'adjustment factor'!$D$5, IF(F976=-9,-999,IF(F976="",-999,0)))</f>
        <v>-999</v>
      </c>
      <c r="AG976" s="82">
        <f>IF(E976=1, 'adjustment factor'!$D$6, IF(E976=-9,-999,IF(E976="",-999,0)))</f>
        <v>-999</v>
      </c>
      <c r="AH976" s="82">
        <f>IF(K976&gt;=45,'adjustment factor'!$D$7,IF(K976=-9,-1200,IF(K976="",-1200,0)))</f>
        <v>-1200</v>
      </c>
      <c r="AI976" s="82">
        <f>IF(L976=1, 'adjustment factor'!$D$8, IF(L976=-9,-999,IF(L976="",-999,0)))</f>
        <v>-999</v>
      </c>
      <c r="AJ976" s="82">
        <f>IF(AND(M976&gt;=1,M976&lt;=4),'adjustment factor'!$D$9,IF(M976=-9,-999,IF(M976=98,-999,IF(M976=99,-999,IF(M976="",-999,0)))))</f>
        <v>-999</v>
      </c>
      <c r="AK976" s="82">
        <f>IF(H976=1, 'adjustment factor'!$D$10, IF(H976=-9,-999,IF(H976="",-999,0)))</f>
        <v>-999</v>
      </c>
      <c r="AL976" s="82">
        <f>IF(G976=1, 'adjustment factor'!$D$11, IF(G976=-9,-999,IF(G976="",-999,0)))</f>
        <v>-999</v>
      </c>
      <c r="AM976" s="82">
        <f>IF(I976=1, 'adjustment factor'!$D$12, IF(I976=-9,-999,IF(I976="",-999,0)))</f>
        <v>-999</v>
      </c>
      <c r="AN976" s="82">
        <f>IF(J976=1, 'adjustment factor'!$D$13, IF(J976=-9,-999,IF(J976="",-999,0)))</f>
        <v>-999</v>
      </c>
      <c r="AO976" s="82" t="str">
        <f t="shared" si="158"/>
        <v>-999</v>
      </c>
      <c r="AP976" s="82" t="str">
        <f t="shared" si="159"/>
        <v>MISSING</v>
      </c>
    </row>
    <row r="977" spans="2:42" s="3" customFormat="1">
      <c r="B977" s="170"/>
      <c r="C977" s="35">
        <v>973</v>
      </c>
      <c r="D977" s="161"/>
      <c r="E977" s="161"/>
      <c r="F977" s="161"/>
      <c r="G977" s="161"/>
      <c r="H977" s="161"/>
      <c r="I977" s="161"/>
      <c r="J977" s="161"/>
      <c r="K977" s="161"/>
      <c r="L977" s="161"/>
      <c r="M977" s="161"/>
      <c r="N977" s="171"/>
      <c r="O977" s="171"/>
      <c r="P977" s="171"/>
      <c r="Q977" s="171"/>
      <c r="R977" s="171"/>
      <c r="S977" s="171"/>
      <c r="T977" s="159" t="str">
        <f t="shared" si="150"/>
        <v>MISSING</v>
      </c>
      <c r="U977" s="159" t="str">
        <f t="shared" si="151"/>
        <v>MISSING</v>
      </c>
      <c r="X977" s="56">
        <f t="shared" si="152"/>
        <v>-99</v>
      </c>
      <c r="Y977" s="56">
        <f t="shared" si="153"/>
        <v>-99</v>
      </c>
      <c r="Z977" s="56">
        <f t="shared" si="154"/>
        <v>-99</v>
      </c>
      <c r="AA977" s="56">
        <f t="shared" si="155"/>
        <v>-99</v>
      </c>
      <c r="AB977" s="56">
        <f t="shared" si="156"/>
        <v>-99</v>
      </c>
      <c r="AC977" s="56">
        <f t="shared" si="157"/>
        <v>-99</v>
      </c>
      <c r="AE977" s="82">
        <f>IF(D977=1, 'adjustment factor'!$D$4, IF(D977=-9,-999,IF(D977="",-999,0)))</f>
        <v>-999</v>
      </c>
      <c r="AF977" s="82">
        <f>IF(F977=1, 'adjustment factor'!$D$5, IF(F977=-9,-999,IF(F977="",-999,0)))</f>
        <v>-999</v>
      </c>
      <c r="AG977" s="82">
        <f>IF(E977=1, 'adjustment factor'!$D$6, IF(E977=-9,-999,IF(E977="",-999,0)))</f>
        <v>-999</v>
      </c>
      <c r="AH977" s="82">
        <f>IF(K977&gt;=45,'adjustment factor'!$D$7,IF(K977=-9,-1200,IF(K977="",-1200,0)))</f>
        <v>-1200</v>
      </c>
      <c r="AI977" s="82">
        <f>IF(L977=1, 'adjustment factor'!$D$8, IF(L977=-9,-999,IF(L977="",-999,0)))</f>
        <v>-999</v>
      </c>
      <c r="AJ977" s="82">
        <f>IF(AND(M977&gt;=1,M977&lt;=4),'adjustment factor'!$D$9,IF(M977=-9,-999,IF(M977=98,-999,IF(M977=99,-999,IF(M977="",-999,0)))))</f>
        <v>-999</v>
      </c>
      <c r="AK977" s="82">
        <f>IF(H977=1, 'adjustment factor'!$D$10, IF(H977=-9,-999,IF(H977="",-999,0)))</f>
        <v>-999</v>
      </c>
      <c r="AL977" s="82">
        <f>IF(G977=1, 'adjustment factor'!$D$11, IF(G977=-9,-999,IF(G977="",-999,0)))</f>
        <v>-999</v>
      </c>
      <c r="AM977" s="82">
        <f>IF(I977=1, 'adjustment factor'!$D$12, IF(I977=-9,-999,IF(I977="",-999,0)))</f>
        <v>-999</v>
      </c>
      <c r="AN977" s="82">
        <f>IF(J977=1, 'adjustment factor'!$D$13, IF(J977=-9,-999,IF(J977="",-999,0)))</f>
        <v>-999</v>
      </c>
      <c r="AO977" s="82" t="str">
        <f t="shared" si="158"/>
        <v>-999</v>
      </c>
      <c r="AP977" s="82" t="str">
        <f t="shared" si="159"/>
        <v>MISSING</v>
      </c>
    </row>
    <row r="978" spans="2:42" s="3" customFormat="1">
      <c r="B978" s="170"/>
      <c r="C978" s="35">
        <v>974</v>
      </c>
      <c r="D978" s="161"/>
      <c r="E978" s="161"/>
      <c r="F978" s="161"/>
      <c r="G978" s="161"/>
      <c r="H978" s="161"/>
      <c r="I978" s="161"/>
      <c r="J978" s="161"/>
      <c r="K978" s="161"/>
      <c r="L978" s="161"/>
      <c r="M978" s="161"/>
      <c r="N978" s="171"/>
      <c r="O978" s="171"/>
      <c r="P978" s="171"/>
      <c r="Q978" s="171"/>
      <c r="R978" s="171"/>
      <c r="S978" s="171"/>
      <c r="T978" s="159" t="str">
        <f t="shared" si="150"/>
        <v>MISSING</v>
      </c>
      <c r="U978" s="159" t="str">
        <f t="shared" si="151"/>
        <v>MISSING</v>
      </c>
      <c r="X978" s="56">
        <f t="shared" si="152"/>
        <v>-99</v>
      </c>
      <c r="Y978" s="56">
        <f t="shared" si="153"/>
        <v>-99</v>
      </c>
      <c r="Z978" s="56">
        <f t="shared" si="154"/>
        <v>-99</v>
      </c>
      <c r="AA978" s="56">
        <f t="shared" si="155"/>
        <v>-99</v>
      </c>
      <c r="AB978" s="56">
        <f t="shared" si="156"/>
        <v>-99</v>
      </c>
      <c r="AC978" s="56">
        <f t="shared" si="157"/>
        <v>-99</v>
      </c>
      <c r="AE978" s="82">
        <f>IF(D978=1, 'adjustment factor'!$D$4, IF(D978=-9,-999,IF(D978="",-999,0)))</f>
        <v>-999</v>
      </c>
      <c r="AF978" s="82">
        <f>IF(F978=1, 'adjustment factor'!$D$5, IF(F978=-9,-999,IF(F978="",-999,0)))</f>
        <v>-999</v>
      </c>
      <c r="AG978" s="82">
        <f>IF(E978=1, 'adjustment factor'!$D$6, IF(E978=-9,-999,IF(E978="",-999,0)))</f>
        <v>-999</v>
      </c>
      <c r="AH978" s="82">
        <f>IF(K978&gt;=45,'adjustment factor'!$D$7,IF(K978=-9,-1200,IF(K978="",-1200,0)))</f>
        <v>-1200</v>
      </c>
      <c r="AI978" s="82">
        <f>IF(L978=1, 'adjustment factor'!$D$8, IF(L978=-9,-999,IF(L978="",-999,0)))</f>
        <v>-999</v>
      </c>
      <c r="AJ978" s="82">
        <f>IF(AND(M978&gt;=1,M978&lt;=4),'adjustment factor'!$D$9,IF(M978=-9,-999,IF(M978=98,-999,IF(M978=99,-999,IF(M978="",-999,0)))))</f>
        <v>-999</v>
      </c>
      <c r="AK978" s="82">
        <f>IF(H978=1, 'adjustment factor'!$D$10, IF(H978=-9,-999,IF(H978="",-999,0)))</f>
        <v>-999</v>
      </c>
      <c r="AL978" s="82">
        <f>IF(G978=1, 'adjustment factor'!$D$11, IF(G978=-9,-999,IF(G978="",-999,0)))</f>
        <v>-999</v>
      </c>
      <c r="AM978" s="82">
        <f>IF(I978=1, 'adjustment factor'!$D$12, IF(I978=-9,-999,IF(I978="",-999,0)))</f>
        <v>-999</v>
      </c>
      <c r="AN978" s="82">
        <f>IF(J978=1, 'adjustment factor'!$D$13, IF(J978=-9,-999,IF(J978="",-999,0)))</f>
        <v>-999</v>
      </c>
      <c r="AO978" s="82" t="str">
        <f t="shared" si="158"/>
        <v>-999</v>
      </c>
      <c r="AP978" s="82" t="str">
        <f t="shared" si="159"/>
        <v>MISSING</v>
      </c>
    </row>
    <row r="979" spans="2:42" s="3" customFormat="1">
      <c r="B979" s="170"/>
      <c r="C979" s="35">
        <v>975</v>
      </c>
      <c r="D979" s="161"/>
      <c r="E979" s="161"/>
      <c r="F979" s="161"/>
      <c r="G979" s="161"/>
      <c r="H979" s="161"/>
      <c r="I979" s="161"/>
      <c r="J979" s="161"/>
      <c r="K979" s="161"/>
      <c r="L979" s="161"/>
      <c r="M979" s="161"/>
      <c r="N979" s="171"/>
      <c r="O979" s="171"/>
      <c r="P979" s="171"/>
      <c r="Q979" s="171"/>
      <c r="R979" s="171"/>
      <c r="S979" s="171"/>
      <c r="T979" s="159" t="str">
        <f t="shared" si="150"/>
        <v>MISSING</v>
      </c>
      <c r="U979" s="159" t="str">
        <f t="shared" si="151"/>
        <v>MISSING</v>
      </c>
      <c r="X979" s="56">
        <f t="shared" si="152"/>
        <v>-99</v>
      </c>
      <c r="Y979" s="56">
        <f t="shared" si="153"/>
        <v>-99</v>
      </c>
      <c r="Z979" s="56">
        <f t="shared" si="154"/>
        <v>-99</v>
      </c>
      <c r="AA979" s="56">
        <f t="shared" si="155"/>
        <v>-99</v>
      </c>
      <c r="AB979" s="56">
        <f t="shared" si="156"/>
        <v>-99</v>
      </c>
      <c r="AC979" s="56">
        <f t="shared" si="157"/>
        <v>-99</v>
      </c>
      <c r="AE979" s="82">
        <f>IF(D979=1, 'adjustment factor'!$D$4, IF(D979=-9,-999,IF(D979="",-999,0)))</f>
        <v>-999</v>
      </c>
      <c r="AF979" s="82">
        <f>IF(F979=1, 'adjustment factor'!$D$5, IF(F979=-9,-999,IF(F979="",-999,0)))</f>
        <v>-999</v>
      </c>
      <c r="AG979" s="82">
        <f>IF(E979=1, 'adjustment factor'!$D$6, IF(E979=-9,-999,IF(E979="",-999,0)))</f>
        <v>-999</v>
      </c>
      <c r="AH979" s="82">
        <f>IF(K979&gt;=45,'adjustment factor'!$D$7,IF(K979=-9,-1200,IF(K979="",-1200,0)))</f>
        <v>-1200</v>
      </c>
      <c r="AI979" s="82">
        <f>IF(L979=1, 'adjustment factor'!$D$8, IF(L979=-9,-999,IF(L979="",-999,0)))</f>
        <v>-999</v>
      </c>
      <c r="AJ979" s="82">
        <f>IF(AND(M979&gt;=1,M979&lt;=4),'adjustment factor'!$D$9,IF(M979=-9,-999,IF(M979=98,-999,IF(M979=99,-999,IF(M979="",-999,0)))))</f>
        <v>-999</v>
      </c>
      <c r="AK979" s="82">
        <f>IF(H979=1, 'adjustment factor'!$D$10, IF(H979=-9,-999,IF(H979="",-999,0)))</f>
        <v>-999</v>
      </c>
      <c r="AL979" s="82">
        <f>IF(G979=1, 'adjustment factor'!$D$11, IF(G979=-9,-999,IF(G979="",-999,0)))</f>
        <v>-999</v>
      </c>
      <c r="AM979" s="82">
        <f>IF(I979=1, 'adjustment factor'!$D$12, IF(I979=-9,-999,IF(I979="",-999,0)))</f>
        <v>-999</v>
      </c>
      <c r="AN979" s="82">
        <f>IF(J979=1, 'adjustment factor'!$D$13, IF(J979=-9,-999,IF(J979="",-999,0)))</f>
        <v>-999</v>
      </c>
      <c r="AO979" s="82" t="str">
        <f t="shared" si="158"/>
        <v>-999</v>
      </c>
      <c r="AP979" s="82" t="str">
        <f t="shared" si="159"/>
        <v>MISSING</v>
      </c>
    </row>
    <row r="980" spans="2:42" s="3" customFormat="1">
      <c r="B980" s="170"/>
      <c r="C980" s="35">
        <v>976</v>
      </c>
      <c r="D980" s="161"/>
      <c r="E980" s="161"/>
      <c r="F980" s="161"/>
      <c r="G980" s="161"/>
      <c r="H980" s="161"/>
      <c r="I980" s="161"/>
      <c r="J980" s="161"/>
      <c r="K980" s="161"/>
      <c r="L980" s="161"/>
      <c r="M980" s="161"/>
      <c r="N980" s="171"/>
      <c r="O980" s="171"/>
      <c r="P980" s="171"/>
      <c r="Q980" s="171"/>
      <c r="R980" s="171"/>
      <c r="S980" s="171"/>
      <c r="T980" s="159" t="str">
        <f t="shared" si="150"/>
        <v>MISSING</v>
      </c>
      <c r="U980" s="159" t="str">
        <f t="shared" si="151"/>
        <v>MISSING</v>
      </c>
      <c r="X980" s="56">
        <f t="shared" si="152"/>
        <v>-99</v>
      </c>
      <c r="Y980" s="56">
        <f t="shared" si="153"/>
        <v>-99</v>
      </c>
      <c r="Z980" s="56">
        <f t="shared" si="154"/>
        <v>-99</v>
      </c>
      <c r="AA980" s="56">
        <f t="shared" si="155"/>
        <v>-99</v>
      </c>
      <c r="AB980" s="56">
        <f t="shared" si="156"/>
        <v>-99</v>
      </c>
      <c r="AC980" s="56">
        <f t="shared" si="157"/>
        <v>-99</v>
      </c>
      <c r="AE980" s="82">
        <f>IF(D980=1, 'adjustment factor'!$D$4, IF(D980=-9,-999,IF(D980="",-999,0)))</f>
        <v>-999</v>
      </c>
      <c r="AF980" s="82">
        <f>IF(F980=1, 'adjustment factor'!$D$5, IF(F980=-9,-999,IF(F980="",-999,0)))</f>
        <v>-999</v>
      </c>
      <c r="AG980" s="82">
        <f>IF(E980=1, 'adjustment factor'!$D$6, IF(E980=-9,-999,IF(E980="",-999,0)))</f>
        <v>-999</v>
      </c>
      <c r="AH980" s="82">
        <f>IF(K980&gt;=45,'adjustment factor'!$D$7,IF(K980=-9,-1200,IF(K980="",-1200,0)))</f>
        <v>-1200</v>
      </c>
      <c r="AI980" s="82">
        <f>IF(L980=1, 'adjustment factor'!$D$8, IF(L980=-9,-999,IF(L980="",-999,0)))</f>
        <v>-999</v>
      </c>
      <c r="AJ980" s="82">
        <f>IF(AND(M980&gt;=1,M980&lt;=4),'adjustment factor'!$D$9,IF(M980=-9,-999,IF(M980=98,-999,IF(M980=99,-999,IF(M980="",-999,0)))))</f>
        <v>-999</v>
      </c>
      <c r="AK980" s="82">
        <f>IF(H980=1, 'adjustment factor'!$D$10, IF(H980=-9,-999,IF(H980="",-999,0)))</f>
        <v>-999</v>
      </c>
      <c r="AL980" s="82">
        <f>IF(G980=1, 'adjustment factor'!$D$11, IF(G980=-9,-999,IF(G980="",-999,0)))</f>
        <v>-999</v>
      </c>
      <c r="AM980" s="82">
        <f>IF(I980=1, 'adjustment factor'!$D$12, IF(I980=-9,-999,IF(I980="",-999,0)))</f>
        <v>-999</v>
      </c>
      <c r="AN980" s="82">
        <f>IF(J980=1, 'adjustment factor'!$D$13, IF(J980=-9,-999,IF(J980="",-999,0)))</f>
        <v>-999</v>
      </c>
      <c r="AO980" s="82" t="str">
        <f t="shared" si="158"/>
        <v>-999</v>
      </c>
      <c r="AP980" s="82" t="str">
        <f t="shared" si="159"/>
        <v>MISSING</v>
      </c>
    </row>
    <row r="981" spans="2:42" s="3" customFormat="1">
      <c r="B981" s="170"/>
      <c r="C981" s="35">
        <v>977</v>
      </c>
      <c r="D981" s="161"/>
      <c r="E981" s="161"/>
      <c r="F981" s="161"/>
      <c r="G981" s="161"/>
      <c r="H981" s="161"/>
      <c r="I981" s="161"/>
      <c r="J981" s="161"/>
      <c r="K981" s="161"/>
      <c r="L981" s="161"/>
      <c r="M981" s="161"/>
      <c r="N981" s="171"/>
      <c r="O981" s="171"/>
      <c r="P981" s="171"/>
      <c r="Q981" s="171"/>
      <c r="R981" s="171"/>
      <c r="S981" s="171"/>
      <c r="T981" s="159" t="str">
        <f t="shared" si="150"/>
        <v>MISSING</v>
      </c>
      <c r="U981" s="159" t="str">
        <f t="shared" si="151"/>
        <v>MISSING</v>
      </c>
      <c r="X981" s="56">
        <f t="shared" si="152"/>
        <v>-99</v>
      </c>
      <c r="Y981" s="56">
        <f t="shared" si="153"/>
        <v>-99</v>
      </c>
      <c r="Z981" s="56">
        <f t="shared" si="154"/>
        <v>-99</v>
      </c>
      <c r="AA981" s="56">
        <f t="shared" si="155"/>
        <v>-99</v>
      </c>
      <c r="AB981" s="56">
        <f t="shared" si="156"/>
        <v>-99</v>
      </c>
      <c r="AC981" s="56">
        <f t="shared" si="157"/>
        <v>-99</v>
      </c>
      <c r="AE981" s="82">
        <f>IF(D981=1, 'adjustment factor'!$D$4, IF(D981=-9,-999,IF(D981="",-999,0)))</f>
        <v>-999</v>
      </c>
      <c r="AF981" s="82">
        <f>IF(F981=1, 'adjustment factor'!$D$5, IF(F981=-9,-999,IF(F981="",-999,0)))</f>
        <v>-999</v>
      </c>
      <c r="AG981" s="82">
        <f>IF(E981=1, 'adjustment factor'!$D$6, IF(E981=-9,-999,IF(E981="",-999,0)))</f>
        <v>-999</v>
      </c>
      <c r="AH981" s="82">
        <f>IF(K981&gt;=45,'adjustment factor'!$D$7,IF(K981=-9,-1200,IF(K981="",-1200,0)))</f>
        <v>-1200</v>
      </c>
      <c r="AI981" s="82">
        <f>IF(L981=1, 'adjustment factor'!$D$8, IF(L981=-9,-999,IF(L981="",-999,0)))</f>
        <v>-999</v>
      </c>
      <c r="AJ981" s="82">
        <f>IF(AND(M981&gt;=1,M981&lt;=4),'adjustment factor'!$D$9,IF(M981=-9,-999,IF(M981=98,-999,IF(M981=99,-999,IF(M981="",-999,0)))))</f>
        <v>-999</v>
      </c>
      <c r="AK981" s="82">
        <f>IF(H981=1, 'adjustment factor'!$D$10, IF(H981=-9,-999,IF(H981="",-999,0)))</f>
        <v>-999</v>
      </c>
      <c r="AL981" s="82">
        <f>IF(G981=1, 'adjustment factor'!$D$11, IF(G981=-9,-999,IF(G981="",-999,0)))</f>
        <v>-999</v>
      </c>
      <c r="AM981" s="82">
        <f>IF(I981=1, 'adjustment factor'!$D$12, IF(I981=-9,-999,IF(I981="",-999,0)))</f>
        <v>-999</v>
      </c>
      <c r="AN981" s="82">
        <f>IF(J981=1, 'adjustment factor'!$D$13, IF(J981=-9,-999,IF(J981="",-999,0)))</f>
        <v>-999</v>
      </c>
      <c r="AO981" s="82" t="str">
        <f t="shared" si="158"/>
        <v>-999</v>
      </c>
      <c r="AP981" s="82" t="str">
        <f t="shared" si="159"/>
        <v>MISSING</v>
      </c>
    </row>
    <row r="982" spans="2:42" s="3" customFormat="1">
      <c r="B982" s="170"/>
      <c r="C982" s="35">
        <v>978</v>
      </c>
      <c r="D982" s="161"/>
      <c r="E982" s="161"/>
      <c r="F982" s="161"/>
      <c r="G982" s="161"/>
      <c r="H982" s="161"/>
      <c r="I982" s="161"/>
      <c r="J982" s="161"/>
      <c r="K982" s="161"/>
      <c r="L982" s="161"/>
      <c r="M982" s="161"/>
      <c r="N982" s="171"/>
      <c r="O982" s="171"/>
      <c r="P982" s="171"/>
      <c r="Q982" s="171"/>
      <c r="R982" s="171"/>
      <c r="S982" s="171"/>
      <c r="T982" s="159" t="str">
        <f t="shared" si="150"/>
        <v>MISSING</v>
      </c>
      <c r="U982" s="159" t="str">
        <f t="shared" si="151"/>
        <v>MISSING</v>
      </c>
      <c r="X982" s="56">
        <f t="shared" si="152"/>
        <v>-99</v>
      </c>
      <c r="Y982" s="56">
        <f t="shared" si="153"/>
        <v>-99</v>
      </c>
      <c r="Z982" s="56">
        <f t="shared" si="154"/>
        <v>-99</v>
      </c>
      <c r="AA982" s="56">
        <f t="shared" si="155"/>
        <v>-99</v>
      </c>
      <c r="AB982" s="56">
        <f t="shared" si="156"/>
        <v>-99</v>
      </c>
      <c r="AC982" s="56">
        <f t="shared" si="157"/>
        <v>-99</v>
      </c>
      <c r="AE982" s="82">
        <f>IF(D982=1, 'adjustment factor'!$D$4, IF(D982=-9,-999,IF(D982="",-999,0)))</f>
        <v>-999</v>
      </c>
      <c r="AF982" s="82">
        <f>IF(F982=1, 'adjustment factor'!$D$5, IF(F982=-9,-999,IF(F982="",-999,0)))</f>
        <v>-999</v>
      </c>
      <c r="AG982" s="82">
        <f>IF(E982=1, 'adjustment factor'!$D$6, IF(E982=-9,-999,IF(E982="",-999,0)))</f>
        <v>-999</v>
      </c>
      <c r="AH982" s="82">
        <f>IF(K982&gt;=45,'adjustment factor'!$D$7,IF(K982=-9,-1200,IF(K982="",-1200,0)))</f>
        <v>-1200</v>
      </c>
      <c r="AI982" s="82">
        <f>IF(L982=1, 'adjustment factor'!$D$8, IF(L982=-9,-999,IF(L982="",-999,0)))</f>
        <v>-999</v>
      </c>
      <c r="AJ982" s="82">
        <f>IF(AND(M982&gt;=1,M982&lt;=4),'adjustment factor'!$D$9,IF(M982=-9,-999,IF(M982=98,-999,IF(M982=99,-999,IF(M982="",-999,0)))))</f>
        <v>-999</v>
      </c>
      <c r="AK982" s="82">
        <f>IF(H982=1, 'adjustment factor'!$D$10, IF(H982=-9,-999,IF(H982="",-999,0)))</f>
        <v>-999</v>
      </c>
      <c r="AL982" s="82">
        <f>IF(G982=1, 'adjustment factor'!$D$11, IF(G982=-9,-999,IF(G982="",-999,0)))</f>
        <v>-999</v>
      </c>
      <c r="AM982" s="82">
        <f>IF(I982=1, 'adjustment factor'!$D$12, IF(I982=-9,-999,IF(I982="",-999,0)))</f>
        <v>-999</v>
      </c>
      <c r="AN982" s="82">
        <f>IF(J982=1, 'adjustment factor'!$D$13, IF(J982=-9,-999,IF(J982="",-999,0)))</f>
        <v>-999</v>
      </c>
      <c r="AO982" s="82" t="str">
        <f t="shared" si="158"/>
        <v>-999</v>
      </c>
      <c r="AP982" s="82" t="str">
        <f t="shared" si="159"/>
        <v>MISSING</v>
      </c>
    </row>
    <row r="983" spans="2:42" s="3" customFormat="1">
      <c r="B983" s="170"/>
      <c r="C983" s="35">
        <v>979</v>
      </c>
      <c r="D983" s="161"/>
      <c r="E983" s="161"/>
      <c r="F983" s="161"/>
      <c r="G983" s="161"/>
      <c r="H983" s="161"/>
      <c r="I983" s="161"/>
      <c r="J983" s="161"/>
      <c r="K983" s="161"/>
      <c r="L983" s="161"/>
      <c r="M983" s="161"/>
      <c r="N983" s="171"/>
      <c r="O983" s="171"/>
      <c r="P983" s="171"/>
      <c r="Q983" s="171"/>
      <c r="R983" s="171"/>
      <c r="S983" s="171"/>
      <c r="T983" s="159" t="str">
        <f t="shared" si="150"/>
        <v>MISSING</v>
      </c>
      <c r="U983" s="159" t="str">
        <f t="shared" si="151"/>
        <v>MISSING</v>
      </c>
      <c r="X983" s="56">
        <f t="shared" si="152"/>
        <v>-99</v>
      </c>
      <c r="Y983" s="56">
        <f t="shared" si="153"/>
        <v>-99</v>
      </c>
      <c r="Z983" s="56">
        <f t="shared" si="154"/>
        <v>-99</v>
      </c>
      <c r="AA983" s="56">
        <f t="shared" si="155"/>
        <v>-99</v>
      </c>
      <c r="AB983" s="56">
        <f t="shared" si="156"/>
        <v>-99</v>
      </c>
      <c r="AC983" s="56">
        <f t="shared" si="157"/>
        <v>-99</v>
      </c>
      <c r="AE983" s="82">
        <f>IF(D983=1, 'adjustment factor'!$D$4, IF(D983=-9,-999,IF(D983="",-999,0)))</f>
        <v>-999</v>
      </c>
      <c r="AF983" s="82">
        <f>IF(F983=1, 'adjustment factor'!$D$5, IF(F983=-9,-999,IF(F983="",-999,0)))</f>
        <v>-999</v>
      </c>
      <c r="AG983" s="82">
        <f>IF(E983=1, 'adjustment factor'!$D$6, IF(E983=-9,-999,IF(E983="",-999,0)))</f>
        <v>-999</v>
      </c>
      <c r="AH983" s="82">
        <f>IF(K983&gt;=45,'adjustment factor'!$D$7,IF(K983=-9,-1200,IF(K983="",-1200,0)))</f>
        <v>-1200</v>
      </c>
      <c r="AI983" s="82">
        <f>IF(L983=1, 'adjustment factor'!$D$8, IF(L983=-9,-999,IF(L983="",-999,0)))</f>
        <v>-999</v>
      </c>
      <c r="AJ983" s="82">
        <f>IF(AND(M983&gt;=1,M983&lt;=4),'adjustment factor'!$D$9,IF(M983=-9,-999,IF(M983=98,-999,IF(M983=99,-999,IF(M983="",-999,0)))))</f>
        <v>-999</v>
      </c>
      <c r="AK983" s="82">
        <f>IF(H983=1, 'adjustment factor'!$D$10, IF(H983=-9,-999,IF(H983="",-999,0)))</f>
        <v>-999</v>
      </c>
      <c r="AL983" s="82">
        <f>IF(G983=1, 'adjustment factor'!$D$11, IF(G983=-9,-999,IF(G983="",-999,0)))</f>
        <v>-999</v>
      </c>
      <c r="AM983" s="82">
        <f>IF(I983=1, 'adjustment factor'!$D$12, IF(I983=-9,-999,IF(I983="",-999,0)))</f>
        <v>-999</v>
      </c>
      <c r="AN983" s="82">
        <f>IF(J983=1, 'adjustment factor'!$D$13, IF(J983=-9,-999,IF(J983="",-999,0)))</f>
        <v>-999</v>
      </c>
      <c r="AO983" s="82" t="str">
        <f t="shared" si="158"/>
        <v>-999</v>
      </c>
      <c r="AP983" s="82" t="str">
        <f t="shared" si="159"/>
        <v>MISSING</v>
      </c>
    </row>
    <row r="984" spans="2:42" s="3" customFormat="1">
      <c r="B984" s="170"/>
      <c r="C984" s="35">
        <v>980</v>
      </c>
      <c r="D984" s="161"/>
      <c r="E984" s="161"/>
      <c r="F984" s="161"/>
      <c r="G984" s="161"/>
      <c r="H984" s="161"/>
      <c r="I984" s="161"/>
      <c r="J984" s="161"/>
      <c r="K984" s="161"/>
      <c r="L984" s="161"/>
      <c r="M984" s="161"/>
      <c r="N984" s="171"/>
      <c r="O984" s="171"/>
      <c r="P984" s="171"/>
      <c r="Q984" s="171"/>
      <c r="R984" s="171"/>
      <c r="S984" s="171"/>
      <c r="T984" s="159" t="str">
        <f t="shared" si="150"/>
        <v>MISSING</v>
      </c>
      <c r="U984" s="159" t="str">
        <f t="shared" si="151"/>
        <v>MISSING</v>
      </c>
      <c r="X984" s="56">
        <f t="shared" si="152"/>
        <v>-99</v>
      </c>
      <c r="Y984" s="56">
        <f t="shared" si="153"/>
        <v>-99</v>
      </c>
      <c r="Z984" s="56">
        <f t="shared" si="154"/>
        <v>-99</v>
      </c>
      <c r="AA984" s="56">
        <f t="shared" si="155"/>
        <v>-99</v>
      </c>
      <c r="AB984" s="56">
        <f t="shared" si="156"/>
        <v>-99</v>
      </c>
      <c r="AC984" s="56">
        <f t="shared" si="157"/>
        <v>-99</v>
      </c>
      <c r="AE984" s="82">
        <f>IF(D984=1, 'adjustment factor'!$D$4, IF(D984=-9,-999,IF(D984="",-999,0)))</f>
        <v>-999</v>
      </c>
      <c r="AF984" s="82">
        <f>IF(F984=1, 'adjustment factor'!$D$5, IF(F984=-9,-999,IF(F984="",-999,0)))</f>
        <v>-999</v>
      </c>
      <c r="AG984" s="82">
        <f>IF(E984=1, 'adjustment factor'!$D$6, IF(E984=-9,-999,IF(E984="",-999,0)))</f>
        <v>-999</v>
      </c>
      <c r="AH984" s="82">
        <f>IF(K984&gt;=45,'adjustment factor'!$D$7,IF(K984=-9,-1200,IF(K984="",-1200,0)))</f>
        <v>-1200</v>
      </c>
      <c r="AI984" s="82">
        <f>IF(L984=1, 'adjustment factor'!$D$8, IF(L984=-9,-999,IF(L984="",-999,0)))</f>
        <v>-999</v>
      </c>
      <c r="AJ984" s="82">
        <f>IF(AND(M984&gt;=1,M984&lt;=4),'adjustment factor'!$D$9,IF(M984=-9,-999,IF(M984=98,-999,IF(M984=99,-999,IF(M984="",-999,0)))))</f>
        <v>-999</v>
      </c>
      <c r="AK984" s="82">
        <f>IF(H984=1, 'adjustment factor'!$D$10, IF(H984=-9,-999,IF(H984="",-999,0)))</f>
        <v>-999</v>
      </c>
      <c r="AL984" s="82">
        <f>IF(G984=1, 'adjustment factor'!$D$11, IF(G984=-9,-999,IF(G984="",-999,0)))</f>
        <v>-999</v>
      </c>
      <c r="AM984" s="82">
        <f>IF(I984=1, 'adjustment factor'!$D$12, IF(I984=-9,-999,IF(I984="",-999,0)))</f>
        <v>-999</v>
      </c>
      <c r="AN984" s="82">
        <f>IF(J984=1, 'adjustment factor'!$D$13, IF(J984=-9,-999,IF(J984="",-999,0)))</f>
        <v>-999</v>
      </c>
      <c r="AO984" s="82" t="str">
        <f t="shared" si="158"/>
        <v>-999</v>
      </c>
      <c r="AP984" s="82" t="str">
        <f t="shared" si="159"/>
        <v>MISSING</v>
      </c>
    </row>
    <row r="985" spans="2:42" s="3" customFormat="1">
      <c r="B985" s="170"/>
      <c r="C985" s="35">
        <v>981</v>
      </c>
      <c r="D985" s="161"/>
      <c r="E985" s="161"/>
      <c r="F985" s="161"/>
      <c r="G985" s="161"/>
      <c r="H985" s="161"/>
      <c r="I985" s="161"/>
      <c r="J985" s="161"/>
      <c r="K985" s="161"/>
      <c r="L985" s="161"/>
      <c r="M985" s="161"/>
      <c r="N985" s="171"/>
      <c r="O985" s="171"/>
      <c r="P985" s="171"/>
      <c r="Q985" s="171"/>
      <c r="R985" s="171"/>
      <c r="S985" s="171"/>
      <c r="T985" s="159" t="str">
        <f t="shared" si="150"/>
        <v>MISSING</v>
      </c>
      <c r="U985" s="159" t="str">
        <f t="shared" si="151"/>
        <v>MISSING</v>
      </c>
      <c r="X985" s="56">
        <f t="shared" si="152"/>
        <v>-99</v>
      </c>
      <c r="Y985" s="56">
        <f t="shared" si="153"/>
        <v>-99</v>
      </c>
      <c r="Z985" s="56">
        <f t="shared" si="154"/>
        <v>-99</v>
      </c>
      <c r="AA985" s="56">
        <f t="shared" si="155"/>
        <v>-99</v>
      </c>
      <c r="AB985" s="56">
        <f t="shared" si="156"/>
        <v>-99</v>
      </c>
      <c r="AC985" s="56">
        <f t="shared" si="157"/>
        <v>-99</v>
      </c>
      <c r="AE985" s="82">
        <f>IF(D985=1, 'adjustment factor'!$D$4, IF(D985=-9,-999,IF(D985="",-999,0)))</f>
        <v>-999</v>
      </c>
      <c r="AF985" s="82">
        <f>IF(F985=1, 'adjustment factor'!$D$5, IF(F985=-9,-999,IF(F985="",-999,0)))</f>
        <v>-999</v>
      </c>
      <c r="AG985" s="82">
        <f>IF(E985=1, 'adjustment factor'!$D$6, IF(E985=-9,-999,IF(E985="",-999,0)))</f>
        <v>-999</v>
      </c>
      <c r="AH985" s="82">
        <f>IF(K985&gt;=45,'adjustment factor'!$D$7,IF(K985=-9,-1200,IF(K985="",-1200,0)))</f>
        <v>-1200</v>
      </c>
      <c r="AI985" s="82">
        <f>IF(L985=1, 'adjustment factor'!$D$8, IF(L985=-9,-999,IF(L985="",-999,0)))</f>
        <v>-999</v>
      </c>
      <c r="AJ985" s="82">
        <f>IF(AND(M985&gt;=1,M985&lt;=4),'adjustment factor'!$D$9,IF(M985=-9,-999,IF(M985=98,-999,IF(M985=99,-999,IF(M985="",-999,0)))))</f>
        <v>-999</v>
      </c>
      <c r="AK985" s="82">
        <f>IF(H985=1, 'adjustment factor'!$D$10, IF(H985=-9,-999,IF(H985="",-999,0)))</f>
        <v>-999</v>
      </c>
      <c r="AL985" s="82">
        <f>IF(G985=1, 'adjustment factor'!$D$11, IF(G985=-9,-999,IF(G985="",-999,0)))</f>
        <v>-999</v>
      </c>
      <c r="AM985" s="82">
        <f>IF(I985=1, 'adjustment factor'!$D$12, IF(I985=-9,-999,IF(I985="",-999,0)))</f>
        <v>-999</v>
      </c>
      <c r="AN985" s="82">
        <f>IF(J985=1, 'adjustment factor'!$D$13, IF(J985=-9,-999,IF(J985="",-999,0)))</f>
        <v>-999</v>
      </c>
      <c r="AO985" s="82" t="str">
        <f t="shared" si="158"/>
        <v>-999</v>
      </c>
      <c r="AP985" s="82" t="str">
        <f t="shared" si="159"/>
        <v>MISSING</v>
      </c>
    </row>
    <row r="986" spans="2:42" s="3" customFormat="1">
      <c r="B986" s="170"/>
      <c r="C986" s="35">
        <v>982</v>
      </c>
      <c r="D986" s="161"/>
      <c r="E986" s="161"/>
      <c r="F986" s="161"/>
      <c r="G986" s="161"/>
      <c r="H986" s="161"/>
      <c r="I986" s="161"/>
      <c r="J986" s="161"/>
      <c r="K986" s="161"/>
      <c r="L986" s="161"/>
      <c r="M986" s="161"/>
      <c r="N986" s="171"/>
      <c r="O986" s="171"/>
      <c r="P986" s="171"/>
      <c r="Q986" s="171"/>
      <c r="R986" s="171"/>
      <c r="S986" s="171"/>
      <c r="T986" s="159" t="str">
        <f t="shared" si="150"/>
        <v>MISSING</v>
      </c>
      <c r="U986" s="159" t="str">
        <f t="shared" si="151"/>
        <v>MISSING</v>
      </c>
      <c r="X986" s="56">
        <f t="shared" si="152"/>
        <v>-99</v>
      </c>
      <c r="Y986" s="56">
        <f t="shared" si="153"/>
        <v>-99</v>
      </c>
      <c r="Z986" s="56">
        <f t="shared" si="154"/>
        <v>-99</v>
      </c>
      <c r="AA986" s="56">
        <f t="shared" si="155"/>
        <v>-99</v>
      </c>
      <c r="AB986" s="56">
        <f t="shared" si="156"/>
        <v>-99</v>
      </c>
      <c r="AC986" s="56">
        <f t="shared" si="157"/>
        <v>-99</v>
      </c>
      <c r="AE986" s="82">
        <f>IF(D986=1, 'adjustment factor'!$D$4, IF(D986=-9,-999,IF(D986="",-999,0)))</f>
        <v>-999</v>
      </c>
      <c r="AF986" s="82">
        <f>IF(F986=1, 'adjustment factor'!$D$5, IF(F986=-9,-999,IF(F986="",-999,0)))</f>
        <v>-999</v>
      </c>
      <c r="AG986" s="82">
        <f>IF(E986=1, 'adjustment factor'!$D$6, IF(E986=-9,-999,IF(E986="",-999,0)))</f>
        <v>-999</v>
      </c>
      <c r="AH986" s="82">
        <f>IF(K986&gt;=45,'adjustment factor'!$D$7,IF(K986=-9,-1200,IF(K986="",-1200,0)))</f>
        <v>-1200</v>
      </c>
      <c r="AI986" s="82">
        <f>IF(L986=1, 'adjustment factor'!$D$8, IF(L986=-9,-999,IF(L986="",-999,0)))</f>
        <v>-999</v>
      </c>
      <c r="AJ986" s="82">
        <f>IF(AND(M986&gt;=1,M986&lt;=4),'adjustment factor'!$D$9,IF(M986=-9,-999,IF(M986=98,-999,IF(M986=99,-999,IF(M986="",-999,0)))))</f>
        <v>-999</v>
      </c>
      <c r="AK986" s="82">
        <f>IF(H986=1, 'adjustment factor'!$D$10, IF(H986=-9,-999,IF(H986="",-999,0)))</f>
        <v>-999</v>
      </c>
      <c r="AL986" s="82">
        <f>IF(G986=1, 'adjustment factor'!$D$11, IF(G986=-9,-999,IF(G986="",-999,0)))</f>
        <v>-999</v>
      </c>
      <c r="AM986" s="82">
        <f>IF(I986=1, 'adjustment factor'!$D$12, IF(I986=-9,-999,IF(I986="",-999,0)))</f>
        <v>-999</v>
      </c>
      <c r="AN986" s="82">
        <f>IF(J986=1, 'adjustment factor'!$D$13, IF(J986=-9,-999,IF(J986="",-999,0)))</f>
        <v>-999</v>
      </c>
      <c r="AO986" s="82" t="str">
        <f t="shared" si="158"/>
        <v>-999</v>
      </c>
      <c r="AP986" s="82" t="str">
        <f t="shared" si="159"/>
        <v>MISSING</v>
      </c>
    </row>
    <row r="987" spans="2:42" s="3" customFormat="1">
      <c r="B987" s="170"/>
      <c r="C987" s="35">
        <v>983</v>
      </c>
      <c r="D987" s="161"/>
      <c r="E987" s="161"/>
      <c r="F987" s="161"/>
      <c r="G987" s="161"/>
      <c r="H987" s="161"/>
      <c r="I987" s="161"/>
      <c r="J987" s="161"/>
      <c r="K987" s="161"/>
      <c r="L987" s="161"/>
      <c r="M987" s="161"/>
      <c r="N987" s="171"/>
      <c r="O987" s="171"/>
      <c r="P987" s="171"/>
      <c r="Q987" s="171"/>
      <c r="R987" s="171"/>
      <c r="S987" s="171"/>
      <c r="T987" s="159" t="str">
        <f t="shared" si="150"/>
        <v>MISSING</v>
      </c>
      <c r="U987" s="159" t="str">
        <f t="shared" si="151"/>
        <v>MISSING</v>
      </c>
      <c r="X987" s="56">
        <f t="shared" si="152"/>
        <v>-99</v>
      </c>
      <c r="Y987" s="56">
        <f t="shared" si="153"/>
        <v>-99</v>
      </c>
      <c r="Z987" s="56">
        <f t="shared" si="154"/>
        <v>-99</v>
      </c>
      <c r="AA987" s="56">
        <f t="shared" si="155"/>
        <v>-99</v>
      </c>
      <c r="AB987" s="56">
        <f t="shared" si="156"/>
        <v>-99</v>
      </c>
      <c r="AC987" s="56">
        <f t="shared" si="157"/>
        <v>-99</v>
      </c>
      <c r="AE987" s="82">
        <f>IF(D987=1, 'adjustment factor'!$D$4, IF(D987=-9,-999,IF(D987="",-999,0)))</f>
        <v>-999</v>
      </c>
      <c r="AF987" s="82">
        <f>IF(F987=1, 'adjustment factor'!$D$5, IF(F987=-9,-999,IF(F987="",-999,0)))</f>
        <v>-999</v>
      </c>
      <c r="AG987" s="82">
        <f>IF(E987=1, 'adjustment factor'!$D$6, IF(E987=-9,-999,IF(E987="",-999,0)))</f>
        <v>-999</v>
      </c>
      <c r="AH987" s="82">
        <f>IF(K987&gt;=45,'adjustment factor'!$D$7,IF(K987=-9,-1200,IF(K987="",-1200,0)))</f>
        <v>-1200</v>
      </c>
      <c r="AI987" s="82">
        <f>IF(L987=1, 'adjustment factor'!$D$8, IF(L987=-9,-999,IF(L987="",-999,0)))</f>
        <v>-999</v>
      </c>
      <c r="AJ987" s="82">
        <f>IF(AND(M987&gt;=1,M987&lt;=4),'adjustment factor'!$D$9,IF(M987=-9,-999,IF(M987=98,-999,IF(M987=99,-999,IF(M987="",-999,0)))))</f>
        <v>-999</v>
      </c>
      <c r="AK987" s="82">
        <f>IF(H987=1, 'adjustment factor'!$D$10, IF(H987=-9,-999,IF(H987="",-999,0)))</f>
        <v>-999</v>
      </c>
      <c r="AL987" s="82">
        <f>IF(G987=1, 'adjustment factor'!$D$11, IF(G987=-9,-999,IF(G987="",-999,0)))</f>
        <v>-999</v>
      </c>
      <c r="AM987" s="82">
        <f>IF(I987=1, 'adjustment factor'!$D$12, IF(I987=-9,-999,IF(I987="",-999,0)))</f>
        <v>-999</v>
      </c>
      <c r="AN987" s="82">
        <f>IF(J987=1, 'adjustment factor'!$D$13, IF(J987=-9,-999,IF(J987="",-999,0)))</f>
        <v>-999</v>
      </c>
      <c r="AO987" s="82" t="str">
        <f t="shared" si="158"/>
        <v>-999</v>
      </c>
      <c r="AP987" s="82" t="str">
        <f t="shared" si="159"/>
        <v>MISSING</v>
      </c>
    </row>
    <row r="988" spans="2:42" s="3" customFormat="1">
      <c r="B988" s="170"/>
      <c r="C988" s="35">
        <v>984</v>
      </c>
      <c r="D988" s="161"/>
      <c r="E988" s="161"/>
      <c r="F988" s="161"/>
      <c r="G988" s="161"/>
      <c r="H988" s="161"/>
      <c r="I988" s="161"/>
      <c r="J988" s="161"/>
      <c r="K988" s="161"/>
      <c r="L988" s="161"/>
      <c r="M988" s="161"/>
      <c r="N988" s="171"/>
      <c r="O988" s="171"/>
      <c r="P988" s="171"/>
      <c r="Q988" s="171"/>
      <c r="R988" s="171"/>
      <c r="S988" s="171"/>
      <c r="T988" s="159" t="str">
        <f t="shared" si="150"/>
        <v>MISSING</v>
      </c>
      <c r="U988" s="159" t="str">
        <f t="shared" si="151"/>
        <v>MISSING</v>
      </c>
      <c r="X988" s="56">
        <f t="shared" si="152"/>
        <v>-99</v>
      </c>
      <c r="Y988" s="56">
        <f t="shared" si="153"/>
        <v>-99</v>
      </c>
      <c r="Z988" s="56">
        <f t="shared" si="154"/>
        <v>-99</v>
      </c>
      <c r="AA988" s="56">
        <f t="shared" si="155"/>
        <v>-99</v>
      </c>
      <c r="AB988" s="56">
        <f t="shared" si="156"/>
        <v>-99</v>
      </c>
      <c r="AC988" s="56">
        <f t="shared" si="157"/>
        <v>-99</v>
      </c>
      <c r="AE988" s="82">
        <f>IF(D988=1, 'adjustment factor'!$D$4, IF(D988=-9,-999,IF(D988="",-999,0)))</f>
        <v>-999</v>
      </c>
      <c r="AF988" s="82">
        <f>IF(F988=1, 'adjustment factor'!$D$5, IF(F988=-9,-999,IF(F988="",-999,0)))</f>
        <v>-999</v>
      </c>
      <c r="AG988" s="82">
        <f>IF(E988=1, 'adjustment factor'!$D$6, IF(E988=-9,-999,IF(E988="",-999,0)))</f>
        <v>-999</v>
      </c>
      <c r="AH988" s="82">
        <f>IF(K988&gt;=45,'adjustment factor'!$D$7,IF(K988=-9,-1200,IF(K988="",-1200,0)))</f>
        <v>-1200</v>
      </c>
      <c r="AI988" s="82">
        <f>IF(L988=1, 'adjustment factor'!$D$8, IF(L988=-9,-999,IF(L988="",-999,0)))</f>
        <v>-999</v>
      </c>
      <c r="AJ988" s="82">
        <f>IF(AND(M988&gt;=1,M988&lt;=4),'adjustment factor'!$D$9,IF(M988=-9,-999,IF(M988=98,-999,IF(M988=99,-999,IF(M988="",-999,0)))))</f>
        <v>-999</v>
      </c>
      <c r="AK988" s="82">
        <f>IF(H988=1, 'adjustment factor'!$D$10, IF(H988=-9,-999,IF(H988="",-999,0)))</f>
        <v>-999</v>
      </c>
      <c r="AL988" s="82">
        <f>IF(G988=1, 'adjustment factor'!$D$11, IF(G988=-9,-999,IF(G988="",-999,0)))</f>
        <v>-999</v>
      </c>
      <c r="AM988" s="82">
        <f>IF(I988=1, 'adjustment factor'!$D$12, IF(I988=-9,-999,IF(I988="",-999,0)))</f>
        <v>-999</v>
      </c>
      <c r="AN988" s="82">
        <f>IF(J988=1, 'adjustment factor'!$D$13, IF(J988=-9,-999,IF(J988="",-999,0)))</f>
        <v>-999</v>
      </c>
      <c r="AO988" s="82" t="str">
        <f t="shared" si="158"/>
        <v>-999</v>
      </c>
      <c r="AP988" s="82" t="str">
        <f t="shared" si="159"/>
        <v>MISSING</v>
      </c>
    </row>
    <row r="989" spans="2:42" s="3" customFormat="1">
      <c r="B989" s="170"/>
      <c r="C989" s="35">
        <v>985</v>
      </c>
      <c r="D989" s="161"/>
      <c r="E989" s="161"/>
      <c r="F989" s="161"/>
      <c r="G989" s="161"/>
      <c r="H989" s="161"/>
      <c r="I989" s="161"/>
      <c r="J989" s="161"/>
      <c r="K989" s="161"/>
      <c r="L989" s="161"/>
      <c r="M989" s="161"/>
      <c r="N989" s="171"/>
      <c r="O989" s="171"/>
      <c r="P989" s="171"/>
      <c r="Q989" s="171"/>
      <c r="R989" s="171"/>
      <c r="S989" s="171"/>
      <c r="T989" s="159" t="str">
        <f t="shared" si="150"/>
        <v>MISSING</v>
      </c>
      <c r="U989" s="159" t="str">
        <f t="shared" si="151"/>
        <v>MISSING</v>
      </c>
      <c r="X989" s="56">
        <f t="shared" si="152"/>
        <v>-99</v>
      </c>
      <c r="Y989" s="56">
        <f t="shared" si="153"/>
        <v>-99</v>
      </c>
      <c r="Z989" s="56">
        <f t="shared" si="154"/>
        <v>-99</v>
      </c>
      <c r="AA989" s="56">
        <f t="shared" si="155"/>
        <v>-99</v>
      </c>
      <c r="AB989" s="56">
        <f t="shared" si="156"/>
        <v>-99</v>
      </c>
      <c r="AC989" s="56">
        <f t="shared" si="157"/>
        <v>-99</v>
      </c>
      <c r="AE989" s="82">
        <f>IF(D989=1, 'adjustment factor'!$D$4, IF(D989=-9,-999,IF(D989="",-999,0)))</f>
        <v>-999</v>
      </c>
      <c r="AF989" s="82">
        <f>IF(F989=1, 'adjustment factor'!$D$5, IF(F989=-9,-999,IF(F989="",-999,0)))</f>
        <v>-999</v>
      </c>
      <c r="AG989" s="82">
        <f>IF(E989=1, 'adjustment factor'!$D$6, IF(E989=-9,-999,IF(E989="",-999,0)))</f>
        <v>-999</v>
      </c>
      <c r="AH989" s="82">
        <f>IF(K989&gt;=45,'adjustment factor'!$D$7,IF(K989=-9,-1200,IF(K989="",-1200,0)))</f>
        <v>-1200</v>
      </c>
      <c r="AI989" s="82">
        <f>IF(L989=1, 'adjustment factor'!$D$8, IF(L989=-9,-999,IF(L989="",-999,0)))</f>
        <v>-999</v>
      </c>
      <c r="AJ989" s="82">
        <f>IF(AND(M989&gt;=1,M989&lt;=4),'adjustment factor'!$D$9,IF(M989=-9,-999,IF(M989=98,-999,IF(M989=99,-999,IF(M989="",-999,0)))))</f>
        <v>-999</v>
      </c>
      <c r="AK989" s="82">
        <f>IF(H989=1, 'adjustment factor'!$D$10, IF(H989=-9,-999,IF(H989="",-999,0)))</f>
        <v>-999</v>
      </c>
      <c r="AL989" s="82">
        <f>IF(G989=1, 'adjustment factor'!$D$11, IF(G989=-9,-999,IF(G989="",-999,0)))</f>
        <v>-999</v>
      </c>
      <c r="AM989" s="82">
        <f>IF(I989=1, 'adjustment factor'!$D$12, IF(I989=-9,-999,IF(I989="",-999,0)))</f>
        <v>-999</v>
      </c>
      <c r="AN989" s="82">
        <f>IF(J989=1, 'adjustment factor'!$D$13, IF(J989=-9,-999,IF(J989="",-999,0)))</f>
        <v>-999</v>
      </c>
      <c r="AO989" s="82" t="str">
        <f t="shared" si="158"/>
        <v>-999</v>
      </c>
      <c r="AP989" s="82" t="str">
        <f t="shared" si="159"/>
        <v>MISSING</v>
      </c>
    </row>
    <row r="990" spans="2:42" s="3" customFormat="1">
      <c r="B990" s="170"/>
      <c r="C990" s="35">
        <v>986</v>
      </c>
      <c r="D990" s="161"/>
      <c r="E990" s="161"/>
      <c r="F990" s="161"/>
      <c r="G990" s="161"/>
      <c r="H990" s="161"/>
      <c r="I990" s="161"/>
      <c r="J990" s="161"/>
      <c r="K990" s="161"/>
      <c r="L990" s="161"/>
      <c r="M990" s="161"/>
      <c r="N990" s="171"/>
      <c r="O990" s="171"/>
      <c r="P990" s="171"/>
      <c r="Q990" s="171"/>
      <c r="R990" s="171"/>
      <c r="S990" s="171"/>
      <c r="T990" s="159" t="str">
        <f t="shared" si="150"/>
        <v>MISSING</v>
      </c>
      <c r="U990" s="159" t="str">
        <f t="shared" si="151"/>
        <v>MISSING</v>
      </c>
      <c r="X990" s="56">
        <f t="shared" si="152"/>
        <v>-99</v>
      </c>
      <c r="Y990" s="56">
        <f t="shared" si="153"/>
        <v>-99</v>
      </c>
      <c r="Z990" s="56">
        <f t="shared" si="154"/>
        <v>-99</v>
      </c>
      <c r="AA990" s="56">
        <f t="shared" si="155"/>
        <v>-99</v>
      </c>
      <c r="AB990" s="56">
        <f t="shared" si="156"/>
        <v>-99</v>
      </c>
      <c r="AC990" s="56">
        <f t="shared" si="157"/>
        <v>-99</v>
      </c>
      <c r="AE990" s="82">
        <f>IF(D990=1, 'adjustment factor'!$D$4, IF(D990=-9,-999,IF(D990="",-999,0)))</f>
        <v>-999</v>
      </c>
      <c r="AF990" s="82">
        <f>IF(F990=1, 'adjustment factor'!$D$5, IF(F990=-9,-999,IF(F990="",-999,0)))</f>
        <v>-999</v>
      </c>
      <c r="AG990" s="82">
        <f>IF(E990=1, 'adjustment factor'!$D$6, IF(E990=-9,-999,IF(E990="",-999,0)))</f>
        <v>-999</v>
      </c>
      <c r="AH990" s="82">
        <f>IF(K990&gt;=45,'adjustment factor'!$D$7,IF(K990=-9,-1200,IF(K990="",-1200,0)))</f>
        <v>-1200</v>
      </c>
      <c r="AI990" s="82">
        <f>IF(L990=1, 'adjustment factor'!$D$8, IF(L990=-9,-999,IF(L990="",-999,0)))</f>
        <v>-999</v>
      </c>
      <c r="AJ990" s="82">
        <f>IF(AND(M990&gt;=1,M990&lt;=4),'adjustment factor'!$D$9,IF(M990=-9,-999,IF(M990=98,-999,IF(M990=99,-999,IF(M990="",-999,0)))))</f>
        <v>-999</v>
      </c>
      <c r="AK990" s="82">
        <f>IF(H990=1, 'adjustment factor'!$D$10, IF(H990=-9,-999,IF(H990="",-999,0)))</f>
        <v>-999</v>
      </c>
      <c r="AL990" s="82">
        <f>IF(G990=1, 'adjustment factor'!$D$11, IF(G990=-9,-999,IF(G990="",-999,0)))</f>
        <v>-999</v>
      </c>
      <c r="AM990" s="82">
        <f>IF(I990=1, 'adjustment factor'!$D$12, IF(I990=-9,-999,IF(I990="",-999,0)))</f>
        <v>-999</v>
      </c>
      <c r="AN990" s="82">
        <f>IF(J990=1, 'adjustment factor'!$D$13, IF(J990=-9,-999,IF(J990="",-999,0)))</f>
        <v>-999</v>
      </c>
      <c r="AO990" s="82" t="str">
        <f t="shared" si="158"/>
        <v>-999</v>
      </c>
      <c r="AP990" s="82" t="str">
        <f t="shared" si="159"/>
        <v>MISSING</v>
      </c>
    </row>
    <row r="991" spans="2:42" s="3" customFormat="1">
      <c r="B991" s="170"/>
      <c r="C991" s="35">
        <v>987</v>
      </c>
      <c r="D991" s="161"/>
      <c r="E991" s="161"/>
      <c r="F991" s="161"/>
      <c r="G991" s="161"/>
      <c r="H991" s="161"/>
      <c r="I991" s="161"/>
      <c r="J991" s="161"/>
      <c r="K991" s="161"/>
      <c r="L991" s="161"/>
      <c r="M991" s="161"/>
      <c r="N991" s="171"/>
      <c r="O991" s="171"/>
      <c r="P991" s="171"/>
      <c r="Q991" s="171"/>
      <c r="R991" s="171"/>
      <c r="S991" s="171"/>
      <c r="T991" s="159" t="str">
        <f t="shared" si="150"/>
        <v>MISSING</v>
      </c>
      <c r="U991" s="159" t="str">
        <f t="shared" si="151"/>
        <v>MISSING</v>
      </c>
      <c r="X991" s="56">
        <f t="shared" si="152"/>
        <v>-99</v>
      </c>
      <c r="Y991" s="56">
        <f t="shared" si="153"/>
        <v>-99</v>
      </c>
      <c r="Z991" s="56">
        <f t="shared" si="154"/>
        <v>-99</v>
      </c>
      <c r="AA991" s="56">
        <f t="shared" si="155"/>
        <v>-99</v>
      </c>
      <c r="AB991" s="56">
        <f t="shared" si="156"/>
        <v>-99</v>
      </c>
      <c r="AC991" s="56">
        <f t="shared" si="157"/>
        <v>-99</v>
      </c>
      <c r="AE991" s="82">
        <f>IF(D991=1, 'adjustment factor'!$D$4, IF(D991=-9,-999,IF(D991="",-999,0)))</f>
        <v>-999</v>
      </c>
      <c r="AF991" s="82">
        <f>IF(F991=1, 'adjustment factor'!$D$5, IF(F991=-9,-999,IF(F991="",-999,0)))</f>
        <v>-999</v>
      </c>
      <c r="AG991" s="82">
        <f>IF(E991=1, 'adjustment factor'!$D$6, IF(E991=-9,-999,IF(E991="",-999,0)))</f>
        <v>-999</v>
      </c>
      <c r="AH991" s="82">
        <f>IF(K991&gt;=45,'adjustment factor'!$D$7,IF(K991=-9,-1200,IF(K991="",-1200,0)))</f>
        <v>-1200</v>
      </c>
      <c r="AI991" s="82">
        <f>IF(L991=1, 'adjustment factor'!$D$8, IF(L991=-9,-999,IF(L991="",-999,0)))</f>
        <v>-999</v>
      </c>
      <c r="AJ991" s="82">
        <f>IF(AND(M991&gt;=1,M991&lt;=4),'adjustment factor'!$D$9,IF(M991=-9,-999,IF(M991=98,-999,IF(M991=99,-999,IF(M991="",-999,0)))))</f>
        <v>-999</v>
      </c>
      <c r="AK991" s="82">
        <f>IF(H991=1, 'adjustment factor'!$D$10, IF(H991=-9,-999,IF(H991="",-999,0)))</f>
        <v>-999</v>
      </c>
      <c r="AL991" s="82">
        <f>IF(G991=1, 'adjustment factor'!$D$11, IF(G991=-9,-999,IF(G991="",-999,0)))</f>
        <v>-999</v>
      </c>
      <c r="AM991" s="82">
        <f>IF(I991=1, 'adjustment factor'!$D$12, IF(I991=-9,-999,IF(I991="",-999,0)))</f>
        <v>-999</v>
      </c>
      <c r="AN991" s="82">
        <f>IF(J991=1, 'adjustment factor'!$D$13, IF(J991=-9,-999,IF(J991="",-999,0)))</f>
        <v>-999</v>
      </c>
      <c r="AO991" s="82" t="str">
        <f t="shared" si="158"/>
        <v>-999</v>
      </c>
      <c r="AP991" s="82" t="str">
        <f t="shared" si="159"/>
        <v>MISSING</v>
      </c>
    </row>
    <row r="992" spans="2:42" s="3" customFormat="1">
      <c r="B992" s="170"/>
      <c r="C992" s="35">
        <v>988</v>
      </c>
      <c r="D992" s="161"/>
      <c r="E992" s="161"/>
      <c r="F992" s="161"/>
      <c r="G992" s="161"/>
      <c r="H992" s="161"/>
      <c r="I992" s="161"/>
      <c r="J992" s="161"/>
      <c r="K992" s="161"/>
      <c r="L992" s="161"/>
      <c r="M992" s="161"/>
      <c r="N992" s="171"/>
      <c r="O992" s="171"/>
      <c r="P992" s="171"/>
      <c r="Q992" s="171"/>
      <c r="R992" s="171"/>
      <c r="S992" s="171"/>
      <c r="T992" s="159" t="str">
        <f t="shared" si="150"/>
        <v>MISSING</v>
      </c>
      <c r="U992" s="159" t="str">
        <f t="shared" si="151"/>
        <v>MISSING</v>
      </c>
      <c r="X992" s="56">
        <f t="shared" si="152"/>
        <v>-99</v>
      </c>
      <c r="Y992" s="56">
        <f t="shared" si="153"/>
        <v>-99</v>
      </c>
      <c r="Z992" s="56">
        <f t="shared" si="154"/>
        <v>-99</v>
      </c>
      <c r="AA992" s="56">
        <f t="shared" si="155"/>
        <v>-99</v>
      </c>
      <c r="AB992" s="56">
        <f t="shared" si="156"/>
        <v>-99</v>
      </c>
      <c r="AC992" s="56">
        <f t="shared" si="157"/>
        <v>-99</v>
      </c>
      <c r="AE992" s="82">
        <f>IF(D992=1, 'adjustment factor'!$D$4, IF(D992=-9,-999,IF(D992="",-999,0)))</f>
        <v>-999</v>
      </c>
      <c r="AF992" s="82">
        <f>IF(F992=1, 'adjustment factor'!$D$5, IF(F992=-9,-999,IF(F992="",-999,0)))</f>
        <v>-999</v>
      </c>
      <c r="AG992" s="82">
        <f>IF(E992=1, 'adjustment factor'!$D$6, IF(E992=-9,-999,IF(E992="",-999,0)))</f>
        <v>-999</v>
      </c>
      <c r="AH992" s="82">
        <f>IF(K992&gt;=45,'adjustment factor'!$D$7,IF(K992=-9,-1200,IF(K992="",-1200,0)))</f>
        <v>-1200</v>
      </c>
      <c r="AI992" s="82">
        <f>IF(L992=1, 'adjustment factor'!$D$8, IF(L992=-9,-999,IF(L992="",-999,0)))</f>
        <v>-999</v>
      </c>
      <c r="AJ992" s="82">
        <f>IF(AND(M992&gt;=1,M992&lt;=4),'adjustment factor'!$D$9,IF(M992=-9,-999,IF(M992=98,-999,IF(M992=99,-999,IF(M992="",-999,0)))))</f>
        <v>-999</v>
      </c>
      <c r="AK992" s="82">
        <f>IF(H992=1, 'adjustment factor'!$D$10, IF(H992=-9,-999,IF(H992="",-999,0)))</f>
        <v>-999</v>
      </c>
      <c r="AL992" s="82">
        <f>IF(G992=1, 'adjustment factor'!$D$11, IF(G992=-9,-999,IF(G992="",-999,0)))</f>
        <v>-999</v>
      </c>
      <c r="AM992" s="82">
        <f>IF(I992=1, 'adjustment factor'!$D$12, IF(I992=-9,-999,IF(I992="",-999,0)))</f>
        <v>-999</v>
      </c>
      <c r="AN992" s="82">
        <f>IF(J992=1, 'adjustment factor'!$D$13, IF(J992=-9,-999,IF(J992="",-999,0)))</f>
        <v>-999</v>
      </c>
      <c r="AO992" s="82" t="str">
        <f t="shared" si="158"/>
        <v>-999</v>
      </c>
      <c r="AP992" s="82" t="str">
        <f t="shared" si="159"/>
        <v>MISSING</v>
      </c>
    </row>
    <row r="993" spans="2:42" s="3" customFormat="1">
      <c r="B993" s="170"/>
      <c r="C993" s="35">
        <v>989</v>
      </c>
      <c r="D993" s="161"/>
      <c r="E993" s="161"/>
      <c r="F993" s="161"/>
      <c r="G993" s="161"/>
      <c r="H993" s="161"/>
      <c r="I993" s="161"/>
      <c r="J993" s="161"/>
      <c r="K993" s="161"/>
      <c r="L993" s="161"/>
      <c r="M993" s="161"/>
      <c r="N993" s="171"/>
      <c r="O993" s="171"/>
      <c r="P993" s="171"/>
      <c r="Q993" s="171"/>
      <c r="R993" s="171"/>
      <c r="S993" s="171"/>
      <c r="T993" s="159" t="str">
        <f t="shared" si="150"/>
        <v>MISSING</v>
      </c>
      <c r="U993" s="159" t="str">
        <f t="shared" si="151"/>
        <v>MISSING</v>
      </c>
      <c r="X993" s="56">
        <f t="shared" si="152"/>
        <v>-99</v>
      </c>
      <c r="Y993" s="56">
        <f t="shared" si="153"/>
        <v>-99</v>
      </c>
      <c r="Z993" s="56">
        <f t="shared" si="154"/>
        <v>-99</v>
      </c>
      <c r="AA993" s="56">
        <f t="shared" si="155"/>
        <v>-99</v>
      </c>
      <c r="AB993" s="56">
        <f t="shared" si="156"/>
        <v>-99</v>
      </c>
      <c r="AC993" s="56">
        <f t="shared" si="157"/>
        <v>-99</v>
      </c>
      <c r="AE993" s="82">
        <f>IF(D993=1, 'adjustment factor'!$D$4, IF(D993=-9,-999,IF(D993="",-999,0)))</f>
        <v>-999</v>
      </c>
      <c r="AF993" s="82">
        <f>IF(F993=1, 'adjustment factor'!$D$5, IF(F993=-9,-999,IF(F993="",-999,0)))</f>
        <v>-999</v>
      </c>
      <c r="AG993" s="82">
        <f>IF(E993=1, 'adjustment factor'!$D$6, IF(E993=-9,-999,IF(E993="",-999,0)))</f>
        <v>-999</v>
      </c>
      <c r="AH993" s="82">
        <f>IF(K993&gt;=45,'adjustment factor'!$D$7,IF(K993=-9,-1200,IF(K993="",-1200,0)))</f>
        <v>-1200</v>
      </c>
      <c r="AI993" s="82">
        <f>IF(L993=1, 'adjustment factor'!$D$8, IF(L993=-9,-999,IF(L993="",-999,0)))</f>
        <v>-999</v>
      </c>
      <c r="AJ993" s="82">
        <f>IF(AND(M993&gt;=1,M993&lt;=4),'adjustment factor'!$D$9,IF(M993=-9,-999,IF(M993=98,-999,IF(M993=99,-999,IF(M993="",-999,0)))))</f>
        <v>-999</v>
      </c>
      <c r="AK993" s="82">
        <f>IF(H993=1, 'adjustment factor'!$D$10, IF(H993=-9,-999,IF(H993="",-999,0)))</f>
        <v>-999</v>
      </c>
      <c r="AL993" s="82">
        <f>IF(G993=1, 'adjustment factor'!$D$11, IF(G993=-9,-999,IF(G993="",-999,0)))</f>
        <v>-999</v>
      </c>
      <c r="AM993" s="82">
        <f>IF(I993=1, 'adjustment factor'!$D$12, IF(I993=-9,-999,IF(I993="",-999,0)))</f>
        <v>-999</v>
      </c>
      <c r="AN993" s="82">
        <f>IF(J993=1, 'adjustment factor'!$D$13, IF(J993=-9,-999,IF(J993="",-999,0)))</f>
        <v>-999</v>
      </c>
      <c r="AO993" s="82" t="str">
        <f t="shared" si="158"/>
        <v>-999</v>
      </c>
      <c r="AP993" s="82" t="str">
        <f t="shared" si="159"/>
        <v>MISSING</v>
      </c>
    </row>
    <row r="994" spans="2:42" s="3" customFormat="1">
      <c r="B994" s="170"/>
      <c r="C994" s="35">
        <v>990</v>
      </c>
      <c r="D994" s="161"/>
      <c r="E994" s="161"/>
      <c r="F994" s="161"/>
      <c r="G994" s="161"/>
      <c r="H994" s="161"/>
      <c r="I994" s="161"/>
      <c r="J994" s="161"/>
      <c r="K994" s="161"/>
      <c r="L994" s="161"/>
      <c r="M994" s="161"/>
      <c r="N994" s="171"/>
      <c r="O994" s="171"/>
      <c r="P994" s="171"/>
      <c r="Q994" s="171"/>
      <c r="R994" s="171"/>
      <c r="S994" s="171"/>
      <c r="T994" s="159" t="str">
        <f t="shared" si="150"/>
        <v>MISSING</v>
      </c>
      <c r="U994" s="159" t="str">
        <f t="shared" si="151"/>
        <v>MISSING</v>
      </c>
      <c r="X994" s="56">
        <f t="shared" si="152"/>
        <v>-99</v>
      </c>
      <c r="Y994" s="56">
        <f t="shared" si="153"/>
        <v>-99</v>
      </c>
      <c r="Z994" s="56">
        <f t="shared" si="154"/>
        <v>-99</v>
      </c>
      <c r="AA994" s="56">
        <f t="shared" si="155"/>
        <v>-99</v>
      </c>
      <c r="AB994" s="56">
        <f t="shared" si="156"/>
        <v>-99</v>
      </c>
      <c r="AC994" s="56">
        <f t="shared" si="157"/>
        <v>-99</v>
      </c>
      <c r="AE994" s="82">
        <f>IF(D994=1, 'adjustment factor'!$D$4, IF(D994=-9,-999,IF(D994="",-999,0)))</f>
        <v>-999</v>
      </c>
      <c r="AF994" s="82">
        <f>IF(F994=1, 'adjustment factor'!$D$5, IF(F994=-9,-999,IF(F994="",-999,0)))</f>
        <v>-999</v>
      </c>
      <c r="AG994" s="82">
        <f>IF(E994=1, 'adjustment factor'!$D$6, IF(E994=-9,-999,IF(E994="",-999,0)))</f>
        <v>-999</v>
      </c>
      <c r="AH994" s="82">
        <f>IF(K994&gt;=45,'adjustment factor'!$D$7,IF(K994=-9,-1200,IF(K994="",-1200,0)))</f>
        <v>-1200</v>
      </c>
      <c r="AI994" s="82">
        <f>IF(L994=1, 'adjustment factor'!$D$8, IF(L994=-9,-999,IF(L994="",-999,0)))</f>
        <v>-999</v>
      </c>
      <c r="AJ994" s="82">
        <f>IF(AND(M994&gt;=1,M994&lt;=4),'adjustment factor'!$D$9,IF(M994=-9,-999,IF(M994=98,-999,IF(M994=99,-999,IF(M994="",-999,0)))))</f>
        <v>-999</v>
      </c>
      <c r="AK994" s="82">
        <f>IF(H994=1, 'adjustment factor'!$D$10, IF(H994=-9,-999,IF(H994="",-999,0)))</f>
        <v>-999</v>
      </c>
      <c r="AL994" s="82">
        <f>IF(G994=1, 'adjustment factor'!$D$11, IF(G994=-9,-999,IF(G994="",-999,0)))</f>
        <v>-999</v>
      </c>
      <c r="AM994" s="82">
        <f>IF(I994=1, 'adjustment factor'!$D$12, IF(I994=-9,-999,IF(I994="",-999,0)))</f>
        <v>-999</v>
      </c>
      <c r="AN994" s="82">
        <f>IF(J994=1, 'adjustment factor'!$D$13, IF(J994=-9,-999,IF(J994="",-999,0)))</f>
        <v>-999</v>
      </c>
      <c r="AO994" s="82" t="str">
        <f t="shared" si="158"/>
        <v>-999</v>
      </c>
      <c r="AP994" s="82" t="str">
        <f t="shared" si="159"/>
        <v>MISSING</v>
      </c>
    </row>
    <row r="995" spans="2:42" s="3" customFormat="1">
      <c r="B995" s="170"/>
      <c r="C995" s="35">
        <v>991</v>
      </c>
      <c r="D995" s="161"/>
      <c r="E995" s="161"/>
      <c r="F995" s="161"/>
      <c r="G995" s="161"/>
      <c r="H995" s="161"/>
      <c r="I995" s="161"/>
      <c r="J995" s="161"/>
      <c r="K995" s="161"/>
      <c r="L995" s="161"/>
      <c r="M995" s="161"/>
      <c r="N995" s="171"/>
      <c r="O995" s="171"/>
      <c r="P995" s="171"/>
      <c r="Q995" s="171"/>
      <c r="R995" s="171"/>
      <c r="S995" s="171"/>
      <c r="T995" s="159" t="str">
        <f t="shared" si="150"/>
        <v>MISSING</v>
      </c>
      <c r="U995" s="159" t="str">
        <f t="shared" si="151"/>
        <v>MISSING</v>
      </c>
      <c r="X995" s="56">
        <f t="shared" si="152"/>
        <v>-99</v>
      </c>
      <c r="Y995" s="56">
        <f t="shared" si="153"/>
        <v>-99</v>
      </c>
      <c r="Z995" s="56">
        <f t="shared" si="154"/>
        <v>-99</v>
      </c>
      <c r="AA995" s="56">
        <f t="shared" si="155"/>
        <v>-99</v>
      </c>
      <c r="AB995" s="56">
        <f t="shared" si="156"/>
        <v>-99</v>
      </c>
      <c r="AC995" s="56">
        <f t="shared" si="157"/>
        <v>-99</v>
      </c>
      <c r="AE995" s="82">
        <f>IF(D995=1, 'adjustment factor'!$D$4, IF(D995=-9,-999,IF(D995="",-999,0)))</f>
        <v>-999</v>
      </c>
      <c r="AF995" s="82">
        <f>IF(F995=1, 'adjustment factor'!$D$5, IF(F995=-9,-999,IF(F995="",-999,0)))</f>
        <v>-999</v>
      </c>
      <c r="AG995" s="82">
        <f>IF(E995=1, 'adjustment factor'!$D$6, IF(E995=-9,-999,IF(E995="",-999,0)))</f>
        <v>-999</v>
      </c>
      <c r="AH995" s="82">
        <f>IF(K995&gt;=45,'adjustment factor'!$D$7,IF(K995=-9,-1200,IF(K995="",-1200,0)))</f>
        <v>-1200</v>
      </c>
      <c r="AI995" s="82">
        <f>IF(L995=1, 'adjustment factor'!$D$8, IF(L995=-9,-999,IF(L995="",-999,0)))</f>
        <v>-999</v>
      </c>
      <c r="AJ995" s="82">
        <f>IF(AND(M995&gt;=1,M995&lt;=4),'adjustment factor'!$D$9,IF(M995=-9,-999,IF(M995=98,-999,IF(M995=99,-999,IF(M995="",-999,0)))))</f>
        <v>-999</v>
      </c>
      <c r="AK995" s="82">
        <f>IF(H995=1, 'adjustment factor'!$D$10, IF(H995=-9,-999,IF(H995="",-999,0)))</f>
        <v>-999</v>
      </c>
      <c r="AL995" s="82">
        <f>IF(G995=1, 'adjustment factor'!$D$11, IF(G995=-9,-999,IF(G995="",-999,0)))</f>
        <v>-999</v>
      </c>
      <c r="AM995" s="82">
        <f>IF(I995=1, 'adjustment factor'!$D$12, IF(I995=-9,-999,IF(I995="",-999,0)))</f>
        <v>-999</v>
      </c>
      <c r="AN995" s="82">
        <f>IF(J995=1, 'adjustment factor'!$D$13, IF(J995=-9,-999,IF(J995="",-999,0)))</f>
        <v>-999</v>
      </c>
      <c r="AO995" s="82" t="str">
        <f t="shared" si="158"/>
        <v>-999</v>
      </c>
      <c r="AP995" s="82" t="str">
        <f t="shared" si="159"/>
        <v>MISSING</v>
      </c>
    </row>
    <row r="996" spans="2:42" s="3" customFormat="1">
      <c r="B996" s="170"/>
      <c r="C996" s="35">
        <v>992</v>
      </c>
      <c r="D996" s="161"/>
      <c r="E996" s="161"/>
      <c r="F996" s="161"/>
      <c r="G996" s="161"/>
      <c r="H996" s="161"/>
      <c r="I996" s="161"/>
      <c r="J996" s="161"/>
      <c r="K996" s="161"/>
      <c r="L996" s="161"/>
      <c r="M996" s="161"/>
      <c r="N996" s="171"/>
      <c r="O996" s="171"/>
      <c r="P996" s="171"/>
      <c r="Q996" s="171"/>
      <c r="R996" s="171"/>
      <c r="S996" s="171"/>
      <c r="T996" s="159" t="str">
        <f t="shared" si="150"/>
        <v>MISSING</v>
      </c>
      <c r="U996" s="159" t="str">
        <f t="shared" si="151"/>
        <v>MISSING</v>
      </c>
      <c r="X996" s="56">
        <f t="shared" si="152"/>
        <v>-99</v>
      </c>
      <c r="Y996" s="56">
        <f t="shared" si="153"/>
        <v>-99</v>
      </c>
      <c r="Z996" s="56">
        <f t="shared" si="154"/>
        <v>-99</v>
      </c>
      <c r="AA996" s="56">
        <f t="shared" si="155"/>
        <v>-99</v>
      </c>
      <c r="AB996" s="56">
        <f t="shared" si="156"/>
        <v>-99</v>
      </c>
      <c r="AC996" s="56">
        <f t="shared" si="157"/>
        <v>-99</v>
      </c>
      <c r="AE996" s="82">
        <f>IF(D996=1, 'adjustment factor'!$D$4, IF(D996=-9,-999,IF(D996="",-999,0)))</f>
        <v>-999</v>
      </c>
      <c r="AF996" s="82">
        <f>IF(F996=1, 'adjustment factor'!$D$5, IF(F996=-9,-999,IF(F996="",-999,0)))</f>
        <v>-999</v>
      </c>
      <c r="AG996" s="82">
        <f>IF(E996=1, 'adjustment factor'!$D$6, IF(E996=-9,-999,IF(E996="",-999,0)))</f>
        <v>-999</v>
      </c>
      <c r="AH996" s="82">
        <f>IF(K996&gt;=45,'adjustment factor'!$D$7,IF(K996=-9,-1200,IF(K996="",-1200,0)))</f>
        <v>-1200</v>
      </c>
      <c r="AI996" s="82">
        <f>IF(L996=1, 'adjustment factor'!$D$8, IF(L996=-9,-999,IF(L996="",-999,0)))</f>
        <v>-999</v>
      </c>
      <c r="AJ996" s="82">
        <f>IF(AND(M996&gt;=1,M996&lt;=4),'adjustment factor'!$D$9,IF(M996=-9,-999,IF(M996=98,-999,IF(M996=99,-999,IF(M996="",-999,0)))))</f>
        <v>-999</v>
      </c>
      <c r="AK996" s="82">
        <f>IF(H996=1, 'adjustment factor'!$D$10, IF(H996=-9,-999,IF(H996="",-999,0)))</f>
        <v>-999</v>
      </c>
      <c r="AL996" s="82">
        <f>IF(G996=1, 'adjustment factor'!$D$11, IF(G996=-9,-999,IF(G996="",-999,0)))</f>
        <v>-999</v>
      </c>
      <c r="AM996" s="82">
        <f>IF(I996=1, 'adjustment factor'!$D$12, IF(I996=-9,-999,IF(I996="",-999,0)))</f>
        <v>-999</v>
      </c>
      <c r="AN996" s="82">
        <f>IF(J996=1, 'adjustment factor'!$D$13, IF(J996=-9,-999,IF(J996="",-999,0)))</f>
        <v>-999</v>
      </c>
      <c r="AO996" s="82" t="str">
        <f t="shared" si="158"/>
        <v>-999</v>
      </c>
      <c r="AP996" s="82" t="str">
        <f t="shared" si="159"/>
        <v>MISSING</v>
      </c>
    </row>
    <row r="997" spans="2:42" s="3" customFormat="1">
      <c r="B997" s="170"/>
      <c r="C997" s="35">
        <v>993</v>
      </c>
      <c r="D997" s="161"/>
      <c r="E997" s="161"/>
      <c r="F997" s="161"/>
      <c r="G997" s="161"/>
      <c r="H997" s="161"/>
      <c r="I997" s="161"/>
      <c r="J997" s="161"/>
      <c r="K997" s="161"/>
      <c r="L997" s="161"/>
      <c r="M997" s="161"/>
      <c r="N997" s="171"/>
      <c r="O997" s="171"/>
      <c r="P997" s="171"/>
      <c r="Q997" s="171"/>
      <c r="R997" s="171"/>
      <c r="S997" s="171"/>
      <c r="T997" s="159" t="str">
        <f t="shared" si="150"/>
        <v>MISSING</v>
      </c>
      <c r="U997" s="159" t="str">
        <f t="shared" si="151"/>
        <v>MISSING</v>
      </c>
      <c r="X997" s="56">
        <f t="shared" si="152"/>
        <v>-99</v>
      </c>
      <c r="Y997" s="56">
        <f t="shared" si="153"/>
        <v>-99</v>
      </c>
      <c r="Z997" s="56">
        <f t="shared" si="154"/>
        <v>-99</v>
      </c>
      <c r="AA997" s="56">
        <f t="shared" si="155"/>
        <v>-99</v>
      </c>
      <c r="AB997" s="56">
        <f t="shared" si="156"/>
        <v>-99</v>
      </c>
      <c r="AC997" s="56">
        <f t="shared" si="157"/>
        <v>-99</v>
      </c>
      <c r="AE997" s="82">
        <f>IF(D997=1, 'adjustment factor'!$D$4, IF(D997=-9,-999,IF(D997="",-999,0)))</f>
        <v>-999</v>
      </c>
      <c r="AF997" s="82">
        <f>IF(F997=1, 'adjustment factor'!$D$5, IF(F997=-9,-999,IF(F997="",-999,0)))</f>
        <v>-999</v>
      </c>
      <c r="AG997" s="82">
        <f>IF(E997=1, 'adjustment factor'!$D$6, IF(E997=-9,-999,IF(E997="",-999,0)))</f>
        <v>-999</v>
      </c>
      <c r="AH997" s="82">
        <f>IF(K997&gt;=45,'adjustment factor'!$D$7,IF(K997=-9,-1200,IF(K997="",-1200,0)))</f>
        <v>-1200</v>
      </c>
      <c r="AI997" s="82">
        <f>IF(L997=1, 'adjustment factor'!$D$8, IF(L997=-9,-999,IF(L997="",-999,0)))</f>
        <v>-999</v>
      </c>
      <c r="AJ997" s="82">
        <f>IF(AND(M997&gt;=1,M997&lt;=4),'adjustment factor'!$D$9,IF(M997=-9,-999,IF(M997=98,-999,IF(M997=99,-999,IF(M997="",-999,0)))))</f>
        <v>-999</v>
      </c>
      <c r="AK997" s="82">
        <f>IF(H997=1, 'adjustment factor'!$D$10, IF(H997=-9,-999,IF(H997="",-999,0)))</f>
        <v>-999</v>
      </c>
      <c r="AL997" s="82">
        <f>IF(G997=1, 'adjustment factor'!$D$11, IF(G997=-9,-999,IF(G997="",-999,0)))</f>
        <v>-999</v>
      </c>
      <c r="AM997" s="82">
        <f>IF(I997=1, 'adjustment factor'!$D$12, IF(I997=-9,-999,IF(I997="",-999,0)))</f>
        <v>-999</v>
      </c>
      <c r="AN997" s="82">
        <f>IF(J997=1, 'adjustment factor'!$D$13, IF(J997=-9,-999,IF(J997="",-999,0)))</f>
        <v>-999</v>
      </c>
      <c r="AO997" s="82" t="str">
        <f t="shared" si="158"/>
        <v>-999</v>
      </c>
      <c r="AP997" s="82" t="str">
        <f t="shared" si="159"/>
        <v>MISSING</v>
      </c>
    </row>
    <row r="998" spans="2:42" s="3" customFormat="1">
      <c r="B998" s="170"/>
      <c r="C998" s="35">
        <v>994</v>
      </c>
      <c r="D998" s="161"/>
      <c r="E998" s="161"/>
      <c r="F998" s="161"/>
      <c r="G998" s="161"/>
      <c r="H998" s="161"/>
      <c r="I998" s="161"/>
      <c r="J998" s="161"/>
      <c r="K998" s="161"/>
      <c r="L998" s="161"/>
      <c r="M998" s="161"/>
      <c r="N998" s="171"/>
      <c r="O998" s="171"/>
      <c r="P998" s="171"/>
      <c r="Q998" s="171"/>
      <c r="R998" s="171"/>
      <c r="S998" s="171"/>
      <c r="T998" s="159" t="str">
        <f t="shared" si="150"/>
        <v>MISSING</v>
      </c>
      <c r="U998" s="159" t="str">
        <f t="shared" si="151"/>
        <v>MISSING</v>
      </c>
      <c r="X998" s="56">
        <f t="shared" si="152"/>
        <v>-99</v>
      </c>
      <c r="Y998" s="56">
        <f t="shared" si="153"/>
        <v>-99</v>
      </c>
      <c r="Z998" s="56">
        <f t="shared" si="154"/>
        <v>-99</v>
      </c>
      <c r="AA998" s="56">
        <f t="shared" si="155"/>
        <v>-99</v>
      </c>
      <c r="AB998" s="56">
        <f t="shared" si="156"/>
        <v>-99</v>
      </c>
      <c r="AC998" s="56">
        <f t="shared" si="157"/>
        <v>-99</v>
      </c>
      <c r="AE998" s="82">
        <f>IF(D998=1, 'adjustment factor'!$D$4, IF(D998=-9,-999,IF(D998="",-999,0)))</f>
        <v>-999</v>
      </c>
      <c r="AF998" s="82">
        <f>IF(F998=1, 'adjustment factor'!$D$5, IF(F998=-9,-999,IF(F998="",-999,0)))</f>
        <v>-999</v>
      </c>
      <c r="AG998" s="82">
        <f>IF(E998=1, 'adjustment factor'!$D$6, IF(E998=-9,-999,IF(E998="",-999,0)))</f>
        <v>-999</v>
      </c>
      <c r="AH998" s="82">
        <f>IF(K998&gt;=45,'adjustment factor'!$D$7,IF(K998=-9,-1200,IF(K998="",-1200,0)))</f>
        <v>-1200</v>
      </c>
      <c r="AI998" s="82">
        <f>IF(L998=1, 'adjustment factor'!$D$8, IF(L998=-9,-999,IF(L998="",-999,0)))</f>
        <v>-999</v>
      </c>
      <c r="AJ998" s="82">
        <f>IF(AND(M998&gt;=1,M998&lt;=4),'adjustment factor'!$D$9,IF(M998=-9,-999,IF(M998=98,-999,IF(M998=99,-999,IF(M998="",-999,0)))))</f>
        <v>-999</v>
      </c>
      <c r="AK998" s="82">
        <f>IF(H998=1, 'adjustment factor'!$D$10, IF(H998=-9,-999,IF(H998="",-999,0)))</f>
        <v>-999</v>
      </c>
      <c r="AL998" s="82">
        <f>IF(G998=1, 'adjustment factor'!$D$11, IF(G998=-9,-999,IF(G998="",-999,0)))</f>
        <v>-999</v>
      </c>
      <c r="AM998" s="82">
        <f>IF(I998=1, 'adjustment factor'!$D$12, IF(I998=-9,-999,IF(I998="",-999,0)))</f>
        <v>-999</v>
      </c>
      <c r="AN998" s="82">
        <f>IF(J998=1, 'adjustment factor'!$D$13, IF(J998=-9,-999,IF(J998="",-999,0)))</f>
        <v>-999</v>
      </c>
      <c r="AO998" s="82" t="str">
        <f t="shared" si="158"/>
        <v>-999</v>
      </c>
      <c r="AP998" s="82" t="str">
        <f t="shared" si="159"/>
        <v>MISSING</v>
      </c>
    </row>
    <row r="999" spans="2:42" s="3" customFormat="1">
      <c r="B999" s="170"/>
      <c r="C999" s="35">
        <v>995</v>
      </c>
      <c r="D999" s="161"/>
      <c r="E999" s="161"/>
      <c r="F999" s="161"/>
      <c r="G999" s="161"/>
      <c r="H999" s="161"/>
      <c r="I999" s="161"/>
      <c r="J999" s="161"/>
      <c r="K999" s="161"/>
      <c r="L999" s="161"/>
      <c r="M999" s="161"/>
      <c r="N999" s="171"/>
      <c r="O999" s="171"/>
      <c r="P999" s="171"/>
      <c r="Q999" s="171"/>
      <c r="R999" s="171"/>
      <c r="S999" s="171"/>
      <c r="T999" s="159" t="str">
        <f t="shared" si="150"/>
        <v>MISSING</v>
      </c>
      <c r="U999" s="159" t="str">
        <f t="shared" si="151"/>
        <v>MISSING</v>
      </c>
      <c r="X999" s="56">
        <f t="shared" si="152"/>
        <v>-99</v>
      </c>
      <c r="Y999" s="56">
        <f t="shared" si="153"/>
        <v>-99</v>
      </c>
      <c r="Z999" s="56">
        <f t="shared" si="154"/>
        <v>-99</v>
      </c>
      <c r="AA999" s="56">
        <f t="shared" si="155"/>
        <v>-99</v>
      </c>
      <c r="AB999" s="56">
        <f t="shared" si="156"/>
        <v>-99</v>
      </c>
      <c r="AC999" s="56">
        <f t="shared" si="157"/>
        <v>-99</v>
      </c>
      <c r="AE999" s="82">
        <f>IF(D999=1, 'adjustment factor'!$D$4, IF(D999=-9,-999,IF(D999="",-999,0)))</f>
        <v>-999</v>
      </c>
      <c r="AF999" s="82">
        <f>IF(F999=1, 'adjustment factor'!$D$5, IF(F999=-9,-999,IF(F999="",-999,0)))</f>
        <v>-999</v>
      </c>
      <c r="AG999" s="82">
        <f>IF(E999=1, 'adjustment factor'!$D$6, IF(E999=-9,-999,IF(E999="",-999,0)))</f>
        <v>-999</v>
      </c>
      <c r="AH999" s="82">
        <f>IF(K999&gt;=45,'adjustment factor'!$D$7,IF(K999=-9,-1200,IF(K999="",-1200,0)))</f>
        <v>-1200</v>
      </c>
      <c r="AI999" s="82">
        <f>IF(L999=1, 'adjustment factor'!$D$8, IF(L999=-9,-999,IF(L999="",-999,0)))</f>
        <v>-999</v>
      </c>
      <c r="AJ999" s="82">
        <f>IF(AND(M999&gt;=1,M999&lt;=4),'adjustment factor'!$D$9,IF(M999=-9,-999,IF(M999=98,-999,IF(M999=99,-999,IF(M999="",-999,0)))))</f>
        <v>-999</v>
      </c>
      <c r="AK999" s="82">
        <f>IF(H999=1, 'adjustment factor'!$D$10, IF(H999=-9,-999,IF(H999="",-999,0)))</f>
        <v>-999</v>
      </c>
      <c r="AL999" s="82">
        <f>IF(G999=1, 'adjustment factor'!$D$11, IF(G999=-9,-999,IF(G999="",-999,0)))</f>
        <v>-999</v>
      </c>
      <c r="AM999" s="82">
        <f>IF(I999=1, 'adjustment factor'!$D$12, IF(I999=-9,-999,IF(I999="",-999,0)))</f>
        <v>-999</v>
      </c>
      <c r="AN999" s="82">
        <f>IF(J999=1, 'adjustment factor'!$D$13, IF(J999=-9,-999,IF(J999="",-999,0)))</f>
        <v>-999</v>
      </c>
      <c r="AO999" s="82" t="str">
        <f t="shared" si="158"/>
        <v>-999</v>
      </c>
      <c r="AP999" s="82" t="str">
        <f t="shared" si="159"/>
        <v>MISSING</v>
      </c>
    </row>
    <row r="1000" spans="2:42" s="3" customFormat="1">
      <c r="B1000" s="170"/>
      <c r="C1000" s="35">
        <v>996</v>
      </c>
      <c r="D1000" s="161"/>
      <c r="E1000" s="161"/>
      <c r="F1000" s="161"/>
      <c r="G1000" s="161"/>
      <c r="H1000" s="161"/>
      <c r="I1000" s="161"/>
      <c r="J1000" s="161"/>
      <c r="K1000" s="161"/>
      <c r="L1000" s="161"/>
      <c r="M1000" s="161"/>
      <c r="N1000" s="171"/>
      <c r="O1000" s="171"/>
      <c r="P1000" s="171"/>
      <c r="Q1000" s="171"/>
      <c r="R1000" s="171"/>
      <c r="S1000" s="171"/>
      <c r="T1000" s="159" t="str">
        <f t="shared" si="150"/>
        <v>MISSING</v>
      </c>
      <c r="U1000" s="159" t="str">
        <f t="shared" si="151"/>
        <v>MISSING</v>
      </c>
      <c r="X1000" s="56">
        <f t="shared" si="152"/>
        <v>-99</v>
      </c>
      <c r="Y1000" s="56">
        <f t="shared" si="153"/>
        <v>-99</v>
      </c>
      <c r="Z1000" s="56">
        <f t="shared" si="154"/>
        <v>-99</v>
      </c>
      <c r="AA1000" s="56">
        <f t="shared" si="155"/>
        <v>-99</v>
      </c>
      <c r="AB1000" s="56">
        <f t="shared" si="156"/>
        <v>-99</v>
      </c>
      <c r="AC1000" s="56">
        <f t="shared" si="157"/>
        <v>-99</v>
      </c>
      <c r="AE1000" s="82">
        <f>IF(D1000=1, 'adjustment factor'!$D$4, IF(D1000=-9,-999,IF(D1000="",-999,0)))</f>
        <v>-999</v>
      </c>
      <c r="AF1000" s="82">
        <f>IF(F1000=1, 'adjustment factor'!$D$5, IF(F1000=-9,-999,IF(F1000="",-999,0)))</f>
        <v>-999</v>
      </c>
      <c r="AG1000" s="82">
        <f>IF(E1000=1, 'adjustment factor'!$D$6, IF(E1000=-9,-999,IF(E1000="",-999,0)))</f>
        <v>-999</v>
      </c>
      <c r="AH1000" s="82">
        <f>IF(K1000&gt;=45,'adjustment factor'!$D$7,IF(K1000=-9,-1200,IF(K1000="",-1200,0)))</f>
        <v>-1200</v>
      </c>
      <c r="AI1000" s="82">
        <f>IF(L1000=1, 'adjustment factor'!$D$8, IF(L1000=-9,-999,IF(L1000="",-999,0)))</f>
        <v>-999</v>
      </c>
      <c r="AJ1000" s="82">
        <f>IF(AND(M1000&gt;=1,M1000&lt;=4),'adjustment factor'!$D$9,IF(M1000=-9,-999,IF(M1000=98,-999,IF(M1000=99,-999,IF(M1000="",-999,0)))))</f>
        <v>-999</v>
      </c>
      <c r="AK1000" s="82">
        <f>IF(H1000=1, 'adjustment factor'!$D$10, IF(H1000=-9,-999,IF(H1000="",-999,0)))</f>
        <v>-999</v>
      </c>
      <c r="AL1000" s="82">
        <f>IF(G1000=1, 'adjustment factor'!$D$11, IF(G1000=-9,-999,IF(G1000="",-999,0)))</f>
        <v>-999</v>
      </c>
      <c r="AM1000" s="82">
        <f>IF(I1000=1, 'adjustment factor'!$D$12, IF(I1000=-9,-999,IF(I1000="",-999,0)))</f>
        <v>-999</v>
      </c>
      <c r="AN1000" s="82">
        <f>IF(J1000=1, 'adjustment factor'!$D$13, IF(J1000=-9,-999,IF(J1000="",-999,0)))</f>
        <v>-999</v>
      </c>
      <c r="AO1000" s="82" t="str">
        <f t="shared" si="158"/>
        <v>-999</v>
      </c>
      <c r="AP1000" s="82" t="str">
        <f t="shared" si="159"/>
        <v>MISSING</v>
      </c>
    </row>
    <row r="1001" spans="2:42" s="3" customFormat="1">
      <c r="B1001" s="170"/>
      <c r="C1001" s="35">
        <v>997</v>
      </c>
      <c r="D1001" s="161"/>
      <c r="E1001" s="161"/>
      <c r="F1001" s="161"/>
      <c r="G1001" s="161"/>
      <c r="H1001" s="161"/>
      <c r="I1001" s="161"/>
      <c r="J1001" s="161"/>
      <c r="K1001" s="161"/>
      <c r="L1001" s="161"/>
      <c r="M1001" s="161"/>
      <c r="N1001" s="171"/>
      <c r="O1001" s="171"/>
      <c r="P1001" s="171"/>
      <c r="Q1001" s="171"/>
      <c r="R1001" s="171"/>
      <c r="S1001" s="171"/>
      <c r="T1001" s="159" t="str">
        <f t="shared" si="150"/>
        <v>MISSING</v>
      </c>
      <c r="U1001" s="159" t="str">
        <f t="shared" si="151"/>
        <v>MISSING</v>
      </c>
      <c r="X1001" s="56">
        <f t="shared" si="152"/>
        <v>-99</v>
      </c>
      <c r="Y1001" s="56">
        <f t="shared" si="153"/>
        <v>-99</v>
      </c>
      <c r="Z1001" s="56">
        <f t="shared" si="154"/>
        <v>-99</v>
      </c>
      <c r="AA1001" s="56">
        <f t="shared" si="155"/>
        <v>-99</v>
      </c>
      <c r="AB1001" s="56">
        <f t="shared" si="156"/>
        <v>-99</v>
      </c>
      <c r="AC1001" s="56">
        <f t="shared" si="157"/>
        <v>-99</v>
      </c>
      <c r="AE1001" s="82">
        <f>IF(D1001=1, 'adjustment factor'!$D$4, IF(D1001=-9,-999,IF(D1001="",-999,0)))</f>
        <v>-999</v>
      </c>
      <c r="AF1001" s="82">
        <f>IF(F1001=1, 'adjustment factor'!$D$5, IF(F1001=-9,-999,IF(F1001="",-999,0)))</f>
        <v>-999</v>
      </c>
      <c r="AG1001" s="82">
        <f>IF(E1001=1, 'adjustment factor'!$D$6, IF(E1001=-9,-999,IF(E1001="",-999,0)))</f>
        <v>-999</v>
      </c>
      <c r="AH1001" s="82">
        <f>IF(K1001&gt;=45,'adjustment factor'!$D$7,IF(K1001=-9,-1200,IF(K1001="",-1200,0)))</f>
        <v>-1200</v>
      </c>
      <c r="AI1001" s="82">
        <f>IF(L1001=1, 'adjustment factor'!$D$8, IF(L1001=-9,-999,IF(L1001="",-999,0)))</f>
        <v>-999</v>
      </c>
      <c r="AJ1001" s="82">
        <f>IF(AND(M1001&gt;=1,M1001&lt;=4),'adjustment factor'!$D$9,IF(M1001=-9,-999,IF(M1001=98,-999,IF(M1001=99,-999,IF(M1001="",-999,0)))))</f>
        <v>-999</v>
      </c>
      <c r="AK1001" s="82">
        <f>IF(H1001=1, 'adjustment factor'!$D$10, IF(H1001=-9,-999,IF(H1001="",-999,0)))</f>
        <v>-999</v>
      </c>
      <c r="AL1001" s="82">
        <f>IF(G1001=1, 'adjustment factor'!$D$11, IF(G1001=-9,-999,IF(G1001="",-999,0)))</f>
        <v>-999</v>
      </c>
      <c r="AM1001" s="82">
        <f>IF(I1001=1, 'adjustment factor'!$D$12, IF(I1001=-9,-999,IF(I1001="",-999,0)))</f>
        <v>-999</v>
      </c>
      <c r="AN1001" s="82">
        <f>IF(J1001=1, 'adjustment factor'!$D$13, IF(J1001=-9,-999,IF(J1001="",-999,0)))</f>
        <v>-999</v>
      </c>
      <c r="AO1001" s="82" t="str">
        <f t="shared" si="158"/>
        <v>-999</v>
      </c>
      <c r="AP1001" s="82" t="str">
        <f t="shared" si="159"/>
        <v>MISSING</v>
      </c>
    </row>
    <row r="1002" spans="2:42" s="3" customFormat="1">
      <c r="B1002" s="170"/>
      <c r="C1002" s="35">
        <v>998</v>
      </c>
      <c r="D1002" s="161"/>
      <c r="E1002" s="161"/>
      <c r="F1002" s="161"/>
      <c r="G1002" s="161"/>
      <c r="H1002" s="161"/>
      <c r="I1002" s="161"/>
      <c r="J1002" s="161"/>
      <c r="K1002" s="161"/>
      <c r="L1002" s="161"/>
      <c r="M1002" s="161"/>
      <c r="N1002" s="171"/>
      <c r="O1002" s="171"/>
      <c r="P1002" s="171"/>
      <c r="Q1002" s="171"/>
      <c r="R1002" s="171"/>
      <c r="S1002" s="171"/>
      <c r="T1002" s="159" t="str">
        <f t="shared" si="150"/>
        <v>MISSING</v>
      </c>
      <c r="U1002" s="159" t="str">
        <f t="shared" si="151"/>
        <v>MISSING</v>
      </c>
      <c r="X1002" s="56">
        <f t="shared" si="152"/>
        <v>-99</v>
      </c>
      <c r="Y1002" s="56">
        <f t="shared" si="153"/>
        <v>-99</v>
      </c>
      <c r="Z1002" s="56">
        <f t="shared" si="154"/>
        <v>-99</v>
      </c>
      <c r="AA1002" s="56">
        <f t="shared" si="155"/>
        <v>-99</v>
      </c>
      <c r="AB1002" s="56">
        <f t="shared" si="156"/>
        <v>-99</v>
      </c>
      <c r="AC1002" s="56">
        <f t="shared" si="157"/>
        <v>-99</v>
      </c>
      <c r="AE1002" s="82">
        <f>IF(D1002=1, 'adjustment factor'!$D$4, IF(D1002=-9,-999,IF(D1002="",-999,0)))</f>
        <v>-999</v>
      </c>
      <c r="AF1002" s="82">
        <f>IF(F1002=1, 'adjustment factor'!$D$5, IF(F1002=-9,-999,IF(F1002="",-999,0)))</f>
        <v>-999</v>
      </c>
      <c r="AG1002" s="82">
        <f>IF(E1002=1, 'adjustment factor'!$D$6, IF(E1002=-9,-999,IF(E1002="",-999,0)))</f>
        <v>-999</v>
      </c>
      <c r="AH1002" s="82">
        <f>IF(K1002&gt;=45,'adjustment factor'!$D$7,IF(K1002=-9,-1200,IF(K1002="",-1200,0)))</f>
        <v>-1200</v>
      </c>
      <c r="AI1002" s="82">
        <f>IF(L1002=1, 'adjustment factor'!$D$8, IF(L1002=-9,-999,IF(L1002="",-999,0)))</f>
        <v>-999</v>
      </c>
      <c r="AJ1002" s="82">
        <f>IF(AND(M1002&gt;=1,M1002&lt;=4),'adjustment factor'!$D$9,IF(M1002=-9,-999,IF(M1002=98,-999,IF(M1002=99,-999,IF(M1002="",-999,0)))))</f>
        <v>-999</v>
      </c>
      <c r="AK1002" s="82">
        <f>IF(H1002=1, 'adjustment factor'!$D$10, IF(H1002=-9,-999,IF(H1002="",-999,0)))</f>
        <v>-999</v>
      </c>
      <c r="AL1002" s="82">
        <f>IF(G1002=1, 'adjustment factor'!$D$11, IF(G1002=-9,-999,IF(G1002="",-999,0)))</f>
        <v>-999</v>
      </c>
      <c r="AM1002" s="82">
        <f>IF(I1002=1, 'adjustment factor'!$D$12, IF(I1002=-9,-999,IF(I1002="",-999,0)))</f>
        <v>-999</v>
      </c>
      <c r="AN1002" s="82">
        <f>IF(J1002=1, 'adjustment factor'!$D$13, IF(J1002=-9,-999,IF(J1002="",-999,0)))</f>
        <v>-999</v>
      </c>
      <c r="AO1002" s="82" t="str">
        <f t="shared" si="158"/>
        <v>-999</v>
      </c>
      <c r="AP1002" s="82" t="str">
        <f t="shared" si="159"/>
        <v>MISSING</v>
      </c>
    </row>
    <row r="1003" spans="2:42" s="3" customFormat="1">
      <c r="B1003" s="170"/>
      <c r="C1003" s="35">
        <v>999</v>
      </c>
      <c r="D1003" s="161"/>
      <c r="E1003" s="161"/>
      <c r="F1003" s="161"/>
      <c r="G1003" s="161"/>
      <c r="H1003" s="161"/>
      <c r="I1003" s="161"/>
      <c r="J1003" s="161"/>
      <c r="K1003" s="161"/>
      <c r="L1003" s="161"/>
      <c r="M1003" s="161"/>
      <c r="N1003" s="171"/>
      <c r="O1003" s="171"/>
      <c r="P1003" s="171"/>
      <c r="Q1003" s="171"/>
      <c r="R1003" s="171"/>
      <c r="S1003" s="171"/>
      <c r="T1003" s="159" t="str">
        <f t="shared" si="150"/>
        <v>MISSING</v>
      </c>
      <c r="U1003" s="159" t="str">
        <f t="shared" si="151"/>
        <v>MISSING</v>
      </c>
      <c r="X1003" s="56">
        <f t="shared" si="152"/>
        <v>-99</v>
      </c>
      <c r="Y1003" s="56">
        <f t="shared" si="153"/>
        <v>-99</v>
      </c>
      <c r="Z1003" s="56">
        <f t="shared" si="154"/>
        <v>-99</v>
      </c>
      <c r="AA1003" s="56">
        <f t="shared" si="155"/>
        <v>-99</v>
      </c>
      <c r="AB1003" s="56">
        <f t="shared" si="156"/>
        <v>-99</v>
      </c>
      <c r="AC1003" s="56">
        <f t="shared" si="157"/>
        <v>-99</v>
      </c>
      <c r="AE1003" s="82">
        <f>IF(D1003=1, 'adjustment factor'!$D$4, IF(D1003=-9,-999,IF(D1003="",-999,0)))</f>
        <v>-999</v>
      </c>
      <c r="AF1003" s="82">
        <f>IF(F1003=1, 'adjustment factor'!$D$5, IF(F1003=-9,-999,IF(F1003="",-999,0)))</f>
        <v>-999</v>
      </c>
      <c r="AG1003" s="82">
        <f>IF(E1003=1, 'adjustment factor'!$D$6, IF(E1003=-9,-999,IF(E1003="",-999,0)))</f>
        <v>-999</v>
      </c>
      <c r="AH1003" s="82">
        <f>IF(K1003&gt;=45,'adjustment factor'!$D$7,IF(K1003=-9,-1200,IF(K1003="",-1200,0)))</f>
        <v>-1200</v>
      </c>
      <c r="AI1003" s="82">
        <f>IF(L1003=1, 'adjustment factor'!$D$8, IF(L1003=-9,-999,IF(L1003="",-999,0)))</f>
        <v>-999</v>
      </c>
      <c r="AJ1003" s="82">
        <f>IF(AND(M1003&gt;=1,M1003&lt;=4),'adjustment factor'!$D$9,IF(M1003=-9,-999,IF(M1003=98,-999,IF(M1003=99,-999,IF(M1003="",-999,0)))))</f>
        <v>-999</v>
      </c>
      <c r="AK1003" s="82">
        <f>IF(H1003=1, 'adjustment factor'!$D$10, IF(H1003=-9,-999,IF(H1003="",-999,0)))</f>
        <v>-999</v>
      </c>
      <c r="AL1003" s="82">
        <f>IF(G1003=1, 'adjustment factor'!$D$11, IF(G1003=-9,-999,IF(G1003="",-999,0)))</f>
        <v>-999</v>
      </c>
      <c r="AM1003" s="82">
        <f>IF(I1003=1, 'adjustment factor'!$D$12, IF(I1003=-9,-999,IF(I1003="",-999,0)))</f>
        <v>-999</v>
      </c>
      <c r="AN1003" s="82">
        <f>IF(J1003=1, 'adjustment factor'!$D$13, IF(J1003=-9,-999,IF(J1003="",-999,0)))</f>
        <v>-999</v>
      </c>
      <c r="AO1003" s="82" t="str">
        <f t="shared" si="158"/>
        <v>-999</v>
      </c>
      <c r="AP1003" s="82" t="str">
        <f t="shared" si="159"/>
        <v>MISSING</v>
      </c>
    </row>
    <row r="1004" spans="2:42" s="3" customFormat="1">
      <c r="B1004" s="170"/>
      <c r="C1004" s="35">
        <v>1000</v>
      </c>
      <c r="D1004" s="161"/>
      <c r="E1004" s="161"/>
      <c r="F1004" s="161"/>
      <c r="G1004" s="161"/>
      <c r="H1004" s="161"/>
      <c r="I1004" s="161"/>
      <c r="J1004" s="161"/>
      <c r="K1004" s="161"/>
      <c r="L1004" s="161"/>
      <c r="M1004" s="161"/>
      <c r="N1004" s="171"/>
      <c r="O1004" s="171"/>
      <c r="P1004" s="171"/>
      <c r="Q1004" s="171"/>
      <c r="R1004" s="171"/>
      <c r="S1004" s="171"/>
      <c r="T1004" s="159" t="str">
        <f t="shared" si="150"/>
        <v>MISSING</v>
      </c>
      <c r="U1004" s="159" t="str">
        <f t="shared" si="151"/>
        <v>MISSING</v>
      </c>
      <c r="X1004" s="56">
        <f t="shared" si="152"/>
        <v>-99</v>
      </c>
      <c r="Y1004" s="56">
        <f t="shared" si="153"/>
        <v>-99</v>
      </c>
      <c r="Z1004" s="56">
        <f t="shared" si="154"/>
        <v>-99</v>
      </c>
      <c r="AA1004" s="56">
        <f t="shared" si="155"/>
        <v>-99</v>
      </c>
      <c r="AB1004" s="56">
        <f t="shared" si="156"/>
        <v>-99</v>
      </c>
      <c r="AC1004" s="56">
        <f t="shared" si="157"/>
        <v>-99</v>
      </c>
      <c r="AE1004" s="82">
        <f>IF(D1004=1, 'adjustment factor'!$D$4, IF(D1004=-9,-999,IF(D1004="",-999,0)))</f>
        <v>-999</v>
      </c>
      <c r="AF1004" s="82">
        <f>IF(F1004=1, 'adjustment factor'!$D$5, IF(F1004=-9,-999,IF(F1004="",-999,0)))</f>
        <v>-999</v>
      </c>
      <c r="AG1004" s="82">
        <f>IF(E1004=1, 'adjustment factor'!$D$6, IF(E1004=-9,-999,IF(E1004="",-999,0)))</f>
        <v>-999</v>
      </c>
      <c r="AH1004" s="82">
        <f>IF(K1004&gt;=45,'adjustment factor'!$D$7,IF(K1004=-9,-1200,IF(K1004="",-1200,0)))</f>
        <v>-1200</v>
      </c>
      <c r="AI1004" s="82">
        <f>IF(L1004=1, 'adjustment factor'!$D$8, IF(L1004=-9,-999,IF(L1004="",-999,0)))</f>
        <v>-999</v>
      </c>
      <c r="AJ1004" s="82">
        <f>IF(AND(M1004&gt;=1,M1004&lt;=4),'adjustment factor'!$D$9,IF(M1004=-9,-999,IF(M1004=98,-999,IF(M1004=99,-999,IF(M1004="",-999,0)))))</f>
        <v>-999</v>
      </c>
      <c r="AK1004" s="82">
        <f>IF(H1004=1, 'adjustment factor'!$D$10, IF(H1004=-9,-999,IF(H1004="",-999,0)))</f>
        <v>-999</v>
      </c>
      <c r="AL1004" s="82">
        <f>IF(G1004=1, 'adjustment factor'!$D$11, IF(G1004=-9,-999,IF(G1004="",-999,0)))</f>
        <v>-999</v>
      </c>
      <c r="AM1004" s="82">
        <f>IF(I1004=1, 'adjustment factor'!$D$12, IF(I1004=-9,-999,IF(I1004="",-999,0)))</f>
        <v>-999</v>
      </c>
      <c r="AN1004" s="82">
        <f>IF(J1004=1, 'adjustment factor'!$D$13, IF(J1004=-9,-999,IF(J1004="",-999,0)))</f>
        <v>-999</v>
      </c>
      <c r="AO1004" s="82" t="str">
        <f t="shared" si="158"/>
        <v>-999</v>
      </c>
      <c r="AP1004" s="82" t="str">
        <f t="shared" si="159"/>
        <v>MISSING</v>
      </c>
    </row>
    <row r="1005" spans="2:42" s="3" customFormat="1">
      <c r="B1005" s="170"/>
      <c r="C1005" s="35">
        <v>1001</v>
      </c>
      <c r="D1005" s="161"/>
      <c r="E1005" s="161"/>
      <c r="F1005" s="161"/>
      <c r="G1005" s="161"/>
      <c r="H1005" s="161"/>
      <c r="I1005" s="161"/>
      <c r="J1005" s="161"/>
      <c r="K1005" s="161"/>
      <c r="L1005" s="161"/>
      <c r="M1005" s="161"/>
      <c r="N1005" s="171"/>
      <c r="O1005" s="171"/>
      <c r="P1005" s="171"/>
      <c r="Q1005" s="171"/>
      <c r="R1005" s="171"/>
      <c r="S1005" s="171"/>
      <c r="T1005" s="159" t="str">
        <f t="shared" si="150"/>
        <v>MISSING</v>
      </c>
      <c r="U1005" s="159" t="str">
        <f t="shared" si="151"/>
        <v>MISSING</v>
      </c>
      <c r="X1005" s="56">
        <f t="shared" si="152"/>
        <v>-99</v>
      </c>
      <c r="Y1005" s="56">
        <f t="shared" si="153"/>
        <v>-99</v>
      </c>
      <c r="Z1005" s="56">
        <f t="shared" si="154"/>
        <v>-99</v>
      </c>
      <c r="AA1005" s="56">
        <f t="shared" si="155"/>
        <v>-99</v>
      </c>
      <c r="AB1005" s="56">
        <f t="shared" si="156"/>
        <v>-99</v>
      </c>
      <c r="AC1005" s="56">
        <f t="shared" si="157"/>
        <v>-99</v>
      </c>
      <c r="AE1005" s="82">
        <f>IF(D1005=1, 'adjustment factor'!$D$4, IF(D1005=-9,-999,IF(D1005="",-999,0)))</f>
        <v>-999</v>
      </c>
      <c r="AF1005" s="82">
        <f>IF(F1005=1, 'adjustment factor'!$D$5, IF(F1005=-9,-999,IF(F1005="",-999,0)))</f>
        <v>-999</v>
      </c>
      <c r="AG1005" s="82">
        <f>IF(E1005=1, 'adjustment factor'!$D$6, IF(E1005=-9,-999,IF(E1005="",-999,0)))</f>
        <v>-999</v>
      </c>
      <c r="AH1005" s="82">
        <f>IF(K1005&gt;=45,'adjustment factor'!$D$7,IF(K1005=-9,-1200,IF(K1005="",-1200,0)))</f>
        <v>-1200</v>
      </c>
      <c r="AI1005" s="82">
        <f>IF(L1005=1, 'adjustment factor'!$D$8, IF(L1005=-9,-999,IF(L1005="",-999,0)))</f>
        <v>-999</v>
      </c>
      <c r="AJ1005" s="82">
        <f>IF(AND(M1005&gt;=1,M1005&lt;=4),'adjustment factor'!$D$9,IF(M1005=-9,-999,IF(M1005=98,-999,IF(M1005=99,-999,IF(M1005="",-999,0)))))</f>
        <v>-999</v>
      </c>
      <c r="AK1005" s="82">
        <f>IF(H1005=1, 'adjustment factor'!$D$10, IF(H1005=-9,-999,IF(H1005="",-999,0)))</f>
        <v>-999</v>
      </c>
      <c r="AL1005" s="82">
        <f>IF(G1005=1, 'adjustment factor'!$D$11, IF(G1005=-9,-999,IF(G1005="",-999,0)))</f>
        <v>-999</v>
      </c>
      <c r="AM1005" s="82">
        <f>IF(I1005=1, 'adjustment factor'!$D$12, IF(I1005=-9,-999,IF(I1005="",-999,0)))</f>
        <v>-999</v>
      </c>
      <c r="AN1005" s="82">
        <f>IF(J1005=1, 'adjustment factor'!$D$13, IF(J1005=-9,-999,IF(J1005="",-999,0)))</f>
        <v>-999</v>
      </c>
      <c r="AO1005" s="82" t="str">
        <f t="shared" si="158"/>
        <v>-999</v>
      </c>
      <c r="AP1005" s="82" t="str">
        <f t="shared" si="159"/>
        <v>MISSING</v>
      </c>
    </row>
    <row r="1006" spans="2:42" s="3" customFormat="1">
      <c r="B1006" s="170"/>
      <c r="C1006" s="35">
        <v>1002</v>
      </c>
      <c r="D1006" s="161"/>
      <c r="E1006" s="161"/>
      <c r="F1006" s="161"/>
      <c r="G1006" s="161"/>
      <c r="H1006" s="161"/>
      <c r="I1006" s="161"/>
      <c r="J1006" s="161"/>
      <c r="K1006" s="161"/>
      <c r="L1006" s="161"/>
      <c r="M1006" s="161"/>
      <c r="N1006" s="171"/>
      <c r="O1006" s="171"/>
      <c r="P1006" s="171"/>
      <c r="Q1006" s="171"/>
      <c r="R1006" s="171"/>
      <c r="S1006" s="171"/>
      <c r="T1006" s="159" t="str">
        <f t="shared" si="150"/>
        <v>MISSING</v>
      </c>
      <c r="U1006" s="159" t="str">
        <f t="shared" si="151"/>
        <v>MISSING</v>
      </c>
      <c r="X1006" s="56">
        <f t="shared" si="152"/>
        <v>-99</v>
      </c>
      <c r="Y1006" s="56">
        <f t="shared" si="153"/>
        <v>-99</v>
      </c>
      <c r="Z1006" s="56">
        <f t="shared" si="154"/>
        <v>-99</v>
      </c>
      <c r="AA1006" s="56">
        <f t="shared" si="155"/>
        <v>-99</v>
      </c>
      <c r="AB1006" s="56">
        <f t="shared" si="156"/>
        <v>-99</v>
      </c>
      <c r="AC1006" s="56">
        <f t="shared" si="157"/>
        <v>-99</v>
      </c>
      <c r="AE1006" s="82">
        <f>IF(D1006=1, 'adjustment factor'!$D$4, IF(D1006=-9,-999,IF(D1006="",-999,0)))</f>
        <v>-999</v>
      </c>
      <c r="AF1006" s="82">
        <f>IF(F1006=1, 'adjustment factor'!$D$5, IF(F1006=-9,-999,IF(F1006="",-999,0)))</f>
        <v>-999</v>
      </c>
      <c r="AG1006" s="82">
        <f>IF(E1006=1, 'adjustment factor'!$D$6, IF(E1006=-9,-999,IF(E1006="",-999,0)))</f>
        <v>-999</v>
      </c>
      <c r="AH1006" s="82">
        <f>IF(K1006&gt;=45,'adjustment factor'!$D$7,IF(K1006=-9,-1200,IF(K1006="",-1200,0)))</f>
        <v>-1200</v>
      </c>
      <c r="AI1006" s="82">
        <f>IF(L1006=1, 'adjustment factor'!$D$8, IF(L1006=-9,-999,IF(L1006="",-999,0)))</f>
        <v>-999</v>
      </c>
      <c r="AJ1006" s="82">
        <f>IF(AND(M1006&gt;=1,M1006&lt;=4),'adjustment factor'!$D$9,IF(M1006=-9,-999,IF(M1006=98,-999,IF(M1006=99,-999,IF(M1006="",-999,0)))))</f>
        <v>-999</v>
      </c>
      <c r="AK1006" s="82">
        <f>IF(H1006=1, 'adjustment factor'!$D$10, IF(H1006=-9,-999,IF(H1006="",-999,0)))</f>
        <v>-999</v>
      </c>
      <c r="AL1006" s="82">
        <f>IF(G1006=1, 'adjustment factor'!$D$11, IF(G1006=-9,-999,IF(G1006="",-999,0)))</f>
        <v>-999</v>
      </c>
      <c r="AM1006" s="82">
        <f>IF(I1006=1, 'adjustment factor'!$D$12, IF(I1006=-9,-999,IF(I1006="",-999,0)))</f>
        <v>-999</v>
      </c>
      <c r="AN1006" s="82">
        <f>IF(J1006=1, 'adjustment factor'!$D$13, IF(J1006=-9,-999,IF(J1006="",-999,0)))</f>
        <v>-999</v>
      </c>
      <c r="AO1006" s="82" t="str">
        <f t="shared" si="158"/>
        <v>-999</v>
      </c>
      <c r="AP1006" s="82" t="str">
        <f t="shared" si="159"/>
        <v>MISSING</v>
      </c>
    </row>
    <row r="1007" spans="2:42" s="3" customFormat="1">
      <c r="B1007" s="170"/>
      <c r="C1007" s="35">
        <v>1003</v>
      </c>
      <c r="D1007" s="161"/>
      <c r="E1007" s="161"/>
      <c r="F1007" s="161"/>
      <c r="G1007" s="161"/>
      <c r="H1007" s="161"/>
      <c r="I1007" s="161"/>
      <c r="J1007" s="161"/>
      <c r="K1007" s="161"/>
      <c r="L1007" s="161"/>
      <c r="M1007" s="161"/>
      <c r="N1007" s="171"/>
      <c r="O1007" s="171"/>
      <c r="P1007" s="171"/>
      <c r="Q1007" s="171"/>
      <c r="R1007" s="171"/>
      <c r="S1007" s="171"/>
      <c r="T1007" s="159" t="str">
        <f t="shared" si="150"/>
        <v>MISSING</v>
      </c>
      <c r="U1007" s="159" t="str">
        <f t="shared" si="151"/>
        <v>MISSING</v>
      </c>
      <c r="X1007" s="56">
        <f t="shared" si="152"/>
        <v>-99</v>
      </c>
      <c r="Y1007" s="56">
        <f t="shared" si="153"/>
        <v>-99</v>
      </c>
      <c r="Z1007" s="56">
        <f t="shared" si="154"/>
        <v>-99</v>
      </c>
      <c r="AA1007" s="56">
        <f t="shared" si="155"/>
        <v>-99</v>
      </c>
      <c r="AB1007" s="56">
        <f t="shared" si="156"/>
        <v>-99</v>
      </c>
      <c r="AC1007" s="56">
        <f t="shared" si="157"/>
        <v>-99</v>
      </c>
      <c r="AE1007" s="82">
        <f>IF(D1007=1, 'adjustment factor'!$D$4, IF(D1007=-9,-999,IF(D1007="",-999,0)))</f>
        <v>-999</v>
      </c>
      <c r="AF1007" s="82">
        <f>IF(F1007=1, 'adjustment factor'!$D$5, IF(F1007=-9,-999,IF(F1007="",-999,0)))</f>
        <v>-999</v>
      </c>
      <c r="AG1007" s="82">
        <f>IF(E1007=1, 'adjustment factor'!$D$6, IF(E1007=-9,-999,IF(E1007="",-999,0)))</f>
        <v>-999</v>
      </c>
      <c r="AH1007" s="82">
        <f>IF(K1007&gt;=45,'adjustment factor'!$D$7,IF(K1007=-9,-1200,IF(K1007="",-1200,0)))</f>
        <v>-1200</v>
      </c>
      <c r="AI1007" s="82">
        <f>IF(L1007=1, 'adjustment factor'!$D$8, IF(L1007=-9,-999,IF(L1007="",-999,0)))</f>
        <v>-999</v>
      </c>
      <c r="AJ1007" s="82">
        <f>IF(AND(M1007&gt;=1,M1007&lt;=4),'adjustment factor'!$D$9,IF(M1007=-9,-999,IF(M1007=98,-999,IF(M1007=99,-999,IF(M1007="",-999,0)))))</f>
        <v>-999</v>
      </c>
      <c r="AK1007" s="82">
        <f>IF(H1007=1, 'adjustment factor'!$D$10, IF(H1007=-9,-999,IF(H1007="",-999,0)))</f>
        <v>-999</v>
      </c>
      <c r="AL1007" s="82">
        <f>IF(G1007=1, 'adjustment factor'!$D$11, IF(G1007=-9,-999,IF(G1007="",-999,0)))</f>
        <v>-999</v>
      </c>
      <c r="AM1007" s="82">
        <f>IF(I1007=1, 'adjustment factor'!$D$12, IF(I1007=-9,-999,IF(I1007="",-999,0)))</f>
        <v>-999</v>
      </c>
      <c r="AN1007" s="82">
        <f>IF(J1007=1, 'adjustment factor'!$D$13, IF(J1007=-9,-999,IF(J1007="",-999,0)))</f>
        <v>-999</v>
      </c>
      <c r="AO1007" s="82" t="str">
        <f t="shared" si="158"/>
        <v>-999</v>
      </c>
      <c r="AP1007" s="82" t="str">
        <f t="shared" si="159"/>
        <v>MISSING</v>
      </c>
    </row>
    <row r="1008" spans="2:42" s="3" customFormat="1">
      <c r="B1008" s="170"/>
      <c r="C1008" s="35">
        <v>1004</v>
      </c>
      <c r="D1008" s="161"/>
      <c r="E1008" s="161"/>
      <c r="F1008" s="161"/>
      <c r="G1008" s="161"/>
      <c r="H1008" s="161"/>
      <c r="I1008" s="161"/>
      <c r="J1008" s="161"/>
      <c r="K1008" s="161"/>
      <c r="L1008" s="161"/>
      <c r="M1008" s="161"/>
      <c r="N1008" s="171"/>
      <c r="O1008" s="171"/>
      <c r="P1008" s="171"/>
      <c r="Q1008" s="171"/>
      <c r="R1008" s="171"/>
      <c r="S1008" s="171"/>
      <c r="T1008" s="159" t="str">
        <f t="shared" si="150"/>
        <v>MISSING</v>
      </c>
      <c r="U1008" s="159" t="str">
        <f t="shared" si="151"/>
        <v>MISSING</v>
      </c>
      <c r="X1008" s="56">
        <f t="shared" si="152"/>
        <v>-99</v>
      </c>
      <c r="Y1008" s="56">
        <f t="shared" si="153"/>
        <v>-99</v>
      </c>
      <c r="Z1008" s="56">
        <f t="shared" si="154"/>
        <v>-99</v>
      </c>
      <c r="AA1008" s="56">
        <f t="shared" si="155"/>
        <v>-99</v>
      </c>
      <c r="AB1008" s="56">
        <f t="shared" si="156"/>
        <v>-99</v>
      </c>
      <c r="AC1008" s="56">
        <f t="shared" si="157"/>
        <v>-99</v>
      </c>
      <c r="AE1008" s="82">
        <f>IF(D1008=1, 'adjustment factor'!$D$4, IF(D1008=-9,-999,IF(D1008="",-999,0)))</f>
        <v>-999</v>
      </c>
      <c r="AF1008" s="82">
        <f>IF(F1008=1, 'adjustment factor'!$D$5, IF(F1008=-9,-999,IF(F1008="",-999,0)))</f>
        <v>-999</v>
      </c>
      <c r="AG1008" s="82">
        <f>IF(E1008=1, 'adjustment factor'!$D$6, IF(E1008=-9,-999,IF(E1008="",-999,0)))</f>
        <v>-999</v>
      </c>
      <c r="AH1008" s="82">
        <f>IF(K1008&gt;=45,'adjustment factor'!$D$7,IF(K1008=-9,-1200,IF(K1008="",-1200,0)))</f>
        <v>-1200</v>
      </c>
      <c r="AI1008" s="82">
        <f>IF(L1008=1, 'adjustment factor'!$D$8, IF(L1008=-9,-999,IF(L1008="",-999,0)))</f>
        <v>-999</v>
      </c>
      <c r="AJ1008" s="82">
        <f>IF(AND(M1008&gt;=1,M1008&lt;=4),'adjustment factor'!$D$9,IF(M1008=-9,-999,IF(M1008=98,-999,IF(M1008=99,-999,IF(M1008="",-999,0)))))</f>
        <v>-999</v>
      </c>
      <c r="AK1008" s="82">
        <f>IF(H1008=1, 'adjustment factor'!$D$10, IF(H1008=-9,-999,IF(H1008="",-999,0)))</f>
        <v>-999</v>
      </c>
      <c r="AL1008" s="82">
        <f>IF(G1008=1, 'adjustment factor'!$D$11, IF(G1008=-9,-999,IF(G1008="",-999,0)))</f>
        <v>-999</v>
      </c>
      <c r="AM1008" s="82">
        <f>IF(I1008=1, 'adjustment factor'!$D$12, IF(I1008=-9,-999,IF(I1008="",-999,0)))</f>
        <v>-999</v>
      </c>
      <c r="AN1008" s="82">
        <f>IF(J1008=1, 'adjustment factor'!$D$13, IF(J1008=-9,-999,IF(J1008="",-999,0)))</f>
        <v>-999</v>
      </c>
      <c r="AO1008" s="82" t="str">
        <f t="shared" si="158"/>
        <v>-999</v>
      </c>
      <c r="AP1008" s="82" t="str">
        <f t="shared" si="159"/>
        <v>MISSING</v>
      </c>
    </row>
    <row r="1009" spans="2:42" s="3" customFormat="1">
      <c r="B1009" s="170"/>
      <c r="C1009" s="35">
        <v>1005</v>
      </c>
      <c r="D1009" s="161"/>
      <c r="E1009" s="161"/>
      <c r="F1009" s="161"/>
      <c r="G1009" s="161"/>
      <c r="H1009" s="161"/>
      <c r="I1009" s="161"/>
      <c r="J1009" s="161"/>
      <c r="K1009" s="161"/>
      <c r="L1009" s="161"/>
      <c r="M1009" s="161"/>
      <c r="N1009" s="171"/>
      <c r="O1009" s="171"/>
      <c r="P1009" s="171"/>
      <c r="Q1009" s="171"/>
      <c r="R1009" s="171"/>
      <c r="S1009" s="171"/>
      <c r="T1009" s="159" t="str">
        <f t="shared" si="150"/>
        <v>MISSING</v>
      </c>
      <c r="U1009" s="159" t="str">
        <f t="shared" si="151"/>
        <v>MISSING</v>
      </c>
      <c r="X1009" s="56">
        <f t="shared" si="152"/>
        <v>-99</v>
      </c>
      <c r="Y1009" s="56">
        <f t="shared" si="153"/>
        <v>-99</v>
      </c>
      <c r="Z1009" s="56">
        <f t="shared" si="154"/>
        <v>-99</v>
      </c>
      <c r="AA1009" s="56">
        <f t="shared" si="155"/>
        <v>-99</v>
      </c>
      <c r="AB1009" s="56">
        <f t="shared" si="156"/>
        <v>-99</v>
      </c>
      <c r="AC1009" s="56">
        <f t="shared" si="157"/>
        <v>-99</v>
      </c>
      <c r="AE1009" s="82">
        <f>IF(D1009=1, 'adjustment factor'!$D$4, IF(D1009=-9,-999,IF(D1009="",-999,0)))</f>
        <v>-999</v>
      </c>
      <c r="AF1009" s="82">
        <f>IF(F1009=1, 'adjustment factor'!$D$5, IF(F1009=-9,-999,IF(F1009="",-999,0)))</f>
        <v>-999</v>
      </c>
      <c r="AG1009" s="82">
        <f>IF(E1009=1, 'adjustment factor'!$D$6, IF(E1009=-9,-999,IF(E1009="",-999,0)))</f>
        <v>-999</v>
      </c>
      <c r="AH1009" s="82">
        <f>IF(K1009&gt;=45,'adjustment factor'!$D$7,IF(K1009=-9,-1200,IF(K1009="",-1200,0)))</f>
        <v>-1200</v>
      </c>
      <c r="AI1009" s="82">
        <f>IF(L1009=1, 'adjustment factor'!$D$8, IF(L1009=-9,-999,IF(L1009="",-999,0)))</f>
        <v>-999</v>
      </c>
      <c r="AJ1009" s="82">
        <f>IF(AND(M1009&gt;=1,M1009&lt;=4),'adjustment factor'!$D$9,IF(M1009=-9,-999,IF(M1009=98,-999,IF(M1009=99,-999,IF(M1009="",-999,0)))))</f>
        <v>-999</v>
      </c>
      <c r="AK1009" s="82">
        <f>IF(H1009=1, 'adjustment factor'!$D$10, IF(H1009=-9,-999,IF(H1009="",-999,0)))</f>
        <v>-999</v>
      </c>
      <c r="AL1009" s="82">
        <f>IF(G1009=1, 'adjustment factor'!$D$11, IF(G1009=-9,-999,IF(G1009="",-999,0)))</f>
        <v>-999</v>
      </c>
      <c r="AM1009" s="82">
        <f>IF(I1009=1, 'adjustment factor'!$D$12, IF(I1009=-9,-999,IF(I1009="",-999,0)))</f>
        <v>-999</v>
      </c>
      <c r="AN1009" s="82">
        <f>IF(J1009=1, 'adjustment factor'!$D$13, IF(J1009=-9,-999,IF(J1009="",-999,0)))</f>
        <v>-999</v>
      </c>
      <c r="AO1009" s="82" t="str">
        <f t="shared" si="158"/>
        <v>-999</v>
      </c>
      <c r="AP1009" s="82" t="str">
        <f t="shared" si="159"/>
        <v>MISSING</v>
      </c>
    </row>
    <row r="1010" spans="2:42" s="3" customFormat="1">
      <c r="B1010" s="170"/>
      <c r="C1010" s="35">
        <v>1006</v>
      </c>
      <c r="D1010" s="161"/>
      <c r="E1010" s="161"/>
      <c r="F1010" s="161"/>
      <c r="G1010" s="161"/>
      <c r="H1010" s="161"/>
      <c r="I1010" s="161"/>
      <c r="J1010" s="161"/>
      <c r="K1010" s="161"/>
      <c r="L1010" s="161"/>
      <c r="M1010" s="161"/>
      <c r="N1010" s="171"/>
      <c r="O1010" s="171"/>
      <c r="P1010" s="171"/>
      <c r="Q1010" s="171"/>
      <c r="R1010" s="171"/>
      <c r="S1010" s="171"/>
      <c r="T1010" s="159" t="str">
        <f t="shared" si="150"/>
        <v>MISSING</v>
      </c>
      <c r="U1010" s="159" t="str">
        <f t="shared" si="151"/>
        <v>MISSING</v>
      </c>
      <c r="X1010" s="56">
        <f t="shared" si="152"/>
        <v>-99</v>
      </c>
      <c r="Y1010" s="56">
        <f t="shared" si="153"/>
        <v>-99</v>
      </c>
      <c r="Z1010" s="56">
        <f t="shared" si="154"/>
        <v>-99</v>
      </c>
      <c r="AA1010" s="56">
        <f t="shared" si="155"/>
        <v>-99</v>
      </c>
      <c r="AB1010" s="56">
        <f t="shared" si="156"/>
        <v>-99</v>
      </c>
      <c r="AC1010" s="56">
        <f t="shared" si="157"/>
        <v>-99</v>
      </c>
      <c r="AE1010" s="82">
        <f>IF(D1010=1, 'adjustment factor'!$D$4, IF(D1010=-9,-999,IF(D1010="",-999,0)))</f>
        <v>-999</v>
      </c>
      <c r="AF1010" s="82">
        <f>IF(F1010=1, 'adjustment factor'!$D$5, IF(F1010=-9,-999,IF(F1010="",-999,0)))</f>
        <v>-999</v>
      </c>
      <c r="AG1010" s="82">
        <f>IF(E1010=1, 'adjustment factor'!$D$6, IF(E1010=-9,-999,IF(E1010="",-999,0)))</f>
        <v>-999</v>
      </c>
      <c r="AH1010" s="82">
        <f>IF(K1010&gt;=45,'adjustment factor'!$D$7,IF(K1010=-9,-1200,IF(K1010="",-1200,0)))</f>
        <v>-1200</v>
      </c>
      <c r="AI1010" s="82">
        <f>IF(L1010=1, 'adjustment factor'!$D$8, IF(L1010=-9,-999,IF(L1010="",-999,0)))</f>
        <v>-999</v>
      </c>
      <c r="AJ1010" s="82">
        <f>IF(AND(M1010&gt;=1,M1010&lt;=4),'adjustment factor'!$D$9,IF(M1010=-9,-999,IF(M1010=98,-999,IF(M1010=99,-999,IF(M1010="",-999,0)))))</f>
        <v>-999</v>
      </c>
      <c r="AK1010" s="82">
        <f>IF(H1010=1, 'adjustment factor'!$D$10, IF(H1010=-9,-999,IF(H1010="",-999,0)))</f>
        <v>-999</v>
      </c>
      <c r="AL1010" s="82">
        <f>IF(G1010=1, 'adjustment factor'!$D$11, IF(G1010=-9,-999,IF(G1010="",-999,0)))</f>
        <v>-999</v>
      </c>
      <c r="AM1010" s="82">
        <f>IF(I1010=1, 'adjustment factor'!$D$12, IF(I1010=-9,-999,IF(I1010="",-999,0)))</f>
        <v>-999</v>
      </c>
      <c r="AN1010" s="82">
        <f>IF(J1010=1, 'adjustment factor'!$D$13, IF(J1010=-9,-999,IF(J1010="",-999,0)))</f>
        <v>-999</v>
      </c>
      <c r="AO1010" s="82" t="str">
        <f t="shared" si="158"/>
        <v>-999</v>
      </c>
      <c r="AP1010" s="82" t="str">
        <f t="shared" si="159"/>
        <v>MISSING</v>
      </c>
    </row>
    <row r="1011" spans="2:42" s="3" customFormat="1">
      <c r="B1011" s="170"/>
      <c r="C1011" s="35">
        <v>1007</v>
      </c>
      <c r="D1011" s="161"/>
      <c r="E1011" s="161"/>
      <c r="F1011" s="161"/>
      <c r="G1011" s="161"/>
      <c r="H1011" s="161"/>
      <c r="I1011" s="161"/>
      <c r="J1011" s="161"/>
      <c r="K1011" s="161"/>
      <c r="L1011" s="161"/>
      <c r="M1011" s="161"/>
      <c r="N1011" s="171"/>
      <c r="O1011" s="171"/>
      <c r="P1011" s="171"/>
      <c r="Q1011" s="171"/>
      <c r="R1011" s="171"/>
      <c r="S1011" s="171"/>
      <c r="T1011" s="159" t="str">
        <f t="shared" si="150"/>
        <v>MISSING</v>
      </c>
      <c r="U1011" s="159" t="str">
        <f t="shared" si="151"/>
        <v>MISSING</v>
      </c>
      <c r="X1011" s="56">
        <f t="shared" si="152"/>
        <v>-99</v>
      </c>
      <c r="Y1011" s="56">
        <f t="shared" si="153"/>
        <v>-99</v>
      </c>
      <c r="Z1011" s="56">
        <f t="shared" si="154"/>
        <v>-99</v>
      </c>
      <c r="AA1011" s="56">
        <f t="shared" si="155"/>
        <v>-99</v>
      </c>
      <c r="AB1011" s="56">
        <f t="shared" si="156"/>
        <v>-99</v>
      </c>
      <c r="AC1011" s="56">
        <f t="shared" si="157"/>
        <v>-99</v>
      </c>
      <c r="AE1011" s="82">
        <f>IF(D1011=1, 'adjustment factor'!$D$4, IF(D1011=-9,-999,IF(D1011="",-999,0)))</f>
        <v>-999</v>
      </c>
      <c r="AF1011" s="82">
        <f>IF(F1011=1, 'adjustment factor'!$D$5, IF(F1011=-9,-999,IF(F1011="",-999,0)))</f>
        <v>-999</v>
      </c>
      <c r="AG1011" s="82">
        <f>IF(E1011=1, 'adjustment factor'!$D$6, IF(E1011=-9,-999,IF(E1011="",-999,0)))</f>
        <v>-999</v>
      </c>
      <c r="AH1011" s="82">
        <f>IF(K1011&gt;=45,'adjustment factor'!$D$7,IF(K1011=-9,-1200,IF(K1011="",-1200,0)))</f>
        <v>-1200</v>
      </c>
      <c r="AI1011" s="82">
        <f>IF(L1011=1, 'adjustment factor'!$D$8, IF(L1011=-9,-999,IF(L1011="",-999,0)))</f>
        <v>-999</v>
      </c>
      <c r="AJ1011" s="82">
        <f>IF(AND(M1011&gt;=1,M1011&lt;=4),'adjustment factor'!$D$9,IF(M1011=-9,-999,IF(M1011=98,-999,IF(M1011=99,-999,IF(M1011="",-999,0)))))</f>
        <v>-999</v>
      </c>
      <c r="AK1011" s="82">
        <f>IF(H1011=1, 'adjustment factor'!$D$10, IF(H1011=-9,-999,IF(H1011="",-999,0)))</f>
        <v>-999</v>
      </c>
      <c r="AL1011" s="82">
        <f>IF(G1011=1, 'adjustment factor'!$D$11, IF(G1011=-9,-999,IF(G1011="",-999,0)))</f>
        <v>-999</v>
      </c>
      <c r="AM1011" s="82">
        <f>IF(I1011=1, 'adjustment factor'!$D$12, IF(I1011=-9,-999,IF(I1011="",-999,0)))</f>
        <v>-999</v>
      </c>
      <c r="AN1011" s="82">
        <f>IF(J1011=1, 'adjustment factor'!$D$13, IF(J1011=-9,-999,IF(J1011="",-999,0)))</f>
        <v>-999</v>
      </c>
      <c r="AO1011" s="82" t="str">
        <f t="shared" si="158"/>
        <v>-999</v>
      </c>
      <c r="AP1011" s="82" t="str">
        <f t="shared" si="159"/>
        <v>MISSING</v>
      </c>
    </row>
    <row r="1012" spans="2:42" s="3" customFormat="1">
      <c r="B1012" s="170"/>
      <c r="C1012" s="35">
        <v>1008</v>
      </c>
      <c r="D1012" s="161"/>
      <c r="E1012" s="161"/>
      <c r="F1012" s="161"/>
      <c r="G1012" s="161"/>
      <c r="H1012" s="161"/>
      <c r="I1012" s="161"/>
      <c r="J1012" s="161"/>
      <c r="K1012" s="161"/>
      <c r="L1012" s="161"/>
      <c r="M1012" s="161"/>
      <c r="N1012" s="171"/>
      <c r="O1012" s="171"/>
      <c r="P1012" s="171"/>
      <c r="Q1012" s="171"/>
      <c r="R1012" s="171"/>
      <c r="S1012" s="171"/>
      <c r="T1012" s="159" t="str">
        <f t="shared" si="150"/>
        <v>MISSING</v>
      </c>
      <c r="U1012" s="159" t="str">
        <f t="shared" si="151"/>
        <v>MISSING</v>
      </c>
      <c r="X1012" s="56">
        <f t="shared" si="152"/>
        <v>-99</v>
      </c>
      <c r="Y1012" s="56">
        <f t="shared" si="153"/>
        <v>-99</v>
      </c>
      <c r="Z1012" s="56">
        <f t="shared" si="154"/>
        <v>-99</v>
      </c>
      <c r="AA1012" s="56">
        <f t="shared" si="155"/>
        <v>-99</v>
      </c>
      <c r="AB1012" s="56">
        <f t="shared" si="156"/>
        <v>-99</v>
      </c>
      <c r="AC1012" s="56">
        <f t="shared" si="157"/>
        <v>-99</v>
      </c>
      <c r="AE1012" s="82">
        <f>IF(D1012=1, 'adjustment factor'!$D$4, IF(D1012=-9,-999,IF(D1012="",-999,0)))</f>
        <v>-999</v>
      </c>
      <c r="AF1012" s="82">
        <f>IF(F1012=1, 'adjustment factor'!$D$5, IF(F1012=-9,-999,IF(F1012="",-999,0)))</f>
        <v>-999</v>
      </c>
      <c r="AG1012" s="82">
        <f>IF(E1012=1, 'adjustment factor'!$D$6, IF(E1012=-9,-999,IF(E1012="",-999,0)))</f>
        <v>-999</v>
      </c>
      <c r="AH1012" s="82">
        <f>IF(K1012&gt;=45,'adjustment factor'!$D$7,IF(K1012=-9,-1200,IF(K1012="",-1200,0)))</f>
        <v>-1200</v>
      </c>
      <c r="AI1012" s="82">
        <f>IF(L1012=1, 'adjustment factor'!$D$8, IF(L1012=-9,-999,IF(L1012="",-999,0)))</f>
        <v>-999</v>
      </c>
      <c r="AJ1012" s="82">
        <f>IF(AND(M1012&gt;=1,M1012&lt;=4),'adjustment factor'!$D$9,IF(M1012=-9,-999,IF(M1012=98,-999,IF(M1012=99,-999,IF(M1012="",-999,0)))))</f>
        <v>-999</v>
      </c>
      <c r="AK1012" s="82">
        <f>IF(H1012=1, 'adjustment factor'!$D$10, IF(H1012=-9,-999,IF(H1012="",-999,0)))</f>
        <v>-999</v>
      </c>
      <c r="AL1012" s="82">
        <f>IF(G1012=1, 'adjustment factor'!$D$11, IF(G1012=-9,-999,IF(G1012="",-999,0)))</f>
        <v>-999</v>
      </c>
      <c r="AM1012" s="82">
        <f>IF(I1012=1, 'adjustment factor'!$D$12, IF(I1012=-9,-999,IF(I1012="",-999,0)))</f>
        <v>-999</v>
      </c>
      <c r="AN1012" s="82">
        <f>IF(J1012=1, 'adjustment factor'!$D$13, IF(J1012=-9,-999,IF(J1012="",-999,0)))</f>
        <v>-999</v>
      </c>
      <c r="AO1012" s="82" t="str">
        <f t="shared" si="158"/>
        <v>-999</v>
      </c>
      <c r="AP1012" s="82" t="str">
        <f t="shared" si="159"/>
        <v>MISSING</v>
      </c>
    </row>
    <row r="1013" spans="2:42" s="3" customFormat="1">
      <c r="B1013" s="170"/>
      <c r="C1013" s="35">
        <v>1009</v>
      </c>
      <c r="D1013" s="161"/>
      <c r="E1013" s="161"/>
      <c r="F1013" s="161"/>
      <c r="G1013" s="161"/>
      <c r="H1013" s="161"/>
      <c r="I1013" s="161"/>
      <c r="J1013" s="161"/>
      <c r="K1013" s="161"/>
      <c r="L1013" s="161"/>
      <c r="M1013" s="161"/>
      <c r="N1013" s="171"/>
      <c r="O1013" s="171"/>
      <c r="P1013" s="171"/>
      <c r="Q1013" s="171"/>
      <c r="R1013" s="171"/>
      <c r="S1013" s="171"/>
      <c r="T1013" s="159" t="str">
        <f t="shared" si="150"/>
        <v>MISSING</v>
      </c>
      <c r="U1013" s="159" t="str">
        <f t="shared" si="151"/>
        <v>MISSING</v>
      </c>
      <c r="X1013" s="56">
        <f t="shared" si="152"/>
        <v>-99</v>
      </c>
      <c r="Y1013" s="56">
        <f t="shared" si="153"/>
        <v>-99</v>
      </c>
      <c r="Z1013" s="56">
        <f t="shared" si="154"/>
        <v>-99</v>
      </c>
      <c r="AA1013" s="56">
        <f t="shared" si="155"/>
        <v>-99</v>
      </c>
      <c r="AB1013" s="56">
        <f t="shared" si="156"/>
        <v>-99</v>
      </c>
      <c r="AC1013" s="56">
        <f t="shared" si="157"/>
        <v>-99</v>
      </c>
      <c r="AE1013" s="82">
        <f>IF(D1013=1, 'adjustment factor'!$D$4, IF(D1013=-9,-999,IF(D1013="",-999,0)))</f>
        <v>-999</v>
      </c>
      <c r="AF1013" s="82">
        <f>IF(F1013=1, 'adjustment factor'!$D$5, IF(F1013=-9,-999,IF(F1013="",-999,0)))</f>
        <v>-999</v>
      </c>
      <c r="AG1013" s="82">
        <f>IF(E1013=1, 'adjustment factor'!$D$6, IF(E1013=-9,-999,IF(E1013="",-999,0)))</f>
        <v>-999</v>
      </c>
      <c r="AH1013" s="82">
        <f>IF(K1013&gt;=45,'adjustment factor'!$D$7,IF(K1013=-9,-1200,IF(K1013="",-1200,0)))</f>
        <v>-1200</v>
      </c>
      <c r="AI1013" s="82">
        <f>IF(L1013=1, 'adjustment factor'!$D$8, IF(L1013=-9,-999,IF(L1013="",-999,0)))</f>
        <v>-999</v>
      </c>
      <c r="AJ1013" s="82">
        <f>IF(AND(M1013&gt;=1,M1013&lt;=4),'adjustment factor'!$D$9,IF(M1013=-9,-999,IF(M1013=98,-999,IF(M1013=99,-999,IF(M1013="",-999,0)))))</f>
        <v>-999</v>
      </c>
      <c r="AK1013" s="82">
        <f>IF(H1013=1, 'adjustment factor'!$D$10, IF(H1013=-9,-999,IF(H1013="",-999,0)))</f>
        <v>-999</v>
      </c>
      <c r="AL1013" s="82">
        <f>IF(G1013=1, 'adjustment factor'!$D$11, IF(G1013=-9,-999,IF(G1013="",-999,0)))</f>
        <v>-999</v>
      </c>
      <c r="AM1013" s="82">
        <f>IF(I1013=1, 'adjustment factor'!$D$12, IF(I1013=-9,-999,IF(I1013="",-999,0)))</f>
        <v>-999</v>
      </c>
      <c r="AN1013" s="82">
        <f>IF(J1013=1, 'adjustment factor'!$D$13, IF(J1013=-9,-999,IF(J1013="",-999,0)))</f>
        <v>-999</v>
      </c>
      <c r="AO1013" s="82" t="str">
        <f t="shared" si="158"/>
        <v>-999</v>
      </c>
      <c r="AP1013" s="82" t="str">
        <f t="shared" si="159"/>
        <v>MISSING</v>
      </c>
    </row>
    <row r="1014" spans="2:42" s="3" customFormat="1">
      <c r="B1014" s="170"/>
      <c r="C1014" s="35">
        <v>1010</v>
      </c>
      <c r="D1014" s="161"/>
      <c r="E1014" s="161"/>
      <c r="F1014" s="161"/>
      <c r="G1014" s="161"/>
      <c r="H1014" s="161"/>
      <c r="I1014" s="161"/>
      <c r="J1014" s="161"/>
      <c r="K1014" s="161"/>
      <c r="L1014" s="161"/>
      <c r="M1014" s="161"/>
      <c r="N1014" s="171"/>
      <c r="O1014" s="171"/>
      <c r="P1014" s="171"/>
      <c r="Q1014" s="171"/>
      <c r="R1014" s="171"/>
      <c r="S1014" s="171"/>
      <c r="T1014" s="159" t="str">
        <f t="shared" si="150"/>
        <v>MISSING</v>
      </c>
      <c r="U1014" s="159" t="str">
        <f t="shared" si="151"/>
        <v>MISSING</v>
      </c>
      <c r="X1014" s="56">
        <f t="shared" si="152"/>
        <v>-99</v>
      </c>
      <c r="Y1014" s="56">
        <f t="shared" si="153"/>
        <v>-99</v>
      </c>
      <c r="Z1014" s="56">
        <f t="shared" si="154"/>
        <v>-99</v>
      </c>
      <c r="AA1014" s="56">
        <f t="shared" si="155"/>
        <v>-99</v>
      </c>
      <c r="AB1014" s="56">
        <f t="shared" si="156"/>
        <v>-99</v>
      </c>
      <c r="AC1014" s="56">
        <f t="shared" si="157"/>
        <v>-99</v>
      </c>
      <c r="AE1014" s="82">
        <f>IF(D1014=1, 'adjustment factor'!$D$4, IF(D1014=-9,-999,IF(D1014="",-999,0)))</f>
        <v>-999</v>
      </c>
      <c r="AF1014" s="82">
        <f>IF(F1014=1, 'adjustment factor'!$D$5, IF(F1014=-9,-999,IF(F1014="",-999,0)))</f>
        <v>-999</v>
      </c>
      <c r="AG1014" s="82">
        <f>IF(E1014=1, 'adjustment factor'!$D$6, IF(E1014=-9,-999,IF(E1014="",-999,0)))</f>
        <v>-999</v>
      </c>
      <c r="AH1014" s="82">
        <f>IF(K1014&gt;=45,'adjustment factor'!$D$7,IF(K1014=-9,-1200,IF(K1014="",-1200,0)))</f>
        <v>-1200</v>
      </c>
      <c r="AI1014" s="82">
        <f>IF(L1014=1, 'adjustment factor'!$D$8, IF(L1014=-9,-999,IF(L1014="",-999,0)))</f>
        <v>-999</v>
      </c>
      <c r="AJ1014" s="82">
        <f>IF(AND(M1014&gt;=1,M1014&lt;=4),'adjustment factor'!$D$9,IF(M1014=-9,-999,IF(M1014=98,-999,IF(M1014=99,-999,IF(M1014="",-999,0)))))</f>
        <v>-999</v>
      </c>
      <c r="AK1014" s="82">
        <f>IF(H1014=1, 'adjustment factor'!$D$10, IF(H1014=-9,-999,IF(H1014="",-999,0)))</f>
        <v>-999</v>
      </c>
      <c r="AL1014" s="82">
        <f>IF(G1014=1, 'adjustment factor'!$D$11, IF(G1014=-9,-999,IF(G1014="",-999,0)))</f>
        <v>-999</v>
      </c>
      <c r="AM1014" s="82">
        <f>IF(I1014=1, 'adjustment factor'!$D$12, IF(I1014=-9,-999,IF(I1014="",-999,0)))</f>
        <v>-999</v>
      </c>
      <c r="AN1014" s="82">
        <f>IF(J1014=1, 'adjustment factor'!$D$13, IF(J1014=-9,-999,IF(J1014="",-999,0)))</f>
        <v>-999</v>
      </c>
      <c r="AO1014" s="82" t="str">
        <f t="shared" si="158"/>
        <v>-999</v>
      </c>
      <c r="AP1014" s="82" t="str">
        <f t="shared" si="159"/>
        <v>MISSING</v>
      </c>
    </row>
    <row r="1015" spans="2:42" s="3" customFormat="1">
      <c r="B1015" s="170"/>
      <c r="C1015" s="35">
        <v>1011</v>
      </c>
      <c r="D1015" s="161"/>
      <c r="E1015" s="161"/>
      <c r="F1015" s="161"/>
      <c r="G1015" s="161"/>
      <c r="H1015" s="161"/>
      <c r="I1015" s="161"/>
      <c r="J1015" s="161"/>
      <c r="K1015" s="161"/>
      <c r="L1015" s="161"/>
      <c r="M1015" s="161"/>
      <c r="N1015" s="171"/>
      <c r="O1015" s="171"/>
      <c r="P1015" s="171"/>
      <c r="Q1015" s="171"/>
      <c r="R1015" s="171"/>
      <c r="S1015" s="171"/>
      <c r="T1015" s="159" t="str">
        <f t="shared" si="150"/>
        <v>MISSING</v>
      </c>
      <c r="U1015" s="159" t="str">
        <f t="shared" si="151"/>
        <v>MISSING</v>
      </c>
      <c r="X1015" s="56">
        <f t="shared" si="152"/>
        <v>-99</v>
      </c>
      <c r="Y1015" s="56">
        <f t="shared" si="153"/>
        <v>-99</v>
      </c>
      <c r="Z1015" s="56">
        <f t="shared" si="154"/>
        <v>-99</v>
      </c>
      <c r="AA1015" s="56">
        <f t="shared" si="155"/>
        <v>-99</v>
      </c>
      <c r="AB1015" s="56">
        <f t="shared" si="156"/>
        <v>-99</v>
      </c>
      <c r="AC1015" s="56">
        <f t="shared" si="157"/>
        <v>-99</v>
      </c>
      <c r="AE1015" s="82">
        <f>IF(D1015=1, 'adjustment factor'!$D$4, IF(D1015=-9,-999,IF(D1015="",-999,0)))</f>
        <v>-999</v>
      </c>
      <c r="AF1015" s="82">
        <f>IF(F1015=1, 'adjustment factor'!$D$5, IF(F1015=-9,-999,IF(F1015="",-999,0)))</f>
        <v>-999</v>
      </c>
      <c r="AG1015" s="82">
        <f>IF(E1015=1, 'adjustment factor'!$D$6, IF(E1015=-9,-999,IF(E1015="",-999,0)))</f>
        <v>-999</v>
      </c>
      <c r="AH1015" s="82">
        <f>IF(K1015&gt;=45,'adjustment factor'!$D$7,IF(K1015=-9,-1200,IF(K1015="",-1200,0)))</f>
        <v>-1200</v>
      </c>
      <c r="AI1015" s="82">
        <f>IF(L1015=1, 'adjustment factor'!$D$8, IF(L1015=-9,-999,IF(L1015="",-999,0)))</f>
        <v>-999</v>
      </c>
      <c r="AJ1015" s="82">
        <f>IF(AND(M1015&gt;=1,M1015&lt;=4),'adjustment factor'!$D$9,IF(M1015=-9,-999,IF(M1015=98,-999,IF(M1015=99,-999,IF(M1015="",-999,0)))))</f>
        <v>-999</v>
      </c>
      <c r="AK1015" s="82">
        <f>IF(H1015=1, 'adjustment factor'!$D$10, IF(H1015=-9,-999,IF(H1015="",-999,0)))</f>
        <v>-999</v>
      </c>
      <c r="AL1015" s="82">
        <f>IF(G1015=1, 'adjustment factor'!$D$11, IF(G1015=-9,-999,IF(G1015="",-999,0)))</f>
        <v>-999</v>
      </c>
      <c r="AM1015" s="82">
        <f>IF(I1015=1, 'adjustment factor'!$D$12, IF(I1015=-9,-999,IF(I1015="",-999,0)))</f>
        <v>-999</v>
      </c>
      <c r="AN1015" s="82">
        <f>IF(J1015=1, 'adjustment factor'!$D$13, IF(J1015=-9,-999,IF(J1015="",-999,0)))</f>
        <v>-999</v>
      </c>
      <c r="AO1015" s="82" t="str">
        <f t="shared" si="158"/>
        <v>-999</v>
      </c>
      <c r="AP1015" s="82" t="str">
        <f t="shared" si="159"/>
        <v>MISSING</v>
      </c>
    </row>
    <row r="1016" spans="2:42" s="3" customFormat="1">
      <c r="B1016" s="170"/>
      <c r="C1016" s="35">
        <v>1012</v>
      </c>
      <c r="D1016" s="161"/>
      <c r="E1016" s="161"/>
      <c r="F1016" s="161"/>
      <c r="G1016" s="161"/>
      <c r="H1016" s="161"/>
      <c r="I1016" s="161"/>
      <c r="J1016" s="161"/>
      <c r="K1016" s="161"/>
      <c r="L1016" s="161"/>
      <c r="M1016" s="161"/>
      <c r="N1016" s="171"/>
      <c r="O1016" s="171"/>
      <c r="P1016" s="171"/>
      <c r="Q1016" s="171"/>
      <c r="R1016" s="171"/>
      <c r="S1016" s="171"/>
      <c r="T1016" s="159" t="str">
        <f t="shared" si="150"/>
        <v>MISSING</v>
      </c>
      <c r="U1016" s="159" t="str">
        <f t="shared" si="151"/>
        <v>MISSING</v>
      </c>
      <c r="X1016" s="56">
        <f t="shared" si="152"/>
        <v>-99</v>
      </c>
      <c r="Y1016" s="56">
        <f t="shared" si="153"/>
        <v>-99</v>
      </c>
      <c r="Z1016" s="56">
        <f t="shared" si="154"/>
        <v>-99</v>
      </c>
      <c r="AA1016" s="56">
        <f t="shared" si="155"/>
        <v>-99</v>
      </c>
      <c r="AB1016" s="56">
        <f t="shared" si="156"/>
        <v>-99</v>
      </c>
      <c r="AC1016" s="56">
        <f t="shared" si="157"/>
        <v>-99</v>
      </c>
      <c r="AE1016" s="82">
        <f>IF(D1016=1, 'adjustment factor'!$D$4, IF(D1016=-9,-999,IF(D1016="",-999,0)))</f>
        <v>-999</v>
      </c>
      <c r="AF1016" s="82">
        <f>IF(F1016=1, 'adjustment factor'!$D$5, IF(F1016=-9,-999,IF(F1016="",-999,0)))</f>
        <v>-999</v>
      </c>
      <c r="AG1016" s="82">
        <f>IF(E1016=1, 'adjustment factor'!$D$6, IF(E1016=-9,-999,IF(E1016="",-999,0)))</f>
        <v>-999</v>
      </c>
      <c r="AH1016" s="82">
        <f>IF(K1016&gt;=45,'adjustment factor'!$D$7,IF(K1016=-9,-1200,IF(K1016="",-1200,0)))</f>
        <v>-1200</v>
      </c>
      <c r="AI1016" s="82">
        <f>IF(L1016=1, 'adjustment factor'!$D$8, IF(L1016=-9,-999,IF(L1016="",-999,0)))</f>
        <v>-999</v>
      </c>
      <c r="AJ1016" s="82">
        <f>IF(AND(M1016&gt;=1,M1016&lt;=4),'adjustment factor'!$D$9,IF(M1016=-9,-999,IF(M1016=98,-999,IF(M1016=99,-999,IF(M1016="",-999,0)))))</f>
        <v>-999</v>
      </c>
      <c r="AK1016" s="82">
        <f>IF(H1016=1, 'adjustment factor'!$D$10, IF(H1016=-9,-999,IF(H1016="",-999,0)))</f>
        <v>-999</v>
      </c>
      <c r="AL1016" s="82">
        <f>IF(G1016=1, 'adjustment factor'!$D$11, IF(G1016=-9,-999,IF(G1016="",-999,0)))</f>
        <v>-999</v>
      </c>
      <c r="AM1016" s="82">
        <f>IF(I1016=1, 'adjustment factor'!$D$12, IF(I1016=-9,-999,IF(I1016="",-999,0)))</f>
        <v>-999</v>
      </c>
      <c r="AN1016" s="82">
        <f>IF(J1016=1, 'adjustment factor'!$D$13, IF(J1016=-9,-999,IF(J1016="",-999,0)))</f>
        <v>-999</v>
      </c>
      <c r="AO1016" s="82" t="str">
        <f t="shared" si="158"/>
        <v>-999</v>
      </c>
      <c r="AP1016" s="82" t="str">
        <f t="shared" si="159"/>
        <v>MISSING</v>
      </c>
    </row>
    <row r="1017" spans="2:42" s="3" customFormat="1">
      <c r="B1017" s="170"/>
      <c r="C1017" s="35">
        <v>1013</v>
      </c>
      <c r="D1017" s="161"/>
      <c r="E1017" s="161"/>
      <c r="F1017" s="161"/>
      <c r="G1017" s="161"/>
      <c r="H1017" s="161"/>
      <c r="I1017" s="161"/>
      <c r="J1017" s="161"/>
      <c r="K1017" s="161"/>
      <c r="L1017" s="161"/>
      <c r="M1017" s="161"/>
      <c r="N1017" s="171"/>
      <c r="O1017" s="171"/>
      <c r="P1017" s="171"/>
      <c r="Q1017" s="171"/>
      <c r="R1017" s="171"/>
      <c r="S1017" s="171"/>
      <c r="T1017" s="159" t="str">
        <f t="shared" si="150"/>
        <v>MISSING</v>
      </c>
      <c r="U1017" s="159" t="str">
        <f t="shared" si="151"/>
        <v>MISSING</v>
      </c>
      <c r="X1017" s="56">
        <f t="shared" si="152"/>
        <v>-99</v>
      </c>
      <c r="Y1017" s="56">
        <f t="shared" si="153"/>
        <v>-99</v>
      </c>
      <c r="Z1017" s="56">
        <f t="shared" si="154"/>
        <v>-99</v>
      </c>
      <c r="AA1017" s="56">
        <f t="shared" si="155"/>
        <v>-99</v>
      </c>
      <c r="AB1017" s="56">
        <f t="shared" si="156"/>
        <v>-99</v>
      </c>
      <c r="AC1017" s="56">
        <f t="shared" si="157"/>
        <v>-99</v>
      </c>
      <c r="AE1017" s="82">
        <f>IF(D1017=1, 'adjustment factor'!$D$4, IF(D1017=-9,-999,IF(D1017="",-999,0)))</f>
        <v>-999</v>
      </c>
      <c r="AF1017" s="82">
        <f>IF(F1017=1, 'adjustment factor'!$D$5, IF(F1017=-9,-999,IF(F1017="",-999,0)))</f>
        <v>-999</v>
      </c>
      <c r="AG1017" s="82">
        <f>IF(E1017=1, 'adjustment factor'!$D$6, IF(E1017=-9,-999,IF(E1017="",-999,0)))</f>
        <v>-999</v>
      </c>
      <c r="AH1017" s="82">
        <f>IF(K1017&gt;=45,'adjustment factor'!$D$7,IF(K1017=-9,-1200,IF(K1017="",-1200,0)))</f>
        <v>-1200</v>
      </c>
      <c r="AI1017" s="82">
        <f>IF(L1017=1, 'adjustment factor'!$D$8, IF(L1017=-9,-999,IF(L1017="",-999,0)))</f>
        <v>-999</v>
      </c>
      <c r="AJ1017" s="82">
        <f>IF(AND(M1017&gt;=1,M1017&lt;=4),'adjustment factor'!$D$9,IF(M1017=-9,-999,IF(M1017=98,-999,IF(M1017=99,-999,IF(M1017="",-999,0)))))</f>
        <v>-999</v>
      </c>
      <c r="AK1017" s="82">
        <f>IF(H1017=1, 'adjustment factor'!$D$10, IF(H1017=-9,-999,IF(H1017="",-999,0)))</f>
        <v>-999</v>
      </c>
      <c r="AL1017" s="82">
        <f>IF(G1017=1, 'adjustment factor'!$D$11, IF(G1017=-9,-999,IF(G1017="",-999,0)))</f>
        <v>-999</v>
      </c>
      <c r="AM1017" s="82">
        <f>IF(I1017=1, 'adjustment factor'!$D$12, IF(I1017=-9,-999,IF(I1017="",-999,0)))</f>
        <v>-999</v>
      </c>
      <c r="AN1017" s="82">
        <f>IF(J1017=1, 'adjustment factor'!$D$13, IF(J1017=-9,-999,IF(J1017="",-999,0)))</f>
        <v>-999</v>
      </c>
      <c r="AO1017" s="82" t="str">
        <f t="shared" si="158"/>
        <v>-999</v>
      </c>
      <c r="AP1017" s="82" t="str">
        <f t="shared" si="159"/>
        <v>MISSING</v>
      </c>
    </row>
    <row r="1018" spans="2:42" s="3" customFormat="1">
      <c r="B1018" s="170"/>
      <c r="C1018" s="35">
        <v>1014</v>
      </c>
      <c r="D1018" s="161"/>
      <c r="E1018" s="161"/>
      <c r="F1018" s="161"/>
      <c r="G1018" s="161"/>
      <c r="H1018" s="161"/>
      <c r="I1018" s="161"/>
      <c r="J1018" s="161"/>
      <c r="K1018" s="161"/>
      <c r="L1018" s="161"/>
      <c r="M1018" s="161"/>
      <c r="N1018" s="171"/>
      <c r="O1018" s="171"/>
      <c r="P1018" s="171"/>
      <c r="Q1018" s="171"/>
      <c r="R1018" s="171"/>
      <c r="S1018" s="171"/>
      <c r="T1018" s="159" t="str">
        <f t="shared" si="150"/>
        <v>MISSING</v>
      </c>
      <c r="U1018" s="159" t="str">
        <f t="shared" si="151"/>
        <v>MISSING</v>
      </c>
      <c r="X1018" s="56">
        <f t="shared" si="152"/>
        <v>-99</v>
      </c>
      <c r="Y1018" s="56">
        <f t="shared" si="153"/>
        <v>-99</v>
      </c>
      <c r="Z1018" s="56">
        <f t="shared" si="154"/>
        <v>-99</v>
      </c>
      <c r="AA1018" s="56">
        <f t="shared" si="155"/>
        <v>-99</v>
      </c>
      <c r="AB1018" s="56">
        <f t="shared" si="156"/>
        <v>-99</v>
      </c>
      <c r="AC1018" s="56">
        <f t="shared" si="157"/>
        <v>-99</v>
      </c>
      <c r="AE1018" s="82">
        <f>IF(D1018=1, 'adjustment factor'!$D$4, IF(D1018=-9,-999,IF(D1018="",-999,0)))</f>
        <v>-999</v>
      </c>
      <c r="AF1018" s="82">
        <f>IF(F1018=1, 'adjustment factor'!$D$5, IF(F1018=-9,-999,IF(F1018="",-999,0)))</f>
        <v>-999</v>
      </c>
      <c r="AG1018" s="82">
        <f>IF(E1018=1, 'adjustment factor'!$D$6, IF(E1018=-9,-999,IF(E1018="",-999,0)))</f>
        <v>-999</v>
      </c>
      <c r="AH1018" s="82">
        <f>IF(K1018&gt;=45,'adjustment factor'!$D$7,IF(K1018=-9,-1200,IF(K1018="",-1200,0)))</f>
        <v>-1200</v>
      </c>
      <c r="AI1018" s="82">
        <f>IF(L1018=1, 'adjustment factor'!$D$8, IF(L1018=-9,-999,IF(L1018="",-999,0)))</f>
        <v>-999</v>
      </c>
      <c r="AJ1018" s="82">
        <f>IF(AND(M1018&gt;=1,M1018&lt;=4),'adjustment factor'!$D$9,IF(M1018=-9,-999,IF(M1018=98,-999,IF(M1018=99,-999,IF(M1018="",-999,0)))))</f>
        <v>-999</v>
      </c>
      <c r="AK1018" s="82">
        <f>IF(H1018=1, 'adjustment factor'!$D$10, IF(H1018=-9,-999,IF(H1018="",-999,0)))</f>
        <v>-999</v>
      </c>
      <c r="AL1018" s="82">
        <f>IF(G1018=1, 'adjustment factor'!$D$11, IF(G1018=-9,-999,IF(G1018="",-999,0)))</f>
        <v>-999</v>
      </c>
      <c r="AM1018" s="82">
        <f>IF(I1018=1, 'adjustment factor'!$D$12, IF(I1018=-9,-999,IF(I1018="",-999,0)))</f>
        <v>-999</v>
      </c>
      <c r="AN1018" s="82">
        <f>IF(J1018=1, 'adjustment factor'!$D$13, IF(J1018=-9,-999,IF(J1018="",-999,0)))</f>
        <v>-999</v>
      </c>
      <c r="AO1018" s="82" t="str">
        <f t="shared" si="158"/>
        <v>-999</v>
      </c>
      <c r="AP1018" s="82" t="str">
        <f t="shared" si="159"/>
        <v>MISSING</v>
      </c>
    </row>
    <row r="1019" spans="2:42" s="3" customFormat="1">
      <c r="B1019" s="170"/>
      <c r="C1019" s="35">
        <v>1015</v>
      </c>
      <c r="D1019" s="161"/>
      <c r="E1019" s="161"/>
      <c r="F1019" s="161"/>
      <c r="G1019" s="161"/>
      <c r="H1019" s="161"/>
      <c r="I1019" s="161"/>
      <c r="J1019" s="161"/>
      <c r="K1019" s="161"/>
      <c r="L1019" s="161"/>
      <c r="M1019" s="161"/>
      <c r="N1019" s="171"/>
      <c r="O1019" s="171"/>
      <c r="P1019" s="171"/>
      <c r="Q1019" s="171"/>
      <c r="R1019" s="171"/>
      <c r="S1019" s="171"/>
      <c r="T1019" s="159" t="str">
        <f t="shared" si="150"/>
        <v>MISSING</v>
      </c>
      <c r="U1019" s="159" t="str">
        <f t="shared" si="151"/>
        <v>MISSING</v>
      </c>
      <c r="X1019" s="56">
        <f t="shared" si="152"/>
        <v>-99</v>
      </c>
      <c r="Y1019" s="56">
        <f t="shared" si="153"/>
        <v>-99</v>
      </c>
      <c r="Z1019" s="56">
        <f t="shared" si="154"/>
        <v>-99</v>
      </c>
      <c r="AA1019" s="56">
        <f t="shared" si="155"/>
        <v>-99</v>
      </c>
      <c r="AB1019" s="56">
        <f t="shared" si="156"/>
        <v>-99</v>
      </c>
      <c r="AC1019" s="56">
        <f t="shared" si="157"/>
        <v>-99</v>
      </c>
      <c r="AE1019" s="82">
        <f>IF(D1019=1, 'adjustment factor'!$D$4, IF(D1019=-9,-999,IF(D1019="",-999,0)))</f>
        <v>-999</v>
      </c>
      <c r="AF1019" s="82">
        <f>IF(F1019=1, 'adjustment factor'!$D$5, IF(F1019=-9,-999,IF(F1019="",-999,0)))</f>
        <v>-999</v>
      </c>
      <c r="AG1019" s="82">
        <f>IF(E1019=1, 'adjustment factor'!$D$6, IF(E1019=-9,-999,IF(E1019="",-999,0)))</f>
        <v>-999</v>
      </c>
      <c r="AH1019" s="82">
        <f>IF(K1019&gt;=45,'adjustment factor'!$D$7,IF(K1019=-9,-1200,IF(K1019="",-1200,0)))</f>
        <v>-1200</v>
      </c>
      <c r="AI1019" s="82">
        <f>IF(L1019=1, 'adjustment factor'!$D$8, IF(L1019=-9,-999,IF(L1019="",-999,0)))</f>
        <v>-999</v>
      </c>
      <c r="AJ1019" s="82">
        <f>IF(AND(M1019&gt;=1,M1019&lt;=4),'adjustment factor'!$D$9,IF(M1019=-9,-999,IF(M1019=98,-999,IF(M1019=99,-999,IF(M1019="",-999,0)))))</f>
        <v>-999</v>
      </c>
      <c r="AK1019" s="82">
        <f>IF(H1019=1, 'adjustment factor'!$D$10, IF(H1019=-9,-999,IF(H1019="",-999,0)))</f>
        <v>-999</v>
      </c>
      <c r="AL1019" s="82">
        <f>IF(G1019=1, 'adjustment factor'!$D$11, IF(G1019=-9,-999,IF(G1019="",-999,0)))</f>
        <v>-999</v>
      </c>
      <c r="AM1019" s="82">
        <f>IF(I1019=1, 'adjustment factor'!$D$12, IF(I1019=-9,-999,IF(I1019="",-999,0)))</f>
        <v>-999</v>
      </c>
      <c r="AN1019" s="82">
        <f>IF(J1019=1, 'adjustment factor'!$D$13, IF(J1019=-9,-999,IF(J1019="",-999,0)))</f>
        <v>-999</v>
      </c>
      <c r="AO1019" s="82" t="str">
        <f t="shared" si="158"/>
        <v>-999</v>
      </c>
      <c r="AP1019" s="82" t="str">
        <f t="shared" si="159"/>
        <v>MISSING</v>
      </c>
    </row>
    <row r="1020" spans="2:42" s="3" customFormat="1">
      <c r="B1020" s="170"/>
      <c r="C1020" s="35">
        <v>1016</v>
      </c>
      <c r="D1020" s="161"/>
      <c r="E1020" s="161"/>
      <c r="F1020" s="161"/>
      <c r="G1020" s="161"/>
      <c r="H1020" s="161"/>
      <c r="I1020" s="161"/>
      <c r="J1020" s="161"/>
      <c r="K1020" s="161"/>
      <c r="L1020" s="161"/>
      <c r="M1020" s="161"/>
      <c r="N1020" s="171"/>
      <c r="O1020" s="171"/>
      <c r="P1020" s="171"/>
      <c r="Q1020" s="171"/>
      <c r="R1020" s="171"/>
      <c r="S1020" s="171"/>
      <c r="T1020" s="159" t="str">
        <f t="shared" si="150"/>
        <v>MISSING</v>
      </c>
      <c r="U1020" s="159" t="str">
        <f t="shared" si="151"/>
        <v>MISSING</v>
      </c>
      <c r="X1020" s="56">
        <f t="shared" si="152"/>
        <v>-99</v>
      </c>
      <c r="Y1020" s="56">
        <f t="shared" si="153"/>
        <v>-99</v>
      </c>
      <c r="Z1020" s="56">
        <f t="shared" si="154"/>
        <v>-99</v>
      </c>
      <c r="AA1020" s="56">
        <f t="shared" si="155"/>
        <v>-99</v>
      </c>
      <c r="AB1020" s="56">
        <f t="shared" si="156"/>
        <v>-99</v>
      </c>
      <c r="AC1020" s="56">
        <f t="shared" si="157"/>
        <v>-99</v>
      </c>
      <c r="AE1020" s="82">
        <f>IF(D1020=1, 'adjustment factor'!$D$4, IF(D1020=-9,-999,IF(D1020="",-999,0)))</f>
        <v>-999</v>
      </c>
      <c r="AF1020" s="82">
        <f>IF(F1020=1, 'adjustment factor'!$D$5, IF(F1020=-9,-999,IF(F1020="",-999,0)))</f>
        <v>-999</v>
      </c>
      <c r="AG1020" s="82">
        <f>IF(E1020=1, 'adjustment factor'!$D$6, IF(E1020=-9,-999,IF(E1020="",-999,0)))</f>
        <v>-999</v>
      </c>
      <c r="AH1020" s="82">
        <f>IF(K1020&gt;=45,'adjustment factor'!$D$7,IF(K1020=-9,-1200,IF(K1020="",-1200,0)))</f>
        <v>-1200</v>
      </c>
      <c r="AI1020" s="82">
        <f>IF(L1020=1, 'adjustment factor'!$D$8, IF(L1020=-9,-999,IF(L1020="",-999,0)))</f>
        <v>-999</v>
      </c>
      <c r="AJ1020" s="82">
        <f>IF(AND(M1020&gt;=1,M1020&lt;=4),'adjustment factor'!$D$9,IF(M1020=-9,-999,IF(M1020=98,-999,IF(M1020=99,-999,IF(M1020="",-999,0)))))</f>
        <v>-999</v>
      </c>
      <c r="AK1020" s="82">
        <f>IF(H1020=1, 'adjustment factor'!$D$10, IF(H1020=-9,-999,IF(H1020="",-999,0)))</f>
        <v>-999</v>
      </c>
      <c r="AL1020" s="82">
        <f>IF(G1020=1, 'adjustment factor'!$D$11, IF(G1020=-9,-999,IF(G1020="",-999,0)))</f>
        <v>-999</v>
      </c>
      <c r="AM1020" s="82">
        <f>IF(I1020=1, 'adjustment factor'!$D$12, IF(I1020=-9,-999,IF(I1020="",-999,0)))</f>
        <v>-999</v>
      </c>
      <c r="AN1020" s="82">
        <f>IF(J1020=1, 'adjustment factor'!$D$13, IF(J1020=-9,-999,IF(J1020="",-999,0)))</f>
        <v>-999</v>
      </c>
      <c r="AO1020" s="82" t="str">
        <f t="shared" si="158"/>
        <v>-999</v>
      </c>
      <c r="AP1020" s="82" t="str">
        <f t="shared" si="159"/>
        <v>MISSING</v>
      </c>
    </row>
    <row r="1021" spans="2:42" s="3" customFormat="1">
      <c r="B1021" s="170"/>
      <c r="C1021" s="35">
        <v>1017</v>
      </c>
      <c r="D1021" s="161"/>
      <c r="E1021" s="161"/>
      <c r="F1021" s="161"/>
      <c r="G1021" s="161"/>
      <c r="H1021" s="161"/>
      <c r="I1021" s="161"/>
      <c r="J1021" s="161"/>
      <c r="K1021" s="161"/>
      <c r="L1021" s="161"/>
      <c r="M1021" s="161"/>
      <c r="N1021" s="171"/>
      <c r="O1021" s="171"/>
      <c r="P1021" s="171"/>
      <c r="Q1021" s="171"/>
      <c r="R1021" s="171"/>
      <c r="S1021" s="171"/>
      <c r="T1021" s="159" t="str">
        <f t="shared" si="150"/>
        <v>MISSING</v>
      </c>
      <c r="U1021" s="159" t="str">
        <f t="shared" si="151"/>
        <v>MISSING</v>
      </c>
      <c r="X1021" s="56">
        <f t="shared" si="152"/>
        <v>-99</v>
      </c>
      <c r="Y1021" s="56">
        <f t="shared" si="153"/>
        <v>-99</v>
      </c>
      <c r="Z1021" s="56">
        <f t="shared" si="154"/>
        <v>-99</v>
      </c>
      <c r="AA1021" s="56">
        <f t="shared" si="155"/>
        <v>-99</v>
      </c>
      <c r="AB1021" s="56">
        <f t="shared" si="156"/>
        <v>-99</v>
      </c>
      <c r="AC1021" s="56">
        <f t="shared" si="157"/>
        <v>-99</v>
      </c>
      <c r="AE1021" s="82">
        <f>IF(D1021=1, 'adjustment factor'!$D$4, IF(D1021=-9,-999,IF(D1021="",-999,0)))</f>
        <v>-999</v>
      </c>
      <c r="AF1021" s="82">
        <f>IF(F1021=1, 'adjustment factor'!$D$5, IF(F1021=-9,-999,IF(F1021="",-999,0)))</f>
        <v>-999</v>
      </c>
      <c r="AG1021" s="82">
        <f>IF(E1021=1, 'adjustment factor'!$D$6, IF(E1021=-9,-999,IF(E1021="",-999,0)))</f>
        <v>-999</v>
      </c>
      <c r="AH1021" s="82">
        <f>IF(K1021&gt;=45,'adjustment factor'!$D$7,IF(K1021=-9,-1200,IF(K1021="",-1200,0)))</f>
        <v>-1200</v>
      </c>
      <c r="AI1021" s="82">
        <f>IF(L1021=1, 'adjustment factor'!$D$8, IF(L1021=-9,-999,IF(L1021="",-999,0)))</f>
        <v>-999</v>
      </c>
      <c r="AJ1021" s="82">
        <f>IF(AND(M1021&gt;=1,M1021&lt;=4),'adjustment factor'!$D$9,IF(M1021=-9,-999,IF(M1021=98,-999,IF(M1021=99,-999,IF(M1021="",-999,0)))))</f>
        <v>-999</v>
      </c>
      <c r="AK1021" s="82">
        <f>IF(H1021=1, 'adjustment factor'!$D$10, IF(H1021=-9,-999,IF(H1021="",-999,0)))</f>
        <v>-999</v>
      </c>
      <c r="AL1021" s="82">
        <f>IF(G1021=1, 'adjustment factor'!$D$11, IF(G1021=-9,-999,IF(G1021="",-999,0)))</f>
        <v>-999</v>
      </c>
      <c r="AM1021" s="82">
        <f>IF(I1021=1, 'adjustment factor'!$D$12, IF(I1021=-9,-999,IF(I1021="",-999,0)))</f>
        <v>-999</v>
      </c>
      <c r="AN1021" s="82">
        <f>IF(J1021=1, 'adjustment factor'!$D$13, IF(J1021=-9,-999,IF(J1021="",-999,0)))</f>
        <v>-999</v>
      </c>
      <c r="AO1021" s="82" t="str">
        <f t="shared" si="158"/>
        <v>-999</v>
      </c>
      <c r="AP1021" s="82" t="str">
        <f t="shared" si="159"/>
        <v>MISSING</v>
      </c>
    </row>
    <row r="1022" spans="2:42" s="3" customFormat="1">
      <c r="B1022" s="170"/>
      <c r="C1022" s="35">
        <v>1018</v>
      </c>
      <c r="D1022" s="161"/>
      <c r="E1022" s="161"/>
      <c r="F1022" s="161"/>
      <c r="G1022" s="161"/>
      <c r="H1022" s="161"/>
      <c r="I1022" s="161"/>
      <c r="J1022" s="161"/>
      <c r="K1022" s="161"/>
      <c r="L1022" s="161"/>
      <c r="M1022" s="161"/>
      <c r="N1022" s="171"/>
      <c r="O1022" s="171"/>
      <c r="P1022" s="171"/>
      <c r="Q1022" s="171"/>
      <c r="R1022" s="171"/>
      <c r="S1022" s="171"/>
      <c r="T1022" s="159" t="str">
        <f t="shared" si="150"/>
        <v>MISSING</v>
      </c>
      <c r="U1022" s="159" t="str">
        <f t="shared" si="151"/>
        <v>MISSING</v>
      </c>
      <c r="X1022" s="56">
        <f t="shared" si="152"/>
        <v>-99</v>
      </c>
      <c r="Y1022" s="56">
        <f t="shared" si="153"/>
        <v>-99</v>
      </c>
      <c r="Z1022" s="56">
        <f t="shared" si="154"/>
        <v>-99</v>
      </c>
      <c r="AA1022" s="56">
        <f t="shared" si="155"/>
        <v>-99</v>
      </c>
      <c r="AB1022" s="56">
        <f t="shared" si="156"/>
        <v>-99</v>
      </c>
      <c r="AC1022" s="56">
        <f t="shared" si="157"/>
        <v>-99</v>
      </c>
      <c r="AE1022" s="82">
        <f>IF(D1022=1, 'adjustment factor'!$D$4, IF(D1022=-9,-999,IF(D1022="",-999,0)))</f>
        <v>-999</v>
      </c>
      <c r="AF1022" s="82">
        <f>IF(F1022=1, 'adjustment factor'!$D$5, IF(F1022=-9,-999,IF(F1022="",-999,0)))</f>
        <v>-999</v>
      </c>
      <c r="AG1022" s="82">
        <f>IF(E1022=1, 'adjustment factor'!$D$6, IF(E1022=-9,-999,IF(E1022="",-999,0)))</f>
        <v>-999</v>
      </c>
      <c r="AH1022" s="82">
        <f>IF(K1022&gt;=45,'adjustment factor'!$D$7,IF(K1022=-9,-1200,IF(K1022="",-1200,0)))</f>
        <v>-1200</v>
      </c>
      <c r="AI1022" s="82">
        <f>IF(L1022=1, 'adjustment factor'!$D$8, IF(L1022=-9,-999,IF(L1022="",-999,0)))</f>
        <v>-999</v>
      </c>
      <c r="AJ1022" s="82">
        <f>IF(AND(M1022&gt;=1,M1022&lt;=4),'adjustment factor'!$D$9,IF(M1022=-9,-999,IF(M1022=98,-999,IF(M1022=99,-999,IF(M1022="",-999,0)))))</f>
        <v>-999</v>
      </c>
      <c r="AK1022" s="82">
        <f>IF(H1022=1, 'adjustment factor'!$D$10, IF(H1022=-9,-999,IF(H1022="",-999,0)))</f>
        <v>-999</v>
      </c>
      <c r="AL1022" s="82">
        <f>IF(G1022=1, 'adjustment factor'!$D$11, IF(G1022=-9,-999,IF(G1022="",-999,0)))</f>
        <v>-999</v>
      </c>
      <c r="AM1022" s="82">
        <f>IF(I1022=1, 'adjustment factor'!$D$12, IF(I1022=-9,-999,IF(I1022="",-999,0)))</f>
        <v>-999</v>
      </c>
      <c r="AN1022" s="82">
        <f>IF(J1022=1, 'adjustment factor'!$D$13, IF(J1022=-9,-999,IF(J1022="",-999,0)))</f>
        <v>-999</v>
      </c>
      <c r="AO1022" s="82" t="str">
        <f t="shared" si="158"/>
        <v>-999</v>
      </c>
      <c r="AP1022" s="82" t="str">
        <f t="shared" si="159"/>
        <v>MISSING</v>
      </c>
    </row>
    <row r="1023" spans="2:42" s="3" customFormat="1">
      <c r="B1023" s="170"/>
      <c r="C1023" s="35">
        <v>1019</v>
      </c>
      <c r="D1023" s="161"/>
      <c r="E1023" s="161"/>
      <c r="F1023" s="161"/>
      <c r="G1023" s="161"/>
      <c r="H1023" s="161"/>
      <c r="I1023" s="161"/>
      <c r="J1023" s="161"/>
      <c r="K1023" s="161"/>
      <c r="L1023" s="161"/>
      <c r="M1023" s="161"/>
      <c r="N1023" s="171"/>
      <c r="O1023" s="171"/>
      <c r="P1023" s="171"/>
      <c r="Q1023" s="171"/>
      <c r="R1023" s="171"/>
      <c r="S1023" s="171"/>
      <c r="T1023" s="159" t="str">
        <f t="shared" si="150"/>
        <v>MISSING</v>
      </c>
      <c r="U1023" s="159" t="str">
        <f t="shared" si="151"/>
        <v>MISSING</v>
      </c>
      <c r="X1023" s="56">
        <f t="shared" si="152"/>
        <v>-99</v>
      </c>
      <c r="Y1023" s="56">
        <f t="shared" si="153"/>
        <v>-99</v>
      </c>
      <c r="Z1023" s="56">
        <f t="shared" si="154"/>
        <v>-99</v>
      </c>
      <c r="AA1023" s="56">
        <f t="shared" si="155"/>
        <v>-99</v>
      </c>
      <c r="AB1023" s="56">
        <f t="shared" si="156"/>
        <v>-99</v>
      </c>
      <c r="AC1023" s="56">
        <f t="shared" si="157"/>
        <v>-99</v>
      </c>
      <c r="AE1023" s="82">
        <f>IF(D1023=1, 'adjustment factor'!$D$4, IF(D1023=-9,-999,IF(D1023="",-999,0)))</f>
        <v>-999</v>
      </c>
      <c r="AF1023" s="82">
        <f>IF(F1023=1, 'adjustment factor'!$D$5, IF(F1023=-9,-999,IF(F1023="",-999,0)))</f>
        <v>-999</v>
      </c>
      <c r="AG1023" s="82">
        <f>IF(E1023=1, 'adjustment factor'!$D$6, IF(E1023=-9,-999,IF(E1023="",-999,0)))</f>
        <v>-999</v>
      </c>
      <c r="AH1023" s="82">
        <f>IF(K1023&gt;=45,'adjustment factor'!$D$7,IF(K1023=-9,-1200,IF(K1023="",-1200,0)))</f>
        <v>-1200</v>
      </c>
      <c r="AI1023" s="82">
        <f>IF(L1023=1, 'adjustment factor'!$D$8, IF(L1023=-9,-999,IF(L1023="",-999,0)))</f>
        <v>-999</v>
      </c>
      <c r="AJ1023" s="82">
        <f>IF(AND(M1023&gt;=1,M1023&lt;=4),'adjustment factor'!$D$9,IF(M1023=-9,-999,IF(M1023=98,-999,IF(M1023=99,-999,IF(M1023="",-999,0)))))</f>
        <v>-999</v>
      </c>
      <c r="AK1023" s="82">
        <f>IF(H1023=1, 'adjustment factor'!$D$10, IF(H1023=-9,-999,IF(H1023="",-999,0)))</f>
        <v>-999</v>
      </c>
      <c r="AL1023" s="82">
        <f>IF(G1023=1, 'adjustment factor'!$D$11, IF(G1023=-9,-999,IF(G1023="",-999,0)))</f>
        <v>-999</v>
      </c>
      <c r="AM1023" s="82">
        <f>IF(I1023=1, 'adjustment factor'!$D$12, IF(I1023=-9,-999,IF(I1023="",-999,0)))</f>
        <v>-999</v>
      </c>
      <c r="AN1023" s="82">
        <f>IF(J1023=1, 'adjustment factor'!$D$13, IF(J1023=-9,-999,IF(J1023="",-999,0)))</f>
        <v>-999</v>
      </c>
      <c r="AO1023" s="82" t="str">
        <f t="shared" si="158"/>
        <v>-999</v>
      </c>
      <c r="AP1023" s="82" t="str">
        <f t="shared" si="159"/>
        <v>MISSING</v>
      </c>
    </row>
    <row r="1024" spans="2:42" s="3" customFormat="1">
      <c r="B1024" s="170"/>
      <c r="C1024" s="35">
        <v>1020</v>
      </c>
      <c r="D1024" s="161"/>
      <c r="E1024" s="161"/>
      <c r="F1024" s="161"/>
      <c r="G1024" s="161"/>
      <c r="H1024" s="161"/>
      <c r="I1024" s="161"/>
      <c r="J1024" s="161"/>
      <c r="K1024" s="161"/>
      <c r="L1024" s="161"/>
      <c r="M1024" s="161"/>
      <c r="N1024" s="171"/>
      <c r="O1024" s="171"/>
      <c r="P1024" s="171"/>
      <c r="Q1024" s="171"/>
      <c r="R1024" s="171"/>
      <c r="S1024" s="171"/>
      <c r="T1024" s="159" t="str">
        <f t="shared" si="150"/>
        <v>MISSING</v>
      </c>
      <c r="U1024" s="159" t="str">
        <f t="shared" si="151"/>
        <v>MISSING</v>
      </c>
      <c r="X1024" s="56">
        <f t="shared" si="152"/>
        <v>-99</v>
      </c>
      <c r="Y1024" s="56">
        <f t="shared" si="153"/>
        <v>-99</v>
      </c>
      <c r="Z1024" s="56">
        <f t="shared" si="154"/>
        <v>-99</v>
      </c>
      <c r="AA1024" s="56">
        <f t="shared" si="155"/>
        <v>-99</v>
      </c>
      <c r="AB1024" s="56">
        <f t="shared" si="156"/>
        <v>-99</v>
      </c>
      <c r="AC1024" s="56">
        <f t="shared" si="157"/>
        <v>-99</v>
      </c>
      <c r="AE1024" s="82">
        <f>IF(D1024=1, 'adjustment factor'!$D$4, IF(D1024=-9,-999,IF(D1024="",-999,0)))</f>
        <v>-999</v>
      </c>
      <c r="AF1024" s="82">
        <f>IF(F1024=1, 'adjustment factor'!$D$5, IF(F1024=-9,-999,IF(F1024="",-999,0)))</f>
        <v>-999</v>
      </c>
      <c r="AG1024" s="82">
        <f>IF(E1024=1, 'adjustment factor'!$D$6, IF(E1024=-9,-999,IF(E1024="",-999,0)))</f>
        <v>-999</v>
      </c>
      <c r="AH1024" s="82">
        <f>IF(K1024&gt;=45,'adjustment factor'!$D$7,IF(K1024=-9,-1200,IF(K1024="",-1200,0)))</f>
        <v>-1200</v>
      </c>
      <c r="AI1024" s="82">
        <f>IF(L1024=1, 'adjustment factor'!$D$8, IF(L1024=-9,-999,IF(L1024="",-999,0)))</f>
        <v>-999</v>
      </c>
      <c r="AJ1024" s="82">
        <f>IF(AND(M1024&gt;=1,M1024&lt;=4),'adjustment factor'!$D$9,IF(M1024=-9,-999,IF(M1024=98,-999,IF(M1024=99,-999,IF(M1024="",-999,0)))))</f>
        <v>-999</v>
      </c>
      <c r="AK1024" s="82">
        <f>IF(H1024=1, 'adjustment factor'!$D$10, IF(H1024=-9,-999,IF(H1024="",-999,0)))</f>
        <v>-999</v>
      </c>
      <c r="AL1024" s="82">
        <f>IF(G1024=1, 'adjustment factor'!$D$11, IF(G1024=-9,-999,IF(G1024="",-999,0)))</f>
        <v>-999</v>
      </c>
      <c r="AM1024" s="82">
        <f>IF(I1024=1, 'adjustment factor'!$D$12, IF(I1024=-9,-999,IF(I1024="",-999,0)))</f>
        <v>-999</v>
      </c>
      <c r="AN1024" s="82">
        <f>IF(J1024=1, 'adjustment factor'!$D$13, IF(J1024=-9,-999,IF(J1024="",-999,0)))</f>
        <v>-999</v>
      </c>
      <c r="AO1024" s="82" t="str">
        <f t="shared" si="158"/>
        <v>-999</v>
      </c>
      <c r="AP1024" s="82" t="str">
        <f t="shared" si="159"/>
        <v>MISSING</v>
      </c>
    </row>
    <row r="1025" spans="2:42" s="3" customFormat="1">
      <c r="B1025" s="170"/>
      <c r="C1025" s="35">
        <v>1021</v>
      </c>
      <c r="D1025" s="161"/>
      <c r="E1025" s="161"/>
      <c r="F1025" s="161"/>
      <c r="G1025" s="161"/>
      <c r="H1025" s="161"/>
      <c r="I1025" s="161"/>
      <c r="J1025" s="161"/>
      <c r="K1025" s="161"/>
      <c r="L1025" s="161"/>
      <c r="M1025" s="161"/>
      <c r="N1025" s="171"/>
      <c r="O1025" s="171"/>
      <c r="P1025" s="171"/>
      <c r="Q1025" s="171"/>
      <c r="R1025" s="171"/>
      <c r="S1025" s="171"/>
      <c r="T1025" s="159" t="str">
        <f t="shared" si="150"/>
        <v>MISSING</v>
      </c>
      <c r="U1025" s="159" t="str">
        <f t="shared" si="151"/>
        <v>MISSING</v>
      </c>
      <c r="X1025" s="56">
        <f t="shared" si="152"/>
        <v>-99</v>
      </c>
      <c r="Y1025" s="56">
        <f t="shared" si="153"/>
        <v>-99</v>
      </c>
      <c r="Z1025" s="56">
        <f t="shared" si="154"/>
        <v>-99</v>
      </c>
      <c r="AA1025" s="56">
        <f t="shared" si="155"/>
        <v>-99</v>
      </c>
      <c r="AB1025" s="56">
        <f t="shared" si="156"/>
        <v>-99</v>
      </c>
      <c r="AC1025" s="56">
        <f t="shared" si="157"/>
        <v>-99</v>
      </c>
      <c r="AE1025" s="82">
        <f>IF(D1025=1, 'adjustment factor'!$D$4, IF(D1025=-9,-999,IF(D1025="",-999,0)))</f>
        <v>-999</v>
      </c>
      <c r="AF1025" s="82">
        <f>IF(F1025=1, 'adjustment factor'!$D$5, IF(F1025=-9,-999,IF(F1025="",-999,0)))</f>
        <v>-999</v>
      </c>
      <c r="AG1025" s="82">
        <f>IF(E1025=1, 'adjustment factor'!$D$6, IF(E1025=-9,-999,IF(E1025="",-999,0)))</f>
        <v>-999</v>
      </c>
      <c r="AH1025" s="82">
        <f>IF(K1025&gt;=45,'adjustment factor'!$D$7,IF(K1025=-9,-1200,IF(K1025="",-1200,0)))</f>
        <v>-1200</v>
      </c>
      <c r="AI1025" s="82">
        <f>IF(L1025=1, 'adjustment factor'!$D$8, IF(L1025=-9,-999,IF(L1025="",-999,0)))</f>
        <v>-999</v>
      </c>
      <c r="AJ1025" s="82">
        <f>IF(AND(M1025&gt;=1,M1025&lt;=4),'adjustment factor'!$D$9,IF(M1025=-9,-999,IF(M1025=98,-999,IF(M1025=99,-999,IF(M1025="",-999,0)))))</f>
        <v>-999</v>
      </c>
      <c r="AK1025" s="82">
        <f>IF(H1025=1, 'adjustment factor'!$D$10, IF(H1025=-9,-999,IF(H1025="",-999,0)))</f>
        <v>-999</v>
      </c>
      <c r="AL1025" s="82">
        <f>IF(G1025=1, 'adjustment factor'!$D$11, IF(G1025=-9,-999,IF(G1025="",-999,0)))</f>
        <v>-999</v>
      </c>
      <c r="AM1025" s="82">
        <f>IF(I1025=1, 'adjustment factor'!$D$12, IF(I1025=-9,-999,IF(I1025="",-999,0)))</f>
        <v>-999</v>
      </c>
      <c r="AN1025" s="82">
        <f>IF(J1025=1, 'adjustment factor'!$D$13, IF(J1025=-9,-999,IF(J1025="",-999,0)))</f>
        <v>-999</v>
      </c>
      <c r="AO1025" s="82" t="str">
        <f t="shared" si="158"/>
        <v>-999</v>
      </c>
      <c r="AP1025" s="82" t="str">
        <f t="shared" si="159"/>
        <v>MISSING</v>
      </c>
    </row>
    <row r="1026" spans="2:42" s="3" customFormat="1">
      <c r="B1026" s="170"/>
      <c r="C1026" s="35">
        <v>1022</v>
      </c>
      <c r="D1026" s="161"/>
      <c r="E1026" s="161"/>
      <c r="F1026" s="161"/>
      <c r="G1026" s="161"/>
      <c r="H1026" s="161"/>
      <c r="I1026" s="161"/>
      <c r="J1026" s="161"/>
      <c r="K1026" s="161"/>
      <c r="L1026" s="161"/>
      <c r="M1026" s="161"/>
      <c r="N1026" s="171"/>
      <c r="O1026" s="171"/>
      <c r="P1026" s="171"/>
      <c r="Q1026" s="171"/>
      <c r="R1026" s="171"/>
      <c r="S1026" s="171"/>
      <c r="T1026" s="159" t="str">
        <f t="shared" si="150"/>
        <v>MISSING</v>
      </c>
      <c r="U1026" s="159" t="str">
        <f t="shared" si="151"/>
        <v>MISSING</v>
      </c>
      <c r="X1026" s="56">
        <f t="shared" si="152"/>
        <v>-99</v>
      </c>
      <c r="Y1026" s="56">
        <f t="shared" si="153"/>
        <v>-99</v>
      </c>
      <c r="Z1026" s="56">
        <f t="shared" si="154"/>
        <v>-99</v>
      </c>
      <c r="AA1026" s="56">
        <f t="shared" si="155"/>
        <v>-99</v>
      </c>
      <c r="AB1026" s="56">
        <f t="shared" si="156"/>
        <v>-99</v>
      </c>
      <c r="AC1026" s="56">
        <f t="shared" si="157"/>
        <v>-99</v>
      </c>
      <c r="AE1026" s="82">
        <f>IF(D1026=1, 'adjustment factor'!$D$4, IF(D1026=-9,-999,IF(D1026="",-999,0)))</f>
        <v>-999</v>
      </c>
      <c r="AF1026" s="82">
        <f>IF(F1026=1, 'adjustment factor'!$D$5, IF(F1026=-9,-999,IF(F1026="",-999,0)))</f>
        <v>-999</v>
      </c>
      <c r="AG1026" s="82">
        <f>IF(E1026=1, 'adjustment factor'!$D$6, IF(E1026=-9,-999,IF(E1026="",-999,0)))</f>
        <v>-999</v>
      </c>
      <c r="AH1026" s="82">
        <f>IF(K1026&gt;=45,'adjustment factor'!$D$7,IF(K1026=-9,-1200,IF(K1026="",-1200,0)))</f>
        <v>-1200</v>
      </c>
      <c r="AI1026" s="82">
        <f>IF(L1026=1, 'adjustment factor'!$D$8, IF(L1026=-9,-999,IF(L1026="",-999,0)))</f>
        <v>-999</v>
      </c>
      <c r="AJ1026" s="82">
        <f>IF(AND(M1026&gt;=1,M1026&lt;=4),'adjustment factor'!$D$9,IF(M1026=-9,-999,IF(M1026=98,-999,IF(M1026=99,-999,IF(M1026="",-999,0)))))</f>
        <v>-999</v>
      </c>
      <c r="AK1026" s="82">
        <f>IF(H1026=1, 'adjustment factor'!$D$10, IF(H1026=-9,-999,IF(H1026="",-999,0)))</f>
        <v>-999</v>
      </c>
      <c r="AL1026" s="82">
        <f>IF(G1026=1, 'adjustment factor'!$D$11, IF(G1026=-9,-999,IF(G1026="",-999,0)))</f>
        <v>-999</v>
      </c>
      <c r="AM1026" s="82">
        <f>IF(I1026=1, 'adjustment factor'!$D$12, IF(I1026=-9,-999,IF(I1026="",-999,0)))</f>
        <v>-999</v>
      </c>
      <c r="AN1026" s="82">
        <f>IF(J1026=1, 'adjustment factor'!$D$13, IF(J1026=-9,-999,IF(J1026="",-999,0)))</f>
        <v>-999</v>
      </c>
      <c r="AO1026" s="82" t="str">
        <f t="shared" si="158"/>
        <v>-999</v>
      </c>
      <c r="AP1026" s="82" t="str">
        <f t="shared" si="159"/>
        <v>MISSING</v>
      </c>
    </row>
    <row r="1027" spans="2:42" s="3" customFormat="1">
      <c r="B1027" s="170"/>
      <c r="C1027" s="35">
        <v>1023</v>
      </c>
      <c r="D1027" s="161"/>
      <c r="E1027" s="161"/>
      <c r="F1027" s="161"/>
      <c r="G1027" s="161"/>
      <c r="H1027" s="161"/>
      <c r="I1027" s="161"/>
      <c r="J1027" s="161"/>
      <c r="K1027" s="161"/>
      <c r="L1027" s="161"/>
      <c r="M1027" s="161"/>
      <c r="N1027" s="171"/>
      <c r="O1027" s="171"/>
      <c r="P1027" s="171"/>
      <c r="Q1027" s="171"/>
      <c r="R1027" s="171"/>
      <c r="S1027" s="171"/>
      <c r="T1027" s="159" t="str">
        <f t="shared" si="150"/>
        <v>MISSING</v>
      </c>
      <c r="U1027" s="159" t="str">
        <f t="shared" si="151"/>
        <v>MISSING</v>
      </c>
      <c r="X1027" s="56">
        <f t="shared" si="152"/>
        <v>-99</v>
      </c>
      <c r="Y1027" s="56">
        <f t="shared" si="153"/>
        <v>-99</v>
      </c>
      <c r="Z1027" s="56">
        <f t="shared" si="154"/>
        <v>-99</v>
      </c>
      <c r="AA1027" s="56">
        <f t="shared" si="155"/>
        <v>-99</v>
      </c>
      <c r="AB1027" s="56">
        <f t="shared" si="156"/>
        <v>-99</v>
      </c>
      <c r="AC1027" s="56">
        <f t="shared" si="157"/>
        <v>-99</v>
      </c>
      <c r="AE1027" s="82">
        <f>IF(D1027=1, 'adjustment factor'!$D$4, IF(D1027=-9,-999,IF(D1027="",-999,0)))</f>
        <v>-999</v>
      </c>
      <c r="AF1027" s="82">
        <f>IF(F1027=1, 'adjustment factor'!$D$5, IF(F1027=-9,-999,IF(F1027="",-999,0)))</f>
        <v>-999</v>
      </c>
      <c r="AG1027" s="82">
        <f>IF(E1027=1, 'adjustment factor'!$D$6, IF(E1027=-9,-999,IF(E1027="",-999,0)))</f>
        <v>-999</v>
      </c>
      <c r="AH1027" s="82">
        <f>IF(K1027&gt;=45,'adjustment factor'!$D$7,IF(K1027=-9,-1200,IF(K1027="",-1200,0)))</f>
        <v>-1200</v>
      </c>
      <c r="AI1027" s="82">
        <f>IF(L1027=1, 'adjustment factor'!$D$8, IF(L1027=-9,-999,IF(L1027="",-999,0)))</f>
        <v>-999</v>
      </c>
      <c r="AJ1027" s="82">
        <f>IF(AND(M1027&gt;=1,M1027&lt;=4),'adjustment factor'!$D$9,IF(M1027=-9,-999,IF(M1027=98,-999,IF(M1027=99,-999,IF(M1027="",-999,0)))))</f>
        <v>-999</v>
      </c>
      <c r="AK1027" s="82">
        <f>IF(H1027=1, 'adjustment factor'!$D$10, IF(H1027=-9,-999,IF(H1027="",-999,0)))</f>
        <v>-999</v>
      </c>
      <c r="AL1027" s="82">
        <f>IF(G1027=1, 'adjustment factor'!$D$11, IF(G1027=-9,-999,IF(G1027="",-999,0)))</f>
        <v>-999</v>
      </c>
      <c r="AM1027" s="82">
        <f>IF(I1027=1, 'adjustment factor'!$D$12, IF(I1027=-9,-999,IF(I1027="",-999,0)))</f>
        <v>-999</v>
      </c>
      <c r="AN1027" s="82">
        <f>IF(J1027=1, 'adjustment factor'!$D$13, IF(J1027=-9,-999,IF(J1027="",-999,0)))</f>
        <v>-999</v>
      </c>
      <c r="AO1027" s="82" t="str">
        <f t="shared" si="158"/>
        <v>-999</v>
      </c>
      <c r="AP1027" s="82" t="str">
        <f t="shared" si="159"/>
        <v>MISSING</v>
      </c>
    </row>
    <row r="1028" spans="2:42" s="3" customFormat="1">
      <c r="B1028" s="170"/>
      <c r="C1028" s="35">
        <v>1024</v>
      </c>
      <c r="D1028" s="161"/>
      <c r="E1028" s="161"/>
      <c r="F1028" s="161"/>
      <c r="G1028" s="161"/>
      <c r="H1028" s="161"/>
      <c r="I1028" s="161"/>
      <c r="J1028" s="161"/>
      <c r="K1028" s="161"/>
      <c r="L1028" s="161"/>
      <c r="M1028" s="161"/>
      <c r="N1028" s="171"/>
      <c r="O1028" s="171"/>
      <c r="P1028" s="171"/>
      <c r="Q1028" s="171"/>
      <c r="R1028" s="171"/>
      <c r="S1028" s="171"/>
      <c r="T1028" s="159" t="str">
        <f t="shared" si="150"/>
        <v>MISSING</v>
      </c>
      <c r="U1028" s="159" t="str">
        <f t="shared" si="151"/>
        <v>MISSING</v>
      </c>
      <c r="X1028" s="56">
        <f t="shared" si="152"/>
        <v>-99</v>
      </c>
      <c r="Y1028" s="56">
        <f t="shared" si="153"/>
        <v>-99</v>
      </c>
      <c r="Z1028" s="56">
        <f t="shared" si="154"/>
        <v>-99</v>
      </c>
      <c r="AA1028" s="56">
        <f t="shared" si="155"/>
        <v>-99</v>
      </c>
      <c r="AB1028" s="56">
        <f t="shared" si="156"/>
        <v>-99</v>
      </c>
      <c r="AC1028" s="56">
        <f t="shared" si="157"/>
        <v>-99</v>
      </c>
      <c r="AE1028" s="82">
        <f>IF(D1028=1, 'adjustment factor'!$D$4, IF(D1028=-9,-999,IF(D1028="",-999,0)))</f>
        <v>-999</v>
      </c>
      <c r="AF1028" s="82">
        <f>IF(F1028=1, 'adjustment factor'!$D$5, IF(F1028=-9,-999,IF(F1028="",-999,0)))</f>
        <v>-999</v>
      </c>
      <c r="AG1028" s="82">
        <f>IF(E1028=1, 'adjustment factor'!$D$6, IF(E1028=-9,-999,IF(E1028="",-999,0)))</f>
        <v>-999</v>
      </c>
      <c r="AH1028" s="82">
        <f>IF(K1028&gt;=45,'adjustment factor'!$D$7,IF(K1028=-9,-1200,IF(K1028="",-1200,0)))</f>
        <v>-1200</v>
      </c>
      <c r="AI1028" s="82">
        <f>IF(L1028=1, 'adjustment factor'!$D$8, IF(L1028=-9,-999,IF(L1028="",-999,0)))</f>
        <v>-999</v>
      </c>
      <c r="AJ1028" s="82">
        <f>IF(AND(M1028&gt;=1,M1028&lt;=4),'adjustment factor'!$D$9,IF(M1028=-9,-999,IF(M1028=98,-999,IF(M1028=99,-999,IF(M1028="",-999,0)))))</f>
        <v>-999</v>
      </c>
      <c r="AK1028" s="82">
        <f>IF(H1028=1, 'adjustment factor'!$D$10, IF(H1028=-9,-999,IF(H1028="",-999,0)))</f>
        <v>-999</v>
      </c>
      <c r="AL1028" s="82">
        <f>IF(G1028=1, 'adjustment factor'!$D$11, IF(G1028=-9,-999,IF(G1028="",-999,0)))</f>
        <v>-999</v>
      </c>
      <c r="AM1028" s="82">
        <f>IF(I1028=1, 'adjustment factor'!$D$12, IF(I1028=-9,-999,IF(I1028="",-999,0)))</f>
        <v>-999</v>
      </c>
      <c r="AN1028" s="82">
        <f>IF(J1028=1, 'adjustment factor'!$D$13, IF(J1028=-9,-999,IF(J1028="",-999,0)))</f>
        <v>-999</v>
      </c>
      <c r="AO1028" s="82" t="str">
        <f t="shared" si="158"/>
        <v>-999</v>
      </c>
      <c r="AP1028" s="82" t="str">
        <f t="shared" si="159"/>
        <v>MISSING</v>
      </c>
    </row>
    <row r="1029" spans="2:42" s="3" customFormat="1">
      <c r="B1029" s="170"/>
      <c r="C1029" s="35">
        <v>1025</v>
      </c>
      <c r="D1029" s="161"/>
      <c r="E1029" s="161"/>
      <c r="F1029" s="161"/>
      <c r="G1029" s="161"/>
      <c r="H1029" s="161"/>
      <c r="I1029" s="161"/>
      <c r="J1029" s="161"/>
      <c r="K1029" s="161"/>
      <c r="L1029" s="161"/>
      <c r="M1029" s="161"/>
      <c r="N1029" s="171"/>
      <c r="O1029" s="171"/>
      <c r="P1029" s="171"/>
      <c r="Q1029" s="171"/>
      <c r="R1029" s="171"/>
      <c r="S1029" s="171"/>
      <c r="T1029" s="159" t="str">
        <f t="shared" ref="T1029:T1092" si="160">IF(SUM(X1029:AC1029)&gt;-0.01, SUM(X1029:AC1029), "MISSING")</f>
        <v>MISSING</v>
      </c>
      <c r="U1029" s="159" t="str">
        <f t="shared" ref="U1029:U1092" si="161">IF(AP1029="MISSING","MISSING", 3.88+0.604*T1029+0.055*(T1029^2)-AP1029)</f>
        <v>MISSING</v>
      </c>
      <c r="X1029" s="56">
        <f t="shared" ref="X1029:X1092" si="162">IF(N1029&gt;0,((N1029-3)*-1),-99)</f>
        <v>-99</v>
      </c>
      <c r="Y1029" s="56">
        <f t="shared" ref="Y1029:Y1092" si="163">IF(O1029&gt;0,((O1029-3)*-1),-99)</f>
        <v>-99</v>
      </c>
      <c r="Z1029" s="56">
        <f t="shared" ref="Z1029:Z1092" si="164">IF(P1029&gt;0,((P1029-3)*-1),-99)</f>
        <v>-99</v>
      </c>
      <c r="AA1029" s="56">
        <f t="shared" ref="AA1029:AA1092" si="165">IF(Q1029&gt;0,((Q1029-3)*-1),-99)</f>
        <v>-99</v>
      </c>
      <c r="AB1029" s="56">
        <f t="shared" ref="AB1029:AB1092" si="166">IF(R1029&gt;0,((R1029-3)*-1),-99)</f>
        <v>-99</v>
      </c>
      <c r="AC1029" s="56">
        <f t="shared" ref="AC1029:AC1092" si="167">IF(S1029&gt;0,((S1029-3)*-1),-99)</f>
        <v>-99</v>
      </c>
      <c r="AE1029" s="82">
        <f>IF(D1029=1, 'adjustment factor'!$D$4, IF(D1029=-9,-999,IF(D1029="",-999,0)))</f>
        <v>-999</v>
      </c>
      <c r="AF1029" s="82">
        <f>IF(F1029=1, 'adjustment factor'!$D$5, IF(F1029=-9,-999,IF(F1029="",-999,0)))</f>
        <v>-999</v>
      </c>
      <c r="AG1029" s="82">
        <f>IF(E1029=1, 'adjustment factor'!$D$6, IF(E1029=-9,-999,IF(E1029="",-999,0)))</f>
        <v>-999</v>
      </c>
      <c r="AH1029" s="82">
        <f>IF(K1029&gt;=45,'adjustment factor'!$D$7,IF(K1029=-9,-1200,IF(K1029="",-1200,0)))</f>
        <v>-1200</v>
      </c>
      <c r="AI1029" s="82">
        <f>IF(L1029=1, 'adjustment factor'!$D$8, IF(L1029=-9,-999,IF(L1029="",-999,0)))</f>
        <v>-999</v>
      </c>
      <c r="AJ1029" s="82">
        <f>IF(AND(M1029&gt;=1,M1029&lt;=4),'adjustment factor'!$D$9,IF(M1029=-9,-999,IF(M1029=98,-999,IF(M1029=99,-999,IF(M1029="",-999,0)))))</f>
        <v>-999</v>
      </c>
      <c r="AK1029" s="82">
        <f>IF(H1029=1, 'adjustment factor'!$D$10, IF(H1029=-9,-999,IF(H1029="",-999,0)))</f>
        <v>-999</v>
      </c>
      <c r="AL1029" s="82">
        <f>IF(G1029=1, 'adjustment factor'!$D$11, IF(G1029=-9,-999,IF(G1029="",-999,0)))</f>
        <v>-999</v>
      </c>
      <c r="AM1029" s="82">
        <f>IF(I1029=1, 'adjustment factor'!$D$12, IF(I1029=-9,-999,IF(I1029="",-999,0)))</f>
        <v>-999</v>
      </c>
      <c r="AN1029" s="82">
        <f>IF(J1029=1, 'adjustment factor'!$D$13, IF(J1029=-9,-999,IF(J1029="",-999,0)))</f>
        <v>-999</v>
      </c>
      <c r="AO1029" s="82" t="str">
        <f t="shared" si="158"/>
        <v>-999</v>
      </c>
      <c r="AP1029" s="82" t="str">
        <f t="shared" si="159"/>
        <v>MISSING</v>
      </c>
    </row>
    <row r="1030" spans="2:42" s="3" customFormat="1">
      <c r="B1030" s="170"/>
      <c r="C1030" s="35">
        <v>1026</v>
      </c>
      <c r="D1030" s="161"/>
      <c r="E1030" s="161"/>
      <c r="F1030" s="161"/>
      <c r="G1030" s="161"/>
      <c r="H1030" s="161"/>
      <c r="I1030" s="161"/>
      <c r="J1030" s="161"/>
      <c r="K1030" s="161"/>
      <c r="L1030" s="161"/>
      <c r="M1030" s="161"/>
      <c r="N1030" s="171"/>
      <c r="O1030" s="171"/>
      <c r="P1030" s="171"/>
      <c r="Q1030" s="171"/>
      <c r="R1030" s="171"/>
      <c r="S1030" s="171"/>
      <c r="T1030" s="159" t="str">
        <f t="shared" si="160"/>
        <v>MISSING</v>
      </c>
      <c r="U1030" s="159" t="str">
        <f t="shared" si="161"/>
        <v>MISSING</v>
      </c>
      <c r="X1030" s="56">
        <f t="shared" si="162"/>
        <v>-99</v>
      </c>
      <c r="Y1030" s="56">
        <f t="shared" si="163"/>
        <v>-99</v>
      </c>
      <c r="Z1030" s="56">
        <f t="shared" si="164"/>
        <v>-99</v>
      </c>
      <c r="AA1030" s="56">
        <f t="shared" si="165"/>
        <v>-99</v>
      </c>
      <c r="AB1030" s="56">
        <f t="shared" si="166"/>
        <v>-99</v>
      </c>
      <c r="AC1030" s="56">
        <f t="shared" si="167"/>
        <v>-99</v>
      </c>
      <c r="AE1030" s="82">
        <f>IF(D1030=1, 'adjustment factor'!$D$4, IF(D1030=-9,-999,IF(D1030="",-999,0)))</f>
        <v>-999</v>
      </c>
      <c r="AF1030" s="82">
        <f>IF(F1030=1, 'adjustment factor'!$D$5, IF(F1030=-9,-999,IF(F1030="",-999,0)))</f>
        <v>-999</v>
      </c>
      <c r="AG1030" s="82">
        <f>IF(E1030=1, 'adjustment factor'!$D$6, IF(E1030=-9,-999,IF(E1030="",-999,0)))</f>
        <v>-999</v>
      </c>
      <c r="AH1030" s="82">
        <f>IF(K1030&gt;=45,'adjustment factor'!$D$7,IF(K1030=-9,-1200,IF(K1030="",-1200,0)))</f>
        <v>-1200</v>
      </c>
      <c r="AI1030" s="82">
        <f>IF(L1030=1, 'adjustment factor'!$D$8, IF(L1030=-9,-999,IF(L1030="",-999,0)))</f>
        <v>-999</v>
      </c>
      <c r="AJ1030" s="82">
        <f>IF(AND(M1030&gt;=1,M1030&lt;=4),'adjustment factor'!$D$9,IF(M1030=-9,-999,IF(M1030=98,-999,IF(M1030=99,-999,IF(M1030="",-999,0)))))</f>
        <v>-999</v>
      </c>
      <c r="AK1030" s="82">
        <f>IF(H1030=1, 'adjustment factor'!$D$10, IF(H1030=-9,-999,IF(H1030="",-999,0)))</f>
        <v>-999</v>
      </c>
      <c r="AL1030" s="82">
        <f>IF(G1030=1, 'adjustment factor'!$D$11, IF(G1030=-9,-999,IF(G1030="",-999,0)))</f>
        <v>-999</v>
      </c>
      <c r="AM1030" s="82">
        <f>IF(I1030=1, 'adjustment factor'!$D$12, IF(I1030=-9,-999,IF(I1030="",-999,0)))</f>
        <v>-999</v>
      </c>
      <c r="AN1030" s="82">
        <f>IF(J1030=1, 'adjustment factor'!$D$13, IF(J1030=-9,-999,IF(J1030="",-999,0)))</f>
        <v>-999</v>
      </c>
      <c r="AO1030" s="82" t="str">
        <f t="shared" ref="AO1030:AO1093" si="168">IF(-AE1030-AF1030-AG1030-AH1030+AI1030+AJ1030-AK1030-AL1030-AM1030-AN1030&lt;3, -AE1030-AF1030-AG1030-AH1030+AI1030+AJ1030-AK1030-AL1030-AM1030-AN1030, "-999")</f>
        <v>-999</v>
      </c>
      <c r="AP1030" s="82" t="str">
        <f t="shared" ref="AP1030:AP1093" si="169">IF(AND(SUM(AE1030:AN1030)&gt;-1, (SUM(X1030:AC1030)&gt;-1)), 14.353-AE1030-AF1030-AG1030-AH1030+AI1030+AJ1030-AK1030-AL1030-AM1030-AN1030, "MISSING")</f>
        <v>MISSING</v>
      </c>
    </row>
    <row r="1031" spans="2:42" s="3" customFormat="1">
      <c r="B1031" s="170"/>
      <c r="C1031" s="35">
        <v>1027</v>
      </c>
      <c r="D1031" s="161"/>
      <c r="E1031" s="161"/>
      <c r="F1031" s="161"/>
      <c r="G1031" s="161"/>
      <c r="H1031" s="161"/>
      <c r="I1031" s="161"/>
      <c r="J1031" s="161"/>
      <c r="K1031" s="161"/>
      <c r="L1031" s="161"/>
      <c r="M1031" s="161"/>
      <c r="N1031" s="171"/>
      <c r="O1031" s="171"/>
      <c r="P1031" s="171"/>
      <c r="Q1031" s="171"/>
      <c r="R1031" s="171"/>
      <c r="S1031" s="171"/>
      <c r="T1031" s="159" t="str">
        <f t="shared" si="160"/>
        <v>MISSING</v>
      </c>
      <c r="U1031" s="159" t="str">
        <f t="shared" si="161"/>
        <v>MISSING</v>
      </c>
      <c r="X1031" s="56">
        <f t="shared" si="162"/>
        <v>-99</v>
      </c>
      <c r="Y1031" s="56">
        <f t="shared" si="163"/>
        <v>-99</v>
      </c>
      <c r="Z1031" s="56">
        <f t="shared" si="164"/>
        <v>-99</v>
      </c>
      <c r="AA1031" s="56">
        <f t="shared" si="165"/>
        <v>-99</v>
      </c>
      <c r="AB1031" s="56">
        <f t="shared" si="166"/>
        <v>-99</v>
      </c>
      <c r="AC1031" s="56">
        <f t="shared" si="167"/>
        <v>-99</v>
      </c>
      <c r="AE1031" s="82">
        <f>IF(D1031=1, 'adjustment factor'!$D$4, IF(D1031=-9,-999,IF(D1031="",-999,0)))</f>
        <v>-999</v>
      </c>
      <c r="AF1031" s="82">
        <f>IF(F1031=1, 'adjustment factor'!$D$5, IF(F1031=-9,-999,IF(F1031="",-999,0)))</f>
        <v>-999</v>
      </c>
      <c r="AG1031" s="82">
        <f>IF(E1031=1, 'adjustment factor'!$D$6, IF(E1031=-9,-999,IF(E1031="",-999,0)))</f>
        <v>-999</v>
      </c>
      <c r="AH1031" s="82">
        <f>IF(K1031&gt;=45,'adjustment factor'!$D$7,IF(K1031=-9,-1200,IF(K1031="",-1200,0)))</f>
        <v>-1200</v>
      </c>
      <c r="AI1031" s="82">
        <f>IF(L1031=1, 'adjustment factor'!$D$8, IF(L1031=-9,-999,IF(L1031="",-999,0)))</f>
        <v>-999</v>
      </c>
      <c r="AJ1031" s="82">
        <f>IF(AND(M1031&gt;=1,M1031&lt;=4),'adjustment factor'!$D$9,IF(M1031=-9,-999,IF(M1031=98,-999,IF(M1031=99,-999,IF(M1031="",-999,0)))))</f>
        <v>-999</v>
      </c>
      <c r="AK1031" s="82">
        <f>IF(H1031=1, 'adjustment factor'!$D$10, IF(H1031=-9,-999,IF(H1031="",-999,0)))</f>
        <v>-999</v>
      </c>
      <c r="AL1031" s="82">
        <f>IF(G1031=1, 'adjustment factor'!$D$11, IF(G1031=-9,-999,IF(G1031="",-999,0)))</f>
        <v>-999</v>
      </c>
      <c r="AM1031" s="82">
        <f>IF(I1031=1, 'adjustment factor'!$D$12, IF(I1031=-9,-999,IF(I1031="",-999,0)))</f>
        <v>-999</v>
      </c>
      <c r="AN1031" s="82">
        <f>IF(J1031=1, 'adjustment factor'!$D$13, IF(J1031=-9,-999,IF(J1031="",-999,0)))</f>
        <v>-999</v>
      </c>
      <c r="AO1031" s="82" t="str">
        <f t="shared" si="168"/>
        <v>-999</v>
      </c>
      <c r="AP1031" s="82" t="str">
        <f t="shared" si="169"/>
        <v>MISSING</v>
      </c>
    </row>
    <row r="1032" spans="2:42" s="3" customFormat="1">
      <c r="B1032" s="170"/>
      <c r="C1032" s="35">
        <v>1028</v>
      </c>
      <c r="D1032" s="161"/>
      <c r="E1032" s="161"/>
      <c r="F1032" s="161"/>
      <c r="G1032" s="161"/>
      <c r="H1032" s="161"/>
      <c r="I1032" s="161"/>
      <c r="J1032" s="161"/>
      <c r="K1032" s="161"/>
      <c r="L1032" s="161"/>
      <c r="M1032" s="161"/>
      <c r="N1032" s="171"/>
      <c r="O1032" s="171"/>
      <c r="P1032" s="171"/>
      <c r="Q1032" s="171"/>
      <c r="R1032" s="171"/>
      <c r="S1032" s="171"/>
      <c r="T1032" s="159" t="str">
        <f t="shared" si="160"/>
        <v>MISSING</v>
      </c>
      <c r="U1032" s="159" t="str">
        <f t="shared" si="161"/>
        <v>MISSING</v>
      </c>
      <c r="X1032" s="56">
        <f t="shared" si="162"/>
        <v>-99</v>
      </c>
      <c r="Y1032" s="56">
        <f t="shared" si="163"/>
        <v>-99</v>
      </c>
      <c r="Z1032" s="56">
        <f t="shared" si="164"/>
        <v>-99</v>
      </c>
      <c r="AA1032" s="56">
        <f t="shared" si="165"/>
        <v>-99</v>
      </c>
      <c r="AB1032" s="56">
        <f t="shared" si="166"/>
        <v>-99</v>
      </c>
      <c r="AC1032" s="56">
        <f t="shared" si="167"/>
        <v>-99</v>
      </c>
      <c r="AE1032" s="82">
        <f>IF(D1032=1, 'adjustment factor'!$D$4, IF(D1032=-9,-999,IF(D1032="",-999,0)))</f>
        <v>-999</v>
      </c>
      <c r="AF1032" s="82">
        <f>IF(F1032=1, 'adjustment factor'!$D$5, IF(F1032=-9,-999,IF(F1032="",-999,0)))</f>
        <v>-999</v>
      </c>
      <c r="AG1032" s="82">
        <f>IF(E1032=1, 'adjustment factor'!$D$6, IF(E1032=-9,-999,IF(E1032="",-999,0)))</f>
        <v>-999</v>
      </c>
      <c r="AH1032" s="82">
        <f>IF(K1032&gt;=45,'adjustment factor'!$D$7,IF(K1032=-9,-1200,IF(K1032="",-1200,0)))</f>
        <v>-1200</v>
      </c>
      <c r="AI1032" s="82">
        <f>IF(L1032=1, 'adjustment factor'!$D$8, IF(L1032=-9,-999,IF(L1032="",-999,0)))</f>
        <v>-999</v>
      </c>
      <c r="AJ1032" s="82">
        <f>IF(AND(M1032&gt;=1,M1032&lt;=4),'adjustment factor'!$D$9,IF(M1032=-9,-999,IF(M1032=98,-999,IF(M1032=99,-999,IF(M1032="",-999,0)))))</f>
        <v>-999</v>
      </c>
      <c r="AK1032" s="82">
        <f>IF(H1032=1, 'adjustment factor'!$D$10, IF(H1032=-9,-999,IF(H1032="",-999,0)))</f>
        <v>-999</v>
      </c>
      <c r="AL1032" s="82">
        <f>IF(G1032=1, 'adjustment factor'!$D$11, IF(G1032=-9,-999,IF(G1032="",-999,0)))</f>
        <v>-999</v>
      </c>
      <c r="AM1032" s="82">
        <f>IF(I1032=1, 'adjustment factor'!$D$12, IF(I1032=-9,-999,IF(I1032="",-999,0)))</f>
        <v>-999</v>
      </c>
      <c r="AN1032" s="82">
        <f>IF(J1032=1, 'adjustment factor'!$D$13, IF(J1032=-9,-999,IF(J1032="",-999,0)))</f>
        <v>-999</v>
      </c>
      <c r="AO1032" s="82" t="str">
        <f t="shared" si="168"/>
        <v>-999</v>
      </c>
      <c r="AP1032" s="82" t="str">
        <f t="shared" si="169"/>
        <v>MISSING</v>
      </c>
    </row>
    <row r="1033" spans="2:42" s="3" customFormat="1">
      <c r="B1033" s="170"/>
      <c r="C1033" s="35">
        <v>1029</v>
      </c>
      <c r="D1033" s="161"/>
      <c r="E1033" s="161"/>
      <c r="F1033" s="161"/>
      <c r="G1033" s="161"/>
      <c r="H1033" s="161"/>
      <c r="I1033" s="161"/>
      <c r="J1033" s="161"/>
      <c r="K1033" s="161"/>
      <c r="L1033" s="161"/>
      <c r="M1033" s="161"/>
      <c r="N1033" s="171"/>
      <c r="O1033" s="171"/>
      <c r="P1033" s="171"/>
      <c r="Q1033" s="171"/>
      <c r="R1033" s="171"/>
      <c r="S1033" s="171"/>
      <c r="T1033" s="159" t="str">
        <f t="shared" si="160"/>
        <v>MISSING</v>
      </c>
      <c r="U1033" s="159" t="str">
        <f t="shared" si="161"/>
        <v>MISSING</v>
      </c>
      <c r="X1033" s="56">
        <f t="shared" si="162"/>
        <v>-99</v>
      </c>
      <c r="Y1033" s="56">
        <f t="shared" si="163"/>
        <v>-99</v>
      </c>
      <c r="Z1033" s="56">
        <f t="shared" si="164"/>
        <v>-99</v>
      </c>
      <c r="AA1033" s="56">
        <f t="shared" si="165"/>
        <v>-99</v>
      </c>
      <c r="AB1033" s="56">
        <f t="shared" si="166"/>
        <v>-99</v>
      </c>
      <c r="AC1033" s="56">
        <f t="shared" si="167"/>
        <v>-99</v>
      </c>
      <c r="AE1033" s="82">
        <f>IF(D1033=1, 'adjustment factor'!$D$4, IF(D1033=-9,-999,IF(D1033="",-999,0)))</f>
        <v>-999</v>
      </c>
      <c r="AF1033" s="82">
        <f>IF(F1033=1, 'adjustment factor'!$D$5, IF(F1033=-9,-999,IF(F1033="",-999,0)))</f>
        <v>-999</v>
      </c>
      <c r="AG1033" s="82">
        <f>IF(E1033=1, 'adjustment factor'!$D$6, IF(E1033=-9,-999,IF(E1033="",-999,0)))</f>
        <v>-999</v>
      </c>
      <c r="AH1033" s="82">
        <f>IF(K1033&gt;=45,'adjustment factor'!$D$7,IF(K1033=-9,-1200,IF(K1033="",-1200,0)))</f>
        <v>-1200</v>
      </c>
      <c r="AI1033" s="82">
        <f>IF(L1033=1, 'adjustment factor'!$D$8, IF(L1033=-9,-999,IF(L1033="",-999,0)))</f>
        <v>-999</v>
      </c>
      <c r="AJ1033" s="82">
        <f>IF(AND(M1033&gt;=1,M1033&lt;=4),'adjustment factor'!$D$9,IF(M1033=-9,-999,IF(M1033=98,-999,IF(M1033=99,-999,IF(M1033="",-999,0)))))</f>
        <v>-999</v>
      </c>
      <c r="AK1033" s="82">
        <f>IF(H1033=1, 'adjustment factor'!$D$10, IF(H1033=-9,-999,IF(H1033="",-999,0)))</f>
        <v>-999</v>
      </c>
      <c r="AL1033" s="82">
        <f>IF(G1033=1, 'adjustment factor'!$D$11, IF(G1033=-9,-999,IF(G1033="",-999,0)))</f>
        <v>-999</v>
      </c>
      <c r="AM1033" s="82">
        <f>IF(I1033=1, 'adjustment factor'!$D$12, IF(I1033=-9,-999,IF(I1033="",-999,0)))</f>
        <v>-999</v>
      </c>
      <c r="AN1033" s="82">
        <f>IF(J1033=1, 'adjustment factor'!$D$13, IF(J1033=-9,-999,IF(J1033="",-999,0)))</f>
        <v>-999</v>
      </c>
      <c r="AO1033" s="82" t="str">
        <f t="shared" si="168"/>
        <v>-999</v>
      </c>
      <c r="AP1033" s="82" t="str">
        <f t="shared" si="169"/>
        <v>MISSING</v>
      </c>
    </row>
    <row r="1034" spans="2:42" s="3" customFormat="1">
      <c r="B1034" s="170"/>
      <c r="C1034" s="35">
        <v>1030</v>
      </c>
      <c r="D1034" s="161"/>
      <c r="E1034" s="161"/>
      <c r="F1034" s="161"/>
      <c r="G1034" s="161"/>
      <c r="H1034" s="161"/>
      <c r="I1034" s="161"/>
      <c r="J1034" s="161"/>
      <c r="K1034" s="161"/>
      <c r="L1034" s="161"/>
      <c r="M1034" s="161"/>
      <c r="N1034" s="171"/>
      <c r="O1034" s="171"/>
      <c r="P1034" s="171"/>
      <c r="Q1034" s="171"/>
      <c r="R1034" s="171"/>
      <c r="S1034" s="171"/>
      <c r="T1034" s="159" t="str">
        <f t="shared" si="160"/>
        <v>MISSING</v>
      </c>
      <c r="U1034" s="159" t="str">
        <f t="shared" si="161"/>
        <v>MISSING</v>
      </c>
      <c r="X1034" s="56">
        <f t="shared" si="162"/>
        <v>-99</v>
      </c>
      <c r="Y1034" s="56">
        <f t="shared" si="163"/>
        <v>-99</v>
      </c>
      <c r="Z1034" s="56">
        <f t="shared" si="164"/>
        <v>-99</v>
      </c>
      <c r="AA1034" s="56">
        <f t="shared" si="165"/>
        <v>-99</v>
      </c>
      <c r="AB1034" s="56">
        <f t="shared" si="166"/>
        <v>-99</v>
      </c>
      <c r="AC1034" s="56">
        <f t="shared" si="167"/>
        <v>-99</v>
      </c>
      <c r="AE1034" s="82">
        <f>IF(D1034=1, 'adjustment factor'!$D$4, IF(D1034=-9,-999,IF(D1034="",-999,0)))</f>
        <v>-999</v>
      </c>
      <c r="AF1034" s="82">
        <f>IF(F1034=1, 'adjustment factor'!$D$5, IF(F1034=-9,-999,IF(F1034="",-999,0)))</f>
        <v>-999</v>
      </c>
      <c r="AG1034" s="82">
        <f>IF(E1034=1, 'adjustment factor'!$D$6, IF(E1034=-9,-999,IF(E1034="",-999,0)))</f>
        <v>-999</v>
      </c>
      <c r="AH1034" s="82">
        <f>IF(K1034&gt;=45,'adjustment factor'!$D$7,IF(K1034=-9,-1200,IF(K1034="",-1200,0)))</f>
        <v>-1200</v>
      </c>
      <c r="AI1034" s="82">
        <f>IF(L1034=1, 'adjustment factor'!$D$8, IF(L1034=-9,-999,IF(L1034="",-999,0)))</f>
        <v>-999</v>
      </c>
      <c r="AJ1034" s="82">
        <f>IF(AND(M1034&gt;=1,M1034&lt;=4),'adjustment factor'!$D$9,IF(M1034=-9,-999,IF(M1034=98,-999,IF(M1034=99,-999,IF(M1034="",-999,0)))))</f>
        <v>-999</v>
      </c>
      <c r="AK1034" s="82">
        <f>IF(H1034=1, 'adjustment factor'!$D$10, IF(H1034=-9,-999,IF(H1034="",-999,0)))</f>
        <v>-999</v>
      </c>
      <c r="AL1034" s="82">
        <f>IF(G1034=1, 'adjustment factor'!$D$11, IF(G1034=-9,-999,IF(G1034="",-999,0)))</f>
        <v>-999</v>
      </c>
      <c r="AM1034" s="82">
        <f>IF(I1034=1, 'adjustment factor'!$D$12, IF(I1034=-9,-999,IF(I1034="",-999,0)))</f>
        <v>-999</v>
      </c>
      <c r="AN1034" s="82">
        <f>IF(J1034=1, 'adjustment factor'!$D$13, IF(J1034=-9,-999,IF(J1034="",-999,0)))</f>
        <v>-999</v>
      </c>
      <c r="AO1034" s="82" t="str">
        <f t="shared" si="168"/>
        <v>-999</v>
      </c>
      <c r="AP1034" s="82" t="str">
        <f t="shared" si="169"/>
        <v>MISSING</v>
      </c>
    </row>
    <row r="1035" spans="2:42" s="3" customFormat="1">
      <c r="B1035" s="170"/>
      <c r="C1035" s="35">
        <v>1031</v>
      </c>
      <c r="D1035" s="161"/>
      <c r="E1035" s="161"/>
      <c r="F1035" s="161"/>
      <c r="G1035" s="161"/>
      <c r="H1035" s="161"/>
      <c r="I1035" s="161"/>
      <c r="J1035" s="161"/>
      <c r="K1035" s="161"/>
      <c r="L1035" s="161"/>
      <c r="M1035" s="161"/>
      <c r="N1035" s="171"/>
      <c r="O1035" s="171"/>
      <c r="P1035" s="171"/>
      <c r="Q1035" s="171"/>
      <c r="R1035" s="171"/>
      <c r="S1035" s="171"/>
      <c r="T1035" s="159" t="str">
        <f t="shared" si="160"/>
        <v>MISSING</v>
      </c>
      <c r="U1035" s="159" t="str">
        <f t="shared" si="161"/>
        <v>MISSING</v>
      </c>
      <c r="X1035" s="56">
        <f t="shared" si="162"/>
        <v>-99</v>
      </c>
      <c r="Y1035" s="56">
        <f t="shared" si="163"/>
        <v>-99</v>
      </c>
      <c r="Z1035" s="56">
        <f t="shared" si="164"/>
        <v>-99</v>
      </c>
      <c r="AA1035" s="56">
        <f t="shared" si="165"/>
        <v>-99</v>
      </c>
      <c r="AB1035" s="56">
        <f t="shared" si="166"/>
        <v>-99</v>
      </c>
      <c r="AC1035" s="56">
        <f t="shared" si="167"/>
        <v>-99</v>
      </c>
      <c r="AE1035" s="82">
        <f>IF(D1035=1, 'adjustment factor'!$D$4, IF(D1035=-9,-999,IF(D1035="",-999,0)))</f>
        <v>-999</v>
      </c>
      <c r="AF1035" s="82">
        <f>IF(F1035=1, 'adjustment factor'!$D$5, IF(F1035=-9,-999,IF(F1035="",-999,0)))</f>
        <v>-999</v>
      </c>
      <c r="AG1035" s="82">
        <f>IF(E1035=1, 'adjustment factor'!$D$6, IF(E1035=-9,-999,IF(E1035="",-999,0)))</f>
        <v>-999</v>
      </c>
      <c r="AH1035" s="82">
        <f>IF(K1035&gt;=45,'adjustment factor'!$D$7,IF(K1035=-9,-1200,IF(K1035="",-1200,0)))</f>
        <v>-1200</v>
      </c>
      <c r="AI1035" s="82">
        <f>IF(L1035=1, 'adjustment factor'!$D$8, IF(L1035=-9,-999,IF(L1035="",-999,0)))</f>
        <v>-999</v>
      </c>
      <c r="AJ1035" s="82">
        <f>IF(AND(M1035&gt;=1,M1035&lt;=4),'adjustment factor'!$D$9,IF(M1035=-9,-999,IF(M1035=98,-999,IF(M1035=99,-999,IF(M1035="",-999,0)))))</f>
        <v>-999</v>
      </c>
      <c r="AK1035" s="82">
        <f>IF(H1035=1, 'adjustment factor'!$D$10, IF(H1035=-9,-999,IF(H1035="",-999,0)))</f>
        <v>-999</v>
      </c>
      <c r="AL1035" s="82">
        <f>IF(G1035=1, 'adjustment factor'!$D$11, IF(G1035=-9,-999,IF(G1035="",-999,0)))</f>
        <v>-999</v>
      </c>
      <c r="AM1035" s="82">
        <f>IF(I1035=1, 'adjustment factor'!$D$12, IF(I1035=-9,-999,IF(I1035="",-999,0)))</f>
        <v>-999</v>
      </c>
      <c r="AN1035" s="82">
        <f>IF(J1035=1, 'adjustment factor'!$D$13, IF(J1035=-9,-999,IF(J1035="",-999,0)))</f>
        <v>-999</v>
      </c>
      <c r="AO1035" s="82" t="str">
        <f t="shared" si="168"/>
        <v>-999</v>
      </c>
      <c r="AP1035" s="82" t="str">
        <f t="shared" si="169"/>
        <v>MISSING</v>
      </c>
    </row>
    <row r="1036" spans="2:42" s="3" customFormat="1">
      <c r="B1036" s="170"/>
      <c r="C1036" s="35">
        <v>1032</v>
      </c>
      <c r="D1036" s="161"/>
      <c r="E1036" s="161"/>
      <c r="F1036" s="161"/>
      <c r="G1036" s="161"/>
      <c r="H1036" s="161"/>
      <c r="I1036" s="161"/>
      <c r="J1036" s="161"/>
      <c r="K1036" s="161"/>
      <c r="L1036" s="161"/>
      <c r="M1036" s="161"/>
      <c r="N1036" s="171"/>
      <c r="O1036" s="171"/>
      <c r="P1036" s="171"/>
      <c r="Q1036" s="171"/>
      <c r="R1036" s="171"/>
      <c r="S1036" s="171"/>
      <c r="T1036" s="159" t="str">
        <f t="shared" si="160"/>
        <v>MISSING</v>
      </c>
      <c r="U1036" s="159" t="str">
        <f t="shared" si="161"/>
        <v>MISSING</v>
      </c>
      <c r="X1036" s="56">
        <f t="shared" si="162"/>
        <v>-99</v>
      </c>
      <c r="Y1036" s="56">
        <f t="shared" si="163"/>
        <v>-99</v>
      </c>
      <c r="Z1036" s="56">
        <f t="shared" si="164"/>
        <v>-99</v>
      </c>
      <c r="AA1036" s="56">
        <f t="shared" si="165"/>
        <v>-99</v>
      </c>
      <c r="AB1036" s="56">
        <f t="shared" si="166"/>
        <v>-99</v>
      </c>
      <c r="AC1036" s="56">
        <f t="shared" si="167"/>
        <v>-99</v>
      </c>
      <c r="AE1036" s="82">
        <f>IF(D1036=1, 'adjustment factor'!$D$4, IF(D1036=-9,-999,IF(D1036="",-999,0)))</f>
        <v>-999</v>
      </c>
      <c r="AF1036" s="82">
        <f>IF(F1036=1, 'adjustment factor'!$D$5, IF(F1036=-9,-999,IF(F1036="",-999,0)))</f>
        <v>-999</v>
      </c>
      <c r="AG1036" s="82">
        <f>IF(E1036=1, 'adjustment factor'!$D$6, IF(E1036=-9,-999,IF(E1036="",-999,0)))</f>
        <v>-999</v>
      </c>
      <c r="AH1036" s="82">
        <f>IF(K1036&gt;=45,'adjustment factor'!$D$7,IF(K1036=-9,-1200,IF(K1036="",-1200,0)))</f>
        <v>-1200</v>
      </c>
      <c r="AI1036" s="82">
        <f>IF(L1036=1, 'adjustment factor'!$D$8, IF(L1036=-9,-999,IF(L1036="",-999,0)))</f>
        <v>-999</v>
      </c>
      <c r="AJ1036" s="82">
        <f>IF(AND(M1036&gt;=1,M1036&lt;=4),'adjustment factor'!$D$9,IF(M1036=-9,-999,IF(M1036=98,-999,IF(M1036=99,-999,IF(M1036="",-999,0)))))</f>
        <v>-999</v>
      </c>
      <c r="AK1036" s="82">
        <f>IF(H1036=1, 'adjustment factor'!$D$10, IF(H1036=-9,-999,IF(H1036="",-999,0)))</f>
        <v>-999</v>
      </c>
      <c r="AL1036" s="82">
        <f>IF(G1036=1, 'adjustment factor'!$D$11, IF(G1036=-9,-999,IF(G1036="",-999,0)))</f>
        <v>-999</v>
      </c>
      <c r="AM1036" s="82">
        <f>IF(I1036=1, 'adjustment factor'!$D$12, IF(I1036=-9,-999,IF(I1036="",-999,0)))</f>
        <v>-999</v>
      </c>
      <c r="AN1036" s="82">
        <f>IF(J1036=1, 'adjustment factor'!$D$13, IF(J1036=-9,-999,IF(J1036="",-999,0)))</f>
        <v>-999</v>
      </c>
      <c r="AO1036" s="82" t="str">
        <f t="shared" si="168"/>
        <v>-999</v>
      </c>
      <c r="AP1036" s="82" t="str">
        <f t="shared" si="169"/>
        <v>MISSING</v>
      </c>
    </row>
    <row r="1037" spans="2:42" s="3" customFormat="1">
      <c r="B1037" s="170"/>
      <c r="C1037" s="35">
        <v>1033</v>
      </c>
      <c r="D1037" s="161"/>
      <c r="E1037" s="161"/>
      <c r="F1037" s="161"/>
      <c r="G1037" s="161"/>
      <c r="H1037" s="161"/>
      <c r="I1037" s="161"/>
      <c r="J1037" s="161"/>
      <c r="K1037" s="161"/>
      <c r="L1037" s="161"/>
      <c r="M1037" s="161"/>
      <c r="N1037" s="171"/>
      <c r="O1037" s="171"/>
      <c r="P1037" s="171"/>
      <c r="Q1037" s="171"/>
      <c r="R1037" s="171"/>
      <c r="S1037" s="171"/>
      <c r="T1037" s="159" t="str">
        <f t="shared" si="160"/>
        <v>MISSING</v>
      </c>
      <c r="U1037" s="159" t="str">
        <f t="shared" si="161"/>
        <v>MISSING</v>
      </c>
      <c r="X1037" s="56">
        <f t="shared" si="162"/>
        <v>-99</v>
      </c>
      <c r="Y1037" s="56">
        <f t="shared" si="163"/>
        <v>-99</v>
      </c>
      <c r="Z1037" s="56">
        <f t="shared" si="164"/>
        <v>-99</v>
      </c>
      <c r="AA1037" s="56">
        <f t="shared" si="165"/>
        <v>-99</v>
      </c>
      <c r="AB1037" s="56">
        <f t="shared" si="166"/>
        <v>-99</v>
      </c>
      <c r="AC1037" s="56">
        <f t="shared" si="167"/>
        <v>-99</v>
      </c>
      <c r="AE1037" s="82">
        <f>IF(D1037=1, 'adjustment factor'!$D$4, IF(D1037=-9,-999,IF(D1037="",-999,0)))</f>
        <v>-999</v>
      </c>
      <c r="AF1037" s="82">
        <f>IF(F1037=1, 'adjustment factor'!$D$5, IF(F1037=-9,-999,IF(F1037="",-999,0)))</f>
        <v>-999</v>
      </c>
      <c r="AG1037" s="82">
        <f>IF(E1037=1, 'adjustment factor'!$D$6, IF(E1037=-9,-999,IF(E1037="",-999,0)))</f>
        <v>-999</v>
      </c>
      <c r="AH1037" s="82">
        <f>IF(K1037&gt;=45,'adjustment factor'!$D$7,IF(K1037=-9,-1200,IF(K1037="",-1200,0)))</f>
        <v>-1200</v>
      </c>
      <c r="AI1037" s="82">
        <f>IF(L1037=1, 'adjustment factor'!$D$8, IF(L1037=-9,-999,IF(L1037="",-999,0)))</f>
        <v>-999</v>
      </c>
      <c r="AJ1037" s="82">
        <f>IF(AND(M1037&gt;=1,M1037&lt;=4),'adjustment factor'!$D$9,IF(M1037=-9,-999,IF(M1037=98,-999,IF(M1037=99,-999,IF(M1037="",-999,0)))))</f>
        <v>-999</v>
      </c>
      <c r="AK1037" s="82">
        <f>IF(H1037=1, 'adjustment factor'!$D$10, IF(H1037=-9,-999,IF(H1037="",-999,0)))</f>
        <v>-999</v>
      </c>
      <c r="AL1037" s="82">
        <f>IF(G1037=1, 'adjustment factor'!$D$11, IF(G1037=-9,-999,IF(G1037="",-999,0)))</f>
        <v>-999</v>
      </c>
      <c r="AM1037" s="82">
        <f>IF(I1037=1, 'adjustment factor'!$D$12, IF(I1037=-9,-999,IF(I1037="",-999,0)))</f>
        <v>-999</v>
      </c>
      <c r="AN1037" s="82">
        <f>IF(J1037=1, 'adjustment factor'!$D$13, IF(J1037=-9,-999,IF(J1037="",-999,0)))</f>
        <v>-999</v>
      </c>
      <c r="AO1037" s="82" t="str">
        <f t="shared" si="168"/>
        <v>-999</v>
      </c>
      <c r="AP1037" s="82" t="str">
        <f t="shared" si="169"/>
        <v>MISSING</v>
      </c>
    </row>
    <row r="1038" spans="2:42" s="3" customFormat="1">
      <c r="B1038" s="170"/>
      <c r="C1038" s="35">
        <v>1034</v>
      </c>
      <c r="D1038" s="161"/>
      <c r="E1038" s="161"/>
      <c r="F1038" s="161"/>
      <c r="G1038" s="161"/>
      <c r="H1038" s="161"/>
      <c r="I1038" s="161"/>
      <c r="J1038" s="161"/>
      <c r="K1038" s="161"/>
      <c r="L1038" s="161"/>
      <c r="M1038" s="161"/>
      <c r="N1038" s="171"/>
      <c r="O1038" s="171"/>
      <c r="P1038" s="171"/>
      <c r="Q1038" s="171"/>
      <c r="R1038" s="171"/>
      <c r="S1038" s="171"/>
      <c r="T1038" s="159" t="str">
        <f t="shared" si="160"/>
        <v>MISSING</v>
      </c>
      <c r="U1038" s="159" t="str">
        <f t="shared" si="161"/>
        <v>MISSING</v>
      </c>
      <c r="X1038" s="56">
        <f t="shared" si="162"/>
        <v>-99</v>
      </c>
      <c r="Y1038" s="56">
        <f t="shared" si="163"/>
        <v>-99</v>
      </c>
      <c r="Z1038" s="56">
        <f t="shared" si="164"/>
        <v>-99</v>
      </c>
      <c r="AA1038" s="56">
        <f t="shared" si="165"/>
        <v>-99</v>
      </c>
      <c r="AB1038" s="56">
        <f t="shared" si="166"/>
        <v>-99</v>
      </c>
      <c r="AC1038" s="56">
        <f t="shared" si="167"/>
        <v>-99</v>
      </c>
      <c r="AE1038" s="82">
        <f>IF(D1038=1, 'adjustment factor'!$D$4, IF(D1038=-9,-999,IF(D1038="",-999,0)))</f>
        <v>-999</v>
      </c>
      <c r="AF1038" s="82">
        <f>IF(F1038=1, 'adjustment factor'!$D$5, IF(F1038=-9,-999,IF(F1038="",-999,0)))</f>
        <v>-999</v>
      </c>
      <c r="AG1038" s="82">
        <f>IF(E1038=1, 'adjustment factor'!$D$6, IF(E1038=-9,-999,IF(E1038="",-999,0)))</f>
        <v>-999</v>
      </c>
      <c r="AH1038" s="82">
        <f>IF(K1038&gt;=45,'adjustment factor'!$D$7,IF(K1038=-9,-1200,IF(K1038="",-1200,0)))</f>
        <v>-1200</v>
      </c>
      <c r="AI1038" s="82">
        <f>IF(L1038=1, 'adjustment factor'!$D$8, IF(L1038=-9,-999,IF(L1038="",-999,0)))</f>
        <v>-999</v>
      </c>
      <c r="AJ1038" s="82">
        <f>IF(AND(M1038&gt;=1,M1038&lt;=4),'adjustment factor'!$D$9,IF(M1038=-9,-999,IF(M1038=98,-999,IF(M1038=99,-999,IF(M1038="",-999,0)))))</f>
        <v>-999</v>
      </c>
      <c r="AK1038" s="82">
        <f>IF(H1038=1, 'adjustment factor'!$D$10, IF(H1038=-9,-999,IF(H1038="",-999,0)))</f>
        <v>-999</v>
      </c>
      <c r="AL1038" s="82">
        <f>IF(G1038=1, 'adjustment factor'!$D$11, IF(G1038=-9,-999,IF(G1038="",-999,0)))</f>
        <v>-999</v>
      </c>
      <c r="AM1038" s="82">
        <f>IF(I1038=1, 'adjustment factor'!$D$12, IF(I1038=-9,-999,IF(I1038="",-999,0)))</f>
        <v>-999</v>
      </c>
      <c r="AN1038" s="82">
        <f>IF(J1038=1, 'adjustment factor'!$D$13, IF(J1038=-9,-999,IF(J1038="",-999,0)))</f>
        <v>-999</v>
      </c>
      <c r="AO1038" s="82" t="str">
        <f t="shared" si="168"/>
        <v>-999</v>
      </c>
      <c r="AP1038" s="82" t="str">
        <f t="shared" si="169"/>
        <v>MISSING</v>
      </c>
    </row>
    <row r="1039" spans="2:42" s="3" customFormat="1">
      <c r="B1039" s="170"/>
      <c r="C1039" s="35">
        <v>1035</v>
      </c>
      <c r="D1039" s="161"/>
      <c r="E1039" s="161"/>
      <c r="F1039" s="161"/>
      <c r="G1039" s="161"/>
      <c r="H1039" s="161"/>
      <c r="I1039" s="161"/>
      <c r="J1039" s="161"/>
      <c r="K1039" s="161"/>
      <c r="L1039" s="161"/>
      <c r="M1039" s="161"/>
      <c r="N1039" s="171"/>
      <c r="O1039" s="171"/>
      <c r="P1039" s="171"/>
      <c r="Q1039" s="171"/>
      <c r="R1039" s="171"/>
      <c r="S1039" s="171"/>
      <c r="T1039" s="159" t="str">
        <f t="shared" si="160"/>
        <v>MISSING</v>
      </c>
      <c r="U1039" s="159" t="str">
        <f t="shared" si="161"/>
        <v>MISSING</v>
      </c>
      <c r="X1039" s="56">
        <f t="shared" si="162"/>
        <v>-99</v>
      </c>
      <c r="Y1039" s="56">
        <f t="shared" si="163"/>
        <v>-99</v>
      </c>
      <c r="Z1039" s="56">
        <f t="shared" si="164"/>
        <v>-99</v>
      </c>
      <c r="AA1039" s="56">
        <f t="shared" si="165"/>
        <v>-99</v>
      </c>
      <c r="AB1039" s="56">
        <f t="shared" si="166"/>
        <v>-99</v>
      </c>
      <c r="AC1039" s="56">
        <f t="shared" si="167"/>
        <v>-99</v>
      </c>
      <c r="AE1039" s="82">
        <f>IF(D1039=1, 'adjustment factor'!$D$4, IF(D1039=-9,-999,IF(D1039="",-999,0)))</f>
        <v>-999</v>
      </c>
      <c r="AF1039" s="82">
        <f>IF(F1039=1, 'adjustment factor'!$D$5, IF(F1039=-9,-999,IF(F1039="",-999,0)))</f>
        <v>-999</v>
      </c>
      <c r="AG1039" s="82">
        <f>IF(E1039=1, 'adjustment factor'!$D$6, IF(E1039=-9,-999,IF(E1039="",-999,0)))</f>
        <v>-999</v>
      </c>
      <c r="AH1039" s="82">
        <f>IF(K1039&gt;=45,'adjustment factor'!$D$7,IF(K1039=-9,-1200,IF(K1039="",-1200,0)))</f>
        <v>-1200</v>
      </c>
      <c r="AI1039" s="82">
        <f>IF(L1039=1, 'adjustment factor'!$D$8, IF(L1039=-9,-999,IF(L1039="",-999,0)))</f>
        <v>-999</v>
      </c>
      <c r="AJ1039" s="82">
        <f>IF(AND(M1039&gt;=1,M1039&lt;=4),'adjustment factor'!$D$9,IF(M1039=-9,-999,IF(M1039=98,-999,IF(M1039=99,-999,IF(M1039="",-999,0)))))</f>
        <v>-999</v>
      </c>
      <c r="AK1039" s="82">
        <f>IF(H1039=1, 'adjustment factor'!$D$10, IF(H1039=-9,-999,IF(H1039="",-999,0)))</f>
        <v>-999</v>
      </c>
      <c r="AL1039" s="82">
        <f>IF(G1039=1, 'adjustment factor'!$D$11, IF(G1039=-9,-999,IF(G1039="",-999,0)))</f>
        <v>-999</v>
      </c>
      <c r="AM1039" s="82">
        <f>IF(I1039=1, 'adjustment factor'!$D$12, IF(I1039=-9,-999,IF(I1039="",-999,0)))</f>
        <v>-999</v>
      </c>
      <c r="AN1039" s="82">
        <f>IF(J1039=1, 'adjustment factor'!$D$13, IF(J1039=-9,-999,IF(J1039="",-999,0)))</f>
        <v>-999</v>
      </c>
      <c r="AO1039" s="82" t="str">
        <f t="shared" si="168"/>
        <v>-999</v>
      </c>
      <c r="AP1039" s="82" t="str">
        <f t="shared" si="169"/>
        <v>MISSING</v>
      </c>
    </row>
    <row r="1040" spans="2:42" s="3" customFormat="1">
      <c r="B1040" s="170"/>
      <c r="C1040" s="35">
        <v>1036</v>
      </c>
      <c r="D1040" s="161"/>
      <c r="E1040" s="161"/>
      <c r="F1040" s="161"/>
      <c r="G1040" s="161"/>
      <c r="H1040" s="161"/>
      <c r="I1040" s="161"/>
      <c r="J1040" s="161"/>
      <c r="K1040" s="161"/>
      <c r="L1040" s="161"/>
      <c r="M1040" s="161"/>
      <c r="N1040" s="171"/>
      <c r="O1040" s="171"/>
      <c r="P1040" s="171"/>
      <c r="Q1040" s="171"/>
      <c r="R1040" s="171"/>
      <c r="S1040" s="171"/>
      <c r="T1040" s="159" t="str">
        <f t="shared" si="160"/>
        <v>MISSING</v>
      </c>
      <c r="U1040" s="159" t="str">
        <f t="shared" si="161"/>
        <v>MISSING</v>
      </c>
      <c r="X1040" s="56">
        <f t="shared" si="162"/>
        <v>-99</v>
      </c>
      <c r="Y1040" s="56">
        <f t="shared" si="163"/>
        <v>-99</v>
      </c>
      <c r="Z1040" s="56">
        <f t="shared" si="164"/>
        <v>-99</v>
      </c>
      <c r="AA1040" s="56">
        <f t="shared" si="165"/>
        <v>-99</v>
      </c>
      <c r="AB1040" s="56">
        <f t="shared" si="166"/>
        <v>-99</v>
      </c>
      <c r="AC1040" s="56">
        <f t="shared" si="167"/>
        <v>-99</v>
      </c>
      <c r="AE1040" s="82">
        <f>IF(D1040=1, 'adjustment factor'!$D$4, IF(D1040=-9,-999,IF(D1040="",-999,0)))</f>
        <v>-999</v>
      </c>
      <c r="AF1040" s="82">
        <f>IF(F1040=1, 'adjustment factor'!$D$5, IF(F1040=-9,-999,IF(F1040="",-999,0)))</f>
        <v>-999</v>
      </c>
      <c r="AG1040" s="82">
        <f>IF(E1040=1, 'adjustment factor'!$D$6, IF(E1040=-9,-999,IF(E1040="",-999,0)))</f>
        <v>-999</v>
      </c>
      <c r="AH1040" s="82">
        <f>IF(K1040&gt;=45,'adjustment factor'!$D$7,IF(K1040=-9,-1200,IF(K1040="",-1200,0)))</f>
        <v>-1200</v>
      </c>
      <c r="AI1040" s="82">
        <f>IF(L1040=1, 'adjustment factor'!$D$8, IF(L1040=-9,-999,IF(L1040="",-999,0)))</f>
        <v>-999</v>
      </c>
      <c r="AJ1040" s="82">
        <f>IF(AND(M1040&gt;=1,M1040&lt;=4),'adjustment factor'!$D$9,IF(M1040=-9,-999,IF(M1040=98,-999,IF(M1040=99,-999,IF(M1040="",-999,0)))))</f>
        <v>-999</v>
      </c>
      <c r="AK1040" s="82">
        <f>IF(H1040=1, 'adjustment factor'!$D$10, IF(H1040=-9,-999,IF(H1040="",-999,0)))</f>
        <v>-999</v>
      </c>
      <c r="AL1040" s="82">
        <f>IF(G1040=1, 'adjustment factor'!$D$11, IF(G1040=-9,-999,IF(G1040="",-999,0)))</f>
        <v>-999</v>
      </c>
      <c r="AM1040" s="82">
        <f>IF(I1040=1, 'adjustment factor'!$D$12, IF(I1040=-9,-999,IF(I1040="",-999,0)))</f>
        <v>-999</v>
      </c>
      <c r="AN1040" s="82">
        <f>IF(J1040=1, 'adjustment factor'!$D$13, IF(J1040=-9,-999,IF(J1040="",-999,0)))</f>
        <v>-999</v>
      </c>
      <c r="AO1040" s="82" t="str">
        <f t="shared" si="168"/>
        <v>-999</v>
      </c>
      <c r="AP1040" s="82" t="str">
        <f t="shared" si="169"/>
        <v>MISSING</v>
      </c>
    </row>
    <row r="1041" spans="2:42" s="3" customFormat="1">
      <c r="B1041" s="170"/>
      <c r="C1041" s="35">
        <v>1037</v>
      </c>
      <c r="D1041" s="161"/>
      <c r="E1041" s="161"/>
      <c r="F1041" s="161"/>
      <c r="G1041" s="161"/>
      <c r="H1041" s="161"/>
      <c r="I1041" s="161"/>
      <c r="J1041" s="161"/>
      <c r="K1041" s="161"/>
      <c r="L1041" s="161"/>
      <c r="M1041" s="161"/>
      <c r="N1041" s="171"/>
      <c r="O1041" s="171"/>
      <c r="P1041" s="171"/>
      <c r="Q1041" s="171"/>
      <c r="R1041" s="171"/>
      <c r="S1041" s="171"/>
      <c r="T1041" s="159" t="str">
        <f t="shared" si="160"/>
        <v>MISSING</v>
      </c>
      <c r="U1041" s="159" t="str">
        <f t="shared" si="161"/>
        <v>MISSING</v>
      </c>
      <c r="X1041" s="56">
        <f t="shared" si="162"/>
        <v>-99</v>
      </c>
      <c r="Y1041" s="56">
        <f t="shared" si="163"/>
        <v>-99</v>
      </c>
      <c r="Z1041" s="56">
        <f t="shared" si="164"/>
        <v>-99</v>
      </c>
      <c r="AA1041" s="56">
        <f t="shared" si="165"/>
        <v>-99</v>
      </c>
      <c r="AB1041" s="56">
        <f t="shared" si="166"/>
        <v>-99</v>
      </c>
      <c r="AC1041" s="56">
        <f t="shared" si="167"/>
        <v>-99</v>
      </c>
      <c r="AE1041" s="82">
        <f>IF(D1041=1, 'adjustment factor'!$D$4, IF(D1041=-9,-999,IF(D1041="",-999,0)))</f>
        <v>-999</v>
      </c>
      <c r="AF1041" s="82">
        <f>IF(F1041=1, 'adjustment factor'!$D$5, IF(F1041=-9,-999,IF(F1041="",-999,0)))</f>
        <v>-999</v>
      </c>
      <c r="AG1041" s="82">
        <f>IF(E1041=1, 'adjustment factor'!$D$6, IF(E1041=-9,-999,IF(E1041="",-999,0)))</f>
        <v>-999</v>
      </c>
      <c r="AH1041" s="82">
        <f>IF(K1041&gt;=45,'adjustment factor'!$D$7,IF(K1041=-9,-1200,IF(K1041="",-1200,0)))</f>
        <v>-1200</v>
      </c>
      <c r="AI1041" s="82">
        <f>IF(L1041=1, 'adjustment factor'!$D$8, IF(L1041=-9,-999,IF(L1041="",-999,0)))</f>
        <v>-999</v>
      </c>
      <c r="AJ1041" s="82">
        <f>IF(AND(M1041&gt;=1,M1041&lt;=4),'adjustment factor'!$D$9,IF(M1041=-9,-999,IF(M1041=98,-999,IF(M1041=99,-999,IF(M1041="",-999,0)))))</f>
        <v>-999</v>
      </c>
      <c r="AK1041" s="82">
        <f>IF(H1041=1, 'adjustment factor'!$D$10, IF(H1041=-9,-999,IF(H1041="",-999,0)))</f>
        <v>-999</v>
      </c>
      <c r="AL1041" s="82">
        <f>IF(G1041=1, 'adjustment factor'!$D$11, IF(G1041=-9,-999,IF(G1041="",-999,0)))</f>
        <v>-999</v>
      </c>
      <c r="AM1041" s="82">
        <f>IF(I1041=1, 'adjustment factor'!$D$12, IF(I1041=-9,-999,IF(I1041="",-999,0)))</f>
        <v>-999</v>
      </c>
      <c r="AN1041" s="82">
        <f>IF(J1041=1, 'adjustment factor'!$D$13, IF(J1041=-9,-999,IF(J1041="",-999,0)))</f>
        <v>-999</v>
      </c>
      <c r="AO1041" s="82" t="str">
        <f t="shared" si="168"/>
        <v>-999</v>
      </c>
      <c r="AP1041" s="82" t="str">
        <f t="shared" si="169"/>
        <v>MISSING</v>
      </c>
    </row>
    <row r="1042" spans="2:42" s="3" customFormat="1">
      <c r="B1042" s="170"/>
      <c r="C1042" s="35">
        <v>1038</v>
      </c>
      <c r="D1042" s="161"/>
      <c r="E1042" s="161"/>
      <c r="F1042" s="161"/>
      <c r="G1042" s="161"/>
      <c r="H1042" s="161"/>
      <c r="I1042" s="161"/>
      <c r="J1042" s="161"/>
      <c r="K1042" s="161"/>
      <c r="L1042" s="161"/>
      <c r="M1042" s="161"/>
      <c r="N1042" s="171"/>
      <c r="O1042" s="171"/>
      <c r="P1042" s="171"/>
      <c r="Q1042" s="171"/>
      <c r="R1042" s="171"/>
      <c r="S1042" s="171"/>
      <c r="T1042" s="159" t="str">
        <f t="shared" si="160"/>
        <v>MISSING</v>
      </c>
      <c r="U1042" s="159" t="str">
        <f t="shared" si="161"/>
        <v>MISSING</v>
      </c>
      <c r="X1042" s="56">
        <f t="shared" si="162"/>
        <v>-99</v>
      </c>
      <c r="Y1042" s="56">
        <f t="shared" si="163"/>
        <v>-99</v>
      </c>
      <c r="Z1042" s="56">
        <f t="shared" si="164"/>
        <v>-99</v>
      </c>
      <c r="AA1042" s="56">
        <f t="shared" si="165"/>
        <v>-99</v>
      </c>
      <c r="AB1042" s="56">
        <f t="shared" si="166"/>
        <v>-99</v>
      </c>
      <c r="AC1042" s="56">
        <f t="shared" si="167"/>
        <v>-99</v>
      </c>
      <c r="AE1042" s="82">
        <f>IF(D1042=1, 'adjustment factor'!$D$4, IF(D1042=-9,-999,IF(D1042="",-999,0)))</f>
        <v>-999</v>
      </c>
      <c r="AF1042" s="82">
        <f>IF(F1042=1, 'adjustment factor'!$D$5, IF(F1042=-9,-999,IF(F1042="",-999,0)))</f>
        <v>-999</v>
      </c>
      <c r="AG1042" s="82">
        <f>IF(E1042=1, 'adjustment factor'!$D$6, IF(E1042=-9,-999,IF(E1042="",-999,0)))</f>
        <v>-999</v>
      </c>
      <c r="AH1042" s="82">
        <f>IF(K1042&gt;=45,'adjustment factor'!$D$7,IF(K1042=-9,-1200,IF(K1042="",-1200,0)))</f>
        <v>-1200</v>
      </c>
      <c r="AI1042" s="82">
        <f>IF(L1042=1, 'adjustment factor'!$D$8, IF(L1042=-9,-999,IF(L1042="",-999,0)))</f>
        <v>-999</v>
      </c>
      <c r="AJ1042" s="82">
        <f>IF(AND(M1042&gt;=1,M1042&lt;=4),'adjustment factor'!$D$9,IF(M1042=-9,-999,IF(M1042=98,-999,IF(M1042=99,-999,IF(M1042="",-999,0)))))</f>
        <v>-999</v>
      </c>
      <c r="AK1042" s="82">
        <f>IF(H1042=1, 'adjustment factor'!$D$10, IF(H1042=-9,-999,IF(H1042="",-999,0)))</f>
        <v>-999</v>
      </c>
      <c r="AL1042" s="82">
        <f>IF(G1042=1, 'adjustment factor'!$D$11, IF(G1042=-9,-999,IF(G1042="",-999,0)))</f>
        <v>-999</v>
      </c>
      <c r="AM1042" s="82">
        <f>IF(I1042=1, 'adjustment factor'!$D$12, IF(I1042=-9,-999,IF(I1042="",-999,0)))</f>
        <v>-999</v>
      </c>
      <c r="AN1042" s="82">
        <f>IF(J1042=1, 'adjustment factor'!$D$13, IF(J1042=-9,-999,IF(J1042="",-999,0)))</f>
        <v>-999</v>
      </c>
      <c r="AO1042" s="82" t="str">
        <f t="shared" si="168"/>
        <v>-999</v>
      </c>
      <c r="AP1042" s="82" t="str">
        <f t="shared" si="169"/>
        <v>MISSING</v>
      </c>
    </row>
    <row r="1043" spans="2:42" s="3" customFormat="1">
      <c r="B1043" s="170"/>
      <c r="C1043" s="35">
        <v>1039</v>
      </c>
      <c r="D1043" s="161"/>
      <c r="E1043" s="161"/>
      <c r="F1043" s="161"/>
      <c r="G1043" s="161"/>
      <c r="H1043" s="161"/>
      <c r="I1043" s="161"/>
      <c r="J1043" s="161"/>
      <c r="K1043" s="161"/>
      <c r="L1043" s="161"/>
      <c r="M1043" s="161"/>
      <c r="N1043" s="171"/>
      <c r="O1043" s="171"/>
      <c r="P1043" s="171"/>
      <c r="Q1043" s="171"/>
      <c r="R1043" s="171"/>
      <c r="S1043" s="171"/>
      <c r="T1043" s="159" t="str">
        <f t="shared" si="160"/>
        <v>MISSING</v>
      </c>
      <c r="U1043" s="159" t="str">
        <f t="shared" si="161"/>
        <v>MISSING</v>
      </c>
      <c r="X1043" s="56">
        <f t="shared" si="162"/>
        <v>-99</v>
      </c>
      <c r="Y1043" s="56">
        <f t="shared" si="163"/>
        <v>-99</v>
      </c>
      <c r="Z1043" s="56">
        <f t="shared" si="164"/>
        <v>-99</v>
      </c>
      <c r="AA1043" s="56">
        <f t="shared" si="165"/>
        <v>-99</v>
      </c>
      <c r="AB1043" s="56">
        <f t="shared" si="166"/>
        <v>-99</v>
      </c>
      <c r="AC1043" s="56">
        <f t="shared" si="167"/>
        <v>-99</v>
      </c>
      <c r="AE1043" s="82">
        <f>IF(D1043=1, 'adjustment factor'!$D$4, IF(D1043=-9,-999,IF(D1043="",-999,0)))</f>
        <v>-999</v>
      </c>
      <c r="AF1043" s="82">
        <f>IF(F1043=1, 'adjustment factor'!$D$5, IF(F1043=-9,-999,IF(F1043="",-999,0)))</f>
        <v>-999</v>
      </c>
      <c r="AG1043" s="82">
        <f>IF(E1043=1, 'adjustment factor'!$D$6, IF(E1043=-9,-999,IF(E1043="",-999,0)))</f>
        <v>-999</v>
      </c>
      <c r="AH1043" s="82">
        <f>IF(K1043&gt;=45,'adjustment factor'!$D$7,IF(K1043=-9,-1200,IF(K1043="",-1200,0)))</f>
        <v>-1200</v>
      </c>
      <c r="AI1043" s="82">
        <f>IF(L1043=1, 'adjustment factor'!$D$8, IF(L1043=-9,-999,IF(L1043="",-999,0)))</f>
        <v>-999</v>
      </c>
      <c r="AJ1043" s="82">
        <f>IF(AND(M1043&gt;=1,M1043&lt;=4),'adjustment factor'!$D$9,IF(M1043=-9,-999,IF(M1043=98,-999,IF(M1043=99,-999,IF(M1043="",-999,0)))))</f>
        <v>-999</v>
      </c>
      <c r="AK1043" s="82">
        <f>IF(H1043=1, 'adjustment factor'!$D$10, IF(H1043=-9,-999,IF(H1043="",-999,0)))</f>
        <v>-999</v>
      </c>
      <c r="AL1043" s="82">
        <f>IF(G1043=1, 'adjustment factor'!$D$11, IF(G1043=-9,-999,IF(G1043="",-999,0)))</f>
        <v>-999</v>
      </c>
      <c r="AM1043" s="82">
        <f>IF(I1043=1, 'adjustment factor'!$D$12, IF(I1043=-9,-999,IF(I1043="",-999,0)))</f>
        <v>-999</v>
      </c>
      <c r="AN1043" s="82">
        <f>IF(J1043=1, 'adjustment factor'!$D$13, IF(J1043=-9,-999,IF(J1043="",-999,0)))</f>
        <v>-999</v>
      </c>
      <c r="AO1043" s="82" t="str">
        <f t="shared" si="168"/>
        <v>-999</v>
      </c>
      <c r="AP1043" s="82" t="str">
        <f t="shared" si="169"/>
        <v>MISSING</v>
      </c>
    </row>
    <row r="1044" spans="2:42" s="3" customFormat="1">
      <c r="B1044" s="170"/>
      <c r="C1044" s="35">
        <v>1040</v>
      </c>
      <c r="D1044" s="161"/>
      <c r="E1044" s="161"/>
      <c r="F1044" s="161"/>
      <c r="G1044" s="161"/>
      <c r="H1044" s="161"/>
      <c r="I1044" s="161"/>
      <c r="J1044" s="161"/>
      <c r="K1044" s="161"/>
      <c r="L1044" s="161"/>
      <c r="M1044" s="161"/>
      <c r="N1044" s="171"/>
      <c r="O1044" s="171"/>
      <c r="P1044" s="171"/>
      <c r="Q1044" s="171"/>
      <c r="R1044" s="171"/>
      <c r="S1044" s="171"/>
      <c r="T1044" s="159" t="str">
        <f t="shared" si="160"/>
        <v>MISSING</v>
      </c>
      <c r="U1044" s="159" t="str">
        <f t="shared" si="161"/>
        <v>MISSING</v>
      </c>
      <c r="X1044" s="56">
        <f t="shared" si="162"/>
        <v>-99</v>
      </c>
      <c r="Y1044" s="56">
        <f t="shared" si="163"/>
        <v>-99</v>
      </c>
      <c r="Z1044" s="56">
        <f t="shared" si="164"/>
        <v>-99</v>
      </c>
      <c r="AA1044" s="56">
        <f t="shared" si="165"/>
        <v>-99</v>
      </c>
      <c r="AB1044" s="56">
        <f t="shared" si="166"/>
        <v>-99</v>
      </c>
      <c r="AC1044" s="56">
        <f t="shared" si="167"/>
        <v>-99</v>
      </c>
      <c r="AE1044" s="82">
        <f>IF(D1044=1, 'adjustment factor'!$D$4, IF(D1044=-9,-999,IF(D1044="",-999,0)))</f>
        <v>-999</v>
      </c>
      <c r="AF1044" s="82">
        <f>IF(F1044=1, 'adjustment factor'!$D$5, IF(F1044=-9,-999,IF(F1044="",-999,0)))</f>
        <v>-999</v>
      </c>
      <c r="AG1044" s="82">
        <f>IF(E1044=1, 'adjustment factor'!$D$6, IF(E1044=-9,-999,IF(E1044="",-999,0)))</f>
        <v>-999</v>
      </c>
      <c r="AH1044" s="82">
        <f>IF(K1044&gt;=45,'adjustment factor'!$D$7,IF(K1044=-9,-1200,IF(K1044="",-1200,0)))</f>
        <v>-1200</v>
      </c>
      <c r="AI1044" s="82">
        <f>IF(L1044=1, 'adjustment factor'!$D$8, IF(L1044=-9,-999,IF(L1044="",-999,0)))</f>
        <v>-999</v>
      </c>
      <c r="AJ1044" s="82">
        <f>IF(AND(M1044&gt;=1,M1044&lt;=4),'adjustment factor'!$D$9,IF(M1044=-9,-999,IF(M1044=98,-999,IF(M1044=99,-999,IF(M1044="",-999,0)))))</f>
        <v>-999</v>
      </c>
      <c r="AK1044" s="82">
        <f>IF(H1044=1, 'adjustment factor'!$D$10, IF(H1044=-9,-999,IF(H1044="",-999,0)))</f>
        <v>-999</v>
      </c>
      <c r="AL1044" s="82">
        <f>IF(G1044=1, 'adjustment factor'!$D$11, IF(G1044=-9,-999,IF(G1044="",-999,0)))</f>
        <v>-999</v>
      </c>
      <c r="AM1044" s="82">
        <f>IF(I1044=1, 'adjustment factor'!$D$12, IF(I1044=-9,-999,IF(I1044="",-999,0)))</f>
        <v>-999</v>
      </c>
      <c r="AN1044" s="82">
        <f>IF(J1044=1, 'adjustment factor'!$D$13, IF(J1044=-9,-999,IF(J1044="",-999,0)))</f>
        <v>-999</v>
      </c>
      <c r="AO1044" s="82" t="str">
        <f t="shared" si="168"/>
        <v>-999</v>
      </c>
      <c r="AP1044" s="82" t="str">
        <f t="shared" si="169"/>
        <v>MISSING</v>
      </c>
    </row>
    <row r="1045" spans="2:42" s="3" customFormat="1">
      <c r="B1045" s="170"/>
      <c r="C1045" s="35">
        <v>1041</v>
      </c>
      <c r="D1045" s="161"/>
      <c r="E1045" s="161"/>
      <c r="F1045" s="161"/>
      <c r="G1045" s="161"/>
      <c r="H1045" s="161"/>
      <c r="I1045" s="161"/>
      <c r="J1045" s="161"/>
      <c r="K1045" s="161"/>
      <c r="L1045" s="161"/>
      <c r="M1045" s="161"/>
      <c r="N1045" s="171"/>
      <c r="O1045" s="171"/>
      <c r="P1045" s="171"/>
      <c r="Q1045" s="171"/>
      <c r="R1045" s="171"/>
      <c r="S1045" s="171"/>
      <c r="T1045" s="159" t="str">
        <f t="shared" si="160"/>
        <v>MISSING</v>
      </c>
      <c r="U1045" s="159" t="str">
        <f t="shared" si="161"/>
        <v>MISSING</v>
      </c>
      <c r="X1045" s="56">
        <f t="shared" si="162"/>
        <v>-99</v>
      </c>
      <c r="Y1045" s="56">
        <f t="shared" si="163"/>
        <v>-99</v>
      </c>
      <c r="Z1045" s="56">
        <f t="shared" si="164"/>
        <v>-99</v>
      </c>
      <c r="AA1045" s="56">
        <f t="shared" si="165"/>
        <v>-99</v>
      </c>
      <c r="AB1045" s="56">
        <f t="shared" si="166"/>
        <v>-99</v>
      </c>
      <c r="AC1045" s="56">
        <f t="shared" si="167"/>
        <v>-99</v>
      </c>
      <c r="AE1045" s="82">
        <f>IF(D1045=1, 'adjustment factor'!$D$4, IF(D1045=-9,-999,IF(D1045="",-999,0)))</f>
        <v>-999</v>
      </c>
      <c r="AF1045" s="82">
        <f>IF(F1045=1, 'adjustment factor'!$D$5, IF(F1045=-9,-999,IF(F1045="",-999,0)))</f>
        <v>-999</v>
      </c>
      <c r="AG1045" s="82">
        <f>IF(E1045=1, 'adjustment factor'!$D$6, IF(E1045=-9,-999,IF(E1045="",-999,0)))</f>
        <v>-999</v>
      </c>
      <c r="AH1045" s="82">
        <f>IF(K1045&gt;=45,'adjustment factor'!$D$7,IF(K1045=-9,-1200,IF(K1045="",-1200,0)))</f>
        <v>-1200</v>
      </c>
      <c r="AI1045" s="82">
        <f>IF(L1045=1, 'adjustment factor'!$D$8, IF(L1045=-9,-999,IF(L1045="",-999,0)))</f>
        <v>-999</v>
      </c>
      <c r="AJ1045" s="82">
        <f>IF(AND(M1045&gt;=1,M1045&lt;=4),'adjustment factor'!$D$9,IF(M1045=-9,-999,IF(M1045=98,-999,IF(M1045=99,-999,IF(M1045="",-999,0)))))</f>
        <v>-999</v>
      </c>
      <c r="AK1045" s="82">
        <f>IF(H1045=1, 'adjustment factor'!$D$10, IF(H1045=-9,-999,IF(H1045="",-999,0)))</f>
        <v>-999</v>
      </c>
      <c r="AL1045" s="82">
        <f>IF(G1045=1, 'adjustment factor'!$D$11, IF(G1045=-9,-999,IF(G1045="",-999,0)))</f>
        <v>-999</v>
      </c>
      <c r="AM1045" s="82">
        <f>IF(I1045=1, 'adjustment factor'!$D$12, IF(I1045=-9,-999,IF(I1045="",-999,0)))</f>
        <v>-999</v>
      </c>
      <c r="AN1045" s="82">
        <f>IF(J1045=1, 'adjustment factor'!$D$13, IF(J1045=-9,-999,IF(J1045="",-999,0)))</f>
        <v>-999</v>
      </c>
      <c r="AO1045" s="82" t="str">
        <f t="shared" si="168"/>
        <v>-999</v>
      </c>
      <c r="AP1045" s="82" t="str">
        <f t="shared" si="169"/>
        <v>MISSING</v>
      </c>
    </row>
    <row r="1046" spans="2:42" s="3" customFormat="1">
      <c r="B1046" s="170"/>
      <c r="C1046" s="35">
        <v>1042</v>
      </c>
      <c r="D1046" s="161"/>
      <c r="E1046" s="161"/>
      <c r="F1046" s="161"/>
      <c r="G1046" s="161"/>
      <c r="H1046" s="161"/>
      <c r="I1046" s="161"/>
      <c r="J1046" s="161"/>
      <c r="K1046" s="161"/>
      <c r="L1046" s="161"/>
      <c r="M1046" s="161"/>
      <c r="N1046" s="171"/>
      <c r="O1046" s="171"/>
      <c r="P1046" s="171"/>
      <c r="Q1046" s="171"/>
      <c r="R1046" s="171"/>
      <c r="S1046" s="171"/>
      <c r="T1046" s="159" t="str">
        <f t="shared" si="160"/>
        <v>MISSING</v>
      </c>
      <c r="U1046" s="159" t="str">
        <f t="shared" si="161"/>
        <v>MISSING</v>
      </c>
      <c r="X1046" s="56">
        <f t="shared" si="162"/>
        <v>-99</v>
      </c>
      <c r="Y1046" s="56">
        <f t="shared" si="163"/>
        <v>-99</v>
      </c>
      <c r="Z1046" s="56">
        <f t="shared" si="164"/>
        <v>-99</v>
      </c>
      <c r="AA1046" s="56">
        <f t="shared" si="165"/>
        <v>-99</v>
      </c>
      <c r="AB1046" s="56">
        <f t="shared" si="166"/>
        <v>-99</v>
      </c>
      <c r="AC1046" s="56">
        <f t="shared" si="167"/>
        <v>-99</v>
      </c>
      <c r="AE1046" s="82">
        <f>IF(D1046=1, 'adjustment factor'!$D$4, IF(D1046=-9,-999,IF(D1046="",-999,0)))</f>
        <v>-999</v>
      </c>
      <c r="AF1046" s="82">
        <f>IF(F1046=1, 'adjustment factor'!$D$5, IF(F1046=-9,-999,IF(F1046="",-999,0)))</f>
        <v>-999</v>
      </c>
      <c r="AG1046" s="82">
        <f>IF(E1046=1, 'adjustment factor'!$D$6, IF(E1046=-9,-999,IF(E1046="",-999,0)))</f>
        <v>-999</v>
      </c>
      <c r="AH1046" s="82">
        <f>IF(K1046&gt;=45,'adjustment factor'!$D$7,IF(K1046=-9,-1200,IF(K1046="",-1200,0)))</f>
        <v>-1200</v>
      </c>
      <c r="AI1046" s="82">
        <f>IF(L1046=1, 'adjustment factor'!$D$8, IF(L1046=-9,-999,IF(L1046="",-999,0)))</f>
        <v>-999</v>
      </c>
      <c r="AJ1046" s="82">
        <f>IF(AND(M1046&gt;=1,M1046&lt;=4),'adjustment factor'!$D$9,IF(M1046=-9,-999,IF(M1046=98,-999,IF(M1046=99,-999,IF(M1046="",-999,0)))))</f>
        <v>-999</v>
      </c>
      <c r="AK1046" s="82">
        <f>IF(H1046=1, 'adjustment factor'!$D$10, IF(H1046=-9,-999,IF(H1046="",-999,0)))</f>
        <v>-999</v>
      </c>
      <c r="AL1046" s="82">
        <f>IF(G1046=1, 'adjustment factor'!$D$11, IF(G1046=-9,-999,IF(G1046="",-999,0)))</f>
        <v>-999</v>
      </c>
      <c r="AM1046" s="82">
        <f>IF(I1046=1, 'adjustment factor'!$D$12, IF(I1046=-9,-999,IF(I1046="",-999,0)))</f>
        <v>-999</v>
      </c>
      <c r="AN1046" s="82">
        <f>IF(J1046=1, 'adjustment factor'!$D$13, IF(J1046=-9,-999,IF(J1046="",-999,0)))</f>
        <v>-999</v>
      </c>
      <c r="AO1046" s="82" t="str">
        <f t="shared" si="168"/>
        <v>-999</v>
      </c>
      <c r="AP1046" s="82" t="str">
        <f t="shared" si="169"/>
        <v>MISSING</v>
      </c>
    </row>
    <row r="1047" spans="2:42" s="3" customFormat="1">
      <c r="B1047" s="170"/>
      <c r="C1047" s="35">
        <v>1043</v>
      </c>
      <c r="D1047" s="161"/>
      <c r="E1047" s="161"/>
      <c r="F1047" s="161"/>
      <c r="G1047" s="161"/>
      <c r="H1047" s="161"/>
      <c r="I1047" s="161"/>
      <c r="J1047" s="161"/>
      <c r="K1047" s="161"/>
      <c r="L1047" s="161"/>
      <c r="M1047" s="161"/>
      <c r="N1047" s="171"/>
      <c r="O1047" s="171"/>
      <c r="P1047" s="171"/>
      <c r="Q1047" s="171"/>
      <c r="R1047" s="171"/>
      <c r="S1047" s="171"/>
      <c r="T1047" s="159" t="str">
        <f t="shared" si="160"/>
        <v>MISSING</v>
      </c>
      <c r="U1047" s="159" t="str">
        <f t="shared" si="161"/>
        <v>MISSING</v>
      </c>
      <c r="X1047" s="56">
        <f t="shared" si="162"/>
        <v>-99</v>
      </c>
      <c r="Y1047" s="56">
        <f t="shared" si="163"/>
        <v>-99</v>
      </c>
      <c r="Z1047" s="56">
        <f t="shared" si="164"/>
        <v>-99</v>
      </c>
      <c r="AA1047" s="56">
        <f t="shared" si="165"/>
        <v>-99</v>
      </c>
      <c r="AB1047" s="56">
        <f t="shared" si="166"/>
        <v>-99</v>
      </c>
      <c r="AC1047" s="56">
        <f t="shared" si="167"/>
        <v>-99</v>
      </c>
      <c r="AE1047" s="82">
        <f>IF(D1047=1, 'adjustment factor'!$D$4, IF(D1047=-9,-999,IF(D1047="",-999,0)))</f>
        <v>-999</v>
      </c>
      <c r="AF1047" s="82">
        <f>IF(F1047=1, 'adjustment factor'!$D$5, IF(F1047=-9,-999,IF(F1047="",-999,0)))</f>
        <v>-999</v>
      </c>
      <c r="AG1047" s="82">
        <f>IF(E1047=1, 'adjustment factor'!$D$6, IF(E1047=-9,-999,IF(E1047="",-999,0)))</f>
        <v>-999</v>
      </c>
      <c r="AH1047" s="82">
        <f>IF(K1047&gt;=45,'adjustment factor'!$D$7,IF(K1047=-9,-1200,IF(K1047="",-1200,0)))</f>
        <v>-1200</v>
      </c>
      <c r="AI1047" s="82">
        <f>IF(L1047=1, 'adjustment factor'!$D$8, IF(L1047=-9,-999,IF(L1047="",-999,0)))</f>
        <v>-999</v>
      </c>
      <c r="AJ1047" s="82">
        <f>IF(AND(M1047&gt;=1,M1047&lt;=4),'adjustment factor'!$D$9,IF(M1047=-9,-999,IF(M1047=98,-999,IF(M1047=99,-999,IF(M1047="",-999,0)))))</f>
        <v>-999</v>
      </c>
      <c r="AK1047" s="82">
        <f>IF(H1047=1, 'adjustment factor'!$D$10, IF(H1047=-9,-999,IF(H1047="",-999,0)))</f>
        <v>-999</v>
      </c>
      <c r="AL1047" s="82">
        <f>IF(G1047=1, 'adjustment factor'!$D$11, IF(G1047=-9,-999,IF(G1047="",-999,0)))</f>
        <v>-999</v>
      </c>
      <c r="AM1047" s="82">
        <f>IF(I1047=1, 'adjustment factor'!$D$12, IF(I1047=-9,-999,IF(I1047="",-999,0)))</f>
        <v>-999</v>
      </c>
      <c r="AN1047" s="82">
        <f>IF(J1047=1, 'adjustment factor'!$D$13, IF(J1047=-9,-999,IF(J1047="",-999,0)))</f>
        <v>-999</v>
      </c>
      <c r="AO1047" s="82" t="str">
        <f t="shared" si="168"/>
        <v>-999</v>
      </c>
      <c r="AP1047" s="82" t="str">
        <f t="shared" si="169"/>
        <v>MISSING</v>
      </c>
    </row>
    <row r="1048" spans="2:42" s="3" customFormat="1">
      <c r="B1048" s="170"/>
      <c r="C1048" s="35">
        <v>1044</v>
      </c>
      <c r="D1048" s="161"/>
      <c r="E1048" s="161"/>
      <c r="F1048" s="161"/>
      <c r="G1048" s="161"/>
      <c r="H1048" s="161"/>
      <c r="I1048" s="161"/>
      <c r="J1048" s="161"/>
      <c r="K1048" s="161"/>
      <c r="L1048" s="161"/>
      <c r="M1048" s="161"/>
      <c r="N1048" s="171"/>
      <c r="O1048" s="171"/>
      <c r="P1048" s="171"/>
      <c r="Q1048" s="171"/>
      <c r="R1048" s="171"/>
      <c r="S1048" s="171"/>
      <c r="T1048" s="159" t="str">
        <f t="shared" si="160"/>
        <v>MISSING</v>
      </c>
      <c r="U1048" s="159" t="str">
        <f t="shared" si="161"/>
        <v>MISSING</v>
      </c>
      <c r="X1048" s="56">
        <f t="shared" si="162"/>
        <v>-99</v>
      </c>
      <c r="Y1048" s="56">
        <f t="shared" si="163"/>
        <v>-99</v>
      </c>
      <c r="Z1048" s="56">
        <f t="shared" si="164"/>
        <v>-99</v>
      </c>
      <c r="AA1048" s="56">
        <f t="shared" si="165"/>
        <v>-99</v>
      </c>
      <c r="AB1048" s="56">
        <f t="shared" si="166"/>
        <v>-99</v>
      </c>
      <c r="AC1048" s="56">
        <f t="shared" si="167"/>
        <v>-99</v>
      </c>
      <c r="AE1048" s="82">
        <f>IF(D1048=1, 'adjustment factor'!$D$4, IF(D1048=-9,-999,IF(D1048="",-999,0)))</f>
        <v>-999</v>
      </c>
      <c r="AF1048" s="82">
        <f>IF(F1048=1, 'adjustment factor'!$D$5, IF(F1048=-9,-999,IF(F1048="",-999,0)))</f>
        <v>-999</v>
      </c>
      <c r="AG1048" s="82">
        <f>IF(E1048=1, 'adjustment factor'!$D$6, IF(E1048=-9,-999,IF(E1048="",-999,0)))</f>
        <v>-999</v>
      </c>
      <c r="AH1048" s="82">
        <f>IF(K1048&gt;=45,'adjustment factor'!$D$7,IF(K1048=-9,-1200,IF(K1048="",-1200,0)))</f>
        <v>-1200</v>
      </c>
      <c r="AI1048" s="82">
        <f>IF(L1048=1, 'adjustment factor'!$D$8, IF(L1048=-9,-999,IF(L1048="",-999,0)))</f>
        <v>-999</v>
      </c>
      <c r="AJ1048" s="82">
        <f>IF(AND(M1048&gt;=1,M1048&lt;=4),'adjustment factor'!$D$9,IF(M1048=-9,-999,IF(M1048=98,-999,IF(M1048=99,-999,IF(M1048="",-999,0)))))</f>
        <v>-999</v>
      </c>
      <c r="AK1048" s="82">
        <f>IF(H1048=1, 'adjustment factor'!$D$10, IF(H1048=-9,-999,IF(H1048="",-999,0)))</f>
        <v>-999</v>
      </c>
      <c r="AL1048" s="82">
        <f>IF(G1048=1, 'adjustment factor'!$D$11, IF(G1048=-9,-999,IF(G1048="",-999,0)))</f>
        <v>-999</v>
      </c>
      <c r="AM1048" s="82">
        <f>IF(I1048=1, 'adjustment factor'!$D$12, IF(I1048=-9,-999,IF(I1048="",-999,0)))</f>
        <v>-999</v>
      </c>
      <c r="AN1048" s="82">
        <f>IF(J1048=1, 'adjustment factor'!$D$13, IF(J1048=-9,-999,IF(J1048="",-999,0)))</f>
        <v>-999</v>
      </c>
      <c r="AO1048" s="82" t="str">
        <f t="shared" si="168"/>
        <v>-999</v>
      </c>
      <c r="AP1048" s="82" t="str">
        <f t="shared" si="169"/>
        <v>MISSING</v>
      </c>
    </row>
    <row r="1049" spans="2:42" s="3" customFormat="1">
      <c r="B1049" s="170"/>
      <c r="C1049" s="35">
        <v>1045</v>
      </c>
      <c r="D1049" s="161"/>
      <c r="E1049" s="161"/>
      <c r="F1049" s="161"/>
      <c r="G1049" s="161"/>
      <c r="H1049" s="161"/>
      <c r="I1049" s="161"/>
      <c r="J1049" s="161"/>
      <c r="K1049" s="161"/>
      <c r="L1049" s="161"/>
      <c r="M1049" s="161"/>
      <c r="N1049" s="171"/>
      <c r="O1049" s="171"/>
      <c r="P1049" s="171"/>
      <c r="Q1049" s="171"/>
      <c r="R1049" s="171"/>
      <c r="S1049" s="171"/>
      <c r="T1049" s="159" t="str">
        <f t="shared" si="160"/>
        <v>MISSING</v>
      </c>
      <c r="U1049" s="159" t="str">
        <f t="shared" si="161"/>
        <v>MISSING</v>
      </c>
      <c r="X1049" s="56">
        <f t="shared" si="162"/>
        <v>-99</v>
      </c>
      <c r="Y1049" s="56">
        <f t="shared" si="163"/>
        <v>-99</v>
      </c>
      <c r="Z1049" s="56">
        <f t="shared" si="164"/>
        <v>-99</v>
      </c>
      <c r="AA1049" s="56">
        <f t="shared" si="165"/>
        <v>-99</v>
      </c>
      <c r="AB1049" s="56">
        <f t="shared" si="166"/>
        <v>-99</v>
      </c>
      <c r="AC1049" s="56">
        <f t="shared" si="167"/>
        <v>-99</v>
      </c>
      <c r="AE1049" s="82">
        <f>IF(D1049=1, 'adjustment factor'!$D$4, IF(D1049=-9,-999,IF(D1049="",-999,0)))</f>
        <v>-999</v>
      </c>
      <c r="AF1049" s="82">
        <f>IF(F1049=1, 'adjustment factor'!$D$5, IF(F1049=-9,-999,IF(F1049="",-999,0)))</f>
        <v>-999</v>
      </c>
      <c r="AG1049" s="82">
        <f>IF(E1049=1, 'adjustment factor'!$D$6, IF(E1049=-9,-999,IF(E1049="",-999,0)))</f>
        <v>-999</v>
      </c>
      <c r="AH1049" s="82">
        <f>IF(K1049&gt;=45,'adjustment factor'!$D$7,IF(K1049=-9,-1200,IF(K1049="",-1200,0)))</f>
        <v>-1200</v>
      </c>
      <c r="AI1049" s="82">
        <f>IF(L1049=1, 'adjustment factor'!$D$8, IF(L1049=-9,-999,IF(L1049="",-999,0)))</f>
        <v>-999</v>
      </c>
      <c r="AJ1049" s="82">
        <f>IF(AND(M1049&gt;=1,M1049&lt;=4),'adjustment factor'!$D$9,IF(M1049=-9,-999,IF(M1049=98,-999,IF(M1049=99,-999,IF(M1049="",-999,0)))))</f>
        <v>-999</v>
      </c>
      <c r="AK1049" s="82">
        <f>IF(H1049=1, 'adjustment factor'!$D$10, IF(H1049=-9,-999,IF(H1049="",-999,0)))</f>
        <v>-999</v>
      </c>
      <c r="AL1049" s="82">
        <f>IF(G1049=1, 'adjustment factor'!$D$11, IF(G1049=-9,-999,IF(G1049="",-999,0)))</f>
        <v>-999</v>
      </c>
      <c r="AM1049" s="82">
        <f>IF(I1049=1, 'adjustment factor'!$D$12, IF(I1049=-9,-999,IF(I1049="",-999,0)))</f>
        <v>-999</v>
      </c>
      <c r="AN1049" s="82">
        <f>IF(J1049=1, 'adjustment factor'!$D$13, IF(J1049=-9,-999,IF(J1049="",-999,0)))</f>
        <v>-999</v>
      </c>
      <c r="AO1049" s="82" t="str">
        <f t="shared" si="168"/>
        <v>-999</v>
      </c>
      <c r="AP1049" s="82" t="str">
        <f t="shared" si="169"/>
        <v>MISSING</v>
      </c>
    </row>
    <row r="1050" spans="2:42" s="3" customFormat="1">
      <c r="B1050" s="170"/>
      <c r="C1050" s="35">
        <v>1046</v>
      </c>
      <c r="D1050" s="161"/>
      <c r="E1050" s="161"/>
      <c r="F1050" s="161"/>
      <c r="G1050" s="161"/>
      <c r="H1050" s="161"/>
      <c r="I1050" s="161"/>
      <c r="J1050" s="161"/>
      <c r="K1050" s="161"/>
      <c r="L1050" s="161"/>
      <c r="M1050" s="161"/>
      <c r="N1050" s="171"/>
      <c r="O1050" s="171"/>
      <c r="P1050" s="171"/>
      <c r="Q1050" s="171"/>
      <c r="R1050" s="171"/>
      <c r="S1050" s="171"/>
      <c r="T1050" s="159" t="str">
        <f t="shared" si="160"/>
        <v>MISSING</v>
      </c>
      <c r="U1050" s="159" t="str">
        <f t="shared" si="161"/>
        <v>MISSING</v>
      </c>
      <c r="X1050" s="56">
        <f t="shared" si="162"/>
        <v>-99</v>
      </c>
      <c r="Y1050" s="56">
        <f t="shared" si="163"/>
        <v>-99</v>
      </c>
      <c r="Z1050" s="56">
        <f t="shared" si="164"/>
        <v>-99</v>
      </c>
      <c r="AA1050" s="56">
        <f t="shared" si="165"/>
        <v>-99</v>
      </c>
      <c r="AB1050" s="56">
        <f t="shared" si="166"/>
        <v>-99</v>
      </c>
      <c r="AC1050" s="56">
        <f t="shared" si="167"/>
        <v>-99</v>
      </c>
      <c r="AE1050" s="82">
        <f>IF(D1050=1, 'adjustment factor'!$D$4, IF(D1050=-9,-999,IF(D1050="",-999,0)))</f>
        <v>-999</v>
      </c>
      <c r="AF1050" s="82">
        <f>IF(F1050=1, 'adjustment factor'!$D$5, IF(F1050=-9,-999,IF(F1050="",-999,0)))</f>
        <v>-999</v>
      </c>
      <c r="AG1050" s="82">
        <f>IF(E1050=1, 'adjustment factor'!$D$6, IF(E1050=-9,-999,IF(E1050="",-999,0)))</f>
        <v>-999</v>
      </c>
      <c r="AH1050" s="82">
        <f>IF(K1050&gt;=45,'adjustment factor'!$D$7,IF(K1050=-9,-1200,IF(K1050="",-1200,0)))</f>
        <v>-1200</v>
      </c>
      <c r="AI1050" s="82">
        <f>IF(L1050=1, 'adjustment factor'!$D$8, IF(L1050=-9,-999,IF(L1050="",-999,0)))</f>
        <v>-999</v>
      </c>
      <c r="AJ1050" s="82">
        <f>IF(AND(M1050&gt;=1,M1050&lt;=4),'adjustment factor'!$D$9,IF(M1050=-9,-999,IF(M1050=98,-999,IF(M1050=99,-999,IF(M1050="",-999,0)))))</f>
        <v>-999</v>
      </c>
      <c r="AK1050" s="82">
        <f>IF(H1050=1, 'adjustment factor'!$D$10, IF(H1050=-9,-999,IF(H1050="",-999,0)))</f>
        <v>-999</v>
      </c>
      <c r="AL1050" s="82">
        <f>IF(G1050=1, 'adjustment factor'!$D$11, IF(G1050=-9,-999,IF(G1050="",-999,0)))</f>
        <v>-999</v>
      </c>
      <c r="AM1050" s="82">
        <f>IF(I1050=1, 'adjustment factor'!$D$12, IF(I1050=-9,-999,IF(I1050="",-999,0)))</f>
        <v>-999</v>
      </c>
      <c r="AN1050" s="82">
        <f>IF(J1050=1, 'adjustment factor'!$D$13, IF(J1050=-9,-999,IF(J1050="",-999,0)))</f>
        <v>-999</v>
      </c>
      <c r="AO1050" s="82" t="str">
        <f t="shared" si="168"/>
        <v>-999</v>
      </c>
      <c r="AP1050" s="82" t="str">
        <f t="shared" si="169"/>
        <v>MISSING</v>
      </c>
    </row>
    <row r="1051" spans="2:42" s="3" customFormat="1">
      <c r="B1051" s="170"/>
      <c r="C1051" s="35">
        <v>1047</v>
      </c>
      <c r="D1051" s="161"/>
      <c r="E1051" s="161"/>
      <c r="F1051" s="161"/>
      <c r="G1051" s="161"/>
      <c r="H1051" s="161"/>
      <c r="I1051" s="161"/>
      <c r="J1051" s="161"/>
      <c r="K1051" s="161"/>
      <c r="L1051" s="161"/>
      <c r="M1051" s="161"/>
      <c r="N1051" s="171"/>
      <c r="O1051" s="171"/>
      <c r="P1051" s="171"/>
      <c r="Q1051" s="171"/>
      <c r="R1051" s="171"/>
      <c r="S1051" s="171"/>
      <c r="T1051" s="159" t="str">
        <f t="shared" si="160"/>
        <v>MISSING</v>
      </c>
      <c r="U1051" s="159" t="str">
        <f t="shared" si="161"/>
        <v>MISSING</v>
      </c>
      <c r="X1051" s="56">
        <f t="shared" si="162"/>
        <v>-99</v>
      </c>
      <c r="Y1051" s="56">
        <f t="shared" si="163"/>
        <v>-99</v>
      </c>
      <c r="Z1051" s="56">
        <f t="shared" si="164"/>
        <v>-99</v>
      </c>
      <c r="AA1051" s="56">
        <f t="shared" si="165"/>
        <v>-99</v>
      </c>
      <c r="AB1051" s="56">
        <f t="shared" si="166"/>
        <v>-99</v>
      </c>
      <c r="AC1051" s="56">
        <f t="shared" si="167"/>
        <v>-99</v>
      </c>
      <c r="AE1051" s="82">
        <f>IF(D1051=1, 'adjustment factor'!$D$4, IF(D1051=-9,-999,IF(D1051="",-999,0)))</f>
        <v>-999</v>
      </c>
      <c r="AF1051" s="82">
        <f>IF(F1051=1, 'adjustment factor'!$D$5, IF(F1051=-9,-999,IF(F1051="",-999,0)))</f>
        <v>-999</v>
      </c>
      <c r="AG1051" s="82">
        <f>IF(E1051=1, 'adjustment factor'!$D$6, IF(E1051=-9,-999,IF(E1051="",-999,0)))</f>
        <v>-999</v>
      </c>
      <c r="AH1051" s="82">
        <f>IF(K1051&gt;=45,'adjustment factor'!$D$7,IF(K1051=-9,-1200,IF(K1051="",-1200,0)))</f>
        <v>-1200</v>
      </c>
      <c r="AI1051" s="82">
        <f>IF(L1051=1, 'adjustment factor'!$D$8, IF(L1051=-9,-999,IF(L1051="",-999,0)))</f>
        <v>-999</v>
      </c>
      <c r="AJ1051" s="82">
        <f>IF(AND(M1051&gt;=1,M1051&lt;=4),'adjustment factor'!$D$9,IF(M1051=-9,-999,IF(M1051=98,-999,IF(M1051=99,-999,IF(M1051="",-999,0)))))</f>
        <v>-999</v>
      </c>
      <c r="AK1051" s="82">
        <f>IF(H1051=1, 'adjustment factor'!$D$10, IF(H1051=-9,-999,IF(H1051="",-999,0)))</f>
        <v>-999</v>
      </c>
      <c r="AL1051" s="82">
        <f>IF(G1051=1, 'adjustment factor'!$D$11, IF(G1051=-9,-999,IF(G1051="",-999,0)))</f>
        <v>-999</v>
      </c>
      <c r="AM1051" s="82">
        <f>IF(I1051=1, 'adjustment factor'!$D$12, IF(I1051=-9,-999,IF(I1051="",-999,0)))</f>
        <v>-999</v>
      </c>
      <c r="AN1051" s="82">
        <f>IF(J1051=1, 'adjustment factor'!$D$13, IF(J1051=-9,-999,IF(J1051="",-999,0)))</f>
        <v>-999</v>
      </c>
      <c r="AO1051" s="82" t="str">
        <f t="shared" si="168"/>
        <v>-999</v>
      </c>
      <c r="AP1051" s="82" t="str">
        <f t="shared" si="169"/>
        <v>MISSING</v>
      </c>
    </row>
    <row r="1052" spans="2:42" s="3" customFormat="1">
      <c r="B1052" s="170"/>
      <c r="C1052" s="35">
        <v>1048</v>
      </c>
      <c r="D1052" s="161"/>
      <c r="E1052" s="161"/>
      <c r="F1052" s="161"/>
      <c r="G1052" s="161"/>
      <c r="H1052" s="161"/>
      <c r="I1052" s="161"/>
      <c r="J1052" s="161"/>
      <c r="K1052" s="161"/>
      <c r="L1052" s="161"/>
      <c r="M1052" s="161"/>
      <c r="N1052" s="171"/>
      <c r="O1052" s="171"/>
      <c r="P1052" s="171"/>
      <c r="Q1052" s="171"/>
      <c r="R1052" s="171"/>
      <c r="S1052" s="171"/>
      <c r="T1052" s="159" t="str">
        <f t="shared" si="160"/>
        <v>MISSING</v>
      </c>
      <c r="U1052" s="159" t="str">
        <f t="shared" si="161"/>
        <v>MISSING</v>
      </c>
      <c r="X1052" s="56">
        <f t="shared" si="162"/>
        <v>-99</v>
      </c>
      <c r="Y1052" s="56">
        <f t="shared" si="163"/>
        <v>-99</v>
      </c>
      <c r="Z1052" s="56">
        <f t="shared" si="164"/>
        <v>-99</v>
      </c>
      <c r="AA1052" s="56">
        <f t="shared" si="165"/>
        <v>-99</v>
      </c>
      <c r="AB1052" s="56">
        <f t="shared" si="166"/>
        <v>-99</v>
      </c>
      <c r="AC1052" s="56">
        <f t="shared" si="167"/>
        <v>-99</v>
      </c>
      <c r="AE1052" s="82">
        <f>IF(D1052=1, 'adjustment factor'!$D$4, IF(D1052=-9,-999,IF(D1052="",-999,0)))</f>
        <v>-999</v>
      </c>
      <c r="AF1052" s="82">
        <f>IF(F1052=1, 'adjustment factor'!$D$5, IF(F1052=-9,-999,IF(F1052="",-999,0)))</f>
        <v>-999</v>
      </c>
      <c r="AG1052" s="82">
        <f>IF(E1052=1, 'adjustment factor'!$D$6, IF(E1052=-9,-999,IF(E1052="",-999,0)))</f>
        <v>-999</v>
      </c>
      <c r="AH1052" s="82">
        <f>IF(K1052&gt;=45,'adjustment factor'!$D$7,IF(K1052=-9,-1200,IF(K1052="",-1200,0)))</f>
        <v>-1200</v>
      </c>
      <c r="AI1052" s="82">
        <f>IF(L1052=1, 'adjustment factor'!$D$8, IF(L1052=-9,-999,IF(L1052="",-999,0)))</f>
        <v>-999</v>
      </c>
      <c r="AJ1052" s="82">
        <f>IF(AND(M1052&gt;=1,M1052&lt;=4),'adjustment factor'!$D$9,IF(M1052=-9,-999,IF(M1052=98,-999,IF(M1052=99,-999,IF(M1052="",-999,0)))))</f>
        <v>-999</v>
      </c>
      <c r="AK1052" s="82">
        <f>IF(H1052=1, 'adjustment factor'!$D$10, IF(H1052=-9,-999,IF(H1052="",-999,0)))</f>
        <v>-999</v>
      </c>
      <c r="AL1052" s="82">
        <f>IF(G1052=1, 'adjustment factor'!$D$11, IF(G1052=-9,-999,IF(G1052="",-999,0)))</f>
        <v>-999</v>
      </c>
      <c r="AM1052" s="82">
        <f>IF(I1052=1, 'adjustment factor'!$D$12, IF(I1052=-9,-999,IF(I1052="",-999,0)))</f>
        <v>-999</v>
      </c>
      <c r="AN1052" s="82">
        <f>IF(J1052=1, 'adjustment factor'!$D$13, IF(J1052=-9,-999,IF(J1052="",-999,0)))</f>
        <v>-999</v>
      </c>
      <c r="AO1052" s="82" t="str">
        <f t="shared" si="168"/>
        <v>-999</v>
      </c>
      <c r="AP1052" s="82" t="str">
        <f t="shared" si="169"/>
        <v>MISSING</v>
      </c>
    </row>
    <row r="1053" spans="2:42" s="3" customFormat="1">
      <c r="B1053" s="170"/>
      <c r="C1053" s="35">
        <v>1049</v>
      </c>
      <c r="D1053" s="161"/>
      <c r="E1053" s="161"/>
      <c r="F1053" s="161"/>
      <c r="G1053" s="161"/>
      <c r="H1053" s="161"/>
      <c r="I1053" s="161"/>
      <c r="J1053" s="161"/>
      <c r="K1053" s="161"/>
      <c r="L1053" s="161"/>
      <c r="M1053" s="161"/>
      <c r="N1053" s="171"/>
      <c r="O1053" s="171"/>
      <c r="P1053" s="171"/>
      <c r="Q1053" s="171"/>
      <c r="R1053" s="171"/>
      <c r="S1053" s="171"/>
      <c r="T1053" s="159" t="str">
        <f t="shared" si="160"/>
        <v>MISSING</v>
      </c>
      <c r="U1053" s="159" t="str">
        <f t="shared" si="161"/>
        <v>MISSING</v>
      </c>
      <c r="X1053" s="56">
        <f t="shared" si="162"/>
        <v>-99</v>
      </c>
      <c r="Y1053" s="56">
        <f t="shared" si="163"/>
        <v>-99</v>
      </c>
      <c r="Z1053" s="56">
        <f t="shared" si="164"/>
        <v>-99</v>
      </c>
      <c r="AA1053" s="56">
        <f t="shared" si="165"/>
        <v>-99</v>
      </c>
      <c r="AB1053" s="56">
        <f t="shared" si="166"/>
        <v>-99</v>
      </c>
      <c r="AC1053" s="56">
        <f t="shared" si="167"/>
        <v>-99</v>
      </c>
      <c r="AE1053" s="82">
        <f>IF(D1053=1, 'adjustment factor'!$D$4, IF(D1053=-9,-999,IF(D1053="",-999,0)))</f>
        <v>-999</v>
      </c>
      <c r="AF1053" s="82">
        <f>IF(F1053=1, 'adjustment factor'!$D$5, IF(F1053=-9,-999,IF(F1053="",-999,0)))</f>
        <v>-999</v>
      </c>
      <c r="AG1053" s="82">
        <f>IF(E1053=1, 'adjustment factor'!$D$6, IF(E1053=-9,-999,IF(E1053="",-999,0)))</f>
        <v>-999</v>
      </c>
      <c r="AH1053" s="82">
        <f>IF(K1053&gt;=45,'adjustment factor'!$D$7,IF(K1053=-9,-1200,IF(K1053="",-1200,0)))</f>
        <v>-1200</v>
      </c>
      <c r="AI1053" s="82">
        <f>IF(L1053=1, 'adjustment factor'!$D$8, IF(L1053=-9,-999,IF(L1053="",-999,0)))</f>
        <v>-999</v>
      </c>
      <c r="AJ1053" s="82">
        <f>IF(AND(M1053&gt;=1,M1053&lt;=4),'adjustment factor'!$D$9,IF(M1053=-9,-999,IF(M1053=98,-999,IF(M1053=99,-999,IF(M1053="",-999,0)))))</f>
        <v>-999</v>
      </c>
      <c r="AK1053" s="82">
        <f>IF(H1053=1, 'adjustment factor'!$D$10, IF(H1053=-9,-999,IF(H1053="",-999,0)))</f>
        <v>-999</v>
      </c>
      <c r="AL1053" s="82">
        <f>IF(G1053=1, 'adjustment factor'!$D$11, IF(G1053=-9,-999,IF(G1053="",-999,0)))</f>
        <v>-999</v>
      </c>
      <c r="AM1053" s="82">
        <f>IF(I1053=1, 'adjustment factor'!$D$12, IF(I1053=-9,-999,IF(I1053="",-999,0)))</f>
        <v>-999</v>
      </c>
      <c r="AN1053" s="82">
        <f>IF(J1053=1, 'adjustment factor'!$D$13, IF(J1053=-9,-999,IF(J1053="",-999,0)))</f>
        <v>-999</v>
      </c>
      <c r="AO1053" s="82" t="str">
        <f t="shared" si="168"/>
        <v>-999</v>
      </c>
      <c r="AP1053" s="82" t="str">
        <f t="shared" si="169"/>
        <v>MISSING</v>
      </c>
    </row>
    <row r="1054" spans="2:42" s="3" customFormat="1">
      <c r="B1054" s="170"/>
      <c r="C1054" s="35">
        <v>1050</v>
      </c>
      <c r="D1054" s="161"/>
      <c r="E1054" s="161"/>
      <c r="F1054" s="161"/>
      <c r="G1054" s="161"/>
      <c r="H1054" s="161"/>
      <c r="I1054" s="161"/>
      <c r="J1054" s="161"/>
      <c r="K1054" s="161"/>
      <c r="L1054" s="161"/>
      <c r="M1054" s="161"/>
      <c r="N1054" s="171"/>
      <c r="O1054" s="171"/>
      <c r="P1054" s="171"/>
      <c r="Q1054" s="171"/>
      <c r="R1054" s="171"/>
      <c r="S1054" s="171"/>
      <c r="T1054" s="159" t="str">
        <f t="shared" si="160"/>
        <v>MISSING</v>
      </c>
      <c r="U1054" s="159" t="str">
        <f t="shared" si="161"/>
        <v>MISSING</v>
      </c>
      <c r="X1054" s="56">
        <f t="shared" si="162"/>
        <v>-99</v>
      </c>
      <c r="Y1054" s="56">
        <f t="shared" si="163"/>
        <v>-99</v>
      </c>
      <c r="Z1054" s="56">
        <f t="shared" si="164"/>
        <v>-99</v>
      </c>
      <c r="AA1054" s="56">
        <f t="shared" si="165"/>
        <v>-99</v>
      </c>
      <c r="AB1054" s="56">
        <f t="shared" si="166"/>
        <v>-99</v>
      </c>
      <c r="AC1054" s="56">
        <f t="shared" si="167"/>
        <v>-99</v>
      </c>
      <c r="AE1054" s="82">
        <f>IF(D1054=1, 'adjustment factor'!$D$4, IF(D1054=-9,-999,IF(D1054="",-999,0)))</f>
        <v>-999</v>
      </c>
      <c r="AF1054" s="82">
        <f>IF(F1054=1, 'adjustment factor'!$D$5, IF(F1054=-9,-999,IF(F1054="",-999,0)))</f>
        <v>-999</v>
      </c>
      <c r="AG1054" s="82">
        <f>IF(E1054=1, 'adjustment factor'!$D$6, IF(E1054=-9,-999,IF(E1054="",-999,0)))</f>
        <v>-999</v>
      </c>
      <c r="AH1054" s="82">
        <f>IF(K1054&gt;=45,'adjustment factor'!$D$7,IF(K1054=-9,-1200,IF(K1054="",-1200,0)))</f>
        <v>-1200</v>
      </c>
      <c r="AI1054" s="82">
        <f>IF(L1054=1, 'adjustment factor'!$D$8, IF(L1054=-9,-999,IF(L1054="",-999,0)))</f>
        <v>-999</v>
      </c>
      <c r="AJ1054" s="82">
        <f>IF(AND(M1054&gt;=1,M1054&lt;=4),'adjustment factor'!$D$9,IF(M1054=-9,-999,IF(M1054=98,-999,IF(M1054=99,-999,IF(M1054="",-999,0)))))</f>
        <v>-999</v>
      </c>
      <c r="AK1054" s="82">
        <f>IF(H1054=1, 'adjustment factor'!$D$10, IF(H1054=-9,-999,IF(H1054="",-999,0)))</f>
        <v>-999</v>
      </c>
      <c r="AL1054" s="82">
        <f>IF(G1054=1, 'adjustment factor'!$D$11, IF(G1054=-9,-999,IF(G1054="",-999,0)))</f>
        <v>-999</v>
      </c>
      <c r="AM1054" s="82">
        <f>IF(I1054=1, 'adjustment factor'!$D$12, IF(I1054=-9,-999,IF(I1054="",-999,0)))</f>
        <v>-999</v>
      </c>
      <c r="AN1054" s="82">
        <f>IF(J1054=1, 'adjustment factor'!$D$13, IF(J1054=-9,-999,IF(J1054="",-999,0)))</f>
        <v>-999</v>
      </c>
      <c r="AO1054" s="82" t="str">
        <f t="shared" si="168"/>
        <v>-999</v>
      </c>
      <c r="AP1054" s="82" t="str">
        <f t="shared" si="169"/>
        <v>MISSING</v>
      </c>
    </row>
    <row r="1055" spans="2:42" s="3" customFormat="1">
      <c r="B1055" s="170"/>
      <c r="C1055" s="35">
        <v>1051</v>
      </c>
      <c r="D1055" s="161"/>
      <c r="E1055" s="161"/>
      <c r="F1055" s="161"/>
      <c r="G1055" s="161"/>
      <c r="H1055" s="161"/>
      <c r="I1055" s="161"/>
      <c r="J1055" s="161"/>
      <c r="K1055" s="161"/>
      <c r="L1055" s="161"/>
      <c r="M1055" s="161"/>
      <c r="N1055" s="171"/>
      <c r="O1055" s="171"/>
      <c r="P1055" s="171"/>
      <c r="Q1055" s="171"/>
      <c r="R1055" s="171"/>
      <c r="S1055" s="171"/>
      <c r="T1055" s="159" t="str">
        <f t="shared" si="160"/>
        <v>MISSING</v>
      </c>
      <c r="U1055" s="159" t="str">
        <f t="shared" si="161"/>
        <v>MISSING</v>
      </c>
      <c r="X1055" s="56">
        <f t="shared" si="162"/>
        <v>-99</v>
      </c>
      <c r="Y1055" s="56">
        <f t="shared" si="163"/>
        <v>-99</v>
      </c>
      <c r="Z1055" s="56">
        <f t="shared" si="164"/>
        <v>-99</v>
      </c>
      <c r="AA1055" s="56">
        <f t="shared" si="165"/>
        <v>-99</v>
      </c>
      <c r="AB1055" s="56">
        <f t="shared" si="166"/>
        <v>-99</v>
      </c>
      <c r="AC1055" s="56">
        <f t="shared" si="167"/>
        <v>-99</v>
      </c>
      <c r="AE1055" s="82">
        <f>IF(D1055=1, 'adjustment factor'!$D$4, IF(D1055=-9,-999,IF(D1055="",-999,0)))</f>
        <v>-999</v>
      </c>
      <c r="AF1055" s="82">
        <f>IF(F1055=1, 'adjustment factor'!$D$5, IF(F1055=-9,-999,IF(F1055="",-999,0)))</f>
        <v>-999</v>
      </c>
      <c r="AG1055" s="82">
        <f>IF(E1055=1, 'adjustment factor'!$D$6, IF(E1055=-9,-999,IF(E1055="",-999,0)))</f>
        <v>-999</v>
      </c>
      <c r="AH1055" s="82">
        <f>IF(K1055&gt;=45,'adjustment factor'!$D$7,IF(K1055=-9,-1200,IF(K1055="",-1200,0)))</f>
        <v>-1200</v>
      </c>
      <c r="AI1055" s="82">
        <f>IF(L1055=1, 'adjustment factor'!$D$8, IF(L1055=-9,-999,IF(L1055="",-999,0)))</f>
        <v>-999</v>
      </c>
      <c r="AJ1055" s="82">
        <f>IF(AND(M1055&gt;=1,M1055&lt;=4),'adjustment factor'!$D$9,IF(M1055=-9,-999,IF(M1055=98,-999,IF(M1055=99,-999,IF(M1055="",-999,0)))))</f>
        <v>-999</v>
      </c>
      <c r="AK1055" s="82">
        <f>IF(H1055=1, 'adjustment factor'!$D$10, IF(H1055=-9,-999,IF(H1055="",-999,0)))</f>
        <v>-999</v>
      </c>
      <c r="AL1055" s="82">
        <f>IF(G1055=1, 'adjustment factor'!$D$11, IF(G1055=-9,-999,IF(G1055="",-999,0)))</f>
        <v>-999</v>
      </c>
      <c r="AM1055" s="82">
        <f>IF(I1055=1, 'adjustment factor'!$D$12, IF(I1055=-9,-999,IF(I1055="",-999,0)))</f>
        <v>-999</v>
      </c>
      <c r="AN1055" s="82">
        <f>IF(J1055=1, 'adjustment factor'!$D$13, IF(J1055=-9,-999,IF(J1055="",-999,0)))</f>
        <v>-999</v>
      </c>
      <c r="AO1055" s="82" t="str">
        <f t="shared" si="168"/>
        <v>-999</v>
      </c>
      <c r="AP1055" s="82" t="str">
        <f t="shared" si="169"/>
        <v>MISSING</v>
      </c>
    </row>
    <row r="1056" spans="2:42" s="3" customFormat="1">
      <c r="B1056" s="170"/>
      <c r="C1056" s="35">
        <v>1052</v>
      </c>
      <c r="D1056" s="161"/>
      <c r="E1056" s="161"/>
      <c r="F1056" s="161"/>
      <c r="G1056" s="161"/>
      <c r="H1056" s="161"/>
      <c r="I1056" s="161"/>
      <c r="J1056" s="161"/>
      <c r="K1056" s="161"/>
      <c r="L1056" s="161"/>
      <c r="M1056" s="161"/>
      <c r="N1056" s="171"/>
      <c r="O1056" s="171"/>
      <c r="P1056" s="171"/>
      <c r="Q1056" s="171"/>
      <c r="R1056" s="171"/>
      <c r="S1056" s="171"/>
      <c r="T1056" s="159" t="str">
        <f t="shared" si="160"/>
        <v>MISSING</v>
      </c>
      <c r="U1056" s="159" t="str">
        <f t="shared" si="161"/>
        <v>MISSING</v>
      </c>
      <c r="X1056" s="56">
        <f t="shared" si="162"/>
        <v>-99</v>
      </c>
      <c r="Y1056" s="56">
        <f t="shared" si="163"/>
        <v>-99</v>
      </c>
      <c r="Z1056" s="56">
        <f t="shared" si="164"/>
        <v>-99</v>
      </c>
      <c r="AA1056" s="56">
        <f t="shared" si="165"/>
        <v>-99</v>
      </c>
      <c r="AB1056" s="56">
        <f t="shared" si="166"/>
        <v>-99</v>
      </c>
      <c r="AC1056" s="56">
        <f t="shared" si="167"/>
        <v>-99</v>
      </c>
      <c r="AE1056" s="82">
        <f>IF(D1056=1, 'adjustment factor'!$D$4, IF(D1056=-9,-999,IF(D1056="",-999,0)))</f>
        <v>-999</v>
      </c>
      <c r="AF1056" s="82">
        <f>IF(F1056=1, 'adjustment factor'!$D$5, IF(F1056=-9,-999,IF(F1056="",-999,0)))</f>
        <v>-999</v>
      </c>
      <c r="AG1056" s="82">
        <f>IF(E1056=1, 'adjustment factor'!$D$6, IF(E1056=-9,-999,IF(E1056="",-999,0)))</f>
        <v>-999</v>
      </c>
      <c r="AH1056" s="82">
        <f>IF(K1056&gt;=45,'adjustment factor'!$D$7,IF(K1056=-9,-1200,IF(K1056="",-1200,0)))</f>
        <v>-1200</v>
      </c>
      <c r="AI1056" s="82">
        <f>IF(L1056=1, 'adjustment factor'!$D$8, IF(L1056=-9,-999,IF(L1056="",-999,0)))</f>
        <v>-999</v>
      </c>
      <c r="AJ1056" s="82">
        <f>IF(AND(M1056&gt;=1,M1056&lt;=4),'adjustment factor'!$D$9,IF(M1056=-9,-999,IF(M1056=98,-999,IF(M1056=99,-999,IF(M1056="",-999,0)))))</f>
        <v>-999</v>
      </c>
      <c r="AK1056" s="82">
        <f>IF(H1056=1, 'adjustment factor'!$D$10, IF(H1056=-9,-999,IF(H1056="",-999,0)))</f>
        <v>-999</v>
      </c>
      <c r="AL1056" s="82">
        <f>IF(G1056=1, 'adjustment factor'!$D$11, IF(G1056=-9,-999,IF(G1056="",-999,0)))</f>
        <v>-999</v>
      </c>
      <c r="AM1056" s="82">
        <f>IF(I1056=1, 'adjustment factor'!$D$12, IF(I1056=-9,-999,IF(I1056="",-999,0)))</f>
        <v>-999</v>
      </c>
      <c r="AN1056" s="82">
        <f>IF(J1056=1, 'adjustment factor'!$D$13, IF(J1056=-9,-999,IF(J1056="",-999,0)))</f>
        <v>-999</v>
      </c>
      <c r="AO1056" s="82" t="str">
        <f t="shared" si="168"/>
        <v>-999</v>
      </c>
      <c r="AP1056" s="82" t="str">
        <f t="shared" si="169"/>
        <v>MISSING</v>
      </c>
    </row>
    <row r="1057" spans="2:42" s="3" customFormat="1">
      <c r="B1057" s="170"/>
      <c r="C1057" s="35">
        <v>1053</v>
      </c>
      <c r="D1057" s="161"/>
      <c r="E1057" s="161"/>
      <c r="F1057" s="161"/>
      <c r="G1057" s="161"/>
      <c r="H1057" s="161"/>
      <c r="I1057" s="161"/>
      <c r="J1057" s="161"/>
      <c r="K1057" s="161"/>
      <c r="L1057" s="161"/>
      <c r="M1057" s="161"/>
      <c r="N1057" s="171"/>
      <c r="O1057" s="171"/>
      <c r="P1057" s="171"/>
      <c r="Q1057" s="171"/>
      <c r="R1057" s="171"/>
      <c r="S1057" s="171"/>
      <c r="T1057" s="159" t="str">
        <f t="shared" si="160"/>
        <v>MISSING</v>
      </c>
      <c r="U1057" s="159" t="str">
        <f t="shared" si="161"/>
        <v>MISSING</v>
      </c>
      <c r="X1057" s="56">
        <f t="shared" si="162"/>
        <v>-99</v>
      </c>
      <c r="Y1057" s="56">
        <f t="shared" si="163"/>
        <v>-99</v>
      </c>
      <c r="Z1057" s="56">
        <f t="shared" si="164"/>
        <v>-99</v>
      </c>
      <c r="AA1057" s="56">
        <f t="shared" si="165"/>
        <v>-99</v>
      </c>
      <c r="AB1057" s="56">
        <f t="shared" si="166"/>
        <v>-99</v>
      </c>
      <c r="AC1057" s="56">
        <f t="shared" si="167"/>
        <v>-99</v>
      </c>
      <c r="AE1057" s="82">
        <f>IF(D1057=1, 'adjustment factor'!$D$4, IF(D1057=-9,-999,IF(D1057="",-999,0)))</f>
        <v>-999</v>
      </c>
      <c r="AF1057" s="82">
        <f>IF(F1057=1, 'adjustment factor'!$D$5, IF(F1057=-9,-999,IF(F1057="",-999,0)))</f>
        <v>-999</v>
      </c>
      <c r="AG1057" s="82">
        <f>IF(E1057=1, 'adjustment factor'!$D$6, IF(E1057=-9,-999,IF(E1057="",-999,0)))</f>
        <v>-999</v>
      </c>
      <c r="AH1057" s="82">
        <f>IF(K1057&gt;=45,'adjustment factor'!$D$7,IF(K1057=-9,-1200,IF(K1057="",-1200,0)))</f>
        <v>-1200</v>
      </c>
      <c r="AI1057" s="82">
        <f>IF(L1057=1, 'adjustment factor'!$D$8, IF(L1057=-9,-999,IF(L1057="",-999,0)))</f>
        <v>-999</v>
      </c>
      <c r="AJ1057" s="82">
        <f>IF(AND(M1057&gt;=1,M1057&lt;=4),'adjustment factor'!$D$9,IF(M1057=-9,-999,IF(M1057=98,-999,IF(M1057=99,-999,IF(M1057="",-999,0)))))</f>
        <v>-999</v>
      </c>
      <c r="AK1057" s="82">
        <f>IF(H1057=1, 'adjustment factor'!$D$10, IF(H1057=-9,-999,IF(H1057="",-999,0)))</f>
        <v>-999</v>
      </c>
      <c r="AL1057" s="82">
        <f>IF(G1057=1, 'adjustment factor'!$D$11, IF(G1057=-9,-999,IF(G1057="",-999,0)))</f>
        <v>-999</v>
      </c>
      <c r="AM1057" s="82">
        <f>IF(I1057=1, 'adjustment factor'!$D$12, IF(I1057=-9,-999,IF(I1057="",-999,0)))</f>
        <v>-999</v>
      </c>
      <c r="AN1057" s="82">
        <f>IF(J1057=1, 'adjustment factor'!$D$13, IF(J1057=-9,-999,IF(J1057="",-999,0)))</f>
        <v>-999</v>
      </c>
      <c r="AO1057" s="82" t="str">
        <f t="shared" si="168"/>
        <v>-999</v>
      </c>
      <c r="AP1057" s="82" t="str">
        <f t="shared" si="169"/>
        <v>MISSING</v>
      </c>
    </row>
    <row r="1058" spans="2:42" s="3" customFormat="1">
      <c r="B1058" s="170"/>
      <c r="C1058" s="35">
        <v>1054</v>
      </c>
      <c r="D1058" s="161"/>
      <c r="E1058" s="161"/>
      <c r="F1058" s="161"/>
      <c r="G1058" s="161"/>
      <c r="H1058" s="161"/>
      <c r="I1058" s="161"/>
      <c r="J1058" s="161"/>
      <c r="K1058" s="161"/>
      <c r="L1058" s="161"/>
      <c r="M1058" s="161"/>
      <c r="N1058" s="171"/>
      <c r="O1058" s="171"/>
      <c r="P1058" s="171"/>
      <c r="Q1058" s="171"/>
      <c r="R1058" s="171"/>
      <c r="S1058" s="171"/>
      <c r="T1058" s="159" t="str">
        <f t="shared" si="160"/>
        <v>MISSING</v>
      </c>
      <c r="U1058" s="159" t="str">
        <f t="shared" si="161"/>
        <v>MISSING</v>
      </c>
      <c r="X1058" s="56">
        <f t="shared" si="162"/>
        <v>-99</v>
      </c>
      <c r="Y1058" s="56">
        <f t="shared" si="163"/>
        <v>-99</v>
      </c>
      <c r="Z1058" s="56">
        <f t="shared" si="164"/>
        <v>-99</v>
      </c>
      <c r="AA1058" s="56">
        <f t="shared" si="165"/>
        <v>-99</v>
      </c>
      <c r="AB1058" s="56">
        <f t="shared" si="166"/>
        <v>-99</v>
      </c>
      <c r="AC1058" s="56">
        <f t="shared" si="167"/>
        <v>-99</v>
      </c>
      <c r="AE1058" s="82">
        <f>IF(D1058=1, 'adjustment factor'!$D$4, IF(D1058=-9,-999,IF(D1058="",-999,0)))</f>
        <v>-999</v>
      </c>
      <c r="AF1058" s="82">
        <f>IF(F1058=1, 'adjustment factor'!$D$5, IF(F1058=-9,-999,IF(F1058="",-999,0)))</f>
        <v>-999</v>
      </c>
      <c r="AG1058" s="82">
        <f>IF(E1058=1, 'adjustment factor'!$D$6, IF(E1058=-9,-999,IF(E1058="",-999,0)))</f>
        <v>-999</v>
      </c>
      <c r="AH1058" s="82">
        <f>IF(K1058&gt;=45,'adjustment factor'!$D$7,IF(K1058=-9,-1200,IF(K1058="",-1200,0)))</f>
        <v>-1200</v>
      </c>
      <c r="AI1058" s="82">
        <f>IF(L1058=1, 'adjustment factor'!$D$8, IF(L1058=-9,-999,IF(L1058="",-999,0)))</f>
        <v>-999</v>
      </c>
      <c r="AJ1058" s="82">
        <f>IF(AND(M1058&gt;=1,M1058&lt;=4),'adjustment factor'!$D$9,IF(M1058=-9,-999,IF(M1058=98,-999,IF(M1058=99,-999,IF(M1058="",-999,0)))))</f>
        <v>-999</v>
      </c>
      <c r="AK1058" s="82">
        <f>IF(H1058=1, 'adjustment factor'!$D$10, IF(H1058=-9,-999,IF(H1058="",-999,0)))</f>
        <v>-999</v>
      </c>
      <c r="AL1058" s="82">
        <f>IF(G1058=1, 'adjustment factor'!$D$11, IF(G1058=-9,-999,IF(G1058="",-999,0)))</f>
        <v>-999</v>
      </c>
      <c r="AM1058" s="82">
        <f>IF(I1058=1, 'adjustment factor'!$D$12, IF(I1058=-9,-999,IF(I1058="",-999,0)))</f>
        <v>-999</v>
      </c>
      <c r="AN1058" s="82">
        <f>IF(J1058=1, 'adjustment factor'!$D$13, IF(J1058=-9,-999,IF(J1058="",-999,0)))</f>
        <v>-999</v>
      </c>
      <c r="AO1058" s="82" t="str">
        <f t="shared" si="168"/>
        <v>-999</v>
      </c>
      <c r="AP1058" s="82" t="str">
        <f t="shared" si="169"/>
        <v>MISSING</v>
      </c>
    </row>
    <row r="1059" spans="2:42" s="3" customFormat="1">
      <c r="B1059" s="170"/>
      <c r="C1059" s="35">
        <v>1055</v>
      </c>
      <c r="D1059" s="161"/>
      <c r="E1059" s="161"/>
      <c r="F1059" s="161"/>
      <c r="G1059" s="161"/>
      <c r="H1059" s="161"/>
      <c r="I1059" s="161"/>
      <c r="J1059" s="161"/>
      <c r="K1059" s="161"/>
      <c r="L1059" s="161"/>
      <c r="M1059" s="161"/>
      <c r="N1059" s="171"/>
      <c r="O1059" s="171"/>
      <c r="P1059" s="171"/>
      <c r="Q1059" s="171"/>
      <c r="R1059" s="171"/>
      <c r="S1059" s="171"/>
      <c r="T1059" s="159" t="str">
        <f t="shared" si="160"/>
        <v>MISSING</v>
      </c>
      <c r="U1059" s="159" t="str">
        <f t="shared" si="161"/>
        <v>MISSING</v>
      </c>
      <c r="X1059" s="56">
        <f t="shared" si="162"/>
        <v>-99</v>
      </c>
      <c r="Y1059" s="56">
        <f t="shared" si="163"/>
        <v>-99</v>
      </c>
      <c r="Z1059" s="56">
        <f t="shared" si="164"/>
        <v>-99</v>
      </c>
      <c r="AA1059" s="56">
        <f t="shared" si="165"/>
        <v>-99</v>
      </c>
      <c r="AB1059" s="56">
        <f t="shared" si="166"/>
        <v>-99</v>
      </c>
      <c r="AC1059" s="56">
        <f t="shared" si="167"/>
        <v>-99</v>
      </c>
      <c r="AE1059" s="82">
        <f>IF(D1059=1, 'adjustment factor'!$D$4, IF(D1059=-9,-999,IF(D1059="",-999,0)))</f>
        <v>-999</v>
      </c>
      <c r="AF1059" s="82">
        <f>IF(F1059=1, 'adjustment factor'!$D$5, IF(F1059=-9,-999,IF(F1059="",-999,0)))</f>
        <v>-999</v>
      </c>
      <c r="AG1059" s="82">
        <f>IF(E1059=1, 'adjustment factor'!$D$6, IF(E1059=-9,-999,IF(E1059="",-999,0)))</f>
        <v>-999</v>
      </c>
      <c r="AH1059" s="82">
        <f>IF(K1059&gt;=45,'adjustment factor'!$D$7,IF(K1059=-9,-1200,IF(K1059="",-1200,0)))</f>
        <v>-1200</v>
      </c>
      <c r="AI1059" s="82">
        <f>IF(L1059=1, 'adjustment factor'!$D$8, IF(L1059=-9,-999,IF(L1059="",-999,0)))</f>
        <v>-999</v>
      </c>
      <c r="AJ1059" s="82">
        <f>IF(AND(M1059&gt;=1,M1059&lt;=4),'adjustment factor'!$D$9,IF(M1059=-9,-999,IF(M1059=98,-999,IF(M1059=99,-999,IF(M1059="",-999,0)))))</f>
        <v>-999</v>
      </c>
      <c r="AK1059" s="82">
        <f>IF(H1059=1, 'adjustment factor'!$D$10, IF(H1059=-9,-999,IF(H1059="",-999,0)))</f>
        <v>-999</v>
      </c>
      <c r="AL1059" s="82">
        <f>IF(G1059=1, 'adjustment factor'!$D$11, IF(G1059=-9,-999,IF(G1059="",-999,0)))</f>
        <v>-999</v>
      </c>
      <c r="AM1059" s="82">
        <f>IF(I1059=1, 'adjustment factor'!$D$12, IF(I1059=-9,-999,IF(I1059="",-999,0)))</f>
        <v>-999</v>
      </c>
      <c r="AN1059" s="82">
        <f>IF(J1059=1, 'adjustment factor'!$D$13, IF(J1059=-9,-999,IF(J1059="",-999,0)))</f>
        <v>-999</v>
      </c>
      <c r="AO1059" s="82" t="str">
        <f t="shared" si="168"/>
        <v>-999</v>
      </c>
      <c r="AP1059" s="82" t="str">
        <f t="shared" si="169"/>
        <v>MISSING</v>
      </c>
    </row>
    <row r="1060" spans="2:42" s="3" customFormat="1">
      <c r="B1060" s="170"/>
      <c r="C1060" s="35">
        <v>1056</v>
      </c>
      <c r="D1060" s="161"/>
      <c r="E1060" s="161"/>
      <c r="F1060" s="161"/>
      <c r="G1060" s="161"/>
      <c r="H1060" s="161"/>
      <c r="I1060" s="161"/>
      <c r="J1060" s="161"/>
      <c r="K1060" s="161"/>
      <c r="L1060" s="161"/>
      <c r="M1060" s="161"/>
      <c r="N1060" s="171"/>
      <c r="O1060" s="171"/>
      <c r="P1060" s="171"/>
      <c r="Q1060" s="171"/>
      <c r="R1060" s="171"/>
      <c r="S1060" s="171"/>
      <c r="T1060" s="159" t="str">
        <f t="shared" si="160"/>
        <v>MISSING</v>
      </c>
      <c r="U1060" s="159" t="str">
        <f t="shared" si="161"/>
        <v>MISSING</v>
      </c>
      <c r="X1060" s="56">
        <f t="shared" si="162"/>
        <v>-99</v>
      </c>
      <c r="Y1060" s="56">
        <f t="shared" si="163"/>
        <v>-99</v>
      </c>
      <c r="Z1060" s="56">
        <f t="shared" si="164"/>
        <v>-99</v>
      </c>
      <c r="AA1060" s="56">
        <f t="shared" si="165"/>
        <v>-99</v>
      </c>
      <c r="AB1060" s="56">
        <f t="shared" si="166"/>
        <v>-99</v>
      </c>
      <c r="AC1060" s="56">
        <f t="shared" si="167"/>
        <v>-99</v>
      </c>
      <c r="AE1060" s="82">
        <f>IF(D1060=1, 'adjustment factor'!$D$4, IF(D1060=-9,-999,IF(D1060="",-999,0)))</f>
        <v>-999</v>
      </c>
      <c r="AF1060" s="82">
        <f>IF(F1060=1, 'adjustment factor'!$D$5, IF(F1060=-9,-999,IF(F1060="",-999,0)))</f>
        <v>-999</v>
      </c>
      <c r="AG1060" s="82">
        <f>IF(E1060=1, 'adjustment factor'!$D$6, IF(E1060=-9,-999,IF(E1060="",-999,0)))</f>
        <v>-999</v>
      </c>
      <c r="AH1060" s="82">
        <f>IF(K1060&gt;=45,'adjustment factor'!$D$7,IF(K1060=-9,-1200,IF(K1060="",-1200,0)))</f>
        <v>-1200</v>
      </c>
      <c r="AI1060" s="82">
        <f>IF(L1060=1, 'adjustment factor'!$D$8, IF(L1060=-9,-999,IF(L1060="",-999,0)))</f>
        <v>-999</v>
      </c>
      <c r="AJ1060" s="82">
        <f>IF(AND(M1060&gt;=1,M1060&lt;=4),'adjustment factor'!$D$9,IF(M1060=-9,-999,IF(M1060=98,-999,IF(M1060=99,-999,IF(M1060="",-999,0)))))</f>
        <v>-999</v>
      </c>
      <c r="AK1060" s="82">
        <f>IF(H1060=1, 'adjustment factor'!$D$10, IF(H1060=-9,-999,IF(H1060="",-999,0)))</f>
        <v>-999</v>
      </c>
      <c r="AL1060" s="82">
        <f>IF(G1060=1, 'adjustment factor'!$D$11, IF(G1060=-9,-999,IF(G1060="",-999,0)))</f>
        <v>-999</v>
      </c>
      <c r="AM1060" s="82">
        <f>IF(I1060=1, 'adjustment factor'!$D$12, IF(I1060=-9,-999,IF(I1060="",-999,0)))</f>
        <v>-999</v>
      </c>
      <c r="AN1060" s="82">
        <f>IF(J1060=1, 'adjustment factor'!$D$13, IF(J1060=-9,-999,IF(J1060="",-999,0)))</f>
        <v>-999</v>
      </c>
      <c r="AO1060" s="82" t="str">
        <f t="shared" si="168"/>
        <v>-999</v>
      </c>
      <c r="AP1060" s="82" t="str">
        <f t="shared" si="169"/>
        <v>MISSING</v>
      </c>
    </row>
    <row r="1061" spans="2:42" s="3" customFormat="1">
      <c r="B1061" s="170"/>
      <c r="C1061" s="35">
        <v>1057</v>
      </c>
      <c r="D1061" s="161"/>
      <c r="E1061" s="161"/>
      <c r="F1061" s="161"/>
      <c r="G1061" s="161"/>
      <c r="H1061" s="161"/>
      <c r="I1061" s="161"/>
      <c r="J1061" s="161"/>
      <c r="K1061" s="161"/>
      <c r="L1061" s="161"/>
      <c r="M1061" s="161"/>
      <c r="N1061" s="171"/>
      <c r="O1061" s="171"/>
      <c r="P1061" s="171"/>
      <c r="Q1061" s="171"/>
      <c r="R1061" s="171"/>
      <c r="S1061" s="171"/>
      <c r="T1061" s="159" t="str">
        <f t="shared" si="160"/>
        <v>MISSING</v>
      </c>
      <c r="U1061" s="159" t="str">
        <f t="shared" si="161"/>
        <v>MISSING</v>
      </c>
      <c r="X1061" s="56">
        <f t="shared" si="162"/>
        <v>-99</v>
      </c>
      <c r="Y1061" s="56">
        <f t="shared" si="163"/>
        <v>-99</v>
      </c>
      <c r="Z1061" s="56">
        <f t="shared" si="164"/>
        <v>-99</v>
      </c>
      <c r="AA1061" s="56">
        <f t="shared" si="165"/>
        <v>-99</v>
      </c>
      <c r="AB1061" s="56">
        <f t="shared" si="166"/>
        <v>-99</v>
      </c>
      <c r="AC1061" s="56">
        <f t="shared" si="167"/>
        <v>-99</v>
      </c>
      <c r="AE1061" s="82">
        <f>IF(D1061=1, 'adjustment factor'!$D$4, IF(D1061=-9,-999,IF(D1061="",-999,0)))</f>
        <v>-999</v>
      </c>
      <c r="AF1061" s="82">
        <f>IF(F1061=1, 'adjustment factor'!$D$5, IF(F1061=-9,-999,IF(F1061="",-999,0)))</f>
        <v>-999</v>
      </c>
      <c r="AG1061" s="82">
        <f>IF(E1061=1, 'adjustment factor'!$D$6, IF(E1061=-9,-999,IF(E1061="",-999,0)))</f>
        <v>-999</v>
      </c>
      <c r="AH1061" s="82">
        <f>IF(K1061&gt;=45,'adjustment factor'!$D$7,IF(K1061=-9,-1200,IF(K1061="",-1200,0)))</f>
        <v>-1200</v>
      </c>
      <c r="AI1061" s="82">
        <f>IF(L1061=1, 'adjustment factor'!$D$8, IF(L1061=-9,-999,IF(L1061="",-999,0)))</f>
        <v>-999</v>
      </c>
      <c r="AJ1061" s="82">
        <f>IF(AND(M1061&gt;=1,M1061&lt;=4),'adjustment factor'!$D$9,IF(M1061=-9,-999,IF(M1061=98,-999,IF(M1061=99,-999,IF(M1061="",-999,0)))))</f>
        <v>-999</v>
      </c>
      <c r="AK1061" s="82">
        <f>IF(H1061=1, 'adjustment factor'!$D$10, IF(H1061=-9,-999,IF(H1061="",-999,0)))</f>
        <v>-999</v>
      </c>
      <c r="AL1061" s="82">
        <f>IF(G1061=1, 'adjustment factor'!$D$11, IF(G1061=-9,-999,IF(G1061="",-999,0)))</f>
        <v>-999</v>
      </c>
      <c r="AM1061" s="82">
        <f>IF(I1061=1, 'adjustment factor'!$D$12, IF(I1061=-9,-999,IF(I1061="",-999,0)))</f>
        <v>-999</v>
      </c>
      <c r="AN1061" s="82">
        <f>IF(J1061=1, 'adjustment factor'!$D$13, IF(J1061=-9,-999,IF(J1061="",-999,0)))</f>
        <v>-999</v>
      </c>
      <c r="AO1061" s="82" t="str">
        <f t="shared" si="168"/>
        <v>-999</v>
      </c>
      <c r="AP1061" s="82" t="str">
        <f t="shared" si="169"/>
        <v>MISSING</v>
      </c>
    </row>
    <row r="1062" spans="2:42" s="3" customFormat="1">
      <c r="B1062" s="170"/>
      <c r="C1062" s="35">
        <v>1058</v>
      </c>
      <c r="D1062" s="161"/>
      <c r="E1062" s="161"/>
      <c r="F1062" s="161"/>
      <c r="G1062" s="161"/>
      <c r="H1062" s="161"/>
      <c r="I1062" s="161"/>
      <c r="J1062" s="161"/>
      <c r="K1062" s="161"/>
      <c r="L1062" s="161"/>
      <c r="M1062" s="161"/>
      <c r="N1062" s="171"/>
      <c r="O1062" s="171"/>
      <c r="P1062" s="171"/>
      <c r="Q1062" s="171"/>
      <c r="R1062" s="171"/>
      <c r="S1062" s="171"/>
      <c r="T1062" s="159" t="str">
        <f t="shared" si="160"/>
        <v>MISSING</v>
      </c>
      <c r="U1062" s="159" t="str">
        <f t="shared" si="161"/>
        <v>MISSING</v>
      </c>
      <c r="X1062" s="56">
        <f t="shared" si="162"/>
        <v>-99</v>
      </c>
      <c r="Y1062" s="56">
        <f t="shared" si="163"/>
        <v>-99</v>
      </c>
      <c r="Z1062" s="56">
        <f t="shared" si="164"/>
        <v>-99</v>
      </c>
      <c r="AA1062" s="56">
        <f t="shared" si="165"/>
        <v>-99</v>
      </c>
      <c r="AB1062" s="56">
        <f t="shared" si="166"/>
        <v>-99</v>
      </c>
      <c r="AC1062" s="56">
        <f t="shared" si="167"/>
        <v>-99</v>
      </c>
      <c r="AE1062" s="82">
        <f>IF(D1062=1, 'adjustment factor'!$D$4, IF(D1062=-9,-999,IF(D1062="",-999,0)))</f>
        <v>-999</v>
      </c>
      <c r="AF1062" s="82">
        <f>IF(F1062=1, 'adjustment factor'!$D$5, IF(F1062=-9,-999,IF(F1062="",-999,0)))</f>
        <v>-999</v>
      </c>
      <c r="AG1062" s="82">
        <f>IF(E1062=1, 'adjustment factor'!$D$6, IF(E1062=-9,-999,IF(E1062="",-999,0)))</f>
        <v>-999</v>
      </c>
      <c r="AH1062" s="82">
        <f>IF(K1062&gt;=45,'adjustment factor'!$D$7,IF(K1062=-9,-1200,IF(K1062="",-1200,0)))</f>
        <v>-1200</v>
      </c>
      <c r="AI1062" s="82">
        <f>IF(L1062=1, 'adjustment factor'!$D$8, IF(L1062=-9,-999,IF(L1062="",-999,0)))</f>
        <v>-999</v>
      </c>
      <c r="AJ1062" s="82">
        <f>IF(AND(M1062&gt;=1,M1062&lt;=4),'adjustment factor'!$D$9,IF(M1062=-9,-999,IF(M1062=98,-999,IF(M1062=99,-999,IF(M1062="",-999,0)))))</f>
        <v>-999</v>
      </c>
      <c r="AK1062" s="82">
        <f>IF(H1062=1, 'adjustment factor'!$D$10, IF(H1062=-9,-999,IF(H1062="",-999,0)))</f>
        <v>-999</v>
      </c>
      <c r="AL1062" s="82">
        <f>IF(G1062=1, 'adjustment factor'!$D$11, IF(G1062=-9,-999,IF(G1062="",-999,0)))</f>
        <v>-999</v>
      </c>
      <c r="AM1062" s="82">
        <f>IF(I1062=1, 'adjustment factor'!$D$12, IF(I1062=-9,-999,IF(I1062="",-999,0)))</f>
        <v>-999</v>
      </c>
      <c r="AN1062" s="82">
        <f>IF(J1062=1, 'adjustment factor'!$D$13, IF(J1062=-9,-999,IF(J1062="",-999,0)))</f>
        <v>-999</v>
      </c>
      <c r="AO1062" s="82" t="str">
        <f t="shared" si="168"/>
        <v>-999</v>
      </c>
      <c r="AP1062" s="82" t="str">
        <f t="shared" si="169"/>
        <v>MISSING</v>
      </c>
    </row>
    <row r="1063" spans="2:42" s="3" customFormat="1">
      <c r="B1063" s="170"/>
      <c r="C1063" s="35">
        <v>1059</v>
      </c>
      <c r="D1063" s="161"/>
      <c r="E1063" s="161"/>
      <c r="F1063" s="161"/>
      <c r="G1063" s="161"/>
      <c r="H1063" s="161"/>
      <c r="I1063" s="161"/>
      <c r="J1063" s="161"/>
      <c r="K1063" s="161"/>
      <c r="L1063" s="161"/>
      <c r="M1063" s="161"/>
      <c r="N1063" s="171"/>
      <c r="O1063" s="171"/>
      <c r="P1063" s="171"/>
      <c r="Q1063" s="171"/>
      <c r="R1063" s="171"/>
      <c r="S1063" s="171"/>
      <c r="T1063" s="159" t="str">
        <f t="shared" si="160"/>
        <v>MISSING</v>
      </c>
      <c r="U1063" s="159" t="str">
        <f t="shared" si="161"/>
        <v>MISSING</v>
      </c>
      <c r="X1063" s="56">
        <f t="shared" si="162"/>
        <v>-99</v>
      </c>
      <c r="Y1063" s="56">
        <f t="shared" si="163"/>
        <v>-99</v>
      </c>
      <c r="Z1063" s="56">
        <f t="shared" si="164"/>
        <v>-99</v>
      </c>
      <c r="AA1063" s="56">
        <f t="shared" si="165"/>
        <v>-99</v>
      </c>
      <c r="AB1063" s="56">
        <f t="shared" si="166"/>
        <v>-99</v>
      </c>
      <c r="AC1063" s="56">
        <f t="shared" si="167"/>
        <v>-99</v>
      </c>
      <c r="AE1063" s="82">
        <f>IF(D1063=1, 'adjustment factor'!$D$4, IF(D1063=-9,-999,IF(D1063="",-999,0)))</f>
        <v>-999</v>
      </c>
      <c r="AF1063" s="82">
        <f>IF(F1063=1, 'adjustment factor'!$D$5, IF(F1063=-9,-999,IF(F1063="",-999,0)))</f>
        <v>-999</v>
      </c>
      <c r="AG1063" s="82">
        <f>IF(E1063=1, 'adjustment factor'!$D$6, IF(E1063=-9,-999,IF(E1063="",-999,0)))</f>
        <v>-999</v>
      </c>
      <c r="AH1063" s="82">
        <f>IF(K1063&gt;=45,'adjustment factor'!$D$7,IF(K1063=-9,-1200,IF(K1063="",-1200,0)))</f>
        <v>-1200</v>
      </c>
      <c r="AI1063" s="82">
        <f>IF(L1063=1, 'adjustment factor'!$D$8, IF(L1063=-9,-999,IF(L1063="",-999,0)))</f>
        <v>-999</v>
      </c>
      <c r="AJ1063" s="82">
        <f>IF(AND(M1063&gt;=1,M1063&lt;=4),'adjustment factor'!$D$9,IF(M1063=-9,-999,IF(M1063=98,-999,IF(M1063=99,-999,IF(M1063="",-999,0)))))</f>
        <v>-999</v>
      </c>
      <c r="AK1063" s="82">
        <f>IF(H1063=1, 'adjustment factor'!$D$10, IF(H1063=-9,-999,IF(H1063="",-999,0)))</f>
        <v>-999</v>
      </c>
      <c r="AL1063" s="82">
        <f>IF(G1063=1, 'adjustment factor'!$D$11, IF(G1063=-9,-999,IF(G1063="",-999,0)))</f>
        <v>-999</v>
      </c>
      <c r="AM1063" s="82">
        <f>IF(I1063=1, 'adjustment factor'!$D$12, IF(I1063=-9,-999,IF(I1063="",-999,0)))</f>
        <v>-999</v>
      </c>
      <c r="AN1063" s="82">
        <f>IF(J1063=1, 'adjustment factor'!$D$13, IF(J1063=-9,-999,IF(J1063="",-999,0)))</f>
        <v>-999</v>
      </c>
      <c r="AO1063" s="82" t="str">
        <f t="shared" si="168"/>
        <v>-999</v>
      </c>
      <c r="AP1063" s="82" t="str">
        <f t="shared" si="169"/>
        <v>MISSING</v>
      </c>
    </row>
    <row r="1064" spans="2:42" s="3" customFormat="1">
      <c r="B1064" s="170"/>
      <c r="C1064" s="35">
        <v>1060</v>
      </c>
      <c r="D1064" s="161"/>
      <c r="E1064" s="161"/>
      <c r="F1064" s="161"/>
      <c r="G1064" s="161"/>
      <c r="H1064" s="161"/>
      <c r="I1064" s="161"/>
      <c r="J1064" s="161"/>
      <c r="K1064" s="161"/>
      <c r="L1064" s="161"/>
      <c r="M1064" s="161"/>
      <c r="N1064" s="171"/>
      <c r="O1064" s="171"/>
      <c r="P1064" s="171"/>
      <c r="Q1064" s="171"/>
      <c r="R1064" s="171"/>
      <c r="S1064" s="171"/>
      <c r="T1064" s="159" t="str">
        <f t="shared" si="160"/>
        <v>MISSING</v>
      </c>
      <c r="U1064" s="159" t="str">
        <f t="shared" si="161"/>
        <v>MISSING</v>
      </c>
      <c r="X1064" s="56">
        <f t="shared" si="162"/>
        <v>-99</v>
      </c>
      <c r="Y1064" s="56">
        <f t="shared" si="163"/>
        <v>-99</v>
      </c>
      <c r="Z1064" s="56">
        <f t="shared" si="164"/>
        <v>-99</v>
      </c>
      <c r="AA1064" s="56">
        <f t="shared" si="165"/>
        <v>-99</v>
      </c>
      <c r="AB1064" s="56">
        <f t="shared" si="166"/>
        <v>-99</v>
      </c>
      <c r="AC1064" s="56">
        <f t="shared" si="167"/>
        <v>-99</v>
      </c>
      <c r="AE1064" s="82">
        <f>IF(D1064=1, 'adjustment factor'!$D$4, IF(D1064=-9,-999,IF(D1064="",-999,0)))</f>
        <v>-999</v>
      </c>
      <c r="AF1064" s="82">
        <f>IF(F1064=1, 'adjustment factor'!$D$5, IF(F1064=-9,-999,IF(F1064="",-999,0)))</f>
        <v>-999</v>
      </c>
      <c r="AG1064" s="82">
        <f>IF(E1064=1, 'adjustment factor'!$D$6, IF(E1064=-9,-999,IF(E1064="",-999,0)))</f>
        <v>-999</v>
      </c>
      <c r="AH1064" s="82">
        <f>IF(K1064&gt;=45,'adjustment factor'!$D$7,IF(K1064=-9,-1200,IF(K1064="",-1200,0)))</f>
        <v>-1200</v>
      </c>
      <c r="AI1064" s="82">
        <f>IF(L1064=1, 'adjustment factor'!$D$8, IF(L1064=-9,-999,IF(L1064="",-999,0)))</f>
        <v>-999</v>
      </c>
      <c r="AJ1064" s="82">
        <f>IF(AND(M1064&gt;=1,M1064&lt;=4),'adjustment factor'!$D$9,IF(M1064=-9,-999,IF(M1064=98,-999,IF(M1064=99,-999,IF(M1064="",-999,0)))))</f>
        <v>-999</v>
      </c>
      <c r="AK1064" s="82">
        <f>IF(H1064=1, 'adjustment factor'!$D$10, IF(H1064=-9,-999,IF(H1064="",-999,0)))</f>
        <v>-999</v>
      </c>
      <c r="AL1064" s="82">
        <f>IF(G1064=1, 'adjustment factor'!$D$11, IF(G1064=-9,-999,IF(G1064="",-999,0)))</f>
        <v>-999</v>
      </c>
      <c r="AM1064" s="82">
        <f>IF(I1064=1, 'adjustment factor'!$D$12, IF(I1064=-9,-999,IF(I1064="",-999,0)))</f>
        <v>-999</v>
      </c>
      <c r="AN1064" s="82">
        <f>IF(J1064=1, 'adjustment factor'!$D$13, IF(J1064=-9,-999,IF(J1064="",-999,0)))</f>
        <v>-999</v>
      </c>
      <c r="AO1064" s="82" t="str">
        <f t="shared" si="168"/>
        <v>-999</v>
      </c>
      <c r="AP1064" s="82" t="str">
        <f t="shared" si="169"/>
        <v>MISSING</v>
      </c>
    </row>
    <row r="1065" spans="2:42" s="3" customFormat="1">
      <c r="B1065" s="170"/>
      <c r="C1065" s="35">
        <v>1061</v>
      </c>
      <c r="D1065" s="161"/>
      <c r="E1065" s="161"/>
      <c r="F1065" s="161"/>
      <c r="G1065" s="161"/>
      <c r="H1065" s="161"/>
      <c r="I1065" s="161"/>
      <c r="J1065" s="161"/>
      <c r="K1065" s="161"/>
      <c r="L1065" s="161"/>
      <c r="M1065" s="161"/>
      <c r="N1065" s="171"/>
      <c r="O1065" s="171"/>
      <c r="P1065" s="171"/>
      <c r="Q1065" s="171"/>
      <c r="R1065" s="171"/>
      <c r="S1065" s="171"/>
      <c r="T1065" s="159" t="str">
        <f t="shared" si="160"/>
        <v>MISSING</v>
      </c>
      <c r="U1065" s="159" t="str">
        <f t="shared" si="161"/>
        <v>MISSING</v>
      </c>
      <c r="X1065" s="56">
        <f t="shared" si="162"/>
        <v>-99</v>
      </c>
      <c r="Y1065" s="56">
        <f t="shared" si="163"/>
        <v>-99</v>
      </c>
      <c r="Z1065" s="56">
        <f t="shared" si="164"/>
        <v>-99</v>
      </c>
      <c r="AA1065" s="56">
        <f t="shared" si="165"/>
        <v>-99</v>
      </c>
      <c r="AB1065" s="56">
        <f t="shared" si="166"/>
        <v>-99</v>
      </c>
      <c r="AC1065" s="56">
        <f t="shared" si="167"/>
        <v>-99</v>
      </c>
      <c r="AE1065" s="82">
        <f>IF(D1065=1, 'adjustment factor'!$D$4, IF(D1065=-9,-999,IF(D1065="",-999,0)))</f>
        <v>-999</v>
      </c>
      <c r="AF1065" s="82">
        <f>IF(F1065=1, 'adjustment factor'!$D$5, IF(F1065=-9,-999,IF(F1065="",-999,0)))</f>
        <v>-999</v>
      </c>
      <c r="AG1065" s="82">
        <f>IF(E1065=1, 'adjustment factor'!$D$6, IF(E1065=-9,-999,IF(E1065="",-999,0)))</f>
        <v>-999</v>
      </c>
      <c r="AH1065" s="82">
        <f>IF(K1065&gt;=45,'adjustment factor'!$D$7,IF(K1065=-9,-1200,IF(K1065="",-1200,0)))</f>
        <v>-1200</v>
      </c>
      <c r="AI1065" s="82">
        <f>IF(L1065=1, 'adjustment factor'!$D$8, IF(L1065=-9,-999,IF(L1065="",-999,0)))</f>
        <v>-999</v>
      </c>
      <c r="AJ1065" s="82">
        <f>IF(AND(M1065&gt;=1,M1065&lt;=4),'adjustment factor'!$D$9,IF(M1065=-9,-999,IF(M1065=98,-999,IF(M1065=99,-999,IF(M1065="",-999,0)))))</f>
        <v>-999</v>
      </c>
      <c r="AK1065" s="82">
        <f>IF(H1065=1, 'adjustment factor'!$D$10, IF(H1065=-9,-999,IF(H1065="",-999,0)))</f>
        <v>-999</v>
      </c>
      <c r="AL1065" s="82">
        <f>IF(G1065=1, 'adjustment factor'!$D$11, IF(G1065=-9,-999,IF(G1065="",-999,0)))</f>
        <v>-999</v>
      </c>
      <c r="AM1065" s="82">
        <f>IF(I1065=1, 'adjustment factor'!$D$12, IF(I1065=-9,-999,IF(I1065="",-999,0)))</f>
        <v>-999</v>
      </c>
      <c r="AN1065" s="82">
        <f>IF(J1065=1, 'adjustment factor'!$D$13, IF(J1065=-9,-999,IF(J1065="",-999,0)))</f>
        <v>-999</v>
      </c>
      <c r="AO1065" s="82" t="str">
        <f t="shared" si="168"/>
        <v>-999</v>
      </c>
      <c r="AP1065" s="82" t="str">
        <f t="shared" si="169"/>
        <v>MISSING</v>
      </c>
    </row>
    <row r="1066" spans="2:42" s="3" customFormat="1">
      <c r="B1066" s="170"/>
      <c r="C1066" s="35">
        <v>1062</v>
      </c>
      <c r="D1066" s="161"/>
      <c r="E1066" s="161"/>
      <c r="F1066" s="161"/>
      <c r="G1066" s="161"/>
      <c r="H1066" s="161"/>
      <c r="I1066" s="161"/>
      <c r="J1066" s="161"/>
      <c r="K1066" s="161"/>
      <c r="L1066" s="161"/>
      <c r="M1066" s="161"/>
      <c r="N1066" s="171"/>
      <c r="O1066" s="171"/>
      <c r="P1066" s="171"/>
      <c r="Q1066" s="171"/>
      <c r="R1066" s="171"/>
      <c r="S1066" s="171"/>
      <c r="T1066" s="159" t="str">
        <f t="shared" si="160"/>
        <v>MISSING</v>
      </c>
      <c r="U1066" s="159" t="str">
        <f t="shared" si="161"/>
        <v>MISSING</v>
      </c>
      <c r="X1066" s="56">
        <f t="shared" si="162"/>
        <v>-99</v>
      </c>
      <c r="Y1066" s="56">
        <f t="shared" si="163"/>
        <v>-99</v>
      </c>
      <c r="Z1066" s="56">
        <f t="shared" si="164"/>
        <v>-99</v>
      </c>
      <c r="AA1066" s="56">
        <f t="shared" si="165"/>
        <v>-99</v>
      </c>
      <c r="AB1066" s="56">
        <f t="shared" si="166"/>
        <v>-99</v>
      </c>
      <c r="AC1066" s="56">
        <f t="shared" si="167"/>
        <v>-99</v>
      </c>
      <c r="AE1066" s="82">
        <f>IF(D1066=1, 'adjustment factor'!$D$4, IF(D1066=-9,-999,IF(D1066="",-999,0)))</f>
        <v>-999</v>
      </c>
      <c r="AF1066" s="82">
        <f>IF(F1066=1, 'adjustment factor'!$D$5, IF(F1066=-9,-999,IF(F1066="",-999,0)))</f>
        <v>-999</v>
      </c>
      <c r="AG1066" s="82">
        <f>IF(E1066=1, 'adjustment factor'!$D$6, IF(E1066=-9,-999,IF(E1066="",-999,0)))</f>
        <v>-999</v>
      </c>
      <c r="AH1066" s="82">
        <f>IF(K1066&gt;=45,'adjustment factor'!$D$7,IF(K1066=-9,-1200,IF(K1066="",-1200,0)))</f>
        <v>-1200</v>
      </c>
      <c r="AI1066" s="82">
        <f>IF(L1066=1, 'adjustment factor'!$D$8, IF(L1066=-9,-999,IF(L1066="",-999,0)))</f>
        <v>-999</v>
      </c>
      <c r="AJ1066" s="82">
        <f>IF(AND(M1066&gt;=1,M1066&lt;=4),'adjustment factor'!$D$9,IF(M1066=-9,-999,IF(M1066=98,-999,IF(M1066=99,-999,IF(M1066="",-999,0)))))</f>
        <v>-999</v>
      </c>
      <c r="AK1066" s="82">
        <f>IF(H1066=1, 'adjustment factor'!$D$10, IF(H1066=-9,-999,IF(H1066="",-999,0)))</f>
        <v>-999</v>
      </c>
      <c r="AL1066" s="82">
        <f>IF(G1066=1, 'adjustment factor'!$D$11, IF(G1066=-9,-999,IF(G1066="",-999,0)))</f>
        <v>-999</v>
      </c>
      <c r="AM1066" s="82">
        <f>IF(I1066=1, 'adjustment factor'!$D$12, IF(I1066=-9,-999,IF(I1066="",-999,0)))</f>
        <v>-999</v>
      </c>
      <c r="AN1066" s="82">
        <f>IF(J1066=1, 'adjustment factor'!$D$13, IF(J1066=-9,-999,IF(J1066="",-999,0)))</f>
        <v>-999</v>
      </c>
      <c r="AO1066" s="82" t="str">
        <f t="shared" si="168"/>
        <v>-999</v>
      </c>
      <c r="AP1066" s="82" t="str">
        <f t="shared" si="169"/>
        <v>MISSING</v>
      </c>
    </row>
    <row r="1067" spans="2:42" s="3" customFormat="1">
      <c r="B1067" s="170"/>
      <c r="C1067" s="35">
        <v>1063</v>
      </c>
      <c r="D1067" s="161"/>
      <c r="E1067" s="161"/>
      <c r="F1067" s="161"/>
      <c r="G1067" s="161"/>
      <c r="H1067" s="161"/>
      <c r="I1067" s="161"/>
      <c r="J1067" s="161"/>
      <c r="K1067" s="161"/>
      <c r="L1067" s="161"/>
      <c r="M1067" s="161"/>
      <c r="N1067" s="171"/>
      <c r="O1067" s="171"/>
      <c r="P1067" s="171"/>
      <c r="Q1067" s="171"/>
      <c r="R1067" s="171"/>
      <c r="S1067" s="171"/>
      <c r="T1067" s="159" t="str">
        <f t="shared" si="160"/>
        <v>MISSING</v>
      </c>
      <c r="U1067" s="159" t="str">
        <f t="shared" si="161"/>
        <v>MISSING</v>
      </c>
      <c r="X1067" s="56">
        <f t="shared" si="162"/>
        <v>-99</v>
      </c>
      <c r="Y1067" s="56">
        <f t="shared" si="163"/>
        <v>-99</v>
      </c>
      <c r="Z1067" s="56">
        <f t="shared" si="164"/>
        <v>-99</v>
      </c>
      <c r="AA1067" s="56">
        <f t="shared" si="165"/>
        <v>-99</v>
      </c>
      <c r="AB1067" s="56">
        <f t="shared" si="166"/>
        <v>-99</v>
      </c>
      <c r="AC1067" s="56">
        <f t="shared" si="167"/>
        <v>-99</v>
      </c>
      <c r="AE1067" s="82">
        <f>IF(D1067=1, 'adjustment factor'!$D$4, IF(D1067=-9,-999,IF(D1067="",-999,0)))</f>
        <v>-999</v>
      </c>
      <c r="AF1067" s="82">
        <f>IF(F1067=1, 'adjustment factor'!$D$5, IF(F1067=-9,-999,IF(F1067="",-999,0)))</f>
        <v>-999</v>
      </c>
      <c r="AG1067" s="82">
        <f>IF(E1067=1, 'adjustment factor'!$D$6, IF(E1067=-9,-999,IF(E1067="",-999,0)))</f>
        <v>-999</v>
      </c>
      <c r="AH1067" s="82">
        <f>IF(K1067&gt;=45,'adjustment factor'!$D$7,IF(K1067=-9,-1200,IF(K1067="",-1200,0)))</f>
        <v>-1200</v>
      </c>
      <c r="AI1067" s="82">
        <f>IF(L1067=1, 'adjustment factor'!$D$8, IF(L1067=-9,-999,IF(L1067="",-999,0)))</f>
        <v>-999</v>
      </c>
      <c r="AJ1067" s="82">
        <f>IF(AND(M1067&gt;=1,M1067&lt;=4),'adjustment factor'!$D$9,IF(M1067=-9,-999,IF(M1067=98,-999,IF(M1067=99,-999,IF(M1067="",-999,0)))))</f>
        <v>-999</v>
      </c>
      <c r="AK1067" s="82">
        <f>IF(H1067=1, 'adjustment factor'!$D$10, IF(H1067=-9,-999,IF(H1067="",-999,0)))</f>
        <v>-999</v>
      </c>
      <c r="AL1067" s="82">
        <f>IF(G1067=1, 'adjustment factor'!$D$11, IF(G1067=-9,-999,IF(G1067="",-999,0)))</f>
        <v>-999</v>
      </c>
      <c r="AM1067" s="82">
        <f>IF(I1067=1, 'adjustment factor'!$D$12, IF(I1067=-9,-999,IF(I1067="",-999,0)))</f>
        <v>-999</v>
      </c>
      <c r="AN1067" s="82">
        <f>IF(J1067=1, 'adjustment factor'!$D$13, IF(J1067=-9,-999,IF(J1067="",-999,0)))</f>
        <v>-999</v>
      </c>
      <c r="AO1067" s="82" t="str">
        <f t="shared" si="168"/>
        <v>-999</v>
      </c>
      <c r="AP1067" s="82" t="str">
        <f t="shared" si="169"/>
        <v>MISSING</v>
      </c>
    </row>
    <row r="1068" spans="2:42" s="3" customFormat="1">
      <c r="B1068" s="170"/>
      <c r="C1068" s="35">
        <v>1064</v>
      </c>
      <c r="D1068" s="161"/>
      <c r="E1068" s="161"/>
      <c r="F1068" s="161"/>
      <c r="G1068" s="161"/>
      <c r="H1068" s="161"/>
      <c r="I1068" s="161"/>
      <c r="J1068" s="161"/>
      <c r="K1068" s="161"/>
      <c r="L1068" s="161"/>
      <c r="M1068" s="161"/>
      <c r="N1068" s="171"/>
      <c r="O1068" s="171"/>
      <c r="P1068" s="171"/>
      <c r="Q1068" s="171"/>
      <c r="R1068" s="171"/>
      <c r="S1068" s="171"/>
      <c r="T1068" s="159" t="str">
        <f t="shared" si="160"/>
        <v>MISSING</v>
      </c>
      <c r="U1068" s="159" t="str">
        <f t="shared" si="161"/>
        <v>MISSING</v>
      </c>
      <c r="X1068" s="56">
        <f t="shared" si="162"/>
        <v>-99</v>
      </c>
      <c r="Y1068" s="56">
        <f t="shared" si="163"/>
        <v>-99</v>
      </c>
      <c r="Z1068" s="56">
        <f t="shared" si="164"/>
        <v>-99</v>
      </c>
      <c r="AA1068" s="56">
        <f t="shared" si="165"/>
        <v>-99</v>
      </c>
      <c r="AB1068" s="56">
        <f t="shared" si="166"/>
        <v>-99</v>
      </c>
      <c r="AC1068" s="56">
        <f t="shared" si="167"/>
        <v>-99</v>
      </c>
      <c r="AE1068" s="82">
        <f>IF(D1068=1, 'adjustment factor'!$D$4, IF(D1068=-9,-999,IF(D1068="",-999,0)))</f>
        <v>-999</v>
      </c>
      <c r="AF1068" s="82">
        <f>IF(F1068=1, 'adjustment factor'!$D$5, IF(F1068=-9,-999,IF(F1068="",-999,0)))</f>
        <v>-999</v>
      </c>
      <c r="AG1068" s="82">
        <f>IF(E1068=1, 'adjustment factor'!$D$6, IF(E1068=-9,-999,IF(E1068="",-999,0)))</f>
        <v>-999</v>
      </c>
      <c r="AH1068" s="82">
        <f>IF(K1068&gt;=45,'adjustment factor'!$D$7,IF(K1068=-9,-1200,IF(K1068="",-1200,0)))</f>
        <v>-1200</v>
      </c>
      <c r="AI1068" s="82">
        <f>IF(L1068=1, 'adjustment factor'!$D$8, IF(L1068=-9,-999,IF(L1068="",-999,0)))</f>
        <v>-999</v>
      </c>
      <c r="AJ1068" s="82">
        <f>IF(AND(M1068&gt;=1,M1068&lt;=4),'adjustment factor'!$D$9,IF(M1068=-9,-999,IF(M1068=98,-999,IF(M1068=99,-999,IF(M1068="",-999,0)))))</f>
        <v>-999</v>
      </c>
      <c r="AK1068" s="82">
        <f>IF(H1068=1, 'adjustment factor'!$D$10, IF(H1068=-9,-999,IF(H1068="",-999,0)))</f>
        <v>-999</v>
      </c>
      <c r="AL1068" s="82">
        <f>IF(G1068=1, 'adjustment factor'!$D$11, IF(G1068=-9,-999,IF(G1068="",-999,0)))</f>
        <v>-999</v>
      </c>
      <c r="AM1068" s="82">
        <f>IF(I1068=1, 'adjustment factor'!$D$12, IF(I1068=-9,-999,IF(I1068="",-999,0)))</f>
        <v>-999</v>
      </c>
      <c r="AN1068" s="82">
        <f>IF(J1068=1, 'adjustment factor'!$D$13, IF(J1068=-9,-999,IF(J1068="",-999,0)))</f>
        <v>-999</v>
      </c>
      <c r="AO1068" s="82" t="str">
        <f t="shared" si="168"/>
        <v>-999</v>
      </c>
      <c r="AP1068" s="82" t="str">
        <f t="shared" si="169"/>
        <v>MISSING</v>
      </c>
    </row>
    <row r="1069" spans="2:42" s="3" customFormat="1">
      <c r="B1069" s="170"/>
      <c r="C1069" s="35">
        <v>1065</v>
      </c>
      <c r="D1069" s="161"/>
      <c r="E1069" s="161"/>
      <c r="F1069" s="161"/>
      <c r="G1069" s="161"/>
      <c r="H1069" s="161"/>
      <c r="I1069" s="161"/>
      <c r="J1069" s="161"/>
      <c r="K1069" s="161"/>
      <c r="L1069" s="161"/>
      <c r="M1069" s="161"/>
      <c r="N1069" s="171"/>
      <c r="O1069" s="171"/>
      <c r="P1069" s="171"/>
      <c r="Q1069" s="171"/>
      <c r="R1069" s="171"/>
      <c r="S1069" s="171"/>
      <c r="T1069" s="159" t="str">
        <f t="shared" si="160"/>
        <v>MISSING</v>
      </c>
      <c r="U1069" s="159" t="str">
        <f t="shared" si="161"/>
        <v>MISSING</v>
      </c>
      <c r="X1069" s="56">
        <f t="shared" si="162"/>
        <v>-99</v>
      </c>
      <c r="Y1069" s="56">
        <f t="shared" si="163"/>
        <v>-99</v>
      </c>
      <c r="Z1069" s="56">
        <f t="shared" si="164"/>
        <v>-99</v>
      </c>
      <c r="AA1069" s="56">
        <f t="shared" si="165"/>
        <v>-99</v>
      </c>
      <c r="AB1069" s="56">
        <f t="shared" si="166"/>
        <v>-99</v>
      </c>
      <c r="AC1069" s="56">
        <f t="shared" si="167"/>
        <v>-99</v>
      </c>
      <c r="AE1069" s="82">
        <f>IF(D1069=1, 'adjustment factor'!$D$4, IF(D1069=-9,-999,IF(D1069="",-999,0)))</f>
        <v>-999</v>
      </c>
      <c r="AF1069" s="82">
        <f>IF(F1069=1, 'adjustment factor'!$D$5, IF(F1069=-9,-999,IF(F1069="",-999,0)))</f>
        <v>-999</v>
      </c>
      <c r="AG1069" s="82">
        <f>IF(E1069=1, 'adjustment factor'!$D$6, IF(E1069=-9,-999,IF(E1069="",-999,0)))</f>
        <v>-999</v>
      </c>
      <c r="AH1069" s="82">
        <f>IF(K1069&gt;=45,'adjustment factor'!$D$7,IF(K1069=-9,-1200,IF(K1069="",-1200,0)))</f>
        <v>-1200</v>
      </c>
      <c r="AI1069" s="82">
        <f>IF(L1069=1, 'adjustment factor'!$D$8, IF(L1069=-9,-999,IF(L1069="",-999,0)))</f>
        <v>-999</v>
      </c>
      <c r="AJ1069" s="82">
        <f>IF(AND(M1069&gt;=1,M1069&lt;=4),'adjustment factor'!$D$9,IF(M1069=-9,-999,IF(M1069=98,-999,IF(M1069=99,-999,IF(M1069="",-999,0)))))</f>
        <v>-999</v>
      </c>
      <c r="AK1069" s="82">
        <f>IF(H1069=1, 'adjustment factor'!$D$10, IF(H1069=-9,-999,IF(H1069="",-999,0)))</f>
        <v>-999</v>
      </c>
      <c r="AL1069" s="82">
        <f>IF(G1069=1, 'adjustment factor'!$D$11, IF(G1069=-9,-999,IF(G1069="",-999,0)))</f>
        <v>-999</v>
      </c>
      <c r="AM1069" s="82">
        <f>IF(I1069=1, 'adjustment factor'!$D$12, IF(I1069=-9,-999,IF(I1069="",-999,0)))</f>
        <v>-999</v>
      </c>
      <c r="AN1069" s="82">
        <f>IF(J1069=1, 'adjustment factor'!$D$13, IF(J1069=-9,-999,IF(J1069="",-999,0)))</f>
        <v>-999</v>
      </c>
      <c r="AO1069" s="82" t="str">
        <f t="shared" si="168"/>
        <v>-999</v>
      </c>
      <c r="AP1069" s="82" t="str">
        <f t="shared" si="169"/>
        <v>MISSING</v>
      </c>
    </row>
    <row r="1070" spans="2:42" s="3" customFormat="1">
      <c r="B1070" s="170"/>
      <c r="C1070" s="35">
        <v>1066</v>
      </c>
      <c r="D1070" s="161"/>
      <c r="E1070" s="161"/>
      <c r="F1070" s="161"/>
      <c r="G1070" s="161"/>
      <c r="H1070" s="161"/>
      <c r="I1070" s="161"/>
      <c r="J1070" s="161"/>
      <c r="K1070" s="161"/>
      <c r="L1070" s="161"/>
      <c r="M1070" s="161"/>
      <c r="N1070" s="171"/>
      <c r="O1070" s="171"/>
      <c r="P1070" s="171"/>
      <c r="Q1070" s="171"/>
      <c r="R1070" s="171"/>
      <c r="S1070" s="171"/>
      <c r="T1070" s="159" t="str">
        <f t="shared" si="160"/>
        <v>MISSING</v>
      </c>
      <c r="U1070" s="159" t="str">
        <f t="shared" si="161"/>
        <v>MISSING</v>
      </c>
      <c r="X1070" s="56">
        <f t="shared" si="162"/>
        <v>-99</v>
      </c>
      <c r="Y1070" s="56">
        <f t="shared" si="163"/>
        <v>-99</v>
      </c>
      <c r="Z1070" s="56">
        <f t="shared" si="164"/>
        <v>-99</v>
      </c>
      <c r="AA1070" s="56">
        <f t="shared" si="165"/>
        <v>-99</v>
      </c>
      <c r="AB1070" s="56">
        <f t="shared" si="166"/>
        <v>-99</v>
      </c>
      <c r="AC1070" s="56">
        <f t="shared" si="167"/>
        <v>-99</v>
      </c>
      <c r="AE1070" s="82">
        <f>IF(D1070=1, 'adjustment factor'!$D$4, IF(D1070=-9,-999,IF(D1070="",-999,0)))</f>
        <v>-999</v>
      </c>
      <c r="AF1070" s="82">
        <f>IF(F1070=1, 'adjustment factor'!$D$5, IF(F1070=-9,-999,IF(F1070="",-999,0)))</f>
        <v>-999</v>
      </c>
      <c r="AG1070" s="82">
        <f>IF(E1070=1, 'adjustment factor'!$D$6, IF(E1070=-9,-999,IF(E1070="",-999,0)))</f>
        <v>-999</v>
      </c>
      <c r="AH1070" s="82">
        <f>IF(K1070&gt;=45,'adjustment factor'!$D$7,IF(K1070=-9,-1200,IF(K1070="",-1200,0)))</f>
        <v>-1200</v>
      </c>
      <c r="AI1070" s="82">
        <f>IF(L1070=1, 'adjustment factor'!$D$8, IF(L1070=-9,-999,IF(L1070="",-999,0)))</f>
        <v>-999</v>
      </c>
      <c r="AJ1070" s="82">
        <f>IF(AND(M1070&gt;=1,M1070&lt;=4),'adjustment factor'!$D$9,IF(M1070=-9,-999,IF(M1070=98,-999,IF(M1070=99,-999,IF(M1070="",-999,0)))))</f>
        <v>-999</v>
      </c>
      <c r="AK1070" s="82">
        <f>IF(H1070=1, 'adjustment factor'!$D$10, IF(H1070=-9,-999,IF(H1070="",-999,0)))</f>
        <v>-999</v>
      </c>
      <c r="AL1070" s="82">
        <f>IF(G1070=1, 'adjustment factor'!$D$11, IF(G1070=-9,-999,IF(G1070="",-999,0)))</f>
        <v>-999</v>
      </c>
      <c r="AM1070" s="82">
        <f>IF(I1070=1, 'adjustment factor'!$D$12, IF(I1070=-9,-999,IF(I1070="",-999,0)))</f>
        <v>-999</v>
      </c>
      <c r="AN1070" s="82">
        <f>IF(J1070=1, 'adjustment factor'!$D$13, IF(J1070=-9,-999,IF(J1070="",-999,0)))</f>
        <v>-999</v>
      </c>
      <c r="AO1070" s="82" t="str">
        <f t="shared" si="168"/>
        <v>-999</v>
      </c>
      <c r="AP1070" s="82" t="str">
        <f t="shared" si="169"/>
        <v>MISSING</v>
      </c>
    </row>
    <row r="1071" spans="2:42" s="3" customFormat="1">
      <c r="B1071" s="170"/>
      <c r="C1071" s="35">
        <v>1067</v>
      </c>
      <c r="D1071" s="161"/>
      <c r="E1071" s="161"/>
      <c r="F1071" s="161"/>
      <c r="G1071" s="161"/>
      <c r="H1071" s="161"/>
      <c r="I1071" s="161"/>
      <c r="J1071" s="161"/>
      <c r="K1071" s="161"/>
      <c r="L1071" s="161"/>
      <c r="M1071" s="161"/>
      <c r="N1071" s="171"/>
      <c r="O1071" s="171"/>
      <c r="P1071" s="171"/>
      <c r="Q1071" s="171"/>
      <c r="R1071" s="171"/>
      <c r="S1071" s="171"/>
      <c r="T1071" s="159" t="str">
        <f t="shared" si="160"/>
        <v>MISSING</v>
      </c>
      <c r="U1071" s="159" t="str">
        <f t="shared" si="161"/>
        <v>MISSING</v>
      </c>
      <c r="X1071" s="56">
        <f t="shared" si="162"/>
        <v>-99</v>
      </c>
      <c r="Y1071" s="56">
        <f t="shared" si="163"/>
        <v>-99</v>
      </c>
      <c r="Z1071" s="56">
        <f t="shared" si="164"/>
        <v>-99</v>
      </c>
      <c r="AA1071" s="56">
        <f t="shared" si="165"/>
        <v>-99</v>
      </c>
      <c r="AB1071" s="56">
        <f t="shared" si="166"/>
        <v>-99</v>
      </c>
      <c r="AC1071" s="56">
        <f t="shared" si="167"/>
        <v>-99</v>
      </c>
      <c r="AE1071" s="82">
        <f>IF(D1071=1, 'adjustment factor'!$D$4, IF(D1071=-9,-999,IF(D1071="",-999,0)))</f>
        <v>-999</v>
      </c>
      <c r="AF1071" s="82">
        <f>IF(F1071=1, 'adjustment factor'!$D$5, IF(F1071=-9,-999,IF(F1071="",-999,0)))</f>
        <v>-999</v>
      </c>
      <c r="AG1071" s="82">
        <f>IF(E1071=1, 'adjustment factor'!$D$6, IF(E1071=-9,-999,IF(E1071="",-999,0)))</f>
        <v>-999</v>
      </c>
      <c r="AH1071" s="82">
        <f>IF(K1071&gt;=45,'adjustment factor'!$D$7,IF(K1071=-9,-1200,IF(K1071="",-1200,0)))</f>
        <v>-1200</v>
      </c>
      <c r="AI1071" s="82">
        <f>IF(L1071=1, 'adjustment factor'!$D$8, IF(L1071=-9,-999,IF(L1071="",-999,0)))</f>
        <v>-999</v>
      </c>
      <c r="AJ1071" s="82">
        <f>IF(AND(M1071&gt;=1,M1071&lt;=4),'adjustment factor'!$D$9,IF(M1071=-9,-999,IF(M1071=98,-999,IF(M1071=99,-999,IF(M1071="",-999,0)))))</f>
        <v>-999</v>
      </c>
      <c r="AK1071" s="82">
        <f>IF(H1071=1, 'adjustment factor'!$D$10, IF(H1071=-9,-999,IF(H1071="",-999,0)))</f>
        <v>-999</v>
      </c>
      <c r="AL1071" s="82">
        <f>IF(G1071=1, 'adjustment factor'!$D$11, IF(G1071=-9,-999,IF(G1071="",-999,0)))</f>
        <v>-999</v>
      </c>
      <c r="AM1071" s="82">
        <f>IF(I1071=1, 'adjustment factor'!$D$12, IF(I1071=-9,-999,IF(I1071="",-999,0)))</f>
        <v>-999</v>
      </c>
      <c r="AN1071" s="82">
        <f>IF(J1071=1, 'adjustment factor'!$D$13, IF(J1071=-9,-999,IF(J1071="",-999,0)))</f>
        <v>-999</v>
      </c>
      <c r="AO1071" s="82" t="str">
        <f t="shared" si="168"/>
        <v>-999</v>
      </c>
      <c r="AP1071" s="82" t="str">
        <f t="shared" si="169"/>
        <v>MISSING</v>
      </c>
    </row>
    <row r="1072" spans="2:42" s="3" customFormat="1">
      <c r="B1072" s="170"/>
      <c r="C1072" s="35">
        <v>1068</v>
      </c>
      <c r="D1072" s="161"/>
      <c r="E1072" s="161"/>
      <c r="F1072" s="161"/>
      <c r="G1072" s="161"/>
      <c r="H1072" s="161"/>
      <c r="I1072" s="161"/>
      <c r="J1072" s="161"/>
      <c r="K1072" s="161"/>
      <c r="L1072" s="161"/>
      <c r="M1072" s="161"/>
      <c r="N1072" s="171"/>
      <c r="O1072" s="171"/>
      <c r="P1072" s="171"/>
      <c r="Q1072" s="171"/>
      <c r="R1072" s="171"/>
      <c r="S1072" s="171"/>
      <c r="T1072" s="159" t="str">
        <f t="shared" si="160"/>
        <v>MISSING</v>
      </c>
      <c r="U1072" s="159" t="str">
        <f t="shared" si="161"/>
        <v>MISSING</v>
      </c>
      <c r="X1072" s="56">
        <f t="shared" si="162"/>
        <v>-99</v>
      </c>
      <c r="Y1072" s="56">
        <f t="shared" si="163"/>
        <v>-99</v>
      </c>
      <c r="Z1072" s="56">
        <f t="shared" si="164"/>
        <v>-99</v>
      </c>
      <c r="AA1072" s="56">
        <f t="shared" si="165"/>
        <v>-99</v>
      </c>
      <c r="AB1072" s="56">
        <f t="shared" si="166"/>
        <v>-99</v>
      </c>
      <c r="AC1072" s="56">
        <f t="shared" si="167"/>
        <v>-99</v>
      </c>
      <c r="AE1072" s="82">
        <f>IF(D1072=1, 'adjustment factor'!$D$4, IF(D1072=-9,-999,IF(D1072="",-999,0)))</f>
        <v>-999</v>
      </c>
      <c r="AF1072" s="82">
        <f>IF(F1072=1, 'adjustment factor'!$D$5, IF(F1072=-9,-999,IF(F1072="",-999,0)))</f>
        <v>-999</v>
      </c>
      <c r="AG1072" s="82">
        <f>IF(E1072=1, 'adjustment factor'!$D$6, IF(E1072=-9,-999,IF(E1072="",-999,0)))</f>
        <v>-999</v>
      </c>
      <c r="AH1072" s="82">
        <f>IF(K1072&gt;=45,'adjustment factor'!$D$7,IF(K1072=-9,-1200,IF(K1072="",-1200,0)))</f>
        <v>-1200</v>
      </c>
      <c r="AI1072" s="82">
        <f>IF(L1072=1, 'adjustment factor'!$D$8, IF(L1072=-9,-999,IF(L1072="",-999,0)))</f>
        <v>-999</v>
      </c>
      <c r="AJ1072" s="82">
        <f>IF(AND(M1072&gt;=1,M1072&lt;=4),'adjustment factor'!$D$9,IF(M1072=-9,-999,IF(M1072=98,-999,IF(M1072=99,-999,IF(M1072="",-999,0)))))</f>
        <v>-999</v>
      </c>
      <c r="AK1072" s="82">
        <f>IF(H1072=1, 'adjustment factor'!$D$10, IF(H1072=-9,-999,IF(H1072="",-999,0)))</f>
        <v>-999</v>
      </c>
      <c r="AL1072" s="82">
        <f>IF(G1072=1, 'adjustment factor'!$D$11, IF(G1072=-9,-999,IF(G1072="",-999,0)))</f>
        <v>-999</v>
      </c>
      <c r="AM1072" s="82">
        <f>IF(I1072=1, 'adjustment factor'!$D$12, IF(I1072=-9,-999,IF(I1072="",-999,0)))</f>
        <v>-999</v>
      </c>
      <c r="AN1072" s="82">
        <f>IF(J1072=1, 'adjustment factor'!$D$13, IF(J1072=-9,-999,IF(J1072="",-999,0)))</f>
        <v>-999</v>
      </c>
      <c r="AO1072" s="82" t="str">
        <f t="shared" si="168"/>
        <v>-999</v>
      </c>
      <c r="AP1072" s="82" t="str">
        <f t="shared" si="169"/>
        <v>MISSING</v>
      </c>
    </row>
    <row r="1073" spans="2:42" s="3" customFormat="1">
      <c r="B1073" s="170"/>
      <c r="C1073" s="35">
        <v>1069</v>
      </c>
      <c r="D1073" s="161"/>
      <c r="E1073" s="161"/>
      <c r="F1073" s="161"/>
      <c r="G1073" s="161"/>
      <c r="H1073" s="161"/>
      <c r="I1073" s="161"/>
      <c r="J1073" s="161"/>
      <c r="K1073" s="161"/>
      <c r="L1073" s="161"/>
      <c r="M1073" s="161"/>
      <c r="N1073" s="171"/>
      <c r="O1073" s="171"/>
      <c r="P1073" s="171"/>
      <c r="Q1073" s="171"/>
      <c r="R1073" s="171"/>
      <c r="S1073" s="171"/>
      <c r="T1073" s="159" t="str">
        <f t="shared" si="160"/>
        <v>MISSING</v>
      </c>
      <c r="U1073" s="159" t="str">
        <f t="shared" si="161"/>
        <v>MISSING</v>
      </c>
      <c r="X1073" s="56">
        <f t="shared" si="162"/>
        <v>-99</v>
      </c>
      <c r="Y1073" s="56">
        <f t="shared" si="163"/>
        <v>-99</v>
      </c>
      <c r="Z1073" s="56">
        <f t="shared" si="164"/>
        <v>-99</v>
      </c>
      <c r="AA1073" s="56">
        <f t="shared" si="165"/>
        <v>-99</v>
      </c>
      <c r="AB1073" s="56">
        <f t="shared" si="166"/>
        <v>-99</v>
      </c>
      <c r="AC1073" s="56">
        <f t="shared" si="167"/>
        <v>-99</v>
      </c>
      <c r="AE1073" s="82">
        <f>IF(D1073=1, 'adjustment factor'!$D$4, IF(D1073=-9,-999,IF(D1073="",-999,0)))</f>
        <v>-999</v>
      </c>
      <c r="AF1073" s="82">
        <f>IF(F1073=1, 'adjustment factor'!$D$5, IF(F1073=-9,-999,IF(F1073="",-999,0)))</f>
        <v>-999</v>
      </c>
      <c r="AG1073" s="82">
        <f>IF(E1073=1, 'adjustment factor'!$D$6, IF(E1073=-9,-999,IF(E1073="",-999,0)))</f>
        <v>-999</v>
      </c>
      <c r="AH1073" s="82">
        <f>IF(K1073&gt;=45,'adjustment factor'!$D$7,IF(K1073=-9,-1200,IF(K1073="",-1200,0)))</f>
        <v>-1200</v>
      </c>
      <c r="AI1073" s="82">
        <f>IF(L1073=1, 'adjustment factor'!$D$8, IF(L1073=-9,-999,IF(L1073="",-999,0)))</f>
        <v>-999</v>
      </c>
      <c r="AJ1073" s="82">
        <f>IF(AND(M1073&gt;=1,M1073&lt;=4),'adjustment factor'!$D$9,IF(M1073=-9,-999,IF(M1073=98,-999,IF(M1073=99,-999,IF(M1073="",-999,0)))))</f>
        <v>-999</v>
      </c>
      <c r="AK1073" s="82">
        <f>IF(H1073=1, 'adjustment factor'!$D$10, IF(H1073=-9,-999,IF(H1073="",-999,0)))</f>
        <v>-999</v>
      </c>
      <c r="AL1073" s="82">
        <f>IF(G1073=1, 'adjustment factor'!$D$11, IF(G1073=-9,-999,IF(G1073="",-999,0)))</f>
        <v>-999</v>
      </c>
      <c r="AM1073" s="82">
        <f>IF(I1073=1, 'adjustment factor'!$D$12, IF(I1073=-9,-999,IF(I1073="",-999,0)))</f>
        <v>-999</v>
      </c>
      <c r="AN1073" s="82">
        <f>IF(J1073=1, 'adjustment factor'!$D$13, IF(J1073=-9,-999,IF(J1073="",-999,0)))</f>
        <v>-999</v>
      </c>
      <c r="AO1073" s="82" t="str">
        <f t="shared" si="168"/>
        <v>-999</v>
      </c>
      <c r="AP1073" s="82" t="str">
        <f t="shared" si="169"/>
        <v>MISSING</v>
      </c>
    </row>
    <row r="1074" spans="2:42" s="3" customFormat="1">
      <c r="B1074" s="170"/>
      <c r="C1074" s="35">
        <v>1070</v>
      </c>
      <c r="D1074" s="161"/>
      <c r="E1074" s="161"/>
      <c r="F1074" s="161"/>
      <c r="G1074" s="161"/>
      <c r="H1074" s="161"/>
      <c r="I1074" s="161"/>
      <c r="J1074" s="161"/>
      <c r="K1074" s="161"/>
      <c r="L1074" s="161"/>
      <c r="M1074" s="161"/>
      <c r="N1074" s="171"/>
      <c r="O1074" s="171"/>
      <c r="P1074" s="171"/>
      <c r="Q1074" s="171"/>
      <c r="R1074" s="171"/>
      <c r="S1074" s="171"/>
      <c r="T1074" s="159" t="str">
        <f t="shared" si="160"/>
        <v>MISSING</v>
      </c>
      <c r="U1074" s="159" t="str">
        <f t="shared" si="161"/>
        <v>MISSING</v>
      </c>
      <c r="X1074" s="56">
        <f t="shared" si="162"/>
        <v>-99</v>
      </c>
      <c r="Y1074" s="56">
        <f t="shared" si="163"/>
        <v>-99</v>
      </c>
      <c r="Z1074" s="56">
        <f t="shared" si="164"/>
        <v>-99</v>
      </c>
      <c r="AA1074" s="56">
        <f t="shared" si="165"/>
        <v>-99</v>
      </c>
      <c r="AB1074" s="56">
        <f t="shared" si="166"/>
        <v>-99</v>
      </c>
      <c r="AC1074" s="56">
        <f t="shared" si="167"/>
        <v>-99</v>
      </c>
      <c r="AE1074" s="82">
        <f>IF(D1074=1, 'adjustment factor'!$D$4, IF(D1074=-9,-999,IF(D1074="",-999,0)))</f>
        <v>-999</v>
      </c>
      <c r="AF1074" s="82">
        <f>IF(F1074=1, 'adjustment factor'!$D$5, IF(F1074=-9,-999,IF(F1074="",-999,0)))</f>
        <v>-999</v>
      </c>
      <c r="AG1074" s="82">
        <f>IF(E1074=1, 'adjustment factor'!$D$6, IF(E1074=-9,-999,IF(E1074="",-999,0)))</f>
        <v>-999</v>
      </c>
      <c r="AH1074" s="82">
        <f>IF(K1074&gt;=45,'adjustment factor'!$D$7,IF(K1074=-9,-1200,IF(K1074="",-1200,0)))</f>
        <v>-1200</v>
      </c>
      <c r="AI1074" s="82">
        <f>IF(L1074=1, 'adjustment factor'!$D$8, IF(L1074=-9,-999,IF(L1074="",-999,0)))</f>
        <v>-999</v>
      </c>
      <c r="AJ1074" s="82">
        <f>IF(AND(M1074&gt;=1,M1074&lt;=4),'adjustment factor'!$D$9,IF(M1074=-9,-999,IF(M1074=98,-999,IF(M1074=99,-999,IF(M1074="",-999,0)))))</f>
        <v>-999</v>
      </c>
      <c r="AK1074" s="82">
        <f>IF(H1074=1, 'adjustment factor'!$D$10, IF(H1074=-9,-999,IF(H1074="",-999,0)))</f>
        <v>-999</v>
      </c>
      <c r="AL1074" s="82">
        <f>IF(G1074=1, 'adjustment factor'!$D$11, IF(G1074=-9,-999,IF(G1074="",-999,0)))</f>
        <v>-999</v>
      </c>
      <c r="AM1074" s="82">
        <f>IF(I1074=1, 'adjustment factor'!$D$12, IF(I1074=-9,-999,IF(I1074="",-999,0)))</f>
        <v>-999</v>
      </c>
      <c r="AN1074" s="82">
        <f>IF(J1074=1, 'adjustment factor'!$D$13, IF(J1074=-9,-999,IF(J1074="",-999,0)))</f>
        <v>-999</v>
      </c>
      <c r="AO1074" s="82" t="str">
        <f t="shared" si="168"/>
        <v>-999</v>
      </c>
      <c r="AP1074" s="82" t="str">
        <f t="shared" si="169"/>
        <v>MISSING</v>
      </c>
    </row>
    <row r="1075" spans="2:42" s="3" customFormat="1">
      <c r="B1075" s="170"/>
      <c r="C1075" s="35">
        <v>1071</v>
      </c>
      <c r="D1075" s="161"/>
      <c r="E1075" s="161"/>
      <c r="F1075" s="161"/>
      <c r="G1075" s="161"/>
      <c r="H1075" s="161"/>
      <c r="I1075" s="161"/>
      <c r="J1075" s="161"/>
      <c r="K1075" s="161"/>
      <c r="L1075" s="161"/>
      <c r="M1075" s="161"/>
      <c r="N1075" s="171"/>
      <c r="O1075" s="171"/>
      <c r="P1075" s="171"/>
      <c r="Q1075" s="171"/>
      <c r="R1075" s="171"/>
      <c r="S1075" s="171"/>
      <c r="T1075" s="159" t="str">
        <f t="shared" si="160"/>
        <v>MISSING</v>
      </c>
      <c r="U1075" s="159" t="str">
        <f t="shared" si="161"/>
        <v>MISSING</v>
      </c>
      <c r="X1075" s="56">
        <f t="shared" si="162"/>
        <v>-99</v>
      </c>
      <c r="Y1075" s="56">
        <f t="shared" si="163"/>
        <v>-99</v>
      </c>
      <c r="Z1075" s="56">
        <f t="shared" si="164"/>
        <v>-99</v>
      </c>
      <c r="AA1075" s="56">
        <f t="shared" si="165"/>
        <v>-99</v>
      </c>
      <c r="AB1075" s="56">
        <f t="shared" si="166"/>
        <v>-99</v>
      </c>
      <c r="AC1075" s="56">
        <f t="shared" si="167"/>
        <v>-99</v>
      </c>
      <c r="AE1075" s="82">
        <f>IF(D1075=1, 'adjustment factor'!$D$4, IF(D1075=-9,-999,IF(D1075="",-999,0)))</f>
        <v>-999</v>
      </c>
      <c r="AF1075" s="82">
        <f>IF(F1075=1, 'adjustment factor'!$D$5, IF(F1075=-9,-999,IF(F1075="",-999,0)))</f>
        <v>-999</v>
      </c>
      <c r="AG1075" s="82">
        <f>IF(E1075=1, 'adjustment factor'!$D$6, IF(E1075=-9,-999,IF(E1075="",-999,0)))</f>
        <v>-999</v>
      </c>
      <c r="AH1075" s="82">
        <f>IF(K1075&gt;=45,'adjustment factor'!$D$7,IF(K1075=-9,-1200,IF(K1075="",-1200,0)))</f>
        <v>-1200</v>
      </c>
      <c r="AI1075" s="82">
        <f>IF(L1075=1, 'adjustment factor'!$D$8, IF(L1075=-9,-999,IF(L1075="",-999,0)))</f>
        <v>-999</v>
      </c>
      <c r="AJ1075" s="82">
        <f>IF(AND(M1075&gt;=1,M1075&lt;=4),'adjustment factor'!$D$9,IF(M1075=-9,-999,IF(M1075=98,-999,IF(M1075=99,-999,IF(M1075="",-999,0)))))</f>
        <v>-999</v>
      </c>
      <c r="AK1075" s="82">
        <f>IF(H1075=1, 'adjustment factor'!$D$10, IF(H1075=-9,-999,IF(H1075="",-999,0)))</f>
        <v>-999</v>
      </c>
      <c r="AL1075" s="82">
        <f>IF(G1075=1, 'adjustment factor'!$D$11, IF(G1075=-9,-999,IF(G1075="",-999,0)))</f>
        <v>-999</v>
      </c>
      <c r="AM1075" s="82">
        <f>IF(I1075=1, 'adjustment factor'!$D$12, IF(I1075=-9,-999,IF(I1075="",-999,0)))</f>
        <v>-999</v>
      </c>
      <c r="AN1075" s="82">
        <f>IF(J1075=1, 'adjustment factor'!$D$13, IF(J1075=-9,-999,IF(J1075="",-999,0)))</f>
        <v>-999</v>
      </c>
      <c r="AO1075" s="82" t="str">
        <f t="shared" si="168"/>
        <v>-999</v>
      </c>
      <c r="AP1075" s="82" t="str">
        <f t="shared" si="169"/>
        <v>MISSING</v>
      </c>
    </row>
    <row r="1076" spans="2:42" s="3" customFormat="1">
      <c r="B1076" s="170"/>
      <c r="C1076" s="35">
        <v>1072</v>
      </c>
      <c r="D1076" s="161"/>
      <c r="E1076" s="161"/>
      <c r="F1076" s="161"/>
      <c r="G1076" s="161"/>
      <c r="H1076" s="161"/>
      <c r="I1076" s="161"/>
      <c r="J1076" s="161"/>
      <c r="K1076" s="161"/>
      <c r="L1076" s="161"/>
      <c r="M1076" s="161"/>
      <c r="N1076" s="171"/>
      <c r="O1076" s="171"/>
      <c r="P1076" s="171"/>
      <c r="Q1076" s="171"/>
      <c r="R1076" s="171"/>
      <c r="S1076" s="171"/>
      <c r="T1076" s="159" t="str">
        <f t="shared" si="160"/>
        <v>MISSING</v>
      </c>
      <c r="U1076" s="159" t="str">
        <f t="shared" si="161"/>
        <v>MISSING</v>
      </c>
      <c r="X1076" s="56">
        <f t="shared" si="162"/>
        <v>-99</v>
      </c>
      <c r="Y1076" s="56">
        <f t="shared" si="163"/>
        <v>-99</v>
      </c>
      <c r="Z1076" s="56">
        <f t="shared" si="164"/>
        <v>-99</v>
      </c>
      <c r="AA1076" s="56">
        <f t="shared" si="165"/>
        <v>-99</v>
      </c>
      <c r="AB1076" s="56">
        <f t="shared" si="166"/>
        <v>-99</v>
      </c>
      <c r="AC1076" s="56">
        <f t="shared" si="167"/>
        <v>-99</v>
      </c>
      <c r="AE1076" s="82">
        <f>IF(D1076=1, 'adjustment factor'!$D$4, IF(D1076=-9,-999,IF(D1076="",-999,0)))</f>
        <v>-999</v>
      </c>
      <c r="AF1076" s="82">
        <f>IF(F1076=1, 'adjustment factor'!$D$5, IF(F1076=-9,-999,IF(F1076="",-999,0)))</f>
        <v>-999</v>
      </c>
      <c r="AG1076" s="82">
        <f>IF(E1076=1, 'adjustment factor'!$D$6, IF(E1076=-9,-999,IF(E1076="",-999,0)))</f>
        <v>-999</v>
      </c>
      <c r="AH1076" s="82">
        <f>IF(K1076&gt;=45,'adjustment factor'!$D$7,IF(K1076=-9,-1200,IF(K1076="",-1200,0)))</f>
        <v>-1200</v>
      </c>
      <c r="AI1076" s="82">
        <f>IF(L1076=1, 'adjustment factor'!$D$8, IF(L1076=-9,-999,IF(L1076="",-999,0)))</f>
        <v>-999</v>
      </c>
      <c r="AJ1076" s="82">
        <f>IF(AND(M1076&gt;=1,M1076&lt;=4),'adjustment factor'!$D$9,IF(M1076=-9,-999,IF(M1076=98,-999,IF(M1076=99,-999,IF(M1076="",-999,0)))))</f>
        <v>-999</v>
      </c>
      <c r="AK1076" s="82">
        <f>IF(H1076=1, 'adjustment factor'!$D$10, IF(H1076=-9,-999,IF(H1076="",-999,0)))</f>
        <v>-999</v>
      </c>
      <c r="AL1076" s="82">
        <f>IF(G1076=1, 'adjustment factor'!$D$11, IF(G1076=-9,-999,IF(G1076="",-999,0)))</f>
        <v>-999</v>
      </c>
      <c r="AM1076" s="82">
        <f>IF(I1076=1, 'adjustment factor'!$D$12, IF(I1076=-9,-999,IF(I1076="",-999,0)))</f>
        <v>-999</v>
      </c>
      <c r="AN1076" s="82">
        <f>IF(J1076=1, 'adjustment factor'!$D$13, IF(J1076=-9,-999,IF(J1076="",-999,0)))</f>
        <v>-999</v>
      </c>
      <c r="AO1076" s="82" t="str">
        <f t="shared" si="168"/>
        <v>-999</v>
      </c>
      <c r="AP1076" s="82" t="str">
        <f t="shared" si="169"/>
        <v>MISSING</v>
      </c>
    </row>
    <row r="1077" spans="2:42" s="3" customFormat="1">
      <c r="B1077" s="170"/>
      <c r="C1077" s="35">
        <v>1073</v>
      </c>
      <c r="D1077" s="161"/>
      <c r="E1077" s="161"/>
      <c r="F1077" s="161"/>
      <c r="G1077" s="161"/>
      <c r="H1077" s="161"/>
      <c r="I1077" s="161"/>
      <c r="J1077" s="161"/>
      <c r="K1077" s="161"/>
      <c r="L1077" s="161"/>
      <c r="M1077" s="161"/>
      <c r="N1077" s="171"/>
      <c r="O1077" s="171"/>
      <c r="P1077" s="171"/>
      <c r="Q1077" s="171"/>
      <c r="R1077" s="171"/>
      <c r="S1077" s="171"/>
      <c r="T1077" s="159" t="str">
        <f t="shared" si="160"/>
        <v>MISSING</v>
      </c>
      <c r="U1077" s="159" t="str">
        <f t="shared" si="161"/>
        <v>MISSING</v>
      </c>
      <c r="X1077" s="56">
        <f t="shared" si="162"/>
        <v>-99</v>
      </c>
      <c r="Y1077" s="56">
        <f t="shared" si="163"/>
        <v>-99</v>
      </c>
      <c r="Z1077" s="56">
        <f t="shared" si="164"/>
        <v>-99</v>
      </c>
      <c r="AA1077" s="56">
        <f t="shared" si="165"/>
        <v>-99</v>
      </c>
      <c r="AB1077" s="56">
        <f t="shared" si="166"/>
        <v>-99</v>
      </c>
      <c r="AC1077" s="56">
        <f t="shared" si="167"/>
        <v>-99</v>
      </c>
      <c r="AE1077" s="82">
        <f>IF(D1077=1, 'adjustment factor'!$D$4, IF(D1077=-9,-999,IF(D1077="",-999,0)))</f>
        <v>-999</v>
      </c>
      <c r="AF1077" s="82">
        <f>IF(F1077=1, 'adjustment factor'!$D$5, IF(F1077=-9,-999,IF(F1077="",-999,0)))</f>
        <v>-999</v>
      </c>
      <c r="AG1077" s="82">
        <f>IF(E1077=1, 'adjustment factor'!$D$6, IF(E1077=-9,-999,IF(E1077="",-999,0)))</f>
        <v>-999</v>
      </c>
      <c r="AH1077" s="82">
        <f>IF(K1077&gt;=45,'adjustment factor'!$D$7,IF(K1077=-9,-1200,IF(K1077="",-1200,0)))</f>
        <v>-1200</v>
      </c>
      <c r="AI1077" s="82">
        <f>IF(L1077=1, 'adjustment factor'!$D$8, IF(L1077=-9,-999,IF(L1077="",-999,0)))</f>
        <v>-999</v>
      </c>
      <c r="AJ1077" s="82">
        <f>IF(AND(M1077&gt;=1,M1077&lt;=4),'adjustment factor'!$D$9,IF(M1077=-9,-999,IF(M1077=98,-999,IF(M1077=99,-999,IF(M1077="",-999,0)))))</f>
        <v>-999</v>
      </c>
      <c r="AK1077" s="82">
        <f>IF(H1077=1, 'adjustment factor'!$D$10, IF(H1077=-9,-999,IF(H1077="",-999,0)))</f>
        <v>-999</v>
      </c>
      <c r="AL1077" s="82">
        <f>IF(G1077=1, 'adjustment factor'!$D$11, IF(G1077=-9,-999,IF(G1077="",-999,0)))</f>
        <v>-999</v>
      </c>
      <c r="AM1077" s="82">
        <f>IF(I1077=1, 'adjustment factor'!$D$12, IF(I1077=-9,-999,IF(I1077="",-999,0)))</f>
        <v>-999</v>
      </c>
      <c r="AN1077" s="82">
        <f>IF(J1077=1, 'adjustment factor'!$D$13, IF(J1077=-9,-999,IF(J1077="",-999,0)))</f>
        <v>-999</v>
      </c>
      <c r="AO1077" s="82" t="str">
        <f t="shared" si="168"/>
        <v>-999</v>
      </c>
      <c r="AP1077" s="82" t="str">
        <f t="shared" si="169"/>
        <v>MISSING</v>
      </c>
    </row>
    <row r="1078" spans="2:42" s="3" customFormat="1">
      <c r="B1078" s="170"/>
      <c r="C1078" s="35">
        <v>1074</v>
      </c>
      <c r="D1078" s="161"/>
      <c r="E1078" s="161"/>
      <c r="F1078" s="161"/>
      <c r="G1078" s="161"/>
      <c r="H1078" s="161"/>
      <c r="I1078" s="161"/>
      <c r="J1078" s="161"/>
      <c r="K1078" s="161"/>
      <c r="L1078" s="161"/>
      <c r="M1078" s="161"/>
      <c r="N1078" s="171"/>
      <c r="O1078" s="171"/>
      <c r="P1078" s="171"/>
      <c r="Q1078" s="171"/>
      <c r="R1078" s="171"/>
      <c r="S1078" s="171"/>
      <c r="T1078" s="159" t="str">
        <f t="shared" si="160"/>
        <v>MISSING</v>
      </c>
      <c r="U1078" s="159" t="str">
        <f t="shared" si="161"/>
        <v>MISSING</v>
      </c>
      <c r="X1078" s="56">
        <f t="shared" si="162"/>
        <v>-99</v>
      </c>
      <c r="Y1078" s="56">
        <f t="shared" si="163"/>
        <v>-99</v>
      </c>
      <c r="Z1078" s="56">
        <f t="shared" si="164"/>
        <v>-99</v>
      </c>
      <c r="AA1078" s="56">
        <f t="shared" si="165"/>
        <v>-99</v>
      </c>
      <c r="AB1078" s="56">
        <f t="shared" si="166"/>
        <v>-99</v>
      </c>
      <c r="AC1078" s="56">
        <f t="shared" si="167"/>
        <v>-99</v>
      </c>
      <c r="AE1078" s="82">
        <f>IF(D1078=1, 'adjustment factor'!$D$4, IF(D1078=-9,-999,IF(D1078="",-999,0)))</f>
        <v>-999</v>
      </c>
      <c r="AF1078" s="82">
        <f>IF(F1078=1, 'adjustment factor'!$D$5, IF(F1078=-9,-999,IF(F1078="",-999,0)))</f>
        <v>-999</v>
      </c>
      <c r="AG1078" s="82">
        <f>IF(E1078=1, 'adjustment factor'!$D$6, IF(E1078=-9,-999,IF(E1078="",-999,0)))</f>
        <v>-999</v>
      </c>
      <c r="AH1078" s="82">
        <f>IF(K1078&gt;=45,'adjustment factor'!$D$7,IF(K1078=-9,-1200,IF(K1078="",-1200,0)))</f>
        <v>-1200</v>
      </c>
      <c r="AI1078" s="82">
        <f>IF(L1078=1, 'adjustment factor'!$D$8, IF(L1078=-9,-999,IF(L1078="",-999,0)))</f>
        <v>-999</v>
      </c>
      <c r="AJ1078" s="82">
        <f>IF(AND(M1078&gt;=1,M1078&lt;=4),'adjustment factor'!$D$9,IF(M1078=-9,-999,IF(M1078=98,-999,IF(M1078=99,-999,IF(M1078="",-999,0)))))</f>
        <v>-999</v>
      </c>
      <c r="AK1078" s="82">
        <f>IF(H1078=1, 'adjustment factor'!$D$10, IF(H1078=-9,-999,IF(H1078="",-999,0)))</f>
        <v>-999</v>
      </c>
      <c r="AL1078" s="82">
        <f>IF(G1078=1, 'adjustment factor'!$D$11, IF(G1078=-9,-999,IF(G1078="",-999,0)))</f>
        <v>-999</v>
      </c>
      <c r="AM1078" s="82">
        <f>IF(I1078=1, 'adjustment factor'!$D$12, IF(I1078=-9,-999,IF(I1078="",-999,0)))</f>
        <v>-999</v>
      </c>
      <c r="AN1078" s="82">
        <f>IF(J1078=1, 'adjustment factor'!$D$13, IF(J1078=-9,-999,IF(J1078="",-999,0)))</f>
        <v>-999</v>
      </c>
      <c r="AO1078" s="82" t="str">
        <f t="shared" si="168"/>
        <v>-999</v>
      </c>
      <c r="AP1078" s="82" t="str">
        <f t="shared" si="169"/>
        <v>MISSING</v>
      </c>
    </row>
    <row r="1079" spans="2:42" s="3" customFormat="1">
      <c r="B1079" s="170"/>
      <c r="C1079" s="35">
        <v>1075</v>
      </c>
      <c r="D1079" s="161"/>
      <c r="E1079" s="161"/>
      <c r="F1079" s="161"/>
      <c r="G1079" s="161"/>
      <c r="H1079" s="161"/>
      <c r="I1079" s="161"/>
      <c r="J1079" s="161"/>
      <c r="K1079" s="161"/>
      <c r="L1079" s="161"/>
      <c r="M1079" s="161"/>
      <c r="N1079" s="171"/>
      <c r="O1079" s="171"/>
      <c r="P1079" s="171"/>
      <c r="Q1079" s="171"/>
      <c r="R1079" s="171"/>
      <c r="S1079" s="171"/>
      <c r="T1079" s="159" t="str">
        <f t="shared" si="160"/>
        <v>MISSING</v>
      </c>
      <c r="U1079" s="159" t="str">
        <f t="shared" si="161"/>
        <v>MISSING</v>
      </c>
      <c r="X1079" s="56">
        <f t="shared" si="162"/>
        <v>-99</v>
      </c>
      <c r="Y1079" s="56">
        <f t="shared" si="163"/>
        <v>-99</v>
      </c>
      <c r="Z1079" s="56">
        <f t="shared" si="164"/>
        <v>-99</v>
      </c>
      <c r="AA1079" s="56">
        <f t="shared" si="165"/>
        <v>-99</v>
      </c>
      <c r="AB1079" s="56">
        <f t="shared" si="166"/>
        <v>-99</v>
      </c>
      <c r="AC1079" s="56">
        <f t="shared" si="167"/>
        <v>-99</v>
      </c>
      <c r="AE1079" s="82">
        <f>IF(D1079=1, 'adjustment factor'!$D$4, IF(D1079=-9,-999,IF(D1079="",-999,0)))</f>
        <v>-999</v>
      </c>
      <c r="AF1079" s="82">
        <f>IF(F1079=1, 'adjustment factor'!$D$5, IF(F1079=-9,-999,IF(F1079="",-999,0)))</f>
        <v>-999</v>
      </c>
      <c r="AG1079" s="82">
        <f>IF(E1079=1, 'adjustment factor'!$D$6, IF(E1079=-9,-999,IF(E1079="",-999,0)))</f>
        <v>-999</v>
      </c>
      <c r="AH1079" s="82">
        <f>IF(K1079&gt;=45,'adjustment factor'!$D$7,IF(K1079=-9,-1200,IF(K1079="",-1200,0)))</f>
        <v>-1200</v>
      </c>
      <c r="AI1079" s="82">
        <f>IF(L1079=1, 'adjustment factor'!$D$8, IF(L1079=-9,-999,IF(L1079="",-999,0)))</f>
        <v>-999</v>
      </c>
      <c r="AJ1079" s="82">
        <f>IF(AND(M1079&gt;=1,M1079&lt;=4),'adjustment factor'!$D$9,IF(M1079=-9,-999,IF(M1079=98,-999,IF(M1079=99,-999,IF(M1079="",-999,0)))))</f>
        <v>-999</v>
      </c>
      <c r="AK1079" s="82">
        <f>IF(H1079=1, 'adjustment factor'!$D$10, IF(H1079=-9,-999,IF(H1079="",-999,0)))</f>
        <v>-999</v>
      </c>
      <c r="AL1079" s="82">
        <f>IF(G1079=1, 'adjustment factor'!$D$11, IF(G1079=-9,-999,IF(G1079="",-999,0)))</f>
        <v>-999</v>
      </c>
      <c r="AM1079" s="82">
        <f>IF(I1079=1, 'adjustment factor'!$D$12, IF(I1079=-9,-999,IF(I1079="",-999,0)))</f>
        <v>-999</v>
      </c>
      <c r="AN1079" s="82">
        <f>IF(J1079=1, 'adjustment factor'!$D$13, IF(J1079=-9,-999,IF(J1079="",-999,0)))</f>
        <v>-999</v>
      </c>
      <c r="AO1079" s="82" t="str">
        <f t="shared" si="168"/>
        <v>-999</v>
      </c>
      <c r="AP1079" s="82" t="str">
        <f t="shared" si="169"/>
        <v>MISSING</v>
      </c>
    </row>
    <row r="1080" spans="2:42" s="3" customFormat="1">
      <c r="B1080" s="170"/>
      <c r="C1080" s="35">
        <v>1076</v>
      </c>
      <c r="D1080" s="161"/>
      <c r="E1080" s="161"/>
      <c r="F1080" s="161"/>
      <c r="G1080" s="161"/>
      <c r="H1080" s="161"/>
      <c r="I1080" s="161"/>
      <c r="J1080" s="161"/>
      <c r="K1080" s="161"/>
      <c r="L1080" s="161"/>
      <c r="M1080" s="161"/>
      <c r="N1080" s="171"/>
      <c r="O1080" s="171"/>
      <c r="P1080" s="171"/>
      <c r="Q1080" s="171"/>
      <c r="R1080" s="171"/>
      <c r="S1080" s="171"/>
      <c r="T1080" s="159" t="str">
        <f t="shared" si="160"/>
        <v>MISSING</v>
      </c>
      <c r="U1080" s="159" t="str">
        <f t="shared" si="161"/>
        <v>MISSING</v>
      </c>
      <c r="X1080" s="56">
        <f t="shared" si="162"/>
        <v>-99</v>
      </c>
      <c r="Y1080" s="56">
        <f t="shared" si="163"/>
        <v>-99</v>
      </c>
      <c r="Z1080" s="56">
        <f t="shared" si="164"/>
        <v>-99</v>
      </c>
      <c r="AA1080" s="56">
        <f t="shared" si="165"/>
        <v>-99</v>
      </c>
      <c r="AB1080" s="56">
        <f t="shared" si="166"/>
        <v>-99</v>
      </c>
      <c r="AC1080" s="56">
        <f t="shared" si="167"/>
        <v>-99</v>
      </c>
      <c r="AE1080" s="82">
        <f>IF(D1080=1, 'adjustment factor'!$D$4, IF(D1080=-9,-999,IF(D1080="",-999,0)))</f>
        <v>-999</v>
      </c>
      <c r="AF1080" s="82">
        <f>IF(F1080=1, 'adjustment factor'!$D$5, IF(F1080=-9,-999,IF(F1080="",-999,0)))</f>
        <v>-999</v>
      </c>
      <c r="AG1080" s="82">
        <f>IF(E1080=1, 'adjustment factor'!$D$6, IF(E1080=-9,-999,IF(E1080="",-999,0)))</f>
        <v>-999</v>
      </c>
      <c r="AH1080" s="82">
        <f>IF(K1080&gt;=45,'adjustment factor'!$D$7,IF(K1080=-9,-1200,IF(K1080="",-1200,0)))</f>
        <v>-1200</v>
      </c>
      <c r="AI1080" s="82">
        <f>IF(L1080=1, 'adjustment factor'!$D$8, IF(L1080=-9,-999,IF(L1080="",-999,0)))</f>
        <v>-999</v>
      </c>
      <c r="AJ1080" s="82">
        <f>IF(AND(M1080&gt;=1,M1080&lt;=4),'adjustment factor'!$D$9,IF(M1080=-9,-999,IF(M1080=98,-999,IF(M1080=99,-999,IF(M1080="",-999,0)))))</f>
        <v>-999</v>
      </c>
      <c r="AK1080" s="82">
        <f>IF(H1080=1, 'adjustment factor'!$D$10, IF(H1080=-9,-999,IF(H1080="",-999,0)))</f>
        <v>-999</v>
      </c>
      <c r="AL1080" s="82">
        <f>IF(G1080=1, 'adjustment factor'!$D$11, IF(G1080=-9,-999,IF(G1080="",-999,0)))</f>
        <v>-999</v>
      </c>
      <c r="AM1080" s="82">
        <f>IF(I1080=1, 'adjustment factor'!$D$12, IF(I1080=-9,-999,IF(I1080="",-999,0)))</f>
        <v>-999</v>
      </c>
      <c r="AN1080" s="82">
        <f>IF(J1080=1, 'adjustment factor'!$D$13, IF(J1080=-9,-999,IF(J1080="",-999,0)))</f>
        <v>-999</v>
      </c>
      <c r="AO1080" s="82" t="str">
        <f t="shared" si="168"/>
        <v>-999</v>
      </c>
      <c r="AP1080" s="82" t="str">
        <f t="shared" si="169"/>
        <v>MISSING</v>
      </c>
    </row>
    <row r="1081" spans="2:42" s="3" customFormat="1">
      <c r="B1081" s="170"/>
      <c r="C1081" s="35">
        <v>1077</v>
      </c>
      <c r="D1081" s="161"/>
      <c r="E1081" s="161"/>
      <c r="F1081" s="161"/>
      <c r="G1081" s="161"/>
      <c r="H1081" s="161"/>
      <c r="I1081" s="161"/>
      <c r="J1081" s="161"/>
      <c r="K1081" s="161"/>
      <c r="L1081" s="161"/>
      <c r="M1081" s="161"/>
      <c r="N1081" s="171"/>
      <c r="O1081" s="171"/>
      <c r="P1081" s="171"/>
      <c r="Q1081" s="171"/>
      <c r="R1081" s="171"/>
      <c r="S1081" s="171"/>
      <c r="T1081" s="159" t="str">
        <f t="shared" si="160"/>
        <v>MISSING</v>
      </c>
      <c r="U1081" s="159" t="str">
        <f t="shared" si="161"/>
        <v>MISSING</v>
      </c>
      <c r="X1081" s="56">
        <f t="shared" si="162"/>
        <v>-99</v>
      </c>
      <c r="Y1081" s="56">
        <f t="shared" si="163"/>
        <v>-99</v>
      </c>
      <c r="Z1081" s="56">
        <f t="shared" si="164"/>
        <v>-99</v>
      </c>
      <c r="AA1081" s="56">
        <f t="shared" si="165"/>
        <v>-99</v>
      </c>
      <c r="AB1081" s="56">
        <f t="shared" si="166"/>
        <v>-99</v>
      </c>
      <c r="AC1081" s="56">
        <f t="shared" si="167"/>
        <v>-99</v>
      </c>
      <c r="AE1081" s="82">
        <f>IF(D1081=1, 'adjustment factor'!$D$4, IF(D1081=-9,-999,IF(D1081="",-999,0)))</f>
        <v>-999</v>
      </c>
      <c r="AF1081" s="82">
        <f>IF(F1081=1, 'adjustment factor'!$D$5, IF(F1081=-9,-999,IF(F1081="",-999,0)))</f>
        <v>-999</v>
      </c>
      <c r="AG1081" s="82">
        <f>IF(E1081=1, 'adjustment factor'!$D$6, IF(E1081=-9,-999,IF(E1081="",-999,0)))</f>
        <v>-999</v>
      </c>
      <c r="AH1081" s="82">
        <f>IF(K1081&gt;=45,'adjustment factor'!$D$7,IF(K1081=-9,-1200,IF(K1081="",-1200,0)))</f>
        <v>-1200</v>
      </c>
      <c r="AI1081" s="82">
        <f>IF(L1081=1, 'adjustment factor'!$D$8, IF(L1081=-9,-999,IF(L1081="",-999,0)))</f>
        <v>-999</v>
      </c>
      <c r="AJ1081" s="82">
        <f>IF(AND(M1081&gt;=1,M1081&lt;=4),'adjustment factor'!$D$9,IF(M1081=-9,-999,IF(M1081=98,-999,IF(M1081=99,-999,IF(M1081="",-999,0)))))</f>
        <v>-999</v>
      </c>
      <c r="AK1081" s="82">
        <f>IF(H1081=1, 'adjustment factor'!$D$10, IF(H1081=-9,-999,IF(H1081="",-999,0)))</f>
        <v>-999</v>
      </c>
      <c r="AL1081" s="82">
        <f>IF(G1081=1, 'adjustment factor'!$D$11, IF(G1081=-9,-999,IF(G1081="",-999,0)))</f>
        <v>-999</v>
      </c>
      <c r="AM1081" s="82">
        <f>IF(I1081=1, 'adjustment factor'!$D$12, IF(I1081=-9,-999,IF(I1081="",-999,0)))</f>
        <v>-999</v>
      </c>
      <c r="AN1081" s="82">
        <f>IF(J1081=1, 'adjustment factor'!$D$13, IF(J1081=-9,-999,IF(J1081="",-999,0)))</f>
        <v>-999</v>
      </c>
      <c r="AO1081" s="82" t="str">
        <f t="shared" si="168"/>
        <v>-999</v>
      </c>
      <c r="AP1081" s="82" t="str">
        <f t="shared" si="169"/>
        <v>MISSING</v>
      </c>
    </row>
    <row r="1082" spans="2:42" s="3" customFormat="1">
      <c r="B1082" s="170"/>
      <c r="C1082" s="35">
        <v>1078</v>
      </c>
      <c r="D1082" s="161"/>
      <c r="E1082" s="161"/>
      <c r="F1082" s="161"/>
      <c r="G1082" s="161"/>
      <c r="H1082" s="161"/>
      <c r="I1082" s="161"/>
      <c r="J1082" s="161"/>
      <c r="K1082" s="161"/>
      <c r="L1082" s="161"/>
      <c r="M1082" s="161"/>
      <c r="N1082" s="171"/>
      <c r="O1082" s="171"/>
      <c r="P1082" s="171"/>
      <c r="Q1082" s="171"/>
      <c r="R1082" s="171"/>
      <c r="S1082" s="171"/>
      <c r="T1082" s="159" t="str">
        <f t="shared" si="160"/>
        <v>MISSING</v>
      </c>
      <c r="U1082" s="159" t="str">
        <f t="shared" si="161"/>
        <v>MISSING</v>
      </c>
      <c r="X1082" s="56">
        <f t="shared" si="162"/>
        <v>-99</v>
      </c>
      <c r="Y1082" s="56">
        <f t="shared" si="163"/>
        <v>-99</v>
      </c>
      <c r="Z1082" s="56">
        <f t="shared" si="164"/>
        <v>-99</v>
      </c>
      <c r="AA1082" s="56">
        <f t="shared" si="165"/>
        <v>-99</v>
      </c>
      <c r="AB1082" s="56">
        <f t="shared" si="166"/>
        <v>-99</v>
      </c>
      <c r="AC1082" s="56">
        <f t="shared" si="167"/>
        <v>-99</v>
      </c>
      <c r="AE1082" s="82">
        <f>IF(D1082=1, 'adjustment factor'!$D$4, IF(D1082=-9,-999,IF(D1082="",-999,0)))</f>
        <v>-999</v>
      </c>
      <c r="AF1082" s="82">
        <f>IF(F1082=1, 'adjustment factor'!$D$5, IF(F1082=-9,-999,IF(F1082="",-999,0)))</f>
        <v>-999</v>
      </c>
      <c r="AG1082" s="82">
        <f>IF(E1082=1, 'adjustment factor'!$D$6, IF(E1082=-9,-999,IF(E1082="",-999,0)))</f>
        <v>-999</v>
      </c>
      <c r="AH1082" s="82">
        <f>IF(K1082&gt;=45,'adjustment factor'!$D$7,IF(K1082=-9,-1200,IF(K1082="",-1200,0)))</f>
        <v>-1200</v>
      </c>
      <c r="AI1082" s="82">
        <f>IF(L1082=1, 'adjustment factor'!$D$8, IF(L1082=-9,-999,IF(L1082="",-999,0)))</f>
        <v>-999</v>
      </c>
      <c r="AJ1082" s="82">
        <f>IF(AND(M1082&gt;=1,M1082&lt;=4),'adjustment factor'!$D$9,IF(M1082=-9,-999,IF(M1082=98,-999,IF(M1082=99,-999,IF(M1082="",-999,0)))))</f>
        <v>-999</v>
      </c>
      <c r="AK1082" s="82">
        <f>IF(H1082=1, 'adjustment factor'!$D$10, IF(H1082=-9,-999,IF(H1082="",-999,0)))</f>
        <v>-999</v>
      </c>
      <c r="AL1082" s="82">
        <f>IF(G1082=1, 'adjustment factor'!$D$11, IF(G1082=-9,-999,IF(G1082="",-999,0)))</f>
        <v>-999</v>
      </c>
      <c r="AM1082" s="82">
        <f>IF(I1082=1, 'adjustment factor'!$D$12, IF(I1082=-9,-999,IF(I1082="",-999,0)))</f>
        <v>-999</v>
      </c>
      <c r="AN1082" s="82">
        <f>IF(J1082=1, 'adjustment factor'!$D$13, IF(J1082=-9,-999,IF(J1082="",-999,0)))</f>
        <v>-999</v>
      </c>
      <c r="AO1082" s="82" t="str">
        <f t="shared" si="168"/>
        <v>-999</v>
      </c>
      <c r="AP1082" s="82" t="str">
        <f t="shared" si="169"/>
        <v>MISSING</v>
      </c>
    </row>
    <row r="1083" spans="2:42" s="3" customFormat="1">
      <c r="B1083" s="170"/>
      <c r="C1083" s="35">
        <v>1079</v>
      </c>
      <c r="D1083" s="161"/>
      <c r="E1083" s="161"/>
      <c r="F1083" s="161"/>
      <c r="G1083" s="161"/>
      <c r="H1083" s="161"/>
      <c r="I1083" s="161"/>
      <c r="J1083" s="161"/>
      <c r="K1083" s="161"/>
      <c r="L1083" s="161"/>
      <c r="M1083" s="161"/>
      <c r="N1083" s="171"/>
      <c r="O1083" s="171"/>
      <c r="P1083" s="171"/>
      <c r="Q1083" s="171"/>
      <c r="R1083" s="171"/>
      <c r="S1083" s="171"/>
      <c r="T1083" s="159" t="str">
        <f t="shared" si="160"/>
        <v>MISSING</v>
      </c>
      <c r="U1083" s="159" t="str">
        <f t="shared" si="161"/>
        <v>MISSING</v>
      </c>
      <c r="X1083" s="56">
        <f t="shared" si="162"/>
        <v>-99</v>
      </c>
      <c r="Y1083" s="56">
        <f t="shared" si="163"/>
        <v>-99</v>
      </c>
      <c r="Z1083" s="56">
        <f t="shared" si="164"/>
        <v>-99</v>
      </c>
      <c r="AA1083" s="56">
        <f t="shared" si="165"/>
        <v>-99</v>
      </c>
      <c r="AB1083" s="56">
        <f t="shared" si="166"/>
        <v>-99</v>
      </c>
      <c r="AC1083" s="56">
        <f t="shared" si="167"/>
        <v>-99</v>
      </c>
      <c r="AE1083" s="82">
        <f>IF(D1083=1, 'adjustment factor'!$D$4, IF(D1083=-9,-999,IF(D1083="",-999,0)))</f>
        <v>-999</v>
      </c>
      <c r="AF1083" s="82">
        <f>IF(F1083=1, 'adjustment factor'!$D$5, IF(F1083=-9,-999,IF(F1083="",-999,0)))</f>
        <v>-999</v>
      </c>
      <c r="AG1083" s="82">
        <f>IF(E1083=1, 'adjustment factor'!$D$6, IF(E1083=-9,-999,IF(E1083="",-999,0)))</f>
        <v>-999</v>
      </c>
      <c r="AH1083" s="82">
        <f>IF(K1083&gt;=45,'adjustment factor'!$D$7,IF(K1083=-9,-1200,IF(K1083="",-1200,0)))</f>
        <v>-1200</v>
      </c>
      <c r="AI1083" s="82">
        <f>IF(L1083=1, 'adjustment factor'!$D$8, IF(L1083=-9,-999,IF(L1083="",-999,0)))</f>
        <v>-999</v>
      </c>
      <c r="AJ1083" s="82">
        <f>IF(AND(M1083&gt;=1,M1083&lt;=4),'adjustment factor'!$D$9,IF(M1083=-9,-999,IF(M1083=98,-999,IF(M1083=99,-999,IF(M1083="",-999,0)))))</f>
        <v>-999</v>
      </c>
      <c r="AK1083" s="82">
        <f>IF(H1083=1, 'adjustment factor'!$D$10, IF(H1083=-9,-999,IF(H1083="",-999,0)))</f>
        <v>-999</v>
      </c>
      <c r="AL1083" s="82">
        <f>IF(G1083=1, 'adjustment factor'!$D$11, IF(G1083=-9,-999,IF(G1083="",-999,0)))</f>
        <v>-999</v>
      </c>
      <c r="AM1083" s="82">
        <f>IF(I1083=1, 'adjustment factor'!$D$12, IF(I1083=-9,-999,IF(I1083="",-999,0)))</f>
        <v>-999</v>
      </c>
      <c r="AN1083" s="82">
        <f>IF(J1083=1, 'adjustment factor'!$D$13, IF(J1083=-9,-999,IF(J1083="",-999,0)))</f>
        <v>-999</v>
      </c>
      <c r="AO1083" s="82" t="str">
        <f t="shared" si="168"/>
        <v>-999</v>
      </c>
      <c r="AP1083" s="82" t="str">
        <f t="shared" si="169"/>
        <v>MISSING</v>
      </c>
    </row>
    <row r="1084" spans="2:42" s="3" customFormat="1">
      <c r="B1084" s="170"/>
      <c r="C1084" s="35">
        <v>1080</v>
      </c>
      <c r="D1084" s="161"/>
      <c r="E1084" s="161"/>
      <c r="F1084" s="161"/>
      <c r="G1084" s="161"/>
      <c r="H1084" s="161"/>
      <c r="I1084" s="161"/>
      <c r="J1084" s="161"/>
      <c r="K1084" s="161"/>
      <c r="L1084" s="161"/>
      <c r="M1084" s="161"/>
      <c r="N1084" s="171"/>
      <c r="O1084" s="171"/>
      <c r="P1084" s="171"/>
      <c r="Q1084" s="171"/>
      <c r="R1084" s="171"/>
      <c r="S1084" s="171"/>
      <c r="T1084" s="159" t="str">
        <f t="shared" si="160"/>
        <v>MISSING</v>
      </c>
      <c r="U1084" s="159" t="str">
        <f t="shared" si="161"/>
        <v>MISSING</v>
      </c>
      <c r="X1084" s="56">
        <f t="shared" si="162"/>
        <v>-99</v>
      </c>
      <c r="Y1084" s="56">
        <f t="shared" si="163"/>
        <v>-99</v>
      </c>
      <c r="Z1084" s="56">
        <f t="shared" si="164"/>
        <v>-99</v>
      </c>
      <c r="AA1084" s="56">
        <f t="shared" si="165"/>
        <v>-99</v>
      </c>
      <c r="AB1084" s="56">
        <f t="shared" si="166"/>
        <v>-99</v>
      </c>
      <c r="AC1084" s="56">
        <f t="shared" si="167"/>
        <v>-99</v>
      </c>
      <c r="AE1084" s="82">
        <f>IF(D1084=1, 'adjustment factor'!$D$4, IF(D1084=-9,-999,IF(D1084="",-999,0)))</f>
        <v>-999</v>
      </c>
      <c r="AF1084" s="82">
        <f>IF(F1084=1, 'adjustment factor'!$D$5, IF(F1084=-9,-999,IF(F1084="",-999,0)))</f>
        <v>-999</v>
      </c>
      <c r="AG1084" s="82">
        <f>IF(E1084=1, 'adjustment factor'!$D$6, IF(E1084=-9,-999,IF(E1084="",-999,0)))</f>
        <v>-999</v>
      </c>
      <c r="AH1084" s="82">
        <f>IF(K1084&gt;=45,'adjustment factor'!$D$7,IF(K1084=-9,-1200,IF(K1084="",-1200,0)))</f>
        <v>-1200</v>
      </c>
      <c r="AI1084" s="82">
        <f>IF(L1084=1, 'adjustment factor'!$D$8, IF(L1084=-9,-999,IF(L1084="",-999,0)))</f>
        <v>-999</v>
      </c>
      <c r="AJ1084" s="82">
        <f>IF(AND(M1084&gt;=1,M1084&lt;=4),'adjustment factor'!$D$9,IF(M1084=-9,-999,IF(M1084=98,-999,IF(M1084=99,-999,IF(M1084="",-999,0)))))</f>
        <v>-999</v>
      </c>
      <c r="AK1084" s="82">
        <f>IF(H1084=1, 'adjustment factor'!$D$10, IF(H1084=-9,-999,IF(H1084="",-999,0)))</f>
        <v>-999</v>
      </c>
      <c r="AL1084" s="82">
        <f>IF(G1084=1, 'adjustment factor'!$D$11, IF(G1084=-9,-999,IF(G1084="",-999,0)))</f>
        <v>-999</v>
      </c>
      <c r="AM1084" s="82">
        <f>IF(I1084=1, 'adjustment factor'!$D$12, IF(I1084=-9,-999,IF(I1084="",-999,0)))</f>
        <v>-999</v>
      </c>
      <c r="AN1084" s="82">
        <f>IF(J1084=1, 'adjustment factor'!$D$13, IF(J1084=-9,-999,IF(J1084="",-999,0)))</f>
        <v>-999</v>
      </c>
      <c r="AO1084" s="82" t="str">
        <f t="shared" si="168"/>
        <v>-999</v>
      </c>
      <c r="AP1084" s="82" t="str">
        <f t="shared" si="169"/>
        <v>MISSING</v>
      </c>
    </row>
    <row r="1085" spans="2:42" s="3" customFormat="1">
      <c r="B1085" s="170"/>
      <c r="C1085" s="35">
        <v>1081</v>
      </c>
      <c r="D1085" s="161"/>
      <c r="E1085" s="161"/>
      <c r="F1085" s="161"/>
      <c r="G1085" s="161"/>
      <c r="H1085" s="161"/>
      <c r="I1085" s="161"/>
      <c r="J1085" s="161"/>
      <c r="K1085" s="161"/>
      <c r="L1085" s="161"/>
      <c r="M1085" s="161"/>
      <c r="N1085" s="171"/>
      <c r="O1085" s="171"/>
      <c r="P1085" s="171"/>
      <c r="Q1085" s="171"/>
      <c r="R1085" s="171"/>
      <c r="S1085" s="171"/>
      <c r="T1085" s="159" t="str">
        <f t="shared" si="160"/>
        <v>MISSING</v>
      </c>
      <c r="U1085" s="159" t="str">
        <f t="shared" si="161"/>
        <v>MISSING</v>
      </c>
      <c r="X1085" s="56">
        <f t="shared" si="162"/>
        <v>-99</v>
      </c>
      <c r="Y1085" s="56">
        <f t="shared" si="163"/>
        <v>-99</v>
      </c>
      <c r="Z1085" s="56">
        <f t="shared" si="164"/>
        <v>-99</v>
      </c>
      <c r="AA1085" s="56">
        <f t="shared" si="165"/>
        <v>-99</v>
      </c>
      <c r="AB1085" s="56">
        <f t="shared" si="166"/>
        <v>-99</v>
      </c>
      <c r="AC1085" s="56">
        <f t="shared" si="167"/>
        <v>-99</v>
      </c>
      <c r="AE1085" s="82">
        <f>IF(D1085=1, 'adjustment factor'!$D$4, IF(D1085=-9,-999,IF(D1085="",-999,0)))</f>
        <v>-999</v>
      </c>
      <c r="AF1085" s="82">
        <f>IF(F1085=1, 'adjustment factor'!$D$5, IF(F1085=-9,-999,IF(F1085="",-999,0)))</f>
        <v>-999</v>
      </c>
      <c r="AG1085" s="82">
        <f>IF(E1085=1, 'adjustment factor'!$D$6, IF(E1085=-9,-999,IF(E1085="",-999,0)))</f>
        <v>-999</v>
      </c>
      <c r="AH1085" s="82">
        <f>IF(K1085&gt;=45,'adjustment factor'!$D$7,IF(K1085=-9,-1200,IF(K1085="",-1200,0)))</f>
        <v>-1200</v>
      </c>
      <c r="AI1085" s="82">
        <f>IF(L1085=1, 'adjustment factor'!$D$8, IF(L1085=-9,-999,IF(L1085="",-999,0)))</f>
        <v>-999</v>
      </c>
      <c r="AJ1085" s="82">
        <f>IF(AND(M1085&gt;=1,M1085&lt;=4),'adjustment factor'!$D$9,IF(M1085=-9,-999,IF(M1085=98,-999,IF(M1085=99,-999,IF(M1085="",-999,0)))))</f>
        <v>-999</v>
      </c>
      <c r="AK1085" s="82">
        <f>IF(H1085=1, 'adjustment factor'!$D$10, IF(H1085=-9,-999,IF(H1085="",-999,0)))</f>
        <v>-999</v>
      </c>
      <c r="AL1085" s="82">
        <f>IF(G1085=1, 'adjustment factor'!$D$11, IF(G1085=-9,-999,IF(G1085="",-999,0)))</f>
        <v>-999</v>
      </c>
      <c r="AM1085" s="82">
        <f>IF(I1085=1, 'adjustment factor'!$D$12, IF(I1085=-9,-999,IF(I1085="",-999,0)))</f>
        <v>-999</v>
      </c>
      <c r="AN1085" s="82">
        <f>IF(J1085=1, 'adjustment factor'!$D$13, IF(J1085=-9,-999,IF(J1085="",-999,0)))</f>
        <v>-999</v>
      </c>
      <c r="AO1085" s="82" t="str">
        <f t="shared" si="168"/>
        <v>-999</v>
      </c>
      <c r="AP1085" s="82" t="str">
        <f t="shared" si="169"/>
        <v>MISSING</v>
      </c>
    </row>
    <row r="1086" spans="2:42" s="3" customFormat="1">
      <c r="B1086" s="170"/>
      <c r="C1086" s="35">
        <v>1082</v>
      </c>
      <c r="D1086" s="161"/>
      <c r="E1086" s="161"/>
      <c r="F1086" s="161"/>
      <c r="G1086" s="161"/>
      <c r="H1086" s="161"/>
      <c r="I1086" s="161"/>
      <c r="J1086" s="161"/>
      <c r="K1086" s="161"/>
      <c r="L1086" s="161"/>
      <c r="M1086" s="161"/>
      <c r="N1086" s="171"/>
      <c r="O1086" s="171"/>
      <c r="P1086" s="171"/>
      <c r="Q1086" s="171"/>
      <c r="R1086" s="171"/>
      <c r="S1086" s="171"/>
      <c r="T1086" s="159" t="str">
        <f t="shared" si="160"/>
        <v>MISSING</v>
      </c>
      <c r="U1086" s="159" t="str">
        <f t="shared" si="161"/>
        <v>MISSING</v>
      </c>
      <c r="X1086" s="56">
        <f t="shared" si="162"/>
        <v>-99</v>
      </c>
      <c r="Y1086" s="56">
        <f t="shared" si="163"/>
        <v>-99</v>
      </c>
      <c r="Z1086" s="56">
        <f t="shared" si="164"/>
        <v>-99</v>
      </c>
      <c r="AA1086" s="56">
        <f t="shared" si="165"/>
        <v>-99</v>
      </c>
      <c r="AB1086" s="56">
        <f t="shared" si="166"/>
        <v>-99</v>
      </c>
      <c r="AC1086" s="56">
        <f t="shared" si="167"/>
        <v>-99</v>
      </c>
      <c r="AE1086" s="82">
        <f>IF(D1086=1, 'adjustment factor'!$D$4, IF(D1086=-9,-999,IF(D1086="",-999,0)))</f>
        <v>-999</v>
      </c>
      <c r="AF1086" s="82">
        <f>IF(F1086=1, 'adjustment factor'!$D$5, IF(F1086=-9,-999,IF(F1086="",-999,0)))</f>
        <v>-999</v>
      </c>
      <c r="AG1086" s="82">
        <f>IF(E1086=1, 'adjustment factor'!$D$6, IF(E1086=-9,-999,IF(E1086="",-999,0)))</f>
        <v>-999</v>
      </c>
      <c r="AH1086" s="82">
        <f>IF(K1086&gt;=45,'adjustment factor'!$D$7,IF(K1086=-9,-1200,IF(K1086="",-1200,0)))</f>
        <v>-1200</v>
      </c>
      <c r="AI1086" s="82">
        <f>IF(L1086=1, 'adjustment factor'!$D$8, IF(L1086=-9,-999,IF(L1086="",-999,0)))</f>
        <v>-999</v>
      </c>
      <c r="AJ1086" s="82">
        <f>IF(AND(M1086&gt;=1,M1086&lt;=4),'adjustment factor'!$D$9,IF(M1086=-9,-999,IF(M1086=98,-999,IF(M1086=99,-999,IF(M1086="",-999,0)))))</f>
        <v>-999</v>
      </c>
      <c r="AK1086" s="82">
        <f>IF(H1086=1, 'adjustment factor'!$D$10, IF(H1086=-9,-999,IF(H1086="",-999,0)))</f>
        <v>-999</v>
      </c>
      <c r="AL1086" s="82">
        <f>IF(G1086=1, 'adjustment factor'!$D$11, IF(G1086=-9,-999,IF(G1086="",-999,0)))</f>
        <v>-999</v>
      </c>
      <c r="AM1086" s="82">
        <f>IF(I1086=1, 'adjustment factor'!$D$12, IF(I1086=-9,-999,IF(I1086="",-999,0)))</f>
        <v>-999</v>
      </c>
      <c r="AN1086" s="82">
        <f>IF(J1086=1, 'adjustment factor'!$D$13, IF(J1086=-9,-999,IF(J1086="",-999,0)))</f>
        <v>-999</v>
      </c>
      <c r="AO1086" s="82" t="str">
        <f t="shared" si="168"/>
        <v>-999</v>
      </c>
      <c r="AP1086" s="82" t="str">
        <f t="shared" si="169"/>
        <v>MISSING</v>
      </c>
    </row>
    <row r="1087" spans="2:42" s="3" customFormat="1">
      <c r="B1087" s="170"/>
      <c r="C1087" s="35">
        <v>1083</v>
      </c>
      <c r="D1087" s="161"/>
      <c r="E1087" s="161"/>
      <c r="F1087" s="161"/>
      <c r="G1087" s="161"/>
      <c r="H1087" s="161"/>
      <c r="I1087" s="161"/>
      <c r="J1087" s="161"/>
      <c r="K1087" s="161"/>
      <c r="L1087" s="161"/>
      <c r="M1087" s="161"/>
      <c r="N1087" s="171"/>
      <c r="O1087" s="171"/>
      <c r="P1087" s="171"/>
      <c r="Q1087" s="171"/>
      <c r="R1087" s="171"/>
      <c r="S1087" s="171"/>
      <c r="T1087" s="159" t="str">
        <f t="shared" si="160"/>
        <v>MISSING</v>
      </c>
      <c r="U1087" s="159" t="str">
        <f t="shared" si="161"/>
        <v>MISSING</v>
      </c>
      <c r="X1087" s="56">
        <f t="shared" si="162"/>
        <v>-99</v>
      </c>
      <c r="Y1087" s="56">
        <f t="shared" si="163"/>
        <v>-99</v>
      </c>
      <c r="Z1087" s="56">
        <f t="shared" si="164"/>
        <v>-99</v>
      </c>
      <c r="AA1087" s="56">
        <f t="shared" si="165"/>
        <v>-99</v>
      </c>
      <c r="AB1087" s="56">
        <f t="shared" si="166"/>
        <v>-99</v>
      </c>
      <c r="AC1087" s="56">
        <f t="shared" si="167"/>
        <v>-99</v>
      </c>
      <c r="AE1087" s="82">
        <f>IF(D1087=1, 'adjustment factor'!$D$4, IF(D1087=-9,-999,IF(D1087="",-999,0)))</f>
        <v>-999</v>
      </c>
      <c r="AF1087" s="82">
        <f>IF(F1087=1, 'adjustment factor'!$D$5, IF(F1087=-9,-999,IF(F1087="",-999,0)))</f>
        <v>-999</v>
      </c>
      <c r="AG1087" s="82">
        <f>IF(E1087=1, 'adjustment factor'!$D$6, IF(E1087=-9,-999,IF(E1087="",-999,0)))</f>
        <v>-999</v>
      </c>
      <c r="AH1087" s="82">
        <f>IF(K1087&gt;=45,'adjustment factor'!$D$7,IF(K1087=-9,-1200,IF(K1087="",-1200,0)))</f>
        <v>-1200</v>
      </c>
      <c r="AI1087" s="82">
        <f>IF(L1087=1, 'adjustment factor'!$D$8, IF(L1087=-9,-999,IF(L1087="",-999,0)))</f>
        <v>-999</v>
      </c>
      <c r="AJ1087" s="82">
        <f>IF(AND(M1087&gt;=1,M1087&lt;=4),'adjustment factor'!$D$9,IF(M1087=-9,-999,IF(M1087=98,-999,IF(M1087=99,-999,IF(M1087="",-999,0)))))</f>
        <v>-999</v>
      </c>
      <c r="AK1087" s="82">
        <f>IF(H1087=1, 'adjustment factor'!$D$10, IF(H1087=-9,-999,IF(H1087="",-999,0)))</f>
        <v>-999</v>
      </c>
      <c r="AL1087" s="82">
        <f>IF(G1087=1, 'adjustment factor'!$D$11, IF(G1087=-9,-999,IF(G1087="",-999,0)))</f>
        <v>-999</v>
      </c>
      <c r="AM1087" s="82">
        <f>IF(I1087=1, 'adjustment factor'!$D$12, IF(I1087=-9,-999,IF(I1087="",-999,0)))</f>
        <v>-999</v>
      </c>
      <c r="AN1087" s="82">
        <f>IF(J1087=1, 'adjustment factor'!$D$13, IF(J1087=-9,-999,IF(J1087="",-999,0)))</f>
        <v>-999</v>
      </c>
      <c r="AO1087" s="82" t="str">
        <f t="shared" si="168"/>
        <v>-999</v>
      </c>
      <c r="AP1087" s="82" t="str">
        <f t="shared" si="169"/>
        <v>MISSING</v>
      </c>
    </row>
    <row r="1088" spans="2:42" s="3" customFormat="1">
      <c r="B1088" s="170"/>
      <c r="C1088" s="35">
        <v>1084</v>
      </c>
      <c r="D1088" s="161"/>
      <c r="E1088" s="161"/>
      <c r="F1088" s="161"/>
      <c r="G1088" s="161"/>
      <c r="H1088" s="161"/>
      <c r="I1088" s="161"/>
      <c r="J1088" s="161"/>
      <c r="K1088" s="161"/>
      <c r="L1088" s="161"/>
      <c r="M1088" s="161"/>
      <c r="N1088" s="171"/>
      <c r="O1088" s="171"/>
      <c r="P1088" s="171"/>
      <c r="Q1088" s="171"/>
      <c r="R1088" s="171"/>
      <c r="S1088" s="171"/>
      <c r="T1088" s="159" t="str">
        <f t="shared" si="160"/>
        <v>MISSING</v>
      </c>
      <c r="U1088" s="159" t="str">
        <f t="shared" si="161"/>
        <v>MISSING</v>
      </c>
      <c r="X1088" s="56">
        <f t="shared" si="162"/>
        <v>-99</v>
      </c>
      <c r="Y1088" s="56">
        <f t="shared" si="163"/>
        <v>-99</v>
      </c>
      <c r="Z1088" s="56">
        <f t="shared" si="164"/>
        <v>-99</v>
      </c>
      <c r="AA1088" s="56">
        <f t="shared" si="165"/>
        <v>-99</v>
      </c>
      <c r="AB1088" s="56">
        <f t="shared" si="166"/>
        <v>-99</v>
      </c>
      <c r="AC1088" s="56">
        <f t="shared" si="167"/>
        <v>-99</v>
      </c>
      <c r="AE1088" s="82">
        <f>IF(D1088=1, 'adjustment factor'!$D$4, IF(D1088=-9,-999,IF(D1088="",-999,0)))</f>
        <v>-999</v>
      </c>
      <c r="AF1088" s="82">
        <f>IF(F1088=1, 'adjustment factor'!$D$5, IF(F1088=-9,-999,IF(F1088="",-999,0)))</f>
        <v>-999</v>
      </c>
      <c r="AG1088" s="82">
        <f>IF(E1088=1, 'adjustment factor'!$D$6, IF(E1088=-9,-999,IF(E1088="",-999,0)))</f>
        <v>-999</v>
      </c>
      <c r="AH1088" s="82">
        <f>IF(K1088&gt;=45,'adjustment factor'!$D$7,IF(K1088=-9,-1200,IF(K1088="",-1200,0)))</f>
        <v>-1200</v>
      </c>
      <c r="AI1088" s="82">
        <f>IF(L1088=1, 'adjustment factor'!$D$8, IF(L1088=-9,-999,IF(L1088="",-999,0)))</f>
        <v>-999</v>
      </c>
      <c r="AJ1088" s="82">
        <f>IF(AND(M1088&gt;=1,M1088&lt;=4),'adjustment factor'!$D$9,IF(M1088=-9,-999,IF(M1088=98,-999,IF(M1088=99,-999,IF(M1088="",-999,0)))))</f>
        <v>-999</v>
      </c>
      <c r="AK1088" s="82">
        <f>IF(H1088=1, 'adjustment factor'!$D$10, IF(H1088=-9,-999,IF(H1088="",-999,0)))</f>
        <v>-999</v>
      </c>
      <c r="AL1088" s="82">
        <f>IF(G1088=1, 'adjustment factor'!$D$11, IF(G1088=-9,-999,IF(G1088="",-999,0)))</f>
        <v>-999</v>
      </c>
      <c r="AM1088" s="82">
        <f>IF(I1088=1, 'adjustment factor'!$D$12, IF(I1088=-9,-999,IF(I1088="",-999,0)))</f>
        <v>-999</v>
      </c>
      <c r="AN1088" s="82">
        <f>IF(J1088=1, 'adjustment factor'!$D$13, IF(J1088=-9,-999,IF(J1088="",-999,0)))</f>
        <v>-999</v>
      </c>
      <c r="AO1088" s="82" t="str">
        <f t="shared" si="168"/>
        <v>-999</v>
      </c>
      <c r="AP1088" s="82" t="str">
        <f t="shared" si="169"/>
        <v>MISSING</v>
      </c>
    </row>
    <row r="1089" spans="2:42" s="3" customFormat="1">
      <c r="B1089" s="170"/>
      <c r="C1089" s="35">
        <v>1085</v>
      </c>
      <c r="D1089" s="161"/>
      <c r="E1089" s="161"/>
      <c r="F1089" s="161"/>
      <c r="G1089" s="161"/>
      <c r="H1089" s="161"/>
      <c r="I1089" s="161"/>
      <c r="J1089" s="161"/>
      <c r="K1089" s="161"/>
      <c r="L1089" s="161"/>
      <c r="M1089" s="161"/>
      <c r="N1089" s="171"/>
      <c r="O1089" s="171"/>
      <c r="P1089" s="171"/>
      <c r="Q1089" s="171"/>
      <c r="R1089" s="171"/>
      <c r="S1089" s="171"/>
      <c r="T1089" s="159" t="str">
        <f t="shared" si="160"/>
        <v>MISSING</v>
      </c>
      <c r="U1089" s="159" t="str">
        <f t="shared" si="161"/>
        <v>MISSING</v>
      </c>
      <c r="X1089" s="56">
        <f t="shared" si="162"/>
        <v>-99</v>
      </c>
      <c r="Y1089" s="56">
        <f t="shared" si="163"/>
        <v>-99</v>
      </c>
      <c r="Z1089" s="56">
        <f t="shared" si="164"/>
        <v>-99</v>
      </c>
      <c r="AA1089" s="56">
        <f t="shared" si="165"/>
        <v>-99</v>
      </c>
      <c r="AB1089" s="56">
        <f t="shared" si="166"/>
        <v>-99</v>
      </c>
      <c r="AC1089" s="56">
        <f t="shared" si="167"/>
        <v>-99</v>
      </c>
      <c r="AE1089" s="82">
        <f>IF(D1089=1, 'adjustment factor'!$D$4, IF(D1089=-9,-999,IF(D1089="",-999,0)))</f>
        <v>-999</v>
      </c>
      <c r="AF1089" s="82">
        <f>IF(F1089=1, 'adjustment factor'!$D$5, IF(F1089=-9,-999,IF(F1089="",-999,0)))</f>
        <v>-999</v>
      </c>
      <c r="AG1089" s="82">
        <f>IF(E1089=1, 'adjustment factor'!$D$6, IF(E1089=-9,-999,IF(E1089="",-999,0)))</f>
        <v>-999</v>
      </c>
      <c r="AH1089" s="82">
        <f>IF(K1089&gt;=45,'adjustment factor'!$D$7,IF(K1089=-9,-1200,IF(K1089="",-1200,0)))</f>
        <v>-1200</v>
      </c>
      <c r="AI1089" s="82">
        <f>IF(L1089=1, 'adjustment factor'!$D$8, IF(L1089=-9,-999,IF(L1089="",-999,0)))</f>
        <v>-999</v>
      </c>
      <c r="AJ1089" s="82">
        <f>IF(AND(M1089&gt;=1,M1089&lt;=4),'adjustment factor'!$D$9,IF(M1089=-9,-999,IF(M1089=98,-999,IF(M1089=99,-999,IF(M1089="",-999,0)))))</f>
        <v>-999</v>
      </c>
      <c r="AK1089" s="82">
        <f>IF(H1089=1, 'adjustment factor'!$D$10, IF(H1089=-9,-999,IF(H1089="",-999,0)))</f>
        <v>-999</v>
      </c>
      <c r="AL1089" s="82">
        <f>IF(G1089=1, 'adjustment factor'!$D$11, IF(G1089=-9,-999,IF(G1089="",-999,0)))</f>
        <v>-999</v>
      </c>
      <c r="AM1089" s="82">
        <f>IF(I1089=1, 'adjustment factor'!$D$12, IF(I1089=-9,-999,IF(I1089="",-999,0)))</f>
        <v>-999</v>
      </c>
      <c r="AN1089" s="82">
        <f>IF(J1089=1, 'adjustment factor'!$D$13, IF(J1089=-9,-999,IF(J1089="",-999,0)))</f>
        <v>-999</v>
      </c>
      <c r="AO1089" s="82" t="str">
        <f t="shared" si="168"/>
        <v>-999</v>
      </c>
      <c r="AP1089" s="82" t="str">
        <f t="shared" si="169"/>
        <v>MISSING</v>
      </c>
    </row>
    <row r="1090" spans="2:42" s="3" customFormat="1">
      <c r="B1090" s="170"/>
      <c r="C1090" s="35">
        <v>1086</v>
      </c>
      <c r="D1090" s="161"/>
      <c r="E1090" s="161"/>
      <c r="F1090" s="161"/>
      <c r="G1090" s="161"/>
      <c r="H1090" s="161"/>
      <c r="I1090" s="161"/>
      <c r="J1090" s="161"/>
      <c r="K1090" s="161"/>
      <c r="L1090" s="161"/>
      <c r="M1090" s="161"/>
      <c r="N1090" s="171"/>
      <c r="O1090" s="171"/>
      <c r="P1090" s="171"/>
      <c r="Q1090" s="171"/>
      <c r="R1090" s="171"/>
      <c r="S1090" s="171"/>
      <c r="T1090" s="159" t="str">
        <f t="shared" si="160"/>
        <v>MISSING</v>
      </c>
      <c r="U1090" s="159" t="str">
        <f t="shared" si="161"/>
        <v>MISSING</v>
      </c>
      <c r="X1090" s="56">
        <f t="shared" si="162"/>
        <v>-99</v>
      </c>
      <c r="Y1090" s="56">
        <f t="shared" si="163"/>
        <v>-99</v>
      </c>
      <c r="Z1090" s="56">
        <f t="shared" si="164"/>
        <v>-99</v>
      </c>
      <c r="AA1090" s="56">
        <f t="shared" si="165"/>
        <v>-99</v>
      </c>
      <c r="AB1090" s="56">
        <f t="shared" si="166"/>
        <v>-99</v>
      </c>
      <c r="AC1090" s="56">
        <f t="shared" si="167"/>
        <v>-99</v>
      </c>
      <c r="AE1090" s="82">
        <f>IF(D1090=1, 'adjustment factor'!$D$4, IF(D1090=-9,-999,IF(D1090="",-999,0)))</f>
        <v>-999</v>
      </c>
      <c r="AF1090" s="82">
        <f>IF(F1090=1, 'adjustment factor'!$D$5, IF(F1090=-9,-999,IF(F1090="",-999,0)))</f>
        <v>-999</v>
      </c>
      <c r="AG1090" s="82">
        <f>IF(E1090=1, 'adjustment factor'!$D$6, IF(E1090=-9,-999,IF(E1090="",-999,0)))</f>
        <v>-999</v>
      </c>
      <c r="AH1090" s="82">
        <f>IF(K1090&gt;=45,'adjustment factor'!$D$7,IF(K1090=-9,-1200,IF(K1090="",-1200,0)))</f>
        <v>-1200</v>
      </c>
      <c r="AI1090" s="82">
        <f>IF(L1090=1, 'adjustment factor'!$D$8, IF(L1090=-9,-999,IF(L1090="",-999,0)))</f>
        <v>-999</v>
      </c>
      <c r="AJ1090" s="82">
        <f>IF(AND(M1090&gt;=1,M1090&lt;=4),'adjustment factor'!$D$9,IF(M1090=-9,-999,IF(M1090=98,-999,IF(M1090=99,-999,IF(M1090="",-999,0)))))</f>
        <v>-999</v>
      </c>
      <c r="AK1090" s="82">
        <f>IF(H1090=1, 'adjustment factor'!$D$10, IF(H1090=-9,-999,IF(H1090="",-999,0)))</f>
        <v>-999</v>
      </c>
      <c r="AL1090" s="82">
        <f>IF(G1090=1, 'adjustment factor'!$D$11, IF(G1090=-9,-999,IF(G1090="",-999,0)))</f>
        <v>-999</v>
      </c>
      <c r="AM1090" s="82">
        <f>IF(I1090=1, 'adjustment factor'!$D$12, IF(I1090=-9,-999,IF(I1090="",-999,0)))</f>
        <v>-999</v>
      </c>
      <c r="AN1090" s="82">
        <f>IF(J1090=1, 'adjustment factor'!$D$13, IF(J1090=-9,-999,IF(J1090="",-999,0)))</f>
        <v>-999</v>
      </c>
      <c r="AO1090" s="82" t="str">
        <f t="shared" si="168"/>
        <v>-999</v>
      </c>
      <c r="AP1090" s="82" t="str">
        <f t="shared" si="169"/>
        <v>MISSING</v>
      </c>
    </row>
    <row r="1091" spans="2:42" s="3" customFormat="1">
      <c r="B1091" s="170"/>
      <c r="C1091" s="35">
        <v>1087</v>
      </c>
      <c r="D1091" s="161"/>
      <c r="E1091" s="161"/>
      <c r="F1091" s="161"/>
      <c r="G1091" s="161"/>
      <c r="H1091" s="161"/>
      <c r="I1091" s="161"/>
      <c r="J1091" s="161"/>
      <c r="K1091" s="161"/>
      <c r="L1091" s="161"/>
      <c r="M1091" s="161"/>
      <c r="N1091" s="171"/>
      <c r="O1091" s="171"/>
      <c r="P1091" s="171"/>
      <c r="Q1091" s="171"/>
      <c r="R1091" s="171"/>
      <c r="S1091" s="171"/>
      <c r="T1091" s="159" t="str">
        <f t="shared" si="160"/>
        <v>MISSING</v>
      </c>
      <c r="U1091" s="159" t="str">
        <f t="shared" si="161"/>
        <v>MISSING</v>
      </c>
      <c r="X1091" s="56">
        <f t="shared" si="162"/>
        <v>-99</v>
      </c>
      <c r="Y1091" s="56">
        <f t="shared" si="163"/>
        <v>-99</v>
      </c>
      <c r="Z1091" s="56">
        <f t="shared" si="164"/>
        <v>-99</v>
      </c>
      <c r="AA1091" s="56">
        <f t="shared" si="165"/>
        <v>-99</v>
      </c>
      <c r="AB1091" s="56">
        <f t="shared" si="166"/>
        <v>-99</v>
      </c>
      <c r="AC1091" s="56">
        <f t="shared" si="167"/>
        <v>-99</v>
      </c>
      <c r="AE1091" s="82">
        <f>IF(D1091=1, 'adjustment factor'!$D$4, IF(D1091=-9,-999,IF(D1091="",-999,0)))</f>
        <v>-999</v>
      </c>
      <c r="AF1091" s="82">
        <f>IF(F1091=1, 'adjustment factor'!$D$5, IF(F1091=-9,-999,IF(F1091="",-999,0)))</f>
        <v>-999</v>
      </c>
      <c r="AG1091" s="82">
        <f>IF(E1091=1, 'adjustment factor'!$D$6, IF(E1091=-9,-999,IF(E1091="",-999,0)))</f>
        <v>-999</v>
      </c>
      <c r="AH1091" s="82">
        <f>IF(K1091&gt;=45,'adjustment factor'!$D$7,IF(K1091=-9,-1200,IF(K1091="",-1200,0)))</f>
        <v>-1200</v>
      </c>
      <c r="AI1091" s="82">
        <f>IF(L1091=1, 'adjustment factor'!$D$8, IF(L1091=-9,-999,IF(L1091="",-999,0)))</f>
        <v>-999</v>
      </c>
      <c r="AJ1091" s="82">
        <f>IF(AND(M1091&gt;=1,M1091&lt;=4),'adjustment factor'!$D$9,IF(M1091=-9,-999,IF(M1091=98,-999,IF(M1091=99,-999,IF(M1091="",-999,0)))))</f>
        <v>-999</v>
      </c>
      <c r="AK1091" s="82">
        <f>IF(H1091=1, 'adjustment factor'!$D$10, IF(H1091=-9,-999,IF(H1091="",-999,0)))</f>
        <v>-999</v>
      </c>
      <c r="AL1091" s="82">
        <f>IF(G1091=1, 'adjustment factor'!$D$11, IF(G1091=-9,-999,IF(G1091="",-999,0)))</f>
        <v>-999</v>
      </c>
      <c r="AM1091" s="82">
        <f>IF(I1091=1, 'adjustment factor'!$D$12, IF(I1091=-9,-999,IF(I1091="",-999,0)))</f>
        <v>-999</v>
      </c>
      <c r="AN1091" s="82">
        <f>IF(J1091=1, 'adjustment factor'!$D$13, IF(J1091=-9,-999,IF(J1091="",-999,0)))</f>
        <v>-999</v>
      </c>
      <c r="AO1091" s="82" t="str">
        <f t="shared" si="168"/>
        <v>-999</v>
      </c>
      <c r="AP1091" s="82" t="str">
        <f t="shared" si="169"/>
        <v>MISSING</v>
      </c>
    </row>
    <row r="1092" spans="2:42" s="3" customFormat="1">
      <c r="B1092" s="170"/>
      <c r="C1092" s="35">
        <v>1088</v>
      </c>
      <c r="D1092" s="161"/>
      <c r="E1092" s="161"/>
      <c r="F1092" s="161"/>
      <c r="G1092" s="161"/>
      <c r="H1092" s="161"/>
      <c r="I1092" s="161"/>
      <c r="J1092" s="161"/>
      <c r="K1092" s="161"/>
      <c r="L1092" s="161"/>
      <c r="M1092" s="161"/>
      <c r="N1092" s="171"/>
      <c r="O1092" s="171"/>
      <c r="P1092" s="171"/>
      <c r="Q1092" s="171"/>
      <c r="R1092" s="171"/>
      <c r="S1092" s="171"/>
      <c r="T1092" s="159" t="str">
        <f t="shared" si="160"/>
        <v>MISSING</v>
      </c>
      <c r="U1092" s="159" t="str">
        <f t="shared" si="161"/>
        <v>MISSING</v>
      </c>
      <c r="X1092" s="56">
        <f t="shared" si="162"/>
        <v>-99</v>
      </c>
      <c r="Y1092" s="56">
        <f t="shared" si="163"/>
        <v>-99</v>
      </c>
      <c r="Z1092" s="56">
        <f t="shared" si="164"/>
        <v>-99</v>
      </c>
      <c r="AA1092" s="56">
        <f t="shared" si="165"/>
        <v>-99</v>
      </c>
      <c r="AB1092" s="56">
        <f t="shared" si="166"/>
        <v>-99</v>
      </c>
      <c r="AC1092" s="56">
        <f t="shared" si="167"/>
        <v>-99</v>
      </c>
      <c r="AE1092" s="82">
        <f>IF(D1092=1, 'adjustment factor'!$D$4, IF(D1092=-9,-999,IF(D1092="",-999,0)))</f>
        <v>-999</v>
      </c>
      <c r="AF1092" s="82">
        <f>IF(F1092=1, 'adjustment factor'!$D$5, IF(F1092=-9,-999,IF(F1092="",-999,0)))</f>
        <v>-999</v>
      </c>
      <c r="AG1092" s="82">
        <f>IF(E1092=1, 'adjustment factor'!$D$6, IF(E1092=-9,-999,IF(E1092="",-999,0)))</f>
        <v>-999</v>
      </c>
      <c r="AH1092" s="82">
        <f>IF(K1092&gt;=45,'adjustment factor'!$D$7,IF(K1092=-9,-1200,IF(K1092="",-1200,0)))</f>
        <v>-1200</v>
      </c>
      <c r="AI1092" s="82">
        <f>IF(L1092=1, 'adjustment factor'!$D$8, IF(L1092=-9,-999,IF(L1092="",-999,0)))</f>
        <v>-999</v>
      </c>
      <c r="AJ1092" s="82">
        <f>IF(AND(M1092&gt;=1,M1092&lt;=4),'adjustment factor'!$D$9,IF(M1092=-9,-999,IF(M1092=98,-999,IF(M1092=99,-999,IF(M1092="",-999,0)))))</f>
        <v>-999</v>
      </c>
      <c r="AK1092" s="82">
        <f>IF(H1092=1, 'adjustment factor'!$D$10, IF(H1092=-9,-999,IF(H1092="",-999,0)))</f>
        <v>-999</v>
      </c>
      <c r="AL1092" s="82">
        <f>IF(G1092=1, 'adjustment factor'!$D$11, IF(G1092=-9,-999,IF(G1092="",-999,0)))</f>
        <v>-999</v>
      </c>
      <c r="AM1092" s="82">
        <f>IF(I1092=1, 'adjustment factor'!$D$12, IF(I1092=-9,-999,IF(I1092="",-999,0)))</f>
        <v>-999</v>
      </c>
      <c r="AN1092" s="82">
        <f>IF(J1092=1, 'adjustment factor'!$D$13, IF(J1092=-9,-999,IF(J1092="",-999,0)))</f>
        <v>-999</v>
      </c>
      <c r="AO1092" s="82" t="str">
        <f t="shared" si="168"/>
        <v>-999</v>
      </c>
      <c r="AP1092" s="82" t="str">
        <f t="shared" si="169"/>
        <v>MISSING</v>
      </c>
    </row>
    <row r="1093" spans="2:42" s="3" customFormat="1">
      <c r="B1093" s="170"/>
      <c r="C1093" s="35">
        <v>1089</v>
      </c>
      <c r="D1093" s="161"/>
      <c r="E1093" s="161"/>
      <c r="F1093" s="161"/>
      <c r="G1093" s="161"/>
      <c r="H1093" s="161"/>
      <c r="I1093" s="161"/>
      <c r="J1093" s="161"/>
      <c r="K1093" s="161"/>
      <c r="L1093" s="161"/>
      <c r="M1093" s="161"/>
      <c r="N1093" s="171"/>
      <c r="O1093" s="171"/>
      <c r="P1093" s="171"/>
      <c r="Q1093" s="171"/>
      <c r="R1093" s="171"/>
      <c r="S1093" s="171"/>
      <c r="T1093" s="159" t="str">
        <f t="shared" ref="T1093:T1156" si="170">IF(SUM(X1093:AC1093)&gt;-0.01, SUM(X1093:AC1093), "MISSING")</f>
        <v>MISSING</v>
      </c>
      <c r="U1093" s="159" t="str">
        <f t="shared" ref="U1093:U1156" si="171">IF(AP1093="MISSING","MISSING", 3.88+0.604*T1093+0.055*(T1093^2)-AP1093)</f>
        <v>MISSING</v>
      </c>
      <c r="X1093" s="56">
        <f t="shared" ref="X1093:X1156" si="172">IF(N1093&gt;0,((N1093-3)*-1),-99)</f>
        <v>-99</v>
      </c>
      <c r="Y1093" s="56">
        <f t="shared" ref="Y1093:Y1156" si="173">IF(O1093&gt;0,((O1093-3)*-1),-99)</f>
        <v>-99</v>
      </c>
      <c r="Z1093" s="56">
        <f t="shared" ref="Z1093:Z1156" si="174">IF(P1093&gt;0,((P1093-3)*-1),-99)</f>
        <v>-99</v>
      </c>
      <c r="AA1093" s="56">
        <f t="shared" ref="AA1093:AA1156" si="175">IF(Q1093&gt;0,((Q1093-3)*-1),-99)</f>
        <v>-99</v>
      </c>
      <c r="AB1093" s="56">
        <f t="shared" ref="AB1093:AB1156" si="176">IF(R1093&gt;0,((R1093-3)*-1),-99)</f>
        <v>-99</v>
      </c>
      <c r="AC1093" s="56">
        <f t="shared" ref="AC1093:AC1156" si="177">IF(S1093&gt;0,((S1093-3)*-1),-99)</f>
        <v>-99</v>
      </c>
      <c r="AE1093" s="82">
        <f>IF(D1093=1, 'adjustment factor'!$D$4, IF(D1093=-9,-999,IF(D1093="",-999,0)))</f>
        <v>-999</v>
      </c>
      <c r="AF1093" s="82">
        <f>IF(F1093=1, 'adjustment factor'!$D$5, IF(F1093=-9,-999,IF(F1093="",-999,0)))</f>
        <v>-999</v>
      </c>
      <c r="AG1093" s="82">
        <f>IF(E1093=1, 'adjustment factor'!$D$6, IF(E1093=-9,-999,IF(E1093="",-999,0)))</f>
        <v>-999</v>
      </c>
      <c r="AH1093" s="82">
        <f>IF(K1093&gt;=45,'adjustment factor'!$D$7,IF(K1093=-9,-1200,IF(K1093="",-1200,0)))</f>
        <v>-1200</v>
      </c>
      <c r="AI1093" s="82">
        <f>IF(L1093=1, 'adjustment factor'!$D$8, IF(L1093=-9,-999,IF(L1093="",-999,0)))</f>
        <v>-999</v>
      </c>
      <c r="AJ1093" s="82">
        <f>IF(AND(M1093&gt;=1,M1093&lt;=4),'adjustment factor'!$D$9,IF(M1093=-9,-999,IF(M1093=98,-999,IF(M1093=99,-999,IF(M1093="",-999,0)))))</f>
        <v>-999</v>
      </c>
      <c r="AK1093" s="82">
        <f>IF(H1093=1, 'adjustment factor'!$D$10, IF(H1093=-9,-999,IF(H1093="",-999,0)))</f>
        <v>-999</v>
      </c>
      <c r="AL1093" s="82">
        <f>IF(G1093=1, 'adjustment factor'!$D$11, IF(G1093=-9,-999,IF(G1093="",-999,0)))</f>
        <v>-999</v>
      </c>
      <c r="AM1093" s="82">
        <f>IF(I1093=1, 'adjustment factor'!$D$12, IF(I1093=-9,-999,IF(I1093="",-999,0)))</f>
        <v>-999</v>
      </c>
      <c r="AN1093" s="82">
        <f>IF(J1093=1, 'adjustment factor'!$D$13, IF(J1093=-9,-999,IF(J1093="",-999,0)))</f>
        <v>-999</v>
      </c>
      <c r="AO1093" s="82" t="str">
        <f t="shared" si="168"/>
        <v>-999</v>
      </c>
      <c r="AP1093" s="82" t="str">
        <f t="shared" si="169"/>
        <v>MISSING</v>
      </c>
    </row>
    <row r="1094" spans="2:42" s="3" customFormat="1">
      <c r="B1094" s="170"/>
      <c r="C1094" s="35">
        <v>1090</v>
      </c>
      <c r="D1094" s="161"/>
      <c r="E1094" s="161"/>
      <c r="F1094" s="161"/>
      <c r="G1094" s="161"/>
      <c r="H1094" s="161"/>
      <c r="I1094" s="161"/>
      <c r="J1094" s="161"/>
      <c r="K1094" s="161"/>
      <c r="L1094" s="161"/>
      <c r="M1094" s="161"/>
      <c r="N1094" s="171"/>
      <c r="O1094" s="171"/>
      <c r="P1094" s="171"/>
      <c r="Q1094" s="171"/>
      <c r="R1094" s="171"/>
      <c r="S1094" s="171"/>
      <c r="T1094" s="159" t="str">
        <f t="shared" si="170"/>
        <v>MISSING</v>
      </c>
      <c r="U1094" s="159" t="str">
        <f t="shared" si="171"/>
        <v>MISSING</v>
      </c>
      <c r="X1094" s="56">
        <f t="shared" si="172"/>
        <v>-99</v>
      </c>
      <c r="Y1094" s="56">
        <f t="shared" si="173"/>
        <v>-99</v>
      </c>
      <c r="Z1094" s="56">
        <f t="shared" si="174"/>
        <v>-99</v>
      </c>
      <c r="AA1094" s="56">
        <f t="shared" si="175"/>
        <v>-99</v>
      </c>
      <c r="AB1094" s="56">
        <f t="shared" si="176"/>
        <v>-99</v>
      </c>
      <c r="AC1094" s="56">
        <f t="shared" si="177"/>
        <v>-99</v>
      </c>
      <c r="AE1094" s="82">
        <f>IF(D1094=1, 'adjustment factor'!$D$4, IF(D1094=-9,-999,IF(D1094="",-999,0)))</f>
        <v>-999</v>
      </c>
      <c r="AF1094" s="82">
        <f>IF(F1094=1, 'adjustment factor'!$D$5, IF(F1094=-9,-999,IF(F1094="",-999,0)))</f>
        <v>-999</v>
      </c>
      <c r="AG1094" s="82">
        <f>IF(E1094=1, 'adjustment factor'!$D$6, IF(E1094=-9,-999,IF(E1094="",-999,0)))</f>
        <v>-999</v>
      </c>
      <c r="AH1094" s="82">
        <f>IF(K1094&gt;=45,'adjustment factor'!$D$7,IF(K1094=-9,-1200,IF(K1094="",-1200,0)))</f>
        <v>-1200</v>
      </c>
      <c r="AI1094" s="82">
        <f>IF(L1094=1, 'adjustment factor'!$D$8, IF(L1094=-9,-999,IF(L1094="",-999,0)))</f>
        <v>-999</v>
      </c>
      <c r="AJ1094" s="82">
        <f>IF(AND(M1094&gt;=1,M1094&lt;=4),'adjustment factor'!$D$9,IF(M1094=-9,-999,IF(M1094=98,-999,IF(M1094=99,-999,IF(M1094="",-999,0)))))</f>
        <v>-999</v>
      </c>
      <c r="AK1094" s="82">
        <f>IF(H1094=1, 'adjustment factor'!$D$10, IF(H1094=-9,-999,IF(H1094="",-999,0)))</f>
        <v>-999</v>
      </c>
      <c r="AL1094" s="82">
        <f>IF(G1094=1, 'adjustment factor'!$D$11, IF(G1094=-9,-999,IF(G1094="",-999,0)))</f>
        <v>-999</v>
      </c>
      <c r="AM1094" s="82">
        <f>IF(I1094=1, 'adjustment factor'!$D$12, IF(I1094=-9,-999,IF(I1094="",-999,0)))</f>
        <v>-999</v>
      </c>
      <c r="AN1094" s="82">
        <f>IF(J1094=1, 'adjustment factor'!$D$13, IF(J1094=-9,-999,IF(J1094="",-999,0)))</f>
        <v>-999</v>
      </c>
      <c r="AO1094" s="82" t="str">
        <f t="shared" ref="AO1094:AO1157" si="178">IF(-AE1094-AF1094-AG1094-AH1094+AI1094+AJ1094-AK1094-AL1094-AM1094-AN1094&lt;3, -AE1094-AF1094-AG1094-AH1094+AI1094+AJ1094-AK1094-AL1094-AM1094-AN1094, "-999")</f>
        <v>-999</v>
      </c>
      <c r="AP1094" s="82" t="str">
        <f t="shared" ref="AP1094:AP1157" si="179">IF(AND(SUM(AE1094:AN1094)&gt;-1, (SUM(X1094:AC1094)&gt;-1)), 14.353-AE1094-AF1094-AG1094-AH1094+AI1094+AJ1094-AK1094-AL1094-AM1094-AN1094, "MISSING")</f>
        <v>MISSING</v>
      </c>
    </row>
    <row r="1095" spans="2:42" s="3" customFormat="1">
      <c r="B1095" s="170"/>
      <c r="C1095" s="35">
        <v>1091</v>
      </c>
      <c r="D1095" s="161"/>
      <c r="E1095" s="161"/>
      <c r="F1095" s="161"/>
      <c r="G1095" s="161"/>
      <c r="H1095" s="161"/>
      <c r="I1095" s="161"/>
      <c r="J1095" s="161"/>
      <c r="K1095" s="161"/>
      <c r="L1095" s="161"/>
      <c r="M1095" s="161"/>
      <c r="N1095" s="171"/>
      <c r="O1095" s="171"/>
      <c r="P1095" s="171"/>
      <c r="Q1095" s="171"/>
      <c r="R1095" s="171"/>
      <c r="S1095" s="171"/>
      <c r="T1095" s="159" t="str">
        <f t="shared" si="170"/>
        <v>MISSING</v>
      </c>
      <c r="U1095" s="159" t="str">
        <f t="shared" si="171"/>
        <v>MISSING</v>
      </c>
      <c r="X1095" s="56">
        <f t="shared" si="172"/>
        <v>-99</v>
      </c>
      <c r="Y1095" s="56">
        <f t="shared" si="173"/>
        <v>-99</v>
      </c>
      <c r="Z1095" s="56">
        <f t="shared" si="174"/>
        <v>-99</v>
      </c>
      <c r="AA1095" s="56">
        <f t="shared" si="175"/>
        <v>-99</v>
      </c>
      <c r="AB1095" s="56">
        <f t="shared" si="176"/>
        <v>-99</v>
      </c>
      <c r="AC1095" s="56">
        <f t="shared" si="177"/>
        <v>-99</v>
      </c>
      <c r="AE1095" s="82">
        <f>IF(D1095=1, 'adjustment factor'!$D$4, IF(D1095=-9,-999,IF(D1095="",-999,0)))</f>
        <v>-999</v>
      </c>
      <c r="AF1095" s="82">
        <f>IF(F1095=1, 'adjustment factor'!$D$5, IF(F1095=-9,-999,IF(F1095="",-999,0)))</f>
        <v>-999</v>
      </c>
      <c r="AG1095" s="82">
        <f>IF(E1095=1, 'adjustment factor'!$D$6, IF(E1095=-9,-999,IF(E1095="",-999,0)))</f>
        <v>-999</v>
      </c>
      <c r="AH1095" s="82">
        <f>IF(K1095&gt;=45,'adjustment factor'!$D$7,IF(K1095=-9,-1200,IF(K1095="",-1200,0)))</f>
        <v>-1200</v>
      </c>
      <c r="AI1095" s="82">
        <f>IF(L1095=1, 'adjustment factor'!$D$8, IF(L1095=-9,-999,IF(L1095="",-999,0)))</f>
        <v>-999</v>
      </c>
      <c r="AJ1095" s="82">
        <f>IF(AND(M1095&gt;=1,M1095&lt;=4),'adjustment factor'!$D$9,IF(M1095=-9,-999,IF(M1095=98,-999,IF(M1095=99,-999,IF(M1095="",-999,0)))))</f>
        <v>-999</v>
      </c>
      <c r="AK1095" s="82">
        <f>IF(H1095=1, 'adjustment factor'!$D$10, IF(H1095=-9,-999,IF(H1095="",-999,0)))</f>
        <v>-999</v>
      </c>
      <c r="AL1095" s="82">
        <f>IF(G1095=1, 'adjustment factor'!$D$11, IF(G1095=-9,-999,IF(G1095="",-999,0)))</f>
        <v>-999</v>
      </c>
      <c r="AM1095" s="82">
        <f>IF(I1095=1, 'adjustment factor'!$D$12, IF(I1095=-9,-999,IF(I1095="",-999,0)))</f>
        <v>-999</v>
      </c>
      <c r="AN1095" s="82">
        <f>IF(J1095=1, 'adjustment factor'!$D$13, IF(J1095=-9,-999,IF(J1095="",-999,0)))</f>
        <v>-999</v>
      </c>
      <c r="AO1095" s="82" t="str">
        <f t="shared" si="178"/>
        <v>-999</v>
      </c>
      <c r="AP1095" s="82" t="str">
        <f t="shared" si="179"/>
        <v>MISSING</v>
      </c>
    </row>
    <row r="1096" spans="2:42" s="3" customFormat="1">
      <c r="B1096" s="170"/>
      <c r="C1096" s="35">
        <v>1092</v>
      </c>
      <c r="D1096" s="161"/>
      <c r="E1096" s="161"/>
      <c r="F1096" s="161"/>
      <c r="G1096" s="161"/>
      <c r="H1096" s="161"/>
      <c r="I1096" s="161"/>
      <c r="J1096" s="161"/>
      <c r="K1096" s="161"/>
      <c r="L1096" s="161"/>
      <c r="M1096" s="161"/>
      <c r="N1096" s="171"/>
      <c r="O1096" s="171"/>
      <c r="P1096" s="171"/>
      <c r="Q1096" s="171"/>
      <c r="R1096" s="171"/>
      <c r="S1096" s="171"/>
      <c r="T1096" s="159" t="str">
        <f t="shared" si="170"/>
        <v>MISSING</v>
      </c>
      <c r="U1096" s="159" t="str">
        <f t="shared" si="171"/>
        <v>MISSING</v>
      </c>
      <c r="X1096" s="56">
        <f t="shared" si="172"/>
        <v>-99</v>
      </c>
      <c r="Y1096" s="56">
        <f t="shared" si="173"/>
        <v>-99</v>
      </c>
      <c r="Z1096" s="56">
        <f t="shared" si="174"/>
        <v>-99</v>
      </c>
      <c r="AA1096" s="56">
        <f t="shared" si="175"/>
        <v>-99</v>
      </c>
      <c r="AB1096" s="56">
        <f t="shared" si="176"/>
        <v>-99</v>
      </c>
      <c r="AC1096" s="56">
        <f t="shared" si="177"/>
        <v>-99</v>
      </c>
      <c r="AE1096" s="82">
        <f>IF(D1096=1, 'adjustment factor'!$D$4, IF(D1096=-9,-999,IF(D1096="",-999,0)))</f>
        <v>-999</v>
      </c>
      <c r="AF1096" s="82">
        <f>IF(F1096=1, 'adjustment factor'!$D$5, IF(F1096=-9,-999,IF(F1096="",-999,0)))</f>
        <v>-999</v>
      </c>
      <c r="AG1096" s="82">
        <f>IF(E1096=1, 'adjustment factor'!$D$6, IF(E1096=-9,-999,IF(E1096="",-999,0)))</f>
        <v>-999</v>
      </c>
      <c r="AH1096" s="82">
        <f>IF(K1096&gt;=45,'adjustment factor'!$D$7,IF(K1096=-9,-1200,IF(K1096="",-1200,0)))</f>
        <v>-1200</v>
      </c>
      <c r="AI1096" s="82">
        <f>IF(L1096=1, 'adjustment factor'!$D$8, IF(L1096=-9,-999,IF(L1096="",-999,0)))</f>
        <v>-999</v>
      </c>
      <c r="AJ1096" s="82">
        <f>IF(AND(M1096&gt;=1,M1096&lt;=4),'adjustment factor'!$D$9,IF(M1096=-9,-999,IF(M1096=98,-999,IF(M1096=99,-999,IF(M1096="",-999,0)))))</f>
        <v>-999</v>
      </c>
      <c r="AK1096" s="82">
        <f>IF(H1096=1, 'adjustment factor'!$D$10, IF(H1096=-9,-999,IF(H1096="",-999,0)))</f>
        <v>-999</v>
      </c>
      <c r="AL1096" s="82">
        <f>IF(G1096=1, 'adjustment factor'!$D$11, IF(G1096=-9,-999,IF(G1096="",-999,0)))</f>
        <v>-999</v>
      </c>
      <c r="AM1096" s="82">
        <f>IF(I1096=1, 'adjustment factor'!$D$12, IF(I1096=-9,-999,IF(I1096="",-999,0)))</f>
        <v>-999</v>
      </c>
      <c r="AN1096" s="82">
        <f>IF(J1096=1, 'adjustment factor'!$D$13, IF(J1096=-9,-999,IF(J1096="",-999,0)))</f>
        <v>-999</v>
      </c>
      <c r="AO1096" s="82" t="str">
        <f t="shared" si="178"/>
        <v>-999</v>
      </c>
      <c r="AP1096" s="82" t="str">
        <f t="shared" si="179"/>
        <v>MISSING</v>
      </c>
    </row>
    <row r="1097" spans="2:42" s="3" customFormat="1">
      <c r="B1097" s="170"/>
      <c r="C1097" s="35">
        <v>1093</v>
      </c>
      <c r="D1097" s="161"/>
      <c r="E1097" s="161"/>
      <c r="F1097" s="161"/>
      <c r="G1097" s="161"/>
      <c r="H1097" s="161"/>
      <c r="I1097" s="161"/>
      <c r="J1097" s="161"/>
      <c r="K1097" s="161"/>
      <c r="L1097" s="161"/>
      <c r="M1097" s="161"/>
      <c r="N1097" s="171"/>
      <c r="O1097" s="171"/>
      <c r="P1097" s="171"/>
      <c r="Q1097" s="171"/>
      <c r="R1097" s="171"/>
      <c r="S1097" s="171"/>
      <c r="T1097" s="159" t="str">
        <f t="shared" si="170"/>
        <v>MISSING</v>
      </c>
      <c r="U1097" s="159" t="str">
        <f t="shared" si="171"/>
        <v>MISSING</v>
      </c>
      <c r="X1097" s="56">
        <f t="shared" si="172"/>
        <v>-99</v>
      </c>
      <c r="Y1097" s="56">
        <f t="shared" si="173"/>
        <v>-99</v>
      </c>
      <c r="Z1097" s="56">
        <f t="shared" si="174"/>
        <v>-99</v>
      </c>
      <c r="AA1097" s="56">
        <f t="shared" si="175"/>
        <v>-99</v>
      </c>
      <c r="AB1097" s="56">
        <f t="shared" si="176"/>
        <v>-99</v>
      </c>
      <c r="AC1097" s="56">
        <f t="shared" si="177"/>
        <v>-99</v>
      </c>
      <c r="AE1097" s="82">
        <f>IF(D1097=1, 'adjustment factor'!$D$4, IF(D1097=-9,-999,IF(D1097="",-999,0)))</f>
        <v>-999</v>
      </c>
      <c r="AF1097" s="82">
        <f>IF(F1097=1, 'adjustment factor'!$D$5, IF(F1097=-9,-999,IF(F1097="",-999,0)))</f>
        <v>-999</v>
      </c>
      <c r="AG1097" s="82">
        <f>IF(E1097=1, 'adjustment factor'!$D$6, IF(E1097=-9,-999,IF(E1097="",-999,0)))</f>
        <v>-999</v>
      </c>
      <c r="AH1097" s="82">
        <f>IF(K1097&gt;=45,'adjustment factor'!$D$7,IF(K1097=-9,-1200,IF(K1097="",-1200,0)))</f>
        <v>-1200</v>
      </c>
      <c r="AI1097" s="82">
        <f>IF(L1097=1, 'adjustment factor'!$D$8, IF(L1097=-9,-999,IF(L1097="",-999,0)))</f>
        <v>-999</v>
      </c>
      <c r="AJ1097" s="82">
        <f>IF(AND(M1097&gt;=1,M1097&lt;=4),'adjustment factor'!$D$9,IF(M1097=-9,-999,IF(M1097=98,-999,IF(M1097=99,-999,IF(M1097="",-999,0)))))</f>
        <v>-999</v>
      </c>
      <c r="AK1097" s="82">
        <f>IF(H1097=1, 'adjustment factor'!$D$10, IF(H1097=-9,-999,IF(H1097="",-999,0)))</f>
        <v>-999</v>
      </c>
      <c r="AL1097" s="82">
        <f>IF(G1097=1, 'adjustment factor'!$D$11, IF(G1097=-9,-999,IF(G1097="",-999,0)))</f>
        <v>-999</v>
      </c>
      <c r="AM1097" s="82">
        <f>IF(I1097=1, 'adjustment factor'!$D$12, IF(I1097=-9,-999,IF(I1097="",-999,0)))</f>
        <v>-999</v>
      </c>
      <c r="AN1097" s="82">
        <f>IF(J1097=1, 'adjustment factor'!$D$13, IF(J1097=-9,-999,IF(J1097="",-999,0)))</f>
        <v>-999</v>
      </c>
      <c r="AO1097" s="82" t="str">
        <f t="shared" si="178"/>
        <v>-999</v>
      </c>
      <c r="AP1097" s="82" t="str">
        <f t="shared" si="179"/>
        <v>MISSING</v>
      </c>
    </row>
    <row r="1098" spans="2:42" s="3" customFormat="1">
      <c r="B1098" s="170"/>
      <c r="C1098" s="35">
        <v>1094</v>
      </c>
      <c r="D1098" s="161"/>
      <c r="E1098" s="161"/>
      <c r="F1098" s="161"/>
      <c r="G1098" s="161"/>
      <c r="H1098" s="161"/>
      <c r="I1098" s="161"/>
      <c r="J1098" s="161"/>
      <c r="K1098" s="161"/>
      <c r="L1098" s="161"/>
      <c r="M1098" s="161"/>
      <c r="N1098" s="171"/>
      <c r="O1098" s="171"/>
      <c r="P1098" s="171"/>
      <c r="Q1098" s="171"/>
      <c r="R1098" s="171"/>
      <c r="S1098" s="171"/>
      <c r="T1098" s="159" t="str">
        <f t="shared" si="170"/>
        <v>MISSING</v>
      </c>
      <c r="U1098" s="159" t="str">
        <f t="shared" si="171"/>
        <v>MISSING</v>
      </c>
      <c r="X1098" s="56">
        <f t="shared" si="172"/>
        <v>-99</v>
      </c>
      <c r="Y1098" s="56">
        <f t="shared" si="173"/>
        <v>-99</v>
      </c>
      <c r="Z1098" s="56">
        <f t="shared" si="174"/>
        <v>-99</v>
      </c>
      <c r="AA1098" s="56">
        <f t="shared" si="175"/>
        <v>-99</v>
      </c>
      <c r="AB1098" s="56">
        <f t="shared" si="176"/>
        <v>-99</v>
      </c>
      <c r="AC1098" s="56">
        <f t="shared" si="177"/>
        <v>-99</v>
      </c>
      <c r="AE1098" s="82">
        <f>IF(D1098=1, 'adjustment factor'!$D$4, IF(D1098=-9,-999,IF(D1098="",-999,0)))</f>
        <v>-999</v>
      </c>
      <c r="AF1098" s="82">
        <f>IF(F1098=1, 'adjustment factor'!$D$5, IF(F1098=-9,-999,IF(F1098="",-999,0)))</f>
        <v>-999</v>
      </c>
      <c r="AG1098" s="82">
        <f>IF(E1098=1, 'adjustment factor'!$D$6, IF(E1098=-9,-999,IF(E1098="",-999,0)))</f>
        <v>-999</v>
      </c>
      <c r="AH1098" s="82">
        <f>IF(K1098&gt;=45,'adjustment factor'!$D$7,IF(K1098=-9,-1200,IF(K1098="",-1200,0)))</f>
        <v>-1200</v>
      </c>
      <c r="AI1098" s="82">
        <f>IF(L1098=1, 'adjustment factor'!$D$8, IF(L1098=-9,-999,IF(L1098="",-999,0)))</f>
        <v>-999</v>
      </c>
      <c r="AJ1098" s="82">
        <f>IF(AND(M1098&gt;=1,M1098&lt;=4),'adjustment factor'!$D$9,IF(M1098=-9,-999,IF(M1098=98,-999,IF(M1098=99,-999,IF(M1098="",-999,0)))))</f>
        <v>-999</v>
      </c>
      <c r="AK1098" s="82">
        <f>IF(H1098=1, 'adjustment factor'!$D$10, IF(H1098=-9,-999,IF(H1098="",-999,0)))</f>
        <v>-999</v>
      </c>
      <c r="AL1098" s="82">
        <f>IF(G1098=1, 'adjustment factor'!$D$11, IF(G1098=-9,-999,IF(G1098="",-999,0)))</f>
        <v>-999</v>
      </c>
      <c r="AM1098" s="82">
        <f>IF(I1098=1, 'adjustment factor'!$D$12, IF(I1098=-9,-999,IF(I1098="",-999,0)))</f>
        <v>-999</v>
      </c>
      <c r="AN1098" s="82">
        <f>IF(J1098=1, 'adjustment factor'!$D$13, IF(J1098=-9,-999,IF(J1098="",-999,0)))</f>
        <v>-999</v>
      </c>
      <c r="AO1098" s="82" t="str">
        <f t="shared" si="178"/>
        <v>-999</v>
      </c>
      <c r="AP1098" s="82" t="str">
        <f t="shared" si="179"/>
        <v>MISSING</v>
      </c>
    </row>
    <row r="1099" spans="2:42" s="3" customFormat="1">
      <c r="B1099" s="170"/>
      <c r="C1099" s="35">
        <v>1095</v>
      </c>
      <c r="D1099" s="161"/>
      <c r="E1099" s="161"/>
      <c r="F1099" s="161"/>
      <c r="G1099" s="161"/>
      <c r="H1099" s="161"/>
      <c r="I1099" s="161"/>
      <c r="J1099" s="161"/>
      <c r="K1099" s="161"/>
      <c r="L1099" s="161"/>
      <c r="M1099" s="161"/>
      <c r="N1099" s="171"/>
      <c r="O1099" s="171"/>
      <c r="P1099" s="171"/>
      <c r="Q1099" s="171"/>
      <c r="R1099" s="171"/>
      <c r="S1099" s="171"/>
      <c r="T1099" s="159" t="str">
        <f t="shared" si="170"/>
        <v>MISSING</v>
      </c>
      <c r="U1099" s="159" t="str">
        <f t="shared" si="171"/>
        <v>MISSING</v>
      </c>
      <c r="X1099" s="56">
        <f t="shared" si="172"/>
        <v>-99</v>
      </c>
      <c r="Y1099" s="56">
        <f t="shared" si="173"/>
        <v>-99</v>
      </c>
      <c r="Z1099" s="56">
        <f t="shared" si="174"/>
        <v>-99</v>
      </c>
      <c r="AA1099" s="56">
        <f t="shared" si="175"/>
        <v>-99</v>
      </c>
      <c r="AB1099" s="56">
        <f t="shared" si="176"/>
        <v>-99</v>
      </c>
      <c r="AC1099" s="56">
        <f t="shared" si="177"/>
        <v>-99</v>
      </c>
      <c r="AE1099" s="82">
        <f>IF(D1099=1, 'adjustment factor'!$D$4, IF(D1099=-9,-999,IF(D1099="",-999,0)))</f>
        <v>-999</v>
      </c>
      <c r="AF1099" s="82">
        <f>IF(F1099=1, 'adjustment factor'!$D$5, IF(F1099=-9,-999,IF(F1099="",-999,0)))</f>
        <v>-999</v>
      </c>
      <c r="AG1099" s="82">
        <f>IF(E1099=1, 'adjustment factor'!$D$6, IF(E1099=-9,-999,IF(E1099="",-999,0)))</f>
        <v>-999</v>
      </c>
      <c r="AH1099" s="82">
        <f>IF(K1099&gt;=45,'adjustment factor'!$D$7,IF(K1099=-9,-1200,IF(K1099="",-1200,0)))</f>
        <v>-1200</v>
      </c>
      <c r="AI1099" s="82">
        <f>IF(L1099=1, 'adjustment factor'!$D$8, IF(L1099=-9,-999,IF(L1099="",-999,0)))</f>
        <v>-999</v>
      </c>
      <c r="AJ1099" s="82">
        <f>IF(AND(M1099&gt;=1,M1099&lt;=4),'adjustment factor'!$D$9,IF(M1099=-9,-999,IF(M1099=98,-999,IF(M1099=99,-999,IF(M1099="",-999,0)))))</f>
        <v>-999</v>
      </c>
      <c r="AK1099" s="82">
        <f>IF(H1099=1, 'adjustment factor'!$D$10, IF(H1099=-9,-999,IF(H1099="",-999,0)))</f>
        <v>-999</v>
      </c>
      <c r="AL1099" s="82">
        <f>IF(G1099=1, 'adjustment factor'!$D$11, IF(G1099=-9,-999,IF(G1099="",-999,0)))</f>
        <v>-999</v>
      </c>
      <c r="AM1099" s="82">
        <f>IF(I1099=1, 'adjustment factor'!$D$12, IF(I1099=-9,-999,IF(I1099="",-999,0)))</f>
        <v>-999</v>
      </c>
      <c r="AN1099" s="82">
        <f>IF(J1099=1, 'adjustment factor'!$D$13, IF(J1099=-9,-999,IF(J1099="",-999,0)))</f>
        <v>-999</v>
      </c>
      <c r="AO1099" s="82" t="str">
        <f t="shared" si="178"/>
        <v>-999</v>
      </c>
      <c r="AP1099" s="82" t="str">
        <f t="shared" si="179"/>
        <v>MISSING</v>
      </c>
    </row>
    <row r="1100" spans="2:42" s="3" customFormat="1">
      <c r="B1100" s="170"/>
      <c r="C1100" s="35">
        <v>1096</v>
      </c>
      <c r="D1100" s="161"/>
      <c r="E1100" s="161"/>
      <c r="F1100" s="161"/>
      <c r="G1100" s="161"/>
      <c r="H1100" s="161"/>
      <c r="I1100" s="161"/>
      <c r="J1100" s="161"/>
      <c r="K1100" s="161"/>
      <c r="L1100" s="161"/>
      <c r="M1100" s="161"/>
      <c r="N1100" s="171"/>
      <c r="O1100" s="171"/>
      <c r="P1100" s="171"/>
      <c r="Q1100" s="171"/>
      <c r="R1100" s="171"/>
      <c r="S1100" s="171"/>
      <c r="T1100" s="159" t="str">
        <f t="shared" si="170"/>
        <v>MISSING</v>
      </c>
      <c r="U1100" s="159" t="str">
        <f t="shared" si="171"/>
        <v>MISSING</v>
      </c>
      <c r="X1100" s="56">
        <f t="shared" si="172"/>
        <v>-99</v>
      </c>
      <c r="Y1100" s="56">
        <f t="shared" si="173"/>
        <v>-99</v>
      </c>
      <c r="Z1100" s="56">
        <f t="shared" si="174"/>
        <v>-99</v>
      </c>
      <c r="AA1100" s="56">
        <f t="shared" si="175"/>
        <v>-99</v>
      </c>
      <c r="AB1100" s="56">
        <f t="shared" si="176"/>
        <v>-99</v>
      </c>
      <c r="AC1100" s="56">
        <f t="shared" si="177"/>
        <v>-99</v>
      </c>
      <c r="AE1100" s="82">
        <f>IF(D1100=1, 'adjustment factor'!$D$4, IF(D1100=-9,-999,IF(D1100="",-999,0)))</f>
        <v>-999</v>
      </c>
      <c r="AF1100" s="82">
        <f>IF(F1100=1, 'adjustment factor'!$D$5, IF(F1100=-9,-999,IF(F1100="",-999,0)))</f>
        <v>-999</v>
      </c>
      <c r="AG1100" s="82">
        <f>IF(E1100=1, 'adjustment factor'!$D$6, IF(E1100=-9,-999,IF(E1100="",-999,0)))</f>
        <v>-999</v>
      </c>
      <c r="AH1100" s="82">
        <f>IF(K1100&gt;=45,'adjustment factor'!$D$7,IF(K1100=-9,-1200,IF(K1100="",-1200,0)))</f>
        <v>-1200</v>
      </c>
      <c r="AI1100" s="82">
        <f>IF(L1100=1, 'adjustment factor'!$D$8, IF(L1100=-9,-999,IF(L1100="",-999,0)))</f>
        <v>-999</v>
      </c>
      <c r="AJ1100" s="82">
        <f>IF(AND(M1100&gt;=1,M1100&lt;=4),'adjustment factor'!$D$9,IF(M1100=-9,-999,IF(M1100=98,-999,IF(M1100=99,-999,IF(M1100="",-999,0)))))</f>
        <v>-999</v>
      </c>
      <c r="AK1100" s="82">
        <f>IF(H1100=1, 'adjustment factor'!$D$10, IF(H1100=-9,-999,IF(H1100="",-999,0)))</f>
        <v>-999</v>
      </c>
      <c r="AL1100" s="82">
        <f>IF(G1100=1, 'adjustment factor'!$D$11, IF(G1100=-9,-999,IF(G1100="",-999,0)))</f>
        <v>-999</v>
      </c>
      <c r="AM1100" s="82">
        <f>IF(I1100=1, 'adjustment factor'!$D$12, IF(I1100=-9,-999,IF(I1100="",-999,0)))</f>
        <v>-999</v>
      </c>
      <c r="AN1100" s="82">
        <f>IF(J1100=1, 'adjustment factor'!$D$13, IF(J1100=-9,-999,IF(J1100="",-999,0)))</f>
        <v>-999</v>
      </c>
      <c r="AO1100" s="82" t="str">
        <f t="shared" si="178"/>
        <v>-999</v>
      </c>
      <c r="AP1100" s="82" t="str">
        <f t="shared" si="179"/>
        <v>MISSING</v>
      </c>
    </row>
    <row r="1101" spans="2:42" s="3" customFormat="1">
      <c r="B1101" s="170"/>
      <c r="C1101" s="35">
        <v>1097</v>
      </c>
      <c r="D1101" s="161"/>
      <c r="E1101" s="161"/>
      <c r="F1101" s="161"/>
      <c r="G1101" s="161"/>
      <c r="H1101" s="161"/>
      <c r="I1101" s="161"/>
      <c r="J1101" s="161"/>
      <c r="K1101" s="161"/>
      <c r="L1101" s="161"/>
      <c r="M1101" s="161"/>
      <c r="N1101" s="171"/>
      <c r="O1101" s="171"/>
      <c r="P1101" s="171"/>
      <c r="Q1101" s="171"/>
      <c r="R1101" s="171"/>
      <c r="S1101" s="171"/>
      <c r="T1101" s="159" t="str">
        <f t="shared" si="170"/>
        <v>MISSING</v>
      </c>
      <c r="U1101" s="159" t="str">
        <f t="shared" si="171"/>
        <v>MISSING</v>
      </c>
      <c r="X1101" s="56">
        <f t="shared" si="172"/>
        <v>-99</v>
      </c>
      <c r="Y1101" s="56">
        <f t="shared" si="173"/>
        <v>-99</v>
      </c>
      <c r="Z1101" s="56">
        <f t="shared" si="174"/>
        <v>-99</v>
      </c>
      <c r="AA1101" s="56">
        <f t="shared" si="175"/>
        <v>-99</v>
      </c>
      <c r="AB1101" s="56">
        <f t="shared" si="176"/>
        <v>-99</v>
      </c>
      <c r="AC1101" s="56">
        <f t="shared" si="177"/>
        <v>-99</v>
      </c>
      <c r="AE1101" s="82">
        <f>IF(D1101=1, 'adjustment factor'!$D$4, IF(D1101=-9,-999,IF(D1101="",-999,0)))</f>
        <v>-999</v>
      </c>
      <c r="AF1101" s="82">
        <f>IF(F1101=1, 'adjustment factor'!$D$5, IF(F1101=-9,-999,IF(F1101="",-999,0)))</f>
        <v>-999</v>
      </c>
      <c r="AG1101" s="82">
        <f>IF(E1101=1, 'adjustment factor'!$D$6, IF(E1101=-9,-999,IF(E1101="",-999,0)))</f>
        <v>-999</v>
      </c>
      <c r="AH1101" s="82">
        <f>IF(K1101&gt;=45,'adjustment factor'!$D$7,IF(K1101=-9,-1200,IF(K1101="",-1200,0)))</f>
        <v>-1200</v>
      </c>
      <c r="AI1101" s="82">
        <f>IF(L1101=1, 'adjustment factor'!$D$8, IF(L1101=-9,-999,IF(L1101="",-999,0)))</f>
        <v>-999</v>
      </c>
      <c r="AJ1101" s="82">
        <f>IF(AND(M1101&gt;=1,M1101&lt;=4),'adjustment factor'!$D$9,IF(M1101=-9,-999,IF(M1101=98,-999,IF(M1101=99,-999,IF(M1101="",-999,0)))))</f>
        <v>-999</v>
      </c>
      <c r="AK1101" s="82">
        <f>IF(H1101=1, 'adjustment factor'!$D$10, IF(H1101=-9,-999,IF(H1101="",-999,0)))</f>
        <v>-999</v>
      </c>
      <c r="AL1101" s="82">
        <f>IF(G1101=1, 'adjustment factor'!$D$11, IF(G1101=-9,-999,IF(G1101="",-999,0)))</f>
        <v>-999</v>
      </c>
      <c r="AM1101" s="82">
        <f>IF(I1101=1, 'adjustment factor'!$D$12, IF(I1101=-9,-999,IF(I1101="",-999,0)))</f>
        <v>-999</v>
      </c>
      <c r="AN1101" s="82">
        <f>IF(J1101=1, 'adjustment factor'!$D$13, IF(J1101=-9,-999,IF(J1101="",-999,0)))</f>
        <v>-999</v>
      </c>
      <c r="AO1101" s="82" t="str">
        <f t="shared" si="178"/>
        <v>-999</v>
      </c>
      <c r="AP1101" s="82" t="str">
        <f t="shared" si="179"/>
        <v>MISSING</v>
      </c>
    </row>
    <row r="1102" spans="2:42" s="3" customFormat="1">
      <c r="B1102" s="170"/>
      <c r="C1102" s="35">
        <v>1098</v>
      </c>
      <c r="D1102" s="161"/>
      <c r="E1102" s="161"/>
      <c r="F1102" s="161"/>
      <c r="G1102" s="161"/>
      <c r="H1102" s="161"/>
      <c r="I1102" s="161"/>
      <c r="J1102" s="161"/>
      <c r="K1102" s="161"/>
      <c r="L1102" s="161"/>
      <c r="M1102" s="161"/>
      <c r="N1102" s="171"/>
      <c r="O1102" s="171"/>
      <c r="P1102" s="171"/>
      <c r="Q1102" s="171"/>
      <c r="R1102" s="171"/>
      <c r="S1102" s="171"/>
      <c r="T1102" s="159" t="str">
        <f t="shared" si="170"/>
        <v>MISSING</v>
      </c>
      <c r="U1102" s="159" t="str">
        <f t="shared" si="171"/>
        <v>MISSING</v>
      </c>
      <c r="X1102" s="56">
        <f t="shared" si="172"/>
        <v>-99</v>
      </c>
      <c r="Y1102" s="56">
        <f t="shared" si="173"/>
        <v>-99</v>
      </c>
      <c r="Z1102" s="56">
        <f t="shared" si="174"/>
        <v>-99</v>
      </c>
      <c r="AA1102" s="56">
        <f t="shared" si="175"/>
        <v>-99</v>
      </c>
      <c r="AB1102" s="56">
        <f t="shared" si="176"/>
        <v>-99</v>
      </c>
      <c r="AC1102" s="56">
        <f t="shared" si="177"/>
        <v>-99</v>
      </c>
      <c r="AE1102" s="82">
        <f>IF(D1102=1, 'adjustment factor'!$D$4, IF(D1102=-9,-999,IF(D1102="",-999,0)))</f>
        <v>-999</v>
      </c>
      <c r="AF1102" s="82">
        <f>IF(F1102=1, 'adjustment factor'!$D$5, IF(F1102=-9,-999,IF(F1102="",-999,0)))</f>
        <v>-999</v>
      </c>
      <c r="AG1102" s="82">
        <f>IF(E1102=1, 'adjustment factor'!$D$6, IF(E1102=-9,-999,IF(E1102="",-999,0)))</f>
        <v>-999</v>
      </c>
      <c r="AH1102" s="82">
        <f>IF(K1102&gt;=45,'adjustment factor'!$D$7,IF(K1102=-9,-1200,IF(K1102="",-1200,0)))</f>
        <v>-1200</v>
      </c>
      <c r="AI1102" s="82">
        <f>IF(L1102=1, 'adjustment factor'!$D$8, IF(L1102=-9,-999,IF(L1102="",-999,0)))</f>
        <v>-999</v>
      </c>
      <c r="AJ1102" s="82">
        <f>IF(AND(M1102&gt;=1,M1102&lt;=4),'adjustment factor'!$D$9,IF(M1102=-9,-999,IF(M1102=98,-999,IF(M1102=99,-999,IF(M1102="",-999,0)))))</f>
        <v>-999</v>
      </c>
      <c r="AK1102" s="82">
        <f>IF(H1102=1, 'adjustment factor'!$D$10, IF(H1102=-9,-999,IF(H1102="",-999,0)))</f>
        <v>-999</v>
      </c>
      <c r="AL1102" s="82">
        <f>IF(G1102=1, 'adjustment factor'!$D$11, IF(G1102=-9,-999,IF(G1102="",-999,0)))</f>
        <v>-999</v>
      </c>
      <c r="AM1102" s="82">
        <f>IF(I1102=1, 'adjustment factor'!$D$12, IF(I1102=-9,-999,IF(I1102="",-999,0)))</f>
        <v>-999</v>
      </c>
      <c r="AN1102" s="82">
        <f>IF(J1102=1, 'adjustment factor'!$D$13, IF(J1102=-9,-999,IF(J1102="",-999,0)))</f>
        <v>-999</v>
      </c>
      <c r="AO1102" s="82" t="str">
        <f t="shared" si="178"/>
        <v>-999</v>
      </c>
      <c r="AP1102" s="82" t="str">
        <f t="shared" si="179"/>
        <v>MISSING</v>
      </c>
    </row>
    <row r="1103" spans="2:42" s="3" customFormat="1">
      <c r="B1103" s="170"/>
      <c r="C1103" s="35">
        <v>1099</v>
      </c>
      <c r="D1103" s="161"/>
      <c r="E1103" s="161"/>
      <c r="F1103" s="161"/>
      <c r="G1103" s="161"/>
      <c r="H1103" s="161"/>
      <c r="I1103" s="161"/>
      <c r="J1103" s="161"/>
      <c r="K1103" s="161"/>
      <c r="L1103" s="161"/>
      <c r="M1103" s="161"/>
      <c r="N1103" s="171"/>
      <c r="O1103" s="171"/>
      <c r="P1103" s="171"/>
      <c r="Q1103" s="171"/>
      <c r="R1103" s="171"/>
      <c r="S1103" s="171"/>
      <c r="T1103" s="159" t="str">
        <f t="shared" si="170"/>
        <v>MISSING</v>
      </c>
      <c r="U1103" s="159" t="str">
        <f t="shared" si="171"/>
        <v>MISSING</v>
      </c>
      <c r="X1103" s="56">
        <f t="shared" si="172"/>
        <v>-99</v>
      </c>
      <c r="Y1103" s="56">
        <f t="shared" si="173"/>
        <v>-99</v>
      </c>
      <c r="Z1103" s="56">
        <f t="shared" si="174"/>
        <v>-99</v>
      </c>
      <c r="AA1103" s="56">
        <f t="shared" si="175"/>
        <v>-99</v>
      </c>
      <c r="AB1103" s="56">
        <f t="shared" si="176"/>
        <v>-99</v>
      </c>
      <c r="AC1103" s="56">
        <f t="shared" si="177"/>
        <v>-99</v>
      </c>
      <c r="AE1103" s="82">
        <f>IF(D1103=1, 'adjustment factor'!$D$4, IF(D1103=-9,-999,IF(D1103="",-999,0)))</f>
        <v>-999</v>
      </c>
      <c r="AF1103" s="82">
        <f>IF(F1103=1, 'adjustment factor'!$D$5, IF(F1103=-9,-999,IF(F1103="",-999,0)))</f>
        <v>-999</v>
      </c>
      <c r="AG1103" s="82">
        <f>IF(E1103=1, 'adjustment factor'!$D$6, IF(E1103=-9,-999,IF(E1103="",-999,0)))</f>
        <v>-999</v>
      </c>
      <c r="AH1103" s="82">
        <f>IF(K1103&gt;=45,'adjustment factor'!$D$7,IF(K1103=-9,-1200,IF(K1103="",-1200,0)))</f>
        <v>-1200</v>
      </c>
      <c r="AI1103" s="82">
        <f>IF(L1103=1, 'adjustment factor'!$D$8, IF(L1103=-9,-999,IF(L1103="",-999,0)))</f>
        <v>-999</v>
      </c>
      <c r="AJ1103" s="82">
        <f>IF(AND(M1103&gt;=1,M1103&lt;=4),'adjustment factor'!$D$9,IF(M1103=-9,-999,IF(M1103=98,-999,IF(M1103=99,-999,IF(M1103="",-999,0)))))</f>
        <v>-999</v>
      </c>
      <c r="AK1103" s="82">
        <f>IF(H1103=1, 'adjustment factor'!$D$10, IF(H1103=-9,-999,IF(H1103="",-999,0)))</f>
        <v>-999</v>
      </c>
      <c r="AL1103" s="82">
        <f>IF(G1103=1, 'adjustment factor'!$D$11, IF(G1103=-9,-999,IF(G1103="",-999,0)))</f>
        <v>-999</v>
      </c>
      <c r="AM1103" s="82">
        <f>IF(I1103=1, 'adjustment factor'!$D$12, IF(I1103=-9,-999,IF(I1103="",-999,0)))</f>
        <v>-999</v>
      </c>
      <c r="AN1103" s="82">
        <f>IF(J1103=1, 'adjustment factor'!$D$13, IF(J1103=-9,-999,IF(J1103="",-999,0)))</f>
        <v>-999</v>
      </c>
      <c r="AO1103" s="82" t="str">
        <f t="shared" si="178"/>
        <v>-999</v>
      </c>
      <c r="AP1103" s="82" t="str">
        <f t="shared" si="179"/>
        <v>MISSING</v>
      </c>
    </row>
    <row r="1104" spans="2:42" s="3" customFormat="1">
      <c r="B1104" s="170"/>
      <c r="C1104" s="35">
        <v>1100</v>
      </c>
      <c r="D1104" s="161"/>
      <c r="E1104" s="161"/>
      <c r="F1104" s="161"/>
      <c r="G1104" s="161"/>
      <c r="H1104" s="161"/>
      <c r="I1104" s="161"/>
      <c r="J1104" s="161"/>
      <c r="K1104" s="161"/>
      <c r="L1104" s="161"/>
      <c r="M1104" s="161"/>
      <c r="N1104" s="171"/>
      <c r="O1104" s="171"/>
      <c r="P1104" s="171"/>
      <c r="Q1104" s="171"/>
      <c r="R1104" s="171"/>
      <c r="S1104" s="171"/>
      <c r="T1104" s="159" t="str">
        <f t="shared" si="170"/>
        <v>MISSING</v>
      </c>
      <c r="U1104" s="159" t="str">
        <f t="shared" si="171"/>
        <v>MISSING</v>
      </c>
      <c r="X1104" s="56">
        <f t="shared" si="172"/>
        <v>-99</v>
      </c>
      <c r="Y1104" s="56">
        <f t="shared" si="173"/>
        <v>-99</v>
      </c>
      <c r="Z1104" s="56">
        <f t="shared" si="174"/>
        <v>-99</v>
      </c>
      <c r="AA1104" s="56">
        <f t="shared" si="175"/>
        <v>-99</v>
      </c>
      <c r="AB1104" s="56">
        <f t="shared" si="176"/>
        <v>-99</v>
      </c>
      <c r="AC1104" s="56">
        <f t="shared" si="177"/>
        <v>-99</v>
      </c>
      <c r="AE1104" s="82">
        <f>IF(D1104=1, 'adjustment factor'!$D$4, IF(D1104=-9,-999,IF(D1104="",-999,0)))</f>
        <v>-999</v>
      </c>
      <c r="AF1104" s="82">
        <f>IF(F1104=1, 'adjustment factor'!$D$5, IF(F1104=-9,-999,IF(F1104="",-999,0)))</f>
        <v>-999</v>
      </c>
      <c r="AG1104" s="82">
        <f>IF(E1104=1, 'adjustment factor'!$D$6, IF(E1104=-9,-999,IF(E1104="",-999,0)))</f>
        <v>-999</v>
      </c>
      <c r="AH1104" s="82">
        <f>IF(K1104&gt;=45,'adjustment factor'!$D$7,IF(K1104=-9,-1200,IF(K1104="",-1200,0)))</f>
        <v>-1200</v>
      </c>
      <c r="AI1104" s="82">
        <f>IF(L1104=1, 'adjustment factor'!$D$8, IF(L1104=-9,-999,IF(L1104="",-999,0)))</f>
        <v>-999</v>
      </c>
      <c r="AJ1104" s="82">
        <f>IF(AND(M1104&gt;=1,M1104&lt;=4),'adjustment factor'!$D$9,IF(M1104=-9,-999,IF(M1104=98,-999,IF(M1104=99,-999,IF(M1104="",-999,0)))))</f>
        <v>-999</v>
      </c>
      <c r="AK1104" s="82">
        <f>IF(H1104=1, 'adjustment factor'!$D$10, IF(H1104=-9,-999,IF(H1104="",-999,0)))</f>
        <v>-999</v>
      </c>
      <c r="AL1104" s="82">
        <f>IF(G1104=1, 'adjustment factor'!$D$11, IF(G1104=-9,-999,IF(G1104="",-999,0)))</f>
        <v>-999</v>
      </c>
      <c r="AM1104" s="82">
        <f>IF(I1104=1, 'adjustment factor'!$D$12, IF(I1104=-9,-999,IF(I1104="",-999,0)))</f>
        <v>-999</v>
      </c>
      <c r="AN1104" s="82">
        <f>IF(J1104=1, 'adjustment factor'!$D$13, IF(J1104=-9,-999,IF(J1104="",-999,0)))</f>
        <v>-999</v>
      </c>
      <c r="AO1104" s="82" t="str">
        <f t="shared" si="178"/>
        <v>-999</v>
      </c>
      <c r="AP1104" s="82" t="str">
        <f t="shared" si="179"/>
        <v>MISSING</v>
      </c>
    </row>
    <row r="1105" spans="2:42" s="3" customFormat="1">
      <c r="B1105" s="170"/>
      <c r="C1105" s="35">
        <v>1101</v>
      </c>
      <c r="D1105" s="161"/>
      <c r="E1105" s="161"/>
      <c r="F1105" s="161"/>
      <c r="G1105" s="161"/>
      <c r="H1105" s="161"/>
      <c r="I1105" s="161"/>
      <c r="J1105" s="161"/>
      <c r="K1105" s="161"/>
      <c r="L1105" s="161"/>
      <c r="M1105" s="161"/>
      <c r="N1105" s="171"/>
      <c r="O1105" s="171"/>
      <c r="P1105" s="171"/>
      <c r="Q1105" s="171"/>
      <c r="R1105" s="171"/>
      <c r="S1105" s="171"/>
      <c r="T1105" s="159" t="str">
        <f t="shared" si="170"/>
        <v>MISSING</v>
      </c>
      <c r="U1105" s="159" t="str">
        <f t="shared" si="171"/>
        <v>MISSING</v>
      </c>
      <c r="X1105" s="56">
        <f t="shared" si="172"/>
        <v>-99</v>
      </c>
      <c r="Y1105" s="56">
        <f t="shared" si="173"/>
        <v>-99</v>
      </c>
      <c r="Z1105" s="56">
        <f t="shared" si="174"/>
        <v>-99</v>
      </c>
      <c r="AA1105" s="56">
        <f t="shared" si="175"/>
        <v>-99</v>
      </c>
      <c r="AB1105" s="56">
        <f t="shared" si="176"/>
        <v>-99</v>
      </c>
      <c r="AC1105" s="56">
        <f t="shared" si="177"/>
        <v>-99</v>
      </c>
      <c r="AE1105" s="82">
        <f>IF(D1105=1, 'adjustment factor'!$D$4, IF(D1105=-9,-999,IF(D1105="",-999,0)))</f>
        <v>-999</v>
      </c>
      <c r="AF1105" s="82">
        <f>IF(F1105=1, 'adjustment factor'!$D$5, IF(F1105=-9,-999,IF(F1105="",-999,0)))</f>
        <v>-999</v>
      </c>
      <c r="AG1105" s="82">
        <f>IF(E1105=1, 'adjustment factor'!$D$6, IF(E1105=-9,-999,IF(E1105="",-999,0)))</f>
        <v>-999</v>
      </c>
      <c r="AH1105" s="82">
        <f>IF(K1105&gt;=45,'adjustment factor'!$D$7,IF(K1105=-9,-1200,IF(K1105="",-1200,0)))</f>
        <v>-1200</v>
      </c>
      <c r="AI1105" s="82">
        <f>IF(L1105=1, 'adjustment factor'!$D$8, IF(L1105=-9,-999,IF(L1105="",-999,0)))</f>
        <v>-999</v>
      </c>
      <c r="AJ1105" s="82">
        <f>IF(AND(M1105&gt;=1,M1105&lt;=4),'adjustment factor'!$D$9,IF(M1105=-9,-999,IF(M1105=98,-999,IF(M1105=99,-999,IF(M1105="",-999,0)))))</f>
        <v>-999</v>
      </c>
      <c r="AK1105" s="82">
        <f>IF(H1105=1, 'adjustment factor'!$D$10, IF(H1105=-9,-999,IF(H1105="",-999,0)))</f>
        <v>-999</v>
      </c>
      <c r="AL1105" s="82">
        <f>IF(G1105=1, 'adjustment factor'!$D$11, IF(G1105=-9,-999,IF(G1105="",-999,0)))</f>
        <v>-999</v>
      </c>
      <c r="AM1105" s="82">
        <f>IF(I1105=1, 'adjustment factor'!$D$12, IF(I1105=-9,-999,IF(I1105="",-999,0)))</f>
        <v>-999</v>
      </c>
      <c r="AN1105" s="82">
        <f>IF(J1105=1, 'adjustment factor'!$D$13, IF(J1105=-9,-999,IF(J1105="",-999,0)))</f>
        <v>-999</v>
      </c>
      <c r="AO1105" s="82" t="str">
        <f t="shared" si="178"/>
        <v>-999</v>
      </c>
      <c r="AP1105" s="82" t="str">
        <f t="shared" si="179"/>
        <v>MISSING</v>
      </c>
    </row>
    <row r="1106" spans="2:42" s="3" customFormat="1">
      <c r="B1106" s="170"/>
      <c r="C1106" s="35">
        <v>1102</v>
      </c>
      <c r="D1106" s="161"/>
      <c r="E1106" s="161"/>
      <c r="F1106" s="161"/>
      <c r="G1106" s="161"/>
      <c r="H1106" s="161"/>
      <c r="I1106" s="161"/>
      <c r="J1106" s="161"/>
      <c r="K1106" s="161"/>
      <c r="L1106" s="161"/>
      <c r="M1106" s="161"/>
      <c r="N1106" s="171"/>
      <c r="O1106" s="171"/>
      <c r="P1106" s="171"/>
      <c r="Q1106" s="171"/>
      <c r="R1106" s="171"/>
      <c r="S1106" s="171"/>
      <c r="T1106" s="159" t="str">
        <f t="shared" si="170"/>
        <v>MISSING</v>
      </c>
      <c r="U1106" s="159" t="str">
        <f t="shared" si="171"/>
        <v>MISSING</v>
      </c>
      <c r="X1106" s="56">
        <f t="shared" si="172"/>
        <v>-99</v>
      </c>
      <c r="Y1106" s="56">
        <f t="shared" si="173"/>
        <v>-99</v>
      </c>
      <c r="Z1106" s="56">
        <f t="shared" si="174"/>
        <v>-99</v>
      </c>
      <c r="AA1106" s="56">
        <f t="shared" si="175"/>
        <v>-99</v>
      </c>
      <c r="AB1106" s="56">
        <f t="shared" si="176"/>
        <v>-99</v>
      </c>
      <c r="AC1106" s="56">
        <f t="shared" si="177"/>
        <v>-99</v>
      </c>
      <c r="AE1106" s="82">
        <f>IF(D1106=1, 'adjustment factor'!$D$4, IF(D1106=-9,-999,IF(D1106="",-999,0)))</f>
        <v>-999</v>
      </c>
      <c r="AF1106" s="82">
        <f>IF(F1106=1, 'adjustment factor'!$D$5, IF(F1106=-9,-999,IF(F1106="",-999,0)))</f>
        <v>-999</v>
      </c>
      <c r="AG1106" s="82">
        <f>IF(E1106=1, 'adjustment factor'!$D$6, IF(E1106=-9,-999,IF(E1106="",-999,0)))</f>
        <v>-999</v>
      </c>
      <c r="AH1106" s="82">
        <f>IF(K1106&gt;=45,'adjustment factor'!$D$7,IF(K1106=-9,-1200,IF(K1106="",-1200,0)))</f>
        <v>-1200</v>
      </c>
      <c r="AI1106" s="82">
        <f>IF(L1106=1, 'adjustment factor'!$D$8, IF(L1106=-9,-999,IF(L1106="",-999,0)))</f>
        <v>-999</v>
      </c>
      <c r="AJ1106" s="82">
        <f>IF(AND(M1106&gt;=1,M1106&lt;=4),'adjustment factor'!$D$9,IF(M1106=-9,-999,IF(M1106=98,-999,IF(M1106=99,-999,IF(M1106="",-999,0)))))</f>
        <v>-999</v>
      </c>
      <c r="AK1106" s="82">
        <f>IF(H1106=1, 'adjustment factor'!$D$10, IF(H1106=-9,-999,IF(H1106="",-999,0)))</f>
        <v>-999</v>
      </c>
      <c r="AL1106" s="82">
        <f>IF(G1106=1, 'adjustment factor'!$D$11, IF(G1106=-9,-999,IF(G1106="",-999,0)))</f>
        <v>-999</v>
      </c>
      <c r="AM1106" s="82">
        <f>IF(I1106=1, 'adjustment factor'!$D$12, IF(I1106=-9,-999,IF(I1106="",-999,0)))</f>
        <v>-999</v>
      </c>
      <c r="AN1106" s="82">
        <f>IF(J1106=1, 'adjustment factor'!$D$13, IF(J1106=-9,-999,IF(J1106="",-999,0)))</f>
        <v>-999</v>
      </c>
      <c r="AO1106" s="82" t="str">
        <f t="shared" si="178"/>
        <v>-999</v>
      </c>
      <c r="AP1106" s="82" t="str">
        <f t="shared" si="179"/>
        <v>MISSING</v>
      </c>
    </row>
    <row r="1107" spans="2:42" s="3" customFormat="1">
      <c r="B1107" s="170"/>
      <c r="C1107" s="35">
        <v>1103</v>
      </c>
      <c r="D1107" s="161"/>
      <c r="E1107" s="161"/>
      <c r="F1107" s="161"/>
      <c r="G1107" s="161"/>
      <c r="H1107" s="161"/>
      <c r="I1107" s="161"/>
      <c r="J1107" s="161"/>
      <c r="K1107" s="161"/>
      <c r="L1107" s="161"/>
      <c r="M1107" s="161"/>
      <c r="N1107" s="171"/>
      <c r="O1107" s="171"/>
      <c r="P1107" s="171"/>
      <c r="Q1107" s="171"/>
      <c r="R1107" s="171"/>
      <c r="S1107" s="171"/>
      <c r="T1107" s="159" t="str">
        <f t="shared" si="170"/>
        <v>MISSING</v>
      </c>
      <c r="U1107" s="159" t="str">
        <f t="shared" si="171"/>
        <v>MISSING</v>
      </c>
      <c r="X1107" s="56">
        <f t="shared" si="172"/>
        <v>-99</v>
      </c>
      <c r="Y1107" s="56">
        <f t="shared" si="173"/>
        <v>-99</v>
      </c>
      <c r="Z1107" s="56">
        <f t="shared" si="174"/>
        <v>-99</v>
      </c>
      <c r="AA1107" s="56">
        <f t="shared" si="175"/>
        <v>-99</v>
      </c>
      <c r="AB1107" s="56">
        <f t="shared" si="176"/>
        <v>-99</v>
      </c>
      <c r="AC1107" s="56">
        <f t="shared" si="177"/>
        <v>-99</v>
      </c>
      <c r="AE1107" s="82">
        <f>IF(D1107=1, 'adjustment factor'!$D$4, IF(D1107=-9,-999,IF(D1107="",-999,0)))</f>
        <v>-999</v>
      </c>
      <c r="AF1107" s="82">
        <f>IF(F1107=1, 'adjustment factor'!$D$5, IF(F1107=-9,-999,IF(F1107="",-999,0)))</f>
        <v>-999</v>
      </c>
      <c r="AG1107" s="82">
        <f>IF(E1107=1, 'adjustment factor'!$D$6, IF(E1107=-9,-999,IF(E1107="",-999,0)))</f>
        <v>-999</v>
      </c>
      <c r="AH1107" s="82">
        <f>IF(K1107&gt;=45,'adjustment factor'!$D$7,IF(K1107=-9,-1200,IF(K1107="",-1200,0)))</f>
        <v>-1200</v>
      </c>
      <c r="AI1107" s="82">
        <f>IF(L1107=1, 'adjustment factor'!$D$8, IF(L1107=-9,-999,IF(L1107="",-999,0)))</f>
        <v>-999</v>
      </c>
      <c r="AJ1107" s="82">
        <f>IF(AND(M1107&gt;=1,M1107&lt;=4),'adjustment factor'!$D$9,IF(M1107=-9,-999,IF(M1107=98,-999,IF(M1107=99,-999,IF(M1107="",-999,0)))))</f>
        <v>-999</v>
      </c>
      <c r="AK1107" s="82">
        <f>IF(H1107=1, 'adjustment factor'!$D$10, IF(H1107=-9,-999,IF(H1107="",-999,0)))</f>
        <v>-999</v>
      </c>
      <c r="AL1107" s="82">
        <f>IF(G1107=1, 'adjustment factor'!$D$11, IF(G1107=-9,-999,IF(G1107="",-999,0)))</f>
        <v>-999</v>
      </c>
      <c r="AM1107" s="82">
        <f>IF(I1107=1, 'adjustment factor'!$D$12, IF(I1107=-9,-999,IF(I1107="",-999,0)))</f>
        <v>-999</v>
      </c>
      <c r="AN1107" s="82">
        <f>IF(J1107=1, 'adjustment factor'!$D$13, IF(J1107=-9,-999,IF(J1107="",-999,0)))</f>
        <v>-999</v>
      </c>
      <c r="AO1107" s="82" t="str">
        <f t="shared" si="178"/>
        <v>-999</v>
      </c>
      <c r="AP1107" s="82" t="str">
        <f t="shared" si="179"/>
        <v>MISSING</v>
      </c>
    </row>
    <row r="1108" spans="2:42" s="3" customFormat="1">
      <c r="B1108" s="170"/>
      <c r="C1108" s="35">
        <v>1104</v>
      </c>
      <c r="D1108" s="161"/>
      <c r="E1108" s="161"/>
      <c r="F1108" s="161"/>
      <c r="G1108" s="161"/>
      <c r="H1108" s="161"/>
      <c r="I1108" s="161"/>
      <c r="J1108" s="161"/>
      <c r="K1108" s="161"/>
      <c r="L1108" s="161"/>
      <c r="M1108" s="161"/>
      <c r="N1108" s="171"/>
      <c r="O1108" s="171"/>
      <c r="P1108" s="171"/>
      <c r="Q1108" s="171"/>
      <c r="R1108" s="171"/>
      <c r="S1108" s="171"/>
      <c r="T1108" s="159" t="str">
        <f t="shared" si="170"/>
        <v>MISSING</v>
      </c>
      <c r="U1108" s="159" t="str">
        <f t="shared" si="171"/>
        <v>MISSING</v>
      </c>
      <c r="X1108" s="56">
        <f t="shared" si="172"/>
        <v>-99</v>
      </c>
      <c r="Y1108" s="56">
        <f t="shared" si="173"/>
        <v>-99</v>
      </c>
      <c r="Z1108" s="56">
        <f t="shared" si="174"/>
        <v>-99</v>
      </c>
      <c r="AA1108" s="56">
        <f t="shared" si="175"/>
        <v>-99</v>
      </c>
      <c r="AB1108" s="56">
        <f t="shared" si="176"/>
        <v>-99</v>
      </c>
      <c r="AC1108" s="56">
        <f t="shared" si="177"/>
        <v>-99</v>
      </c>
      <c r="AE1108" s="82">
        <f>IF(D1108=1, 'adjustment factor'!$D$4, IF(D1108=-9,-999,IF(D1108="",-999,0)))</f>
        <v>-999</v>
      </c>
      <c r="AF1108" s="82">
        <f>IF(F1108=1, 'adjustment factor'!$D$5, IF(F1108=-9,-999,IF(F1108="",-999,0)))</f>
        <v>-999</v>
      </c>
      <c r="AG1108" s="82">
        <f>IF(E1108=1, 'adjustment factor'!$D$6, IF(E1108=-9,-999,IF(E1108="",-999,0)))</f>
        <v>-999</v>
      </c>
      <c r="AH1108" s="82">
        <f>IF(K1108&gt;=45,'adjustment factor'!$D$7,IF(K1108=-9,-1200,IF(K1108="",-1200,0)))</f>
        <v>-1200</v>
      </c>
      <c r="AI1108" s="82">
        <f>IF(L1108=1, 'adjustment factor'!$D$8, IF(L1108=-9,-999,IF(L1108="",-999,0)))</f>
        <v>-999</v>
      </c>
      <c r="AJ1108" s="82">
        <f>IF(AND(M1108&gt;=1,M1108&lt;=4),'adjustment factor'!$D$9,IF(M1108=-9,-999,IF(M1108=98,-999,IF(M1108=99,-999,IF(M1108="",-999,0)))))</f>
        <v>-999</v>
      </c>
      <c r="AK1108" s="82">
        <f>IF(H1108=1, 'adjustment factor'!$D$10, IF(H1108=-9,-999,IF(H1108="",-999,0)))</f>
        <v>-999</v>
      </c>
      <c r="AL1108" s="82">
        <f>IF(G1108=1, 'adjustment factor'!$D$11, IF(G1108=-9,-999,IF(G1108="",-999,0)))</f>
        <v>-999</v>
      </c>
      <c r="AM1108" s="82">
        <f>IF(I1108=1, 'adjustment factor'!$D$12, IF(I1108=-9,-999,IF(I1108="",-999,0)))</f>
        <v>-999</v>
      </c>
      <c r="AN1108" s="82">
        <f>IF(J1108=1, 'adjustment factor'!$D$13, IF(J1108=-9,-999,IF(J1108="",-999,0)))</f>
        <v>-999</v>
      </c>
      <c r="AO1108" s="82" t="str">
        <f t="shared" si="178"/>
        <v>-999</v>
      </c>
      <c r="AP1108" s="82" t="str">
        <f t="shared" si="179"/>
        <v>MISSING</v>
      </c>
    </row>
    <row r="1109" spans="2:42" s="3" customFormat="1">
      <c r="B1109" s="170"/>
      <c r="C1109" s="35">
        <v>1105</v>
      </c>
      <c r="D1109" s="161"/>
      <c r="E1109" s="161"/>
      <c r="F1109" s="161"/>
      <c r="G1109" s="161"/>
      <c r="H1109" s="161"/>
      <c r="I1109" s="161"/>
      <c r="J1109" s="161"/>
      <c r="K1109" s="161"/>
      <c r="L1109" s="161"/>
      <c r="M1109" s="161"/>
      <c r="N1109" s="171"/>
      <c r="O1109" s="171"/>
      <c r="P1109" s="171"/>
      <c r="Q1109" s="171"/>
      <c r="R1109" s="171"/>
      <c r="S1109" s="171"/>
      <c r="T1109" s="159" t="str">
        <f t="shared" si="170"/>
        <v>MISSING</v>
      </c>
      <c r="U1109" s="159" t="str">
        <f t="shared" si="171"/>
        <v>MISSING</v>
      </c>
      <c r="X1109" s="56">
        <f t="shared" si="172"/>
        <v>-99</v>
      </c>
      <c r="Y1109" s="56">
        <f t="shared" si="173"/>
        <v>-99</v>
      </c>
      <c r="Z1109" s="56">
        <f t="shared" si="174"/>
        <v>-99</v>
      </c>
      <c r="AA1109" s="56">
        <f t="shared" si="175"/>
        <v>-99</v>
      </c>
      <c r="AB1109" s="56">
        <f t="shared" si="176"/>
        <v>-99</v>
      </c>
      <c r="AC1109" s="56">
        <f t="shared" si="177"/>
        <v>-99</v>
      </c>
      <c r="AE1109" s="82">
        <f>IF(D1109=1, 'adjustment factor'!$D$4, IF(D1109=-9,-999,IF(D1109="",-999,0)))</f>
        <v>-999</v>
      </c>
      <c r="AF1109" s="82">
        <f>IF(F1109=1, 'adjustment factor'!$D$5, IF(F1109=-9,-999,IF(F1109="",-999,0)))</f>
        <v>-999</v>
      </c>
      <c r="AG1109" s="82">
        <f>IF(E1109=1, 'adjustment factor'!$D$6, IF(E1109=-9,-999,IF(E1109="",-999,0)))</f>
        <v>-999</v>
      </c>
      <c r="AH1109" s="82">
        <f>IF(K1109&gt;=45,'adjustment factor'!$D$7,IF(K1109=-9,-1200,IF(K1109="",-1200,0)))</f>
        <v>-1200</v>
      </c>
      <c r="AI1109" s="82">
        <f>IF(L1109=1, 'adjustment factor'!$D$8, IF(L1109=-9,-999,IF(L1109="",-999,0)))</f>
        <v>-999</v>
      </c>
      <c r="AJ1109" s="82">
        <f>IF(AND(M1109&gt;=1,M1109&lt;=4),'adjustment factor'!$D$9,IF(M1109=-9,-999,IF(M1109=98,-999,IF(M1109=99,-999,IF(M1109="",-999,0)))))</f>
        <v>-999</v>
      </c>
      <c r="AK1109" s="82">
        <f>IF(H1109=1, 'adjustment factor'!$D$10, IF(H1109=-9,-999,IF(H1109="",-999,0)))</f>
        <v>-999</v>
      </c>
      <c r="AL1109" s="82">
        <f>IF(G1109=1, 'adjustment factor'!$D$11, IF(G1109=-9,-999,IF(G1109="",-999,0)))</f>
        <v>-999</v>
      </c>
      <c r="AM1109" s="82">
        <f>IF(I1109=1, 'adjustment factor'!$D$12, IF(I1109=-9,-999,IF(I1109="",-999,0)))</f>
        <v>-999</v>
      </c>
      <c r="AN1109" s="82">
        <f>IF(J1109=1, 'adjustment factor'!$D$13, IF(J1109=-9,-999,IF(J1109="",-999,0)))</f>
        <v>-999</v>
      </c>
      <c r="AO1109" s="82" t="str">
        <f t="shared" si="178"/>
        <v>-999</v>
      </c>
      <c r="AP1109" s="82" t="str">
        <f t="shared" si="179"/>
        <v>MISSING</v>
      </c>
    </row>
    <row r="1110" spans="2:42" s="3" customFormat="1">
      <c r="B1110" s="170"/>
      <c r="C1110" s="35">
        <v>1106</v>
      </c>
      <c r="D1110" s="161"/>
      <c r="E1110" s="161"/>
      <c r="F1110" s="161"/>
      <c r="G1110" s="161"/>
      <c r="H1110" s="161"/>
      <c r="I1110" s="161"/>
      <c r="J1110" s="161"/>
      <c r="K1110" s="161"/>
      <c r="L1110" s="161"/>
      <c r="M1110" s="161"/>
      <c r="N1110" s="171"/>
      <c r="O1110" s="171"/>
      <c r="P1110" s="171"/>
      <c r="Q1110" s="171"/>
      <c r="R1110" s="171"/>
      <c r="S1110" s="171"/>
      <c r="T1110" s="159" t="str">
        <f t="shared" si="170"/>
        <v>MISSING</v>
      </c>
      <c r="U1110" s="159" t="str">
        <f t="shared" si="171"/>
        <v>MISSING</v>
      </c>
      <c r="X1110" s="56">
        <f t="shared" si="172"/>
        <v>-99</v>
      </c>
      <c r="Y1110" s="56">
        <f t="shared" si="173"/>
        <v>-99</v>
      </c>
      <c r="Z1110" s="56">
        <f t="shared" si="174"/>
        <v>-99</v>
      </c>
      <c r="AA1110" s="56">
        <f t="shared" si="175"/>
        <v>-99</v>
      </c>
      <c r="AB1110" s="56">
        <f t="shared" si="176"/>
        <v>-99</v>
      </c>
      <c r="AC1110" s="56">
        <f t="shared" si="177"/>
        <v>-99</v>
      </c>
      <c r="AE1110" s="82">
        <f>IF(D1110=1, 'adjustment factor'!$D$4, IF(D1110=-9,-999,IF(D1110="",-999,0)))</f>
        <v>-999</v>
      </c>
      <c r="AF1110" s="82">
        <f>IF(F1110=1, 'adjustment factor'!$D$5, IF(F1110=-9,-999,IF(F1110="",-999,0)))</f>
        <v>-999</v>
      </c>
      <c r="AG1110" s="82">
        <f>IF(E1110=1, 'adjustment factor'!$D$6, IF(E1110=-9,-999,IF(E1110="",-999,0)))</f>
        <v>-999</v>
      </c>
      <c r="AH1110" s="82">
        <f>IF(K1110&gt;=45,'adjustment factor'!$D$7,IF(K1110=-9,-1200,IF(K1110="",-1200,0)))</f>
        <v>-1200</v>
      </c>
      <c r="AI1110" s="82">
        <f>IF(L1110=1, 'adjustment factor'!$D$8, IF(L1110=-9,-999,IF(L1110="",-999,0)))</f>
        <v>-999</v>
      </c>
      <c r="AJ1110" s="82">
        <f>IF(AND(M1110&gt;=1,M1110&lt;=4),'adjustment factor'!$D$9,IF(M1110=-9,-999,IF(M1110=98,-999,IF(M1110=99,-999,IF(M1110="",-999,0)))))</f>
        <v>-999</v>
      </c>
      <c r="AK1110" s="82">
        <f>IF(H1110=1, 'adjustment factor'!$D$10, IF(H1110=-9,-999,IF(H1110="",-999,0)))</f>
        <v>-999</v>
      </c>
      <c r="AL1110" s="82">
        <f>IF(G1110=1, 'adjustment factor'!$D$11, IF(G1110=-9,-999,IF(G1110="",-999,0)))</f>
        <v>-999</v>
      </c>
      <c r="AM1110" s="82">
        <f>IF(I1110=1, 'adjustment factor'!$D$12, IF(I1110=-9,-999,IF(I1110="",-999,0)))</f>
        <v>-999</v>
      </c>
      <c r="AN1110" s="82">
        <f>IF(J1110=1, 'adjustment factor'!$D$13, IF(J1110=-9,-999,IF(J1110="",-999,0)))</f>
        <v>-999</v>
      </c>
      <c r="AO1110" s="82" t="str">
        <f t="shared" si="178"/>
        <v>-999</v>
      </c>
      <c r="AP1110" s="82" t="str">
        <f t="shared" si="179"/>
        <v>MISSING</v>
      </c>
    </row>
    <row r="1111" spans="2:42" s="3" customFormat="1">
      <c r="B1111" s="170"/>
      <c r="C1111" s="35">
        <v>1107</v>
      </c>
      <c r="D1111" s="161"/>
      <c r="E1111" s="161"/>
      <c r="F1111" s="161"/>
      <c r="G1111" s="161"/>
      <c r="H1111" s="161"/>
      <c r="I1111" s="161"/>
      <c r="J1111" s="161"/>
      <c r="K1111" s="161"/>
      <c r="L1111" s="161"/>
      <c r="M1111" s="161"/>
      <c r="N1111" s="171"/>
      <c r="O1111" s="171"/>
      <c r="P1111" s="171"/>
      <c r="Q1111" s="171"/>
      <c r="R1111" s="171"/>
      <c r="S1111" s="171"/>
      <c r="T1111" s="159" t="str">
        <f t="shared" si="170"/>
        <v>MISSING</v>
      </c>
      <c r="U1111" s="159" t="str">
        <f t="shared" si="171"/>
        <v>MISSING</v>
      </c>
      <c r="X1111" s="56">
        <f t="shared" si="172"/>
        <v>-99</v>
      </c>
      <c r="Y1111" s="56">
        <f t="shared" si="173"/>
        <v>-99</v>
      </c>
      <c r="Z1111" s="56">
        <f t="shared" si="174"/>
        <v>-99</v>
      </c>
      <c r="AA1111" s="56">
        <f t="shared" si="175"/>
        <v>-99</v>
      </c>
      <c r="AB1111" s="56">
        <f t="shared" si="176"/>
        <v>-99</v>
      </c>
      <c r="AC1111" s="56">
        <f t="shared" si="177"/>
        <v>-99</v>
      </c>
      <c r="AE1111" s="82">
        <f>IF(D1111=1, 'adjustment factor'!$D$4, IF(D1111=-9,-999,IF(D1111="",-999,0)))</f>
        <v>-999</v>
      </c>
      <c r="AF1111" s="82">
        <f>IF(F1111=1, 'adjustment factor'!$D$5, IF(F1111=-9,-999,IF(F1111="",-999,0)))</f>
        <v>-999</v>
      </c>
      <c r="AG1111" s="82">
        <f>IF(E1111=1, 'adjustment factor'!$D$6, IF(E1111=-9,-999,IF(E1111="",-999,0)))</f>
        <v>-999</v>
      </c>
      <c r="AH1111" s="82">
        <f>IF(K1111&gt;=45,'adjustment factor'!$D$7,IF(K1111=-9,-1200,IF(K1111="",-1200,0)))</f>
        <v>-1200</v>
      </c>
      <c r="AI1111" s="82">
        <f>IF(L1111=1, 'adjustment factor'!$D$8, IF(L1111=-9,-999,IF(L1111="",-999,0)))</f>
        <v>-999</v>
      </c>
      <c r="AJ1111" s="82">
        <f>IF(AND(M1111&gt;=1,M1111&lt;=4),'adjustment factor'!$D$9,IF(M1111=-9,-999,IF(M1111=98,-999,IF(M1111=99,-999,IF(M1111="",-999,0)))))</f>
        <v>-999</v>
      </c>
      <c r="AK1111" s="82">
        <f>IF(H1111=1, 'adjustment factor'!$D$10, IF(H1111=-9,-999,IF(H1111="",-999,0)))</f>
        <v>-999</v>
      </c>
      <c r="AL1111" s="82">
        <f>IF(G1111=1, 'adjustment factor'!$D$11, IF(G1111=-9,-999,IF(G1111="",-999,0)))</f>
        <v>-999</v>
      </c>
      <c r="AM1111" s="82">
        <f>IF(I1111=1, 'adjustment factor'!$D$12, IF(I1111=-9,-999,IF(I1111="",-999,0)))</f>
        <v>-999</v>
      </c>
      <c r="AN1111" s="82">
        <f>IF(J1111=1, 'adjustment factor'!$D$13, IF(J1111=-9,-999,IF(J1111="",-999,0)))</f>
        <v>-999</v>
      </c>
      <c r="AO1111" s="82" t="str">
        <f t="shared" si="178"/>
        <v>-999</v>
      </c>
      <c r="AP1111" s="82" t="str">
        <f t="shared" si="179"/>
        <v>MISSING</v>
      </c>
    </row>
    <row r="1112" spans="2:42" s="3" customFormat="1">
      <c r="B1112" s="170"/>
      <c r="C1112" s="35">
        <v>1108</v>
      </c>
      <c r="D1112" s="161"/>
      <c r="E1112" s="161"/>
      <c r="F1112" s="161"/>
      <c r="G1112" s="161"/>
      <c r="H1112" s="161"/>
      <c r="I1112" s="161"/>
      <c r="J1112" s="161"/>
      <c r="K1112" s="161"/>
      <c r="L1112" s="161"/>
      <c r="M1112" s="161"/>
      <c r="N1112" s="171"/>
      <c r="O1112" s="171"/>
      <c r="P1112" s="171"/>
      <c r="Q1112" s="171"/>
      <c r="R1112" s="171"/>
      <c r="S1112" s="171"/>
      <c r="T1112" s="159" t="str">
        <f t="shared" si="170"/>
        <v>MISSING</v>
      </c>
      <c r="U1112" s="159" t="str">
        <f t="shared" si="171"/>
        <v>MISSING</v>
      </c>
      <c r="X1112" s="56">
        <f t="shared" si="172"/>
        <v>-99</v>
      </c>
      <c r="Y1112" s="56">
        <f t="shared" si="173"/>
        <v>-99</v>
      </c>
      <c r="Z1112" s="56">
        <f t="shared" si="174"/>
        <v>-99</v>
      </c>
      <c r="AA1112" s="56">
        <f t="shared" si="175"/>
        <v>-99</v>
      </c>
      <c r="AB1112" s="56">
        <f t="shared" si="176"/>
        <v>-99</v>
      </c>
      <c r="AC1112" s="56">
        <f t="shared" si="177"/>
        <v>-99</v>
      </c>
      <c r="AE1112" s="82">
        <f>IF(D1112=1, 'adjustment factor'!$D$4, IF(D1112=-9,-999,IF(D1112="",-999,0)))</f>
        <v>-999</v>
      </c>
      <c r="AF1112" s="82">
        <f>IF(F1112=1, 'adjustment factor'!$D$5, IF(F1112=-9,-999,IF(F1112="",-999,0)))</f>
        <v>-999</v>
      </c>
      <c r="AG1112" s="82">
        <f>IF(E1112=1, 'adjustment factor'!$D$6, IF(E1112=-9,-999,IF(E1112="",-999,0)))</f>
        <v>-999</v>
      </c>
      <c r="AH1112" s="82">
        <f>IF(K1112&gt;=45,'adjustment factor'!$D$7,IF(K1112=-9,-1200,IF(K1112="",-1200,0)))</f>
        <v>-1200</v>
      </c>
      <c r="AI1112" s="82">
        <f>IF(L1112=1, 'adjustment factor'!$D$8, IF(L1112=-9,-999,IF(L1112="",-999,0)))</f>
        <v>-999</v>
      </c>
      <c r="AJ1112" s="82">
        <f>IF(AND(M1112&gt;=1,M1112&lt;=4),'adjustment factor'!$D$9,IF(M1112=-9,-999,IF(M1112=98,-999,IF(M1112=99,-999,IF(M1112="",-999,0)))))</f>
        <v>-999</v>
      </c>
      <c r="AK1112" s="82">
        <f>IF(H1112=1, 'adjustment factor'!$D$10, IF(H1112=-9,-999,IF(H1112="",-999,0)))</f>
        <v>-999</v>
      </c>
      <c r="AL1112" s="82">
        <f>IF(G1112=1, 'adjustment factor'!$D$11, IF(G1112=-9,-999,IF(G1112="",-999,0)))</f>
        <v>-999</v>
      </c>
      <c r="AM1112" s="82">
        <f>IF(I1112=1, 'adjustment factor'!$D$12, IF(I1112=-9,-999,IF(I1112="",-999,0)))</f>
        <v>-999</v>
      </c>
      <c r="AN1112" s="82">
        <f>IF(J1112=1, 'adjustment factor'!$D$13, IF(J1112=-9,-999,IF(J1112="",-999,0)))</f>
        <v>-999</v>
      </c>
      <c r="AO1112" s="82" t="str">
        <f t="shared" si="178"/>
        <v>-999</v>
      </c>
      <c r="AP1112" s="82" t="str">
        <f t="shared" si="179"/>
        <v>MISSING</v>
      </c>
    </row>
    <row r="1113" spans="2:42" s="3" customFormat="1">
      <c r="B1113" s="170"/>
      <c r="C1113" s="35">
        <v>1109</v>
      </c>
      <c r="D1113" s="161"/>
      <c r="E1113" s="161"/>
      <c r="F1113" s="161"/>
      <c r="G1113" s="161"/>
      <c r="H1113" s="161"/>
      <c r="I1113" s="161"/>
      <c r="J1113" s="161"/>
      <c r="K1113" s="161"/>
      <c r="L1113" s="161"/>
      <c r="M1113" s="161"/>
      <c r="N1113" s="171"/>
      <c r="O1113" s="171"/>
      <c r="P1113" s="171"/>
      <c r="Q1113" s="171"/>
      <c r="R1113" s="171"/>
      <c r="S1113" s="171"/>
      <c r="T1113" s="159" t="str">
        <f t="shared" si="170"/>
        <v>MISSING</v>
      </c>
      <c r="U1113" s="159" t="str">
        <f t="shared" si="171"/>
        <v>MISSING</v>
      </c>
      <c r="X1113" s="56">
        <f t="shared" si="172"/>
        <v>-99</v>
      </c>
      <c r="Y1113" s="56">
        <f t="shared" si="173"/>
        <v>-99</v>
      </c>
      <c r="Z1113" s="56">
        <f t="shared" si="174"/>
        <v>-99</v>
      </c>
      <c r="AA1113" s="56">
        <f t="shared" si="175"/>
        <v>-99</v>
      </c>
      <c r="AB1113" s="56">
        <f t="shared" si="176"/>
        <v>-99</v>
      </c>
      <c r="AC1113" s="56">
        <f t="shared" si="177"/>
        <v>-99</v>
      </c>
      <c r="AE1113" s="82">
        <f>IF(D1113=1, 'adjustment factor'!$D$4, IF(D1113=-9,-999,IF(D1113="",-999,0)))</f>
        <v>-999</v>
      </c>
      <c r="AF1113" s="82">
        <f>IF(F1113=1, 'adjustment factor'!$D$5, IF(F1113=-9,-999,IF(F1113="",-999,0)))</f>
        <v>-999</v>
      </c>
      <c r="AG1113" s="82">
        <f>IF(E1113=1, 'adjustment factor'!$D$6, IF(E1113=-9,-999,IF(E1113="",-999,0)))</f>
        <v>-999</v>
      </c>
      <c r="AH1113" s="82">
        <f>IF(K1113&gt;=45,'adjustment factor'!$D$7,IF(K1113=-9,-1200,IF(K1113="",-1200,0)))</f>
        <v>-1200</v>
      </c>
      <c r="AI1113" s="82">
        <f>IF(L1113=1, 'adjustment factor'!$D$8, IF(L1113=-9,-999,IF(L1113="",-999,0)))</f>
        <v>-999</v>
      </c>
      <c r="AJ1113" s="82">
        <f>IF(AND(M1113&gt;=1,M1113&lt;=4),'adjustment factor'!$D$9,IF(M1113=-9,-999,IF(M1113=98,-999,IF(M1113=99,-999,IF(M1113="",-999,0)))))</f>
        <v>-999</v>
      </c>
      <c r="AK1113" s="82">
        <f>IF(H1113=1, 'adjustment factor'!$D$10, IF(H1113=-9,-999,IF(H1113="",-999,0)))</f>
        <v>-999</v>
      </c>
      <c r="AL1113" s="82">
        <f>IF(G1113=1, 'adjustment factor'!$D$11, IF(G1113=-9,-999,IF(G1113="",-999,0)))</f>
        <v>-999</v>
      </c>
      <c r="AM1113" s="82">
        <f>IF(I1113=1, 'adjustment factor'!$D$12, IF(I1113=-9,-999,IF(I1113="",-999,0)))</f>
        <v>-999</v>
      </c>
      <c r="AN1113" s="82">
        <f>IF(J1113=1, 'adjustment factor'!$D$13, IF(J1113=-9,-999,IF(J1113="",-999,0)))</f>
        <v>-999</v>
      </c>
      <c r="AO1113" s="82" t="str">
        <f t="shared" si="178"/>
        <v>-999</v>
      </c>
      <c r="AP1113" s="82" t="str">
        <f t="shared" si="179"/>
        <v>MISSING</v>
      </c>
    </row>
    <row r="1114" spans="2:42" s="3" customFormat="1">
      <c r="B1114" s="170"/>
      <c r="C1114" s="35">
        <v>1110</v>
      </c>
      <c r="D1114" s="161"/>
      <c r="E1114" s="161"/>
      <c r="F1114" s="161"/>
      <c r="G1114" s="161"/>
      <c r="H1114" s="161"/>
      <c r="I1114" s="161"/>
      <c r="J1114" s="161"/>
      <c r="K1114" s="161"/>
      <c r="L1114" s="161"/>
      <c r="M1114" s="161"/>
      <c r="N1114" s="171"/>
      <c r="O1114" s="171"/>
      <c r="P1114" s="171"/>
      <c r="Q1114" s="171"/>
      <c r="R1114" s="171"/>
      <c r="S1114" s="171"/>
      <c r="T1114" s="159" t="str">
        <f t="shared" si="170"/>
        <v>MISSING</v>
      </c>
      <c r="U1114" s="159" t="str">
        <f t="shared" si="171"/>
        <v>MISSING</v>
      </c>
      <c r="X1114" s="56">
        <f t="shared" si="172"/>
        <v>-99</v>
      </c>
      <c r="Y1114" s="56">
        <f t="shared" si="173"/>
        <v>-99</v>
      </c>
      <c r="Z1114" s="56">
        <f t="shared" si="174"/>
        <v>-99</v>
      </c>
      <c r="AA1114" s="56">
        <f t="shared" si="175"/>
        <v>-99</v>
      </c>
      <c r="AB1114" s="56">
        <f t="shared" si="176"/>
        <v>-99</v>
      </c>
      <c r="AC1114" s="56">
        <f t="shared" si="177"/>
        <v>-99</v>
      </c>
      <c r="AE1114" s="82">
        <f>IF(D1114=1, 'adjustment factor'!$D$4, IF(D1114=-9,-999,IF(D1114="",-999,0)))</f>
        <v>-999</v>
      </c>
      <c r="AF1114" s="82">
        <f>IF(F1114=1, 'adjustment factor'!$D$5, IF(F1114=-9,-999,IF(F1114="",-999,0)))</f>
        <v>-999</v>
      </c>
      <c r="AG1114" s="82">
        <f>IF(E1114=1, 'adjustment factor'!$D$6, IF(E1114=-9,-999,IF(E1114="",-999,0)))</f>
        <v>-999</v>
      </c>
      <c r="AH1114" s="82">
        <f>IF(K1114&gt;=45,'adjustment factor'!$D$7,IF(K1114=-9,-1200,IF(K1114="",-1200,0)))</f>
        <v>-1200</v>
      </c>
      <c r="AI1114" s="82">
        <f>IF(L1114=1, 'adjustment factor'!$D$8, IF(L1114=-9,-999,IF(L1114="",-999,0)))</f>
        <v>-999</v>
      </c>
      <c r="AJ1114" s="82">
        <f>IF(AND(M1114&gt;=1,M1114&lt;=4),'adjustment factor'!$D$9,IF(M1114=-9,-999,IF(M1114=98,-999,IF(M1114=99,-999,IF(M1114="",-999,0)))))</f>
        <v>-999</v>
      </c>
      <c r="AK1114" s="82">
        <f>IF(H1114=1, 'adjustment factor'!$D$10, IF(H1114=-9,-999,IF(H1114="",-999,0)))</f>
        <v>-999</v>
      </c>
      <c r="AL1114" s="82">
        <f>IF(G1114=1, 'adjustment factor'!$D$11, IF(G1114=-9,-999,IF(G1114="",-999,0)))</f>
        <v>-999</v>
      </c>
      <c r="AM1114" s="82">
        <f>IF(I1114=1, 'adjustment factor'!$D$12, IF(I1114=-9,-999,IF(I1114="",-999,0)))</f>
        <v>-999</v>
      </c>
      <c r="AN1114" s="82">
        <f>IF(J1114=1, 'adjustment factor'!$D$13, IF(J1114=-9,-999,IF(J1114="",-999,0)))</f>
        <v>-999</v>
      </c>
      <c r="AO1114" s="82" t="str">
        <f t="shared" si="178"/>
        <v>-999</v>
      </c>
      <c r="AP1114" s="82" t="str">
        <f t="shared" si="179"/>
        <v>MISSING</v>
      </c>
    </row>
    <row r="1115" spans="2:42" s="3" customFormat="1">
      <c r="B1115" s="170"/>
      <c r="C1115" s="35">
        <v>1111</v>
      </c>
      <c r="D1115" s="161"/>
      <c r="E1115" s="161"/>
      <c r="F1115" s="161"/>
      <c r="G1115" s="161"/>
      <c r="H1115" s="161"/>
      <c r="I1115" s="161"/>
      <c r="J1115" s="161"/>
      <c r="K1115" s="161"/>
      <c r="L1115" s="161"/>
      <c r="M1115" s="161"/>
      <c r="N1115" s="171"/>
      <c r="O1115" s="171"/>
      <c r="P1115" s="171"/>
      <c r="Q1115" s="171"/>
      <c r="R1115" s="171"/>
      <c r="S1115" s="171"/>
      <c r="T1115" s="159" t="str">
        <f t="shared" si="170"/>
        <v>MISSING</v>
      </c>
      <c r="U1115" s="159" t="str">
        <f t="shared" si="171"/>
        <v>MISSING</v>
      </c>
      <c r="X1115" s="56">
        <f t="shared" si="172"/>
        <v>-99</v>
      </c>
      <c r="Y1115" s="56">
        <f t="shared" si="173"/>
        <v>-99</v>
      </c>
      <c r="Z1115" s="56">
        <f t="shared" si="174"/>
        <v>-99</v>
      </c>
      <c r="AA1115" s="56">
        <f t="shared" si="175"/>
        <v>-99</v>
      </c>
      <c r="AB1115" s="56">
        <f t="shared" si="176"/>
        <v>-99</v>
      </c>
      <c r="AC1115" s="56">
        <f t="shared" si="177"/>
        <v>-99</v>
      </c>
      <c r="AE1115" s="82">
        <f>IF(D1115=1, 'adjustment factor'!$D$4, IF(D1115=-9,-999,IF(D1115="",-999,0)))</f>
        <v>-999</v>
      </c>
      <c r="AF1115" s="82">
        <f>IF(F1115=1, 'adjustment factor'!$D$5, IF(F1115=-9,-999,IF(F1115="",-999,0)))</f>
        <v>-999</v>
      </c>
      <c r="AG1115" s="82">
        <f>IF(E1115=1, 'adjustment factor'!$D$6, IF(E1115=-9,-999,IF(E1115="",-999,0)))</f>
        <v>-999</v>
      </c>
      <c r="AH1115" s="82">
        <f>IF(K1115&gt;=45,'adjustment factor'!$D$7,IF(K1115=-9,-1200,IF(K1115="",-1200,0)))</f>
        <v>-1200</v>
      </c>
      <c r="AI1115" s="82">
        <f>IF(L1115=1, 'adjustment factor'!$D$8, IF(L1115=-9,-999,IF(L1115="",-999,0)))</f>
        <v>-999</v>
      </c>
      <c r="AJ1115" s="82">
        <f>IF(AND(M1115&gt;=1,M1115&lt;=4),'adjustment factor'!$D$9,IF(M1115=-9,-999,IF(M1115=98,-999,IF(M1115=99,-999,IF(M1115="",-999,0)))))</f>
        <v>-999</v>
      </c>
      <c r="AK1115" s="82">
        <f>IF(H1115=1, 'adjustment factor'!$D$10, IF(H1115=-9,-999,IF(H1115="",-999,0)))</f>
        <v>-999</v>
      </c>
      <c r="AL1115" s="82">
        <f>IF(G1115=1, 'adjustment factor'!$D$11, IF(G1115=-9,-999,IF(G1115="",-999,0)))</f>
        <v>-999</v>
      </c>
      <c r="AM1115" s="82">
        <f>IF(I1115=1, 'adjustment factor'!$D$12, IF(I1115=-9,-999,IF(I1115="",-999,0)))</f>
        <v>-999</v>
      </c>
      <c r="AN1115" s="82">
        <f>IF(J1115=1, 'adjustment factor'!$D$13, IF(J1115=-9,-999,IF(J1115="",-999,0)))</f>
        <v>-999</v>
      </c>
      <c r="AO1115" s="82" t="str">
        <f t="shared" si="178"/>
        <v>-999</v>
      </c>
      <c r="AP1115" s="82" t="str">
        <f t="shared" si="179"/>
        <v>MISSING</v>
      </c>
    </row>
    <row r="1116" spans="2:42" s="3" customFormat="1">
      <c r="B1116" s="170"/>
      <c r="C1116" s="35">
        <v>1112</v>
      </c>
      <c r="D1116" s="161"/>
      <c r="E1116" s="161"/>
      <c r="F1116" s="161"/>
      <c r="G1116" s="161"/>
      <c r="H1116" s="161"/>
      <c r="I1116" s="161"/>
      <c r="J1116" s="161"/>
      <c r="K1116" s="161"/>
      <c r="L1116" s="161"/>
      <c r="M1116" s="161"/>
      <c r="N1116" s="171"/>
      <c r="O1116" s="171"/>
      <c r="P1116" s="171"/>
      <c r="Q1116" s="171"/>
      <c r="R1116" s="171"/>
      <c r="S1116" s="171"/>
      <c r="T1116" s="159" t="str">
        <f t="shared" si="170"/>
        <v>MISSING</v>
      </c>
      <c r="U1116" s="159" t="str">
        <f t="shared" si="171"/>
        <v>MISSING</v>
      </c>
      <c r="X1116" s="56">
        <f t="shared" si="172"/>
        <v>-99</v>
      </c>
      <c r="Y1116" s="56">
        <f t="shared" si="173"/>
        <v>-99</v>
      </c>
      <c r="Z1116" s="56">
        <f t="shared" si="174"/>
        <v>-99</v>
      </c>
      <c r="AA1116" s="56">
        <f t="shared" si="175"/>
        <v>-99</v>
      </c>
      <c r="AB1116" s="56">
        <f t="shared" si="176"/>
        <v>-99</v>
      </c>
      <c r="AC1116" s="56">
        <f t="shared" si="177"/>
        <v>-99</v>
      </c>
      <c r="AE1116" s="82">
        <f>IF(D1116=1, 'adjustment factor'!$D$4, IF(D1116=-9,-999,IF(D1116="",-999,0)))</f>
        <v>-999</v>
      </c>
      <c r="AF1116" s="82">
        <f>IF(F1116=1, 'adjustment factor'!$D$5, IF(F1116=-9,-999,IF(F1116="",-999,0)))</f>
        <v>-999</v>
      </c>
      <c r="AG1116" s="82">
        <f>IF(E1116=1, 'adjustment factor'!$D$6, IF(E1116=-9,-999,IF(E1116="",-999,0)))</f>
        <v>-999</v>
      </c>
      <c r="AH1116" s="82">
        <f>IF(K1116&gt;=45,'adjustment factor'!$D$7,IF(K1116=-9,-1200,IF(K1116="",-1200,0)))</f>
        <v>-1200</v>
      </c>
      <c r="AI1116" s="82">
        <f>IF(L1116=1, 'adjustment factor'!$D$8, IF(L1116=-9,-999,IF(L1116="",-999,0)))</f>
        <v>-999</v>
      </c>
      <c r="AJ1116" s="82">
        <f>IF(AND(M1116&gt;=1,M1116&lt;=4),'adjustment factor'!$D$9,IF(M1116=-9,-999,IF(M1116=98,-999,IF(M1116=99,-999,IF(M1116="",-999,0)))))</f>
        <v>-999</v>
      </c>
      <c r="AK1116" s="82">
        <f>IF(H1116=1, 'adjustment factor'!$D$10, IF(H1116=-9,-999,IF(H1116="",-999,0)))</f>
        <v>-999</v>
      </c>
      <c r="AL1116" s="82">
        <f>IF(G1116=1, 'adjustment factor'!$D$11, IF(G1116=-9,-999,IF(G1116="",-999,0)))</f>
        <v>-999</v>
      </c>
      <c r="AM1116" s="82">
        <f>IF(I1116=1, 'adjustment factor'!$D$12, IF(I1116=-9,-999,IF(I1116="",-999,0)))</f>
        <v>-999</v>
      </c>
      <c r="AN1116" s="82">
        <f>IF(J1116=1, 'adjustment factor'!$D$13, IF(J1116=-9,-999,IF(J1116="",-999,0)))</f>
        <v>-999</v>
      </c>
      <c r="AO1116" s="82" t="str">
        <f t="shared" si="178"/>
        <v>-999</v>
      </c>
      <c r="AP1116" s="82" t="str">
        <f t="shared" si="179"/>
        <v>MISSING</v>
      </c>
    </row>
    <row r="1117" spans="2:42" s="3" customFormat="1">
      <c r="B1117" s="170"/>
      <c r="C1117" s="35">
        <v>1113</v>
      </c>
      <c r="D1117" s="161"/>
      <c r="E1117" s="161"/>
      <c r="F1117" s="161"/>
      <c r="G1117" s="161"/>
      <c r="H1117" s="161"/>
      <c r="I1117" s="161"/>
      <c r="J1117" s="161"/>
      <c r="K1117" s="161"/>
      <c r="L1117" s="161"/>
      <c r="M1117" s="161"/>
      <c r="N1117" s="171"/>
      <c r="O1117" s="171"/>
      <c r="P1117" s="171"/>
      <c r="Q1117" s="171"/>
      <c r="R1117" s="171"/>
      <c r="S1117" s="171"/>
      <c r="T1117" s="159" t="str">
        <f t="shared" si="170"/>
        <v>MISSING</v>
      </c>
      <c r="U1117" s="159" t="str">
        <f t="shared" si="171"/>
        <v>MISSING</v>
      </c>
      <c r="X1117" s="56">
        <f t="shared" si="172"/>
        <v>-99</v>
      </c>
      <c r="Y1117" s="56">
        <f t="shared" si="173"/>
        <v>-99</v>
      </c>
      <c r="Z1117" s="56">
        <f t="shared" si="174"/>
        <v>-99</v>
      </c>
      <c r="AA1117" s="56">
        <f t="shared" si="175"/>
        <v>-99</v>
      </c>
      <c r="AB1117" s="56">
        <f t="shared" si="176"/>
        <v>-99</v>
      </c>
      <c r="AC1117" s="56">
        <f t="shared" si="177"/>
        <v>-99</v>
      </c>
      <c r="AE1117" s="82">
        <f>IF(D1117=1, 'adjustment factor'!$D$4, IF(D1117=-9,-999,IF(D1117="",-999,0)))</f>
        <v>-999</v>
      </c>
      <c r="AF1117" s="82">
        <f>IF(F1117=1, 'adjustment factor'!$D$5, IF(F1117=-9,-999,IF(F1117="",-999,0)))</f>
        <v>-999</v>
      </c>
      <c r="AG1117" s="82">
        <f>IF(E1117=1, 'adjustment factor'!$D$6, IF(E1117=-9,-999,IF(E1117="",-999,0)))</f>
        <v>-999</v>
      </c>
      <c r="AH1117" s="82">
        <f>IF(K1117&gt;=45,'adjustment factor'!$D$7,IF(K1117=-9,-1200,IF(K1117="",-1200,0)))</f>
        <v>-1200</v>
      </c>
      <c r="AI1117" s="82">
        <f>IF(L1117=1, 'adjustment factor'!$D$8, IF(L1117=-9,-999,IF(L1117="",-999,0)))</f>
        <v>-999</v>
      </c>
      <c r="AJ1117" s="82">
        <f>IF(AND(M1117&gt;=1,M1117&lt;=4),'adjustment factor'!$D$9,IF(M1117=-9,-999,IF(M1117=98,-999,IF(M1117=99,-999,IF(M1117="",-999,0)))))</f>
        <v>-999</v>
      </c>
      <c r="AK1117" s="82">
        <f>IF(H1117=1, 'adjustment factor'!$D$10, IF(H1117=-9,-999,IF(H1117="",-999,0)))</f>
        <v>-999</v>
      </c>
      <c r="AL1117" s="82">
        <f>IF(G1117=1, 'adjustment factor'!$D$11, IF(G1117=-9,-999,IF(G1117="",-999,0)))</f>
        <v>-999</v>
      </c>
      <c r="AM1117" s="82">
        <f>IF(I1117=1, 'adjustment factor'!$D$12, IF(I1117=-9,-999,IF(I1117="",-999,0)))</f>
        <v>-999</v>
      </c>
      <c r="AN1117" s="82">
        <f>IF(J1117=1, 'adjustment factor'!$D$13, IF(J1117=-9,-999,IF(J1117="",-999,0)))</f>
        <v>-999</v>
      </c>
      <c r="AO1117" s="82" t="str">
        <f t="shared" si="178"/>
        <v>-999</v>
      </c>
      <c r="AP1117" s="82" t="str">
        <f t="shared" si="179"/>
        <v>MISSING</v>
      </c>
    </row>
    <row r="1118" spans="2:42" s="3" customFormat="1">
      <c r="B1118" s="170"/>
      <c r="C1118" s="35">
        <v>1114</v>
      </c>
      <c r="D1118" s="161"/>
      <c r="E1118" s="161"/>
      <c r="F1118" s="161"/>
      <c r="G1118" s="161"/>
      <c r="H1118" s="161"/>
      <c r="I1118" s="161"/>
      <c r="J1118" s="161"/>
      <c r="K1118" s="161"/>
      <c r="L1118" s="161"/>
      <c r="M1118" s="161"/>
      <c r="N1118" s="171"/>
      <c r="O1118" s="171"/>
      <c r="P1118" s="171"/>
      <c r="Q1118" s="171"/>
      <c r="R1118" s="171"/>
      <c r="S1118" s="171"/>
      <c r="T1118" s="159" t="str">
        <f t="shared" si="170"/>
        <v>MISSING</v>
      </c>
      <c r="U1118" s="159" t="str">
        <f t="shared" si="171"/>
        <v>MISSING</v>
      </c>
      <c r="X1118" s="56">
        <f t="shared" si="172"/>
        <v>-99</v>
      </c>
      <c r="Y1118" s="56">
        <f t="shared" si="173"/>
        <v>-99</v>
      </c>
      <c r="Z1118" s="56">
        <f t="shared" si="174"/>
        <v>-99</v>
      </c>
      <c r="AA1118" s="56">
        <f t="shared" si="175"/>
        <v>-99</v>
      </c>
      <c r="AB1118" s="56">
        <f t="shared" si="176"/>
        <v>-99</v>
      </c>
      <c r="AC1118" s="56">
        <f t="shared" si="177"/>
        <v>-99</v>
      </c>
      <c r="AE1118" s="82">
        <f>IF(D1118=1, 'adjustment factor'!$D$4, IF(D1118=-9,-999,IF(D1118="",-999,0)))</f>
        <v>-999</v>
      </c>
      <c r="AF1118" s="82">
        <f>IF(F1118=1, 'adjustment factor'!$D$5, IF(F1118=-9,-999,IF(F1118="",-999,0)))</f>
        <v>-999</v>
      </c>
      <c r="AG1118" s="82">
        <f>IF(E1118=1, 'adjustment factor'!$D$6, IF(E1118=-9,-999,IF(E1118="",-999,0)))</f>
        <v>-999</v>
      </c>
      <c r="AH1118" s="82">
        <f>IF(K1118&gt;=45,'adjustment factor'!$D$7,IF(K1118=-9,-1200,IF(K1118="",-1200,0)))</f>
        <v>-1200</v>
      </c>
      <c r="AI1118" s="82">
        <f>IF(L1118=1, 'adjustment factor'!$D$8, IF(L1118=-9,-999,IF(L1118="",-999,0)))</f>
        <v>-999</v>
      </c>
      <c r="AJ1118" s="82">
        <f>IF(AND(M1118&gt;=1,M1118&lt;=4),'adjustment factor'!$D$9,IF(M1118=-9,-999,IF(M1118=98,-999,IF(M1118=99,-999,IF(M1118="",-999,0)))))</f>
        <v>-999</v>
      </c>
      <c r="AK1118" s="82">
        <f>IF(H1118=1, 'adjustment factor'!$D$10, IF(H1118=-9,-999,IF(H1118="",-999,0)))</f>
        <v>-999</v>
      </c>
      <c r="AL1118" s="82">
        <f>IF(G1118=1, 'adjustment factor'!$D$11, IF(G1118=-9,-999,IF(G1118="",-999,0)))</f>
        <v>-999</v>
      </c>
      <c r="AM1118" s="82">
        <f>IF(I1118=1, 'adjustment factor'!$D$12, IF(I1118=-9,-999,IF(I1118="",-999,0)))</f>
        <v>-999</v>
      </c>
      <c r="AN1118" s="82">
        <f>IF(J1118=1, 'adjustment factor'!$D$13, IF(J1118=-9,-999,IF(J1118="",-999,0)))</f>
        <v>-999</v>
      </c>
      <c r="AO1118" s="82" t="str">
        <f t="shared" si="178"/>
        <v>-999</v>
      </c>
      <c r="AP1118" s="82" t="str">
        <f t="shared" si="179"/>
        <v>MISSING</v>
      </c>
    </row>
    <row r="1119" spans="2:42" s="3" customFormat="1">
      <c r="B1119" s="170"/>
      <c r="C1119" s="35">
        <v>1115</v>
      </c>
      <c r="D1119" s="161"/>
      <c r="E1119" s="161"/>
      <c r="F1119" s="161"/>
      <c r="G1119" s="161"/>
      <c r="H1119" s="161"/>
      <c r="I1119" s="161"/>
      <c r="J1119" s="161"/>
      <c r="K1119" s="161"/>
      <c r="L1119" s="161"/>
      <c r="M1119" s="161"/>
      <c r="N1119" s="171"/>
      <c r="O1119" s="171"/>
      <c r="P1119" s="171"/>
      <c r="Q1119" s="171"/>
      <c r="R1119" s="171"/>
      <c r="S1119" s="171"/>
      <c r="T1119" s="159" t="str">
        <f t="shared" si="170"/>
        <v>MISSING</v>
      </c>
      <c r="U1119" s="159" t="str">
        <f t="shared" si="171"/>
        <v>MISSING</v>
      </c>
      <c r="X1119" s="56">
        <f t="shared" si="172"/>
        <v>-99</v>
      </c>
      <c r="Y1119" s="56">
        <f t="shared" si="173"/>
        <v>-99</v>
      </c>
      <c r="Z1119" s="56">
        <f t="shared" si="174"/>
        <v>-99</v>
      </c>
      <c r="AA1119" s="56">
        <f t="shared" si="175"/>
        <v>-99</v>
      </c>
      <c r="AB1119" s="56">
        <f t="shared" si="176"/>
        <v>-99</v>
      </c>
      <c r="AC1119" s="56">
        <f t="shared" si="177"/>
        <v>-99</v>
      </c>
      <c r="AE1119" s="82">
        <f>IF(D1119=1, 'adjustment factor'!$D$4, IF(D1119=-9,-999,IF(D1119="",-999,0)))</f>
        <v>-999</v>
      </c>
      <c r="AF1119" s="82">
        <f>IF(F1119=1, 'adjustment factor'!$D$5, IF(F1119=-9,-999,IF(F1119="",-999,0)))</f>
        <v>-999</v>
      </c>
      <c r="AG1119" s="82">
        <f>IF(E1119=1, 'adjustment factor'!$D$6, IF(E1119=-9,-999,IF(E1119="",-999,0)))</f>
        <v>-999</v>
      </c>
      <c r="AH1119" s="82">
        <f>IF(K1119&gt;=45,'adjustment factor'!$D$7,IF(K1119=-9,-1200,IF(K1119="",-1200,0)))</f>
        <v>-1200</v>
      </c>
      <c r="AI1119" s="82">
        <f>IF(L1119=1, 'adjustment factor'!$D$8, IF(L1119=-9,-999,IF(L1119="",-999,0)))</f>
        <v>-999</v>
      </c>
      <c r="AJ1119" s="82">
        <f>IF(AND(M1119&gt;=1,M1119&lt;=4),'adjustment factor'!$D$9,IF(M1119=-9,-999,IF(M1119=98,-999,IF(M1119=99,-999,IF(M1119="",-999,0)))))</f>
        <v>-999</v>
      </c>
      <c r="AK1119" s="82">
        <f>IF(H1119=1, 'adjustment factor'!$D$10, IF(H1119=-9,-999,IF(H1119="",-999,0)))</f>
        <v>-999</v>
      </c>
      <c r="AL1119" s="82">
        <f>IF(G1119=1, 'adjustment factor'!$D$11, IF(G1119=-9,-999,IF(G1119="",-999,0)))</f>
        <v>-999</v>
      </c>
      <c r="AM1119" s="82">
        <f>IF(I1119=1, 'adjustment factor'!$D$12, IF(I1119=-9,-999,IF(I1119="",-999,0)))</f>
        <v>-999</v>
      </c>
      <c r="AN1119" s="82">
        <f>IF(J1119=1, 'adjustment factor'!$D$13, IF(J1119=-9,-999,IF(J1119="",-999,0)))</f>
        <v>-999</v>
      </c>
      <c r="AO1119" s="82" t="str">
        <f t="shared" si="178"/>
        <v>-999</v>
      </c>
      <c r="AP1119" s="82" t="str">
        <f t="shared" si="179"/>
        <v>MISSING</v>
      </c>
    </row>
    <row r="1120" spans="2:42" s="3" customFormat="1">
      <c r="B1120" s="170"/>
      <c r="C1120" s="35">
        <v>1116</v>
      </c>
      <c r="D1120" s="161"/>
      <c r="E1120" s="161"/>
      <c r="F1120" s="161"/>
      <c r="G1120" s="161"/>
      <c r="H1120" s="161"/>
      <c r="I1120" s="161"/>
      <c r="J1120" s="161"/>
      <c r="K1120" s="161"/>
      <c r="L1120" s="161"/>
      <c r="M1120" s="161"/>
      <c r="N1120" s="171"/>
      <c r="O1120" s="171"/>
      <c r="P1120" s="171"/>
      <c r="Q1120" s="171"/>
      <c r="R1120" s="171"/>
      <c r="S1120" s="171"/>
      <c r="T1120" s="159" t="str">
        <f t="shared" si="170"/>
        <v>MISSING</v>
      </c>
      <c r="U1120" s="159" t="str">
        <f t="shared" si="171"/>
        <v>MISSING</v>
      </c>
      <c r="X1120" s="56">
        <f t="shared" si="172"/>
        <v>-99</v>
      </c>
      <c r="Y1120" s="56">
        <f t="shared" si="173"/>
        <v>-99</v>
      </c>
      <c r="Z1120" s="56">
        <f t="shared" si="174"/>
        <v>-99</v>
      </c>
      <c r="AA1120" s="56">
        <f t="shared" si="175"/>
        <v>-99</v>
      </c>
      <c r="AB1120" s="56">
        <f t="shared" si="176"/>
        <v>-99</v>
      </c>
      <c r="AC1120" s="56">
        <f t="shared" si="177"/>
        <v>-99</v>
      </c>
      <c r="AE1120" s="82">
        <f>IF(D1120=1, 'adjustment factor'!$D$4, IF(D1120=-9,-999,IF(D1120="",-999,0)))</f>
        <v>-999</v>
      </c>
      <c r="AF1120" s="82">
        <f>IF(F1120=1, 'adjustment factor'!$D$5, IF(F1120=-9,-999,IF(F1120="",-999,0)))</f>
        <v>-999</v>
      </c>
      <c r="AG1120" s="82">
        <f>IF(E1120=1, 'adjustment factor'!$D$6, IF(E1120=-9,-999,IF(E1120="",-999,0)))</f>
        <v>-999</v>
      </c>
      <c r="AH1120" s="82">
        <f>IF(K1120&gt;=45,'adjustment factor'!$D$7,IF(K1120=-9,-1200,IF(K1120="",-1200,0)))</f>
        <v>-1200</v>
      </c>
      <c r="AI1120" s="82">
        <f>IF(L1120=1, 'adjustment factor'!$D$8, IF(L1120=-9,-999,IF(L1120="",-999,0)))</f>
        <v>-999</v>
      </c>
      <c r="AJ1120" s="82">
        <f>IF(AND(M1120&gt;=1,M1120&lt;=4),'adjustment factor'!$D$9,IF(M1120=-9,-999,IF(M1120=98,-999,IF(M1120=99,-999,IF(M1120="",-999,0)))))</f>
        <v>-999</v>
      </c>
      <c r="AK1120" s="82">
        <f>IF(H1120=1, 'adjustment factor'!$D$10, IF(H1120=-9,-999,IF(H1120="",-999,0)))</f>
        <v>-999</v>
      </c>
      <c r="AL1120" s="82">
        <f>IF(G1120=1, 'adjustment factor'!$D$11, IF(G1120=-9,-999,IF(G1120="",-999,0)))</f>
        <v>-999</v>
      </c>
      <c r="AM1120" s="82">
        <f>IF(I1120=1, 'adjustment factor'!$D$12, IF(I1120=-9,-999,IF(I1120="",-999,0)))</f>
        <v>-999</v>
      </c>
      <c r="AN1120" s="82">
        <f>IF(J1120=1, 'adjustment factor'!$D$13, IF(J1120=-9,-999,IF(J1120="",-999,0)))</f>
        <v>-999</v>
      </c>
      <c r="AO1120" s="82" t="str">
        <f t="shared" si="178"/>
        <v>-999</v>
      </c>
      <c r="AP1120" s="82" t="str">
        <f t="shared" si="179"/>
        <v>MISSING</v>
      </c>
    </row>
    <row r="1121" spans="2:42" s="3" customFormat="1">
      <c r="B1121" s="170"/>
      <c r="C1121" s="35">
        <v>1117</v>
      </c>
      <c r="D1121" s="161"/>
      <c r="E1121" s="161"/>
      <c r="F1121" s="161"/>
      <c r="G1121" s="161"/>
      <c r="H1121" s="161"/>
      <c r="I1121" s="161"/>
      <c r="J1121" s="161"/>
      <c r="K1121" s="161"/>
      <c r="L1121" s="161"/>
      <c r="M1121" s="161"/>
      <c r="N1121" s="171"/>
      <c r="O1121" s="171"/>
      <c r="P1121" s="171"/>
      <c r="Q1121" s="171"/>
      <c r="R1121" s="171"/>
      <c r="S1121" s="171"/>
      <c r="T1121" s="159" t="str">
        <f t="shared" si="170"/>
        <v>MISSING</v>
      </c>
      <c r="U1121" s="159" t="str">
        <f t="shared" si="171"/>
        <v>MISSING</v>
      </c>
      <c r="X1121" s="56">
        <f t="shared" si="172"/>
        <v>-99</v>
      </c>
      <c r="Y1121" s="56">
        <f t="shared" si="173"/>
        <v>-99</v>
      </c>
      <c r="Z1121" s="56">
        <f t="shared" si="174"/>
        <v>-99</v>
      </c>
      <c r="AA1121" s="56">
        <f t="shared" si="175"/>
        <v>-99</v>
      </c>
      <c r="AB1121" s="56">
        <f t="shared" si="176"/>
        <v>-99</v>
      </c>
      <c r="AC1121" s="56">
        <f t="shared" si="177"/>
        <v>-99</v>
      </c>
      <c r="AE1121" s="82">
        <f>IF(D1121=1, 'adjustment factor'!$D$4, IF(D1121=-9,-999,IF(D1121="",-999,0)))</f>
        <v>-999</v>
      </c>
      <c r="AF1121" s="82">
        <f>IF(F1121=1, 'adjustment factor'!$D$5, IF(F1121=-9,-999,IF(F1121="",-999,0)))</f>
        <v>-999</v>
      </c>
      <c r="AG1121" s="82">
        <f>IF(E1121=1, 'adjustment factor'!$D$6, IF(E1121=-9,-999,IF(E1121="",-999,0)))</f>
        <v>-999</v>
      </c>
      <c r="AH1121" s="82">
        <f>IF(K1121&gt;=45,'adjustment factor'!$D$7,IF(K1121=-9,-1200,IF(K1121="",-1200,0)))</f>
        <v>-1200</v>
      </c>
      <c r="AI1121" s="82">
        <f>IF(L1121=1, 'adjustment factor'!$D$8, IF(L1121=-9,-999,IF(L1121="",-999,0)))</f>
        <v>-999</v>
      </c>
      <c r="AJ1121" s="82">
        <f>IF(AND(M1121&gt;=1,M1121&lt;=4),'adjustment factor'!$D$9,IF(M1121=-9,-999,IF(M1121=98,-999,IF(M1121=99,-999,IF(M1121="",-999,0)))))</f>
        <v>-999</v>
      </c>
      <c r="AK1121" s="82">
        <f>IF(H1121=1, 'adjustment factor'!$D$10, IF(H1121=-9,-999,IF(H1121="",-999,0)))</f>
        <v>-999</v>
      </c>
      <c r="AL1121" s="82">
        <f>IF(G1121=1, 'adjustment factor'!$D$11, IF(G1121=-9,-999,IF(G1121="",-999,0)))</f>
        <v>-999</v>
      </c>
      <c r="AM1121" s="82">
        <f>IF(I1121=1, 'adjustment factor'!$D$12, IF(I1121=-9,-999,IF(I1121="",-999,0)))</f>
        <v>-999</v>
      </c>
      <c r="AN1121" s="82">
        <f>IF(J1121=1, 'adjustment factor'!$D$13, IF(J1121=-9,-999,IF(J1121="",-999,0)))</f>
        <v>-999</v>
      </c>
      <c r="AO1121" s="82" t="str">
        <f t="shared" si="178"/>
        <v>-999</v>
      </c>
      <c r="AP1121" s="82" t="str">
        <f t="shared" si="179"/>
        <v>MISSING</v>
      </c>
    </row>
    <row r="1122" spans="2:42" s="3" customFormat="1">
      <c r="B1122" s="170"/>
      <c r="C1122" s="35">
        <v>1118</v>
      </c>
      <c r="D1122" s="161"/>
      <c r="E1122" s="161"/>
      <c r="F1122" s="161"/>
      <c r="G1122" s="161"/>
      <c r="H1122" s="161"/>
      <c r="I1122" s="161"/>
      <c r="J1122" s="161"/>
      <c r="K1122" s="161"/>
      <c r="L1122" s="161"/>
      <c r="M1122" s="161"/>
      <c r="N1122" s="171"/>
      <c r="O1122" s="171"/>
      <c r="P1122" s="171"/>
      <c r="Q1122" s="171"/>
      <c r="R1122" s="171"/>
      <c r="S1122" s="171"/>
      <c r="T1122" s="159" t="str">
        <f t="shared" si="170"/>
        <v>MISSING</v>
      </c>
      <c r="U1122" s="159" t="str">
        <f t="shared" si="171"/>
        <v>MISSING</v>
      </c>
      <c r="X1122" s="56">
        <f t="shared" si="172"/>
        <v>-99</v>
      </c>
      <c r="Y1122" s="56">
        <f t="shared" si="173"/>
        <v>-99</v>
      </c>
      <c r="Z1122" s="56">
        <f t="shared" si="174"/>
        <v>-99</v>
      </c>
      <c r="AA1122" s="56">
        <f t="shared" si="175"/>
        <v>-99</v>
      </c>
      <c r="AB1122" s="56">
        <f t="shared" si="176"/>
        <v>-99</v>
      </c>
      <c r="AC1122" s="56">
        <f t="shared" si="177"/>
        <v>-99</v>
      </c>
      <c r="AE1122" s="82">
        <f>IF(D1122=1, 'adjustment factor'!$D$4, IF(D1122=-9,-999,IF(D1122="",-999,0)))</f>
        <v>-999</v>
      </c>
      <c r="AF1122" s="82">
        <f>IF(F1122=1, 'adjustment factor'!$D$5, IF(F1122=-9,-999,IF(F1122="",-999,0)))</f>
        <v>-999</v>
      </c>
      <c r="AG1122" s="82">
        <f>IF(E1122=1, 'adjustment factor'!$D$6, IF(E1122=-9,-999,IF(E1122="",-999,0)))</f>
        <v>-999</v>
      </c>
      <c r="AH1122" s="82">
        <f>IF(K1122&gt;=45,'adjustment factor'!$D$7,IF(K1122=-9,-1200,IF(K1122="",-1200,0)))</f>
        <v>-1200</v>
      </c>
      <c r="AI1122" s="82">
        <f>IF(L1122=1, 'adjustment factor'!$D$8, IF(L1122=-9,-999,IF(L1122="",-999,0)))</f>
        <v>-999</v>
      </c>
      <c r="AJ1122" s="82">
        <f>IF(AND(M1122&gt;=1,M1122&lt;=4),'adjustment factor'!$D$9,IF(M1122=-9,-999,IF(M1122=98,-999,IF(M1122=99,-999,IF(M1122="",-999,0)))))</f>
        <v>-999</v>
      </c>
      <c r="AK1122" s="82">
        <f>IF(H1122=1, 'adjustment factor'!$D$10, IF(H1122=-9,-999,IF(H1122="",-999,0)))</f>
        <v>-999</v>
      </c>
      <c r="AL1122" s="82">
        <f>IF(G1122=1, 'adjustment factor'!$D$11, IF(G1122=-9,-999,IF(G1122="",-999,0)))</f>
        <v>-999</v>
      </c>
      <c r="AM1122" s="82">
        <f>IF(I1122=1, 'adjustment factor'!$D$12, IF(I1122=-9,-999,IF(I1122="",-999,0)))</f>
        <v>-999</v>
      </c>
      <c r="AN1122" s="82">
        <f>IF(J1122=1, 'adjustment factor'!$D$13, IF(J1122=-9,-999,IF(J1122="",-999,0)))</f>
        <v>-999</v>
      </c>
      <c r="AO1122" s="82" t="str">
        <f t="shared" si="178"/>
        <v>-999</v>
      </c>
      <c r="AP1122" s="82" t="str">
        <f t="shared" si="179"/>
        <v>MISSING</v>
      </c>
    </row>
    <row r="1123" spans="2:42" s="3" customFormat="1">
      <c r="B1123" s="170"/>
      <c r="C1123" s="35">
        <v>1119</v>
      </c>
      <c r="D1123" s="161"/>
      <c r="E1123" s="161"/>
      <c r="F1123" s="161"/>
      <c r="G1123" s="161"/>
      <c r="H1123" s="161"/>
      <c r="I1123" s="161"/>
      <c r="J1123" s="161"/>
      <c r="K1123" s="161"/>
      <c r="L1123" s="161"/>
      <c r="M1123" s="161"/>
      <c r="N1123" s="171"/>
      <c r="O1123" s="171"/>
      <c r="P1123" s="171"/>
      <c r="Q1123" s="171"/>
      <c r="R1123" s="171"/>
      <c r="S1123" s="171"/>
      <c r="T1123" s="159" t="str">
        <f t="shared" si="170"/>
        <v>MISSING</v>
      </c>
      <c r="U1123" s="159" t="str">
        <f t="shared" si="171"/>
        <v>MISSING</v>
      </c>
      <c r="X1123" s="56">
        <f t="shared" si="172"/>
        <v>-99</v>
      </c>
      <c r="Y1123" s="56">
        <f t="shared" si="173"/>
        <v>-99</v>
      </c>
      <c r="Z1123" s="56">
        <f t="shared" si="174"/>
        <v>-99</v>
      </c>
      <c r="AA1123" s="56">
        <f t="shared" si="175"/>
        <v>-99</v>
      </c>
      <c r="AB1123" s="56">
        <f t="shared" si="176"/>
        <v>-99</v>
      </c>
      <c r="AC1123" s="56">
        <f t="shared" si="177"/>
        <v>-99</v>
      </c>
      <c r="AE1123" s="82">
        <f>IF(D1123=1, 'adjustment factor'!$D$4, IF(D1123=-9,-999,IF(D1123="",-999,0)))</f>
        <v>-999</v>
      </c>
      <c r="AF1123" s="82">
        <f>IF(F1123=1, 'adjustment factor'!$D$5, IF(F1123=-9,-999,IF(F1123="",-999,0)))</f>
        <v>-999</v>
      </c>
      <c r="AG1123" s="82">
        <f>IF(E1123=1, 'adjustment factor'!$D$6, IF(E1123=-9,-999,IF(E1123="",-999,0)))</f>
        <v>-999</v>
      </c>
      <c r="AH1123" s="82">
        <f>IF(K1123&gt;=45,'adjustment factor'!$D$7,IF(K1123=-9,-1200,IF(K1123="",-1200,0)))</f>
        <v>-1200</v>
      </c>
      <c r="AI1123" s="82">
        <f>IF(L1123=1, 'adjustment factor'!$D$8, IF(L1123=-9,-999,IF(L1123="",-999,0)))</f>
        <v>-999</v>
      </c>
      <c r="AJ1123" s="82">
        <f>IF(AND(M1123&gt;=1,M1123&lt;=4),'adjustment factor'!$D$9,IF(M1123=-9,-999,IF(M1123=98,-999,IF(M1123=99,-999,IF(M1123="",-999,0)))))</f>
        <v>-999</v>
      </c>
      <c r="AK1123" s="82">
        <f>IF(H1123=1, 'adjustment factor'!$D$10, IF(H1123=-9,-999,IF(H1123="",-999,0)))</f>
        <v>-999</v>
      </c>
      <c r="AL1123" s="82">
        <f>IF(G1123=1, 'adjustment factor'!$D$11, IF(G1123=-9,-999,IF(G1123="",-999,0)))</f>
        <v>-999</v>
      </c>
      <c r="AM1123" s="82">
        <f>IF(I1123=1, 'adjustment factor'!$D$12, IF(I1123=-9,-999,IF(I1123="",-999,0)))</f>
        <v>-999</v>
      </c>
      <c r="AN1123" s="82">
        <f>IF(J1123=1, 'adjustment factor'!$D$13, IF(J1123=-9,-999,IF(J1123="",-999,0)))</f>
        <v>-999</v>
      </c>
      <c r="AO1123" s="82" t="str">
        <f t="shared" si="178"/>
        <v>-999</v>
      </c>
      <c r="AP1123" s="82" t="str">
        <f t="shared" si="179"/>
        <v>MISSING</v>
      </c>
    </row>
    <row r="1124" spans="2:42" s="3" customFormat="1">
      <c r="B1124" s="170"/>
      <c r="C1124" s="35">
        <v>1120</v>
      </c>
      <c r="D1124" s="161"/>
      <c r="E1124" s="161"/>
      <c r="F1124" s="161"/>
      <c r="G1124" s="161"/>
      <c r="H1124" s="161"/>
      <c r="I1124" s="161"/>
      <c r="J1124" s="161"/>
      <c r="K1124" s="161"/>
      <c r="L1124" s="161"/>
      <c r="M1124" s="161"/>
      <c r="N1124" s="171"/>
      <c r="O1124" s="171"/>
      <c r="P1124" s="171"/>
      <c r="Q1124" s="171"/>
      <c r="R1124" s="171"/>
      <c r="S1124" s="171"/>
      <c r="T1124" s="159" t="str">
        <f t="shared" si="170"/>
        <v>MISSING</v>
      </c>
      <c r="U1124" s="159" t="str">
        <f t="shared" si="171"/>
        <v>MISSING</v>
      </c>
      <c r="X1124" s="56">
        <f t="shared" si="172"/>
        <v>-99</v>
      </c>
      <c r="Y1124" s="56">
        <f t="shared" si="173"/>
        <v>-99</v>
      </c>
      <c r="Z1124" s="56">
        <f t="shared" si="174"/>
        <v>-99</v>
      </c>
      <c r="AA1124" s="56">
        <f t="shared" si="175"/>
        <v>-99</v>
      </c>
      <c r="AB1124" s="56">
        <f t="shared" si="176"/>
        <v>-99</v>
      </c>
      <c r="AC1124" s="56">
        <f t="shared" si="177"/>
        <v>-99</v>
      </c>
      <c r="AE1124" s="82">
        <f>IF(D1124=1, 'adjustment factor'!$D$4, IF(D1124=-9,-999,IF(D1124="",-999,0)))</f>
        <v>-999</v>
      </c>
      <c r="AF1124" s="82">
        <f>IF(F1124=1, 'adjustment factor'!$D$5, IF(F1124=-9,-999,IF(F1124="",-999,0)))</f>
        <v>-999</v>
      </c>
      <c r="AG1124" s="82">
        <f>IF(E1124=1, 'adjustment factor'!$D$6, IF(E1124=-9,-999,IF(E1124="",-999,0)))</f>
        <v>-999</v>
      </c>
      <c r="AH1124" s="82">
        <f>IF(K1124&gt;=45,'adjustment factor'!$D$7,IF(K1124=-9,-1200,IF(K1124="",-1200,0)))</f>
        <v>-1200</v>
      </c>
      <c r="AI1124" s="82">
        <f>IF(L1124=1, 'adjustment factor'!$D$8, IF(L1124=-9,-999,IF(L1124="",-999,0)))</f>
        <v>-999</v>
      </c>
      <c r="AJ1124" s="82">
        <f>IF(AND(M1124&gt;=1,M1124&lt;=4),'adjustment factor'!$D$9,IF(M1124=-9,-999,IF(M1124=98,-999,IF(M1124=99,-999,IF(M1124="",-999,0)))))</f>
        <v>-999</v>
      </c>
      <c r="AK1124" s="82">
        <f>IF(H1124=1, 'adjustment factor'!$D$10, IF(H1124=-9,-999,IF(H1124="",-999,0)))</f>
        <v>-999</v>
      </c>
      <c r="AL1124" s="82">
        <f>IF(G1124=1, 'adjustment factor'!$D$11, IF(G1124=-9,-999,IF(G1124="",-999,0)))</f>
        <v>-999</v>
      </c>
      <c r="AM1124" s="82">
        <f>IF(I1124=1, 'adjustment factor'!$D$12, IF(I1124=-9,-999,IF(I1124="",-999,0)))</f>
        <v>-999</v>
      </c>
      <c r="AN1124" s="82">
        <f>IF(J1124=1, 'adjustment factor'!$D$13, IF(J1124=-9,-999,IF(J1124="",-999,0)))</f>
        <v>-999</v>
      </c>
      <c r="AO1124" s="82" t="str">
        <f t="shared" si="178"/>
        <v>-999</v>
      </c>
      <c r="AP1124" s="82" t="str">
        <f t="shared" si="179"/>
        <v>MISSING</v>
      </c>
    </row>
    <row r="1125" spans="2:42" s="3" customFormat="1">
      <c r="B1125" s="170"/>
      <c r="C1125" s="35">
        <v>1121</v>
      </c>
      <c r="D1125" s="161"/>
      <c r="E1125" s="161"/>
      <c r="F1125" s="161"/>
      <c r="G1125" s="161"/>
      <c r="H1125" s="161"/>
      <c r="I1125" s="161"/>
      <c r="J1125" s="161"/>
      <c r="K1125" s="161"/>
      <c r="L1125" s="161"/>
      <c r="M1125" s="161"/>
      <c r="N1125" s="171"/>
      <c r="O1125" s="171"/>
      <c r="P1125" s="171"/>
      <c r="Q1125" s="171"/>
      <c r="R1125" s="171"/>
      <c r="S1125" s="171"/>
      <c r="T1125" s="159" t="str">
        <f t="shared" si="170"/>
        <v>MISSING</v>
      </c>
      <c r="U1125" s="159" t="str">
        <f t="shared" si="171"/>
        <v>MISSING</v>
      </c>
      <c r="X1125" s="56">
        <f t="shared" si="172"/>
        <v>-99</v>
      </c>
      <c r="Y1125" s="56">
        <f t="shared" si="173"/>
        <v>-99</v>
      </c>
      <c r="Z1125" s="56">
        <f t="shared" si="174"/>
        <v>-99</v>
      </c>
      <c r="AA1125" s="56">
        <f t="shared" si="175"/>
        <v>-99</v>
      </c>
      <c r="AB1125" s="56">
        <f t="shared" si="176"/>
        <v>-99</v>
      </c>
      <c r="AC1125" s="56">
        <f t="shared" si="177"/>
        <v>-99</v>
      </c>
      <c r="AE1125" s="82">
        <f>IF(D1125=1, 'adjustment factor'!$D$4, IF(D1125=-9,-999,IF(D1125="",-999,0)))</f>
        <v>-999</v>
      </c>
      <c r="AF1125" s="82">
        <f>IF(F1125=1, 'adjustment factor'!$D$5, IF(F1125=-9,-999,IF(F1125="",-999,0)))</f>
        <v>-999</v>
      </c>
      <c r="AG1125" s="82">
        <f>IF(E1125=1, 'adjustment factor'!$D$6, IF(E1125=-9,-999,IF(E1125="",-999,0)))</f>
        <v>-999</v>
      </c>
      <c r="AH1125" s="82">
        <f>IF(K1125&gt;=45,'adjustment factor'!$D$7,IF(K1125=-9,-1200,IF(K1125="",-1200,0)))</f>
        <v>-1200</v>
      </c>
      <c r="AI1125" s="82">
        <f>IF(L1125=1, 'adjustment factor'!$D$8, IF(L1125=-9,-999,IF(L1125="",-999,0)))</f>
        <v>-999</v>
      </c>
      <c r="AJ1125" s="82">
        <f>IF(AND(M1125&gt;=1,M1125&lt;=4),'adjustment factor'!$D$9,IF(M1125=-9,-999,IF(M1125=98,-999,IF(M1125=99,-999,IF(M1125="",-999,0)))))</f>
        <v>-999</v>
      </c>
      <c r="AK1125" s="82">
        <f>IF(H1125=1, 'adjustment factor'!$D$10, IF(H1125=-9,-999,IF(H1125="",-999,0)))</f>
        <v>-999</v>
      </c>
      <c r="AL1125" s="82">
        <f>IF(G1125=1, 'adjustment factor'!$D$11, IF(G1125=-9,-999,IF(G1125="",-999,0)))</f>
        <v>-999</v>
      </c>
      <c r="AM1125" s="82">
        <f>IF(I1125=1, 'adjustment factor'!$D$12, IF(I1125=-9,-999,IF(I1125="",-999,0)))</f>
        <v>-999</v>
      </c>
      <c r="AN1125" s="82">
        <f>IF(J1125=1, 'adjustment factor'!$D$13, IF(J1125=-9,-999,IF(J1125="",-999,0)))</f>
        <v>-999</v>
      </c>
      <c r="AO1125" s="82" t="str">
        <f t="shared" si="178"/>
        <v>-999</v>
      </c>
      <c r="AP1125" s="82" t="str">
        <f t="shared" si="179"/>
        <v>MISSING</v>
      </c>
    </row>
    <row r="1126" spans="2:42" s="3" customFormat="1">
      <c r="B1126" s="170"/>
      <c r="C1126" s="35">
        <v>1122</v>
      </c>
      <c r="D1126" s="161"/>
      <c r="E1126" s="161"/>
      <c r="F1126" s="161"/>
      <c r="G1126" s="161"/>
      <c r="H1126" s="161"/>
      <c r="I1126" s="161"/>
      <c r="J1126" s="161"/>
      <c r="K1126" s="161"/>
      <c r="L1126" s="161"/>
      <c r="M1126" s="161"/>
      <c r="N1126" s="171"/>
      <c r="O1126" s="171"/>
      <c r="P1126" s="171"/>
      <c r="Q1126" s="171"/>
      <c r="R1126" s="171"/>
      <c r="S1126" s="171"/>
      <c r="T1126" s="159" t="str">
        <f t="shared" si="170"/>
        <v>MISSING</v>
      </c>
      <c r="U1126" s="159" t="str">
        <f t="shared" si="171"/>
        <v>MISSING</v>
      </c>
      <c r="X1126" s="56">
        <f t="shared" si="172"/>
        <v>-99</v>
      </c>
      <c r="Y1126" s="56">
        <f t="shared" si="173"/>
        <v>-99</v>
      </c>
      <c r="Z1126" s="56">
        <f t="shared" si="174"/>
        <v>-99</v>
      </c>
      <c r="AA1126" s="56">
        <f t="shared" si="175"/>
        <v>-99</v>
      </c>
      <c r="AB1126" s="56">
        <f t="shared" si="176"/>
        <v>-99</v>
      </c>
      <c r="AC1126" s="56">
        <f t="shared" si="177"/>
        <v>-99</v>
      </c>
      <c r="AE1126" s="82">
        <f>IF(D1126=1, 'adjustment factor'!$D$4, IF(D1126=-9,-999,IF(D1126="",-999,0)))</f>
        <v>-999</v>
      </c>
      <c r="AF1126" s="82">
        <f>IF(F1126=1, 'adjustment factor'!$D$5, IF(F1126=-9,-999,IF(F1126="",-999,0)))</f>
        <v>-999</v>
      </c>
      <c r="AG1126" s="82">
        <f>IF(E1126=1, 'adjustment factor'!$D$6, IF(E1126=-9,-999,IF(E1126="",-999,0)))</f>
        <v>-999</v>
      </c>
      <c r="AH1126" s="82">
        <f>IF(K1126&gt;=45,'adjustment factor'!$D$7,IF(K1126=-9,-1200,IF(K1126="",-1200,0)))</f>
        <v>-1200</v>
      </c>
      <c r="AI1126" s="82">
        <f>IF(L1126=1, 'adjustment factor'!$D$8, IF(L1126=-9,-999,IF(L1126="",-999,0)))</f>
        <v>-999</v>
      </c>
      <c r="AJ1126" s="82">
        <f>IF(AND(M1126&gt;=1,M1126&lt;=4),'adjustment factor'!$D$9,IF(M1126=-9,-999,IF(M1126=98,-999,IF(M1126=99,-999,IF(M1126="",-999,0)))))</f>
        <v>-999</v>
      </c>
      <c r="AK1126" s="82">
        <f>IF(H1126=1, 'adjustment factor'!$D$10, IF(H1126=-9,-999,IF(H1126="",-999,0)))</f>
        <v>-999</v>
      </c>
      <c r="AL1126" s="82">
        <f>IF(G1126=1, 'adjustment factor'!$D$11, IF(G1126=-9,-999,IF(G1126="",-999,0)))</f>
        <v>-999</v>
      </c>
      <c r="AM1126" s="82">
        <f>IF(I1126=1, 'adjustment factor'!$D$12, IF(I1126=-9,-999,IF(I1126="",-999,0)))</f>
        <v>-999</v>
      </c>
      <c r="AN1126" s="82">
        <f>IF(J1126=1, 'adjustment factor'!$D$13, IF(J1126=-9,-999,IF(J1126="",-999,0)))</f>
        <v>-999</v>
      </c>
      <c r="AO1126" s="82" t="str">
        <f t="shared" si="178"/>
        <v>-999</v>
      </c>
      <c r="AP1126" s="82" t="str">
        <f t="shared" si="179"/>
        <v>MISSING</v>
      </c>
    </row>
    <row r="1127" spans="2:42" s="3" customFormat="1">
      <c r="B1127" s="170"/>
      <c r="C1127" s="35">
        <v>1123</v>
      </c>
      <c r="D1127" s="161"/>
      <c r="E1127" s="161"/>
      <c r="F1127" s="161"/>
      <c r="G1127" s="161"/>
      <c r="H1127" s="161"/>
      <c r="I1127" s="161"/>
      <c r="J1127" s="161"/>
      <c r="K1127" s="161"/>
      <c r="L1127" s="161"/>
      <c r="M1127" s="161"/>
      <c r="N1127" s="171"/>
      <c r="O1127" s="171"/>
      <c r="P1127" s="171"/>
      <c r="Q1127" s="171"/>
      <c r="R1127" s="171"/>
      <c r="S1127" s="171"/>
      <c r="T1127" s="159" t="str">
        <f t="shared" si="170"/>
        <v>MISSING</v>
      </c>
      <c r="U1127" s="159" t="str">
        <f t="shared" si="171"/>
        <v>MISSING</v>
      </c>
      <c r="X1127" s="56">
        <f t="shared" si="172"/>
        <v>-99</v>
      </c>
      <c r="Y1127" s="56">
        <f t="shared" si="173"/>
        <v>-99</v>
      </c>
      <c r="Z1127" s="56">
        <f t="shared" si="174"/>
        <v>-99</v>
      </c>
      <c r="AA1127" s="56">
        <f t="shared" si="175"/>
        <v>-99</v>
      </c>
      <c r="AB1127" s="56">
        <f t="shared" si="176"/>
        <v>-99</v>
      </c>
      <c r="AC1127" s="56">
        <f t="shared" si="177"/>
        <v>-99</v>
      </c>
      <c r="AE1127" s="82">
        <f>IF(D1127=1, 'adjustment factor'!$D$4, IF(D1127=-9,-999,IF(D1127="",-999,0)))</f>
        <v>-999</v>
      </c>
      <c r="AF1127" s="82">
        <f>IF(F1127=1, 'adjustment factor'!$D$5, IF(F1127=-9,-999,IF(F1127="",-999,0)))</f>
        <v>-999</v>
      </c>
      <c r="AG1127" s="82">
        <f>IF(E1127=1, 'adjustment factor'!$D$6, IF(E1127=-9,-999,IF(E1127="",-999,0)))</f>
        <v>-999</v>
      </c>
      <c r="AH1127" s="82">
        <f>IF(K1127&gt;=45,'adjustment factor'!$D$7,IF(K1127=-9,-1200,IF(K1127="",-1200,0)))</f>
        <v>-1200</v>
      </c>
      <c r="AI1127" s="82">
        <f>IF(L1127=1, 'adjustment factor'!$D$8, IF(L1127=-9,-999,IF(L1127="",-999,0)))</f>
        <v>-999</v>
      </c>
      <c r="AJ1127" s="82">
        <f>IF(AND(M1127&gt;=1,M1127&lt;=4),'adjustment factor'!$D$9,IF(M1127=-9,-999,IF(M1127=98,-999,IF(M1127=99,-999,IF(M1127="",-999,0)))))</f>
        <v>-999</v>
      </c>
      <c r="AK1127" s="82">
        <f>IF(H1127=1, 'adjustment factor'!$D$10, IF(H1127=-9,-999,IF(H1127="",-999,0)))</f>
        <v>-999</v>
      </c>
      <c r="AL1127" s="82">
        <f>IF(G1127=1, 'adjustment factor'!$D$11, IF(G1127=-9,-999,IF(G1127="",-999,0)))</f>
        <v>-999</v>
      </c>
      <c r="AM1127" s="82">
        <f>IF(I1127=1, 'adjustment factor'!$D$12, IF(I1127=-9,-999,IF(I1127="",-999,0)))</f>
        <v>-999</v>
      </c>
      <c r="AN1127" s="82">
        <f>IF(J1127=1, 'adjustment factor'!$D$13, IF(J1127=-9,-999,IF(J1127="",-999,0)))</f>
        <v>-999</v>
      </c>
      <c r="AO1127" s="82" t="str">
        <f t="shared" si="178"/>
        <v>-999</v>
      </c>
      <c r="AP1127" s="82" t="str">
        <f t="shared" si="179"/>
        <v>MISSING</v>
      </c>
    </row>
    <row r="1128" spans="2:42" s="3" customFormat="1">
      <c r="B1128" s="170"/>
      <c r="C1128" s="35">
        <v>1124</v>
      </c>
      <c r="D1128" s="161"/>
      <c r="E1128" s="161"/>
      <c r="F1128" s="161"/>
      <c r="G1128" s="161"/>
      <c r="H1128" s="161"/>
      <c r="I1128" s="161"/>
      <c r="J1128" s="161"/>
      <c r="K1128" s="161"/>
      <c r="L1128" s="161"/>
      <c r="M1128" s="161"/>
      <c r="N1128" s="171"/>
      <c r="O1128" s="171"/>
      <c r="P1128" s="171"/>
      <c r="Q1128" s="171"/>
      <c r="R1128" s="171"/>
      <c r="S1128" s="171"/>
      <c r="T1128" s="159" t="str">
        <f t="shared" si="170"/>
        <v>MISSING</v>
      </c>
      <c r="U1128" s="159" t="str">
        <f t="shared" si="171"/>
        <v>MISSING</v>
      </c>
      <c r="X1128" s="56">
        <f t="shared" si="172"/>
        <v>-99</v>
      </c>
      <c r="Y1128" s="56">
        <f t="shared" si="173"/>
        <v>-99</v>
      </c>
      <c r="Z1128" s="56">
        <f t="shared" si="174"/>
        <v>-99</v>
      </c>
      <c r="AA1128" s="56">
        <f t="shared" si="175"/>
        <v>-99</v>
      </c>
      <c r="AB1128" s="56">
        <f t="shared" si="176"/>
        <v>-99</v>
      </c>
      <c r="AC1128" s="56">
        <f t="shared" si="177"/>
        <v>-99</v>
      </c>
      <c r="AE1128" s="82">
        <f>IF(D1128=1, 'adjustment factor'!$D$4, IF(D1128=-9,-999,IF(D1128="",-999,0)))</f>
        <v>-999</v>
      </c>
      <c r="AF1128" s="82">
        <f>IF(F1128=1, 'adjustment factor'!$D$5, IF(F1128=-9,-999,IF(F1128="",-999,0)))</f>
        <v>-999</v>
      </c>
      <c r="AG1128" s="82">
        <f>IF(E1128=1, 'adjustment factor'!$D$6, IF(E1128=-9,-999,IF(E1128="",-999,0)))</f>
        <v>-999</v>
      </c>
      <c r="AH1128" s="82">
        <f>IF(K1128&gt;=45,'adjustment factor'!$D$7,IF(K1128=-9,-1200,IF(K1128="",-1200,0)))</f>
        <v>-1200</v>
      </c>
      <c r="AI1128" s="82">
        <f>IF(L1128=1, 'adjustment factor'!$D$8, IF(L1128=-9,-999,IF(L1128="",-999,0)))</f>
        <v>-999</v>
      </c>
      <c r="AJ1128" s="82">
        <f>IF(AND(M1128&gt;=1,M1128&lt;=4),'adjustment factor'!$D$9,IF(M1128=-9,-999,IF(M1128=98,-999,IF(M1128=99,-999,IF(M1128="",-999,0)))))</f>
        <v>-999</v>
      </c>
      <c r="AK1128" s="82">
        <f>IF(H1128=1, 'adjustment factor'!$D$10, IF(H1128=-9,-999,IF(H1128="",-999,0)))</f>
        <v>-999</v>
      </c>
      <c r="AL1128" s="82">
        <f>IF(G1128=1, 'adjustment factor'!$D$11, IF(G1128=-9,-999,IF(G1128="",-999,0)))</f>
        <v>-999</v>
      </c>
      <c r="AM1128" s="82">
        <f>IF(I1128=1, 'adjustment factor'!$D$12, IF(I1128=-9,-999,IF(I1128="",-999,0)))</f>
        <v>-999</v>
      </c>
      <c r="AN1128" s="82">
        <f>IF(J1128=1, 'adjustment factor'!$D$13, IF(J1128=-9,-999,IF(J1128="",-999,0)))</f>
        <v>-999</v>
      </c>
      <c r="AO1128" s="82" t="str">
        <f t="shared" si="178"/>
        <v>-999</v>
      </c>
      <c r="AP1128" s="82" t="str">
        <f t="shared" si="179"/>
        <v>MISSING</v>
      </c>
    </row>
    <row r="1129" spans="2:42" s="3" customFormat="1">
      <c r="B1129" s="170"/>
      <c r="C1129" s="35">
        <v>1125</v>
      </c>
      <c r="D1129" s="161"/>
      <c r="E1129" s="161"/>
      <c r="F1129" s="161"/>
      <c r="G1129" s="161"/>
      <c r="H1129" s="161"/>
      <c r="I1129" s="161"/>
      <c r="J1129" s="161"/>
      <c r="K1129" s="161"/>
      <c r="L1129" s="161"/>
      <c r="M1129" s="161"/>
      <c r="N1129" s="171"/>
      <c r="O1129" s="171"/>
      <c r="P1129" s="171"/>
      <c r="Q1129" s="171"/>
      <c r="R1129" s="171"/>
      <c r="S1129" s="171"/>
      <c r="T1129" s="159" t="str">
        <f t="shared" si="170"/>
        <v>MISSING</v>
      </c>
      <c r="U1129" s="159" t="str">
        <f t="shared" si="171"/>
        <v>MISSING</v>
      </c>
      <c r="X1129" s="56">
        <f t="shared" si="172"/>
        <v>-99</v>
      </c>
      <c r="Y1129" s="56">
        <f t="shared" si="173"/>
        <v>-99</v>
      </c>
      <c r="Z1129" s="56">
        <f t="shared" si="174"/>
        <v>-99</v>
      </c>
      <c r="AA1129" s="56">
        <f t="shared" si="175"/>
        <v>-99</v>
      </c>
      <c r="AB1129" s="56">
        <f t="shared" si="176"/>
        <v>-99</v>
      </c>
      <c r="AC1129" s="56">
        <f t="shared" si="177"/>
        <v>-99</v>
      </c>
      <c r="AE1129" s="82">
        <f>IF(D1129=1, 'adjustment factor'!$D$4, IF(D1129=-9,-999,IF(D1129="",-999,0)))</f>
        <v>-999</v>
      </c>
      <c r="AF1129" s="82">
        <f>IF(F1129=1, 'adjustment factor'!$D$5, IF(F1129=-9,-999,IF(F1129="",-999,0)))</f>
        <v>-999</v>
      </c>
      <c r="AG1129" s="82">
        <f>IF(E1129=1, 'adjustment factor'!$D$6, IF(E1129=-9,-999,IF(E1129="",-999,0)))</f>
        <v>-999</v>
      </c>
      <c r="AH1129" s="82">
        <f>IF(K1129&gt;=45,'adjustment factor'!$D$7,IF(K1129=-9,-1200,IF(K1129="",-1200,0)))</f>
        <v>-1200</v>
      </c>
      <c r="AI1129" s="82">
        <f>IF(L1129=1, 'adjustment factor'!$D$8, IF(L1129=-9,-999,IF(L1129="",-999,0)))</f>
        <v>-999</v>
      </c>
      <c r="AJ1129" s="82">
        <f>IF(AND(M1129&gt;=1,M1129&lt;=4),'adjustment factor'!$D$9,IF(M1129=-9,-999,IF(M1129=98,-999,IF(M1129=99,-999,IF(M1129="",-999,0)))))</f>
        <v>-999</v>
      </c>
      <c r="AK1129" s="82">
        <f>IF(H1129=1, 'adjustment factor'!$D$10, IF(H1129=-9,-999,IF(H1129="",-999,0)))</f>
        <v>-999</v>
      </c>
      <c r="AL1129" s="82">
        <f>IF(G1129=1, 'adjustment factor'!$D$11, IF(G1129=-9,-999,IF(G1129="",-999,0)))</f>
        <v>-999</v>
      </c>
      <c r="AM1129" s="82">
        <f>IF(I1129=1, 'adjustment factor'!$D$12, IF(I1129=-9,-999,IF(I1129="",-999,0)))</f>
        <v>-999</v>
      </c>
      <c r="AN1129" s="82">
        <f>IF(J1129=1, 'adjustment factor'!$D$13, IF(J1129=-9,-999,IF(J1129="",-999,0)))</f>
        <v>-999</v>
      </c>
      <c r="AO1129" s="82" t="str">
        <f t="shared" si="178"/>
        <v>-999</v>
      </c>
      <c r="AP1129" s="82" t="str">
        <f t="shared" si="179"/>
        <v>MISSING</v>
      </c>
    </row>
    <row r="1130" spans="2:42" s="3" customFormat="1">
      <c r="B1130" s="170"/>
      <c r="C1130" s="35">
        <v>1126</v>
      </c>
      <c r="D1130" s="161"/>
      <c r="E1130" s="161"/>
      <c r="F1130" s="161"/>
      <c r="G1130" s="161"/>
      <c r="H1130" s="161"/>
      <c r="I1130" s="161"/>
      <c r="J1130" s="161"/>
      <c r="K1130" s="161"/>
      <c r="L1130" s="161"/>
      <c r="M1130" s="161"/>
      <c r="N1130" s="171"/>
      <c r="O1130" s="171"/>
      <c r="P1130" s="171"/>
      <c r="Q1130" s="171"/>
      <c r="R1130" s="171"/>
      <c r="S1130" s="171"/>
      <c r="T1130" s="159" t="str">
        <f t="shared" si="170"/>
        <v>MISSING</v>
      </c>
      <c r="U1130" s="159" t="str">
        <f t="shared" si="171"/>
        <v>MISSING</v>
      </c>
      <c r="X1130" s="56">
        <f t="shared" si="172"/>
        <v>-99</v>
      </c>
      <c r="Y1130" s="56">
        <f t="shared" si="173"/>
        <v>-99</v>
      </c>
      <c r="Z1130" s="56">
        <f t="shared" si="174"/>
        <v>-99</v>
      </c>
      <c r="AA1130" s="56">
        <f t="shared" si="175"/>
        <v>-99</v>
      </c>
      <c r="AB1130" s="56">
        <f t="shared" si="176"/>
        <v>-99</v>
      </c>
      <c r="AC1130" s="56">
        <f t="shared" si="177"/>
        <v>-99</v>
      </c>
      <c r="AE1130" s="82">
        <f>IF(D1130=1, 'adjustment factor'!$D$4, IF(D1130=-9,-999,IF(D1130="",-999,0)))</f>
        <v>-999</v>
      </c>
      <c r="AF1130" s="82">
        <f>IF(F1130=1, 'adjustment factor'!$D$5, IF(F1130=-9,-999,IF(F1130="",-999,0)))</f>
        <v>-999</v>
      </c>
      <c r="AG1130" s="82">
        <f>IF(E1130=1, 'adjustment factor'!$D$6, IF(E1130=-9,-999,IF(E1130="",-999,0)))</f>
        <v>-999</v>
      </c>
      <c r="AH1130" s="82">
        <f>IF(K1130&gt;=45,'adjustment factor'!$D$7,IF(K1130=-9,-1200,IF(K1130="",-1200,0)))</f>
        <v>-1200</v>
      </c>
      <c r="AI1130" s="82">
        <f>IF(L1130=1, 'adjustment factor'!$D$8, IF(L1130=-9,-999,IF(L1130="",-999,0)))</f>
        <v>-999</v>
      </c>
      <c r="AJ1130" s="82">
        <f>IF(AND(M1130&gt;=1,M1130&lt;=4),'adjustment factor'!$D$9,IF(M1130=-9,-999,IF(M1130=98,-999,IF(M1130=99,-999,IF(M1130="",-999,0)))))</f>
        <v>-999</v>
      </c>
      <c r="AK1130" s="82">
        <f>IF(H1130=1, 'adjustment factor'!$D$10, IF(H1130=-9,-999,IF(H1130="",-999,0)))</f>
        <v>-999</v>
      </c>
      <c r="AL1130" s="82">
        <f>IF(G1130=1, 'adjustment factor'!$D$11, IF(G1130=-9,-999,IF(G1130="",-999,0)))</f>
        <v>-999</v>
      </c>
      <c r="AM1130" s="82">
        <f>IF(I1130=1, 'adjustment factor'!$D$12, IF(I1130=-9,-999,IF(I1130="",-999,0)))</f>
        <v>-999</v>
      </c>
      <c r="AN1130" s="82">
        <f>IF(J1130=1, 'adjustment factor'!$D$13, IF(J1130=-9,-999,IF(J1130="",-999,0)))</f>
        <v>-999</v>
      </c>
      <c r="AO1130" s="82" t="str">
        <f t="shared" si="178"/>
        <v>-999</v>
      </c>
      <c r="AP1130" s="82" t="str">
        <f t="shared" si="179"/>
        <v>MISSING</v>
      </c>
    </row>
    <row r="1131" spans="2:42" s="3" customFormat="1">
      <c r="B1131" s="170"/>
      <c r="C1131" s="35">
        <v>1127</v>
      </c>
      <c r="D1131" s="161"/>
      <c r="E1131" s="161"/>
      <c r="F1131" s="161"/>
      <c r="G1131" s="161"/>
      <c r="H1131" s="161"/>
      <c r="I1131" s="161"/>
      <c r="J1131" s="161"/>
      <c r="K1131" s="161"/>
      <c r="L1131" s="161"/>
      <c r="M1131" s="161"/>
      <c r="N1131" s="171"/>
      <c r="O1131" s="171"/>
      <c r="P1131" s="171"/>
      <c r="Q1131" s="171"/>
      <c r="R1131" s="171"/>
      <c r="S1131" s="171"/>
      <c r="T1131" s="159" t="str">
        <f t="shared" si="170"/>
        <v>MISSING</v>
      </c>
      <c r="U1131" s="159" t="str">
        <f t="shared" si="171"/>
        <v>MISSING</v>
      </c>
      <c r="X1131" s="56">
        <f t="shared" si="172"/>
        <v>-99</v>
      </c>
      <c r="Y1131" s="56">
        <f t="shared" si="173"/>
        <v>-99</v>
      </c>
      <c r="Z1131" s="56">
        <f t="shared" si="174"/>
        <v>-99</v>
      </c>
      <c r="AA1131" s="56">
        <f t="shared" si="175"/>
        <v>-99</v>
      </c>
      <c r="AB1131" s="56">
        <f t="shared" si="176"/>
        <v>-99</v>
      </c>
      <c r="AC1131" s="56">
        <f t="shared" si="177"/>
        <v>-99</v>
      </c>
      <c r="AE1131" s="82">
        <f>IF(D1131=1, 'adjustment factor'!$D$4, IF(D1131=-9,-999,IF(D1131="",-999,0)))</f>
        <v>-999</v>
      </c>
      <c r="AF1131" s="82">
        <f>IF(F1131=1, 'adjustment factor'!$D$5, IF(F1131=-9,-999,IF(F1131="",-999,0)))</f>
        <v>-999</v>
      </c>
      <c r="AG1131" s="82">
        <f>IF(E1131=1, 'adjustment factor'!$D$6, IF(E1131=-9,-999,IF(E1131="",-999,0)))</f>
        <v>-999</v>
      </c>
      <c r="AH1131" s="82">
        <f>IF(K1131&gt;=45,'adjustment factor'!$D$7,IF(K1131=-9,-1200,IF(K1131="",-1200,0)))</f>
        <v>-1200</v>
      </c>
      <c r="AI1131" s="82">
        <f>IF(L1131=1, 'adjustment factor'!$D$8, IF(L1131=-9,-999,IF(L1131="",-999,0)))</f>
        <v>-999</v>
      </c>
      <c r="AJ1131" s="82">
        <f>IF(AND(M1131&gt;=1,M1131&lt;=4),'adjustment factor'!$D$9,IF(M1131=-9,-999,IF(M1131=98,-999,IF(M1131=99,-999,IF(M1131="",-999,0)))))</f>
        <v>-999</v>
      </c>
      <c r="AK1131" s="82">
        <f>IF(H1131=1, 'adjustment factor'!$D$10, IF(H1131=-9,-999,IF(H1131="",-999,0)))</f>
        <v>-999</v>
      </c>
      <c r="AL1131" s="82">
        <f>IF(G1131=1, 'adjustment factor'!$D$11, IF(G1131=-9,-999,IF(G1131="",-999,0)))</f>
        <v>-999</v>
      </c>
      <c r="AM1131" s="82">
        <f>IF(I1131=1, 'adjustment factor'!$D$12, IF(I1131=-9,-999,IF(I1131="",-999,0)))</f>
        <v>-999</v>
      </c>
      <c r="AN1131" s="82">
        <f>IF(J1131=1, 'adjustment factor'!$D$13, IF(J1131=-9,-999,IF(J1131="",-999,0)))</f>
        <v>-999</v>
      </c>
      <c r="AO1131" s="82" t="str">
        <f t="shared" si="178"/>
        <v>-999</v>
      </c>
      <c r="AP1131" s="82" t="str">
        <f t="shared" si="179"/>
        <v>MISSING</v>
      </c>
    </row>
    <row r="1132" spans="2:42" s="3" customFormat="1">
      <c r="B1132" s="170"/>
      <c r="C1132" s="35">
        <v>1128</v>
      </c>
      <c r="D1132" s="161"/>
      <c r="E1132" s="161"/>
      <c r="F1132" s="161"/>
      <c r="G1132" s="161"/>
      <c r="H1132" s="161"/>
      <c r="I1132" s="161"/>
      <c r="J1132" s="161"/>
      <c r="K1132" s="161"/>
      <c r="L1132" s="161"/>
      <c r="M1132" s="161"/>
      <c r="N1132" s="171"/>
      <c r="O1132" s="171"/>
      <c r="P1132" s="171"/>
      <c r="Q1132" s="171"/>
      <c r="R1132" s="171"/>
      <c r="S1132" s="171"/>
      <c r="T1132" s="159" t="str">
        <f t="shared" si="170"/>
        <v>MISSING</v>
      </c>
      <c r="U1132" s="159" t="str">
        <f t="shared" si="171"/>
        <v>MISSING</v>
      </c>
      <c r="X1132" s="56">
        <f t="shared" si="172"/>
        <v>-99</v>
      </c>
      <c r="Y1132" s="56">
        <f t="shared" si="173"/>
        <v>-99</v>
      </c>
      <c r="Z1132" s="56">
        <f t="shared" si="174"/>
        <v>-99</v>
      </c>
      <c r="AA1132" s="56">
        <f t="shared" si="175"/>
        <v>-99</v>
      </c>
      <c r="AB1132" s="56">
        <f t="shared" si="176"/>
        <v>-99</v>
      </c>
      <c r="AC1132" s="56">
        <f t="shared" si="177"/>
        <v>-99</v>
      </c>
      <c r="AE1132" s="82">
        <f>IF(D1132=1, 'adjustment factor'!$D$4, IF(D1132=-9,-999,IF(D1132="",-999,0)))</f>
        <v>-999</v>
      </c>
      <c r="AF1132" s="82">
        <f>IF(F1132=1, 'adjustment factor'!$D$5, IF(F1132=-9,-999,IF(F1132="",-999,0)))</f>
        <v>-999</v>
      </c>
      <c r="AG1132" s="82">
        <f>IF(E1132=1, 'adjustment factor'!$D$6, IF(E1132=-9,-999,IF(E1132="",-999,0)))</f>
        <v>-999</v>
      </c>
      <c r="AH1132" s="82">
        <f>IF(K1132&gt;=45,'adjustment factor'!$D$7,IF(K1132=-9,-1200,IF(K1132="",-1200,0)))</f>
        <v>-1200</v>
      </c>
      <c r="AI1132" s="82">
        <f>IF(L1132=1, 'adjustment factor'!$D$8, IF(L1132=-9,-999,IF(L1132="",-999,0)))</f>
        <v>-999</v>
      </c>
      <c r="AJ1132" s="82">
        <f>IF(AND(M1132&gt;=1,M1132&lt;=4),'adjustment factor'!$D$9,IF(M1132=-9,-999,IF(M1132=98,-999,IF(M1132=99,-999,IF(M1132="",-999,0)))))</f>
        <v>-999</v>
      </c>
      <c r="AK1132" s="82">
        <f>IF(H1132=1, 'adjustment factor'!$D$10, IF(H1132=-9,-999,IF(H1132="",-999,0)))</f>
        <v>-999</v>
      </c>
      <c r="AL1132" s="82">
        <f>IF(G1132=1, 'adjustment factor'!$D$11, IF(G1132=-9,-999,IF(G1132="",-999,0)))</f>
        <v>-999</v>
      </c>
      <c r="AM1132" s="82">
        <f>IF(I1132=1, 'adjustment factor'!$D$12, IF(I1132=-9,-999,IF(I1132="",-999,0)))</f>
        <v>-999</v>
      </c>
      <c r="AN1132" s="82">
        <f>IF(J1132=1, 'adjustment factor'!$D$13, IF(J1132=-9,-999,IF(J1132="",-999,0)))</f>
        <v>-999</v>
      </c>
      <c r="AO1132" s="82" t="str">
        <f t="shared" si="178"/>
        <v>-999</v>
      </c>
      <c r="AP1132" s="82" t="str">
        <f t="shared" si="179"/>
        <v>MISSING</v>
      </c>
    </row>
    <row r="1133" spans="2:42" s="3" customFormat="1">
      <c r="B1133" s="170"/>
      <c r="C1133" s="35">
        <v>1129</v>
      </c>
      <c r="D1133" s="161"/>
      <c r="E1133" s="161"/>
      <c r="F1133" s="161"/>
      <c r="G1133" s="161"/>
      <c r="H1133" s="161"/>
      <c r="I1133" s="161"/>
      <c r="J1133" s="161"/>
      <c r="K1133" s="161"/>
      <c r="L1133" s="161"/>
      <c r="M1133" s="161"/>
      <c r="N1133" s="171"/>
      <c r="O1133" s="171"/>
      <c r="P1133" s="171"/>
      <c r="Q1133" s="171"/>
      <c r="R1133" s="171"/>
      <c r="S1133" s="171"/>
      <c r="T1133" s="159" t="str">
        <f t="shared" si="170"/>
        <v>MISSING</v>
      </c>
      <c r="U1133" s="159" t="str">
        <f t="shared" si="171"/>
        <v>MISSING</v>
      </c>
      <c r="X1133" s="56">
        <f t="shared" si="172"/>
        <v>-99</v>
      </c>
      <c r="Y1133" s="56">
        <f t="shared" si="173"/>
        <v>-99</v>
      </c>
      <c r="Z1133" s="56">
        <f t="shared" si="174"/>
        <v>-99</v>
      </c>
      <c r="AA1133" s="56">
        <f t="shared" si="175"/>
        <v>-99</v>
      </c>
      <c r="AB1133" s="56">
        <f t="shared" si="176"/>
        <v>-99</v>
      </c>
      <c r="AC1133" s="56">
        <f t="shared" si="177"/>
        <v>-99</v>
      </c>
      <c r="AE1133" s="82">
        <f>IF(D1133=1, 'adjustment factor'!$D$4, IF(D1133=-9,-999,IF(D1133="",-999,0)))</f>
        <v>-999</v>
      </c>
      <c r="AF1133" s="82">
        <f>IF(F1133=1, 'adjustment factor'!$D$5, IF(F1133=-9,-999,IF(F1133="",-999,0)))</f>
        <v>-999</v>
      </c>
      <c r="AG1133" s="82">
        <f>IF(E1133=1, 'adjustment factor'!$D$6, IF(E1133=-9,-999,IF(E1133="",-999,0)))</f>
        <v>-999</v>
      </c>
      <c r="AH1133" s="82">
        <f>IF(K1133&gt;=45,'adjustment factor'!$D$7,IF(K1133=-9,-1200,IF(K1133="",-1200,0)))</f>
        <v>-1200</v>
      </c>
      <c r="AI1133" s="82">
        <f>IF(L1133=1, 'adjustment factor'!$D$8, IF(L1133=-9,-999,IF(L1133="",-999,0)))</f>
        <v>-999</v>
      </c>
      <c r="AJ1133" s="82">
        <f>IF(AND(M1133&gt;=1,M1133&lt;=4),'adjustment factor'!$D$9,IF(M1133=-9,-999,IF(M1133=98,-999,IF(M1133=99,-999,IF(M1133="",-999,0)))))</f>
        <v>-999</v>
      </c>
      <c r="AK1133" s="82">
        <f>IF(H1133=1, 'adjustment factor'!$D$10, IF(H1133=-9,-999,IF(H1133="",-999,0)))</f>
        <v>-999</v>
      </c>
      <c r="AL1133" s="82">
        <f>IF(G1133=1, 'adjustment factor'!$D$11, IF(G1133=-9,-999,IF(G1133="",-999,0)))</f>
        <v>-999</v>
      </c>
      <c r="AM1133" s="82">
        <f>IF(I1133=1, 'adjustment factor'!$D$12, IF(I1133=-9,-999,IF(I1133="",-999,0)))</f>
        <v>-999</v>
      </c>
      <c r="AN1133" s="82">
        <f>IF(J1133=1, 'adjustment factor'!$D$13, IF(J1133=-9,-999,IF(J1133="",-999,0)))</f>
        <v>-999</v>
      </c>
      <c r="AO1133" s="82" t="str">
        <f t="shared" si="178"/>
        <v>-999</v>
      </c>
      <c r="AP1133" s="82" t="str">
        <f t="shared" si="179"/>
        <v>MISSING</v>
      </c>
    </row>
    <row r="1134" spans="2:42" s="3" customFormat="1">
      <c r="B1134" s="170"/>
      <c r="C1134" s="35">
        <v>1130</v>
      </c>
      <c r="D1134" s="161"/>
      <c r="E1134" s="161"/>
      <c r="F1134" s="161"/>
      <c r="G1134" s="161"/>
      <c r="H1134" s="161"/>
      <c r="I1134" s="161"/>
      <c r="J1134" s="161"/>
      <c r="K1134" s="161"/>
      <c r="L1134" s="161"/>
      <c r="M1134" s="161"/>
      <c r="N1134" s="171"/>
      <c r="O1134" s="171"/>
      <c r="P1134" s="171"/>
      <c r="Q1134" s="171"/>
      <c r="R1134" s="171"/>
      <c r="S1134" s="171"/>
      <c r="T1134" s="159" t="str">
        <f t="shared" si="170"/>
        <v>MISSING</v>
      </c>
      <c r="U1134" s="159" t="str">
        <f t="shared" si="171"/>
        <v>MISSING</v>
      </c>
      <c r="X1134" s="56">
        <f t="shared" si="172"/>
        <v>-99</v>
      </c>
      <c r="Y1134" s="56">
        <f t="shared" si="173"/>
        <v>-99</v>
      </c>
      <c r="Z1134" s="56">
        <f t="shared" si="174"/>
        <v>-99</v>
      </c>
      <c r="AA1134" s="56">
        <f t="shared" si="175"/>
        <v>-99</v>
      </c>
      <c r="AB1134" s="56">
        <f t="shared" si="176"/>
        <v>-99</v>
      </c>
      <c r="AC1134" s="56">
        <f t="shared" si="177"/>
        <v>-99</v>
      </c>
      <c r="AE1134" s="82">
        <f>IF(D1134=1, 'adjustment factor'!$D$4, IF(D1134=-9,-999,IF(D1134="",-999,0)))</f>
        <v>-999</v>
      </c>
      <c r="AF1134" s="82">
        <f>IF(F1134=1, 'adjustment factor'!$D$5, IF(F1134=-9,-999,IF(F1134="",-999,0)))</f>
        <v>-999</v>
      </c>
      <c r="AG1134" s="82">
        <f>IF(E1134=1, 'adjustment factor'!$D$6, IF(E1134=-9,-999,IF(E1134="",-999,0)))</f>
        <v>-999</v>
      </c>
      <c r="AH1134" s="82">
        <f>IF(K1134&gt;=45,'adjustment factor'!$D$7,IF(K1134=-9,-1200,IF(K1134="",-1200,0)))</f>
        <v>-1200</v>
      </c>
      <c r="AI1134" s="82">
        <f>IF(L1134=1, 'adjustment factor'!$D$8, IF(L1134=-9,-999,IF(L1134="",-999,0)))</f>
        <v>-999</v>
      </c>
      <c r="AJ1134" s="82">
        <f>IF(AND(M1134&gt;=1,M1134&lt;=4),'adjustment factor'!$D$9,IF(M1134=-9,-999,IF(M1134=98,-999,IF(M1134=99,-999,IF(M1134="",-999,0)))))</f>
        <v>-999</v>
      </c>
      <c r="AK1134" s="82">
        <f>IF(H1134=1, 'adjustment factor'!$D$10, IF(H1134=-9,-999,IF(H1134="",-999,0)))</f>
        <v>-999</v>
      </c>
      <c r="AL1134" s="82">
        <f>IF(G1134=1, 'adjustment factor'!$D$11, IF(G1134=-9,-999,IF(G1134="",-999,0)))</f>
        <v>-999</v>
      </c>
      <c r="AM1134" s="82">
        <f>IF(I1134=1, 'adjustment factor'!$D$12, IF(I1134=-9,-999,IF(I1134="",-999,0)))</f>
        <v>-999</v>
      </c>
      <c r="AN1134" s="82">
        <f>IF(J1134=1, 'adjustment factor'!$D$13, IF(J1134=-9,-999,IF(J1134="",-999,0)))</f>
        <v>-999</v>
      </c>
      <c r="AO1134" s="82" t="str">
        <f t="shared" si="178"/>
        <v>-999</v>
      </c>
      <c r="AP1134" s="82" t="str">
        <f t="shared" si="179"/>
        <v>MISSING</v>
      </c>
    </row>
    <row r="1135" spans="2:42" s="3" customFormat="1">
      <c r="B1135" s="170"/>
      <c r="C1135" s="35">
        <v>1131</v>
      </c>
      <c r="D1135" s="161"/>
      <c r="E1135" s="161"/>
      <c r="F1135" s="161"/>
      <c r="G1135" s="161"/>
      <c r="H1135" s="161"/>
      <c r="I1135" s="161"/>
      <c r="J1135" s="161"/>
      <c r="K1135" s="161"/>
      <c r="L1135" s="161"/>
      <c r="M1135" s="161"/>
      <c r="N1135" s="171"/>
      <c r="O1135" s="171"/>
      <c r="P1135" s="171"/>
      <c r="Q1135" s="171"/>
      <c r="R1135" s="171"/>
      <c r="S1135" s="171"/>
      <c r="T1135" s="159" t="str">
        <f t="shared" si="170"/>
        <v>MISSING</v>
      </c>
      <c r="U1135" s="159" t="str">
        <f t="shared" si="171"/>
        <v>MISSING</v>
      </c>
      <c r="X1135" s="56">
        <f t="shared" si="172"/>
        <v>-99</v>
      </c>
      <c r="Y1135" s="56">
        <f t="shared" si="173"/>
        <v>-99</v>
      </c>
      <c r="Z1135" s="56">
        <f t="shared" si="174"/>
        <v>-99</v>
      </c>
      <c r="AA1135" s="56">
        <f t="shared" si="175"/>
        <v>-99</v>
      </c>
      <c r="AB1135" s="56">
        <f t="shared" si="176"/>
        <v>-99</v>
      </c>
      <c r="AC1135" s="56">
        <f t="shared" si="177"/>
        <v>-99</v>
      </c>
      <c r="AE1135" s="82">
        <f>IF(D1135=1, 'adjustment factor'!$D$4, IF(D1135=-9,-999,IF(D1135="",-999,0)))</f>
        <v>-999</v>
      </c>
      <c r="AF1135" s="82">
        <f>IF(F1135=1, 'adjustment factor'!$D$5, IF(F1135=-9,-999,IF(F1135="",-999,0)))</f>
        <v>-999</v>
      </c>
      <c r="AG1135" s="82">
        <f>IF(E1135=1, 'adjustment factor'!$D$6, IF(E1135=-9,-999,IF(E1135="",-999,0)))</f>
        <v>-999</v>
      </c>
      <c r="AH1135" s="82">
        <f>IF(K1135&gt;=45,'adjustment factor'!$D$7,IF(K1135=-9,-1200,IF(K1135="",-1200,0)))</f>
        <v>-1200</v>
      </c>
      <c r="AI1135" s="82">
        <f>IF(L1135=1, 'adjustment factor'!$D$8, IF(L1135=-9,-999,IF(L1135="",-999,0)))</f>
        <v>-999</v>
      </c>
      <c r="AJ1135" s="82">
        <f>IF(AND(M1135&gt;=1,M1135&lt;=4),'adjustment factor'!$D$9,IF(M1135=-9,-999,IF(M1135=98,-999,IF(M1135=99,-999,IF(M1135="",-999,0)))))</f>
        <v>-999</v>
      </c>
      <c r="AK1135" s="82">
        <f>IF(H1135=1, 'adjustment factor'!$D$10, IF(H1135=-9,-999,IF(H1135="",-999,0)))</f>
        <v>-999</v>
      </c>
      <c r="AL1135" s="82">
        <f>IF(G1135=1, 'adjustment factor'!$D$11, IF(G1135=-9,-999,IF(G1135="",-999,0)))</f>
        <v>-999</v>
      </c>
      <c r="AM1135" s="82">
        <f>IF(I1135=1, 'adjustment factor'!$D$12, IF(I1135=-9,-999,IF(I1135="",-999,0)))</f>
        <v>-999</v>
      </c>
      <c r="AN1135" s="82">
        <f>IF(J1135=1, 'adjustment factor'!$D$13, IF(J1135=-9,-999,IF(J1135="",-999,0)))</f>
        <v>-999</v>
      </c>
      <c r="AO1135" s="82" t="str">
        <f t="shared" si="178"/>
        <v>-999</v>
      </c>
      <c r="AP1135" s="82" t="str">
        <f t="shared" si="179"/>
        <v>MISSING</v>
      </c>
    </row>
    <row r="1136" spans="2:42" s="3" customFormat="1">
      <c r="B1136" s="170"/>
      <c r="C1136" s="35">
        <v>1132</v>
      </c>
      <c r="D1136" s="161"/>
      <c r="E1136" s="161"/>
      <c r="F1136" s="161"/>
      <c r="G1136" s="161"/>
      <c r="H1136" s="161"/>
      <c r="I1136" s="161"/>
      <c r="J1136" s="161"/>
      <c r="K1136" s="161"/>
      <c r="L1136" s="161"/>
      <c r="M1136" s="161"/>
      <c r="N1136" s="171"/>
      <c r="O1136" s="171"/>
      <c r="P1136" s="171"/>
      <c r="Q1136" s="171"/>
      <c r="R1136" s="171"/>
      <c r="S1136" s="171"/>
      <c r="T1136" s="159" t="str">
        <f t="shared" si="170"/>
        <v>MISSING</v>
      </c>
      <c r="U1136" s="159" t="str">
        <f t="shared" si="171"/>
        <v>MISSING</v>
      </c>
      <c r="X1136" s="56">
        <f t="shared" si="172"/>
        <v>-99</v>
      </c>
      <c r="Y1136" s="56">
        <f t="shared" si="173"/>
        <v>-99</v>
      </c>
      <c r="Z1136" s="56">
        <f t="shared" si="174"/>
        <v>-99</v>
      </c>
      <c r="AA1136" s="56">
        <f t="shared" si="175"/>
        <v>-99</v>
      </c>
      <c r="AB1136" s="56">
        <f t="shared" si="176"/>
        <v>-99</v>
      </c>
      <c r="AC1136" s="56">
        <f t="shared" si="177"/>
        <v>-99</v>
      </c>
      <c r="AE1136" s="82">
        <f>IF(D1136=1, 'adjustment factor'!$D$4, IF(D1136=-9,-999,IF(D1136="",-999,0)))</f>
        <v>-999</v>
      </c>
      <c r="AF1136" s="82">
        <f>IF(F1136=1, 'adjustment factor'!$D$5, IF(F1136=-9,-999,IF(F1136="",-999,0)))</f>
        <v>-999</v>
      </c>
      <c r="AG1136" s="82">
        <f>IF(E1136=1, 'adjustment factor'!$D$6, IF(E1136=-9,-999,IF(E1136="",-999,0)))</f>
        <v>-999</v>
      </c>
      <c r="AH1136" s="82">
        <f>IF(K1136&gt;=45,'adjustment factor'!$D$7,IF(K1136=-9,-1200,IF(K1136="",-1200,0)))</f>
        <v>-1200</v>
      </c>
      <c r="AI1136" s="82">
        <f>IF(L1136=1, 'adjustment factor'!$D$8, IF(L1136=-9,-999,IF(L1136="",-999,0)))</f>
        <v>-999</v>
      </c>
      <c r="AJ1136" s="82">
        <f>IF(AND(M1136&gt;=1,M1136&lt;=4),'adjustment factor'!$D$9,IF(M1136=-9,-999,IF(M1136=98,-999,IF(M1136=99,-999,IF(M1136="",-999,0)))))</f>
        <v>-999</v>
      </c>
      <c r="AK1136" s="82">
        <f>IF(H1136=1, 'adjustment factor'!$D$10, IF(H1136=-9,-999,IF(H1136="",-999,0)))</f>
        <v>-999</v>
      </c>
      <c r="AL1136" s="82">
        <f>IF(G1136=1, 'adjustment factor'!$D$11, IF(G1136=-9,-999,IF(G1136="",-999,0)))</f>
        <v>-999</v>
      </c>
      <c r="AM1136" s="82">
        <f>IF(I1136=1, 'adjustment factor'!$D$12, IF(I1136=-9,-999,IF(I1136="",-999,0)))</f>
        <v>-999</v>
      </c>
      <c r="AN1136" s="82">
        <f>IF(J1136=1, 'adjustment factor'!$D$13, IF(J1136=-9,-999,IF(J1136="",-999,0)))</f>
        <v>-999</v>
      </c>
      <c r="AO1136" s="82" t="str">
        <f t="shared" si="178"/>
        <v>-999</v>
      </c>
      <c r="AP1136" s="82" t="str">
        <f t="shared" si="179"/>
        <v>MISSING</v>
      </c>
    </row>
    <row r="1137" spans="2:42" s="3" customFormat="1">
      <c r="B1137" s="170"/>
      <c r="C1137" s="35">
        <v>1133</v>
      </c>
      <c r="D1137" s="161"/>
      <c r="E1137" s="161"/>
      <c r="F1137" s="161"/>
      <c r="G1137" s="161"/>
      <c r="H1137" s="161"/>
      <c r="I1137" s="161"/>
      <c r="J1137" s="161"/>
      <c r="K1137" s="161"/>
      <c r="L1137" s="161"/>
      <c r="M1137" s="161"/>
      <c r="N1137" s="171"/>
      <c r="O1137" s="171"/>
      <c r="P1137" s="171"/>
      <c r="Q1137" s="171"/>
      <c r="R1137" s="171"/>
      <c r="S1137" s="171"/>
      <c r="T1137" s="159" t="str">
        <f t="shared" si="170"/>
        <v>MISSING</v>
      </c>
      <c r="U1137" s="159" t="str">
        <f t="shared" si="171"/>
        <v>MISSING</v>
      </c>
      <c r="X1137" s="56">
        <f t="shared" si="172"/>
        <v>-99</v>
      </c>
      <c r="Y1137" s="56">
        <f t="shared" si="173"/>
        <v>-99</v>
      </c>
      <c r="Z1137" s="56">
        <f t="shared" si="174"/>
        <v>-99</v>
      </c>
      <c r="AA1137" s="56">
        <f t="shared" si="175"/>
        <v>-99</v>
      </c>
      <c r="AB1137" s="56">
        <f t="shared" si="176"/>
        <v>-99</v>
      </c>
      <c r="AC1137" s="56">
        <f t="shared" si="177"/>
        <v>-99</v>
      </c>
      <c r="AE1137" s="82">
        <f>IF(D1137=1, 'adjustment factor'!$D$4, IF(D1137=-9,-999,IF(D1137="",-999,0)))</f>
        <v>-999</v>
      </c>
      <c r="AF1137" s="82">
        <f>IF(F1137=1, 'adjustment factor'!$D$5, IF(F1137=-9,-999,IF(F1137="",-999,0)))</f>
        <v>-999</v>
      </c>
      <c r="AG1137" s="82">
        <f>IF(E1137=1, 'adjustment factor'!$D$6, IF(E1137=-9,-999,IF(E1137="",-999,0)))</f>
        <v>-999</v>
      </c>
      <c r="AH1137" s="82">
        <f>IF(K1137&gt;=45,'adjustment factor'!$D$7,IF(K1137=-9,-1200,IF(K1137="",-1200,0)))</f>
        <v>-1200</v>
      </c>
      <c r="AI1137" s="82">
        <f>IF(L1137=1, 'adjustment factor'!$D$8, IF(L1137=-9,-999,IF(L1137="",-999,0)))</f>
        <v>-999</v>
      </c>
      <c r="AJ1137" s="82">
        <f>IF(AND(M1137&gt;=1,M1137&lt;=4),'adjustment factor'!$D$9,IF(M1137=-9,-999,IF(M1137=98,-999,IF(M1137=99,-999,IF(M1137="",-999,0)))))</f>
        <v>-999</v>
      </c>
      <c r="AK1137" s="82">
        <f>IF(H1137=1, 'adjustment factor'!$D$10, IF(H1137=-9,-999,IF(H1137="",-999,0)))</f>
        <v>-999</v>
      </c>
      <c r="AL1137" s="82">
        <f>IF(G1137=1, 'adjustment factor'!$D$11, IF(G1137=-9,-999,IF(G1137="",-999,0)))</f>
        <v>-999</v>
      </c>
      <c r="AM1137" s="82">
        <f>IF(I1137=1, 'adjustment factor'!$D$12, IF(I1137=-9,-999,IF(I1137="",-999,0)))</f>
        <v>-999</v>
      </c>
      <c r="AN1137" s="82">
        <f>IF(J1137=1, 'adjustment factor'!$D$13, IF(J1137=-9,-999,IF(J1137="",-999,0)))</f>
        <v>-999</v>
      </c>
      <c r="AO1137" s="82" t="str">
        <f t="shared" si="178"/>
        <v>-999</v>
      </c>
      <c r="AP1137" s="82" t="str">
        <f t="shared" si="179"/>
        <v>MISSING</v>
      </c>
    </row>
    <row r="1138" spans="2:42" s="3" customFormat="1">
      <c r="B1138" s="170"/>
      <c r="C1138" s="35">
        <v>1134</v>
      </c>
      <c r="D1138" s="161"/>
      <c r="E1138" s="161"/>
      <c r="F1138" s="161"/>
      <c r="G1138" s="161"/>
      <c r="H1138" s="161"/>
      <c r="I1138" s="161"/>
      <c r="J1138" s="161"/>
      <c r="K1138" s="161"/>
      <c r="L1138" s="161"/>
      <c r="M1138" s="161"/>
      <c r="N1138" s="171"/>
      <c r="O1138" s="171"/>
      <c r="P1138" s="171"/>
      <c r="Q1138" s="171"/>
      <c r="R1138" s="171"/>
      <c r="S1138" s="171"/>
      <c r="T1138" s="159" t="str">
        <f t="shared" si="170"/>
        <v>MISSING</v>
      </c>
      <c r="U1138" s="159" t="str">
        <f t="shared" si="171"/>
        <v>MISSING</v>
      </c>
      <c r="X1138" s="56">
        <f t="shared" si="172"/>
        <v>-99</v>
      </c>
      <c r="Y1138" s="56">
        <f t="shared" si="173"/>
        <v>-99</v>
      </c>
      <c r="Z1138" s="56">
        <f t="shared" si="174"/>
        <v>-99</v>
      </c>
      <c r="AA1138" s="56">
        <f t="shared" si="175"/>
        <v>-99</v>
      </c>
      <c r="AB1138" s="56">
        <f t="shared" si="176"/>
        <v>-99</v>
      </c>
      <c r="AC1138" s="56">
        <f t="shared" si="177"/>
        <v>-99</v>
      </c>
      <c r="AE1138" s="82">
        <f>IF(D1138=1, 'adjustment factor'!$D$4, IF(D1138=-9,-999,IF(D1138="",-999,0)))</f>
        <v>-999</v>
      </c>
      <c r="AF1138" s="82">
        <f>IF(F1138=1, 'adjustment factor'!$D$5, IF(F1138=-9,-999,IF(F1138="",-999,0)))</f>
        <v>-999</v>
      </c>
      <c r="AG1138" s="82">
        <f>IF(E1138=1, 'adjustment factor'!$D$6, IF(E1138=-9,-999,IF(E1138="",-999,0)))</f>
        <v>-999</v>
      </c>
      <c r="AH1138" s="82">
        <f>IF(K1138&gt;=45,'adjustment factor'!$D$7,IF(K1138=-9,-1200,IF(K1138="",-1200,0)))</f>
        <v>-1200</v>
      </c>
      <c r="AI1138" s="82">
        <f>IF(L1138=1, 'adjustment factor'!$D$8, IF(L1138=-9,-999,IF(L1138="",-999,0)))</f>
        <v>-999</v>
      </c>
      <c r="AJ1138" s="82">
        <f>IF(AND(M1138&gt;=1,M1138&lt;=4),'adjustment factor'!$D$9,IF(M1138=-9,-999,IF(M1138=98,-999,IF(M1138=99,-999,IF(M1138="",-999,0)))))</f>
        <v>-999</v>
      </c>
      <c r="AK1138" s="82">
        <f>IF(H1138=1, 'adjustment factor'!$D$10, IF(H1138=-9,-999,IF(H1138="",-999,0)))</f>
        <v>-999</v>
      </c>
      <c r="AL1138" s="82">
        <f>IF(G1138=1, 'adjustment factor'!$D$11, IF(G1138=-9,-999,IF(G1138="",-999,0)))</f>
        <v>-999</v>
      </c>
      <c r="AM1138" s="82">
        <f>IF(I1138=1, 'adjustment factor'!$D$12, IF(I1138=-9,-999,IF(I1138="",-999,0)))</f>
        <v>-999</v>
      </c>
      <c r="AN1138" s="82">
        <f>IF(J1138=1, 'adjustment factor'!$D$13, IF(J1138=-9,-999,IF(J1138="",-999,0)))</f>
        <v>-999</v>
      </c>
      <c r="AO1138" s="82" t="str">
        <f t="shared" si="178"/>
        <v>-999</v>
      </c>
      <c r="AP1138" s="82" t="str">
        <f t="shared" si="179"/>
        <v>MISSING</v>
      </c>
    </row>
    <row r="1139" spans="2:42" s="3" customFormat="1">
      <c r="B1139" s="170"/>
      <c r="C1139" s="35">
        <v>1135</v>
      </c>
      <c r="D1139" s="161"/>
      <c r="E1139" s="161"/>
      <c r="F1139" s="161"/>
      <c r="G1139" s="161"/>
      <c r="H1139" s="161"/>
      <c r="I1139" s="161"/>
      <c r="J1139" s="161"/>
      <c r="K1139" s="161"/>
      <c r="L1139" s="161"/>
      <c r="M1139" s="161"/>
      <c r="N1139" s="171"/>
      <c r="O1139" s="171"/>
      <c r="P1139" s="171"/>
      <c r="Q1139" s="171"/>
      <c r="R1139" s="171"/>
      <c r="S1139" s="171"/>
      <c r="T1139" s="159" t="str">
        <f t="shared" si="170"/>
        <v>MISSING</v>
      </c>
      <c r="U1139" s="159" t="str">
        <f t="shared" si="171"/>
        <v>MISSING</v>
      </c>
      <c r="X1139" s="56">
        <f t="shared" si="172"/>
        <v>-99</v>
      </c>
      <c r="Y1139" s="56">
        <f t="shared" si="173"/>
        <v>-99</v>
      </c>
      <c r="Z1139" s="56">
        <f t="shared" si="174"/>
        <v>-99</v>
      </c>
      <c r="AA1139" s="56">
        <f t="shared" si="175"/>
        <v>-99</v>
      </c>
      <c r="AB1139" s="56">
        <f t="shared" si="176"/>
        <v>-99</v>
      </c>
      <c r="AC1139" s="56">
        <f t="shared" si="177"/>
        <v>-99</v>
      </c>
      <c r="AE1139" s="82">
        <f>IF(D1139=1, 'adjustment factor'!$D$4, IF(D1139=-9,-999,IF(D1139="",-999,0)))</f>
        <v>-999</v>
      </c>
      <c r="AF1139" s="82">
        <f>IF(F1139=1, 'adjustment factor'!$D$5, IF(F1139=-9,-999,IF(F1139="",-999,0)))</f>
        <v>-999</v>
      </c>
      <c r="AG1139" s="82">
        <f>IF(E1139=1, 'adjustment factor'!$D$6, IF(E1139=-9,-999,IF(E1139="",-999,0)))</f>
        <v>-999</v>
      </c>
      <c r="AH1139" s="82">
        <f>IF(K1139&gt;=45,'adjustment factor'!$D$7,IF(K1139=-9,-1200,IF(K1139="",-1200,0)))</f>
        <v>-1200</v>
      </c>
      <c r="AI1139" s="82">
        <f>IF(L1139=1, 'adjustment factor'!$D$8, IF(L1139=-9,-999,IF(L1139="",-999,0)))</f>
        <v>-999</v>
      </c>
      <c r="AJ1139" s="82">
        <f>IF(AND(M1139&gt;=1,M1139&lt;=4),'adjustment factor'!$D$9,IF(M1139=-9,-999,IF(M1139=98,-999,IF(M1139=99,-999,IF(M1139="",-999,0)))))</f>
        <v>-999</v>
      </c>
      <c r="AK1139" s="82">
        <f>IF(H1139=1, 'adjustment factor'!$D$10, IF(H1139=-9,-999,IF(H1139="",-999,0)))</f>
        <v>-999</v>
      </c>
      <c r="AL1139" s="82">
        <f>IF(G1139=1, 'adjustment factor'!$D$11, IF(G1139=-9,-999,IF(G1139="",-999,0)))</f>
        <v>-999</v>
      </c>
      <c r="AM1139" s="82">
        <f>IF(I1139=1, 'adjustment factor'!$D$12, IF(I1139=-9,-999,IF(I1139="",-999,0)))</f>
        <v>-999</v>
      </c>
      <c r="AN1139" s="82">
        <f>IF(J1139=1, 'adjustment factor'!$D$13, IF(J1139=-9,-999,IF(J1139="",-999,0)))</f>
        <v>-999</v>
      </c>
      <c r="AO1139" s="82" t="str">
        <f t="shared" si="178"/>
        <v>-999</v>
      </c>
      <c r="AP1139" s="82" t="str">
        <f t="shared" si="179"/>
        <v>MISSING</v>
      </c>
    </row>
    <row r="1140" spans="2:42" s="3" customFormat="1">
      <c r="B1140" s="170"/>
      <c r="C1140" s="35">
        <v>1136</v>
      </c>
      <c r="D1140" s="161"/>
      <c r="E1140" s="161"/>
      <c r="F1140" s="161"/>
      <c r="G1140" s="161"/>
      <c r="H1140" s="161"/>
      <c r="I1140" s="161"/>
      <c r="J1140" s="161"/>
      <c r="K1140" s="161"/>
      <c r="L1140" s="161"/>
      <c r="M1140" s="161"/>
      <c r="N1140" s="171"/>
      <c r="O1140" s="171"/>
      <c r="P1140" s="171"/>
      <c r="Q1140" s="171"/>
      <c r="R1140" s="171"/>
      <c r="S1140" s="171"/>
      <c r="T1140" s="159" t="str">
        <f t="shared" si="170"/>
        <v>MISSING</v>
      </c>
      <c r="U1140" s="159" t="str">
        <f t="shared" si="171"/>
        <v>MISSING</v>
      </c>
      <c r="X1140" s="56">
        <f t="shared" si="172"/>
        <v>-99</v>
      </c>
      <c r="Y1140" s="56">
        <f t="shared" si="173"/>
        <v>-99</v>
      </c>
      <c r="Z1140" s="56">
        <f t="shared" si="174"/>
        <v>-99</v>
      </c>
      <c r="AA1140" s="56">
        <f t="shared" si="175"/>
        <v>-99</v>
      </c>
      <c r="AB1140" s="56">
        <f t="shared" si="176"/>
        <v>-99</v>
      </c>
      <c r="AC1140" s="56">
        <f t="shared" si="177"/>
        <v>-99</v>
      </c>
      <c r="AE1140" s="82">
        <f>IF(D1140=1, 'adjustment factor'!$D$4, IF(D1140=-9,-999,IF(D1140="",-999,0)))</f>
        <v>-999</v>
      </c>
      <c r="AF1140" s="82">
        <f>IF(F1140=1, 'adjustment factor'!$D$5, IF(F1140=-9,-999,IF(F1140="",-999,0)))</f>
        <v>-999</v>
      </c>
      <c r="AG1140" s="82">
        <f>IF(E1140=1, 'adjustment factor'!$D$6, IF(E1140=-9,-999,IF(E1140="",-999,0)))</f>
        <v>-999</v>
      </c>
      <c r="AH1140" s="82">
        <f>IF(K1140&gt;=45,'adjustment factor'!$D$7,IF(K1140=-9,-1200,IF(K1140="",-1200,0)))</f>
        <v>-1200</v>
      </c>
      <c r="AI1140" s="82">
        <f>IF(L1140=1, 'adjustment factor'!$D$8, IF(L1140=-9,-999,IF(L1140="",-999,0)))</f>
        <v>-999</v>
      </c>
      <c r="AJ1140" s="82">
        <f>IF(AND(M1140&gt;=1,M1140&lt;=4),'adjustment factor'!$D$9,IF(M1140=-9,-999,IF(M1140=98,-999,IF(M1140=99,-999,IF(M1140="",-999,0)))))</f>
        <v>-999</v>
      </c>
      <c r="AK1140" s="82">
        <f>IF(H1140=1, 'adjustment factor'!$D$10, IF(H1140=-9,-999,IF(H1140="",-999,0)))</f>
        <v>-999</v>
      </c>
      <c r="AL1140" s="82">
        <f>IF(G1140=1, 'adjustment factor'!$D$11, IF(G1140=-9,-999,IF(G1140="",-999,0)))</f>
        <v>-999</v>
      </c>
      <c r="AM1140" s="82">
        <f>IF(I1140=1, 'adjustment factor'!$D$12, IF(I1140=-9,-999,IF(I1140="",-999,0)))</f>
        <v>-999</v>
      </c>
      <c r="AN1140" s="82">
        <f>IF(J1140=1, 'adjustment factor'!$D$13, IF(J1140=-9,-999,IF(J1140="",-999,0)))</f>
        <v>-999</v>
      </c>
      <c r="AO1140" s="82" t="str">
        <f t="shared" si="178"/>
        <v>-999</v>
      </c>
      <c r="AP1140" s="82" t="str">
        <f t="shared" si="179"/>
        <v>MISSING</v>
      </c>
    </row>
    <row r="1141" spans="2:42" s="3" customFormat="1">
      <c r="B1141" s="170"/>
      <c r="C1141" s="35">
        <v>1137</v>
      </c>
      <c r="D1141" s="161"/>
      <c r="E1141" s="161"/>
      <c r="F1141" s="161"/>
      <c r="G1141" s="161"/>
      <c r="H1141" s="161"/>
      <c r="I1141" s="161"/>
      <c r="J1141" s="161"/>
      <c r="K1141" s="161"/>
      <c r="L1141" s="161"/>
      <c r="M1141" s="161"/>
      <c r="N1141" s="171"/>
      <c r="O1141" s="171"/>
      <c r="P1141" s="171"/>
      <c r="Q1141" s="171"/>
      <c r="R1141" s="171"/>
      <c r="S1141" s="171"/>
      <c r="T1141" s="159" t="str">
        <f t="shared" si="170"/>
        <v>MISSING</v>
      </c>
      <c r="U1141" s="159" t="str">
        <f t="shared" si="171"/>
        <v>MISSING</v>
      </c>
      <c r="X1141" s="56">
        <f t="shared" si="172"/>
        <v>-99</v>
      </c>
      <c r="Y1141" s="56">
        <f t="shared" si="173"/>
        <v>-99</v>
      </c>
      <c r="Z1141" s="56">
        <f t="shared" si="174"/>
        <v>-99</v>
      </c>
      <c r="AA1141" s="56">
        <f t="shared" si="175"/>
        <v>-99</v>
      </c>
      <c r="AB1141" s="56">
        <f t="shared" si="176"/>
        <v>-99</v>
      </c>
      <c r="AC1141" s="56">
        <f t="shared" si="177"/>
        <v>-99</v>
      </c>
      <c r="AE1141" s="82">
        <f>IF(D1141=1, 'adjustment factor'!$D$4, IF(D1141=-9,-999,IF(D1141="",-999,0)))</f>
        <v>-999</v>
      </c>
      <c r="AF1141" s="82">
        <f>IF(F1141=1, 'adjustment factor'!$D$5, IF(F1141=-9,-999,IF(F1141="",-999,0)))</f>
        <v>-999</v>
      </c>
      <c r="AG1141" s="82">
        <f>IF(E1141=1, 'adjustment factor'!$D$6, IF(E1141=-9,-999,IF(E1141="",-999,0)))</f>
        <v>-999</v>
      </c>
      <c r="AH1141" s="82">
        <f>IF(K1141&gt;=45,'adjustment factor'!$D$7,IF(K1141=-9,-1200,IF(K1141="",-1200,0)))</f>
        <v>-1200</v>
      </c>
      <c r="AI1141" s="82">
        <f>IF(L1141=1, 'adjustment factor'!$D$8, IF(L1141=-9,-999,IF(L1141="",-999,0)))</f>
        <v>-999</v>
      </c>
      <c r="AJ1141" s="82">
        <f>IF(AND(M1141&gt;=1,M1141&lt;=4),'adjustment factor'!$D$9,IF(M1141=-9,-999,IF(M1141=98,-999,IF(M1141=99,-999,IF(M1141="",-999,0)))))</f>
        <v>-999</v>
      </c>
      <c r="AK1141" s="82">
        <f>IF(H1141=1, 'adjustment factor'!$D$10, IF(H1141=-9,-999,IF(H1141="",-999,0)))</f>
        <v>-999</v>
      </c>
      <c r="AL1141" s="82">
        <f>IF(G1141=1, 'adjustment factor'!$D$11, IF(G1141=-9,-999,IF(G1141="",-999,0)))</f>
        <v>-999</v>
      </c>
      <c r="AM1141" s="82">
        <f>IF(I1141=1, 'adjustment factor'!$D$12, IF(I1141=-9,-999,IF(I1141="",-999,0)))</f>
        <v>-999</v>
      </c>
      <c r="AN1141" s="82">
        <f>IF(J1141=1, 'adjustment factor'!$D$13, IF(J1141=-9,-999,IF(J1141="",-999,0)))</f>
        <v>-999</v>
      </c>
      <c r="AO1141" s="82" t="str">
        <f t="shared" si="178"/>
        <v>-999</v>
      </c>
      <c r="AP1141" s="82" t="str">
        <f t="shared" si="179"/>
        <v>MISSING</v>
      </c>
    </row>
    <row r="1142" spans="2:42" s="3" customFormat="1">
      <c r="B1142" s="170"/>
      <c r="C1142" s="35">
        <v>1138</v>
      </c>
      <c r="D1142" s="161"/>
      <c r="E1142" s="161"/>
      <c r="F1142" s="161"/>
      <c r="G1142" s="161"/>
      <c r="H1142" s="161"/>
      <c r="I1142" s="161"/>
      <c r="J1142" s="161"/>
      <c r="K1142" s="161"/>
      <c r="L1142" s="161"/>
      <c r="M1142" s="161"/>
      <c r="N1142" s="171"/>
      <c r="O1142" s="171"/>
      <c r="P1142" s="171"/>
      <c r="Q1142" s="171"/>
      <c r="R1142" s="171"/>
      <c r="S1142" s="171"/>
      <c r="T1142" s="159" t="str">
        <f t="shared" si="170"/>
        <v>MISSING</v>
      </c>
      <c r="U1142" s="159" t="str">
        <f t="shared" si="171"/>
        <v>MISSING</v>
      </c>
      <c r="X1142" s="56">
        <f t="shared" si="172"/>
        <v>-99</v>
      </c>
      <c r="Y1142" s="56">
        <f t="shared" si="173"/>
        <v>-99</v>
      </c>
      <c r="Z1142" s="56">
        <f t="shared" si="174"/>
        <v>-99</v>
      </c>
      <c r="AA1142" s="56">
        <f t="shared" si="175"/>
        <v>-99</v>
      </c>
      <c r="AB1142" s="56">
        <f t="shared" si="176"/>
        <v>-99</v>
      </c>
      <c r="AC1142" s="56">
        <f t="shared" si="177"/>
        <v>-99</v>
      </c>
      <c r="AE1142" s="82">
        <f>IF(D1142=1, 'adjustment factor'!$D$4, IF(D1142=-9,-999,IF(D1142="",-999,0)))</f>
        <v>-999</v>
      </c>
      <c r="AF1142" s="82">
        <f>IF(F1142=1, 'adjustment factor'!$D$5, IF(F1142=-9,-999,IF(F1142="",-999,0)))</f>
        <v>-999</v>
      </c>
      <c r="AG1142" s="82">
        <f>IF(E1142=1, 'adjustment factor'!$D$6, IF(E1142=-9,-999,IF(E1142="",-999,0)))</f>
        <v>-999</v>
      </c>
      <c r="AH1142" s="82">
        <f>IF(K1142&gt;=45,'adjustment factor'!$D$7,IF(K1142=-9,-1200,IF(K1142="",-1200,0)))</f>
        <v>-1200</v>
      </c>
      <c r="AI1142" s="82">
        <f>IF(L1142=1, 'adjustment factor'!$D$8, IF(L1142=-9,-999,IF(L1142="",-999,0)))</f>
        <v>-999</v>
      </c>
      <c r="AJ1142" s="82">
        <f>IF(AND(M1142&gt;=1,M1142&lt;=4),'adjustment factor'!$D$9,IF(M1142=-9,-999,IF(M1142=98,-999,IF(M1142=99,-999,IF(M1142="",-999,0)))))</f>
        <v>-999</v>
      </c>
      <c r="AK1142" s="82">
        <f>IF(H1142=1, 'adjustment factor'!$D$10, IF(H1142=-9,-999,IF(H1142="",-999,0)))</f>
        <v>-999</v>
      </c>
      <c r="AL1142" s="82">
        <f>IF(G1142=1, 'adjustment factor'!$D$11, IF(G1142=-9,-999,IF(G1142="",-999,0)))</f>
        <v>-999</v>
      </c>
      <c r="AM1142" s="82">
        <f>IF(I1142=1, 'adjustment factor'!$D$12, IF(I1142=-9,-999,IF(I1142="",-999,0)))</f>
        <v>-999</v>
      </c>
      <c r="AN1142" s="82">
        <f>IF(J1142=1, 'adjustment factor'!$D$13, IF(J1142=-9,-999,IF(J1142="",-999,0)))</f>
        <v>-999</v>
      </c>
      <c r="AO1142" s="82" t="str">
        <f t="shared" si="178"/>
        <v>-999</v>
      </c>
      <c r="AP1142" s="82" t="str">
        <f t="shared" si="179"/>
        <v>MISSING</v>
      </c>
    </row>
    <row r="1143" spans="2:42" s="3" customFormat="1">
      <c r="B1143" s="170"/>
      <c r="C1143" s="35">
        <v>1139</v>
      </c>
      <c r="D1143" s="161"/>
      <c r="E1143" s="161"/>
      <c r="F1143" s="161"/>
      <c r="G1143" s="161"/>
      <c r="H1143" s="161"/>
      <c r="I1143" s="161"/>
      <c r="J1143" s="161"/>
      <c r="K1143" s="161"/>
      <c r="L1143" s="161"/>
      <c r="M1143" s="161"/>
      <c r="N1143" s="171"/>
      <c r="O1143" s="171"/>
      <c r="P1143" s="171"/>
      <c r="Q1143" s="171"/>
      <c r="R1143" s="171"/>
      <c r="S1143" s="171"/>
      <c r="T1143" s="159" t="str">
        <f t="shared" si="170"/>
        <v>MISSING</v>
      </c>
      <c r="U1143" s="159" t="str">
        <f t="shared" si="171"/>
        <v>MISSING</v>
      </c>
      <c r="X1143" s="56">
        <f t="shared" si="172"/>
        <v>-99</v>
      </c>
      <c r="Y1143" s="56">
        <f t="shared" si="173"/>
        <v>-99</v>
      </c>
      <c r="Z1143" s="56">
        <f t="shared" si="174"/>
        <v>-99</v>
      </c>
      <c r="AA1143" s="56">
        <f t="shared" si="175"/>
        <v>-99</v>
      </c>
      <c r="AB1143" s="56">
        <f t="shared" si="176"/>
        <v>-99</v>
      </c>
      <c r="AC1143" s="56">
        <f t="shared" si="177"/>
        <v>-99</v>
      </c>
      <c r="AE1143" s="82">
        <f>IF(D1143=1, 'adjustment factor'!$D$4, IF(D1143=-9,-999,IF(D1143="",-999,0)))</f>
        <v>-999</v>
      </c>
      <c r="AF1143" s="82">
        <f>IF(F1143=1, 'adjustment factor'!$D$5, IF(F1143=-9,-999,IF(F1143="",-999,0)))</f>
        <v>-999</v>
      </c>
      <c r="AG1143" s="82">
        <f>IF(E1143=1, 'adjustment factor'!$D$6, IF(E1143=-9,-999,IF(E1143="",-999,0)))</f>
        <v>-999</v>
      </c>
      <c r="AH1143" s="82">
        <f>IF(K1143&gt;=45,'adjustment factor'!$D$7,IF(K1143=-9,-1200,IF(K1143="",-1200,0)))</f>
        <v>-1200</v>
      </c>
      <c r="AI1143" s="82">
        <f>IF(L1143=1, 'adjustment factor'!$D$8, IF(L1143=-9,-999,IF(L1143="",-999,0)))</f>
        <v>-999</v>
      </c>
      <c r="AJ1143" s="82">
        <f>IF(AND(M1143&gt;=1,M1143&lt;=4),'adjustment factor'!$D$9,IF(M1143=-9,-999,IF(M1143=98,-999,IF(M1143=99,-999,IF(M1143="",-999,0)))))</f>
        <v>-999</v>
      </c>
      <c r="AK1143" s="82">
        <f>IF(H1143=1, 'adjustment factor'!$D$10, IF(H1143=-9,-999,IF(H1143="",-999,0)))</f>
        <v>-999</v>
      </c>
      <c r="AL1143" s="82">
        <f>IF(G1143=1, 'adjustment factor'!$D$11, IF(G1143=-9,-999,IF(G1143="",-999,0)))</f>
        <v>-999</v>
      </c>
      <c r="AM1143" s="82">
        <f>IF(I1143=1, 'adjustment factor'!$D$12, IF(I1143=-9,-999,IF(I1143="",-999,0)))</f>
        <v>-999</v>
      </c>
      <c r="AN1143" s="82">
        <f>IF(J1143=1, 'adjustment factor'!$D$13, IF(J1143=-9,-999,IF(J1143="",-999,0)))</f>
        <v>-999</v>
      </c>
      <c r="AO1143" s="82" t="str">
        <f t="shared" si="178"/>
        <v>-999</v>
      </c>
      <c r="AP1143" s="82" t="str">
        <f t="shared" si="179"/>
        <v>MISSING</v>
      </c>
    </row>
    <row r="1144" spans="2:42" s="3" customFormat="1">
      <c r="B1144" s="170"/>
      <c r="C1144" s="35">
        <v>1140</v>
      </c>
      <c r="D1144" s="161"/>
      <c r="E1144" s="161"/>
      <c r="F1144" s="161"/>
      <c r="G1144" s="161"/>
      <c r="H1144" s="161"/>
      <c r="I1144" s="161"/>
      <c r="J1144" s="161"/>
      <c r="K1144" s="161"/>
      <c r="L1144" s="161"/>
      <c r="M1144" s="161"/>
      <c r="N1144" s="171"/>
      <c r="O1144" s="171"/>
      <c r="P1144" s="171"/>
      <c r="Q1144" s="171"/>
      <c r="R1144" s="171"/>
      <c r="S1144" s="171"/>
      <c r="T1144" s="159" t="str">
        <f t="shared" si="170"/>
        <v>MISSING</v>
      </c>
      <c r="U1144" s="159" t="str">
        <f t="shared" si="171"/>
        <v>MISSING</v>
      </c>
      <c r="X1144" s="56">
        <f t="shared" si="172"/>
        <v>-99</v>
      </c>
      <c r="Y1144" s="56">
        <f t="shared" si="173"/>
        <v>-99</v>
      </c>
      <c r="Z1144" s="56">
        <f t="shared" si="174"/>
        <v>-99</v>
      </c>
      <c r="AA1144" s="56">
        <f t="shared" si="175"/>
        <v>-99</v>
      </c>
      <c r="AB1144" s="56">
        <f t="shared" si="176"/>
        <v>-99</v>
      </c>
      <c r="AC1144" s="56">
        <f t="shared" si="177"/>
        <v>-99</v>
      </c>
      <c r="AE1144" s="82">
        <f>IF(D1144=1, 'adjustment factor'!$D$4, IF(D1144=-9,-999,IF(D1144="",-999,0)))</f>
        <v>-999</v>
      </c>
      <c r="AF1144" s="82">
        <f>IF(F1144=1, 'adjustment factor'!$D$5, IF(F1144=-9,-999,IF(F1144="",-999,0)))</f>
        <v>-999</v>
      </c>
      <c r="AG1144" s="82">
        <f>IF(E1144=1, 'adjustment factor'!$D$6, IF(E1144=-9,-999,IF(E1144="",-999,0)))</f>
        <v>-999</v>
      </c>
      <c r="AH1144" s="82">
        <f>IF(K1144&gt;=45,'adjustment factor'!$D$7,IF(K1144=-9,-1200,IF(K1144="",-1200,0)))</f>
        <v>-1200</v>
      </c>
      <c r="AI1144" s="82">
        <f>IF(L1144=1, 'adjustment factor'!$D$8, IF(L1144=-9,-999,IF(L1144="",-999,0)))</f>
        <v>-999</v>
      </c>
      <c r="AJ1144" s="82">
        <f>IF(AND(M1144&gt;=1,M1144&lt;=4),'adjustment factor'!$D$9,IF(M1144=-9,-999,IF(M1144=98,-999,IF(M1144=99,-999,IF(M1144="",-999,0)))))</f>
        <v>-999</v>
      </c>
      <c r="AK1144" s="82">
        <f>IF(H1144=1, 'adjustment factor'!$D$10, IF(H1144=-9,-999,IF(H1144="",-999,0)))</f>
        <v>-999</v>
      </c>
      <c r="AL1144" s="82">
        <f>IF(G1144=1, 'adjustment factor'!$D$11, IF(G1144=-9,-999,IF(G1144="",-999,0)))</f>
        <v>-999</v>
      </c>
      <c r="AM1144" s="82">
        <f>IF(I1144=1, 'adjustment factor'!$D$12, IF(I1144=-9,-999,IF(I1144="",-999,0)))</f>
        <v>-999</v>
      </c>
      <c r="AN1144" s="82">
        <f>IF(J1144=1, 'adjustment factor'!$D$13, IF(J1144=-9,-999,IF(J1144="",-999,0)))</f>
        <v>-999</v>
      </c>
      <c r="AO1144" s="82" t="str">
        <f t="shared" si="178"/>
        <v>-999</v>
      </c>
      <c r="AP1144" s="82" t="str">
        <f t="shared" si="179"/>
        <v>MISSING</v>
      </c>
    </row>
    <row r="1145" spans="2:42" s="3" customFormat="1">
      <c r="B1145" s="170"/>
      <c r="C1145" s="35">
        <v>1141</v>
      </c>
      <c r="D1145" s="161"/>
      <c r="E1145" s="161"/>
      <c r="F1145" s="161"/>
      <c r="G1145" s="161"/>
      <c r="H1145" s="161"/>
      <c r="I1145" s="161"/>
      <c r="J1145" s="161"/>
      <c r="K1145" s="161"/>
      <c r="L1145" s="161"/>
      <c r="M1145" s="161"/>
      <c r="N1145" s="171"/>
      <c r="O1145" s="171"/>
      <c r="P1145" s="171"/>
      <c r="Q1145" s="171"/>
      <c r="R1145" s="171"/>
      <c r="S1145" s="171"/>
      <c r="T1145" s="159" t="str">
        <f t="shared" si="170"/>
        <v>MISSING</v>
      </c>
      <c r="U1145" s="159" t="str">
        <f t="shared" si="171"/>
        <v>MISSING</v>
      </c>
      <c r="X1145" s="56">
        <f t="shared" si="172"/>
        <v>-99</v>
      </c>
      <c r="Y1145" s="56">
        <f t="shared" si="173"/>
        <v>-99</v>
      </c>
      <c r="Z1145" s="56">
        <f t="shared" si="174"/>
        <v>-99</v>
      </c>
      <c r="AA1145" s="56">
        <f t="shared" si="175"/>
        <v>-99</v>
      </c>
      <c r="AB1145" s="56">
        <f t="shared" si="176"/>
        <v>-99</v>
      </c>
      <c r="AC1145" s="56">
        <f t="shared" si="177"/>
        <v>-99</v>
      </c>
      <c r="AE1145" s="82">
        <f>IF(D1145=1, 'adjustment factor'!$D$4, IF(D1145=-9,-999,IF(D1145="",-999,0)))</f>
        <v>-999</v>
      </c>
      <c r="AF1145" s="82">
        <f>IF(F1145=1, 'adjustment factor'!$D$5, IF(F1145=-9,-999,IF(F1145="",-999,0)))</f>
        <v>-999</v>
      </c>
      <c r="AG1145" s="82">
        <f>IF(E1145=1, 'adjustment factor'!$D$6, IF(E1145=-9,-999,IF(E1145="",-999,0)))</f>
        <v>-999</v>
      </c>
      <c r="AH1145" s="82">
        <f>IF(K1145&gt;=45,'adjustment factor'!$D$7,IF(K1145=-9,-1200,IF(K1145="",-1200,0)))</f>
        <v>-1200</v>
      </c>
      <c r="AI1145" s="82">
        <f>IF(L1145=1, 'adjustment factor'!$D$8, IF(L1145=-9,-999,IF(L1145="",-999,0)))</f>
        <v>-999</v>
      </c>
      <c r="AJ1145" s="82">
        <f>IF(AND(M1145&gt;=1,M1145&lt;=4),'adjustment factor'!$D$9,IF(M1145=-9,-999,IF(M1145=98,-999,IF(M1145=99,-999,IF(M1145="",-999,0)))))</f>
        <v>-999</v>
      </c>
      <c r="AK1145" s="82">
        <f>IF(H1145=1, 'adjustment factor'!$D$10, IF(H1145=-9,-999,IF(H1145="",-999,0)))</f>
        <v>-999</v>
      </c>
      <c r="AL1145" s="82">
        <f>IF(G1145=1, 'adjustment factor'!$D$11, IF(G1145=-9,-999,IF(G1145="",-999,0)))</f>
        <v>-999</v>
      </c>
      <c r="AM1145" s="82">
        <f>IF(I1145=1, 'adjustment factor'!$D$12, IF(I1145=-9,-999,IF(I1145="",-999,0)))</f>
        <v>-999</v>
      </c>
      <c r="AN1145" s="82">
        <f>IF(J1145=1, 'adjustment factor'!$D$13, IF(J1145=-9,-999,IF(J1145="",-999,0)))</f>
        <v>-999</v>
      </c>
      <c r="AO1145" s="82" t="str">
        <f t="shared" si="178"/>
        <v>-999</v>
      </c>
      <c r="AP1145" s="82" t="str">
        <f t="shared" si="179"/>
        <v>MISSING</v>
      </c>
    </row>
    <row r="1146" spans="2:42" s="3" customFormat="1">
      <c r="B1146" s="170"/>
      <c r="C1146" s="35">
        <v>1142</v>
      </c>
      <c r="D1146" s="161"/>
      <c r="E1146" s="161"/>
      <c r="F1146" s="161"/>
      <c r="G1146" s="161"/>
      <c r="H1146" s="161"/>
      <c r="I1146" s="161"/>
      <c r="J1146" s="161"/>
      <c r="K1146" s="161"/>
      <c r="L1146" s="161"/>
      <c r="M1146" s="161"/>
      <c r="N1146" s="171"/>
      <c r="O1146" s="171"/>
      <c r="P1146" s="171"/>
      <c r="Q1146" s="171"/>
      <c r="R1146" s="171"/>
      <c r="S1146" s="171"/>
      <c r="T1146" s="159" t="str">
        <f t="shared" si="170"/>
        <v>MISSING</v>
      </c>
      <c r="U1146" s="159" t="str">
        <f t="shared" si="171"/>
        <v>MISSING</v>
      </c>
      <c r="X1146" s="56">
        <f t="shared" si="172"/>
        <v>-99</v>
      </c>
      <c r="Y1146" s="56">
        <f t="shared" si="173"/>
        <v>-99</v>
      </c>
      <c r="Z1146" s="56">
        <f t="shared" si="174"/>
        <v>-99</v>
      </c>
      <c r="AA1146" s="56">
        <f t="shared" si="175"/>
        <v>-99</v>
      </c>
      <c r="AB1146" s="56">
        <f t="shared" si="176"/>
        <v>-99</v>
      </c>
      <c r="AC1146" s="56">
        <f t="shared" si="177"/>
        <v>-99</v>
      </c>
      <c r="AE1146" s="82">
        <f>IF(D1146=1, 'adjustment factor'!$D$4, IF(D1146=-9,-999,IF(D1146="",-999,0)))</f>
        <v>-999</v>
      </c>
      <c r="AF1146" s="82">
        <f>IF(F1146=1, 'adjustment factor'!$D$5, IF(F1146=-9,-999,IF(F1146="",-999,0)))</f>
        <v>-999</v>
      </c>
      <c r="AG1146" s="82">
        <f>IF(E1146=1, 'adjustment factor'!$D$6, IF(E1146=-9,-999,IF(E1146="",-999,0)))</f>
        <v>-999</v>
      </c>
      <c r="AH1146" s="82">
        <f>IF(K1146&gt;=45,'adjustment factor'!$D$7,IF(K1146=-9,-1200,IF(K1146="",-1200,0)))</f>
        <v>-1200</v>
      </c>
      <c r="AI1146" s="82">
        <f>IF(L1146=1, 'adjustment factor'!$D$8, IF(L1146=-9,-999,IF(L1146="",-999,0)))</f>
        <v>-999</v>
      </c>
      <c r="AJ1146" s="82">
        <f>IF(AND(M1146&gt;=1,M1146&lt;=4),'adjustment factor'!$D$9,IF(M1146=-9,-999,IF(M1146=98,-999,IF(M1146=99,-999,IF(M1146="",-999,0)))))</f>
        <v>-999</v>
      </c>
      <c r="AK1146" s="82">
        <f>IF(H1146=1, 'adjustment factor'!$D$10, IF(H1146=-9,-999,IF(H1146="",-999,0)))</f>
        <v>-999</v>
      </c>
      <c r="AL1146" s="82">
        <f>IF(G1146=1, 'adjustment factor'!$D$11, IF(G1146=-9,-999,IF(G1146="",-999,0)))</f>
        <v>-999</v>
      </c>
      <c r="AM1146" s="82">
        <f>IF(I1146=1, 'adjustment factor'!$D$12, IF(I1146=-9,-999,IF(I1146="",-999,0)))</f>
        <v>-999</v>
      </c>
      <c r="AN1146" s="82">
        <f>IF(J1146=1, 'adjustment factor'!$D$13, IF(J1146=-9,-999,IF(J1146="",-999,0)))</f>
        <v>-999</v>
      </c>
      <c r="AO1146" s="82" t="str">
        <f t="shared" si="178"/>
        <v>-999</v>
      </c>
      <c r="AP1146" s="82" t="str">
        <f t="shared" si="179"/>
        <v>MISSING</v>
      </c>
    </row>
    <row r="1147" spans="2:42" s="3" customFormat="1">
      <c r="B1147" s="170"/>
      <c r="C1147" s="35">
        <v>1143</v>
      </c>
      <c r="D1147" s="161"/>
      <c r="E1147" s="161"/>
      <c r="F1147" s="161"/>
      <c r="G1147" s="161"/>
      <c r="H1147" s="161"/>
      <c r="I1147" s="161"/>
      <c r="J1147" s="161"/>
      <c r="K1147" s="161"/>
      <c r="L1147" s="161"/>
      <c r="M1147" s="161"/>
      <c r="N1147" s="171"/>
      <c r="O1147" s="171"/>
      <c r="P1147" s="171"/>
      <c r="Q1147" s="171"/>
      <c r="R1147" s="171"/>
      <c r="S1147" s="171"/>
      <c r="T1147" s="159" t="str">
        <f t="shared" si="170"/>
        <v>MISSING</v>
      </c>
      <c r="U1147" s="159" t="str">
        <f t="shared" si="171"/>
        <v>MISSING</v>
      </c>
      <c r="X1147" s="56">
        <f t="shared" si="172"/>
        <v>-99</v>
      </c>
      <c r="Y1147" s="56">
        <f t="shared" si="173"/>
        <v>-99</v>
      </c>
      <c r="Z1147" s="56">
        <f t="shared" si="174"/>
        <v>-99</v>
      </c>
      <c r="AA1147" s="56">
        <f t="shared" si="175"/>
        <v>-99</v>
      </c>
      <c r="AB1147" s="56">
        <f t="shared" si="176"/>
        <v>-99</v>
      </c>
      <c r="AC1147" s="56">
        <f t="shared" si="177"/>
        <v>-99</v>
      </c>
      <c r="AE1147" s="82">
        <f>IF(D1147=1, 'adjustment factor'!$D$4, IF(D1147=-9,-999,IF(D1147="",-999,0)))</f>
        <v>-999</v>
      </c>
      <c r="AF1147" s="82">
        <f>IF(F1147=1, 'adjustment factor'!$D$5, IF(F1147=-9,-999,IF(F1147="",-999,0)))</f>
        <v>-999</v>
      </c>
      <c r="AG1147" s="82">
        <f>IF(E1147=1, 'adjustment factor'!$D$6, IF(E1147=-9,-999,IF(E1147="",-999,0)))</f>
        <v>-999</v>
      </c>
      <c r="AH1147" s="82">
        <f>IF(K1147&gt;=45,'adjustment factor'!$D$7,IF(K1147=-9,-1200,IF(K1147="",-1200,0)))</f>
        <v>-1200</v>
      </c>
      <c r="AI1147" s="82">
        <f>IF(L1147=1, 'adjustment factor'!$D$8, IF(L1147=-9,-999,IF(L1147="",-999,0)))</f>
        <v>-999</v>
      </c>
      <c r="AJ1147" s="82">
        <f>IF(AND(M1147&gt;=1,M1147&lt;=4),'adjustment factor'!$D$9,IF(M1147=-9,-999,IF(M1147=98,-999,IF(M1147=99,-999,IF(M1147="",-999,0)))))</f>
        <v>-999</v>
      </c>
      <c r="AK1147" s="82">
        <f>IF(H1147=1, 'adjustment factor'!$D$10, IF(H1147=-9,-999,IF(H1147="",-999,0)))</f>
        <v>-999</v>
      </c>
      <c r="AL1147" s="82">
        <f>IF(G1147=1, 'adjustment factor'!$D$11, IF(G1147=-9,-999,IF(G1147="",-999,0)))</f>
        <v>-999</v>
      </c>
      <c r="AM1147" s="82">
        <f>IF(I1147=1, 'adjustment factor'!$D$12, IF(I1147=-9,-999,IF(I1147="",-999,0)))</f>
        <v>-999</v>
      </c>
      <c r="AN1147" s="82">
        <f>IF(J1147=1, 'adjustment factor'!$D$13, IF(J1147=-9,-999,IF(J1147="",-999,0)))</f>
        <v>-999</v>
      </c>
      <c r="AO1147" s="82" t="str">
        <f t="shared" si="178"/>
        <v>-999</v>
      </c>
      <c r="AP1147" s="82" t="str">
        <f t="shared" si="179"/>
        <v>MISSING</v>
      </c>
    </row>
    <row r="1148" spans="2:42" s="3" customFormat="1">
      <c r="B1148" s="170"/>
      <c r="C1148" s="35">
        <v>1144</v>
      </c>
      <c r="D1148" s="161"/>
      <c r="E1148" s="161"/>
      <c r="F1148" s="161"/>
      <c r="G1148" s="161"/>
      <c r="H1148" s="161"/>
      <c r="I1148" s="161"/>
      <c r="J1148" s="161"/>
      <c r="K1148" s="161"/>
      <c r="L1148" s="161"/>
      <c r="M1148" s="161"/>
      <c r="N1148" s="171"/>
      <c r="O1148" s="171"/>
      <c r="P1148" s="171"/>
      <c r="Q1148" s="171"/>
      <c r="R1148" s="171"/>
      <c r="S1148" s="171"/>
      <c r="T1148" s="159" t="str">
        <f t="shared" si="170"/>
        <v>MISSING</v>
      </c>
      <c r="U1148" s="159" t="str">
        <f t="shared" si="171"/>
        <v>MISSING</v>
      </c>
      <c r="X1148" s="56">
        <f t="shared" si="172"/>
        <v>-99</v>
      </c>
      <c r="Y1148" s="56">
        <f t="shared" si="173"/>
        <v>-99</v>
      </c>
      <c r="Z1148" s="56">
        <f t="shared" si="174"/>
        <v>-99</v>
      </c>
      <c r="AA1148" s="56">
        <f t="shared" si="175"/>
        <v>-99</v>
      </c>
      <c r="AB1148" s="56">
        <f t="shared" si="176"/>
        <v>-99</v>
      </c>
      <c r="AC1148" s="56">
        <f t="shared" si="177"/>
        <v>-99</v>
      </c>
      <c r="AE1148" s="82">
        <f>IF(D1148=1, 'adjustment factor'!$D$4, IF(D1148=-9,-999,IF(D1148="",-999,0)))</f>
        <v>-999</v>
      </c>
      <c r="AF1148" s="82">
        <f>IF(F1148=1, 'adjustment factor'!$D$5, IF(F1148=-9,-999,IF(F1148="",-999,0)))</f>
        <v>-999</v>
      </c>
      <c r="AG1148" s="82">
        <f>IF(E1148=1, 'adjustment factor'!$D$6, IF(E1148=-9,-999,IF(E1148="",-999,0)))</f>
        <v>-999</v>
      </c>
      <c r="AH1148" s="82">
        <f>IF(K1148&gt;=45,'adjustment factor'!$D$7,IF(K1148=-9,-1200,IF(K1148="",-1200,0)))</f>
        <v>-1200</v>
      </c>
      <c r="AI1148" s="82">
        <f>IF(L1148=1, 'adjustment factor'!$D$8, IF(L1148=-9,-999,IF(L1148="",-999,0)))</f>
        <v>-999</v>
      </c>
      <c r="AJ1148" s="82">
        <f>IF(AND(M1148&gt;=1,M1148&lt;=4),'adjustment factor'!$D$9,IF(M1148=-9,-999,IF(M1148=98,-999,IF(M1148=99,-999,IF(M1148="",-999,0)))))</f>
        <v>-999</v>
      </c>
      <c r="AK1148" s="82">
        <f>IF(H1148=1, 'adjustment factor'!$D$10, IF(H1148=-9,-999,IF(H1148="",-999,0)))</f>
        <v>-999</v>
      </c>
      <c r="AL1148" s="82">
        <f>IF(G1148=1, 'adjustment factor'!$D$11, IF(G1148=-9,-999,IF(G1148="",-999,0)))</f>
        <v>-999</v>
      </c>
      <c r="AM1148" s="82">
        <f>IF(I1148=1, 'adjustment factor'!$D$12, IF(I1148=-9,-999,IF(I1148="",-999,0)))</f>
        <v>-999</v>
      </c>
      <c r="AN1148" s="82">
        <f>IF(J1148=1, 'adjustment factor'!$D$13, IF(J1148=-9,-999,IF(J1148="",-999,0)))</f>
        <v>-999</v>
      </c>
      <c r="AO1148" s="82" t="str">
        <f t="shared" si="178"/>
        <v>-999</v>
      </c>
      <c r="AP1148" s="82" t="str">
        <f t="shared" si="179"/>
        <v>MISSING</v>
      </c>
    </row>
    <row r="1149" spans="2:42" s="3" customFormat="1">
      <c r="B1149" s="170"/>
      <c r="C1149" s="35">
        <v>1145</v>
      </c>
      <c r="D1149" s="161"/>
      <c r="E1149" s="161"/>
      <c r="F1149" s="161"/>
      <c r="G1149" s="161"/>
      <c r="H1149" s="161"/>
      <c r="I1149" s="161"/>
      <c r="J1149" s="161"/>
      <c r="K1149" s="161"/>
      <c r="L1149" s="161"/>
      <c r="M1149" s="161"/>
      <c r="N1149" s="171"/>
      <c r="O1149" s="171"/>
      <c r="P1149" s="171"/>
      <c r="Q1149" s="171"/>
      <c r="R1149" s="171"/>
      <c r="S1149" s="171"/>
      <c r="T1149" s="159" t="str">
        <f t="shared" si="170"/>
        <v>MISSING</v>
      </c>
      <c r="U1149" s="159" t="str">
        <f t="shared" si="171"/>
        <v>MISSING</v>
      </c>
      <c r="X1149" s="56">
        <f t="shared" si="172"/>
        <v>-99</v>
      </c>
      <c r="Y1149" s="56">
        <f t="shared" si="173"/>
        <v>-99</v>
      </c>
      <c r="Z1149" s="56">
        <f t="shared" si="174"/>
        <v>-99</v>
      </c>
      <c r="AA1149" s="56">
        <f t="shared" si="175"/>
        <v>-99</v>
      </c>
      <c r="AB1149" s="56">
        <f t="shared" si="176"/>
        <v>-99</v>
      </c>
      <c r="AC1149" s="56">
        <f t="shared" si="177"/>
        <v>-99</v>
      </c>
      <c r="AE1149" s="82">
        <f>IF(D1149=1, 'adjustment factor'!$D$4, IF(D1149=-9,-999,IF(D1149="",-999,0)))</f>
        <v>-999</v>
      </c>
      <c r="AF1149" s="82">
        <f>IF(F1149=1, 'adjustment factor'!$D$5, IF(F1149=-9,-999,IF(F1149="",-999,0)))</f>
        <v>-999</v>
      </c>
      <c r="AG1149" s="82">
        <f>IF(E1149=1, 'adjustment factor'!$D$6, IF(E1149=-9,-999,IF(E1149="",-999,0)))</f>
        <v>-999</v>
      </c>
      <c r="AH1149" s="82">
        <f>IF(K1149&gt;=45,'adjustment factor'!$D$7,IF(K1149=-9,-1200,IF(K1149="",-1200,0)))</f>
        <v>-1200</v>
      </c>
      <c r="AI1149" s="82">
        <f>IF(L1149=1, 'adjustment factor'!$D$8, IF(L1149=-9,-999,IF(L1149="",-999,0)))</f>
        <v>-999</v>
      </c>
      <c r="AJ1149" s="82">
        <f>IF(AND(M1149&gt;=1,M1149&lt;=4),'adjustment factor'!$D$9,IF(M1149=-9,-999,IF(M1149=98,-999,IF(M1149=99,-999,IF(M1149="",-999,0)))))</f>
        <v>-999</v>
      </c>
      <c r="AK1149" s="82">
        <f>IF(H1149=1, 'adjustment factor'!$D$10, IF(H1149=-9,-999,IF(H1149="",-999,0)))</f>
        <v>-999</v>
      </c>
      <c r="AL1149" s="82">
        <f>IF(G1149=1, 'adjustment factor'!$D$11, IF(G1149=-9,-999,IF(G1149="",-999,0)))</f>
        <v>-999</v>
      </c>
      <c r="AM1149" s="82">
        <f>IF(I1149=1, 'adjustment factor'!$D$12, IF(I1149=-9,-999,IF(I1149="",-999,0)))</f>
        <v>-999</v>
      </c>
      <c r="AN1149" s="82">
        <f>IF(J1149=1, 'adjustment factor'!$D$13, IF(J1149=-9,-999,IF(J1149="",-999,0)))</f>
        <v>-999</v>
      </c>
      <c r="AO1149" s="82" t="str">
        <f t="shared" si="178"/>
        <v>-999</v>
      </c>
      <c r="AP1149" s="82" t="str">
        <f t="shared" si="179"/>
        <v>MISSING</v>
      </c>
    </row>
    <row r="1150" spans="2:42" s="3" customFormat="1">
      <c r="B1150" s="170"/>
      <c r="C1150" s="35">
        <v>1146</v>
      </c>
      <c r="D1150" s="161"/>
      <c r="E1150" s="161"/>
      <c r="F1150" s="161"/>
      <c r="G1150" s="161"/>
      <c r="H1150" s="161"/>
      <c r="I1150" s="161"/>
      <c r="J1150" s="161"/>
      <c r="K1150" s="161"/>
      <c r="L1150" s="161"/>
      <c r="M1150" s="161"/>
      <c r="N1150" s="171"/>
      <c r="O1150" s="171"/>
      <c r="P1150" s="171"/>
      <c r="Q1150" s="171"/>
      <c r="R1150" s="171"/>
      <c r="S1150" s="171"/>
      <c r="T1150" s="159" t="str">
        <f t="shared" si="170"/>
        <v>MISSING</v>
      </c>
      <c r="U1150" s="159" t="str">
        <f t="shared" si="171"/>
        <v>MISSING</v>
      </c>
      <c r="X1150" s="56">
        <f t="shared" si="172"/>
        <v>-99</v>
      </c>
      <c r="Y1150" s="56">
        <f t="shared" si="173"/>
        <v>-99</v>
      </c>
      <c r="Z1150" s="56">
        <f t="shared" si="174"/>
        <v>-99</v>
      </c>
      <c r="AA1150" s="56">
        <f t="shared" si="175"/>
        <v>-99</v>
      </c>
      <c r="AB1150" s="56">
        <f t="shared" si="176"/>
        <v>-99</v>
      </c>
      <c r="AC1150" s="56">
        <f t="shared" si="177"/>
        <v>-99</v>
      </c>
      <c r="AE1150" s="82">
        <f>IF(D1150=1, 'adjustment factor'!$D$4, IF(D1150=-9,-999,IF(D1150="",-999,0)))</f>
        <v>-999</v>
      </c>
      <c r="AF1150" s="82">
        <f>IF(F1150=1, 'adjustment factor'!$D$5, IF(F1150=-9,-999,IF(F1150="",-999,0)))</f>
        <v>-999</v>
      </c>
      <c r="AG1150" s="82">
        <f>IF(E1150=1, 'adjustment factor'!$D$6, IF(E1150=-9,-999,IF(E1150="",-999,0)))</f>
        <v>-999</v>
      </c>
      <c r="AH1150" s="82">
        <f>IF(K1150&gt;=45,'adjustment factor'!$D$7,IF(K1150=-9,-1200,IF(K1150="",-1200,0)))</f>
        <v>-1200</v>
      </c>
      <c r="AI1150" s="82">
        <f>IF(L1150=1, 'adjustment factor'!$D$8, IF(L1150=-9,-999,IF(L1150="",-999,0)))</f>
        <v>-999</v>
      </c>
      <c r="AJ1150" s="82">
        <f>IF(AND(M1150&gt;=1,M1150&lt;=4),'adjustment factor'!$D$9,IF(M1150=-9,-999,IF(M1150=98,-999,IF(M1150=99,-999,IF(M1150="",-999,0)))))</f>
        <v>-999</v>
      </c>
      <c r="AK1150" s="82">
        <f>IF(H1150=1, 'adjustment factor'!$D$10, IF(H1150=-9,-999,IF(H1150="",-999,0)))</f>
        <v>-999</v>
      </c>
      <c r="AL1150" s="82">
        <f>IF(G1150=1, 'adjustment factor'!$D$11, IF(G1150=-9,-999,IF(G1150="",-999,0)))</f>
        <v>-999</v>
      </c>
      <c r="AM1150" s="82">
        <f>IF(I1150=1, 'adjustment factor'!$D$12, IF(I1150=-9,-999,IF(I1150="",-999,0)))</f>
        <v>-999</v>
      </c>
      <c r="AN1150" s="82">
        <f>IF(J1150=1, 'adjustment factor'!$D$13, IF(J1150=-9,-999,IF(J1150="",-999,0)))</f>
        <v>-999</v>
      </c>
      <c r="AO1150" s="82" t="str">
        <f t="shared" si="178"/>
        <v>-999</v>
      </c>
      <c r="AP1150" s="82" t="str">
        <f t="shared" si="179"/>
        <v>MISSING</v>
      </c>
    </row>
    <row r="1151" spans="2:42" s="3" customFormat="1">
      <c r="B1151" s="170"/>
      <c r="C1151" s="35">
        <v>1147</v>
      </c>
      <c r="D1151" s="161"/>
      <c r="E1151" s="161"/>
      <c r="F1151" s="161"/>
      <c r="G1151" s="161"/>
      <c r="H1151" s="161"/>
      <c r="I1151" s="161"/>
      <c r="J1151" s="161"/>
      <c r="K1151" s="161"/>
      <c r="L1151" s="161"/>
      <c r="M1151" s="161"/>
      <c r="N1151" s="171"/>
      <c r="O1151" s="171"/>
      <c r="P1151" s="171"/>
      <c r="Q1151" s="171"/>
      <c r="R1151" s="171"/>
      <c r="S1151" s="171"/>
      <c r="T1151" s="159" t="str">
        <f t="shared" si="170"/>
        <v>MISSING</v>
      </c>
      <c r="U1151" s="159" t="str">
        <f t="shared" si="171"/>
        <v>MISSING</v>
      </c>
      <c r="X1151" s="56">
        <f t="shared" si="172"/>
        <v>-99</v>
      </c>
      <c r="Y1151" s="56">
        <f t="shared" si="173"/>
        <v>-99</v>
      </c>
      <c r="Z1151" s="56">
        <f t="shared" si="174"/>
        <v>-99</v>
      </c>
      <c r="AA1151" s="56">
        <f t="shared" si="175"/>
        <v>-99</v>
      </c>
      <c r="AB1151" s="56">
        <f t="shared" si="176"/>
        <v>-99</v>
      </c>
      <c r="AC1151" s="56">
        <f t="shared" si="177"/>
        <v>-99</v>
      </c>
      <c r="AE1151" s="82">
        <f>IF(D1151=1, 'adjustment factor'!$D$4, IF(D1151=-9,-999,IF(D1151="",-999,0)))</f>
        <v>-999</v>
      </c>
      <c r="AF1151" s="82">
        <f>IF(F1151=1, 'adjustment factor'!$D$5, IF(F1151=-9,-999,IF(F1151="",-999,0)))</f>
        <v>-999</v>
      </c>
      <c r="AG1151" s="82">
        <f>IF(E1151=1, 'adjustment factor'!$D$6, IF(E1151=-9,-999,IF(E1151="",-999,0)))</f>
        <v>-999</v>
      </c>
      <c r="AH1151" s="82">
        <f>IF(K1151&gt;=45,'adjustment factor'!$D$7,IF(K1151=-9,-1200,IF(K1151="",-1200,0)))</f>
        <v>-1200</v>
      </c>
      <c r="AI1151" s="82">
        <f>IF(L1151=1, 'adjustment factor'!$D$8, IF(L1151=-9,-999,IF(L1151="",-999,0)))</f>
        <v>-999</v>
      </c>
      <c r="AJ1151" s="82">
        <f>IF(AND(M1151&gt;=1,M1151&lt;=4),'adjustment factor'!$D$9,IF(M1151=-9,-999,IF(M1151=98,-999,IF(M1151=99,-999,IF(M1151="",-999,0)))))</f>
        <v>-999</v>
      </c>
      <c r="AK1151" s="82">
        <f>IF(H1151=1, 'adjustment factor'!$D$10, IF(H1151=-9,-999,IF(H1151="",-999,0)))</f>
        <v>-999</v>
      </c>
      <c r="AL1151" s="82">
        <f>IF(G1151=1, 'adjustment factor'!$D$11, IF(G1151=-9,-999,IF(G1151="",-999,0)))</f>
        <v>-999</v>
      </c>
      <c r="AM1151" s="82">
        <f>IF(I1151=1, 'adjustment factor'!$D$12, IF(I1151=-9,-999,IF(I1151="",-999,0)))</f>
        <v>-999</v>
      </c>
      <c r="AN1151" s="82">
        <f>IF(J1151=1, 'adjustment factor'!$D$13, IF(J1151=-9,-999,IF(J1151="",-999,0)))</f>
        <v>-999</v>
      </c>
      <c r="AO1151" s="82" t="str">
        <f t="shared" si="178"/>
        <v>-999</v>
      </c>
      <c r="AP1151" s="82" t="str">
        <f t="shared" si="179"/>
        <v>MISSING</v>
      </c>
    </row>
    <row r="1152" spans="2:42" s="3" customFormat="1">
      <c r="B1152" s="170"/>
      <c r="C1152" s="35">
        <v>1148</v>
      </c>
      <c r="D1152" s="161"/>
      <c r="E1152" s="161"/>
      <c r="F1152" s="161"/>
      <c r="G1152" s="161"/>
      <c r="H1152" s="161"/>
      <c r="I1152" s="161"/>
      <c r="J1152" s="161"/>
      <c r="K1152" s="161"/>
      <c r="L1152" s="161"/>
      <c r="M1152" s="161"/>
      <c r="N1152" s="171"/>
      <c r="O1152" s="171"/>
      <c r="P1152" s="171"/>
      <c r="Q1152" s="171"/>
      <c r="R1152" s="171"/>
      <c r="S1152" s="171"/>
      <c r="T1152" s="159" t="str">
        <f t="shared" si="170"/>
        <v>MISSING</v>
      </c>
      <c r="U1152" s="159" t="str">
        <f t="shared" si="171"/>
        <v>MISSING</v>
      </c>
      <c r="X1152" s="56">
        <f t="shared" si="172"/>
        <v>-99</v>
      </c>
      <c r="Y1152" s="56">
        <f t="shared" si="173"/>
        <v>-99</v>
      </c>
      <c r="Z1152" s="56">
        <f t="shared" si="174"/>
        <v>-99</v>
      </c>
      <c r="AA1152" s="56">
        <f t="shared" si="175"/>
        <v>-99</v>
      </c>
      <c r="AB1152" s="56">
        <f t="shared" si="176"/>
        <v>-99</v>
      </c>
      <c r="AC1152" s="56">
        <f t="shared" si="177"/>
        <v>-99</v>
      </c>
      <c r="AE1152" s="82">
        <f>IF(D1152=1, 'adjustment factor'!$D$4, IF(D1152=-9,-999,IF(D1152="",-999,0)))</f>
        <v>-999</v>
      </c>
      <c r="AF1152" s="82">
        <f>IF(F1152=1, 'adjustment factor'!$D$5, IF(F1152=-9,-999,IF(F1152="",-999,0)))</f>
        <v>-999</v>
      </c>
      <c r="AG1152" s="82">
        <f>IF(E1152=1, 'adjustment factor'!$D$6, IF(E1152=-9,-999,IF(E1152="",-999,0)))</f>
        <v>-999</v>
      </c>
      <c r="AH1152" s="82">
        <f>IF(K1152&gt;=45,'adjustment factor'!$D$7,IF(K1152=-9,-1200,IF(K1152="",-1200,0)))</f>
        <v>-1200</v>
      </c>
      <c r="AI1152" s="82">
        <f>IF(L1152=1, 'adjustment factor'!$D$8, IF(L1152=-9,-999,IF(L1152="",-999,0)))</f>
        <v>-999</v>
      </c>
      <c r="AJ1152" s="82">
        <f>IF(AND(M1152&gt;=1,M1152&lt;=4),'adjustment factor'!$D$9,IF(M1152=-9,-999,IF(M1152=98,-999,IF(M1152=99,-999,IF(M1152="",-999,0)))))</f>
        <v>-999</v>
      </c>
      <c r="AK1152" s="82">
        <f>IF(H1152=1, 'adjustment factor'!$D$10, IF(H1152=-9,-999,IF(H1152="",-999,0)))</f>
        <v>-999</v>
      </c>
      <c r="AL1152" s="82">
        <f>IF(G1152=1, 'adjustment factor'!$D$11, IF(G1152=-9,-999,IF(G1152="",-999,0)))</f>
        <v>-999</v>
      </c>
      <c r="AM1152" s="82">
        <f>IF(I1152=1, 'adjustment factor'!$D$12, IF(I1152=-9,-999,IF(I1152="",-999,0)))</f>
        <v>-999</v>
      </c>
      <c r="AN1152" s="82">
        <f>IF(J1152=1, 'adjustment factor'!$D$13, IF(J1152=-9,-999,IF(J1152="",-999,0)))</f>
        <v>-999</v>
      </c>
      <c r="AO1152" s="82" t="str">
        <f t="shared" si="178"/>
        <v>-999</v>
      </c>
      <c r="AP1152" s="82" t="str">
        <f t="shared" si="179"/>
        <v>MISSING</v>
      </c>
    </row>
    <row r="1153" spans="2:42" s="3" customFormat="1">
      <c r="B1153" s="170"/>
      <c r="C1153" s="35">
        <v>1149</v>
      </c>
      <c r="D1153" s="161"/>
      <c r="E1153" s="161"/>
      <c r="F1153" s="161"/>
      <c r="G1153" s="161"/>
      <c r="H1153" s="161"/>
      <c r="I1153" s="161"/>
      <c r="J1153" s="161"/>
      <c r="K1153" s="161"/>
      <c r="L1153" s="161"/>
      <c r="M1153" s="161"/>
      <c r="N1153" s="171"/>
      <c r="O1153" s="171"/>
      <c r="P1153" s="171"/>
      <c r="Q1153" s="171"/>
      <c r="R1153" s="171"/>
      <c r="S1153" s="171"/>
      <c r="T1153" s="159" t="str">
        <f t="shared" si="170"/>
        <v>MISSING</v>
      </c>
      <c r="U1153" s="159" t="str">
        <f t="shared" si="171"/>
        <v>MISSING</v>
      </c>
      <c r="X1153" s="56">
        <f t="shared" si="172"/>
        <v>-99</v>
      </c>
      <c r="Y1153" s="56">
        <f t="shared" si="173"/>
        <v>-99</v>
      </c>
      <c r="Z1153" s="56">
        <f t="shared" si="174"/>
        <v>-99</v>
      </c>
      <c r="AA1153" s="56">
        <f t="shared" si="175"/>
        <v>-99</v>
      </c>
      <c r="AB1153" s="56">
        <f t="shared" si="176"/>
        <v>-99</v>
      </c>
      <c r="AC1153" s="56">
        <f t="shared" si="177"/>
        <v>-99</v>
      </c>
      <c r="AE1153" s="82">
        <f>IF(D1153=1, 'adjustment factor'!$D$4, IF(D1153=-9,-999,IF(D1153="",-999,0)))</f>
        <v>-999</v>
      </c>
      <c r="AF1153" s="82">
        <f>IF(F1153=1, 'adjustment factor'!$D$5, IF(F1153=-9,-999,IF(F1153="",-999,0)))</f>
        <v>-999</v>
      </c>
      <c r="AG1153" s="82">
        <f>IF(E1153=1, 'adjustment factor'!$D$6, IF(E1153=-9,-999,IF(E1153="",-999,0)))</f>
        <v>-999</v>
      </c>
      <c r="AH1153" s="82">
        <f>IF(K1153&gt;=45,'adjustment factor'!$D$7,IF(K1153=-9,-1200,IF(K1153="",-1200,0)))</f>
        <v>-1200</v>
      </c>
      <c r="AI1153" s="82">
        <f>IF(L1153=1, 'adjustment factor'!$D$8, IF(L1153=-9,-999,IF(L1153="",-999,0)))</f>
        <v>-999</v>
      </c>
      <c r="AJ1153" s="82">
        <f>IF(AND(M1153&gt;=1,M1153&lt;=4),'adjustment factor'!$D$9,IF(M1153=-9,-999,IF(M1153=98,-999,IF(M1153=99,-999,IF(M1153="",-999,0)))))</f>
        <v>-999</v>
      </c>
      <c r="AK1153" s="82">
        <f>IF(H1153=1, 'adjustment factor'!$D$10, IF(H1153=-9,-999,IF(H1153="",-999,0)))</f>
        <v>-999</v>
      </c>
      <c r="AL1153" s="82">
        <f>IF(G1153=1, 'adjustment factor'!$D$11, IF(G1153=-9,-999,IF(G1153="",-999,0)))</f>
        <v>-999</v>
      </c>
      <c r="AM1153" s="82">
        <f>IF(I1153=1, 'adjustment factor'!$D$12, IF(I1153=-9,-999,IF(I1153="",-999,0)))</f>
        <v>-999</v>
      </c>
      <c r="AN1153" s="82">
        <f>IF(J1153=1, 'adjustment factor'!$D$13, IF(J1153=-9,-999,IF(J1153="",-999,0)))</f>
        <v>-999</v>
      </c>
      <c r="AO1153" s="82" t="str">
        <f t="shared" si="178"/>
        <v>-999</v>
      </c>
      <c r="AP1153" s="82" t="str">
        <f t="shared" si="179"/>
        <v>MISSING</v>
      </c>
    </row>
    <row r="1154" spans="2:42" s="3" customFormat="1">
      <c r="B1154" s="170"/>
      <c r="C1154" s="35">
        <v>1150</v>
      </c>
      <c r="D1154" s="161"/>
      <c r="E1154" s="161"/>
      <c r="F1154" s="161"/>
      <c r="G1154" s="161"/>
      <c r="H1154" s="161"/>
      <c r="I1154" s="161"/>
      <c r="J1154" s="161"/>
      <c r="K1154" s="161"/>
      <c r="L1154" s="161"/>
      <c r="M1154" s="161"/>
      <c r="N1154" s="171"/>
      <c r="O1154" s="171"/>
      <c r="P1154" s="171"/>
      <c r="Q1154" s="171"/>
      <c r="R1154" s="171"/>
      <c r="S1154" s="171"/>
      <c r="T1154" s="159" t="str">
        <f t="shared" si="170"/>
        <v>MISSING</v>
      </c>
      <c r="U1154" s="159" t="str">
        <f t="shared" si="171"/>
        <v>MISSING</v>
      </c>
      <c r="X1154" s="56">
        <f t="shared" si="172"/>
        <v>-99</v>
      </c>
      <c r="Y1154" s="56">
        <f t="shared" si="173"/>
        <v>-99</v>
      </c>
      <c r="Z1154" s="56">
        <f t="shared" si="174"/>
        <v>-99</v>
      </c>
      <c r="AA1154" s="56">
        <f t="shared" si="175"/>
        <v>-99</v>
      </c>
      <c r="AB1154" s="56">
        <f t="shared" si="176"/>
        <v>-99</v>
      </c>
      <c r="AC1154" s="56">
        <f t="shared" si="177"/>
        <v>-99</v>
      </c>
      <c r="AE1154" s="82">
        <f>IF(D1154=1, 'adjustment factor'!$D$4, IF(D1154=-9,-999,IF(D1154="",-999,0)))</f>
        <v>-999</v>
      </c>
      <c r="AF1154" s="82">
        <f>IF(F1154=1, 'adjustment factor'!$D$5, IF(F1154=-9,-999,IF(F1154="",-999,0)))</f>
        <v>-999</v>
      </c>
      <c r="AG1154" s="82">
        <f>IF(E1154=1, 'adjustment factor'!$D$6, IF(E1154=-9,-999,IF(E1154="",-999,0)))</f>
        <v>-999</v>
      </c>
      <c r="AH1154" s="82">
        <f>IF(K1154&gt;=45,'adjustment factor'!$D$7,IF(K1154=-9,-1200,IF(K1154="",-1200,0)))</f>
        <v>-1200</v>
      </c>
      <c r="AI1154" s="82">
        <f>IF(L1154=1, 'adjustment factor'!$D$8, IF(L1154=-9,-999,IF(L1154="",-999,0)))</f>
        <v>-999</v>
      </c>
      <c r="AJ1154" s="82">
        <f>IF(AND(M1154&gt;=1,M1154&lt;=4),'adjustment factor'!$D$9,IF(M1154=-9,-999,IF(M1154=98,-999,IF(M1154=99,-999,IF(M1154="",-999,0)))))</f>
        <v>-999</v>
      </c>
      <c r="AK1154" s="82">
        <f>IF(H1154=1, 'adjustment factor'!$D$10, IF(H1154=-9,-999,IF(H1154="",-999,0)))</f>
        <v>-999</v>
      </c>
      <c r="AL1154" s="82">
        <f>IF(G1154=1, 'adjustment factor'!$D$11, IF(G1154=-9,-999,IF(G1154="",-999,0)))</f>
        <v>-999</v>
      </c>
      <c r="AM1154" s="82">
        <f>IF(I1154=1, 'adjustment factor'!$D$12, IF(I1154=-9,-999,IF(I1154="",-999,0)))</f>
        <v>-999</v>
      </c>
      <c r="AN1154" s="82">
        <f>IF(J1154=1, 'adjustment factor'!$D$13, IF(J1154=-9,-999,IF(J1154="",-999,0)))</f>
        <v>-999</v>
      </c>
      <c r="AO1154" s="82" t="str">
        <f t="shared" si="178"/>
        <v>-999</v>
      </c>
      <c r="AP1154" s="82" t="str">
        <f t="shared" si="179"/>
        <v>MISSING</v>
      </c>
    </row>
    <row r="1155" spans="2:42" s="3" customFormat="1">
      <c r="B1155" s="170"/>
      <c r="C1155" s="35">
        <v>1151</v>
      </c>
      <c r="D1155" s="161"/>
      <c r="E1155" s="161"/>
      <c r="F1155" s="161"/>
      <c r="G1155" s="161"/>
      <c r="H1155" s="161"/>
      <c r="I1155" s="161"/>
      <c r="J1155" s="161"/>
      <c r="K1155" s="161"/>
      <c r="L1155" s="161"/>
      <c r="M1155" s="161"/>
      <c r="N1155" s="171"/>
      <c r="O1155" s="171"/>
      <c r="P1155" s="171"/>
      <c r="Q1155" s="171"/>
      <c r="R1155" s="171"/>
      <c r="S1155" s="171"/>
      <c r="T1155" s="159" t="str">
        <f t="shared" si="170"/>
        <v>MISSING</v>
      </c>
      <c r="U1155" s="159" t="str">
        <f t="shared" si="171"/>
        <v>MISSING</v>
      </c>
      <c r="X1155" s="56">
        <f t="shared" si="172"/>
        <v>-99</v>
      </c>
      <c r="Y1155" s="56">
        <f t="shared" si="173"/>
        <v>-99</v>
      </c>
      <c r="Z1155" s="56">
        <f t="shared" si="174"/>
        <v>-99</v>
      </c>
      <c r="AA1155" s="56">
        <f t="shared" si="175"/>
        <v>-99</v>
      </c>
      <c r="AB1155" s="56">
        <f t="shared" si="176"/>
        <v>-99</v>
      </c>
      <c r="AC1155" s="56">
        <f t="shared" si="177"/>
        <v>-99</v>
      </c>
      <c r="AE1155" s="82">
        <f>IF(D1155=1, 'adjustment factor'!$D$4, IF(D1155=-9,-999,IF(D1155="",-999,0)))</f>
        <v>-999</v>
      </c>
      <c r="AF1155" s="82">
        <f>IF(F1155=1, 'adjustment factor'!$D$5, IF(F1155=-9,-999,IF(F1155="",-999,0)))</f>
        <v>-999</v>
      </c>
      <c r="AG1155" s="82">
        <f>IF(E1155=1, 'adjustment factor'!$D$6, IF(E1155=-9,-999,IF(E1155="",-999,0)))</f>
        <v>-999</v>
      </c>
      <c r="AH1155" s="82">
        <f>IF(K1155&gt;=45,'adjustment factor'!$D$7,IF(K1155=-9,-1200,IF(K1155="",-1200,0)))</f>
        <v>-1200</v>
      </c>
      <c r="AI1155" s="82">
        <f>IF(L1155=1, 'adjustment factor'!$D$8, IF(L1155=-9,-999,IF(L1155="",-999,0)))</f>
        <v>-999</v>
      </c>
      <c r="AJ1155" s="82">
        <f>IF(AND(M1155&gt;=1,M1155&lt;=4),'adjustment factor'!$D$9,IF(M1155=-9,-999,IF(M1155=98,-999,IF(M1155=99,-999,IF(M1155="",-999,0)))))</f>
        <v>-999</v>
      </c>
      <c r="AK1155" s="82">
        <f>IF(H1155=1, 'adjustment factor'!$D$10, IF(H1155=-9,-999,IF(H1155="",-999,0)))</f>
        <v>-999</v>
      </c>
      <c r="AL1155" s="82">
        <f>IF(G1155=1, 'adjustment factor'!$D$11, IF(G1155=-9,-999,IF(G1155="",-999,0)))</f>
        <v>-999</v>
      </c>
      <c r="AM1155" s="82">
        <f>IF(I1155=1, 'adjustment factor'!$D$12, IF(I1155=-9,-999,IF(I1155="",-999,0)))</f>
        <v>-999</v>
      </c>
      <c r="AN1155" s="82">
        <f>IF(J1155=1, 'adjustment factor'!$D$13, IF(J1155=-9,-999,IF(J1155="",-999,0)))</f>
        <v>-999</v>
      </c>
      <c r="AO1155" s="82" t="str">
        <f t="shared" si="178"/>
        <v>-999</v>
      </c>
      <c r="AP1155" s="82" t="str">
        <f t="shared" si="179"/>
        <v>MISSING</v>
      </c>
    </row>
    <row r="1156" spans="2:42" s="3" customFormat="1">
      <c r="B1156" s="170"/>
      <c r="C1156" s="35">
        <v>1152</v>
      </c>
      <c r="D1156" s="161"/>
      <c r="E1156" s="161"/>
      <c r="F1156" s="161"/>
      <c r="G1156" s="161"/>
      <c r="H1156" s="161"/>
      <c r="I1156" s="161"/>
      <c r="J1156" s="161"/>
      <c r="K1156" s="161"/>
      <c r="L1156" s="161"/>
      <c r="M1156" s="161"/>
      <c r="N1156" s="171"/>
      <c r="O1156" s="171"/>
      <c r="P1156" s="171"/>
      <c r="Q1156" s="171"/>
      <c r="R1156" s="171"/>
      <c r="S1156" s="171"/>
      <c r="T1156" s="159" t="str">
        <f t="shared" si="170"/>
        <v>MISSING</v>
      </c>
      <c r="U1156" s="159" t="str">
        <f t="shared" si="171"/>
        <v>MISSING</v>
      </c>
      <c r="X1156" s="56">
        <f t="shared" si="172"/>
        <v>-99</v>
      </c>
      <c r="Y1156" s="56">
        <f t="shared" si="173"/>
        <v>-99</v>
      </c>
      <c r="Z1156" s="56">
        <f t="shared" si="174"/>
        <v>-99</v>
      </c>
      <c r="AA1156" s="56">
        <f t="shared" si="175"/>
        <v>-99</v>
      </c>
      <c r="AB1156" s="56">
        <f t="shared" si="176"/>
        <v>-99</v>
      </c>
      <c r="AC1156" s="56">
        <f t="shared" si="177"/>
        <v>-99</v>
      </c>
      <c r="AE1156" s="82">
        <f>IF(D1156=1, 'adjustment factor'!$D$4, IF(D1156=-9,-999,IF(D1156="",-999,0)))</f>
        <v>-999</v>
      </c>
      <c r="AF1156" s="82">
        <f>IF(F1156=1, 'adjustment factor'!$D$5, IF(F1156=-9,-999,IF(F1156="",-999,0)))</f>
        <v>-999</v>
      </c>
      <c r="AG1156" s="82">
        <f>IF(E1156=1, 'adjustment factor'!$D$6, IF(E1156=-9,-999,IF(E1156="",-999,0)))</f>
        <v>-999</v>
      </c>
      <c r="AH1156" s="82">
        <f>IF(K1156&gt;=45,'adjustment factor'!$D$7,IF(K1156=-9,-1200,IF(K1156="",-1200,0)))</f>
        <v>-1200</v>
      </c>
      <c r="AI1156" s="82">
        <f>IF(L1156=1, 'adjustment factor'!$D$8, IF(L1156=-9,-999,IF(L1156="",-999,0)))</f>
        <v>-999</v>
      </c>
      <c r="AJ1156" s="82">
        <f>IF(AND(M1156&gt;=1,M1156&lt;=4),'adjustment factor'!$D$9,IF(M1156=-9,-999,IF(M1156=98,-999,IF(M1156=99,-999,IF(M1156="",-999,0)))))</f>
        <v>-999</v>
      </c>
      <c r="AK1156" s="82">
        <f>IF(H1156=1, 'adjustment factor'!$D$10, IF(H1156=-9,-999,IF(H1156="",-999,0)))</f>
        <v>-999</v>
      </c>
      <c r="AL1156" s="82">
        <f>IF(G1156=1, 'adjustment factor'!$D$11, IF(G1156=-9,-999,IF(G1156="",-999,0)))</f>
        <v>-999</v>
      </c>
      <c r="AM1156" s="82">
        <f>IF(I1156=1, 'adjustment factor'!$D$12, IF(I1156=-9,-999,IF(I1156="",-999,0)))</f>
        <v>-999</v>
      </c>
      <c r="AN1156" s="82">
        <f>IF(J1156=1, 'adjustment factor'!$D$13, IF(J1156=-9,-999,IF(J1156="",-999,0)))</f>
        <v>-999</v>
      </c>
      <c r="AO1156" s="82" t="str">
        <f t="shared" si="178"/>
        <v>-999</v>
      </c>
      <c r="AP1156" s="82" t="str">
        <f t="shared" si="179"/>
        <v>MISSING</v>
      </c>
    </row>
    <row r="1157" spans="2:42" s="3" customFormat="1">
      <c r="B1157" s="170"/>
      <c r="C1157" s="35">
        <v>1153</v>
      </c>
      <c r="D1157" s="161"/>
      <c r="E1157" s="161"/>
      <c r="F1157" s="161"/>
      <c r="G1157" s="161"/>
      <c r="H1157" s="161"/>
      <c r="I1157" s="161"/>
      <c r="J1157" s="161"/>
      <c r="K1157" s="161"/>
      <c r="L1157" s="161"/>
      <c r="M1157" s="161"/>
      <c r="N1157" s="171"/>
      <c r="O1157" s="171"/>
      <c r="P1157" s="171"/>
      <c r="Q1157" s="171"/>
      <c r="R1157" s="171"/>
      <c r="S1157" s="171"/>
      <c r="T1157" s="159" t="str">
        <f t="shared" ref="T1157:T1220" si="180">IF(SUM(X1157:AC1157)&gt;-0.01, SUM(X1157:AC1157), "MISSING")</f>
        <v>MISSING</v>
      </c>
      <c r="U1157" s="159" t="str">
        <f t="shared" ref="U1157:U1220" si="181">IF(AP1157="MISSING","MISSING", 3.88+0.604*T1157+0.055*(T1157^2)-AP1157)</f>
        <v>MISSING</v>
      </c>
      <c r="X1157" s="56">
        <f t="shared" ref="X1157:X1220" si="182">IF(N1157&gt;0,((N1157-3)*-1),-99)</f>
        <v>-99</v>
      </c>
      <c r="Y1157" s="56">
        <f t="shared" ref="Y1157:Y1220" si="183">IF(O1157&gt;0,((O1157-3)*-1),-99)</f>
        <v>-99</v>
      </c>
      <c r="Z1157" s="56">
        <f t="shared" ref="Z1157:Z1220" si="184">IF(P1157&gt;0,((P1157-3)*-1),-99)</f>
        <v>-99</v>
      </c>
      <c r="AA1157" s="56">
        <f t="shared" ref="AA1157:AA1220" si="185">IF(Q1157&gt;0,((Q1157-3)*-1),-99)</f>
        <v>-99</v>
      </c>
      <c r="AB1157" s="56">
        <f t="shared" ref="AB1157:AB1220" si="186">IF(R1157&gt;0,((R1157-3)*-1),-99)</f>
        <v>-99</v>
      </c>
      <c r="AC1157" s="56">
        <f t="shared" ref="AC1157:AC1220" si="187">IF(S1157&gt;0,((S1157-3)*-1),-99)</f>
        <v>-99</v>
      </c>
      <c r="AE1157" s="82">
        <f>IF(D1157=1, 'adjustment factor'!$D$4, IF(D1157=-9,-999,IF(D1157="",-999,0)))</f>
        <v>-999</v>
      </c>
      <c r="AF1157" s="82">
        <f>IF(F1157=1, 'adjustment factor'!$D$5, IF(F1157=-9,-999,IF(F1157="",-999,0)))</f>
        <v>-999</v>
      </c>
      <c r="AG1157" s="82">
        <f>IF(E1157=1, 'adjustment factor'!$D$6, IF(E1157=-9,-999,IF(E1157="",-999,0)))</f>
        <v>-999</v>
      </c>
      <c r="AH1157" s="82">
        <f>IF(K1157&gt;=45,'adjustment factor'!$D$7,IF(K1157=-9,-1200,IF(K1157="",-1200,0)))</f>
        <v>-1200</v>
      </c>
      <c r="AI1157" s="82">
        <f>IF(L1157=1, 'adjustment factor'!$D$8, IF(L1157=-9,-999,IF(L1157="",-999,0)))</f>
        <v>-999</v>
      </c>
      <c r="AJ1157" s="82">
        <f>IF(AND(M1157&gt;=1,M1157&lt;=4),'adjustment factor'!$D$9,IF(M1157=-9,-999,IF(M1157=98,-999,IF(M1157=99,-999,IF(M1157="",-999,0)))))</f>
        <v>-999</v>
      </c>
      <c r="AK1157" s="82">
        <f>IF(H1157=1, 'adjustment factor'!$D$10, IF(H1157=-9,-999,IF(H1157="",-999,0)))</f>
        <v>-999</v>
      </c>
      <c r="AL1157" s="82">
        <f>IF(G1157=1, 'adjustment factor'!$D$11, IF(G1157=-9,-999,IF(G1157="",-999,0)))</f>
        <v>-999</v>
      </c>
      <c r="AM1157" s="82">
        <f>IF(I1157=1, 'adjustment factor'!$D$12, IF(I1157=-9,-999,IF(I1157="",-999,0)))</f>
        <v>-999</v>
      </c>
      <c r="AN1157" s="82">
        <f>IF(J1157=1, 'adjustment factor'!$D$13, IF(J1157=-9,-999,IF(J1157="",-999,0)))</f>
        <v>-999</v>
      </c>
      <c r="AO1157" s="82" t="str">
        <f t="shared" si="178"/>
        <v>-999</v>
      </c>
      <c r="AP1157" s="82" t="str">
        <f t="shared" si="179"/>
        <v>MISSING</v>
      </c>
    </row>
    <row r="1158" spans="2:42" s="3" customFormat="1">
      <c r="B1158" s="170"/>
      <c r="C1158" s="35">
        <v>1154</v>
      </c>
      <c r="D1158" s="161"/>
      <c r="E1158" s="161"/>
      <c r="F1158" s="161"/>
      <c r="G1158" s="161"/>
      <c r="H1158" s="161"/>
      <c r="I1158" s="161"/>
      <c r="J1158" s="161"/>
      <c r="K1158" s="161"/>
      <c r="L1158" s="161"/>
      <c r="M1158" s="161"/>
      <c r="N1158" s="171"/>
      <c r="O1158" s="171"/>
      <c r="P1158" s="171"/>
      <c r="Q1158" s="171"/>
      <c r="R1158" s="171"/>
      <c r="S1158" s="171"/>
      <c r="T1158" s="159" t="str">
        <f t="shared" si="180"/>
        <v>MISSING</v>
      </c>
      <c r="U1158" s="159" t="str">
        <f t="shared" si="181"/>
        <v>MISSING</v>
      </c>
      <c r="X1158" s="56">
        <f t="shared" si="182"/>
        <v>-99</v>
      </c>
      <c r="Y1158" s="56">
        <f t="shared" si="183"/>
        <v>-99</v>
      </c>
      <c r="Z1158" s="56">
        <f t="shared" si="184"/>
        <v>-99</v>
      </c>
      <c r="AA1158" s="56">
        <f t="shared" si="185"/>
        <v>-99</v>
      </c>
      <c r="AB1158" s="56">
        <f t="shared" si="186"/>
        <v>-99</v>
      </c>
      <c r="AC1158" s="56">
        <f t="shared" si="187"/>
        <v>-99</v>
      </c>
      <c r="AE1158" s="82">
        <f>IF(D1158=1, 'adjustment factor'!$D$4, IF(D1158=-9,-999,IF(D1158="",-999,0)))</f>
        <v>-999</v>
      </c>
      <c r="AF1158" s="82">
        <f>IF(F1158=1, 'adjustment factor'!$D$5, IF(F1158=-9,-999,IF(F1158="",-999,0)))</f>
        <v>-999</v>
      </c>
      <c r="AG1158" s="82">
        <f>IF(E1158=1, 'adjustment factor'!$D$6, IF(E1158=-9,-999,IF(E1158="",-999,0)))</f>
        <v>-999</v>
      </c>
      <c r="AH1158" s="82">
        <f>IF(K1158&gt;=45,'adjustment factor'!$D$7,IF(K1158=-9,-1200,IF(K1158="",-1200,0)))</f>
        <v>-1200</v>
      </c>
      <c r="AI1158" s="82">
        <f>IF(L1158=1, 'adjustment factor'!$D$8, IF(L1158=-9,-999,IF(L1158="",-999,0)))</f>
        <v>-999</v>
      </c>
      <c r="AJ1158" s="82">
        <f>IF(AND(M1158&gt;=1,M1158&lt;=4),'adjustment factor'!$D$9,IF(M1158=-9,-999,IF(M1158=98,-999,IF(M1158=99,-999,IF(M1158="",-999,0)))))</f>
        <v>-999</v>
      </c>
      <c r="AK1158" s="82">
        <f>IF(H1158=1, 'adjustment factor'!$D$10, IF(H1158=-9,-999,IF(H1158="",-999,0)))</f>
        <v>-999</v>
      </c>
      <c r="AL1158" s="82">
        <f>IF(G1158=1, 'adjustment factor'!$D$11, IF(G1158=-9,-999,IF(G1158="",-999,0)))</f>
        <v>-999</v>
      </c>
      <c r="AM1158" s="82">
        <f>IF(I1158=1, 'adjustment factor'!$D$12, IF(I1158=-9,-999,IF(I1158="",-999,0)))</f>
        <v>-999</v>
      </c>
      <c r="AN1158" s="82">
        <f>IF(J1158=1, 'adjustment factor'!$D$13, IF(J1158=-9,-999,IF(J1158="",-999,0)))</f>
        <v>-999</v>
      </c>
      <c r="AO1158" s="82" t="str">
        <f t="shared" ref="AO1158:AO1221" si="188">IF(-AE1158-AF1158-AG1158-AH1158+AI1158+AJ1158-AK1158-AL1158-AM1158-AN1158&lt;3, -AE1158-AF1158-AG1158-AH1158+AI1158+AJ1158-AK1158-AL1158-AM1158-AN1158, "-999")</f>
        <v>-999</v>
      </c>
      <c r="AP1158" s="82" t="str">
        <f t="shared" ref="AP1158:AP1221" si="189">IF(AND(SUM(AE1158:AN1158)&gt;-1, (SUM(X1158:AC1158)&gt;-1)), 14.353-AE1158-AF1158-AG1158-AH1158+AI1158+AJ1158-AK1158-AL1158-AM1158-AN1158, "MISSING")</f>
        <v>MISSING</v>
      </c>
    </row>
    <row r="1159" spans="2:42" s="3" customFormat="1">
      <c r="B1159" s="170"/>
      <c r="C1159" s="35">
        <v>1155</v>
      </c>
      <c r="D1159" s="161"/>
      <c r="E1159" s="161"/>
      <c r="F1159" s="161"/>
      <c r="G1159" s="161"/>
      <c r="H1159" s="161"/>
      <c r="I1159" s="161"/>
      <c r="J1159" s="161"/>
      <c r="K1159" s="161"/>
      <c r="L1159" s="161"/>
      <c r="M1159" s="161"/>
      <c r="N1159" s="171"/>
      <c r="O1159" s="171"/>
      <c r="P1159" s="171"/>
      <c r="Q1159" s="171"/>
      <c r="R1159" s="171"/>
      <c r="S1159" s="171"/>
      <c r="T1159" s="159" t="str">
        <f t="shared" si="180"/>
        <v>MISSING</v>
      </c>
      <c r="U1159" s="159" t="str">
        <f t="shared" si="181"/>
        <v>MISSING</v>
      </c>
      <c r="X1159" s="56">
        <f t="shared" si="182"/>
        <v>-99</v>
      </c>
      <c r="Y1159" s="56">
        <f t="shared" si="183"/>
        <v>-99</v>
      </c>
      <c r="Z1159" s="56">
        <f t="shared" si="184"/>
        <v>-99</v>
      </c>
      <c r="AA1159" s="56">
        <f t="shared" si="185"/>
        <v>-99</v>
      </c>
      <c r="AB1159" s="56">
        <f t="shared" si="186"/>
        <v>-99</v>
      </c>
      <c r="AC1159" s="56">
        <f t="shared" si="187"/>
        <v>-99</v>
      </c>
      <c r="AE1159" s="82">
        <f>IF(D1159=1, 'adjustment factor'!$D$4, IF(D1159=-9,-999,IF(D1159="",-999,0)))</f>
        <v>-999</v>
      </c>
      <c r="AF1159" s="82">
        <f>IF(F1159=1, 'adjustment factor'!$D$5, IF(F1159=-9,-999,IF(F1159="",-999,0)))</f>
        <v>-999</v>
      </c>
      <c r="AG1159" s="82">
        <f>IF(E1159=1, 'adjustment factor'!$D$6, IF(E1159=-9,-999,IF(E1159="",-999,0)))</f>
        <v>-999</v>
      </c>
      <c r="AH1159" s="82">
        <f>IF(K1159&gt;=45,'adjustment factor'!$D$7,IF(K1159=-9,-1200,IF(K1159="",-1200,0)))</f>
        <v>-1200</v>
      </c>
      <c r="AI1159" s="82">
        <f>IF(L1159=1, 'adjustment factor'!$D$8, IF(L1159=-9,-999,IF(L1159="",-999,0)))</f>
        <v>-999</v>
      </c>
      <c r="AJ1159" s="82">
        <f>IF(AND(M1159&gt;=1,M1159&lt;=4),'adjustment factor'!$D$9,IF(M1159=-9,-999,IF(M1159=98,-999,IF(M1159=99,-999,IF(M1159="",-999,0)))))</f>
        <v>-999</v>
      </c>
      <c r="AK1159" s="82">
        <f>IF(H1159=1, 'adjustment factor'!$D$10, IF(H1159=-9,-999,IF(H1159="",-999,0)))</f>
        <v>-999</v>
      </c>
      <c r="AL1159" s="82">
        <f>IF(G1159=1, 'adjustment factor'!$D$11, IF(G1159=-9,-999,IF(G1159="",-999,0)))</f>
        <v>-999</v>
      </c>
      <c r="AM1159" s="82">
        <f>IF(I1159=1, 'adjustment factor'!$D$12, IF(I1159=-9,-999,IF(I1159="",-999,0)))</f>
        <v>-999</v>
      </c>
      <c r="AN1159" s="82">
        <f>IF(J1159=1, 'adjustment factor'!$D$13, IF(J1159=-9,-999,IF(J1159="",-999,0)))</f>
        <v>-999</v>
      </c>
      <c r="AO1159" s="82" t="str">
        <f t="shared" si="188"/>
        <v>-999</v>
      </c>
      <c r="AP1159" s="82" t="str">
        <f t="shared" si="189"/>
        <v>MISSING</v>
      </c>
    </row>
    <row r="1160" spans="2:42" s="3" customFormat="1">
      <c r="B1160" s="170"/>
      <c r="C1160" s="35">
        <v>1156</v>
      </c>
      <c r="D1160" s="161"/>
      <c r="E1160" s="161"/>
      <c r="F1160" s="161"/>
      <c r="G1160" s="161"/>
      <c r="H1160" s="161"/>
      <c r="I1160" s="161"/>
      <c r="J1160" s="161"/>
      <c r="K1160" s="161"/>
      <c r="L1160" s="161"/>
      <c r="M1160" s="161"/>
      <c r="N1160" s="171"/>
      <c r="O1160" s="171"/>
      <c r="P1160" s="171"/>
      <c r="Q1160" s="171"/>
      <c r="R1160" s="171"/>
      <c r="S1160" s="171"/>
      <c r="T1160" s="159" t="str">
        <f t="shared" si="180"/>
        <v>MISSING</v>
      </c>
      <c r="U1160" s="159" t="str">
        <f t="shared" si="181"/>
        <v>MISSING</v>
      </c>
      <c r="X1160" s="56">
        <f t="shared" si="182"/>
        <v>-99</v>
      </c>
      <c r="Y1160" s="56">
        <f t="shared" si="183"/>
        <v>-99</v>
      </c>
      <c r="Z1160" s="56">
        <f t="shared" si="184"/>
        <v>-99</v>
      </c>
      <c r="AA1160" s="56">
        <f t="shared" si="185"/>
        <v>-99</v>
      </c>
      <c r="AB1160" s="56">
        <f t="shared" si="186"/>
        <v>-99</v>
      </c>
      <c r="AC1160" s="56">
        <f t="shared" si="187"/>
        <v>-99</v>
      </c>
      <c r="AE1160" s="82">
        <f>IF(D1160=1, 'adjustment factor'!$D$4, IF(D1160=-9,-999,IF(D1160="",-999,0)))</f>
        <v>-999</v>
      </c>
      <c r="AF1160" s="82">
        <f>IF(F1160=1, 'adjustment factor'!$D$5, IF(F1160=-9,-999,IF(F1160="",-999,0)))</f>
        <v>-999</v>
      </c>
      <c r="AG1160" s="82">
        <f>IF(E1160=1, 'adjustment factor'!$D$6, IF(E1160=-9,-999,IF(E1160="",-999,0)))</f>
        <v>-999</v>
      </c>
      <c r="AH1160" s="82">
        <f>IF(K1160&gt;=45,'adjustment factor'!$D$7,IF(K1160=-9,-1200,IF(K1160="",-1200,0)))</f>
        <v>-1200</v>
      </c>
      <c r="AI1160" s="82">
        <f>IF(L1160=1, 'adjustment factor'!$D$8, IF(L1160=-9,-999,IF(L1160="",-999,0)))</f>
        <v>-999</v>
      </c>
      <c r="AJ1160" s="82">
        <f>IF(AND(M1160&gt;=1,M1160&lt;=4),'adjustment factor'!$D$9,IF(M1160=-9,-999,IF(M1160=98,-999,IF(M1160=99,-999,IF(M1160="",-999,0)))))</f>
        <v>-999</v>
      </c>
      <c r="AK1160" s="82">
        <f>IF(H1160=1, 'adjustment factor'!$D$10, IF(H1160=-9,-999,IF(H1160="",-999,0)))</f>
        <v>-999</v>
      </c>
      <c r="AL1160" s="82">
        <f>IF(G1160=1, 'adjustment factor'!$D$11, IF(G1160=-9,-999,IF(G1160="",-999,0)))</f>
        <v>-999</v>
      </c>
      <c r="AM1160" s="82">
        <f>IF(I1160=1, 'adjustment factor'!$D$12, IF(I1160=-9,-999,IF(I1160="",-999,0)))</f>
        <v>-999</v>
      </c>
      <c r="AN1160" s="82">
        <f>IF(J1160=1, 'adjustment factor'!$D$13, IF(J1160=-9,-999,IF(J1160="",-999,0)))</f>
        <v>-999</v>
      </c>
      <c r="AO1160" s="82" t="str">
        <f t="shared" si="188"/>
        <v>-999</v>
      </c>
      <c r="AP1160" s="82" t="str">
        <f t="shared" si="189"/>
        <v>MISSING</v>
      </c>
    </row>
    <row r="1161" spans="2:42" s="3" customFormat="1">
      <c r="B1161" s="170"/>
      <c r="C1161" s="35">
        <v>1157</v>
      </c>
      <c r="D1161" s="161"/>
      <c r="E1161" s="161"/>
      <c r="F1161" s="161"/>
      <c r="G1161" s="161"/>
      <c r="H1161" s="161"/>
      <c r="I1161" s="161"/>
      <c r="J1161" s="161"/>
      <c r="K1161" s="161"/>
      <c r="L1161" s="161"/>
      <c r="M1161" s="161"/>
      <c r="N1161" s="171"/>
      <c r="O1161" s="171"/>
      <c r="P1161" s="171"/>
      <c r="Q1161" s="171"/>
      <c r="R1161" s="171"/>
      <c r="S1161" s="171"/>
      <c r="T1161" s="159" t="str">
        <f t="shared" si="180"/>
        <v>MISSING</v>
      </c>
      <c r="U1161" s="159" t="str">
        <f t="shared" si="181"/>
        <v>MISSING</v>
      </c>
      <c r="X1161" s="56">
        <f t="shared" si="182"/>
        <v>-99</v>
      </c>
      <c r="Y1161" s="56">
        <f t="shared" si="183"/>
        <v>-99</v>
      </c>
      <c r="Z1161" s="56">
        <f t="shared" si="184"/>
        <v>-99</v>
      </c>
      <c r="AA1161" s="56">
        <f t="shared" si="185"/>
        <v>-99</v>
      </c>
      <c r="AB1161" s="56">
        <f t="shared" si="186"/>
        <v>-99</v>
      </c>
      <c r="AC1161" s="56">
        <f t="shared" si="187"/>
        <v>-99</v>
      </c>
      <c r="AE1161" s="82">
        <f>IF(D1161=1, 'adjustment factor'!$D$4, IF(D1161=-9,-999,IF(D1161="",-999,0)))</f>
        <v>-999</v>
      </c>
      <c r="AF1161" s="82">
        <f>IF(F1161=1, 'adjustment factor'!$D$5, IF(F1161=-9,-999,IF(F1161="",-999,0)))</f>
        <v>-999</v>
      </c>
      <c r="AG1161" s="82">
        <f>IF(E1161=1, 'adjustment factor'!$D$6, IF(E1161=-9,-999,IF(E1161="",-999,0)))</f>
        <v>-999</v>
      </c>
      <c r="AH1161" s="82">
        <f>IF(K1161&gt;=45,'adjustment factor'!$D$7,IF(K1161=-9,-1200,IF(K1161="",-1200,0)))</f>
        <v>-1200</v>
      </c>
      <c r="AI1161" s="82">
        <f>IF(L1161=1, 'adjustment factor'!$D$8, IF(L1161=-9,-999,IF(L1161="",-999,0)))</f>
        <v>-999</v>
      </c>
      <c r="AJ1161" s="82">
        <f>IF(AND(M1161&gt;=1,M1161&lt;=4),'adjustment factor'!$D$9,IF(M1161=-9,-999,IF(M1161=98,-999,IF(M1161=99,-999,IF(M1161="",-999,0)))))</f>
        <v>-999</v>
      </c>
      <c r="AK1161" s="82">
        <f>IF(H1161=1, 'adjustment factor'!$D$10, IF(H1161=-9,-999,IF(H1161="",-999,0)))</f>
        <v>-999</v>
      </c>
      <c r="AL1161" s="82">
        <f>IF(G1161=1, 'adjustment factor'!$D$11, IF(G1161=-9,-999,IF(G1161="",-999,0)))</f>
        <v>-999</v>
      </c>
      <c r="AM1161" s="82">
        <f>IF(I1161=1, 'adjustment factor'!$D$12, IF(I1161=-9,-999,IF(I1161="",-999,0)))</f>
        <v>-999</v>
      </c>
      <c r="AN1161" s="82">
        <f>IF(J1161=1, 'adjustment factor'!$D$13, IF(J1161=-9,-999,IF(J1161="",-999,0)))</f>
        <v>-999</v>
      </c>
      <c r="AO1161" s="82" t="str">
        <f t="shared" si="188"/>
        <v>-999</v>
      </c>
      <c r="AP1161" s="82" t="str">
        <f t="shared" si="189"/>
        <v>MISSING</v>
      </c>
    </row>
    <row r="1162" spans="2:42" s="3" customFormat="1">
      <c r="B1162" s="170"/>
      <c r="C1162" s="35">
        <v>1158</v>
      </c>
      <c r="D1162" s="161"/>
      <c r="E1162" s="161"/>
      <c r="F1162" s="161"/>
      <c r="G1162" s="161"/>
      <c r="H1162" s="161"/>
      <c r="I1162" s="161"/>
      <c r="J1162" s="161"/>
      <c r="K1162" s="161"/>
      <c r="L1162" s="161"/>
      <c r="M1162" s="161"/>
      <c r="N1162" s="171"/>
      <c r="O1162" s="171"/>
      <c r="P1162" s="171"/>
      <c r="Q1162" s="171"/>
      <c r="R1162" s="171"/>
      <c r="S1162" s="171"/>
      <c r="T1162" s="159" t="str">
        <f t="shared" si="180"/>
        <v>MISSING</v>
      </c>
      <c r="U1162" s="159" t="str">
        <f t="shared" si="181"/>
        <v>MISSING</v>
      </c>
      <c r="X1162" s="56">
        <f t="shared" si="182"/>
        <v>-99</v>
      </c>
      <c r="Y1162" s="56">
        <f t="shared" si="183"/>
        <v>-99</v>
      </c>
      <c r="Z1162" s="56">
        <f t="shared" si="184"/>
        <v>-99</v>
      </c>
      <c r="AA1162" s="56">
        <f t="shared" si="185"/>
        <v>-99</v>
      </c>
      <c r="AB1162" s="56">
        <f t="shared" si="186"/>
        <v>-99</v>
      </c>
      <c r="AC1162" s="56">
        <f t="shared" si="187"/>
        <v>-99</v>
      </c>
      <c r="AE1162" s="82">
        <f>IF(D1162=1, 'adjustment factor'!$D$4, IF(D1162=-9,-999,IF(D1162="",-999,0)))</f>
        <v>-999</v>
      </c>
      <c r="AF1162" s="82">
        <f>IF(F1162=1, 'adjustment factor'!$D$5, IF(F1162=-9,-999,IF(F1162="",-999,0)))</f>
        <v>-999</v>
      </c>
      <c r="AG1162" s="82">
        <f>IF(E1162=1, 'adjustment factor'!$D$6, IF(E1162=-9,-999,IF(E1162="",-999,0)))</f>
        <v>-999</v>
      </c>
      <c r="AH1162" s="82">
        <f>IF(K1162&gt;=45,'adjustment factor'!$D$7,IF(K1162=-9,-1200,IF(K1162="",-1200,0)))</f>
        <v>-1200</v>
      </c>
      <c r="AI1162" s="82">
        <f>IF(L1162=1, 'adjustment factor'!$D$8, IF(L1162=-9,-999,IF(L1162="",-999,0)))</f>
        <v>-999</v>
      </c>
      <c r="AJ1162" s="82">
        <f>IF(AND(M1162&gt;=1,M1162&lt;=4),'adjustment factor'!$D$9,IF(M1162=-9,-999,IF(M1162=98,-999,IF(M1162=99,-999,IF(M1162="",-999,0)))))</f>
        <v>-999</v>
      </c>
      <c r="AK1162" s="82">
        <f>IF(H1162=1, 'adjustment factor'!$D$10, IF(H1162=-9,-999,IF(H1162="",-999,0)))</f>
        <v>-999</v>
      </c>
      <c r="AL1162" s="82">
        <f>IF(G1162=1, 'adjustment factor'!$D$11, IF(G1162=-9,-999,IF(G1162="",-999,0)))</f>
        <v>-999</v>
      </c>
      <c r="AM1162" s="82">
        <f>IF(I1162=1, 'adjustment factor'!$D$12, IF(I1162=-9,-999,IF(I1162="",-999,0)))</f>
        <v>-999</v>
      </c>
      <c r="AN1162" s="82">
        <f>IF(J1162=1, 'adjustment factor'!$D$13, IF(J1162=-9,-999,IF(J1162="",-999,0)))</f>
        <v>-999</v>
      </c>
      <c r="AO1162" s="82" t="str">
        <f t="shared" si="188"/>
        <v>-999</v>
      </c>
      <c r="AP1162" s="82" t="str">
        <f t="shared" si="189"/>
        <v>MISSING</v>
      </c>
    </row>
    <row r="1163" spans="2:42" s="3" customFormat="1">
      <c r="B1163" s="170"/>
      <c r="C1163" s="35">
        <v>1159</v>
      </c>
      <c r="D1163" s="161"/>
      <c r="E1163" s="161"/>
      <c r="F1163" s="161"/>
      <c r="G1163" s="161"/>
      <c r="H1163" s="161"/>
      <c r="I1163" s="161"/>
      <c r="J1163" s="161"/>
      <c r="K1163" s="161"/>
      <c r="L1163" s="161"/>
      <c r="M1163" s="161"/>
      <c r="N1163" s="171"/>
      <c r="O1163" s="171"/>
      <c r="P1163" s="171"/>
      <c r="Q1163" s="171"/>
      <c r="R1163" s="171"/>
      <c r="S1163" s="171"/>
      <c r="T1163" s="159" t="str">
        <f t="shared" si="180"/>
        <v>MISSING</v>
      </c>
      <c r="U1163" s="159" t="str">
        <f t="shared" si="181"/>
        <v>MISSING</v>
      </c>
      <c r="X1163" s="56">
        <f t="shared" si="182"/>
        <v>-99</v>
      </c>
      <c r="Y1163" s="56">
        <f t="shared" si="183"/>
        <v>-99</v>
      </c>
      <c r="Z1163" s="56">
        <f t="shared" si="184"/>
        <v>-99</v>
      </c>
      <c r="AA1163" s="56">
        <f t="shared" si="185"/>
        <v>-99</v>
      </c>
      <c r="AB1163" s="56">
        <f t="shared" si="186"/>
        <v>-99</v>
      </c>
      <c r="AC1163" s="56">
        <f t="shared" si="187"/>
        <v>-99</v>
      </c>
      <c r="AE1163" s="82">
        <f>IF(D1163=1, 'adjustment factor'!$D$4, IF(D1163=-9,-999,IF(D1163="",-999,0)))</f>
        <v>-999</v>
      </c>
      <c r="AF1163" s="82">
        <f>IF(F1163=1, 'adjustment factor'!$D$5, IF(F1163=-9,-999,IF(F1163="",-999,0)))</f>
        <v>-999</v>
      </c>
      <c r="AG1163" s="82">
        <f>IF(E1163=1, 'adjustment factor'!$D$6, IF(E1163=-9,-999,IF(E1163="",-999,0)))</f>
        <v>-999</v>
      </c>
      <c r="AH1163" s="82">
        <f>IF(K1163&gt;=45,'adjustment factor'!$D$7,IF(K1163=-9,-1200,IF(K1163="",-1200,0)))</f>
        <v>-1200</v>
      </c>
      <c r="AI1163" s="82">
        <f>IF(L1163=1, 'adjustment factor'!$D$8, IF(L1163=-9,-999,IF(L1163="",-999,0)))</f>
        <v>-999</v>
      </c>
      <c r="AJ1163" s="82">
        <f>IF(AND(M1163&gt;=1,M1163&lt;=4),'adjustment factor'!$D$9,IF(M1163=-9,-999,IF(M1163=98,-999,IF(M1163=99,-999,IF(M1163="",-999,0)))))</f>
        <v>-999</v>
      </c>
      <c r="AK1163" s="82">
        <f>IF(H1163=1, 'adjustment factor'!$D$10, IF(H1163=-9,-999,IF(H1163="",-999,0)))</f>
        <v>-999</v>
      </c>
      <c r="AL1163" s="82">
        <f>IF(G1163=1, 'adjustment factor'!$D$11, IF(G1163=-9,-999,IF(G1163="",-999,0)))</f>
        <v>-999</v>
      </c>
      <c r="AM1163" s="82">
        <f>IF(I1163=1, 'adjustment factor'!$D$12, IF(I1163=-9,-999,IF(I1163="",-999,0)))</f>
        <v>-999</v>
      </c>
      <c r="AN1163" s="82">
        <f>IF(J1163=1, 'adjustment factor'!$D$13, IF(J1163=-9,-999,IF(J1163="",-999,0)))</f>
        <v>-999</v>
      </c>
      <c r="AO1163" s="82" t="str">
        <f t="shared" si="188"/>
        <v>-999</v>
      </c>
      <c r="AP1163" s="82" t="str">
        <f t="shared" si="189"/>
        <v>MISSING</v>
      </c>
    </row>
    <row r="1164" spans="2:42" s="3" customFormat="1">
      <c r="B1164" s="170"/>
      <c r="C1164" s="35">
        <v>1160</v>
      </c>
      <c r="D1164" s="161"/>
      <c r="E1164" s="161"/>
      <c r="F1164" s="161"/>
      <c r="G1164" s="161"/>
      <c r="H1164" s="161"/>
      <c r="I1164" s="161"/>
      <c r="J1164" s="161"/>
      <c r="K1164" s="161"/>
      <c r="L1164" s="161"/>
      <c r="M1164" s="161"/>
      <c r="N1164" s="171"/>
      <c r="O1164" s="171"/>
      <c r="P1164" s="171"/>
      <c r="Q1164" s="171"/>
      <c r="R1164" s="171"/>
      <c r="S1164" s="171"/>
      <c r="T1164" s="159" t="str">
        <f t="shared" si="180"/>
        <v>MISSING</v>
      </c>
      <c r="U1164" s="159" t="str">
        <f t="shared" si="181"/>
        <v>MISSING</v>
      </c>
      <c r="X1164" s="56">
        <f t="shared" si="182"/>
        <v>-99</v>
      </c>
      <c r="Y1164" s="56">
        <f t="shared" si="183"/>
        <v>-99</v>
      </c>
      <c r="Z1164" s="56">
        <f t="shared" si="184"/>
        <v>-99</v>
      </c>
      <c r="AA1164" s="56">
        <f t="shared" si="185"/>
        <v>-99</v>
      </c>
      <c r="AB1164" s="56">
        <f t="shared" si="186"/>
        <v>-99</v>
      </c>
      <c r="AC1164" s="56">
        <f t="shared" si="187"/>
        <v>-99</v>
      </c>
      <c r="AE1164" s="82">
        <f>IF(D1164=1, 'adjustment factor'!$D$4, IF(D1164=-9,-999,IF(D1164="",-999,0)))</f>
        <v>-999</v>
      </c>
      <c r="AF1164" s="82">
        <f>IF(F1164=1, 'adjustment factor'!$D$5, IF(F1164=-9,-999,IF(F1164="",-999,0)))</f>
        <v>-999</v>
      </c>
      <c r="AG1164" s="82">
        <f>IF(E1164=1, 'adjustment factor'!$D$6, IF(E1164=-9,-999,IF(E1164="",-999,0)))</f>
        <v>-999</v>
      </c>
      <c r="AH1164" s="82">
        <f>IF(K1164&gt;=45,'adjustment factor'!$D$7,IF(K1164=-9,-1200,IF(K1164="",-1200,0)))</f>
        <v>-1200</v>
      </c>
      <c r="AI1164" s="82">
        <f>IF(L1164=1, 'adjustment factor'!$D$8, IF(L1164=-9,-999,IF(L1164="",-999,0)))</f>
        <v>-999</v>
      </c>
      <c r="AJ1164" s="82">
        <f>IF(AND(M1164&gt;=1,M1164&lt;=4),'adjustment factor'!$D$9,IF(M1164=-9,-999,IF(M1164=98,-999,IF(M1164=99,-999,IF(M1164="",-999,0)))))</f>
        <v>-999</v>
      </c>
      <c r="AK1164" s="82">
        <f>IF(H1164=1, 'adjustment factor'!$D$10, IF(H1164=-9,-999,IF(H1164="",-999,0)))</f>
        <v>-999</v>
      </c>
      <c r="AL1164" s="82">
        <f>IF(G1164=1, 'adjustment factor'!$D$11, IF(G1164=-9,-999,IF(G1164="",-999,0)))</f>
        <v>-999</v>
      </c>
      <c r="AM1164" s="82">
        <f>IF(I1164=1, 'adjustment factor'!$D$12, IF(I1164=-9,-999,IF(I1164="",-999,0)))</f>
        <v>-999</v>
      </c>
      <c r="AN1164" s="82">
        <f>IF(J1164=1, 'adjustment factor'!$D$13, IF(J1164=-9,-999,IF(J1164="",-999,0)))</f>
        <v>-999</v>
      </c>
      <c r="AO1164" s="82" t="str">
        <f t="shared" si="188"/>
        <v>-999</v>
      </c>
      <c r="AP1164" s="82" t="str">
        <f t="shared" si="189"/>
        <v>MISSING</v>
      </c>
    </row>
    <row r="1165" spans="2:42" s="3" customFormat="1">
      <c r="B1165" s="170"/>
      <c r="C1165" s="35">
        <v>1161</v>
      </c>
      <c r="D1165" s="161"/>
      <c r="E1165" s="161"/>
      <c r="F1165" s="161"/>
      <c r="G1165" s="161"/>
      <c r="H1165" s="161"/>
      <c r="I1165" s="161"/>
      <c r="J1165" s="161"/>
      <c r="K1165" s="161"/>
      <c r="L1165" s="161"/>
      <c r="M1165" s="161"/>
      <c r="N1165" s="171"/>
      <c r="O1165" s="171"/>
      <c r="P1165" s="171"/>
      <c r="Q1165" s="171"/>
      <c r="R1165" s="171"/>
      <c r="S1165" s="171"/>
      <c r="T1165" s="159" t="str">
        <f t="shared" si="180"/>
        <v>MISSING</v>
      </c>
      <c r="U1165" s="159" t="str">
        <f t="shared" si="181"/>
        <v>MISSING</v>
      </c>
      <c r="X1165" s="56">
        <f t="shared" si="182"/>
        <v>-99</v>
      </c>
      <c r="Y1165" s="56">
        <f t="shared" si="183"/>
        <v>-99</v>
      </c>
      <c r="Z1165" s="56">
        <f t="shared" si="184"/>
        <v>-99</v>
      </c>
      <c r="AA1165" s="56">
        <f t="shared" si="185"/>
        <v>-99</v>
      </c>
      <c r="AB1165" s="56">
        <f t="shared" si="186"/>
        <v>-99</v>
      </c>
      <c r="AC1165" s="56">
        <f t="shared" si="187"/>
        <v>-99</v>
      </c>
      <c r="AE1165" s="82">
        <f>IF(D1165=1, 'adjustment factor'!$D$4, IF(D1165=-9,-999,IF(D1165="",-999,0)))</f>
        <v>-999</v>
      </c>
      <c r="AF1165" s="82">
        <f>IF(F1165=1, 'adjustment factor'!$D$5, IF(F1165=-9,-999,IF(F1165="",-999,0)))</f>
        <v>-999</v>
      </c>
      <c r="AG1165" s="82">
        <f>IF(E1165=1, 'adjustment factor'!$D$6, IF(E1165=-9,-999,IF(E1165="",-999,0)))</f>
        <v>-999</v>
      </c>
      <c r="AH1165" s="82">
        <f>IF(K1165&gt;=45,'adjustment factor'!$D$7,IF(K1165=-9,-1200,IF(K1165="",-1200,0)))</f>
        <v>-1200</v>
      </c>
      <c r="AI1165" s="82">
        <f>IF(L1165=1, 'adjustment factor'!$D$8, IF(L1165=-9,-999,IF(L1165="",-999,0)))</f>
        <v>-999</v>
      </c>
      <c r="AJ1165" s="82">
        <f>IF(AND(M1165&gt;=1,M1165&lt;=4),'adjustment factor'!$D$9,IF(M1165=-9,-999,IF(M1165=98,-999,IF(M1165=99,-999,IF(M1165="",-999,0)))))</f>
        <v>-999</v>
      </c>
      <c r="AK1165" s="82">
        <f>IF(H1165=1, 'adjustment factor'!$D$10, IF(H1165=-9,-999,IF(H1165="",-999,0)))</f>
        <v>-999</v>
      </c>
      <c r="AL1165" s="82">
        <f>IF(G1165=1, 'adjustment factor'!$D$11, IF(G1165=-9,-999,IF(G1165="",-999,0)))</f>
        <v>-999</v>
      </c>
      <c r="AM1165" s="82">
        <f>IF(I1165=1, 'adjustment factor'!$D$12, IF(I1165=-9,-999,IF(I1165="",-999,0)))</f>
        <v>-999</v>
      </c>
      <c r="AN1165" s="82">
        <f>IF(J1165=1, 'adjustment factor'!$D$13, IF(J1165=-9,-999,IF(J1165="",-999,0)))</f>
        <v>-999</v>
      </c>
      <c r="AO1165" s="82" t="str">
        <f t="shared" si="188"/>
        <v>-999</v>
      </c>
      <c r="AP1165" s="82" t="str">
        <f t="shared" si="189"/>
        <v>MISSING</v>
      </c>
    </row>
    <row r="1166" spans="2:42" s="3" customFormat="1">
      <c r="B1166" s="170"/>
      <c r="C1166" s="35">
        <v>1162</v>
      </c>
      <c r="D1166" s="161"/>
      <c r="E1166" s="161"/>
      <c r="F1166" s="161"/>
      <c r="G1166" s="161"/>
      <c r="H1166" s="161"/>
      <c r="I1166" s="161"/>
      <c r="J1166" s="161"/>
      <c r="K1166" s="161"/>
      <c r="L1166" s="161"/>
      <c r="M1166" s="161"/>
      <c r="N1166" s="171"/>
      <c r="O1166" s="171"/>
      <c r="P1166" s="171"/>
      <c r="Q1166" s="171"/>
      <c r="R1166" s="171"/>
      <c r="S1166" s="171"/>
      <c r="T1166" s="159" t="str">
        <f t="shared" si="180"/>
        <v>MISSING</v>
      </c>
      <c r="U1166" s="159" t="str">
        <f t="shared" si="181"/>
        <v>MISSING</v>
      </c>
      <c r="X1166" s="56">
        <f t="shared" si="182"/>
        <v>-99</v>
      </c>
      <c r="Y1166" s="56">
        <f t="shared" si="183"/>
        <v>-99</v>
      </c>
      <c r="Z1166" s="56">
        <f t="shared" si="184"/>
        <v>-99</v>
      </c>
      <c r="AA1166" s="56">
        <f t="shared" si="185"/>
        <v>-99</v>
      </c>
      <c r="AB1166" s="56">
        <f t="shared" si="186"/>
        <v>-99</v>
      </c>
      <c r="AC1166" s="56">
        <f t="shared" si="187"/>
        <v>-99</v>
      </c>
      <c r="AE1166" s="82">
        <f>IF(D1166=1, 'adjustment factor'!$D$4, IF(D1166=-9,-999,IF(D1166="",-999,0)))</f>
        <v>-999</v>
      </c>
      <c r="AF1166" s="82">
        <f>IF(F1166=1, 'adjustment factor'!$D$5, IF(F1166=-9,-999,IF(F1166="",-999,0)))</f>
        <v>-999</v>
      </c>
      <c r="AG1166" s="82">
        <f>IF(E1166=1, 'adjustment factor'!$D$6, IF(E1166=-9,-999,IF(E1166="",-999,0)))</f>
        <v>-999</v>
      </c>
      <c r="AH1166" s="82">
        <f>IF(K1166&gt;=45,'adjustment factor'!$D$7,IF(K1166=-9,-1200,IF(K1166="",-1200,0)))</f>
        <v>-1200</v>
      </c>
      <c r="AI1166" s="82">
        <f>IF(L1166=1, 'adjustment factor'!$D$8, IF(L1166=-9,-999,IF(L1166="",-999,0)))</f>
        <v>-999</v>
      </c>
      <c r="AJ1166" s="82">
        <f>IF(AND(M1166&gt;=1,M1166&lt;=4),'adjustment factor'!$D$9,IF(M1166=-9,-999,IF(M1166=98,-999,IF(M1166=99,-999,IF(M1166="",-999,0)))))</f>
        <v>-999</v>
      </c>
      <c r="AK1166" s="82">
        <f>IF(H1166=1, 'adjustment factor'!$D$10, IF(H1166=-9,-999,IF(H1166="",-999,0)))</f>
        <v>-999</v>
      </c>
      <c r="AL1166" s="82">
        <f>IF(G1166=1, 'adjustment factor'!$D$11, IF(G1166=-9,-999,IF(G1166="",-999,0)))</f>
        <v>-999</v>
      </c>
      <c r="AM1166" s="82">
        <f>IF(I1166=1, 'adjustment factor'!$D$12, IF(I1166=-9,-999,IF(I1166="",-999,0)))</f>
        <v>-999</v>
      </c>
      <c r="AN1166" s="82">
        <f>IF(J1166=1, 'adjustment factor'!$D$13, IF(J1166=-9,-999,IF(J1166="",-999,0)))</f>
        <v>-999</v>
      </c>
      <c r="AO1166" s="82" t="str">
        <f t="shared" si="188"/>
        <v>-999</v>
      </c>
      <c r="AP1166" s="82" t="str">
        <f t="shared" si="189"/>
        <v>MISSING</v>
      </c>
    </row>
    <row r="1167" spans="2:42" s="3" customFormat="1">
      <c r="B1167" s="170"/>
      <c r="C1167" s="35">
        <v>1163</v>
      </c>
      <c r="D1167" s="161"/>
      <c r="E1167" s="161"/>
      <c r="F1167" s="161"/>
      <c r="G1167" s="161"/>
      <c r="H1167" s="161"/>
      <c r="I1167" s="161"/>
      <c r="J1167" s="161"/>
      <c r="K1167" s="161"/>
      <c r="L1167" s="161"/>
      <c r="M1167" s="161"/>
      <c r="N1167" s="171"/>
      <c r="O1167" s="171"/>
      <c r="P1167" s="171"/>
      <c r="Q1167" s="171"/>
      <c r="R1167" s="171"/>
      <c r="S1167" s="171"/>
      <c r="T1167" s="159" t="str">
        <f t="shared" si="180"/>
        <v>MISSING</v>
      </c>
      <c r="U1167" s="159" t="str">
        <f t="shared" si="181"/>
        <v>MISSING</v>
      </c>
      <c r="X1167" s="56">
        <f t="shared" si="182"/>
        <v>-99</v>
      </c>
      <c r="Y1167" s="56">
        <f t="shared" si="183"/>
        <v>-99</v>
      </c>
      <c r="Z1167" s="56">
        <f t="shared" si="184"/>
        <v>-99</v>
      </c>
      <c r="AA1167" s="56">
        <f t="shared" si="185"/>
        <v>-99</v>
      </c>
      <c r="AB1167" s="56">
        <f t="shared" si="186"/>
        <v>-99</v>
      </c>
      <c r="AC1167" s="56">
        <f t="shared" si="187"/>
        <v>-99</v>
      </c>
      <c r="AE1167" s="82">
        <f>IF(D1167=1, 'adjustment factor'!$D$4, IF(D1167=-9,-999,IF(D1167="",-999,0)))</f>
        <v>-999</v>
      </c>
      <c r="AF1167" s="82">
        <f>IF(F1167=1, 'adjustment factor'!$D$5, IF(F1167=-9,-999,IF(F1167="",-999,0)))</f>
        <v>-999</v>
      </c>
      <c r="AG1167" s="82">
        <f>IF(E1167=1, 'adjustment factor'!$D$6, IF(E1167=-9,-999,IF(E1167="",-999,0)))</f>
        <v>-999</v>
      </c>
      <c r="AH1167" s="82">
        <f>IF(K1167&gt;=45,'adjustment factor'!$D$7,IF(K1167=-9,-1200,IF(K1167="",-1200,0)))</f>
        <v>-1200</v>
      </c>
      <c r="AI1167" s="82">
        <f>IF(L1167=1, 'adjustment factor'!$D$8, IF(L1167=-9,-999,IF(L1167="",-999,0)))</f>
        <v>-999</v>
      </c>
      <c r="AJ1167" s="82">
        <f>IF(AND(M1167&gt;=1,M1167&lt;=4),'adjustment factor'!$D$9,IF(M1167=-9,-999,IF(M1167=98,-999,IF(M1167=99,-999,IF(M1167="",-999,0)))))</f>
        <v>-999</v>
      </c>
      <c r="AK1167" s="82">
        <f>IF(H1167=1, 'adjustment factor'!$D$10, IF(H1167=-9,-999,IF(H1167="",-999,0)))</f>
        <v>-999</v>
      </c>
      <c r="AL1167" s="82">
        <f>IF(G1167=1, 'adjustment factor'!$D$11, IF(G1167=-9,-999,IF(G1167="",-999,0)))</f>
        <v>-999</v>
      </c>
      <c r="AM1167" s="82">
        <f>IF(I1167=1, 'adjustment factor'!$D$12, IF(I1167=-9,-999,IF(I1167="",-999,0)))</f>
        <v>-999</v>
      </c>
      <c r="AN1167" s="82">
        <f>IF(J1167=1, 'adjustment factor'!$D$13, IF(J1167=-9,-999,IF(J1167="",-999,0)))</f>
        <v>-999</v>
      </c>
      <c r="AO1167" s="82" t="str">
        <f t="shared" si="188"/>
        <v>-999</v>
      </c>
      <c r="AP1167" s="82" t="str">
        <f t="shared" si="189"/>
        <v>MISSING</v>
      </c>
    </row>
    <row r="1168" spans="2:42" s="3" customFormat="1">
      <c r="B1168" s="170"/>
      <c r="C1168" s="35">
        <v>1164</v>
      </c>
      <c r="D1168" s="161"/>
      <c r="E1168" s="161"/>
      <c r="F1168" s="161"/>
      <c r="G1168" s="161"/>
      <c r="H1168" s="161"/>
      <c r="I1168" s="161"/>
      <c r="J1168" s="161"/>
      <c r="K1168" s="161"/>
      <c r="L1168" s="161"/>
      <c r="M1168" s="161"/>
      <c r="N1168" s="171"/>
      <c r="O1168" s="171"/>
      <c r="P1168" s="171"/>
      <c r="Q1168" s="171"/>
      <c r="R1168" s="171"/>
      <c r="S1168" s="171"/>
      <c r="T1168" s="159" t="str">
        <f t="shared" si="180"/>
        <v>MISSING</v>
      </c>
      <c r="U1168" s="159" t="str">
        <f t="shared" si="181"/>
        <v>MISSING</v>
      </c>
      <c r="X1168" s="56">
        <f t="shared" si="182"/>
        <v>-99</v>
      </c>
      <c r="Y1168" s="56">
        <f t="shared" si="183"/>
        <v>-99</v>
      </c>
      <c r="Z1168" s="56">
        <f t="shared" si="184"/>
        <v>-99</v>
      </c>
      <c r="AA1168" s="56">
        <f t="shared" si="185"/>
        <v>-99</v>
      </c>
      <c r="AB1168" s="56">
        <f t="shared" si="186"/>
        <v>-99</v>
      </c>
      <c r="AC1168" s="56">
        <f t="shared" si="187"/>
        <v>-99</v>
      </c>
      <c r="AE1168" s="82">
        <f>IF(D1168=1, 'adjustment factor'!$D$4, IF(D1168=-9,-999,IF(D1168="",-999,0)))</f>
        <v>-999</v>
      </c>
      <c r="AF1168" s="82">
        <f>IF(F1168=1, 'adjustment factor'!$D$5, IF(F1168=-9,-999,IF(F1168="",-999,0)))</f>
        <v>-999</v>
      </c>
      <c r="AG1168" s="82">
        <f>IF(E1168=1, 'adjustment factor'!$D$6, IF(E1168=-9,-999,IF(E1168="",-999,0)))</f>
        <v>-999</v>
      </c>
      <c r="AH1168" s="82">
        <f>IF(K1168&gt;=45,'adjustment factor'!$D$7,IF(K1168=-9,-1200,IF(K1168="",-1200,0)))</f>
        <v>-1200</v>
      </c>
      <c r="AI1168" s="82">
        <f>IF(L1168=1, 'adjustment factor'!$D$8, IF(L1168=-9,-999,IF(L1168="",-999,0)))</f>
        <v>-999</v>
      </c>
      <c r="AJ1168" s="82">
        <f>IF(AND(M1168&gt;=1,M1168&lt;=4),'adjustment factor'!$D$9,IF(M1168=-9,-999,IF(M1168=98,-999,IF(M1168=99,-999,IF(M1168="",-999,0)))))</f>
        <v>-999</v>
      </c>
      <c r="AK1168" s="82">
        <f>IF(H1168=1, 'adjustment factor'!$D$10, IF(H1168=-9,-999,IF(H1168="",-999,0)))</f>
        <v>-999</v>
      </c>
      <c r="AL1168" s="82">
        <f>IF(G1168=1, 'adjustment factor'!$D$11, IF(G1168=-9,-999,IF(G1168="",-999,0)))</f>
        <v>-999</v>
      </c>
      <c r="AM1168" s="82">
        <f>IF(I1168=1, 'adjustment factor'!$D$12, IF(I1168=-9,-999,IF(I1168="",-999,0)))</f>
        <v>-999</v>
      </c>
      <c r="AN1168" s="82">
        <f>IF(J1168=1, 'adjustment factor'!$D$13, IF(J1168=-9,-999,IF(J1168="",-999,0)))</f>
        <v>-999</v>
      </c>
      <c r="AO1168" s="82" t="str">
        <f t="shared" si="188"/>
        <v>-999</v>
      </c>
      <c r="AP1168" s="82" t="str">
        <f t="shared" si="189"/>
        <v>MISSING</v>
      </c>
    </row>
    <row r="1169" spans="2:42" s="3" customFormat="1">
      <c r="B1169" s="170"/>
      <c r="C1169" s="35">
        <v>1165</v>
      </c>
      <c r="D1169" s="161"/>
      <c r="E1169" s="161"/>
      <c r="F1169" s="161"/>
      <c r="G1169" s="161"/>
      <c r="H1169" s="161"/>
      <c r="I1169" s="161"/>
      <c r="J1169" s="161"/>
      <c r="K1169" s="161"/>
      <c r="L1169" s="161"/>
      <c r="M1169" s="161"/>
      <c r="N1169" s="171"/>
      <c r="O1169" s="171"/>
      <c r="P1169" s="171"/>
      <c r="Q1169" s="171"/>
      <c r="R1169" s="171"/>
      <c r="S1169" s="171"/>
      <c r="T1169" s="159" t="str">
        <f t="shared" si="180"/>
        <v>MISSING</v>
      </c>
      <c r="U1169" s="159" t="str">
        <f t="shared" si="181"/>
        <v>MISSING</v>
      </c>
      <c r="X1169" s="56">
        <f t="shared" si="182"/>
        <v>-99</v>
      </c>
      <c r="Y1169" s="56">
        <f t="shared" si="183"/>
        <v>-99</v>
      </c>
      <c r="Z1169" s="56">
        <f t="shared" si="184"/>
        <v>-99</v>
      </c>
      <c r="AA1169" s="56">
        <f t="shared" si="185"/>
        <v>-99</v>
      </c>
      <c r="AB1169" s="56">
        <f t="shared" si="186"/>
        <v>-99</v>
      </c>
      <c r="AC1169" s="56">
        <f t="shared" si="187"/>
        <v>-99</v>
      </c>
      <c r="AE1169" s="82">
        <f>IF(D1169=1, 'adjustment factor'!$D$4, IF(D1169=-9,-999,IF(D1169="",-999,0)))</f>
        <v>-999</v>
      </c>
      <c r="AF1169" s="82">
        <f>IF(F1169=1, 'adjustment factor'!$D$5, IF(F1169=-9,-999,IF(F1169="",-999,0)))</f>
        <v>-999</v>
      </c>
      <c r="AG1169" s="82">
        <f>IF(E1169=1, 'adjustment factor'!$D$6, IF(E1169=-9,-999,IF(E1169="",-999,0)))</f>
        <v>-999</v>
      </c>
      <c r="AH1169" s="82">
        <f>IF(K1169&gt;=45,'adjustment factor'!$D$7,IF(K1169=-9,-1200,IF(K1169="",-1200,0)))</f>
        <v>-1200</v>
      </c>
      <c r="AI1169" s="82">
        <f>IF(L1169=1, 'adjustment factor'!$D$8, IF(L1169=-9,-999,IF(L1169="",-999,0)))</f>
        <v>-999</v>
      </c>
      <c r="AJ1169" s="82">
        <f>IF(AND(M1169&gt;=1,M1169&lt;=4),'adjustment factor'!$D$9,IF(M1169=-9,-999,IF(M1169=98,-999,IF(M1169=99,-999,IF(M1169="",-999,0)))))</f>
        <v>-999</v>
      </c>
      <c r="AK1169" s="82">
        <f>IF(H1169=1, 'adjustment factor'!$D$10, IF(H1169=-9,-999,IF(H1169="",-999,0)))</f>
        <v>-999</v>
      </c>
      <c r="AL1169" s="82">
        <f>IF(G1169=1, 'adjustment factor'!$D$11, IF(G1169=-9,-999,IF(G1169="",-999,0)))</f>
        <v>-999</v>
      </c>
      <c r="AM1169" s="82">
        <f>IF(I1169=1, 'adjustment factor'!$D$12, IF(I1169=-9,-999,IF(I1169="",-999,0)))</f>
        <v>-999</v>
      </c>
      <c r="AN1169" s="82">
        <f>IF(J1169=1, 'adjustment factor'!$D$13, IF(J1169=-9,-999,IF(J1169="",-999,0)))</f>
        <v>-999</v>
      </c>
      <c r="AO1169" s="82" t="str">
        <f t="shared" si="188"/>
        <v>-999</v>
      </c>
      <c r="AP1169" s="82" t="str">
        <f t="shared" si="189"/>
        <v>MISSING</v>
      </c>
    </row>
    <row r="1170" spans="2:42" s="3" customFormat="1">
      <c r="B1170" s="170"/>
      <c r="C1170" s="35">
        <v>1166</v>
      </c>
      <c r="D1170" s="161"/>
      <c r="E1170" s="161"/>
      <c r="F1170" s="161"/>
      <c r="G1170" s="161"/>
      <c r="H1170" s="161"/>
      <c r="I1170" s="161"/>
      <c r="J1170" s="161"/>
      <c r="K1170" s="161"/>
      <c r="L1170" s="161"/>
      <c r="M1170" s="161"/>
      <c r="N1170" s="171"/>
      <c r="O1170" s="171"/>
      <c r="P1170" s="171"/>
      <c r="Q1170" s="171"/>
      <c r="R1170" s="171"/>
      <c r="S1170" s="171"/>
      <c r="T1170" s="159" t="str">
        <f t="shared" si="180"/>
        <v>MISSING</v>
      </c>
      <c r="U1170" s="159" t="str">
        <f t="shared" si="181"/>
        <v>MISSING</v>
      </c>
      <c r="X1170" s="56">
        <f t="shared" si="182"/>
        <v>-99</v>
      </c>
      <c r="Y1170" s="56">
        <f t="shared" si="183"/>
        <v>-99</v>
      </c>
      <c r="Z1170" s="56">
        <f t="shared" si="184"/>
        <v>-99</v>
      </c>
      <c r="AA1170" s="56">
        <f t="shared" si="185"/>
        <v>-99</v>
      </c>
      <c r="AB1170" s="56">
        <f t="shared" si="186"/>
        <v>-99</v>
      </c>
      <c r="AC1170" s="56">
        <f t="shared" si="187"/>
        <v>-99</v>
      </c>
      <c r="AE1170" s="82">
        <f>IF(D1170=1, 'adjustment factor'!$D$4, IF(D1170=-9,-999,IF(D1170="",-999,0)))</f>
        <v>-999</v>
      </c>
      <c r="AF1170" s="82">
        <f>IF(F1170=1, 'adjustment factor'!$D$5, IF(F1170=-9,-999,IF(F1170="",-999,0)))</f>
        <v>-999</v>
      </c>
      <c r="AG1170" s="82">
        <f>IF(E1170=1, 'adjustment factor'!$D$6, IF(E1170=-9,-999,IF(E1170="",-999,0)))</f>
        <v>-999</v>
      </c>
      <c r="AH1170" s="82">
        <f>IF(K1170&gt;=45,'adjustment factor'!$D$7,IF(K1170=-9,-1200,IF(K1170="",-1200,0)))</f>
        <v>-1200</v>
      </c>
      <c r="AI1170" s="82">
        <f>IF(L1170=1, 'adjustment factor'!$D$8, IF(L1170=-9,-999,IF(L1170="",-999,0)))</f>
        <v>-999</v>
      </c>
      <c r="AJ1170" s="82">
        <f>IF(AND(M1170&gt;=1,M1170&lt;=4),'adjustment factor'!$D$9,IF(M1170=-9,-999,IF(M1170=98,-999,IF(M1170=99,-999,IF(M1170="",-999,0)))))</f>
        <v>-999</v>
      </c>
      <c r="AK1170" s="82">
        <f>IF(H1170=1, 'adjustment factor'!$D$10, IF(H1170=-9,-999,IF(H1170="",-999,0)))</f>
        <v>-999</v>
      </c>
      <c r="AL1170" s="82">
        <f>IF(G1170=1, 'adjustment factor'!$D$11, IF(G1170=-9,-999,IF(G1170="",-999,0)))</f>
        <v>-999</v>
      </c>
      <c r="AM1170" s="82">
        <f>IF(I1170=1, 'adjustment factor'!$D$12, IF(I1170=-9,-999,IF(I1170="",-999,0)))</f>
        <v>-999</v>
      </c>
      <c r="AN1170" s="82">
        <f>IF(J1170=1, 'adjustment factor'!$D$13, IF(J1170=-9,-999,IF(J1170="",-999,0)))</f>
        <v>-999</v>
      </c>
      <c r="AO1170" s="82" t="str">
        <f t="shared" si="188"/>
        <v>-999</v>
      </c>
      <c r="AP1170" s="82" t="str">
        <f t="shared" si="189"/>
        <v>MISSING</v>
      </c>
    </row>
    <row r="1171" spans="2:42" s="3" customFormat="1">
      <c r="B1171" s="170"/>
      <c r="C1171" s="35">
        <v>1167</v>
      </c>
      <c r="D1171" s="161"/>
      <c r="E1171" s="161"/>
      <c r="F1171" s="161"/>
      <c r="G1171" s="161"/>
      <c r="H1171" s="161"/>
      <c r="I1171" s="161"/>
      <c r="J1171" s="161"/>
      <c r="K1171" s="161"/>
      <c r="L1171" s="161"/>
      <c r="M1171" s="161"/>
      <c r="N1171" s="171"/>
      <c r="O1171" s="171"/>
      <c r="P1171" s="171"/>
      <c r="Q1171" s="171"/>
      <c r="R1171" s="171"/>
      <c r="S1171" s="171"/>
      <c r="T1171" s="159" t="str">
        <f t="shared" si="180"/>
        <v>MISSING</v>
      </c>
      <c r="U1171" s="159" t="str">
        <f t="shared" si="181"/>
        <v>MISSING</v>
      </c>
      <c r="X1171" s="56">
        <f t="shared" si="182"/>
        <v>-99</v>
      </c>
      <c r="Y1171" s="56">
        <f t="shared" si="183"/>
        <v>-99</v>
      </c>
      <c r="Z1171" s="56">
        <f t="shared" si="184"/>
        <v>-99</v>
      </c>
      <c r="AA1171" s="56">
        <f t="shared" si="185"/>
        <v>-99</v>
      </c>
      <c r="AB1171" s="56">
        <f t="shared" si="186"/>
        <v>-99</v>
      </c>
      <c r="AC1171" s="56">
        <f t="shared" si="187"/>
        <v>-99</v>
      </c>
      <c r="AE1171" s="82">
        <f>IF(D1171=1, 'adjustment factor'!$D$4, IF(D1171=-9,-999,IF(D1171="",-999,0)))</f>
        <v>-999</v>
      </c>
      <c r="AF1171" s="82">
        <f>IF(F1171=1, 'adjustment factor'!$D$5, IF(F1171=-9,-999,IF(F1171="",-999,0)))</f>
        <v>-999</v>
      </c>
      <c r="AG1171" s="82">
        <f>IF(E1171=1, 'adjustment factor'!$D$6, IF(E1171=-9,-999,IF(E1171="",-999,0)))</f>
        <v>-999</v>
      </c>
      <c r="AH1171" s="82">
        <f>IF(K1171&gt;=45,'adjustment factor'!$D$7,IF(K1171=-9,-1200,IF(K1171="",-1200,0)))</f>
        <v>-1200</v>
      </c>
      <c r="AI1171" s="82">
        <f>IF(L1171=1, 'adjustment factor'!$D$8, IF(L1171=-9,-999,IF(L1171="",-999,0)))</f>
        <v>-999</v>
      </c>
      <c r="AJ1171" s="82">
        <f>IF(AND(M1171&gt;=1,M1171&lt;=4),'adjustment factor'!$D$9,IF(M1171=-9,-999,IF(M1171=98,-999,IF(M1171=99,-999,IF(M1171="",-999,0)))))</f>
        <v>-999</v>
      </c>
      <c r="AK1171" s="82">
        <f>IF(H1171=1, 'adjustment factor'!$D$10, IF(H1171=-9,-999,IF(H1171="",-999,0)))</f>
        <v>-999</v>
      </c>
      <c r="AL1171" s="82">
        <f>IF(G1171=1, 'adjustment factor'!$D$11, IF(G1171=-9,-999,IF(G1171="",-999,0)))</f>
        <v>-999</v>
      </c>
      <c r="AM1171" s="82">
        <f>IF(I1171=1, 'adjustment factor'!$D$12, IF(I1171=-9,-999,IF(I1171="",-999,0)))</f>
        <v>-999</v>
      </c>
      <c r="AN1171" s="82">
        <f>IF(J1171=1, 'adjustment factor'!$D$13, IF(J1171=-9,-999,IF(J1171="",-999,0)))</f>
        <v>-999</v>
      </c>
      <c r="AO1171" s="82" t="str">
        <f t="shared" si="188"/>
        <v>-999</v>
      </c>
      <c r="AP1171" s="82" t="str">
        <f t="shared" si="189"/>
        <v>MISSING</v>
      </c>
    </row>
    <row r="1172" spans="2:42" s="3" customFormat="1">
      <c r="B1172" s="170"/>
      <c r="C1172" s="35">
        <v>1168</v>
      </c>
      <c r="D1172" s="161"/>
      <c r="E1172" s="161"/>
      <c r="F1172" s="161"/>
      <c r="G1172" s="161"/>
      <c r="H1172" s="161"/>
      <c r="I1172" s="161"/>
      <c r="J1172" s="161"/>
      <c r="K1172" s="161"/>
      <c r="L1172" s="161"/>
      <c r="M1172" s="161"/>
      <c r="N1172" s="171"/>
      <c r="O1172" s="171"/>
      <c r="P1172" s="171"/>
      <c r="Q1172" s="171"/>
      <c r="R1172" s="171"/>
      <c r="S1172" s="171"/>
      <c r="T1172" s="159" t="str">
        <f t="shared" si="180"/>
        <v>MISSING</v>
      </c>
      <c r="U1172" s="159" t="str">
        <f t="shared" si="181"/>
        <v>MISSING</v>
      </c>
      <c r="X1172" s="56">
        <f t="shared" si="182"/>
        <v>-99</v>
      </c>
      <c r="Y1172" s="56">
        <f t="shared" si="183"/>
        <v>-99</v>
      </c>
      <c r="Z1172" s="56">
        <f t="shared" si="184"/>
        <v>-99</v>
      </c>
      <c r="AA1172" s="56">
        <f t="shared" si="185"/>
        <v>-99</v>
      </c>
      <c r="AB1172" s="56">
        <f t="shared" si="186"/>
        <v>-99</v>
      </c>
      <c r="AC1172" s="56">
        <f t="shared" si="187"/>
        <v>-99</v>
      </c>
      <c r="AE1172" s="82">
        <f>IF(D1172=1, 'adjustment factor'!$D$4, IF(D1172=-9,-999,IF(D1172="",-999,0)))</f>
        <v>-999</v>
      </c>
      <c r="AF1172" s="82">
        <f>IF(F1172=1, 'adjustment factor'!$D$5, IF(F1172=-9,-999,IF(F1172="",-999,0)))</f>
        <v>-999</v>
      </c>
      <c r="AG1172" s="82">
        <f>IF(E1172=1, 'adjustment factor'!$D$6, IF(E1172=-9,-999,IF(E1172="",-999,0)))</f>
        <v>-999</v>
      </c>
      <c r="AH1172" s="82">
        <f>IF(K1172&gt;=45,'adjustment factor'!$D$7,IF(K1172=-9,-1200,IF(K1172="",-1200,0)))</f>
        <v>-1200</v>
      </c>
      <c r="AI1172" s="82">
        <f>IF(L1172=1, 'adjustment factor'!$D$8, IF(L1172=-9,-999,IF(L1172="",-999,0)))</f>
        <v>-999</v>
      </c>
      <c r="AJ1172" s="82">
        <f>IF(AND(M1172&gt;=1,M1172&lt;=4),'adjustment factor'!$D$9,IF(M1172=-9,-999,IF(M1172=98,-999,IF(M1172=99,-999,IF(M1172="",-999,0)))))</f>
        <v>-999</v>
      </c>
      <c r="AK1172" s="82">
        <f>IF(H1172=1, 'adjustment factor'!$D$10, IF(H1172=-9,-999,IF(H1172="",-999,0)))</f>
        <v>-999</v>
      </c>
      <c r="AL1172" s="82">
        <f>IF(G1172=1, 'adjustment factor'!$D$11, IF(G1172=-9,-999,IF(G1172="",-999,0)))</f>
        <v>-999</v>
      </c>
      <c r="AM1172" s="82">
        <f>IF(I1172=1, 'adjustment factor'!$D$12, IF(I1172=-9,-999,IF(I1172="",-999,0)))</f>
        <v>-999</v>
      </c>
      <c r="AN1172" s="82">
        <f>IF(J1172=1, 'adjustment factor'!$D$13, IF(J1172=-9,-999,IF(J1172="",-999,0)))</f>
        <v>-999</v>
      </c>
      <c r="AO1172" s="82" t="str">
        <f t="shared" si="188"/>
        <v>-999</v>
      </c>
      <c r="AP1172" s="82" t="str">
        <f t="shared" si="189"/>
        <v>MISSING</v>
      </c>
    </row>
    <row r="1173" spans="2:42" s="3" customFormat="1">
      <c r="B1173" s="170"/>
      <c r="C1173" s="35">
        <v>1169</v>
      </c>
      <c r="D1173" s="161"/>
      <c r="E1173" s="161"/>
      <c r="F1173" s="161"/>
      <c r="G1173" s="161"/>
      <c r="H1173" s="161"/>
      <c r="I1173" s="161"/>
      <c r="J1173" s="161"/>
      <c r="K1173" s="161"/>
      <c r="L1173" s="161"/>
      <c r="M1173" s="161"/>
      <c r="N1173" s="171"/>
      <c r="O1173" s="171"/>
      <c r="P1173" s="171"/>
      <c r="Q1173" s="171"/>
      <c r="R1173" s="171"/>
      <c r="S1173" s="171"/>
      <c r="T1173" s="159" t="str">
        <f t="shared" si="180"/>
        <v>MISSING</v>
      </c>
      <c r="U1173" s="159" t="str">
        <f t="shared" si="181"/>
        <v>MISSING</v>
      </c>
      <c r="X1173" s="56">
        <f t="shared" si="182"/>
        <v>-99</v>
      </c>
      <c r="Y1173" s="56">
        <f t="shared" si="183"/>
        <v>-99</v>
      </c>
      <c r="Z1173" s="56">
        <f t="shared" si="184"/>
        <v>-99</v>
      </c>
      <c r="AA1173" s="56">
        <f t="shared" si="185"/>
        <v>-99</v>
      </c>
      <c r="AB1173" s="56">
        <f t="shared" si="186"/>
        <v>-99</v>
      </c>
      <c r="AC1173" s="56">
        <f t="shared" si="187"/>
        <v>-99</v>
      </c>
      <c r="AE1173" s="82">
        <f>IF(D1173=1, 'adjustment factor'!$D$4, IF(D1173=-9,-999,IF(D1173="",-999,0)))</f>
        <v>-999</v>
      </c>
      <c r="AF1173" s="82">
        <f>IF(F1173=1, 'adjustment factor'!$D$5, IF(F1173=-9,-999,IF(F1173="",-999,0)))</f>
        <v>-999</v>
      </c>
      <c r="AG1173" s="82">
        <f>IF(E1173=1, 'adjustment factor'!$D$6, IF(E1173=-9,-999,IF(E1173="",-999,0)))</f>
        <v>-999</v>
      </c>
      <c r="AH1173" s="82">
        <f>IF(K1173&gt;=45,'adjustment factor'!$D$7,IF(K1173=-9,-1200,IF(K1173="",-1200,0)))</f>
        <v>-1200</v>
      </c>
      <c r="AI1173" s="82">
        <f>IF(L1173=1, 'adjustment factor'!$D$8, IF(L1173=-9,-999,IF(L1173="",-999,0)))</f>
        <v>-999</v>
      </c>
      <c r="AJ1173" s="82">
        <f>IF(AND(M1173&gt;=1,M1173&lt;=4),'adjustment factor'!$D$9,IF(M1173=-9,-999,IF(M1173=98,-999,IF(M1173=99,-999,IF(M1173="",-999,0)))))</f>
        <v>-999</v>
      </c>
      <c r="AK1173" s="82">
        <f>IF(H1173=1, 'adjustment factor'!$D$10, IF(H1173=-9,-999,IF(H1173="",-999,0)))</f>
        <v>-999</v>
      </c>
      <c r="AL1173" s="82">
        <f>IF(G1173=1, 'adjustment factor'!$D$11, IF(G1173=-9,-999,IF(G1173="",-999,0)))</f>
        <v>-999</v>
      </c>
      <c r="AM1173" s="82">
        <f>IF(I1173=1, 'adjustment factor'!$D$12, IF(I1173=-9,-999,IF(I1173="",-999,0)))</f>
        <v>-999</v>
      </c>
      <c r="AN1173" s="82">
        <f>IF(J1173=1, 'adjustment factor'!$D$13, IF(J1173=-9,-999,IF(J1173="",-999,0)))</f>
        <v>-999</v>
      </c>
      <c r="AO1173" s="82" t="str">
        <f t="shared" si="188"/>
        <v>-999</v>
      </c>
      <c r="AP1173" s="82" t="str">
        <f t="shared" si="189"/>
        <v>MISSING</v>
      </c>
    </row>
    <row r="1174" spans="2:42" s="3" customFormat="1">
      <c r="B1174" s="170"/>
      <c r="C1174" s="35">
        <v>1170</v>
      </c>
      <c r="D1174" s="161"/>
      <c r="E1174" s="161"/>
      <c r="F1174" s="161"/>
      <c r="G1174" s="161"/>
      <c r="H1174" s="161"/>
      <c r="I1174" s="161"/>
      <c r="J1174" s="161"/>
      <c r="K1174" s="161"/>
      <c r="L1174" s="161"/>
      <c r="M1174" s="161"/>
      <c r="N1174" s="171"/>
      <c r="O1174" s="171"/>
      <c r="P1174" s="171"/>
      <c r="Q1174" s="171"/>
      <c r="R1174" s="171"/>
      <c r="S1174" s="171"/>
      <c r="T1174" s="159" t="str">
        <f t="shared" si="180"/>
        <v>MISSING</v>
      </c>
      <c r="U1174" s="159" t="str">
        <f t="shared" si="181"/>
        <v>MISSING</v>
      </c>
      <c r="X1174" s="56">
        <f t="shared" si="182"/>
        <v>-99</v>
      </c>
      <c r="Y1174" s="56">
        <f t="shared" si="183"/>
        <v>-99</v>
      </c>
      <c r="Z1174" s="56">
        <f t="shared" si="184"/>
        <v>-99</v>
      </c>
      <c r="AA1174" s="56">
        <f t="shared" si="185"/>
        <v>-99</v>
      </c>
      <c r="AB1174" s="56">
        <f t="shared" si="186"/>
        <v>-99</v>
      </c>
      <c r="AC1174" s="56">
        <f t="shared" si="187"/>
        <v>-99</v>
      </c>
      <c r="AE1174" s="82">
        <f>IF(D1174=1, 'adjustment factor'!$D$4, IF(D1174=-9,-999,IF(D1174="",-999,0)))</f>
        <v>-999</v>
      </c>
      <c r="AF1174" s="82">
        <f>IF(F1174=1, 'adjustment factor'!$D$5, IF(F1174=-9,-999,IF(F1174="",-999,0)))</f>
        <v>-999</v>
      </c>
      <c r="AG1174" s="82">
        <f>IF(E1174=1, 'adjustment factor'!$D$6, IF(E1174=-9,-999,IF(E1174="",-999,0)))</f>
        <v>-999</v>
      </c>
      <c r="AH1174" s="82">
        <f>IF(K1174&gt;=45,'adjustment factor'!$D$7,IF(K1174=-9,-1200,IF(K1174="",-1200,0)))</f>
        <v>-1200</v>
      </c>
      <c r="AI1174" s="82">
        <f>IF(L1174=1, 'adjustment factor'!$D$8, IF(L1174=-9,-999,IF(L1174="",-999,0)))</f>
        <v>-999</v>
      </c>
      <c r="AJ1174" s="82">
        <f>IF(AND(M1174&gt;=1,M1174&lt;=4),'adjustment factor'!$D$9,IF(M1174=-9,-999,IF(M1174=98,-999,IF(M1174=99,-999,IF(M1174="",-999,0)))))</f>
        <v>-999</v>
      </c>
      <c r="AK1174" s="82">
        <f>IF(H1174=1, 'adjustment factor'!$D$10, IF(H1174=-9,-999,IF(H1174="",-999,0)))</f>
        <v>-999</v>
      </c>
      <c r="AL1174" s="82">
        <f>IF(G1174=1, 'adjustment factor'!$D$11, IF(G1174=-9,-999,IF(G1174="",-999,0)))</f>
        <v>-999</v>
      </c>
      <c r="AM1174" s="82">
        <f>IF(I1174=1, 'adjustment factor'!$D$12, IF(I1174=-9,-999,IF(I1174="",-999,0)))</f>
        <v>-999</v>
      </c>
      <c r="AN1174" s="82">
        <f>IF(J1174=1, 'adjustment factor'!$D$13, IF(J1174=-9,-999,IF(J1174="",-999,0)))</f>
        <v>-999</v>
      </c>
      <c r="AO1174" s="82" t="str">
        <f t="shared" si="188"/>
        <v>-999</v>
      </c>
      <c r="AP1174" s="82" t="str">
        <f t="shared" si="189"/>
        <v>MISSING</v>
      </c>
    </row>
    <row r="1175" spans="2:42" s="3" customFormat="1">
      <c r="B1175" s="170"/>
      <c r="C1175" s="35">
        <v>1171</v>
      </c>
      <c r="D1175" s="161"/>
      <c r="E1175" s="161"/>
      <c r="F1175" s="161"/>
      <c r="G1175" s="161"/>
      <c r="H1175" s="161"/>
      <c r="I1175" s="161"/>
      <c r="J1175" s="161"/>
      <c r="K1175" s="161"/>
      <c r="L1175" s="161"/>
      <c r="M1175" s="161"/>
      <c r="N1175" s="171"/>
      <c r="O1175" s="171"/>
      <c r="P1175" s="171"/>
      <c r="Q1175" s="171"/>
      <c r="R1175" s="171"/>
      <c r="S1175" s="171"/>
      <c r="T1175" s="159" t="str">
        <f t="shared" si="180"/>
        <v>MISSING</v>
      </c>
      <c r="U1175" s="159" t="str">
        <f t="shared" si="181"/>
        <v>MISSING</v>
      </c>
      <c r="X1175" s="56">
        <f t="shared" si="182"/>
        <v>-99</v>
      </c>
      <c r="Y1175" s="56">
        <f t="shared" si="183"/>
        <v>-99</v>
      </c>
      <c r="Z1175" s="56">
        <f t="shared" si="184"/>
        <v>-99</v>
      </c>
      <c r="AA1175" s="56">
        <f t="shared" si="185"/>
        <v>-99</v>
      </c>
      <c r="AB1175" s="56">
        <f t="shared" si="186"/>
        <v>-99</v>
      </c>
      <c r="AC1175" s="56">
        <f t="shared" si="187"/>
        <v>-99</v>
      </c>
      <c r="AE1175" s="82">
        <f>IF(D1175=1, 'adjustment factor'!$D$4, IF(D1175=-9,-999,IF(D1175="",-999,0)))</f>
        <v>-999</v>
      </c>
      <c r="AF1175" s="82">
        <f>IF(F1175=1, 'adjustment factor'!$D$5, IF(F1175=-9,-999,IF(F1175="",-999,0)))</f>
        <v>-999</v>
      </c>
      <c r="AG1175" s="82">
        <f>IF(E1175=1, 'adjustment factor'!$D$6, IF(E1175=-9,-999,IF(E1175="",-999,0)))</f>
        <v>-999</v>
      </c>
      <c r="AH1175" s="82">
        <f>IF(K1175&gt;=45,'adjustment factor'!$D$7,IF(K1175=-9,-1200,IF(K1175="",-1200,0)))</f>
        <v>-1200</v>
      </c>
      <c r="AI1175" s="82">
        <f>IF(L1175=1, 'adjustment factor'!$D$8, IF(L1175=-9,-999,IF(L1175="",-999,0)))</f>
        <v>-999</v>
      </c>
      <c r="AJ1175" s="82">
        <f>IF(AND(M1175&gt;=1,M1175&lt;=4),'adjustment factor'!$D$9,IF(M1175=-9,-999,IF(M1175=98,-999,IF(M1175=99,-999,IF(M1175="",-999,0)))))</f>
        <v>-999</v>
      </c>
      <c r="AK1175" s="82">
        <f>IF(H1175=1, 'adjustment factor'!$D$10, IF(H1175=-9,-999,IF(H1175="",-999,0)))</f>
        <v>-999</v>
      </c>
      <c r="AL1175" s="82">
        <f>IF(G1175=1, 'adjustment factor'!$D$11, IF(G1175=-9,-999,IF(G1175="",-999,0)))</f>
        <v>-999</v>
      </c>
      <c r="AM1175" s="82">
        <f>IF(I1175=1, 'adjustment factor'!$D$12, IF(I1175=-9,-999,IF(I1175="",-999,0)))</f>
        <v>-999</v>
      </c>
      <c r="AN1175" s="82">
        <f>IF(J1175=1, 'adjustment factor'!$D$13, IF(J1175=-9,-999,IF(J1175="",-999,0)))</f>
        <v>-999</v>
      </c>
      <c r="AO1175" s="82" t="str">
        <f t="shared" si="188"/>
        <v>-999</v>
      </c>
      <c r="AP1175" s="82" t="str">
        <f t="shared" si="189"/>
        <v>MISSING</v>
      </c>
    </row>
    <row r="1176" spans="2:42" s="3" customFormat="1">
      <c r="B1176" s="170"/>
      <c r="C1176" s="35">
        <v>1172</v>
      </c>
      <c r="D1176" s="161"/>
      <c r="E1176" s="161"/>
      <c r="F1176" s="161"/>
      <c r="G1176" s="161"/>
      <c r="H1176" s="161"/>
      <c r="I1176" s="161"/>
      <c r="J1176" s="161"/>
      <c r="K1176" s="161"/>
      <c r="L1176" s="161"/>
      <c r="M1176" s="161"/>
      <c r="N1176" s="171"/>
      <c r="O1176" s="171"/>
      <c r="P1176" s="171"/>
      <c r="Q1176" s="171"/>
      <c r="R1176" s="171"/>
      <c r="S1176" s="171"/>
      <c r="T1176" s="159" t="str">
        <f t="shared" si="180"/>
        <v>MISSING</v>
      </c>
      <c r="U1176" s="159" t="str">
        <f t="shared" si="181"/>
        <v>MISSING</v>
      </c>
      <c r="X1176" s="56">
        <f t="shared" si="182"/>
        <v>-99</v>
      </c>
      <c r="Y1176" s="56">
        <f t="shared" si="183"/>
        <v>-99</v>
      </c>
      <c r="Z1176" s="56">
        <f t="shared" si="184"/>
        <v>-99</v>
      </c>
      <c r="AA1176" s="56">
        <f t="shared" si="185"/>
        <v>-99</v>
      </c>
      <c r="AB1176" s="56">
        <f t="shared" si="186"/>
        <v>-99</v>
      </c>
      <c r="AC1176" s="56">
        <f t="shared" si="187"/>
        <v>-99</v>
      </c>
      <c r="AE1176" s="82">
        <f>IF(D1176=1, 'adjustment factor'!$D$4, IF(D1176=-9,-999,IF(D1176="",-999,0)))</f>
        <v>-999</v>
      </c>
      <c r="AF1176" s="82">
        <f>IF(F1176=1, 'adjustment factor'!$D$5, IF(F1176=-9,-999,IF(F1176="",-999,0)))</f>
        <v>-999</v>
      </c>
      <c r="AG1176" s="82">
        <f>IF(E1176=1, 'adjustment factor'!$D$6, IF(E1176=-9,-999,IF(E1176="",-999,0)))</f>
        <v>-999</v>
      </c>
      <c r="AH1176" s="82">
        <f>IF(K1176&gt;=45,'adjustment factor'!$D$7,IF(K1176=-9,-1200,IF(K1176="",-1200,0)))</f>
        <v>-1200</v>
      </c>
      <c r="AI1176" s="82">
        <f>IF(L1176=1, 'adjustment factor'!$D$8, IF(L1176=-9,-999,IF(L1176="",-999,0)))</f>
        <v>-999</v>
      </c>
      <c r="AJ1176" s="82">
        <f>IF(AND(M1176&gt;=1,M1176&lt;=4),'adjustment factor'!$D$9,IF(M1176=-9,-999,IF(M1176=98,-999,IF(M1176=99,-999,IF(M1176="",-999,0)))))</f>
        <v>-999</v>
      </c>
      <c r="AK1176" s="82">
        <f>IF(H1176=1, 'adjustment factor'!$D$10, IF(H1176=-9,-999,IF(H1176="",-999,0)))</f>
        <v>-999</v>
      </c>
      <c r="AL1176" s="82">
        <f>IF(G1176=1, 'adjustment factor'!$D$11, IF(G1176=-9,-999,IF(G1176="",-999,0)))</f>
        <v>-999</v>
      </c>
      <c r="AM1176" s="82">
        <f>IF(I1176=1, 'adjustment factor'!$D$12, IF(I1176=-9,-999,IF(I1176="",-999,0)))</f>
        <v>-999</v>
      </c>
      <c r="AN1176" s="82">
        <f>IF(J1176=1, 'adjustment factor'!$D$13, IF(J1176=-9,-999,IF(J1176="",-999,0)))</f>
        <v>-999</v>
      </c>
      <c r="AO1176" s="82" t="str">
        <f t="shared" si="188"/>
        <v>-999</v>
      </c>
      <c r="AP1176" s="82" t="str">
        <f t="shared" si="189"/>
        <v>MISSING</v>
      </c>
    </row>
    <row r="1177" spans="2:42" s="3" customFormat="1">
      <c r="B1177" s="170"/>
      <c r="C1177" s="35">
        <v>1173</v>
      </c>
      <c r="D1177" s="161"/>
      <c r="E1177" s="161"/>
      <c r="F1177" s="161"/>
      <c r="G1177" s="161"/>
      <c r="H1177" s="161"/>
      <c r="I1177" s="161"/>
      <c r="J1177" s="161"/>
      <c r="K1177" s="161"/>
      <c r="L1177" s="161"/>
      <c r="M1177" s="161"/>
      <c r="N1177" s="171"/>
      <c r="O1177" s="171"/>
      <c r="P1177" s="171"/>
      <c r="Q1177" s="171"/>
      <c r="R1177" s="171"/>
      <c r="S1177" s="171"/>
      <c r="T1177" s="159" t="str">
        <f t="shared" si="180"/>
        <v>MISSING</v>
      </c>
      <c r="U1177" s="159" t="str">
        <f t="shared" si="181"/>
        <v>MISSING</v>
      </c>
      <c r="X1177" s="56">
        <f t="shared" si="182"/>
        <v>-99</v>
      </c>
      <c r="Y1177" s="56">
        <f t="shared" si="183"/>
        <v>-99</v>
      </c>
      <c r="Z1177" s="56">
        <f t="shared" si="184"/>
        <v>-99</v>
      </c>
      <c r="AA1177" s="56">
        <f t="shared" si="185"/>
        <v>-99</v>
      </c>
      <c r="AB1177" s="56">
        <f t="shared" si="186"/>
        <v>-99</v>
      </c>
      <c r="AC1177" s="56">
        <f t="shared" si="187"/>
        <v>-99</v>
      </c>
      <c r="AE1177" s="82">
        <f>IF(D1177=1, 'adjustment factor'!$D$4, IF(D1177=-9,-999,IF(D1177="",-999,0)))</f>
        <v>-999</v>
      </c>
      <c r="AF1177" s="82">
        <f>IF(F1177=1, 'adjustment factor'!$D$5, IF(F1177=-9,-999,IF(F1177="",-999,0)))</f>
        <v>-999</v>
      </c>
      <c r="AG1177" s="82">
        <f>IF(E1177=1, 'adjustment factor'!$D$6, IF(E1177=-9,-999,IF(E1177="",-999,0)))</f>
        <v>-999</v>
      </c>
      <c r="AH1177" s="82">
        <f>IF(K1177&gt;=45,'adjustment factor'!$D$7,IF(K1177=-9,-1200,IF(K1177="",-1200,0)))</f>
        <v>-1200</v>
      </c>
      <c r="AI1177" s="82">
        <f>IF(L1177=1, 'adjustment factor'!$D$8, IF(L1177=-9,-999,IF(L1177="",-999,0)))</f>
        <v>-999</v>
      </c>
      <c r="AJ1177" s="82">
        <f>IF(AND(M1177&gt;=1,M1177&lt;=4),'adjustment factor'!$D$9,IF(M1177=-9,-999,IF(M1177=98,-999,IF(M1177=99,-999,IF(M1177="",-999,0)))))</f>
        <v>-999</v>
      </c>
      <c r="AK1177" s="82">
        <f>IF(H1177=1, 'adjustment factor'!$D$10, IF(H1177=-9,-999,IF(H1177="",-999,0)))</f>
        <v>-999</v>
      </c>
      <c r="AL1177" s="82">
        <f>IF(G1177=1, 'adjustment factor'!$D$11, IF(G1177=-9,-999,IF(G1177="",-999,0)))</f>
        <v>-999</v>
      </c>
      <c r="AM1177" s="82">
        <f>IF(I1177=1, 'adjustment factor'!$D$12, IF(I1177=-9,-999,IF(I1177="",-999,0)))</f>
        <v>-999</v>
      </c>
      <c r="AN1177" s="82">
        <f>IF(J1177=1, 'adjustment factor'!$D$13, IF(J1177=-9,-999,IF(J1177="",-999,0)))</f>
        <v>-999</v>
      </c>
      <c r="AO1177" s="82" t="str">
        <f t="shared" si="188"/>
        <v>-999</v>
      </c>
      <c r="AP1177" s="82" t="str">
        <f t="shared" si="189"/>
        <v>MISSING</v>
      </c>
    </row>
    <row r="1178" spans="2:42" s="3" customFormat="1">
      <c r="B1178" s="170"/>
      <c r="C1178" s="35">
        <v>1174</v>
      </c>
      <c r="D1178" s="161"/>
      <c r="E1178" s="161"/>
      <c r="F1178" s="161"/>
      <c r="G1178" s="161"/>
      <c r="H1178" s="161"/>
      <c r="I1178" s="161"/>
      <c r="J1178" s="161"/>
      <c r="K1178" s="161"/>
      <c r="L1178" s="161"/>
      <c r="M1178" s="161"/>
      <c r="N1178" s="171"/>
      <c r="O1178" s="171"/>
      <c r="P1178" s="171"/>
      <c r="Q1178" s="171"/>
      <c r="R1178" s="171"/>
      <c r="S1178" s="171"/>
      <c r="T1178" s="159" t="str">
        <f t="shared" si="180"/>
        <v>MISSING</v>
      </c>
      <c r="U1178" s="159" t="str">
        <f t="shared" si="181"/>
        <v>MISSING</v>
      </c>
      <c r="X1178" s="56">
        <f t="shared" si="182"/>
        <v>-99</v>
      </c>
      <c r="Y1178" s="56">
        <f t="shared" si="183"/>
        <v>-99</v>
      </c>
      <c r="Z1178" s="56">
        <f t="shared" si="184"/>
        <v>-99</v>
      </c>
      <c r="AA1178" s="56">
        <f t="shared" si="185"/>
        <v>-99</v>
      </c>
      <c r="AB1178" s="56">
        <f t="shared" si="186"/>
        <v>-99</v>
      </c>
      <c r="AC1178" s="56">
        <f t="shared" si="187"/>
        <v>-99</v>
      </c>
      <c r="AE1178" s="82">
        <f>IF(D1178=1, 'adjustment factor'!$D$4, IF(D1178=-9,-999,IF(D1178="",-999,0)))</f>
        <v>-999</v>
      </c>
      <c r="AF1178" s="82">
        <f>IF(F1178=1, 'adjustment factor'!$D$5, IF(F1178=-9,-999,IF(F1178="",-999,0)))</f>
        <v>-999</v>
      </c>
      <c r="AG1178" s="82">
        <f>IF(E1178=1, 'adjustment factor'!$D$6, IF(E1178=-9,-999,IF(E1178="",-999,0)))</f>
        <v>-999</v>
      </c>
      <c r="AH1178" s="82">
        <f>IF(K1178&gt;=45,'adjustment factor'!$D$7,IF(K1178=-9,-1200,IF(K1178="",-1200,0)))</f>
        <v>-1200</v>
      </c>
      <c r="AI1178" s="82">
        <f>IF(L1178=1, 'adjustment factor'!$D$8, IF(L1178=-9,-999,IF(L1178="",-999,0)))</f>
        <v>-999</v>
      </c>
      <c r="AJ1178" s="82">
        <f>IF(AND(M1178&gt;=1,M1178&lt;=4),'adjustment factor'!$D$9,IF(M1178=-9,-999,IF(M1178=98,-999,IF(M1178=99,-999,IF(M1178="",-999,0)))))</f>
        <v>-999</v>
      </c>
      <c r="AK1178" s="82">
        <f>IF(H1178=1, 'adjustment factor'!$D$10, IF(H1178=-9,-999,IF(H1178="",-999,0)))</f>
        <v>-999</v>
      </c>
      <c r="AL1178" s="82">
        <f>IF(G1178=1, 'adjustment factor'!$D$11, IF(G1178=-9,-999,IF(G1178="",-999,0)))</f>
        <v>-999</v>
      </c>
      <c r="AM1178" s="82">
        <f>IF(I1178=1, 'adjustment factor'!$D$12, IF(I1178=-9,-999,IF(I1178="",-999,0)))</f>
        <v>-999</v>
      </c>
      <c r="AN1178" s="82">
        <f>IF(J1178=1, 'adjustment factor'!$D$13, IF(J1178=-9,-999,IF(J1178="",-999,0)))</f>
        <v>-999</v>
      </c>
      <c r="AO1178" s="82" t="str">
        <f t="shared" si="188"/>
        <v>-999</v>
      </c>
      <c r="AP1178" s="82" t="str">
        <f t="shared" si="189"/>
        <v>MISSING</v>
      </c>
    </row>
    <row r="1179" spans="2:42" s="3" customFormat="1">
      <c r="B1179" s="170"/>
      <c r="C1179" s="35">
        <v>1175</v>
      </c>
      <c r="D1179" s="161"/>
      <c r="E1179" s="161"/>
      <c r="F1179" s="161"/>
      <c r="G1179" s="161"/>
      <c r="H1179" s="161"/>
      <c r="I1179" s="161"/>
      <c r="J1179" s="161"/>
      <c r="K1179" s="161"/>
      <c r="L1179" s="161"/>
      <c r="M1179" s="161"/>
      <c r="N1179" s="171"/>
      <c r="O1179" s="171"/>
      <c r="P1179" s="171"/>
      <c r="Q1179" s="171"/>
      <c r="R1179" s="171"/>
      <c r="S1179" s="171"/>
      <c r="T1179" s="159" t="str">
        <f t="shared" si="180"/>
        <v>MISSING</v>
      </c>
      <c r="U1179" s="159" t="str">
        <f t="shared" si="181"/>
        <v>MISSING</v>
      </c>
      <c r="X1179" s="56">
        <f t="shared" si="182"/>
        <v>-99</v>
      </c>
      <c r="Y1179" s="56">
        <f t="shared" si="183"/>
        <v>-99</v>
      </c>
      <c r="Z1179" s="56">
        <f t="shared" si="184"/>
        <v>-99</v>
      </c>
      <c r="AA1179" s="56">
        <f t="shared" si="185"/>
        <v>-99</v>
      </c>
      <c r="AB1179" s="56">
        <f t="shared" si="186"/>
        <v>-99</v>
      </c>
      <c r="AC1179" s="56">
        <f t="shared" si="187"/>
        <v>-99</v>
      </c>
      <c r="AE1179" s="82">
        <f>IF(D1179=1, 'adjustment factor'!$D$4, IF(D1179=-9,-999,IF(D1179="",-999,0)))</f>
        <v>-999</v>
      </c>
      <c r="AF1179" s="82">
        <f>IF(F1179=1, 'adjustment factor'!$D$5, IF(F1179=-9,-999,IF(F1179="",-999,0)))</f>
        <v>-999</v>
      </c>
      <c r="AG1179" s="82">
        <f>IF(E1179=1, 'adjustment factor'!$D$6, IF(E1179=-9,-999,IF(E1179="",-999,0)))</f>
        <v>-999</v>
      </c>
      <c r="AH1179" s="82">
        <f>IF(K1179&gt;=45,'adjustment factor'!$D$7,IF(K1179=-9,-1200,IF(K1179="",-1200,0)))</f>
        <v>-1200</v>
      </c>
      <c r="AI1179" s="82">
        <f>IF(L1179=1, 'adjustment factor'!$D$8, IF(L1179=-9,-999,IF(L1179="",-999,0)))</f>
        <v>-999</v>
      </c>
      <c r="AJ1179" s="82">
        <f>IF(AND(M1179&gt;=1,M1179&lt;=4),'adjustment factor'!$D$9,IF(M1179=-9,-999,IF(M1179=98,-999,IF(M1179=99,-999,IF(M1179="",-999,0)))))</f>
        <v>-999</v>
      </c>
      <c r="AK1179" s="82">
        <f>IF(H1179=1, 'adjustment factor'!$D$10, IF(H1179=-9,-999,IF(H1179="",-999,0)))</f>
        <v>-999</v>
      </c>
      <c r="AL1179" s="82">
        <f>IF(G1179=1, 'adjustment factor'!$D$11, IF(G1179=-9,-999,IF(G1179="",-999,0)))</f>
        <v>-999</v>
      </c>
      <c r="AM1179" s="82">
        <f>IF(I1179=1, 'adjustment factor'!$D$12, IF(I1179=-9,-999,IF(I1179="",-999,0)))</f>
        <v>-999</v>
      </c>
      <c r="AN1179" s="82">
        <f>IF(J1179=1, 'adjustment factor'!$D$13, IF(J1179=-9,-999,IF(J1179="",-999,0)))</f>
        <v>-999</v>
      </c>
      <c r="AO1179" s="82" t="str">
        <f t="shared" si="188"/>
        <v>-999</v>
      </c>
      <c r="AP1179" s="82" t="str">
        <f t="shared" si="189"/>
        <v>MISSING</v>
      </c>
    </row>
    <row r="1180" spans="2:42" s="3" customFormat="1">
      <c r="B1180" s="170"/>
      <c r="C1180" s="35">
        <v>1176</v>
      </c>
      <c r="D1180" s="161"/>
      <c r="E1180" s="161"/>
      <c r="F1180" s="161"/>
      <c r="G1180" s="161"/>
      <c r="H1180" s="161"/>
      <c r="I1180" s="161"/>
      <c r="J1180" s="161"/>
      <c r="K1180" s="161"/>
      <c r="L1180" s="161"/>
      <c r="M1180" s="161"/>
      <c r="N1180" s="171"/>
      <c r="O1180" s="171"/>
      <c r="P1180" s="171"/>
      <c r="Q1180" s="171"/>
      <c r="R1180" s="171"/>
      <c r="S1180" s="171"/>
      <c r="T1180" s="159" t="str">
        <f t="shared" si="180"/>
        <v>MISSING</v>
      </c>
      <c r="U1180" s="159" t="str">
        <f t="shared" si="181"/>
        <v>MISSING</v>
      </c>
      <c r="X1180" s="56">
        <f t="shared" si="182"/>
        <v>-99</v>
      </c>
      <c r="Y1180" s="56">
        <f t="shared" si="183"/>
        <v>-99</v>
      </c>
      <c r="Z1180" s="56">
        <f t="shared" si="184"/>
        <v>-99</v>
      </c>
      <c r="AA1180" s="56">
        <f t="shared" si="185"/>
        <v>-99</v>
      </c>
      <c r="AB1180" s="56">
        <f t="shared" si="186"/>
        <v>-99</v>
      </c>
      <c r="AC1180" s="56">
        <f t="shared" si="187"/>
        <v>-99</v>
      </c>
      <c r="AE1180" s="82">
        <f>IF(D1180=1, 'adjustment factor'!$D$4, IF(D1180=-9,-999,IF(D1180="",-999,0)))</f>
        <v>-999</v>
      </c>
      <c r="AF1180" s="82">
        <f>IF(F1180=1, 'adjustment factor'!$D$5, IF(F1180=-9,-999,IF(F1180="",-999,0)))</f>
        <v>-999</v>
      </c>
      <c r="AG1180" s="82">
        <f>IF(E1180=1, 'adjustment factor'!$D$6, IF(E1180=-9,-999,IF(E1180="",-999,0)))</f>
        <v>-999</v>
      </c>
      <c r="AH1180" s="82">
        <f>IF(K1180&gt;=45,'adjustment factor'!$D$7,IF(K1180=-9,-1200,IF(K1180="",-1200,0)))</f>
        <v>-1200</v>
      </c>
      <c r="AI1180" s="82">
        <f>IF(L1180=1, 'adjustment factor'!$D$8, IF(L1180=-9,-999,IF(L1180="",-999,0)))</f>
        <v>-999</v>
      </c>
      <c r="AJ1180" s="82">
        <f>IF(AND(M1180&gt;=1,M1180&lt;=4),'adjustment factor'!$D$9,IF(M1180=-9,-999,IF(M1180=98,-999,IF(M1180=99,-999,IF(M1180="",-999,0)))))</f>
        <v>-999</v>
      </c>
      <c r="AK1180" s="82">
        <f>IF(H1180=1, 'adjustment factor'!$D$10, IF(H1180=-9,-999,IF(H1180="",-999,0)))</f>
        <v>-999</v>
      </c>
      <c r="AL1180" s="82">
        <f>IF(G1180=1, 'adjustment factor'!$D$11, IF(G1180=-9,-999,IF(G1180="",-999,0)))</f>
        <v>-999</v>
      </c>
      <c r="AM1180" s="82">
        <f>IF(I1180=1, 'adjustment factor'!$D$12, IF(I1180=-9,-999,IF(I1180="",-999,0)))</f>
        <v>-999</v>
      </c>
      <c r="AN1180" s="82">
        <f>IF(J1180=1, 'adjustment factor'!$D$13, IF(J1180=-9,-999,IF(J1180="",-999,0)))</f>
        <v>-999</v>
      </c>
      <c r="AO1180" s="82" t="str">
        <f t="shared" si="188"/>
        <v>-999</v>
      </c>
      <c r="AP1180" s="82" t="str">
        <f t="shared" si="189"/>
        <v>MISSING</v>
      </c>
    </row>
    <row r="1181" spans="2:42" s="3" customFormat="1">
      <c r="B1181" s="170"/>
      <c r="C1181" s="35">
        <v>1177</v>
      </c>
      <c r="D1181" s="161"/>
      <c r="E1181" s="161"/>
      <c r="F1181" s="161"/>
      <c r="G1181" s="161"/>
      <c r="H1181" s="161"/>
      <c r="I1181" s="161"/>
      <c r="J1181" s="161"/>
      <c r="K1181" s="161"/>
      <c r="L1181" s="161"/>
      <c r="M1181" s="161"/>
      <c r="N1181" s="171"/>
      <c r="O1181" s="171"/>
      <c r="P1181" s="171"/>
      <c r="Q1181" s="171"/>
      <c r="R1181" s="171"/>
      <c r="S1181" s="171"/>
      <c r="T1181" s="159" t="str">
        <f t="shared" si="180"/>
        <v>MISSING</v>
      </c>
      <c r="U1181" s="159" t="str">
        <f t="shared" si="181"/>
        <v>MISSING</v>
      </c>
      <c r="X1181" s="56">
        <f t="shared" si="182"/>
        <v>-99</v>
      </c>
      <c r="Y1181" s="56">
        <f t="shared" si="183"/>
        <v>-99</v>
      </c>
      <c r="Z1181" s="56">
        <f t="shared" si="184"/>
        <v>-99</v>
      </c>
      <c r="AA1181" s="56">
        <f t="shared" si="185"/>
        <v>-99</v>
      </c>
      <c r="AB1181" s="56">
        <f t="shared" si="186"/>
        <v>-99</v>
      </c>
      <c r="AC1181" s="56">
        <f t="shared" si="187"/>
        <v>-99</v>
      </c>
      <c r="AE1181" s="82">
        <f>IF(D1181=1, 'adjustment factor'!$D$4, IF(D1181=-9,-999,IF(D1181="",-999,0)))</f>
        <v>-999</v>
      </c>
      <c r="AF1181" s="82">
        <f>IF(F1181=1, 'adjustment factor'!$D$5, IF(F1181=-9,-999,IF(F1181="",-999,0)))</f>
        <v>-999</v>
      </c>
      <c r="AG1181" s="82">
        <f>IF(E1181=1, 'adjustment factor'!$D$6, IF(E1181=-9,-999,IF(E1181="",-999,0)))</f>
        <v>-999</v>
      </c>
      <c r="AH1181" s="82">
        <f>IF(K1181&gt;=45,'adjustment factor'!$D$7,IF(K1181=-9,-1200,IF(K1181="",-1200,0)))</f>
        <v>-1200</v>
      </c>
      <c r="AI1181" s="82">
        <f>IF(L1181=1, 'adjustment factor'!$D$8, IF(L1181=-9,-999,IF(L1181="",-999,0)))</f>
        <v>-999</v>
      </c>
      <c r="AJ1181" s="82">
        <f>IF(AND(M1181&gt;=1,M1181&lt;=4),'adjustment factor'!$D$9,IF(M1181=-9,-999,IF(M1181=98,-999,IF(M1181=99,-999,IF(M1181="",-999,0)))))</f>
        <v>-999</v>
      </c>
      <c r="AK1181" s="82">
        <f>IF(H1181=1, 'adjustment factor'!$D$10, IF(H1181=-9,-999,IF(H1181="",-999,0)))</f>
        <v>-999</v>
      </c>
      <c r="AL1181" s="82">
        <f>IF(G1181=1, 'adjustment factor'!$D$11, IF(G1181=-9,-999,IF(G1181="",-999,0)))</f>
        <v>-999</v>
      </c>
      <c r="AM1181" s="82">
        <f>IF(I1181=1, 'adjustment factor'!$D$12, IF(I1181=-9,-999,IF(I1181="",-999,0)))</f>
        <v>-999</v>
      </c>
      <c r="AN1181" s="82">
        <f>IF(J1181=1, 'adjustment factor'!$D$13, IF(J1181=-9,-999,IF(J1181="",-999,0)))</f>
        <v>-999</v>
      </c>
      <c r="AO1181" s="82" t="str">
        <f t="shared" si="188"/>
        <v>-999</v>
      </c>
      <c r="AP1181" s="82" t="str">
        <f t="shared" si="189"/>
        <v>MISSING</v>
      </c>
    </row>
    <row r="1182" spans="2:42" s="3" customFormat="1">
      <c r="B1182" s="170"/>
      <c r="C1182" s="35">
        <v>1178</v>
      </c>
      <c r="D1182" s="161"/>
      <c r="E1182" s="161"/>
      <c r="F1182" s="161"/>
      <c r="G1182" s="161"/>
      <c r="H1182" s="161"/>
      <c r="I1182" s="161"/>
      <c r="J1182" s="161"/>
      <c r="K1182" s="161"/>
      <c r="L1182" s="161"/>
      <c r="M1182" s="161"/>
      <c r="N1182" s="171"/>
      <c r="O1182" s="171"/>
      <c r="P1182" s="171"/>
      <c r="Q1182" s="171"/>
      <c r="R1182" s="171"/>
      <c r="S1182" s="171"/>
      <c r="T1182" s="159" t="str">
        <f t="shared" si="180"/>
        <v>MISSING</v>
      </c>
      <c r="U1182" s="159" t="str">
        <f t="shared" si="181"/>
        <v>MISSING</v>
      </c>
      <c r="X1182" s="56">
        <f t="shared" si="182"/>
        <v>-99</v>
      </c>
      <c r="Y1182" s="56">
        <f t="shared" si="183"/>
        <v>-99</v>
      </c>
      <c r="Z1182" s="56">
        <f t="shared" si="184"/>
        <v>-99</v>
      </c>
      <c r="AA1182" s="56">
        <f t="shared" si="185"/>
        <v>-99</v>
      </c>
      <c r="AB1182" s="56">
        <f t="shared" si="186"/>
        <v>-99</v>
      </c>
      <c r="AC1182" s="56">
        <f t="shared" si="187"/>
        <v>-99</v>
      </c>
      <c r="AE1182" s="82">
        <f>IF(D1182=1, 'adjustment factor'!$D$4, IF(D1182=-9,-999,IF(D1182="",-999,0)))</f>
        <v>-999</v>
      </c>
      <c r="AF1182" s="82">
        <f>IF(F1182=1, 'adjustment factor'!$D$5, IF(F1182=-9,-999,IF(F1182="",-999,0)))</f>
        <v>-999</v>
      </c>
      <c r="AG1182" s="82">
        <f>IF(E1182=1, 'adjustment factor'!$D$6, IF(E1182=-9,-999,IF(E1182="",-999,0)))</f>
        <v>-999</v>
      </c>
      <c r="AH1182" s="82">
        <f>IF(K1182&gt;=45,'adjustment factor'!$D$7,IF(K1182=-9,-1200,IF(K1182="",-1200,0)))</f>
        <v>-1200</v>
      </c>
      <c r="AI1182" s="82">
        <f>IF(L1182=1, 'adjustment factor'!$D$8, IF(L1182=-9,-999,IF(L1182="",-999,0)))</f>
        <v>-999</v>
      </c>
      <c r="AJ1182" s="82">
        <f>IF(AND(M1182&gt;=1,M1182&lt;=4),'adjustment factor'!$D$9,IF(M1182=-9,-999,IF(M1182=98,-999,IF(M1182=99,-999,IF(M1182="",-999,0)))))</f>
        <v>-999</v>
      </c>
      <c r="AK1182" s="82">
        <f>IF(H1182=1, 'adjustment factor'!$D$10, IF(H1182=-9,-999,IF(H1182="",-999,0)))</f>
        <v>-999</v>
      </c>
      <c r="AL1182" s="82">
        <f>IF(G1182=1, 'adjustment factor'!$D$11, IF(G1182=-9,-999,IF(G1182="",-999,0)))</f>
        <v>-999</v>
      </c>
      <c r="AM1182" s="82">
        <f>IF(I1182=1, 'adjustment factor'!$D$12, IF(I1182=-9,-999,IF(I1182="",-999,0)))</f>
        <v>-999</v>
      </c>
      <c r="AN1182" s="82">
        <f>IF(J1182=1, 'adjustment factor'!$D$13, IF(J1182=-9,-999,IF(J1182="",-999,0)))</f>
        <v>-999</v>
      </c>
      <c r="AO1182" s="82" t="str">
        <f t="shared" si="188"/>
        <v>-999</v>
      </c>
      <c r="AP1182" s="82" t="str">
        <f t="shared" si="189"/>
        <v>MISSING</v>
      </c>
    </row>
    <row r="1183" spans="2:42" s="3" customFormat="1">
      <c r="B1183" s="170"/>
      <c r="C1183" s="35">
        <v>1179</v>
      </c>
      <c r="D1183" s="161"/>
      <c r="E1183" s="161"/>
      <c r="F1183" s="161"/>
      <c r="G1183" s="161"/>
      <c r="H1183" s="161"/>
      <c r="I1183" s="161"/>
      <c r="J1183" s="161"/>
      <c r="K1183" s="161"/>
      <c r="L1183" s="161"/>
      <c r="M1183" s="161"/>
      <c r="N1183" s="171"/>
      <c r="O1183" s="171"/>
      <c r="P1183" s="171"/>
      <c r="Q1183" s="171"/>
      <c r="R1183" s="171"/>
      <c r="S1183" s="171"/>
      <c r="T1183" s="159" t="str">
        <f t="shared" si="180"/>
        <v>MISSING</v>
      </c>
      <c r="U1183" s="159" t="str">
        <f t="shared" si="181"/>
        <v>MISSING</v>
      </c>
      <c r="X1183" s="56">
        <f t="shared" si="182"/>
        <v>-99</v>
      </c>
      <c r="Y1183" s="56">
        <f t="shared" si="183"/>
        <v>-99</v>
      </c>
      <c r="Z1183" s="56">
        <f t="shared" si="184"/>
        <v>-99</v>
      </c>
      <c r="AA1183" s="56">
        <f t="shared" si="185"/>
        <v>-99</v>
      </c>
      <c r="AB1183" s="56">
        <f t="shared" si="186"/>
        <v>-99</v>
      </c>
      <c r="AC1183" s="56">
        <f t="shared" si="187"/>
        <v>-99</v>
      </c>
      <c r="AE1183" s="82">
        <f>IF(D1183=1, 'adjustment factor'!$D$4, IF(D1183=-9,-999,IF(D1183="",-999,0)))</f>
        <v>-999</v>
      </c>
      <c r="AF1183" s="82">
        <f>IF(F1183=1, 'adjustment factor'!$D$5, IF(F1183=-9,-999,IF(F1183="",-999,0)))</f>
        <v>-999</v>
      </c>
      <c r="AG1183" s="82">
        <f>IF(E1183=1, 'adjustment factor'!$D$6, IF(E1183=-9,-999,IF(E1183="",-999,0)))</f>
        <v>-999</v>
      </c>
      <c r="AH1183" s="82">
        <f>IF(K1183&gt;=45,'adjustment factor'!$D$7,IF(K1183=-9,-1200,IF(K1183="",-1200,0)))</f>
        <v>-1200</v>
      </c>
      <c r="AI1183" s="82">
        <f>IF(L1183=1, 'adjustment factor'!$D$8, IF(L1183=-9,-999,IF(L1183="",-999,0)))</f>
        <v>-999</v>
      </c>
      <c r="AJ1183" s="82">
        <f>IF(AND(M1183&gt;=1,M1183&lt;=4),'adjustment factor'!$D$9,IF(M1183=-9,-999,IF(M1183=98,-999,IF(M1183=99,-999,IF(M1183="",-999,0)))))</f>
        <v>-999</v>
      </c>
      <c r="AK1183" s="82">
        <f>IF(H1183=1, 'adjustment factor'!$D$10, IF(H1183=-9,-999,IF(H1183="",-999,0)))</f>
        <v>-999</v>
      </c>
      <c r="AL1183" s="82">
        <f>IF(G1183=1, 'adjustment factor'!$D$11, IF(G1183=-9,-999,IF(G1183="",-999,0)))</f>
        <v>-999</v>
      </c>
      <c r="AM1183" s="82">
        <f>IF(I1183=1, 'adjustment factor'!$D$12, IF(I1183=-9,-999,IF(I1183="",-999,0)))</f>
        <v>-999</v>
      </c>
      <c r="AN1183" s="82">
        <f>IF(J1183=1, 'adjustment factor'!$D$13, IF(J1183=-9,-999,IF(J1183="",-999,0)))</f>
        <v>-999</v>
      </c>
      <c r="AO1183" s="82" t="str">
        <f t="shared" si="188"/>
        <v>-999</v>
      </c>
      <c r="AP1183" s="82" t="str">
        <f t="shared" si="189"/>
        <v>MISSING</v>
      </c>
    </row>
    <row r="1184" spans="2:42" s="3" customFormat="1">
      <c r="B1184" s="170"/>
      <c r="C1184" s="35">
        <v>1180</v>
      </c>
      <c r="D1184" s="161"/>
      <c r="E1184" s="161"/>
      <c r="F1184" s="161"/>
      <c r="G1184" s="161"/>
      <c r="H1184" s="161"/>
      <c r="I1184" s="161"/>
      <c r="J1184" s="161"/>
      <c r="K1184" s="161"/>
      <c r="L1184" s="161"/>
      <c r="M1184" s="161"/>
      <c r="N1184" s="171"/>
      <c r="O1184" s="171"/>
      <c r="P1184" s="171"/>
      <c r="Q1184" s="171"/>
      <c r="R1184" s="171"/>
      <c r="S1184" s="171"/>
      <c r="T1184" s="159" t="str">
        <f t="shared" si="180"/>
        <v>MISSING</v>
      </c>
      <c r="U1184" s="159" t="str">
        <f t="shared" si="181"/>
        <v>MISSING</v>
      </c>
      <c r="X1184" s="56">
        <f t="shared" si="182"/>
        <v>-99</v>
      </c>
      <c r="Y1184" s="56">
        <f t="shared" si="183"/>
        <v>-99</v>
      </c>
      <c r="Z1184" s="56">
        <f t="shared" si="184"/>
        <v>-99</v>
      </c>
      <c r="AA1184" s="56">
        <f t="shared" si="185"/>
        <v>-99</v>
      </c>
      <c r="AB1184" s="56">
        <f t="shared" si="186"/>
        <v>-99</v>
      </c>
      <c r="AC1184" s="56">
        <f t="shared" si="187"/>
        <v>-99</v>
      </c>
      <c r="AE1184" s="82">
        <f>IF(D1184=1, 'adjustment factor'!$D$4, IF(D1184=-9,-999,IF(D1184="",-999,0)))</f>
        <v>-999</v>
      </c>
      <c r="AF1184" s="82">
        <f>IF(F1184=1, 'adjustment factor'!$D$5, IF(F1184=-9,-999,IF(F1184="",-999,0)))</f>
        <v>-999</v>
      </c>
      <c r="AG1184" s="82">
        <f>IF(E1184=1, 'adjustment factor'!$D$6, IF(E1184=-9,-999,IF(E1184="",-999,0)))</f>
        <v>-999</v>
      </c>
      <c r="AH1184" s="82">
        <f>IF(K1184&gt;=45,'adjustment factor'!$D$7,IF(K1184=-9,-1200,IF(K1184="",-1200,0)))</f>
        <v>-1200</v>
      </c>
      <c r="AI1184" s="82">
        <f>IF(L1184=1, 'adjustment factor'!$D$8, IF(L1184=-9,-999,IF(L1184="",-999,0)))</f>
        <v>-999</v>
      </c>
      <c r="AJ1184" s="82">
        <f>IF(AND(M1184&gt;=1,M1184&lt;=4),'adjustment factor'!$D$9,IF(M1184=-9,-999,IF(M1184=98,-999,IF(M1184=99,-999,IF(M1184="",-999,0)))))</f>
        <v>-999</v>
      </c>
      <c r="AK1184" s="82">
        <f>IF(H1184=1, 'adjustment factor'!$D$10, IF(H1184=-9,-999,IF(H1184="",-999,0)))</f>
        <v>-999</v>
      </c>
      <c r="AL1184" s="82">
        <f>IF(G1184=1, 'adjustment factor'!$D$11, IF(G1184=-9,-999,IF(G1184="",-999,0)))</f>
        <v>-999</v>
      </c>
      <c r="AM1184" s="82">
        <f>IF(I1184=1, 'adjustment factor'!$D$12, IF(I1184=-9,-999,IF(I1184="",-999,0)))</f>
        <v>-999</v>
      </c>
      <c r="AN1184" s="82">
        <f>IF(J1184=1, 'adjustment factor'!$D$13, IF(J1184=-9,-999,IF(J1184="",-999,0)))</f>
        <v>-999</v>
      </c>
      <c r="AO1184" s="82" t="str">
        <f t="shared" si="188"/>
        <v>-999</v>
      </c>
      <c r="AP1184" s="82" t="str">
        <f t="shared" si="189"/>
        <v>MISSING</v>
      </c>
    </row>
    <row r="1185" spans="2:42" s="3" customFormat="1">
      <c r="B1185" s="170"/>
      <c r="C1185" s="35">
        <v>1181</v>
      </c>
      <c r="D1185" s="161"/>
      <c r="E1185" s="161"/>
      <c r="F1185" s="161"/>
      <c r="G1185" s="161"/>
      <c r="H1185" s="161"/>
      <c r="I1185" s="161"/>
      <c r="J1185" s="161"/>
      <c r="K1185" s="161"/>
      <c r="L1185" s="161"/>
      <c r="M1185" s="161"/>
      <c r="N1185" s="171"/>
      <c r="O1185" s="171"/>
      <c r="P1185" s="171"/>
      <c r="Q1185" s="171"/>
      <c r="R1185" s="171"/>
      <c r="S1185" s="171"/>
      <c r="T1185" s="159" t="str">
        <f t="shared" si="180"/>
        <v>MISSING</v>
      </c>
      <c r="U1185" s="159" t="str">
        <f t="shared" si="181"/>
        <v>MISSING</v>
      </c>
      <c r="X1185" s="56">
        <f t="shared" si="182"/>
        <v>-99</v>
      </c>
      <c r="Y1185" s="56">
        <f t="shared" si="183"/>
        <v>-99</v>
      </c>
      <c r="Z1185" s="56">
        <f t="shared" si="184"/>
        <v>-99</v>
      </c>
      <c r="AA1185" s="56">
        <f t="shared" si="185"/>
        <v>-99</v>
      </c>
      <c r="AB1185" s="56">
        <f t="shared" si="186"/>
        <v>-99</v>
      </c>
      <c r="AC1185" s="56">
        <f t="shared" si="187"/>
        <v>-99</v>
      </c>
      <c r="AE1185" s="82">
        <f>IF(D1185=1, 'adjustment factor'!$D$4, IF(D1185=-9,-999,IF(D1185="",-999,0)))</f>
        <v>-999</v>
      </c>
      <c r="AF1185" s="82">
        <f>IF(F1185=1, 'adjustment factor'!$D$5, IF(F1185=-9,-999,IF(F1185="",-999,0)))</f>
        <v>-999</v>
      </c>
      <c r="AG1185" s="82">
        <f>IF(E1185=1, 'adjustment factor'!$D$6, IF(E1185=-9,-999,IF(E1185="",-999,0)))</f>
        <v>-999</v>
      </c>
      <c r="AH1185" s="82">
        <f>IF(K1185&gt;=45,'adjustment factor'!$D$7,IF(K1185=-9,-1200,IF(K1185="",-1200,0)))</f>
        <v>-1200</v>
      </c>
      <c r="AI1185" s="82">
        <f>IF(L1185=1, 'adjustment factor'!$D$8, IF(L1185=-9,-999,IF(L1185="",-999,0)))</f>
        <v>-999</v>
      </c>
      <c r="AJ1185" s="82">
        <f>IF(AND(M1185&gt;=1,M1185&lt;=4),'adjustment factor'!$D$9,IF(M1185=-9,-999,IF(M1185=98,-999,IF(M1185=99,-999,IF(M1185="",-999,0)))))</f>
        <v>-999</v>
      </c>
      <c r="AK1185" s="82">
        <f>IF(H1185=1, 'adjustment factor'!$D$10, IF(H1185=-9,-999,IF(H1185="",-999,0)))</f>
        <v>-999</v>
      </c>
      <c r="AL1185" s="82">
        <f>IF(G1185=1, 'adjustment factor'!$D$11, IF(G1185=-9,-999,IF(G1185="",-999,0)))</f>
        <v>-999</v>
      </c>
      <c r="AM1185" s="82">
        <f>IF(I1185=1, 'adjustment factor'!$D$12, IF(I1185=-9,-999,IF(I1185="",-999,0)))</f>
        <v>-999</v>
      </c>
      <c r="AN1185" s="82">
        <f>IF(J1185=1, 'adjustment factor'!$D$13, IF(J1185=-9,-999,IF(J1185="",-999,0)))</f>
        <v>-999</v>
      </c>
      <c r="AO1185" s="82" t="str">
        <f t="shared" si="188"/>
        <v>-999</v>
      </c>
      <c r="AP1185" s="82" t="str">
        <f t="shared" si="189"/>
        <v>MISSING</v>
      </c>
    </row>
    <row r="1186" spans="2:42" s="3" customFormat="1">
      <c r="B1186" s="170"/>
      <c r="C1186" s="35">
        <v>1182</v>
      </c>
      <c r="D1186" s="161"/>
      <c r="E1186" s="161"/>
      <c r="F1186" s="161"/>
      <c r="G1186" s="161"/>
      <c r="H1186" s="161"/>
      <c r="I1186" s="161"/>
      <c r="J1186" s="161"/>
      <c r="K1186" s="161"/>
      <c r="L1186" s="161"/>
      <c r="M1186" s="161"/>
      <c r="N1186" s="171"/>
      <c r="O1186" s="171"/>
      <c r="P1186" s="171"/>
      <c r="Q1186" s="171"/>
      <c r="R1186" s="171"/>
      <c r="S1186" s="171"/>
      <c r="T1186" s="159" t="str">
        <f t="shared" si="180"/>
        <v>MISSING</v>
      </c>
      <c r="U1186" s="159" t="str">
        <f t="shared" si="181"/>
        <v>MISSING</v>
      </c>
      <c r="X1186" s="56">
        <f t="shared" si="182"/>
        <v>-99</v>
      </c>
      <c r="Y1186" s="56">
        <f t="shared" si="183"/>
        <v>-99</v>
      </c>
      <c r="Z1186" s="56">
        <f t="shared" si="184"/>
        <v>-99</v>
      </c>
      <c r="AA1186" s="56">
        <f t="shared" si="185"/>
        <v>-99</v>
      </c>
      <c r="AB1186" s="56">
        <f t="shared" si="186"/>
        <v>-99</v>
      </c>
      <c r="AC1186" s="56">
        <f t="shared" si="187"/>
        <v>-99</v>
      </c>
      <c r="AE1186" s="82">
        <f>IF(D1186=1, 'adjustment factor'!$D$4, IF(D1186=-9,-999,IF(D1186="",-999,0)))</f>
        <v>-999</v>
      </c>
      <c r="AF1186" s="82">
        <f>IF(F1186=1, 'adjustment factor'!$D$5, IF(F1186=-9,-999,IF(F1186="",-999,0)))</f>
        <v>-999</v>
      </c>
      <c r="AG1186" s="82">
        <f>IF(E1186=1, 'adjustment factor'!$D$6, IF(E1186=-9,-999,IF(E1186="",-999,0)))</f>
        <v>-999</v>
      </c>
      <c r="AH1186" s="82">
        <f>IF(K1186&gt;=45,'adjustment factor'!$D$7,IF(K1186=-9,-1200,IF(K1186="",-1200,0)))</f>
        <v>-1200</v>
      </c>
      <c r="AI1186" s="82">
        <f>IF(L1186=1, 'adjustment factor'!$D$8, IF(L1186=-9,-999,IF(L1186="",-999,0)))</f>
        <v>-999</v>
      </c>
      <c r="AJ1186" s="82">
        <f>IF(AND(M1186&gt;=1,M1186&lt;=4),'adjustment factor'!$D$9,IF(M1186=-9,-999,IF(M1186=98,-999,IF(M1186=99,-999,IF(M1186="",-999,0)))))</f>
        <v>-999</v>
      </c>
      <c r="AK1186" s="82">
        <f>IF(H1186=1, 'adjustment factor'!$D$10, IF(H1186=-9,-999,IF(H1186="",-999,0)))</f>
        <v>-999</v>
      </c>
      <c r="AL1186" s="82">
        <f>IF(G1186=1, 'adjustment factor'!$D$11, IF(G1186=-9,-999,IF(G1186="",-999,0)))</f>
        <v>-999</v>
      </c>
      <c r="AM1186" s="82">
        <f>IF(I1186=1, 'adjustment factor'!$D$12, IF(I1186=-9,-999,IF(I1186="",-999,0)))</f>
        <v>-999</v>
      </c>
      <c r="AN1186" s="82">
        <f>IF(J1186=1, 'adjustment factor'!$D$13, IF(J1186=-9,-999,IF(J1186="",-999,0)))</f>
        <v>-999</v>
      </c>
      <c r="AO1186" s="82" t="str">
        <f t="shared" si="188"/>
        <v>-999</v>
      </c>
      <c r="AP1186" s="82" t="str">
        <f t="shared" si="189"/>
        <v>MISSING</v>
      </c>
    </row>
    <row r="1187" spans="2:42" s="3" customFormat="1">
      <c r="B1187" s="170"/>
      <c r="C1187" s="35">
        <v>1183</v>
      </c>
      <c r="D1187" s="161"/>
      <c r="E1187" s="161"/>
      <c r="F1187" s="161"/>
      <c r="G1187" s="161"/>
      <c r="H1187" s="161"/>
      <c r="I1187" s="161"/>
      <c r="J1187" s="161"/>
      <c r="K1187" s="161"/>
      <c r="L1187" s="161"/>
      <c r="M1187" s="161"/>
      <c r="N1187" s="171"/>
      <c r="O1187" s="171"/>
      <c r="P1187" s="171"/>
      <c r="Q1187" s="171"/>
      <c r="R1187" s="171"/>
      <c r="S1187" s="171"/>
      <c r="T1187" s="159" t="str">
        <f t="shared" si="180"/>
        <v>MISSING</v>
      </c>
      <c r="U1187" s="159" t="str">
        <f t="shared" si="181"/>
        <v>MISSING</v>
      </c>
      <c r="X1187" s="56">
        <f t="shared" si="182"/>
        <v>-99</v>
      </c>
      <c r="Y1187" s="56">
        <f t="shared" si="183"/>
        <v>-99</v>
      </c>
      <c r="Z1187" s="56">
        <f t="shared" si="184"/>
        <v>-99</v>
      </c>
      <c r="AA1187" s="56">
        <f t="shared" si="185"/>
        <v>-99</v>
      </c>
      <c r="AB1187" s="56">
        <f t="shared" si="186"/>
        <v>-99</v>
      </c>
      <c r="AC1187" s="56">
        <f t="shared" si="187"/>
        <v>-99</v>
      </c>
      <c r="AE1187" s="82">
        <f>IF(D1187=1, 'adjustment factor'!$D$4, IF(D1187=-9,-999,IF(D1187="",-999,0)))</f>
        <v>-999</v>
      </c>
      <c r="AF1187" s="82">
        <f>IF(F1187=1, 'adjustment factor'!$D$5, IF(F1187=-9,-999,IF(F1187="",-999,0)))</f>
        <v>-999</v>
      </c>
      <c r="AG1187" s="82">
        <f>IF(E1187=1, 'adjustment factor'!$D$6, IF(E1187=-9,-999,IF(E1187="",-999,0)))</f>
        <v>-999</v>
      </c>
      <c r="AH1187" s="82">
        <f>IF(K1187&gt;=45,'adjustment factor'!$D$7,IF(K1187=-9,-1200,IF(K1187="",-1200,0)))</f>
        <v>-1200</v>
      </c>
      <c r="AI1187" s="82">
        <f>IF(L1187=1, 'adjustment factor'!$D$8, IF(L1187=-9,-999,IF(L1187="",-999,0)))</f>
        <v>-999</v>
      </c>
      <c r="AJ1187" s="82">
        <f>IF(AND(M1187&gt;=1,M1187&lt;=4),'adjustment factor'!$D$9,IF(M1187=-9,-999,IF(M1187=98,-999,IF(M1187=99,-999,IF(M1187="",-999,0)))))</f>
        <v>-999</v>
      </c>
      <c r="AK1187" s="82">
        <f>IF(H1187=1, 'adjustment factor'!$D$10, IF(H1187=-9,-999,IF(H1187="",-999,0)))</f>
        <v>-999</v>
      </c>
      <c r="AL1187" s="82">
        <f>IF(G1187=1, 'adjustment factor'!$D$11, IF(G1187=-9,-999,IF(G1187="",-999,0)))</f>
        <v>-999</v>
      </c>
      <c r="AM1187" s="82">
        <f>IF(I1187=1, 'adjustment factor'!$D$12, IF(I1187=-9,-999,IF(I1187="",-999,0)))</f>
        <v>-999</v>
      </c>
      <c r="AN1187" s="82">
        <f>IF(J1187=1, 'adjustment factor'!$D$13, IF(J1187=-9,-999,IF(J1187="",-999,0)))</f>
        <v>-999</v>
      </c>
      <c r="AO1187" s="82" t="str">
        <f t="shared" si="188"/>
        <v>-999</v>
      </c>
      <c r="AP1187" s="82" t="str">
        <f t="shared" si="189"/>
        <v>MISSING</v>
      </c>
    </row>
    <row r="1188" spans="2:42" s="3" customFormat="1">
      <c r="B1188" s="170"/>
      <c r="C1188" s="35">
        <v>1184</v>
      </c>
      <c r="D1188" s="161"/>
      <c r="E1188" s="161"/>
      <c r="F1188" s="161"/>
      <c r="G1188" s="161"/>
      <c r="H1188" s="161"/>
      <c r="I1188" s="161"/>
      <c r="J1188" s="161"/>
      <c r="K1188" s="161"/>
      <c r="L1188" s="161"/>
      <c r="M1188" s="161"/>
      <c r="N1188" s="171"/>
      <c r="O1188" s="171"/>
      <c r="P1188" s="171"/>
      <c r="Q1188" s="171"/>
      <c r="R1188" s="171"/>
      <c r="S1188" s="171"/>
      <c r="T1188" s="159" t="str">
        <f t="shared" si="180"/>
        <v>MISSING</v>
      </c>
      <c r="U1188" s="159" t="str">
        <f t="shared" si="181"/>
        <v>MISSING</v>
      </c>
      <c r="X1188" s="56">
        <f t="shared" si="182"/>
        <v>-99</v>
      </c>
      <c r="Y1188" s="56">
        <f t="shared" si="183"/>
        <v>-99</v>
      </c>
      <c r="Z1188" s="56">
        <f t="shared" si="184"/>
        <v>-99</v>
      </c>
      <c r="AA1188" s="56">
        <f t="shared" si="185"/>
        <v>-99</v>
      </c>
      <c r="AB1188" s="56">
        <f t="shared" si="186"/>
        <v>-99</v>
      </c>
      <c r="AC1188" s="56">
        <f t="shared" si="187"/>
        <v>-99</v>
      </c>
      <c r="AE1188" s="82">
        <f>IF(D1188=1, 'adjustment factor'!$D$4, IF(D1188=-9,-999,IF(D1188="",-999,0)))</f>
        <v>-999</v>
      </c>
      <c r="AF1188" s="82">
        <f>IF(F1188=1, 'adjustment factor'!$D$5, IF(F1188=-9,-999,IF(F1188="",-999,0)))</f>
        <v>-999</v>
      </c>
      <c r="AG1188" s="82">
        <f>IF(E1188=1, 'adjustment factor'!$D$6, IF(E1188=-9,-999,IF(E1188="",-999,0)))</f>
        <v>-999</v>
      </c>
      <c r="AH1188" s="82">
        <f>IF(K1188&gt;=45,'adjustment factor'!$D$7,IF(K1188=-9,-1200,IF(K1188="",-1200,0)))</f>
        <v>-1200</v>
      </c>
      <c r="AI1188" s="82">
        <f>IF(L1188=1, 'adjustment factor'!$D$8, IF(L1188=-9,-999,IF(L1188="",-999,0)))</f>
        <v>-999</v>
      </c>
      <c r="AJ1188" s="82">
        <f>IF(AND(M1188&gt;=1,M1188&lt;=4),'adjustment factor'!$D$9,IF(M1188=-9,-999,IF(M1188=98,-999,IF(M1188=99,-999,IF(M1188="",-999,0)))))</f>
        <v>-999</v>
      </c>
      <c r="AK1188" s="82">
        <f>IF(H1188=1, 'adjustment factor'!$D$10, IF(H1188=-9,-999,IF(H1188="",-999,0)))</f>
        <v>-999</v>
      </c>
      <c r="AL1188" s="82">
        <f>IF(G1188=1, 'adjustment factor'!$D$11, IF(G1188=-9,-999,IF(G1188="",-999,0)))</f>
        <v>-999</v>
      </c>
      <c r="AM1188" s="82">
        <f>IF(I1188=1, 'adjustment factor'!$D$12, IF(I1188=-9,-999,IF(I1188="",-999,0)))</f>
        <v>-999</v>
      </c>
      <c r="AN1188" s="82">
        <f>IF(J1188=1, 'adjustment factor'!$D$13, IF(J1188=-9,-999,IF(J1188="",-999,0)))</f>
        <v>-999</v>
      </c>
      <c r="AO1188" s="82" t="str">
        <f t="shared" si="188"/>
        <v>-999</v>
      </c>
      <c r="AP1188" s="82" t="str">
        <f t="shared" si="189"/>
        <v>MISSING</v>
      </c>
    </row>
    <row r="1189" spans="2:42" s="3" customFormat="1">
      <c r="B1189" s="170"/>
      <c r="C1189" s="35">
        <v>1185</v>
      </c>
      <c r="D1189" s="161"/>
      <c r="E1189" s="161"/>
      <c r="F1189" s="161"/>
      <c r="G1189" s="161"/>
      <c r="H1189" s="161"/>
      <c r="I1189" s="161"/>
      <c r="J1189" s="161"/>
      <c r="K1189" s="161"/>
      <c r="L1189" s="161"/>
      <c r="M1189" s="161"/>
      <c r="N1189" s="171"/>
      <c r="O1189" s="171"/>
      <c r="P1189" s="171"/>
      <c r="Q1189" s="171"/>
      <c r="R1189" s="171"/>
      <c r="S1189" s="171"/>
      <c r="T1189" s="159" t="str">
        <f t="shared" si="180"/>
        <v>MISSING</v>
      </c>
      <c r="U1189" s="159" t="str">
        <f t="shared" si="181"/>
        <v>MISSING</v>
      </c>
      <c r="X1189" s="56">
        <f t="shared" si="182"/>
        <v>-99</v>
      </c>
      <c r="Y1189" s="56">
        <f t="shared" si="183"/>
        <v>-99</v>
      </c>
      <c r="Z1189" s="56">
        <f t="shared" si="184"/>
        <v>-99</v>
      </c>
      <c r="AA1189" s="56">
        <f t="shared" si="185"/>
        <v>-99</v>
      </c>
      <c r="AB1189" s="56">
        <f t="shared" si="186"/>
        <v>-99</v>
      </c>
      <c r="AC1189" s="56">
        <f t="shared" si="187"/>
        <v>-99</v>
      </c>
      <c r="AE1189" s="82">
        <f>IF(D1189=1, 'adjustment factor'!$D$4, IF(D1189=-9,-999,IF(D1189="",-999,0)))</f>
        <v>-999</v>
      </c>
      <c r="AF1189" s="82">
        <f>IF(F1189=1, 'adjustment factor'!$D$5, IF(F1189=-9,-999,IF(F1189="",-999,0)))</f>
        <v>-999</v>
      </c>
      <c r="AG1189" s="82">
        <f>IF(E1189=1, 'adjustment factor'!$D$6, IF(E1189=-9,-999,IF(E1189="",-999,0)))</f>
        <v>-999</v>
      </c>
      <c r="AH1189" s="82">
        <f>IF(K1189&gt;=45,'adjustment factor'!$D$7,IF(K1189=-9,-1200,IF(K1189="",-1200,0)))</f>
        <v>-1200</v>
      </c>
      <c r="AI1189" s="82">
        <f>IF(L1189=1, 'adjustment factor'!$D$8, IF(L1189=-9,-999,IF(L1189="",-999,0)))</f>
        <v>-999</v>
      </c>
      <c r="AJ1189" s="82">
        <f>IF(AND(M1189&gt;=1,M1189&lt;=4),'adjustment factor'!$D$9,IF(M1189=-9,-999,IF(M1189=98,-999,IF(M1189=99,-999,IF(M1189="",-999,0)))))</f>
        <v>-999</v>
      </c>
      <c r="AK1189" s="82">
        <f>IF(H1189=1, 'adjustment factor'!$D$10, IF(H1189=-9,-999,IF(H1189="",-999,0)))</f>
        <v>-999</v>
      </c>
      <c r="AL1189" s="82">
        <f>IF(G1189=1, 'adjustment factor'!$D$11, IF(G1189=-9,-999,IF(G1189="",-999,0)))</f>
        <v>-999</v>
      </c>
      <c r="AM1189" s="82">
        <f>IF(I1189=1, 'adjustment factor'!$D$12, IF(I1189=-9,-999,IF(I1189="",-999,0)))</f>
        <v>-999</v>
      </c>
      <c r="AN1189" s="82">
        <f>IF(J1189=1, 'adjustment factor'!$D$13, IF(J1189=-9,-999,IF(J1189="",-999,0)))</f>
        <v>-999</v>
      </c>
      <c r="AO1189" s="82" t="str">
        <f t="shared" si="188"/>
        <v>-999</v>
      </c>
      <c r="AP1189" s="82" t="str">
        <f t="shared" si="189"/>
        <v>MISSING</v>
      </c>
    </row>
    <row r="1190" spans="2:42" s="3" customFormat="1">
      <c r="B1190" s="170"/>
      <c r="C1190" s="35">
        <v>1186</v>
      </c>
      <c r="D1190" s="161"/>
      <c r="E1190" s="161"/>
      <c r="F1190" s="161"/>
      <c r="G1190" s="161"/>
      <c r="H1190" s="161"/>
      <c r="I1190" s="161"/>
      <c r="J1190" s="161"/>
      <c r="K1190" s="161"/>
      <c r="L1190" s="161"/>
      <c r="M1190" s="161"/>
      <c r="N1190" s="171"/>
      <c r="O1190" s="171"/>
      <c r="P1190" s="171"/>
      <c r="Q1190" s="171"/>
      <c r="R1190" s="171"/>
      <c r="S1190" s="171"/>
      <c r="T1190" s="159" t="str">
        <f t="shared" si="180"/>
        <v>MISSING</v>
      </c>
      <c r="U1190" s="159" t="str">
        <f t="shared" si="181"/>
        <v>MISSING</v>
      </c>
      <c r="X1190" s="56">
        <f t="shared" si="182"/>
        <v>-99</v>
      </c>
      <c r="Y1190" s="56">
        <f t="shared" si="183"/>
        <v>-99</v>
      </c>
      <c r="Z1190" s="56">
        <f t="shared" si="184"/>
        <v>-99</v>
      </c>
      <c r="AA1190" s="56">
        <f t="shared" si="185"/>
        <v>-99</v>
      </c>
      <c r="AB1190" s="56">
        <f t="shared" si="186"/>
        <v>-99</v>
      </c>
      <c r="AC1190" s="56">
        <f t="shared" si="187"/>
        <v>-99</v>
      </c>
      <c r="AE1190" s="82">
        <f>IF(D1190=1, 'adjustment factor'!$D$4, IF(D1190=-9,-999,IF(D1190="",-999,0)))</f>
        <v>-999</v>
      </c>
      <c r="AF1190" s="82">
        <f>IF(F1190=1, 'adjustment factor'!$D$5, IF(F1190=-9,-999,IF(F1190="",-999,0)))</f>
        <v>-999</v>
      </c>
      <c r="AG1190" s="82">
        <f>IF(E1190=1, 'adjustment factor'!$D$6, IF(E1190=-9,-999,IF(E1190="",-999,0)))</f>
        <v>-999</v>
      </c>
      <c r="AH1190" s="82">
        <f>IF(K1190&gt;=45,'adjustment factor'!$D$7,IF(K1190=-9,-1200,IF(K1190="",-1200,0)))</f>
        <v>-1200</v>
      </c>
      <c r="AI1190" s="82">
        <f>IF(L1190=1, 'adjustment factor'!$D$8, IF(L1190=-9,-999,IF(L1190="",-999,0)))</f>
        <v>-999</v>
      </c>
      <c r="AJ1190" s="82">
        <f>IF(AND(M1190&gt;=1,M1190&lt;=4),'adjustment factor'!$D$9,IF(M1190=-9,-999,IF(M1190=98,-999,IF(M1190=99,-999,IF(M1190="",-999,0)))))</f>
        <v>-999</v>
      </c>
      <c r="AK1190" s="82">
        <f>IF(H1190=1, 'adjustment factor'!$D$10, IF(H1190=-9,-999,IF(H1190="",-999,0)))</f>
        <v>-999</v>
      </c>
      <c r="AL1190" s="82">
        <f>IF(G1190=1, 'adjustment factor'!$D$11, IF(G1190=-9,-999,IF(G1190="",-999,0)))</f>
        <v>-999</v>
      </c>
      <c r="AM1190" s="82">
        <f>IF(I1190=1, 'adjustment factor'!$D$12, IF(I1190=-9,-999,IF(I1190="",-999,0)))</f>
        <v>-999</v>
      </c>
      <c r="AN1190" s="82">
        <f>IF(J1190=1, 'adjustment factor'!$D$13, IF(J1190=-9,-999,IF(J1190="",-999,0)))</f>
        <v>-999</v>
      </c>
      <c r="AO1190" s="82" t="str">
        <f t="shared" si="188"/>
        <v>-999</v>
      </c>
      <c r="AP1190" s="82" t="str">
        <f t="shared" si="189"/>
        <v>MISSING</v>
      </c>
    </row>
    <row r="1191" spans="2:42" s="3" customFormat="1">
      <c r="B1191" s="170"/>
      <c r="C1191" s="35">
        <v>1187</v>
      </c>
      <c r="D1191" s="161"/>
      <c r="E1191" s="161"/>
      <c r="F1191" s="161"/>
      <c r="G1191" s="161"/>
      <c r="H1191" s="161"/>
      <c r="I1191" s="161"/>
      <c r="J1191" s="161"/>
      <c r="K1191" s="161"/>
      <c r="L1191" s="161"/>
      <c r="M1191" s="161"/>
      <c r="N1191" s="171"/>
      <c r="O1191" s="171"/>
      <c r="P1191" s="171"/>
      <c r="Q1191" s="171"/>
      <c r="R1191" s="171"/>
      <c r="S1191" s="171"/>
      <c r="T1191" s="159" t="str">
        <f t="shared" si="180"/>
        <v>MISSING</v>
      </c>
      <c r="U1191" s="159" t="str">
        <f t="shared" si="181"/>
        <v>MISSING</v>
      </c>
      <c r="X1191" s="56">
        <f t="shared" si="182"/>
        <v>-99</v>
      </c>
      <c r="Y1191" s="56">
        <f t="shared" si="183"/>
        <v>-99</v>
      </c>
      <c r="Z1191" s="56">
        <f t="shared" si="184"/>
        <v>-99</v>
      </c>
      <c r="AA1191" s="56">
        <f t="shared" si="185"/>
        <v>-99</v>
      </c>
      <c r="AB1191" s="56">
        <f t="shared" si="186"/>
        <v>-99</v>
      </c>
      <c r="AC1191" s="56">
        <f t="shared" si="187"/>
        <v>-99</v>
      </c>
      <c r="AE1191" s="82">
        <f>IF(D1191=1, 'adjustment factor'!$D$4, IF(D1191=-9,-999,IF(D1191="",-999,0)))</f>
        <v>-999</v>
      </c>
      <c r="AF1191" s="82">
        <f>IF(F1191=1, 'adjustment factor'!$D$5, IF(F1191=-9,-999,IF(F1191="",-999,0)))</f>
        <v>-999</v>
      </c>
      <c r="AG1191" s="82">
        <f>IF(E1191=1, 'adjustment factor'!$D$6, IF(E1191=-9,-999,IF(E1191="",-999,0)))</f>
        <v>-999</v>
      </c>
      <c r="AH1191" s="82">
        <f>IF(K1191&gt;=45,'adjustment factor'!$D$7,IF(K1191=-9,-1200,IF(K1191="",-1200,0)))</f>
        <v>-1200</v>
      </c>
      <c r="AI1191" s="82">
        <f>IF(L1191=1, 'adjustment factor'!$D$8, IF(L1191=-9,-999,IF(L1191="",-999,0)))</f>
        <v>-999</v>
      </c>
      <c r="AJ1191" s="82">
        <f>IF(AND(M1191&gt;=1,M1191&lt;=4),'adjustment factor'!$D$9,IF(M1191=-9,-999,IF(M1191=98,-999,IF(M1191=99,-999,IF(M1191="",-999,0)))))</f>
        <v>-999</v>
      </c>
      <c r="AK1191" s="82">
        <f>IF(H1191=1, 'adjustment factor'!$D$10, IF(H1191=-9,-999,IF(H1191="",-999,0)))</f>
        <v>-999</v>
      </c>
      <c r="AL1191" s="82">
        <f>IF(G1191=1, 'adjustment factor'!$D$11, IF(G1191=-9,-999,IF(G1191="",-999,0)))</f>
        <v>-999</v>
      </c>
      <c r="AM1191" s="82">
        <f>IF(I1191=1, 'adjustment factor'!$D$12, IF(I1191=-9,-999,IF(I1191="",-999,0)))</f>
        <v>-999</v>
      </c>
      <c r="AN1191" s="82">
        <f>IF(J1191=1, 'adjustment factor'!$D$13, IF(J1191=-9,-999,IF(J1191="",-999,0)))</f>
        <v>-999</v>
      </c>
      <c r="AO1191" s="82" t="str">
        <f t="shared" si="188"/>
        <v>-999</v>
      </c>
      <c r="AP1191" s="82" t="str">
        <f t="shared" si="189"/>
        <v>MISSING</v>
      </c>
    </row>
    <row r="1192" spans="2:42" s="3" customFormat="1">
      <c r="B1192" s="170"/>
      <c r="C1192" s="35">
        <v>1188</v>
      </c>
      <c r="D1192" s="161"/>
      <c r="E1192" s="161"/>
      <c r="F1192" s="161"/>
      <c r="G1192" s="161"/>
      <c r="H1192" s="161"/>
      <c r="I1192" s="161"/>
      <c r="J1192" s="161"/>
      <c r="K1192" s="161"/>
      <c r="L1192" s="161"/>
      <c r="M1192" s="161"/>
      <c r="N1192" s="171"/>
      <c r="O1192" s="171"/>
      <c r="P1192" s="171"/>
      <c r="Q1192" s="171"/>
      <c r="R1192" s="171"/>
      <c r="S1192" s="171"/>
      <c r="T1192" s="159" t="str">
        <f t="shared" si="180"/>
        <v>MISSING</v>
      </c>
      <c r="U1192" s="159" t="str">
        <f t="shared" si="181"/>
        <v>MISSING</v>
      </c>
      <c r="X1192" s="56">
        <f t="shared" si="182"/>
        <v>-99</v>
      </c>
      <c r="Y1192" s="56">
        <f t="shared" si="183"/>
        <v>-99</v>
      </c>
      <c r="Z1192" s="56">
        <f t="shared" si="184"/>
        <v>-99</v>
      </c>
      <c r="AA1192" s="56">
        <f t="shared" si="185"/>
        <v>-99</v>
      </c>
      <c r="AB1192" s="56">
        <f t="shared" si="186"/>
        <v>-99</v>
      </c>
      <c r="AC1192" s="56">
        <f t="shared" si="187"/>
        <v>-99</v>
      </c>
      <c r="AE1192" s="82">
        <f>IF(D1192=1, 'adjustment factor'!$D$4, IF(D1192=-9,-999,IF(D1192="",-999,0)))</f>
        <v>-999</v>
      </c>
      <c r="AF1192" s="82">
        <f>IF(F1192=1, 'adjustment factor'!$D$5, IF(F1192=-9,-999,IF(F1192="",-999,0)))</f>
        <v>-999</v>
      </c>
      <c r="AG1192" s="82">
        <f>IF(E1192=1, 'adjustment factor'!$D$6, IF(E1192=-9,-999,IF(E1192="",-999,0)))</f>
        <v>-999</v>
      </c>
      <c r="AH1192" s="82">
        <f>IF(K1192&gt;=45,'adjustment factor'!$D$7,IF(K1192=-9,-1200,IF(K1192="",-1200,0)))</f>
        <v>-1200</v>
      </c>
      <c r="AI1192" s="82">
        <f>IF(L1192=1, 'adjustment factor'!$D$8, IF(L1192=-9,-999,IF(L1192="",-999,0)))</f>
        <v>-999</v>
      </c>
      <c r="AJ1192" s="82">
        <f>IF(AND(M1192&gt;=1,M1192&lt;=4),'adjustment factor'!$D$9,IF(M1192=-9,-999,IF(M1192=98,-999,IF(M1192=99,-999,IF(M1192="",-999,0)))))</f>
        <v>-999</v>
      </c>
      <c r="AK1192" s="82">
        <f>IF(H1192=1, 'adjustment factor'!$D$10, IF(H1192=-9,-999,IF(H1192="",-999,0)))</f>
        <v>-999</v>
      </c>
      <c r="AL1192" s="82">
        <f>IF(G1192=1, 'adjustment factor'!$D$11, IF(G1192=-9,-999,IF(G1192="",-999,0)))</f>
        <v>-999</v>
      </c>
      <c r="AM1192" s="82">
        <f>IF(I1192=1, 'adjustment factor'!$D$12, IF(I1192=-9,-999,IF(I1192="",-999,0)))</f>
        <v>-999</v>
      </c>
      <c r="AN1192" s="82">
        <f>IF(J1192=1, 'adjustment factor'!$D$13, IF(J1192=-9,-999,IF(J1192="",-999,0)))</f>
        <v>-999</v>
      </c>
      <c r="AO1192" s="82" t="str">
        <f t="shared" si="188"/>
        <v>-999</v>
      </c>
      <c r="AP1192" s="82" t="str">
        <f t="shared" si="189"/>
        <v>MISSING</v>
      </c>
    </row>
    <row r="1193" spans="2:42" s="3" customFormat="1">
      <c r="B1193" s="170"/>
      <c r="C1193" s="35">
        <v>1189</v>
      </c>
      <c r="D1193" s="161"/>
      <c r="E1193" s="161"/>
      <c r="F1193" s="161"/>
      <c r="G1193" s="161"/>
      <c r="H1193" s="161"/>
      <c r="I1193" s="161"/>
      <c r="J1193" s="161"/>
      <c r="K1193" s="161"/>
      <c r="L1193" s="161"/>
      <c r="M1193" s="161"/>
      <c r="N1193" s="171"/>
      <c r="O1193" s="171"/>
      <c r="P1193" s="171"/>
      <c r="Q1193" s="171"/>
      <c r="R1193" s="171"/>
      <c r="S1193" s="171"/>
      <c r="T1193" s="159" t="str">
        <f t="shared" si="180"/>
        <v>MISSING</v>
      </c>
      <c r="U1193" s="159" t="str">
        <f t="shared" si="181"/>
        <v>MISSING</v>
      </c>
      <c r="X1193" s="56">
        <f t="shared" si="182"/>
        <v>-99</v>
      </c>
      <c r="Y1193" s="56">
        <f t="shared" si="183"/>
        <v>-99</v>
      </c>
      <c r="Z1193" s="56">
        <f t="shared" si="184"/>
        <v>-99</v>
      </c>
      <c r="AA1193" s="56">
        <f t="shared" si="185"/>
        <v>-99</v>
      </c>
      <c r="AB1193" s="56">
        <f t="shared" si="186"/>
        <v>-99</v>
      </c>
      <c r="AC1193" s="56">
        <f t="shared" si="187"/>
        <v>-99</v>
      </c>
      <c r="AE1193" s="82">
        <f>IF(D1193=1, 'adjustment factor'!$D$4, IF(D1193=-9,-999,IF(D1193="",-999,0)))</f>
        <v>-999</v>
      </c>
      <c r="AF1193" s="82">
        <f>IF(F1193=1, 'adjustment factor'!$D$5, IF(F1193=-9,-999,IF(F1193="",-999,0)))</f>
        <v>-999</v>
      </c>
      <c r="AG1193" s="82">
        <f>IF(E1193=1, 'adjustment factor'!$D$6, IF(E1193=-9,-999,IF(E1193="",-999,0)))</f>
        <v>-999</v>
      </c>
      <c r="AH1193" s="82">
        <f>IF(K1193&gt;=45,'adjustment factor'!$D$7,IF(K1193=-9,-1200,IF(K1193="",-1200,0)))</f>
        <v>-1200</v>
      </c>
      <c r="AI1193" s="82">
        <f>IF(L1193=1, 'adjustment factor'!$D$8, IF(L1193=-9,-999,IF(L1193="",-999,0)))</f>
        <v>-999</v>
      </c>
      <c r="AJ1193" s="82">
        <f>IF(AND(M1193&gt;=1,M1193&lt;=4),'adjustment factor'!$D$9,IF(M1193=-9,-999,IF(M1193=98,-999,IF(M1193=99,-999,IF(M1193="",-999,0)))))</f>
        <v>-999</v>
      </c>
      <c r="AK1193" s="82">
        <f>IF(H1193=1, 'adjustment factor'!$D$10, IF(H1193=-9,-999,IF(H1193="",-999,0)))</f>
        <v>-999</v>
      </c>
      <c r="AL1193" s="82">
        <f>IF(G1193=1, 'adjustment factor'!$D$11, IF(G1193=-9,-999,IF(G1193="",-999,0)))</f>
        <v>-999</v>
      </c>
      <c r="AM1193" s="82">
        <f>IF(I1193=1, 'adjustment factor'!$D$12, IF(I1193=-9,-999,IF(I1193="",-999,0)))</f>
        <v>-999</v>
      </c>
      <c r="AN1193" s="82">
        <f>IF(J1193=1, 'adjustment factor'!$D$13, IF(J1193=-9,-999,IF(J1193="",-999,0)))</f>
        <v>-999</v>
      </c>
      <c r="AO1193" s="82" t="str">
        <f t="shared" si="188"/>
        <v>-999</v>
      </c>
      <c r="AP1193" s="82" t="str">
        <f t="shared" si="189"/>
        <v>MISSING</v>
      </c>
    </row>
    <row r="1194" spans="2:42" s="3" customFormat="1">
      <c r="B1194" s="170"/>
      <c r="C1194" s="35">
        <v>1190</v>
      </c>
      <c r="D1194" s="161"/>
      <c r="E1194" s="161"/>
      <c r="F1194" s="161"/>
      <c r="G1194" s="161"/>
      <c r="H1194" s="161"/>
      <c r="I1194" s="161"/>
      <c r="J1194" s="161"/>
      <c r="K1194" s="161"/>
      <c r="L1194" s="161"/>
      <c r="M1194" s="161"/>
      <c r="N1194" s="171"/>
      <c r="O1194" s="171"/>
      <c r="P1194" s="171"/>
      <c r="Q1194" s="171"/>
      <c r="R1194" s="171"/>
      <c r="S1194" s="171"/>
      <c r="T1194" s="159" t="str">
        <f t="shared" si="180"/>
        <v>MISSING</v>
      </c>
      <c r="U1194" s="159" t="str">
        <f t="shared" si="181"/>
        <v>MISSING</v>
      </c>
      <c r="X1194" s="56">
        <f t="shared" si="182"/>
        <v>-99</v>
      </c>
      <c r="Y1194" s="56">
        <f t="shared" si="183"/>
        <v>-99</v>
      </c>
      <c r="Z1194" s="56">
        <f t="shared" si="184"/>
        <v>-99</v>
      </c>
      <c r="AA1194" s="56">
        <f t="shared" si="185"/>
        <v>-99</v>
      </c>
      <c r="AB1194" s="56">
        <f t="shared" si="186"/>
        <v>-99</v>
      </c>
      <c r="AC1194" s="56">
        <f t="shared" si="187"/>
        <v>-99</v>
      </c>
      <c r="AE1194" s="82">
        <f>IF(D1194=1, 'adjustment factor'!$D$4, IF(D1194=-9,-999,IF(D1194="",-999,0)))</f>
        <v>-999</v>
      </c>
      <c r="AF1194" s="82">
        <f>IF(F1194=1, 'adjustment factor'!$D$5, IF(F1194=-9,-999,IF(F1194="",-999,0)))</f>
        <v>-999</v>
      </c>
      <c r="AG1194" s="82">
        <f>IF(E1194=1, 'adjustment factor'!$D$6, IF(E1194=-9,-999,IF(E1194="",-999,0)))</f>
        <v>-999</v>
      </c>
      <c r="AH1194" s="82">
        <f>IF(K1194&gt;=45,'adjustment factor'!$D$7,IF(K1194=-9,-1200,IF(K1194="",-1200,0)))</f>
        <v>-1200</v>
      </c>
      <c r="AI1194" s="82">
        <f>IF(L1194=1, 'adjustment factor'!$D$8, IF(L1194=-9,-999,IF(L1194="",-999,0)))</f>
        <v>-999</v>
      </c>
      <c r="AJ1194" s="82">
        <f>IF(AND(M1194&gt;=1,M1194&lt;=4),'adjustment factor'!$D$9,IF(M1194=-9,-999,IF(M1194=98,-999,IF(M1194=99,-999,IF(M1194="",-999,0)))))</f>
        <v>-999</v>
      </c>
      <c r="AK1194" s="82">
        <f>IF(H1194=1, 'adjustment factor'!$D$10, IF(H1194=-9,-999,IF(H1194="",-999,0)))</f>
        <v>-999</v>
      </c>
      <c r="AL1194" s="82">
        <f>IF(G1194=1, 'adjustment factor'!$D$11, IF(G1194=-9,-999,IF(G1194="",-999,0)))</f>
        <v>-999</v>
      </c>
      <c r="AM1194" s="82">
        <f>IF(I1194=1, 'adjustment factor'!$D$12, IF(I1194=-9,-999,IF(I1194="",-999,0)))</f>
        <v>-999</v>
      </c>
      <c r="AN1194" s="82">
        <f>IF(J1194=1, 'adjustment factor'!$D$13, IF(J1194=-9,-999,IF(J1194="",-999,0)))</f>
        <v>-999</v>
      </c>
      <c r="AO1194" s="82" t="str">
        <f t="shared" si="188"/>
        <v>-999</v>
      </c>
      <c r="AP1194" s="82" t="str">
        <f t="shared" si="189"/>
        <v>MISSING</v>
      </c>
    </row>
    <row r="1195" spans="2:42" s="3" customFormat="1">
      <c r="B1195" s="170"/>
      <c r="C1195" s="35">
        <v>1191</v>
      </c>
      <c r="D1195" s="161"/>
      <c r="E1195" s="161"/>
      <c r="F1195" s="161"/>
      <c r="G1195" s="161"/>
      <c r="H1195" s="161"/>
      <c r="I1195" s="161"/>
      <c r="J1195" s="161"/>
      <c r="K1195" s="161"/>
      <c r="L1195" s="161"/>
      <c r="M1195" s="161"/>
      <c r="N1195" s="171"/>
      <c r="O1195" s="171"/>
      <c r="P1195" s="171"/>
      <c r="Q1195" s="171"/>
      <c r="R1195" s="171"/>
      <c r="S1195" s="171"/>
      <c r="T1195" s="159" t="str">
        <f t="shared" si="180"/>
        <v>MISSING</v>
      </c>
      <c r="U1195" s="159" t="str">
        <f t="shared" si="181"/>
        <v>MISSING</v>
      </c>
      <c r="X1195" s="56">
        <f t="shared" si="182"/>
        <v>-99</v>
      </c>
      <c r="Y1195" s="56">
        <f t="shared" si="183"/>
        <v>-99</v>
      </c>
      <c r="Z1195" s="56">
        <f t="shared" si="184"/>
        <v>-99</v>
      </c>
      <c r="AA1195" s="56">
        <f t="shared" si="185"/>
        <v>-99</v>
      </c>
      <c r="AB1195" s="56">
        <f t="shared" si="186"/>
        <v>-99</v>
      </c>
      <c r="AC1195" s="56">
        <f t="shared" si="187"/>
        <v>-99</v>
      </c>
      <c r="AE1195" s="82">
        <f>IF(D1195=1, 'adjustment factor'!$D$4, IF(D1195=-9,-999,IF(D1195="",-999,0)))</f>
        <v>-999</v>
      </c>
      <c r="AF1195" s="82">
        <f>IF(F1195=1, 'adjustment factor'!$D$5, IF(F1195=-9,-999,IF(F1195="",-999,0)))</f>
        <v>-999</v>
      </c>
      <c r="AG1195" s="82">
        <f>IF(E1195=1, 'adjustment factor'!$D$6, IF(E1195=-9,-999,IF(E1195="",-999,0)))</f>
        <v>-999</v>
      </c>
      <c r="AH1195" s="82">
        <f>IF(K1195&gt;=45,'adjustment factor'!$D$7,IF(K1195=-9,-1200,IF(K1195="",-1200,0)))</f>
        <v>-1200</v>
      </c>
      <c r="AI1195" s="82">
        <f>IF(L1195=1, 'adjustment factor'!$D$8, IF(L1195=-9,-999,IF(L1195="",-999,0)))</f>
        <v>-999</v>
      </c>
      <c r="AJ1195" s="82">
        <f>IF(AND(M1195&gt;=1,M1195&lt;=4),'adjustment factor'!$D$9,IF(M1195=-9,-999,IF(M1195=98,-999,IF(M1195=99,-999,IF(M1195="",-999,0)))))</f>
        <v>-999</v>
      </c>
      <c r="AK1195" s="82">
        <f>IF(H1195=1, 'adjustment factor'!$D$10, IF(H1195=-9,-999,IF(H1195="",-999,0)))</f>
        <v>-999</v>
      </c>
      <c r="AL1195" s="82">
        <f>IF(G1195=1, 'adjustment factor'!$D$11, IF(G1195=-9,-999,IF(G1195="",-999,0)))</f>
        <v>-999</v>
      </c>
      <c r="AM1195" s="82">
        <f>IF(I1195=1, 'adjustment factor'!$D$12, IF(I1195=-9,-999,IF(I1195="",-999,0)))</f>
        <v>-999</v>
      </c>
      <c r="AN1195" s="82">
        <f>IF(J1195=1, 'adjustment factor'!$D$13, IF(J1195=-9,-999,IF(J1195="",-999,0)))</f>
        <v>-999</v>
      </c>
      <c r="AO1195" s="82" t="str">
        <f t="shared" si="188"/>
        <v>-999</v>
      </c>
      <c r="AP1195" s="82" t="str">
        <f t="shared" si="189"/>
        <v>MISSING</v>
      </c>
    </row>
    <row r="1196" spans="2:42" s="3" customFormat="1">
      <c r="B1196" s="170"/>
      <c r="C1196" s="35">
        <v>1192</v>
      </c>
      <c r="D1196" s="161"/>
      <c r="E1196" s="161"/>
      <c r="F1196" s="161"/>
      <c r="G1196" s="161"/>
      <c r="H1196" s="161"/>
      <c r="I1196" s="161"/>
      <c r="J1196" s="161"/>
      <c r="K1196" s="161"/>
      <c r="L1196" s="161"/>
      <c r="M1196" s="161"/>
      <c r="N1196" s="171"/>
      <c r="O1196" s="171"/>
      <c r="P1196" s="171"/>
      <c r="Q1196" s="171"/>
      <c r="R1196" s="171"/>
      <c r="S1196" s="171"/>
      <c r="T1196" s="159" t="str">
        <f t="shared" si="180"/>
        <v>MISSING</v>
      </c>
      <c r="U1196" s="159" t="str">
        <f t="shared" si="181"/>
        <v>MISSING</v>
      </c>
      <c r="X1196" s="56">
        <f t="shared" si="182"/>
        <v>-99</v>
      </c>
      <c r="Y1196" s="56">
        <f t="shared" si="183"/>
        <v>-99</v>
      </c>
      <c r="Z1196" s="56">
        <f t="shared" si="184"/>
        <v>-99</v>
      </c>
      <c r="AA1196" s="56">
        <f t="shared" si="185"/>
        <v>-99</v>
      </c>
      <c r="AB1196" s="56">
        <f t="shared" si="186"/>
        <v>-99</v>
      </c>
      <c r="AC1196" s="56">
        <f t="shared" si="187"/>
        <v>-99</v>
      </c>
      <c r="AE1196" s="82">
        <f>IF(D1196=1, 'adjustment factor'!$D$4, IF(D1196=-9,-999,IF(D1196="",-999,0)))</f>
        <v>-999</v>
      </c>
      <c r="AF1196" s="82">
        <f>IF(F1196=1, 'adjustment factor'!$D$5, IF(F1196=-9,-999,IF(F1196="",-999,0)))</f>
        <v>-999</v>
      </c>
      <c r="AG1196" s="82">
        <f>IF(E1196=1, 'adjustment factor'!$D$6, IF(E1196=-9,-999,IF(E1196="",-999,0)))</f>
        <v>-999</v>
      </c>
      <c r="AH1196" s="82">
        <f>IF(K1196&gt;=45,'adjustment factor'!$D$7,IF(K1196=-9,-1200,IF(K1196="",-1200,0)))</f>
        <v>-1200</v>
      </c>
      <c r="AI1196" s="82">
        <f>IF(L1196=1, 'adjustment factor'!$D$8, IF(L1196=-9,-999,IF(L1196="",-999,0)))</f>
        <v>-999</v>
      </c>
      <c r="AJ1196" s="82">
        <f>IF(AND(M1196&gt;=1,M1196&lt;=4),'adjustment factor'!$D$9,IF(M1196=-9,-999,IF(M1196=98,-999,IF(M1196=99,-999,IF(M1196="",-999,0)))))</f>
        <v>-999</v>
      </c>
      <c r="AK1196" s="82">
        <f>IF(H1196=1, 'adjustment factor'!$D$10, IF(H1196=-9,-999,IF(H1196="",-999,0)))</f>
        <v>-999</v>
      </c>
      <c r="AL1196" s="82">
        <f>IF(G1196=1, 'adjustment factor'!$D$11, IF(G1196=-9,-999,IF(G1196="",-999,0)))</f>
        <v>-999</v>
      </c>
      <c r="AM1196" s="82">
        <f>IF(I1196=1, 'adjustment factor'!$D$12, IF(I1196=-9,-999,IF(I1196="",-999,0)))</f>
        <v>-999</v>
      </c>
      <c r="AN1196" s="82">
        <f>IF(J1196=1, 'adjustment factor'!$D$13, IF(J1196=-9,-999,IF(J1196="",-999,0)))</f>
        <v>-999</v>
      </c>
      <c r="AO1196" s="82" t="str">
        <f t="shared" si="188"/>
        <v>-999</v>
      </c>
      <c r="AP1196" s="82" t="str">
        <f t="shared" si="189"/>
        <v>MISSING</v>
      </c>
    </row>
    <row r="1197" spans="2:42" s="3" customFormat="1">
      <c r="B1197" s="170"/>
      <c r="C1197" s="35">
        <v>1193</v>
      </c>
      <c r="D1197" s="161"/>
      <c r="E1197" s="161"/>
      <c r="F1197" s="161"/>
      <c r="G1197" s="161"/>
      <c r="H1197" s="161"/>
      <c r="I1197" s="161"/>
      <c r="J1197" s="161"/>
      <c r="K1197" s="161"/>
      <c r="L1197" s="161"/>
      <c r="M1197" s="161"/>
      <c r="N1197" s="171"/>
      <c r="O1197" s="171"/>
      <c r="P1197" s="171"/>
      <c r="Q1197" s="171"/>
      <c r="R1197" s="171"/>
      <c r="S1197" s="171"/>
      <c r="T1197" s="159" t="str">
        <f t="shared" si="180"/>
        <v>MISSING</v>
      </c>
      <c r="U1197" s="159" t="str">
        <f t="shared" si="181"/>
        <v>MISSING</v>
      </c>
      <c r="X1197" s="56">
        <f t="shared" si="182"/>
        <v>-99</v>
      </c>
      <c r="Y1197" s="56">
        <f t="shared" si="183"/>
        <v>-99</v>
      </c>
      <c r="Z1197" s="56">
        <f t="shared" si="184"/>
        <v>-99</v>
      </c>
      <c r="AA1197" s="56">
        <f t="shared" si="185"/>
        <v>-99</v>
      </c>
      <c r="AB1197" s="56">
        <f t="shared" si="186"/>
        <v>-99</v>
      </c>
      <c r="AC1197" s="56">
        <f t="shared" si="187"/>
        <v>-99</v>
      </c>
      <c r="AE1197" s="82">
        <f>IF(D1197=1, 'adjustment factor'!$D$4, IF(D1197=-9,-999,IF(D1197="",-999,0)))</f>
        <v>-999</v>
      </c>
      <c r="AF1197" s="82">
        <f>IF(F1197=1, 'adjustment factor'!$D$5, IF(F1197=-9,-999,IF(F1197="",-999,0)))</f>
        <v>-999</v>
      </c>
      <c r="AG1197" s="82">
        <f>IF(E1197=1, 'adjustment factor'!$D$6, IF(E1197=-9,-999,IF(E1197="",-999,0)))</f>
        <v>-999</v>
      </c>
      <c r="AH1197" s="82">
        <f>IF(K1197&gt;=45,'adjustment factor'!$D$7,IF(K1197=-9,-1200,IF(K1197="",-1200,0)))</f>
        <v>-1200</v>
      </c>
      <c r="AI1197" s="82">
        <f>IF(L1197=1, 'adjustment factor'!$D$8, IF(L1197=-9,-999,IF(L1197="",-999,0)))</f>
        <v>-999</v>
      </c>
      <c r="AJ1197" s="82">
        <f>IF(AND(M1197&gt;=1,M1197&lt;=4),'adjustment factor'!$D$9,IF(M1197=-9,-999,IF(M1197=98,-999,IF(M1197=99,-999,IF(M1197="",-999,0)))))</f>
        <v>-999</v>
      </c>
      <c r="AK1197" s="82">
        <f>IF(H1197=1, 'adjustment factor'!$D$10, IF(H1197=-9,-999,IF(H1197="",-999,0)))</f>
        <v>-999</v>
      </c>
      <c r="AL1197" s="82">
        <f>IF(G1197=1, 'adjustment factor'!$D$11, IF(G1197=-9,-999,IF(G1197="",-999,0)))</f>
        <v>-999</v>
      </c>
      <c r="AM1197" s="82">
        <f>IF(I1197=1, 'adjustment factor'!$D$12, IF(I1197=-9,-999,IF(I1197="",-999,0)))</f>
        <v>-999</v>
      </c>
      <c r="AN1197" s="82">
        <f>IF(J1197=1, 'adjustment factor'!$D$13, IF(J1197=-9,-999,IF(J1197="",-999,0)))</f>
        <v>-999</v>
      </c>
      <c r="AO1197" s="82" t="str">
        <f t="shared" si="188"/>
        <v>-999</v>
      </c>
      <c r="AP1197" s="82" t="str">
        <f t="shared" si="189"/>
        <v>MISSING</v>
      </c>
    </row>
    <row r="1198" spans="2:42" s="3" customFormat="1">
      <c r="B1198" s="170"/>
      <c r="C1198" s="35">
        <v>1194</v>
      </c>
      <c r="D1198" s="161"/>
      <c r="E1198" s="161"/>
      <c r="F1198" s="161"/>
      <c r="G1198" s="161"/>
      <c r="H1198" s="161"/>
      <c r="I1198" s="161"/>
      <c r="J1198" s="161"/>
      <c r="K1198" s="161"/>
      <c r="L1198" s="161"/>
      <c r="M1198" s="161"/>
      <c r="N1198" s="171"/>
      <c r="O1198" s="171"/>
      <c r="P1198" s="171"/>
      <c r="Q1198" s="171"/>
      <c r="R1198" s="171"/>
      <c r="S1198" s="171"/>
      <c r="T1198" s="159" t="str">
        <f t="shared" si="180"/>
        <v>MISSING</v>
      </c>
      <c r="U1198" s="159" t="str">
        <f t="shared" si="181"/>
        <v>MISSING</v>
      </c>
      <c r="X1198" s="56">
        <f t="shared" si="182"/>
        <v>-99</v>
      </c>
      <c r="Y1198" s="56">
        <f t="shared" si="183"/>
        <v>-99</v>
      </c>
      <c r="Z1198" s="56">
        <f t="shared" si="184"/>
        <v>-99</v>
      </c>
      <c r="AA1198" s="56">
        <f t="shared" si="185"/>
        <v>-99</v>
      </c>
      <c r="AB1198" s="56">
        <f t="shared" si="186"/>
        <v>-99</v>
      </c>
      <c r="AC1198" s="56">
        <f t="shared" si="187"/>
        <v>-99</v>
      </c>
      <c r="AE1198" s="82">
        <f>IF(D1198=1, 'adjustment factor'!$D$4, IF(D1198=-9,-999,IF(D1198="",-999,0)))</f>
        <v>-999</v>
      </c>
      <c r="AF1198" s="82">
        <f>IF(F1198=1, 'adjustment factor'!$D$5, IF(F1198=-9,-999,IF(F1198="",-999,0)))</f>
        <v>-999</v>
      </c>
      <c r="AG1198" s="82">
        <f>IF(E1198=1, 'adjustment factor'!$D$6, IF(E1198=-9,-999,IF(E1198="",-999,0)))</f>
        <v>-999</v>
      </c>
      <c r="AH1198" s="82">
        <f>IF(K1198&gt;=45,'adjustment factor'!$D$7,IF(K1198=-9,-1200,IF(K1198="",-1200,0)))</f>
        <v>-1200</v>
      </c>
      <c r="AI1198" s="82">
        <f>IF(L1198=1, 'adjustment factor'!$D$8, IF(L1198=-9,-999,IF(L1198="",-999,0)))</f>
        <v>-999</v>
      </c>
      <c r="AJ1198" s="82">
        <f>IF(AND(M1198&gt;=1,M1198&lt;=4),'adjustment factor'!$D$9,IF(M1198=-9,-999,IF(M1198=98,-999,IF(M1198=99,-999,IF(M1198="",-999,0)))))</f>
        <v>-999</v>
      </c>
      <c r="AK1198" s="82">
        <f>IF(H1198=1, 'adjustment factor'!$D$10, IF(H1198=-9,-999,IF(H1198="",-999,0)))</f>
        <v>-999</v>
      </c>
      <c r="AL1198" s="82">
        <f>IF(G1198=1, 'adjustment factor'!$D$11, IF(G1198=-9,-999,IF(G1198="",-999,0)))</f>
        <v>-999</v>
      </c>
      <c r="AM1198" s="82">
        <f>IF(I1198=1, 'adjustment factor'!$D$12, IF(I1198=-9,-999,IF(I1198="",-999,0)))</f>
        <v>-999</v>
      </c>
      <c r="AN1198" s="82">
        <f>IF(J1198=1, 'adjustment factor'!$D$13, IF(J1198=-9,-999,IF(J1198="",-999,0)))</f>
        <v>-999</v>
      </c>
      <c r="AO1198" s="82" t="str">
        <f t="shared" si="188"/>
        <v>-999</v>
      </c>
      <c r="AP1198" s="82" t="str">
        <f t="shared" si="189"/>
        <v>MISSING</v>
      </c>
    </row>
    <row r="1199" spans="2:42" s="3" customFormat="1">
      <c r="B1199" s="170"/>
      <c r="C1199" s="35">
        <v>1195</v>
      </c>
      <c r="D1199" s="161"/>
      <c r="E1199" s="161"/>
      <c r="F1199" s="161"/>
      <c r="G1199" s="161"/>
      <c r="H1199" s="161"/>
      <c r="I1199" s="161"/>
      <c r="J1199" s="161"/>
      <c r="K1199" s="161"/>
      <c r="L1199" s="161"/>
      <c r="M1199" s="161"/>
      <c r="N1199" s="171"/>
      <c r="O1199" s="171"/>
      <c r="P1199" s="171"/>
      <c r="Q1199" s="171"/>
      <c r="R1199" s="171"/>
      <c r="S1199" s="171"/>
      <c r="T1199" s="159" t="str">
        <f t="shared" si="180"/>
        <v>MISSING</v>
      </c>
      <c r="U1199" s="159" t="str">
        <f t="shared" si="181"/>
        <v>MISSING</v>
      </c>
      <c r="X1199" s="56">
        <f t="shared" si="182"/>
        <v>-99</v>
      </c>
      <c r="Y1199" s="56">
        <f t="shared" si="183"/>
        <v>-99</v>
      </c>
      <c r="Z1199" s="56">
        <f t="shared" si="184"/>
        <v>-99</v>
      </c>
      <c r="AA1199" s="56">
        <f t="shared" si="185"/>
        <v>-99</v>
      </c>
      <c r="AB1199" s="56">
        <f t="shared" si="186"/>
        <v>-99</v>
      </c>
      <c r="AC1199" s="56">
        <f t="shared" si="187"/>
        <v>-99</v>
      </c>
      <c r="AE1199" s="82">
        <f>IF(D1199=1, 'adjustment factor'!$D$4, IF(D1199=-9,-999,IF(D1199="",-999,0)))</f>
        <v>-999</v>
      </c>
      <c r="AF1199" s="82">
        <f>IF(F1199=1, 'adjustment factor'!$D$5, IF(F1199=-9,-999,IF(F1199="",-999,0)))</f>
        <v>-999</v>
      </c>
      <c r="AG1199" s="82">
        <f>IF(E1199=1, 'adjustment factor'!$D$6, IF(E1199=-9,-999,IF(E1199="",-999,0)))</f>
        <v>-999</v>
      </c>
      <c r="AH1199" s="82">
        <f>IF(K1199&gt;=45,'adjustment factor'!$D$7,IF(K1199=-9,-1200,IF(K1199="",-1200,0)))</f>
        <v>-1200</v>
      </c>
      <c r="AI1199" s="82">
        <f>IF(L1199=1, 'adjustment factor'!$D$8, IF(L1199=-9,-999,IF(L1199="",-999,0)))</f>
        <v>-999</v>
      </c>
      <c r="AJ1199" s="82">
        <f>IF(AND(M1199&gt;=1,M1199&lt;=4),'adjustment factor'!$D$9,IF(M1199=-9,-999,IF(M1199=98,-999,IF(M1199=99,-999,IF(M1199="",-999,0)))))</f>
        <v>-999</v>
      </c>
      <c r="AK1199" s="82">
        <f>IF(H1199=1, 'adjustment factor'!$D$10, IF(H1199=-9,-999,IF(H1199="",-999,0)))</f>
        <v>-999</v>
      </c>
      <c r="AL1199" s="82">
        <f>IF(G1199=1, 'adjustment factor'!$D$11, IF(G1199=-9,-999,IF(G1199="",-999,0)))</f>
        <v>-999</v>
      </c>
      <c r="AM1199" s="82">
        <f>IF(I1199=1, 'adjustment factor'!$D$12, IF(I1199=-9,-999,IF(I1199="",-999,0)))</f>
        <v>-999</v>
      </c>
      <c r="AN1199" s="82">
        <f>IF(J1199=1, 'adjustment factor'!$D$13, IF(J1199=-9,-999,IF(J1199="",-999,0)))</f>
        <v>-999</v>
      </c>
      <c r="AO1199" s="82" t="str">
        <f t="shared" si="188"/>
        <v>-999</v>
      </c>
      <c r="AP1199" s="82" t="str">
        <f t="shared" si="189"/>
        <v>MISSING</v>
      </c>
    </row>
    <row r="1200" spans="2:42" s="3" customFormat="1">
      <c r="B1200" s="170"/>
      <c r="C1200" s="35">
        <v>1196</v>
      </c>
      <c r="D1200" s="161"/>
      <c r="E1200" s="161"/>
      <c r="F1200" s="161"/>
      <c r="G1200" s="161"/>
      <c r="H1200" s="161"/>
      <c r="I1200" s="161"/>
      <c r="J1200" s="161"/>
      <c r="K1200" s="161"/>
      <c r="L1200" s="161"/>
      <c r="M1200" s="161"/>
      <c r="N1200" s="171"/>
      <c r="O1200" s="171"/>
      <c r="P1200" s="171"/>
      <c r="Q1200" s="171"/>
      <c r="R1200" s="171"/>
      <c r="S1200" s="171"/>
      <c r="T1200" s="159" t="str">
        <f t="shared" si="180"/>
        <v>MISSING</v>
      </c>
      <c r="U1200" s="159" t="str">
        <f t="shared" si="181"/>
        <v>MISSING</v>
      </c>
      <c r="X1200" s="56">
        <f t="shared" si="182"/>
        <v>-99</v>
      </c>
      <c r="Y1200" s="56">
        <f t="shared" si="183"/>
        <v>-99</v>
      </c>
      <c r="Z1200" s="56">
        <f t="shared" si="184"/>
        <v>-99</v>
      </c>
      <c r="AA1200" s="56">
        <f t="shared" si="185"/>
        <v>-99</v>
      </c>
      <c r="AB1200" s="56">
        <f t="shared" si="186"/>
        <v>-99</v>
      </c>
      <c r="AC1200" s="56">
        <f t="shared" si="187"/>
        <v>-99</v>
      </c>
      <c r="AE1200" s="82">
        <f>IF(D1200=1, 'adjustment factor'!$D$4, IF(D1200=-9,-999,IF(D1200="",-999,0)))</f>
        <v>-999</v>
      </c>
      <c r="AF1200" s="82">
        <f>IF(F1200=1, 'adjustment factor'!$D$5, IF(F1200=-9,-999,IF(F1200="",-999,0)))</f>
        <v>-999</v>
      </c>
      <c r="AG1200" s="82">
        <f>IF(E1200=1, 'adjustment factor'!$D$6, IF(E1200=-9,-999,IF(E1200="",-999,0)))</f>
        <v>-999</v>
      </c>
      <c r="AH1200" s="82">
        <f>IF(K1200&gt;=45,'adjustment factor'!$D$7,IF(K1200=-9,-1200,IF(K1200="",-1200,0)))</f>
        <v>-1200</v>
      </c>
      <c r="AI1200" s="82">
        <f>IF(L1200=1, 'adjustment factor'!$D$8, IF(L1200=-9,-999,IF(L1200="",-999,0)))</f>
        <v>-999</v>
      </c>
      <c r="AJ1200" s="82">
        <f>IF(AND(M1200&gt;=1,M1200&lt;=4),'adjustment factor'!$D$9,IF(M1200=-9,-999,IF(M1200=98,-999,IF(M1200=99,-999,IF(M1200="",-999,0)))))</f>
        <v>-999</v>
      </c>
      <c r="AK1200" s="82">
        <f>IF(H1200=1, 'adjustment factor'!$D$10, IF(H1200=-9,-999,IF(H1200="",-999,0)))</f>
        <v>-999</v>
      </c>
      <c r="AL1200" s="82">
        <f>IF(G1200=1, 'adjustment factor'!$D$11, IF(G1200=-9,-999,IF(G1200="",-999,0)))</f>
        <v>-999</v>
      </c>
      <c r="AM1200" s="82">
        <f>IF(I1200=1, 'adjustment factor'!$D$12, IF(I1200=-9,-999,IF(I1200="",-999,0)))</f>
        <v>-999</v>
      </c>
      <c r="AN1200" s="82">
        <f>IF(J1200=1, 'adjustment factor'!$D$13, IF(J1200=-9,-999,IF(J1200="",-999,0)))</f>
        <v>-999</v>
      </c>
      <c r="AO1200" s="82" t="str">
        <f t="shared" si="188"/>
        <v>-999</v>
      </c>
      <c r="AP1200" s="82" t="str">
        <f t="shared" si="189"/>
        <v>MISSING</v>
      </c>
    </row>
    <row r="1201" spans="2:42" s="3" customFormat="1">
      <c r="B1201" s="170"/>
      <c r="C1201" s="35">
        <v>1197</v>
      </c>
      <c r="D1201" s="161"/>
      <c r="E1201" s="161"/>
      <c r="F1201" s="161"/>
      <c r="G1201" s="161"/>
      <c r="H1201" s="161"/>
      <c r="I1201" s="161"/>
      <c r="J1201" s="161"/>
      <c r="K1201" s="161"/>
      <c r="L1201" s="161"/>
      <c r="M1201" s="161"/>
      <c r="N1201" s="171"/>
      <c r="O1201" s="171"/>
      <c r="P1201" s="171"/>
      <c r="Q1201" s="171"/>
      <c r="R1201" s="171"/>
      <c r="S1201" s="171"/>
      <c r="T1201" s="159" t="str">
        <f t="shared" si="180"/>
        <v>MISSING</v>
      </c>
      <c r="U1201" s="159" t="str">
        <f t="shared" si="181"/>
        <v>MISSING</v>
      </c>
      <c r="X1201" s="56">
        <f t="shared" si="182"/>
        <v>-99</v>
      </c>
      <c r="Y1201" s="56">
        <f t="shared" si="183"/>
        <v>-99</v>
      </c>
      <c r="Z1201" s="56">
        <f t="shared" si="184"/>
        <v>-99</v>
      </c>
      <c r="AA1201" s="56">
        <f t="shared" si="185"/>
        <v>-99</v>
      </c>
      <c r="AB1201" s="56">
        <f t="shared" si="186"/>
        <v>-99</v>
      </c>
      <c r="AC1201" s="56">
        <f t="shared" si="187"/>
        <v>-99</v>
      </c>
      <c r="AE1201" s="82">
        <f>IF(D1201=1, 'adjustment factor'!$D$4, IF(D1201=-9,-999,IF(D1201="",-999,0)))</f>
        <v>-999</v>
      </c>
      <c r="AF1201" s="82">
        <f>IF(F1201=1, 'adjustment factor'!$D$5, IF(F1201=-9,-999,IF(F1201="",-999,0)))</f>
        <v>-999</v>
      </c>
      <c r="AG1201" s="82">
        <f>IF(E1201=1, 'adjustment factor'!$D$6, IF(E1201=-9,-999,IF(E1201="",-999,0)))</f>
        <v>-999</v>
      </c>
      <c r="AH1201" s="82">
        <f>IF(K1201&gt;=45,'adjustment factor'!$D$7,IF(K1201=-9,-1200,IF(K1201="",-1200,0)))</f>
        <v>-1200</v>
      </c>
      <c r="AI1201" s="82">
        <f>IF(L1201=1, 'adjustment factor'!$D$8, IF(L1201=-9,-999,IF(L1201="",-999,0)))</f>
        <v>-999</v>
      </c>
      <c r="AJ1201" s="82">
        <f>IF(AND(M1201&gt;=1,M1201&lt;=4),'adjustment factor'!$D$9,IF(M1201=-9,-999,IF(M1201=98,-999,IF(M1201=99,-999,IF(M1201="",-999,0)))))</f>
        <v>-999</v>
      </c>
      <c r="AK1201" s="82">
        <f>IF(H1201=1, 'adjustment factor'!$D$10, IF(H1201=-9,-999,IF(H1201="",-999,0)))</f>
        <v>-999</v>
      </c>
      <c r="AL1201" s="82">
        <f>IF(G1201=1, 'adjustment factor'!$D$11, IF(G1201=-9,-999,IF(G1201="",-999,0)))</f>
        <v>-999</v>
      </c>
      <c r="AM1201" s="82">
        <f>IF(I1201=1, 'adjustment factor'!$D$12, IF(I1201=-9,-999,IF(I1201="",-999,0)))</f>
        <v>-999</v>
      </c>
      <c r="AN1201" s="82">
        <f>IF(J1201=1, 'adjustment factor'!$D$13, IF(J1201=-9,-999,IF(J1201="",-999,0)))</f>
        <v>-999</v>
      </c>
      <c r="AO1201" s="82" t="str">
        <f t="shared" si="188"/>
        <v>-999</v>
      </c>
      <c r="AP1201" s="82" t="str">
        <f t="shared" si="189"/>
        <v>MISSING</v>
      </c>
    </row>
    <row r="1202" spans="2:42" s="3" customFormat="1">
      <c r="B1202" s="170"/>
      <c r="C1202" s="35">
        <v>1198</v>
      </c>
      <c r="D1202" s="161"/>
      <c r="E1202" s="161"/>
      <c r="F1202" s="161"/>
      <c r="G1202" s="161"/>
      <c r="H1202" s="161"/>
      <c r="I1202" s="161"/>
      <c r="J1202" s="161"/>
      <c r="K1202" s="161"/>
      <c r="L1202" s="161"/>
      <c r="M1202" s="161"/>
      <c r="N1202" s="171"/>
      <c r="O1202" s="171"/>
      <c r="P1202" s="171"/>
      <c r="Q1202" s="171"/>
      <c r="R1202" s="171"/>
      <c r="S1202" s="171"/>
      <c r="T1202" s="159" t="str">
        <f t="shared" si="180"/>
        <v>MISSING</v>
      </c>
      <c r="U1202" s="159" t="str">
        <f t="shared" si="181"/>
        <v>MISSING</v>
      </c>
      <c r="X1202" s="56">
        <f t="shared" si="182"/>
        <v>-99</v>
      </c>
      <c r="Y1202" s="56">
        <f t="shared" si="183"/>
        <v>-99</v>
      </c>
      <c r="Z1202" s="56">
        <f t="shared" si="184"/>
        <v>-99</v>
      </c>
      <c r="AA1202" s="56">
        <f t="shared" si="185"/>
        <v>-99</v>
      </c>
      <c r="AB1202" s="56">
        <f t="shared" si="186"/>
        <v>-99</v>
      </c>
      <c r="AC1202" s="56">
        <f t="shared" si="187"/>
        <v>-99</v>
      </c>
      <c r="AE1202" s="82">
        <f>IF(D1202=1, 'adjustment factor'!$D$4, IF(D1202=-9,-999,IF(D1202="",-999,0)))</f>
        <v>-999</v>
      </c>
      <c r="AF1202" s="82">
        <f>IF(F1202=1, 'adjustment factor'!$D$5, IF(F1202=-9,-999,IF(F1202="",-999,0)))</f>
        <v>-999</v>
      </c>
      <c r="AG1202" s="82">
        <f>IF(E1202=1, 'adjustment factor'!$D$6, IF(E1202=-9,-999,IF(E1202="",-999,0)))</f>
        <v>-999</v>
      </c>
      <c r="AH1202" s="82">
        <f>IF(K1202&gt;=45,'adjustment factor'!$D$7,IF(K1202=-9,-1200,IF(K1202="",-1200,0)))</f>
        <v>-1200</v>
      </c>
      <c r="AI1202" s="82">
        <f>IF(L1202=1, 'adjustment factor'!$D$8, IF(L1202=-9,-999,IF(L1202="",-999,0)))</f>
        <v>-999</v>
      </c>
      <c r="AJ1202" s="82">
        <f>IF(AND(M1202&gt;=1,M1202&lt;=4),'adjustment factor'!$D$9,IF(M1202=-9,-999,IF(M1202=98,-999,IF(M1202=99,-999,IF(M1202="",-999,0)))))</f>
        <v>-999</v>
      </c>
      <c r="AK1202" s="82">
        <f>IF(H1202=1, 'adjustment factor'!$D$10, IF(H1202=-9,-999,IF(H1202="",-999,0)))</f>
        <v>-999</v>
      </c>
      <c r="AL1202" s="82">
        <f>IF(G1202=1, 'adjustment factor'!$D$11, IF(G1202=-9,-999,IF(G1202="",-999,0)))</f>
        <v>-999</v>
      </c>
      <c r="AM1202" s="82">
        <f>IF(I1202=1, 'adjustment factor'!$D$12, IF(I1202=-9,-999,IF(I1202="",-999,0)))</f>
        <v>-999</v>
      </c>
      <c r="AN1202" s="82">
        <f>IF(J1202=1, 'adjustment factor'!$D$13, IF(J1202=-9,-999,IF(J1202="",-999,0)))</f>
        <v>-999</v>
      </c>
      <c r="AO1202" s="82" t="str">
        <f t="shared" si="188"/>
        <v>-999</v>
      </c>
      <c r="AP1202" s="82" t="str">
        <f t="shared" si="189"/>
        <v>MISSING</v>
      </c>
    </row>
    <row r="1203" spans="2:42" s="3" customFormat="1">
      <c r="B1203" s="170"/>
      <c r="C1203" s="35">
        <v>1199</v>
      </c>
      <c r="D1203" s="161"/>
      <c r="E1203" s="161"/>
      <c r="F1203" s="161"/>
      <c r="G1203" s="161"/>
      <c r="H1203" s="161"/>
      <c r="I1203" s="161"/>
      <c r="J1203" s="161"/>
      <c r="K1203" s="161"/>
      <c r="L1203" s="161"/>
      <c r="M1203" s="161"/>
      <c r="N1203" s="171"/>
      <c r="O1203" s="171"/>
      <c r="P1203" s="171"/>
      <c r="Q1203" s="171"/>
      <c r="R1203" s="171"/>
      <c r="S1203" s="171"/>
      <c r="T1203" s="159" t="str">
        <f t="shared" si="180"/>
        <v>MISSING</v>
      </c>
      <c r="U1203" s="159" t="str">
        <f t="shared" si="181"/>
        <v>MISSING</v>
      </c>
      <c r="X1203" s="56">
        <f t="shared" si="182"/>
        <v>-99</v>
      </c>
      <c r="Y1203" s="56">
        <f t="shared" si="183"/>
        <v>-99</v>
      </c>
      <c r="Z1203" s="56">
        <f t="shared" si="184"/>
        <v>-99</v>
      </c>
      <c r="AA1203" s="56">
        <f t="shared" si="185"/>
        <v>-99</v>
      </c>
      <c r="AB1203" s="56">
        <f t="shared" si="186"/>
        <v>-99</v>
      </c>
      <c r="AC1203" s="56">
        <f t="shared" si="187"/>
        <v>-99</v>
      </c>
      <c r="AE1203" s="82">
        <f>IF(D1203=1, 'adjustment factor'!$D$4, IF(D1203=-9,-999,IF(D1203="",-999,0)))</f>
        <v>-999</v>
      </c>
      <c r="AF1203" s="82">
        <f>IF(F1203=1, 'adjustment factor'!$D$5, IF(F1203=-9,-999,IF(F1203="",-999,0)))</f>
        <v>-999</v>
      </c>
      <c r="AG1203" s="82">
        <f>IF(E1203=1, 'adjustment factor'!$D$6, IF(E1203=-9,-999,IF(E1203="",-999,0)))</f>
        <v>-999</v>
      </c>
      <c r="AH1203" s="82">
        <f>IF(K1203&gt;=45,'adjustment factor'!$D$7,IF(K1203=-9,-1200,IF(K1203="",-1200,0)))</f>
        <v>-1200</v>
      </c>
      <c r="AI1203" s="82">
        <f>IF(L1203=1, 'adjustment factor'!$D$8, IF(L1203=-9,-999,IF(L1203="",-999,0)))</f>
        <v>-999</v>
      </c>
      <c r="AJ1203" s="82">
        <f>IF(AND(M1203&gt;=1,M1203&lt;=4),'adjustment factor'!$D$9,IF(M1203=-9,-999,IF(M1203=98,-999,IF(M1203=99,-999,IF(M1203="",-999,0)))))</f>
        <v>-999</v>
      </c>
      <c r="AK1203" s="82">
        <f>IF(H1203=1, 'adjustment factor'!$D$10, IF(H1203=-9,-999,IF(H1203="",-999,0)))</f>
        <v>-999</v>
      </c>
      <c r="AL1203" s="82">
        <f>IF(G1203=1, 'adjustment factor'!$D$11, IF(G1203=-9,-999,IF(G1203="",-999,0)))</f>
        <v>-999</v>
      </c>
      <c r="AM1203" s="82">
        <f>IF(I1203=1, 'adjustment factor'!$D$12, IF(I1203=-9,-999,IF(I1203="",-999,0)))</f>
        <v>-999</v>
      </c>
      <c r="AN1203" s="82">
        <f>IF(J1203=1, 'adjustment factor'!$D$13, IF(J1203=-9,-999,IF(J1203="",-999,0)))</f>
        <v>-999</v>
      </c>
      <c r="AO1203" s="82" t="str">
        <f t="shared" si="188"/>
        <v>-999</v>
      </c>
      <c r="AP1203" s="82" t="str">
        <f t="shared" si="189"/>
        <v>MISSING</v>
      </c>
    </row>
    <row r="1204" spans="2:42" s="3" customFormat="1">
      <c r="B1204" s="170"/>
      <c r="C1204" s="35">
        <v>1200</v>
      </c>
      <c r="D1204" s="161"/>
      <c r="E1204" s="161"/>
      <c r="F1204" s="161"/>
      <c r="G1204" s="161"/>
      <c r="H1204" s="161"/>
      <c r="I1204" s="161"/>
      <c r="J1204" s="161"/>
      <c r="K1204" s="161"/>
      <c r="L1204" s="161"/>
      <c r="M1204" s="161"/>
      <c r="N1204" s="171"/>
      <c r="O1204" s="171"/>
      <c r="P1204" s="171"/>
      <c r="Q1204" s="171"/>
      <c r="R1204" s="171"/>
      <c r="S1204" s="171"/>
      <c r="T1204" s="159" t="str">
        <f t="shared" si="180"/>
        <v>MISSING</v>
      </c>
      <c r="U1204" s="159" t="str">
        <f t="shared" si="181"/>
        <v>MISSING</v>
      </c>
      <c r="X1204" s="56">
        <f t="shared" si="182"/>
        <v>-99</v>
      </c>
      <c r="Y1204" s="56">
        <f t="shared" si="183"/>
        <v>-99</v>
      </c>
      <c r="Z1204" s="56">
        <f t="shared" si="184"/>
        <v>-99</v>
      </c>
      <c r="AA1204" s="56">
        <f t="shared" si="185"/>
        <v>-99</v>
      </c>
      <c r="AB1204" s="56">
        <f t="shared" si="186"/>
        <v>-99</v>
      </c>
      <c r="AC1204" s="56">
        <f t="shared" si="187"/>
        <v>-99</v>
      </c>
      <c r="AE1204" s="82">
        <f>IF(D1204=1, 'adjustment factor'!$D$4, IF(D1204=-9,-999,IF(D1204="",-999,0)))</f>
        <v>-999</v>
      </c>
      <c r="AF1204" s="82">
        <f>IF(F1204=1, 'adjustment factor'!$D$5, IF(F1204=-9,-999,IF(F1204="",-999,0)))</f>
        <v>-999</v>
      </c>
      <c r="AG1204" s="82">
        <f>IF(E1204=1, 'adjustment factor'!$D$6, IF(E1204=-9,-999,IF(E1204="",-999,0)))</f>
        <v>-999</v>
      </c>
      <c r="AH1204" s="82">
        <f>IF(K1204&gt;=45,'adjustment factor'!$D$7,IF(K1204=-9,-1200,IF(K1204="",-1200,0)))</f>
        <v>-1200</v>
      </c>
      <c r="AI1204" s="82">
        <f>IF(L1204=1, 'adjustment factor'!$D$8, IF(L1204=-9,-999,IF(L1204="",-999,0)))</f>
        <v>-999</v>
      </c>
      <c r="AJ1204" s="82">
        <f>IF(AND(M1204&gt;=1,M1204&lt;=4),'adjustment factor'!$D$9,IF(M1204=-9,-999,IF(M1204=98,-999,IF(M1204=99,-999,IF(M1204="",-999,0)))))</f>
        <v>-999</v>
      </c>
      <c r="AK1204" s="82">
        <f>IF(H1204=1, 'adjustment factor'!$D$10, IF(H1204=-9,-999,IF(H1204="",-999,0)))</f>
        <v>-999</v>
      </c>
      <c r="AL1204" s="82">
        <f>IF(G1204=1, 'adjustment factor'!$D$11, IF(G1204=-9,-999,IF(G1204="",-999,0)))</f>
        <v>-999</v>
      </c>
      <c r="AM1204" s="82">
        <f>IF(I1204=1, 'adjustment factor'!$D$12, IF(I1204=-9,-999,IF(I1204="",-999,0)))</f>
        <v>-999</v>
      </c>
      <c r="AN1204" s="82">
        <f>IF(J1204=1, 'adjustment factor'!$D$13, IF(J1204=-9,-999,IF(J1204="",-999,0)))</f>
        <v>-999</v>
      </c>
      <c r="AO1204" s="82" t="str">
        <f t="shared" si="188"/>
        <v>-999</v>
      </c>
      <c r="AP1204" s="82" t="str">
        <f t="shared" si="189"/>
        <v>MISSING</v>
      </c>
    </row>
    <row r="1205" spans="2:42" s="3" customFormat="1">
      <c r="B1205" s="170"/>
      <c r="C1205" s="35">
        <v>1201</v>
      </c>
      <c r="D1205" s="161"/>
      <c r="E1205" s="161"/>
      <c r="F1205" s="161"/>
      <c r="G1205" s="161"/>
      <c r="H1205" s="161"/>
      <c r="I1205" s="161"/>
      <c r="J1205" s="161"/>
      <c r="K1205" s="161"/>
      <c r="L1205" s="161"/>
      <c r="M1205" s="161"/>
      <c r="N1205" s="171"/>
      <c r="O1205" s="171"/>
      <c r="P1205" s="171"/>
      <c r="Q1205" s="171"/>
      <c r="R1205" s="171"/>
      <c r="S1205" s="171"/>
      <c r="T1205" s="159" t="str">
        <f t="shared" si="180"/>
        <v>MISSING</v>
      </c>
      <c r="U1205" s="159" t="str">
        <f t="shared" si="181"/>
        <v>MISSING</v>
      </c>
      <c r="X1205" s="56">
        <f t="shared" si="182"/>
        <v>-99</v>
      </c>
      <c r="Y1205" s="56">
        <f t="shared" si="183"/>
        <v>-99</v>
      </c>
      <c r="Z1205" s="56">
        <f t="shared" si="184"/>
        <v>-99</v>
      </c>
      <c r="AA1205" s="56">
        <f t="shared" si="185"/>
        <v>-99</v>
      </c>
      <c r="AB1205" s="56">
        <f t="shared" si="186"/>
        <v>-99</v>
      </c>
      <c r="AC1205" s="56">
        <f t="shared" si="187"/>
        <v>-99</v>
      </c>
      <c r="AE1205" s="82">
        <f>IF(D1205=1, 'adjustment factor'!$D$4, IF(D1205=-9,-999,IF(D1205="",-999,0)))</f>
        <v>-999</v>
      </c>
      <c r="AF1205" s="82">
        <f>IF(F1205=1, 'adjustment factor'!$D$5, IF(F1205=-9,-999,IF(F1205="",-999,0)))</f>
        <v>-999</v>
      </c>
      <c r="AG1205" s="82">
        <f>IF(E1205=1, 'adjustment factor'!$D$6, IF(E1205=-9,-999,IF(E1205="",-999,0)))</f>
        <v>-999</v>
      </c>
      <c r="AH1205" s="82">
        <f>IF(K1205&gt;=45,'adjustment factor'!$D$7,IF(K1205=-9,-1200,IF(K1205="",-1200,0)))</f>
        <v>-1200</v>
      </c>
      <c r="AI1205" s="82">
        <f>IF(L1205=1, 'adjustment factor'!$D$8, IF(L1205=-9,-999,IF(L1205="",-999,0)))</f>
        <v>-999</v>
      </c>
      <c r="AJ1205" s="82">
        <f>IF(AND(M1205&gt;=1,M1205&lt;=4),'adjustment factor'!$D$9,IF(M1205=-9,-999,IF(M1205=98,-999,IF(M1205=99,-999,IF(M1205="",-999,0)))))</f>
        <v>-999</v>
      </c>
      <c r="AK1205" s="82">
        <f>IF(H1205=1, 'adjustment factor'!$D$10, IF(H1205=-9,-999,IF(H1205="",-999,0)))</f>
        <v>-999</v>
      </c>
      <c r="AL1205" s="82">
        <f>IF(G1205=1, 'adjustment factor'!$D$11, IF(G1205=-9,-999,IF(G1205="",-999,0)))</f>
        <v>-999</v>
      </c>
      <c r="AM1205" s="82">
        <f>IF(I1205=1, 'adjustment factor'!$D$12, IF(I1205=-9,-999,IF(I1205="",-999,0)))</f>
        <v>-999</v>
      </c>
      <c r="AN1205" s="82">
        <f>IF(J1205=1, 'adjustment factor'!$D$13, IF(J1205=-9,-999,IF(J1205="",-999,0)))</f>
        <v>-999</v>
      </c>
      <c r="AO1205" s="82" t="str">
        <f t="shared" si="188"/>
        <v>-999</v>
      </c>
      <c r="AP1205" s="82" t="str">
        <f t="shared" si="189"/>
        <v>MISSING</v>
      </c>
    </row>
    <row r="1206" spans="2:42" s="3" customFormat="1">
      <c r="B1206" s="170"/>
      <c r="C1206" s="35">
        <v>1202</v>
      </c>
      <c r="D1206" s="161"/>
      <c r="E1206" s="161"/>
      <c r="F1206" s="161"/>
      <c r="G1206" s="161"/>
      <c r="H1206" s="161"/>
      <c r="I1206" s="161"/>
      <c r="J1206" s="161"/>
      <c r="K1206" s="161"/>
      <c r="L1206" s="161"/>
      <c r="M1206" s="161"/>
      <c r="N1206" s="171"/>
      <c r="O1206" s="171"/>
      <c r="P1206" s="171"/>
      <c r="Q1206" s="171"/>
      <c r="R1206" s="171"/>
      <c r="S1206" s="171"/>
      <c r="T1206" s="159" t="str">
        <f t="shared" si="180"/>
        <v>MISSING</v>
      </c>
      <c r="U1206" s="159" t="str">
        <f t="shared" si="181"/>
        <v>MISSING</v>
      </c>
      <c r="X1206" s="56">
        <f t="shared" si="182"/>
        <v>-99</v>
      </c>
      <c r="Y1206" s="56">
        <f t="shared" si="183"/>
        <v>-99</v>
      </c>
      <c r="Z1206" s="56">
        <f t="shared" si="184"/>
        <v>-99</v>
      </c>
      <c r="AA1206" s="56">
        <f t="shared" si="185"/>
        <v>-99</v>
      </c>
      <c r="AB1206" s="56">
        <f t="shared" si="186"/>
        <v>-99</v>
      </c>
      <c r="AC1206" s="56">
        <f t="shared" si="187"/>
        <v>-99</v>
      </c>
      <c r="AE1206" s="82">
        <f>IF(D1206=1, 'adjustment factor'!$D$4, IF(D1206=-9,-999,IF(D1206="",-999,0)))</f>
        <v>-999</v>
      </c>
      <c r="AF1206" s="82">
        <f>IF(F1206=1, 'adjustment factor'!$D$5, IF(F1206=-9,-999,IF(F1206="",-999,0)))</f>
        <v>-999</v>
      </c>
      <c r="AG1206" s="82">
        <f>IF(E1206=1, 'adjustment factor'!$D$6, IF(E1206=-9,-999,IF(E1206="",-999,0)))</f>
        <v>-999</v>
      </c>
      <c r="AH1206" s="82">
        <f>IF(K1206&gt;=45,'adjustment factor'!$D$7,IF(K1206=-9,-1200,IF(K1206="",-1200,0)))</f>
        <v>-1200</v>
      </c>
      <c r="AI1206" s="82">
        <f>IF(L1206=1, 'adjustment factor'!$D$8, IF(L1206=-9,-999,IF(L1206="",-999,0)))</f>
        <v>-999</v>
      </c>
      <c r="AJ1206" s="82">
        <f>IF(AND(M1206&gt;=1,M1206&lt;=4),'adjustment factor'!$D$9,IF(M1206=-9,-999,IF(M1206=98,-999,IF(M1206=99,-999,IF(M1206="",-999,0)))))</f>
        <v>-999</v>
      </c>
      <c r="AK1206" s="82">
        <f>IF(H1206=1, 'adjustment factor'!$D$10, IF(H1206=-9,-999,IF(H1206="",-999,0)))</f>
        <v>-999</v>
      </c>
      <c r="AL1206" s="82">
        <f>IF(G1206=1, 'adjustment factor'!$D$11, IF(G1206=-9,-999,IF(G1206="",-999,0)))</f>
        <v>-999</v>
      </c>
      <c r="AM1206" s="82">
        <f>IF(I1206=1, 'adjustment factor'!$D$12, IF(I1206=-9,-999,IF(I1206="",-999,0)))</f>
        <v>-999</v>
      </c>
      <c r="AN1206" s="82">
        <f>IF(J1206=1, 'adjustment factor'!$D$13, IF(J1206=-9,-999,IF(J1206="",-999,0)))</f>
        <v>-999</v>
      </c>
      <c r="AO1206" s="82" t="str">
        <f t="shared" si="188"/>
        <v>-999</v>
      </c>
      <c r="AP1206" s="82" t="str">
        <f t="shared" si="189"/>
        <v>MISSING</v>
      </c>
    </row>
    <row r="1207" spans="2:42" s="3" customFormat="1">
      <c r="B1207" s="170"/>
      <c r="C1207" s="35">
        <v>1203</v>
      </c>
      <c r="D1207" s="161"/>
      <c r="E1207" s="161"/>
      <c r="F1207" s="161"/>
      <c r="G1207" s="161"/>
      <c r="H1207" s="161"/>
      <c r="I1207" s="161"/>
      <c r="J1207" s="161"/>
      <c r="K1207" s="161"/>
      <c r="L1207" s="161"/>
      <c r="M1207" s="161"/>
      <c r="N1207" s="171"/>
      <c r="O1207" s="171"/>
      <c r="P1207" s="171"/>
      <c r="Q1207" s="171"/>
      <c r="R1207" s="171"/>
      <c r="S1207" s="171"/>
      <c r="T1207" s="159" t="str">
        <f t="shared" si="180"/>
        <v>MISSING</v>
      </c>
      <c r="U1207" s="159" t="str">
        <f t="shared" si="181"/>
        <v>MISSING</v>
      </c>
      <c r="X1207" s="56">
        <f t="shared" si="182"/>
        <v>-99</v>
      </c>
      <c r="Y1207" s="56">
        <f t="shared" si="183"/>
        <v>-99</v>
      </c>
      <c r="Z1207" s="56">
        <f t="shared" si="184"/>
        <v>-99</v>
      </c>
      <c r="AA1207" s="56">
        <f t="shared" si="185"/>
        <v>-99</v>
      </c>
      <c r="AB1207" s="56">
        <f t="shared" si="186"/>
        <v>-99</v>
      </c>
      <c r="AC1207" s="56">
        <f t="shared" si="187"/>
        <v>-99</v>
      </c>
      <c r="AE1207" s="82">
        <f>IF(D1207=1, 'adjustment factor'!$D$4, IF(D1207=-9,-999,IF(D1207="",-999,0)))</f>
        <v>-999</v>
      </c>
      <c r="AF1207" s="82">
        <f>IF(F1207=1, 'adjustment factor'!$D$5, IF(F1207=-9,-999,IF(F1207="",-999,0)))</f>
        <v>-999</v>
      </c>
      <c r="AG1207" s="82">
        <f>IF(E1207=1, 'adjustment factor'!$D$6, IF(E1207=-9,-999,IF(E1207="",-999,0)))</f>
        <v>-999</v>
      </c>
      <c r="AH1207" s="82">
        <f>IF(K1207&gt;=45,'adjustment factor'!$D$7,IF(K1207=-9,-1200,IF(K1207="",-1200,0)))</f>
        <v>-1200</v>
      </c>
      <c r="AI1207" s="82">
        <f>IF(L1207=1, 'adjustment factor'!$D$8, IF(L1207=-9,-999,IF(L1207="",-999,0)))</f>
        <v>-999</v>
      </c>
      <c r="AJ1207" s="82">
        <f>IF(AND(M1207&gt;=1,M1207&lt;=4),'adjustment factor'!$D$9,IF(M1207=-9,-999,IF(M1207=98,-999,IF(M1207=99,-999,IF(M1207="",-999,0)))))</f>
        <v>-999</v>
      </c>
      <c r="AK1207" s="82">
        <f>IF(H1207=1, 'adjustment factor'!$D$10, IF(H1207=-9,-999,IF(H1207="",-999,0)))</f>
        <v>-999</v>
      </c>
      <c r="AL1207" s="82">
        <f>IF(G1207=1, 'adjustment factor'!$D$11, IF(G1207=-9,-999,IF(G1207="",-999,0)))</f>
        <v>-999</v>
      </c>
      <c r="AM1207" s="82">
        <f>IF(I1207=1, 'adjustment factor'!$D$12, IF(I1207=-9,-999,IF(I1207="",-999,0)))</f>
        <v>-999</v>
      </c>
      <c r="AN1207" s="82">
        <f>IF(J1207=1, 'adjustment factor'!$D$13, IF(J1207=-9,-999,IF(J1207="",-999,0)))</f>
        <v>-999</v>
      </c>
      <c r="AO1207" s="82" t="str">
        <f t="shared" si="188"/>
        <v>-999</v>
      </c>
      <c r="AP1207" s="82" t="str">
        <f t="shared" si="189"/>
        <v>MISSING</v>
      </c>
    </row>
    <row r="1208" spans="2:42" s="3" customFormat="1">
      <c r="B1208" s="170"/>
      <c r="C1208" s="35">
        <v>1204</v>
      </c>
      <c r="D1208" s="161"/>
      <c r="E1208" s="161"/>
      <c r="F1208" s="161"/>
      <c r="G1208" s="161"/>
      <c r="H1208" s="161"/>
      <c r="I1208" s="161"/>
      <c r="J1208" s="161"/>
      <c r="K1208" s="161"/>
      <c r="L1208" s="161"/>
      <c r="M1208" s="161"/>
      <c r="N1208" s="171"/>
      <c r="O1208" s="171"/>
      <c r="P1208" s="171"/>
      <c r="Q1208" s="171"/>
      <c r="R1208" s="171"/>
      <c r="S1208" s="171"/>
      <c r="T1208" s="159" t="str">
        <f t="shared" si="180"/>
        <v>MISSING</v>
      </c>
      <c r="U1208" s="159" t="str">
        <f t="shared" si="181"/>
        <v>MISSING</v>
      </c>
      <c r="X1208" s="56">
        <f t="shared" si="182"/>
        <v>-99</v>
      </c>
      <c r="Y1208" s="56">
        <f t="shared" si="183"/>
        <v>-99</v>
      </c>
      <c r="Z1208" s="56">
        <f t="shared" si="184"/>
        <v>-99</v>
      </c>
      <c r="AA1208" s="56">
        <f t="shared" si="185"/>
        <v>-99</v>
      </c>
      <c r="AB1208" s="56">
        <f t="shared" si="186"/>
        <v>-99</v>
      </c>
      <c r="AC1208" s="56">
        <f t="shared" si="187"/>
        <v>-99</v>
      </c>
      <c r="AE1208" s="82">
        <f>IF(D1208=1, 'adjustment factor'!$D$4, IF(D1208=-9,-999,IF(D1208="",-999,0)))</f>
        <v>-999</v>
      </c>
      <c r="AF1208" s="82">
        <f>IF(F1208=1, 'adjustment factor'!$D$5, IF(F1208=-9,-999,IF(F1208="",-999,0)))</f>
        <v>-999</v>
      </c>
      <c r="AG1208" s="82">
        <f>IF(E1208=1, 'adjustment factor'!$D$6, IF(E1208=-9,-999,IF(E1208="",-999,0)))</f>
        <v>-999</v>
      </c>
      <c r="AH1208" s="82">
        <f>IF(K1208&gt;=45,'adjustment factor'!$D$7,IF(K1208=-9,-1200,IF(K1208="",-1200,0)))</f>
        <v>-1200</v>
      </c>
      <c r="AI1208" s="82">
        <f>IF(L1208=1, 'adjustment factor'!$D$8, IF(L1208=-9,-999,IF(L1208="",-999,0)))</f>
        <v>-999</v>
      </c>
      <c r="AJ1208" s="82">
        <f>IF(AND(M1208&gt;=1,M1208&lt;=4),'adjustment factor'!$D$9,IF(M1208=-9,-999,IF(M1208=98,-999,IF(M1208=99,-999,IF(M1208="",-999,0)))))</f>
        <v>-999</v>
      </c>
      <c r="AK1208" s="82">
        <f>IF(H1208=1, 'adjustment factor'!$D$10, IF(H1208=-9,-999,IF(H1208="",-999,0)))</f>
        <v>-999</v>
      </c>
      <c r="AL1208" s="82">
        <f>IF(G1208=1, 'adjustment factor'!$D$11, IF(G1208=-9,-999,IF(G1208="",-999,0)))</f>
        <v>-999</v>
      </c>
      <c r="AM1208" s="82">
        <f>IF(I1208=1, 'adjustment factor'!$D$12, IF(I1208=-9,-999,IF(I1208="",-999,0)))</f>
        <v>-999</v>
      </c>
      <c r="AN1208" s="82">
        <f>IF(J1208=1, 'adjustment factor'!$D$13, IF(J1208=-9,-999,IF(J1208="",-999,0)))</f>
        <v>-999</v>
      </c>
      <c r="AO1208" s="82" t="str">
        <f t="shared" si="188"/>
        <v>-999</v>
      </c>
      <c r="AP1208" s="82" t="str">
        <f t="shared" si="189"/>
        <v>MISSING</v>
      </c>
    </row>
    <row r="1209" spans="2:42" s="3" customFormat="1">
      <c r="B1209" s="170"/>
      <c r="C1209" s="35">
        <v>1205</v>
      </c>
      <c r="D1209" s="161"/>
      <c r="E1209" s="161"/>
      <c r="F1209" s="161"/>
      <c r="G1209" s="161"/>
      <c r="H1209" s="161"/>
      <c r="I1209" s="161"/>
      <c r="J1209" s="161"/>
      <c r="K1209" s="161"/>
      <c r="L1209" s="161"/>
      <c r="M1209" s="161"/>
      <c r="N1209" s="171"/>
      <c r="O1209" s="171"/>
      <c r="P1209" s="171"/>
      <c r="Q1209" s="171"/>
      <c r="R1209" s="171"/>
      <c r="S1209" s="171"/>
      <c r="T1209" s="159" t="str">
        <f t="shared" si="180"/>
        <v>MISSING</v>
      </c>
      <c r="U1209" s="159" t="str">
        <f t="shared" si="181"/>
        <v>MISSING</v>
      </c>
      <c r="X1209" s="56">
        <f t="shared" si="182"/>
        <v>-99</v>
      </c>
      <c r="Y1209" s="56">
        <f t="shared" si="183"/>
        <v>-99</v>
      </c>
      <c r="Z1209" s="56">
        <f t="shared" si="184"/>
        <v>-99</v>
      </c>
      <c r="AA1209" s="56">
        <f t="shared" si="185"/>
        <v>-99</v>
      </c>
      <c r="AB1209" s="56">
        <f t="shared" si="186"/>
        <v>-99</v>
      </c>
      <c r="AC1209" s="56">
        <f t="shared" si="187"/>
        <v>-99</v>
      </c>
      <c r="AE1209" s="82">
        <f>IF(D1209=1, 'adjustment factor'!$D$4, IF(D1209=-9,-999,IF(D1209="",-999,0)))</f>
        <v>-999</v>
      </c>
      <c r="AF1209" s="82">
        <f>IF(F1209=1, 'adjustment factor'!$D$5, IF(F1209=-9,-999,IF(F1209="",-999,0)))</f>
        <v>-999</v>
      </c>
      <c r="AG1209" s="82">
        <f>IF(E1209=1, 'adjustment factor'!$D$6, IF(E1209=-9,-999,IF(E1209="",-999,0)))</f>
        <v>-999</v>
      </c>
      <c r="AH1209" s="82">
        <f>IF(K1209&gt;=45,'adjustment factor'!$D$7,IF(K1209=-9,-1200,IF(K1209="",-1200,0)))</f>
        <v>-1200</v>
      </c>
      <c r="AI1209" s="82">
        <f>IF(L1209=1, 'adjustment factor'!$D$8, IF(L1209=-9,-999,IF(L1209="",-999,0)))</f>
        <v>-999</v>
      </c>
      <c r="AJ1209" s="82">
        <f>IF(AND(M1209&gt;=1,M1209&lt;=4),'adjustment factor'!$D$9,IF(M1209=-9,-999,IF(M1209=98,-999,IF(M1209=99,-999,IF(M1209="",-999,0)))))</f>
        <v>-999</v>
      </c>
      <c r="AK1209" s="82">
        <f>IF(H1209=1, 'adjustment factor'!$D$10, IF(H1209=-9,-999,IF(H1209="",-999,0)))</f>
        <v>-999</v>
      </c>
      <c r="AL1209" s="82">
        <f>IF(G1209=1, 'adjustment factor'!$D$11, IF(G1209=-9,-999,IF(G1209="",-999,0)))</f>
        <v>-999</v>
      </c>
      <c r="AM1209" s="82">
        <f>IF(I1209=1, 'adjustment factor'!$D$12, IF(I1209=-9,-999,IF(I1209="",-999,0)))</f>
        <v>-999</v>
      </c>
      <c r="AN1209" s="82">
        <f>IF(J1209=1, 'adjustment factor'!$D$13, IF(J1209=-9,-999,IF(J1209="",-999,0)))</f>
        <v>-999</v>
      </c>
      <c r="AO1209" s="82" t="str">
        <f t="shared" si="188"/>
        <v>-999</v>
      </c>
      <c r="AP1209" s="82" t="str">
        <f t="shared" si="189"/>
        <v>MISSING</v>
      </c>
    </row>
    <row r="1210" spans="2:42" s="3" customFormat="1">
      <c r="B1210" s="170"/>
      <c r="C1210" s="35">
        <v>1206</v>
      </c>
      <c r="D1210" s="161"/>
      <c r="E1210" s="161"/>
      <c r="F1210" s="161"/>
      <c r="G1210" s="161"/>
      <c r="H1210" s="161"/>
      <c r="I1210" s="161"/>
      <c r="J1210" s="161"/>
      <c r="K1210" s="161"/>
      <c r="L1210" s="161"/>
      <c r="M1210" s="161"/>
      <c r="N1210" s="171"/>
      <c r="O1210" s="171"/>
      <c r="P1210" s="171"/>
      <c r="Q1210" s="171"/>
      <c r="R1210" s="171"/>
      <c r="S1210" s="171"/>
      <c r="T1210" s="159" t="str">
        <f t="shared" si="180"/>
        <v>MISSING</v>
      </c>
      <c r="U1210" s="159" t="str">
        <f t="shared" si="181"/>
        <v>MISSING</v>
      </c>
      <c r="X1210" s="56">
        <f t="shared" si="182"/>
        <v>-99</v>
      </c>
      <c r="Y1210" s="56">
        <f t="shared" si="183"/>
        <v>-99</v>
      </c>
      <c r="Z1210" s="56">
        <f t="shared" si="184"/>
        <v>-99</v>
      </c>
      <c r="AA1210" s="56">
        <f t="shared" si="185"/>
        <v>-99</v>
      </c>
      <c r="AB1210" s="56">
        <f t="shared" si="186"/>
        <v>-99</v>
      </c>
      <c r="AC1210" s="56">
        <f t="shared" si="187"/>
        <v>-99</v>
      </c>
      <c r="AE1210" s="82">
        <f>IF(D1210=1, 'adjustment factor'!$D$4, IF(D1210=-9,-999,IF(D1210="",-999,0)))</f>
        <v>-999</v>
      </c>
      <c r="AF1210" s="82">
        <f>IF(F1210=1, 'adjustment factor'!$D$5, IF(F1210=-9,-999,IF(F1210="",-999,0)))</f>
        <v>-999</v>
      </c>
      <c r="AG1210" s="82">
        <f>IF(E1210=1, 'adjustment factor'!$D$6, IF(E1210=-9,-999,IF(E1210="",-999,0)))</f>
        <v>-999</v>
      </c>
      <c r="AH1210" s="82">
        <f>IF(K1210&gt;=45,'adjustment factor'!$D$7,IF(K1210=-9,-1200,IF(K1210="",-1200,0)))</f>
        <v>-1200</v>
      </c>
      <c r="AI1210" s="82">
        <f>IF(L1210=1, 'adjustment factor'!$D$8, IF(L1210=-9,-999,IF(L1210="",-999,0)))</f>
        <v>-999</v>
      </c>
      <c r="AJ1210" s="82">
        <f>IF(AND(M1210&gt;=1,M1210&lt;=4),'adjustment factor'!$D$9,IF(M1210=-9,-999,IF(M1210=98,-999,IF(M1210=99,-999,IF(M1210="",-999,0)))))</f>
        <v>-999</v>
      </c>
      <c r="AK1210" s="82">
        <f>IF(H1210=1, 'adjustment factor'!$D$10, IF(H1210=-9,-999,IF(H1210="",-999,0)))</f>
        <v>-999</v>
      </c>
      <c r="AL1210" s="82">
        <f>IF(G1210=1, 'adjustment factor'!$D$11, IF(G1210=-9,-999,IF(G1210="",-999,0)))</f>
        <v>-999</v>
      </c>
      <c r="AM1210" s="82">
        <f>IF(I1210=1, 'adjustment factor'!$D$12, IF(I1210=-9,-999,IF(I1210="",-999,0)))</f>
        <v>-999</v>
      </c>
      <c r="AN1210" s="82">
        <f>IF(J1210=1, 'adjustment factor'!$D$13, IF(J1210=-9,-999,IF(J1210="",-999,0)))</f>
        <v>-999</v>
      </c>
      <c r="AO1210" s="82" t="str">
        <f t="shared" si="188"/>
        <v>-999</v>
      </c>
      <c r="AP1210" s="82" t="str">
        <f t="shared" si="189"/>
        <v>MISSING</v>
      </c>
    </row>
    <row r="1211" spans="2:42" s="3" customFormat="1">
      <c r="B1211" s="170"/>
      <c r="C1211" s="35">
        <v>1207</v>
      </c>
      <c r="D1211" s="161"/>
      <c r="E1211" s="161"/>
      <c r="F1211" s="161"/>
      <c r="G1211" s="161"/>
      <c r="H1211" s="161"/>
      <c r="I1211" s="161"/>
      <c r="J1211" s="161"/>
      <c r="K1211" s="161"/>
      <c r="L1211" s="161"/>
      <c r="M1211" s="161"/>
      <c r="N1211" s="171"/>
      <c r="O1211" s="171"/>
      <c r="P1211" s="171"/>
      <c r="Q1211" s="171"/>
      <c r="R1211" s="171"/>
      <c r="S1211" s="171"/>
      <c r="T1211" s="159" t="str">
        <f t="shared" si="180"/>
        <v>MISSING</v>
      </c>
      <c r="U1211" s="159" t="str">
        <f t="shared" si="181"/>
        <v>MISSING</v>
      </c>
      <c r="X1211" s="56">
        <f t="shared" si="182"/>
        <v>-99</v>
      </c>
      <c r="Y1211" s="56">
        <f t="shared" si="183"/>
        <v>-99</v>
      </c>
      <c r="Z1211" s="56">
        <f t="shared" si="184"/>
        <v>-99</v>
      </c>
      <c r="AA1211" s="56">
        <f t="shared" si="185"/>
        <v>-99</v>
      </c>
      <c r="AB1211" s="56">
        <f t="shared" si="186"/>
        <v>-99</v>
      </c>
      <c r="AC1211" s="56">
        <f t="shared" si="187"/>
        <v>-99</v>
      </c>
      <c r="AE1211" s="82">
        <f>IF(D1211=1, 'adjustment factor'!$D$4, IF(D1211=-9,-999,IF(D1211="",-999,0)))</f>
        <v>-999</v>
      </c>
      <c r="AF1211" s="82">
        <f>IF(F1211=1, 'adjustment factor'!$D$5, IF(F1211=-9,-999,IF(F1211="",-999,0)))</f>
        <v>-999</v>
      </c>
      <c r="AG1211" s="82">
        <f>IF(E1211=1, 'adjustment factor'!$D$6, IF(E1211=-9,-999,IF(E1211="",-999,0)))</f>
        <v>-999</v>
      </c>
      <c r="AH1211" s="82">
        <f>IF(K1211&gt;=45,'adjustment factor'!$D$7,IF(K1211=-9,-1200,IF(K1211="",-1200,0)))</f>
        <v>-1200</v>
      </c>
      <c r="AI1211" s="82">
        <f>IF(L1211=1, 'adjustment factor'!$D$8, IF(L1211=-9,-999,IF(L1211="",-999,0)))</f>
        <v>-999</v>
      </c>
      <c r="AJ1211" s="82">
        <f>IF(AND(M1211&gt;=1,M1211&lt;=4),'adjustment factor'!$D$9,IF(M1211=-9,-999,IF(M1211=98,-999,IF(M1211=99,-999,IF(M1211="",-999,0)))))</f>
        <v>-999</v>
      </c>
      <c r="AK1211" s="82">
        <f>IF(H1211=1, 'adjustment factor'!$D$10, IF(H1211=-9,-999,IF(H1211="",-999,0)))</f>
        <v>-999</v>
      </c>
      <c r="AL1211" s="82">
        <f>IF(G1211=1, 'adjustment factor'!$D$11, IF(G1211=-9,-999,IF(G1211="",-999,0)))</f>
        <v>-999</v>
      </c>
      <c r="AM1211" s="82">
        <f>IF(I1211=1, 'adjustment factor'!$D$12, IF(I1211=-9,-999,IF(I1211="",-999,0)))</f>
        <v>-999</v>
      </c>
      <c r="AN1211" s="82">
        <f>IF(J1211=1, 'adjustment factor'!$D$13, IF(J1211=-9,-999,IF(J1211="",-999,0)))</f>
        <v>-999</v>
      </c>
      <c r="AO1211" s="82" t="str">
        <f t="shared" si="188"/>
        <v>-999</v>
      </c>
      <c r="AP1211" s="82" t="str">
        <f t="shared" si="189"/>
        <v>MISSING</v>
      </c>
    </row>
    <row r="1212" spans="2:42" s="3" customFormat="1">
      <c r="B1212" s="170"/>
      <c r="C1212" s="35">
        <v>1208</v>
      </c>
      <c r="D1212" s="161"/>
      <c r="E1212" s="161"/>
      <c r="F1212" s="161"/>
      <c r="G1212" s="161"/>
      <c r="H1212" s="161"/>
      <c r="I1212" s="161"/>
      <c r="J1212" s="161"/>
      <c r="K1212" s="161"/>
      <c r="L1212" s="161"/>
      <c r="M1212" s="161"/>
      <c r="N1212" s="171"/>
      <c r="O1212" s="171"/>
      <c r="P1212" s="171"/>
      <c r="Q1212" s="171"/>
      <c r="R1212" s="171"/>
      <c r="S1212" s="171"/>
      <c r="T1212" s="159" t="str">
        <f t="shared" si="180"/>
        <v>MISSING</v>
      </c>
      <c r="U1212" s="159" t="str">
        <f t="shared" si="181"/>
        <v>MISSING</v>
      </c>
      <c r="X1212" s="56">
        <f t="shared" si="182"/>
        <v>-99</v>
      </c>
      <c r="Y1212" s="56">
        <f t="shared" si="183"/>
        <v>-99</v>
      </c>
      <c r="Z1212" s="56">
        <f t="shared" si="184"/>
        <v>-99</v>
      </c>
      <c r="AA1212" s="56">
        <f t="shared" si="185"/>
        <v>-99</v>
      </c>
      <c r="AB1212" s="56">
        <f t="shared" si="186"/>
        <v>-99</v>
      </c>
      <c r="AC1212" s="56">
        <f t="shared" si="187"/>
        <v>-99</v>
      </c>
      <c r="AE1212" s="82">
        <f>IF(D1212=1, 'adjustment factor'!$D$4, IF(D1212=-9,-999,IF(D1212="",-999,0)))</f>
        <v>-999</v>
      </c>
      <c r="AF1212" s="82">
        <f>IF(F1212=1, 'adjustment factor'!$D$5, IF(F1212=-9,-999,IF(F1212="",-999,0)))</f>
        <v>-999</v>
      </c>
      <c r="AG1212" s="82">
        <f>IF(E1212=1, 'adjustment factor'!$D$6, IF(E1212=-9,-999,IF(E1212="",-999,0)))</f>
        <v>-999</v>
      </c>
      <c r="AH1212" s="82">
        <f>IF(K1212&gt;=45,'adjustment factor'!$D$7,IF(K1212=-9,-1200,IF(K1212="",-1200,0)))</f>
        <v>-1200</v>
      </c>
      <c r="AI1212" s="82">
        <f>IF(L1212=1, 'adjustment factor'!$D$8, IF(L1212=-9,-999,IF(L1212="",-999,0)))</f>
        <v>-999</v>
      </c>
      <c r="AJ1212" s="82">
        <f>IF(AND(M1212&gt;=1,M1212&lt;=4),'adjustment factor'!$D$9,IF(M1212=-9,-999,IF(M1212=98,-999,IF(M1212=99,-999,IF(M1212="",-999,0)))))</f>
        <v>-999</v>
      </c>
      <c r="AK1212" s="82">
        <f>IF(H1212=1, 'adjustment factor'!$D$10, IF(H1212=-9,-999,IF(H1212="",-999,0)))</f>
        <v>-999</v>
      </c>
      <c r="AL1212" s="82">
        <f>IF(G1212=1, 'adjustment factor'!$D$11, IF(G1212=-9,-999,IF(G1212="",-999,0)))</f>
        <v>-999</v>
      </c>
      <c r="AM1212" s="82">
        <f>IF(I1212=1, 'adjustment factor'!$D$12, IF(I1212=-9,-999,IF(I1212="",-999,0)))</f>
        <v>-999</v>
      </c>
      <c r="AN1212" s="82">
        <f>IF(J1212=1, 'adjustment factor'!$D$13, IF(J1212=-9,-999,IF(J1212="",-999,0)))</f>
        <v>-999</v>
      </c>
      <c r="AO1212" s="82" t="str">
        <f t="shared" si="188"/>
        <v>-999</v>
      </c>
      <c r="AP1212" s="82" t="str">
        <f t="shared" si="189"/>
        <v>MISSING</v>
      </c>
    </row>
    <row r="1213" spans="2:42" s="3" customFormat="1">
      <c r="B1213" s="170"/>
      <c r="C1213" s="35">
        <v>1209</v>
      </c>
      <c r="D1213" s="161"/>
      <c r="E1213" s="161"/>
      <c r="F1213" s="161"/>
      <c r="G1213" s="161"/>
      <c r="H1213" s="161"/>
      <c r="I1213" s="161"/>
      <c r="J1213" s="161"/>
      <c r="K1213" s="161"/>
      <c r="L1213" s="161"/>
      <c r="M1213" s="161"/>
      <c r="N1213" s="171"/>
      <c r="O1213" s="171"/>
      <c r="P1213" s="171"/>
      <c r="Q1213" s="171"/>
      <c r="R1213" s="171"/>
      <c r="S1213" s="171"/>
      <c r="T1213" s="159" t="str">
        <f t="shared" si="180"/>
        <v>MISSING</v>
      </c>
      <c r="U1213" s="159" t="str">
        <f t="shared" si="181"/>
        <v>MISSING</v>
      </c>
      <c r="X1213" s="56">
        <f t="shared" si="182"/>
        <v>-99</v>
      </c>
      <c r="Y1213" s="56">
        <f t="shared" si="183"/>
        <v>-99</v>
      </c>
      <c r="Z1213" s="56">
        <f t="shared" si="184"/>
        <v>-99</v>
      </c>
      <c r="AA1213" s="56">
        <f t="shared" si="185"/>
        <v>-99</v>
      </c>
      <c r="AB1213" s="56">
        <f t="shared" si="186"/>
        <v>-99</v>
      </c>
      <c r="AC1213" s="56">
        <f t="shared" si="187"/>
        <v>-99</v>
      </c>
      <c r="AE1213" s="82">
        <f>IF(D1213=1, 'adjustment factor'!$D$4, IF(D1213=-9,-999,IF(D1213="",-999,0)))</f>
        <v>-999</v>
      </c>
      <c r="AF1213" s="82">
        <f>IF(F1213=1, 'adjustment factor'!$D$5, IF(F1213=-9,-999,IF(F1213="",-999,0)))</f>
        <v>-999</v>
      </c>
      <c r="AG1213" s="82">
        <f>IF(E1213=1, 'adjustment factor'!$D$6, IF(E1213=-9,-999,IF(E1213="",-999,0)))</f>
        <v>-999</v>
      </c>
      <c r="AH1213" s="82">
        <f>IF(K1213&gt;=45,'adjustment factor'!$D$7,IF(K1213=-9,-1200,IF(K1213="",-1200,0)))</f>
        <v>-1200</v>
      </c>
      <c r="AI1213" s="82">
        <f>IF(L1213=1, 'adjustment factor'!$D$8, IF(L1213=-9,-999,IF(L1213="",-999,0)))</f>
        <v>-999</v>
      </c>
      <c r="AJ1213" s="82">
        <f>IF(AND(M1213&gt;=1,M1213&lt;=4),'adjustment factor'!$D$9,IF(M1213=-9,-999,IF(M1213=98,-999,IF(M1213=99,-999,IF(M1213="",-999,0)))))</f>
        <v>-999</v>
      </c>
      <c r="AK1213" s="82">
        <f>IF(H1213=1, 'adjustment factor'!$D$10, IF(H1213=-9,-999,IF(H1213="",-999,0)))</f>
        <v>-999</v>
      </c>
      <c r="AL1213" s="82">
        <f>IF(G1213=1, 'adjustment factor'!$D$11, IF(G1213=-9,-999,IF(G1213="",-999,0)))</f>
        <v>-999</v>
      </c>
      <c r="AM1213" s="82">
        <f>IF(I1213=1, 'adjustment factor'!$D$12, IF(I1213=-9,-999,IF(I1213="",-999,0)))</f>
        <v>-999</v>
      </c>
      <c r="AN1213" s="82">
        <f>IF(J1213=1, 'adjustment factor'!$D$13, IF(J1213=-9,-999,IF(J1213="",-999,0)))</f>
        <v>-999</v>
      </c>
      <c r="AO1213" s="82" t="str">
        <f t="shared" si="188"/>
        <v>-999</v>
      </c>
      <c r="AP1213" s="82" t="str">
        <f t="shared" si="189"/>
        <v>MISSING</v>
      </c>
    </row>
    <row r="1214" spans="2:42" s="3" customFormat="1">
      <c r="B1214" s="170"/>
      <c r="C1214" s="35">
        <v>1210</v>
      </c>
      <c r="D1214" s="161"/>
      <c r="E1214" s="161"/>
      <c r="F1214" s="161"/>
      <c r="G1214" s="161"/>
      <c r="H1214" s="161"/>
      <c r="I1214" s="161"/>
      <c r="J1214" s="161"/>
      <c r="K1214" s="161"/>
      <c r="L1214" s="161"/>
      <c r="M1214" s="161"/>
      <c r="N1214" s="171"/>
      <c r="O1214" s="171"/>
      <c r="P1214" s="171"/>
      <c r="Q1214" s="171"/>
      <c r="R1214" s="171"/>
      <c r="S1214" s="171"/>
      <c r="T1214" s="159" t="str">
        <f t="shared" si="180"/>
        <v>MISSING</v>
      </c>
      <c r="U1214" s="159" t="str">
        <f t="shared" si="181"/>
        <v>MISSING</v>
      </c>
      <c r="X1214" s="56">
        <f t="shared" si="182"/>
        <v>-99</v>
      </c>
      <c r="Y1214" s="56">
        <f t="shared" si="183"/>
        <v>-99</v>
      </c>
      <c r="Z1214" s="56">
        <f t="shared" si="184"/>
        <v>-99</v>
      </c>
      <c r="AA1214" s="56">
        <f t="shared" si="185"/>
        <v>-99</v>
      </c>
      <c r="AB1214" s="56">
        <f t="shared" si="186"/>
        <v>-99</v>
      </c>
      <c r="AC1214" s="56">
        <f t="shared" si="187"/>
        <v>-99</v>
      </c>
      <c r="AE1214" s="82">
        <f>IF(D1214=1, 'adjustment factor'!$D$4, IF(D1214=-9,-999,IF(D1214="",-999,0)))</f>
        <v>-999</v>
      </c>
      <c r="AF1214" s="82">
        <f>IF(F1214=1, 'adjustment factor'!$D$5, IF(F1214=-9,-999,IF(F1214="",-999,0)))</f>
        <v>-999</v>
      </c>
      <c r="AG1214" s="82">
        <f>IF(E1214=1, 'adjustment factor'!$D$6, IF(E1214=-9,-999,IF(E1214="",-999,0)))</f>
        <v>-999</v>
      </c>
      <c r="AH1214" s="82">
        <f>IF(K1214&gt;=45,'adjustment factor'!$D$7,IF(K1214=-9,-1200,IF(K1214="",-1200,0)))</f>
        <v>-1200</v>
      </c>
      <c r="AI1214" s="82">
        <f>IF(L1214=1, 'adjustment factor'!$D$8, IF(L1214=-9,-999,IF(L1214="",-999,0)))</f>
        <v>-999</v>
      </c>
      <c r="AJ1214" s="82">
        <f>IF(AND(M1214&gt;=1,M1214&lt;=4),'adjustment factor'!$D$9,IF(M1214=-9,-999,IF(M1214=98,-999,IF(M1214=99,-999,IF(M1214="",-999,0)))))</f>
        <v>-999</v>
      </c>
      <c r="AK1214" s="82">
        <f>IF(H1214=1, 'adjustment factor'!$D$10, IF(H1214=-9,-999,IF(H1214="",-999,0)))</f>
        <v>-999</v>
      </c>
      <c r="AL1214" s="82">
        <f>IF(G1214=1, 'adjustment factor'!$D$11, IF(G1214=-9,-999,IF(G1214="",-999,0)))</f>
        <v>-999</v>
      </c>
      <c r="AM1214" s="82">
        <f>IF(I1214=1, 'adjustment factor'!$D$12, IF(I1214=-9,-999,IF(I1214="",-999,0)))</f>
        <v>-999</v>
      </c>
      <c r="AN1214" s="82">
        <f>IF(J1214=1, 'adjustment factor'!$D$13, IF(J1214=-9,-999,IF(J1214="",-999,0)))</f>
        <v>-999</v>
      </c>
      <c r="AO1214" s="82" t="str">
        <f t="shared" si="188"/>
        <v>-999</v>
      </c>
      <c r="AP1214" s="82" t="str">
        <f t="shared" si="189"/>
        <v>MISSING</v>
      </c>
    </row>
    <row r="1215" spans="2:42" s="3" customFormat="1">
      <c r="B1215" s="170"/>
      <c r="C1215" s="35">
        <v>1211</v>
      </c>
      <c r="D1215" s="161"/>
      <c r="E1215" s="161"/>
      <c r="F1215" s="161"/>
      <c r="G1215" s="161"/>
      <c r="H1215" s="161"/>
      <c r="I1215" s="161"/>
      <c r="J1215" s="161"/>
      <c r="K1215" s="161"/>
      <c r="L1215" s="161"/>
      <c r="M1215" s="161"/>
      <c r="N1215" s="171"/>
      <c r="O1215" s="171"/>
      <c r="P1215" s="171"/>
      <c r="Q1215" s="171"/>
      <c r="R1215" s="171"/>
      <c r="S1215" s="171"/>
      <c r="T1215" s="159" t="str">
        <f t="shared" si="180"/>
        <v>MISSING</v>
      </c>
      <c r="U1215" s="159" t="str">
        <f t="shared" si="181"/>
        <v>MISSING</v>
      </c>
      <c r="X1215" s="56">
        <f t="shared" si="182"/>
        <v>-99</v>
      </c>
      <c r="Y1215" s="56">
        <f t="shared" si="183"/>
        <v>-99</v>
      </c>
      <c r="Z1215" s="56">
        <f t="shared" si="184"/>
        <v>-99</v>
      </c>
      <c r="AA1215" s="56">
        <f t="shared" si="185"/>
        <v>-99</v>
      </c>
      <c r="AB1215" s="56">
        <f t="shared" si="186"/>
        <v>-99</v>
      </c>
      <c r="AC1215" s="56">
        <f t="shared" si="187"/>
        <v>-99</v>
      </c>
      <c r="AE1215" s="82">
        <f>IF(D1215=1, 'adjustment factor'!$D$4, IF(D1215=-9,-999,IF(D1215="",-999,0)))</f>
        <v>-999</v>
      </c>
      <c r="AF1215" s="82">
        <f>IF(F1215=1, 'adjustment factor'!$D$5, IF(F1215=-9,-999,IF(F1215="",-999,0)))</f>
        <v>-999</v>
      </c>
      <c r="AG1215" s="82">
        <f>IF(E1215=1, 'adjustment factor'!$D$6, IF(E1215=-9,-999,IF(E1215="",-999,0)))</f>
        <v>-999</v>
      </c>
      <c r="AH1215" s="82">
        <f>IF(K1215&gt;=45,'adjustment factor'!$D$7,IF(K1215=-9,-1200,IF(K1215="",-1200,0)))</f>
        <v>-1200</v>
      </c>
      <c r="AI1215" s="82">
        <f>IF(L1215=1, 'adjustment factor'!$D$8, IF(L1215=-9,-999,IF(L1215="",-999,0)))</f>
        <v>-999</v>
      </c>
      <c r="AJ1215" s="82">
        <f>IF(AND(M1215&gt;=1,M1215&lt;=4),'adjustment factor'!$D$9,IF(M1215=-9,-999,IF(M1215=98,-999,IF(M1215=99,-999,IF(M1215="",-999,0)))))</f>
        <v>-999</v>
      </c>
      <c r="AK1215" s="82">
        <f>IF(H1215=1, 'adjustment factor'!$D$10, IF(H1215=-9,-999,IF(H1215="",-999,0)))</f>
        <v>-999</v>
      </c>
      <c r="AL1215" s="82">
        <f>IF(G1215=1, 'adjustment factor'!$D$11, IF(G1215=-9,-999,IF(G1215="",-999,0)))</f>
        <v>-999</v>
      </c>
      <c r="AM1215" s="82">
        <f>IF(I1215=1, 'adjustment factor'!$D$12, IF(I1215=-9,-999,IF(I1215="",-999,0)))</f>
        <v>-999</v>
      </c>
      <c r="AN1215" s="82">
        <f>IF(J1215=1, 'adjustment factor'!$D$13, IF(J1215=-9,-999,IF(J1215="",-999,0)))</f>
        <v>-999</v>
      </c>
      <c r="AO1215" s="82" t="str">
        <f t="shared" si="188"/>
        <v>-999</v>
      </c>
      <c r="AP1215" s="82" t="str">
        <f t="shared" si="189"/>
        <v>MISSING</v>
      </c>
    </row>
    <row r="1216" spans="2:42" s="3" customFormat="1">
      <c r="B1216" s="170"/>
      <c r="C1216" s="35">
        <v>1212</v>
      </c>
      <c r="D1216" s="161"/>
      <c r="E1216" s="161"/>
      <c r="F1216" s="161"/>
      <c r="G1216" s="161"/>
      <c r="H1216" s="161"/>
      <c r="I1216" s="161"/>
      <c r="J1216" s="161"/>
      <c r="K1216" s="161"/>
      <c r="L1216" s="161"/>
      <c r="M1216" s="161"/>
      <c r="N1216" s="171"/>
      <c r="O1216" s="171"/>
      <c r="P1216" s="171"/>
      <c r="Q1216" s="171"/>
      <c r="R1216" s="171"/>
      <c r="S1216" s="171"/>
      <c r="T1216" s="159" t="str">
        <f t="shared" si="180"/>
        <v>MISSING</v>
      </c>
      <c r="U1216" s="159" t="str">
        <f t="shared" si="181"/>
        <v>MISSING</v>
      </c>
      <c r="X1216" s="56">
        <f t="shared" si="182"/>
        <v>-99</v>
      </c>
      <c r="Y1216" s="56">
        <f t="shared" si="183"/>
        <v>-99</v>
      </c>
      <c r="Z1216" s="56">
        <f t="shared" si="184"/>
        <v>-99</v>
      </c>
      <c r="AA1216" s="56">
        <f t="shared" si="185"/>
        <v>-99</v>
      </c>
      <c r="AB1216" s="56">
        <f t="shared" si="186"/>
        <v>-99</v>
      </c>
      <c r="AC1216" s="56">
        <f t="shared" si="187"/>
        <v>-99</v>
      </c>
      <c r="AE1216" s="82">
        <f>IF(D1216=1, 'adjustment factor'!$D$4, IF(D1216=-9,-999,IF(D1216="",-999,0)))</f>
        <v>-999</v>
      </c>
      <c r="AF1216" s="82">
        <f>IF(F1216=1, 'adjustment factor'!$D$5, IF(F1216=-9,-999,IF(F1216="",-999,0)))</f>
        <v>-999</v>
      </c>
      <c r="AG1216" s="82">
        <f>IF(E1216=1, 'adjustment factor'!$D$6, IF(E1216=-9,-999,IF(E1216="",-999,0)))</f>
        <v>-999</v>
      </c>
      <c r="AH1216" s="82">
        <f>IF(K1216&gt;=45,'adjustment factor'!$D$7,IF(K1216=-9,-1200,IF(K1216="",-1200,0)))</f>
        <v>-1200</v>
      </c>
      <c r="AI1216" s="82">
        <f>IF(L1216=1, 'adjustment factor'!$D$8, IF(L1216=-9,-999,IF(L1216="",-999,0)))</f>
        <v>-999</v>
      </c>
      <c r="AJ1216" s="82">
        <f>IF(AND(M1216&gt;=1,M1216&lt;=4),'adjustment factor'!$D$9,IF(M1216=-9,-999,IF(M1216=98,-999,IF(M1216=99,-999,IF(M1216="",-999,0)))))</f>
        <v>-999</v>
      </c>
      <c r="AK1216" s="82">
        <f>IF(H1216=1, 'adjustment factor'!$D$10, IF(H1216=-9,-999,IF(H1216="",-999,0)))</f>
        <v>-999</v>
      </c>
      <c r="AL1216" s="82">
        <f>IF(G1216=1, 'adjustment factor'!$D$11, IF(G1216=-9,-999,IF(G1216="",-999,0)))</f>
        <v>-999</v>
      </c>
      <c r="AM1216" s="82">
        <f>IF(I1216=1, 'adjustment factor'!$D$12, IF(I1216=-9,-999,IF(I1216="",-999,0)))</f>
        <v>-999</v>
      </c>
      <c r="AN1216" s="82">
        <f>IF(J1216=1, 'adjustment factor'!$D$13, IF(J1216=-9,-999,IF(J1216="",-999,0)))</f>
        <v>-999</v>
      </c>
      <c r="AO1216" s="82" t="str">
        <f t="shared" si="188"/>
        <v>-999</v>
      </c>
      <c r="AP1216" s="82" t="str">
        <f t="shared" si="189"/>
        <v>MISSING</v>
      </c>
    </row>
    <row r="1217" spans="2:42" s="3" customFormat="1">
      <c r="B1217" s="170"/>
      <c r="C1217" s="35">
        <v>1213</v>
      </c>
      <c r="D1217" s="161"/>
      <c r="E1217" s="161"/>
      <c r="F1217" s="161"/>
      <c r="G1217" s="161"/>
      <c r="H1217" s="161"/>
      <c r="I1217" s="161"/>
      <c r="J1217" s="161"/>
      <c r="K1217" s="161"/>
      <c r="L1217" s="161"/>
      <c r="M1217" s="161"/>
      <c r="N1217" s="171"/>
      <c r="O1217" s="171"/>
      <c r="P1217" s="171"/>
      <c r="Q1217" s="171"/>
      <c r="R1217" s="171"/>
      <c r="S1217" s="171"/>
      <c r="T1217" s="159" t="str">
        <f t="shared" si="180"/>
        <v>MISSING</v>
      </c>
      <c r="U1217" s="159" t="str">
        <f t="shared" si="181"/>
        <v>MISSING</v>
      </c>
      <c r="X1217" s="56">
        <f t="shared" si="182"/>
        <v>-99</v>
      </c>
      <c r="Y1217" s="56">
        <f t="shared" si="183"/>
        <v>-99</v>
      </c>
      <c r="Z1217" s="56">
        <f t="shared" si="184"/>
        <v>-99</v>
      </c>
      <c r="AA1217" s="56">
        <f t="shared" si="185"/>
        <v>-99</v>
      </c>
      <c r="AB1217" s="56">
        <f t="shared" si="186"/>
        <v>-99</v>
      </c>
      <c r="AC1217" s="56">
        <f t="shared" si="187"/>
        <v>-99</v>
      </c>
      <c r="AE1217" s="82">
        <f>IF(D1217=1, 'adjustment factor'!$D$4, IF(D1217=-9,-999,IF(D1217="",-999,0)))</f>
        <v>-999</v>
      </c>
      <c r="AF1217" s="82">
        <f>IF(F1217=1, 'adjustment factor'!$D$5, IF(F1217=-9,-999,IF(F1217="",-999,0)))</f>
        <v>-999</v>
      </c>
      <c r="AG1217" s="82">
        <f>IF(E1217=1, 'adjustment factor'!$D$6, IF(E1217=-9,-999,IF(E1217="",-999,0)))</f>
        <v>-999</v>
      </c>
      <c r="AH1217" s="82">
        <f>IF(K1217&gt;=45,'adjustment factor'!$D$7,IF(K1217=-9,-1200,IF(K1217="",-1200,0)))</f>
        <v>-1200</v>
      </c>
      <c r="AI1217" s="82">
        <f>IF(L1217=1, 'adjustment factor'!$D$8, IF(L1217=-9,-999,IF(L1217="",-999,0)))</f>
        <v>-999</v>
      </c>
      <c r="AJ1217" s="82">
        <f>IF(AND(M1217&gt;=1,M1217&lt;=4),'adjustment factor'!$D$9,IF(M1217=-9,-999,IF(M1217=98,-999,IF(M1217=99,-999,IF(M1217="",-999,0)))))</f>
        <v>-999</v>
      </c>
      <c r="AK1217" s="82">
        <f>IF(H1217=1, 'adjustment factor'!$D$10, IF(H1217=-9,-999,IF(H1217="",-999,0)))</f>
        <v>-999</v>
      </c>
      <c r="AL1217" s="82">
        <f>IF(G1217=1, 'adjustment factor'!$D$11, IF(G1217=-9,-999,IF(G1217="",-999,0)))</f>
        <v>-999</v>
      </c>
      <c r="AM1217" s="82">
        <f>IF(I1217=1, 'adjustment factor'!$D$12, IF(I1217=-9,-999,IF(I1217="",-999,0)))</f>
        <v>-999</v>
      </c>
      <c r="AN1217" s="82">
        <f>IF(J1217=1, 'adjustment factor'!$D$13, IF(J1217=-9,-999,IF(J1217="",-999,0)))</f>
        <v>-999</v>
      </c>
      <c r="AO1217" s="82" t="str">
        <f t="shared" si="188"/>
        <v>-999</v>
      </c>
      <c r="AP1217" s="82" t="str">
        <f t="shared" si="189"/>
        <v>MISSING</v>
      </c>
    </row>
    <row r="1218" spans="2:42" s="3" customFormat="1">
      <c r="B1218" s="170"/>
      <c r="C1218" s="35">
        <v>1214</v>
      </c>
      <c r="D1218" s="161"/>
      <c r="E1218" s="161"/>
      <c r="F1218" s="161"/>
      <c r="G1218" s="161"/>
      <c r="H1218" s="161"/>
      <c r="I1218" s="161"/>
      <c r="J1218" s="161"/>
      <c r="K1218" s="161"/>
      <c r="L1218" s="161"/>
      <c r="M1218" s="161"/>
      <c r="N1218" s="171"/>
      <c r="O1218" s="171"/>
      <c r="P1218" s="171"/>
      <c r="Q1218" s="171"/>
      <c r="R1218" s="171"/>
      <c r="S1218" s="171"/>
      <c r="T1218" s="159" t="str">
        <f t="shared" si="180"/>
        <v>MISSING</v>
      </c>
      <c r="U1218" s="159" t="str">
        <f t="shared" si="181"/>
        <v>MISSING</v>
      </c>
      <c r="X1218" s="56">
        <f t="shared" si="182"/>
        <v>-99</v>
      </c>
      <c r="Y1218" s="56">
        <f t="shared" si="183"/>
        <v>-99</v>
      </c>
      <c r="Z1218" s="56">
        <f t="shared" si="184"/>
        <v>-99</v>
      </c>
      <c r="AA1218" s="56">
        <f t="shared" si="185"/>
        <v>-99</v>
      </c>
      <c r="AB1218" s="56">
        <f t="shared" si="186"/>
        <v>-99</v>
      </c>
      <c r="AC1218" s="56">
        <f t="shared" si="187"/>
        <v>-99</v>
      </c>
      <c r="AE1218" s="82">
        <f>IF(D1218=1, 'adjustment factor'!$D$4, IF(D1218=-9,-999,IF(D1218="",-999,0)))</f>
        <v>-999</v>
      </c>
      <c r="AF1218" s="82">
        <f>IF(F1218=1, 'adjustment factor'!$D$5, IF(F1218=-9,-999,IF(F1218="",-999,0)))</f>
        <v>-999</v>
      </c>
      <c r="AG1218" s="82">
        <f>IF(E1218=1, 'adjustment factor'!$D$6, IF(E1218=-9,-999,IF(E1218="",-999,0)))</f>
        <v>-999</v>
      </c>
      <c r="AH1218" s="82">
        <f>IF(K1218&gt;=45,'adjustment factor'!$D$7,IF(K1218=-9,-1200,IF(K1218="",-1200,0)))</f>
        <v>-1200</v>
      </c>
      <c r="AI1218" s="82">
        <f>IF(L1218=1, 'adjustment factor'!$D$8, IF(L1218=-9,-999,IF(L1218="",-999,0)))</f>
        <v>-999</v>
      </c>
      <c r="AJ1218" s="82">
        <f>IF(AND(M1218&gt;=1,M1218&lt;=4),'adjustment factor'!$D$9,IF(M1218=-9,-999,IF(M1218=98,-999,IF(M1218=99,-999,IF(M1218="",-999,0)))))</f>
        <v>-999</v>
      </c>
      <c r="AK1218" s="82">
        <f>IF(H1218=1, 'adjustment factor'!$D$10, IF(H1218=-9,-999,IF(H1218="",-999,0)))</f>
        <v>-999</v>
      </c>
      <c r="AL1218" s="82">
        <f>IF(G1218=1, 'adjustment factor'!$D$11, IF(G1218=-9,-999,IF(G1218="",-999,0)))</f>
        <v>-999</v>
      </c>
      <c r="AM1218" s="82">
        <f>IF(I1218=1, 'adjustment factor'!$D$12, IF(I1218=-9,-999,IF(I1218="",-999,0)))</f>
        <v>-999</v>
      </c>
      <c r="AN1218" s="82">
        <f>IF(J1218=1, 'adjustment factor'!$D$13, IF(J1218=-9,-999,IF(J1218="",-999,0)))</f>
        <v>-999</v>
      </c>
      <c r="AO1218" s="82" t="str">
        <f t="shared" si="188"/>
        <v>-999</v>
      </c>
      <c r="AP1218" s="82" t="str">
        <f t="shared" si="189"/>
        <v>MISSING</v>
      </c>
    </row>
    <row r="1219" spans="2:42" s="3" customFormat="1">
      <c r="B1219" s="170"/>
      <c r="C1219" s="35">
        <v>1215</v>
      </c>
      <c r="D1219" s="161"/>
      <c r="E1219" s="161"/>
      <c r="F1219" s="161"/>
      <c r="G1219" s="161"/>
      <c r="H1219" s="161"/>
      <c r="I1219" s="161"/>
      <c r="J1219" s="161"/>
      <c r="K1219" s="161"/>
      <c r="L1219" s="161"/>
      <c r="M1219" s="161"/>
      <c r="N1219" s="171"/>
      <c r="O1219" s="171"/>
      <c r="P1219" s="171"/>
      <c r="Q1219" s="171"/>
      <c r="R1219" s="171"/>
      <c r="S1219" s="171"/>
      <c r="T1219" s="159" t="str">
        <f t="shared" si="180"/>
        <v>MISSING</v>
      </c>
      <c r="U1219" s="159" t="str">
        <f t="shared" si="181"/>
        <v>MISSING</v>
      </c>
      <c r="X1219" s="56">
        <f t="shared" si="182"/>
        <v>-99</v>
      </c>
      <c r="Y1219" s="56">
        <f t="shared" si="183"/>
        <v>-99</v>
      </c>
      <c r="Z1219" s="56">
        <f t="shared" si="184"/>
        <v>-99</v>
      </c>
      <c r="AA1219" s="56">
        <f t="shared" si="185"/>
        <v>-99</v>
      </c>
      <c r="AB1219" s="56">
        <f t="shared" si="186"/>
        <v>-99</v>
      </c>
      <c r="AC1219" s="56">
        <f t="shared" si="187"/>
        <v>-99</v>
      </c>
      <c r="AE1219" s="82">
        <f>IF(D1219=1, 'adjustment factor'!$D$4, IF(D1219=-9,-999,IF(D1219="",-999,0)))</f>
        <v>-999</v>
      </c>
      <c r="AF1219" s="82">
        <f>IF(F1219=1, 'adjustment factor'!$D$5, IF(F1219=-9,-999,IF(F1219="",-999,0)))</f>
        <v>-999</v>
      </c>
      <c r="AG1219" s="82">
        <f>IF(E1219=1, 'adjustment factor'!$D$6, IF(E1219=-9,-999,IF(E1219="",-999,0)))</f>
        <v>-999</v>
      </c>
      <c r="AH1219" s="82">
        <f>IF(K1219&gt;=45,'adjustment factor'!$D$7,IF(K1219=-9,-1200,IF(K1219="",-1200,0)))</f>
        <v>-1200</v>
      </c>
      <c r="AI1219" s="82">
        <f>IF(L1219=1, 'adjustment factor'!$D$8, IF(L1219=-9,-999,IF(L1219="",-999,0)))</f>
        <v>-999</v>
      </c>
      <c r="AJ1219" s="82">
        <f>IF(AND(M1219&gt;=1,M1219&lt;=4),'adjustment factor'!$D$9,IF(M1219=-9,-999,IF(M1219=98,-999,IF(M1219=99,-999,IF(M1219="",-999,0)))))</f>
        <v>-999</v>
      </c>
      <c r="AK1219" s="82">
        <f>IF(H1219=1, 'adjustment factor'!$D$10, IF(H1219=-9,-999,IF(H1219="",-999,0)))</f>
        <v>-999</v>
      </c>
      <c r="AL1219" s="82">
        <f>IF(G1219=1, 'adjustment factor'!$D$11, IF(G1219=-9,-999,IF(G1219="",-999,0)))</f>
        <v>-999</v>
      </c>
      <c r="AM1219" s="82">
        <f>IF(I1219=1, 'adjustment factor'!$D$12, IF(I1219=-9,-999,IF(I1219="",-999,0)))</f>
        <v>-999</v>
      </c>
      <c r="AN1219" s="82">
        <f>IF(J1219=1, 'adjustment factor'!$D$13, IF(J1219=-9,-999,IF(J1219="",-999,0)))</f>
        <v>-999</v>
      </c>
      <c r="AO1219" s="82" t="str">
        <f t="shared" si="188"/>
        <v>-999</v>
      </c>
      <c r="AP1219" s="82" t="str">
        <f t="shared" si="189"/>
        <v>MISSING</v>
      </c>
    </row>
    <row r="1220" spans="2:42" s="3" customFormat="1">
      <c r="B1220" s="170"/>
      <c r="C1220" s="35">
        <v>1216</v>
      </c>
      <c r="D1220" s="161"/>
      <c r="E1220" s="161"/>
      <c r="F1220" s="161"/>
      <c r="G1220" s="161"/>
      <c r="H1220" s="161"/>
      <c r="I1220" s="161"/>
      <c r="J1220" s="161"/>
      <c r="K1220" s="161"/>
      <c r="L1220" s="161"/>
      <c r="M1220" s="161"/>
      <c r="N1220" s="171"/>
      <c r="O1220" s="171"/>
      <c r="P1220" s="171"/>
      <c r="Q1220" s="171"/>
      <c r="R1220" s="171"/>
      <c r="S1220" s="171"/>
      <c r="T1220" s="159" t="str">
        <f t="shared" si="180"/>
        <v>MISSING</v>
      </c>
      <c r="U1220" s="159" t="str">
        <f t="shared" si="181"/>
        <v>MISSING</v>
      </c>
      <c r="X1220" s="56">
        <f t="shared" si="182"/>
        <v>-99</v>
      </c>
      <c r="Y1220" s="56">
        <f t="shared" si="183"/>
        <v>-99</v>
      </c>
      <c r="Z1220" s="56">
        <f t="shared" si="184"/>
        <v>-99</v>
      </c>
      <c r="AA1220" s="56">
        <f t="shared" si="185"/>
        <v>-99</v>
      </c>
      <c r="AB1220" s="56">
        <f t="shared" si="186"/>
        <v>-99</v>
      </c>
      <c r="AC1220" s="56">
        <f t="shared" si="187"/>
        <v>-99</v>
      </c>
      <c r="AE1220" s="82">
        <f>IF(D1220=1, 'adjustment factor'!$D$4, IF(D1220=-9,-999,IF(D1220="",-999,0)))</f>
        <v>-999</v>
      </c>
      <c r="AF1220" s="82">
        <f>IF(F1220=1, 'adjustment factor'!$D$5, IF(F1220=-9,-999,IF(F1220="",-999,0)))</f>
        <v>-999</v>
      </c>
      <c r="AG1220" s="82">
        <f>IF(E1220=1, 'adjustment factor'!$D$6, IF(E1220=-9,-999,IF(E1220="",-999,0)))</f>
        <v>-999</v>
      </c>
      <c r="AH1220" s="82">
        <f>IF(K1220&gt;=45,'adjustment factor'!$D$7,IF(K1220=-9,-1200,IF(K1220="",-1200,0)))</f>
        <v>-1200</v>
      </c>
      <c r="AI1220" s="82">
        <f>IF(L1220=1, 'adjustment factor'!$D$8, IF(L1220=-9,-999,IF(L1220="",-999,0)))</f>
        <v>-999</v>
      </c>
      <c r="AJ1220" s="82">
        <f>IF(AND(M1220&gt;=1,M1220&lt;=4),'adjustment factor'!$D$9,IF(M1220=-9,-999,IF(M1220=98,-999,IF(M1220=99,-999,IF(M1220="",-999,0)))))</f>
        <v>-999</v>
      </c>
      <c r="AK1220" s="82">
        <f>IF(H1220=1, 'adjustment factor'!$D$10, IF(H1220=-9,-999,IF(H1220="",-999,0)))</f>
        <v>-999</v>
      </c>
      <c r="AL1220" s="82">
        <f>IF(G1220=1, 'adjustment factor'!$D$11, IF(G1220=-9,-999,IF(G1220="",-999,0)))</f>
        <v>-999</v>
      </c>
      <c r="AM1220" s="82">
        <f>IF(I1220=1, 'adjustment factor'!$D$12, IF(I1220=-9,-999,IF(I1220="",-999,0)))</f>
        <v>-999</v>
      </c>
      <c r="AN1220" s="82">
        <f>IF(J1220=1, 'adjustment factor'!$D$13, IF(J1220=-9,-999,IF(J1220="",-999,0)))</f>
        <v>-999</v>
      </c>
      <c r="AO1220" s="82" t="str">
        <f t="shared" si="188"/>
        <v>-999</v>
      </c>
      <c r="AP1220" s="82" t="str">
        <f t="shared" si="189"/>
        <v>MISSING</v>
      </c>
    </row>
    <row r="1221" spans="2:42" s="3" customFormat="1">
      <c r="B1221" s="213"/>
      <c r="C1221" s="35">
        <v>1217</v>
      </c>
      <c r="D1221" s="161"/>
      <c r="E1221" s="161"/>
      <c r="F1221" s="161"/>
      <c r="G1221" s="161"/>
      <c r="H1221" s="161"/>
      <c r="I1221" s="161"/>
      <c r="J1221" s="161"/>
      <c r="K1221" s="161"/>
      <c r="L1221" s="161"/>
      <c r="M1221" s="161"/>
      <c r="N1221" s="171"/>
      <c r="O1221" s="171"/>
      <c r="P1221" s="171"/>
      <c r="Q1221" s="171"/>
      <c r="R1221" s="171"/>
      <c r="S1221" s="171"/>
      <c r="T1221" s="208" t="str">
        <f t="shared" ref="T1221:T1284" si="190">IF(SUM(X1221:AC1221)&gt;-0.01, SUM(X1221:AC1221), "MISSING")</f>
        <v>MISSING</v>
      </c>
      <c r="U1221" s="208" t="str">
        <f t="shared" ref="U1221:U1284" si="191">IF(AP1221="MISSING","MISSING", 3.88+0.604*T1221+0.055*(T1221^2)-AP1221)</f>
        <v>MISSING</v>
      </c>
      <c r="X1221" s="56">
        <f t="shared" ref="X1221:X1284" si="192">IF(N1221&gt;0,((N1221-3)*-1),-99)</f>
        <v>-99</v>
      </c>
      <c r="Y1221" s="56">
        <f t="shared" ref="Y1221:Y1284" si="193">IF(O1221&gt;0,((O1221-3)*-1),-99)</f>
        <v>-99</v>
      </c>
      <c r="Z1221" s="56">
        <f t="shared" ref="Z1221:Z1284" si="194">IF(P1221&gt;0,((P1221-3)*-1),-99)</f>
        <v>-99</v>
      </c>
      <c r="AA1221" s="56">
        <f t="shared" ref="AA1221:AA1284" si="195">IF(Q1221&gt;0,((Q1221-3)*-1),-99)</f>
        <v>-99</v>
      </c>
      <c r="AB1221" s="56">
        <f t="shared" ref="AB1221:AB1284" si="196">IF(R1221&gt;0,((R1221-3)*-1),-99)</f>
        <v>-99</v>
      </c>
      <c r="AC1221" s="56">
        <f t="shared" ref="AC1221:AC1284" si="197">IF(S1221&gt;0,((S1221-3)*-1),-99)</f>
        <v>-99</v>
      </c>
      <c r="AE1221" s="82">
        <f>IF(D1221=1, 'adjustment factor'!$D$4, IF(D1221=-9,-999,IF(D1221="",-999,0)))</f>
        <v>-999</v>
      </c>
      <c r="AF1221" s="82">
        <f>IF(F1221=1, 'adjustment factor'!$D$5, IF(F1221=-9,-999,IF(F1221="",-999,0)))</f>
        <v>-999</v>
      </c>
      <c r="AG1221" s="82">
        <f>IF(E1221=1, 'adjustment factor'!$D$6, IF(E1221=-9,-999,IF(E1221="",-999,0)))</f>
        <v>-999</v>
      </c>
      <c r="AH1221" s="82">
        <f>IF(K1221&gt;=45,'adjustment factor'!$D$7,IF(K1221=-9,-1200,IF(K1221="",-1200,0)))</f>
        <v>-1200</v>
      </c>
      <c r="AI1221" s="82">
        <f>IF(L1221=1, 'adjustment factor'!$D$8, IF(L1221=-9,-999,IF(L1221="",-999,0)))</f>
        <v>-999</v>
      </c>
      <c r="AJ1221" s="82">
        <f>IF(AND(M1221&gt;=1,M1221&lt;=4),'adjustment factor'!$D$9,IF(M1221=-9,-999,IF(M1221=98,-999,IF(M1221=99,-999,IF(M1221="",-999,0)))))</f>
        <v>-999</v>
      </c>
      <c r="AK1221" s="82">
        <f>IF(H1221=1, 'adjustment factor'!$D$10, IF(H1221=-9,-999,IF(H1221="",-999,0)))</f>
        <v>-999</v>
      </c>
      <c r="AL1221" s="82">
        <f>IF(G1221=1, 'adjustment factor'!$D$11, IF(G1221=-9,-999,IF(G1221="",-999,0)))</f>
        <v>-999</v>
      </c>
      <c r="AM1221" s="82">
        <f>IF(I1221=1, 'adjustment factor'!$D$12, IF(I1221=-9,-999,IF(I1221="",-999,0)))</f>
        <v>-999</v>
      </c>
      <c r="AN1221" s="82">
        <f>IF(J1221=1, 'adjustment factor'!$D$13, IF(J1221=-9,-999,IF(J1221="",-999,0)))</f>
        <v>-999</v>
      </c>
      <c r="AO1221" s="82" t="str">
        <f t="shared" si="188"/>
        <v>-999</v>
      </c>
      <c r="AP1221" s="82" t="str">
        <f t="shared" si="189"/>
        <v>MISSING</v>
      </c>
    </row>
    <row r="1222" spans="2:42" s="3" customFormat="1">
      <c r="B1222" s="213"/>
      <c r="C1222" s="35">
        <v>1218</v>
      </c>
      <c r="D1222" s="161"/>
      <c r="E1222" s="161"/>
      <c r="F1222" s="161"/>
      <c r="G1222" s="161"/>
      <c r="H1222" s="161"/>
      <c r="I1222" s="161"/>
      <c r="J1222" s="161"/>
      <c r="K1222" s="161"/>
      <c r="L1222" s="161"/>
      <c r="M1222" s="161"/>
      <c r="N1222" s="171"/>
      <c r="O1222" s="171"/>
      <c r="P1222" s="171"/>
      <c r="Q1222" s="171"/>
      <c r="R1222" s="171"/>
      <c r="S1222" s="171"/>
      <c r="T1222" s="208" t="str">
        <f t="shared" si="190"/>
        <v>MISSING</v>
      </c>
      <c r="U1222" s="208" t="str">
        <f t="shared" si="191"/>
        <v>MISSING</v>
      </c>
      <c r="X1222" s="56">
        <f t="shared" si="192"/>
        <v>-99</v>
      </c>
      <c r="Y1222" s="56">
        <f t="shared" si="193"/>
        <v>-99</v>
      </c>
      <c r="Z1222" s="56">
        <f t="shared" si="194"/>
        <v>-99</v>
      </c>
      <c r="AA1222" s="56">
        <f t="shared" si="195"/>
        <v>-99</v>
      </c>
      <c r="AB1222" s="56">
        <f t="shared" si="196"/>
        <v>-99</v>
      </c>
      <c r="AC1222" s="56">
        <f t="shared" si="197"/>
        <v>-99</v>
      </c>
      <c r="AE1222" s="82">
        <f>IF(D1222=1, 'adjustment factor'!$D$4, IF(D1222=-9,-999,IF(D1222="",-999,0)))</f>
        <v>-999</v>
      </c>
      <c r="AF1222" s="82">
        <f>IF(F1222=1, 'adjustment factor'!$D$5, IF(F1222=-9,-999,IF(F1222="",-999,0)))</f>
        <v>-999</v>
      </c>
      <c r="AG1222" s="82">
        <f>IF(E1222=1, 'adjustment factor'!$D$6, IF(E1222=-9,-999,IF(E1222="",-999,0)))</f>
        <v>-999</v>
      </c>
      <c r="AH1222" s="82">
        <f>IF(K1222&gt;=45,'adjustment factor'!$D$7,IF(K1222=-9,-1200,IF(K1222="",-1200,0)))</f>
        <v>-1200</v>
      </c>
      <c r="AI1222" s="82">
        <f>IF(L1222=1, 'adjustment factor'!$D$8, IF(L1222=-9,-999,IF(L1222="",-999,0)))</f>
        <v>-999</v>
      </c>
      <c r="AJ1222" s="82">
        <f>IF(AND(M1222&gt;=1,M1222&lt;=4),'adjustment factor'!$D$9,IF(M1222=-9,-999,IF(M1222=98,-999,IF(M1222=99,-999,IF(M1222="",-999,0)))))</f>
        <v>-999</v>
      </c>
      <c r="AK1222" s="82">
        <f>IF(H1222=1, 'adjustment factor'!$D$10, IF(H1222=-9,-999,IF(H1222="",-999,0)))</f>
        <v>-999</v>
      </c>
      <c r="AL1222" s="82">
        <f>IF(G1222=1, 'adjustment factor'!$D$11, IF(G1222=-9,-999,IF(G1222="",-999,0)))</f>
        <v>-999</v>
      </c>
      <c r="AM1222" s="82">
        <f>IF(I1222=1, 'adjustment factor'!$D$12, IF(I1222=-9,-999,IF(I1222="",-999,0)))</f>
        <v>-999</v>
      </c>
      <c r="AN1222" s="82">
        <f>IF(J1222=1, 'adjustment factor'!$D$13, IF(J1222=-9,-999,IF(J1222="",-999,0)))</f>
        <v>-999</v>
      </c>
      <c r="AO1222" s="82" t="str">
        <f t="shared" ref="AO1222:AO1285" si="198">IF(-AE1222-AF1222-AG1222-AH1222+AI1222+AJ1222-AK1222-AL1222-AM1222-AN1222&lt;3, -AE1222-AF1222-AG1222-AH1222+AI1222+AJ1222-AK1222-AL1222-AM1222-AN1222, "-999")</f>
        <v>-999</v>
      </c>
      <c r="AP1222" s="82" t="str">
        <f t="shared" ref="AP1222:AP1285" si="199">IF(AND(SUM(AE1222:AN1222)&gt;-1, (SUM(X1222:AC1222)&gt;-1)), 14.353-AE1222-AF1222-AG1222-AH1222+AI1222+AJ1222-AK1222-AL1222-AM1222-AN1222, "MISSING")</f>
        <v>MISSING</v>
      </c>
    </row>
    <row r="1223" spans="2:42" s="3" customFormat="1">
      <c r="B1223" s="213"/>
      <c r="C1223" s="35">
        <v>1219</v>
      </c>
      <c r="D1223" s="161"/>
      <c r="E1223" s="161"/>
      <c r="F1223" s="161"/>
      <c r="G1223" s="161"/>
      <c r="H1223" s="161"/>
      <c r="I1223" s="161"/>
      <c r="J1223" s="161"/>
      <c r="K1223" s="161"/>
      <c r="L1223" s="161"/>
      <c r="M1223" s="161"/>
      <c r="N1223" s="171"/>
      <c r="O1223" s="171"/>
      <c r="P1223" s="171"/>
      <c r="Q1223" s="171"/>
      <c r="R1223" s="171"/>
      <c r="S1223" s="171"/>
      <c r="T1223" s="208" t="str">
        <f t="shared" si="190"/>
        <v>MISSING</v>
      </c>
      <c r="U1223" s="208" t="str">
        <f t="shared" si="191"/>
        <v>MISSING</v>
      </c>
      <c r="X1223" s="56">
        <f t="shared" si="192"/>
        <v>-99</v>
      </c>
      <c r="Y1223" s="56">
        <f t="shared" si="193"/>
        <v>-99</v>
      </c>
      <c r="Z1223" s="56">
        <f t="shared" si="194"/>
        <v>-99</v>
      </c>
      <c r="AA1223" s="56">
        <f t="shared" si="195"/>
        <v>-99</v>
      </c>
      <c r="AB1223" s="56">
        <f t="shared" si="196"/>
        <v>-99</v>
      </c>
      <c r="AC1223" s="56">
        <f t="shared" si="197"/>
        <v>-99</v>
      </c>
      <c r="AE1223" s="82">
        <f>IF(D1223=1, 'adjustment factor'!$D$4, IF(D1223=-9,-999,IF(D1223="",-999,0)))</f>
        <v>-999</v>
      </c>
      <c r="AF1223" s="82">
        <f>IF(F1223=1, 'adjustment factor'!$D$5, IF(F1223=-9,-999,IF(F1223="",-999,0)))</f>
        <v>-999</v>
      </c>
      <c r="AG1223" s="82">
        <f>IF(E1223=1, 'adjustment factor'!$D$6, IF(E1223=-9,-999,IF(E1223="",-999,0)))</f>
        <v>-999</v>
      </c>
      <c r="AH1223" s="82">
        <f>IF(K1223&gt;=45,'adjustment factor'!$D$7,IF(K1223=-9,-1200,IF(K1223="",-1200,0)))</f>
        <v>-1200</v>
      </c>
      <c r="AI1223" s="82">
        <f>IF(L1223=1, 'adjustment factor'!$D$8, IF(L1223=-9,-999,IF(L1223="",-999,0)))</f>
        <v>-999</v>
      </c>
      <c r="AJ1223" s="82">
        <f>IF(AND(M1223&gt;=1,M1223&lt;=4),'adjustment factor'!$D$9,IF(M1223=-9,-999,IF(M1223=98,-999,IF(M1223=99,-999,IF(M1223="",-999,0)))))</f>
        <v>-999</v>
      </c>
      <c r="AK1223" s="82">
        <f>IF(H1223=1, 'adjustment factor'!$D$10, IF(H1223=-9,-999,IF(H1223="",-999,0)))</f>
        <v>-999</v>
      </c>
      <c r="AL1223" s="82">
        <f>IF(G1223=1, 'adjustment factor'!$D$11, IF(G1223=-9,-999,IF(G1223="",-999,0)))</f>
        <v>-999</v>
      </c>
      <c r="AM1223" s="82">
        <f>IF(I1223=1, 'adjustment factor'!$D$12, IF(I1223=-9,-999,IF(I1223="",-999,0)))</f>
        <v>-999</v>
      </c>
      <c r="AN1223" s="82">
        <f>IF(J1223=1, 'adjustment factor'!$D$13, IF(J1223=-9,-999,IF(J1223="",-999,0)))</f>
        <v>-999</v>
      </c>
      <c r="AO1223" s="82" t="str">
        <f t="shared" si="198"/>
        <v>-999</v>
      </c>
      <c r="AP1223" s="82" t="str">
        <f t="shared" si="199"/>
        <v>MISSING</v>
      </c>
    </row>
    <row r="1224" spans="2:42" s="3" customFormat="1">
      <c r="B1224" s="213"/>
      <c r="C1224" s="35">
        <v>1220</v>
      </c>
      <c r="D1224" s="161"/>
      <c r="E1224" s="161"/>
      <c r="F1224" s="161"/>
      <c r="G1224" s="161"/>
      <c r="H1224" s="161"/>
      <c r="I1224" s="161"/>
      <c r="J1224" s="161"/>
      <c r="K1224" s="161"/>
      <c r="L1224" s="161"/>
      <c r="M1224" s="161"/>
      <c r="N1224" s="171"/>
      <c r="O1224" s="171"/>
      <c r="P1224" s="171"/>
      <c r="Q1224" s="171"/>
      <c r="R1224" s="171"/>
      <c r="S1224" s="171"/>
      <c r="T1224" s="208" t="str">
        <f t="shared" si="190"/>
        <v>MISSING</v>
      </c>
      <c r="U1224" s="208" t="str">
        <f t="shared" si="191"/>
        <v>MISSING</v>
      </c>
      <c r="X1224" s="56">
        <f t="shared" si="192"/>
        <v>-99</v>
      </c>
      <c r="Y1224" s="56">
        <f t="shared" si="193"/>
        <v>-99</v>
      </c>
      <c r="Z1224" s="56">
        <f t="shared" si="194"/>
        <v>-99</v>
      </c>
      <c r="AA1224" s="56">
        <f t="shared" si="195"/>
        <v>-99</v>
      </c>
      <c r="AB1224" s="56">
        <f t="shared" si="196"/>
        <v>-99</v>
      </c>
      <c r="AC1224" s="56">
        <f t="shared" si="197"/>
        <v>-99</v>
      </c>
      <c r="AE1224" s="82">
        <f>IF(D1224=1, 'adjustment factor'!$D$4, IF(D1224=-9,-999,IF(D1224="",-999,0)))</f>
        <v>-999</v>
      </c>
      <c r="AF1224" s="82">
        <f>IF(F1224=1, 'adjustment factor'!$D$5, IF(F1224=-9,-999,IF(F1224="",-999,0)))</f>
        <v>-999</v>
      </c>
      <c r="AG1224" s="82">
        <f>IF(E1224=1, 'adjustment factor'!$D$6, IF(E1224=-9,-999,IF(E1224="",-999,0)))</f>
        <v>-999</v>
      </c>
      <c r="AH1224" s="82">
        <f>IF(K1224&gt;=45,'adjustment factor'!$D$7,IF(K1224=-9,-1200,IF(K1224="",-1200,0)))</f>
        <v>-1200</v>
      </c>
      <c r="AI1224" s="82">
        <f>IF(L1224=1, 'adjustment factor'!$D$8, IF(L1224=-9,-999,IF(L1224="",-999,0)))</f>
        <v>-999</v>
      </c>
      <c r="AJ1224" s="82">
        <f>IF(AND(M1224&gt;=1,M1224&lt;=4),'adjustment factor'!$D$9,IF(M1224=-9,-999,IF(M1224=98,-999,IF(M1224=99,-999,IF(M1224="",-999,0)))))</f>
        <v>-999</v>
      </c>
      <c r="AK1224" s="82">
        <f>IF(H1224=1, 'adjustment factor'!$D$10, IF(H1224=-9,-999,IF(H1224="",-999,0)))</f>
        <v>-999</v>
      </c>
      <c r="AL1224" s="82">
        <f>IF(G1224=1, 'adjustment factor'!$D$11, IF(G1224=-9,-999,IF(G1224="",-999,0)))</f>
        <v>-999</v>
      </c>
      <c r="AM1224" s="82">
        <f>IF(I1224=1, 'adjustment factor'!$D$12, IF(I1224=-9,-999,IF(I1224="",-999,0)))</f>
        <v>-999</v>
      </c>
      <c r="AN1224" s="82">
        <f>IF(J1224=1, 'adjustment factor'!$D$13, IF(J1224=-9,-999,IF(J1224="",-999,0)))</f>
        <v>-999</v>
      </c>
      <c r="AO1224" s="82" t="str">
        <f t="shared" si="198"/>
        <v>-999</v>
      </c>
      <c r="AP1224" s="82" t="str">
        <f t="shared" si="199"/>
        <v>MISSING</v>
      </c>
    </row>
    <row r="1225" spans="2:42" s="3" customFormat="1">
      <c r="B1225" s="213"/>
      <c r="C1225" s="35">
        <v>1221</v>
      </c>
      <c r="D1225" s="161"/>
      <c r="E1225" s="161"/>
      <c r="F1225" s="161"/>
      <c r="G1225" s="161"/>
      <c r="H1225" s="161"/>
      <c r="I1225" s="161"/>
      <c r="J1225" s="161"/>
      <c r="K1225" s="161"/>
      <c r="L1225" s="161"/>
      <c r="M1225" s="161"/>
      <c r="N1225" s="171"/>
      <c r="O1225" s="171"/>
      <c r="P1225" s="171"/>
      <c r="Q1225" s="171"/>
      <c r="R1225" s="171"/>
      <c r="S1225" s="171"/>
      <c r="T1225" s="208" t="str">
        <f t="shared" si="190"/>
        <v>MISSING</v>
      </c>
      <c r="U1225" s="208" t="str">
        <f t="shared" si="191"/>
        <v>MISSING</v>
      </c>
      <c r="X1225" s="56">
        <f t="shared" si="192"/>
        <v>-99</v>
      </c>
      <c r="Y1225" s="56">
        <f t="shared" si="193"/>
        <v>-99</v>
      </c>
      <c r="Z1225" s="56">
        <f t="shared" si="194"/>
        <v>-99</v>
      </c>
      <c r="AA1225" s="56">
        <f t="shared" si="195"/>
        <v>-99</v>
      </c>
      <c r="AB1225" s="56">
        <f t="shared" si="196"/>
        <v>-99</v>
      </c>
      <c r="AC1225" s="56">
        <f t="shared" si="197"/>
        <v>-99</v>
      </c>
      <c r="AE1225" s="82">
        <f>IF(D1225=1, 'adjustment factor'!$D$4, IF(D1225=-9,-999,IF(D1225="",-999,0)))</f>
        <v>-999</v>
      </c>
      <c r="AF1225" s="82">
        <f>IF(F1225=1, 'adjustment factor'!$D$5, IF(F1225=-9,-999,IF(F1225="",-999,0)))</f>
        <v>-999</v>
      </c>
      <c r="AG1225" s="82">
        <f>IF(E1225=1, 'adjustment factor'!$D$6, IF(E1225=-9,-999,IF(E1225="",-999,0)))</f>
        <v>-999</v>
      </c>
      <c r="AH1225" s="82">
        <f>IF(K1225&gt;=45,'adjustment factor'!$D$7,IF(K1225=-9,-1200,IF(K1225="",-1200,0)))</f>
        <v>-1200</v>
      </c>
      <c r="AI1225" s="82">
        <f>IF(L1225=1, 'adjustment factor'!$D$8, IF(L1225=-9,-999,IF(L1225="",-999,0)))</f>
        <v>-999</v>
      </c>
      <c r="AJ1225" s="82">
        <f>IF(AND(M1225&gt;=1,M1225&lt;=4),'adjustment factor'!$D$9,IF(M1225=-9,-999,IF(M1225=98,-999,IF(M1225=99,-999,IF(M1225="",-999,0)))))</f>
        <v>-999</v>
      </c>
      <c r="AK1225" s="82">
        <f>IF(H1225=1, 'adjustment factor'!$D$10, IF(H1225=-9,-999,IF(H1225="",-999,0)))</f>
        <v>-999</v>
      </c>
      <c r="AL1225" s="82">
        <f>IF(G1225=1, 'adjustment factor'!$D$11, IF(G1225=-9,-999,IF(G1225="",-999,0)))</f>
        <v>-999</v>
      </c>
      <c r="AM1225" s="82">
        <f>IF(I1225=1, 'adjustment factor'!$D$12, IF(I1225=-9,-999,IF(I1225="",-999,0)))</f>
        <v>-999</v>
      </c>
      <c r="AN1225" s="82">
        <f>IF(J1225=1, 'adjustment factor'!$D$13, IF(J1225=-9,-999,IF(J1225="",-999,0)))</f>
        <v>-999</v>
      </c>
      <c r="AO1225" s="82" t="str">
        <f t="shared" si="198"/>
        <v>-999</v>
      </c>
      <c r="AP1225" s="82" t="str">
        <f t="shared" si="199"/>
        <v>MISSING</v>
      </c>
    </row>
    <row r="1226" spans="2:42" s="3" customFormat="1">
      <c r="B1226" s="213"/>
      <c r="C1226" s="35">
        <v>1222</v>
      </c>
      <c r="D1226" s="161"/>
      <c r="E1226" s="161"/>
      <c r="F1226" s="161"/>
      <c r="G1226" s="161"/>
      <c r="H1226" s="161"/>
      <c r="I1226" s="161"/>
      <c r="J1226" s="161"/>
      <c r="K1226" s="161"/>
      <c r="L1226" s="161"/>
      <c r="M1226" s="161"/>
      <c r="N1226" s="171"/>
      <c r="O1226" s="171"/>
      <c r="P1226" s="171"/>
      <c r="Q1226" s="171"/>
      <c r="R1226" s="171"/>
      <c r="S1226" s="171"/>
      <c r="T1226" s="208" t="str">
        <f t="shared" si="190"/>
        <v>MISSING</v>
      </c>
      <c r="U1226" s="208" t="str">
        <f t="shared" si="191"/>
        <v>MISSING</v>
      </c>
      <c r="X1226" s="56">
        <f t="shared" si="192"/>
        <v>-99</v>
      </c>
      <c r="Y1226" s="56">
        <f t="shared" si="193"/>
        <v>-99</v>
      </c>
      <c r="Z1226" s="56">
        <f t="shared" si="194"/>
        <v>-99</v>
      </c>
      <c r="AA1226" s="56">
        <f t="shared" si="195"/>
        <v>-99</v>
      </c>
      <c r="AB1226" s="56">
        <f t="shared" si="196"/>
        <v>-99</v>
      </c>
      <c r="AC1226" s="56">
        <f t="shared" si="197"/>
        <v>-99</v>
      </c>
      <c r="AE1226" s="82">
        <f>IF(D1226=1, 'adjustment factor'!$D$4, IF(D1226=-9,-999,IF(D1226="",-999,0)))</f>
        <v>-999</v>
      </c>
      <c r="AF1226" s="82">
        <f>IF(F1226=1, 'adjustment factor'!$D$5, IF(F1226=-9,-999,IF(F1226="",-999,0)))</f>
        <v>-999</v>
      </c>
      <c r="AG1226" s="82">
        <f>IF(E1226=1, 'adjustment factor'!$D$6, IF(E1226=-9,-999,IF(E1226="",-999,0)))</f>
        <v>-999</v>
      </c>
      <c r="AH1226" s="82">
        <f>IF(K1226&gt;=45,'adjustment factor'!$D$7,IF(K1226=-9,-1200,IF(K1226="",-1200,0)))</f>
        <v>-1200</v>
      </c>
      <c r="AI1226" s="82">
        <f>IF(L1226=1, 'adjustment factor'!$D$8, IF(L1226=-9,-999,IF(L1226="",-999,0)))</f>
        <v>-999</v>
      </c>
      <c r="AJ1226" s="82">
        <f>IF(AND(M1226&gt;=1,M1226&lt;=4),'adjustment factor'!$D$9,IF(M1226=-9,-999,IF(M1226=98,-999,IF(M1226=99,-999,IF(M1226="",-999,0)))))</f>
        <v>-999</v>
      </c>
      <c r="AK1226" s="82">
        <f>IF(H1226=1, 'adjustment factor'!$D$10, IF(H1226=-9,-999,IF(H1226="",-999,0)))</f>
        <v>-999</v>
      </c>
      <c r="AL1226" s="82">
        <f>IF(G1226=1, 'adjustment factor'!$D$11, IF(G1226=-9,-999,IF(G1226="",-999,0)))</f>
        <v>-999</v>
      </c>
      <c r="AM1226" s="82">
        <f>IF(I1226=1, 'adjustment factor'!$D$12, IF(I1226=-9,-999,IF(I1226="",-999,0)))</f>
        <v>-999</v>
      </c>
      <c r="AN1226" s="82">
        <f>IF(J1226=1, 'adjustment factor'!$D$13, IF(J1226=-9,-999,IF(J1226="",-999,0)))</f>
        <v>-999</v>
      </c>
      <c r="AO1226" s="82" t="str">
        <f t="shared" si="198"/>
        <v>-999</v>
      </c>
      <c r="AP1226" s="82" t="str">
        <f t="shared" si="199"/>
        <v>MISSING</v>
      </c>
    </row>
    <row r="1227" spans="2:42" s="3" customFormat="1">
      <c r="B1227" s="213"/>
      <c r="C1227" s="35">
        <v>1223</v>
      </c>
      <c r="D1227" s="161"/>
      <c r="E1227" s="161"/>
      <c r="F1227" s="161"/>
      <c r="G1227" s="161"/>
      <c r="H1227" s="161"/>
      <c r="I1227" s="161"/>
      <c r="J1227" s="161"/>
      <c r="K1227" s="161"/>
      <c r="L1227" s="161"/>
      <c r="M1227" s="161"/>
      <c r="N1227" s="171"/>
      <c r="O1227" s="171"/>
      <c r="P1227" s="171"/>
      <c r="Q1227" s="171"/>
      <c r="R1227" s="171"/>
      <c r="S1227" s="171"/>
      <c r="T1227" s="208" t="str">
        <f t="shared" si="190"/>
        <v>MISSING</v>
      </c>
      <c r="U1227" s="208" t="str">
        <f t="shared" si="191"/>
        <v>MISSING</v>
      </c>
      <c r="X1227" s="56">
        <f t="shared" si="192"/>
        <v>-99</v>
      </c>
      <c r="Y1227" s="56">
        <f t="shared" si="193"/>
        <v>-99</v>
      </c>
      <c r="Z1227" s="56">
        <f t="shared" si="194"/>
        <v>-99</v>
      </c>
      <c r="AA1227" s="56">
        <f t="shared" si="195"/>
        <v>-99</v>
      </c>
      <c r="AB1227" s="56">
        <f t="shared" si="196"/>
        <v>-99</v>
      </c>
      <c r="AC1227" s="56">
        <f t="shared" si="197"/>
        <v>-99</v>
      </c>
      <c r="AE1227" s="82">
        <f>IF(D1227=1, 'adjustment factor'!$D$4, IF(D1227=-9,-999,IF(D1227="",-999,0)))</f>
        <v>-999</v>
      </c>
      <c r="AF1227" s="82">
        <f>IF(F1227=1, 'adjustment factor'!$D$5, IF(F1227=-9,-999,IF(F1227="",-999,0)))</f>
        <v>-999</v>
      </c>
      <c r="AG1227" s="82">
        <f>IF(E1227=1, 'adjustment factor'!$D$6, IF(E1227=-9,-999,IF(E1227="",-999,0)))</f>
        <v>-999</v>
      </c>
      <c r="AH1227" s="82">
        <f>IF(K1227&gt;=45,'adjustment factor'!$D$7,IF(K1227=-9,-1200,IF(K1227="",-1200,0)))</f>
        <v>-1200</v>
      </c>
      <c r="AI1227" s="82">
        <f>IF(L1227=1, 'adjustment factor'!$D$8, IF(L1227=-9,-999,IF(L1227="",-999,0)))</f>
        <v>-999</v>
      </c>
      <c r="AJ1227" s="82">
        <f>IF(AND(M1227&gt;=1,M1227&lt;=4),'adjustment factor'!$D$9,IF(M1227=-9,-999,IF(M1227=98,-999,IF(M1227=99,-999,IF(M1227="",-999,0)))))</f>
        <v>-999</v>
      </c>
      <c r="AK1227" s="82">
        <f>IF(H1227=1, 'adjustment factor'!$D$10, IF(H1227=-9,-999,IF(H1227="",-999,0)))</f>
        <v>-999</v>
      </c>
      <c r="AL1227" s="82">
        <f>IF(G1227=1, 'adjustment factor'!$D$11, IF(G1227=-9,-999,IF(G1227="",-999,0)))</f>
        <v>-999</v>
      </c>
      <c r="AM1227" s="82">
        <f>IF(I1227=1, 'adjustment factor'!$D$12, IF(I1227=-9,-999,IF(I1227="",-999,0)))</f>
        <v>-999</v>
      </c>
      <c r="AN1227" s="82">
        <f>IF(J1227=1, 'adjustment factor'!$D$13, IF(J1227=-9,-999,IF(J1227="",-999,0)))</f>
        <v>-999</v>
      </c>
      <c r="AO1227" s="82" t="str">
        <f t="shared" si="198"/>
        <v>-999</v>
      </c>
      <c r="AP1227" s="82" t="str">
        <f t="shared" si="199"/>
        <v>MISSING</v>
      </c>
    </row>
    <row r="1228" spans="2:42" s="3" customFormat="1">
      <c r="B1228" s="213"/>
      <c r="C1228" s="35">
        <v>1224</v>
      </c>
      <c r="D1228" s="161"/>
      <c r="E1228" s="161"/>
      <c r="F1228" s="161"/>
      <c r="G1228" s="161"/>
      <c r="H1228" s="161"/>
      <c r="I1228" s="161"/>
      <c r="J1228" s="161"/>
      <c r="K1228" s="161"/>
      <c r="L1228" s="161"/>
      <c r="M1228" s="161"/>
      <c r="N1228" s="171"/>
      <c r="O1228" s="171"/>
      <c r="P1228" s="171"/>
      <c r="Q1228" s="171"/>
      <c r="R1228" s="171"/>
      <c r="S1228" s="171"/>
      <c r="T1228" s="208" t="str">
        <f t="shared" si="190"/>
        <v>MISSING</v>
      </c>
      <c r="U1228" s="208" t="str">
        <f t="shared" si="191"/>
        <v>MISSING</v>
      </c>
      <c r="X1228" s="56">
        <f t="shared" si="192"/>
        <v>-99</v>
      </c>
      <c r="Y1228" s="56">
        <f t="shared" si="193"/>
        <v>-99</v>
      </c>
      <c r="Z1228" s="56">
        <f t="shared" si="194"/>
        <v>-99</v>
      </c>
      <c r="AA1228" s="56">
        <f t="shared" si="195"/>
        <v>-99</v>
      </c>
      <c r="AB1228" s="56">
        <f t="shared" si="196"/>
        <v>-99</v>
      </c>
      <c r="AC1228" s="56">
        <f t="shared" si="197"/>
        <v>-99</v>
      </c>
      <c r="AE1228" s="82">
        <f>IF(D1228=1, 'adjustment factor'!$D$4, IF(D1228=-9,-999,IF(D1228="",-999,0)))</f>
        <v>-999</v>
      </c>
      <c r="AF1228" s="82">
        <f>IF(F1228=1, 'adjustment factor'!$D$5, IF(F1228=-9,-999,IF(F1228="",-999,0)))</f>
        <v>-999</v>
      </c>
      <c r="AG1228" s="82">
        <f>IF(E1228=1, 'adjustment factor'!$D$6, IF(E1228=-9,-999,IF(E1228="",-999,0)))</f>
        <v>-999</v>
      </c>
      <c r="AH1228" s="82">
        <f>IF(K1228&gt;=45,'adjustment factor'!$D$7,IF(K1228=-9,-1200,IF(K1228="",-1200,0)))</f>
        <v>-1200</v>
      </c>
      <c r="AI1228" s="82">
        <f>IF(L1228=1, 'adjustment factor'!$D$8, IF(L1228=-9,-999,IF(L1228="",-999,0)))</f>
        <v>-999</v>
      </c>
      <c r="AJ1228" s="82">
        <f>IF(AND(M1228&gt;=1,M1228&lt;=4),'adjustment factor'!$D$9,IF(M1228=-9,-999,IF(M1228=98,-999,IF(M1228=99,-999,IF(M1228="",-999,0)))))</f>
        <v>-999</v>
      </c>
      <c r="AK1228" s="82">
        <f>IF(H1228=1, 'adjustment factor'!$D$10, IF(H1228=-9,-999,IF(H1228="",-999,0)))</f>
        <v>-999</v>
      </c>
      <c r="AL1228" s="82">
        <f>IF(G1228=1, 'adjustment factor'!$D$11, IF(G1228=-9,-999,IF(G1228="",-999,0)))</f>
        <v>-999</v>
      </c>
      <c r="AM1228" s="82">
        <f>IF(I1228=1, 'adjustment factor'!$D$12, IF(I1228=-9,-999,IF(I1228="",-999,0)))</f>
        <v>-999</v>
      </c>
      <c r="AN1228" s="82">
        <f>IF(J1228=1, 'adjustment factor'!$D$13, IF(J1228=-9,-999,IF(J1228="",-999,0)))</f>
        <v>-999</v>
      </c>
      <c r="AO1228" s="82" t="str">
        <f t="shared" si="198"/>
        <v>-999</v>
      </c>
      <c r="AP1228" s="82" t="str">
        <f t="shared" si="199"/>
        <v>MISSING</v>
      </c>
    </row>
    <row r="1229" spans="2:42" s="3" customFormat="1">
      <c r="B1229" s="213"/>
      <c r="C1229" s="35">
        <v>1225</v>
      </c>
      <c r="D1229" s="161"/>
      <c r="E1229" s="161"/>
      <c r="F1229" s="161"/>
      <c r="G1229" s="161"/>
      <c r="H1229" s="161"/>
      <c r="I1229" s="161"/>
      <c r="J1229" s="161"/>
      <c r="K1229" s="161"/>
      <c r="L1229" s="161"/>
      <c r="M1229" s="161"/>
      <c r="N1229" s="171"/>
      <c r="O1229" s="171"/>
      <c r="P1229" s="171"/>
      <c r="Q1229" s="171"/>
      <c r="R1229" s="171"/>
      <c r="S1229" s="171"/>
      <c r="T1229" s="208" t="str">
        <f t="shared" si="190"/>
        <v>MISSING</v>
      </c>
      <c r="U1229" s="208" t="str">
        <f t="shared" si="191"/>
        <v>MISSING</v>
      </c>
      <c r="X1229" s="56">
        <f t="shared" si="192"/>
        <v>-99</v>
      </c>
      <c r="Y1229" s="56">
        <f t="shared" si="193"/>
        <v>-99</v>
      </c>
      <c r="Z1229" s="56">
        <f t="shared" si="194"/>
        <v>-99</v>
      </c>
      <c r="AA1229" s="56">
        <f t="shared" si="195"/>
        <v>-99</v>
      </c>
      <c r="AB1229" s="56">
        <f t="shared" si="196"/>
        <v>-99</v>
      </c>
      <c r="AC1229" s="56">
        <f t="shared" si="197"/>
        <v>-99</v>
      </c>
      <c r="AE1229" s="82">
        <f>IF(D1229=1, 'adjustment factor'!$D$4, IF(D1229=-9,-999,IF(D1229="",-999,0)))</f>
        <v>-999</v>
      </c>
      <c r="AF1229" s="82">
        <f>IF(F1229=1, 'adjustment factor'!$D$5, IF(F1229=-9,-999,IF(F1229="",-999,0)))</f>
        <v>-999</v>
      </c>
      <c r="AG1229" s="82">
        <f>IF(E1229=1, 'adjustment factor'!$D$6, IF(E1229=-9,-999,IF(E1229="",-999,0)))</f>
        <v>-999</v>
      </c>
      <c r="AH1229" s="82">
        <f>IF(K1229&gt;=45,'adjustment factor'!$D$7,IF(K1229=-9,-1200,IF(K1229="",-1200,0)))</f>
        <v>-1200</v>
      </c>
      <c r="AI1229" s="82">
        <f>IF(L1229=1, 'adjustment factor'!$D$8, IF(L1229=-9,-999,IF(L1229="",-999,0)))</f>
        <v>-999</v>
      </c>
      <c r="AJ1229" s="82">
        <f>IF(AND(M1229&gt;=1,M1229&lt;=4),'adjustment factor'!$D$9,IF(M1229=-9,-999,IF(M1229=98,-999,IF(M1229=99,-999,IF(M1229="",-999,0)))))</f>
        <v>-999</v>
      </c>
      <c r="AK1229" s="82">
        <f>IF(H1229=1, 'adjustment factor'!$D$10, IF(H1229=-9,-999,IF(H1229="",-999,0)))</f>
        <v>-999</v>
      </c>
      <c r="AL1229" s="82">
        <f>IF(G1229=1, 'adjustment factor'!$D$11, IF(G1229=-9,-999,IF(G1229="",-999,0)))</f>
        <v>-999</v>
      </c>
      <c r="AM1229" s="82">
        <f>IF(I1229=1, 'adjustment factor'!$D$12, IF(I1229=-9,-999,IF(I1229="",-999,0)))</f>
        <v>-999</v>
      </c>
      <c r="AN1229" s="82">
        <f>IF(J1229=1, 'adjustment factor'!$D$13, IF(J1229=-9,-999,IF(J1229="",-999,0)))</f>
        <v>-999</v>
      </c>
      <c r="AO1229" s="82" t="str">
        <f t="shared" si="198"/>
        <v>-999</v>
      </c>
      <c r="AP1229" s="82" t="str">
        <f t="shared" si="199"/>
        <v>MISSING</v>
      </c>
    </row>
    <row r="1230" spans="2:42" s="3" customFormat="1">
      <c r="B1230" s="213"/>
      <c r="C1230" s="35">
        <v>1226</v>
      </c>
      <c r="D1230" s="161"/>
      <c r="E1230" s="161"/>
      <c r="F1230" s="161"/>
      <c r="G1230" s="161"/>
      <c r="H1230" s="161"/>
      <c r="I1230" s="161"/>
      <c r="J1230" s="161"/>
      <c r="K1230" s="161"/>
      <c r="L1230" s="161"/>
      <c r="M1230" s="161"/>
      <c r="N1230" s="171"/>
      <c r="O1230" s="171"/>
      <c r="P1230" s="171"/>
      <c r="Q1230" s="171"/>
      <c r="R1230" s="171"/>
      <c r="S1230" s="171"/>
      <c r="T1230" s="208" t="str">
        <f t="shared" si="190"/>
        <v>MISSING</v>
      </c>
      <c r="U1230" s="208" t="str">
        <f t="shared" si="191"/>
        <v>MISSING</v>
      </c>
      <c r="X1230" s="56">
        <f t="shared" si="192"/>
        <v>-99</v>
      </c>
      <c r="Y1230" s="56">
        <f t="shared" si="193"/>
        <v>-99</v>
      </c>
      <c r="Z1230" s="56">
        <f t="shared" si="194"/>
        <v>-99</v>
      </c>
      <c r="AA1230" s="56">
        <f t="shared" si="195"/>
        <v>-99</v>
      </c>
      <c r="AB1230" s="56">
        <f t="shared" si="196"/>
        <v>-99</v>
      </c>
      <c r="AC1230" s="56">
        <f t="shared" si="197"/>
        <v>-99</v>
      </c>
      <c r="AE1230" s="82">
        <f>IF(D1230=1, 'adjustment factor'!$D$4, IF(D1230=-9,-999,IF(D1230="",-999,0)))</f>
        <v>-999</v>
      </c>
      <c r="AF1230" s="82">
        <f>IF(F1230=1, 'adjustment factor'!$D$5, IF(F1230=-9,-999,IF(F1230="",-999,0)))</f>
        <v>-999</v>
      </c>
      <c r="AG1230" s="82">
        <f>IF(E1230=1, 'adjustment factor'!$D$6, IF(E1230=-9,-999,IF(E1230="",-999,0)))</f>
        <v>-999</v>
      </c>
      <c r="AH1230" s="82">
        <f>IF(K1230&gt;=45,'adjustment factor'!$D$7,IF(K1230=-9,-1200,IF(K1230="",-1200,0)))</f>
        <v>-1200</v>
      </c>
      <c r="AI1230" s="82">
        <f>IF(L1230=1, 'adjustment factor'!$D$8, IF(L1230=-9,-999,IF(L1230="",-999,0)))</f>
        <v>-999</v>
      </c>
      <c r="AJ1230" s="82">
        <f>IF(AND(M1230&gt;=1,M1230&lt;=4),'adjustment factor'!$D$9,IF(M1230=-9,-999,IF(M1230=98,-999,IF(M1230=99,-999,IF(M1230="",-999,0)))))</f>
        <v>-999</v>
      </c>
      <c r="AK1230" s="82">
        <f>IF(H1230=1, 'adjustment factor'!$D$10, IF(H1230=-9,-999,IF(H1230="",-999,0)))</f>
        <v>-999</v>
      </c>
      <c r="AL1230" s="82">
        <f>IF(G1230=1, 'adjustment factor'!$D$11, IF(G1230=-9,-999,IF(G1230="",-999,0)))</f>
        <v>-999</v>
      </c>
      <c r="AM1230" s="82">
        <f>IF(I1230=1, 'adjustment factor'!$D$12, IF(I1230=-9,-999,IF(I1230="",-999,0)))</f>
        <v>-999</v>
      </c>
      <c r="AN1230" s="82">
        <f>IF(J1230=1, 'adjustment factor'!$D$13, IF(J1230=-9,-999,IF(J1230="",-999,0)))</f>
        <v>-999</v>
      </c>
      <c r="AO1230" s="82" t="str">
        <f t="shared" si="198"/>
        <v>-999</v>
      </c>
      <c r="AP1230" s="82" t="str">
        <f t="shared" si="199"/>
        <v>MISSING</v>
      </c>
    </row>
    <row r="1231" spans="2:42" s="3" customFormat="1">
      <c r="B1231" s="213"/>
      <c r="C1231" s="35">
        <v>1227</v>
      </c>
      <c r="D1231" s="161"/>
      <c r="E1231" s="161"/>
      <c r="F1231" s="161"/>
      <c r="G1231" s="161"/>
      <c r="H1231" s="161"/>
      <c r="I1231" s="161"/>
      <c r="J1231" s="161"/>
      <c r="K1231" s="161"/>
      <c r="L1231" s="161"/>
      <c r="M1231" s="161"/>
      <c r="N1231" s="171"/>
      <c r="O1231" s="171"/>
      <c r="P1231" s="171"/>
      <c r="Q1231" s="171"/>
      <c r="R1231" s="171"/>
      <c r="S1231" s="171"/>
      <c r="T1231" s="208" t="str">
        <f t="shared" si="190"/>
        <v>MISSING</v>
      </c>
      <c r="U1231" s="208" t="str">
        <f t="shared" si="191"/>
        <v>MISSING</v>
      </c>
      <c r="X1231" s="56">
        <f t="shared" si="192"/>
        <v>-99</v>
      </c>
      <c r="Y1231" s="56">
        <f t="shared" si="193"/>
        <v>-99</v>
      </c>
      <c r="Z1231" s="56">
        <f t="shared" si="194"/>
        <v>-99</v>
      </c>
      <c r="AA1231" s="56">
        <f t="shared" si="195"/>
        <v>-99</v>
      </c>
      <c r="AB1231" s="56">
        <f t="shared" si="196"/>
        <v>-99</v>
      </c>
      <c r="AC1231" s="56">
        <f t="shared" si="197"/>
        <v>-99</v>
      </c>
      <c r="AE1231" s="82">
        <f>IF(D1231=1, 'adjustment factor'!$D$4, IF(D1231=-9,-999,IF(D1231="",-999,0)))</f>
        <v>-999</v>
      </c>
      <c r="AF1231" s="82">
        <f>IF(F1231=1, 'adjustment factor'!$D$5, IF(F1231=-9,-999,IF(F1231="",-999,0)))</f>
        <v>-999</v>
      </c>
      <c r="AG1231" s="82">
        <f>IF(E1231=1, 'adjustment factor'!$D$6, IF(E1231=-9,-999,IF(E1231="",-999,0)))</f>
        <v>-999</v>
      </c>
      <c r="AH1231" s="82">
        <f>IF(K1231&gt;=45,'adjustment factor'!$D$7,IF(K1231=-9,-1200,IF(K1231="",-1200,0)))</f>
        <v>-1200</v>
      </c>
      <c r="AI1231" s="82">
        <f>IF(L1231=1, 'adjustment factor'!$D$8, IF(L1231=-9,-999,IF(L1231="",-999,0)))</f>
        <v>-999</v>
      </c>
      <c r="AJ1231" s="82">
        <f>IF(AND(M1231&gt;=1,M1231&lt;=4),'adjustment factor'!$D$9,IF(M1231=-9,-999,IF(M1231=98,-999,IF(M1231=99,-999,IF(M1231="",-999,0)))))</f>
        <v>-999</v>
      </c>
      <c r="AK1231" s="82">
        <f>IF(H1231=1, 'adjustment factor'!$D$10, IF(H1231=-9,-999,IF(H1231="",-999,0)))</f>
        <v>-999</v>
      </c>
      <c r="AL1231" s="82">
        <f>IF(G1231=1, 'adjustment factor'!$D$11, IF(G1231=-9,-999,IF(G1231="",-999,0)))</f>
        <v>-999</v>
      </c>
      <c r="AM1231" s="82">
        <f>IF(I1231=1, 'adjustment factor'!$D$12, IF(I1231=-9,-999,IF(I1231="",-999,0)))</f>
        <v>-999</v>
      </c>
      <c r="AN1231" s="82">
        <f>IF(J1231=1, 'adjustment factor'!$D$13, IF(J1231=-9,-999,IF(J1231="",-999,0)))</f>
        <v>-999</v>
      </c>
      <c r="AO1231" s="82" t="str">
        <f t="shared" si="198"/>
        <v>-999</v>
      </c>
      <c r="AP1231" s="82" t="str">
        <f t="shared" si="199"/>
        <v>MISSING</v>
      </c>
    </row>
    <row r="1232" spans="2:42" s="3" customFormat="1">
      <c r="B1232" s="213"/>
      <c r="C1232" s="35">
        <v>1228</v>
      </c>
      <c r="D1232" s="161"/>
      <c r="E1232" s="161"/>
      <c r="F1232" s="161"/>
      <c r="G1232" s="161"/>
      <c r="H1232" s="161"/>
      <c r="I1232" s="161"/>
      <c r="J1232" s="161"/>
      <c r="K1232" s="161"/>
      <c r="L1232" s="161"/>
      <c r="M1232" s="161"/>
      <c r="N1232" s="171"/>
      <c r="O1232" s="171"/>
      <c r="P1232" s="171"/>
      <c r="Q1232" s="171"/>
      <c r="R1232" s="171"/>
      <c r="S1232" s="171"/>
      <c r="T1232" s="208" t="str">
        <f t="shared" si="190"/>
        <v>MISSING</v>
      </c>
      <c r="U1232" s="208" t="str">
        <f t="shared" si="191"/>
        <v>MISSING</v>
      </c>
      <c r="X1232" s="56">
        <f t="shared" si="192"/>
        <v>-99</v>
      </c>
      <c r="Y1232" s="56">
        <f t="shared" si="193"/>
        <v>-99</v>
      </c>
      <c r="Z1232" s="56">
        <f t="shared" si="194"/>
        <v>-99</v>
      </c>
      <c r="AA1232" s="56">
        <f t="shared" si="195"/>
        <v>-99</v>
      </c>
      <c r="AB1232" s="56">
        <f t="shared" si="196"/>
        <v>-99</v>
      </c>
      <c r="AC1232" s="56">
        <f t="shared" si="197"/>
        <v>-99</v>
      </c>
      <c r="AE1232" s="82">
        <f>IF(D1232=1, 'adjustment factor'!$D$4, IF(D1232=-9,-999,IF(D1232="",-999,0)))</f>
        <v>-999</v>
      </c>
      <c r="AF1232" s="82">
        <f>IF(F1232=1, 'adjustment factor'!$D$5, IF(F1232=-9,-999,IF(F1232="",-999,0)))</f>
        <v>-999</v>
      </c>
      <c r="AG1232" s="82">
        <f>IF(E1232=1, 'adjustment factor'!$D$6, IF(E1232=-9,-999,IF(E1232="",-999,0)))</f>
        <v>-999</v>
      </c>
      <c r="AH1232" s="82">
        <f>IF(K1232&gt;=45,'adjustment factor'!$D$7,IF(K1232=-9,-1200,IF(K1232="",-1200,0)))</f>
        <v>-1200</v>
      </c>
      <c r="AI1232" s="82">
        <f>IF(L1232=1, 'adjustment factor'!$D$8, IF(L1232=-9,-999,IF(L1232="",-999,0)))</f>
        <v>-999</v>
      </c>
      <c r="AJ1232" s="82">
        <f>IF(AND(M1232&gt;=1,M1232&lt;=4),'adjustment factor'!$D$9,IF(M1232=-9,-999,IF(M1232=98,-999,IF(M1232=99,-999,IF(M1232="",-999,0)))))</f>
        <v>-999</v>
      </c>
      <c r="AK1232" s="82">
        <f>IF(H1232=1, 'adjustment factor'!$D$10, IF(H1232=-9,-999,IF(H1232="",-999,0)))</f>
        <v>-999</v>
      </c>
      <c r="AL1232" s="82">
        <f>IF(G1232=1, 'adjustment factor'!$D$11, IF(G1232=-9,-999,IF(G1232="",-999,0)))</f>
        <v>-999</v>
      </c>
      <c r="AM1232" s="82">
        <f>IF(I1232=1, 'adjustment factor'!$D$12, IF(I1232=-9,-999,IF(I1232="",-999,0)))</f>
        <v>-999</v>
      </c>
      <c r="AN1232" s="82">
        <f>IF(J1232=1, 'adjustment factor'!$D$13, IF(J1232=-9,-999,IF(J1232="",-999,0)))</f>
        <v>-999</v>
      </c>
      <c r="AO1232" s="82" t="str">
        <f t="shared" si="198"/>
        <v>-999</v>
      </c>
      <c r="AP1232" s="82" t="str">
        <f t="shared" si="199"/>
        <v>MISSING</v>
      </c>
    </row>
    <row r="1233" spans="2:42" s="3" customFormat="1">
      <c r="B1233" s="213"/>
      <c r="C1233" s="35">
        <v>1229</v>
      </c>
      <c r="D1233" s="161"/>
      <c r="E1233" s="161"/>
      <c r="F1233" s="161"/>
      <c r="G1233" s="161"/>
      <c r="H1233" s="161"/>
      <c r="I1233" s="161"/>
      <c r="J1233" s="161"/>
      <c r="K1233" s="161"/>
      <c r="L1233" s="161"/>
      <c r="M1233" s="161"/>
      <c r="N1233" s="171"/>
      <c r="O1233" s="171"/>
      <c r="P1233" s="171"/>
      <c r="Q1233" s="171"/>
      <c r="R1233" s="171"/>
      <c r="S1233" s="171"/>
      <c r="T1233" s="208" t="str">
        <f t="shared" si="190"/>
        <v>MISSING</v>
      </c>
      <c r="U1233" s="208" t="str">
        <f t="shared" si="191"/>
        <v>MISSING</v>
      </c>
      <c r="X1233" s="56">
        <f t="shared" si="192"/>
        <v>-99</v>
      </c>
      <c r="Y1233" s="56">
        <f t="shared" si="193"/>
        <v>-99</v>
      </c>
      <c r="Z1233" s="56">
        <f t="shared" si="194"/>
        <v>-99</v>
      </c>
      <c r="AA1233" s="56">
        <f t="shared" si="195"/>
        <v>-99</v>
      </c>
      <c r="AB1233" s="56">
        <f t="shared" si="196"/>
        <v>-99</v>
      </c>
      <c r="AC1233" s="56">
        <f t="shared" si="197"/>
        <v>-99</v>
      </c>
      <c r="AE1233" s="82">
        <f>IF(D1233=1, 'adjustment factor'!$D$4, IF(D1233=-9,-999,IF(D1233="",-999,0)))</f>
        <v>-999</v>
      </c>
      <c r="AF1233" s="82">
        <f>IF(F1233=1, 'adjustment factor'!$D$5, IF(F1233=-9,-999,IF(F1233="",-999,0)))</f>
        <v>-999</v>
      </c>
      <c r="AG1233" s="82">
        <f>IF(E1233=1, 'adjustment factor'!$D$6, IF(E1233=-9,-999,IF(E1233="",-999,0)))</f>
        <v>-999</v>
      </c>
      <c r="AH1233" s="82">
        <f>IF(K1233&gt;=45,'adjustment factor'!$D$7,IF(K1233=-9,-1200,IF(K1233="",-1200,0)))</f>
        <v>-1200</v>
      </c>
      <c r="AI1233" s="82">
        <f>IF(L1233=1, 'adjustment factor'!$D$8, IF(L1233=-9,-999,IF(L1233="",-999,0)))</f>
        <v>-999</v>
      </c>
      <c r="AJ1233" s="82">
        <f>IF(AND(M1233&gt;=1,M1233&lt;=4),'adjustment factor'!$D$9,IF(M1233=-9,-999,IF(M1233=98,-999,IF(M1233=99,-999,IF(M1233="",-999,0)))))</f>
        <v>-999</v>
      </c>
      <c r="AK1233" s="82">
        <f>IF(H1233=1, 'adjustment factor'!$D$10, IF(H1233=-9,-999,IF(H1233="",-999,0)))</f>
        <v>-999</v>
      </c>
      <c r="AL1233" s="82">
        <f>IF(G1233=1, 'adjustment factor'!$D$11, IF(G1233=-9,-999,IF(G1233="",-999,0)))</f>
        <v>-999</v>
      </c>
      <c r="AM1233" s="82">
        <f>IF(I1233=1, 'adjustment factor'!$D$12, IF(I1233=-9,-999,IF(I1233="",-999,0)))</f>
        <v>-999</v>
      </c>
      <c r="AN1233" s="82">
        <f>IF(J1233=1, 'adjustment factor'!$D$13, IF(J1233=-9,-999,IF(J1233="",-999,0)))</f>
        <v>-999</v>
      </c>
      <c r="AO1233" s="82" t="str">
        <f t="shared" si="198"/>
        <v>-999</v>
      </c>
      <c r="AP1233" s="82" t="str">
        <f t="shared" si="199"/>
        <v>MISSING</v>
      </c>
    </row>
    <row r="1234" spans="2:42" s="3" customFormat="1">
      <c r="B1234" s="213"/>
      <c r="C1234" s="35">
        <v>1230</v>
      </c>
      <c r="D1234" s="161"/>
      <c r="E1234" s="161"/>
      <c r="F1234" s="161"/>
      <c r="G1234" s="161"/>
      <c r="H1234" s="161"/>
      <c r="I1234" s="161"/>
      <c r="J1234" s="161"/>
      <c r="K1234" s="161"/>
      <c r="L1234" s="161"/>
      <c r="M1234" s="161"/>
      <c r="N1234" s="171"/>
      <c r="O1234" s="171"/>
      <c r="P1234" s="171"/>
      <c r="Q1234" s="171"/>
      <c r="R1234" s="171"/>
      <c r="S1234" s="171"/>
      <c r="T1234" s="208" t="str">
        <f t="shared" si="190"/>
        <v>MISSING</v>
      </c>
      <c r="U1234" s="208" t="str">
        <f t="shared" si="191"/>
        <v>MISSING</v>
      </c>
      <c r="X1234" s="56">
        <f t="shared" si="192"/>
        <v>-99</v>
      </c>
      <c r="Y1234" s="56">
        <f t="shared" si="193"/>
        <v>-99</v>
      </c>
      <c r="Z1234" s="56">
        <f t="shared" si="194"/>
        <v>-99</v>
      </c>
      <c r="AA1234" s="56">
        <f t="shared" si="195"/>
        <v>-99</v>
      </c>
      <c r="AB1234" s="56">
        <f t="shared" si="196"/>
        <v>-99</v>
      </c>
      <c r="AC1234" s="56">
        <f t="shared" si="197"/>
        <v>-99</v>
      </c>
      <c r="AE1234" s="82">
        <f>IF(D1234=1, 'adjustment factor'!$D$4, IF(D1234=-9,-999,IF(D1234="",-999,0)))</f>
        <v>-999</v>
      </c>
      <c r="AF1234" s="82">
        <f>IF(F1234=1, 'adjustment factor'!$D$5, IF(F1234=-9,-999,IF(F1234="",-999,0)))</f>
        <v>-999</v>
      </c>
      <c r="AG1234" s="82">
        <f>IF(E1234=1, 'adjustment factor'!$D$6, IF(E1234=-9,-999,IF(E1234="",-999,0)))</f>
        <v>-999</v>
      </c>
      <c r="AH1234" s="82">
        <f>IF(K1234&gt;=45,'adjustment factor'!$D$7,IF(K1234=-9,-1200,IF(K1234="",-1200,0)))</f>
        <v>-1200</v>
      </c>
      <c r="AI1234" s="82">
        <f>IF(L1234=1, 'adjustment factor'!$D$8, IF(L1234=-9,-999,IF(L1234="",-999,0)))</f>
        <v>-999</v>
      </c>
      <c r="AJ1234" s="82">
        <f>IF(AND(M1234&gt;=1,M1234&lt;=4),'adjustment factor'!$D$9,IF(M1234=-9,-999,IF(M1234=98,-999,IF(M1234=99,-999,IF(M1234="",-999,0)))))</f>
        <v>-999</v>
      </c>
      <c r="AK1234" s="82">
        <f>IF(H1234=1, 'adjustment factor'!$D$10, IF(H1234=-9,-999,IF(H1234="",-999,0)))</f>
        <v>-999</v>
      </c>
      <c r="AL1234" s="82">
        <f>IF(G1234=1, 'adjustment factor'!$D$11, IF(G1234=-9,-999,IF(G1234="",-999,0)))</f>
        <v>-999</v>
      </c>
      <c r="AM1234" s="82">
        <f>IF(I1234=1, 'adjustment factor'!$D$12, IF(I1234=-9,-999,IF(I1234="",-999,0)))</f>
        <v>-999</v>
      </c>
      <c r="AN1234" s="82">
        <f>IF(J1234=1, 'adjustment factor'!$D$13, IF(J1234=-9,-999,IF(J1234="",-999,0)))</f>
        <v>-999</v>
      </c>
      <c r="AO1234" s="82" t="str">
        <f t="shared" si="198"/>
        <v>-999</v>
      </c>
      <c r="AP1234" s="82" t="str">
        <f t="shared" si="199"/>
        <v>MISSING</v>
      </c>
    </row>
    <row r="1235" spans="2:42" s="3" customFormat="1">
      <c r="B1235" s="213"/>
      <c r="C1235" s="35">
        <v>1231</v>
      </c>
      <c r="D1235" s="161"/>
      <c r="E1235" s="161"/>
      <c r="F1235" s="161"/>
      <c r="G1235" s="161"/>
      <c r="H1235" s="161"/>
      <c r="I1235" s="161"/>
      <c r="J1235" s="161"/>
      <c r="K1235" s="161"/>
      <c r="L1235" s="161"/>
      <c r="M1235" s="161"/>
      <c r="N1235" s="171"/>
      <c r="O1235" s="171"/>
      <c r="P1235" s="171"/>
      <c r="Q1235" s="171"/>
      <c r="R1235" s="171"/>
      <c r="S1235" s="171"/>
      <c r="T1235" s="208" t="str">
        <f t="shared" si="190"/>
        <v>MISSING</v>
      </c>
      <c r="U1235" s="208" t="str">
        <f t="shared" si="191"/>
        <v>MISSING</v>
      </c>
      <c r="X1235" s="56">
        <f t="shared" si="192"/>
        <v>-99</v>
      </c>
      <c r="Y1235" s="56">
        <f t="shared" si="193"/>
        <v>-99</v>
      </c>
      <c r="Z1235" s="56">
        <f t="shared" si="194"/>
        <v>-99</v>
      </c>
      <c r="AA1235" s="56">
        <f t="shared" si="195"/>
        <v>-99</v>
      </c>
      <c r="AB1235" s="56">
        <f t="shared" si="196"/>
        <v>-99</v>
      </c>
      <c r="AC1235" s="56">
        <f t="shared" si="197"/>
        <v>-99</v>
      </c>
      <c r="AE1235" s="82">
        <f>IF(D1235=1, 'adjustment factor'!$D$4, IF(D1235=-9,-999,IF(D1235="",-999,0)))</f>
        <v>-999</v>
      </c>
      <c r="AF1235" s="82">
        <f>IF(F1235=1, 'adjustment factor'!$D$5, IF(F1235=-9,-999,IF(F1235="",-999,0)))</f>
        <v>-999</v>
      </c>
      <c r="AG1235" s="82">
        <f>IF(E1235=1, 'adjustment factor'!$D$6, IF(E1235=-9,-999,IF(E1235="",-999,0)))</f>
        <v>-999</v>
      </c>
      <c r="AH1235" s="82">
        <f>IF(K1235&gt;=45,'adjustment factor'!$D$7,IF(K1235=-9,-1200,IF(K1235="",-1200,0)))</f>
        <v>-1200</v>
      </c>
      <c r="AI1235" s="82">
        <f>IF(L1235=1, 'adjustment factor'!$D$8, IF(L1235=-9,-999,IF(L1235="",-999,0)))</f>
        <v>-999</v>
      </c>
      <c r="AJ1235" s="82">
        <f>IF(AND(M1235&gt;=1,M1235&lt;=4),'adjustment factor'!$D$9,IF(M1235=-9,-999,IF(M1235=98,-999,IF(M1235=99,-999,IF(M1235="",-999,0)))))</f>
        <v>-999</v>
      </c>
      <c r="AK1235" s="82">
        <f>IF(H1235=1, 'adjustment factor'!$D$10, IF(H1235=-9,-999,IF(H1235="",-999,0)))</f>
        <v>-999</v>
      </c>
      <c r="AL1235" s="82">
        <f>IF(G1235=1, 'adjustment factor'!$D$11, IF(G1235=-9,-999,IF(G1235="",-999,0)))</f>
        <v>-999</v>
      </c>
      <c r="AM1235" s="82">
        <f>IF(I1235=1, 'adjustment factor'!$D$12, IF(I1235=-9,-999,IF(I1235="",-999,0)))</f>
        <v>-999</v>
      </c>
      <c r="AN1235" s="82">
        <f>IF(J1235=1, 'adjustment factor'!$D$13, IF(J1235=-9,-999,IF(J1235="",-999,0)))</f>
        <v>-999</v>
      </c>
      <c r="AO1235" s="82" t="str">
        <f t="shared" si="198"/>
        <v>-999</v>
      </c>
      <c r="AP1235" s="82" t="str">
        <f t="shared" si="199"/>
        <v>MISSING</v>
      </c>
    </row>
    <row r="1236" spans="2:42" s="3" customFormat="1">
      <c r="B1236" s="213"/>
      <c r="C1236" s="35">
        <v>1232</v>
      </c>
      <c r="D1236" s="161"/>
      <c r="E1236" s="161"/>
      <c r="F1236" s="161"/>
      <c r="G1236" s="161"/>
      <c r="H1236" s="161"/>
      <c r="I1236" s="161"/>
      <c r="J1236" s="161"/>
      <c r="K1236" s="161"/>
      <c r="L1236" s="161"/>
      <c r="M1236" s="161"/>
      <c r="N1236" s="171"/>
      <c r="O1236" s="171"/>
      <c r="P1236" s="171"/>
      <c r="Q1236" s="171"/>
      <c r="R1236" s="171"/>
      <c r="S1236" s="171"/>
      <c r="T1236" s="208" t="str">
        <f t="shared" si="190"/>
        <v>MISSING</v>
      </c>
      <c r="U1236" s="208" t="str">
        <f t="shared" si="191"/>
        <v>MISSING</v>
      </c>
      <c r="X1236" s="56">
        <f t="shared" si="192"/>
        <v>-99</v>
      </c>
      <c r="Y1236" s="56">
        <f t="shared" si="193"/>
        <v>-99</v>
      </c>
      <c r="Z1236" s="56">
        <f t="shared" si="194"/>
        <v>-99</v>
      </c>
      <c r="AA1236" s="56">
        <f t="shared" si="195"/>
        <v>-99</v>
      </c>
      <c r="AB1236" s="56">
        <f t="shared" si="196"/>
        <v>-99</v>
      </c>
      <c r="AC1236" s="56">
        <f t="shared" si="197"/>
        <v>-99</v>
      </c>
      <c r="AE1236" s="82">
        <f>IF(D1236=1, 'adjustment factor'!$D$4, IF(D1236=-9,-999,IF(D1236="",-999,0)))</f>
        <v>-999</v>
      </c>
      <c r="AF1236" s="82">
        <f>IF(F1236=1, 'adjustment factor'!$D$5, IF(F1236=-9,-999,IF(F1236="",-999,0)))</f>
        <v>-999</v>
      </c>
      <c r="AG1236" s="82">
        <f>IF(E1236=1, 'adjustment factor'!$D$6, IF(E1236=-9,-999,IF(E1236="",-999,0)))</f>
        <v>-999</v>
      </c>
      <c r="AH1236" s="82">
        <f>IF(K1236&gt;=45,'adjustment factor'!$D$7,IF(K1236=-9,-1200,IF(K1236="",-1200,0)))</f>
        <v>-1200</v>
      </c>
      <c r="AI1236" s="82">
        <f>IF(L1236=1, 'adjustment factor'!$D$8, IF(L1236=-9,-999,IF(L1236="",-999,0)))</f>
        <v>-999</v>
      </c>
      <c r="AJ1236" s="82">
        <f>IF(AND(M1236&gt;=1,M1236&lt;=4),'adjustment factor'!$D$9,IF(M1236=-9,-999,IF(M1236=98,-999,IF(M1236=99,-999,IF(M1236="",-999,0)))))</f>
        <v>-999</v>
      </c>
      <c r="AK1236" s="82">
        <f>IF(H1236=1, 'adjustment factor'!$D$10, IF(H1236=-9,-999,IF(H1236="",-999,0)))</f>
        <v>-999</v>
      </c>
      <c r="AL1236" s="82">
        <f>IF(G1236=1, 'adjustment factor'!$D$11, IF(G1236=-9,-999,IF(G1236="",-999,0)))</f>
        <v>-999</v>
      </c>
      <c r="AM1236" s="82">
        <f>IF(I1236=1, 'adjustment factor'!$D$12, IF(I1236=-9,-999,IF(I1236="",-999,0)))</f>
        <v>-999</v>
      </c>
      <c r="AN1236" s="82">
        <f>IF(J1236=1, 'adjustment factor'!$D$13, IF(J1236=-9,-999,IF(J1236="",-999,0)))</f>
        <v>-999</v>
      </c>
      <c r="AO1236" s="82" t="str">
        <f t="shared" si="198"/>
        <v>-999</v>
      </c>
      <c r="AP1236" s="82" t="str">
        <f t="shared" si="199"/>
        <v>MISSING</v>
      </c>
    </row>
    <row r="1237" spans="2:42" s="3" customFormat="1">
      <c r="B1237" s="213"/>
      <c r="C1237" s="35">
        <v>1233</v>
      </c>
      <c r="D1237" s="161"/>
      <c r="E1237" s="161"/>
      <c r="F1237" s="161"/>
      <c r="G1237" s="161"/>
      <c r="H1237" s="161"/>
      <c r="I1237" s="161"/>
      <c r="J1237" s="161"/>
      <c r="K1237" s="161"/>
      <c r="L1237" s="161"/>
      <c r="M1237" s="161"/>
      <c r="N1237" s="171"/>
      <c r="O1237" s="171"/>
      <c r="P1237" s="171"/>
      <c r="Q1237" s="171"/>
      <c r="R1237" s="171"/>
      <c r="S1237" s="171"/>
      <c r="T1237" s="208" t="str">
        <f t="shared" si="190"/>
        <v>MISSING</v>
      </c>
      <c r="U1237" s="208" t="str">
        <f t="shared" si="191"/>
        <v>MISSING</v>
      </c>
      <c r="X1237" s="56">
        <f t="shared" si="192"/>
        <v>-99</v>
      </c>
      <c r="Y1237" s="56">
        <f t="shared" si="193"/>
        <v>-99</v>
      </c>
      <c r="Z1237" s="56">
        <f t="shared" si="194"/>
        <v>-99</v>
      </c>
      <c r="AA1237" s="56">
        <f t="shared" si="195"/>
        <v>-99</v>
      </c>
      <c r="AB1237" s="56">
        <f t="shared" si="196"/>
        <v>-99</v>
      </c>
      <c r="AC1237" s="56">
        <f t="shared" si="197"/>
        <v>-99</v>
      </c>
      <c r="AE1237" s="82">
        <f>IF(D1237=1, 'adjustment factor'!$D$4, IF(D1237=-9,-999,IF(D1237="",-999,0)))</f>
        <v>-999</v>
      </c>
      <c r="AF1237" s="82">
        <f>IF(F1237=1, 'adjustment factor'!$D$5, IF(F1237=-9,-999,IF(F1237="",-999,0)))</f>
        <v>-999</v>
      </c>
      <c r="AG1237" s="82">
        <f>IF(E1237=1, 'adjustment factor'!$D$6, IF(E1237=-9,-999,IF(E1237="",-999,0)))</f>
        <v>-999</v>
      </c>
      <c r="AH1237" s="82">
        <f>IF(K1237&gt;=45,'adjustment factor'!$D$7,IF(K1237=-9,-1200,IF(K1237="",-1200,0)))</f>
        <v>-1200</v>
      </c>
      <c r="AI1237" s="82">
        <f>IF(L1237=1, 'adjustment factor'!$D$8, IF(L1237=-9,-999,IF(L1237="",-999,0)))</f>
        <v>-999</v>
      </c>
      <c r="AJ1237" s="82">
        <f>IF(AND(M1237&gt;=1,M1237&lt;=4),'adjustment factor'!$D$9,IF(M1237=-9,-999,IF(M1237=98,-999,IF(M1237=99,-999,IF(M1237="",-999,0)))))</f>
        <v>-999</v>
      </c>
      <c r="AK1237" s="82">
        <f>IF(H1237=1, 'adjustment factor'!$D$10, IF(H1237=-9,-999,IF(H1237="",-999,0)))</f>
        <v>-999</v>
      </c>
      <c r="AL1237" s="82">
        <f>IF(G1237=1, 'adjustment factor'!$D$11, IF(G1237=-9,-999,IF(G1237="",-999,0)))</f>
        <v>-999</v>
      </c>
      <c r="AM1237" s="82">
        <f>IF(I1237=1, 'adjustment factor'!$D$12, IF(I1237=-9,-999,IF(I1237="",-999,0)))</f>
        <v>-999</v>
      </c>
      <c r="AN1237" s="82">
        <f>IF(J1237=1, 'adjustment factor'!$D$13, IF(J1237=-9,-999,IF(J1237="",-999,0)))</f>
        <v>-999</v>
      </c>
      <c r="AO1237" s="82" t="str">
        <f t="shared" si="198"/>
        <v>-999</v>
      </c>
      <c r="AP1237" s="82" t="str">
        <f t="shared" si="199"/>
        <v>MISSING</v>
      </c>
    </row>
    <row r="1238" spans="2:42" s="3" customFormat="1">
      <c r="B1238" s="213"/>
      <c r="C1238" s="35">
        <v>1234</v>
      </c>
      <c r="D1238" s="161"/>
      <c r="E1238" s="161"/>
      <c r="F1238" s="161"/>
      <c r="G1238" s="161"/>
      <c r="H1238" s="161"/>
      <c r="I1238" s="161"/>
      <c r="J1238" s="161"/>
      <c r="K1238" s="161"/>
      <c r="L1238" s="161"/>
      <c r="M1238" s="161"/>
      <c r="N1238" s="171"/>
      <c r="O1238" s="171"/>
      <c r="P1238" s="171"/>
      <c r="Q1238" s="171"/>
      <c r="R1238" s="171"/>
      <c r="S1238" s="171"/>
      <c r="T1238" s="208" t="str">
        <f t="shared" si="190"/>
        <v>MISSING</v>
      </c>
      <c r="U1238" s="208" t="str">
        <f t="shared" si="191"/>
        <v>MISSING</v>
      </c>
      <c r="X1238" s="56">
        <f t="shared" si="192"/>
        <v>-99</v>
      </c>
      <c r="Y1238" s="56">
        <f t="shared" si="193"/>
        <v>-99</v>
      </c>
      <c r="Z1238" s="56">
        <f t="shared" si="194"/>
        <v>-99</v>
      </c>
      <c r="AA1238" s="56">
        <f t="shared" si="195"/>
        <v>-99</v>
      </c>
      <c r="AB1238" s="56">
        <f t="shared" si="196"/>
        <v>-99</v>
      </c>
      <c r="AC1238" s="56">
        <f t="shared" si="197"/>
        <v>-99</v>
      </c>
      <c r="AE1238" s="82">
        <f>IF(D1238=1, 'adjustment factor'!$D$4, IF(D1238=-9,-999,IF(D1238="",-999,0)))</f>
        <v>-999</v>
      </c>
      <c r="AF1238" s="82">
        <f>IF(F1238=1, 'adjustment factor'!$D$5, IF(F1238=-9,-999,IF(F1238="",-999,0)))</f>
        <v>-999</v>
      </c>
      <c r="AG1238" s="82">
        <f>IF(E1238=1, 'adjustment factor'!$D$6, IF(E1238=-9,-999,IF(E1238="",-999,0)))</f>
        <v>-999</v>
      </c>
      <c r="AH1238" s="82">
        <f>IF(K1238&gt;=45,'adjustment factor'!$D$7,IF(K1238=-9,-1200,IF(K1238="",-1200,0)))</f>
        <v>-1200</v>
      </c>
      <c r="AI1238" s="82">
        <f>IF(L1238=1, 'adjustment factor'!$D$8, IF(L1238=-9,-999,IF(L1238="",-999,0)))</f>
        <v>-999</v>
      </c>
      <c r="AJ1238" s="82">
        <f>IF(AND(M1238&gt;=1,M1238&lt;=4),'adjustment factor'!$D$9,IF(M1238=-9,-999,IF(M1238=98,-999,IF(M1238=99,-999,IF(M1238="",-999,0)))))</f>
        <v>-999</v>
      </c>
      <c r="AK1238" s="82">
        <f>IF(H1238=1, 'adjustment factor'!$D$10, IF(H1238=-9,-999,IF(H1238="",-999,0)))</f>
        <v>-999</v>
      </c>
      <c r="AL1238" s="82">
        <f>IF(G1238=1, 'adjustment factor'!$D$11, IF(G1238=-9,-999,IF(G1238="",-999,0)))</f>
        <v>-999</v>
      </c>
      <c r="AM1238" s="82">
        <f>IF(I1238=1, 'adjustment factor'!$D$12, IF(I1238=-9,-999,IF(I1238="",-999,0)))</f>
        <v>-999</v>
      </c>
      <c r="AN1238" s="82">
        <f>IF(J1238=1, 'adjustment factor'!$D$13, IF(J1238=-9,-999,IF(J1238="",-999,0)))</f>
        <v>-999</v>
      </c>
      <c r="AO1238" s="82" t="str">
        <f t="shared" si="198"/>
        <v>-999</v>
      </c>
      <c r="AP1238" s="82" t="str">
        <f t="shared" si="199"/>
        <v>MISSING</v>
      </c>
    </row>
    <row r="1239" spans="2:42" s="3" customFormat="1">
      <c r="B1239" s="213"/>
      <c r="C1239" s="35">
        <v>1235</v>
      </c>
      <c r="D1239" s="161"/>
      <c r="E1239" s="161"/>
      <c r="F1239" s="161"/>
      <c r="G1239" s="161"/>
      <c r="H1239" s="161"/>
      <c r="I1239" s="161"/>
      <c r="J1239" s="161"/>
      <c r="K1239" s="161"/>
      <c r="L1239" s="161"/>
      <c r="M1239" s="161"/>
      <c r="N1239" s="171"/>
      <c r="O1239" s="171"/>
      <c r="P1239" s="171"/>
      <c r="Q1239" s="171"/>
      <c r="R1239" s="171"/>
      <c r="S1239" s="171"/>
      <c r="T1239" s="208" t="str">
        <f t="shared" si="190"/>
        <v>MISSING</v>
      </c>
      <c r="U1239" s="208" t="str">
        <f t="shared" si="191"/>
        <v>MISSING</v>
      </c>
      <c r="X1239" s="56">
        <f t="shared" si="192"/>
        <v>-99</v>
      </c>
      <c r="Y1239" s="56">
        <f t="shared" si="193"/>
        <v>-99</v>
      </c>
      <c r="Z1239" s="56">
        <f t="shared" si="194"/>
        <v>-99</v>
      </c>
      <c r="AA1239" s="56">
        <f t="shared" si="195"/>
        <v>-99</v>
      </c>
      <c r="AB1239" s="56">
        <f t="shared" si="196"/>
        <v>-99</v>
      </c>
      <c r="AC1239" s="56">
        <f t="shared" si="197"/>
        <v>-99</v>
      </c>
      <c r="AE1239" s="82">
        <f>IF(D1239=1, 'adjustment factor'!$D$4, IF(D1239=-9,-999,IF(D1239="",-999,0)))</f>
        <v>-999</v>
      </c>
      <c r="AF1239" s="82">
        <f>IF(F1239=1, 'adjustment factor'!$D$5, IF(F1239=-9,-999,IF(F1239="",-999,0)))</f>
        <v>-999</v>
      </c>
      <c r="AG1239" s="82">
        <f>IF(E1239=1, 'adjustment factor'!$D$6, IF(E1239=-9,-999,IF(E1239="",-999,0)))</f>
        <v>-999</v>
      </c>
      <c r="AH1239" s="82">
        <f>IF(K1239&gt;=45,'adjustment factor'!$D$7,IF(K1239=-9,-1200,IF(K1239="",-1200,0)))</f>
        <v>-1200</v>
      </c>
      <c r="AI1239" s="82">
        <f>IF(L1239=1, 'adjustment factor'!$D$8, IF(L1239=-9,-999,IF(L1239="",-999,0)))</f>
        <v>-999</v>
      </c>
      <c r="AJ1239" s="82">
        <f>IF(AND(M1239&gt;=1,M1239&lt;=4),'adjustment factor'!$D$9,IF(M1239=-9,-999,IF(M1239=98,-999,IF(M1239=99,-999,IF(M1239="",-999,0)))))</f>
        <v>-999</v>
      </c>
      <c r="AK1239" s="82">
        <f>IF(H1239=1, 'adjustment factor'!$D$10, IF(H1239=-9,-999,IF(H1239="",-999,0)))</f>
        <v>-999</v>
      </c>
      <c r="AL1239" s="82">
        <f>IF(G1239=1, 'adjustment factor'!$D$11, IF(G1239=-9,-999,IF(G1239="",-999,0)))</f>
        <v>-999</v>
      </c>
      <c r="AM1239" s="82">
        <f>IF(I1239=1, 'adjustment factor'!$D$12, IF(I1239=-9,-999,IF(I1239="",-999,0)))</f>
        <v>-999</v>
      </c>
      <c r="AN1239" s="82">
        <f>IF(J1239=1, 'adjustment factor'!$D$13, IF(J1239=-9,-999,IF(J1239="",-999,0)))</f>
        <v>-999</v>
      </c>
      <c r="AO1239" s="82" t="str">
        <f t="shared" si="198"/>
        <v>-999</v>
      </c>
      <c r="AP1239" s="82" t="str">
        <f t="shared" si="199"/>
        <v>MISSING</v>
      </c>
    </row>
    <row r="1240" spans="2:42" s="3" customFormat="1">
      <c r="B1240" s="213"/>
      <c r="C1240" s="35">
        <v>1236</v>
      </c>
      <c r="D1240" s="161"/>
      <c r="E1240" s="161"/>
      <c r="F1240" s="161"/>
      <c r="G1240" s="161"/>
      <c r="H1240" s="161"/>
      <c r="I1240" s="161"/>
      <c r="J1240" s="161"/>
      <c r="K1240" s="161"/>
      <c r="L1240" s="161"/>
      <c r="M1240" s="161"/>
      <c r="N1240" s="171"/>
      <c r="O1240" s="171"/>
      <c r="P1240" s="171"/>
      <c r="Q1240" s="171"/>
      <c r="R1240" s="171"/>
      <c r="S1240" s="171"/>
      <c r="T1240" s="208" t="str">
        <f t="shared" si="190"/>
        <v>MISSING</v>
      </c>
      <c r="U1240" s="208" t="str">
        <f t="shared" si="191"/>
        <v>MISSING</v>
      </c>
      <c r="X1240" s="56">
        <f t="shared" si="192"/>
        <v>-99</v>
      </c>
      <c r="Y1240" s="56">
        <f t="shared" si="193"/>
        <v>-99</v>
      </c>
      <c r="Z1240" s="56">
        <f t="shared" si="194"/>
        <v>-99</v>
      </c>
      <c r="AA1240" s="56">
        <f t="shared" si="195"/>
        <v>-99</v>
      </c>
      <c r="AB1240" s="56">
        <f t="shared" si="196"/>
        <v>-99</v>
      </c>
      <c r="AC1240" s="56">
        <f t="shared" si="197"/>
        <v>-99</v>
      </c>
      <c r="AE1240" s="82">
        <f>IF(D1240=1, 'adjustment factor'!$D$4, IF(D1240=-9,-999,IF(D1240="",-999,0)))</f>
        <v>-999</v>
      </c>
      <c r="AF1240" s="82">
        <f>IF(F1240=1, 'adjustment factor'!$D$5, IF(F1240=-9,-999,IF(F1240="",-999,0)))</f>
        <v>-999</v>
      </c>
      <c r="AG1240" s="82">
        <f>IF(E1240=1, 'adjustment factor'!$D$6, IF(E1240=-9,-999,IF(E1240="",-999,0)))</f>
        <v>-999</v>
      </c>
      <c r="AH1240" s="82">
        <f>IF(K1240&gt;=45,'adjustment factor'!$D$7,IF(K1240=-9,-1200,IF(K1240="",-1200,0)))</f>
        <v>-1200</v>
      </c>
      <c r="AI1240" s="82">
        <f>IF(L1240=1, 'adjustment factor'!$D$8, IF(L1240=-9,-999,IF(L1240="",-999,0)))</f>
        <v>-999</v>
      </c>
      <c r="AJ1240" s="82">
        <f>IF(AND(M1240&gt;=1,M1240&lt;=4),'adjustment factor'!$D$9,IF(M1240=-9,-999,IF(M1240=98,-999,IF(M1240=99,-999,IF(M1240="",-999,0)))))</f>
        <v>-999</v>
      </c>
      <c r="AK1240" s="82">
        <f>IF(H1240=1, 'adjustment factor'!$D$10, IF(H1240=-9,-999,IF(H1240="",-999,0)))</f>
        <v>-999</v>
      </c>
      <c r="AL1240" s="82">
        <f>IF(G1240=1, 'adjustment factor'!$D$11, IF(G1240=-9,-999,IF(G1240="",-999,0)))</f>
        <v>-999</v>
      </c>
      <c r="AM1240" s="82">
        <f>IF(I1240=1, 'adjustment factor'!$D$12, IF(I1240=-9,-999,IF(I1240="",-999,0)))</f>
        <v>-999</v>
      </c>
      <c r="AN1240" s="82">
        <f>IF(J1240=1, 'adjustment factor'!$D$13, IF(J1240=-9,-999,IF(J1240="",-999,0)))</f>
        <v>-999</v>
      </c>
      <c r="AO1240" s="82" t="str">
        <f t="shared" si="198"/>
        <v>-999</v>
      </c>
      <c r="AP1240" s="82" t="str">
        <f t="shared" si="199"/>
        <v>MISSING</v>
      </c>
    </row>
    <row r="1241" spans="2:42" s="3" customFormat="1">
      <c r="B1241" s="213"/>
      <c r="C1241" s="35">
        <v>1237</v>
      </c>
      <c r="D1241" s="161"/>
      <c r="E1241" s="161"/>
      <c r="F1241" s="161"/>
      <c r="G1241" s="161"/>
      <c r="H1241" s="161"/>
      <c r="I1241" s="161"/>
      <c r="J1241" s="161"/>
      <c r="K1241" s="161"/>
      <c r="L1241" s="161"/>
      <c r="M1241" s="161"/>
      <c r="N1241" s="171"/>
      <c r="O1241" s="171"/>
      <c r="P1241" s="171"/>
      <c r="Q1241" s="171"/>
      <c r="R1241" s="171"/>
      <c r="S1241" s="171"/>
      <c r="T1241" s="208" t="str">
        <f t="shared" si="190"/>
        <v>MISSING</v>
      </c>
      <c r="U1241" s="208" t="str">
        <f t="shared" si="191"/>
        <v>MISSING</v>
      </c>
      <c r="X1241" s="56">
        <f t="shared" si="192"/>
        <v>-99</v>
      </c>
      <c r="Y1241" s="56">
        <f t="shared" si="193"/>
        <v>-99</v>
      </c>
      <c r="Z1241" s="56">
        <f t="shared" si="194"/>
        <v>-99</v>
      </c>
      <c r="AA1241" s="56">
        <f t="shared" si="195"/>
        <v>-99</v>
      </c>
      <c r="AB1241" s="56">
        <f t="shared" si="196"/>
        <v>-99</v>
      </c>
      <c r="AC1241" s="56">
        <f t="shared" si="197"/>
        <v>-99</v>
      </c>
      <c r="AE1241" s="82">
        <f>IF(D1241=1, 'adjustment factor'!$D$4, IF(D1241=-9,-999,IF(D1241="",-999,0)))</f>
        <v>-999</v>
      </c>
      <c r="AF1241" s="82">
        <f>IF(F1241=1, 'adjustment factor'!$D$5, IF(F1241=-9,-999,IF(F1241="",-999,0)))</f>
        <v>-999</v>
      </c>
      <c r="AG1241" s="82">
        <f>IF(E1241=1, 'adjustment factor'!$D$6, IF(E1241=-9,-999,IF(E1241="",-999,0)))</f>
        <v>-999</v>
      </c>
      <c r="AH1241" s="82">
        <f>IF(K1241&gt;=45,'adjustment factor'!$D$7,IF(K1241=-9,-1200,IF(K1241="",-1200,0)))</f>
        <v>-1200</v>
      </c>
      <c r="AI1241" s="82">
        <f>IF(L1241=1, 'adjustment factor'!$D$8, IF(L1241=-9,-999,IF(L1241="",-999,0)))</f>
        <v>-999</v>
      </c>
      <c r="AJ1241" s="82">
        <f>IF(AND(M1241&gt;=1,M1241&lt;=4),'adjustment factor'!$D$9,IF(M1241=-9,-999,IF(M1241=98,-999,IF(M1241=99,-999,IF(M1241="",-999,0)))))</f>
        <v>-999</v>
      </c>
      <c r="AK1241" s="82">
        <f>IF(H1241=1, 'adjustment factor'!$D$10, IF(H1241=-9,-999,IF(H1241="",-999,0)))</f>
        <v>-999</v>
      </c>
      <c r="AL1241" s="82">
        <f>IF(G1241=1, 'adjustment factor'!$D$11, IF(G1241=-9,-999,IF(G1241="",-999,0)))</f>
        <v>-999</v>
      </c>
      <c r="AM1241" s="82">
        <f>IF(I1241=1, 'adjustment factor'!$D$12, IF(I1241=-9,-999,IF(I1241="",-999,0)))</f>
        <v>-999</v>
      </c>
      <c r="AN1241" s="82">
        <f>IF(J1241=1, 'adjustment factor'!$D$13, IF(J1241=-9,-999,IF(J1241="",-999,0)))</f>
        <v>-999</v>
      </c>
      <c r="AO1241" s="82" t="str">
        <f t="shared" si="198"/>
        <v>-999</v>
      </c>
      <c r="AP1241" s="82" t="str">
        <f t="shared" si="199"/>
        <v>MISSING</v>
      </c>
    </row>
    <row r="1242" spans="2:42" s="3" customFormat="1">
      <c r="B1242" s="213"/>
      <c r="C1242" s="35">
        <v>1238</v>
      </c>
      <c r="D1242" s="161"/>
      <c r="E1242" s="161"/>
      <c r="F1242" s="161"/>
      <c r="G1242" s="161"/>
      <c r="H1242" s="161"/>
      <c r="I1242" s="161"/>
      <c r="J1242" s="161"/>
      <c r="K1242" s="161"/>
      <c r="L1242" s="161"/>
      <c r="M1242" s="161"/>
      <c r="N1242" s="171"/>
      <c r="O1242" s="171"/>
      <c r="P1242" s="171"/>
      <c r="Q1242" s="171"/>
      <c r="R1242" s="171"/>
      <c r="S1242" s="171"/>
      <c r="T1242" s="208" t="str">
        <f t="shared" si="190"/>
        <v>MISSING</v>
      </c>
      <c r="U1242" s="208" t="str">
        <f t="shared" si="191"/>
        <v>MISSING</v>
      </c>
      <c r="X1242" s="56">
        <f t="shared" si="192"/>
        <v>-99</v>
      </c>
      <c r="Y1242" s="56">
        <f t="shared" si="193"/>
        <v>-99</v>
      </c>
      <c r="Z1242" s="56">
        <f t="shared" si="194"/>
        <v>-99</v>
      </c>
      <c r="AA1242" s="56">
        <f t="shared" si="195"/>
        <v>-99</v>
      </c>
      <c r="AB1242" s="56">
        <f t="shared" si="196"/>
        <v>-99</v>
      </c>
      <c r="AC1242" s="56">
        <f t="shared" si="197"/>
        <v>-99</v>
      </c>
      <c r="AE1242" s="82">
        <f>IF(D1242=1, 'adjustment factor'!$D$4, IF(D1242=-9,-999,IF(D1242="",-999,0)))</f>
        <v>-999</v>
      </c>
      <c r="AF1242" s="82">
        <f>IF(F1242=1, 'adjustment factor'!$D$5, IF(F1242=-9,-999,IF(F1242="",-999,0)))</f>
        <v>-999</v>
      </c>
      <c r="AG1242" s="82">
        <f>IF(E1242=1, 'adjustment factor'!$D$6, IF(E1242=-9,-999,IF(E1242="",-999,0)))</f>
        <v>-999</v>
      </c>
      <c r="AH1242" s="82">
        <f>IF(K1242&gt;=45,'adjustment factor'!$D$7,IF(K1242=-9,-1200,IF(K1242="",-1200,0)))</f>
        <v>-1200</v>
      </c>
      <c r="AI1242" s="82">
        <f>IF(L1242=1, 'adjustment factor'!$D$8, IF(L1242=-9,-999,IF(L1242="",-999,0)))</f>
        <v>-999</v>
      </c>
      <c r="AJ1242" s="82">
        <f>IF(AND(M1242&gt;=1,M1242&lt;=4),'adjustment factor'!$D$9,IF(M1242=-9,-999,IF(M1242=98,-999,IF(M1242=99,-999,IF(M1242="",-999,0)))))</f>
        <v>-999</v>
      </c>
      <c r="AK1242" s="82">
        <f>IF(H1242=1, 'adjustment factor'!$D$10, IF(H1242=-9,-999,IF(H1242="",-999,0)))</f>
        <v>-999</v>
      </c>
      <c r="AL1242" s="82">
        <f>IF(G1242=1, 'adjustment factor'!$D$11, IF(G1242=-9,-999,IF(G1242="",-999,0)))</f>
        <v>-999</v>
      </c>
      <c r="AM1242" s="82">
        <f>IF(I1242=1, 'adjustment factor'!$D$12, IF(I1242=-9,-999,IF(I1242="",-999,0)))</f>
        <v>-999</v>
      </c>
      <c r="AN1242" s="82">
        <f>IF(J1242=1, 'adjustment factor'!$D$13, IF(J1242=-9,-999,IF(J1242="",-999,0)))</f>
        <v>-999</v>
      </c>
      <c r="AO1242" s="82" t="str">
        <f t="shared" si="198"/>
        <v>-999</v>
      </c>
      <c r="AP1242" s="82" t="str">
        <f t="shared" si="199"/>
        <v>MISSING</v>
      </c>
    </row>
    <row r="1243" spans="2:42" s="3" customFormat="1">
      <c r="B1243" s="213"/>
      <c r="C1243" s="35">
        <v>1239</v>
      </c>
      <c r="D1243" s="161"/>
      <c r="E1243" s="161"/>
      <c r="F1243" s="161"/>
      <c r="G1243" s="161"/>
      <c r="H1243" s="161"/>
      <c r="I1243" s="161"/>
      <c r="J1243" s="161"/>
      <c r="K1243" s="161"/>
      <c r="L1243" s="161"/>
      <c r="M1243" s="161"/>
      <c r="N1243" s="171"/>
      <c r="O1243" s="171"/>
      <c r="P1243" s="171"/>
      <c r="Q1243" s="171"/>
      <c r="R1243" s="171"/>
      <c r="S1243" s="171"/>
      <c r="T1243" s="208" t="str">
        <f t="shared" si="190"/>
        <v>MISSING</v>
      </c>
      <c r="U1243" s="208" t="str">
        <f t="shared" si="191"/>
        <v>MISSING</v>
      </c>
      <c r="X1243" s="56">
        <f t="shared" si="192"/>
        <v>-99</v>
      </c>
      <c r="Y1243" s="56">
        <f t="shared" si="193"/>
        <v>-99</v>
      </c>
      <c r="Z1243" s="56">
        <f t="shared" si="194"/>
        <v>-99</v>
      </c>
      <c r="AA1243" s="56">
        <f t="shared" si="195"/>
        <v>-99</v>
      </c>
      <c r="AB1243" s="56">
        <f t="shared" si="196"/>
        <v>-99</v>
      </c>
      <c r="AC1243" s="56">
        <f t="shared" si="197"/>
        <v>-99</v>
      </c>
      <c r="AE1243" s="82">
        <f>IF(D1243=1, 'adjustment factor'!$D$4, IF(D1243=-9,-999,IF(D1243="",-999,0)))</f>
        <v>-999</v>
      </c>
      <c r="AF1243" s="82">
        <f>IF(F1243=1, 'adjustment factor'!$D$5, IF(F1243=-9,-999,IF(F1243="",-999,0)))</f>
        <v>-999</v>
      </c>
      <c r="AG1243" s="82">
        <f>IF(E1243=1, 'adjustment factor'!$D$6, IF(E1243=-9,-999,IF(E1243="",-999,0)))</f>
        <v>-999</v>
      </c>
      <c r="AH1243" s="82">
        <f>IF(K1243&gt;=45,'adjustment factor'!$D$7,IF(K1243=-9,-1200,IF(K1243="",-1200,0)))</f>
        <v>-1200</v>
      </c>
      <c r="AI1243" s="82">
        <f>IF(L1243=1, 'adjustment factor'!$D$8, IF(L1243=-9,-999,IF(L1243="",-999,0)))</f>
        <v>-999</v>
      </c>
      <c r="AJ1243" s="82">
        <f>IF(AND(M1243&gt;=1,M1243&lt;=4),'adjustment factor'!$D$9,IF(M1243=-9,-999,IF(M1243=98,-999,IF(M1243=99,-999,IF(M1243="",-999,0)))))</f>
        <v>-999</v>
      </c>
      <c r="AK1243" s="82">
        <f>IF(H1243=1, 'adjustment factor'!$D$10, IF(H1243=-9,-999,IF(H1243="",-999,0)))</f>
        <v>-999</v>
      </c>
      <c r="AL1243" s="82">
        <f>IF(G1243=1, 'adjustment factor'!$D$11, IF(G1243=-9,-999,IF(G1243="",-999,0)))</f>
        <v>-999</v>
      </c>
      <c r="AM1243" s="82">
        <f>IF(I1243=1, 'adjustment factor'!$D$12, IF(I1243=-9,-999,IF(I1243="",-999,0)))</f>
        <v>-999</v>
      </c>
      <c r="AN1243" s="82">
        <f>IF(J1243=1, 'adjustment factor'!$D$13, IF(J1243=-9,-999,IF(J1243="",-999,0)))</f>
        <v>-999</v>
      </c>
      <c r="AO1243" s="82" t="str">
        <f t="shared" si="198"/>
        <v>-999</v>
      </c>
      <c r="AP1243" s="82" t="str">
        <f t="shared" si="199"/>
        <v>MISSING</v>
      </c>
    </row>
    <row r="1244" spans="2:42" s="3" customFormat="1">
      <c r="B1244" s="213"/>
      <c r="C1244" s="35">
        <v>1240</v>
      </c>
      <c r="D1244" s="161"/>
      <c r="E1244" s="161"/>
      <c r="F1244" s="161"/>
      <c r="G1244" s="161"/>
      <c r="H1244" s="161"/>
      <c r="I1244" s="161"/>
      <c r="J1244" s="161"/>
      <c r="K1244" s="161"/>
      <c r="L1244" s="161"/>
      <c r="M1244" s="161"/>
      <c r="N1244" s="171"/>
      <c r="O1244" s="171"/>
      <c r="P1244" s="171"/>
      <c r="Q1244" s="171"/>
      <c r="R1244" s="171"/>
      <c r="S1244" s="171"/>
      <c r="T1244" s="208" t="str">
        <f t="shared" si="190"/>
        <v>MISSING</v>
      </c>
      <c r="U1244" s="208" t="str">
        <f t="shared" si="191"/>
        <v>MISSING</v>
      </c>
      <c r="X1244" s="56">
        <f t="shared" si="192"/>
        <v>-99</v>
      </c>
      <c r="Y1244" s="56">
        <f t="shared" si="193"/>
        <v>-99</v>
      </c>
      <c r="Z1244" s="56">
        <f t="shared" si="194"/>
        <v>-99</v>
      </c>
      <c r="AA1244" s="56">
        <f t="shared" si="195"/>
        <v>-99</v>
      </c>
      <c r="AB1244" s="56">
        <f t="shared" si="196"/>
        <v>-99</v>
      </c>
      <c r="AC1244" s="56">
        <f t="shared" si="197"/>
        <v>-99</v>
      </c>
      <c r="AE1244" s="82">
        <f>IF(D1244=1, 'adjustment factor'!$D$4, IF(D1244=-9,-999,IF(D1244="",-999,0)))</f>
        <v>-999</v>
      </c>
      <c r="AF1244" s="82">
        <f>IF(F1244=1, 'adjustment factor'!$D$5, IF(F1244=-9,-999,IF(F1244="",-999,0)))</f>
        <v>-999</v>
      </c>
      <c r="AG1244" s="82">
        <f>IF(E1244=1, 'adjustment factor'!$D$6, IF(E1244=-9,-999,IF(E1244="",-999,0)))</f>
        <v>-999</v>
      </c>
      <c r="AH1244" s="82">
        <f>IF(K1244&gt;=45,'adjustment factor'!$D$7,IF(K1244=-9,-1200,IF(K1244="",-1200,0)))</f>
        <v>-1200</v>
      </c>
      <c r="AI1244" s="82">
        <f>IF(L1244=1, 'adjustment factor'!$D$8, IF(L1244=-9,-999,IF(L1244="",-999,0)))</f>
        <v>-999</v>
      </c>
      <c r="AJ1244" s="82">
        <f>IF(AND(M1244&gt;=1,M1244&lt;=4),'adjustment factor'!$D$9,IF(M1244=-9,-999,IF(M1244=98,-999,IF(M1244=99,-999,IF(M1244="",-999,0)))))</f>
        <v>-999</v>
      </c>
      <c r="AK1244" s="82">
        <f>IF(H1244=1, 'adjustment factor'!$D$10, IF(H1244=-9,-999,IF(H1244="",-999,0)))</f>
        <v>-999</v>
      </c>
      <c r="AL1244" s="82">
        <f>IF(G1244=1, 'adjustment factor'!$D$11, IF(G1244=-9,-999,IF(G1244="",-999,0)))</f>
        <v>-999</v>
      </c>
      <c r="AM1244" s="82">
        <f>IF(I1244=1, 'adjustment factor'!$D$12, IF(I1244=-9,-999,IF(I1244="",-999,0)))</f>
        <v>-999</v>
      </c>
      <c r="AN1244" s="82">
        <f>IF(J1244=1, 'adjustment factor'!$D$13, IF(J1244=-9,-999,IF(J1244="",-999,0)))</f>
        <v>-999</v>
      </c>
      <c r="AO1244" s="82" t="str">
        <f t="shared" si="198"/>
        <v>-999</v>
      </c>
      <c r="AP1244" s="82" t="str">
        <f t="shared" si="199"/>
        <v>MISSING</v>
      </c>
    </row>
    <row r="1245" spans="2:42" s="3" customFormat="1">
      <c r="B1245" s="213"/>
      <c r="C1245" s="35">
        <v>1241</v>
      </c>
      <c r="D1245" s="161"/>
      <c r="E1245" s="161"/>
      <c r="F1245" s="161"/>
      <c r="G1245" s="161"/>
      <c r="H1245" s="161"/>
      <c r="I1245" s="161"/>
      <c r="J1245" s="161"/>
      <c r="K1245" s="161"/>
      <c r="L1245" s="161"/>
      <c r="M1245" s="161"/>
      <c r="N1245" s="171"/>
      <c r="O1245" s="171"/>
      <c r="P1245" s="171"/>
      <c r="Q1245" s="171"/>
      <c r="R1245" s="171"/>
      <c r="S1245" s="171"/>
      <c r="T1245" s="208" t="str">
        <f t="shared" si="190"/>
        <v>MISSING</v>
      </c>
      <c r="U1245" s="208" t="str">
        <f t="shared" si="191"/>
        <v>MISSING</v>
      </c>
      <c r="X1245" s="56">
        <f t="shared" si="192"/>
        <v>-99</v>
      </c>
      <c r="Y1245" s="56">
        <f t="shared" si="193"/>
        <v>-99</v>
      </c>
      <c r="Z1245" s="56">
        <f t="shared" si="194"/>
        <v>-99</v>
      </c>
      <c r="AA1245" s="56">
        <f t="shared" si="195"/>
        <v>-99</v>
      </c>
      <c r="AB1245" s="56">
        <f t="shared" si="196"/>
        <v>-99</v>
      </c>
      <c r="AC1245" s="56">
        <f t="shared" si="197"/>
        <v>-99</v>
      </c>
      <c r="AE1245" s="82">
        <f>IF(D1245=1, 'adjustment factor'!$D$4, IF(D1245=-9,-999,IF(D1245="",-999,0)))</f>
        <v>-999</v>
      </c>
      <c r="AF1245" s="82">
        <f>IF(F1245=1, 'adjustment factor'!$D$5, IF(F1245=-9,-999,IF(F1245="",-999,0)))</f>
        <v>-999</v>
      </c>
      <c r="AG1245" s="82">
        <f>IF(E1245=1, 'adjustment factor'!$D$6, IF(E1245=-9,-999,IF(E1245="",-999,0)))</f>
        <v>-999</v>
      </c>
      <c r="AH1245" s="82">
        <f>IF(K1245&gt;=45,'adjustment factor'!$D$7,IF(K1245=-9,-1200,IF(K1245="",-1200,0)))</f>
        <v>-1200</v>
      </c>
      <c r="AI1245" s="82">
        <f>IF(L1245=1, 'adjustment factor'!$D$8, IF(L1245=-9,-999,IF(L1245="",-999,0)))</f>
        <v>-999</v>
      </c>
      <c r="AJ1245" s="82">
        <f>IF(AND(M1245&gt;=1,M1245&lt;=4),'adjustment factor'!$D$9,IF(M1245=-9,-999,IF(M1245=98,-999,IF(M1245=99,-999,IF(M1245="",-999,0)))))</f>
        <v>-999</v>
      </c>
      <c r="AK1245" s="82">
        <f>IF(H1245=1, 'adjustment factor'!$D$10, IF(H1245=-9,-999,IF(H1245="",-999,0)))</f>
        <v>-999</v>
      </c>
      <c r="AL1245" s="82">
        <f>IF(G1245=1, 'adjustment factor'!$D$11, IF(G1245=-9,-999,IF(G1245="",-999,0)))</f>
        <v>-999</v>
      </c>
      <c r="AM1245" s="82">
        <f>IF(I1245=1, 'adjustment factor'!$D$12, IF(I1245=-9,-999,IF(I1245="",-999,0)))</f>
        <v>-999</v>
      </c>
      <c r="AN1245" s="82">
        <f>IF(J1245=1, 'adjustment factor'!$D$13, IF(J1245=-9,-999,IF(J1245="",-999,0)))</f>
        <v>-999</v>
      </c>
      <c r="AO1245" s="82" t="str">
        <f t="shared" si="198"/>
        <v>-999</v>
      </c>
      <c r="AP1245" s="82" t="str">
        <f t="shared" si="199"/>
        <v>MISSING</v>
      </c>
    </row>
    <row r="1246" spans="2:42" s="3" customFormat="1">
      <c r="B1246" s="213"/>
      <c r="C1246" s="35">
        <v>1242</v>
      </c>
      <c r="D1246" s="161"/>
      <c r="E1246" s="161"/>
      <c r="F1246" s="161"/>
      <c r="G1246" s="161"/>
      <c r="H1246" s="161"/>
      <c r="I1246" s="161"/>
      <c r="J1246" s="161"/>
      <c r="K1246" s="161"/>
      <c r="L1246" s="161"/>
      <c r="M1246" s="161"/>
      <c r="N1246" s="171"/>
      <c r="O1246" s="171"/>
      <c r="P1246" s="171"/>
      <c r="Q1246" s="171"/>
      <c r="R1246" s="171"/>
      <c r="S1246" s="171"/>
      <c r="T1246" s="208" t="str">
        <f t="shared" si="190"/>
        <v>MISSING</v>
      </c>
      <c r="U1246" s="208" t="str">
        <f t="shared" si="191"/>
        <v>MISSING</v>
      </c>
      <c r="X1246" s="56">
        <f t="shared" si="192"/>
        <v>-99</v>
      </c>
      <c r="Y1246" s="56">
        <f t="shared" si="193"/>
        <v>-99</v>
      </c>
      <c r="Z1246" s="56">
        <f t="shared" si="194"/>
        <v>-99</v>
      </c>
      <c r="AA1246" s="56">
        <f t="shared" si="195"/>
        <v>-99</v>
      </c>
      <c r="AB1246" s="56">
        <f t="shared" si="196"/>
        <v>-99</v>
      </c>
      <c r="AC1246" s="56">
        <f t="shared" si="197"/>
        <v>-99</v>
      </c>
      <c r="AE1246" s="82">
        <f>IF(D1246=1, 'adjustment factor'!$D$4, IF(D1246=-9,-999,IF(D1246="",-999,0)))</f>
        <v>-999</v>
      </c>
      <c r="AF1246" s="82">
        <f>IF(F1246=1, 'adjustment factor'!$D$5, IF(F1246=-9,-999,IF(F1246="",-999,0)))</f>
        <v>-999</v>
      </c>
      <c r="AG1246" s="82">
        <f>IF(E1246=1, 'adjustment factor'!$D$6, IF(E1246=-9,-999,IF(E1246="",-999,0)))</f>
        <v>-999</v>
      </c>
      <c r="AH1246" s="82">
        <f>IF(K1246&gt;=45,'adjustment factor'!$D$7,IF(K1246=-9,-1200,IF(K1246="",-1200,0)))</f>
        <v>-1200</v>
      </c>
      <c r="AI1246" s="82">
        <f>IF(L1246=1, 'adjustment factor'!$D$8, IF(L1246=-9,-999,IF(L1246="",-999,0)))</f>
        <v>-999</v>
      </c>
      <c r="AJ1246" s="82">
        <f>IF(AND(M1246&gt;=1,M1246&lt;=4),'adjustment factor'!$D$9,IF(M1246=-9,-999,IF(M1246=98,-999,IF(M1246=99,-999,IF(M1246="",-999,0)))))</f>
        <v>-999</v>
      </c>
      <c r="AK1246" s="82">
        <f>IF(H1246=1, 'adjustment factor'!$D$10, IF(H1246=-9,-999,IF(H1246="",-999,0)))</f>
        <v>-999</v>
      </c>
      <c r="AL1246" s="82">
        <f>IF(G1246=1, 'adjustment factor'!$D$11, IF(G1246=-9,-999,IF(G1246="",-999,0)))</f>
        <v>-999</v>
      </c>
      <c r="AM1246" s="82">
        <f>IF(I1246=1, 'adjustment factor'!$D$12, IF(I1246=-9,-999,IF(I1246="",-999,0)))</f>
        <v>-999</v>
      </c>
      <c r="AN1246" s="82">
        <f>IF(J1246=1, 'adjustment factor'!$D$13, IF(J1246=-9,-999,IF(J1246="",-999,0)))</f>
        <v>-999</v>
      </c>
      <c r="AO1246" s="82" t="str">
        <f t="shared" si="198"/>
        <v>-999</v>
      </c>
      <c r="AP1246" s="82" t="str">
        <f t="shared" si="199"/>
        <v>MISSING</v>
      </c>
    </row>
    <row r="1247" spans="2:42" s="3" customFormat="1">
      <c r="B1247" s="213"/>
      <c r="C1247" s="35">
        <v>1243</v>
      </c>
      <c r="D1247" s="161"/>
      <c r="E1247" s="161"/>
      <c r="F1247" s="161"/>
      <c r="G1247" s="161"/>
      <c r="H1247" s="161"/>
      <c r="I1247" s="161"/>
      <c r="J1247" s="161"/>
      <c r="K1247" s="161"/>
      <c r="L1247" s="161"/>
      <c r="M1247" s="161"/>
      <c r="N1247" s="171"/>
      <c r="O1247" s="171"/>
      <c r="P1247" s="171"/>
      <c r="Q1247" s="171"/>
      <c r="R1247" s="171"/>
      <c r="S1247" s="171"/>
      <c r="T1247" s="208" t="str">
        <f t="shared" si="190"/>
        <v>MISSING</v>
      </c>
      <c r="U1247" s="208" t="str">
        <f t="shared" si="191"/>
        <v>MISSING</v>
      </c>
      <c r="X1247" s="56">
        <f t="shared" si="192"/>
        <v>-99</v>
      </c>
      <c r="Y1247" s="56">
        <f t="shared" si="193"/>
        <v>-99</v>
      </c>
      <c r="Z1247" s="56">
        <f t="shared" si="194"/>
        <v>-99</v>
      </c>
      <c r="AA1247" s="56">
        <f t="shared" si="195"/>
        <v>-99</v>
      </c>
      <c r="AB1247" s="56">
        <f t="shared" si="196"/>
        <v>-99</v>
      </c>
      <c r="AC1247" s="56">
        <f t="shared" si="197"/>
        <v>-99</v>
      </c>
      <c r="AE1247" s="82">
        <f>IF(D1247=1, 'adjustment factor'!$D$4, IF(D1247=-9,-999,IF(D1247="",-999,0)))</f>
        <v>-999</v>
      </c>
      <c r="AF1247" s="82">
        <f>IF(F1247=1, 'adjustment factor'!$D$5, IF(F1247=-9,-999,IF(F1247="",-999,0)))</f>
        <v>-999</v>
      </c>
      <c r="AG1247" s="82">
        <f>IF(E1247=1, 'adjustment factor'!$D$6, IF(E1247=-9,-999,IF(E1247="",-999,0)))</f>
        <v>-999</v>
      </c>
      <c r="AH1247" s="82">
        <f>IF(K1247&gt;=45,'adjustment factor'!$D$7,IF(K1247=-9,-1200,IF(K1247="",-1200,0)))</f>
        <v>-1200</v>
      </c>
      <c r="AI1247" s="82">
        <f>IF(L1247=1, 'adjustment factor'!$D$8, IF(L1247=-9,-999,IF(L1247="",-999,0)))</f>
        <v>-999</v>
      </c>
      <c r="AJ1247" s="82">
        <f>IF(AND(M1247&gt;=1,M1247&lt;=4),'adjustment factor'!$D$9,IF(M1247=-9,-999,IF(M1247=98,-999,IF(M1247=99,-999,IF(M1247="",-999,0)))))</f>
        <v>-999</v>
      </c>
      <c r="AK1247" s="82">
        <f>IF(H1247=1, 'adjustment factor'!$D$10, IF(H1247=-9,-999,IF(H1247="",-999,0)))</f>
        <v>-999</v>
      </c>
      <c r="AL1247" s="82">
        <f>IF(G1247=1, 'adjustment factor'!$D$11, IF(G1247=-9,-999,IF(G1247="",-999,0)))</f>
        <v>-999</v>
      </c>
      <c r="AM1247" s="82">
        <f>IF(I1247=1, 'adjustment factor'!$D$12, IF(I1247=-9,-999,IF(I1247="",-999,0)))</f>
        <v>-999</v>
      </c>
      <c r="AN1247" s="82">
        <f>IF(J1247=1, 'adjustment factor'!$D$13, IF(J1247=-9,-999,IF(J1247="",-999,0)))</f>
        <v>-999</v>
      </c>
      <c r="AO1247" s="82" t="str">
        <f t="shared" si="198"/>
        <v>-999</v>
      </c>
      <c r="AP1247" s="82" t="str">
        <f t="shared" si="199"/>
        <v>MISSING</v>
      </c>
    </row>
    <row r="1248" spans="2:42" s="3" customFormat="1">
      <c r="B1248" s="213"/>
      <c r="C1248" s="35">
        <v>1244</v>
      </c>
      <c r="D1248" s="161"/>
      <c r="E1248" s="161"/>
      <c r="F1248" s="161"/>
      <c r="G1248" s="161"/>
      <c r="H1248" s="161"/>
      <c r="I1248" s="161"/>
      <c r="J1248" s="161"/>
      <c r="K1248" s="161"/>
      <c r="L1248" s="161"/>
      <c r="M1248" s="161"/>
      <c r="N1248" s="171"/>
      <c r="O1248" s="171"/>
      <c r="P1248" s="171"/>
      <c r="Q1248" s="171"/>
      <c r="R1248" s="171"/>
      <c r="S1248" s="171"/>
      <c r="T1248" s="208" t="str">
        <f t="shared" si="190"/>
        <v>MISSING</v>
      </c>
      <c r="U1248" s="208" t="str">
        <f t="shared" si="191"/>
        <v>MISSING</v>
      </c>
      <c r="X1248" s="56">
        <f t="shared" si="192"/>
        <v>-99</v>
      </c>
      <c r="Y1248" s="56">
        <f t="shared" si="193"/>
        <v>-99</v>
      </c>
      <c r="Z1248" s="56">
        <f t="shared" si="194"/>
        <v>-99</v>
      </c>
      <c r="AA1248" s="56">
        <f t="shared" si="195"/>
        <v>-99</v>
      </c>
      <c r="AB1248" s="56">
        <f t="shared" si="196"/>
        <v>-99</v>
      </c>
      <c r="AC1248" s="56">
        <f t="shared" si="197"/>
        <v>-99</v>
      </c>
      <c r="AE1248" s="82">
        <f>IF(D1248=1, 'adjustment factor'!$D$4, IF(D1248=-9,-999,IF(D1248="",-999,0)))</f>
        <v>-999</v>
      </c>
      <c r="AF1248" s="82">
        <f>IF(F1248=1, 'adjustment factor'!$D$5, IF(F1248=-9,-999,IF(F1248="",-999,0)))</f>
        <v>-999</v>
      </c>
      <c r="AG1248" s="82">
        <f>IF(E1248=1, 'adjustment factor'!$D$6, IF(E1248=-9,-999,IF(E1248="",-999,0)))</f>
        <v>-999</v>
      </c>
      <c r="AH1248" s="82">
        <f>IF(K1248&gt;=45,'adjustment factor'!$D$7,IF(K1248=-9,-1200,IF(K1248="",-1200,0)))</f>
        <v>-1200</v>
      </c>
      <c r="AI1248" s="82">
        <f>IF(L1248=1, 'adjustment factor'!$D$8, IF(L1248=-9,-999,IF(L1248="",-999,0)))</f>
        <v>-999</v>
      </c>
      <c r="AJ1248" s="82">
        <f>IF(AND(M1248&gt;=1,M1248&lt;=4),'adjustment factor'!$D$9,IF(M1248=-9,-999,IF(M1248=98,-999,IF(M1248=99,-999,IF(M1248="",-999,0)))))</f>
        <v>-999</v>
      </c>
      <c r="AK1248" s="82">
        <f>IF(H1248=1, 'adjustment factor'!$D$10, IF(H1248=-9,-999,IF(H1248="",-999,0)))</f>
        <v>-999</v>
      </c>
      <c r="AL1248" s="82">
        <f>IF(G1248=1, 'adjustment factor'!$D$11, IF(G1248=-9,-999,IF(G1248="",-999,0)))</f>
        <v>-999</v>
      </c>
      <c r="AM1248" s="82">
        <f>IF(I1248=1, 'adjustment factor'!$D$12, IF(I1248=-9,-999,IF(I1248="",-999,0)))</f>
        <v>-999</v>
      </c>
      <c r="AN1248" s="82">
        <f>IF(J1248=1, 'adjustment factor'!$D$13, IF(J1248=-9,-999,IF(J1248="",-999,0)))</f>
        <v>-999</v>
      </c>
      <c r="AO1248" s="82" t="str">
        <f t="shared" si="198"/>
        <v>-999</v>
      </c>
      <c r="AP1248" s="82" t="str">
        <f t="shared" si="199"/>
        <v>MISSING</v>
      </c>
    </row>
    <row r="1249" spans="2:42" s="3" customFormat="1">
      <c r="B1249" s="213"/>
      <c r="C1249" s="35">
        <v>1245</v>
      </c>
      <c r="D1249" s="161"/>
      <c r="E1249" s="161"/>
      <c r="F1249" s="161"/>
      <c r="G1249" s="161"/>
      <c r="H1249" s="161"/>
      <c r="I1249" s="161"/>
      <c r="J1249" s="161"/>
      <c r="K1249" s="161"/>
      <c r="L1249" s="161"/>
      <c r="M1249" s="161"/>
      <c r="N1249" s="171"/>
      <c r="O1249" s="171"/>
      <c r="P1249" s="171"/>
      <c r="Q1249" s="171"/>
      <c r="R1249" s="171"/>
      <c r="S1249" s="171"/>
      <c r="T1249" s="208" t="str">
        <f t="shared" si="190"/>
        <v>MISSING</v>
      </c>
      <c r="U1249" s="208" t="str">
        <f t="shared" si="191"/>
        <v>MISSING</v>
      </c>
      <c r="X1249" s="56">
        <f t="shared" si="192"/>
        <v>-99</v>
      </c>
      <c r="Y1249" s="56">
        <f t="shared" si="193"/>
        <v>-99</v>
      </c>
      <c r="Z1249" s="56">
        <f t="shared" si="194"/>
        <v>-99</v>
      </c>
      <c r="AA1249" s="56">
        <f t="shared" si="195"/>
        <v>-99</v>
      </c>
      <c r="AB1249" s="56">
        <f t="shared" si="196"/>
        <v>-99</v>
      </c>
      <c r="AC1249" s="56">
        <f t="shared" si="197"/>
        <v>-99</v>
      </c>
      <c r="AE1249" s="82">
        <f>IF(D1249=1, 'adjustment factor'!$D$4, IF(D1249=-9,-999,IF(D1249="",-999,0)))</f>
        <v>-999</v>
      </c>
      <c r="AF1249" s="82">
        <f>IF(F1249=1, 'adjustment factor'!$D$5, IF(F1249=-9,-999,IF(F1249="",-999,0)))</f>
        <v>-999</v>
      </c>
      <c r="AG1249" s="82">
        <f>IF(E1249=1, 'adjustment factor'!$D$6, IF(E1249=-9,-999,IF(E1249="",-999,0)))</f>
        <v>-999</v>
      </c>
      <c r="AH1249" s="82">
        <f>IF(K1249&gt;=45,'adjustment factor'!$D$7,IF(K1249=-9,-1200,IF(K1249="",-1200,0)))</f>
        <v>-1200</v>
      </c>
      <c r="AI1249" s="82">
        <f>IF(L1249=1, 'adjustment factor'!$D$8, IF(L1249=-9,-999,IF(L1249="",-999,0)))</f>
        <v>-999</v>
      </c>
      <c r="AJ1249" s="82">
        <f>IF(AND(M1249&gt;=1,M1249&lt;=4),'adjustment factor'!$D$9,IF(M1249=-9,-999,IF(M1249=98,-999,IF(M1249=99,-999,IF(M1249="",-999,0)))))</f>
        <v>-999</v>
      </c>
      <c r="AK1249" s="82">
        <f>IF(H1249=1, 'adjustment factor'!$D$10, IF(H1249=-9,-999,IF(H1249="",-999,0)))</f>
        <v>-999</v>
      </c>
      <c r="AL1249" s="82">
        <f>IF(G1249=1, 'adjustment factor'!$D$11, IF(G1249=-9,-999,IF(G1249="",-999,0)))</f>
        <v>-999</v>
      </c>
      <c r="AM1249" s="82">
        <f>IF(I1249=1, 'adjustment factor'!$D$12, IF(I1249=-9,-999,IF(I1249="",-999,0)))</f>
        <v>-999</v>
      </c>
      <c r="AN1249" s="82">
        <f>IF(J1249=1, 'adjustment factor'!$D$13, IF(J1249=-9,-999,IF(J1249="",-999,0)))</f>
        <v>-999</v>
      </c>
      <c r="AO1249" s="82" t="str">
        <f t="shared" si="198"/>
        <v>-999</v>
      </c>
      <c r="AP1249" s="82" t="str">
        <f t="shared" si="199"/>
        <v>MISSING</v>
      </c>
    </row>
    <row r="1250" spans="2:42" s="3" customFormat="1">
      <c r="B1250" s="213"/>
      <c r="C1250" s="35">
        <v>1246</v>
      </c>
      <c r="D1250" s="161"/>
      <c r="E1250" s="161"/>
      <c r="F1250" s="161"/>
      <c r="G1250" s="161"/>
      <c r="H1250" s="161"/>
      <c r="I1250" s="161"/>
      <c r="J1250" s="161"/>
      <c r="K1250" s="161"/>
      <c r="L1250" s="161"/>
      <c r="M1250" s="161"/>
      <c r="N1250" s="171"/>
      <c r="O1250" s="171"/>
      <c r="P1250" s="171"/>
      <c r="Q1250" s="171"/>
      <c r="R1250" s="171"/>
      <c r="S1250" s="171"/>
      <c r="T1250" s="208" t="str">
        <f t="shared" si="190"/>
        <v>MISSING</v>
      </c>
      <c r="U1250" s="208" t="str">
        <f t="shared" si="191"/>
        <v>MISSING</v>
      </c>
      <c r="X1250" s="56">
        <f t="shared" si="192"/>
        <v>-99</v>
      </c>
      <c r="Y1250" s="56">
        <f t="shared" si="193"/>
        <v>-99</v>
      </c>
      <c r="Z1250" s="56">
        <f t="shared" si="194"/>
        <v>-99</v>
      </c>
      <c r="AA1250" s="56">
        <f t="shared" si="195"/>
        <v>-99</v>
      </c>
      <c r="AB1250" s="56">
        <f t="shared" si="196"/>
        <v>-99</v>
      </c>
      <c r="AC1250" s="56">
        <f t="shared" si="197"/>
        <v>-99</v>
      </c>
      <c r="AE1250" s="82">
        <f>IF(D1250=1, 'adjustment factor'!$D$4, IF(D1250=-9,-999,IF(D1250="",-999,0)))</f>
        <v>-999</v>
      </c>
      <c r="AF1250" s="82">
        <f>IF(F1250=1, 'adjustment factor'!$D$5, IF(F1250=-9,-999,IF(F1250="",-999,0)))</f>
        <v>-999</v>
      </c>
      <c r="AG1250" s="82">
        <f>IF(E1250=1, 'adjustment factor'!$D$6, IF(E1250=-9,-999,IF(E1250="",-999,0)))</f>
        <v>-999</v>
      </c>
      <c r="AH1250" s="82">
        <f>IF(K1250&gt;=45,'adjustment factor'!$D$7,IF(K1250=-9,-1200,IF(K1250="",-1200,0)))</f>
        <v>-1200</v>
      </c>
      <c r="AI1250" s="82">
        <f>IF(L1250=1, 'adjustment factor'!$D$8, IF(L1250=-9,-999,IF(L1250="",-999,0)))</f>
        <v>-999</v>
      </c>
      <c r="AJ1250" s="82">
        <f>IF(AND(M1250&gt;=1,M1250&lt;=4),'adjustment factor'!$D$9,IF(M1250=-9,-999,IF(M1250=98,-999,IF(M1250=99,-999,IF(M1250="",-999,0)))))</f>
        <v>-999</v>
      </c>
      <c r="AK1250" s="82">
        <f>IF(H1250=1, 'adjustment factor'!$D$10, IF(H1250=-9,-999,IF(H1250="",-999,0)))</f>
        <v>-999</v>
      </c>
      <c r="AL1250" s="82">
        <f>IF(G1250=1, 'adjustment factor'!$D$11, IF(G1250=-9,-999,IF(G1250="",-999,0)))</f>
        <v>-999</v>
      </c>
      <c r="AM1250" s="82">
        <f>IF(I1250=1, 'adjustment factor'!$D$12, IF(I1250=-9,-999,IF(I1250="",-999,0)))</f>
        <v>-999</v>
      </c>
      <c r="AN1250" s="82">
        <f>IF(J1250=1, 'adjustment factor'!$D$13, IF(J1250=-9,-999,IF(J1250="",-999,0)))</f>
        <v>-999</v>
      </c>
      <c r="AO1250" s="82" t="str">
        <f t="shared" si="198"/>
        <v>-999</v>
      </c>
      <c r="AP1250" s="82" t="str">
        <f t="shared" si="199"/>
        <v>MISSING</v>
      </c>
    </row>
    <row r="1251" spans="2:42" s="3" customFormat="1">
      <c r="B1251" s="213"/>
      <c r="C1251" s="35">
        <v>1247</v>
      </c>
      <c r="D1251" s="161"/>
      <c r="E1251" s="161"/>
      <c r="F1251" s="161"/>
      <c r="G1251" s="161"/>
      <c r="H1251" s="161"/>
      <c r="I1251" s="161"/>
      <c r="J1251" s="161"/>
      <c r="K1251" s="161"/>
      <c r="L1251" s="161"/>
      <c r="M1251" s="161"/>
      <c r="N1251" s="171"/>
      <c r="O1251" s="171"/>
      <c r="P1251" s="171"/>
      <c r="Q1251" s="171"/>
      <c r="R1251" s="171"/>
      <c r="S1251" s="171"/>
      <c r="T1251" s="208" t="str">
        <f t="shared" si="190"/>
        <v>MISSING</v>
      </c>
      <c r="U1251" s="208" t="str">
        <f t="shared" si="191"/>
        <v>MISSING</v>
      </c>
      <c r="X1251" s="56">
        <f t="shared" si="192"/>
        <v>-99</v>
      </c>
      <c r="Y1251" s="56">
        <f t="shared" si="193"/>
        <v>-99</v>
      </c>
      <c r="Z1251" s="56">
        <f t="shared" si="194"/>
        <v>-99</v>
      </c>
      <c r="AA1251" s="56">
        <f t="shared" si="195"/>
        <v>-99</v>
      </c>
      <c r="AB1251" s="56">
        <f t="shared" si="196"/>
        <v>-99</v>
      </c>
      <c r="AC1251" s="56">
        <f t="shared" si="197"/>
        <v>-99</v>
      </c>
      <c r="AE1251" s="82">
        <f>IF(D1251=1, 'adjustment factor'!$D$4, IF(D1251=-9,-999,IF(D1251="",-999,0)))</f>
        <v>-999</v>
      </c>
      <c r="AF1251" s="82">
        <f>IF(F1251=1, 'adjustment factor'!$D$5, IF(F1251=-9,-999,IF(F1251="",-999,0)))</f>
        <v>-999</v>
      </c>
      <c r="AG1251" s="82">
        <f>IF(E1251=1, 'adjustment factor'!$D$6, IF(E1251=-9,-999,IF(E1251="",-999,0)))</f>
        <v>-999</v>
      </c>
      <c r="AH1251" s="82">
        <f>IF(K1251&gt;=45,'adjustment factor'!$D$7,IF(K1251=-9,-1200,IF(K1251="",-1200,0)))</f>
        <v>-1200</v>
      </c>
      <c r="AI1251" s="82">
        <f>IF(L1251=1, 'adjustment factor'!$D$8, IF(L1251=-9,-999,IF(L1251="",-999,0)))</f>
        <v>-999</v>
      </c>
      <c r="AJ1251" s="82">
        <f>IF(AND(M1251&gt;=1,M1251&lt;=4),'adjustment factor'!$D$9,IF(M1251=-9,-999,IF(M1251=98,-999,IF(M1251=99,-999,IF(M1251="",-999,0)))))</f>
        <v>-999</v>
      </c>
      <c r="AK1251" s="82">
        <f>IF(H1251=1, 'adjustment factor'!$D$10, IF(H1251=-9,-999,IF(H1251="",-999,0)))</f>
        <v>-999</v>
      </c>
      <c r="AL1251" s="82">
        <f>IF(G1251=1, 'adjustment factor'!$D$11, IF(G1251=-9,-999,IF(G1251="",-999,0)))</f>
        <v>-999</v>
      </c>
      <c r="AM1251" s="82">
        <f>IF(I1251=1, 'adjustment factor'!$D$12, IF(I1251=-9,-999,IF(I1251="",-999,0)))</f>
        <v>-999</v>
      </c>
      <c r="AN1251" s="82">
        <f>IF(J1251=1, 'adjustment factor'!$D$13, IF(J1251=-9,-999,IF(J1251="",-999,0)))</f>
        <v>-999</v>
      </c>
      <c r="AO1251" s="82" t="str">
        <f t="shared" si="198"/>
        <v>-999</v>
      </c>
      <c r="AP1251" s="82" t="str">
        <f t="shared" si="199"/>
        <v>MISSING</v>
      </c>
    </row>
    <row r="1252" spans="2:42" s="3" customFormat="1">
      <c r="B1252" s="213"/>
      <c r="C1252" s="35">
        <v>1248</v>
      </c>
      <c r="D1252" s="161"/>
      <c r="E1252" s="161"/>
      <c r="F1252" s="161"/>
      <c r="G1252" s="161"/>
      <c r="H1252" s="161"/>
      <c r="I1252" s="161"/>
      <c r="J1252" s="161"/>
      <c r="K1252" s="161"/>
      <c r="L1252" s="161"/>
      <c r="M1252" s="161"/>
      <c r="N1252" s="171"/>
      <c r="O1252" s="171"/>
      <c r="P1252" s="171"/>
      <c r="Q1252" s="171"/>
      <c r="R1252" s="171"/>
      <c r="S1252" s="171"/>
      <c r="T1252" s="208" t="str">
        <f t="shared" si="190"/>
        <v>MISSING</v>
      </c>
      <c r="U1252" s="208" t="str">
        <f t="shared" si="191"/>
        <v>MISSING</v>
      </c>
      <c r="X1252" s="56">
        <f t="shared" si="192"/>
        <v>-99</v>
      </c>
      <c r="Y1252" s="56">
        <f t="shared" si="193"/>
        <v>-99</v>
      </c>
      <c r="Z1252" s="56">
        <f t="shared" si="194"/>
        <v>-99</v>
      </c>
      <c r="AA1252" s="56">
        <f t="shared" si="195"/>
        <v>-99</v>
      </c>
      <c r="AB1252" s="56">
        <f t="shared" si="196"/>
        <v>-99</v>
      </c>
      <c r="AC1252" s="56">
        <f t="shared" si="197"/>
        <v>-99</v>
      </c>
      <c r="AE1252" s="82">
        <f>IF(D1252=1, 'adjustment factor'!$D$4, IF(D1252=-9,-999,IF(D1252="",-999,0)))</f>
        <v>-999</v>
      </c>
      <c r="AF1252" s="82">
        <f>IF(F1252=1, 'adjustment factor'!$D$5, IF(F1252=-9,-999,IF(F1252="",-999,0)))</f>
        <v>-999</v>
      </c>
      <c r="AG1252" s="82">
        <f>IF(E1252=1, 'adjustment factor'!$D$6, IF(E1252=-9,-999,IF(E1252="",-999,0)))</f>
        <v>-999</v>
      </c>
      <c r="AH1252" s="82">
        <f>IF(K1252&gt;=45,'adjustment factor'!$D$7,IF(K1252=-9,-1200,IF(K1252="",-1200,0)))</f>
        <v>-1200</v>
      </c>
      <c r="AI1252" s="82">
        <f>IF(L1252=1, 'adjustment factor'!$D$8, IF(L1252=-9,-999,IF(L1252="",-999,0)))</f>
        <v>-999</v>
      </c>
      <c r="AJ1252" s="82">
        <f>IF(AND(M1252&gt;=1,M1252&lt;=4),'adjustment factor'!$D$9,IF(M1252=-9,-999,IF(M1252=98,-999,IF(M1252=99,-999,IF(M1252="",-999,0)))))</f>
        <v>-999</v>
      </c>
      <c r="AK1252" s="82">
        <f>IF(H1252=1, 'adjustment factor'!$D$10, IF(H1252=-9,-999,IF(H1252="",-999,0)))</f>
        <v>-999</v>
      </c>
      <c r="AL1252" s="82">
        <f>IF(G1252=1, 'adjustment factor'!$D$11, IF(G1252=-9,-999,IF(G1252="",-999,0)))</f>
        <v>-999</v>
      </c>
      <c r="AM1252" s="82">
        <f>IF(I1252=1, 'adjustment factor'!$D$12, IF(I1252=-9,-999,IF(I1252="",-999,0)))</f>
        <v>-999</v>
      </c>
      <c r="AN1252" s="82">
        <f>IF(J1252=1, 'adjustment factor'!$D$13, IF(J1252=-9,-999,IF(J1252="",-999,0)))</f>
        <v>-999</v>
      </c>
      <c r="AO1252" s="82" t="str">
        <f t="shared" si="198"/>
        <v>-999</v>
      </c>
      <c r="AP1252" s="82" t="str">
        <f t="shared" si="199"/>
        <v>MISSING</v>
      </c>
    </row>
    <row r="1253" spans="2:42" s="3" customFormat="1">
      <c r="B1253" s="213"/>
      <c r="C1253" s="35">
        <v>1249</v>
      </c>
      <c r="D1253" s="161"/>
      <c r="E1253" s="161"/>
      <c r="F1253" s="161"/>
      <c r="G1253" s="161"/>
      <c r="H1253" s="161"/>
      <c r="I1253" s="161"/>
      <c r="J1253" s="161"/>
      <c r="K1253" s="161"/>
      <c r="L1253" s="161"/>
      <c r="M1253" s="161"/>
      <c r="N1253" s="171"/>
      <c r="O1253" s="171"/>
      <c r="P1253" s="171"/>
      <c r="Q1253" s="171"/>
      <c r="R1253" s="171"/>
      <c r="S1253" s="171"/>
      <c r="T1253" s="208" t="str">
        <f t="shared" si="190"/>
        <v>MISSING</v>
      </c>
      <c r="U1253" s="208" t="str">
        <f t="shared" si="191"/>
        <v>MISSING</v>
      </c>
      <c r="X1253" s="56">
        <f t="shared" si="192"/>
        <v>-99</v>
      </c>
      <c r="Y1253" s="56">
        <f t="shared" si="193"/>
        <v>-99</v>
      </c>
      <c r="Z1253" s="56">
        <f t="shared" si="194"/>
        <v>-99</v>
      </c>
      <c r="AA1253" s="56">
        <f t="shared" si="195"/>
        <v>-99</v>
      </c>
      <c r="AB1253" s="56">
        <f t="shared" si="196"/>
        <v>-99</v>
      </c>
      <c r="AC1253" s="56">
        <f t="shared" si="197"/>
        <v>-99</v>
      </c>
      <c r="AE1253" s="82">
        <f>IF(D1253=1, 'adjustment factor'!$D$4, IF(D1253=-9,-999,IF(D1253="",-999,0)))</f>
        <v>-999</v>
      </c>
      <c r="AF1253" s="82">
        <f>IF(F1253=1, 'adjustment factor'!$D$5, IF(F1253=-9,-999,IF(F1253="",-999,0)))</f>
        <v>-999</v>
      </c>
      <c r="AG1253" s="82">
        <f>IF(E1253=1, 'adjustment factor'!$D$6, IF(E1253=-9,-999,IF(E1253="",-999,0)))</f>
        <v>-999</v>
      </c>
      <c r="AH1253" s="82">
        <f>IF(K1253&gt;=45,'adjustment factor'!$D$7,IF(K1253=-9,-1200,IF(K1253="",-1200,0)))</f>
        <v>-1200</v>
      </c>
      <c r="AI1253" s="82">
        <f>IF(L1253=1, 'adjustment factor'!$D$8, IF(L1253=-9,-999,IF(L1253="",-999,0)))</f>
        <v>-999</v>
      </c>
      <c r="AJ1253" s="82">
        <f>IF(AND(M1253&gt;=1,M1253&lt;=4),'adjustment factor'!$D$9,IF(M1253=-9,-999,IF(M1253=98,-999,IF(M1253=99,-999,IF(M1253="",-999,0)))))</f>
        <v>-999</v>
      </c>
      <c r="AK1253" s="82">
        <f>IF(H1253=1, 'adjustment factor'!$D$10, IF(H1253=-9,-999,IF(H1253="",-999,0)))</f>
        <v>-999</v>
      </c>
      <c r="AL1253" s="82">
        <f>IF(G1253=1, 'adjustment factor'!$D$11, IF(G1253=-9,-999,IF(G1253="",-999,0)))</f>
        <v>-999</v>
      </c>
      <c r="AM1253" s="82">
        <f>IF(I1253=1, 'adjustment factor'!$D$12, IF(I1253=-9,-999,IF(I1253="",-999,0)))</f>
        <v>-999</v>
      </c>
      <c r="AN1253" s="82">
        <f>IF(J1253=1, 'adjustment factor'!$D$13, IF(J1253=-9,-999,IF(J1253="",-999,0)))</f>
        <v>-999</v>
      </c>
      <c r="AO1253" s="82" t="str">
        <f t="shared" si="198"/>
        <v>-999</v>
      </c>
      <c r="AP1253" s="82" t="str">
        <f t="shared" si="199"/>
        <v>MISSING</v>
      </c>
    </row>
    <row r="1254" spans="2:42" s="3" customFormat="1">
      <c r="B1254" s="213"/>
      <c r="C1254" s="35">
        <v>1250</v>
      </c>
      <c r="D1254" s="161"/>
      <c r="E1254" s="161"/>
      <c r="F1254" s="161"/>
      <c r="G1254" s="161"/>
      <c r="H1254" s="161"/>
      <c r="I1254" s="161"/>
      <c r="J1254" s="161"/>
      <c r="K1254" s="161"/>
      <c r="L1254" s="161"/>
      <c r="M1254" s="161"/>
      <c r="N1254" s="171"/>
      <c r="O1254" s="171"/>
      <c r="P1254" s="171"/>
      <c r="Q1254" s="171"/>
      <c r="R1254" s="171"/>
      <c r="S1254" s="171"/>
      <c r="T1254" s="208" t="str">
        <f t="shared" si="190"/>
        <v>MISSING</v>
      </c>
      <c r="U1254" s="208" t="str">
        <f t="shared" si="191"/>
        <v>MISSING</v>
      </c>
      <c r="X1254" s="56">
        <f t="shared" si="192"/>
        <v>-99</v>
      </c>
      <c r="Y1254" s="56">
        <f t="shared" si="193"/>
        <v>-99</v>
      </c>
      <c r="Z1254" s="56">
        <f t="shared" si="194"/>
        <v>-99</v>
      </c>
      <c r="AA1254" s="56">
        <f t="shared" si="195"/>
        <v>-99</v>
      </c>
      <c r="AB1254" s="56">
        <f t="shared" si="196"/>
        <v>-99</v>
      </c>
      <c r="AC1254" s="56">
        <f t="shared" si="197"/>
        <v>-99</v>
      </c>
      <c r="AE1254" s="82">
        <f>IF(D1254=1, 'adjustment factor'!$D$4, IF(D1254=-9,-999,IF(D1254="",-999,0)))</f>
        <v>-999</v>
      </c>
      <c r="AF1254" s="82">
        <f>IF(F1254=1, 'adjustment factor'!$D$5, IF(F1254=-9,-999,IF(F1254="",-999,0)))</f>
        <v>-999</v>
      </c>
      <c r="AG1254" s="82">
        <f>IF(E1254=1, 'adjustment factor'!$D$6, IF(E1254=-9,-999,IF(E1254="",-999,0)))</f>
        <v>-999</v>
      </c>
      <c r="AH1254" s="82">
        <f>IF(K1254&gt;=45,'adjustment factor'!$D$7,IF(K1254=-9,-1200,IF(K1254="",-1200,0)))</f>
        <v>-1200</v>
      </c>
      <c r="AI1254" s="82">
        <f>IF(L1254=1, 'adjustment factor'!$D$8, IF(L1254=-9,-999,IF(L1254="",-999,0)))</f>
        <v>-999</v>
      </c>
      <c r="AJ1254" s="82">
        <f>IF(AND(M1254&gt;=1,M1254&lt;=4),'adjustment factor'!$D$9,IF(M1254=-9,-999,IF(M1254=98,-999,IF(M1254=99,-999,IF(M1254="",-999,0)))))</f>
        <v>-999</v>
      </c>
      <c r="AK1254" s="82">
        <f>IF(H1254=1, 'adjustment factor'!$D$10, IF(H1254=-9,-999,IF(H1254="",-999,0)))</f>
        <v>-999</v>
      </c>
      <c r="AL1254" s="82">
        <f>IF(G1254=1, 'adjustment factor'!$D$11, IF(G1254=-9,-999,IF(G1254="",-999,0)))</f>
        <v>-999</v>
      </c>
      <c r="AM1254" s="82">
        <f>IF(I1254=1, 'adjustment factor'!$D$12, IF(I1254=-9,-999,IF(I1254="",-999,0)))</f>
        <v>-999</v>
      </c>
      <c r="AN1254" s="82">
        <f>IF(J1254=1, 'adjustment factor'!$D$13, IF(J1254=-9,-999,IF(J1254="",-999,0)))</f>
        <v>-999</v>
      </c>
      <c r="AO1254" s="82" t="str">
        <f t="shared" si="198"/>
        <v>-999</v>
      </c>
      <c r="AP1254" s="82" t="str">
        <f t="shared" si="199"/>
        <v>MISSING</v>
      </c>
    </row>
    <row r="1255" spans="2:42" s="3" customFormat="1">
      <c r="B1255" s="213"/>
      <c r="C1255" s="35">
        <v>1251</v>
      </c>
      <c r="D1255" s="161"/>
      <c r="E1255" s="161"/>
      <c r="F1255" s="161"/>
      <c r="G1255" s="161"/>
      <c r="H1255" s="161"/>
      <c r="I1255" s="161"/>
      <c r="J1255" s="161"/>
      <c r="K1255" s="161"/>
      <c r="L1255" s="161"/>
      <c r="M1255" s="161"/>
      <c r="N1255" s="171"/>
      <c r="O1255" s="171"/>
      <c r="P1255" s="171"/>
      <c r="Q1255" s="171"/>
      <c r="R1255" s="171"/>
      <c r="S1255" s="171"/>
      <c r="T1255" s="208" t="str">
        <f t="shared" si="190"/>
        <v>MISSING</v>
      </c>
      <c r="U1255" s="208" t="str">
        <f t="shared" si="191"/>
        <v>MISSING</v>
      </c>
      <c r="X1255" s="56">
        <f t="shared" si="192"/>
        <v>-99</v>
      </c>
      <c r="Y1255" s="56">
        <f t="shared" si="193"/>
        <v>-99</v>
      </c>
      <c r="Z1255" s="56">
        <f t="shared" si="194"/>
        <v>-99</v>
      </c>
      <c r="AA1255" s="56">
        <f t="shared" si="195"/>
        <v>-99</v>
      </c>
      <c r="AB1255" s="56">
        <f t="shared" si="196"/>
        <v>-99</v>
      </c>
      <c r="AC1255" s="56">
        <f t="shared" si="197"/>
        <v>-99</v>
      </c>
      <c r="AE1255" s="82">
        <f>IF(D1255=1, 'adjustment factor'!$D$4, IF(D1255=-9,-999,IF(D1255="",-999,0)))</f>
        <v>-999</v>
      </c>
      <c r="AF1255" s="82">
        <f>IF(F1255=1, 'adjustment factor'!$D$5, IF(F1255=-9,-999,IF(F1255="",-999,0)))</f>
        <v>-999</v>
      </c>
      <c r="AG1255" s="82">
        <f>IF(E1255=1, 'adjustment factor'!$D$6, IF(E1255=-9,-999,IF(E1255="",-999,0)))</f>
        <v>-999</v>
      </c>
      <c r="AH1255" s="82">
        <f>IF(K1255&gt;=45,'adjustment factor'!$D$7,IF(K1255=-9,-1200,IF(K1255="",-1200,0)))</f>
        <v>-1200</v>
      </c>
      <c r="AI1255" s="82">
        <f>IF(L1255=1, 'adjustment factor'!$D$8, IF(L1255=-9,-999,IF(L1255="",-999,0)))</f>
        <v>-999</v>
      </c>
      <c r="AJ1255" s="82">
        <f>IF(AND(M1255&gt;=1,M1255&lt;=4),'adjustment factor'!$D$9,IF(M1255=-9,-999,IF(M1255=98,-999,IF(M1255=99,-999,IF(M1255="",-999,0)))))</f>
        <v>-999</v>
      </c>
      <c r="AK1255" s="82">
        <f>IF(H1255=1, 'adjustment factor'!$D$10, IF(H1255=-9,-999,IF(H1255="",-999,0)))</f>
        <v>-999</v>
      </c>
      <c r="AL1255" s="82">
        <f>IF(G1255=1, 'adjustment factor'!$D$11, IF(G1255=-9,-999,IF(G1255="",-999,0)))</f>
        <v>-999</v>
      </c>
      <c r="AM1255" s="82">
        <f>IF(I1255=1, 'adjustment factor'!$D$12, IF(I1255=-9,-999,IF(I1255="",-999,0)))</f>
        <v>-999</v>
      </c>
      <c r="AN1255" s="82">
        <f>IF(J1255=1, 'adjustment factor'!$D$13, IF(J1255=-9,-999,IF(J1255="",-999,0)))</f>
        <v>-999</v>
      </c>
      <c r="AO1255" s="82" t="str">
        <f t="shared" si="198"/>
        <v>-999</v>
      </c>
      <c r="AP1255" s="82" t="str">
        <f t="shared" si="199"/>
        <v>MISSING</v>
      </c>
    </row>
    <row r="1256" spans="2:42" s="3" customFormat="1">
      <c r="B1256" s="213"/>
      <c r="C1256" s="35">
        <v>1252</v>
      </c>
      <c r="D1256" s="161"/>
      <c r="E1256" s="161"/>
      <c r="F1256" s="161"/>
      <c r="G1256" s="161"/>
      <c r="H1256" s="161"/>
      <c r="I1256" s="161"/>
      <c r="J1256" s="161"/>
      <c r="K1256" s="161"/>
      <c r="L1256" s="161"/>
      <c r="M1256" s="161"/>
      <c r="N1256" s="171"/>
      <c r="O1256" s="171"/>
      <c r="P1256" s="171"/>
      <c r="Q1256" s="171"/>
      <c r="R1256" s="171"/>
      <c r="S1256" s="171"/>
      <c r="T1256" s="208" t="str">
        <f t="shared" si="190"/>
        <v>MISSING</v>
      </c>
      <c r="U1256" s="208" t="str">
        <f t="shared" si="191"/>
        <v>MISSING</v>
      </c>
      <c r="X1256" s="56">
        <f t="shared" si="192"/>
        <v>-99</v>
      </c>
      <c r="Y1256" s="56">
        <f t="shared" si="193"/>
        <v>-99</v>
      </c>
      <c r="Z1256" s="56">
        <f t="shared" si="194"/>
        <v>-99</v>
      </c>
      <c r="AA1256" s="56">
        <f t="shared" si="195"/>
        <v>-99</v>
      </c>
      <c r="AB1256" s="56">
        <f t="shared" si="196"/>
        <v>-99</v>
      </c>
      <c r="AC1256" s="56">
        <f t="shared" si="197"/>
        <v>-99</v>
      </c>
      <c r="AE1256" s="82">
        <f>IF(D1256=1, 'adjustment factor'!$D$4, IF(D1256=-9,-999,IF(D1256="",-999,0)))</f>
        <v>-999</v>
      </c>
      <c r="AF1256" s="82">
        <f>IF(F1256=1, 'adjustment factor'!$D$5, IF(F1256=-9,-999,IF(F1256="",-999,0)))</f>
        <v>-999</v>
      </c>
      <c r="AG1256" s="82">
        <f>IF(E1256=1, 'adjustment factor'!$D$6, IF(E1256=-9,-999,IF(E1256="",-999,0)))</f>
        <v>-999</v>
      </c>
      <c r="AH1256" s="82">
        <f>IF(K1256&gt;=45,'adjustment factor'!$D$7,IF(K1256=-9,-1200,IF(K1256="",-1200,0)))</f>
        <v>-1200</v>
      </c>
      <c r="AI1256" s="82">
        <f>IF(L1256=1, 'adjustment factor'!$D$8, IF(L1256=-9,-999,IF(L1256="",-999,0)))</f>
        <v>-999</v>
      </c>
      <c r="AJ1256" s="82">
        <f>IF(AND(M1256&gt;=1,M1256&lt;=4),'adjustment factor'!$D$9,IF(M1256=-9,-999,IF(M1256=98,-999,IF(M1256=99,-999,IF(M1256="",-999,0)))))</f>
        <v>-999</v>
      </c>
      <c r="AK1256" s="82">
        <f>IF(H1256=1, 'adjustment factor'!$D$10, IF(H1256=-9,-999,IF(H1256="",-999,0)))</f>
        <v>-999</v>
      </c>
      <c r="AL1256" s="82">
        <f>IF(G1256=1, 'adjustment factor'!$D$11, IF(G1256=-9,-999,IF(G1256="",-999,0)))</f>
        <v>-999</v>
      </c>
      <c r="AM1256" s="82">
        <f>IF(I1256=1, 'adjustment factor'!$D$12, IF(I1256=-9,-999,IF(I1256="",-999,0)))</f>
        <v>-999</v>
      </c>
      <c r="AN1256" s="82">
        <f>IF(J1256=1, 'adjustment factor'!$D$13, IF(J1256=-9,-999,IF(J1256="",-999,0)))</f>
        <v>-999</v>
      </c>
      <c r="AO1256" s="82" t="str">
        <f t="shared" si="198"/>
        <v>-999</v>
      </c>
      <c r="AP1256" s="82" t="str">
        <f t="shared" si="199"/>
        <v>MISSING</v>
      </c>
    </row>
    <row r="1257" spans="2:42" s="3" customFormat="1">
      <c r="B1257" s="213"/>
      <c r="C1257" s="35">
        <v>1253</v>
      </c>
      <c r="D1257" s="161"/>
      <c r="E1257" s="161"/>
      <c r="F1257" s="161"/>
      <c r="G1257" s="161"/>
      <c r="H1257" s="161"/>
      <c r="I1257" s="161"/>
      <c r="J1257" s="161"/>
      <c r="K1257" s="161"/>
      <c r="L1257" s="161"/>
      <c r="M1257" s="161"/>
      <c r="N1257" s="171"/>
      <c r="O1257" s="171"/>
      <c r="P1257" s="171"/>
      <c r="Q1257" s="171"/>
      <c r="R1257" s="171"/>
      <c r="S1257" s="171"/>
      <c r="T1257" s="208" t="str">
        <f t="shared" si="190"/>
        <v>MISSING</v>
      </c>
      <c r="U1257" s="208" t="str">
        <f t="shared" si="191"/>
        <v>MISSING</v>
      </c>
      <c r="X1257" s="56">
        <f t="shared" si="192"/>
        <v>-99</v>
      </c>
      <c r="Y1257" s="56">
        <f t="shared" si="193"/>
        <v>-99</v>
      </c>
      <c r="Z1257" s="56">
        <f t="shared" si="194"/>
        <v>-99</v>
      </c>
      <c r="AA1257" s="56">
        <f t="shared" si="195"/>
        <v>-99</v>
      </c>
      <c r="AB1257" s="56">
        <f t="shared" si="196"/>
        <v>-99</v>
      </c>
      <c r="AC1257" s="56">
        <f t="shared" si="197"/>
        <v>-99</v>
      </c>
      <c r="AE1257" s="82">
        <f>IF(D1257=1, 'adjustment factor'!$D$4, IF(D1257=-9,-999,IF(D1257="",-999,0)))</f>
        <v>-999</v>
      </c>
      <c r="AF1257" s="82">
        <f>IF(F1257=1, 'adjustment factor'!$D$5, IF(F1257=-9,-999,IF(F1257="",-999,0)))</f>
        <v>-999</v>
      </c>
      <c r="AG1257" s="82">
        <f>IF(E1257=1, 'adjustment factor'!$D$6, IF(E1257=-9,-999,IF(E1257="",-999,0)))</f>
        <v>-999</v>
      </c>
      <c r="AH1257" s="82">
        <f>IF(K1257&gt;=45,'adjustment factor'!$D$7,IF(K1257=-9,-1200,IF(K1257="",-1200,0)))</f>
        <v>-1200</v>
      </c>
      <c r="AI1257" s="82">
        <f>IF(L1257=1, 'adjustment factor'!$D$8, IF(L1257=-9,-999,IF(L1257="",-999,0)))</f>
        <v>-999</v>
      </c>
      <c r="AJ1257" s="82">
        <f>IF(AND(M1257&gt;=1,M1257&lt;=4),'adjustment factor'!$D$9,IF(M1257=-9,-999,IF(M1257=98,-999,IF(M1257=99,-999,IF(M1257="",-999,0)))))</f>
        <v>-999</v>
      </c>
      <c r="AK1257" s="82">
        <f>IF(H1257=1, 'adjustment factor'!$D$10, IF(H1257=-9,-999,IF(H1257="",-999,0)))</f>
        <v>-999</v>
      </c>
      <c r="AL1257" s="82">
        <f>IF(G1257=1, 'adjustment factor'!$D$11, IF(G1257=-9,-999,IF(G1257="",-999,0)))</f>
        <v>-999</v>
      </c>
      <c r="AM1257" s="82">
        <f>IF(I1257=1, 'adjustment factor'!$D$12, IF(I1257=-9,-999,IF(I1257="",-999,0)))</f>
        <v>-999</v>
      </c>
      <c r="AN1257" s="82">
        <f>IF(J1257=1, 'adjustment factor'!$D$13, IF(J1257=-9,-999,IF(J1257="",-999,0)))</f>
        <v>-999</v>
      </c>
      <c r="AO1257" s="82" t="str">
        <f t="shared" si="198"/>
        <v>-999</v>
      </c>
      <c r="AP1257" s="82" t="str">
        <f t="shared" si="199"/>
        <v>MISSING</v>
      </c>
    </row>
    <row r="1258" spans="2:42" s="3" customFormat="1">
      <c r="B1258" s="213"/>
      <c r="C1258" s="35">
        <v>1254</v>
      </c>
      <c r="D1258" s="161"/>
      <c r="E1258" s="161"/>
      <c r="F1258" s="161"/>
      <c r="G1258" s="161"/>
      <c r="H1258" s="161"/>
      <c r="I1258" s="161"/>
      <c r="J1258" s="161"/>
      <c r="K1258" s="161"/>
      <c r="L1258" s="161"/>
      <c r="M1258" s="161"/>
      <c r="N1258" s="171"/>
      <c r="O1258" s="171"/>
      <c r="P1258" s="171"/>
      <c r="Q1258" s="171"/>
      <c r="R1258" s="171"/>
      <c r="S1258" s="171"/>
      <c r="T1258" s="208" t="str">
        <f t="shared" si="190"/>
        <v>MISSING</v>
      </c>
      <c r="U1258" s="208" t="str">
        <f t="shared" si="191"/>
        <v>MISSING</v>
      </c>
      <c r="X1258" s="56">
        <f t="shared" si="192"/>
        <v>-99</v>
      </c>
      <c r="Y1258" s="56">
        <f t="shared" si="193"/>
        <v>-99</v>
      </c>
      <c r="Z1258" s="56">
        <f t="shared" si="194"/>
        <v>-99</v>
      </c>
      <c r="AA1258" s="56">
        <f t="shared" si="195"/>
        <v>-99</v>
      </c>
      <c r="AB1258" s="56">
        <f t="shared" si="196"/>
        <v>-99</v>
      </c>
      <c r="AC1258" s="56">
        <f t="shared" si="197"/>
        <v>-99</v>
      </c>
      <c r="AE1258" s="82">
        <f>IF(D1258=1, 'adjustment factor'!$D$4, IF(D1258=-9,-999,IF(D1258="",-999,0)))</f>
        <v>-999</v>
      </c>
      <c r="AF1258" s="82">
        <f>IF(F1258=1, 'adjustment factor'!$D$5, IF(F1258=-9,-999,IF(F1258="",-999,0)))</f>
        <v>-999</v>
      </c>
      <c r="AG1258" s="82">
        <f>IF(E1258=1, 'adjustment factor'!$D$6, IF(E1258=-9,-999,IF(E1258="",-999,0)))</f>
        <v>-999</v>
      </c>
      <c r="AH1258" s="82">
        <f>IF(K1258&gt;=45,'adjustment factor'!$D$7,IF(K1258=-9,-1200,IF(K1258="",-1200,0)))</f>
        <v>-1200</v>
      </c>
      <c r="AI1258" s="82">
        <f>IF(L1258=1, 'adjustment factor'!$D$8, IF(L1258=-9,-999,IF(L1258="",-999,0)))</f>
        <v>-999</v>
      </c>
      <c r="AJ1258" s="82">
        <f>IF(AND(M1258&gt;=1,M1258&lt;=4),'adjustment factor'!$D$9,IF(M1258=-9,-999,IF(M1258=98,-999,IF(M1258=99,-999,IF(M1258="",-999,0)))))</f>
        <v>-999</v>
      </c>
      <c r="AK1258" s="82">
        <f>IF(H1258=1, 'adjustment factor'!$D$10, IF(H1258=-9,-999,IF(H1258="",-999,0)))</f>
        <v>-999</v>
      </c>
      <c r="AL1258" s="82">
        <f>IF(G1258=1, 'adjustment factor'!$D$11, IF(G1258=-9,-999,IF(G1258="",-999,0)))</f>
        <v>-999</v>
      </c>
      <c r="AM1258" s="82">
        <f>IF(I1258=1, 'adjustment factor'!$D$12, IF(I1258=-9,-999,IF(I1258="",-999,0)))</f>
        <v>-999</v>
      </c>
      <c r="AN1258" s="82">
        <f>IF(J1258=1, 'adjustment factor'!$D$13, IF(J1258=-9,-999,IF(J1258="",-999,0)))</f>
        <v>-999</v>
      </c>
      <c r="AO1258" s="82" t="str">
        <f t="shared" si="198"/>
        <v>-999</v>
      </c>
      <c r="AP1258" s="82" t="str">
        <f t="shared" si="199"/>
        <v>MISSING</v>
      </c>
    </row>
    <row r="1259" spans="2:42" s="3" customFormat="1">
      <c r="B1259" s="213"/>
      <c r="C1259" s="35">
        <v>1255</v>
      </c>
      <c r="D1259" s="161"/>
      <c r="E1259" s="161"/>
      <c r="F1259" s="161"/>
      <c r="G1259" s="161"/>
      <c r="H1259" s="161"/>
      <c r="I1259" s="161"/>
      <c r="J1259" s="161"/>
      <c r="K1259" s="161"/>
      <c r="L1259" s="161"/>
      <c r="M1259" s="161"/>
      <c r="N1259" s="171"/>
      <c r="O1259" s="171"/>
      <c r="P1259" s="171"/>
      <c r="Q1259" s="171"/>
      <c r="R1259" s="171"/>
      <c r="S1259" s="171"/>
      <c r="T1259" s="208" t="str">
        <f t="shared" si="190"/>
        <v>MISSING</v>
      </c>
      <c r="U1259" s="208" t="str">
        <f t="shared" si="191"/>
        <v>MISSING</v>
      </c>
      <c r="X1259" s="56">
        <f t="shared" si="192"/>
        <v>-99</v>
      </c>
      <c r="Y1259" s="56">
        <f t="shared" si="193"/>
        <v>-99</v>
      </c>
      <c r="Z1259" s="56">
        <f t="shared" si="194"/>
        <v>-99</v>
      </c>
      <c r="AA1259" s="56">
        <f t="shared" si="195"/>
        <v>-99</v>
      </c>
      <c r="AB1259" s="56">
        <f t="shared" si="196"/>
        <v>-99</v>
      </c>
      <c r="AC1259" s="56">
        <f t="shared" si="197"/>
        <v>-99</v>
      </c>
      <c r="AE1259" s="82">
        <f>IF(D1259=1, 'adjustment factor'!$D$4, IF(D1259=-9,-999,IF(D1259="",-999,0)))</f>
        <v>-999</v>
      </c>
      <c r="AF1259" s="82">
        <f>IF(F1259=1, 'adjustment factor'!$D$5, IF(F1259=-9,-999,IF(F1259="",-999,0)))</f>
        <v>-999</v>
      </c>
      <c r="AG1259" s="82">
        <f>IF(E1259=1, 'adjustment factor'!$D$6, IF(E1259=-9,-999,IF(E1259="",-999,0)))</f>
        <v>-999</v>
      </c>
      <c r="AH1259" s="82">
        <f>IF(K1259&gt;=45,'adjustment factor'!$D$7,IF(K1259=-9,-1200,IF(K1259="",-1200,0)))</f>
        <v>-1200</v>
      </c>
      <c r="AI1259" s="82">
        <f>IF(L1259=1, 'adjustment factor'!$D$8, IF(L1259=-9,-999,IF(L1259="",-999,0)))</f>
        <v>-999</v>
      </c>
      <c r="AJ1259" s="82">
        <f>IF(AND(M1259&gt;=1,M1259&lt;=4),'adjustment factor'!$D$9,IF(M1259=-9,-999,IF(M1259=98,-999,IF(M1259=99,-999,IF(M1259="",-999,0)))))</f>
        <v>-999</v>
      </c>
      <c r="AK1259" s="82">
        <f>IF(H1259=1, 'adjustment factor'!$D$10, IF(H1259=-9,-999,IF(H1259="",-999,0)))</f>
        <v>-999</v>
      </c>
      <c r="AL1259" s="82">
        <f>IF(G1259=1, 'adjustment factor'!$D$11, IF(G1259=-9,-999,IF(G1259="",-999,0)))</f>
        <v>-999</v>
      </c>
      <c r="AM1259" s="82">
        <f>IF(I1259=1, 'adjustment factor'!$D$12, IF(I1259=-9,-999,IF(I1259="",-999,0)))</f>
        <v>-999</v>
      </c>
      <c r="AN1259" s="82">
        <f>IF(J1259=1, 'adjustment factor'!$D$13, IF(J1259=-9,-999,IF(J1259="",-999,0)))</f>
        <v>-999</v>
      </c>
      <c r="AO1259" s="82" t="str">
        <f t="shared" si="198"/>
        <v>-999</v>
      </c>
      <c r="AP1259" s="82" t="str">
        <f t="shared" si="199"/>
        <v>MISSING</v>
      </c>
    </row>
    <row r="1260" spans="2:42" s="3" customFormat="1">
      <c r="B1260" s="213"/>
      <c r="C1260" s="35">
        <v>1256</v>
      </c>
      <c r="D1260" s="161"/>
      <c r="E1260" s="161"/>
      <c r="F1260" s="161"/>
      <c r="G1260" s="161"/>
      <c r="H1260" s="161"/>
      <c r="I1260" s="161"/>
      <c r="J1260" s="161"/>
      <c r="K1260" s="161"/>
      <c r="L1260" s="161"/>
      <c r="M1260" s="161"/>
      <c r="N1260" s="171"/>
      <c r="O1260" s="171"/>
      <c r="P1260" s="171"/>
      <c r="Q1260" s="171"/>
      <c r="R1260" s="171"/>
      <c r="S1260" s="171"/>
      <c r="T1260" s="208" t="str">
        <f t="shared" si="190"/>
        <v>MISSING</v>
      </c>
      <c r="U1260" s="208" t="str">
        <f t="shared" si="191"/>
        <v>MISSING</v>
      </c>
      <c r="X1260" s="56">
        <f t="shared" si="192"/>
        <v>-99</v>
      </c>
      <c r="Y1260" s="56">
        <f t="shared" si="193"/>
        <v>-99</v>
      </c>
      <c r="Z1260" s="56">
        <f t="shared" si="194"/>
        <v>-99</v>
      </c>
      <c r="AA1260" s="56">
        <f t="shared" si="195"/>
        <v>-99</v>
      </c>
      <c r="AB1260" s="56">
        <f t="shared" si="196"/>
        <v>-99</v>
      </c>
      <c r="AC1260" s="56">
        <f t="shared" si="197"/>
        <v>-99</v>
      </c>
      <c r="AE1260" s="82">
        <f>IF(D1260=1, 'adjustment factor'!$D$4, IF(D1260=-9,-999,IF(D1260="",-999,0)))</f>
        <v>-999</v>
      </c>
      <c r="AF1260" s="82">
        <f>IF(F1260=1, 'adjustment factor'!$D$5, IF(F1260=-9,-999,IF(F1260="",-999,0)))</f>
        <v>-999</v>
      </c>
      <c r="AG1260" s="82">
        <f>IF(E1260=1, 'adjustment factor'!$D$6, IF(E1260=-9,-999,IF(E1260="",-999,0)))</f>
        <v>-999</v>
      </c>
      <c r="AH1260" s="82">
        <f>IF(K1260&gt;=45,'adjustment factor'!$D$7,IF(K1260=-9,-1200,IF(K1260="",-1200,0)))</f>
        <v>-1200</v>
      </c>
      <c r="AI1260" s="82">
        <f>IF(L1260=1, 'adjustment factor'!$D$8, IF(L1260=-9,-999,IF(L1260="",-999,0)))</f>
        <v>-999</v>
      </c>
      <c r="AJ1260" s="82">
        <f>IF(AND(M1260&gt;=1,M1260&lt;=4),'adjustment factor'!$D$9,IF(M1260=-9,-999,IF(M1260=98,-999,IF(M1260=99,-999,IF(M1260="",-999,0)))))</f>
        <v>-999</v>
      </c>
      <c r="AK1260" s="82">
        <f>IF(H1260=1, 'adjustment factor'!$D$10, IF(H1260=-9,-999,IF(H1260="",-999,0)))</f>
        <v>-999</v>
      </c>
      <c r="AL1260" s="82">
        <f>IF(G1260=1, 'adjustment factor'!$D$11, IF(G1260=-9,-999,IF(G1260="",-999,0)))</f>
        <v>-999</v>
      </c>
      <c r="AM1260" s="82">
        <f>IF(I1260=1, 'adjustment factor'!$D$12, IF(I1260=-9,-999,IF(I1260="",-999,0)))</f>
        <v>-999</v>
      </c>
      <c r="AN1260" s="82">
        <f>IF(J1260=1, 'adjustment factor'!$D$13, IF(J1260=-9,-999,IF(J1260="",-999,0)))</f>
        <v>-999</v>
      </c>
      <c r="AO1260" s="82" t="str">
        <f t="shared" si="198"/>
        <v>-999</v>
      </c>
      <c r="AP1260" s="82" t="str">
        <f t="shared" si="199"/>
        <v>MISSING</v>
      </c>
    </row>
    <row r="1261" spans="2:42" s="3" customFormat="1">
      <c r="B1261" s="213"/>
      <c r="C1261" s="35">
        <v>1257</v>
      </c>
      <c r="D1261" s="161"/>
      <c r="E1261" s="161"/>
      <c r="F1261" s="161"/>
      <c r="G1261" s="161"/>
      <c r="H1261" s="161"/>
      <c r="I1261" s="161"/>
      <c r="J1261" s="161"/>
      <c r="K1261" s="161"/>
      <c r="L1261" s="161"/>
      <c r="M1261" s="161"/>
      <c r="N1261" s="171"/>
      <c r="O1261" s="171"/>
      <c r="P1261" s="171"/>
      <c r="Q1261" s="171"/>
      <c r="R1261" s="171"/>
      <c r="S1261" s="171"/>
      <c r="T1261" s="208" t="str">
        <f t="shared" si="190"/>
        <v>MISSING</v>
      </c>
      <c r="U1261" s="208" t="str">
        <f t="shared" si="191"/>
        <v>MISSING</v>
      </c>
      <c r="X1261" s="56">
        <f t="shared" si="192"/>
        <v>-99</v>
      </c>
      <c r="Y1261" s="56">
        <f t="shared" si="193"/>
        <v>-99</v>
      </c>
      <c r="Z1261" s="56">
        <f t="shared" si="194"/>
        <v>-99</v>
      </c>
      <c r="AA1261" s="56">
        <f t="shared" si="195"/>
        <v>-99</v>
      </c>
      <c r="AB1261" s="56">
        <f t="shared" si="196"/>
        <v>-99</v>
      </c>
      <c r="AC1261" s="56">
        <f t="shared" si="197"/>
        <v>-99</v>
      </c>
      <c r="AE1261" s="82">
        <f>IF(D1261=1, 'adjustment factor'!$D$4, IF(D1261=-9,-999,IF(D1261="",-999,0)))</f>
        <v>-999</v>
      </c>
      <c r="AF1261" s="82">
        <f>IF(F1261=1, 'adjustment factor'!$D$5, IF(F1261=-9,-999,IF(F1261="",-999,0)))</f>
        <v>-999</v>
      </c>
      <c r="AG1261" s="82">
        <f>IF(E1261=1, 'adjustment factor'!$D$6, IF(E1261=-9,-999,IF(E1261="",-999,0)))</f>
        <v>-999</v>
      </c>
      <c r="AH1261" s="82">
        <f>IF(K1261&gt;=45,'adjustment factor'!$D$7,IF(K1261=-9,-1200,IF(K1261="",-1200,0)))</f>
        <v>-1200</v>
      </c>
      <c r="AI1261" s="82">
        <f>IF(L1261=1, 'adjustment factor'!$D$8, IF(L1261=-9,-999,IF(L1261="",-999,0)))</f>
        <v>-999</v>
      </c>
      <c r="AJ1261" s="82">
        <f>IF(AND(M1261&gt;=1,M1261&lt;=4),'adjustment factor'!$D$9,IF(M1261=-9,-999,IF(M1261=98,-999,IF(M1261=99,-999,IF(M1261="",-999,0)))))</f>
        <v>-999</v>
      </c>
      <c r="AK1261" s="82">
        <f>IF(H1261=1, 'adjustment factor'!$D$10, IF(H1261=-9,-999,IF(H1261="",-999,0)))</f>
        <v>-999</v>
      </c>
      <c r="AL1261" s="82">
        <f>IF(G1261=1, 'adjustment factor'!$D$11, IF(G1261=-9,-999,IF(G1261="",-999,0)))</f>
        <v>-999</v>
      </c>
      <c r="AM1261" s="82">
        <f>IF(I1261=1, 'adjustment factor'!$D$12, IF(I1261=-9,-999,IF(I1261="",-999,0)))</f>
        <v>-999</v>
      </c>
      <c r="AN1261" s="82">
        <f>IF(J1261=1, 'adjustment factor'!$D$13, IF(J1261=-9,-999,IF(J1261="",-999,0)))</f>
        <v>-999</v>
      </c>
      <c r="AO1261" s="82" t="str">
        <f t="shared" si="198"/>
        <v>-999</v>
      </c>
      <c r="AP1261" s="82" t="str">
        <f t="shared" si="199"/>
        <v>MISSING</v>
      </c>
    </row>
    <row r="1262" spans="2:42" s="3" customFormat="1">
      <c r="B1262" s="213"/>
      <c r="C1262" s="35">
        <v>1258</v>
      </c>
      <c r="D1262" s="161"/>
      <c r="E1262" s="161"/>
      <c r="F1262" s="161"/>
      <c r="G1262" s="161"/>
      <c r="H1262" s="161"/>
      <c r="I1262" s="161"/>
      <c r="J1262" s="161"/>
      <c r="K1262" s="161"/>
      <c r="L1262" s="161"/>
      <c r="M1262" s="161"/>
      <c r="N1262" s="171"/>
      <c r="O1262" s="171"/>
      <c r="P1262" s="171"/>
      <c r="Q1262" s="171"/>
      <c r="R1262" s="171"/>
      <c r="S1262" s="171"/>
      <c r="T1262" s="208" t="str">
        <f t="shared" si="190"/>
        <v>MISSING</v>
      </c>
      <c r="U1262" s="208" t="str">
        <f t="shared" si="191"/>
        <v>MISSING</v>
      </c>
      <c r="X1262" s="56">
        <f t="shared" si="192"/>
        <v>-99</v>
      </c>
      <c r="Y1262" s="56">
        <f t="shared" si="193"/>
        <v>-99</v>
      </c>
      <c r="Z1262" s="56">
        <f t="shared" si="194"/>
        <v>-99</v>
      </c>
      <c r="AA1262" s="56">
        <f t="shared" si="195"/>
        <v>-99</v>
      </c>
      <c r="AB1262" s="56">
        <f t="shared" si="196"/>
        <v>-99</v>
      </c>
      <c r="AC1262" s="56">
        <f t="shared" si="197"/>
        <v>-99</v>
      </c>
      <c r="AE1262" s="82">
        <f>IF(D1262=1, 'adjustment factor'!$D$4, IF(D1262=-9,-999,IF(D1262="",-999,0)))</f>
        <v>-999</v>
      </c>
      <c r="AF1262" s="82">
        <f>IF(F1262=1, 'adjustment factor'!$D$5, IF(F1262=-9,-999,IF(F1262="",-999,0)))</f>
        <v>-999</v>
      </c>
      <c r="AG1262" s="82">
        <f>IF(E1262=1, 'adjustment factor'!$D$6, IF(E1262=-9,-999,IF(E1262="",-999,0)))</f>
        <v>-999</v>
      </c>
      <c r="AH1262" s="82">
        <f>IF(K1262&gt;=45,'adjustment factor'!$D$7,IF(K1262=-9,-1200,IF(K1262="",-1200,0)))</f>
        <v>-1200</v>
      </c>
      <c r="AI1262" s="82">
        <f>IF(L1262=1, 'adjustment factor'!$D$8, IF(L1262=-9,-999,IF(L1262="",-999,0)))</f>
        <v>-999</v>
      </c>
      <c r="AJ1262" s="82">
        <f>IF(AND(M1262&gt;=1,M1262&lt;=4),'adjustment factor'!$D$9,IF(M1262=-9,-999,IF(M1262=98,-999,IF(M1262=99,-999,IF(M1262="",-999,0)))))</f>
        <v>-999</v>
      </c>
      <c r="AK1262" s="82">
        <f>IF(H1262=1, 'adjustment factor'!$D$10, IF(H1262=-9,-999,IF(H1262="",-999,0)))</f>
        <v>-999</v>
      </c>
      <c r="AL1262" s="82">
        <f>IF(G1262=1, 'adjustment factor'!$D$11, IF(G1262=-9,-999,IF(G1262="",-999,0)))</f>
        <v>-999</v>
      </c>
      <c r="AM1262" s="82">
        <f>IF(I1262=1, 'adjustment factor'!$D$12, IF(I1262=-9,-999,IF(I1262="",-999,0)))</f>
        <v>-999</v>
      </c>
      <c r="AN1262" s="82">
        <f>IF(J1262=1, 'adjustment factor'!$D$13, IF(J1262=-9,-999,IF(J1262="",-999,0)))</f>
        <v>-999</v>
      </c>
      <c r="AO1262" s="82" t="str">
        <f t="shared" si="198"/>
        <v>-999</v>
      </c>
      <c r="AP1262" s="82" t="str">
        <f t="shared" si="199"/>
        <v>MISSING</v>
      </c>
    </row>
    <row r="1263" spans="2:42" s="3" customFormat="1">
      <c r="B1263" s="213"/>
      <c r="C1263" s="35">
        <v>1259</v>
      </c>
      <c r="D1263" s="161"/>
      <c r="E1263" s="161"/>
      <c r="F1263" s="161"/>
      <c r="G1263" s="161"/>
      <c r="H1263" s="161"/>
      <c r="I1263" s="161"/>
      <c r="J1263" s="161"/>
      <c r="K1263" s="161"/>
      <c r="L1263" s="161"/>
      <c r="M1263" s="161"/>
      <c r="N1263" s="171"/>
      <c r="O1263" s="171"/>
      <c r="P1263" s="171"/>
      <c r="Q1263" s="171"/>
      <c r="R1263" s="171"/>
      <c r="S1263" s="171"/>
      <c r="T1263" s="208" t="str">
        <f t="shared" si="190"/>
        <v>MISSING</v>
      </c>
      <c r="U1263" s="208" t="str">
        <f t="shared" si="191"/>
        <v>MISSING</v>
      </c>
      <c r="X1263" s="56">
        <f t="shared" si="192"/>
        <v>-99</v>
      </c>
      <c r="Y1263" s="56">
        <f t="shared" si="193"/>
        <v>-99</v>
      </c>
      <c r="Z1263" s="56">
        <f t="shared" si="194"/>
        <v>-99</v>
      </c>
      <c r="AA1263" s="56">
        <f t="shared" si="195"/>
        <v>-99</v>
      </c>
      <c r="AB1263" s="56">
        <f t="shared" si="196"/>
        <v>-99</v>
      </c>
      <c r="AC1263" s="56">
        <f t="shared" si="197"/>
        <v>-99</v>
      </c>
      <c r="AE1263" s="82">
        <f>IF(D1263=1, 'adjustment factor'!$D$4, IF(D1263=-9,-999,IF(D1263="",-999,0)))</f>
        <v>-999</v>
      </c>
      <c r="AF1263" s="82">
        <f>IF(F1263=1, 'adjustment factor'!$D$5, IF(F1263=-9,-999,IF(F1263="",-999,0)))</f>
        <v>-999</v>
      </c>
      <c r="AG1263" s="82">
        <f>IF(E1263=1, 'adjustment factor'!$D$6, IF(E1263=-9,-999,IF(E1263="",-999,0)))</f>
        <v>-999</v>
      </c>
      <c r="AH1263" s="82">
        <f>IF(K1263&gt;=45,'adjustment factor'!$D$7,IF(K1263=-9,-1200,IF(K1263="",-1200,0)))</f>
        <v>-1200</v>
      </c>
      <c r="AI1263" s="82">
        <f>IF(L1263=1, 'adjustment factor'!$D$8, IF(L1263=-9,-999,IF(L1263="",-999,0)))</f>
        <v>-999</v>
      </c>
      <c r="AJ1263" s="82">
        <f>IF(AND(M1263&gt;=1,M1263&lt;=4),'adjustment factor'!$D$9,IF(M1263=-9,-999,IF(M1263=98,-999,IF(M1263=99,-999,IF(M1263="",-999,0)))))</f>
        <v>-999</v>
      </c>
      <c r="AK1263" s="82">
        <f>IF(H1263=1, 'adjustment factor'!$D$10, IF(H1263=-9,-999,IF(H1263="",-999,0)))</f>
        <v>-999</v>
      </c>
      <c r="AL1263" s="82">
        <f>IF(G1263=1, 'adjustment factor'!$D$11, IF(G1263=-9,-999,IF(G1263="",-999,0)))</f>
        <v>-999</v>
      </c>
      <c r="AM1263" s="82">
        <f>IF(I1263=1, 'adjustment factor'!$D$12, IF(I1263=-9,-999,IF(I1263="",-999,0)))</f>
        <v>-999</v>
      </c>
      <c r="AN1263" s="82">
        <f>IF(J1263=1, 'adjustment factor'!$D$13, IF(J1263=-9,-999,IF(J1263="",-999,0)))</f>
        <v>-999</v>
      </c>
      <c r="AO1263" s="82" t="str">
        <f t="shared" si="198"/>
        <v>-999</v>
      </c>
      <c r="AP1263" s="82" t="str">
        <f t="shared" si="199"/>
        <v>MISSING</v>
      </c>
    </row>
    <row r="1264" spans="2:42" s="3" customFormat="1">
      <c r="B1264" s="213"/>
      <c r="C1264" s="35">
        <v>1260</v>
      </c>
      <c r="D1264" s="161"/>
      <c r="E1264" s="161"/>
      <c r="F1264" s="161"/>
      <c r="G1264" s="161"/>
      <c r="H1264" s="161"/>
      <c r="I1264" s="161"/>
      <c r="J1264" s="161"/>
      <c r="K1264" s="161"/>
      <c r="L1264" s="161"/>
      <c r="M1264" s="161"/>
      <c r="N1264" s="171"/>
      <c r="O1264" s="171"/>
      <c r="P1264" s="171"/>
      <c r="Q1264" s="171"/>
      <c r="R1264" s="171"/>
      <c r="S1264" s="171"/>
      <c r="T1264" s="208" t="str">
        <f t="shared" si="190"/>
        <v>MISSING</v>
      </c>
      <c r="U1264" s="208" t="str">
        <f t="shared" si="191"/>
        <v>MISSING</v>
      </c>
      <c r="X1264" s="56">
        <f t="shared" si="192"/>
        <v>-99</v>
      </c>
      <c r="Y1264" s="56">
        <f t="shared" si="193"/>
        <v>-99</v>
      </c>
      <c r="Z1264" s="56">
        <f t="shared" si="194"/>
        <v>-99</v>
      </c>
      <c r="AA1264" s="56">
        <f t="shared" si="195"/>
        <v>-99</v>
      </c>
      <c r="AB1264" s="56">
        <f t="shared" si="196"/>
        <v>-99</v>
      </c>
      <c r="AC1264" s="56">
        <f t="shared" si="197"/>
        <v>-99</v>
      </c>
      <c r="AE1264" s="82">
        <f>IF(D1264=1, 'adjustment factor'!$D$4, IF(D1264=-9,-999,IF(D1264="",-999,0)))</f>
        <v>-999</v>
      </c>
      <c r="AF1264" s="82">
        <f>IF(F1264=1, 'adjustment factor'!$D$5, IF(F1264=-9,-999,IF(F1264="",-999,0)))</f>
        <v>-999</v>
      </c>
      <c r="AG1264" s="82">
        <f>IF(E1264=1, 'adjustment factor'!$D$6, IF(E1264=-9,-999,IF(E1264="",-999,0)))</f>
        <v>-999</v>
      </c>
      <c r="AH1264" s="82">
        <f>IF(K1264&gt;=45,'adjustment factor'!$D$7,IF(K1264=-9,-1200,IF(K1264="",-1200,0)))</f>
        <v>-1200</v>
      </c>
      <c r="AI1264" s="82">
        <f>IF(L1264=1, 'adjustment factor'!$D$8, IF(L1264=-9,-999,IF(L1264="",-999,0)))</f>
        <v>-999</v>
      </c>
      <c r="AJ1264" s="82">
        <f>IF(AND(M1264&gt;=1,M1264&lt;=4),'adjustment factor'!$D$9,IF(M1264=-9,-999,IF(M1264=98,-999,IF(M1264=99,-999,IF(M1264="",-999,0)))))</f>
        <v>-999</v>
      </c>
      <c r="AK1264" s="82">
        <f>IF(H1264=1, 'adjustment factor'!$D$10, IF(H1264=-9,-999,IF(H1264="",-999,0)))</f>
        <v>-999</v>
      </c>
      <c r="AL1264" s="82">
        <f>IF(G1264=1, 'adjustment factor'!$D$11, IF(G1264=-9,-999,IF(G1264="",-999,0)))</f>
        <v>-999</v>
      </c>
      <c r="AM1264" s="82">
        <f>IF(I1264=1, 'adjustment factor'!$D$12, IF(I1264=-9,-999,IF(I1264="",-999,0)))</f>
        <v>-999</v>
      </c>
      <c r="AN1264" s="82">
        <f>IF(J1264=1, 'adjustment factor'!$D$13, IF(J1264=-9,-999,IF(J1264="",-999,0)))</f>
        <v>-999</v>
      </c>
      <c r="AO1264" s="82" t="str">
        <f t="shared" si="198"/>
        <v>-999</v>
      </c>
      <c r="AP1264" s="82" t="str">
        <f t="shared" si="199"/>
        <v>MISSING</v>
      </c>
    </row>
    <row r="1265" spans="2:42" s="3" customFormat="1">
      <c r="B1265" s="213"/>
      <c r="C1265" s="35">
        <v>1261</v>
      </c>
      <c r="D1265" s="161"/>
      <c r="E1265" s="161"/>
      <c r="F1265" s="161"/>
      <c r="G1265" s="161"/>
      <c r="H1265" s="161"/>
      <c r="I1265" s="161"/>
      <c r="J1265" s="161"/>
      <c r="K1265" s="161"/>
      <c r="L1265" s="161"/>
      <c r="M1265" s="161"/>
      <c r="N1265" s="171"/>
      <c r="O1265" s="171"/>
      <c r="P1265" s="171"/>
      <c r="Q1265" s="171"/>
      <c r="R1265" s="171"/>
      <c r="S1265" s="171"/>
      <c r="T1265" s="208" t="str">
        <f t="shared" si="190"/>
        <v>MISSING</v>
      </c>
      <c r="U1265" s="208" t="str">
        <f t="shared" si="191"/>
        <v>MISSING</v>
      </c>
      <c r="X1265" s="56">
        <f t="shared" si="192"/>
        <v>-99</v>
      </c>
      <c r="Y1265" s="56">
        <f t="shared" si="193"/>
        <v>-99</v>
      </c>
      <c r="Z1265" s="56">
        <f t="shared" si="194"/>
        <v>-99</v>
      </c>
      <c r="AA1265" s="56">
        <f t="shared" si="195"/>
        <v>-99</v>
      </c>
      <c r="AB1265" s="56">
        <f t="shared" si="196"/>
        <v>-99</v>
      </c>
      <c r="AC1265" s="56">
        <f t="shared" si="197"/>
        <v>-99</v>
      </c>
      <c r="AE1265" s="82">
        <f>IF(D1265=1, 'adjustment factor'!$D$4, IF(D1265=-9,-999,IF(D1265="",-999,0)))</f>
        <v>-999</v>
      </c>
      <c r="AF1265" s="82">
        <f>IF(F1265=1, 'adjustment factor'!$D$5, IF(F1265=-9,-999,IF(F1265="",-999,0)))</f>
        <v>-999</v>
      </c>
      <c r="AG1265" s="82">
        <f>IF(E1265=1, 'adjustment factor'!$D$6, IF(E1265=-9,-999,IF(E1265="",-999,0)))</f>
        <v>-999</v>
      </c>
      <c r="AH1265" s="82">
        <f>IF(K1265&gt;=45,'adjustment factor'!$D$7,IF(K1265=-9,-1200,IF(K1265="",-1200,0)))</f>
        <v>-1200</v>
      </c>
      <c r="AI1265" s="82">
        <f>IF(L1265=1, 'adjustment factor'!$D$8, IF(L1265=-9,-999,IF(L1265="",-999,0)))</f>
        <v>-999</v>
      </c>
      <c r="AJ1265" s="82">
        <f>IF(AND(M1265&gt;=1,M1265&lt;=4),'adjustment factor'!$D$9,IF(M1265=-9,-999,IF(M1265=98,-999,IF(M1265=99,-999,IF(M1265="",-999,0)))))</f>
        <v>-999</v>
      </c>
      <c r="AK1265" s="82">
        <f>IF(H1265=1, 'adjustment factor'!$D$10, IF(H1265=-9,-999,IF(H1265="",-999,0)))</f>
        <v>-999</v>
      </c>
      <c r="AL1265" s="82">
        <f>IF(G1265=1, 'adjustment factor'!$D$11, IF(G1265=-9,-999,IF(G1265="",-999,0)))</f>
        <v>-999</v>
      </c>
      <c r="AM1265" s="82">
        <f>IF(I1265=1, 'adjustment factor'!$D$12, IF(I1265=-9,-999,IF(I1265="",-999,0)))</f>
        <v>-999</v>
      </c>
      <c r="AN1265" s="82">
        <f>IF(J1265=1, 'adjustment factor'!$D$13, IF(J1265=-9,-999,IF(J1265="",-999,0)))</f>
        <v>-999</v>
      </c>
      <c r="AO1265" s="82" t="str">
        <f t="shared" si="198"/>
        <v>-999</v>
      </c>
      <c r="AP1265" s="82" t="str">
        <f t="shared" si="199"/>
        <v>MISSING</v>
      </c>
    </row>
    <row r="1266" spans="2:42" s="3" customFormat="1">
      <c r="B1266" s="213"/>
      <c r="C1266" s="35">
        <v>1262</v>
      </c>
      <c r="D1266" s="161"/>
      <c r="E1266" s="161"/>
      <c r="F1266" s="161"/>
      <c r="G1266" s="161"/>
      <c r="H1266" s="161"/>
      <c r="I1266" s="161"/>
      <c r="J1266" s="161"/>
      <c r="K1266" s="161"/>
      <c r="L1266" s="161"/>
      <c r="M1266" s="161"/>
      <c r="N1266" s="171"/>
      <c r="O1266" s="171"/>
      <c r="P1266" s="171"/>
      <c r="Q1266" s="171"/>
      <c r="R1266" s="171"/>
      <c r="S1266" s="171"/>
      <c r="T1266" s="208" t="str">
        <f t="shared" si="190"/>
        <v>MISSING</v>
      </c>
      <c r="U1266" s="208" t="str">
        <f t="shared" si="191"/>
        <v>MISSING</v>
      </c>
      <c r="X1266" s="56">
        <f t="shared" si="192"/>
        <v>-99</v>
      </c>
      <c r="Y1266" s="56">
        <f t="shared" si="193"/>
        <v>-99</v>
      </c>
      <c r="Z1266" s="56">
        <f t="shared" si="194"/>
        <v>-99</v>
      </c>
      <c r="AA1266" s="56">
        <f t="shared" si="195"/>
        <v>-99</v>
      </c>
      <c r="AB1266" s="56">
        <f t="shared" si="196"/>
        <v>-99</v>
      </c>
      <c r="AC1266" s="56">
        <f t="shared" si="197"/>
        <v>-99</v>
      </c>
      <c r="AE1266" s="82">
        <f>IF(D1266=1, 'adjustment factor'!$D$4, IF(D1266=-9,-999,IF(D1266="",-999,0)))</f>
        <v>-999</v>
      </c>
      <c r="AF1266" s="82">
        <f>IF(F1266=1, 'adjustment factor'!$D$5, IF(F1266=-9,-999,IF(F1266="",-999,0)))</f>
        <v>-999</v>
      </c>
      <c r="AG1266" s="82">
        <f>IF(E1266=1, 'adjustment factor'!$D$6, IF(E1266=-9,-999,IF(E1266="",-999,0)))</f>
        <v>-999</v>
      </c>
      <c r="AH1266" s="82">
        <f>IF(K1266&gt;=45,'adjustment factor'!$D$7,IF(K1266=-9,-1200,IF(K1266="",-1200,0)))</f>
        <v>-1200</v>
      </c>
      <c r="AI1266" s="82">
        <f>IF(L1266=1, 'adjustment factor'!$D$8, IF(L1266=-9,-999,IF(L1266="",-999,0)))</f>
        <v>-999</v>
      </c>
      <c r="AJ1266" s="82">
        <f>IF(AND(M1266&gt;=1,M1266&lt;=4),'adjustment factor'!$D$9,IF(M1266=-9,-999,IF(M1266=98,-999,IF(M1266=99,-999,IF(M1266="",-999,0)))))</f>
        <v>-999</v>
      </c>
      <c r="AK1266" s="82">
        <f>IF(H1266=1, 'adjustment factor'!$D$10, IF(H1266=-9,-999,IF(H1266="",-999,0)))</f>
        <v>-999</v>
      </c>
      <c r="AL1266" s="82">
        <f>IF(G1266=1, 'adjustment factor'!$D$11, IF(G1266=-9,-999,IF(G1266="",-999,0)))</f>
        <v>-999</v>
      </c>
      <c r="AM1266" s="82">
        <f>IF(I1266=1, 'adjustment factor'!$D$12, IF(I1266=-9,-999,IF(I1266="",-999,0)))</f>
        <v>-999</v>
      </c>
      <c r="AN1266" s="82">
        <f>IF(J1266=1, 'adjustment factor'!$D$13, IF(J1266=-9,-999,IF(J1266="",-999,0)))</f>
        <v>-999</v>
      </c>
      <c r="AO1266" s="82" t="str">
        <f t="shared" si="198"/>
        <v>-999</v>
      </c>
      <c r="AP1266" s="82" t="str">
        <f t="shared" si="199"/>
        <v>MISSING</v>
      </c>
    </row>
    <row r="1267" spans="2:42" s="3" customFormat="1">
      <c r="B1267" s="213"/>
      <c r="C1267" s="35">
        <v>1263</v>
      </c>
      <c r="D1267" s="161"/>
      <c r="E1267" s="161"/>
      <c r="F1267" s="161"/>
      <c r="G1267" s="161"/>
      <c r="H1267" s="161"/>
      <c r="I1267" s="161"/>
      <c r="J1267" s="161"/>
      <c r="K1267" s="161"/>
      <c r="L1267" s="161"/>
      <c r="M1267" s="161"/>
      <c r="N1267" s="171"/>
      <c r="O1267" s="171"/>
      <c r="P1267" s="171"/>
      <c r="Q1267" s="171"/>
      <c r="R1267" s="171"/>
      <c r="S1267" s="171"/>
      <c r="T1267" s="208" t="str">
        <f t="shared" si="190"/>
        <v>MISSING</v>
      </c>
      <c r="U1267" s="208" t="str">
        <f t="shared" si="191"/>
        <v>MISSING</v>
      </c>
      <c r="X1267" s="56">
        <f t="shared" si="192"/>
        <v>-99</v>
      </c>
      <c r="Y1267" s="56">
        <f t="shared" si="193"/>
        <v>-99</v>
      </c>
      <c r="Z1267" s="56">
        <f t="shared" si="194"/>
        <v>-99</v>
      </c>
      <c r="AA1267" s="56">
        <f t="shared" si="195"/>
        <v>-99</v>
      </c>
      <c r="AB1267" s="56">
        <f t="shared" si="196"/>
        <v>-99</v>
      </c>
      <c r="AC1267" s="56">
        <f t="shared" si="197"/>
        <v>-99</v>
      </c>
      <c r="AE1267" s="82">
        <f>IF(D1267=1, 'adjustment factor'!$D$4, IF(D1267=-9,-999,IF(D1267="",-999,0)))</f>
        <v>-999</v>
      </c>
      <c r="AF1267" s="82">
        <f>IF(F1267=1, 'adjustment factor'!$D$5, IF(F1267=-9,-999,IF(F1267="",-999,0)))</f>
        <v>-999</v>
      </c>
      <c r="AG1267" s="82">
        <f>IF(E1267=1, 'adjustment factor'!$D$6, IF(E1267=-9,-999,IF(E1267="",-999,0)))</f>
        <v>-999</v>
      </c>
      <c r="AH1267" s="82">
        <f>IF(K1267&gt;=45,'adjustment factor'!$D$7,IF(K1267=-9,-1200,IF(K1267="",-1200,0)))</f>
        <v>-1200</v>
      </c>
      <c r="AI1267" s="82">
        <f>IF(L1267=1, 'adjustment factor'!$D$8, IF(L1267=-9,-999,IF(L1267="",-999,0)))</f>
        <v>-999</v>
      </c>
      <c r="AJ1267" s="82">
        <f>IF(AND(M1267&gt;=1,M1267&lt;=4),'adjustment factor'!$D$9,IF(M1267=-9,-999,IF(M1267=98,-999,IF(M1267=99,-999,IF(M1267="",-999,0)))))</f>
        <v>-999</v>
      </c>
      <c r="AK1267" s="82">
        <f>IF(H1267=1, 'adjustment factor'!$D$10, IF(H1267=-9,-999,IF(H1267="",-999,0)))</f>
        <v>-999</v>
      </c>
      <c r="AL1267" s="82">
        <f>IF(G1267=1, 'adjustment factor'!$D$11, IF(G1267=-9,-999,IF(G1267="",-999,0)))</f>
        <v>-999</v>
      </c>
      <c r="AM1267" s="82">
        <f>IF(I1267=1, 'adjustment factor'!$D$12, IF(I1267=-9,-999,IF(I1267="",-999,0)))</f>
        <v>-999</v>
      </c>
      <c r="AN1267" s="82">
        <f>IF(J1267=1, 'adjustment factor'!$D$13, IF(J1267=-9,-999,IF(J1267="",-999,0)))</f>
        <v>-999</v>
      </c>
      <c r="AO1267" s="82" t="str">
        <f t="shared" si="198"/>
        <v>-999</v>
      </c>
      <c r="AP1267" s="82" t="str">
        <f t="shared" si="199"/>
        <v>MISSING</v>
      </c>
    </row>
    <row r="1268" spans="2:42" s="3" customFormat="1">
      <c r="B1268" s="213"/>
      <c r="C1268" s="35">
        <v>1264</v>
      </c>
      <c r="D1268" s="161"/>
      <c r="E1268" s="161"/>
      <c r="F1268" s="161"/>
      <c r="G1268" s="161"/>
      <c r="H1268" s="161"/>
      <c r="I1268" s="161"/>
      <c r="J1268" s="161"/>
      <c r="K1268" s="161"/>
      <c r="L1268" s="161"/>
      <c r="M1268" s="161"/>
      <c r="N1268" s="171"/>
      <c r="O1268" s="171"/>
      <c r="P1268" s="171"/>
      <c r="Q1268" s="171"/>
      <c r="R1268" s="171"/>
      <c r="S1268" s="171"/>
      <c r="T1268" s="208" t="str">
        <f t="shared" si="190"/>
        <v>MISSING</v>
      </c>
      <c r="U1268" s="208" t="str">
        <f t="shared" si="191"/>
        <v>MISSING</v>
      </c>
      <c r="X1268" s="56">
        <f t="shared" si="192"/>
        <v>-99</v>
      </c>
      <c r="Y1268" s="56">
        <f t="shared" si="193"/>
        <v>-99</v>
      </c>
      <c r="Z1268" s="56">
        <f t="shared" si="194"/>
        <v>-99</v>
      </c>
      <c r="AA1268" s="56">
        <f t="shared" si="195"/>
        <v>-99</v>
      </c>
      <c r="AB1268" s="56">
        <f t="shared" si="196"/>
        <v>-99</v>
      </c>
      <c r="AC1268" s="56">
        <f t="shared" si="197"/>
        <v>-99</v>
      </c>
      <c r="AE1268" s="82">
        <f>IF(D1268=1, 'adjustment factor'!$D$4, IF(D1268=-9,-999,IF(D1268="",-999,0)))</f>
        <v>-999</v>
      </c>
      <c r="AF1268" s="82">
        <f>IF(F1268=1, 'adjustment factor'!$D$5, IF(F1268=-9,-999,IF(F1268="",-999,0)))</f>
        <v>-999</v>
      </c>
      <c r="AG1268" s="82">
        <f>IF(E1268=1, 'adjustment factor'!$D$6, IF(E1268=-9,-999,IF(E1268="",-999,0)))</f>
        <v>-999</v>
      </c>
      <c r="AH1268" s="82">
        <f>IF(K1268&gt;=45,'adjustment factor'!$D$7,IF(K1268=-9,-1200,IF(K1268="",-1200,0)))</f>
        <v>-1200</v>
      </c>
      <c r="AI1268" s="82">
        <f>IF(L1268=1, 'adjustment factor'!$D$8, IF(L1268=-9,-999,IF(L1268="",-999,0)))</f>
        <v>-999</v>
      </c>
      <c r="AJ1268" s="82">
        <f>IF(AND(M1268&gt;=1,M1268&lt;=4),'adjustment factor'!$D$9,IF(M1268=-9,-999,IF(M1268=98,-999,IF(M1268=99,-999,IF(M1268="",-999,0)))))</f>
        <v>-999</v>
      </c>
      <c r="AK1268" s="82">
        <f>IF(H1268=1, 'adjustment factor'!$D$10, IF(H1268=-9,-999,IF(H1268="",-999,0)))</f>
        <v>-999</v>
      </c>
      <c r="AL1268" s="82">
        <f>IF(G1268=1, 'adjustment factor'!$D$11, IF(G1268=-9,-999,IF(G1268="",-999,0)))</f>
        <v>-999</v>
      </c>
      <c r="AM1268" s="82">
        <f>IF(I1268=1, 'adjustment factor'!$D$12, IF(I1268=-9,-999,IF(I1268="",-999,0)))</f>
        <v>-999</v>
      </c>
      <c r="AN1268" s="82">
        <f>IF(J1268=1, 'adjustment factor'!$D$13, IF(J1268=-9,-999,IF(J1268="",-999,0)))</f>
        <v>-999</v>
      </c>
      <c r="AO1268" s="82" t="str">
        <f t="shared" si="198"/>
        <v>-999</v>
      </c>
      <c r="AP1268" s="82" t="str">
        <f t="shared" si="199"/>
        <v>MISSING</v>
      </c>
    </row>
    <row r="1269" spans="2:42" s="3" customFormat="1">
      <c r="B1269" s="213"/>
      <c r="C1269" s="35">
        <v>1265</v>
      </c>
      <c r="D1269" s="161"/>
      <c r="E1269" s="161"/>
      <c r="F1269" s="161"/>
      <c r="G1269" s="161"/>
      <c r="H1269" s="161"/>
      <c r="I1269" s="161"/>
      <c r="J1269" s="161"/>
      <c r="K1269" s="161"/>
      <c r="L1269" s="161"/>
      <c r="M1269" s="161"/>
      <c r="N1269" s="171"/>
      <c r="O1269" s="171"/>
      <c r="P1269" s="171"/>
      <c r="Q1269" s="171"/>
      <c r="R1269" s="171"/>
      <c r="S1269" s="171"/>
      <c r="T1269" s="208" t="str">
        <f t="shared" si="190"/>
        <v>MISSING</v>
      </c>
      <c r="U1269" s="208" t="str">
        <f t="shared" si="191"/>
        <v>MISSING</v>
      </c>
      <c r="X1269" s="56">
        <f t="shared" si="192"/>
        <v>-99</v>
      </c>
      <c r="Y1269" s="56">
        <f t="shared" si="193"/>
        <v>-99</v>
      </c>
      <c r="Z1269" s="56">
        <f t="shared" si="194"/>
        <v>-99</v>
      </c>
      <c r="AA1269" s="56">
        <f t="shared" si="195"/>
        <v>-99</v>
      </c>
      <c r="AB1269" s="56">
        <f t="shared" si="196"/>
        <v>-99</v>
      </c>
      <c r="AC1269" s="56">
        <f t="shared" si="197"/>
        <v>-99</v>
      </c>
      <c r="AE1269" s="82">
        <f>IF(D1269=1, 'adjustment factor'!$D$4, IF(D1269=-9,-999,IF(D1269="",-999,0)))</f>
        <v>-999</v>
      </c>
      <c r="AF1269" s="82">
        <f>IF(F1269=1, 'adjustment factor'!$D$5, IF(F1269=-9,-999,IF(F1269="",-999,0)))</f>
        <v>-999</v>
      </c>
      <c r="AG1269" s="82">
        <f>IF(E1269=1, 'adjustment factor'!$D$6, IF(E1269=-9,-999,IF(E1269="",-999,0)))</f>
        <v>-999</v>
      </c>
      <c r="AH1269" s="82">
        <f>IF(K1269&gt;=45,'adjustment factor'!$D$7,IF(K1269=-9,-1200,IF(K1269="",-1200,0)))</f>
        <v>-1200</v>
      </c>
      <c r="AI1269" s="82">
        <f>IF(L1269=1, 'adjustment factor'!$D$8, IF(L1269=-9,-999,IF(L1269="",-999,0)))</f>
        <v>-999</v>
      </c>
      <c r="AJ1269" s="82">
        <f>IF(AND(M1269&gt;=1,M1269&lt;=4),'adjustment factor'!$D$9,IF(M1269=-9,-999,IF(M1269=98,-999,IF(M1269=99,-999,IF(M1269="",-999,0)))))</f>
        <v>-999</v>
      </c>
      <c r="AK1269" s="82">
        <f>IF(H1269=1, 'adjustment factor'!$D$10, IF(H1269=-9,-999,IF(H1269="",-999,0)))</f>
        <v>-999</v>
      </c>
      <c r="AL1269" s="82">
        <f>IF(G1269=1, 'adjustment factor'!$D$11, IF(G1269=-9,-999,IF(G1269="",-999,0)))</f>
        <v>-999</v>
      </c>
      <c r="AM1269" s="82">
        <f>IF(I1269=1, 'adjustment factor'!$D$12, IF(I1269=-9,-999,IF(I1269="",-999,0)))</f>
        <v>-999</v>
      </c>
      <c r="AN1269" s="82">
        <f>IF(J1269=1, 'adjustment factor'!$D$13, IF(J1269=-9,-999,IF(J1269="",-999,0)))</f>
        <v>-999</v>
      </c>
      <c r="AO1269" s="82" t="str">
        <f t="shared" si="198"/>
        <v>-999</v>
      </c>
      <c r="AP1269" s="82" t="str">
        <f t="shared" si="199"/>
        <v>MISSING</v>
      </c>
    </row>
    <row r="1270" spans="2:42" s="3" customFormat="1">
      <c r="B1270" s="213"/>
      <c r="C1270" s="35">
        <v>1266</v>
      </c>
      <c r="D1270" s="161"/>
      <c r="E1270" s="161"/>
      <c r="F1270" s="161"/>
      <c r="G1270" s="161"/>
      <c r="H1270" s="161"/>
      <c r="I1270" s="161"/>
      <c r="J1270" s="161"/>
      <c r="K1270" s="161"/>
      <c r="L1270" s="161"/>
      <c r="M1270" s="161"/>
      <c r="N1270" s="171"/>
      <c r="O1270" s="171"/>
      <c r="P1270" s="171"/>
      <c r="Q1270" s="171"/>
      <c r="R1270" s="171"/>
      <c r="S1270" s="171"/>
      <c r="T1270" s="208" t="str">
        <f t="shared" si="190"/>
        <v>MISSING</v>
      </c>
      <c r="U1270" s="208" t="str">
        <f t="shared" si="191"/>
        <v>MISSING</v>
      </c>
      <c r="X1270" s="56">
        <f t="shared" si="192"/>
        <v>-99</v>
      </c>
      <c r="Y1270" s="56">
        <f t="shared" si="193"/>
        <v>-99</v>
      </c>
      <c r="Z1270" s="56">
        <f t="shared" si="194"/>
        <v>-99</v>
      </c>
      <c r="AA1270" s="56">
        <f t="shared" si="195"/>
        <v>-99</v>
      </c>
      <c r="AB1270" s="56">
        <f t="shared" si="196"/>
        <v>-99</v>
      </c>
      <c r="AC1270" s="56">
        <f t="shared" si="197"/>
        <v>-99</v>
      </c>
      <c r="AE1270" s="82">
        <f>IF(D1270=1, 'adjustment factor'!$D$4, IF(D1270=-9,-999,IF(D1270="",-999,0)))</f>
        <v>-999</v>
      </c>
      <c r="AF1270" s="82">
        <f>IF(F1270=1, 'adjustment factor'!$D$5, IF(F1270=-9,-999,IF(F1270="",-999,0)))</f>
        <v>-999</v>
      </c>
      <c r="AG1270" s="82">
        <f>IF(E1270=1, 'adjustment factor'!$D$6, IF(E1270=-9,-999,IF(E1270="",-999,0)))</f>
        <v>-999</v>
      </c>
      <c r="AH1270" s="82">
        <f>IF(K1270&gt;=45,'adjustment factor'!$D$7,IF(K1270=-9,-1200,IF(K1270="",-1200,0)))</f>
        <v>-1200</v>
      </c>
      <c r="AI1270" s="82">
        <f>IF(L1270=1, 'adjustment factor'!$D$8, IF(L1270=-9,-999,IF(L1270="",-999,0)))</f>
        <v>-999</v>
      </c>
      <c r="AJ1270" s="82">
        <f>IF(AND(M1270&gt;=1,M1270&lt;=4),'adjustment factor'!$D$9,IF(M1270=-9,-999,IF(M1270=98,-999,IF(M1270=99,-999,IF(M1270="",-999,0)))))</f>
        <v>-999</v>
      </c>
      <c r="AK1270" s="82">
        <f>IF(H1270=1, 'adjustment factor'!$D$10, IF(H1270=-9,-999,IF(H1270="",-999,0)))</f>
        <v>-999</v>
      </c>
      <c r="AL1270" s="82">
        <f>IF(G1270=1, 'adjustment factor'!$D$11, IF(G1270=-9,-999,IF(G1270="",-999,0)))</f>
        <v>-999</v>
      </c>
      <c r="AM1270" s="82">
        <f>IF(I1270=1, 'adjustment factor'!$D$12, IF(I1270=-9,-999,IF(I1270="",-999,0)))</f>
        <v>-999</v>
      </c>
      <c r="AN1270" s="82">
        <f>IF(J1270=1, 'adjustment factor'!$D$13, IF(J1270=-9,-999,IF(J1270="",-999,0)))</f>
        <v>-999</v>
      </c>
      <c r="AO1270" s="82" t="str">
        <f t="shared" si="198"/>
        <v>-999</v>
      </c>
      <c r="AP1270" s="82" t="str">
        <f t="shared" si="199"/>
        <v>MISSING</v>
      </c>
    </row>
    <row r="1271" spans="2:42" s="3" customFormat="1">
      <c r="B1271" s="213"/>
      <c r="C1271" s="35">
        <v>1267</v>
      </c>
      <c r="D1271" s="161"/>
      <c r="E1271" s="161"/>
      <c r="F1271" s="161"/>
      <c r="G1271" s="161"/>
      <c r="H1271" s="161"/>
      <c r="I1271" s="161"/>
      <c r="J1271" s="161"/>
      <c r="K1271" s="161"/>
      <c r="L1271" s="161"/>
      <c r="M1271" s="161"/>
      <c r="N1271" s="171"/>
      <c r="O1271" s="171"/>
      <c r="P1271" s="171"/>
      <c r="Q1271" s="171"/>
      <c r="R1271" s="171"/>
      <c r="S1271" s="171"/>
      <c r="T1271" s="208" t="str">
        <f t="shared" si="190"/>
        <v>MISSING</v>
      </c>
      <c r="U1271" s="208" t="str">
        <f t="shared" si="191"/>
        <v>MISSING</v>
      </c>
      <c r="X1271" s="56">
        <f t="shared" si="192"/>
        <v>-99</v>
      </c>
      <c r="Y1271" s="56">
        <f t="shared" si="193"/>
        <v>-99</v>
      </c>
      <c r="Z1271" s="56">
        <f t="shared" si="194"/>
        <v>-99</v>
      </c>
      <c r="AA1271" s="56">
        <f t="shared" si="195"/>
        <v>-99</v>
      </c>
      <c r="AB1271" s="56">
        <f t="shared" si="196"/>
        <v>-99</v>
      </c>
      <c r="AC1271" s="56">
        <f t="shared" si="197"/>
        <v>-99</v>
      </c>
      <c r="AE1271" s="82">
        <f>IF(D1271=1, 'adjustment factor'!$D$4, IF(D1271=-9,-999,IF(D1271="",-999,0)))</f>
        <v>-999</v>
      </c>
      <c r="AF1271" s="82">
        <f>IF(F1271=1, 'adjustment factor'!$D$5, IF(F1271=-9,-999,IF(F1271="",-999,0)))</f>
        <v>-999</v>
      </c>
      <c r="AG1271" s="82">
        <f>IF(E1271=1, 'adjustment factor'!$D$6, IF(E1271=-9,-999,IF(E1271="",-999,0)))</f>
        <v>-999</v>
      </c>
      <c r="AH1271" s="82">
        <f>IF(K1271&gt;=45,'adjustment factor'!$D$7,IF(K1271=-9,-1200,IF(K1271="",-1200,0)))</f>
        <v>-1200</v>
      </c>
      <c r="AI1271" s="82">
        <f>IF(L1271=1, 'adjustment factor'!$D$8, IF(L1271=-9,-999,IF(L1271="",-999,0)))</f>
        <v>-999</v>
      </c>
      <c r="AJ1271" s="82">
        <f>IF(AND(M1271&gt;=1,M1271&lt;=4),'adjustment factor'!$D$9,IF(M1271=-9,-999,IF(M1271=98,-999,IF(M1271=99,-999,IF(M1271="",-999,0)))))</f>
        <v>-999</v>
      </c>
      <c r="AK1271" s="82">
        <f>IF(H1271=1, 'adjustment factor'!$D$10, IF(H1271=-9,-999,IF(H1271="",-999,0)))</f>
        <v>-999</v>
      </c>
      <c r="AL1271" s="82">
        <f>IF(G1271=1, 'adjustment factor'!$D$11, IF(G1271=-9,-999,IF(G1271="",-999,0)))</f>
        <v>-999</v>
      </c>
      <c r="AM1271" s="82">
        <f>IF(I1271=1, 'adjustment factor'!$D$12, IF(I1271=-9,-999,IF(I1271="",-999,0)))</f>
        <v>-999</v>
      </c>
      <c r="AN1271" s="82">
        <f>IF(J1271=1, 'adjustment factor'!$D$13, IF(J1271=-9,-999,IF(J1271="",-999,0)))</f>
        <v>-999</v>
      </c>
      <c r="AO1271" s="82" t="str">
        <f t="shared" si="198"/>
        <v>-999</v>
      </c>
      <c r="AP1271" s="82" t="str">
        <f t="shared" si="199"/>
        <v>MISSING</v>
      </c>
    </row>
    <row r="1272" spans="2:42" s="3" customFormat="1">
      <c r="B1272" s="213"/>
      <c r="C1272" s="35">
        <v>1268</v>
      </c>
      <c r="D1272" s="161"/>
      <c r="E1272" s="161"/>
      <c r="F1272" s="161"/>
      <c r="G1272" s="161"/>
      <c r="H1272" s="161"/>
      <c r="I1272" s="161"/>
      <c r="J1272" s="161"/>
      <c r="K1272" s="161"/>
      <c r="L1272" s="161"/>
      <c r="M1272" s="161"/>
      <c r="N1272" s="171"/>
      <c r="O1272" s="171"/>
      <c r="P1272" s="171"/>
      <c r="Q1272" s="171"/>
      <c r="R1272" s="171"/>
      <c r="S1272" s="171"/>
      <c r="T1272" s="208" t="str">
        <f t="shared" si="190"/>
        <v>MISSING</v>
      </c>
      <c r="U1272" s="208" t="str">
        <f t="shared" si="191"/>
        <v>MISSING</v>
      </c>
      <c r="X1272" s="56">
        <f t="shared" si="192"/>
        <v>-99</v>
      </c>
      <c r="Y1272" s="56">
        <f t="shared" si="193"/>
        <v>-99</v>
      </c>
      <c r="Z1272" s="56">
        <f t="shared" si="194"/>
        <v>-99</v>
      </c>
      <c r="AA1272" s="56">
        <f t="shared" si="195"/>
        <v>-99</v>
      </c>
      <c r="AB1272" s="56">
        <f t="shared" si="196"/>
        <v>-99</v>
      </c>
      <c r="AC1272" s="56">
        <f t="shared" si="197"/>
        <v>-99</v>
      </c>
      <c r="AE1272" s="82">
        <f>IF(D1272=1, 'adjustment factor'!$D$4, IF(D1272=-9,-999,IF(D1272="",-999,0)))</f>
        <v>-999</v>
      </c>
      <c r="AF1272" s="82">
        <f>IF(F1272=1, 'adjustment factor'!$D$5, IF(F1272=-9,-999,IF(F1272="",-999,0)))</f>
        <v>-999</v>
      </c>
      <c r="AG1272" s="82">
        <f>IF(E1272=1, 'adjustment factor'!$D$6, IF(E1272=-9,-999,IF(E1272="",-999,0)))</f>
        <v>-999</v>
      </c>
      <c r="AH1272" s="82">
        <f>IF(K1272&gt;=45,'adjustment factor'!$D$7,IF(K1272=-9,-1200,IF(K1272="",-1200,0)))</f>
        <v>-1200</v>
      </c>
      <c r="AI1272" s="82">
        <f>IF(L1272=1, 'adjustment factor'!$D$8, IF(L1272=-9,-999,IF(L1272="",-999,0)))</f>
        <v>-999</v>
      </c>
      <c r="AJ1272" s="82">
        <f>IF(AND(M1272&gt;=1,M1272&lt;=4),'adjustment factor'!$D$9,IF(M1272=-9,-999,IF(M1272=98,-999,IF(M1272=99,-999,IF(M1272="",-999,0)))))</f>
        <v>-999</v>
      </c>
      <c r="AK1272" s="82">
        <f>IF(H1272=1, 'adjustment factor'!$D$10, IF(H1272=-9,-999,IF(H1272="",-999,0)))</f>
        <v>-999</v>
      </c>
      <c r="AL1272" s="82">
        <f>IF(G1272=1, 'adjustment factor'!$D$11, IF(G1272=-9,-999,IF(G1272="",-999,0)))</f>
        <v>-999</v>
      </c>
      <c r="AM1272" s="82">
        <f>IF(I1272=1, 'adjustment factor'!$D$12, IF(I1272=-9,-999,IF(I1272="",-999,0)))</f>
        <v>-999</v>
      </c>
      <c r="AN1272" s="82">
        <f>IF(J1272=1, 'adjustment factor'!$D$13, IF(J1272=-9,-999,IF(J1272="",-999,0)))</f>
        <v>-999</v>
      </c>
      <c r="AO1272" s="82" t="str">
        <f t="shared" si="198"/>
        <v>-999</v>
      </c>
      <c r="AP1272" s="82" t="str">
        <f t="shared" si="199"/>
        <v>MISSING</v>
      </c>
    </row>
    <row r="1273" spans="2:42" s="3" customFormat="1">
      <c r="B1273" s="213"/>
      <c r="C1273" s="35">
        <v>1269</v>
      </c>
      <c r="D1273" s="161"/>
      <c r="E1273" s="161"/>
      <c r="F1273" s="161"/>
      <c r="G1273" s="161"/>
      <c r="H1273" s="161"/>
      <c r="I1273" s="161"/>
      <c r="J1273" s="161"/>
      <c r="K1273" s="161"/>
      <c r="L1273" s="161"/>
      <c r="M1273" s="161"/>
      <c r="N1273" s="171"/>
      <c r="O1273" s="171"/>
      <c r="P1273" s="171"/>
      <c r="Q1273" s="171"/>
      <c r="R1273" s="171"/>
      <c r="S1273" s="171"/>
      <c r="T1273" s="208" t="str">
        <f t="shared" si="190"/>
        <v>MISSING</v>
      </c>
      <c r="U1273" s="208" t="str">
        <f t="shared" si="191"/>
        <v>MISSING</v>
      </c>
      <c r="X1273" s="56">
        <f t="shared" si="192"/>
        <v>-99</v>
      </c>
      <c r="Y1273" s="56">
        <f t="shared" si="193"/>
        <v>-99</v>
      </c>
      <c r="Z1273" s="56">
        <f t="shared" si="194"/>
        <v>-99</v>
      </c>
      <c r="AA1273" s="56">
        <f t="shared" si="195"/>
        <v>-99</v>
      </c>
      <c r="AB1273" s="56">
        <f t="shared" si="196"/>
        <v>-99</v>
      </c>
      <c r="AC1273" s="56">
        <f t="shared" si="197"/>
        <v>-99</v>
      </c>
      <c r="AE1273" s="82">
        <f>IF(D1273=1, 'adjustment factor'!$D$4, IF(D1273=-9,-999,IF(D1273="",-999,0)))</f>
        <v>-999</v>
      </c>
      <c r="AF1273" s="82">
        <f>IF(F1273=1, 'adjustment factor'!$D$5, IF(F1273=-9,-999,IF(F1273="",-999,0)))</f>
        <v>-999</v>
      </c>
      <c r="AG1273" s="82">
        <f>IF(E1273=1, 'adjustment factor'!$D$6, IF(E1273=-9,-999,IF(E1273="",-999,0)))</f>
        <v>-999</v>
      </c>
      <c r="AH1273" s="82">
        <f>IF(K1273&gt;=45,'adjustment factor'!$D$7,IF(K1273=-9,-1200,IF(K1273="",-1200,0)))</f>
        <v>-1200</v>
      </c>
      <c r="AI1273" s="82">
        <f>IF(L1273=1, 'adjustment factor'!$D$8, IF(L1273=-9,-999,IF(L1273="",-999,0)))</f>
        <v>-999</v>
      </c>
      <c r="AJ1273" s="82">
        <f>IF(AND(M1273&gt;=1,M1273&lt;=4),'adjustment factor'!$D$9,IF(M1273=-9,-999,IF(M1273=98,-999,IF(M1273=99,-999,IF(M1273="",-999,0)))))</f>
        <v>-999</v>
      </c>
      <c r="AK1273" s="82">
        <f>IF(H1273=1, 'adjustment factor'!$D$10, IF(H1273=-9,-999,IF(H1273="",-999,0)))</f>
        <v>-999</v>
      </c>
      <c r="AL1273" s="82">
        <f>IF(G1273=1, 'adjustment factor'!$D$11, IF(G1273=-9,-999,IF(G1273="",-999,0)))</f>
        <v>-999</v>
      </c>
      <c r="AM1273" s="82">
        <f>IF(I1273=1, 'adjustment factor'!$D$12, IF(I1273=-9,-999,IF(I1273="",-999,0)))</f>
        <v>-999</v>
      </c>
      <c r="AN1273" s="82">
        <f>IF(J1273=1, 'adjustment factor'!$D$13, IF(J1273=-9,-999,IF(J1273="",-999,0)))</f>
        <v>-999</v>
      </c>
      <c r="AO1273" s="82" t="str">
        <f t="shared" si="198"/>
        <v>-999</v>
      </c>
      <c r="AP1273" s="82" t="str">
        <f t="shared" si="199"/>
        <v>MISSING</v>
      </c>
    </row>
    <row r="1274" spans="2:42" s="3" customFormat="1">
      <c r="B1274" s="213"/>
      <c r="C1274" s="35">
        <v>1270</v>
      </c>
      <c r="D1274" s="161"/>
      <c r="E1274" s="161"/>
      <c r="F1274" s="161"/>
      <c r="G1274" s="161"/>
      <c r="H1274" s="161"/>
      <c r="I1274" s="161"/>
      <c r="J1274" s="161"/>
      <c r="K1274" s="161"/>
      <c r="L1274" s="161"/>
      <c r="M1274" s="161"/>
      <c r="N1274" s="171"/>
      <c r="O1274" s="171"/>
      <c r="P1274" s="171"/>
      <c r="Q1274" s="171"/>
      <c r="R1274" s="171"/>
      <c r="S1274" s="171"/>
      <c r="T1274" s="208" t="str">
        <f t="shared" si="190"/>
        <v>MISSING</v>
      </c>
      <c r="U1274" s="208" t="str">
        <f t="shared" si="191"/>
        <v>MISSING</v>
      </c>
      <c r="X1274" s="56">
        <f t="shared" si="192"/>
        <v>-99</v>
      </c>
      <c r="Y1274" s="56">
        <f t="shared" si="193"/>
        <v>-99</v>
      </c>
      <c r="Z1274" s="56">
        <f t="shared" si="194"/>
        <v>-99</v>
      </c>
      <c r="AA1274" s="56">
        <f t="shared" si="195"/>
        <v>-99</v>
      </c>
      <c r="AB1274" s="56">
        <f t="shared" si="196"/>
        <v>-99</v>
      </c>
      <c r="AC1274" s="56">
        <f t="shared" si="197"/>
        <v>-99</v>
      </c>
      <c r="AE1274" s="82">
        <f>IF(D1274=1, 'adjustment factor'!$D$4, IF(D1274=-9,-999,IF(D1274="",-999,0)))</f>
        <v>-999</v>
      </c>
      <c r="AF1274" s="82">
        <f>IF(F1274=1, 'adjustment factor'!$D$5, IF(F1274=-9,-999,IF(F1274="",-999,0)))</f>
        <v>-999</v>
      </c>
      <c r="AG1274" s="82">
        <f>IF(E1274=1, 'adjustment factor'!$D$6, IF(E1274=-9,-999,IF(E1274="",-999,0)))</f>
        <v>-999</v>
      </c>
      <c r="AH1274" s="82">
        <f>IF(K1274&gt;=45,'adjustment factor'!$D$7,IF(K1274=-9,-1200,IF(K1274="",-1200,0)))</f>
        <v>-1200</v>
      </c>
      <c r="AI1274" s="82">
        <f>IF(L1274=1, 'adjustment factor'!$D$8, IF(L1274=-9,-999,IF(L1274="",-999,0)))</f>
        <v>-999</v>
      </c>
      <c r="AJ1274" s="82">
        <f>IF(AND(M1274&gt;=1,M1274&lt;=4),'adjustment factor'!$D$9,IF(M1274=-9,-999,IF(M1274=98,-999,IF(M1274=99,-999,IF(M1274="",-999,0)))))</f>
        <v>-999</v>
      </c>
      <c r="AK1274" s="82">
        <f>IF(H1274=1, 'adjustment factor'!$D$10, IF(H1274=-9,-999,IF(H1274="",-999,0)))</f>
        <v>-999</v>
      </c>
      <c r="AL1274" s="82">
        <f>IF(G1274=1, 'adjustment factor'!$D$11, IF(G1274=-9,-999,IF(G1274="",-999,0)))</f>
        <v>-999</v>
      </c>
      <c r="AM1274" s="82">
        <f>IF(I1274=1, 'adjustment factor'!$D$12, IF(I1274=-9,-999,IF(I1274="",-999,0)))</f>
        <v>-999</v>
      </c>
      <c r="AN1274" s="82">
        <f>IF(J1274=1, 'adjustment factor'!$D$13, IF(J1274=-9,-999,IF(J1274="",-999,0)))</f>
        <v>-999</v>
      </c>
      <c r="AO1274" s="82" t="str">
        <f t="shared" si="198"/>
        <v>-999</v>
      </c>
      <c r="AP1274" s="82" t="str">
        <f t="shared" si="199"/>
        <v>MISSING</v>
      </c>
    </row>
    <row r="1275" spans="2:42" s="3" customFormat="1">
      <c r="B1275" s="213"/>
      <c r="C1275" s="35">
        <v>1271</v>
      </c>
      <c r="D1275" s="161"/>
      <c r="E1275" s="161"/>
      <c r="F1275" s="161"/>
      <c r="G1275" s="161"/>
      <c r="H1275" s="161"/>
      <c r="I1275" s="161"/>
      <c r="J1275" s="161"/>
      <c r="K1275" s="161"/>
      <c r="L1275" s="161"/>
      <c r="M1275" s="161"/>
      <c r="N1275" s="171"/>
      <c r="O1275" s="171"/>
      <c r="P1275" s="171"/>
      <c r="Q1275" s="171"/>
      <c r="R1275" s="171"/>
      <c r="S1275" s="171"/>
      <c r="T1275" s="208" t="str">
        <f t="shared" si="190"/>
        <v>MISSING</v>
      </c>
      <c r="U1275" s="208" t="str">
        <f t="shared" si="191"/>
        <v>MISSING</v>
      </c>
      <c r="X1275" s="56">
        <f t="shared" si="192"/>
        <v>-99</v>
      </c>
      <c r="Y1275" s="56">
        <f t="shared" si="193"/>
        <v>-99</v>
      </c>
      <c r="Z1275" s="56">
        <f t="shared" si="194"/>
        <v>-99</v>
      </c>
      <c r="AA1275" s="56">
        <f t="shared" si="195"/>
        <v>-99</v>
      </c>
      <c r="AB1275" s="56">
        <f t="shared" si="196"/>
        <v>-99</v>
      </c>
      <c r="AC1275" s="56">
        <f t="shared" si="197"/>
        <v>-99</v>
      </c>
      <c r="AE1275" s="82">
        <f>IF(D1275=1, 'adjustment factor'!$D$4, IF(D1275=-9,-999,IF(D1275="",-999,0)))</f>
        <v>-999</v>
      </c>
      <c r="AF1275" s="82">
        <f>IF(F1275=1, 'adjustment factor'!$D$5, IF(F1275=-9,-999,IF(F1275="",-999,0)))</f>
        <v>-999</v>
      </c>
      <c r="AG1275" s="82">
        <f>IF(E1275=1, 'adjustment factor'!$D$6, IF(E1275=-9,-999,IF(E1275="",-999,0)))</f>
        <v>-999</v>
      </c>
      <c r="AH1275" s="82">
        <f>IF(K1275&gt;=45,'adjustment factor'!$D$7,IF(K1275=-9,-1200,IF(K1275="",-1200,0)))</f>
        <v>-1200</v>
      </c>
      <c r="AI1275" s="82">
        <f>IF(L1275=1, 'adjustment factor'!$D$8, IF(L1275=-9,-999,IF(L1275="",-999,0)))</f>
        <v>-999</v>
      </c>
      <c r="AJ1275" s="82">
        <f>IF(AND(M1275&gt;=1,M1275&lt;=4),'adjustment factor'!$D$9,IF(M1275=-9,-999,IF(M1275=98,-999,IF(M1275=99,-999,IF(M1275="",-999,0)))))</f>
        <v>-999</v>
      </c>
      <c r="AK1275" s="82">
        <f>IF(H1275=1, 'adjustment factor'!$D$10, IF(H1275=-9,-999,IF(H1275="",-999,0)))</f>
        <v>-999</v>
      </c>
      <c r="AL1275" s="82">
        <f>IF(G1275=1, 'adjustment factor'!$D$11, IF(G1275=-9,-999,IF(G1275="",-999,0)))</f>
        <v>-999</v>
      </c>
      <c r="AM1275" s="82">
        <f>IF(I1275=1, 'adjustment factor'!$D$12, IF(I1275=-9,-999,IF(I1275="",-999,0)))</f>
        <v>-999</v>
      </c>
      <c r="AN1275" s="82">
        <f>IF(J1275=1, 'adjustment factor'!$D$13, IF(J1275=-9,-999,IF(J1275="",-999,0)))</f>
        <v>-999</v>
      </c>
      <c r="AO1275" s="82" t="str">
        <f t="shared" si="198"/>
        <v>-999</v>
      </c>
      <c r="AP1275" s="82" t="str">
        <f t="shared" si="199"/>
        <v>MISSING</v>
      </c>
    </row>
    <row r="1276" spans="2:42" s="3" customFormat="1">
      <c r="B1276" s="213"/>
      <c r="C1276" s="35">
        <v>1272</v>
      </c>
      <c r="D1276" s="161"/>
      <c r="E1276" s="161"/>
      <c r="F1276" s="161"/>
      <c r="G1276" s="161"/>
      <c r="H1276" s="161"/>
      <c r="I1276" s="161"/>
      <c r="J1276" s="161"/>
      <c r="K1276" s="161"/>
      <c r="L1276" s="161"/>
      <c r="M1276" s="161"/>
      <c r="N1276" s="171"/>
      <c r="O1276" s="171"/>
      <c r="P1276" s="171"/>
      <c r="Q1276" s="171"/>
      <c r="R1276" s="171"/>
      <c r="S1276" s="171"/>
      <c r="T1276" s="208" t="str">
        <f t="shared" si="190"/>
        <v>MISSING</v>
      </c>
      <c r="U1276" s="208" t="str">
        <f t="shared" si="191"/>
        <v>MISSING</v>
      </c>
      <c r="X1276" s="56">
        <f t="shared" si="192"/>
        <v>-99</v>
      </c>
      <c r="Y1276" s="56">
        <f t="shared" si="193"/>
        <v>-99</v>
      </c>
      <c r="Z1276" s="56">
        <f t="shared" si="194"/>
        <v>-99</v>
      </c>
      <c r="AA1276" s="56">
        <f t="shared" si="195"/>
        <v>-99</v>
      </c>
      <c r="AB1276" s="56">
        <f t="shared" si="196"/>
        <v>-99</v>
      </c>
      <c r="AC1276" s="56">
        <f t="shared" si="197"/>
        <v>-99</v>
      </c>
      <c r="AE1276" s="82">
        <f>IF(D1276=1, 'adjustment factor'!$D$4, IF(D1276=-9,-999,IF(D1276="",-999,0)))</f>
        <v>-999</v>
      </c>
      <c r="AF1276" s="82">
        <f>IF(F1276=1, 'adjustment factor'!$D$5, IF(F1276=-9,-999,IF(F1276="",-999,0)))</f>
        <v>-999</v>
      </c>
      <c r="AG1276" s="82">
        <f>IF(E1276=1, 'adjustment factor'!$D$6, IF(E1276=-9,-999,IF(E1276="",-999,0)))</f>
        <v>-999</v>
      </c>
      <c r="AH1276" s="82">
        <f>IF(K1276&gt;=45,'adjustment factor'!$D$7,IF(K1276=-9,-1200,IF(K1276="",-1200,0)))</f>
        <v>-1200</v>
      </c>
      <c r="AI1276" s="82">
        <f>IF(L1276=1, 'adjustment factor'!$D$8, IF(L1276=-9,-999,IF(L1276="",-999,0)))</f>
        <v>-999</v>
      </c>
      <c r="AJ1276" s="82">
        <f>IF(AND(M1276&gt;=1,M1276&lt;=4),'adjustment factor'!$D$9,IF(M1276=-9,-999,IF(M1276=98,-999,IF(M1276=99,-999,IF(M1276="",-999,0)))))</f>
        <v>-999</v>
      </c>
      <c r="AK1276" s="82">
        <f>IF(H1276=1, 'adjustment factor'!$D$10, IF(H1276=-9,-999,IF(H1276="",-999,0)))</f>
        <v>-999</v>
      </c>
      <c r="AL1276" s="82">
        <f>IF(G1276=1, 'adjustment factor'!$D$11, IF(G1276=-9,-999,IF(G1276="",-999,0)))</f>
        <v>-999</v>
      </c>
      <c r="AM1276" s="82">
        <f>IF(I1276=1, 'adjustment factor'!$D$12, IF(I1276=-9,-999,IF(I1276="",-999,0)))</f>
        <v>-999</v>
      </c>
      <c r="AN1276" s="82">
        <f>IF(J1276=1, 'adjustment factor'!$D$13, IF(J1276=-9,-999,IF(J1276="",-999,0)))</f>
        <v>-999</v>
      </c>
      <c r="AO1276" s="82" t="str">
        <f t="shared" si="198"/>
        <v>-999</v>
      </c>
      <c r="AP1276" s="82" t="str">
        <f t="shared" si="199"/>
        <v>MISSING</v>
      </c>
    </row>
    <row r="1277" spans="2:42" s="3" customFormat="1">
      <c r="B1277" s="213"/>
      <c r="C1277" s="35">
        <v>1273</v>
      </c>
      <c r="D1277" s="161"/>
      <c r="E1277" s="161"/>
      <c r="F1277" s="161"/>
      <c r="G1277" s="161"/>
      <c r="H1277" s="161"/>
      <c r="I1277" s="161"/>
      <c r="J1277" s="161"/>
      <c r="K1277" s="161"/>
      <c r="L1277" s="161"/>
      <c r="M1277" s="161"/>
      <c r="N1277" s="171"/>
      <c r="O1277" s="171"/>
      <c r="P1277" s="171"/>
      <c r="Q1277" s="171"/>
      <c r="R1277" s="171"/>
      <c r="S1277" s="171"/>
      <c r="T1277" s="208" t="str">
        <f t="shared" si="190"/>
        <v>MISSING</v>
      </c>
      <c r="U1277" s="208" t="str">
        <f t="shared" si="191"/>
        <v>MISSING</v>
      </c>
      <c r="X1277" s="56">
        <f t="shared" si="192"/>
        <v>-99</v>
      </c>
      <c r="Y1277" s="56">
        <f t="shared" si="193"/>
        <v>-99</v>
      </c>
      <c r="Z1277" s="56">
        <f t="shared" si="194"/>
        <v>-99</v>
      </c>
      <c r="AA1277" s="56">
        <f t="shared" si="195"/>
        <v>-99</v>
      </c>
      <c r="AB1277" s="56">
        <f t="shared" si="196"/>
        <v>-99</v>
      </c>
      <c r="AC1277" s="56">
        <f t="shared" si="197"/>
        <v>-99</v>
      </c>
      <c r="AE1277" s="82">
        <f>IF(D1277=1, 'adjustment factor'!$D$4, IF(D1277=-9,-999,IF(D1277="",-999,0)))</f>
        <v>-999</v>
      </c>
      <c r="AF1277" s="82">
        <f>IF(F1277=1, 'adjustment factor'!$D$5, IF(F1277=-9,-999,IF(F1277="",-999,0)))</f>
        <v>-999</v>
      </c>
      <c r="AG1277" s="82">
        <f>IF(E1277=1, 'adjustment factor'!$D$6, IF(E1277=-9,-999,IF(E1277="",-999,0)))</f>
        <v>-999</v>
      </c>
      <c r="AH1277" s="82">
        <f>IF(K1277&gt;=45,'adjustment factor'!$D$7,IF(K1277=-9,-1200,IF(K1277="",-1200,0)))</f>
        <v>-1200</v>
      </c>
      <c r="AI1277" s="82">
        <f>IF(L1277=1, 'adjustment factor'!$D$8, IF(L1277=-9,-999,IF(L1277="",-999,0)))</f>
        <v>-999</v>
      </c>
      <c r="AJ1277" s="82">
        <f>IF(AND(M1277&gt;=1,M1277&lt;=4),'adjustment factor'!$D$9,IF(M1277=-9,-999,IF(M1277=98,-999,IF(M1277=99,-999,IF(M1277="",-999,0)))))</f>
        <v>-999</v>
      </c>
      <c r="AK1277" s="82">
        <f>IF(H1277=1, 'adjustment factor'!$D$10, IF(H1277=-9,-999,IF(H1277="",-999,0)))</f>
        <v>-999</v>
      </c>
      <c r="AL1277" s="82">
        <f>IF(G1277=1, 'adjustment factor'!$D$11, IF(G1277=-9,-999,IF(G1277="",-999,0)))</f>
        <v>-999</v>
      </c>
      <c r="AM1277" s="82">
        <f>IF(I1277=1, 'adjustment factor'!$D$12, IF(I1277=-9,-999,IF(I1277="",-999,0)))</f>
        <v>-999</v>
      </c>
      <c r="AN1277" s="82">
        <f>IF(J1277=1, 'adjustment factor'!$D$13, IF(J1277=-9,-999,IF(J1277="",-999,0)))</f>
        <v>-999</v>
      </c>
      <c r="AO1277" s="82" t="str">
        <f t="shared" si="198"/>
        <v>-999</v>
      </c>
      <c r="AP1277" s="82" t="str">
        <f t="shared" si="199"/>
        <v>MISSING</v>
      </c>
    </row>
    <row r="1278" spans="2:42" s="3" customFormat="1">
      <c r="B1278" s="213"/>
      <c r="C1278" s="35">
        <v>1274</v>
      </c>
      <c r="D1278" s="161"/>
      <c r="E1278" s="161"/>
      <c r="F1278" s="161"/>
      <c r="G1278" s="161"/>
      <c r="H1278" s="161"/>
      <c r="I1278" s="161"/>
      <c r="J1278" s="161"/>
      <c r="K1278" s="161"/>
      <c r="L1278" s="161"/>
      <c r="M1278" s="161"/>
      <c r="N1278" s="171"/>
      <c r="O1278" s="171"/>
      <c r="P1278" s="171"/>
      <c r="Q1278" s="171"/>
      <c r="R1278" s="171"/>
      <c r="S1278" s="171"/>
      <c r="T1278" s="208" t="str">
        <f t="shared" si="190"/>
        <v>MISSING</v>
      </c>
      <c r="U1278" s="208" t="str">
        <f t="shared" si="191"/>
        <v>MISSING</v>
      </c>
      <c r="X1278" s="56">
        <f t="shared" si="192"/>
        <v>-99</v>
      </c>
      <c r="Y1278" s="56">
        <f t="shared" si="193"/>
        <v>-99</v>
      </c>
      <c r="Z1278" s="56">
        <f t="shared" si="194"/>
        <v>-99</v>
      </c>
      <c r="AA1278" s="56">
        <f t="shared" si="195"/>
        <v>-99</v>
      </c>
      <c r="AB1278" s="56">
        <f t="shared" si="196"/>
        <v>-99</v>
      </c>
      <c r="AC1278" s="56">
        <f t="shared" si="197"/>
        <v>-99</v>
      </c>
      <c r="AE1278" s="82">
        <f>IF(D1278=1, 'adjustment factor'!$D$4, IF(D1278=-9,-999,IF(D1278="",-999,0)))</f>
        <v>-999</v>
      </c>
      <c r="AF1278" s="82">
        <f>IF(F1278=1, 'adjustment factor'!$D$5, IF(F1278=-9,-999,IF(F1278="",-999,0)))</f>
        <v>-999</v>
      </c>
      <c r="AG1278" s="82">
        <f>IF(E1278=1, 'adjustment factor'!$D$6, IF(E1278=-9,-999,IF(E1278="",-999,0)))</f>
        <v>-999</v>
      </c>
      <c r="AH1278" s="82">
        <f>IF(K1278&gt;=45,'adjustment factor'!$D$7,IF(K1278=-9,-1200,IF(K1278="",-1200,0)))</f>
        <v>-1200</v>
      </c>
      <c r="AI1278" s="82">
        <f>IF(L1278=1, 'adjustment factor'!$D$8, IF(L1278=-9,-999,IF(L1278="",-999,0)))</f>
        <v>-999</v>
      </c>
      <c r="AJ1278" s="82">
        <f>IF(AND(M1278&gt;=1,M1278&lt;=4),'adjustment factor'!$D$9,IF(M1278=-9,-999,IF(M1278=98,-999,IF(M1278=99,-999,IF(M1278="",-999,0)))))</f>
        <v>-999</v>
      </c>
      <c r="AK1278" s="82">
        <f>IF(H1278=1, 'adjustment factor'!$D$10, IF(H1278=-9,-999,IF(H1278="",-999,0)))</f>
        <v>-999</v>
      </c>
      <c r="AL1278" s="82">
        <f>IF(G1278=1, 'adjustment factor'!$D$11, IF(G1278=-9,-999,IF(G1278="",-999,0)))</f>
        <v>-999</v>
      </c>
      <c r="AM1278" s="82">
        <f>IF(I1278=1, 'adjustment factor'!$D$12, IF(I1278=-9,-999,IF(I1278="",-999,0)))</f>
        <v>-999</v>
      </c>
      <c r="AN1278" s="82">
        <f>IF(J1278=1, 'adjustment factor'!$D$13, IF(J1278=-9,-999,IF(J1278="",-999,0)))</f>
        <v>-999</v>
      </c>
      <c r="AO1278" s="82" t="str">
        <f t="shared" si="198"/>
        <v>-999</v>
      </c>
      <c r="AP1278" s="82" t="str">
        <f t="shared" si="199"/>
        <v>MISSING</v>
      </c>
    </row>
    <row r="1279" spans="2:42" s="3" customFormat="1">
      <c r="B1279" s="213"/>
      <c r="C1279" s="35">
        <v>1275</v>
      </c>
      <c r="D1279" s="161"/>
      <c r="E1279" s="161"/>
      <c r="F1279" s="161"/>
      <c r="G1279" s="161"/>
      <c r="H1279" s="161"/>
      <c r="I1279" s="161"/>
      <c r="J1279" s="161"/>
      <c r="K1279" s="161"/>
      <c r="L1279" s="161"/>
      <c r="M1279" s="161"/>
      <c r="N1279" s="171"/>
      <c r="O1279" s="171"/>
      <c r="P1279" s="171"/>
      <c r="Q1279" s="171"/>
      <c r="R1279" s="171"/>
      <c r="S1279" s="171"/>
      <c r="T1279" s="208" t="str">
        <f t="shared" si="190"/>
        <v>MISSING</v>
      </c>
      <c r="U1279" s="208" t="str">
        <f t="shared" si="191"/>
        <v>MISSING</v>
      </c>
      <c r="X1279" s="56">
        <f t="shared" si="192"/>
        <v>-99</v>
      </c>
      <c r="Y1279" s="56">
        <f t="shared" si="193"/>
        <v>-99</v>
      </c>
      <c r="Z1279" s="56">
        <f t="shared" si="194"/>
        <v>-99</v>
      </c>
      <c r="AA1279" s="56">
        <f t="shared" si="195"/>
        <v>-99</v>
      </c>
      <c r="AB1279" s="56">
        <f t="shared" si="196"/>
        <v>-99</v>
      </c>
      <c r="AC1279" s="56">
        <f t="shared" si="197"/>
        <v>-99</v>
      </c>
      <c r="AE1279" s="82">
        <f>IF(D1279=1, 'adjustment factor'!$D$4, IF(D1279=-9,-999,IF(D1279="",-999,0)))</f>
        <v>-999</v>
      </c>
      <c r="AF1279" s="82">
        <f>IF(F1279=1, 'adjustment factor'!$D$5, IF(F1279=-9,-999,IF(F1279="",-999,0)))</f>
        <v>-999</v>
      </c>
      <c r="AG1279" s="82">
        <f>IF(E1279=1, 'adjustment factor'!$D$6, IF(E1279=-9,-999,IF(E1279="",-999,0)))</f>
        <v>-999</v>
      </c>
      <c r="AH1279" s="82">
        <f>IF(K1279&gt;=45,'adjustment factor'!$D$7,IF(K1279=-9,-1200,IF(K1279="",-1200,0)))</f>
        <v>-1200</v>
      </c>
      <c r="AI1279" s="82">
        <f>IF(L1279=1, 'adjustment factor'!$D$8, IF(L1279=-9,-999,IF(L1279="",-999,0)))</f>
        <v>-999</v>
      </c>
      <c r="AJ1279" s="82">
        <f>IF(AND(M1279&gt;=1,M1279&lt;=4),'adjustment factor'!$D$9,IF(M1279=-9,-999,IF(M1279=98,-999,IF(M1279=99,-999,IF(M1279="",-999,0)))))</f>
        <v>-999</v>
      </c>
      <c r="AK1279" s="82">
        <f>IF(H1279=1, 'adjustment factor'!$D$10, IF(H1279=-9,-999,IF(H1279="",-999,0)))</f>
        <v>-999</v>
      </c>
      <c r="AL1279" s="82">
        <f>IF(G1279=1, 'adjustment factor'!$D$11, IF(G1279=-9,-999,IF(G1279="",-999,0)))</f>
        <v>-999</v>
      </c>
      <c r="AM1279" s="82">
        <f>IF(I1279=1, 'adjustment factor'!$D$12, IF(I1279=-9,-999,IF(I1279="",-999,0)))</f>
        <v>-999</v>
      </c>
      <c r="AN1279" s="82">
        <f>IF(J1279=1, 'adjustment factor'!$D$13, IF(J1279=-9,-999,IF(J1279="",-999,0)))</f>
        <v>-999</v>
      </c>
      <c r="AO1279" s="82" t="str">
        <f t="shared" si="198"/>
        <v>-999</v>
      </c>
      <c r="AP1279" s="82" t="str">
        <f t="shared" si="199"/>
        <v>MISSING</v>
      </c>
    </row>
    <row r="1280" spans="2:42" s="3" customFormat="1">
      <c r="B1280" s="213"/>
      <c r="C1280" s="35">
        <v>1276</v>
      </c>
      <c r="D1280" s="161"/>
      <c r="E1280" s="161"/>
      <c r="F1280" s="161"/>
      <c r="G1280" s="161"/>
      <c r="H1280" s="161"/>
      <c r="I1280" s="161"/>
      <c r="J1280" s="161"/>
      <c r="K1280" s="161"/>
      <c r="L1280" s="161"/>
      <c r="M1280" s="161"/>
      <c r="N1280" s="171"/>
      <c r="O1280" s="171"/>
      <c r="P1280" s="171"/>
      <c r="Q1280" s="171"/>
      <c r="R1280" s="171"/>
      <c r="S1280" s="171"/>
      <c r="T1280" s="208" t="str">
        <f t="shared" si="190"/>
        <v>MISSING</v>
      </c>
      <c r="U1280" s="208" t="str">
        <f t="shared" si="191"/>
        <v>MISSING</v>
      </c>
      <c r="X1280" s="56">
        <f t="shared" si="192"/>
        <v>-99</v>
      </c>
      <c r="Y1280" s="56">
        <f t="shared" si="193"/>
        <v>-99</v>
      </c>
      <c r="Z1280" s="56">
        <f t="shared" si="194"/>
        <v>-99</v>
      </c>
      <c r="AA1280" s="56">
        <f t="shared" si="195"/>
        <v>-99</v>
      </c>
      <c r="AB1280" s="56">
        <f t="shared" si="196"/>
        <v>-99</v>
      </c>
      <c r="AC1280" s="56">
        <f t="shared" si="197"/>
        <v>-99</v>
      </c>
      <c r="AE1280" s="82">
        <f>IF(D1280=1, 'adjustment factor'!$D$4, IF(D1280=-9,-999,IF(D1280="",-999,0)))</f>
        <v>-999</v>
      </c>
      <c r="AF1280" s="82">
        <f>IF(F1280=1, 'adjustment factor'!$D$5, IF(F1280=-9,-999,IF(F1280="",-999,0)))</f>
        <v>-999</v>
      </c>
      <c r="AG1280" s="82">
        <f>IF(E1280=1, 'adjustment factor'!$D$6, IF(E1280=-9,-999,IF(E1280="",-999,0)))</f>
        <v>-999</v>
      </c>
      <c r="AH1280" s="82">
        <f>IF(K1280&gt;=45,'adjustment factor'!$D$7,IF(K1280=-9,-1200,IF(K1280="",-1200,0)))</f>
        <v>-1200</v>
      </c>
      <c r="AI1280" s="82">
        <f>IF(L1280=1, 'adjustment factor'!$D$8, IF(L1280=-9,-999,IF(L1280="",-999,0)))</f>
        <v>-999</v>
      </c>
      <c r="AJ1280" s="82">
        <f>IF(AND(M1280&gt;=1,M1280&lt;=4),'adjustment factor'!$D$9,IF(M1280=-9,-999,IF(M1280=98,-999,IF(M1280=99,-999,IF(M1280="",-999,0)))))</f>
        <v>-999</v>
      </c>
      <c r="AK1280" s="82">
        <f>IF(H1280=1, 'adjustment factor'!$D$10, IF(H1280=-9,-999,IF(H1280="",-999,0)))</f>
        <v>-999</v>
      </c>
      <c r="AL1280" s="82">
        <f>IF(G1280=1, 'adjustment factor'!$D$11, IF(G1280=-9,-999,IF(G1280="",-999,0)))</f>
        <v>-999</v>
      </c>
      <c r="AM1280" s="82">
        <f>IF(I1280=1, 'adjustment factor'!$D$12, IF(I1280=-9,-999,IF(I1280="",-999,0)))</f>
        <v>-999</v>
      </c>
      <c r="AN1280" s="82">
        <f>IF(J1280=1, 'adjustment factor'!$D$13, IF(J1280=-9,-999,IF(J1280="",-999,0)))</f>
        <v>-999</v>
      </c>
      <c r="AO1280" s="82" t="str">
        <f t="shared" si="198"/>
        <v>-999</v>
      </c>
      <c r="AP1280" s="82" t="str">
        <f t="shared" si="199"/>
        <v>MISSING</v>
      </c>
    </row>
    <row r="1281" spans="2:42" s="3" customFormat="1">
      <c r="B1281" s="213"/>
      <c r="C1281" s="35">
        <v>1277</v>
      </c>
      <c r="D1281" s="161"/>
      <c r="E1281" s="161"/>
      <c r="F1281" s="161"/>
      <c r="G1281" s="161"/>
      <c r="H1281" s="161"/>
      <c r="I1281" s="161"/>
      <c r="J1281" s="161"/>
      <c r="K1281" s="161"/>
      <c r="L1281" s="161"/>
      <c r="M1281" s="161"/>
      <c r="N1281" s="171"/>
      <c r="O1281" s="171"/>
      <c r="P1281" s="171"/>
      <c r="Q1281" s="171"/>
      <c r="R1281" s="171"/>
      <c r="S1281" s="171"/>
      <c r="T1281" s="208" t="str">
        <f t="shared" si="190"/>
        <v>MISSING</v>
      </c>
      <c r="U1281" s="208" t="str">
        <f t="shared" si="191"/>
        <v>MISSING</v>
      </c>
      <c r="X1281" s="56">
        <f t="shared" si="192"/>
        <v>-99</v>
      </c>
      <c r="Y1281" s="56">
        <f t="shared" si="193"/>
        <v>-99</v>
      </c>
      <c r="Z1281" s="56">
        <f t="shared" si="194"/>
        <v>-99</v>
      </c>
      <c r="AA1281" s="56">
        <f t="shared" si="195"/>
        <v>-99</v>
      </c>
      <c r="AB1281" s="56">
        <f t="shared" si="196"/>
        <v>-99</v>
      </c>
      <c r="AC1281" s="56">
        <f t="shared" si="197"/>
        <v>-99</v>
      </c>
      <c r="AE1281" s="82">
        <f>IF(D1281=1, 'adjustment factor'!$D$4, IF(D1281=-9,-999,IF(D1281="",-999,0)))</f>
        <v>-999</v>
      </c>
      <c r="AF1281" s="82">
        <f>IF(F1281=1, 'adjustment factor'!$D$5, IF(F1281=-9,-999,IF(F1281="",-999,0)))</f>
        <v>-999</v>
      </c>
      <c r="AG1281" s="82">
        <f>IF(E1281=1, 'adjustment factor'!$D$6, IF(E1281=-9,-999,IF(E1281="",-999,0)))</f>
        <v>-999</v>
      </c>
      <c r="AH1281" s="82">
        <f>IF(K1281&gt;=45,'adjustment factor'!$D$7,IF(K1281=-9,-1200,IF(K1281="",-1200,0)))</f>
        <v>-1200</v>
      </c>
      <c r="AI1281" s="82">
        <f>IF(L1281=1, 'adjustment factor'!$D$8, IF(L1281=-9,-999,IF(L1281="",-999,0)))</f>
        <v>-999</v>
      </c>
      <c r="AJ1281" s="82">
        <f>IF(AND(M1281&gt;=1,M1281&lt;=4),'adjustment factor'!$D$9,IF(M1281=-9,-999,IF(M1281=98,-999,IF(M1281=99,-999,IF(M1281="",-999,0)))))</f>
        <v>-999</v>
      </c>
      <c r="AK1281" s="82">
        <f>IF(H1281=1, 'adjustment factor'!$D$10, IF(H1281=-9,-999,IF(H1281="",-999,0)))</f>
        <v>-999</v>
      </c>
      <c r="AL1281" s="82">
        <f>IF(G1281=1, 'adjustment factor'!$D$11, IF(G1281=-9,-999,IF(G1281="",-999,0)))</f>
        <v>-999</v>
      </c>
      <c r="AM1281" s="82">
        <f>IF(I1281=1, 'adjustment factor'!$D$12, IF(I1281=-9,-999,IF(I1281="",-999,0)))</f>
        <v>-999</v>
      </c>
      <c r="AN1281" s="82">
        <f>IF(J1281=1, 'adjustment factor'!$D$13, IF(J1281=-9,-999,IF(J1281="",-999,0)))</f>
        <v>-999</v>
      </c>
      <c r="AO1281" s="82" t="str">
        <f t="shared" si="198"/>
        <v>-999</v>
      </c>
      <c r="AP1281" s="82" t="str">
        <f t="shared" si="199"/>
        <v>MISSING</v>
      </c>
    </row>
    <row r="1282" spans="2:42" s="3" customFormat="1">
      <c r="B1282" s="213"/>
      <c r="C1282" s="35">
        <v>1278</v>
      </c>
      <c r="D1282" s="161"/>
      <c r="E1282" s="161"/>
      <c r="F1282" s="161"/>
      <c r="G1282" s="161"/>
      <c r="H1282" s="161"/>
      <c r="I1282" s="161"/>
      <c r="J1282" s="161"/>
      <c r="K1282" s="161"/>
      <c r="L1282" s="161"/>
      <c r="M1282" s="161"/>
      <c r="N1282" s="171"/>
      <c r="O1282" s="171"/>
      <c r="P1282" s="171"/>
      <c r="Q1282" s="171"/>
      <c r="R1282" s="171"/>
      <c r="S1282" s="171"/>
      <c r="T1282" s="208" t="str">
        <f t="shared" si="190"/>
        <v>MISSING</v>
      </c>
      <c r="U1282" s="208" t="str">
        <f t="shared" si="191"/>
        <v>MISSING</v>
      </c>
      <c r="X1282" s="56">
        <f t="shared" si="192"/>
        <v>-99</v>
      </c>
      <c r="Y1282" s="56">
        <f t="shared" si="193"/>
        <v>-99</v>
      </c>
      <c r="Z1282" s="56">
        <f t="shared" si="194"/>
        <v>-99</v>
      </c>
      <c r="AA1282" s="56">
        <f t="shared" si="195"/>
        <v>-99</v>
      </c>
      <c r="AB1282" s="56">
        <f t="shared" si="196"/>
        <v>-99</v>
      </c>
      <c r="AC1282" s="56">
        <f t="shared" si="197"/>
        <v>-99</v>
      </c>
      <c r="AE1282" s="82">
        <f>IF(D1282=1, 'adjustment factor'!$D$4, IF(D1282=-9,-999,IF(D1282="",-999,0)))</f>
        <v>-999</v>
      </c>
      <c r="AF1282" s="82">
        <f>IF(F1282=1, 'adjustment factor'!$D$5, IF(F1282=-9,-999,IF(F1282="",-999,0)))</f>
        <v>-999</v>
      </c>
      <c r="AG1282" s="82">
        <f>IF(E1282=1, 'adjustment factor'!$D$6, IF(E1282=-9,-999,IF(E1282="",-999,0)))</f>
        <v>-999</v>
      </c>
      <c r="AH1282" s="82">
        <f>IF(K1282&gt;=45,'adjustment factor'!$D$7,IF(K1282=-9,-1200,IF(K1282="",-1200,0)))</f>
        <v>-1200</v>
      </c>
      <c r="AI1282" s="82">
        <f>IF(L1282=1, 'adjustment factor'!$D$8, IF(L1282=-9,-999,IF(L1282="",-999,0)))</f>
        <v>-999</v>
      </c>
      <c r="AJ1282" s="82">
        <f>IF(AND(M1282&gt;=1,M1282&lt;=4),'adjustment factor'!$D$9,IF(M1282=-9,-999,IF(M1282=98,-999,IF(M1282=99,-999,IF(M1282="",-999,0)))))</f>
        <v>-999</v>
      </c>
      <c r="AK1282" s="82">
        <f>IF(H1282=1, 'adjustment factor'!$D$10, IF(H1282=-9,-999,IF(H1282="",-999,0)))</f>
        <v>-999</v>
      </c>
      <c r="AL1282" s="82">
        <f>IF(G1282=1, 'adjustment factor'!$D$11, IF(G1282=-9,-999,IF(G1282="",-999,0)))</f>
        <v>-999</v>
      </c>
      <c r="AM1282" s="82">
        <f>IF(I1282=1, 'adjustment factor'!$D$12, IF(I1282=-9,-999,IF(I1282="",-999,0)))</f>
        <v>-999</v>
      </c>
      <c r="AN1282" s="82">
        <f>IF(J1282=1, 'adjustment factor'!$D$13, IF(J1282=-9,-999,IF(J1282="",-999,0)))</f>
        <v>-999</v>
      </c>
      <c r="AO1282" s="82" t="str">
        <f t="shared" si="198"/>
        <v>-999</v>
      </c>
      <c r="AP1282" s="82" t="str">
        <f t="shared" si="199"/>
        <v>MISSING</v>
      </c>
    </row>
    <row r="1283" spans="2:42" s="3" customFormat="1">
      <c r="B1283" s="213"/>
      <c r="C1283" s="35">
        <v>1279</v>
      </c>
      <c r="D1283" s="161"/>
      <c r="E1283" s="161"/>
      <c r="F1283" s="161"/>
      <c r="G1283" s="161"/>
      <c r="H1283" s="161"/>
      <c r="I1283" s="161"/>
      <c r="J1283" s="161"/>
      <c r="K1283" s="161"/>
      <c r="L1283" s="161"/>
      <c r="M1283" s="161"/>
      <c r="N1283" s="171"/>
      <c r="O1283" s="171"/>
      <c r="P1283" s="171"/>
      <c r="Q1283" s="171"/>
      <c r="R1283" s="171"/>
      <c r="S1283" s="171"/>
      <c r="T1283" s="208" t="str">
        <f t="shared" si="190"/>
        <v>MISSING</v>
      </c>
      <c r="U1283" s="208" t="str">
        <f t="shared" si="191"/>
        <v>MISSING</v>
      </c>
      <c r="X1283" s="56">
        <f t="shared" si="192"/>
        <v>-99</v>
      </c>
      <c r="Y1283" s="56">
        <f t="shared" si="193"/>
        <v>-99</v>
      </c>
      <c r="Z1283" s="56">
        <f t="shared" si="194"/>
        <v>-99</v>
      </c>
      <c r="AA1283" s="56">
        <f t="shared" si="195"/>
        <v>-99</v>
      </c>
      <c r="AB1283" s="56">
        <f t="shared" si="196"/>
        <v>-99</v>
      </c>
      <c r="AC1283" s="56">
        <f t="shared" si="197"/>
        <v>-99</v>
      </c>
      <c r="AE1283" s="82">
        <f>IF(D1283=1, 'adjustment factor'!$D$4, IF(D1283=-9,-999,IF(D1283="",-999,0)))</f>
        <v>-999</v>
      </c>
      <c r="AF1283" s="82">
        <f>IF(F1283=1, 'adjustment factor'!$D$5, IF(F1283=-9,-999,IF(F1283="",-999,0)))</f>
        <v>-999</v>
      </c>
      <c r="AG1283" s="82">
        <f>IF(E1283=1, 'adjustment factor'!$D$6, IF(E1283=-9,-999,IF(E1283="",-999,0)))</f>
        <v>-999</v>
      </c>
      <c r="AH1283" s="82">
        <f>IF(K1283&gt;=45,'adjustment factor'!$D$7,IF(K1283=-9,-1200,IF(K1283="",-1200,0)))</f>
        <v>-1200</v>
      </c>
      <c r="AI1283" s="82">
        <f>IF(L1283=1, 'adjustment factor'!$D$8, IF(L1283=-9,-999,IF(L1283="",-999,0)))</f>
        <v>-999</v>
      </c>
      <c r="AJ1283" s="82">
        <f>IF(AND(M1283&gt;=1,M1283&lt;=4),'adjustment factor'!$D$9,IF(M1283=-9,-999,IF(M1283=98,-999,IF(M1283=99,-999,IF(M1283="",-999,0)))))</f>
        <v>-999</v>
      </c>
      <c r="AK1283" s="82">
        <f>IF(H1283=1, 'adjustment factor'!$D$10, IF(H1283=-9,-999,IF(H1283="",-999,0)))</f>
        <v>-999</v>
      </c>
      <c r="AL1283" s="82">
        <f>IF(G1283=1, 'adjustment factor'!$D$11, IF(G1283=-9,-999,IF(G1283="",-999,0)))</f>
        <v>-999</v>
      </c>
      <c r="AM1283" s="82">
        <f>IF(I1283=1, 'adjustment factor'!$D$12, IF(I1283=-9,-999,IF(I1283="",-999,0)))</f>
        <v>-999</v>
      </c>
      <c r="AN1283" s="82">
        <f>IF(J1283=1, 'adjustment factor'!$D$13, IF(J1283=-9,-999,IF(J1283="",-999,0)))</f>
        <v>-999</v>
      </c>
      <c r="AO1283" s="82" t="str">
        <f t="shared" si="198"/>
        <v>-999</v>
      </c>
      <c r="AP1283" s="82" t="str">
        <f t="shared" si="199"/>
        <v>MISSING</v>
      </c>
    </row>
    <row r="1284" spans="2:42" s="3" customFormat="1">
      <c r="B1284" s="213"/>
      <c r="C1284" s="35">
        <v>1280</v>
      </c>
      <c r="D1284" s="161"/>
      <c r="E1284" s="161"/>
      <c r="F1284" s="161"/>
      <c r="G1284" s="161"/>
      <c r="H1284" s="161"/>
      <c r="I1284" s="161"/>
      <c r="J1284" s="161"/>
      <c r="K1284" s="161"/>
      <c r="L1284" s="161"/>
      <c r="M1284" s="161"/>
      <c r="N1284" s="171"/>
      <c r="O1284" s="171"/>
      <c r="P1284" s="171"/>
      <c r="Q1284" s="171"/>
      <c r="R1284" s="171"/>
      <c r="S1284" s="171"/>
      <c r="T1284" s="208" t="str">
        <f t="shared" si="190"/>
        <v>MISSING</v>
      </c>
      <c r="U1284" s="208" t="str">
        <f t="shared" si="191"/>
        <v>MISSING</v>
      </c>
      <c r="X1284" s="56">
        <f t="shared" si="192"/>
        <v>-99</v>
      </c>
      <c r="Y1284" s="56">
        <f t="shared" si="193"/>
        <v>-99</v>
      </c>
      <c r="Z1284" s="56">
        <f t="shared" si="194"/>
        <v>-99</v>
      </c>
      <c r="AA1284" s="56">
        <f t="shared" si="195"/>
        <v>-99</v>
      </c>
      <c r="AB1284" s="56">
        <f t="shared" si="196"/>
        <v>-99</v>
      </c>
      <c r="AC1284" s="56">
        <f t="shared" si="197"/>
        <v>-99</v>
      </c>
      <c r="AE1284" s="82">
        <f>IF(D1284=1, 'adjustment factor'!$D$4, IF(D1284=-9,-999,IF(D1284="",-999,0)))</f>
        <v>-999</v>
      </c>
      <c r="AF1284" s="82">
        <f>IF(F1284=1, 'adjustment factor'!$D$5, IF(F1284=-9,-999,IF(F1284="",-999,0)))</f>
        <v>-999</v>
      </c>
      <c r="AG1284" s="82">
        <f>IF(E1284=1, 'adjustment factor'!$D$6, IF(E1284=-9,-999,IF(E1284="",-999,0)))</f>
        <v>-999</v>
      </c>
      <c r="AH1284" s="82">
        <f>IF(K1284&gt;=45,'adjustment factor'!$D$7,IF(K1284=-9,-1200,IF(K1284="",-1200,0)))</f>
        <v>-1200</v>
      </c>
      <c r="AI1284" s="82">
        <f>IF(L1284=1, 'adjustment factor'!$D$8, IF(L1284=-9,-999,IF(L1284="",-999,0)))</f>
        <v>-999</v>
      </c>
      <c r="AJ1284" s="82">
        <f>IF(AND(M1284&gt;=1,M1284&lt;=4),'adjustment factor'!$D$9,IF(M1284=-9,-999,IF(M1284=98,-999,IF(M1284=99,-999,IF(M1284="",-999,0)))))</f>
        <v>-999</v>
      </c>
      <c r="AK1284" s="82">
        <f>IF(H1284=1, 'adjustment factor'!$D$10, IF(H1284=-9,-999,IF(H1284="",-999,0)))</f>
        <v>-999</v>
      </c>
      <c r="AL1284" s="82">
        <f>IF(G1284=1, 'adjustment factor'!$D$11, IF(G1284=-9,-999,IF(G1284="",-999,0)))</f>
        <v>-999</v>
      </c>
      <c r="AM1284" s="82">
        <f>IF(I1284=1, 'adjustment factor'!$D$12, IF(I1284=-9,-999,IF(I1284="",-999,0)))</f>
        <v>-999</v>
      </c>
      <c r="AN1284" s="82">
        <f>IF(J1284=1, 'adjustment factor'!$D$13, IF(J1284=-9,-999,IF(J1284="",-999,0)))</f>
        <v>-999</v>
      </c>
      <c r="AO1284" s="82" t="str">
        <f t="shared" si="198"/>
        <v>-999</v>
      </c>
      <c r="AP1284" s="82" t="str">
        <f t="shared" si="199"/>
        <v>MISSING</v>
      </c>
    </row>
    <row r="1285" spans="2:42" s="3" customFormat="1">
      <c r="B1285" s="213"/>
      <c r="C1285" s="35">
        <v>1281</v>
      </c>
      <c r="D1285" s="161"/>
      <c r="E1285" s="161"/>
      <c r="F1285" s="161"/>
      <c r="G1285" s="161"/>
      <c r="H1285" s="161"/>
      <c r="I1285" s="161"/>
      <c r="J1285" s="161"/>
      <c r="K1285" s="161"/>
      <c r="L1285" s="161"/>
      <c r="M1285" s="161"/>
      <c r="N1285" s="171"/>
      <c r="O1285" s="171"/>
      <c r="P1285" s="171"/>
      <c r="Q1285" s="171"/>
      <c r="R1285" s="171"/>
      <c r="S1285" s="171"/>
      <c r="T1285" s="208" t="str">
        <f t="shared" ref="T1285:T1348" si="200">IF(SUM(X1285:AC1285)&gt;-0.01, SUM(X1285:AC1285), "MISSING")</f>
        <v>MISSING</v>
      </c>
      <c r="U1285" s="208" t="str">
        <f t="shared" ref="U1285:U1348" si="201">IF(AP1285="MISSING","MISSING", 3.88+0.604*T1285+0.055*(T1285^2)-AP1285)</f>
        <v>MISSING</v>
      </c>
      <c r="X1285" s="56">
        <f t="shared" ref="X1285:X1348" si="202">IF(N1285&gt;0,((N1285-3)*-1),-99)</f>
        <v>-99</v>
      </c>
      <c r="Y1285" s="56">
        <f t="shared" ref="Y1285:Y1348" si="203">IF(O1285&gt;0,((O1285-3)*-1),-99)</f>
        <v>-99</v>
      </c>
      <c r="Z1285" s="56">
        <f t="shared" ref="Z1285:Z1348" si="204">IF(P1285&gt;0,((P1285-3)*-1),-99)</f>
        <v>-99</v>
      </c>
      <c r="AA1285" s="56">
        <f t="shared" ref="AA1285:AA1348" si="205">IF(Q1285&gt;0,((Q1285-3)*-1),-99)</f>
        <v>-99</v>
      </c>
      <c r="AB1285" s="56">
        <f t="shared" ref="AB1285:AB1348" si="206">IF(R1285&gt;0,((R1285-3)*-1),-99)</f>
        <v>-99</v>
      </c>
      <c r="AC1285" s="56">
        <f t="shared" ref="AC1285:AC1348" si="207">IF(S1285&gt;0,((S1285-3)*-1),-99)</f>
        <v>-99</v>
      </c>
      <c r="AE1285" s="82">
        <f>IF(D1285=1, 'adjustment factor'!$D$4, IF(D1285=-9,-999,IF(D1285="",-999,0)))</f>
        <v>-999</v>
      </c>
      <c r="AF1285" s="82">
        <f>IF(F1285=1, 'adjustment factor'!$D$5, IF(F1285=-9,-999,IF(F1285="",-999,0)))</f>
        <v>-999</v>
      </c>
      <c r="AG1285" s="82">
        <f>IF(E1285=1, 'adjustment factor'!$D$6, IF(E1285=-9,-999,IF(E1285="",-999,0)))</f>
        <v>-999</v>
      </c>
      <c r="AH1285" s="82">
        <f>IF(K1285&gt;=45,'adjustment factor'!$D$7,IF(K1285=-9,-1200,IF(K1285="",-1200,0)))</f>
        <v>-1200</v>
      </c>
      <c r="AI1285" s="82">
        <f>IF(L1285=1, 'adjustment factor'!$D$8, IF(L1285=-9,-999,IF(L1285="",-999,0)))</f>
        <v>-999</v>
      </c>
      <c r="AJ1285" s="82">
        <f>IF(AND(M1285&gt;=1,M1285&lt;=4),'adjustment factor'!$D$9,IF(M1285=-9,-999,IF(M1285=98,-999,IF(M1285=99,-999,IF(M1285="",-999,0)))))</f>
        <v>-999</v>
      </c>
      <c r="AK1285" s="82">
        <f>IF(H1285=1, 'adjustment factor'!$D$10, IF(H1285=-9,-999,IF(H1285="",-999,0)))</f>
        <v>-999</v>
      </c>
      <c r="AL1285" s="82">
        <f>IF(G1285=1, 'adjustment factor'!$D$11, IF(G1285=-9,-999,IF(G1285="",-999,0)))</f>
        <v>-999</v>
      </c>
      <c r="AM1285" s="82">
        <f>IF(I1285=1, 'adjustment factor'!$D$12, IF(I1285=-9,-999,IF(I1285="",-999,0)))</f>
        <v>-999</v>
      </c>
      <c r="AN1285" s="82">
        <f>IF(J1285=1, 'adjustment factor'!$D$13, IF(J1285=-9,-999,IF(J1285="",-999,0)))</f>
        <v>-999</v>
      </c>
      <c r="AO1285" s="82" t="str">
        <f t="shared" si="198"/>
        <v>-999</v>
      </c>
      <c r="AP1285" s="82" t="str">
        <f t="shared" si="199"/>
        <v>MISSING</v>
      </c>
    </row>
    <row r="1286" spans="2:42" s="3" customFormat="1">
      <c r="B1286" s="213"/>
      <c r="C1286" s="35">
        <v>1282</v>
      </c>
      <c r="D1286" s="161"/>
      <c r="E1286" s="161"/>
      <c r="F1286" s="161"/>
      <c r="G1286" s="161"/>
      <c r="H1286" s="161"/>
      <c r="I1286" s="161"/>
      <c r="J1286" s="161"/>
      <c r="K1286" s="161"/>
      <c r="L1286" s="161"/>
      <c r="M1286" s="161"/>
      <c r="N1286" s="171"/>
      <c r="O1286" s="171"/>
      <c r="P1286" s="171"/>
      <c r="Q1286" s="171"/>
      <c r="R1286" s="171"/>
      <c r="S1286" s="171"/>
      <c r="T1286" s="208" t="str">
        <f t="shared" si="200"/>
        <v>MISSING</v>
      </c>
      <c r="U1286" s="208" t="str">
        <f t="shared" si="201"/>
        <v>MISSING</v>
      </c>
      <c r="X1286" s="56">
        <f t="shared" si="202"/>
        <v>-99</v>
      </c>
      <c r="Y1286" s="56">
        <f t="shared" si="203"/>
        <v>-99</v>
      </c>
      <c r="Z1286" s="56">
        <f t="shared" si="204"/>
        <v>-99</v>
      </c>
      <c r="AA1286" s="56">
        <f t="shared" si="205"/>
        <v>-99</v>
      </c>
      <c r="AB1286" s="56">
        <f t="shared" si="206"/>
        <v>-99</v>
      </c>
      <c r="AC1286" s="56">
        <f t="shared" si="207"/>
        <v>-99</v>
      </c>
      <c r="AE1286" s="82">
        <f>IF(D1286=1, 'adjustment factor'!$D$4, IF(D1286=-9,-999,IF(D1286="",-999,0)))</f>
        <v>-999</v>
      </c>
      <c r="AF1286" s="82">
        <f>IF(F1286=1, 'adjustment factor'!$D$5, IF(F1286=-9,-999,IF(F1286="",-999,0)))</f>
        <v>-999</v>
      </c>
      <c r="AG1286" s="82">
        <f>IF(E1286=1, 'adjustment factor'!$D$6, IF(E1286=-9,-999,IF(E1286="",-999,0)))</f>
        <v>-999</v>
      </c>
      <c r="AH1286" s="82">
        <f>IF(K1286&gt;=45,'adjustment factor'!$D$7,IF(K1286=-9,-1200,IF(K1286="",-1200,0)))</f>
        <v>-1200</v>
      </c>
      <c r="AI1286" s="82">
        <f>IF(L1286=1, 'adjustment factor'!$D$8, IF(L1286=-9,-999,IF(L1286="",-999,0)))</f>
        <v>-999</v>
      </c>
      <c r="AJ1286" s="82">
        <f>IF(AND(M1286&gt;=1,M1286&lt;=4),'adjustment factor'!$D$9,IF(M1286=-9,-999,IF(M1286=98,-999,IF(M1286=99,-999,IF(M1286="",-999,0)))))</f>
        <v>-999</v>
      </c>
      <c r="AK1286" s="82">
        <f>IF(H1286=1, 'adjustment factor'!$D$10, IF(H1286=-9,-999,IF(H1286="",-999,0)))</f>
        <v>-999</v>
      </c>
      <c r="AL1286" s="82">
        <f>IF(G1286=1, 'adjustment factor'!$D$11, IF(G1286=-9,-999,IF(G1286="",-999,0)))</f>
        <v>-999</v>
      </c>
      <c r="AM1286" s="82">
        <f>IF(I1286=1, 'adjustment factor'!$D$12, IF(I1286=-9,-999,IF(I1286="",-999,0)))</f>
        <v>-999</v>
      </c>
      <c r="AN1286" s="82">
        <f>IF(J1286=1, 'adjustment factor'!$D$13, IF(J1286=-9,-999,IF(J1286="",-999,0)))</f>
        <v>-999</v>
      </c>
      <c r="AO1286" s="82" t="str">
        <f t="shared" ref="AO1286:AO1349" si="208">IF(-AE1286-AF1286-AG1286-AH1286+AI1286+AJ1286-AK1286-AL1286-AM1286-AN1286&lt;3, -AE1286-AF1286-AG1286-AH1286+AI1286+AJ1286-AK1286-AL1286-AM1286-AN1286, "-999")</f>
        <v>-999</v>
      </c>
      <c r="AP1286" s="82" t="str">
        <f t="shared" ref="AP1286:AP1349" si="209">IF(AND(SUM(AE1286:AN1286)&gt;-1, (SUM(X1286:AC1286)&gt;-1)), 14.353-AE1286-AF1286-AG1286-AH1286+AI1286+AJ1286-AK1286-AL1286-AM1286-AN1286, "MISSING")</f>
        <v>MISSING</v>
      </c>
    </row>
    <row r="1287" spans="2:42" s="3" customFormat="1">
      <c r="B1287" s="213"/>
      <c r="C1287" s="35">
        <v>1283</v>
      </c>
      <c r="D1287" s="161"/>
      <c r="E1287" s="161"/>
      <c r="F1287" s="161"/>
      <c r="G1287" s="161"/>
      <c r="H1287" s="161"/>
      <c r="I1287" s="161"/>
      <c r="J1287" s="161"/>
      <c r="K1287" s="161"/>
      <c r="L1287" s="161"/>
      <c r="M1287" s="161"/>
      <c r="N1287" s="171"/>
      <c r="O1287" s="171"/>
      <c r="P1287" s="171"/>
      <c r="Q1287" s="171"/>
      <c r="R1287" s="171"/>
      <c r="S1287" s="171"/>
      <c r="T1287" s="208" t="str">
        <f t="shared" si="200"/>
        <v>MISSING</v>
      </c>
      <c r="U1287" s="208" t="str">
        <f t="shared" si="201"/>
        <v>MISSING</v>
      </c>
      <c r="X1287" s="56">
        <f t="shared" si="202"/>
        <v>-99</v>
      </c>
      <c r="Y1287" s="56">
        <f t="shared" si="203"/>
        <v>-99</v>
      </c>
      <c r="Z1287" s="56">
        <f t="shared" si="204"/>
        <v>-99</v>
      </c>
      <c r="AA1287" s="56">
        <f t="shared" si="205"/>
        <v>-99</v>
      </c>
      <c r="AB1287" s="56">
        <f t="shared" si="206"/>
        <v>-99</v>
      </c>
      <c r="AC1287" s="56">
        <f t="shared" si="207"/>
        <v>-99</v>
      </c>
      <c r="AE1287" s="82">
        <f>IF(D1287=1, 'adjustment factor'!$D$4, IF(D1287=-9,-999,IF(D1287="",-999,0)))</f>
        <v>-999</v>
      </c>
      <c r="AF1287" s="82">
        <f>IF(F1287=1, 'adjustment factor'!$D$5, IF(F1287=-9,-999,IF(F1287="",-999,0)))</f>
        <v>-999</v>
      </c>
      <c r="AG1287" s="82">
        <f>IF(E1287=1, 'adjustment factor'!$D$6, IF(E1287=-9,-999,IF(E1287="",-999,0)))</f>
        <v>-999</v>
      </c>
      <c r="AH1287" s="82">
        <f>IF(K1287&gt;=45,'adjustment factor'!$D$7,IF(K1287=-9,-1200,IF(K1287="",-1200,0)))</f>
        <v>-1200</v>
      </c>
      <c r="AI1287" s="82">
        <f>IF(L1287=1, 'adjustment factor'!$D$8, IF(L1287=-9,-999,IF(L1287="",-999,0)))</f>
        <v>-999</v>
      </c>
      <c r="AJ1287" s="82">
        <f>IF(AND(M1287&gt;=1,M1287&lt;=4),'adjustment factor'!$D$9,IF(M1287=-9,-999,IF(M1287=98,-999,IF(M1287=99,-999,IF(M1287="",-999,0)))))</f>
        <v>-999</v>
      </c>
      <c r="AK1287" s="82">
        <f>IF(H1287=1, 'adjustment factor'!$D$10, IF(H1287=-9,-999,IF(H1287="",-999,0)))</f>
        <v>-999</v>
      </c>
      <c r="AL1287" s="82">
        <f>IF(G1287=1, 'adjustment factor'!$D$11, IF(G1287=-9,-999,IF(G1287="",-999,0)))</f>
        <v>-999</v>
      </c>
      <c r="AM1287" s="82">
        <f>IF(I1287=1, 'adjustment factor'!$D$12, IF(I1287=-9,-999,IF(I1287="",-999,0)))</f>
        <v>-999</v>
      </c>
      <c r="AN1287" s="82">
        <f>IF(J1287=1, 'adjustment factor'!$D$13, IF(J1287=-9,-999,IF(J1287="",-999,0)))</f>
        <v>-999</v>
      </c>
      <c r="AO1287" s="82" t="str">
        <f t="shared" si="208"/>
        <v>-999</v>
      </c>
      <c r="AP1287" s="82" t="str">
        <f t="shared" si="209"/>
        <v>MISSING</v>
      </c>
    </row>
    <row r="1288" spans="2:42" s="3" customFormat="1">
      <c r="B1288" s="213"/>
      <c r="C1288" s="35">
        <v>1284</v>
      </c>
      <c r="D1288" s="161"/>
      <c r="E1288" s="161"/>
      <c r="F1288" s="161"/>
      <c r="G1288" s="161"/>
      <c r="H1288" s="161"/>
      <c r="I1288" s="161"/>
      <c r="J1288" s="161"/>
      <c r="K1288" s="161"/>
      <c r="L1288" s="161"/>
      <c r="M1288" s="161"/>
      <c r="N1288" s="171"/>
      <c r="O1288" s="171"/>
      <c r="P1288" s="171"/>
      <c r="Q1288" s="171"/>
      <c r="R1288" s="171"/>
      <c r="S1288" s="171"/>
      <c r="T1288" s="208" t="str">
        <f t="shared" si="200"/>
        <v>MISSING</v>
      </c>
      <c r="U1288" s="208" t="str">
        <f t="shared" si="201"/>
        <v>MISSING</v>
      </c>
      <c r="X1288" s="56">
        <f t="shared" si="202"/>
        <v>-99</v>
      </c>
      <c r="Y1288" s="56">
        <f t="shared" si="203"/>
        <v>-99</v>
      </c>
      <c r="Z1288" s="56">
        <f t="shared" si="204"/>
        <v>-99</v>
      </c>
      <c r="AA1288" s="56">
        <f t="shared" si="205"/>
        <v>-99</v>
      </c>
      <c r="AB1288" s="56">
        <f t="shared" si="206"/>
        <v>-99</v>
      </c>
      <c r="AC1288" s="56">
        <f t="shared" si="207"/>
        <v>-99</v>
      </c>
      <c r="AE1288" s="82">
        <f>IF(D1288=1, 'adjustment factor'!$D$4, IF(D1288=-9,-999,IF(D1288="",-999,0)))</f>
        <v>-999</v>
      </c>
      <c r="AF1288" s="82">
        <f>IF(F1288=1, 'adjustment factor'!$D$5, IF(F1288=-9,-999,IF(F1288="",-999,0)))</f>
        <v>-999</v>
      </c>
      <c r="AG1288" s="82">
        <f>IF(E1288=1, 'adjustment factor'!$D$6, IF(E1288=-9,-999,IF(E1288="",-999,0)))</f>
        <v>-999</v>
      </c>
      <c r="AH1288" s="82">
        <f>IF(K1288&gt;=45,'adjustment factor'!$D$7,IF(K1288=-9,-1200,IF(K1288="",-1200,0)))</f>
        <v>-1200</v>
      </c>
      <c r="AI1288" s="82">
        <f>IF(L1288=1, 'adjustment factor'!$D$8, IF(L1288=-9,-999,IF(L1288="",-999,0)))</f>
        <v>-999</v>
      </c>
      <c r="AJ1288" s="82">
        <f>IF(AND(M1288&gt;=1,M1288&lt;=4),'adjustment factor'!$D$9,IF(M1288=-9,-999,IF(M1288=98,-999,IF(M1288=99,-999,IF(M1288="",-999,0)))))</f>
        <v>-999</v>
      </c>
      <c r="AK1288" s="82">
        <f>IF(H1288=1, 'adjustment factor'!$D$10, IF(H1288=-9,-999,IF(H1288="",-999,0)))</f>
        <v>-999</v>
      </c>
      <c r="AL1288" s="82">
        <f>IF(G1288=1, 'adjustment factor'!$D$11, IF(G1288=-9,-999,IF(G1288="",-999,0)))</f>
        <v>-999</v>
      </c>
      <c r="AM1288" s="82">
        <f>IF(I1288=1, 'adjustment factor'!$D$12, IF(I1288=-9,-999,IF(I1288="",-999,0)))</f>
        <v>-999</v>
      </c>
      <c r="AN1288" s="82">
        <f>IF(J1288=1, 'adjustment factor'!$D$13, IF(J1288=-9,-999,IF(J1288="",-999,0)))</f>
        <v>-999</v>
      </c>
      <c r="AO1288" s="82" t="str">
        <f t="shared" si="208"/>
        <v>-999</v>
      </c>
      <c r="AP1288" s="82" t="str">
        <f t="shared" si="209"/>
        <v>MISSING</v>
      </c>
    </row>
    <row r="1289" spans="2:42" s="3" customFormat="1">
      <c r="B1289" s="213"/>
      <c r="C1289" s="35">
        <v>1285</v>
      </c>
      <c r="D1289" s="161"/>
      <c r="E1289" s="161"/>
      <c r="F1289" s="161"/>
      <c r="G1289" s="161"/>
      <c r="H1289" s="161"/>
      <c r="I1289" s="161"/>
      <c r="J1289" s="161"/>
      <c r="K1289" s="161"/>
      <c r="L1289" s="161"/>
      <c r="M1289" s="161"/>
      <c r="N1289" s="171"/>
      <c r="O1289" s="171"/>
      <c r="P1289" s="171"/>
      <c r="Q1289" s="171"/>
      <c r="R1289" s="171"/>
      <c r="S1289" s="171"/>
      <c r="T1289" s="208" t="str">
        <f t="shared" si="200"/>
        <v>MISSING</v>
      </c>
      <c r="U1289" s="208" t="str">
        <f t="shared" si="201"/>
        <v>MISSING</v>
      </c>
      <c r="X1289" s="56">
        <f t="shared" si="202"/>
        <v>-99</v>
      </c>
      <c r="Y1289" s="56">
        <f t="shared" si="203"/>
        <v>-99</v>
      </c>
      <c r="Z1289" s="56">
        <f t="shared" si="204"/>
        <v>-99</v>
      </c>
      <c r="AA1289" s="56">
        <f t="shared" si="205"/>
        <v>-99</v>
      </c>
      <c r="AB1289" s="56">
        <f t="shared" si="206"/>
        <v>-99</v>
      </c>
      <c r="AC1289" s="56">
        <f t="shared" si="207"/>
        <v>-99</v>
      </c>
      <c r="AE1289" s="82">
        <f>IF(D1289=1, 'adjustment factor'!$D$4, IF(D1289=-9,-999,IF(D1289="",-999,0)))</f>
        <v>-999</v>
      </c>
      <c r="AF1289" s="82">
        <f>IF(F1289=1, 'adjustment factor'!$D$5, IF(F1289=-9,-999,IF(F1289="",-999,0)))</f>
        <v>-999</v>
      </c>
      <c r="AG1289" s="82">
        <f>IF(E1289=1, 'adjustment factor'!$D$6, IF(E1289=-9,-999,IF(E1289="",-999,0)))</f>
        <v>-999</v>
      </c>
      <c r="AH1289" s="82">
        <f>IF(K1289&gt;=45,'adjustment factor'!$D$7,IF(K1289=-9,-1200,IF(K1289="",-1200,0)))</f>
        <v>-1200</v>
      </c>
      <c r="AI1289" s="82">
        <f>IF(L1289=1, 'adjustment factor'!$D$8, IF(L1289=-9,-999,IF(L1289="",-999,0)))</f>
        <v>-999</v>
      </c>
      <c r="AJ1289" s="82">
        <f>IF(AND(M1289&gt;=1,M1289&lt;=4),'adjustment factor'!$D$9,IF(M1289=-9,-999,IF(M1289=98,-999,IF(M1289=99,-999,IF(M1289="",-999,0)))))</f>
        <v>-999</v>
      </c>
      <c r="AK1289" s="82">
        <f>IF(H1289=1, 'adjustment factor'!$D$10, IF(H1289=-9,-999,IF(H1289="",-999,0)))</f>
        <v>-999</v>
      </c>
      <c r="AL1289" s="82">
        <f>IF(G1289=1, 'adjustment factor'!$D$11, IF(G1289=-9,-999,IF(G1289="",-999,0)))</f>
        <v>-999</v>
      </c>
      <c r="AM1289" s="82">
        <f>IF(I1289=1, 'adjustment factor'!$D$12, IF(I1289=-9,-999,IF(I1289="",-999,0)))</f>
        <v>-999</v>
      </c>
      <c r="AN1289" s="82">
        <f>IF(J1289=1, 'adjustment factor'!$D$13, IF(J1289=-9,-999,IF(J1289="",-999,0)))</f>
        <v>-999</v>
      </c>
      <c r="AO1289" s="82" t="str">
        <f t="shared" si="208"/>
        <v>-999</v>
      </c>
      <c r="AP1289" s="82" t="str">
        <f t="shared" si="209"/>
        <v>MISSING</v>
      </c>
    </row>
    <row r="1290" spans="2:42" s="3" customFormat="1">
      <c r="B1290" s="213"/>
      <c r="C1290" s="35">
        <v>1286</v>
      </c>
      <c r="D1290" s="161"/>
      <c r="E1290" s="161"/>
      <c r="F1290" s="161"/>
      <c r="G1290" s="161"/>
      <c r="H1290" s="161"/>
      <c r="I1290" s="161"/>
      <c r="J1290" s="161"/>
      <c r="K1290" s="161"/>
      <c r="L1290" s="161"/>
      <c r="M1290" s="161"/>
      <c r="N1290" s="171"/>
      <c r="O1290" s="171"/>
      <c r="P1290" s="171"/>
      <c r="Q1290" s="171"/>
      <c r="R1290" s="171"/>
      <c r="S1290" s="171"/>
      <c r="T1290" s="208" t="str">
        <f t="shared" si="200"/>
        <v>MISSING</v>
      </c>
      <c r="U1290" s="208" t="str">
        <f t="shared" si="201"/>
        <v>MISSING</v>
      </c>
      <c r="X1290" s="56">
        <f t="shared" si="202"/>
        <v>-99</v>
      </c>
      <c r="Y1290" s="56">
        <f t="shared" si="203"/>
        <v>-99</v>
      </c>
      <c r="Z1290" s="56">
        <f t="shared" si="204"/>
        <v>-99</v>
      </c>
      <c r="AA1290" s="56">
        <f t="shared" si="205"/>
        <v>-99</v>
      </c>
      <c r="AB1290" s="56">
        <f t="shared" si="206"/>
        <v>-99</v>
      </c>
      <c r="AC1290" s="56">
        <f t="shared" si="207"/>
        <v>-99</v>
      </c>
      <c r="AE1290" s="82">
        <f>IF(D1290=1, 'adjustment factor'!$D$4, IF(D1290=-9,-999,IF(D1290="",-999,0)))</f>
        <v>-999</v>
      </c>
      <c r="AF1290" s="82">
        <f>IF(F1290=1, 'adjustment factor'!$D$5, IF(F1290=-9,-999,IF(F1290="",-999,0)))</f>
        <v>-999</v>
      </c>
      <c r="AG1290" s="82">
        <f>IF(E1290=1, 'adjustment factor'!$D$6, IF(E1290=-9,-999,IF(E1290="",-999,0)))</f>
        <v>-999</v>
      </c>
      <c r="AH1290" s="82">
        <f>IF(K1290&gt;=45,'adjustment factor'!$D$7,IF(K1290=-9,-1200,IF(K1290="",-1200,0)))</f>
        <v>-1200</v>
      </c>
      <c r="AI1290" s="82">
        <f>IF(L1290=1, 'adjustment factor'!$D$8, IF(L1290=-9,-999,IF(L1290="",-999,0)))</f>
        <v>-999</v>
      </c>
      <c r="AJ1290" s="82">
        <f>IF(AND(M1290&gt;=1,M1290&lt;=4),'adjustment factor'!$D$9,IF(M1290=-9,-999,IF(M1290=98,-999,IF(M1290=99,-999,IF(M1290="",-999,0)))))</f>
        <v>-999</v>
      </c>
      <c r="AK1290" s="82">
        <f>IF(H1290=1, 'adjustment factor'!$D$10, IF(H1290=-9,-999,IF(H1290="",-999,0)))</f>
        <v>-999</v>
      </c>
      <c r="AL1290" s="82">
        <f>IF(G1290=1, 'adjustment factor'!$D$11, IF(G1290=-9,-999,IF(G1290="",-999,0)))</f>
        <v>-999</v>
      </c>
      <c r="AM1290" s="82">
        <f>IF(I1290=1, 'adjustment factor'!$D$12, IF(I1290=-9,-999,IF(I1290="",-999,0)))</f>
        <v>-999</v>
      </c>
      <c r="AN1290" s="82">
        <f>IF(J1290=1, 'adjustment factor'!$D$13, IF(J1290=-9,-999,IF(J1290="",-999,0)))</f>
        <v>-999</v>
      </c>
      <c r="AO1290" s="82" t="str">
        <f t="shared" si="208"/>
        <v>-999</v>
      </c>
      <c r="AP1290" s="82" t="str">
        <f t="shared" si="209"/>
        <v>MISSING</v>
      </c>
    </row>
    <row r="1291" spans="2:42" s="3" customFormat="1">
      <c r="B1291" s="213"/>
      <c r="C1291" s="35">
        <v>1287</v>
      </c>
      <c r="D1291" s="161"/>
      <c r="E1291" s="161"/>
      <c r="F1291" s="161"/>
      <c r="G1291" s="161"/>
      <c r="H1291" s="161"/>
      <c r="I1291" s="161"/>
      <c r="J1291" s="161"/>
      <c r="K1291" s="161"/>
      <c r="L1291" s="161"/>
      <c r="M1291" s="161"/>
      <c r="N1291" s="171"/>
      <c r="O1291" s="171"/>
      <c r="P1291" s="171"/>
      <c r="Q1291" s="171"/>
      <c r="R1291" s="171"/>
      <c r="S1291" s="171"/>
      <c r="T1291" s="208" t="str">
        <f t="shared" si="200"/>
        <v>MISSING</v>
      </c>
      <c r="U1291" s="208" t="str">
        <f t="shared" si="201"/>
        <v>MISSING</v>
      </c>
      <c r="X1291" s="56">
        <f t="shared" si="202"/>
        <v>-99</v>
      </c>
      <c r="Y1291" s="56">
        <f t="shared" si="203"/>
        <v>-99</v>
      </c>
      <c r="Z1291" s="56">
        <f t="shared" si="204"/>
        <v>-99</v>
      </c>
      <c r="AA1291" s="56">
        <f t="shared" si="205"/>
        <v>-99</v>
      </c>
      <c r="AB1291" s="56">
        <f t="shared" si="206"/>
        <v>-99</v>
      </c>
      <c r="AC1291" s="56">
        <f t="shared" si="207"/>
        <v>-99</v>
      </c>
      <c r="AE1291" s="82">
        <f>IF(D1291=1, 'adjustment factor'!$D$4, IF(D1291=-9,-999,IF(D1291="",-999,0)))</f>
        <v>-999</v>
      </c>
      <c r="AF1291" s="82">
        <f>IF(F1291=1, 'adjustment factor'!$D$5, IF(F1291=-9,-999,IF(F1291="",-999,0)))</f>
        <v>-999</v>
      </c>
      <c r="AG1291" s="82">
        <f>IF(E1291=1, 'adjustment factor'!$D$6, IF(E1291=-9,-999,IF(E1291="",-999,0)))</f>
        <v>-999</v>
      </c>
      <c r="AH1291" s="82">
        <f>IF(K1291&gt;=45,'adjustment factor'!$D$7,IF(K1291=-9,-1200,IF(K1291="",-1200,0)))</f>
        <v>-1200</v>
      </c>
      <c r="AI1291" s="82">
        <f>IF(L1291=1, 'adjustment factor'!$D$8, IF(L1291=-9,-999,IF(L1291="",-999,0)))</f>
        <v>-999</v>
      </c>
      <c r="AJ1291" s="82">
        <f>IF(AND(M1291&gt;=1,M1291&lt;=4),'adjustment factor'!$D$9,IF(M1291=-9,-999,IF(M1291=98,-999,IF(M1291=99,-999,IF(M1291="",-999,0)))))</f>
        <v>-999</v>
      </c>
      <c r="AK1291" s="82">
        <f>IF(H1291=1, 'adjustment factor'!$D$10, IF(H1291=-9,-999,IF(H1291="",-999,0)))</f>
        <v>-999</v>
      </c>
      <c r="AL1291" s="82">
        <f>IF(G1291=1, 'adjustment factor'!$D$11, IF(G1291=-9,-999,IF(G1291="",-999,0)))</f>
        <v>-999</v>
      </c>
      <c r="AM1291" s="82">
        <f>IF(I1291=1, 'adjustment factor'!$D$12, IF(I1291=-9,-999,IF(I1291="",-999,0)))</f>
        <v>-999</v>
      </c>
      <c r="AN1291" s="82">
        <f>IF(J1291=1, 'adjustment factor'!$D$13, IF(J1291=-9,-999,IF(J1291="",-999,0)))</f>
        <v>-999</v>
      </c>
      <c r="AO1291" s="82" t="str">
        <f t="shared" si="208"/>
        <v>-999</v>
      </c>
      <c r="AP1291" s="82" t="str">
        <f t="shared" si="209"/>
        <v>MISSING</v>
      </c>
    </row>
    <row r="1292" spans="2:42" s="3" customFormat="1">
      <c r="B1292" s="213"/>
      <c r="C1292" s="35">
        <v>1288</v>
      </c>
      <c r="D1292" s="161"/>
      <c r="E1292" s="161"/>
      <c r="F1292" s="161"/>
      <c r="G1292" s="161"/>
      <c r="H1292" s="161"/>
      <c r="I1292" s="161"/>
      <c r="J1292" s="161"/>
      <c r="K1292" s="161"/>
      <c r="L1292" s="161"/>
      <c r="M1292" s="161"/>
      <c r="N1292" s="171"/>
      <c r="O1292" s="171"/>
      <c r="P1292" s="171"/>
      <c r="Q1292" s="171"/>
      <c r="R1292" s="171"/>
      <c r="S1292" s="171"/>
      <c r="T1292" s="208" t="str">
        <f t="shared" si="200"/>
        <v>MISSING</v>
      </c>
      <c r="U1292" s="208" t="str">
        <f t="shared" si="201"/>
        <v>MISSING</v>
      </c>
      <c r="X1292" s="56">
        <f t="shared" si="202"/>
        <v>-99</v>
      </c>
      <c r="Y1292" s="56">
        <f t="shared" si="203"/>
        <v>-99</v>
      </c>
      <c r="Z1292" s="56">
        <f t="shared" si="204"/>
        <v>-99</v>
      </c>
      <c r="AA1292" s="56">
        <f t="shared" si="205"/>
        <v>-99</v>
      </c>
      <c r="AB1292" s="56">
        <f t="shared" si="206"/>
        <v>-99</v>
      </c>
      <c r="AC1292" s="56">
        <f t="shared" si="207"/>
        <v>-99</v>
      </c>
      <c r="AE1292" s="82">
        <f>IF(D1292=1, 'adjustment factor'!$D$4, IF(D1292=-9,-999,IF(D1292="",-999,0)))</f>
        <v>-999</v>
      </c>
      <c r="AF1292" s="82">
        <f>IF(F1292=1, 'adjustment factor'!$D$5, IF(F1292=-9,-999,IF(F1292="",-999,0)))</f>
        <v>-999</v>
      </c>
      <c r="AG1292" s="82">
        <f>IF(E1292=1, 'adjustment factor'!$D$6, IF(E1292=-9,-999,IF(E1292="",-999,0)))</f>
        <v>-999</v>
      </c>
      <c r="AH1292" s="82">
        <f>IF(K1292&gt;=45,'adjustment factor'!$D$7,IF(K1292=-9,-1200,IF(K1292="",-1200,0)))</f>
        <v>-1200</v>
      </c>
      <c r="AI1292" s="82">
        <f>IF(L1292=1, 'adjustment factor'!$D$8, IF(L1292=-9,-999,IF(L1292="",-999,0)))</f>
        <v>-999</v>
      </c>
      <c r="AJ1292" s="82">
        <f>IF(AND(M1292&gt;=1,M1292&lt;=4),'adjustment factor'!$D$9,IF(M1292=-9,-999,IF(M1292=98,-999,IF(M1292=99,-999,IF(M1292="",-999,0)))))</f>
        <v>-999</v>
      </c>
      <c r="AK1292" s="82">
        <f>IF(H1292=1, 'adjustment factor'!$D$10, IF(H1292=-9,-999,IF(H1292="",-999,0)))</f>
        <v>-999</v>
      </c>
      <c r="AL1292" s="82">
        <f>IF(G1292=1, 'adjustment factor'!$D$11, IF(G1292=-9,-999,IF(G1292="",-999,0)))</f>
        <v>-999</v>
      </c>
      <c r="AM1292" s="82">
        <f>IF(I1292=1, 'adjustment factor'!$D$12, IF(I1292=-9,-999,IF(I1292="",-999,0)))</f>
        <v>-999</v>
      </c>
      <c r="AN1292" s="82">
        <f>IF(J1292=1, 'adjustment factor'!$D$13, IF(J1292=-9,-999,IF(J1292="",-999,0)))</f>
        <v>-999</v>
      </c>
      <c r="AO1292" s="82" t="str">
        <f t="shared" si="208"/>
        <v>-999</v>
      </c>
      <c r="AP1292" s="82" t="str">
        <f t="shared" si="209"/>
        <v>MISSING</v>
      </c>
    </row>
    <row r="1293" spans="2:42" s="3" customFormat="1">
      <c r="B1293" s="213"/>
      <c r="C1293" s="35">
        <v>1289</v>
      </c>
      <c r="D1293" s="161"/>
      <c r="E1293" s="161"/>
      <c r="F1293" s="161"/>
      <c r="G1293" s="161"/>
      <c r="H1293" s="161"/>
      <c r="I1293" s="161"/>
      <c r="J1293" s="161"/>
      <c r="K1293" s="161"/>
      <c r="L1293" s="161"/>
      <c r="M1293" s="161"/>
      <c r="N1293" s="171"/>
      <c r="O1293" s="171"/>
      <c r="P1293" s="171"/>
      <c r="Q1293" s="171"/>
      <c r="R1293" s="171"/>
      <c r="S1293" s="171"/>
      <c r="T1293" s="208" t="str">
        <f t="shared" si="200"/>
        <v>MISSING</v>
      </c>
      <c r="U1293" s="208" t="str">
        <f t="shared" si="201"/>
        <v>MISSING</v>
      </c>
      <c r="X1293" s="56">
        <f t="shared" si="202"/>
        <v>-99</v>
      </c>
      <c r="Y1293" s="56">
        <f t="shared" si="203"/>
        <v>-99</v>
      </c>
      <c r="Z1293" s="56">
        <f t="shared" si="204"/>
        <v>-99</v>
      </c>
      <c r="AA1293" s="56">
        <f t="shared" si="205"/>
        <v>-99</v>
      </c>
      <c r="AB1293" s="56">
        <f t="shared" si="206"/>
        <v>-99</v>
      </c>
      <c r="AC1293" s="56">
        <f t="shared" si="207"/>
        <v>-99</v>
      </c>
      <c r="AE1293" s="82">
        <f>IF(D1293=1, 'adjustment factor'!$D$4, IF(D1293=-9,-999,IF(D1293="",-999,0)))</f>
        <v>-999</v>
      </c>
      <c r="AF1293" s="82">
        <f>IF(F1293=1, 'adjustment factor'!$D$5, IF(F1293=-9,-999,IF(F1293="",-999,0)))</f>
        <v>-999</v>
      </c>
      <c r="AG1293" s="82">
        <f>IF(E1293=1, 'adjustment factor'!$D$6, IF(E1293=-9,-999,IF(E1293="",-999,0)))</f>
        <v>-999</v>
      </c>
      <c r="AH1293" s="82">
        <f>IF(K1293&gt;=45,'adjustment factor'!$D$7,IF(K1293=-9,-1200,IF(K1293="",-1200,0)))</f>
        <v>-1200</v>
      </c>
      <c r="AI1293" s="82">
        <f>IF(L1293=1, 'adjustment factor'!$D$8, IF(L1293=-9,-999,IF(L1293="",-999,0)))</f>
        <v>-999</v>
      </c>
      <c r="AJ1293" s="82">
        <f>IF(AND(M1293&gt;=1,M1293&lt;=4),'adjustment factor'!$D$9,IF(M1293=-9,-999,IF(M1293=98,-999,IF(M1293=99,-999,IF(M1293="",-999,0)))))</f>
        <v>-999</v>
      </c>
      <c r="AK1293" s="82">
        <f>IF(H1293=1, 'adjustment factor'!$D$10, IF(H1293=-9,-999,IF(H1293="",-999,0)))</f>
        <v>-999</v>
      </c>
      <c r="AL1293" s="82">
        <f>IF(G1293=1, 'adjustment factor'!$D$11, IF(G1293=-9,-999,IF(G1293="",-999,0)))</f>
        <v>-999</v>
      </c>
      <c r="AM1293" s="82">
        <f>IF(I1293=1, 'adjustment factor'!$D$12, IF(I1293=-9,-999,IF(I1293="",-999,0)))</f>
        <v>-999</v>
      </c>
      <c r="AN1293" s="82">
        <f>IF(J1293=1, 'adjustment factor'!$D$13, IF(J1293=-9,-999,IF(J1293="",-999,0)))</f>
        <v>-999</v>
      </c>
      <c r="AO1293" s="82" t="str">
        <f t="shared" si="208"/>
        <v>-999</v>
      </c>
      <c r="AP1293" s="82" t="str">
        <f t="shared" si="209"/>
        <v>MISSING</v>
      </c>
    </row>
    <row r="1294" spans="2:42" s="3" customFormat="1">
      <c r="B1294" s="213"/>
      <c r="C1294" s="35">
        <v>1290</v>
      </c>
      <c r="D1294" s="161"/>
      <c r="E1294" s="161"/>
      <c r="F1294" s="161"/>
      <c r="G1294" s="161"/>
      <c r="H1294" s="161"/>
      <c r="I1294" s="161"/>
      <c r="J1294" s="161"/>
      <c r="K1294" s="161"/>
      <c r="L1294" s="161"/>
      <c r="M1294" s="161"/>
      <c r="N1294" s="171"/>
      <c r="O1294" s="171"/>
      <c r="P1294" s="171"/>
      <c r="Q1294" s="171"/>
      <c r="R1294" s="171"/>
      <c r="S1294" s="171"/>
      <c r="T1294" s="208" t="str">
        <f t="shared" si="200"/>
        <v>MISSING</v>
      </c>
      <c r="U1294" s="208" t="str">
        <f t="shared" si="201"/>
        <v>MISSING</v>
      </c>
      <c r="X1294" s="56">
        <f t="shared" si="202"/>
        <v>-99</v>
      </c>
      <c r="Y1294" s="56">
        <f t="shared" si="203"/>
        <v>-99</v>
      </c>
      <c r="Z1294" s="56">
        <f t="shared" si="204"/>
        <v>-99</v>
      </c>
      <c r="AA1294" s="56">
        <f t="shared" si="205"/>
        <v>-99</v>
      </c>
      <c r="AB1294" s="56">
        <f t="shared" si="206"/>
        <v>-99</v>
      </c>
      <c r="AC1294" s="56">
        <f t="shared" si="207"/>
        <v>-99</v>
      </c>
      <c r="AE1294" s="82">
        <f>IF(D1294=1, 'adjustment factor'!$D$4, IF(D1294=-9,-999,IF(D1294="",-999,0)))</f>
        <v>-999</v>
      </c>
      <c r="AF1294" s="82">
        <f>IF(F1294=1, 'adjustment factor'!$D$5, IF(F1294=-9,-999,IF(F1294="",-999,0)))</f>
        <v>-999</v>
      </c>
      <c r="AG1294" s="82">
        <f>IF(E1294=1, 'adjustment factor'!$D$6, IF(E1294=-9,-999,IF(E1294="",-999,0)))</f>
        <v>-999</v>
      </c>
      <c r="AH1294" s="82">
        <f>IF(K1294&gt;=45,'adjustment factor'!$D$7,IF(K1294=-9,-1200,IF(K1294="",-1200,0)))</f>
        <v>-1200</v>
      </c>
      <c r="AI1294" s="82">
        <f>IF(L1294=1, 'adjustment factor'!$D$8, IF(L1294=-9,-999,IF(L1294="",-999,0)))</f>
        <v>-999</v>
      </c>
      <c r="AJ1294" s="82">
        <f>IF(AND(M1294&gt;=1,M1294&lt;=4),'adjustment factor'!$D$9,IF(M1294=-9,-999,IF(M1294=98,-999,IF(M1294=99,-999,IF(M1294="",-999,0)))))</f>
        <v>-999</v>
      </c>
      <c r="AK1294" s="82">
        <f>IF(H1294=1, 'adjustment factor'!$D$10, IF(H1294=-9,-999,IF(H1294="",-999,0)))</f>
        <v>-999</v>
      </c>
      <c r="AL1294" s="82">
        <f>IF(G1294=1, 'adjustment factor'!$D$11, IF(G1294=-9,-999,IF(G1294="",-999,0)))</f>
        <v>-999</v>
      </c>
      <c r="AM1294" s="82">
        <f>IF(I1294=1, 'adjustment factor'!$D$12, IF(I1294=-9,-999,IF(I1294="",-999,0)))</f>
        <v>-999</v>
      </c>
      <c r="AN1294" s="82">
        <f>IF(J1294=1, 'adjustment factor'!$D$13, IF(J1294=-9,-999,IF(J1294="",-999,0)))</f>
        <v>-999</v>
      </c>
      <c r="AO1294" s="82" t="str">
        <f t="shared" si="208"/>
        <v>-999</v>
      </c>
      <c r="AP1294" s="82" t="str">
        <f t="shared" si="209"/>
        <v>MISSING</v>
      </c>
    </row>
    <row r="1295" spans="2:42" s="3" customFormat="1">
      <c r="B1295" s="213"/>
      <c r="C1295" s="35">
        <v>1291</v>
      </c>
      <c r="D1295" s="161"/>
      <c r="E1295" s="161"/>
      <c r="F1295" s="161"/>
      <c r="G1295" s="161"/>
      <c r="H1295" s="161"/>
      <c r="I1295" s="161"/>
      <c r="J1295" s="161"/>
      <c r="K1295" s="161"/>
      <c r="L1295" s="161"/>
      <c r="M1295" s="161"/>
      <c r="N1295" s="171"/>
      <c r="O1295" s="171"/>
      <c r="P1295" s="171"/>
      <c r="Q1295" s="171"/>
      <c r="R1295" s="171"/>
      <c r="S1295" s="171"/>
      <c r="T1295" s="208" t="str">
        <f t="shared" si="200"/>
        <v>MISSING</v>
      </c>
      <c r="U1295" s="208" t="str">
        <f t="shared" si="201"/>
        <v>MISSING</v>
      </c>
      <c r="X1295" s="56">
        <f t="shared" si="202"/>
        <v>-99</v>
      </c>
      <c r="Y1295" s="56">
        <f t="shared" si="203"/>
        <v>-99</v>
      </c>
      <c r="Z1295" s="56">
        <f t="shared" si="204"/>
        <v>-99</v>
      </c>
      <c r="AA1295" s="56">
        <f t="shared" si="205"/>
        <v>-99</v>
      </c>
      <c r="AB1295" s="56">
        <f t="shared" si="206"/>
        <v>-99</v>
      </c>
      <c r="AC1295" s="56">
        <f t="shared" si="207"/>
        <v>-99</v>
      </c>
      <c r="AE1295" s="82">
        <f>IF(D1295=1, 'adjustment factor'!$D$4, IF(D1295=-9,-999,IF(D1295="",-999,0)))</f>
        <v>-999</v>
      </c>
      <c r="AF1295" s="82">
        <f>IF(F1295=1, 'adjustment factor'!$D$5, IF(F1295=-9,-999,IF(F1295="",-999,0)))</f>
        <v>-999</v>
      </c>
      <c r="AG1295" s="82">
        <f>IF(E1295=1, 'adjustment factor'!$D$6, IF(E1295=-9,-999,IF(E1295="",-999,0)))</f>
        <v>-999</v>
      </c>
      <c r="AH1295" s="82">
        <f>IF(K1295&gt;=45,'adjustment factor'!$D$7,IF(K1295=-9,-1200,IF(K1295="",-1200,0)))</f>
        <v>-1200</v>
      </c>
      <c r="AI1295" s="82">
        <f>IF(L1295=1, 'adjustment factor'!$D$8, IF(L1295=-9,-999,IF(L1295="",-999,0)))</f>
        <v>-999</v>
      </c>
      <c r="AJ1295" s="82">
        <f>IF(AND(M1295&gt;=1,M1295&lt;=4),'adjustment factor'!$D$9,IF(M1295=-9,-999,IF(M1295=98,-999,IF(M1295=99,-999,IF(M1295="",-999,0)))))</f>
        <v>-999</v>
      </c>
      <c r="AK1295" s="82">
        <f>IF(H1295=1, 'adjustment factor'!$D$10, IF(H1295=-9,-999,IF(H1295="",-999,0)))</f>
        <v>-999</v>
      </c>
      <c r="AL1295" s="82">
        <f>IF(G1295=1, 'adjustment factor'!$D$11, IF(G1295=-9,-999,IF(G1295="",-999,0)))</f>
        <v>-999</v>
      </c>
      <c r="AM1295" s="82">
        <f>IF(I1295=1, 'adjustment factor'!$D$12, IF(I1295=-9,-999,IF(I1295="",-999,0)))</f>
        <v>-999</v>
      </c>
      <c r="AN1295" s="82">
        <f>IF(J1295=1, 'adjustment factor'!$D$13, IF(J1295=-9,-999,IF(J1295="",-999,0)))</f>
        <v>-999</v>
      </c>
      <c r="AO1295" s="82" t="str">
        <f t="shared" si="208"/>
        <v>-999</v>
      </c>
      <c r="AP1295" s="82" t="str">
        <f t="shared" si="209"/>
        <v>MISSING</v>
      </c>
    </row>
    <row r="1296" spans="2:42" s="3" customFormat="1">
      <c r="B1296" s="213"/>
      <c r="C1296" s="35">
        <v>1292</v>
      </c>
      <c r="D1296" s="161"/>
      <c r="E1296" s="161"/>
      <c r="F1296" s="161"/>
      <c r="G1296" s="161"/>
      <c r="H1296" s="161"/>
      <c r="I1296" s="161"/>
      <c r="J1296" s="161"/>
      <c r="K1296" s="161"/>
      <c r="L1296" s="161"/>
      <c r="M1296" s="161"/>
      <c r="N1296" s="171"/>
      <c r="O1296" s="171"/>
      <c r="P1296" s="171"/>
      <c r="Q1296" s="171"/>
      <c r="R1296" s="171"/>
      <c r="S1296" s="171"/>
      <c r="T1296" s="208" t="str">
        <f t="shared" si="200"/>
        <v>MISSING</v>
      </c>
      <c r="U1296" s="208" t="str">
        <f t="shared" si="201"/>
        <v>MISSING</v>
      </c>
      <c r="X1296" s="56">
        <f t="shared" si="202"/>
        <v>-99</v>
      </c>
      <c r="Y1296" s="56">
        <f t="shared" si="203"/>
        <v>-99</v>
      </c>
      <c r="Z1296" s="56">
        <f t="shared" si="204"/>
        <v>-99</v>
      </c>
      <c r="AA1296" s="56">
        <f t="shared" si="205"/>
        <v>-99</v>
      </c>
      <c r="AB1296" s="56">
        <f t="shared" si="206"/>
        <v>-99</v>
      </c>
      <c r="AC1296" s="56">
        <f t="shared" si="207"/>
        <v>-99</v>
      </c>
      <c r="AE1296" s="82">
        <f>IF(D1296=1, 'adjustment factor'!$D$4, IF(D1296=-9,-999,IF(D1296="",-999,0)))</f>
        <v>-999</v>
      </c>
      <c r="AF1296" s="82">
        <f>IF(F1296=1, 'adjustment factor'!$D$5, IF(F1296=-9,-999,IF(F1296="",-999,0)))</f>
        <v>-999</v>
      </c>
      <c r="AG1296" s="82">
        <f>IF(E1296=1, 'adjustment factor'!$D$6, IF(E1296=-9,-999,IF(E1296="",-999,0)))</f>
        <v>-999</v>
      </c>
      <c r="AH1296" s="82">
        <f>IF(K1296&gt;=45,'adjustment factor'!$D$7,IF(K1296=-9,-1200,IF(K1296="",-1200,0)))</f>
        <v>-1200</v>
      </c>
      <c r="AI1296" s="82">
        <f>IF(L1296=1, 'adjustment factor'!$D$8, IF(L1296=-9,-999,IF(L1296="",-999,0)))</f>
        <v>-999</v>
      </c>
      <c r="AJ1296" s="82">
        <f>IF(AND(M1296&gt;=1,M1296&lt;=4),'adjustment factor'!$D$9,IF(M1296=-9,-999,IF(M1296=98,-999,IF(M1296=99,-999,IF(M1296="",-999,0)))))</f>
        <v>-999</v>
      </c>
      <c r="AK1296" s="82">
        <f>IF(H1296=1, 'adjustment factor'!$D$10, IF(H1296=-9,-999,IF(H1296="",-999,0)))</f>
        <v>-999</v>
      </c>
      <c r="AL1296" s="82">
        <f>IF(G1296=1, 'adjustment factor'!$D$11, IF(G1296=-9,-999,IF(G1296="",-999,0)))</f>
        <v>-999</v>
      </c>
      <c r="AM1296" s="82">
        <f>IF(I1296=1, 'adjustment factor'!$D$12, IF(I1296=-9,-999,IF(I1296="",-999,0)))</f>
        <v>-999</v>
      </c>
      <c r="AN1296" s="82">
        <f>IF(J1296=1, 'adjustment factor'!$D$13, IF(J1296=-9,-999,IF(J1296="",-999,0)))</f>
        <v>-999</v>
      </c>
      <c r="AO1296" s="82" t="str">
        <f t="shared" si="208"/>
        <v>-999</v>
      </c>
      <c r="AP1296" s="82" t="str">
        <f t="shared" si="209"/>
        <v>MISSING</v>
      </c>
    </row>
    <row r="1297" spans="2:42" s="3" customFormat="1">
      <c r="B1297" s="213"/>
      <c r="C1297" s="35">
        <v>1293</v>
      </c>
      <c r="D1297" s="161"/>
      <c r="E1297" s="161"/>
      <c r="F1297" s="161"/>
      <c r="G1297" s="161"/>
      <c r="H1297" s="161"/>
      <c r="I1297" s="161"/>
      <c r="J1297" s="161"/>
      <c r="K1297" s="161"/>
      <c r="L1297" s="161"/>
      <c r="M1297" s="161"/>
      <c r="N1297" s="171"/>
      <c r="O1297" s="171"/>
      <c r="P1297" s="171"/>
      <c r="Q1297" s="171"/>
      <c r="R1297" s="171"/>
      <c r="S1297" s="171"/>
      <c r="T1297" s="208" t="str">
        <f t="shared" si="200"/>
        <v>MISSING</v>
      </c>
      <c r="U1297" s="208" t="str">
        <f t="shared" si="201"/>
        <v>MISSING</v>
      </c>
      <c r="X1297" s="56">
        <f t="shared" si="202"/>
        <v>-99</v>
      </c>
      <c r="Y1297" s="56">
        <f t="shared" si="203"/>
        <v>-99</v>
      </c>
      <c r="Z1297" s="56">
        <f t="shared" si="204"/>
        <v>-99</v>
      </c>
      <c r="AA1297" s="56">
        <f t="shared" si="205"/>
        <v>-99</v>
      </c>
      <c r="AB1297" s="56">
        <f t="shared" si="206"/>
        <v>-99</v>
      </c>
      <c r="AC1297" s="56">
        <f t="shared" si="207"/>
        <v>-99</v>
      </c>
      <c r="AE1297" s="82">
        <f>IF(D1297=1, 'adjustment factor'!$D$4, IF(D1297=-9,-999,IF(D1297="",-999,0)))</f>
        <v>-999</v>
      </c>
      <c r="AF1297" s="82">
        <f>IF(F1297=1, 'adjustment factor'!$D$5, IF(F1297=-9,-999,IF(F1297="",-999,0)))</f>
        <v>-999</v>
      </c>
      <c r="AG1297" s="82">
        <f>IF(E1297=1, 'adjustment factor'!$D$6, IF(E1297=-9,-999,IF(E1297="",-999,0)))</f>
        <v>-999</v>
      </c>
      <c r="AH1297" s="82">
        <f>IF(K1297&gt;=45,'adjustment factor'!$D$7,IF(K1297=-9,-1200,IF(K1297="",-1200,0)))</f>
        <v>-1200</v>
      </c>
      <c r="AI1297" s="82">
        <f>IF(L1297=1, 'adjustment factor'!$D$8, IF(L1297=-9,-999,IF(L1297="",-999,0)))</f>
        <v>-999</v>
      </c>
      <c r="AJ1297" s="82">
        <f>IF(AND(M1297&gt;=1,M1297&lt;=4),'adjustment factor'!$D$9,IF(M1297=-9,-999,IF(M1297=98,-999,IF(M1297=99,-999,IF(M1297="",-999,0)))))</f>
        <v>-999</v>
      </c>
      <c r="AK1297" s="82">
        <f>IF(H1297=1, 'adjustment factor'!$D$10, IF(H1297=-9,-999,IF(H1297="",-999,0)))</f>
        <v>-999</v>
      </c>
      <c r="AL1297" s="82">
        <f>IF(G1297=1, 'adjustment factor'!$D$11, IF(G1297=-9,-999,IF(G1297="",-999,0)))</f>
        <v>-999</v>
      </c>
      <c r="AM1297" s="82">
        <f>IF(I1297=1, 'adjustment factor'!$D$12, IF(I1297=-9,-999,IF(I1297="",-999,0)))</f>
        <v>-999</v>
      </c>
      <c r="AN1297" s="82">
        <f>IF(J1297=1, 'adjustment factor'!$D$13, IF(J1297=-9,-999,IF(J1297="",-999,0)))</f>
        <v>-999</v>
      </c>
      <c r="AO1297" s="82" t="str">
        <f t="shared" si="208"/>
        <v>-999</v>
      </c>
      <c r="AP1297" s="82" t="str">
        <f t="shared" si="209"/>
        <v>MISSING</v>
      </c>
    </row>
    <row r="1298" spans="2:42" s="3" customFormat="1">
      <c r="B1298" s="213"/>
      <c r="C1298" s="35">
        <v>1294</v>
      </c>
      <c r="D1298" s="161"/>
      <c r="E1298" s="161"/>
      <c r="F1298" s="161"/>
      <c r="G1298" s="161"/>
      <c r="H1298" s="161"/>
      <c r="I1298" s="161"/>
      <c r="J1298" s="161"/>
      <c r="K1298" s="161"/>
      <c r="L1298" s="161"/>
      <c r="M1298" s="161"/>
      <c r="N1298" s="171"/>
      <c r="O1298" s="171"/>
      <c r="P1298" s="171"/>
      <c r="Q1298" s="171"/>
      <c r="R1298" s="171"/>
      <c r="S1298" s="171"/>
      <c r="T1298" s="208" t="str">
        <f t="shared" si="200"/>
        <v>MISSING</v>
      </c>
      <c r="U1298" s="208" t="str">
        <f t="shared" si="201"/>
        <v>MISSING</v>
      </c>
      <c r="X1298" s="56">
        <f t="shared" si="202"/>
        <v>-99</v>
      </c>
      <c r="Y1298" s="56">
        <f t="shared" si="203"/>
        <v>-99</v>
      </c>
      <c r="Z1298" s="56">
        <f t="shared" si="204"/>
        <v>-99</v>
      </c>
      <c r="AA1298" s="56">
        <f t="shared" si="205"/>
        <v>-99</v>
      </c>
      <c r="AB1298" s="56">
        <f t="shared" si="206"/>
        <v>-99</v>
      </c>
      <c r="AC1298" s="56">
        <f t="shared" si="207"/>
        <v>-99</v>
      </c>
      <c r="AE1298" s="82">
        <f>IF(D1298=1, 'adjustment factor'!$D$4, IF(D1298=-9,-999,IF(D1298="",-999,0)))</f>
        <v>-999</v>
      </c>
      <c r="AF1298" s="82">
        <f>IF(F1298=1, 'adjustment factor'!$D$5, IF(F1298=-9,-999,IF(F1298="",-999,0)))</f>
        <v>-999</v>
      </c>
      <c r="AG1298" s="82">
        <f>IF(E1298=1, 'adjustment factor'!$D$6, IF(E1298=-9,-999,IF(E1298="",-999,0)))</f>
        <v>-999</v>
      </c>
      <c r="AH1298" s="82">
        <f>IF(K1298&gt;=45,'adjustment factor'!$D$7,IF(K1298=-9,-1200,IF(K1298="",-1200,0)))</f>
        <v>-1200</v>
      </c>
      <c r="AI1298" s="82">
        <f>IF(L1298=1, 'adjustment factor'!$D$8, IF(L1298=-9,-999,IF(L1298="",-999,0)))</f>
        <v>-999</v>
      </c>
      <c r="AJ1298" s="82">
        <f>IF(AND(M1298&gt;=1,M1298&lt;=4),'adjustment factor'!$D$9,IF(M1298=-9,-999,IF(M1298=98,-999,IF(M1298=99,-999,IF(M1298="",-999,0)))))</f>
        <v>-999</v>
      </c>
      <c r="AK1298" s="82">
        <f>IF(H1298=1, 'adjustment factor'!$D$10, IF(H1298=-9,-999,IF(H1298="",-999,0)))</f>
        <v>-999</v>
      </c>
      <c r="AL1298" s="82">
        <f>IF(G1298=1, 'adjustment factor'!$D$11, IF(G1298=-9,-999,IF(G1298="",-999,0)))</f>
        <v>-999</v>
      </c>
      <c r="AM1298" s="82">
        <f>IF(I1298=1, 'adjustment factor'!$D$12, IF(I1298=-9,-999,IF(I1298="",-999,0)))</f>
        <v>-999</v>
      </c>
      <c r="AN1298" s="82">
        <f>IF(J1298=1, 'adjustment factor'!$D$13, IF(J1298=-9,-999,IF(J1298="",-999,0)))</f>
        <v>-999</v>
      </c>
      <c r="AO1298" s="82" t="str">
        <f t="shared" si="208"/>
        <v>-999</v>
      </c>
      <c r="AP1298" s="82" t="str">
        <f t="shared" si="209"/>
        <v>MISSING</v>
      </c>
    </row>
    <row r="1299" spans="2:42" s="3" customFormat="1">
      <c r="B1299" s="213"/>
      <c r="C1299" s="35">
        <v>1295</v>
      </c>
      <c r="D1299" s="161"/>
      <c r="E1299" s="161"/>
      <c r="F1299" s="161"/>
      <c r="G1299" s="161"/>
      <c r="H1299" s="161"/>
      <c r="I1299" s="161"/>
      <c r="J1299" s="161"/>
      <c r="K1299" s="161"/>
      <c r="L1299" s="161"/>
      <c r="M1299" s="161"/>
      <c r="N1299" s="171"/>
      <c r="O1299" s="171"/>
      <c r="P1299" s="171"/>
      <c r="Q1299" s="171"/>
      <c r="R1299" s="171"/>
      <c r="S1299" s="171"/>
      <c r="T1299" s="208" t="str">
        <f t="shared" si="200"/>
        <v>MISSING</v>
      </c>
      <c r="U1299" s="208" t="str">
        <f t="shared" si="201"/>
        <v>MISSING</v>
      </c>
      <c r="X1299" s="56">
        <f t="shared" si="202"/>
        <v>-99</v>
      </c>
      <c r="Y1299" s="56">
        <f t="shared" si="203"/>
        <v>-99</v>
      </c>
      <c r="Z1299" s="56">
        <f t="shared" si="204"/>
        <v>-99</v>
      </c>
      <c r="AA1299" s="56">
        <f t="shared" si="205"/>
        <v>-99</v>
      </c>
      <c r="AB1299" s="56">
        <f t="shared" si="206"/>
        <v>-99</v>
      </c>
      <c r="AC1299" s="56">
        <f t="shared" si="207"/>
        <v>-99</v>
      </c>
      <c r="AE1299" s="82">
        <f>IF(D1299=1, 'adjustment factor'!$D$4, IF(D1299=-9,-999,IF(D1299="",-999,0)))</f>
        <v>-999</v>
      </c>
      <c r="AF1299" s="82">
        <f>IF(F1299=1, 'adjustment factor'!$D$5, IF(F1299=-9,-999,IF(F1299="",-999,0)))</f>
        <v>-999</v>
      </c>
      <c r="AG1299" s="82">
        <f>IF(E1299=1, 'adjustment factor'!$D$6, IF(E1299=-9,-999,IF(E1299="",-999,0)))</f>
        <v>-999</v>
      </c>
      <c r="AH1299" s="82">
        <f>IF(K1299&gt;=45,'adjustment factor'!$D$7,IF(K1299=-9,-1200,IF(K1299="",-1200,0)))</f>
        <v>-1200</v>
      </c>
      <c r="AI1299" s="82">
        <f>IF(L1299=1, 'adjustment factor'!$D$8, IF(L1299=-9,-999,IF(L1299="",-999,0)))</f>
        <v>-999</v>
      </c>
      <c r="AJ1299" s="82">
        <f>IF(AND(M1299&gt;=1,M1299&lt;=4),'adjustment factor'!$D$9,IF(M1299=-9,-999,IF(M1299=98,-999,IF(M1299=99,-999,IF(M1299="",-999,0)))))</f>
        <v>-999</v>
      </c>
      <c r="AK1299" s="82">
        <f>IF(H1299=1, 'adjustment factor'!$D$10, IF(H1299=-9,-999,IF(H1299="",-999,0)))</f>
        <v>-999</v>
      </c>
      <c r="AL1299" s="82">
        <f>IF(G1299=1, 'adjustment factor'!$D$11, IF(G1299=-9,-999,IF(G1299="",-999,0)))</f>
        <v>-999</v>
      </c>
      <c r="AM1299" s="82">
        <f>IF(I1299=1, 'adjustment factor'!$D$12, IF(I1299=-9,-999,IF(I1299="",-999,0)))</f>
        <v>-999</v>
      </c>
      <c r="AN1299" s="82">
        <f>IF(J1299=1, 'adjustment factor'!$D$13, IF(J1299=-9,-999,IF(J1299="",-999,0)))</f>
        <v>-999</v>
      </c>
      <c r="AO1299" s="82" t="str">
        <f t="shared" si="208"/>
        <v>-999</v>
      </c>
      <c r="AP1299" s="82" t="str">
        <f t="shared" si="209"/>
        <v>MISSING</v>
      </c>
    </row>
    <row r="1300" spans="2:42" s="3" customFormat="1">
      <c r="B1300" s="213"/>
      <c r="C1300" s="35">
        <v>1296</v>
      </c>
      <c r="D1300" s="161"/>
      <c r="E1300" s="161"/>
      <c r="F1300" s="161"/>
      <c r="G1300" s="161"/>
      <c r="H1300" s="161"/>
      <c r="I1300" s="161"/>
      <c r="J1300" s="161"/>
      <c r="K1300" s="161"/>
      <c r="L1300" s="161"/>
      <c r="M1300" s="161"/>
      <c r="N1300" s="171"/>
      <c r="O1300" s="171"/>
      <c r="P1300" s="171"/>
      <c r="Q1300" s="171"/>
      <c r="R1300" s="171"/>
      <c r="S1300" s="171"/>
      <c r="T1300" s="208" t="str">
        <f t="shared" si="200"/>
        <v>MISSING</v>
      </c>
      <c r="U1300" s="208" t="str">
        <f t="shared" si="201"/>
        <v>MISSING</v>
      </c>
      <c r="X1300" s="56">
        <f t="shared" si="202"/>
        <v>-99</v>
      </c>
      <c r="Y1300" s="56">
        <f t="shared" si="203"/>
        <v>-99</v>
      </c>
      <c r="Z1300" s="56">
        <f t="shared" si="204"/>
        <v>-99</v>
      </c>
      <c r="AA1300" s="56">
        <f t="shared" si="205"/>
        <v>-99</v>
      </c>
      <c r="AB1300" s="56">
        <f t="shared" si="206"/>
        <v>-99</v>
      </c>
      <c r="AC1300" s="56">
        <f t="shared" si="207"/>
        <v>-99</v>
      </c>
      <c r="AE1300" s="82">
        <f>IF(D1300=1, 'adjustment factor'!$D$4, IF(D1300=-9,-999,IF(D1300="",-999,0)))</f>
        <v>-999</v>
      </c>
      <c r="AF1300" s="82">
        <f>IF(F1300=1, 'adjustment factor'!$D$5, IF(F1300=-9,-999,IF(F1300="",-999,0)))</f>
        <v>-999</v>
      </c>
      <c r="AG1300" s="82">
        <f>IF(E1300=1, 'adjustment factor'!$D$6, IF(E1300=-9,-999,IF(E1300="",-999,0)))</f>
        <v>-999</v>
      </c>
      <c r="AH1300" s="82">
        <f>IF(K1300&gt;=45,'adjustment factor'!$D$7,IF(K1300=-9,-1200,IF(K1300="",-1200,0)))</f>
        <v>-1200</v>
      </c>
      <c r="AI1300" s="82">
        <f>IF(L1300=1, 'adjustment factor'!$D$8, IF(L1300=-9,-999,IF(L1300="",-999,0)))</f>
        <v>-999</v>
      </c>
      <c r="AJ1300" s="82">
        <f>IF(AND(M1300&gt;=1,M1300&lt;=4),'adjustment factor'!$D$9,IF(M1300=-9,-999,IF(M1300=98,-999,IF(M1300=99,-999,IF(M1300="",-999,0)))))</f>
        <v>-999</v>
      </c>
      <c r="AK1300" s="82">
        <f>IF(H1300=1, 'adjustment factor'!$D$10, IF(H1300=-9,-999,IF(H1300="",-999,0)))</f>
        <v>-999</v>
      </c>
      <c r="AL1300" s="82">
        <f>IF(G1300=1, 'adjustment factor'!$D$11, IF(G1300=-9,-999,IF(G1300="",-999,0)))</f>
        <v>-999</v>
      </c>
      <c r="AM1300" s="82">
        <f>IF(I1300=1, 'adjustment factor'!$D$12, IF(I1300=-9,-999,IF(I1300="",-999,0)))</f>
        <v>-999</v>
      </c>
      <c r="AN1300" s="82">
        <f>IF(J1300=1, 'adjustment factor'!$D$13, IF(J1300=-9,-999,IF(J1300="",-999,0)))</f>
        <v>-999</v>
      </c>
      <c r="AO1300" s="82" t="str">
        <f t="shared" si="208"/>
        <v>-999</v>
      </c>
      <c r="AP1300" s="82" t="str">
        <f t="shared" si="209"/>
        <v>MISSING</v>
      </c>
    </row>
    <row r="1301" spans="2:42" s="3" customFormat="1">
      <c r="B1301" s="213"/>
      <c r="C1301" s="35">
        <v>1297</v>
      </c>
      <c r="D1301" s="161"/>
      <c r="E1301" s="161"/>
      <c r="F1301" s="161"/>
      <c r="G1301" s="161"/>
      <c r="H1301" s="161"/>
      <c r="I1301" s="161"/>
      <c r="J1301" s="161"/>
      <c r="K1301" s="161"/>
      <c r="L1301" s="161"/>
      <c r="M1301" s="161"/>
      <c r="N1301" s="171"/>
      <c r="O1301" s="171"/>
      <c r="P1301" s="171"/>
      <c r="Q1301" s="171"/>
      <c r="R1301" s="171"/>
      <c r="S1301" s="171"/>
      <c r="T1301" s="208" t="str">
        <f t="shared" si="200"/>
        <v>MISSING</v>
      </c>
      <c r="U1301" s="208" t="str">
        <f t="shared" si="201"/>
        <v>MISSING</v>
      </c>
      <c r="X1301" s="56">
        <f t="shared" si="202"/>
        <v>-99</v>
      </c>
      <c r="Y1301" s="56">
        <f t="shared" si="203"/>
        <v>-99</v>
      </c>
      <c r="Z1301" s="56">
        <f t="shared" si="204"/>
        <v>-99</v>
      </c>
      <c r="AA1301" s="56">
        <f t="shared" si="205"/>
        <v>-99</v>
      </c>
      <c r="AB1301" s="56">
        <f t="shared" si="206"/>
        <v>-99</v>
      </c>
      <c r="AC1301" s="56">
        <f t="shared" si="207"/>
        <v>-99</v>
      </c>
      <c r="AE1301" s="82">
        <f>IF(D1301=1, 'adjustment factor'!$D$4, IF(D1301=-9,-999,IF(D1301="",-999,0)))</f>
        <v>-999</v>
      </c>
      <c r="AF1301" s="82">
        <f>IF(F1301=1, 'adjustment factor'!$D$5, IF(F1301=-9,-999,IF(F1301="",-999,0)))</f>
        <v>-999</v>
      </c>
      <c r="AG1301" s="82">
        <f>IF(E1301=1, 'adjustment factor'!$D$6, IF(E1301=-9,-999,IF(E1301="",-999,0)))</f>
        <v>-999</v>
      </c>
      <c r="AH1301" s="82">
        <f>IF(K1301&gt;=45,'adjustment factor'!$D$7,IF(K1301=-9,-1200,IF(K1301="",-1200,0)))</f>
        <v>-1200</v>
      </c>
      <c r="AI1301" s="82">
        <f>IF(L1301=1, 'adjustment factor'!$D$8, IF(L1301=-9,-999,IF(L1301="",-999,0)))</f>
        <v>-999</v>
      </c>
      <c r="AJ1301" s="82">
        <f>IF(AND(M1301&gt;=1,M1301&lt;=4),'adjustment factor'!$D$9,IF(M1301=-9,-999,IF(M1301=98,-999,IF(M1301=99,-999,IF(M1301="",-999,0)))))</f>
        <v>-999</v>
      </c>
      <c r="AK1301" s="82">
        <f>IF(H1301=1, 'adjustment factor'!$D$10, IF(H1301=-9,-999,IF(H1301="",-999,0)))</f>
        <v>-999</v>
      </c>
      <c r="AL1301" s="82">
        <f>IF(G1301=1, 'adjustment factor'!$D$11, IF(G1301=-9,-999,IF(G1301="",-999,0)))</f>
        <v>-999</v>
      </c>
      <c r="AM1301" s="82">
        <f>IF(I1301=1, 'adjustment factor'!$D$12, IF(I1301=-9,-999,IF(I1301="",-999,0)))</f>
        <v>-999</v>
      </c>
      <c r="AN1301" s="82">
        <f>IF(J1301=1, 'adjustment factor'!$D$13, IF(J1301=-9,-999,IF(J1301="",-999,0)))</f>
        <v>-999</v>
      </c>
      <c r="AO1301" s="82" t="str">
        <f t="shared" si="208"/>
        <v>-999</v>
      </c>
      <c r="AP1301" s="82" t="str">
        <f t="shared" si="209"/>
        <v>MISSING</v>
      </c>
    </row>
    <row r="1302" spans="2:42" s="3" customFormat="1">
      <c r="B1302" s="213"/>
      <c r="C1302" s="35">
        <v>1298</v>
      </c>
      <c r="D1302" s="161"/>
      <c r="E1302" s="161"/>
      <c r="F1302" s="161"/>
      <c r="G1302" s="161"/>
      <c r="H1302" s="161"/>
      <c r="I1302" s="161"/>
      <c r="J1302" s="161"/>
      <c r="K1302" s="161"/>
      <c r="L1302" s="161"/>
      <c r="M1302" s="161"/>
      <c r="N1302" s="171"/>
      <c r="O1302" s="171"/>
      <c r="P1302" s="171"/>
      <c r="Q1302" s="171"/>
      <c r="R1302" s="171"/>
      <c r="S1302" s="171"/>
      <c r="T1302" s="208" t="str">
        <f t="shared" si="200"/>
        <v>MISSING</v>
      </c>
      <c r="U1302" s="208" t="str">
        <f t="shared" si="201"/>
        <v>MISSING</v>
      </c>
      <c r="X1302" s="56">
        <f t="shared" si="202"/>
        <v>-99</v>
      </c>
      <c r="Y1302" s="56">
        <f t="shared" si="203"/>
        <v>-99</v>
      </c>
      <c r="Z1302" s="56">
        <f t="shared" si="204"/>
        <v>-99</v>
      </c>
      <c r="AA1302" s="56">
        <f t="shared" si="205"/>
        <v>-99</v>
      </c>
      <c r="AB1302" s="56">
        <f t="shared" si="206"/>
        <v>-99</v>
      </c>
      <c r="AC1302" s="56">
        <f t="shared" si="207"/>
        <v>-99</v>
      </c>
      <c r="AE1302" s="82">
        <f>IF(D1302=1, 'adjustment factor'!$D$4, IF(D1302=-9,-999,IF(D1302="",-999,0)))</f>
        <v>-999</v>
      </c>
      <c r="AF1302" s="82">
        <f>IF(F1302=1, 'adjustment factor'!$D$5, IF(F1302=-9,-999,IF(F1302="",-999,0)))</f>
        <v>-999</v>
      </c>
      <c r="AG1302" s="82">
        <f>IF(E1302=1, 'adjustment factor'!$D$6, IF(E1302=-9,-999,IF(E1302="",-999,0)))</f>
        <v>-999</v>
      </c>
      <c r="AH1302" s="82">
        <f>IF(K1302&gt;=45,'adjustment factor'!$D$7,IF(K1302=-9,-1200,IF(K1302="",-1200,0)))</f>
        <v>-1200</v>
      </c>
      <c r="AI1302" s="82">
        <f>IF(L1302=1, 'adjustment factor'!$D$8, IF(L1302=-9,-999,IF(L1302="",-999,0)))</f>
        <v>-999</v>
      </c>
      <c r="AJ1302" s="82">
        <f>IF(AND(M1302&gt;=1,M1302&lt;=4),'adjustment factor'!$D$9,IF(M1302=-9,-999,IF(M1302=98,-999,IF(M1302=99,-999,IF(M1302="",-999,0)))))</f>
        <v>-999</v>
      </c>
      <c r="AK1302" s="82">
        <f>IF(H1302=1, 'adjustment factor'!$D$10, IF(H1302=-9,-999,IF(H1302="",-999,0)))</f>
        <v>-999</v>
      </c>
      <c r="AL1302" s="82">
        <f>IF(G1302=1, 'adjustment factor'!$D$11, IF(G1302=-9,-999,IF(G1302="",-999,0)))</f>
        <v>-999</v>
      </c>
      <c r="AM1302" s="82">
        <f>IF(I1302=1, 'adjustment factor'!$D$12, IF(I1302=-9,-999,IF(I1302="",-999,0)))</f>
        <v>-999</v>
      </c>
      <c r="AN1302" s="82">
        <f>IF(J1302=1, 'adjustment factor'!$D$13, IF(J1302=-9,-999,IF(J1302="",-999,0)))</f>
        <v>-999</v>
      </c>
      <c r="AO1302" s="82" t="str">
        <f t="shared" si="208"/>
        <v>-999</v>
      </c>
      <c r="AP1302" s="82" t="str">
        <f t="shared" si="209"/>
        <v>MISSING</v>
      </c>
    </row>
    <row r="1303" spans="2:42" s="3" customFormat="1">
      <c r="B1303" s="213"/>
      <c r="C1303" s="35">
        <v>1299</v>
      </c>
      <c r="D1303" s="161"/>
      <c r="E1303" s="161"/>
      <c r="F1303" s="161"/>
      <c r="G1303" s="161"/>
      <c r="H1303" s="161"/>
      <c r="I1303" s="161"/>
      <c r="J1303" s="161"/>
      <c r="K1303" s="161"/>
      <c r="L1303" s="161"/>
      <c r="M1303" s="161"/>
      <c r="N1303" s="171"/>
      <c r="O1303" s="171"/>
      <c r="P1303" s="171"/>
      <c r="Q1303" s="171"/>
      <c r="R1303" s="171"/>
      <c r="S1303" s="171"/>
      <c r="T1303" s="208" t="str">
        <f t="shared" si="200"/>
        <v>MISSING</v>
      </c>
      <c r="U1303" s="208" t="str">
        <f t="shared" si="201"/>
        <v>MISSING</v>
      </c>
      <c r="X1303" s="56">
        <f t="shared" si="202"/>
        <v>-99</v>
      </c>
      <c r="Y1303" s="56">
        <f t="shared" si="203"/>
        <v>-99</v>
      </c>
      <c r="Z1303" s="56">
        <f t="shared" si="204"/>
        <v>-99</v>
      </c>
      <c r="AA1303" s="56">
        <f t="shared" si="205"/>
        <v>-99</v>
      </c>
      <c r="AB1303" s="56">
        <f t="shared" si="206"/>
        <v>-99</v>
      </c>
      <c r="AC1303" s="56">
        <f t="shared" si="207"/>
        <v>-99</v>
      </c>
      <c r="AE1303" s="82">
        <f>IF(D1303=1, 'adjustment factor'!$D$4, IF(D1303=-9,-999,IF(D1303="",-999,0)))</f>
        <v>-999</v>
      </c>
      <c r="AF1303" s="82">
        <f>IF(F1303=1, 'adjustment factor'!$D$5, IF(F1303=-9,-999,IF(F1303="",-999,0)))</f>
        <v>-999</v>
      </c>
      <c r="AG1303" s="82">
        <f>IF(E1303=1, 'adjustment factor'!$D$6, IF(E1303=-9,-999,IF(E1303="",-999,0)))</f>
        <v>-999</v>
      </c>
      <c r="AH1303" s="82">
        <f>IF(K1303&gt;=45,'adjustment factor'!$D$7,IF(K1303=-9,-1200,IF(K1303="",-1200,0)))</f>
        <v>-1200</v>
      </c>
      <c r="AI1303" s="82">
        <f>IF(L1303=1, 'adjustment factor'!$D$8, IF(L1303=-9,-999,IF(L1303="",-999,0)))</f>
        <v>-999</v>
      </c>
      <c r="AJ1303" s="82">
        <f>IF(AND(M1303&gt;=1,M1303&lt;=4),'adjustment factor'!$D$9,IF(M1303=-9,-999,IF(M1303=98,-999,IF(M1303=99,-999,IF(M1303="",-999,0)))))</f>
        <v>-999</v>
      </c>
      <c r="AK1303" s="82">
        <f>IF(H1303=1, 'adjustment factor'!$D$10, IF(H1303=-9,-999,IF(H1303="",-999,0)))</f>
        <v>-999</v>
      </c>
      <c r="AL1303" s="82">
        <f>IF(G1303=1, 'adjustment factor'!$D$11, IF(G1303=-9,-999,IF(G1303="",-999,0)))</f>
        <v>-999</v>
      </c>
      <c r="AM1303" s="82">
        <f>IF(I1303=1, 'adjustment factor'!$D$12, IF(I1303=-9,-999,IF(I1303="",-999,0)))</f>
        <v>-999</v>
      </c>
      <c r="AN1303" s="82">
        <f>IF(J1303=1, 'adjustment factor'!$D$13, IF(J1303=-9,-999,IF(J1303="",-999,0)))</f>
        <v>-999</v>
      </c>
      <c r="AO1303" s="82" t="str">
        <f t="shared" si="208"/>
        <v>-999</v>
      </c>
      <c r="AP1303" s="82" t="str">
        <f t="shared" si="209"/>
        <v>MISSING</v>
      </c>
    </row>
    <row r="1304" spans="2:42" s="3" customFormat="1">
      <c r="B1304" s="213"/>
      <c r="C1304" s="35">
        <v>1300</v>
      </c>
      <c r="D1304" s="161"/>
      <c r="E1304" s="161"/>
      <c r="F1304" s="161"/>
      <c r="G1304" s="161"/>
      <c r="H1304" s="161"/>
      <c r="I1304" s="161"/>
      <c r="J1304" s="161"/>
      <c r="K1304" s="161"/>
      <c r="L1304" s="161"/>
      <c r="M1304" s="161"/>
      <c r="N1304" s="171"/>
      <c r="O1304" s="171"/>
      <c r="P1304" s="171"/>
      <c r="Q1304" s="171"/>
      <c r="R1304" s="171"/>
      <c r="S1304" s="171"/>
      <c r="T1304" s="208" t="str">
        <f t="shared" si="200"/>
        <v>MISSING</v>
      </c>
      <c r="U1304" s="208" t="str">
        <f t="shared" si="201"/>
        <v>MISSING</v>
      </c>
      <c r="X1304" s="56">
        <f t="shared" si="202"/>
        <v>-99</v>
      </c>
      <c r="Y1304" s="56">
        <f t="shared" si="203"/>
        <v>-99</v>
      </c>
      <c r="Z1304" s="56">
        <f t="shared" si="204"/>
        <v>-99</v>
      </c>
      <c r="AA1304" s="56">
        <f t="shared" si="205"/>
        <v>-99</v>
      </c>
      <c r="AB1304" s="56">
        <f t="shared" si="206"/>
        <v>-99</v>
      </c>
      <c r="AC1304" s="56">
        <f t="shared" si="207"/>
        <v>-99</v>
      </c>
      <c r="AE1304" s="82">
        <f>IF(D1304=1, 'adjustment factor'!$D$4, IF(D1304=-9,-999,IF(D1304="",-999,0)))</f>
        <v>-999</v>
      </c>
      <c r="AF1304" s="82">
        <f>IF(F1304=1, 'adjustment factor'!$D$5, IF(F1304=-9,-999,IF(F1304="",-999,0)))</f>
        <v>-999</v>
      </c>
      <c r="AG1304" s="82">
        <f>IF(E1304=1, 'adjustment factor'!$D$6, IF(E1304=-9,-999,IF(E1304="",-999,0)))</f>
        <v>-999</v>
      </c>
      <c r="AH1304" s="82">
        <f>IF(K1304&gt;=45,'adjustment factor'!$D$7,IF(K1304=-9,-1200,IF(K1304="",-1200,0)))</f>
        <v>-1200</v>
      </c>
      <c r="AI1304" s="82">
        <f>IF(L1304=1, 'adjustment factor'!$D$8, IF(L1304=-9,-999,IF(L1304="",-999,0)))</f>
        <v>-999</v>
      </c>
      <c r="AJ1304" s="82">
        <f>IF(AND(M1304&gt;=1,M1304&lt;=4),'adjustment factor'!$D$9,IF(M1304=-9,-999,IF(M1304=98,-999,IF(M1304=99,-999,IF(M1304="",-999,0)))))</f>
        <v>-999</v>
      </c>
      <c r="AK1304" s="82">
        <f>IF(H1304=1, 'adjustment factor'!$D$10, IF(H1304=-9,-999,IF(H1304="",-999,0)))</f>
        <v>-999</v>
      </c>
      <c r="AL1304" s="82">
        <f>IF(G1304=1, 'adjustment factor'!$D$11, IF(G1304=-9,-999,IF(G1304="",-999,0)))</f>
        <v>-999</v>
      </c>
      <c r="AM1304" s="82">
        <f>IF(I1304=1, 'adjustment factor'!$D$12, IF(I1304=-9,-999,IF(I1304="",-999,0)))</f>
        <v>-999</v>
      </c>
      <c r="AN1304" s="82">
        <f>IF(J1304=1, 'adjustment factor'!$D$13, IF(J1304=-9,-999,IF(J1304="",-999,0)))</f>
        <v>-999</v>
      </c>
      <c r="AO1304" s="82" t="str">
        <f t="shared" si="208"/>
        <v>-999</v>
      </c>
      <c r="AP1304" s="82" t="str">
        <f t="shared" si="209"/>
        <v>MISSING</v>
      </c>
    </row>
    <row r="1305" spans="2:42" s="3" customFormat="1">
      <c r="B1305" s="213"/>
      <c r="C1305" s="35">
        <v>1301</v>
      </c>
      <c r="D1305" s="161"/>
      <c r="E1305" s="161"/>
      <c r="F1305" s="161"/>
      <c r="G1305" s="161"/>
      <c r="H1305" s="161"/>
      <c r="I1305" s="161"/>
      <c r="J1305" s="161"/>
      <c r="K1305" s="161"/>
      <c r="L1305" s="161"/>
      <c r="M1305" s="161"/>
      <c r="N1305" s="171"/>
      <c r="O1305" s="171"/>
      <c r="P1305" s="171"/>
      <c r="Q1305" s="171"/>
      <c r="R1305" s="171"/>
      <c r="S1305" s="171"/>
      <c r="T1305" s="208" t="str">
        <f t="shared" si="200"/>
        <v>MISSING</v>
      </c>
      <c r="U1305" s="208" t="str">
        <f t="shared" si="201"/>
        <v>MISSING</v>
      </c>
      <c r="X1305" s="56">
        <f t="shared" si="202"/>
        <v>-99</v>
      </c>
      <c r="Y1305" s="56">
        <f t="shared" si="203"/>
        <v>-99</v>
      </c>
      <c r="Z1305" s="56">
        <f t="shared" si="204"/>
        <v>-99</v>
      </c>
      <c r="AA1305" s="56">
        <f t="shared" si="205"/>
        <v>-99</v>
      </c>
      <c r="AB1305" s="56">
        <f t="shared" si="206"/>
        <v>-99</v>
      </c>
      <c r="AC1305" s="56">
        <f t="shared" si="207"/>
        <v>-99</v>
      </c>
      <c r="AE1305" s="82">
        <f>IF(D1305=1, 'adjustment factor'!$D$4, IF(D1305=-9,-999,IF(D1305="",-999,0)))</f>
        <v>-999</v>
      </c>
      <c r="AF1305" s="82">
        <f>IF(F1305=1, 'adjustment factor'!$D$5, IF(F1305=-9,-999,IF(F1305="",-999,0)))</f>
        <v>-999</v>
      </c>
      <c r="AG1305" s="82">
        <f>IF(E1305=1, 'adjustment factor'!$D$6, IF(E1305=-9,-999,IF(E1305="",-999,0)))</f>
        <v>-999</v>
      </c>
      <c r="AH1305" s="82">
        <f>IF(K1305&gt;=45,'adjustment factor'!$D$7,IF(K1305=-9,-1200,IF(K1305="",-1200,0)))</f>
        <v>-1200</v>
      </c>
      <c r="AI1305" s="82">
        <f>IF(L1305=1, 'adjustment factor'!$D$8, IF(L1305=-9,-999,IF(L1305="",-999,0)))</f>
        <v>-999</v>
      </c>
      <c r="AJ1305" s="82">
        <f>IF(AND(M1305&gt;=1,M1305&lt;=4),'adjustment factor'!$D$9,IF(M1305=-9,-999,IF(M1305=98,-999,IF(M1305=99,-999,IF(M1305="",-999,0)))))</f>
        <v>-999</v>
      </c>
      <c r="AK1305" s="82">
        <f>IF(H1305=1, 'adjustment factor'!$D$10, IF(H1305=-9,-999,IF(H1305="",-999,0)))</f>
        <v>-999</v>
      </c>
      <c r="AL1305" s="82">
        <f>IF(G1305=1, 'adjustment factor'!$D$11, IF(G1305=-9,-999,IF(G1305="",-999,0)))</f>
        <v>-999</v>
      </c>
      <c r="AM1305" s="82">
        <f>IF(I1305=1, 'adjustment factor'!$D$12, IF(I1305=-9,-999,IF(I1305="",-999,0)))</f>
        <v>-999</v>
      </c>
      <c r="AN1305" s="82">
        <f>IF(J1305=1, 'adjustment factor'!$D$13, IF(J1305=-9,-999,IF(J1305="",-999,0)))</f>
        <v>-999</v>
      </c>
      <c r="AO1305" s="82" t="str">
        <f t="shared" si="208"/>
        <v>-999</v>
      </c>
      <c r="AP1305" s="82" t="str">
        <f t="shared" si="209"/>
        <v>MISSING</v>
      </c>
    </row>
    <row r="1306" spans="2:42" s="3" customFormat="1">
      <c r="B1306" s="213"/>
      <c r="C1306" s="35">
        <v>1302</v>
      </c>
      <c r="D1306" s="161"/>
      <c r="E1306" s="161"/>
      <c r="F1306" s="161"/>
      <c r="G1306" s="161"/>
      <c r="H1306" s="161"/>
      <c r="I1306" s="161"/>
      <c r="J1306" s="161"/>
      <c r="K1306" s="161"/>
      <c r="L1306" s="161"/>
      <c r="M1306" s="161"/>
      <c r="N1306" s="171"/>
      <c r="O1306" s="171"/>
      <c r="P1306" s="171"/>
      <c r="Q1306" s="171"/>
      <c r="R1306" s="171"/>
      <c r="S1306" s="171"/>
      <c r="T1306" s="208" t="str">
        <f t="shared" si="200"/>
        <v>MISSING</v>
      </c>
      <c r="U1306" s="208" t="str">
        <f t="shared" si="201"/>
        <v>MISSING</v>
      </c>
      <c r="X1306" s="56">
        <f t="shared" si="202"/>
        <v>-99</v>
      </c>
      <c r="Y1306" s="56">
        <f t="shared" si="203"/>
        <v>-99</v>
      </c>
      <c r="Z1306" s="56">
        <f t="shared" si="204"/>
        <v>-99</v>
      </c>
      <c r="AA1306" s="56">
        <f t="shared" si="205"/>
        <v>-99</v>
      </c>
      <c r="AB1306" s="56">
        <f t="shared" si="206"/>
        <v>-99</v>
      </c>
      <c r="AC1306" s="56">
        <f t="shared" si="207"/>
        <v>-99</v>
      </c>
      <c r="AE1306" s="82">
        <f>IF(D1306=1, 'adjustment factor'!$D$4, IF(D1306=-9,-999,IF(D1306="",-999,0)))</f>
        <v>-999</v>
      </c>
      <c r="AF1306" s="82">
        <f>IF(F1306=1, 'adjustment factor'!$D$5, IF(F1306=-9,-999,IF(F1306="",-999,0)))</f>
        <v>-999</v>
      </c>
      <c r="AG1306" s="82">
        <f>IF(E1306=1, 'adjustment factor'!$D$6, IF(E1306=-9,-999,IF(E1306="",-999,0)))</f>
        <v>-999</v>
      </c>
      <c r="AH1306" s="82">
        <f>IF(K1306&gt;=45,'adjustment factor'!$D$7,IF(K1306=-9,-1200,IF(K1306="",-1200,0)))</f>
        <v>-1200</v>
      </c>
      <c r="AI1306" s="82">
        <f>IF(L1306=1, 'adjustment factor'!$D$8, IF(L1306=-9,-999,IF(L1306="",-999,0)))</f>
        <v>-999</v>
      </c>
      <c r="AJ1306" s="82">
        <f>IF(AND(M1306&gt;=1,M1306&lt;=4),'adjustment factor'!$D$9,IF(M1306=-9,-999,IF(M1306=98,-999,IF(M1306=99,-999,IF(M1306="",-999,0)))))</f>
        <v>-999</v>
      </c>
      <c r="AK1306" s="82">
        <f>IF(H1306=1, 'adjustment factor'!$D$10, IF(H1306=-9,-999,IF(H1306="",-999,0)))</f>
        <v>-999</v>
      </c>
      <c r="AL1306" s="82">
        <f>IF(G1306=1, 'adjustment factor'!$D$11, IF(G1306=-9,-999,IF(G1306="",-999,0)))</f>
        <v>-999</v>
      </c>
      <c r="AM1306" s="82">
        <f>IF(I1306=1, 'adjustment factor'!$D$12, IF(I1306=-9,-999,IF(I1306="",-999,0)))</f>
        <v>-999</v>
      </c>
      <c r="AN1306" s="82">
        <f>IF(J1306=1, 'adjustment factor'!$D$13, IF(J1306=-9,-999,IF(J1306="",-999,0)))</f>
        <v>-999</v>
      </c>
      <c r="AO1306" s="82" t="str">
        <f t="shared" si="208"/>
        <v>-999</v>
      </c>
      <c r="AP1306" s="82" t="str">
        <f t="shared" si="209"/>
        <v>MISSING</v>
      </c>
    </row>
    <row r="1307" spans="2:42" s="3" customFormat="1">
      <c r="B1307" s="213"/>
      <c r="C1307" s="35">
        <v>1303</v>
      </c>
      <c r="D1307" s="161"/>
      <c r="E1307" s="161"/>
      <c r="F1307" s="161"/>
      <c r="G1307" s="161"/>
      <c r="H1307" s="161"/>
      <c r="I1307" s="161"/>
      <c r="J1307" s="161"/>
      <c r="K1307" s="161"/>
      <c r="L1307" s="161"/>
      <c r="M1307" s="161"/>
      <c r="N1307" s="171"/>
      <c r="O1307" s="171"/>
      <c r="P1307" s="171"/>
      <c r="Q1307" s="171"/>
      <c r="R1307" s="171"/>
      <c r="S1307" s="171"/>
      <c r="T1307" s="208" t="str">
        <f t="shared" si="200"/>
        <v>MISSING</v>
      </c>
      <c r="U1307" s="208" t="str">
        <f t="shared" si="201"/>
        <v>MISSING</v>
      </c>
      <c r="X1307" s="56">
        <f t="shared" si="202"/>
        <v>-99</v>
      </c>
      <c r="Y1307" s="56">
        <f t="shared" si="203"/>
        <v>-99</v>
      </c>
      <c r="Z1307" s="56">
        <f t="shared" si="204"/>
        <v>-99</v>
      </c>
      <c r="AA1307" s="56">
        <f t="shared" si="205"/>
        <v>-99</v>
      </c>
      <c r="AB1307" s="56">
        <f t="shared" si="206"/>
        <v>-99</v>
      </c>
      <c r="AC1307" s="56">
        <f t="shared" si="207"/>
        <v>-99</v>
      </c>
      <c r="AE1307" s="82">
        <f>IF(D1307=1, 'adjustment factor'!$D$4, IF(D1307=-9,-999,IF(D1307="",-999,0)))</f>
        <v>-999</v>
      </c>
      <c r="AF1307" s="82">
        <f>IF(F1307=1, 'adjustment factor'!$D$5, IF(F1307=-9,-999,IF(F1307="",-999,0)))</f>
        <v>-999</v>
      </c>
      <c r="AG1307" s="82">
        <f>IF(E1307=1, 'adjustment factor'!$D$6, IF(E1307=-9,-999,IF(E1307="",-999,0)))</f>
        <v>-999</v>
      </c>
      <c r="AH1307" s="82">
        <f>IF(K1307&gt;=45,'adjustment factor'!$D$7,IF(K1307=-9,-1200,IF(K1307="",-1200,0)))</f>
        <v>-1200</v>
      </c>
      <c r="AI1307" s="82">
        <f>IF(L1307=1, 'adjustment factor'!$D$8, IF(L1307=-9,-999,IF(L1307="",-999,0)))</f>
        <v>-999</v>
      </c>
      <c r="AJ1307" s="82">
        <f>IF(AND(M1307&gt;=1,M1307&lt;=4),'adjustment factor'!$D$9,IF(M1307=-9,-999,IF(M1307=98,-999,IF(M1307=99,-999,IF(M1307="",-999,0)))))</f>
        <v>-999</v>
      </c>
      <c r="AK1307" s="82">
        <f>IF(H1307=1, 'adjustment factor'!$D$10, IF(H1307=-9,-999,IF(H1307="",-999,0)))</f>
        <v>-999</v>
      </c>
      <c r="AL1307" s="82">
        <f>IF(G1307=1, 'adjustment factor'!$D$11, IF(G1307=-9,-999,IF(G1307="",-999,0)))</f>
        <v>-999</v>
      </c>
      <c r="AM1307" s="82">
        <f>IF(I1307=1, 'adjustment factor'!$D$12, IF(I1307=-9,-999,IF(I1307="",-999,0)))</f>
        <v>-999</v>
      </c>
      <c r="AN1307" s="82">
        <f>IF(J1307=1, 'adjustment factor'!$D$13, IF(J1307=-9,-999,IF(J1307="",-999,0)))</f>
        <v>-999</v>
      </c>
      <c r="AO1307" s="82" t="str">
        <f t="shared" si="208"/>
        <v>-999</v>
      </c>
      <c r="AP1307" s="82" t="str">
        <f t="shared" si="209"/>
        <v>MISSING</v>
      </c>
    </row>
    <row r="1308" spans="2:42" s="3" customFormat="1">
      <c r="B1308" s="213"/>
      <c r="C1308" s="35">
        <v>1304</v>
      </c>
      <c r="D1308" s="161"/>
      <c r="E1308" s="161"/>
      <c r="F1308" s="161"/>
      <c r="G1308" s="161"/>
      <c r="H1308" s="161"/>
      <c r="I1308" s="161"/>
      <c r="J1308" s="161"/>
      <c r="K1308" s="161"/>
      <c r="L1308" s="161"/>
      <c r="M1308" s="161"/>
      <c r="N1308" s="171"/>
      <c r="O1308" s="171"/>
      <c r="P1308" s="171"/>
      <c r="Q1308" s="171"/>
      <c r="R1308" s="171"/>
      <c r="S1308" s="171"/>
      <c r="T1308" s="208" t="str">
        <f t="shared" si="200"/>
        <v>MISSING</v>
      </c>
      <c r="U1308" s="208" t="str">
        <f t="shared" si="201"/>
        <v>MISSING</v>
      </c>
      <c r="X1308" s="56">
        <f t="shared" si="202"/>
        <v>-99</v>
      </c>
      <c r="Y1308" s="56">
        <f t="shared" si="203"/>
        <v>-99</v>
      </c>
      <c r="Z1308" s="56">
        <f t="shared" si="204"/>
        <v>-99</v>
      </c>
      <c r="AA1308" s="56">
        <f t="shared" si="205"/>
        <v>-99</v>
      </c>
      <c r="AB1308" s="56">
        <f t="shared" si="206"/>
        <v>-99</v>
      </c>
      <c r="AC1308" s="56">
        <f t="shared" si="207"/>
        <v>-99</v>
      </c>
      <c r="AE1308" s="82">
        <f>IF(D1308=1, 'adjustment factor'!$D$4, IF(D1308=-9,-999,IF(D1308="",-999,0)))</f>
        <v>-999</v>
      </c>
      <c r="AF1308" s="82">
        <f>IF(F1308=1, 'adjustment factor'!$D$5, IF(F1308=-9,-999,IF(F1308="",-999,0)))</f>
        <v>-999</v>
      </c>
      <c r="AG1308" s="82">
        <f>IF(E1308=1, 'adjustment factor'!$D$6, IF(E1308=-9,-999,IF(E1308="",-999,0)))</f>
        <v>-999</v>
      </c>
      <c r="AH1308" s="82">
        <f>IF(K1308&gt;=45,'adjustment factor'!$D$7,IF(K1308=-9,-1200,IF(K1308="",-1200,0)))</f>
        <v>-1200</v>
      </c>
      <c r="AI1308" s="82">
        <f>IF(L1308=1, 'adjustment factor'!$D$8, IF(L1308=-9,-999,IF(L1308="",-999,0)))</f>
        <v>-999</v>
      </c>
      <c r="AJ1308" s="82">
        <f>IF(AND(M1308&gt;=1,M1308&lt;=4),'adjustment factor'!$D$9,IF(M1308=-9,-999,IF(M1308=98,-999,IF(M1308=99,-999,IF(M1308="",-999,0)))))</f>
        <v>-999</v>
      </c>
      <c r="AK1308" s="82">
        <f>IF(H1308=1, 'adjustment factor'!$D$10, IF(H1308=-9,-999,IF(H1308="",-999,0)))</f>
        <v>-999</v>
      </c>
      <c r="AL1308" s="82">
        <f>IF(G1308=1, 'adjustment factor'!$D$11, IF(G1308=-9,-999,IF(G1308="",-999,0)))</f>
        <v>-999</v>
      </c>
      <c r="AM1308" s="82">
        <f>IF(I1308=1, 'adjustment factor'!$D$12, IF(I1308=-9,-999,IF(I1308="",-999,0)))</f>
        <v>-999</v>
      </c>
      <c r="AN1308" s="82">
        <f>IF(J1308=1, 'adjustment factor'!$D$13, IF(J1308=-9,-999,IF(J1308="",-999,0)))</f>
        <v>-999</v>
      </c>
      <c r="AO1308" s="82" t="str">
        <f t="shared" si="208"/>
        <v>-999</v>
      </c>
      <c r="AP1308" s="82" t="str">
        <f t="shared" si="209"/>
        <v>MISSING</v>
      </c>
    </row>
    <row r="1309" spans="2:42" s="3" customFormat="1">
      <c r="B1309" s="213"/>
      <c r="C1309" s="35">
        <v>1305</v>
      </c>
      <c r="D1309" s="161"/>
      <c r="E1309" s="161"/>
      <c r="F1309" s="161"/>
      <c r="G1309" s="161"/>
      <c r="H1309" s="161"/>
      <c r="I1309" s="161"/>
      <c r="J1309" s="161"/>
      <c r="K1309" s="161"/>
      <c r="L1309" s="161"/>
      <c r="M1309" s="161"/>
      <c r="N1309" s="171"/>
      <c r="O1309" s="171"/>
      <c r="P1309" s="171"/>
      <c r="Q1309" s="171"/>
      <c r="R1309" s="171"/>
      <c r="S1309" s="171"/>
      <c r="T1309" s="208" t="str">
        <f t="shared" si="200"/>
        <v>MISSING</v>
      </c>
      <c r="U1309" s="208" t="str">
        <f t="shared" si="201"/>
        <v>MISSING</v>
      </c>
      <c r="X1309" s="56">
        <f t="shared" si="202"/>
        <v>-99</v>
      </c>
      <c r="Y1309" s="56">
        <f t="shared" si="203"/>
        <v>-99</v>
      </c>
      <c r="Z1309" s="56">
        <f t="shared" si="204"/>
        <v>-99</v>
      </c>
      <c r="AA1309" s="56">
        <f t="shared" si="205"/>
        <v>-99</v>
      </c>
      <c r="AB1309" s="56">
        <f t="shared" si="206"/>
        <v>-99</v>
      </c>
      <c r="AC1309" s="56">
        <f t="shared" si="207"/>
        <v>-99</v>
      </c>
      <c r="AE1309" s="82">
        <f>IF(D1309=1, 'adjustment factor'!$D$4, IF(D1309=-9,-999,IF(D1309="",-999,0)))</f>
        <v>-999</v>
      </c>
      <c r="AF1309" s="82">
        <f>IF(F1309=1, 'adjustment factor'!$D$5, IF(F1309=-9,-999,IF(F1309="",-999,0)))</f>
        <v>-999</v>
      </c>
      <c r="AG1309" s="82">
        <f>IF(E1309=1, 'adjustment factor'!$D$6, IF(E1309=-9,-999,IF(E1309="",-999,0)))</f>
        <v>-999</v>
      </c>
      <c r="AH1309" s="82">
        <f>IF(K1309&gt;=45,'adjustment factor'!$D$7,IF(K1309=-9,-1200,IF(K1309="",-1200,0)))</f>
        <v>-1200</v>
      </c>
      <c r="AI1309" s="82">
        <f>IF(L1309=1, 'adjustment factor'!$D$8, IF(L1309=-9,-999,IF(L1309="",-999,0)))</f>
        <v>-999</v>
      </c>
      <c r="AJ1309" s="82">
        <f>IF(AND(M1309&gt;=1,M1309&lt;=4),'adjustment factor'!$D$9,IF(M1309=-9,-999,IF(M1309=98,-999,IF(M1309=99,-999,IF(M1309="",-999,0)))))</f>
        <v>-999</v>
      </c>
      <c r="AK1309" s="82">
        <f>IF(H1309=1, 'adjustment factor'!$D$10, IF(H1309=-9,-999,IF(H1309="",-999,0)))</f>
        <v>-999</v>
      </c>
      <c r="AL1309" s="82">
        <f>IF(G1309=1, 'adjustment factor'!$D$11, IF(G1309=-9,-999,IF(G1309="",-999,0)))</f>
        <v>-999</v>
      </c>
      <c r="AM1309" s="82">
        <f>IF(I1309=1, 'adjustment factor'!$D$12, IF(I1309=-9,-999,IF(I1309="",-999,0)))</f>
        <v>-999</v>
      </c>
      <c r="AN1309" s="82">
        <f>IF(J1309=1, 'adjustment factor'!$D$13, IF(J1309=-9,-999,IF(J1309="",-999,0)))</f>
        <v>-999</v>
      </c>
      <c r="AO1309" s="82" t="str">
        <f t="shared" si="208"/>
        <v>-999</v>
      </c>
      <c r="AP1309" s="82" t="str">
        <f t="shared" si="209"/>
        <v>MISSING</v>
      </c>
    </row>
    <row r="1310" spans="2:42" s="3" customFormat="1">
      <c r="B1310" s="213"/>
      <c r="C1310" s="35">
        <v>1306</v>
      </c>
      <c r="D1310" s="161"/>
      <c r="E1310" s="161"/>
      <c r="F1310" s="161"/>
      <c r="G1310" s="161"/>
      <c r="H1310" s="161"/>
      <c r="I1310" s="161"/>
      <c r="J1310" s="161"/>
      <c r="K1310" s="161"/>
      <c r="L1310" s="161"/>
      <c r="M1310" s="161"/>
      <c r="N1310" s="171"/>
      <c r="O1310" s="171"/>
      <c r="P1310" s="171"/>
      <c r="Q1310" s="171"/>
      <c r="R1310" s="171"/>
      <c r="S1310" s="171"/>
      <c r="T1310" s="208" t="str">
        <f t="shared" si="200"/>
        <v>MISSING</v>
      </c>
      <c r="U1310" s="208" t="str">
        <f t="shared" si="201"/>
        <v>MISSING</v>
      </c>
      <c r="X1310" s="56">
        <f t="shared" si="202"/>
        <v>-99</v>
      </c>
      <c r="Y1310" s="56">
        <f t="shared" si="203"/>
        <v>-99</v>
      </c>
      <c r="Z1310" s="56">
        <f t="shared" si="204"/>
        <v>-99</v>
      </c>
      <c r="AA1310" s="56">
        <f t="shared" si="205"/>
        <v>-99</v>
      </c>
      <c r="AB1310" s="56">
        <f t="shared" si="206"/>
        <v>-99</v>
      </c>
      <c r="AC1310" s="56">
        <f t="shared" si="207"/>
        <v>-99</v>
      </c>
      <c r="AE1310" s="82">
        <f>IF(D1310=1, 'adjustment factor'!$D$4, IF(D1310=-9,-999,IF(D1310="",-999,0)))</f>
        <v>-999</v>
      </c>
      <c r="AF1310" s="82">
        <f>IF(F1310=1, 'adjustment factor'!$D$5, IF(F1310=-9,-999,IF(F1310="",-999,0)))</f>
        <v>-999</v>
      </c>
      <c r="AG1310" s="82">
        <f>IF(E1310=1, 'adjustment factor'!$D$6, IF(E1310=-9,-999,IF(E1310="",-999,0)))</f>
        <v>-999</v>
      </c>
      <c r="AH1310" s="82">
        <f>IF(K1310&gt;=45,'adjustment factor'!$D$7,IF(K1310=-9,-1200,IF(K1310="",-1200,0)))</f>
        <v>-1200</v>
      </c>
      <c r="AI1310" s="82">
        <f>IF(L1310=1, 'adjustment factor'!$D$8, IF(L1310=-9,-999,IF(L1310="",-999,0)))</f>
        <v>-999</v>
      </c>
      <c r="AJ1310" s="82">
        <f>IF(AND(M1310&gt;=1,M1310&lt;=4),'adjustment factor'!$D$9,IF(M1310=-9,-999,IF(M1310=98,-999,IF(M1310=99,-999,IF(M1310="",-999,0)))))</f>
        <v>-999</v>
      </c>
      <c r="AK1310" s="82">
        <f>IF(H1310=1, 'adjustment factor'!$D$10, IF(H1310=-9,-999,IF(H1310="",-999,0)))</f>
        <v>-999</v>
      </c>
      <c r="AL1310" s="82">
        <f>IF(G1310=1, 'adjustment factor'!$D$11, IF(G1310=-9,-999,IF(G1310="",-999,0)))</f>
        <v>-999</v>
      </c>
      <c r="AM1310" s="82">
        <f>IF(I1310=1, 'adjustment factor'!$D$12, IF(I1310=-9,-999,IF(I1310="",-999,0)))</f>
        <v>-999</v>
      </c>
      <c r="AN1310" s="82">
        <f>IF(J1310=1, 'adjustment factor'!$D$13, IF(J1310=-9,-999,IF(J1310="",-999,0)))</f>
        <v>-999</v>
      </c>
      <c r="AO1310" s="82" t="str">
        <f t="shared" si="208"/>
        <v>-999</v>
      </c>
      <c r="AP1310" s="82" t="str">
        <f t="shared" si="209"/>
        <v>MISSING</v>
      </c>
    </row>
    <row r="1311" spans="2:42" s="3" customFormat="1">
      <c r="B1311" s="213"/>
      <c r="C1311" s="35">
        <v>1307</v>
      </c>
      <c r="D1311" s="161"/>
      <c r="E1311" s="161"/>
      <c r="F1311" s="161"/>
      <c r="G1311" s="161"/>
      <c r="H1311" s="161"/>
      <c r="I1311" s="161"/>
      <c r="J1311" s="161"/>
      <c r="K1311" s="161"/>
      <c r="L1311" s="161"/>
      <c r="M1311" s="161"/>
      <c r="N1311" s="171"/>
      <c r="O1311" s="171"/>
      <c r="P1311" s="171"/>
      <c r="Q1311" s="171"/>
      <c r="R1311" s="171"/>
      <c r="S1311" s="171"/>
      <c r="T1311" s="208" t="str">
        <f t="shared" si="200"/>
        <v>MISSING</v>
      </c>
      <c r="U1311" s="208" t="str">
        <f t="shared" si="201"/>
        <v>MISSING</v>
      </c>
      <c r="X1311" s="56">
        <f t="shared" si="202"/>
        <v>-99</v>
      </c>
      <c r="Y1311" s="56">
        <f t="shared" si="203"/>
        <v>-99</v>
      </c>
      <c r="Z1311" s="56">
        <f t="shared" si="204"/>
        <v>-99</v>
      </c>
      <c r="AA1311" s="56">
        <f t="shared" si="205"/>
        <v>-99</v>
      </c>
      <c r="AB1311" s="56">
        <f t="shared" si="206"/>
        <v>-99</v>
      </c>
      <c r="AC1311" s="56">
        <f t="shared" si="207"/>
        <v>-99</v>
      </c>
      <c r="AE1311" s="82">
        <f>IF(D1311=1, 'adjustment factor'!$D$4, IF(D1311=-9,-999,IF(D1311="",-999,0)))</f>
        <v>-999</v>
      </c>
      <c r="AF1311" s="82">
        <f>IF(F1311=1, 'adjustment factor'!$D$5, IF(F1311=-9,-999,IF(F1311="",-999,0)))</f>
        <v>-999</v>
      </c>
      <c r="AG1311" s="82">
        <f>IF(E1311=1, 'adjustment factor'!$D$6, IF(E1311=-9,-999,IF(E1311="",-999,0)))</f>
        <v>-999</v>
      </c>
      <c r="AH1311" s="82">
        <f>IF(K1311&gt;=45,'adjustment factor'!$D$7,IF(K1311=-9,-1200,IF(K1311="",-1200,0)))</f>
        <v>-1200</v>
      </c>
      <c r="AI1311" s="82">
        <f>IF(L1311=1, 'adjustment factor'!$D$8, IF(L1311=-9,-999,IF(L1311="",-999,0)))</f>
        <v>-999</v>
      </c>
      <c r="AJ1311" s="82">
        <f>IF(AND(M1311&gt;=1,M1311&lt;=4),'adjustment factor'!$D$9,IF(M1311=-9,-999,IF(M1311=98,-999,IF(M1311=99,-999,IF(M1311="",-999,0)))))</f>
        <v>-999</v>
      </c>
      <c r="AK1311" s="82">
        <f>IF(H1311=1, 'adjustment factor'!$D$10, IF(H1311=-9,-999,IF(H1311="",-999,0)))</f>
        <v>-999</v>
      </c>
      <c r="AL1311" s="82">
        <f>IF(G1311=1, 'adjustment factor'!$D$11, IF(G1311=-9,-999,IF(G1311="",-999,0)))</f>
        <v>-999</v>
      </c>
      <c r="AM1311" s="82">
        <f>IF(I1311=1, 'adjustment factor'!$D$12, IF(I1311=-9,-999,IF(I1311="",-999,0)))</f>
        <v>-999</v>
      </c>
      <c r="AN1311" s="82">
        <f>IF(J1311=1, 'adjustment factor'!$D$13, IF(J1311=-9,-999,IF(J1311="",-999,0)))</f>
        <v>-999</v>
      </c>
      <c r="AO1311" s="82" t="str">
        <f t="shared" si="208"/>
        <v>-999</v>
      </c>
      <c r="AP1311" s="82" t="str">
        <f t="shared" si="209"/>
        <v>MISSING</v>
      </c>
    </row>
    <row r="1312" spans="2:42" s="3" customFormat="1">
      <c r="B1312" s="213"/>
      <c r="C1312" s="35">
        <v>1308</v>
      </c>
      <c r="D1312" s="161"/>
      <c r="E1312" s="161"/>
      <c r="F1312" s="161"/>
      <c r="G1312" s="161"/>
      <c r="H1312" s="161"/>
      <c r="I1312" s="161"/>
      <c r="J1312" s="161"/>
      <c r="K1312" s="161"/>
      <c r="L1312" s="161"/>
      <c r="M1312" s="161"/>
      <c r="N1312" s="171"/>
      <c r="O1312" s="171"/>
      <c r="P1312" s="171"/>
      <c r="Q1312" s="171"/>
      <c r="R1312" s="171"/>
      <c r="S1312" s="171"/>
      <c r="T1312" s="208" t="str">
        <f t="shared" si="200"/>
        <v>MISSING</v>
      </c>
      <c r="U1312" s="208" t="str">
        <f t="shared" si="201"/>
        <v>MISSING</v>
      </c>
      <c r="X1312" s="56">
        <f t="shared" si="202"/>
        <v>-99</v>
      </c>
      <c r="Y1312" s="56">
        <f t="shared" si="203"/>
        <v>-99</v>
      </c>
      <c r="Z1312" s="56">
        <f t="shared" si="204"/>
        <v>-99</v>
      </c>
      <c r="AA1312" s="56">
        <f t="shared" si="205"/>
        <v>-99</v>
      </c>
      <c r="AB1312" s="56">
        <f t="shared" si="206"/>
        <v>-99</v>
      </c>
      <c r="AC1312" s="56">
        <f t="shared" si="207"/>
        <v>-99</v>
      </c>
      <c r="AE1312" s="82">
        <f>IF(D1312=1, 'adjustment factor'!$D$4, IF(D1312=-9,-999,IF(D1312="",-999,0)))</f>
        <v>-999</v>
      </c>
      <c r="AF1312" s="82">
        <f>IF(F1312=1, 'adjustment factor'!$D$5, IF(F1312=-9,-999,IF(F1312="",-999,0)))</f>
        <v>-999</v>
      </c>
      <c r="AG1312" s="82">
        <f>IF(E1312=1, 'adjustment factor'!$D$6, IF(E1312=-9,-999,IF(E1312="",-999,0)))</f>
        <v>-999</v>
      </c>
      <c r="AH1312" s="82">
        <f>IF(K1312&gt;=45,'adjustment factor'!$D$7,IF(K1312=-9,-1200,IF(K1312="",-1200,0)))</f>
        <v>-1200</v>
      </c>
      <c r="AI1312" s="82">
        <f>IF(L1312=1, 'adjustment factor'!$D$8, IF(L1312=-9,-999,IF(L1312="",-999,0)))</f>
        <v>-999</v>
      </c>
      <c r="AJ1312" s="82">
        <f>IF(AND(M1312&gt;=1,M1312&lt;=4),'adjustment factor'!$D$9,IF(M1312=-9,-999,IF(M1312=98,-999,IF(M1312=99,-999,IF(M1312="",-999,0)))))</f>
        <v>-999</v>
      </c>
      <c r="AK1312" s="82">
        <f>IF(H1312=1, 'adjustment factor'!$D$10, IF(H1312=-9,-999,IF(H1312="",-999,0)))</f>
        <v>-999</v>
      </c>
      <c r="AL1312" s="82">
        <f>IF(G1312=1, 'adjustment factor'!$D$11, IF(G1312=-9,-999,IF(G1312="",-999,0)))</f>
        <v>-999</v>
      </c>
      <c r="AM1312" s="82">
        <f>IF(I1312=1, 'adjustment factor'!$D$12, IF(I1312=-9,-999,IF(I1312="",-999,0)))</f>
        <v>-999</v>
      </c>
      <c r="AN1312" s="82">
        <f>IF(J1312=1, 'adjustment factor'!$D$13, IF(J1312=-9,-999,IF(J1312="",-999,0)))</f>
        <v>-999</v>
      </c>
      <c r="AO1312" s="82" t="str">
        <f t="shared" si="208"/>
        <v>-999</v>
      </c>
      <c r="AP1312" s="82" t="str">
        <f t="shared" si="209"/>
        <v>MISSING</v>
      </c>
    </row>
    <row r="1313" spans="2:42" s="3" customFormat="1">
      <c r="B1313" s="213"/>
      <c r="C1313" s="35">
        <v>1309</v>
      </c>
      <c r="D1313" s="161"/>
      <c r="E1313" s="161"/>
      <c r="F1313" s="161"/>
      <c r="G1313" s="161"/>
      <c r="H1313" s="161"/>
      <c r="I1313" s="161"/>
      <c r="J1313" s="161"/>
      <c r="K1313" s="161"/>
      <c r="L1313" s="161"/>
      <c r="M1313" s="161"/>
      <c r="N1313" s="171"/>
      <c r="O1313" s="171"/>
      <c r="P1313" s="171"/>
      <c r="Q1313" s="171"/>
      <c r="R1313" s="171"/>
      <c r="S1313" s="171"/>
      <c r="T1313" s="208" t="str">
        <f t="shared" si="200"/>
        <v>MISSING</v>
      </c>
      <c r="U1313" s="208" t="str">
        <f t="shared" si="201"/>
        <v>MISSING</v>
      </c>
      <c r="X1313" s="56">
        <f t="shared" si="202"/>
        <v>-99</v>
      </c>
      <c r="Y1313" s="56">
        <f t="shared" si="203"/>
        <v>-99</v>
      </c>
      <c r="Z1313" s="56">
        <f t="shared" si="204"/>
        <v>-99</v>
      </c>
      <c r="AA1313" s="56">
        <f t="shared" si="205"/>
        <v>-99</v>
      </c>
      <c r="AB1313" s="56">
        <f t="shared" si="206"/>
        <v>-99</v>
      </c>
      <c r="AC1313" s="56">
        <f t="shared" si="207"/>
        <v>-99</v>
      </c>
      <c r="AE1313" s="82">
        <f>IF(D1313=1, 'adjustment factor'!$D$4, IF(D1313=-9,-999,IF(D1313="",-999,0)))</f>
        <v>-999</v>
      </c>
      <c r="AF1313" s="82">
        <f>IF(F1313=1, 'adjustment factor'!$D$5, IF(F1313=-9,-999,IF(F1313="",-999,0)))</f>
        <v>-999</v>
      </c>
      <c r="AG1313" s="82">
        <f>IF(E1313=1, 'adjustment factor'!$D$6, IF(E1313=-9,-999,IF(E1313="",-999,0)))</f>
        <v>-999</v>
      </c>
      <c r="AH1313" s="82">
        <f>IF(K1313&gt;=45,'adjustment factor'!$D$7,IF(K1313=-9,-1200,IF(K1313="",-1200,0)))</f>
        <v>-1200</v>
      </c>
      <c r="AI1313" s="82">
        <f>IF(L1313=1, 'adjustment factor'!$D$8, IF(L1313=-9,-999,IF(L1313="",-999,0)))</f>
        <v>-999</v>
      </c>
      <c r="AJ1313" s="82">
        <f>IF(AND(M1313&gt;=1,M1313&lt;=4),'adjustment factor'!$D$9,IF(M1313=-9,-999,IF(M1313=98,-999,IF(M1313=99,-999,IF(M1313="",-999,0)))))</f>
        <v>-999</v>
      </c>
      <c r="AK1313" s="82">
        <f>IF(H1313=1, 'adjustment factor'!$D$10, IF(H1313=-9,-999,IF(H1313="",-999,0)))</f>
        <v>-999</v>
      </c>
      <c r="AL1313" s="82">
        <f>IF(G1313=1, 'adjustment factor'!$D$11, IF(G1313=-9,-999,IF(G1313="",-999,0)))</f>
        <v>-999</v>
      </c>
      <c r="AM1313" s="82">
        <f>IF(I1313=1, 'adjustment factor'!$D$12, IF(I1313=-9,-999,IF(I1313="",-999,0)))</f>
        <v>-999</v>
      </c>
      <c r="AN1313" s="82">
        <f>IF(J1313=1, 'adjustment factor'!$D$13, IF(J1313=-9,-999,IF(J1313="",-999,0)))</f>
        <v>-999</v>
      </c>
      <c r="AO1313" s="82" t="str">
        <f t="shared" si="208"/>
        <v>-999</v>
      </c>
      <c r="AP1313" s="82" t="str">
        <f t="shared" si="209"/>
        <v>MISSING</v>
      </c>
    </row>
    <row r="1314" spans="2:42" s="3" customFormat="1">
      <c r="B1314" s="213"/>
      <c r="C1314" s="35">
        <v>1310</v>
      </c>
      <c r="D1314" s="161"/>
      <c r="E1314" s="161"/>
      <c r="F1314" s="161"/>
      <c r="G1314" s="161"/>
      <c r="H1314" s="161"/>
      <c r="I1314" s="161"/>
      <c r="J1314" s="161"/>
      <c r="K1314" s="161"/>
      <c r="L1314" s="161"/>
      <c r="M1314" s="161"/>
      <c r="N1314" s="171"/>
      <c r="O1314" s="171"/>
      <c r="P1314" s="171"/>
      <c r="Q1314" s="171"/>
      <c r="R1314" s="171"/>
      <c r="S1314" s="171"/>
      <c r="T1314" s="208" t="str">
        <f t="shared" si="200"/>
        <v>MISSING</v>
      </c>
      <c r="U1314" s="208" t="str">
        <f t="shared" si="201"/>
        <v>MISSING</v>
      </c>
      <c r="X1314" s="56">
        <f t="shared" si="202"/>
        <v>-99</v>
      </c>
      <c r="Y1314" s="56">
        <f t="shared" si="203"/>
        <v>-99</v>
      </c>
      <c r="Z1314" s="56">
        <f t="shared" si="204"/>
        <v>-99</v>
      </c>
      <c r="AA1314" s="56">
        <f t="shared" si="205"/>
        <v>-99</v>
      </c>
      <c r="AB1314" s="56">
        <f t="shared" si="206"/>
        <v>-99</v>
      </c>
      <c r="AC1314" s="56">
        <f t="shared" si="207"/>
        <v>-99</v>
      </c>
      <c r="AE1314" s="82">
        <f>IF(D1314=1, 'adjustment factor'!$D$4, IF(D1314=-9,-999,IF(D1314="",-999,0)))</f>
        <v>-999</v>
      </c>
      <c r="AF1314" s="82">
        <f>IF(F1314=1, 'adjustment factor'!$D$5, IF(F1314=-9,-999,IF(F1314="",-999,0)))</f>
        <v>-999</v>
      </c>
      <c r="AG1314" s="82">
        <f>IF(E1314=1, 'adjustment factor'!$D$6, IF(E1314=-9,-999,IF(E1314="",-999,0)))</f>
        <v>-999</v>
      </c>
      <c r="AH1314" s="82">
        <f>IF(K1314&gt;=45,'adjustment factor'!$D$7,IF(K1314=-9,-1200,IF(K1314="",-1200,0)))</f>
        <v>-1200</v>
      </c>
      <c r="AI1314" s="82">
        <f>IF(L1314=1, 'adjustment factor'!$D$8, IF(L1314=-9,-999,IF(L1314="",-999,0)))</f>
        <v>-999</v>
      </c>
      <c r="AJ1314" s="82">
        <f>IF(AND(M1314&gt;=1,M1314&lt;=4),'adjustment factor'!$D$9,IF(M1314=-9,-999,IF(M1314=98,-999,IF(M1314=99,-999,IF(M1314="",-999,0)))))</f>
        <v>-999</v>
      </c>
      <c r="AK1314" s="82">
        <f>IF(H1314=1, 'adjustment factor'!$D$10, IF(H1314=-9,-999,IF(H1314="",-999,0)))</f>
        <v>-999</v>
      </c>
      <c r="AL1314" s="82">
        <f>IF(G1314=1, 'adjustment factor'!$D$11, IF(G1314=-9,-999,IF(G1314="",-999,0)))</f>
        <v>-999</v>
      </c>
      <c r="AM1314" s="82">
        <f>IF(I1314=1, 'adjustment factor'!$D$12, IF(I1314=-9,-999,IF(I1314="",-999,0)))</f>
        <v>-999</v>
      </c>
      <c r="AN1314" s="82">
        <f>IF(J1314=1, 'adjustment factor'!$D$13, IF(J1314=-9,-999,IF(J1314="",-999,0)))</f>
        <v>-999</v>
      </c>
      <c r="AO1314" s="82" t="str">
        <f t="shared" si="208"/>
        <v>-999</v>
      </c>
      <c r="AP1314" s="82" t="str">
        <f t="shared" si="209"/>
        <v>MISSING</v>
      </c>
    </row>
    <row r="1315" spans="2:42" s="3" customFormat="1">
      <c r="B1315" s="213"/>
      <c r="C1315" s="35">
        <v>1311</v>
      </c>
      <c r="D1315" s="161"/>
      <c r="E1315" s="161"/>
      <c r="F1315" s="161"/>
      <c r="G1315" s="161"/>
      <c r="H1315" s="161"/>
      <c r="I1315" s="161"/>
      <c r="J1315" s="161"/>
      <c r="K1315" s="161"/>
      <c r="L1315" s="161"/>
      <c r="M1315" s="161"/>
      <c r="N1315" s="171"/>
      <c r="O1315" s="171"/>
      <c r="P1315" s="171"/>
      <c r="Q1315" s="171"/>
      <c r="R1315" s="171"/>
      <c r="S1315" s="171"/>
      <c r="T1315" s="208" t="str">
        <f t="shared" si="200"/>
        <v>MISSING</v>
      </c>
      <c r="U1315" s="208" t="str">
        <f t="shared" si="201"/>
        <v>MISSING</v>
      </c>
      <c r="X1315" s="56">
        <f t="shared" si="202"/>
        <v>-99</v>
      </c>
      <c r="Y1315" s="56">
        <f t="shared" si="203"/>
        <v>-99</v>
      </c>
      <c r="Z1315" s="56">
        <f t="shared" si="204"/>
        <v>-99</v>
      </c>
      <c r="AA1315" s="56">
        <f t="shared" si="205"/>
        <v>-99</v>
      </c>
      <c r="AB1315" s="56">
        <f t="shared" si="206"/>
        <v>-99</v>
      </c>
      <c r="AC1315" s="56">
        <f t="shared" si="207"/>
        <v>-99</v>
      </c>
      <c r="AE1315" s="82">
        <f>IF(D1315=1, 'adjustment factor'!$D$4, IF(D1315=-9,-999,IF(D1315="",-999,0)))</f>
        <v>-999</v>
      </c>
      <c r="AF1315" s="82">
        <f>IF(F1315=1, 'adjustment factor'!$D$5, IF(F1315=-9,-999,IF(F1315="",-999,0)))</f>
        <v>-999</v>
      </c>
      <c r="AG1315" s="82">
        <f>IF(E1315=1, 'adjustment factor'!$D$6, IF(E1315=-9,-999,IF(E1315="",-999,0)))</f>
        <v>-999</v>
      </c>
      <c r="AH1315" s="82">
        <f>IF(K1315&gt;=45,'adjustment factor'!$D$7,IF(K1315=-9,-1200,IF(K1315="",-1200,0)))</f>
        <v>-1200</v>
      </c>
      <c r="AI1315" s="82">
        <f>IF(L1315=1, 'adjustment factor'!$D$8, IF(L1315=-9,-999,IF(L1315="",-999,0)))</f>
        <v>-999</v>
      </c>
      <c r="AJ1315" s="82">
        <f>IF(AND(M1315&gt;=1,M1315&lt;=4),'adjustment factor'!$D$9,IF(M1315=-9,-999,IF(M1315=98,-999,IF(M1315=99,-999,IF(M1315="",-999,0)))))</f>
        <v>-999</v>
      </c>
      <c r="AK1315" s="82">
        <f>IF(H1315=1, 'adjustment factor'!$D$10, IF(H1315=-9,-999,IF(H1315="",-999,0)))</f>
        <v>-999</v>
      </c>
      <c r="AL1315" s="82">
        <f>IF(G1315=1, 'adjustment factor'!$D$11, IF(G1315=-9,-999,IF(G1315="",-999,0)))</f>
        <v>-999</v>
      </c>
      <c r="AM1315" s="82">
        <f>IF(I1315=1, 'adjustment factor'!$D$12, IF(I1315=-9,-999,IF(I1315="",-999,0)))</f>
        <v>-999</v>
      </c>
      <c r="AN1315" s="82">
        <f>IF(J1315=1, 'adjustment factor'!$D$13, IF(J1315=-9,-999,IF(J1315="",-999,0)))</f>
        <v>-999</v>
      </c>
      <c r="AO1315" s="82" t="str">
        <f t="shared" si="208"/>
        <v>-999</v>
      </c>
      <c r="AP1315" s="82" t="str">
        <f t="shared" si="209"/>
        <v>MISSING</v>
      </c>
    </row>
    <row r="1316" spans="2:42" s="3" customFormat="1">
      <c r="B1316" s="213"/>
      <c r="C1316" s="35">
        <v>1312</v>
      </c>
      <c r="D1316" s="161"/>
      <c r="E1316" s="161"/>
      <c r="F1316" s="161"/>
      <c r="G1316" s="161"/>
      <c r="H1316" s="161"/>
      <c r="I1316" s="161"/>
      <c r="J1316" s="161"/>
      <c r="K1316" s="161"/>
      <c r="L1316" s="161"/>
      <c r="M1316" s="161"/>
      <c r="N1316" s="171"/>
      <c r="O1316" s="171"/>
      <c r="P1316" s="171"/>
      <c r="Q1316" s="171"/>
      <c r="R1316" s="171"/>
      <c r="S1316" s="171"/>
      <c r="T1316" s="208" t="str">
        <f t="shared" si="200"/>
        <v>MISSING</v>
      </c>
      <c r="U1316" s="208" t="str">
        <f t="shared" si="201"/>
        <v>MISSING</v>
      </c>
      <c r="X1316" s="56">
        <f t="shared" si="202"/>
        <v>-99</v>
      </c>
      <c r="Y1316" s="56">
        <f t="shared" si="203"/>
        <v>-99</v>
      </c>
      <c r="Z1316" s="56">
        <f t="shared" si="204"/>
        <v>-99</v>
      </c>
      <c r="AA1316" s="56">
        <f t="shared" si="205"/>
        <v>-99</v>
      </c>
      <c r="AB1316" s="56">
        <f t="shared" si="206"/>
        <v>-99</v>
      </c>
      <c r="AC1316" s="56">
        <f t="shared" si="207"/>
        <v>-99</v>
      </c>
      <c r="AE1316" s="82">
        <f>IF(D1316=1, 'adjustment factor'!$D$4, IF(D1316=-9,-999,IF(D1316="",-999,0)))</f>
        <v>-999</v>
      </c>
      <c r="AF1316" s="82">
        <f>IF(F1316=1, 'adjustment factor'!$D$5, IF(F1316=-9,-999,IF(F1316="",-999,0)))</f>
        <v>-999</v>
      </c>
      <c r="AG1316" s="82">
        <f>IF(E1316=1, 'adjustment factor'!$D$6, IF(E1316=-9,-999,IF(E1316="",-999,0)))</f>
        <v>-999</v>
      </c>
      <c r="AH1316" s="82">
        <f>IF(K1316&gt;=45,'adjustment factor'!$D$7,IF(K1316=-9,-1200,IF(K1316="",-1200,0)))</f>
        <v>-1200</v>
      </c>
      <c r="AI1316" s="82">
        <f>IF(L1316=1, 'adjustment factor'!$D$8, IF(L1316=-9,-999,IF(L1316="",-999,0)))</f>
        <v>-999</v>
      </c>
      <c r="AJ1316" s="82">
        <f>IF(AND(M1316&gt;=1,M1316&lt;=4),'adjustment factor'!$D$9,IF(M1316=-9,-999,IF(M1316=98,-999,IF(M1316=99,-999,IF(M1316="",-999,0)))))</f>
        <v>-999</v>
      </c>
      <c r="AK1316" s="82">
        <f>IF(H1316=1, 'adjustment factor'!$D$10, IF(H1316=-9,-999,IF(H1316="",-999,0)))</f>
        <v>-999</v>
      </c>
      <c r="AL1316" s="82">
        <f>IF(G1316=1, 'adjustment factor'!$D$11, IF(G1316=-9,-999,IF(G1316="",-999,0)))</f>
        <v>-999</v>
      </c>
      <c r="AM1316" s="82">
        <f>IF(I1316=1, 'adjustment factor'!$D$12, IF(I1316=-9,-999,IF(I1316="",-999,0)))</f>
        <v>-999</v>
      </c>
      <c r="AN1316" s="82">
        <f>IF(J1316=1, 'adjustment factor'!$D$13, IF(J1316=-9,-999,IF(J1316="",-999,0)))</f>
        <v>-999</v>
      </c>
      <c r="AO1316" s="82" t="str">
        <f t="shared" si="208"/>
        <v>-999</v>
      </c>
      <c r="AP1316" s="82" t="str">
        <f t="shared" si="209"/>
        <v>MISSING</v>
      </c>
    </row>
    <row r="1317" spans="2:42" s="3" customFormat="1">
      <c r="B1317" s="213"/>
      <c r="C1317" s="35">
        <v>1313</v>
      </c>
      <c r="D1317" s="161"/>
      <c r="E1317" s="161"/>
      <c r="F1317" s="161"/>
      <c r="G1317" s="161"/>
      <c r="H1317" s="161"/>
      <c r="I1317" s="161"/>
      <c r="J1317" s="161"/>
      <c r="K1317" s="161"/>
      <c r="L1317" s="161"/>
      <c r="M1317" s="161"/>
      <c r="N1317" s="171"/>
      <c r="O1317" s="171"/>
      <c r="P1317" s="171"/>
      <c r="Q1317" s="171"/>
      <c r="R1317" s="171"/>
      <c r="S1317" s="171"/>
      <c r="T1317" s="208" t="str">
        <f t="shared" si="200"/>
        <v>MISSING</v>
      </c>
      <c r="U1317" s="208" t="str">
        <f t="shared" si="201"/>
        <v>MISSING</v>
      </c>
      <c r="X1317" s="56">
        <f t="shared" si="202"/>
        <v>-99</v>
      </c>
      <c r="Y1317" s="56">
        <f t="shared" si="203"/>
        <v>-99</v>
      </c>
      <c r="Z1317" s="56">
        <f t="shared" si="204"/>
        <v>-99</v>
      </c>
      <c r="AA1317" s="56">
        <f t="shared" si="205"/>
        <v>-99</v>
      </c>
      <c r="AB1317" s="56">
        <f t="shared" si="206"/>
        <v>-99</v>
      </c>
      <c r="AC1317" s="56">
        <f t="shared" si="207"/>
        <v>-99</v>
      </c>
      <c r="AE1317" s="82">
        <f>IF(D1317=1, 'adjustment factor'!$D$4, IF(D1317=-9,-999,IF(D1317="",-999,0)))</f>
        <v>-999</v>
      </c>
      <c r="AF1317" s="82">
        <f>IF(F1317=1, 'adjustment factor'!$D$5, IF(F1317=-9,-999,IF(F1317="",-999,0)))</f>
        <v>-999</v>
      </c>
      <c r="AG1317" s="82">
        <f>IF(E1317=1, 'adjustment factor'!$D$6, IF(E1317=-9,-999,IF(E1317="",-999,0)))</f>
        <v>-999</v>
      </c>
      <c r="AH1317" s="82">
        <f>IF(K1317&gt;=45,'adjustment factor'!$D$7,IF(K1317=-9,-1200,IF(K1317="",-1200,0)))</f>
        <v>-1200</v>
      </c>
      <c r="AI1317" s="82">
        <f>IF(L1317=1, 'adjustment factor'!$D$8, IF(L1317=-9,-999,IF(L1317="",-999,0)))</f>
        <v>-999</v>
      </c>
      <c r="AJ1317" s="82">
        <f>IF(AND(M1317&gt;=1,M1317&lt;=4),'adjustment factor'!$D$9,IF(M1317=-9,-999,IF(M1317=98,-999,IF(M1317=99,-999,IF(M1317="",-999,0)))))</f>
        <v>-999</v>
      </c>
      <c r="AK1317" s="82">
        <f>IF(H1317=1, 'adjustment factor'!$D$10, IF(H1317=-9,-999,IF(H1317="",-999,0)))</f>
        <v>-999</v>
      </c>
      <c r="AL1317" s="82">
        <f>IF(G1317=1, 'adjustment factor'!$D$11, IF(G1317=-9,-999,IF(G1317="",-999,0)))</f>
        <v>-999</v>
      </c>
      <c r="AM1317" s="82">
        <f>IF(I1317=1, 'adjustment factor'!$D$12, IF(I1317=-9,-999,IF(I1317="",-999,0)))</f>
        <v>-999</v>
      </c>
      <c r="AN1317" s="82">
        <f>IF(J1317=1, 'adjustment factor'!$D$13, IF(J1317=-9,-999,IF(J1317="",-999,0)))</f>
        <v>-999</v>
      </c>
      <c r="AO1317" s="82" t="str">
        <f t="shared" si="208"/>
        <v>-999</v>
      </c>
      <c r="AP1317" s="82" t="str">
        <f t="shared" si="209"/>
        <v>MISSING</v>
      </c>
    </row>
    <row r="1318" spans="2:42" s="3" customFormat="1">
      <c r="B1318" s="213"/>
      <c r="C1318" s="35">
        <v>1314</v>
      </c>
      <c r="D1318" s="161"/>
      <c r="E1318" s="161"/>
      <c r="F1318" s="161"/>
      <c r="G1318" s="161"/>
      <c r="H1318" s="161"/>
      <c r="I1318" s="161"/>
      <c r="J1318" s="161"/>
      <c r="K1318" s="161"/>
      <c r="L1318" s="161"/>
      <c r="M1318" s="161"/>
      <c r="N1318" s="171"/>
      <c r="O1318" s="171"/>
      <c r="P1318" s="171"/>
      <c r="Q1318" s="171"/>
      <c r="R1318" s="171"/>
      <c r="S1318" s="171"/>
      <c r="T1318" s="208" t="str">
        <f t="shared" si="200"/>
        <v>MISSING</v>
      </c>
      <c r="U1318" s="208" t="str">
        <f t="shared" si="201"/>
        <v>MISSING</v>
      </c>
      <c r="X1318" s="56">
        <f t="shared" si="202"/>
        <v>-99</v>
      </c>
      <c r="Y1318" s="56">
        <f t="shared" si="203"/>
        <v>-99</v>
      </c>
      <c r="Z1318" s="56">
        <f t="shared" si="204"/>
        <v>-99</v>
      </c>
      <c r="AA1318" s="56">
        <f t="shared" si="205"/>
        <v>-99</v>
      </c>
      <c r="AB1318" s="56">
        <f t="shared" si="206"/>
        <v>-99</v>
      </c>
      <c r="AC1318" s="56">
        <f t="shared" si="207"/>
        <v>-99</v>
      </c>
      <c r="AE1318" s="82">
        <f>IF(D1318=1, 'adjustment factor'!$D$4, IF(D1318=-9,-999,IF(D1318="",-999,0)))</f>
        <v>-999</v>
      </c>
      <c r="AF1318" s="82">
        <f>IF(F1318=1, 'adjustment factor'!$D$5, IF(F1318=-9,-999,IF(F1318="",-999,0)))</f>
        <v>-999</v>
      </c>
      <c r="AG1318" s="82">
        <f>IF(E1318=1, 'adjustment factor'!$D$6, IF(E1318=-9,-999,IF(E1318="",-999,0)))</f>
        <v>-999</v>
      </c>
      <c r="AH1318" s="82">
        <f>IF(K1318&gt;=45,'adjustment factor'!$D$7,IF(K1318=-9,-1200,IF(K1318="",-1200,0)))</f>
        <v>-1200</v>
      </c>
      <c r="AI1318" s="82">
        <f>IF(L1318=1, 'adjustment factor'!$D$8, IF(L1318=-9,-999,IF(L1318="",-999,0)))</f>
        <v>-999</v>
      </c>
      <c r="AJ1318" s="82">
        <f>IF(AND(M1318&gt;=1,M1318&lt;=4),'adjustment factor'!$D$9,IF(M1318=-9,-999,IF(M1318=98,-999,IF(M1318=99,-999,IF(M1318="",-999,0)))))</f>
        <v>-999</v>
      </c>
      <c r="AK1318" s="82">
        <f>IF(H1318=1, 'adjustment factor'!$D$10, IF(H1318=-9,-999,IF(H1318="",-999,0)))</f>
        <v>-999</v>
      </c>
      <c r="AL1318" s="82">
        <f>IF(G1318=1, 'adjustment factor'!$D$11, IF(G1318=-9,-999,IF(G1318="",-999,0)))</f>
        <v>-999</v>
      </c>
      <c r="AM1318" s="82">
        <f>IF(I1318=1, 'adjustment factor'!$D$12, IF(I1318=-9,-999,IF(I1318="",-999,0)))</f>
        <v>-999</v>
      </c>
      <c r="AN1318" s="82">
        <f>IF(J1318=1, 'adjustment factor'!$D$13, IF(J1318=-9,-999,IF(J1318="",-999,0)))</f>
        <v>-999</v>
      </c>
      <c r="AO1318" s="82" t="str">
        <f t="shared" si="208"/>
        <v>-999</v>
      </c>
      <c r="AP1318" s="82" t="str">
        <f t="shared" si="209"/>
        <v>MISSING</v>
      </c>
    </row>
    <row r="1319" spans="2:42" s="3" customFormat="1">
      <c r="B1319" s="213"/>
      <c r="C1319" s="35">
        <v>1315</v>
      </c>
      <c r="D1319" s="161"/>
      <c r="E1319" s="161"/>
      <c r="F1319" s="161"/>
      <c r="G1319" s="161"/>
      <c r="H1319" s="161"/>
      <c r="I1319" s="161"/>
      <c r="J1319" s="161"/>
      <c r="K1319" s="161"/>
      <c r="L1319" s="161"/>
      <c r="M1319" s="161"/>
      <c r="N1319" s="171"/>
      <c r="O1319" s="171"/>
      <c r="P1319" s="171"/>
      <c r="Q1319" s="171"/>
      <c r="R1319" s="171"/>
      <c r="S1319" s="171"/>
      <c r="T1319" s="208" t="str">
        <f t="shared" si="200"/>
        <v>MISSING</v>
      </c>
      <c r="U1319" s="208" t="str">
        <f t="shared" si="201"/>
        <v>MISSING</v>
      </c>
      <c r="X1319" s="56">
        <f t="shared" si="202"/>
        <v>-99</v>
      </c>
      <c r="Y1319" s="56">
        <f t="shared" si="203"/>
        <v>-99</v>
      </c>
      <c r="Z1319" s="56">
        <f t="shared" si="204"/>
        <v>-99</v>
      </c>
      <c r="AA1319" s="56">
        <f t="shared" si="205"/>
        <v>-99</v>
      </c>
      <c r="AB1319" s="56">
        <f t="shared" si="206"/>
        <v>-99</v>
      </c>
      <c r="AC1319" s="56">
        <f t="shared" si="207"/>
        <v>-99</v>
      </c>
      <c r="AE1319" s="82">
        <f>IF(D1319=1, 'adjustment factor'!$D$4, IF(D1319=-9,-999,IF(D1319="",-999,0)))</f>
        <v>-999</v>
      </c>
      <c r="AF1319" s="82">
        <f>IF(F1319=1, 'adjustment factor'!$D$5, IF(F1319=-9,-999,IF(F1319="",-999,0)))</f>
        <v>-999</v>
      </c>
      <c r="AG1319" s="82">
        <f>IF(E1319=1, 'adjustment factor'!$D$6, IF(E1319=-9,-999,IF(E1319="",-999,0)))</f>
        <v>-999</v>
      </c>
      <c r="AH1319" s="82">
        <f>IF(K1319&gt;=45,'adjustment factor'!$D$7,IF(K1319=-9,-1200,IF(K1319="",-1200,0)))</f>
        <v>-1200</v>
      </c>
      <c r="AI1319" s="82">
        <f>IF(L1319=1, 'adjustment factor'!$D$8, IF(L1319=-9,-999,IF(L1319="",-999,0)))</f>
        <v>-999</v>
      </c>
      <c r="AJ1319" s="82">
        <f>IF(AND(M1319&gt;=1,M1319&lt;=4),'adjustment factor'!$D$9,IF(M1319=-9,-999,IF(M1319=98,-999,IF(M1319=99,-999,IF(M1319="",-999,0)))))</f>
        <v>-999</v>
      </c>
      <c r="AK1319" s="82">
        <f>IF(H1319=1, 'adjustment factor'!$D$10, IF(H1319=-9,-999,IF(H1319="",-999,0)))</f>
        <v>-999</v>
      </c>
      <c r="AL1319" s="82">
        <f>IF(G1319=1, 'adjustment factor'!$D$11, IF(G1319=-9,-999,IF(G1319="",-999,0)))</f>
        <v>-999</v>
      </c>
      <c r="AM1319" s="82">
        <f>IF(I1319=1, 'adjustment factor'!$D$12, IF(I1319=-9,-999,IF(I1319="",-999,0)))</f>
        <v>-999</v>
      </c>
      <c r="AN1319" s="82">
        <f>IF(J1319=1, 'adjustment factor'!$D$13, IF(J1319=-9,-999,IF(J1319="",-999,0)))</f>
        <v>-999</v>
      </c>
      <c r="AO1319" s="82" t="str">
        <f t="shared" si="208"/>
        <v>-999</v>
      </c>
      <c r="AP1319" s="82" t="str">
        <f t="shared" si="209"/>
        <v>MISSING</v>
      </c>
    </row>
    <row r="1320" spans="2:42" s="3" customFormat="1">
      <c r="B1320" s="213"/>
      <c r="C1320" s="35">
        <v>1316</v>
      </c>
      <c r="D1320" s="161"/>
      <c r="E1320" s="161"/>
      <c r="F1320" s="161"/>
      <c r="G1320" s="161"/>
      <c r="H1320" s="161"/>
      <c r="I1320" s="161"/>
      <c r="J1320" s="161"/>
      <c r="K1320" s="161"/>
      <c r="L1320" s="161"/>
      <c r="M1320" s="161"/>
      <c r="N1320" s="171"/>
      <c r="O1320" s="171"/>
      <c r="P1320" s="171"/>
      <c r="Q1320" s="171"/>
      <c r="R1320" s="171"/>
      <c r="S1320" s="171"/>
      <c r="T1320" s="208" t="str">
        <f t="shared" si="200"/>
        <v>MISSING</v>
      </c>
      <c r="U1320" s="208" t="str">
        <f t="shared" si="201"/>
        <v>MISSING</v>
      </c>
      <c r="X1320" s="56">
        <f t="shared" si="202"/>
        <v>-99</v>
      </c>
      <c r="Y1320" s="56">
        <f t="shared" si="203"/>
        <v>-99</v>
      </c>
      <c r="Z1320" s="56">
        <f t="shared" si="204"/>
        <v>-99</v>
      </c>
      <c r="AA1320" s="56">
        <f t="shared" si="205"/>
        <v>-99</v>
      </c>
      <c r="AB1320" s="56">
        <f t="shared" si="206"/>
        <v>-99</v>
      </c>
      <c r="AC1320" s="56">
        <f t="shared" si="207"/>
        <v>-99</v>
      </c>
      <c r="AE1320" s="82">
        <f>IF(D1320=1, 'adjustment factor'!$D$4, IF(D1320=-9,-999,IF(D1320="",-999,0)))</f>
        <v>-999</v>
      </c>
      <c r="AF1320" s="82">
        <f>IF(F1320=1, 'adjustment factor'!$D$5, IF(F1320=-9,-999,IF(F1320="",-999,0)))</f>
        <v>-999</v>
      </c>
      <c r="AG1320" s="82">
        <f>IF(E1320=1, 'adjustment factor'!$D$6, IF(E1320=-9,-999,IF(E1320="",-999,0)))</f>
        <v>-999</v>
      </c>
      <c r="AH1320" s="82">
        <f>IF(K1320&gt;=45,'adjustment factor'!$D$7,IF(K1320=-9,-1200,IF(K1320="",-1200,0)))</f>
        <v>-1200</v>
      </c>
      <c r="AI1320" s="82">
        <f>IF(L1320=1, 'adjustment factor'!$D$8, IF(L1320=-9,-999,IF(L1320="",-999,0)))</f>
        <v>-999</v>
      </c>
      <c r="AJ1320" s="82">
        <f>IF(AND(M1320&gt;=1,M1320&lt;=4),'adjustment factor'!$D$9,IF(M1320=-9,-999,IF(M1320=98,-999,IF(M1320=99,-999,IF(M1320="",-999,0)))))</f>
        <v>-999</v>
      </c>
      <c r="AK1320" s="82">
        <f>IF(H1320=1, 'adjustment factor'!$D$10, IF(H1320=-9,-999,IF(H1320="",-999,0)))</f>
        <v>-999</v>
      </c>
      <c r="AL1320" s="82">
        <f>IF(G1320=1, 'adjustment factor'!$D$11, IF(G1320=-9,-999,IF(G1320="",-999,0)))</f>
        <v>-999</v>
      </c>
      <c r="AM1320" s="82">
        <f>IF(I1320=1, 'adjustment factor'!$D$12, IF(I1320=-9,-999,IF(I1320="",-999,0)))</f>
        <v>-999</v>
      </c>
      <c r="AN1320" s="82">
        <f>IF(J1320=1, 'adjustment factor'!$D$13, IF(J1320=-9,-999,IF(J1320="",-999,0)))</f>
        <v>-999</v>
      </c>
      <c r="AO1320" s="82" t="str">
        <f t="shared" si="208"/>
        <v>-999</v>
      </c>
      <c r="AP1320" s="82" t="str">
        <f t="shared" si="209"/>
        <v>MISSING</v>
      </c>
    </row>
    <row r="1321" spans="2:42" s="3" customFormat="1">
      <c r="B1321" s="213"/>
      <c r="C1321" s="35">
        <v>1317</v>
      </c>
      <c r="D1321" s="161"/>
      <c r="E1321" s="161"/>
      <c r="F1321" s="161"/>
      <c r="G1321" s="161"/>
      <c r="H1321" s="161"/>
      <c r="I1321" s="161"/>
      <c r="J1321" s="161"/>
      <c r="K1321" s="161"/>
      <c r="L1321" s="161"/>
      <c r="M1321" s="161"/>
      <c r="N1321" s="171"/>
      <c r="O1321" s="171"/>
      <c r="P1321" s="171"/>
      <c r="Q1321" s="171"/>
      <c r="R1321" s="171"/>
      <c r="S1321" s="171"/>
      <c r="T1321" s="208" t="str">
        <f t="shared" si="200"/>
        <v>MISSING</v>
      </c>
      <c r="U1321" s="208" t="str">
        <f t="shared" si="201"/>
        <v>MISSING</v>
      </c>
      <c r="X1321" s="56">
        <f t="shared" si="202"/>
        <v>-99</v>
      </c>
      <c r="Y1321" s="56">
        <f t="shared" si="203"/>
        <v>-99</v>
      </c>
      <c r="Z1321" s="56">
        <f t="shared" si="204"/>
        <v>-99</v>
      </c>
      <c r="AA1321" s="56">
        <f t="shared" si="205"/>
        <v>-99</v>
      </c>
      <c r="AB1321" s="56">
        <f t="shared" si="206"/>
        <v>-99</v>
      </c>
      <c r="AC1321" s="56">
        <f t="shared" si="207"/>
        <v>-99</v>
      </c>
      <c r="AE1321" s="82">
        <f>IF(D1321=1, 'adjustment factor'!$D$4, IF(D1321=-9,-999,IF(D1321="",-999,0)))</f>
        <v>-999</v>
      </c>
      <c r="AF1321" s="82">
        <f>IF(F1321=1, 'adjustment factor'!$D$5, IF(F1321=-9,-999,IF(F1321="",-999,0)))</f>
        <v>-999</v>
      </c>
      <c r="AG1321" s="82">
        <f>IF(E1321=1, 'adjustment factor'!$D$6, IF(E1321=-9,-999,IF(E1321="",-999,0)))</f>
        <v>-999</v>
      </c>
      <c r="AH1321" s="82">
        <f>IF(K1321&gt;=45,'adjustment factor'!$D$7,IF(K1321=-9,-1200,IF(K1321="",-1200,0)))</f>
        <v>-1200</v>
      </c>
      <c r="AI1321" s="82">
        <f>IF(L1321=1, 'adjustment factor'!$D$8, IF(L1321=-9,-999,IF(L1321="",-999,0)))</f>
        <v>-999</v>
      </c>
      <c r="AJ1321" s="82">
        <f>IF(AND(M1321&gt;=1,M1321&lt;=4),'adjustment factor'!$D$9,IF(M1321=-9,-999,IF(M1321=98,-999,IF(M1321=99,-999,IF(M1321="",-999,0)))))</f>
        <v>-999</v>
      </c>
      <c r="AK1321" s="82">
        <f>IF(H1321=1, 'adjustment factor'!$D$10, IF(H1321=-9,-999,IF(H1321="",-999,0)))</f>
        <v>-999</v>
      </c>
      <c r="AL1321" s="82">
        <f>IF(G1321=1, 'adjustment factor'!$D$11, IF(G1321=-9,-999,IF(G1321="",-999,0)))</f>
        <v>-999</v>
      </c>
      <c r="AM1321" s="82">
        <f>IF(I1321=1, 'adjustment factor'!$D$12, IF(I1321=-9,-999,IF(I1321="",-999,0)))</f>
        <v>-999</v>
      </c>
      <c r="AN1321" s="82">
        <f>IF(J1321=1, 'adjustment factor'!$D$13, IF(J1321=-9,-999,IF(J1321="",-999,0)))</f>
        <v>-999</v>
      </c>
      <c r="AO1321" s="82" t="str">
        <f t="shared" si="208"/>
        <v>-999</v>
      </c>
      <c r="AP1321" s="82" t="str">
        <f t="shared" si="209"/>
        <v>MISSING</v>
      </c>
    </row>
    <row r="1322" spans="2:42" s="3" customFormat="1">
      <c r="B1322" s="213"/>
      <c r="C1322" s="35">
        <v>1318</v>
      </c>
      <c r="D1322" s="161"/>
      <c r="E1322" s="161"/>
      <c r="F1322" s="161"/>
      <c r="G1322" s="161"/>
      <c r="H1322" s="161"/>
      <c r="I1322" s="161"/>
      <c r="J1322" s="161"/>
      <c r="K1322" s="161"/>
      <c r="L1322" s="161"/>
      <c r="M1322" s="161"/>
      <c r="N1322" s="171"/>
      <c r="O1322" s="171"/>
      <c r="P1322" s="171"/>
      <c r="Q1322" s="171"/>
      <c r="R1322" s="171"/>
      <c r="S1322" s="171"/>
      <c r="T1322" s="208" t="str">
        <f t="shared" si="200"/>
        <v>MISSING</v>
      </c>
      <c r="U1322" s="208" t="str">
        <f t="shared" si="201"/>
        <v>MISSING</v>
      </c>
      <c r="X1322" s="56">
        <f t="shared" si="202"/>
        <v>-99</v>
      </c>
      <c r="Y1322" s="56">
        <f t="shared" si="203"/>
        <v>-99</v>
      </c>
      <c r="Z1322" s="56">
        <f t="shared" si="204"/>
        <v>-99</v>
      </c>
      <c r="AA1322" s="56">
        <f t="shared" si="205"/>
        <v>-99</v>
      </c>
      <c r="AB1322" s="56">
        <f t="shared" si="206"/>
        <v>-99</v>
      </c>
      <c r="AC1322" s="56">
        <f t="shared" si="207"/>
        <v>-99</v>
      </c>
      <c r="AE1322" s="82">
        <f>IF(D1322=1, 'adjustment factor'!$D$4, IF(D1322=-9,-999,IF(D1322="",-999,0)))</f>
        <v>-999</v>
      </c>
      <c r="AF1322" s="82">
        <f>IF(F1322=1, 'adjustment factor'!$D$5, IF(F1322=-9,-999,IF(F1322="",-999,0)))</f>
        <v>-999</v>
      </c>
      <c r="AG1322" s="82">
        <f>IF(E1322=1, 'adjustment factor'!$D$6, IF(E1322=-9,-999,IF(E1322="",-999,0)))</f>
        <v>-999</v>
      </c>
      <c r="AH1322" s="82">
        <f>IF(K1322&gt;=45,'adjustment factor'!$D$7,IF(K1322=-9,-1200,IF(K1322="",-1200,0)))</f>
        <v>-1200</v>
      </c>
      <c r="AI1322" s="82">
        <f>IF(L1322=1, 'adjustment factor'!$D$8, IF(L1322=-9,-999,IF(L1322="",-999,0)))</f>
        <v>-999</v>
      </c>
      <c r="AJ1322" s="82">
        <f>IF(AND(M1322&gt;=1,M1322&lt;=4),'adjustment factor'!$D$9,IF(M1322=-9,-999,IF(M1322=98,-999,IF(M1322=99,-999,IF(M1322="",-999,0)))))</f>
        <v>-999</v>
      </c>
      <c r="AK1322" s="82">
        <f>IF(H1322=1, 'adjustment factor'!$D$10, IF(H1322=-9,-999,IF(H1322="",-999,0)))</f>
        <v>-999</v>
      </c>
      <c r="AL1322" s="82">
        <f>IF(G1322=1, 'adjustment factor'!$D$11, IF(G1322=-9,-999,IF(G1322="",-999,0)))</f>
        <v>-999</v>
      </c>
      <c r="AM1322" s="82">
        <f>IF(I1322=1, 'adjustment factor'!$D$12, IF(I1322=-9,-999,IF(I1322="",-999,0)))</f>
        <v>-999</v>
      </c>
      <c r="AN1322" s="82">
        <f>IF(J1322=1, 'adjustment factor'!$D$13, IF(J1322=-9,-999,IF(J1322="",-999,0)))</f>
        <v>-999</v>
      </c>
      <c r="AO1322" s="82" t="str">
        <f t="shared" si="208"/>
        <v>-999</v>
      </c>
      <c r="AP1322" s="82" t="str">
        <f t="shared" si="209"/>
        <v>MISSING</v>
      </c>
    </row>
    <row r="1323" spans="2:42" s="3" customFormat="1">
      <c r="B1323" s="213"/>
      <c r="C1323" s="35">
        <v>1319</v>
      </c>
      <c r="D1323" s="161"/>
      <c r="E1323" s="161"/>
      <c r="F1323" s="161"/>
      <c r="G1323" s="161"/>
      <c r="H1323" s="161"/>
      <c r="I1323" s="161"/>
      <c r="J1323" s="161"/>
      <c r="K1323" s="161"/>
      <c r="L1323" s="161"/>
      <c r="M1323" s="161"/>
      <c r="N1323" s="171"/>
      <c r="O1323" s="171"/>
      <c r="P1323" s="171"/>
      <c r="Q1323" s="171"/>
      <c r="R1323" s="171"/>
      <c r="S1323" s="171"/>
      <c r="T1323" s="208" t="str">
        <f t="shared" si="200"/>
        <v>MISSING</v>
      </c>
      <c r="U1323" s="208" t="str">
        <f t="shared" si="201"/>
        <v>MISSING</v>
      </c>
      <c r="X1323" s="56">
        <f t="shared" si="202"/>
        <v>-99</v>
      </c>
      <c r="Y1323" s="56">
        <f t="shared" si="203"/>
        <v>-99</v>
      </c>
      <c r="Z1323" s="56">
        <f t="shared" si="204"/>
        <v>-99</v>
      </c>
      <c r="AA1323" s="56">
        <f t="shared" si="205"/>
        <v>-99</v>
      </c>
      <c r="AB1323" s="56">
        <f t="shared" si="206"/>
        <v>-99</v>
      </c>
      <c r="AC1323" s="56">
        <f t="shared" si="207"/>
        <v>-99</v>
      </c>
      <c r="AE1323" s="82">
        <f>IF(D1323=1, 'adjustment factor'!$D$4, IF(D1323=-9,-999,IF(D1323="",-999,0)))</f>
        <v>-999</v>
      </c>
      <c r="AF1323" s="82">
        <f>IF(F1323=1, 'adjustment factor'!$D$5, IF(F1323=-9,-999,IF(F1323="",-999,0)))</f>
        <v>-999</v>
      </c>
      <c r="AG1323" s="82">
        <f>IF(E1323=1, 'adjustment factor'!$D$6, IF(E1323=-9,-999,IF(E1323="",-999,0)))</f>
        <v>-999</v>
      </c>
      <c r="AH1323" s="82">
        <f>IF(K1323&gt;=45,'adjustment factor'!$D$7,IF(K1323=-9,-1200,IF(K1323="",-1200,0)))</f>
        <v>-1200</v>
      </c>
      <c r="AI1323" s="82">
        <f>IF(L1323=1, 'adjustment factor'!$D$8, IF(L1323=-9,-999,IF(L1323="",-999,0)))</f>
        <v>-999</v>
      </c>
      <c r="AJ1323" s="82">
        <f>IF(AND(M1323&gt;=1,M1323&lt;=4),'adjustment factor'!$D$9,IF(M1323=-9,-999,IF(M1323=98,-999,IF(M1323=99,-999,IF(M1323="",-999,0)))))</f>
        <v>-999</v>
      </c>
      <c r="AK1323" s="82">
        <f>IF(H1323=1, 'adjustment factor'!$D$10, IF(H1323=-9,-999,IF(H1323="",-999,0)))</f>
        <v>-999</v>
      </c>
      <c r="AL1323" s="82">
        <f>IF(G1323=1, 'adjustment factor'!$D$11, IF(G1323=-9,-999,IF(G1323="",-999,0)))</f>
        <v>-999</v>
      </c>
      <c r="AM1323" s="82">
        <f>IF(I1323=1, 'adjustment factor'!$D$12, IF(I1323=-9,-999,IF(I1323="",-999,0)))</f>
        <v>-999</v>
      </c>
      <c r="AN1323" s="82">
        <f>IF(J1323=1, 'adjustment factor'!$D$13, IF(J1323=-9,-999,IF(J1323="",-999,0)))</f>
        <v>-999</v>
      </c>
      <c r="AO1323" s="82" t="str">
        <f t="shared" si="208"/>
        <v>-999</v>
      </c>
      <c r="AP1323" s="82" t="str">
        <f t="shared" si="209"/>
        <v>MISSING</v>
      </c>
    </row>
    <row r="1324" spans="2:42" s="3" customFormat="1">
      <c r="B1324" s="213"/>
      <c r="C1324" s="35">
        <v>1320</v>
      </c>
      <c r="D1324" s="161"/>
      <c r="E1324" s="161"/>
      <c r="F1324" s="161"/>
      <c r="G1324" s="161"/>
      <c r="H1324" s="161"/>
      <c r="I1324" s="161"/>
      <c r="J1324" s="161"/>
      <c r="K1324" s="161"/>
      <c r="L1324" s="161"/>
      <c r="M1324" s="161"/>
      <c r="N1324" s="171"/>
      <c r="O1324" s="171"/>
      <c r="P1324" s="171"/>
      <c r="Q1324" s="171"/>
      <c r="R1324" s="171"/>
      <c r="S1324" s="171"/>
      <c r="T1324" s="208" t="str">
        <f t="shared" si="200"/>
        <v>MISSING</v>
      </c>
      <c r="U1324" s="208" t="str">
        <f t="shared" si="201"/>
        <v>MISSING</v>
      </c>
      <c r="X1324" s="56">
        <f t="shared" si="202"/>
        <v>-99</v>
      </c>
      <c r="Y1324" s="56">
        <f t="shared" si="203"/>
        <v>-99</v>
      </c>
      <c r="Z1324" s="56">
        <f t="shared" si="204"/>
        <v>-99</v>
      </c>
      <c r="AA1324" s="56">
        <f t="shared" si="205"/>
        <v>-99</v>
      </c>
      <c r="AB1324" s="56">
        <f t="shared" si="206"/>
        <v>-99</v>
      </c>
      <c r="AC1324" s="56">
        <f t="shared" si="207"/>
        <v>-99</v>
      </c>
      <c r="AE1324" s="82">
        <f>IF(D1324=1, 'adjustment factor'!$D$4, IF(D1324=-9,-999,IF(D1324="",-999,0)))</f>
        <v>-999</v>
      </c>
      <c r="AF1324" s="82">
        <f>IF(F1324=1, 'adjustment factor'!$D$5, IF(F1324=-9,-999,IF(F1324="",-999,0)))</f>
        <v>-999</v>
      </c>
      <c r="AG1324" s="82">
        <f>IF(E1324=1, 'adjustment factor'!$D$6, IF(E1324=-9,-999,IF(E1324="",-999,0)))</f>
        <v>-999</v>
      </c>
      <c r="AH1324" s="82">
        <f>IF(K1324&gt;=45,'adjustment factor'!$D$7,IF(K1324=-9,-1200,IF(K1324="",-1200,0)))</f>
        <v>-1200</v>
      </c>
      <c r="AI1324" s="82">
        <f>IF(L1324=1, 'adjustment factor'!$D$8, IF(L1324=-9,-999,IF(L1324="",-999,0)))</f>
        <v>-999</v>
      </c>
      <c r="AJ1324" s="82">
        <f>IF(AND(M1324&gt;=1,M1324&lt;=4),'adjustment factor'!$D$9,IF(M1324=-9,-999,IF(M1324=98,-999,IF(M1324=99,-999,IF(M1324="",-999,0)))))</f>
        <v>-999</v>
      </c>
      <c r="AK1324" s="82">
        <f>IF(H1324=1, 'adjustment factor'!$D$10, IF(H1324=-9,-999,IF(H1324="",-999,0)))</f>
        <v>-999</v>
      </c>
      <c r="AL1324" s="82">
        <f>IF(G1324=1, 'adjustment factor'!$D$11, IF(G1324=-9,-999,IF(G1324="",-999,0)))</f>
        <v>-999</v>
      </c>
      <c r="AM1324" s="82">
        <f>IF(I1324=1, 'adjustment factor'!$D$12, IF(I1324=-9,-999,IF(I1324="",-999,0)))</f>
        <v>-999</v>
      </c>
      <c r="AN1324" s="82">
        <f>IF(J1324=1, 'adjustment factor'!$D$13, IF(J1324=-9,-999,IF(J1324="",-999,0)))</f>
        <v>-999</v>
      </c>
      <c r="AO1324" s="82" t="str">
        <f t="shared" si="208"/>
        <v>-999</v>
      </c>
      <c r="AP1324" s="82" t="str">
        <f t="shared" si="209"/>
        <v>MISSING</v>
      </c>
    </row>
    <row r="1325" spans="2:42" s="3" customFormat="1">
      <c r="B1325" s="213"/>
      <c r="C1325" s="35">
        <v>1321</v>
      </c>
      <c r="D1325" s="161"/>
      <c r="E1325" s="161"/>
      <c r="F1325" s="161"/>
      <c r="G1325" s="161"/>
      <c r="H1325" s="161"/>
      <c r="I1325" s="161"/>
      <c r="J1325" s="161"/>
      <c r="K1325" s="161"/>
      <c r="L1325" s="161"/>
      <c r="M1325" s="161"/>
      <c r="N1325" s="171"/>
      <c r="O1325" s="171"/>
      <c r="P1325" s="171"/>
      <c r="Q1325" s="171"/>
      <c r="R1325" s="171"/>
      <c r="S1325" s="171"/>
      <c r="T1325" s="208" t="str">
        <f t="shared" si="200"/>
        <v>MISSING</v>
      </c>
      <c r="U1325" s="208" t="str">
        <f t="shared" si="201"/>
        <v>MISSING</v>
      </c>
      <c r="X1325" s="56">
        <f t="shared" si="202"/>
        <v>-99</v>
      </c>
      <c r="Y1325" s="56">
        <f t="shared" si="203"/>
        <v>-99</v>
      </c>
      <c r="Z1325" s="56">
        <f t="shared" si="204"/>
        <v>-99</v>
      </c>
      <c r="AA1325" s="56">
        <f t="shared" si="205"/>
        <v>-99</v>
      </c>
      <c r="AB1325" s="56">
        <f t="shared" si="206"/>
        <v>-99</v>
      </c>
      <c r="AC1325" s="56">
        <f t="shared" si="207"/>
        <v>-99</v>
      </c>
      <c r="AE1325" s="82">
        <f>IF(D1325=1, 'adjustment factor'!$D$4, IF(D1325=-9,-999,IF(D1325="",-999,0)))</f>
        <v>-999</v>
      </c>
      <c r="AF1325" s="82">
        <f>IF(F1325=1, 'adjustment factor'!$D$5, IF(F1325=-9,-999,IF(F1325="",-999,0)))</f>
        <v>-999</v>
      </c>
      <c r="AG1325" s="82">
        <f>IF(E1325=1, 'adjustment factor'!$D$6, IF(E1325=-9,-999,IF(E1325="",-999,0)))</f>
        <v>-999</v>
      </c>
      <c r="AH1325" s="82">
        <f>IF(K1325&gt;=45,'adjustment factor'!$D$7,IF(K1325=-9,-1200,IF(K1325="",-1200,0)))</f>
        <v>-1200</v>
      </c>
      <c r="AI1325" s="82">
        <f>IF(L1325=1, 'adjustment factor'!$D$8, IF(L1325=-9,-999,IF(L1325="",-999,0)))</f>
        <v>-999</v>
      </c>
      <c r="AJ1325" s="82">
        <f>IF(AND(M1325&gt;=1,M1325&lt;=4),'adjustment factor'!$D$9,IF(M1325=-9,-999,IF(M1325=98,-999,IF(M1325=99,-999,IF(M1325="",-999,0)))))</f>
        <v>-999</v>
      </c>
      <c r="AK1325" s="82">
        <f>IF(H1325=1, 'adjustment factor'!$D$10, IF(H1325=-9,-999,IF(H1325="",-999,0)))</f>
        <v>-999</v>
      </c>
      <c r="AL1325" s="82">
        <f>IF(G1325=1, 'adjustment factor'!$D$11, IF(G1325=-9,-999,IF(G1325="",-999,0)))</f>
        <v>-999</v>
      </c>
      <c r="AM1325" s="82">
        <f>IF(I1325=1, 'adjustment factor'!$D$12, IF(I1325=-9,-999,IF(I1325="",-999,0)))</f>
        <v>-999</v>
      </c>
      <c r="AN1325" s="82">
        <f>IF(J1325=1, 'adjustment factor'!$D$13, IF(J1325=-9,-999,IF(J1325="",-999,0)))</f>
        <v>-999</v>
      </c>
      <c r="AO1325" s="82" t="str">
        <f t="shared" si="208"/>
        <v>-999</v>
      </c>
      <c r="AP1325" s="82" t="str">
        <f t="shared" si="209"/>
        <v>MISSING</v>
      </c>
    </row>
    <row r="1326" spans="2:42" s="3" customFormat="1">
      <c r="B1326" s="213"/>
      <c r="C1326" s="35">
        <v>1322</v>
      </c>
      <c r="D1326" s="161"/>
      <c r="E1326" s="161"/>
      <c r="F1326" s="161"/>
      <c r="G1326" s="161"/>
      <c r="H1326" s="161"/>
      <c r="I1326" s="161"/>
      <c r="J1326" s="161"/>
      <c r="K1326" s="161"/>
      <c r="L1326" s="161"/>
      <c r="M1326" s="161"/>
      <c r="N1326" s="171"/>
      <c r="O1326" s="171"/>
      <c r="P1326" s="171"/>
      <c r="Q1326" s="171"/>
      <c r="R1326" s="171"/>
      <c r="S1326" s="171"/>
      <c r="T1326" s="208" t="str">
        <f t="shared" si="200"/>
        <v>MISSING</v>
      </c>
      <c r="U1326" s="208" t="str">
        <f t="shared" si="201"/>
        <v>MISSING</v>
      </c>
      <c r="X1326" s="56">
        <f t="shared" si="202"/>
        <v>-99</v>
      </c>
      <c r="Y1326" s="56">
        <f t="shared" si="203"/>
        <v>-99</v>
      </c>
      <c r="Z1326" s="56">
        <f t="shared" si="204"/>
        <v>-99</v>
      </c>
      <c r="AA1326" s="56">
        <f t="shared" si="205"/>
        <v>-99</v>
      </c>
      <c r="AB1326" s="56">
        <f t="shared" si="206"/>
        <v>-99</v>
      </c>
      <c r="AC1326" s="56">
        <f t="shared" si="207"/>
        <v>-99</v>
      </c>
      <c r="AE1326" s="82">
        <f>IF(D1326=1, 'adjustment factor'!$D$4, IF(D1326=-9,-999,IF(D1326="",-999,0)))</f>
        <v>-999</v>
      </c>
      <c r="AF1326" s="82">
        <f>IF(F1326=1, 'adjustment factor'!$D$5, IF(F1326=-9,-999,IF(F1326="",-999,0)))</f>
        <v>-999</v>
      </c>
      <c r="AG1326" s="82">
        <f>IF(E1326=1, 'adjustment factor'!$D$6, IF(E1326=-9,-999,IF(E1326="",-999,0)))</f>
        <v>-999</v>
      </c>
      <c r="AH1326" s="82">
        <f>IF(K1326&gt;=45,'adjustment factor'!$D$7,IF(K1326=-9,-1200,IF(K1326="",-1200,0)))</f>
        <v>-1200</v>
      </c>
      <c r="AI1326" s="82">
        <f>IF(L1326=1, 'adjustment factor'!$D$8, IF(L1326=-9,-999,IF(L1326="",-999,0)))</f>
        <v>-999</v>
      </c>
      <c r="AJ1326" s="82">
        <f>IF(AND(M1326&gt;=1,M1326&lt;=4),'adjustment factor'!$D$9,IF(M1326=-9,-999,IF(M1326=98,-999,IF(M1326=99,-999,IF(M1326="",-999,0)))))</f>
        <v>-999</v>
      </c>
      <c r="AK1326" s="82">
        <f>IF(H1326=1, 'adjustment factor'!$D$10, IF(H1326=-9,-999,IF(H1326="",-999,0)))</f>
        <v>-999</v>
      </c>
      <c r="AL1326" s="82">
        <f>IF(G1326=1, 'adjustment factor'!$D$11, IF(G1326=-9,-999,IF(G1326="",-999,0)))</f>
        <v>-999</v>
      </c>
      <c r="AM1326" s="82">
        <f>IF(I1326=1, 'adjustment factor'!$D$12, IF(I1326=-9,-999,IF(I1326="",-999,0)))</f>
        <v>-999</v>
      </c>
      <c r="AN1326" s="82">
        <f>IF(J1326=1, 'adjustment factor'!$D$13, IF(J1326=-9,-999,IF(J1326="",-999,0)))</f>
        <v>-999</v>
      </c>
      <c r="AO1326" s="82" t="str">
        <f t="shared" si="208"/>
        <v>-999</v>
      </c>
      <c r="AP1326" s="82" t="str">
        <f t="shared" si="209"/>
        <v>MISSING</v>
      </c>
    </row>
    <row r="1327" spans="2:42" s="3" customFormat="1">
      <c r="B1327" s="213"/>
      <c r="C1327" s="35">
        <v>1323</v>
      </c>
      <c r="D1327" s="161"/>
      <c r="E1327" s="161"/>
      <c r="F1327" s="161"/>
      <c r="G1327" s="161"/>
      <c r="H1327" s="161"/>
      <c r="I1327" s="161"/>
      <c r="J1327" s="161"/>
      <c r="K1327" s="161"/>
      <c r="L1327" s="161"/>
      <c r="M1327" s="161"/>
      <c r="N1327" s="171"/>
      <c r="O1327" s="171"/>
      <c r="P1327" s="171"/>
      <c r="Q1327" s="171"/>
      <c r="R1327" s="171"/>
      <c r="S1327" s="171"/>
      <c r="T1327" s="208" t="str">
        <f t="shared" si="200"/>
        <v>MISSING</v>
      </c>
      <c r="U1327" s="208" t="str">
        <f t="shared" si="201"/>
        <v>MISSING</v>
      </c>
      <c r="X1327" s="56">
        <f t="shared" si="202"/>
        <v>-99</v>
      </c>
      <c r="Y1327" s="56">
        <f t="shared" si="203"/>
        <v>-99</v>
      </c>
      <c r="Z1327" s="56">
        <f t="shared" si="204"/>
        <v>-99</v>
      </c>
      <c r="AA1327" s="56">
        <f t="shared" si="205"/>
        <v>-99</v>
      </c>
      <c r="AB1327" s="56">
        <f t="shared" si="206"/>
        <v>-99</v>
      </c>
      <c r="AC1327" s="56">
        <f t="shared" si="207"/>
        <v>-99</v>
      </c>
      <c r="AE1327" s="82">
        <f>IF(D1327=1, 'adjustment factor'!$D$4, IF(D1327=-9,-999,IF(D1327="",-999,0)))</f>
        <v>-999</v>
      </c>
      <c r="AF1327" s="82">
        <f>IF(F1327=1, 'adjustment factor'!$D$5, IF(F1327=-9,-999,IF(F1327="",-999,0)))</f>
        <v>-999</v>
      </c>
      <c r="AG1327" s="82">
        <f>IF(E1327=1, 'adjustment factor'!$D$6, IF(E1327=-9,-999,IF(E1327="",-999,0)))</f>
        <v>-999</v>
      </c>
      <c r="AH1327" s="82">
        <f>IF(K1327&gt;=45,'adjustment factor'!$D$7,IF(K1327=-9,-1200,IF(K1327="",-1200,0)))</f>
        <v>-1200</v>
      </c>
      <c r="AI1327" s="82">
        <f>IF(L1327=1, 'adjustment factor'!$D$8, IF(L1327=-9,-999,IF(L1327="",-999,0)))</f>
        <v>-999</v>
      </c>
      <c r="AJ1327" s="82">
        <f>IF(AND(M1327&gt;=1,M1327&lt;=4),'adjustment factor'!$D$9,IF(M1327=-9,-999,IF(M1327=98,-999,IF(M1327=99,-999,IF(M1327="",-999,0)))))</f>
        <v>-999</v>
      </c>
      <c r="AK1327" s="82">
        <f>IF(H1327=1, 'adjustment factor'!$D$10, IF(H1327=-9,-999,IF(H1327="",-999,0)))</f>
        <v>-999</v>
      </c>
      <c r="AL1327" s="82">
        <f>IF(G1327=1, 'adjustment factor'!$D$11, IF(G1327=-9,-999,IF(G1327="",-999,0)))</f>
        <v>-999</v>
      </c>
      <c r="AM1327" s="82">
        <f>IF(I1327=1, 'adjustment factor'!$D$12, IF(I1327=-9,-999,IF(I1327="",-999,0)))</f>
        <v>-999</v>
      </c>
      <c r="AN1327" s="82">
        <f>IF(J1327=1, 'adjustment factor'!$D$13, IF(J1327=-9,-999,IF(J1327="",-999,0)))</f>
        <v>-999</v>
      </c>
      <c r="AO1327" s="82" t="str">
        <f t="shared" si="208"/>
        <v>-999</v>
      </c>
      <c r="AP1327" s="82" t="str">
        <f t="shared" si="209"/>
        <v>MISSING</v>
      </c>
    </row>
    <row r="1328" spans="2:42" s="3" customFormat="1">
      <c r="B1328" s="213"/>
      <c r="C1328" s="35">
        <v>1324</v>
      </c>
      <c r="D1328" s="161"/>
      <c r="E1328" s="161"/>
      <c r="F1328" s="161"/>
      <c r="G1328" s="161"/>
      <c r="H1328" s="161"/>
      <c r="I1328" s="161"/>
      <c r="J1328" s="161"/>
      <c r="K1328" s="161"/>
      <c r="L1328" s="161"/>
      <c r="M1328" s="161"/>
      <c r="N1328" s="171"/>
      <c r="O1328" s="171"/>
      <c r="P1328" s="171"/>
      <c r="Q1328" s="171"/>
      <c r="R1328" s="171"/>
      <c r="S1328" s="171"/>
      <c r="T1328" s="208" t="str">
        <f t="shared" si="200"/>
        <v>MISSING</v>
      </c>
      <c r="U1328" s="208" t="str">
        <f t="shared" si="201"/>
        <v>MISSING</v>
      </c>
      <c r="X1328" s="56">
        <f t="shared" si="202"/>
        <v>-99</v>
      </c>
      <c r="Y1328" s="56">
        <f t="shared" si="203"/>
        <v>-99</v>
      </c>
      <c r="Z1328" s="56">
        <f t="shared" si="204"/>
        <v>-99</v>
      </c>
      <c r="AA1328" s="56">
        <f t="shared" si="205"/>
        <v>-99</v>
      </c>
      <c r="AB1328" s="56">
        <f t="shared" si="206"/>
        <v>-99</v>
      </c>
      <c r="AC1328" s="56">
        <f t="shared" si="207"/>
        <v>-99</v>
      </c>
      <c r="AE1328" s="82">
        <f>IF(D1328=1, 'adjustment factor'!$D$4, IF(D1328=-9,-999,IF(D1328="",-999,0)))</f>
        <v>-999</v>
      </c>
      <c r="AF1328" s="82">
        <f>IF(F1328=1, 'adjustment factor'!$D$5, IF(F1328=-9,-999,IF(F1328="",-999,0)))</f>
        <v>-999</v>
      </c>
      <c r="AG1328" s="82">
        <f>IF(E1328=1, 'adjustment factor'!$D$6, IF(E1328=-9,-999,IF(E1328="",-999,0)))</f>
        <v>-999</v>
      </c>
      <c r="AH1328" s="82">
        <f>IF(K1328&gt;=45,'adjustment factor'!$D$7,IF(K1328=-9,-1200,IF(K1328="",-1200,0)))</f>
        <v>-1200</v>
      </c>
      <c r="AI1328" s="82">
        <f>IF(L1328=1, 'adjustment factor'!$D$8, IF(L1328=-9,-999,IF(L1328="",-999,0)))</f>
        <v>-999</v>
      </c>
      <c r="AJ1328" s="82">
        <f>IF(AND(M1328&gt;=1,M1328&lt;=4),'adjustment factor'!$D$9,IF(M1328=-9,-999,IF(M1328=98,-999,IF(M1328=99,-999,IF(M1328="",-999,0)))))</f>
        <v>-999</v>
      </c>
      <c r="AK1328" s="82">
        <f>IF(H1328=1, 'adjustment factor'!$D$10, IF(H1328=-9,-999,IF(H1328="",-999,0)))</f>
        <v>-999</v>
      </c>
      <c r="AL1328" s="82">
        <f>IF(G1328=1, 'adjustment factor'!$D$11, IF(G1328=-9,-999,IF(G1328="",-999,0)))</f>
        <v>-999</v>
      </c>
      <c r="AM1328" s="82">
        <f>IF(I1328=1, 'adjustment factor'!$D$12, IF(I1328=-9,-999,IF(I1328="",-999,0)))</f>
        <v>-999</v>
      </c>
      <c r="AN1328" s="82">
        <f>IF(J1328=1, 'adjustment factor'!$D$13, IF(J1328=-9,-999,IF(J1328="",-999,0)))</f>
        <v>-999</v>
      </c>
      <c r="AO1328" s="82" t="str">
        <f t="shared" si="208"/>
        <v>-999</v>
      </c>
      <c r="AP1328" s="82" t="str">
        <f t="shared" si="209"/>
        <v>MISSING</v>
      </c>
    </row>
    <row r="1329" spans="2:42" s="3" customFormat="1">
      <c r="B1329" s="213"/>
      <c r="C1329" s="35">
        <v>1325</v>
      </c>
      <c r="D1329" s="161"/>
      <c r="E1329" s="161"/>
      <c r="F1329" s="161"/>
      <c r="G1329" s="161"/>
      <c r="H1329" s="161"/>
      <c r="I1329" s="161"/>
      <c r="J1329" s="161"/>
      <c r="K1329" s="161"/>
      <c r="L1329" s="161"/>
      <c r="M1329" s="161"/>
      <c r="N1329" s="171"/>
      <c r="O1329" s="171"/>
      <c r="P1329" s="171"/>
      <c r="Q1329" s="171"/>
      <c r="R1329" s="171"/>
      <c r="S1329" s="171"/>
      <c r="T1329" s="208" t="str">
        <f t="shared" si="200"/>
        <v>MISSING</v>
      </c>
      <c r="U1329" s="208" t="str">
        <f t="shared" si="201"/>
        <v>MISSING</v>
      </c>
      <c r="X1329" s="56">
        <f t="shared" si="202"/>
        <v>-99</v>
      </c>
      <c r="Y1329" s="56">
        <f t="shared" si="203"/>
        <v>-99</v>
      </c>
      <c r="Z1329" s="56">
        <f t="shared" si="204"/>
        <v>-99</v>
      </c>
      <c r="AA1329" s="56">
        <f t="shared" si="205"/>
        <v>-99</v>
      </c>
      <c r="AB1329" s="56">
        <f t="shared" si="206"/>
        <v>-99</v>
      </c>
      <c r="AC1329" s="56">
        <f t="shared" si="207"/>
        <v>-99</v>
      </c>
      <c r="AE1329" s="82">
        <f>IF(D1329=1, 'adjustment factor'!$D$4, IF(D1329=-9,-999,IF(D1329="",-999,0)))</f>
        <v>-999</v>
      </c>
      <c r="AF1329" s="82">
        <f>IF(F1329=1, 'adjustment factor'!$D$5, IF(F1329=-9,-999,IF(F1329="",-999,0)))</f>
        <v>-999</v>
      </c>
      <c r="AG1329" s="82">
        <f>IF(E1329=1, 'adjustment factor'!$D$6, IF(E1329=-9,-999,IF(E1329="",-999,0)))</f>
        <v>-999</v>
      </c>
      <c r="AH1329" s="82">
        <f>IF(K1329&gt;=45,'adjustment factor'!$D$7,IF(K1329=-9,-1200,IF(K1329="",-1200,0)))</f>
        <v>-1200</v>
      </c>
      <c r="AI1329" s="82">
        <f>IF(L1329=1, 'adjustment factor'!$D$8, IF(L1329=-9,-999,IF(L1329="",-999,0)))</f>
        <v>-999</v>
      </c>
      <c r="AJ1329" s="82">
        <f>IF(AND(M1329&gt;=1,M1329&lt;=4),'adjustment factor'!$D$9,IF(M1329=-9,-999,IF(M1329=98,-999,IF(M1329=99,-999,IF(M1329="",-999,0)))))</f>
        <v>-999</v>
      </c>
      <c r="AK1329" s="82">
        <f>IF(H1329=1, 'adjustment factor'!$D$10, IF(H1329=-9,-999,IF(H1329="",-999,0)))</f>
        <v>-999</v>
      </c>
      <c r="AL1329" s="82">
        <f>IF(G1329=1, 'adjustment factor'!$D$11, IF(G1329=-9,-999,IF(G1329="",-999,0)))</f>
        <v>-999</v>
      </c>
      <c r="AM1329" s="82">
        <f>IF(I1329=1, 'adjustment factor'!$D$12, IF(I1329=-9,-999,IF(I1329="",-999,0)))</f>
        <v>-999</v>
      </c>
      <c r="AN1329" s="82">
        <f>IF(J1329=1, 'adjustment factor'!$D$13, IF(J1329=-9,-999,IF(J1329="",-999,0)))</f>
        <v>-999</v>
      </c>
      <c r="AO1329" s="82" t="str">
        <f t="shared" si="208"/>
        <v>-999</v>
      </c>
      <c r="AP1329" s="82" t="str">
        <f t="shared" si="209"/>
        <v>MISSING</v>
      </c>
    </row>
    <row r="1330" spans="2:42" s="3" customFormat="1">
      <c r="B1330" s="213"/>
      <c r="C1330" s="35">
        <v>1326</v>
      </c>
      <c r="D1330" s="161"/>
      <c r="E1330" s="161"/>
      <c r="F1330" s="161"/>
      <c r="G1330" s="161"/>
      <c r="H1330" s="161"/>
      <c r="I1330" s="161"/>
      <c r="J1330" s="161"/>
      <c r="K1330" s="161"/>
      <c r="L1330" s="161"/>
      <c r="M1330" s="161"/>
      <c r="N1330" s="171"/>
      <c r="O1330" s="171"/>
      <c r="P1330" s="171"/>
      <c r="Q1330" s="171"/>
      <c r="R1330" s="171"/>
      <c r="S1330" s="171"/>
      <c r="T1330" s="208" t="str">
        <f t="shared" si="200"/>
        <v>MISSING</v>
      </c>
      <c r="U1330" s="208" t="str">
        <f t="shared" si="201"/>
        <v>MISSING</v>
      </c>
      <c r="X1330" s="56">
        <f t="shared" si="202"/>
        <v>-99</v>
      </c>
      <c r="Y1330" s="56">
        <f t="shared" si="203"/>
        <v>-99</v>
      </c>
      <c r="Z1330" s="56">
        <f t="shared" si="204"/>
        <v>-99</v>
      </c>
      <c r="AA1330" s="56">
        <f t="shared" si="205"/>
        <v>-99</v>
      </c>
      <c r="AB1330" s="56">
        <f t="shared" si="206"/>
        <v>-99</v>
      </c>
      <c r="AC1330" s="56">
        <f t="shared" si="207"/>
        <v>-99</v>
      </c>
      <c r="AE1330" s="82">
        <f>IF(D1330=1, 'adjustment factor'!$D$4, IF(D1330=-9,-999,IF(D1330="",-999,0)))</f>
        <v>-999</v>
      </c>
      <c r="AF1330" s="82">
        <f>IF(F1330=1, 'adjustment factor'!$D$5, IF(F1330=-9,-999,IF(F1330="",-999,0)))</f>
        <v>-999</v>
      </c>
      <c r="AG1330" s="82">
        <f>IF(E1330=1, 'adjustment factor'!$D$6, IF(E1330=-9,-999,IF(E1330="",-999,0)))</f>
        <v>-999</v>
      </c>
      <c r="AH1330" s="82">
        <f>IF(K1330&gt;=45,'adjustment factor'!$D$7,IF(K1330=-9,-1200,IF(K1330="",-1200,0)))</f>
        <v>-1200</v>
      </c>
      <c r="AI1330" s="82">
        <f>IF(L1330=1, 'adjustment factor'!$D$8, IF(L1330=-9,-999,IF(L1330="",-999,0)))</f>
        <v>-999</v>
      </c>
      <c r="AJ1330" s="82">
        <f>IF(AND(M1330&gt;=1,M1330&lt;=4),'adjustment factor'!$D$9,IF(M1330=-9,-999,IF(M1330=98,-999,IF(M1330=99,-999,IF(M1330="",-999,0)))))</f>
        <v>-999</v>
      </c>
      <c r="AK1330" s="82">
        <f>IF(H1330=1, 'adjustment factor'!$D$10, IF(H1330=-9,-999,IF(H1330="",-999,0)))</f>
        <v>-999</v>
      </c>
      <c r="AL1330" s="82">
        <f>IF(G1330=1, 'adjustment factor'!$D$11, IF(G1330=-9,-999,IF(G1330="",-999,0)))</f>
        <v>-999</v>
      </c>
      <c r="AM1330" s="82">
        <f>IF(I1330=1, 'adjustment factor'!$D$12, IF(I1330=-9,-999,IF(I1330="",-999,0)))</f>
        <v>-999</v>
      </c>
      <c r="AN1330" s="82">
        <f>IF(J1330=1, 'adjustment factor'!$D$13, IF(J1330=-9,-999,IF(J1330="",-999,0)))</f>
        <v>-999</v>
      </c>
      <c r="AO1330" s="82" t="str">
        <f t="shared" si="208"/>
        <v>-999</v>
      </c>
      <c r="AP1330" s="82" t="str">
        <f t="shared" si="209"/>
        <v>MISSING</v>
      </c>
    </row>
    <row r="1331" spans="2:42" s="3" customFormat="1">
      <c r="B1331" s="213"/>
      <c r="C1331" s="35">
        <v>1327</v>
      </c>
      <c r="D1331" s="161"/>
      <c r="E1331" s="161"/>
      <c r="F1331" s="161"/>
      <c r="G1331" s="161"/>
      <c r="H1331" s="161"/>
      <c r="I1331" s="161"/>
      <c r="J1331" s="161"/>
      <c r="K1331" s="161"/>
      <c r="L1331" s="161"/>
      <c r="M1331" s="161"/>
      <c r="N1331" s="171"/>
      <c r="O1331" s="171"/>
      <c r="P1331" s="171"/>
      <c r="Q1331" s="171"/>
      <c r="R1331" s="171"/>
      <c r="S1331" s="171"/>
      <c r="T1331" s="208" t="str">
        <f t="shared" si="200"/>
        <v>MISSING</v>
      </c>
      <c r="U1331" s="208" t="str">
        <f t="shared" si="201"/>
        <v>MISSING</v>
      </c>
      <c r="X1331" s="56">
        <f t="shared" si="202"/>
        <v>-99</v>
      </c>
      <c r="Y1331" s="56">
        <f t="shared" si="203"/>
        <v>-99</v>
      </c>
      <c r="Z1331" s="56">
        <f t="shared" si="204"/>
        <v>-99</v>
      </c>
      <c r="AA1331" s="56">
        <f t="shared" si="205"/>
        <v>-99</v>
      </c>
      <c r="AB1331" s="56">
        <f t="shared" si="206"/>
        <v>-99</v>
      </c>
      <c r="AC1331" s="56">
        <f t="shared" si="207"/>
        <v>-99</v>
      </c>
      <c r="AE1331" s="82">
        <f>IF(D1331=1, 'adjustment factor'!$D$4, IF(D1331=-9,-999,IF(D1331="",-999,0)))</f>
        <v>-999</v>
      </c>
      <c r="AF1331" s="82">
        <f>IF(F1331=1, 'adjustment factor'!$D$5, IF(F1331=-9,-999,IF(F1331="",-999,0)))</f>
        <v>-999</v>
      </c>
      <c r="AG1331" s="82">
        <f>IF(E1331=1, 'adjustment factor'!$D$6, IF(E1331=-9,-999,IF(E1331="",-999,0)))</f>
        <v>-999</v>
      </c>
      <c r="AH1331" s="82">
        <f>IF(K1331&gt;=45,'adjustment factor'!$D$7,IF(K1331=-9,-1200,IF(K1331="",-1200,0)))</f>
        <v>-1200</v>
      </c>
      <c r="AI1331" s="82">
        <f>IF(L1331=1, 'adjustment factor'!$D$8, IF(L1331=-9,-999,IF(L1331="",-999,0)))</f>
        <v>-999</v>
      </c>
      <c r="AJ1331" s="82">
        <f>IF(AND(M1331&gt;=1,M1331&lt;=4),'adjustment factor'!$D$9,IF(M1331=-9,-999,IF(M1331=98,-999,IF(M1331=99,-999,IF(M1331="",-999,0)))))</f>
        <v>-999</v>
      </c>
      <c r="AK1331" s="82">
        <f>IF(H1331=1, 'adjustment factor'!$D$10, IF(H1331=-9,-999,IF(H1331="",-999,0)))</f>
        <v>-999</v>
      </c>
      <c r="AL1331" s="82">
        <f>IF(G1331=1, 'adjustment factor'!$D$11, IF(G1331=-9,-999,IF(G1331="",-999,0)))</f>
        <v>-999</v>
      </c>
      <c r="AM1331" s="82">
        <f>IF(I1331=1, 'adjustment factor'!$D$12, IF(I1331=-9,-999,IF(I1331="",-999,0)))</f>
        <v>-999</v>
      </c>
      <c r="AN1331" s="82">
        <f>IF(J1331=1, 'adjustment factor'!$D$13, IF(J1331=-9,-999,IF(J1331="",-999,0)))</f>
        <v>-999</v>
      </c>
      <c r="AO1331" s="82" t="str">
        <f t="shared" si="208"/>
        <v>-999</v>
      </c>
      <c r="AP1331" s="82" t="str">
        <f t="shared" si="209"/>
        <v>MISSING</v>
      </c>
    </row>
    <row r="1332" spans="2:42" s="3" customFormat="1">
      <c r="B1332" s="213"/>
      <c r="C1332" s="35">
        <v>1328</v>
      </c>
      <c r="D1332" s="161"/>
      <c r="E1332" s="161"/>
      <c r="F1332" s="161"/>
      <c r="G1332" s="161"/>
      <c r="H1332" s="161"/>
      <c r="I1332" s="161"/>
      <c r="J1332" s="161"/>
      <c r="K1332" s="161"/>
      <c r="L1332" s="161"/>
      <c r="M1332" s="161"/>
      <c r="N1332" s="171"/>
      <c r="O1332" s="171"/>
      <c r="P1332" s="171"/>
      <c r="Q1332" s="171"/>
      <c r="R1332" s="171"/>
      <c r="S1332" s="171"/>
      <c r="T1332" s="208" t="str">
        <f t="shared" si="200"/>
        <v>MISSING</v>
      </c>
      <c r="U1332" s="208" t="str">
        <f t="shared" si="201"/>
        <v>MISSING</v>
      </c>
      <c r="X1332" s="56">
        <f t="shared" si="202"/>
        <v>-99</v>
      </c>
      <c r="Y1332" s="56">
        <f t="shared" si="203"/>
        <v>-99</v>
      </c>
      <c r="Z1332" s="56">
        <f t="shared" si="204"/>
        <v>-99</v>
      </c>
      <c r="AA1332" s="56">
        <f t="shared" si="205"/>
        <v>-99</v>
      </c>
      <c r="AB1332" s="56">
        <f t="shared" si="206"/>
        <v>-99</v>
      </c>
      <c r="AC1332" s="56">
        <f t="shared" si="207"/>
        <v>-99</v>
      </c>
      <c r="AE1332" s="82">
        <f>IF(D1332=1, 'adjustment factor'!$D$4, IF(D1332=-9,-999,IF(D1332="",-999,0)))</f>
        <v>-999</v>
      </c>
      <c r="AF1332" s="82">
        <f>IF(F1332=1, 'adjustment factor'!$D$5, IF(F1332=-9,-999,IF(F1332="",-999,0)))</f>
        <v>-999</v>
      </c>
      <c r="AG1332" s="82">
        <f>IF(E1332=1, 'adjustment factor'!$D$6, IF(E1332=-9,-999,IF(E1332="",-999,0)))</f>
        <v>-999</v>
      </c>
      <c r="AH1332" s="82">
        <f>IF(K1332&gt;=45,'adjustment factor'!$D$7,IF(K1332=-9,-1200,IF(K1332="",-1200,0)))</f>
        <v>-1200</v>
      </c>
      <c r="AI1332" s="82">
        <f>IF(L1332=1, 'adjustment factor'!$D$8, IF(L1332=-9,-999,IF(L1332="",-999,0)))</f>
        <v>-999</v>
      </c>
      <c r="AJ1332" s="82">
        <f>IF(AND(M1332&gt;=1,M1332&lt;=4),'adjustment factor'!$D$9,IF(M1332=-9,-999,IF(M1332=98,-999,IF(M1332=99,-999,IF(M1332="",-999,0)))))</f>
        <v>-999</v>
      </c>
      <c r="AK1332" s="82">
        <f>IF(H1332=1, 'adjustment factor'!$D$10, IF(H1332=-9,-999,IF(H1332="",-999,0)))</f>
        <v>-999</v>
      </c>
      <c r="AL1332" s="82">
        <f>IF(G1332=1, 'adjustment factor'!$D$11, IF(G1332=-9,-999,IF(G1332="",-999,0)))</f>
        <v>-999</v>
      </c>
      <c r="AM1332" s="82">
        <f>IF(I1332=1, 'adjustment factor'!$D$12, IF(I1332=-9,-999,IF(I1332="",-999,0)))</f>
        <v>-999</v>
      </c>
      <c r="AN1332" s="82">
        <f>IF(J1332=1, 'adjustment factor'!$D$13, IF(J1332=-9,-999,IF(J1332="",-999,0)))</f>
        <v>-999</v>
      </c>
      <c r="AO1332" s="82" t="str">
        <f t="shared" si="208"/>
        <v>-999</v>
      </c>
      <c r="AP1332" s="82" t="str">
        <f t="shared" si="209"/>
        <v>MISSING</v>
      </c>
    </row>
    <row r="1333" spans="2:42" s="3" customFormat="1">
      <c r="B1333" s="213"/>
      <c r="C1333" s="35">
        <v>1329</v>
      </c>
      <c r="D1333" s="161"/>
      <c r="E1333" s="161"/>
      <c r="F1333" s="161"/>
      <c r="G1333" s="161"/>
      <c r="H1333" s="161"/>
      <c r="I1333" s="161"/>
      <c r="J1333" s="161"/>
      <c r="K1333" s="161"/>
      <c r="L1333" s="161"/>
      <c r="M1333" s="161"/>
      <c r="N1333" s="171"/>
      <c r="O1333" s="171"/>
      <c r="P1333" s="171"/>
      <c r="Q1333" s="171"/>
      <c r="R1333" s="171"/>
      <c r="S1333" s="171"/>
      <c r="T1333" s="208" t="str">
        <f t="shared" si="200"/>
        <v>MISSING</v>
      </c>
      <c r="U1333" s="208" t="str">
        <f t="shared" si="201"/>
        <v>MISSING</v>
      </c>
      <c r="X1333" s="56">
        <f t="shared" si="202"/>
        <v>-99</v>
      </c>
      <c r="Y1333" s="56">
        <f t="shared" si="203"/>
        <v>-99</v>
      </c>
      <c r="Z1333" s="56">
        <f t="shared" si="204"/>
        <v>-99</v>
      </c>
      <c r="AA1333" s="56">
        <f t="shared" si="205"/>
        <v>-99</v>
      </c>
      <c r="AB1333" s="56">
        <f t="shared" si="206"/>
        <v>-99</v>
      </c>
      <c r="AC1333" s="56">
        <f t="shared" si="207"/>
        <v>-99</v>
      </c>
      <c r="AE1333" s="82">
        <f>IF(D1333=1, 'adjustment factor'!$D$4, IF(D1333=-9,-999,IF(D1333="",-999,0)))</f>
        <v>-999</v>
      </c>
      <c r="AF1333" s="82">
        <f>IF(F1333=1, 'adjustment factor'!$D$5, IF(F1333=-9,-999,IF(F1333="",-999,0)))</f>
        <v>-999</v>
      </c>
      <c r="AG1333" s="82">
        <f>IF(E1333=1, 'adjustment factor'!$D$6, IF(E1333=-9,-999,IF(E1333="",-999,0)))</f>
        <v>-999</v>
      </c>
      <c r="AH1333" s="82">
        <f>IF(K1333&gt;=45,'adjustment factor'!$D$7,IF(K1333=-9,-1200,IF(K1333="",-1200,0)))</f>
        <v>-1200</v>
      </c>
      <c r="AI1333" s="82">
        <f>IF(L1333=1, 'adjustment factor'!$D$8, IF(L1333=-9,-999,IF(L1333="",-999,0)))</f>
        <v>-999</v>
      </c>
      <c r="AJ1333" s="82">
        <f>IF(AND(M1333&gt;=1,M1333&lt;=4),'adjustment factor'!$D$9,IF(M1333=-9,-999,IF(M1333=98,-999,IF(M1333=99,-999,IF(M1333="",-999,0)))))</f>
        <v>-999</v>
      </c>
      <c r="AK1333" s="82">
        <f>IF(H1333=1, 'adjustment factor'!$D$10, IF(H1333=-9,-999,IF(H1333="",-999,0)))</f>
        <v>-999</v>
      </c>
      <c r="AL1333" s="82">
        <f>IF(G1333=1, 'adjustment factor'!$D$11, IF(G1333=-9,-999,IF(G1333="",-999,0)))</f>
        <v>-999</v>
      </c>
      <c r="AM1333" s="82">
        <f>IF(I1333=1, 'adjustment factor'!$D$12, IF(I1333=-9,-999,IF(I1333="",-999,0)))</f>
        <v>-999</v>
      </c>
      <c r="AN1333" s="82">
        <f>IF(J1333=1, 'adjustment factor'!$D$13, IF(J1333=-9,-999,IF(J1333="",-999,0)))</f>
        <v>-999</v>
      </c>
      <c r="AO1333" s="82" t="str">
        <f t="shared" si="208"/>
        <v>-999</v>
      </c>
      <c r="AP1333" s="82" t="str">
        <f t="shared" si="209"/>
        <v>MISSING</v>
      </c>
    </row>
    <row r="1334" spans="2:42" s="3" customFormat="1">
      <c r="B1334" s="213"/>
      <c r="C1334" s="35">
        <v>1330</v>
      </c>
      <c r="D1334" s="161"/>
      <c r="E1334" s="161"/>
      <c r="F1334" s="161"/>
      <c r="G1334" s="161"/>
      <c r="H1334" s="161"/>
      <c r="I1334" s="161"/>
      <c r="J1334" s="161"/>
      <c r="K1334" s="161"/>
      <c r="L1334" s="161"/>
      <c r="M1334" s="161"/>
      <c r="N1334" s="171"/>
      <c r="O1334" s="171"/>
      <c r="P1334" s="171"/>
      <c r="Q1334" s="171"/>
      <c r="R1334" s="171"/>
      <c r="S1334" s="171"/>
      <c r="T1334" s="208" t="str">
        <f t="shared" si="200"/>
        <v>MISSING</v>
      </c>
      <c r="U1334" s="208" t="str">
        <f t="shared" si="201"/>
        <v>MISSING</v>
      </c>
      <c r="X1334" s="56">
        <f t="shared" si="202"/>
        <v>-99</v>
      </c>
      <c r="Y1334" s="56">
        <f t="shared" si="203"/>
        <v>-99</v>
      </c>
      <c r="Z1334" s="56">
        <f t="shared" si="204"/>
        <v>-99</v>
      </c>
      <c r="AA1334" s="56">
        <f t="shared" si="205"/>
        <v>-99</v>
      </c>
      <c r="AB1334" s="56">
        <f t="shared" si="206"/>
        <v>-99</v>
      </c>
      <c r="AC1334" s="56">
        <f t="shared" si="207"/>
        <v>-99</v>
      </c>
      <c r="AE1334" s="82">
        <f>IF(D1334=1, 'adjustment factor'!$D$4, IF(D1334=-9,-999,IF(D1334="",-999,0)))</f>
        <v>-999</v>
      </c>
      <c r="AF1334" s="82">
        <f>IF(F1334=1, 'adjustment factor'!$D$5, IF(F1334=-9,-999,IF(F1334="",-999,0)))</f>
        <v>-999</v>
      </c>
      <c r="AG1334" s="82">
        <f>IF(E1334=1, 'adjustment factor'!$D$6, IF(E1334=-9,-999,IF(E1334="",-999,0)))</f>
        <v>-999</v>
      </c>
      <c r="AH1334" s="82">
        <f>IF(K1334&gt;=45,'adjustment factor'!$D$7,IF(K1334=-9,-1200,IF(K1334="",-1200,0)))</f>
        <v>-1200</v>
      </c>
      <c r="AI1334" s="82">
        <f>IF(L1334=1, 'adjustment factor'!$D$8, IF(L1334=-9,-999,IF(L1334="",-999,0)))</f>
        <v>-999</v>
      </c>
      <c r="AJ1334" s="82">
        <f>IF(AND(M1334&gt;=1,M1334&lt;=4),'adjustment factor'!$D$9,IF(M1334=-9,-999,IF(M1334=98,-999,IF(M1334=99,-999,IF(M1334="",-999,0)))))</f>
        <v>-999</v>
      </c>
      <c r="AK1334" s="82">
        <f>IF(H1334=1, 'adjustment factor'!$D$10, IF(H1334=-9,-999,IF(H1334="",-999,0)))</f>
        <v>-999</v>
      </c>
      <c r="AL1334" s="82">
        <f>IF(G1334=1, 'adjustment factor'!$D$11, IF(G1334=-9,-999,IF(G1334="",-999,0)))</f>
        <v>-999</v>
      </c>
      <c r="AM1334" s="82">
        <f>IF(I1334=1, 'adjustment factor'!$D$12, IF(I1334=-9,-999,IF(I1334="",-999,0)))</f>
        <v>-999</v>
      </c>
      <c r="AN1334" s="82">
        <f>IF(J1334=1, 'adjustment factor'!$D$13, IF(J1334=-9,-999,IF(J1334="",-999,0)))</f>
        <v>-999</v>
      </c>
      <c r="AO1334" s="82" t="str">
        <f t="shared" si="208"/>
        <v>-999</v>
      </c>
      <c r="AP1334" s="82" t="str">
        <f t="shared" si="209"/>
        <v>MISSING</v>
      </c>
    </row>
    <row r="1335" spans="2:42" s="3" customFormat="1">
      <c r="B1335" s="213"/>
      <c r="C1335" s="35">
        <v>1331</v>
      </c>
      <c r="D1335" s="161"/>
      <c r="E1335" s="161"/>
      <c r="F1335" s="161"/>
      <c r="G1335" s="161"/>
      <c r="H1335" s="161"/>
      <c r="I1335" s="161"/>
      <c r="J1335" s="161"/>
      <c r="K1335" s="161"/>
      <c r="L1335" s="161"/>
      <c r="M1335" s="161"/>
      <c r="N1335" s="171"/>
      <c r="O1335" s="171"/>
      <c r="P1335" s="171"/>
      <c r="Q1335" s="171"/>
      <c r="R1335" s="171"/>
      <c r="S1335" s="171"/>
      <c r="T1335" s="208" t="str">
        <f t="shared" si="200"/>
        <v>MISSING</v>
      </c>
      <c r="U1335" s="208" t="str">
        <f t="shared" si="201"/>
        <v>MISSING</v>
      </c>
      <c r="X1335" s="56">
        <f t="shared" si="202"/>
        <v>-99</v>
      </c>
      <c r="Y1335" s="56">
        <f t="shared" si="203"/>
        <v>-99</v>
      </c>
      <c r="Z1335" s="56">
        <f t="shared" si="204"/>
        <v>-99</v>
      </c>
      <c r="AA1335" s="56">
        <f t="shared" si="205"/>
        <v>-99</v>
      </c>
      <c r="AB1335" s="56">
        <f t="shared" si="206"/>
        <v>-99</v>
      </c>
      <c r="AC1335" s="56">
        <f t="shared" si="207"/>
        <v>-99</v>
      </c>
      <c r="AE1335" s="82">
        <f>IF(D1335=1, 'adjustment factor'!$D$4, IF(D1335=-9,-999,IF(D1335="",-999,0)))</f>
        <v>-999</v>
      </c>
      <c r="AF1335" s="82">
        <f>IF(F1335=1, 'adjustment factor'!$D$5, IF(F1335=-9,-999,IF(F1335="",-999,0)))</f>
        <v>-999</v>
      </c>
      <c r="AG1335" s="82">
        <f>IF(E1335=1, 'adjustment factor'!$D$6, IF(E1335=-9,-999,IF(E1335="",-999,0)))</f>
        <v>-999</v>
      </c>
      <c r="AH1335" s="82">
        <f>IF(K1335&gt;=45,'adjustment factor'!$D$7,IF(K1335=-9,-1200,IF(K1335="",-1200,0)))</f>
        <v>-1200</v>
      </c>
      <c r="AI1335" s="82">
        <f>IF(L1335=1, 'adjustment factor'!$D$8, IF(L1335=-9,-999,IF(L1335="",-999,0)))</f>
        <v>-999</v>
      </c>
      <c r="AJ1335" s="82">
        <f>IF(AND(M1335&gt;=1,M1335&lt;=4),'adjustment factor'!$D$9,IF(M1335=-9,-999,IF(M1335=98,-999,IF(M1335=99,-999,IF(M1335="",-999,0)))))</f>
        <v>-999</v>
      </c>
      <c r="AK1335" s="82">
        <f>IF(H1335=1, 'adjustment factor'!$D$10, IF(H1335=-9,-999,IF(H1335="",-999,0)))</f>
        <v>-999</v>
      </c>
      <c r="AL1335" s="82">
        <f>IF(G1335=1, 'adjustment factor'!$D$11, IF(G1335=-9,-999,IF(G1335="",-999,0)))</f>
        <v>-999</v>
      </c>
      <c r="AM1335" s="82">
        <f>IF(I1335=1, 'adjustment factor'!$D$12, IF(I1335=-9,-999,IF(I1335="",-999,0)))</f>
        <v>-999</v>
      </c>
      <c r="AN1335" s="82">
        <f>IF(J1335=1, 'adjustment factor'!$D$13, IF(J1335=-9,-999,IF(J1335="",-999,0)))</f>
        <v>-999</v>
      </c>
      <c r="AO1335" s="82" t="str">
        <f t="shared" si="208"/>
        <v>-999</v>
      </c>
      <c r="AP1335" s="82" t="str">
        <f t="shared" si="209"/>
        <v>MISSING</v>
      </c>
    </row>
    <row r="1336" spans="2:42" s="3" customFormat="1">
      <c r="B1336" s="213"/>
      <c r="C1336" s="35">
        <v>1332</v>
      </c>
      <c r="D1336" s="161"/>
      <c r="E1336" s="161"/>
      <c r="F1336" s="161"/>
      <c r="G1336" s="161"/>
      <c r="H1336" s="161"/>
      <c r="I1336" s="161"/>
      <c r="J1336" s="161"/>
      <c r="K1336" s="161"/>
      <c r="L1336" s="161"/>
      <c r="M1336" s="161"/>
      <c r="N1336" s="171"/>
      <c r="O1336" s="171"/>
      <c r="P1336" s="171"/>
      <c r="Q1336" s="171"/>
      <c r="R1336" s="171"/>
      <c r="S1336" s="171"/>
      <c r="T1336" s="208" t="str">
        <f t="shared" si="200"/>
        <v>MISSING</v>
      </c>
      <c r="U1336" s="208" t="str">
        <f t="shared" si="201"/>
        <v>MISSING</v>
      </c>
      <c r="X1336" s="56">
        <f t="shared" si="202"/>
        <v>-99</v>
      </c>
      <c r="Y1336" s="56">
        <f t="shared" si="203"/>
        <v>-99</v>
      </c>
      <c r="Z1336" s="56">
        <f t="shared" si="204"/>
        <v>-99</v>
      </c>
      <c r="AA1336" s="56">
        <f t="shared" si="205"/>
        <v>-99</v>
      </c>
      <c r="AB1336" s="56">
        <f t="shared" si="206"/>
        <v>-99</v>
      </c>
      <c r="AC1336" s="56">
        <f t="shared" si="207"/>
        <v>-99</v>
      </c>
      <c r="AE1336" s="82">
        <f>IF(D1336=1, 'adjustment factor'!$D$4, IF(D1336=-9,-999,IF(D1336="",-999,0)))</f>
        <v>-999</v>
      </c>
      <c r="AF1336" s="82">
        <f>IF(F1336=1, 'adjustment factor'!$D$5, IF(F1336=-9,-999,IF(F1336="",-999,0)))</f>
        <v>-999</v>
      </c>
      <c r="AG1336" s="82">
        <f>IF(E1336=1, 'adjustment factor'!$D$6, IF(E1336=-9,-999,IF(E1336="",-999,0)))</f>
        <v>-999</v>
      </c>
      <c r="AH1336" s="82">
        <f>IF(K1336&gt;=45,'adjustment factor'!$D$7,IF(K1336=-9,-1200,IF(K1336="",-1200,0)))</f>
        <v>-1200</v>
      </c>
      <c r="AI1336" s="82">
        <f>IF(L1336=1, 'adjustment factor'!$D$8, IF(L1336=-9,-999,IF(L1336="",-999,0)))</f>
        <v>-999</v>
      </c>
      <c r="AJ1336" s="82">
        <f>IF(AND(M1336&gt;=1,M1336&lt;=4),'adjustment factor'!$D$9,IF(M1336=-9,-999,IF(M1336=98,-999,IF(M1336=99,-999,IF(M1336="",-999,0)))))</f>
        <v>-999</v>
      </c>
      <c r="AK1336" s="82">
        <f>IF(H1336=1, 'adjustment factor'!$D$10, IF(H1336=-9,-999,IF(H1336="",-999,0)))</f>
        <v>-999</v>
      </c>
      <c r="AL1336" s="82">
        <f>IF(G1336=1, 'adjustment factor'!$D$11, IF(G1336=-9,-999,IF(G1336="",-999,0)))</f>
        <v>-999</v>
      </c>
      <c r="AM1336" s="82">
        <f>IF(I1336=1, 'adjustment factor'!$D$12, IF(I1336=-9,-999,IF(I1336="",-999,0)))</f>
        <v>-999</v>
      </c>
      <c r="AN1336" s="82">
        <f>IF(J1336=1, 'adjustment factor'!$D$13, IF(J1336=-9,-999,IF(J1336="",-999,0)))</f>
        <v>-999</v>
      </c>
      <c r="AO1336" s="82" t="str">
        <f t="shared" si="208"/>
        <v>-999</v>
      </c>
      <c r="AP1336" s="82" t="str">
        <f t="shared" si="209"/>
        <v>MISSING</v>
      </c>
    </row>
    <row r="1337" spans="2:42" s="3" customFormat="1">
      <c r="B1337" s="213"/>
      <c r="C1337" s="35">
        <v>1333</v>
      </c>
      <c r="D1337" s="161"/>
      <c r="E1337" s="161"/>
      <c r="F1337" s="161"/>
      <c r="G1337" s="161"/>
      <c r="H1337" s="161"/>
      <c r="I1337" s="161"/>
      <c r="J1337" s="161"/>
      <c r="K1337" s="161"/>
      <c r="L1337" s="161"/>
      <c r="M1337" s="161"/>
      <c r="N1337" s="171"/>
      <c r="O1337" s="171"/>
      <c r="P1337" s="171"/>
      <c r="Q1337" s="171"/>
      <c r="R1337" s="171"/>
      <c r="S1337" s="171"/>
      <c r="T1337" s="208" t="str">
        <f t="shared" si="200"/>
        <v>MISSING</v>
      </c>
      <c r="U1337" s="208" t="str">
        <f t="shared" si="201"/>
        <v>MISSING</v>
      </c>
      <c r="X1337" s="56">
        <f t="shared" si="202"/>
        <v>-99</v>
      </c>
      <c r="Y1337" s="56">
        <f t="shared" si="203"/>
        <v>-99</v>
      </c>
      <c r="Z1337" s="56">
        <f t="shared" si="204"/>
        <v>-99</v>
      </c>
      <c r="AA1337" s="56">
        <f t="shared" si="205"/>
        <v>-99</v>
      </c>
      <c r="AB1337" s="56">
        <f t="shared" si="206"/>
        <v>-99</v>
      </c>
      <c r="AC1337" s="56">
        <f t="shared" si="207"/>
        <v>-99</v>
      </c>
      <c r="AE1337" s="82">
        <f>IF(D1337=1, 'adjustment factor'!$D$4, IF(D1337=-9,-999,IF(D1337="",-999,0)))</f>
        <v>-999</v>
      </c>
      <c r="AF1337" s="82">
        <f>IF(F1337=1, 'adjustment factor'!$D$5, IF(F1337=-9,-999,IF(F1337="",-999,0)))</f>
        <v>-999</v>
      </c>
      <c r="AG1337" s="82">
        <f>IF(E1337=1, 'adjustment factor'!$D$6, IF(E1337=-9,-999,IF(E1337="",-999,0)))</f>
        <v>-999</v>
      </c>
      <c r="AH1337" s="82">
        <f>IF(K1337&gt;=45,'adjustment factor'!$D$7,IF(K1337=-9,-1200,IF(K1337="",-1200,0)))</f>
        <v>-1200</v>
      </c>
      <c r="AI1337" s="82">
        <f>IF(L1337=1, 'adjustment factor'!$D$8, IF(L1337=-9,-999,IF(L1337="",-999,0)))</f>
        <v>-999</v>
      </c>
      <c r="AJ1337" s="82">
        <f>IF(AND(M1337&gt;=1,M1337&lt;=4),'adjustment factor'!$D$9,IF(M1337=-9,-999,IF(M1337=98,-999,IF(M1337=99,-999,IF(M1337="",-999,0)))))</f>
        <v>-999</v>
      </c>
      <c r="AK1337" s="82">
        <f>IF(H1337=1, 'adjustment factor'!$D$10, IF(H1337=-9,-999,IF(H1337="",-999,0)))</f>
        <v>-999</v>
      </c>
      <c r="AL1337" s="82">
        <f>IF(G1337=1, 'adjustment factor'!$D$11, IF(G1337=-9,-999,IF(G1337="",-999,0)))</f>
        <v>-999</v>
      </c>
      <c r="AM1337" s="82">
        <f>IF(I1337=1, 'adjustment factor'!$D$12, IF(I1337=-9,-999,IF(I1337="",-999,0)))</f>
        <v>-999</v>
      </c>
      <c r="AN1337" s="82">
        <f>IF(J1337=1, 'adjustment factor'!$D$13, IF(J1337=-9,-999,IF(J1337="",-999,0)))</f>
        <v>-999</v>
      </c>
      <c r="AO1337" s="82" t="str">
        <f t="shared" si="208"/>
        <v>-999</v>
      </c>
      <c r="AP1337" s="82" t="str">
        <f t="shared" si="209"/>
        <v>MISSING</v>
      </c>
    </row>
    <row r="1338" spans="2:42" s="3" customFormat="1">
      <c r="B1338" s="213"/>
      <c r="C1338" s="35">
        <v>1334</v>
      </c>
      <c r="D1338" s="161"/>
      <c r="E1338" s="161"/>
      <c r="F1338" s="161"/>
      <c r="G1338" s="161"/>
      <c r="H1338" s="161"/>
      <c r="I1338" s="161"/>
      <c r="J1338" s="161"/>
      <c r="K1338" s="161"/>
      <c r="L1338" s="161"/>
      <c r="M1338" s="161"/>
      <c r="N1338" s="171"/>
      <c r="O1338" s="171"/>
      <c r="P1338" s="171"/>
      <c r="Q1338" s="171"/>
      <c r="R1338" s="171"/>
      <c r="S1338" s="171"/>
      <c r="T1338" s="208" t="str">
        <f t="shared" si="200"/>
        <v>MISSING</v>
      </c>
      <c r="U1338" s="208" t="str">
        <f t="shared" si="201"/>
        <v>MISSING</v>
      </c>
      <c r="X1338" s="56">
        <f t="shared" si="202"/>
        <v>-99</v>
      </c>
      <c r="Y1338" s="56">
        <f t="shared" si="203"/>
        <v>-99</v>
      </c>
      <c r="Z1338" s="56">
        <f t="shared" si="204"/>
        <v>-99</v>
      </c>
      <c r="AA1338" s="56">
        <f t="shared" si="205"/>
        <v>-99</v>
      </c>
      <c r="AB1338" s="56">
        <f t="shared" si="206"/>
        <v>-99</v>
      </c>
      <c r="AC1338" s="56">
        <f t="shared" si="207"/>
        <v>-99</v>
      </c>
      <c r="AE1338" s="82">
        <f>IF(D1338=1, 'adjustment factor'!$D$4, IF(D1338=-9,-999,IF(D1338="",-999,0)))</f>
        <v>-999</v>
      </c>
      <c r="AF1338" s="82">
        <f>IF(F1338=1, 'adjustment factor'!$D$5, IF(F1338=-9,-999,IF(F1338="",-999,0)))</f>
        <v>-999</v>
      </c>
      <c r="AG1338" s="82">
        <f>IF(E1338=1, 'adjustment factor'!$D$6, IF(E1338=-9,-999,IF(E1338="",-999,0)))</f>
        <v>-999</v>
      </c>
      <c r="AH1338" s="82">
        <f>IF(K1338&gt;=45,'adjustment factor'!$D$7,IF(K1338=-9,-1200,IF(K1338="",-1200,0)))</f>
        <v>-1200</v>
      </c>
      <c r="AI1338" s="82">
        <f>IF(L1338=1, 'adjustment factor'!$D$8, IF(L1338=-9,-999,IF(L1338="",-999,0)))</f>
        <v>-999</v>
      </c>
      <c r="AJ1338" s="82">
        <f>IF(AND(M1338&gt;=1,M1338&lt;=4),'adjustment factor'!$D$9,IF(M1338=-9,-999,IF(M1338=98,-999,IF(M1338=99,-999,IF(M1338="",-999,0)))))</f>
        <v>-999</v>
      </c>
      <c r="AK1338" s="82">
        <f>IF(H1338=1, 'adjustment factor'!$D$10, IF(H1338=-9,-999,IF(H1338="",-999,0)))</f>
        <v>-999</v>
      </c>
      <c r="AL1338" s="82">
        <f>IF(G1338=1, 'adjustment factor'!$D$11, IF(G1338=-9,-999,IF(G1338="",-999,0)))</f>
        <v>-999</v>
      </c>
      <c r="AM1338" s="82">
        <f>IF(I1338=1, 'adjustment factor'!$D$12, IF(I1338=-9,-999,IF(I1338="",-999,0)))</f>
        <v>-999</v>
      </c>
      <c r="AN1338" s="82">
        <f>IF(J1338=1, 'adjustment factor'!$D$13, IF(J1338=-9,-999,IF(J1338="",-999,0)))</f>
        <v>-999</v>
      </c>
      <c r="AO1338" s="82" t="str">
        <f t="shared" si="208"/>
        <v>-999</v>
      </c>
      <c r="AP1338" s="82" t="str">
        <f t="shared" si="209"/>
        <v>MISSING</v>
      </c>
    </row>
    <row r="1339" spans="2:42" s="3" customFormat="1">
      <c r="B1339" s="213"/>
      <c r="C1339" s="35">
        <v>1335</v>
      </c>
      <c r="D1339" s="161"/>
      <c r="E1339" s="161"/>
      <c r="F1339" s="161"/>
      <c r="G1339" s="161"/>
      <c r="H1339" s="161"/>
      <c r="I1339" s="161"/>
      <c r="J1339" s="161"/>
      <c r="K1339" s="161"/>
      <c r="L1339" s="161"/>
      <c r="M1339" s="161"/>
      <c r="N1339" s="171"/>
      <c r="O1339" s="171"/>
      <c r="P1339" s="171"/>
      <c r="Q1339" s="171"/>
      <c r="R1339" s="171"/>
      <c r="S1339" s="171"/>
      <c r="T1339" s="208" t="str">
        <f t="shared" si="200"/>
        <v>MISSING</v>
      </c>
      <c r="U1339" s="208" t="str">
        <f t="shared" si="201"/>
        <v>MISSING</v>
      </c>
      <c r="X1339" s="56">
        <f t="shared" si="202"/>
        <v>-99</v>
      </c>
      <c r="Y1339" s="56">
        <f t="shared" si="203"/>
        <v>-99</v>
      </c>
      <c r="Z1339" s="56">
        <f t="shared" si="204"/>
        <v>-99</v>
      </c>
      <c r="AA1339" s="56">
        <f t="shared" si="205"/>
        <v>-99</v>
      </c>
      <c r="AB1339" s="56">
        <f t="shared" si="206"/>
        <v>-99</v>
      </c>
      <c r="AC1339" s="56">
        <f t="shared" si="207"/>
        <v>-99</v>
      </c>
      <c r="AE1339" s="82">
        <f>IF(D1339=1, 'adjustment factor'!$D$4, IF(D1339=-9,-999,IF(D1339="",-999,0)))</f>
        <v>-999</v>
      </c>
      <c r="AF1339" s="82">
        <f>IF(F1339=1, 'adjustment factor'!$D$5, IF(F1339=-9,-999,IF(F1339="",-999,0)))</f>
        <v>-999</v>
      </c>
      <c r="AG1339" s="82">
        <f>IF(E1339=1, 'adjustment factor'!$D$6, IF(E1339=-9,-999,IF(E1339="",-999,0)))</f>
        <v>-999</v>
      </c>
      <c r="AH1339" s="82">
        <f>IF(K1339&gt;=45,'adjustment factor'!$D$7,IF(K1339=-9,-1200,IF(K1339="",-1200,0)))</f>
        <v>-1200</v>
      </c>
      <c r="AI1339" s="82">
        <f>IF(L1339=1, 'adjustment factor'!$D$8, IF(L1339=-9,-999,IF(L1339="",-999,0)))</f>
        <v>-999</v>
      </c>
      <c r="AJ1339" s="82">
        <f>IF(AND(M1339&gt;=1,M1339&lt;=4),'adjustment factor'!$D$9,IF(M1339=-9,-999,IF(M1339=98,-999,IF(M1339=99,-999,IF(M1339="",-999,0)))))</f>
        <v>-999</v>
      </c>
      <c r="AK1339" s="82">
        <f>IF(H1339=1, 'adjustment factor'!$D$10, IF(H1339=-9,-999,IF(H1339="",-999,0)))</f>
        <v>-999</v>
      </c>
      <c r="AL1339" s="82">
        <f>IF(G1339=1, 'adjustment factor'!$D$11, IF(G1339=-9,-999,IF(G1339="",-999,0)))</f>
        <v>-999</v>
      </c>
      <c r="AM1339" s="82">
        <f>IF(I1339=1, 'adjustment factor'!$D$12, IF(I1339=-9,-999,IF(I1339="",-999,0)))</f>
        <v>-999</v>
      </c>
      <c r="AN1339" s="82">
        <f>IF(J1339=1, 'adjustment factor'!$D$13, IF(J1339=-9,-999,IF(J1339="",-999,0)))</f>
        <v>-999</v>
      </c>
      <c r="AO1339" s="82" t="str">
        <f t="shared" si="208"/>
        <v>-999</v>
      </c>
      <c r="AP1339" s="82" t="str">
        <f t="shared" si="209"/>
        <v>MISSING</v>
      </c>
    </row>
    <row r="1340" spans="2:42" s="3" customFormat="1">
      <c r="B1340" s="213"/>
      <c r="C1340" s="35">
        <v>1336</v>
      </c>
      <c r="D1340" s="161"/>
      <c r="E1340" s="161"/>
      <c r="F1340" s="161"/>
      <c r="G1340" s="161"/>
      <c r="H1340" s="161"/>
      <c r="I1340" s="161"/>
      <c r="J1340" s="161"/>
      <c r="K1340" s="161"/>
      <c r="L1340" s="161"/>
      <c r="M1340" s="161"/>
      <c r="N1340" s="171"/>
      <c r="O1340" s="171"/>
      <c r="P1340" s="171"/>
      <c r="Q1340" s="171"/>
      <c r="R1340" s="171"/>
      <c r="S1340" s="171"/>
      <c r="T1340" s="208" t="str">
        <f t="shared" si="200"/>
        <v>MISSING</v>
      </c>
      <c r="U1340" s="208" t="str">
        <f t="shared" si="201"/>
        <v>MISSING</v>
      </c>
      <c r="X1340" s="56">
        <f t="shared" si="202"/>
        <v>-99</v>
      </c>
      <c r="Y1340" s="56">
        <f t="shared" si="203"/>
        <v>-99</v>
      </c>
      <c r="Z1340" s="56">
        <f t="shared" si="204"/>
        <v>-99</v>
      </c>
      <c r="AA1340" s="56">
        <f t="shared" si="205"/>
        <v>-99</v>
      </c>
      <c r="AB1340" s="56">
        <f t="shared" si="206"/>
        <v>-99</v>
      </c>
      <c r="AC1340" s="56">
        <f t="shared" si="207"/>
        <v>-99</v>
      </c>
      <c r="AE1340" s="82">
        <f>IF(D1340=1, 'adjustment factor'!$D$4, IF(D1340=-9,-999,IF(D1340="",-999,0)))</f>
        <v>-999</v>
      </c>
      <c r="AF1340" s="82">
        <f>IF(F1340=1, 'adjustment factor'!$D$5, IF(F1340=-9,-999,IF(F1340="",-999,0)))</f>
        <v>-999</v>
      </c>
      <c r="AG1340" s="82">
        <f>IF(E1340=1, 'adjustment factor'!$D$6, IF(E1340=-9,-999,IF(E1340="",-999,0)))</f>
        <v>-999</v>
      </c>
      <c r="AH1340" s="82">
        <f>IF(K1340&gt;=45,'adjustment factor'!$D$7,IF(K1340=-9,-1200,IF(K1340="",-1200,0)))</f>
        <v>-1200</v>
      </c>
      <c r="AI1340" s="82">
        <f>IF(L1340=1, 'adjustment factor'!$D$8, IF(L1340=-9,-999,IF(L1340="",-999,0)))</f>
        <v>-999</v>
      </c>
      <c r="AJ1340" s="82">
        <f>IF(AND(M1340&gt;=1,M1340&lt;=4),'adjustment factor'!$D$9,IF(M1340=-9,-999,IF(M1340=98,-999,IF(M1340=99,-999,IF(M1340="",-999,0)))))</f>
        <v>-999</v>
      </c>
      <c r="AK1340" s="82">
        <f>IF(H1340=1, 'adjustment factor'!$D$10, IF(H1340=-9,-999,IF(H1340="",-999,0)))</f>
        <v>-999</v>
      </c>
      <c r="AL1340" s="82">
        <f>IF(G1340=1, 'adjustment factor'!$D$11, IF(G1340=-9,-999,IF(G1340="",-999,0)))</f>
        <v>-999</v>
      </c>
      <c r="AM1340" s="82">
        <f>IF(I1340=1, 'adjustment factor'!$D$12, IF(I1340=-9,-999,IF(I1340="",-999,0)))</f>
        <v>-999</v>
      </c>
      <c r="AN1340" s="82">
        <f>IF(J1340=1, 'adjustment factor'!$D$13, IF(J1340=-9,-999,IF(J1340="",-999,0)))</f>
        <v>-999</v>
      </c>
      <c r="AO1340" s="82" t="str">
        <f t="shared" si="208"/>
        <v>-999</v>
      </c>
      <c r="AP1340" s="82" t="str">
        <f t="shared" si="209"/>
        <v>MISSING</v>
      </c>
    </row>
    <row r="1341" spans="2:42" s="3" customFormat="1">
      <c r="B1341" s="213"/>
      <c r="C1341" s="35">
        <v>1337</v>
      </c>
      <c r="D1341" s="161"/>
      <c r="E1341" s="161"/>
      <c r="F1341" s="161"/>
      <c r="G1341" s="161"/>
      <c r="H1341" s="161"/>
      <c r="I1341" s="161"/>
      <c r="J1341" s="161"/>
      <c r="K1341" s="161"/>
      <c r="L1341" s="161"/>
      <c r="M1341" s="161"/>
      <c r="N1341" s="171"/>
      <c r="O1341" s="171"/>
      <c r="P1341" s="171"/>
      <c r="Q1341" s="171"/>
      <c r="R1341" s="171"/>
      <c r="S1341" s="171"/>
      <c r="T1341" s="208" t="str">
        <f t="shared" si="200"/>
        <v>MISSING</v>
      </c>
      <c r="U1341" s="208" t="str">
        <f t="shared" si="201"/>
        <v>MISSING</v>
      </c>
      <c r="X1341" s="56">
        <f t="shared" si="202"/>
        <v>-99</v>
      </c>
      <c r="Y1341" s="56">
        <f t="shared" si="203"/>
        <v>-99</v>
      </c>
      <c r="Z1341" s="56">
        <f t="shared" si="204"/>
        <v>-99</v>
      </c>
      <c r="AA1341" s="56">
        <f t="shared" si="205"/>
        <v>-99</v>
      </c>
      <c r="AB1341" s="56">
        <f t="shared" si="206"/>
        <v>-99</v>
      </c>
      <c r="AC1341" s="56">
        <f t="shared" si="207"/>
        <v>-99</v>
      </c>
      <c r="AE1341" s="82">
        <f>IF(D1341=1, 'adjustment factor'!$D$4, IF(D1341=-9,-999,IF(D1341="",-999,0)))</f>
        <v>-999</v>
      </c>
      <c r="AF1341" s="82">
        <f>IF(F1341=1, 'adjustment factor'!$D$5, IF(F1341=-9,-999,IF(F1341="",-999,0)))</f>
        <v>-999</v>
      </c>
      <c r="AG1341" s="82">
        <f>IF(E1341=1, 'adjustment factor'!$D$6, IF(E1341=-9,-999,IF(E1341="",-999,0)))</f>
        <v>-999</v>
      </c>
      <c r="AH1341" s="82">
        <f>IF(K1341&gt;=45,'adjustment factor'!$D$7,IF(K1341=-9,-1200,IF(K1341="",-1200,0)))</f>
        <v>-1200</v>
      </c>
      <c r="AI1341" s="82">
        <f>IF(L1341=1, 'adjustment factor'!$D$8, IF(L1341=-9,-999,IF(L1341="",-999,0)))</f>
        <v>-999</v>
      </c>
      <c r="AJ1341" s="82">
        <f>IF(AND(M1341&gt;=1,M1341&lt;=4),'adjustment factor'!$D$9,IF(M1341=-9,-999,IF(M1341=98,-999,IF(M1341=99,-999,IF(M1341="",-999,0)))))</f>
        <v>-999</v>
      </c>
      <c r="AK1341" s="82">
        <f>IF(H1341=1, 'adjustment factor'!$D$10, IF(H1341=-9,-999,IF(H1341="",-999,0)))</f>
        <v>-999</v>
      </c>
      <c r="AL1341" s="82">
        <f>IF(G1341=1, 'adjustment factor'!$D$11, IF(G1341=-9,-999,IF(G1341="",-999,0)))</f>
        <v>-999</v>
      </c>
      <c r="AM1341" s="82">
        <f>IF(I1341=1, 'adjustment factor'!$D$12, IF(I1341=-9,-999,IF(I1341="",-999,0)))</f>
        <v>-999</v>
      </c>
      <c r="AN1341" s="82">
        <f>IF(J1341=1, 'adjustment factor'!$D$13, IF(J1341=-9,-999,IF(J1341="",-999,0)))</f>
        <v>-999</v>
      </c>
      <c r="AO1341" s="82" t="str">
        <f t="shared" si="208"/>
        <v>-999</v>
      </c>
      <c r="AP1341" s="82" t="str">
        <f t="shared" si="209"/>
        <v>MISSING</v>
      </c>
    </row>
    <row r="1342" spans="2:42" s="3" customFormat="1">
      <c r="B1342" s="213"/>
      <c r="C1342" s="35">
        <v>1338</v>
      </c>
      <c r="D1342" s="161"/>
      <c r="E1342" s="161"/>
      <c r="F1342" s="161"/>
      <c r="G1342" s="161"/>
      <c r="H1342" s="161"/>
      <c r="I1342" s="161"/>
      <c r="J1342" s="161"/>
      <c r="K1342" s="161"/>
      <c r="L1342" s="161"/>
      <c r="M1342" s="161"/>
      <c r="N1342" s="171"/>
      <c r="O1342" s="171"/>
      <c r="P1342" s="171"/>
      <c r="Q1342" s="171"/>
      <c r="R1342" s="171"/>
      <c r="S1342" s="171"/>
      <c r="T1342" s="208" t="str">
        <f t="shared" si="200"/>
        <v>MISSING</v>
      </c>
      <c r="U1342" s="208" t="str">
        <f t="shared" si="201"/>
        <v>MISSING</v>
      </c>
      <c r="X1342" s="56">
        <f t="shared" si="202"/>
        <v>-99</v>
      </c>
      <c r="Y1342" s="56">
        <f t="shared" si="203"/>
        <v>-99</v>
      </c>
      <c r="Z1342" s="56">
        <f t="shared" si="204"/>
        <v>-99</v>
      </c>
      <c r="AA1342" s="56">
        <f t="shared" si="205"/>
        <v>-99</v>
      </c>
      <c r="AB1342" s="56">
        <f t="shared" si="206"/>
        <v>-99</v>
      </c>
      <c r="AC1342" s="56">
        <f t="shared" si="207"/>
        <v>-99</v>
      </c>
      <c r="AE1342" s="82">
        <f>IF(D1342=1, 'adjustment factor'!$D$4, IF(D1342=-9,-999,IF(D1342="",-999,0)))</f>
        <v>-999</v>
      </c>
      <c r="AF1342" s="82">
        <f>IF(F1342=1, 'adjustment factor'!$D$5, IF(F1342=-9,-999,IF(F1342="",-999,0)))</f>
        <v>-999</v>
      </c>
      <c r="AG1342" s="82">
        <f>IF(E1342=1, 'adjustment factor'!$D$6, IF(E1342=-9,-999,IF(E1342="",-999,0)))</f>
        <v>-999</v>
      </c>
      <c r="AH1342" s="82">
        <f>IF(K1342&gt;=45,'adjustment factor'!$D$7,IF(K1342=-9,-1200,IF(K1342="",-1200,0)))</f>
        <v>-1200</v>
      </c>
      <c r="AI1342" s="82">
        <f>IF(L1342=1, 'adjustment factor'!$D$8, IF(L1342=-9,-999,IF(L1342="",-999,0)))</f>
        <v>-999</v>
      </c>
      <c r="AJ1342" s="82">
        <f>IF(AND(M1342&gt;=1,M1342&lt;=4),'adjustment factor'!$D$9,IF(M1342=-9,-999,IF(M1342=98,-999,IF(M1342=99,-999,IF(M1342="",-999,0)))))</f>
        <v>-999</v>
      </c>
      <c r="AK1342" s="82">
        <f>IF(H1342=1, 'adjustment factor'!$D$10, IF(H1342=-9,-999,IF(H1342="",-999,0)))</f>
        <v>-999</v>
      </c>
      <c r="AL1342" s="82">
        <f>IF(G1342=1, 'adjustment factor'!$D$11, IF(G1342=-9,-999,IF(G1342="",-999,0)))</f>
        <v>-999</v>
      </c>
      <c r="AM1342" s="82">
        <f>IF(I1342=1, 'adjustment factor'!$D$12, IF(I1342=-9,-999,IF(I1342="",-999,0)))</f>
        <v>-999</v>
      </c>
      <c r="AN1342" s="82">
        <f>IF(J1342=1, 'adjustment factor'!$D$13, IF(J1342=-9,-999,IF(J1342="",-999,0)))</f>
        <v>-999</v>
      </c>
      <c r="AO1342" s="82" t="str">
        <f t="shared" si="208"/>
        <v>-999</v>
      </c>
      <c r="AP1342" s="82" t="str">
        <f t="shared" si="209"/>
        <v>MISSING</v>
      </c>
    </row>
    <row r="1343" spans="2:42" s="3" customFormat="1">
      <c r="B1343" s="213"/>
      <c r="C1343" s="35">
        <v>1339</v>
      </c>
      <c r="D1343" s="161"/>
      <c r="E1343" s="161"/>
      <c r="F1343" s="161"/>
      <c r="G1343" s="161"/>
      <c r="H1343" s="161"/>
      <c r="I1343" s="161"/>
      <c r="J1343" s="161"/>
      <c r="K1343" s="161"/>
      <c r="L1343" s="161"/>
      <c r="M1343" s="161"/>
      <c r="N1343" s="171"/>
      <c r="O1343" s="171"/>
      <c r="P1343" s="171"/>
      <c r="Q1343" s="171"/>
      <c r="R1343" s="171"/>
      <c r="S1343" s="171"/>
      <c r="T1343" s="208" t="str">
        <f t="shared" si="200"/>
        <v>MISSING</v>
      </c>
      <c r="U1343" s="208" t="str">
        <f t="shared" si="201"/>
        <v>MISSING</v>
      </c>
      <c r="X1343" s="56">
        <f t="shared" si="202"/>
        <v>-99</v>
      </c>
      <c r="Y1343" s="56">
        <f t="shared" si="203"/>
        <v>-99</v>
      </c>
      <c r="Z1343" s="56">
        <f t="shared" si="204"/>
        <v>-99</v>
      </c>
      <c r="AA1343" s="56">
        <f t="shared" si="205"/>
        <v>-99</v>
      </c>
      <c r="AB1343" s="56">
        <f t="shared" si="206"/>
        <v>-99</v>
      </c>
      <c r="AC1343" s="56">
        <f t="shared" si="207"/>
        <v>-99</v>
      </c>
      <c r="AE1343" s="82">
        <f>IF(D1343=1, 'adjustment factor'!$D$4, IF(D1343=-9,-999,IF(D1343="",-999,0)))</f>
        <v>-999</v>
      </c>
      <c r="AF1343" s="82">
        <f>IF(F1343=1, 'adjustment factor'!$D$5, IF(F1343=-9,-999,IF(F1343="",-999,0)))</f>
        <v>-999</v>
      </c>
      <c r="AG1343" s="82">
        <f>IF(E1343=1, 'adjustment factor'!$D$6, IF(E1343=-9,-999,IF(E1343="",-999,0)))</f>
        <v>-999</v>
      </c>
      <c r="AH1343" s="82">
        <f>IF(K1343&gt;=45,'adjustment factor'!$D$7,IF(K1343=-9,-1200,IF(K1343="",-1200,0)))</f>
        <v>-1200</v>
      </c>
      <c r="AI1343" s="82">
        <f>IF(L1343=1, 'adjustment factor'!$D$8, IF(L1343=-9,-999,IF(L1343="",-999,0)))</f>
        <v>-999</v>
      </c>
      <c r="AJ1343" s="82">
        <f>IF(AND(M1343&gt;=1,M1343&lt;=4),'adjustment factor'!$D$9,IF(M1343=-9,-999,IF(M1343=98,-999,IF(M1343=99,-999,IF(M1343="",-999,0)))))</f>
        <v>-999</v>
      </c>
      <c r="AK1343" s="82">
        <f>IF(H1343=1, 'adjustment factor'!$D$10, IF(H1343=-9,-999,IF(H1343="",-999,0)))</f>
        <v>-999</v>
      </c>
      <c r="AL1343" s="82">
        <f>IF(G1343=1, 'adjustment factor'!$D$11, IF(G1343=-9,-999,IF(G1343="",-999,0)))</f>
        <v>-999</v>
      </c>
      <c r="AM1343" s="82">
        <f>IF(I1343=1, 'adjustment factor'!$D$12, IF(I1343=-9,-999,IF(I1343="",-999,0)))</f>
        <v>-999</v>
      </c>
      <c r="AN1343" s="82">
        <f>IF(J1343=1, 'adjustment factor'!$D$13, IF(J1343=-9,-999,IF(J1343="",-999,0)))</f>
        <v>-999</v>
      </c>
      <c r="AO1343" s="82" t="str">
        <f t="shared" si="208"/>
        <v>-999</v>
      </c>
      <c r="AP1343" s="82" t="str">
        <f t="shared" si="209"/>
        <v>MISSING</v>
      </c>
    </row>
    <row r="1344" spans="2:42" s="3" customFormat="1">
      <c r="B1344" s="213"/>
      <c r="C1344" s="35">
        <v>1340</v>
      </c>
      <c r="D1344" s="161"/>
      <c r="E1344" s="161"/>
      <c r="F1344" s="161"/>
      <c r="G1344" s="161"/>
      <c r="H1344" s="161"/>
      <c r="I1344" s="161"/>
      <c r="J1344" s="161"/>
      <c r="K1344" s="161"/>
      <c r="L1344" s="161"/>
      <c r="M1344" s="161"/>
      <c r="N1344" s="171"/>
      <c r="O1344" s="171"/>
      <c r="P1344" s="171"/>
      <c r="Q1344" s="171"/>
      <c r="R1344" s="171"/>
      <c r="S1344" s="171"/>
      <c r="T1344" s="208" t="str">
        <f t="shared" si="200"/>
        <v>MISSING</v>
      </c>
      <c r="U1344" s="208" t="str">
        <f t="shared" si="201"/>
        <v>MISSING</v>
      </c>
      <c r="X1344" s="56">
        <f t="shared" si="202"/>
        <v>-99</v>
      </c>
      <c r="Y1344" s="56">
        <f t="shared" si="203"/>
        <v>-99</v>
      </c>
      <c r="Z1344" s="56">
        <f t="shared" si="204"/>
        <v>-99</v>
      </c>
      <c r="AA1344" s="56">
        <f t="shared" si="205"/>
        <v>-99</v>
      </c>
      <c r="AB1344" s="56">
        <f t="shared" si="206"/>
        <v>-99</v>
      </c>
      <c r="AC1344" s="56">
        <f t="shared" si="207"/>
        <v>-99</v>
      </c>
      <c r="AE1344" s="82">
        <f>IF(D1344=1, 'adjustment factor'!$D$4, IF(D1344=-9,-999,IF(D1344="",-999,0)))</f>
        <v>-999</v>
      </c>
      <c r="AF1344" s="82">
        <f>IF(F1344=1, 'adjustment factor'!$D$5, IF(F1344=-9,-999,IF(F1344="",-999,0)))</f>
        <v>-999</v>
      </c>
      <c r="AG1344" s="82">
        <f>IF(E1344=1, 'adjustment factor'!$D$6, IF(E1344=-9,-999,IF(E1344="",-999,0)))</f>
        <v>-999</v>
      </c>
      <c r="AH1344" s="82">
        <f>IF(K1344&gt;=45,'adjustment factor'!$D$7,IF(K1344=-9,-1200,IF(K1344="",-1200,0)))</f>
        <v>-1200</v>
      </c>
      <c r="AI1344" s="82">
        <f>IF(L1344=1, 'adjustment factor'!$D$8, IF(L1344=-9,-999,IF(L1344="",-999,0)))</f>
        <v>-999</v>
      </c>
      <c r="AJ1344" s="82">
        <f>IF(AND(M1344&gt;=1,M1344&lt;=4),'adjustment factor'!$D$9,IF(M1344=-9,-999,IF(M1344=98,-999,IF(M1344=99,-999,IF(M1344="",-999,0)))))</f>
        <v>-999</v>
      </c>
      <c r="AK1344" s="82">
        <f>IF(H1344=1, 'adjustment factor'!$D$10, IF(H1344=-9,-999,IF(H1344="",-999,0)))</f>
        <v>-999</v>
      </c>
      <c r="AL1344" s="82">
        <f>IF(G1344=1, 'adjustment factor'!$D$11, IF(G1344=-9,-999,IF(G1344="",-999,0)))</f>
        <v>-999</v>
      </c>
      <c r="AM1344" s="82">
        <f>IF(I1344=1, 'adjustment factor'!$D$12, IF(I1344=-9,-999,IF(I1344="",-999,0)))</f>
        <v>-999</v>
      </c>
      <c r="AN1344" s="82">
        <f>IF(J1344=1, 'adjustment factor'!$D$13, IF(J1344=-9,-999,IF(J1344="",-999,0)))</f>
        <v>-999</v>
      </c>
      <c r="AO1344" s="82" t="str">
        <f t="shared" si="208"/>
        <v>-999</v>
      </c>
      <c r="AP1344" s="82" t="str">
        <f t="shared" si="209"/>
        <v>MISSING</v>
      </c>
    </row>
    <row r="1345" spans="2:42" s="3" customFormat="1">
      <c r="B1345" s="213"/>
      <c r="C1345" s="35">
        <v>1341</v>
      </c>
      <c r="D1345" s="161"/>
      <c r="E1345" s="161"/>
      <c r="F1345" s="161"/>
      <c r="G1345" s="161"/>
      <c r="H1345" s="161"/>
      <c r="I1345" s="161"/>
      <c r="J1345" s="161"/>
      <c r="K1345" s="161"/>
      <c r="L1345" s="161"/>
      <c r="M1345" s="161"/>
      <c r="N1345" s="171"/>
      <c r="O1345" s="171"/>
      <c r="P1345" s="171"/>
      <c r="Q1345" s="171"/>
      <c r="R1345" s="171"/>
      <c r="S1345" s="171"/>
      <c r="T1345" s="208" t="str">
        <f t="shared" si="200"/>
        <v>MISSING</v>
      </c>
      <c r="U1345" s="208" t="str">
        <f t="shared" si="201"/>
        <v>MISSING</v>
      </c>
      <c r="X1345" s="56">
        <f t="shared" si="202"/>
        <v>-99</v>
      </c>
      <c r="Y1345" s="56">
        <f t="shared" si="203"/>
        <v>-99</v>
      </c>
      <c r="Z1345" s="56">
        <f t="shared" si="204"/>
        <v>-99</v>
      </c>
      <c r="AA1345" s="56">
        <f t="shared" si="205"/>
        <v>-99</v>
      </c>
      <c r="AB1345" s="56">
        <f t="shared" si="206"/>
        <v>-99</v>
      </c>
      <c r="AC1345" s="56">
        <f t="shared" si="207"/>
        <v>-99</v>
      </c>
      <c r="AE1345" s="82">
        <f>IF(D1345=1, 'adjustment factor'!$D$4, IF(D1345=-9,-999,IF(D1345="",-999,0)))</f>
        <v>-999</v>
      </c>
      <c r="AF1345" s="82">
        <f>IF(F1345=1, 'adjustment factor'!$D$5, IF(F1345=-9,-999,IF(F1345="",-999,0)))</f>
        <v>-999</v>
      </c>
      <c r="AG1345" s="82">
        <f>IF(E1345=1, 'adjustment factor'!$D$6, IF(E1345=-9,-999,IF(E1345="",-999,0)))</f>
        <v>-999</v>
      </c>
      <c r="AH1345" s="82">
        <f>IF(K1345&gt;=45,'adjustment factor'!$D$7,IF(K1345=-9,-1200,IF(K1345="",-1200,0)))</f>
        <v>-1200</v>
      </c>
      <c r="AI1345" s="82">
        <f>IF(L1345=1, 'adjustment factor'!$D$8, IF(L1345=-9,-999,IF(L1345="",-999,0)))</f>
        <v>-999</v>
      </c>
      <c r="AJ1345" s="82">
        <f>IF(AND(M1345&gt;=1,M1345&lt;=4),'adjustment factor'!$D$9,IF(M1345=-9,-999,IF(M1345=98,-999,IF(M1345=99,-999,IF(M1345="",-999,0)))))</f>
        <v>-999</v>
      </c>
      <c r="AK1345" s="82">
        <f>IF(H1345=1, 'adjustment factor'!$D$10, IF(H1345=-9,-999,IF(H1345="",-999,0)))</f>
        <v>-999</v>
      </c>
      <c r="AL1345" s="82">
        <f>IF(G1345=1, 'adjustment factor'!$D$11, IF(G1345=-9,-999,IF(G1345="",-999,0)))</f>
        <v>-999</v>
      </c>
      <c r="AM1345" s="82">
        <f>IF(I1345=1, 'adjustment factor'!$D$12, IF(I1345=-9,-999,IF(I1345="",-999,0)))</f>
        <v>-999</v>
      </c>
      <c r="AN1345" s="82">
        <f>IF(J1345=1, 'adjustment factor'!$D$13, IF(J1345=-9,-999,IF(J1345="",-999,0)))</f>
        <v>-999</v>
      </c>
      <c r="AO1345" s="82" t="str">
        <f t="shared" si="208"/>
        <v>-999</v>
      </c>
      <c r="AP1345" s="82" t="str">
        <f t="shared" si="209"/>
        <v>MISSING</v>
      </c>
    </row>
    <row r="1346" spans="2:42" s="3" customFormat="1">
      <c r="B1346" s="213"/>
      <c r="C1346" s="35">
        <v>1342</v>
      </c>
      <c r="D1346" s="161"/>
      <c r="E1346" s="161"/>
      <c r="F1346" s="161"/>
      <c r="G1346" s="161"/>
      <c r="H1346" s="161"/>
      <c r="I1346" s="161"/>
      <c r="J1346" s="161"/>
      <c r="K1346" s="161"/>
      <c r="L1346" s="161"/>
      <c r="M1346" s="161"/>
      <c r="N1346" s="171"/>
      <c r="O1346" s="171"/>
      <c r="P1346" s="171"/>
      <c r="Q1346" s="171"/>
      <c r="R1346" s="171"/>
      <c r="S1346" s="171"/>
      <c r="T1346" s="208" t="str">
        <f t="shared" si="200"/>
        <v>MISSING</v>
      </c>
      <c r="U1346" s="208" t="str">
        <f t="shared" si="201"/>
        <v>MISSING</v>
      </c>
      <c r="X1346" s="56">
        <f t="shared" si="202"/>
        <v>-99</v>
      </c>
      <c r="Y1346" s="56">
        <f t="shared" si="203"/>
        <v>-99</v>
      </c>
      <c r="Z1346" s="56">
        <f t="shared" si="204"/>
        <v>-99</v>
      </c>
      <c r="AA1346" s="56">
        <f t="shared" si="205"/>
        <v>-99</v>
      </c>
      <c r="AB1346" s="56">
        <f t="shared" si="206"/>
        <v>-99</v>
      </c>
      <c r="AC1346" s="56">
        <f t="shared" si="207"/>
        <v>-99</v>
      </c>
      <c r="AE1346" s="82">
        <f>IF(D1346=1, 'adjustment factor'!$D$4, IF(D1346=-9,-999,IF(D1346="",-999,0)))</f>
        <v>-999</v>
      </c>
      <c r="AF1346" s="82">
        <f>IF(F1346=1, 'adjustment factor'!$D$5, IF(F1346=-9,-999,IF(F1346="",-999,0)))</f>
        <v>-999</v>
      </c>
      <c r="AG1346" s="82">
        <f>IF(E1346=1, 'adjustment factor'!$D$6, IF(E1346=-9,-999,IF(E1346="",-999,0)))</f>
        <v>-999</v>
      </c>
      <c r="AH1346" s="82">
        <f>IF(K1346&gt;=45,'adjustment factor'!$D$7,IF(K1346=-9,-1200,IF(K1346="",-1200,0)))</f>
        <v>-1200</v>
      </c>
      <c r="AI1346" s="82">
        <f>IF(L1346=1, 'adjustment factor'!$D$8, IF(L1346=-9,-999,IF(L1346="",-999,0)))</f>
        <v>-999</v>
      </c>
      <c r="AJ1346" s="82">
        <f>IF(AND(M1346&gt;=1,M1346&lt;=4),'adjustment factor'!$D$9,IF(M1346=-9,-999,IF(M1346=98,-999,IF(M1346=99,-999,IF(M1346="",-999,0)))))</f>
        <v>-999</v>
      </c>
      <c r="AK1346" s="82">
        <f>IF(H1346=1, 'adjustment factor'!$D$10, IF(H1346=-9,-999,IF(H1346="",-999,0)))</f>
        <v>-999</v>
      </c>
      <c r="AL1346" s="82">
        <f>IF(G1346=1, 'adjustment factor'!$D$11, IF(G1346=-9,-999,IF(G1346="",-999,0)))</f>
        <v>-999</v>
      </c>
      <c r="AM1346" s="82">
        <f>IF(I1346=1, 'adjustment factor'!$D$12, IF(I1346=-9,-999,IF(I1346="",-999,0)))</f>
        <v>-999</v>
      </c>
      <c r="AN1346" s="82">
        <f>IF(J1346=1, 'adjustment factor'!$D$13, IF(J1346=-9,-999,IF(J1346="",-999,0)))</f>
        <v>-999</v>
      </c>
      <c r="AO1346" s="82" t="str">
        <f t="shared" si="208"/>
        <v>-999</v>
      </c>
      <c r="AP1346" s="82" t="str">
        <f t="shared" si="209"/>
        <v>MISSING</v>
      </c>
    </row>
    <row r="1347" spans="2:42" s="3" customFormat="1">
      <c r="B1347" s="213"/>
      <c r="C1347" s="35">
        <v>1343</v>
      </c>
      <c r="D1347" s="161"/>
      <c r="E1347" s="161"/>
      <c r="F1347" s="161"/>
      <c r="G1347" s="161"/>
      <c r="H1347" s="161"/>
      <c r="I1347" s="161"/>
      <c r="J1347" s="161"/>
      <c r="K1347" s="161"/>
      <c r="L1347" s="161"/>
      <c r="M1347" s="161"/>
      <c r="N1347" s="171"/>
      <c r="O1347" s="171"/>
      <c r="P1347" s="171"/>
      <c r="Q1347" s="171"/>
      <c r="R1347" s="171"/>
      <c r="S1347" s="171"/>
      <c r="T1347" s="208" t="str">
        <f t="shared" si="200"/>
        <v>MISSING</v>
      </c>
      <c r="U1347" s="208" t="str">
        <f t="shared" si="201"/>
        <v>MISSING</v>
      </c>
      <c r="X1347" s="56">
        <f t="shared" si="202"/>
        <v>-99</v>
      </c>
      <c r="Y1347" s="56">
        <f t="shared" si="203"/>
        <v>-99</v>
      </c>
      <c r="Z1347" s="56">
        <f t="shared" si="204"/>
        <v>-99</v>
      </c>
      <c r="AA1347" s="56">
        <f t="shared" si="205"/>
        <v>-99</v>
      </c>
      <c r="AB1347" s="56">
        <f t="shared" si="206"/>
        <v>-99</v>
      </c>
      <c r="AC1347" s="56">
        <f t="shared" si="207"/>
        <v>-99</v>
      </c>
      <c r="AE1347" s="82">
        <f>IF(D1347=1, 'adjustment factor'!$D$4, IF(D1347=-9,-999,IF(D1347="",-999,0)))</f>
        <v>-999</v>
      </c>
      <c r="AF1347" s="82">
        <f>IF(F1347=1, 'adjustment factor'!$D$5, IF(F1347=-9,-999,IF(F1347="",-999,0)))</f>
        <v>-999</v>
      </c>
      <c r="AG1347" s="82">
        <f>IF(E1347=1, 'adjustment factor'!$D$6, IF(E1347=-9,-999,IF(E1347="",-999,0)))</f>
        <v>-999</v>
      </c>
      <c r="AH1347" s="82">
        <f>IF(K1347&gt;=45,'adjustment factor'!$D$7,IF(K1347=-9,-1200,IF(K1347="",-1200,0)))</f>
        <v>-1200</v>
      </c>
      <c r="AI1347" s="82">
        <f>IF(L1347=1, 'adjustment factor'!$D$8, IF(L1347=-9,-999,IF(L1347="",-999,0)))</f>
        <v>-999</v>
      </c>
      <c r="AJ1347" s="82">
        <f>IF(AND(M1347&gt;=1,M1347&lt;=4),'adjustment factor'!$D$9,IF(M1347=-9,-999,IF(M1347=98,-999,IF(M1347=99,-999,IF(M1347="",-999,0)))))</f>
        <v>-999</v>
      </c>
      <c r="AK1347" s="82">
        <f>IF(H1347=1, 'adjustment factor'!$D$10, IF(H1347=-9,-999,IF(H1347="",-999,0)))</f>
        <v>-999</v>
      </c>
      <c r="AL1347" s="82">
        <f>IF(G1347=1, 'adjustment factor'!$D$11, IF(G1347=-9,-999,IF(G1347="",-999,0)))</f>
        <v>-999</v>
      </c>
      <c r="AM1347" s="82">
        <f>IF(I1347=1, 'adjustment factor'!$D$12, IF(I1347=-9,-999,IF(I1347="",-999,0)))</f>
        <v>-999</v>
      </c>
      <c r="AN1347" s="82">
        <f>IF(J1347=1, 'adjustment factor'!$D$13, IF(J1347=-9,-999,IF(J1347="",-999,0)))</f>
        <v>-999</v>
      </c>
      <c r="AO1347" s="82" t="str">
        <f t="shared" si="208"/>
        <v>-999</v>
      </c>
      <c r="AP1347" s="82" t="str">
        <f t="shared" si="209"/>
        <v>MISSING</v>
      </c>
    </row>
    <row r="1348" spans="2:42" s="3" customFormat="1">
      <c r="B1348" s="213"/>
      <c r="C1348" s="35">
        <v>1344</v>
      </c>
      <c r="D1348" s="161"/>
      <c r="E1348" s="161"/>
      <c r="F1348" s="161"/>
      <c r="G1348" s="161"/>
      <c r="H1348" s="161"/>
      <c r="I1348" s="161"/>
      <c r="J1348" s="161"/>
      <c r="K1348" s="161"/>
      <c r="L1348" s="161"/>
      <c r="M1348" s="161"/>
      <c r="N1348" s="171"/>
      <c r="O1348" s="171"/>
      <c r="P1348" s="171"/>
      <c r="Q1348" s="171"/>
      <c r="R1348" s="171"/>
      <c r="S1348" s="171"/>
      <c r="T1348" s="208" t="str">
        <f t="shared" si="200"/>
        <v>MISSING</v>
      </c>
      <c r="U1348" s="208" t="str">
        <f t="shared" si="201"/>
        <v>MISSING</v>
      </c>
      <c r="X1348" s="56">
        <f t="shared" si="202"/>
        <v>-99</v>
      </c>
      <c r="Y1348" s="56">
        <f t="shared" si="203"/>
        <v>-99</v>
      </c>
      <c r="Z1348" s="56">
        <f t="shared" si="204"/>
        <v>-99</v>
      </c>
      <c r="AA1348" s="56">
        <f t="shared" si="205"/>
        <v>-99</v>
      </c>
      <c r="AB1348" s="56">
        <f t="shared" si="206"/>
        <v>-99</v>
      </c>
      <c r="AC1348" s="56">
        <f t="shared" si="207"/>
        <v>-99</v>
      </c>
      <c r="AE1348" s="82">
        <f>IF(D1348=1, 'adjustment factor'!$D$4, IF(D1348=-9,-999,IF(D1348="",-999,0)))</f>
        <v>-999</v>
      </c>
      <c r="AF1348" s="82">
        <f>IF(F1348=1, 'adjustment factor'!$D$5, IF(F1348=-9,-999,IF(F1348="",-999,0)))</f>
        <v>-999</v>
      </c>
      <c r="AG1348" s="82">
        <f>IF(E1348=1, 'adjustment factor'!$D$6, IF(E1348=-9,-999,IF(E1348="",-999,0)))</f>
        <v>-999</v>
      </c>
      <c r="AH1348" s="82">
        <f>IF(K1348&gt;=45,'adjustment factor'!$D$7,IF(K1348=-9,-1200,IF(K1348="",-1200,0)))</f>
        <v>-1200</v>
      </c>
      <c r="AI1348" s="82">
        <f>IF(L1348=1, 'adjustment factor'!$D$8, IF(L1348=-9,-999,IF(L1348="",-999,0)))</f>
        <v>-999</v>
      </c>
      <c r="AJ1348" s="82">
        <f>IF(AND(M1348&gt;=1,M1348&lt;=4),'adjustment factor'!$D$9,IF(M1348=-9,-999,IF(M1348=98,-999,IF(M1348=99,-999,IF(M1348="",-999,0)))))</f>
        <v>-999</v>
      </c>
      <c r="AK1348" s="82">
        <f>IF(H1348=1, 'adjustment factor'!$D$10, IF(H1348=-9,-999,IF(H1348="",-999,0)))</f>
        <v>-999</v>
      </c>
      <c r="AL1348" s="82">
        <f>IF(G1348=1, 'adjustment factor'!$D$11, IF(G1348=-9,-999,IF(G1348="",-999,0)))</f>
        <v>-999</v>
      </c>
      <c r="AM1348" s="82">
        <f>IF(I1348=1, 'adjustment factor'!$D$12, IF(I1348=-9,-999,IF(I1348="",-999,0)))</f>
        <v>-999</v>
      </c>
      <c r="AN1348" s="82">
        <f>IF(J1348=1, 'adjustment factor'!$D$13, IF(J1348=-9,-999,IF(J1348="",-999,0)))</f>
        <v>-999</v>
      </c>
      <c r="AO1348" s="82" t="str">
        <f t="shared" si="208"/>
        <v>-999</v>
      </c>
      <c r="AP1348" s="82" t="str">
        <f t="shared" si="209"/>
        <v>MISSING</v>
      </c>
    </row>
    <row r="1349" spans="2:42" s="3" customFormat="1">
      <c r="B1349" s="213"/>
      <c r="C1349" s="35">
        <v>1345</v>
      </c>
      <c r="D1349" s="161"/>
      <c r="E1349" s="161"/>
      <c r="F1349" s="161"/>
      <c r="G1349" s="161"/>
      <c r="H1349" s="161"/>
      <c r="I1349" s="161"/>
      <c r="J1349" s="161"/>
      <c r="K1349" s="161"/>
      <c r="L1349" s="161"/>
      <c r="M1349" s="161"/>
      <c r="N1349" s="171"/>
      <c r="O1349" s="171"/>
      <c r="P1349" s="171"/>
      <c r="Q1349" s="171"/>
      <c r="R1349" s="171"/>
      <c r="S1349" s="171"/>
      <c r="T1349" s="208" t="str">
        <f t="shared" ref="T1349:T1412" si="210">IF(SUM(X1349:AC1349)&gt;-0.01, SUM(X1349:AC1349), "MISSING")</f>
        <v>MISSING</v>
      </c>
      <c r="U1349" s="208" t="str">
        <f t="shared" ref="U1349:U1412" si="211">IF(AP1349="MISSING","MISSING", 3.88+0.604*T1349+0.055*(T1349^2)-AP1349)</f>
        <v>MISSING</v>
      </c>
      <c r="X1349" s="56">
        <f t="shared" ref="X1349:X1412" si="212">IF(N1349&gt;0,((N1349-3)*-1),-99)</f>
        <v>-99</v>
      </c>
      <c r="Y1349" s="56">
        <f t="shared" ref="Y1349:Y1412" si="213">IF(O1349&gt;0,((O1349-3)*-1),-99)</f>
        <v>-99</v>
      </c>
      <c r="Z1349" s="56">
        <f t="shared" ref="Z1349:Z1412" si="214">IF(P1349&gt;0,((P1349-3)*-1),-99)</f>
        <v>-99</v>
      </c>
      <c r="AA1349" s="56">
        <f t="shared" ref="AA1349:AA1412" si="215">IF(Q1349&gt;0,((Q1349-3)*-1),-99)</f>
        <v>-99</v>
      </c>
      <c r="AB1349" s="56">
        <f t="shared" ref="AB1349:AB1412" si="216">IF(R1349&gt;0,((R1349-3)*-1),-99)</f>
        <v>-99</v>
      </c>
      <c r="AC1349" s="56">
        <f t="shared" ref="AC1349:AC1412" si="217">IF(S1349&gt;0,((S1349-3)*-1),-99)</f>
        <v>-99</v>
      </c>
      <c r="AE1349" s="82">
        <f>IF(D1349=1, 'adjustment factor'!$D$4, IF(D1349=-9,-999,IF(D1349="",-999,0)))</f>
        <v>-999</v>
      </c>
      <c r="AF1349" s="82">
        <f>IF(F1349=1, 'adjustment factor'!$D$5, IF(F1349=-9,-999,IF(F1349="",-999,0)))</f>
        <v>-999</v>
      </c>
      <c r="AG1349" s="82">
        <f>IF(E1349=1, 'adjustment factor'!$D$6, IF(E1349=-9,-999,IF(E1349="",-999,0)))</f>
        <v>-999</v>
      </c>
      <c r="AH1349" s="82">
        <f>IF(K1349&gt;=45,'adjustment factor'!$D$7,IF(K1349=-9,-1200,IF(K1349="",-1200,0)))</f>
        <v>-1200</v>
      </c>
      <c r="AI1349" s="82">
        <f>IF(L1349=1, 'adjustment factor'!$D$8, IF(L1349=-9,-999,IF(L1349="",-999,0)))</f>
        <v>-999</v>
      </c>
      <c r="AJ1349" s="82">
        <f>IF(AND(M1349&gt;=1,M1349&lt;=4),'adjustment factor'!$D$9,IF(M1349=-9,-999,IF(M1349=98,-999,IF(M1349=99,-999,IF(M1349="",-999,0)))))</f>
        <v>-999</v>
      </c>
      <c r="AK1349" s="82">
        <f>IF(H1349=1, 'adjustment factor'!$D$10, IF(H1349=-9,-999,IF(H1349="",-999,0)))</f>
        <v>-999</v>
      </c>
      <c r="AL1349" s="82">
        <f>IF(G1349=1, 'adjustment factor'!$D$11, IF(G1349=-9,-999,IF(G1349="",-999,0)))</f>
        <v>-999</v>
      </c>
      <c r="AM1349" s="82">
        <f>IF(I1349=1, 'adjustment factor'!$D$12, IF(I1349=-9,-999,IF(I1349="",-999,0)))</f>
        <v>-999</v>
      </c>
      <c r="AN1349" s="82">
        <f>IF(J1349=1, 'adjustment factor'!$D$13, IF(J1349=-9,-999,IF(J1349="",-999,0)))</f>
        <v>-999</v>
      </c>
      <c r="AO1349" s="82" t="str">
        <f t="shared" si="208"/>
        <v>-999</v>
      </c>
      <c r="AP1349" s="82" t="str">
        <f t="shared" si="209"/>
        <v>MISSING</v>
      </c>
    </row>
    <row r="1350" spans="2:42" s="3" customFormat="1">
      <c r="B1350" s="213"/>
      <c r="C1350" s="35">
        <v>1346</v>
      </c>
      <c r="D1350" s="161"/>
      <c r="E1350" s="161"/>
      <c r="F1350" s="161"/>
      <c r="G1350" s="161"/>
      <c r="H1350" s="161"/>
      <c r="I1350" s="161"/>
      <c r="J1350" s="161"/>
      <c r="K1350" s="161"/>
      <c r="L1350" s="161"/>
      <c r="M1350" s="161"/>
      <c r="N1350" s="171"/>
      <c r="O1350" s="171"/>
      <c r="P1350" s="171"/>
      <c r="Q1350" s="171"/>
      <c r="R1350" s="171"/>
      <c r="S1350" s="171"/>
      <c r="T1350" s="208" t="str">
        <f t="shared" si="210"/>
        <v>MISSING</v>
      </c>
      <c r="U1350" s="208" t="str">
        <f t="shared" si="211"/>
        <v>MISSING</v>
      </c>
      <c r="X1350" s="56">
        <f t="shared" si="212"/>
        <v>-99</v>
      </c>
      <c r="Y1350" s="56">
        <f t="shared" si="213"/>
        <v>-99</v>
      </c>
      <c r="Z1350" s="56">
        <f t="shared" si="214"/>
        <v>-99</v>
      </c>
      <c r="AA1350" s="56">
        <f t="shared" si="215"/>
        <v>-99</v>
      </c>
      <c r="AB1350" s="56">
        <f t="shared" si="216"/>
        <v>-99</v>
      </c>
      <c r="AC1350" s="56">
        <f t="shared" si="217"/>
        <v>-99</v>
      </c>
      <c r="AE1350" s="82">
        <f>IF(D1350=1, 'adjustment factor'!$D$4, IF(D1350=-9,-999,IF(D1350="",-999,0)))</f>
        <v>-999</v>
      </c>
      <c r="AF1350" s="82">
        <f>IF(F1350=1, 'adjustment factor'!$D$5, IF(F1350=-9,-999,IF(F1350="",-999,0)))</f>
        <v>-999</v>
      </c>
      <c r="AG1350" s="82">
        <f>IF(E1350=1, 'adjustment factor'!$D$6, IF(E1350=-9,-999,IF(E1350="",-999,0)))</f>
        <v>-999</v>
      </c>
      <c r="AH1350" s="82">
        <f>IF(K1350&gt;=45,'adjustment factor'!$D$7,IF(K1350=-9,-1200,IF(K1350="",-1200,0)))</f>
        <v>-1200</v>
      </c>
      <c r="AI1350" s="82">
        <f>IF(L1350=1, 'adjustment factor'!$D$8, IF(L1350=-9,-999,IF(L1350="",-999,0)))</f>
        <v>-999</v>
      </c>
      <c r="AJ1350" s="82">
        <f>IF(AND(M1350&gt;=1,M1350&lt;=4),'adjustment factor'!$D$9,IF(M1350=-9,-999,IF(M1350=98,-999,IF(M1350=99,-999,IF(M1350="",-999,0)))))</f>
        <v>-999</v>
      </c>
      <c r="AK1350" s="82">
        <f>IF(H1350=1, 'adjustment factor'!$D$10, IF(H1350=-9,-999,IF(H1350="",-999,0)))</f>
        <v>-999</v>
      </c>
      <c r="AL1350" s="82">
        <f>IF(G1350=1, 'adjustment factor'!$D$11, IF(G1350=-9,-999,IF(G1350="",-999,0)))</f>
        <v>-999</v>
      </c>
      <c r="AM1350" s="82">
        <f>IF(I1350=1, 'adjustment factor'!$D$12, IF(I1350=-9,-999,IF(I1350="",-999,0)))</f>
        <v>-999</v>
      </c>
      <c r="AN1350" s="82">
        <f>IF(J1350=1, 'adjustment factor'!$D$13, IF(J1350=-9,-999,IF(J1350="",-999,0)))</f>
        <v>-999</v>
      </c>
      <c r="AO1350" s="82" t="str">
        <f t="shared" ref="AO1350:AO1413" si="218">IF(-AE1350-AF1350-AG1350-AH1350+AI1350+AJ1350-AK1350-AL1350-AM1350-AN1350&lt;3, -AE1350-AF1350-AG1350-AH1350+AI1350+AJ1350-AK1350-AL1350-AM1350-AN1350, "-999")</f>
        <v>-999</v>
      </c>
      <c r="AP1350" s="82" t="str">
        <f t="shared" ref="AP1350:AP1413" si="219">IF(AND(SUM(AE1350:AN1350)&gt;-1, (SUM(X1350:AC1350)&gt;-1)), 14.353-AE1350-AF1350-AG1350-AH1350+AI1350+AJ1350-AK1350-AL1350-AM1350-AN1350, "MISSING")</f>
        <v>MISSING</v>
      </c>
    </row>
    <row r="1351" spans="2:42" s="3" customFormat="1">
      <c r="B1351" s="213"/>
      <c r="C1351" s="35">
        <v>1347</v>
      </c>
      <c r="D1351" s="161"/>
      <c r="E1351" s="161"/>
      <c r="F1351" s="161"/>
      <c r="G1351" s="161"/>
      <c r="H1351" s="161"/>
      <c r="I1351" s="161"/>
      <c r="J1351" s="161"/>
      <c r="K1351" s="161"/>
      <c r="L1351" s="161"/>
      <c r="M1351" s="161"/>
      <c r="N1351" s="171"/>
      <c r="O1351" s="171"/>
      <c r="P1351" s="171"/>
      <c r="Q1351" s="171"/>
      <c r="R1351" s="171"/>
      <c r="S1351" s="171"/>
      <c r="T1351" s="208" t="str">
        <f t="shared" si="210"/>
        <v>MISSING</v>
      </c>
      <c r="U1351" s="208" t="str">
        <f t="shared" si="211"/>
        <v>MISSING</v>
      </c>
      <c r="X1351" s="56">
        <f t="shared" si="212"/>
        <v>-99</v>
      </c>
      <c r="Y1351" s="56">
        <f t="shared" si="213"/>
        <v>-99</v>
      </c>
      <c r="Z1351" s="56">
        <f t="shared" si="214"/>
        <v>-99</v>
      </c>
      <c r="AA1351" s="56">
        <f t="shared" si="215"/>
        <v>-99</v>
      </c>
      <c r="AB1351" s="56">
        <f t="shared" si="216"/>
        <v>-99</v>
      </c>
      <c r="AC1351" s="56">
        <f t="shared" si="217"/>
        <v>-99</v>
      </c>
      <c r="AE1351" s="82">
        <f>IF(D1351=1, 'adjustment factor'!$D$4, IF(D1351=-9,-999,IF(D1351="",-999,0)))</f>
        <v>-999</v>
      </c>
      <c r="AF1351" s="82">
        <f>IF(F1351=1, 'adjustment factor'!$D$5, IF(F1351=-9,-999,IF(F1351="",-999,0)))</f>
        <v>-999</v>
      </c>
      <c r="AG1351" s="82">
        <f>IF(E1351=1, 'adjustment factor'!$D$6, IF(E1351=-9,-999,IF(E1351="",-999,0)))</f>
        <v>-999</v>
      </c>
      <c r="AH1351" s="82">
        <f>IF(K1351&gt;=45,'adjustment factor'!$D$7,IF(K1351=-9,-1200,IF(K1351="",-1200,0)))</f>
        <v>-1200</v>
      </c>
      <c r="AI1351" s="82">
        <f>IF(L1351=1, 'adjustment factor'!$D$8, IF(L1351=-9,-999,IF(L1351="",-999,0)))</f>
        <v>-999</v>
      </c>
      <c r="AJ1351" s="82">
        <f>IF(AND(M1351&gt;=1,M1351&lt;=4),'adjustment factor'!$D$9,IF(M1351=-9,-999,IF(M1351=98,-999,IF(M1351=99,-999,IF(M1351="",-999,0)))))</f>
        <v>-999</v>
      </c>
      <c r="AK1351" s="82">
        <f>IF(H1351=1, 'adjustment factor'!$D$10, IF(H1351=-9,-999,IF(H1351="",-999,0)))</f>
        <v>-999</v>
      </c>
      <c r="AL1351" s="82">
        <f>IF(G1351=1, 'adjustment factor'!$D$11, IF(G1351=-9,-999,IF(G1351="",-999,0)))</f>
        <v>-999</v>
      </c>
      <c r="AM1351" s="82">
        <f>IF(I1351=1, 'adjustment factor'!$D$12, IF(I1351=-9,-999,IF(I1351="",-999,0)))</f>
        <v>-999</v>
      </c>
      <c r="AN1351" s="82">
        <f>IF(J1351=1, 'adjustment factor'!$D$13, IF(J1351=-9,-999,IF(J1351="",-999,0)))</f>
        <v>-999</v>
      </c>
      <c r="AO1351" s="82" t="str">
        <f t="shared" si="218"/>
        <v>-999</v>
      </c>
      <c r="AP1351" s="82" t="str">
        <f t="shared" si="219"/>
        <v>MISSING</v>
      </c>
    </row>
    <row r="1352" spans="2:42" s="3" customFormat="1">
      <c r="B1352" s="213"/>
      <c r="C1352" s="35">
        <v>1348</v>
      </c>
      <c r="D1352" s="161"/>
      <c r="E1352" s="161"/>
      <c r="F1352" s="161"/>
      <c r="G1352" s="161"/>
      <c r="H1352" s="161"/>
      <c r="I1352" s="161"/>
      <c r="J1352" s="161"/>
      <c r="K1352" s="161"/>
      <c r="L1352" s="161"/>
      <c r="M1352" s="161"/>
      <c r="N1352" s="171"/>
      <c r="O1352" s="171"/>
      <c r="P1352" s="171"/>
      <c r="Q1352" s="171"/>
      <c r="R1352" s="171"/>
      <c r="S1352" s="171"/>
      <c r="T1352" s="208" t="str">
        <f t="shared" si="210"/>
        <v>MISSING</v>
      </c>
      <c r="U1352" s="208" t="str">
        <f t="shared" si="211"/>
        <v>MISSING</v>
      </c>
      <c r="X1352" s="56">
        <f t="shared" si="212"/>
        <v>-99</v>
      </c>
      <c r="Y1352" s="56">
        <f t="shared" si="213"/>
        <v>-99</v>
      </c>
      <c r="Z1352" s="56">
        <f t="shared" si="214"/>
        <v>-99</v>
      </c>
      <c r="AA1352" s="56">
        <f t="shared" si="215"/>
        <v>-99</v>
      </c>
      <c r="AB1352" s="56">
        <f t="shared" si="216"/>
        <v>-99</v>
      </c>
      <c r="AC1352" s="56">
        <f t="shared" si="217"/>
        <v>-99</v>
      </c>
      <c r="AE1352" s="82">
        <f>IF(D1352=1, 'adjustment factor'!$D$4, IF(D1352=-9,-999,IF(D1352="",-999,0)))</f>
        <v>-999</v>
      </c>
      <c r="AF1352" s="82">
        <f>IF(F1352=1, 'adjustment factor'!$D$5, IF(F1352=-9,-999,IF(F1352="",-999,0)))</f>
        <v>-999</v>
      </c>
      <c r="AG1352" s="82">
        <f>IF(E1352=1, 'adjustment factor'!$D$6, IF(E1352=-9,-999,IF(E1352="",-999,0)))</f>
        <v>-999</v>
      </c>
      <c r="AH1352" s="82">
        <f>IF(K1352&gt;=45,'adjustment factor'!$D$7,IF(K1352=-9,-1200,IF(K1352="",-1200,0)))</f>
        <v>-1200</v>
      </c>
      <c r="AI1352" s="82">
        <f>IF(L1352=1, 'adjustment factor'!$D$8, IF(L1352=-9,-999,IF(L1352="",-999,0)))</f>
        <v>-999</v>
      </c>
      <c r="AJ1352" s="82">
        <f>IF(AND(M1352&gt;=1,M1352&lt;=4),'adjustment factor'!$D$9,IF(M1352=-9,-999,IF(M1352=98,-999,IF(M1352=99,-999,IF(M1352="",-999,0)))))</f>
        <v>-999</v>
      </c>
      <c r="AK1352" s="82">
        <f>IF(H1352=1, 'adjustment factor'!$D$10, IF(H1352=-9,-999,IF(H1352="",-999,0)))</f>
        <v>-999</v>
      </c>
      <c r="AL1352" s="82">
        <f>IF(G1352=1, 'adjustment factor'!$D$11, IF(G1352=-9,-999,IF(G1352="",-999,0)))</f>
        <v>-999</v>
      </c>
      <c r="AM1352" s="82">
        <f>IF(I1352=1, 'adjustment factor'!$D$12, IF(I1352=-9,-999,IF(I1352="",-999,0)))</f>
        <v>-999</v>
      </c>
      <c r="AN1352" s="82">
        <f>IF(J1352=1, 'adjustment factor'!$D$13, IF(J1352=-9,-999,IF(J1352="",-999,0)))</f>
        <v>-999</v>
      </c>
      <c r="AO1352" s="82" t="str">
        <f t="shared" si="218"/>
        <v>-999</v>
      </c>
      <c r="AP1352" s="82" t="str">
        <f t="shared" si="219"/>
        <v>MISSING</v>
      </c>
    </row>
    <row r="1353" spans="2:42" s="3" customFormat="1">
      <c r="B1353" s="213"/>
      <c r="C1353" s="35">
        <v>1349</v>
      </c>
      <c r="D1353" s="161"/>
      <c r="E1353" s="161"/>
      <c r="F1353" s="161"/>
      <c r="G1353" s="161"/>
      <c r="H1353" s="161"/>
      <c r="I1353" s="161"/>
      <c r="J1353" s="161"/>
      <c r="K1353" s="161"/>
      <c r="L1353" s="161"/>
      <c r="M1353" s="161"/>
      <c r="N1353" s="171"/>
      <c r="O1353" s="171"/>
      <c r="P1353" s="171"/>
      <c r="Q1353" s="171"/>
      <c r="R1353" s="171"/>
      <c r="S1353" s="171"/>
      <c r="T1353" s="208" t="str">
        <f t="shared" si="210"/>
        <v>MISSING</v>
      </c>
      <c r="U1353" s="208" t="str">
        <f t="shared" si="211"/>
        <v>MISSING</v>
      </c>
      <c r="X1353" s="56">
        <f t="shared" si="212"/>
        <v>-99</v>
      </c>
      <c r="Y1353" s="56">
        <f t="shared" si="213"/>
        <v>-99</v>
      </c>
      <c r="Z1353" s="56">
        <f t="shared" si="214"/>
        <v>-99</v>
      </c>
      <c r="AA1353" s="56">
        <f t="shared" si="215"/>
        <v>-99</v>
      </c>
      <c r="AB1353" s="56">
        <f t="shared" si="216"/>
        <v>-99</v>
      </c>
      <c r="AC1353" s="56">
        <f t="shared" si="217"/>
        <v>-99</v>
      </c>
      <c r="AE1353" s="82">
        <f>IF(D1353=1, 'adjustment factor'!$D$4, IF(D1353=-9,-999,IF(D1353="",-999,0)))</f>
        <v>-999</v>
      </c>
      <c r="AF1353" s="82">
        <f>IF(F1353=1, 'adjustment factor'!$D$5, IF(F1353=-9,-999,IF(F1353="",-999,0)))</f>
        <v>-999</v>
      </c>
      <c r="AG1353" s="82">
        <f>IF(E1353=1, 'adjustment factor'!$D$6, IF(E1353=-9,-999,IF(E1353="",-999,0)))</f>
        <v>-999</v>
      </c>
      <c r="AH1353" s="82">
        <f>IF(K1353&gt;=45,'adjustment factor'!$D$7,IF(K1353=-9,-1200,IF(K1353="",-1200,0)))</f>
        <v>-1200</v>
      </c>
      <c r="AI1353" s="82">
        <f>IF(L1353=1, 'adjustment factor'!$D$8, IF(L1353=-9,-999,IF(L1353="",-999,0)))</f>
        <v>-999</v>
      </c>
      <c r="AJ1353" s="82">
        <f>IF(AND(M1353&gt;=1,M1353&lt;=4),'adjustment factor'!$D$9,IF(M1353=-9,-999,IF(M1353=98,-999,IF(M1353=99,-999,IF(M1353="",-999,0)))))</f>
        <v>-999</v>
      </c>
      <c r="AK1353" s="82">
        <f>IF(H1353=1, 'adjustment factor'!$D$10, IF(H1353=-9,-999,IF(H1353="",-999,0)))</f>
        <v>-999</v>
      </c>
      <c r="AL1353" s="82">
        <f>IF(G1353=1, 'adjustment factor'!$D$11, IF(G1353=-9,-999,IF(G1353="",-999,0)))</f>
        <v>-999</v>
      </c>
      <c r="AM1353" s="82">
        <f>IF(I1353=1, 'adjustment factor'!$D$12, IF(I1353=-9,-999,IF(I1353="",-999,0)))</f>
        <v>-999</v>
      </c>
      <c r="AN1353" s="82">
        <f>IF(J1353=1, 'adjustment factor'!$D$13, IF(J1353=-9,-999,IF(J1353="",-999,0)))</f>
        <v>-999</v>
      </c>
      <c r="AO1353" s="82" t="str">
        <f t="shared" si="218"/>
        <v>-999</v>
      </c>
      <c r="AP1353" s="82" t="str">
        <f t="shared" si="219"/>
        <v>MISSING</v>
      </c>
    </row>
    <row r="1354" spans="2:42" s="3" customFormat="1">
      <c r="B1354" s="213"/>
      <c r="C1354" s="35">
        <v>1350</v>
      </c>
      <c r="D1354" s="161"/>
      <c r="E1354" s="161"/>
      <c r="F1354" s="161"/>
      <c r="G1354" s="161"/>
      <c r="H1354" s="161"/>
      <c r="I1354" s="161"/>
      <c r="J1354" s="161"/>
      <c r="K1354" s="161"/>
      <c r="L1354" s="161"/>
      <c r="M1354" s="161"/>
      <c r="N1354" s="171"/>
      <c r="O1354" s="171"/>
      <c r="P1354" s="171"/>
      <c r="Q1354" s="171"/>
      <c r="R1354" s="171"/>
      <c r="S1354" s="171"/>
      <c r="T1354" s="208" t="str">
        <f t="shared" si="210"/>
        <v>MISSING</v>
      </c>
      <c r="U1354" s="208" t="str">
        <f t="shared" si="211"/>
        <v>MISSING</v>
      </c>
      <c r="X1354" s="56">
        <f t="shared" si="212"/>
        <v>-99</v>
      </c>
      <c r="Y1354" s="56">
        <f t="shared" si="213"/>
        <v>-99</v>
      </c>
      <c r="Z1354" s="56">
        <f t="shared" si="214"/>
        <v>-99</v>
      </c>
      <c r="AA1354" s="56">
        <f t="shared" si="215"/>
        <v>-99</v>
      </c>
      <c r="AB1354" s="56">
        <f t="shared" si="216"/>
        <v>-99</v>
      </c>
      <c r="AC1354" s="56">
        <f t="shared" si="217"/>
        <v>-99</v>
      </c>
      <c r="AE1354" s="82">
        <f>IF(D1354=1, 'adjustment factor'!$D$4, IF(D1354=-9,-999,IF(D1354="",-999,0)))</f>
        <v>-999</v>
      </c>
      <c r="AF1354" s="82">
        <f>IF(F1354=1, 'adjustment factor'!$D$5, IF(F1354=-9,-999,IF(F1354="",-999,0)))</f>
        <v>-999</v>
      </c>
      <c r="AG1354" s="82">
        <f>IF(E1354=1, 'adjustment factor'!$D$6, IF(E1354=-9,-999,IF(E1354="",-999,0)))</f>
        <v>-999</v>
      </c>
      <c r="AH1354" s="82">
        <f>IF(K1354&gt;=45,'adjustment factor'!$D$7,IF(K1354=-9,-1200,IF(K1354="",-1200,0)))</f>
        <v>-1200</v>
      </c>
      <c r="AI1354" s="82">
        <f>IF(L1354=1, 'adjustment factor'!$D$8, IF(L1354=-9,-999,IF(L1354="",-999,0)))</f>
        <v>-999</v>
      </c>
      <c r="AJ1354" s="82">
        <f>IF(AND(M1354&gt;=1,M1354&lt;=4),'adjustment factor'!$D$9,IF(M1354=-9,-999,IF(M1354=98,-999,IF(M1354=99,-999,IF(M1354="",-999,0)))))</f>
        <v>-999</v>
      </c>
      <c r="AK1354" s="82">
        <f>IF(H1354=1, 'adjustment factor'!$D$10, IF(H1354=-9,-999,IF(H1354="",-999,0)))</f>
        <v>-999</v>
      </c>
      <c r="AL1354" s="82">
        <f>IF(G1354=1, 'adjustment factor'!$D$11, IF(G1354=-9,-999,IF(G1354="",-999,0)))</f>
        <v>-999</v>
      </c>
      <c r="AM1354" s="82">
        <f>IF(I1354=1, 'adjustment factor'!$D$12, IF(I1354=-9,-999,IF(I1354="",-999,0)))</f>
        <v>-999</v>
      </c>
      <c r="AN1354" s="82">
        <f>IF(J1354=1, 'adjustment factor'!$D$13, IF(J1354=-9,-999,IF(J1354="",-999,0)))</f>
        <v>-999</v>
      </c>
      <c r="AO1354" s="82" t="str">
        <f t="shared" si="218"/>
        <v>-999</v>
      </c>
      <c r="AP1354" s="82" t="str">
        <f t="shared" si="219"/>
        <v>MISSING</v>
      </c>
    </row>
    <row r="1355" spans="2:42" s="3" customFormat="1">
      <c r="B1355" s="213"/>
      <c r="C1355" s="35">
        <v>1351</v>
      </c>
      <c r="D1355" s="161"/>
      <c r="E1355" s="161"/>
      <c r="F1355" s="161"/>
      <c r="G1355" s="161"/>
      <c r="H1355" s="161"/>
      <c r="I1355" s="161"/>
      <c r="J1355" s="161"/>
      <c r="K1355" s="161"/>
      <c r="L1355" s="161"/>
      <c r="M1355" s="161"/>
      <c r="N1355" s="171"/>
      <c r="O1355" s="171"/>
      <c r="P1355" s="171"/>
      <c r="Q1355" s="171"/>
      <c r="R1355" s="171"/>
      <c r="S1355" s="171"/>
      <c r="T1355" s="208" t="str">
        <f t="shared" si="210"/>
        <v>MISSING</v>
      </c>
      <c r="U1355" s="208" t="str">
        <f t="shared" si="211"/>
        <v>MISSING</v>
      </c>
      <c r="X1355" s="56">
        <f t="shared" si="212"/>
        <v>-99</v>
      </c>
      <c r="Y1355" s="56">
        <f t="shared" si="213"/>
        <v>-99</v>
      </c>
      <c r="Z1355" s="56">
        <f t="shared" si="214"/>
        <v>-99</v>
      </c>
      <c r="AA1355" s="56">
        <f t="shared" si="215"/>
        <v>-99</v>
      </c>
      <c r="AB1355" s="56">
        <f t="shared" si="216"/>
        <v>-99</v>
      </c>
      <c r="AC1355" s="56">
        <f t="shared" si="217"/>
        <v>-99</v>
      </c>
      <c r="AE1355" s="82">
        <f>IF(D1355=1, 'adjustment factor'!$D$4, IF(D1355=-9,-999,IF(D1355="",-999,0)))</f>
        <v>-999</v>
      </c>
      <c r="AF1355" s="82">
        <f>IF(F1355=1, 'adjustment factor'!$D$5, IF(F1355=-9,-999,IF(F1355="",-999,0)))</f>
        <v>-999</v>
      </c>
      <c r="AG1355" s="82">
        <f>IF(E1355=1, 'adjustment factor'!$D$6, IF(E1355=-9,-999,IF(E1355="",-999,0)))</f>
        <v>-999</v>
      </c>
      <c r="AH1355" s="82">
        <f>IF(K1355&gt;=45,'adjustment factor'!$D$7,IF(K1355=-9,-1200,IF(K1355="",-1200,0)))</f>
        <v>-1200</v>
      </c>
      <c r="AI1355" s="82">
        <f>IF(L1355=1, 'adjustment factor'!$D$8, IF(L1355=-9,-999,IF(L1355="",-999,0)))</f>
        <v>-999</v>
      </c>
      <c r="AJ1355" s="82">
        <f>IF(AND(M1355&gt;=1,M1355&lt;=4),'adjustment factor'!$D$9,IF(M1355=-9,-999,IF(M1355=98,-999,IF(M1355=99,-999,IF(M1355="",-999,0)))))</f>
        <v>-999</v>
      </c>
      <c r="AK1355" s="82">
        <f>IF(H1355=1, 'adjustment factor'!$D$10, IF(H1355=-9,-999,IF(H1355="",-999,0)))</f>
        <v>-999</v>
      </c>
      <c r="AL1355" s="82">
        <f>IF(G1355=1, 'adjustment factor'!$D$11, IF(G1355=-9,-999,IF(G1355="",-999,0)))</f>
        <v>-999</v>
      </c>
      <c r="AM1355" s="82">
        <f>IF(I1355=1, 'adjustment factor'!$D$12, IF(I1355=-9,-999,IF(I1355="",-999,0)))</f>
        <v>-999</v>
      </c>
      <c r="AN1355" s="82">
        <f>IF(J1355=1, 'adjustment factor'!$D$13, IF(J1355=-9,-999,IF(J1355="",-999,0)))</f>
        <v>-999</v>
      </c>
      <c r="AO1355" s="82" t="str">
        <f t="shared" si="218"/>
        <v>-999</v>
      </c>
      <c r="AP1355" s="82" t="str">
        <f t="shared" si="219"/>
        <v>MISSING</v>
      </c>
    </row>
    <row r="1356" spans="2:42" s="3" customFormat="1">
      <c r="B1356" s="213"/>
      <c r="C1356" s="35">
        <v>1352</v>
      </c>
      <c r="D1356" s="161"/>
      <c r="E1356" s="161"/>
      <c r="F1356" s="161"/>
      <c r="G1356" s="161"/>
      <c r="H1356" s="161"/>
      <c r="I1356" s="161"/>
      <c r="J1356" s="161"/>
      <c r="K1356" s="161"/>
      <c r="L1356" s="161"/>
      <c r="M1356" s="161"/>
      <c r="N1356" s="171"/>
      <c r="O1356" s="171"/>
      <c r="P1356" s="171"/>
      <c r="Q1356" s="171"/>
      <c r="R1356" s="171"/>
      <c r="S1356" s="171"/>
      <c r="T1356" s="208" t="str">
        <f t="shared" si="210"/>
        <v>MISSING</v>
      </c>
      <c r="U1356" s="208" t="str">
        <f t="shared" si="211"/>
        <v>MISSING</v>
      </c>
      <c r="X1356" s="56">
        <f t="shared" si="212"/>
        <v>-99</v>
      </c>
      <c r="Y1356" s="56">
        <f t="shared" si="213"/>
        <v>-99</v>
      </c>
      <c r="Z1356" s="56">
        <f t="shared" si="214"/>
        <v>-99</v>
      </c>
      <c r="AA1356" s="56">
        <f t="shared" si="215"/>
        <v>-99</v>
      </c>
      <c r="AB1356" s="56">
        <f t="shared" si="216"/>
        <v>-99</v>
      </c>
      <c r="AC1356" s="56">
        <f t="shared" si="217"/>
        <v>-99</v>
      </c>
      <c r="AE1356" s="82">
        <f>IF(D1356=1, 'adjustment factor'!$D$4, IF(D1356=-9,-999,IF(D1356="",-999,0)))</f>
        <v>-999</v>
      </c>
      <c r="AF1356" s="82">
        <f>IF(F1356=1, 'adjustment factor'!$D$5, IF(F1356=-9,-999,IF(F1356="",-999,0)))</f>
        <v>-999</v>
      </c>
      <c r="AG1356" s="82">
        <f>IF(E1356=1, 'adjustment factor'!$D$6, IF(E1356=-9,-999,IF(E1356="",-999,0)))</f>
        <v>-999</v>
      </c>
      <c r="AH1356" s="82">
        <f>IF(K1356&gt;=45,'adjustment factor'!$D$7,IF(K1356=-9,-1200,IF(K1356="",-1200,0)))</f>
        <v>-1200</v>
      </c>
      <c r="AI1356" s="82">
        <f>IF(L1356=1, 'adjustment factor'!$D$8, IF(L1356=-9,-999,IF(L1356="",-999,0)))</f>
        <v>-999</v>
      </c>
      <c r="AJ1356" s="82">
        <f>IF(AND(M1356&gt;=1,M1356&lt;=4),'adjustment factor'!$D$9,IF(M1356=-9,-999,IF(M1356=98,-999,IF(M1356=99,-999,IF(M1356="",-999,0)))))</f>
        <v>-999</v>
      </c>
      <c r="AK1356" s="82">
        <f>IF(H1356=1, 'adjustment factor'!$D$10, IF(H1356=-9,-999,IF(H1356="",-999,0)))</f>
        <v>-999</v>
      </c>
      <c r="AL1356" s="82">
        <f>IF(G1356=1, 'adjustment factor'!$D$11, IF(G1356=-9,-999,IF(G1356="",-999,0)))</f>
        <v>-999</v>
      </c>
      <c r="AM1356" s="82">
        <f>IF(I1356=1, 'adjustment factor'!$D$12, IF(I1356=-9,-999,IF(I1356="",-999,0)))</f>
        <v>-999</v>
      </c>
      <c r="AN1356" s="82">
        <f>IF(J1356=1, 'adjustment factor'!$D$13, IF(J1356=-9,-999,IF(J1356="",-999,0)))</f>
        <v>-999</v>
      </c>
      <c r="AO1356" s="82" t="str">
        <f t="shared" si="218"/>
        <v>-999</v>
      </c>
      <c r="AP1356" s="82" t="str">
        <f t="shared" si="219"/>
        <v>MISSING</v>
      </c>
    </row>
    <row r="1357" spans="2:42" s="3" customFormat="1">
      <c r="B1357" s="213"/>
      <c r="C1357" s="35">
        <v>1353</v>
      </c>
      <c r="D1357" s="161"/>
      <c r="E1357" s="161"/>
      <c r="F1357" s="161"/>
      <c r="G1357" s="161"/>
      <c r="H1357" s="161"/>
      <c r="I1357" s="161"/>
      <c r="J1357" s="161"/>
      <c r="K1357" s="161"/>
      <c r="L1357" s="161"/>
      <c r="M1357" s="161"/>
      <c r="N1357" s="171"/>
      <c r="O1357" s="171"/>
      <c r="P1357" s="171"/>
      <c r="Q1357" s="171"/>
      <c r="R1357" s="171"/>
      <c r="S1357" s="171"/>
      <c r="T1357" s="208" t="str">
        <f t="shared" si="210"/>
        <v>MISSING</v>
      </c>
      <c r="U1357" s="208" t="str">
        <f t="shared" si="211"/>
        <v>MISSING</v>
      </c>
      <c r="X1357" s="56">
        <f t="shared" si="212"/>
        <v>-99</v>
      </c>
      <c r="Y1357" s="56">
        <f t="shared" si="213"/>
        <v>-99</v>
      </c>
      <c r="Z1357" s="56">
        <f t="shared" si="214"/>
        <v>-99</v>
      </c>
      <c r="AA1357" s="56">
        <f t="shared" si="215"/>
        <v>-99</v>
      </c>
      <c r="AB1357" s="56">
        <f t="shared" si="216"/>
        <v>-99</v>
      </c>
      <c r="AC1357" s="56">
        <f t="shared" si="217"/>
        <v>-99</v>
      </c>
      <c r="AE1357" s="82">
        <f>IF(D1357=1, 'adjustment factor'!$D$4, IF(D1357=-9,-999,IF(D1357="",-999,0)))</f>
        <v>-999</v>
      </c>
      <c r="AF1357" s="82">
        <f>IF(F1357=1, 'adjustment factor'!$D$5, IF(F1357=-9,-999,IF(F1357="",-999,0)))</f>
        <v>-999</v>
      </c>
      <c r="AG1357" s="82">
        <f>IF(E1357=1, 'adjustment factor'!$D$6, IF(E1357=-9,-999,IF(E1357="",-999,0)))</f>
        <v>-999</v>
      </c>
      <c r="AH1357" s="82">
        <f>IF(K1357&gt;=45,'adjustment factor'!$D$7,IF(K1357=-9,-1200,IF(K1357="",-1200,0)))</f>
        <v>-1200</v>
      </c>
      <c r="AI1357" s="82">
        <f>IF(L1357=1, 'adjustment factor'!$D$8, IF(L1357=-9,-999,IF(L1357="",-999,0)))</f>
        <v>-999</v>
      </c>
      <c r="AJ1357" s="82">
        <f>IF(AND(M1357&gt;=1,M1357&lt;=4),'adjustment factor'!$D$9,IF(M1357=-9,-999,IF(M1357=98,-999,IF(M1357=99,-999,IF(M1357="",-999,0)))))</f>
        <v>-999</v>
      </c>
      <c r="AK1357" s="82">
        <f>IF(H1357=1, 'adjustment factor'!$D$10, IF(H1357=-9,-999,IF(H1357="",-999,0)))</f>
        <v>-999</v>
      </c>
      <c r="AL1357" s="82">
        <f>IF(G1357=1, 'adjustment factor'!$D$11, IF(G1357=-9,-999,IF(G1357="",-999,0)))</f>
        <v>-999</v>
      </c>
      <c r="AM1357" s="82">
        <f>IF(I1357=1, 'adjustment factor'!$D$12, IF(I1357=-9,-999,IF(I1357="",-999,0)))</f>
        <v>-999</v>
      </c>
      <c r="AN1357" s="82">
        <f>IF(J1357=1, 'adjustment factor'!$D$13, IF(J1357=-9,-999,IF(J1357="",-999,0)))</f>
        <v>-999</v>
      </c>
      <c r="AO1357" s="82" t="str">
        <f t="shared" si="218"/>
        <v>-999</v>
      </c>
      <c r="AP1357" s="82" t="str">
        <f t="shared" si="219"/>
        <v>MISSING</v>
      </c>
    </row>
    <row r="1358" spans="2:42" s="3" customFormat="1">
      <c r="B1358" s="213"/>
      <c r="C1358" s="35">
        <v>1354</v>
      </c>
      <c r="D1358" s="161"/>
      <c r="E1358" s="161"/>
      <c r="F1358" s="161"/>
      <c r="G1358" s="161"/>
      <c r="H1358" s="161"/>
      <c r="I1358" s="161"/>
      <c r="J1358" s="161"/>
      <c r="K1358" s="161"/>
      <c r="L1358" s="161"/>
      <c r="M1358" s="161"/>
      <c r="N1358" s="171"/>
      <c r="O1358" s="171"/>
      <c r="P1358" s="171"/>
      <c r="Q1358" s="171"/>
      <c r="R1358" s="171"/>
      <c r="S1358" s="171"/>
      <c r="T1358" s="208" t="str">
        <f t="shared" si="210"/>
        <v>MISSING</v>
      </c>
      <c r="U1358" s="208" t="str">
        <f t="shared" si="211"/>
        <v>MISSING</v>
      </c>
      <c r="X1358" s="56">
        <f t="shared" si="212"/>
        <v>-99</v>
      </c>
      <c r="Y1358" s="56">
        <f t="shared" si="213"/>
        <v>-99</v>
      </c>
      <c r="Z1358" s="56">
        <f t="shared" si="214"/>
        <v>-99</v>
      </c>
      <c r="AA1358" s="56">
        <f t="shared" si="215"/>
        <v>-99</v>
      </c>
      <c r="AB1358" s="56">
        <f t="shared" si="216"/>
        <v>-99</v>
      </c>
      <c r="AC1358" s="56">
        <f t="shared" si="217"/>
        <v>-99</v>
      </c>
      <c r="AE1358" s="82">
        <f>IF(D1358=1, 'adjustment factor'!$D$4, IF(D1358=-9,-999,IF(D1358="",-999,0)))</f>
        <v>-999</v>
      </c>
      <c r="AF1358" s="82">
        <f>IF(F1358=1, 'adjustment factor'!$D$5, IF(F1358=-9,-999,IF(F1358="",-999,0)))</f>
        <v>-999</v>
      </c>
      <c r="AG1358" s="82">
        <f>IF(E1358=1, 'adjustment factor'!$D$6, IF(E1358=-9,-999,IF(E1358="",-999,0)))</f>
        <v>-999</v>
      </c>
      <c r="AH1358" s="82">
        <f>IF(K1358&gt;=45,'adjustment factor'!$D$7,IF(K1358=-9,-1200,IF(K1358="",-1200,0)))</f>
        <v>-1200</v>
      </c>
      <c r="AI1358" s="82">
        <f>IF(L1358=1, 'adjustment factor'!$D$8, IF(L1358=-9,-999,IF(L1358="",-999,0)))</f>
        <v>-999</v>
      </c>
      <c r="AJ1358" s="82">
        <f>IF(AND(M1358&gt;=1,M1358&lt;=4),'adjustment factor'!$D$9,IF(M1358=-9,-999,IF(M1358=98,-999,IF(M1358=99,-999,IF(M1358="",-999,0)))))</f>
        <v>-999</v>
      </c>
      <c r="AK1358" s="82">
        <f>IF(H1358=1, 'adjustment factor'!$D$10, IF(H1358=-9,-999,IF(H1358="",-999,0)))</f>
        <v>-999</v>
      </c>
      <c r="AL1358" s="82">
        <f>IF(G1358=1, 'adjustment factor'!$D$11, IF(G1358=-9,-999,IF(G1358="",-999,0)))</f>
        <v>-999</v>
      </c>
      <c r="AM1358" s="82">
        <f>IF(I1358=1, 'adjustment factor'!$D$12, IF(I1358=-9,-999,IF(I1358="",-999,0)))</f>
        <v>-999</v>
      </c>
      <c r="AN1358" s="82">
        <f>IF(J1358=1, 'adjustment factor'!$D$13, IF(J1358=-9,-999,IF(J1358="",-999,0)))</f>
        <v>-999</v>
      </c>
      <c r="AO1358" s="82" t="str">
        <f t="shared" si="218"/>
        <v>-999</v>
      </c>
      <c r="AP1358" s="82" t="str">
        <f t="shared" si="219"/>
        <v>MISSING</v>
      </c>
    </row>
    <row r="1359" spans="2:42" s="3" customFormat="1">
      <c r="B1359" s="213"/>
      <c r="C1359" s="35">
        <v>1355</v>
      </c>
      <c r="D1359" s="161"/>
      <c r="E1359" s="161"/>
      <c r="F1359" s="161"/>
      <c r="G1359" s="161"/>
      <c r="H1359" s="161"/>
      <c r="I1359" s="161"/>
      <c r="J1359" s="161"/>
      <c r="K1359" s="161"/>
      <c r="L1359" s="161"/>
      <c r="M1359" s="161"/>
      <c r="N1359" s="171"/>
      <c r="O1359" s="171"/>
      <c r="P1359" s="171"/>
      <c r="Q1359" s="171"/>
      <c r="R1359" s="171"/>
      <c r="S1359" s="171"/>
      <c r="T1359" s="208" t="str">
        <f t="shared" si="210"/>
        <v>MISSING</v>
      </c>
      <c r="U1359" s="208" t="str">
        <f t="shared" si="211"/>
        <v>MISSING</v>
      </c>
      <c r="X1359" s="56">
        <f t="shared" si="212"/>
        <v>-99</v>
      </c>
      <c r="Y1359" s="56">
        <f t="shared" si="213"/>
        <v>-99</v>
      </c>
      <c r="Z1359" s="56">
        <f t="shared" si="214"/>
        <v>-99</v>
      </c>
      <c r="AA1359" s="56">
        <f t="shared" si="215"/>
        <v>-99</v>
      </c>
      <c r="AB1359" s="56">
        <f t="shared" si="216"/>
        <v>-99</v>
      </c>
      <c r="AC1359" s="56">
        <f t="shared" si="217"/>
        <v>-99</v>
      </c>
      <c r="AE1359" s="82">
        <f>IF(D1359=1, 'adjustment factor'!$D$4, IF(D1359=-9,-999,IF(D1359="",-999,0)))</f>
        <v>-999</v>
      </c>
      <c r="AF1359" s="82">
        <f>IF(F1359=1, 'adjustment factor'!$D$5, IF(F1359=-9,-999,IF(F1359="",-999,0)))</f>
        <v>-999</v>
      </c>
      <c r="AG1359" s="82">
        <f>IF(E1359=1, 'adjustment factor'!$D$6, IF(E1359=-9,-999,IF(E1359="",-999,0)))</f>
        <v>-999</v>
      </c>
      <c r="AH1359" s="82">
        <f>IF(K1359&gt;=45,'adjustment factor'!$D$7,IF(K1359=-9,-1200,IF(K1359="",-1200,0)))</f>
        <v>-1200</v>
      </c>
      <c r="AI1359" s="82">
        <f>IF(L1359=1, 'adjustment factor'!$D$8, IF(L1359=-9,-999,IF(L1359="",-999,0)))</f>
        <v>-999</v>
      </c>
      <c r="AJ1359" s="82">
        <f>IF(AND(M1359&gt;=1,M1359&lt;=4),'adjustment factor'!$D$9,IF(M1359=-9,-999,IF(M1359=98,-999,IF(M1359=99,-999,IF(M1359="",-999,0)))))</f>
        <v>-999</v>
      </c>
      <c r="AK1359" s="82">
        <f>IF(H1359=1, 'adjustment factor'!$D$10, IF(H1359=-9,-999,IF(H1359="",-999,0)))</f>
        <v>-999</v>
      </c>
      <c r="AL1359" s="82">
        <f>IF(G1359=1, 'adjustment factor'!$D$11, IF(G1359=-9,-999,IF(G1359="",-999,0)))</f>
        <v>-999</v>
      </c>
      <c r="AM1359" s="82">
        <f>IF(I1359=1, 'adjustment factor'!$D$12, IF(I1359=-9,-999,IF(I1359="",-999,0)))</f>
        <v>-999</v>
      </c>
      <c r="AN1359" s="82">
        <f>IF(J1359=1, 'adjustment factor'!$D$13, IF(J1359=-9,-999,IF(J1359="",-999,0)))</f>
        <v>-999</v>
      </c>
      <c r="AO1359" s="82" t="str">
        <f t="shared" si="218"/>
        <v>-999</v>
      </c>
      <c r="AP1359" s="82" t="str">
        <f t="shared" si="219"/>
        <v>MISSING</v>
      </c>
    </row>
    <row r="1360" spans="2:42" s="3" customFormat="1">
      <c r="B1360" s="213"/>
      <c r="C1360" s="35">
        <v>1356</v>
      </c>
      <c r="D1360" s="161"/>
      <c r="E1360" s="161"/>
      <c r="F1360" s="161"/>
      <c r="G1360" s="161"/>
      <c r="H1360" s="161"/>
      <c r="I1360" s="161"/>
      <c r="J1360" s="161"/>
      <c r="K1360" s="161"/>
      <c r="L1360" s="161"/>
      <c r="M1360" s="161"/>
      <c r="N1360" s="171"/>
      <c r="O1360" s="171"/>
      <c r="P1360" s="171"/>
      <c r="Q1360" s="171"/>
      <c r="R1360" s="171"/>
      <c r="S1360" s="171"/>
      <c r="T1360" s="208" t="str">
        <f t="shared" si="210"/>
        <v>MISSING</v>
      </c>
      <c r="U1360" s="208" t="str">
        <f t="shared" si="211"/>
        <v>MISSING</v>
      </c>
      <c r="X1360" s="56">
        <f t="shared" si="212"/>
        <v>-99</v>
      </c>
      <c r="Y1360" s="56">
        <f t="shared" si="213"/>
        <v>-99</v>
      </c>
      <c r="Z1360" s="56">
        <f t="shared" si="214"/>
        <v>-99</v>
      </c>
      <c r="AA1360" s="56">
        <f t="shared" si="215"/>
        <v>-99</v>
      </c>
      <c r="AB1360" s="56">
        <f t="shared" si="216"/>
        <v>-99</v>
      </c>
      <c r="AC1360" s="56">
        <f t="shared" si="217"/>
        <v>-99</v>
      </c>
      <c r="AE1360" s="82">
        <f>IF(D1360=1, 'adjustment factor'!$D$4, IF(D1360=-9,-999,IF(D1360="",-999,0)))</f>
        <v>-999</v>
      </c>
      <c r="AF1360" s="82">
        <f>IF(F1360=1, 'adjustment factor'!$D$5, IF(F1360=-9,-999,IF(F1360="",-999,0)))</f>
        <v>-999</v>
      </c>
      <c r="AG1360" s="82">
        <f>IF(E1360=1, 'adjustment factor'!$D$6, IF(E1360=-9,-999,IF(E1360="",-999,0)))</f>
        <v>-999</v>
      </c>
      <c r="AH1360" s="82">
        <f>IF(K1360&gt;=45,'adjustment factor'!$D$7,IF(K1360=-9,-1200,IF(K1360="",-1200,0)))</f>
        <v>-1200</v>
      </c>
      <c r="AI1360" s="82">
        <f>IF(L1360=1, 'adjustment factor'!$D$8, IF(L1360=-9,-999,IF(L1360="",-999,0)))</f>
        <v>-999</v>
      </c>
      <c r="AJ1360" s="82">
        <f>IF(AND(M1360&gt;=1,M1360&lt;=4),'adjustment factor'!$D$9,IF(M1360=-9,-999,IF(M1360=98,-999,IF(M1360=99,-999,IF(M1360="",-999,0)))))</f>
        <v>-999</v>
      </c>
      <c r="AK1360" s="82">
        <f>IF(H1360=1, 'adjustment factor'!$D$10, IF(H1360=-9,-999,IF(H1360="",-999,0)))</f>
        <v>-999</v>
      </c>
      <c r="AL1360" s="82">
        <f>IF(G1360=1, 'adjustment factor'!$D$11, IF(G1360=-9,-999,IF(G1360="",-999,0)))</f>
        <v>-999</v>
      </c>
      <c r="AM1360" s="82">
        <f>IF(I1360=1, 'adjustment factor'!$D$12, IF(I1360=-9,-999,IF(I1360="",-999,0)))</f>
        <v>-999</v>
      </c>
      <c r="AN1360" s="82">
        <f>IF(J1360=1, 'adjustment factor'!$D$13, IF(J1360=-9,-999,IF(J1360="",-999,0)))</f>
        <v>-999</v>
      </c>
      <c r="AO1360" s="82" t="str">
        <f t="shared" si="218"/>
        <v>-999</v>
      </c>
      <c r="AP1360" s="82" t="str">
        <f t="shared" si="219"/>
        <v>MISSING</v>
      </c>
    </row>
    <row r="1361" spans="2:42" s="3" customFormat="1">
      <c r="B1361" s="213"/>
      <c r="C1361" s="35">
        <v>1357</v>
      </c>
      <c r="D1361" s="161"/>
      <c r="E1361" s="161"/>
      <c r="F1361" s="161"/>
      <c r="G1361" s="161"/>
      <c r="H1361" s="161"/>
      <c r="I1361" s="161"/>
      <c r="J1361" s="161"/>
      <c r="K1361" s="161"/>
      <c r="L1361" s="161"/>
      <c r="M1361" s="161"/>
      <c r="N1361" s="171"/>
      <c r="O1361" s="171"/>
      <c r="P1361" s="171"/>
      <c r="Q1361" s="171"/>
      <c r="R1361" s="171"/>
      <c r="S1361" s="171"/>
      <c r="T1361" s="208" t="str">
        <f t="shared" si="210"/>
        <v>MISSING</v>
      </c>
      <c r="U1361" s="208" t="str">
        <f t="shared" si="211"/>
        <v>MISSING</v>
      </c>
      <c r="X1361" s="56">
        <f t="shared" si="212"/>
        <v>-99</v>
      </c>
      <c r="Y1361" s="56">
        <f t="shared" si="213"/>
        <v>-99</v>
      </c>
      <c r="Z1361" s="56">
        <f t="shared" si="214"/>
        <v>-99</v>
      </c>
      <c r="AA1361" s="56">
        <f t="shared" si="215"/>
        <v>-99</v>
      </c>
      <c r="AB1361" s="56">
        <f t="shared" si="216"/>
        <v>-99</v>
      </c>
      <c r="AC1361" s="56">
        <f t="shared" si="217"/>
        <v>-99</v>
      </c>
      <c r="AE1361" s="82">
        <f>IF(D1361=1, 'adjustment factor'!$D$4, IF(D1361=-9,-999,IF(D1361="",-999,0)))</f>
        <v>-999</v>
      </c>
      <c r="AF1361" s="82">
        <f>IF(F1361=1, 'adjustment factor'!$D$5, IF(F1361=-9,-999,IF(F1361="",-999,0)))</f>
        <v>-999</v>
      </c>
      <c r="AG1361" s="82">
        <f>IF(E1361=1, 'adjustment factor'!$D$6, IF(E1361=-9,-999,IF(E1361="",-999,0)))</f>
        <v>-999</v>
      </c>
      <c r="AH1361" s="82">
        <f>IF(K1361&gt;=45,'adjustment factor'!$D$7,IF(K1361=-9,-1200,IF(K1361="",-1200,0)))</f>
        <v>-1200</v>
      </c>
      <c r="AI1361" s="82">
        <f>IF(L1361=1, 'adjustment factor'!$D$8, IF(L1361=-9,-999,IF(L1361="",-999,0)))</f>
        <v>-999</v>
      </c>
      <c r="AJ1361" s="82">
        <f>IF(AND(M1361&gt;=1,M1361&lt;=4),'adjustment factor'!$D$9,IF(M1361=-9,-999,IF(M1361=98,-999,IF(M1361=99,-999,IF(M1361="",-999,0)))))</f>
        <v>-999</v>
      </c>
      <c r="AK1361" s="82">
        <f>IF(H1361=1, 'adjustment factor'!$D$10, IF(H1361=-9,-999,IF(H1361="",-999,0)))</f>
        <v>-999</v>
      </c>
      <c r="AL1361" s="82">
        <f>IF(G1361=1, 'adjustment factor'!$D$11, IF(G1361=-9,-999,IF(G1361="",-999,0)))</f>
        <v>-999</v>
      </c>
      <c r="AM1361" s="82">
        <f>IF(I1361=1, 'adjustment factor'!$D$12, IF(I1361=-9,-999,IF(I1361="",-999,0)))</f>
        <v>-999</v>
      </c>
      <c r="AN1361" s="82">
        <f>IF(J1361=1, 'adjustment factor'!$D$13, IF(J1361=-9,-999,IF(J1361="",-999,0)))</f>
        <v>-999</v>
      </c>
      <c r="AO1361" s="82" t="str">
        <f t="shared" si="218"/>
        <v>-999</v>
      </c>
      <c r="AP1361" s="82" t="str">
        <f t="shared" si="219"/>
        <v>MISSING</v>
      </c>
    </row>
    <row r="1362" spans="2:42" s="3" customFormat="1">
      <c r="B1362" s="213"/>
      <c r="C1362" s="35">
        <v>1358</v>
      </c>
      <c r="D1362" s="161"/>
      <c r="E1362" s="161"/>
      <c r="F1362" s="161"/>
      <c r="G1362" s="161"/>
      <c r="H1362" s="161"/>
      <c r="I1362" s="161"/>
      <c r="J1362" s="161"/>
      <c r="K1362" s="161"/>
      <c r="L1362" s="161"/>
      <c r="M1362" s="161"/>
      <c r="N1362" s="171"/>
      <c r="O1362" s="171"/>
      <c r="P1362" s="171"/>
      <c r="Q1362" s="171"/>
      <c r="R1362" s="171"/>
      <c r="S1362" s="171"/>
      <c r="T1362" s="208" t="str">
        <f t="shared" si="210"/>
        <v>MISSING</v>
      </c>
      <c r="U1362" s="208" t="str">
        <f t="shared" si="211"/>
        <v>MISSING</v>
      </c>
      <c r="X1362" s="56">
        <f t="shared" si="212"/>
        <v>-99</v>
      </c>
      <c r="Y1362" s="56">
        <f t="shared" si="213"/>
        <v>-99</v>
      </c>
      <c r="Z1362" s="56">
        <f t="shared" si="214"/>
        <v>-99</v>
      </c>
      <c r="AA1362" s="56">
        <f t="shared" si="215"/>
        <v>-99</v>
      </c>
      <c r="AB1362" s="56">
        <f t="shared" si="216"/>
        <v>-99</v>
      </c>
      <c r="AC1362" s="56">
        <f t="shared" si="217"/>
        <v>-99</v>
      </c>
      <c r="AE1362" s="82">
        <f>IF(D1362=1, 'adjustment factor'!$D$4, IF(D1362=-9,-999,IF(D1362="",-999,0)))</f>
        <v>-999</v>
      </c>
      <c r="AF1362" s="82">
        <f>IF(F1362=1, 'adjustment factor'!$D$5, IF(F1362=-9,-999,IF(F1362="",-999,0)))</f>
        <v>-999</v>
      </c>
      <c r="AG1362" s="82">
        <f>IF(E1362=1, 'adjustment factor'!$D$6, IF(E1362=-9,-999,IF(E1362="",-999,0)))</f>
        <v>-999</v>
      </c>
      <c r="AH1362" s="82">
        <f>IF(K1362&gt;=45,'adjustment factor'!$D$7,IF(K1362=-9,-1200,IF(K1362="",-1200,0)))</f>
        <v>-1200</v>
      </c>
      <c r="AI1362" s="82">
        <f>IF(L1362=1, 'adjustment factor'!$D$8, IF(L1362=-9,-999,IF(L1362="",-999,0)))</f>
        <v>-999</v>
      </c>
      <c r="AJ1362" s="82">
        <f>IF(AND(M1362&gt;=1,M1362&lt;=4),'adjustment factor'!$D$9,IF(M1362=-9,-999,IF(M1362=98,-999,IF(M1362=99,-999,IF(M1362="",-999,0)))))</f>
        <v>-999</v>
      </c>
      <c r="AK1362" s="82">
        <f>IF(H1362=1, 'adjustment factor'!$D$10, IF(H1362=-9,-999,IF(H1362="",-999,0)))</f>
        <v>-999</v>
      </c>
      <c r="AL1362" s="82">
        <f>IF(G1362=1, 'adjustment factor'!$D$11, IF(G1362=-9,-999,IF(G1362="",-999,0)))</f>
        <v>-999</v>
      </c>
      <c r="AM1362" s="82">
        <f>IF(I1362=1, 'adjustment factor'!$D$12, IF(I1362=-9,-999,IF(I1362="",-999,0)))</f>
        <v>-999</v>
      </c>
      <c r="AN1362" s="82">
        <f>IF(J1362=1, 'adjustment factor'!$D$13, IF(J1362=-9,-999,IF(J1362="",-999,0)))</f>
        <v>-999</v>
      </c>
      <c r="AO1362" s="82" t="str">
        <f t="shared" si="218"/>
        <v>-999</v>
      </c>
      <c r="AP1362" s="82" t="str">
        <f t="shared" si="219"/>
        <v>MISSING</v>
      </c>
    </row>
    <row r="1363" spans="2:42" s="3" customFormat="1">
      <c r="B1363" s="213"/>
      <c r="C1363" s="35">
        <v>1359</v>
      </c>
      <c r="D1363" s="161"/>
      <c r="E1363" s="161"/>
      <c r="F1363" s="161"/>
      <c r="G1363" s="161"/>
      <c r="H1363" s="161"/>
      <c r="I1363" s="161"/>
      <c r="J1363" s="161"/>
      <c r="K1363" s="161"/>
      <c r="L1363" s="161"/>
      <c r="M1363" s="161"/>
      <c r="N1363" s="171"/>
      <c r="O1363" s="171"/>
      <c r="P1363" s="171"/>
      <c r="Q1363" s="171"/>
      <c r="R1363" s="171"/>
      <c r="S1363" s="171"/>
      <c r="T1363" s="208" t="str">
        <f t="shared" si="210"/>
        <v>MISSING</v>
      </c>
      <c r="U1363" s="208" t="str">
        <f t="shared" si="211"/>
        <v>MISSING</v>
      </c>
      <c r="X1363" s="56">
        <f t="shared" si="212"/>
        <v>-99</v>
      </c>
      <c r="Y1363" s="56">
        <f t="shared" si="213"/>
        <v>-99</v>
      </c>
      <c r="Z1363" s="56">
        <f t="shared" si="214"/>
        <v>-99</v>
      </c>
      <c r="AA1363" s="56">
        <f t="shared" si="215"/>
        <v>-99</v>
      </c>
      <c r="AB1363" s="56">
        <f t="shared" si="216"/>
        <v>-99</v>
      </c>
      <c r="AC1363" s="56">
        <f t="shared" si="217"/>
        <v>-99</v>
      </c>
      <c r="AE1363" s="82">
        <f>IF(D1363=1, 'adjustment factor'!$D$4, IF(D1363=-9,-999,IF(D1363="",-999,0)))</f>
        <v>-999</v>
      </c>
      <c r="AF1363" s="82">
        <f>IF(F1363=1, 'adjustment factor'!$D$5, IF(F1363=-9,-999,IF(F1363="",-999,0)))</f>
        <v>-999</v>
      </c>
      <c r="AG1363" s="82">
        <f>IF(E1363=1, 'adjustment factor'!$D$6, IF(E1363=-9,-999,IF(E1363="",-999,0)))</f>
        <v>-999</v>
      </c>
      <c r="AH1363" s="82">
        <f>IF(K1363&gt;=45,'adjustment factor'!$D$7,IF(K1363=-9,-1200,IF(K1363="",-1200,0)))</f>
        <v>-1200</v>
      </c>
      <c r="AI1363" s="82">
        <f>IF(L1363=1, 'adjustment factor'!$D$8, IF(L1363=-9,-999,IF(L1363="",-999,0)))</f>
        <v>-999</v>
      </c>
      <c r="AJ1363" s="82">
        <f>IF(AND(M1363&gt;=1,M1363&lt;=4),'adjustment factor'!$D$9,IF(M1363=-9,-999,IF(M1363=98,-999,IF(M1363=99,-999,IF(M1363="",-999,0)))))</f>
        <v>-999</v>
      </c>
      <c r="AK1363" s="82">
        <f>IF(H1363=1, 'adjustment factor'!$D$10, IF(H1363=-9,-999,IF(H1363="",-999,0)))</f>
        <v>-999</v>
      </c>
      <c r="AL1363" s="82">
        <f>IF(G1363=1, 'adjustment factor'!$D$11, IF(G1363=-9,-999,IF(G1363="",-999,0)))</f>
        <v>-999</v>
      </c>
      <c r="AM1363" s="82">
        <f>IF(I1363=1, 'adjustment factor'!$D$12, IF(I1363=-9,-999,IF(I1363="",-999,0)))</f>
        <v>-999</v>
      </c>
      <c r="AN1363" s="82">
        <f>IF(J1363=1, 'adjustment factor'!$D$13, IF(J1363=-9,-999,IF(J1363="",-999,0)))</f>
        <v>-999</v>
      </c>
      <c r="AO1363" s="82" t="str">
        <f t="shared" si="218"/>
        <v>-999</v>
      </c>
      <c r="AP1363" s="82" t="str">
        <f t="shared" si="219"/>
        <v>MISSING</v>
      </c>
    </row>
    <row r="1364" spans="2:42" s="3" customFormat="1">
      <c r="B1364" s="213"/>
      <c r="C1364" s="35">
        <v>1360</v>
      </c>
      <c r="D1364" s="161"/>
      <c r="E1364" s="161"/>
      <c r="F1364" s="161"/>
      <c r="G1364" s="161"/>
      <c r="H1364" s="161"/>
      <c r="I1364" s="161"/>
      <c r="J1364" s="161"/>
      <c r="K1364" s="161"/>
      <c r="L1364" s="161"/>
      <c r="M1364" s="161"/>
      <c r="N1364" s="171"/>
      <c r="O1364" s="171"/>
      <c r="P1364" s="171"/>
      <c r="Q1364" s="171"/>
      <c r="R1364" s="171"/>
      <c r="S1364" s="171"/>
      <c r="T1364" s="208" t="str">
        <f t="shared" si="210"/>
        <v>MISSING</v>
      </c>
      <c r="U1364" s="208" t="str">
        <f t="shared" si="211"/>
        <v>MISSING</v>
      </c>
      <c r="X1364" s="56">
        <f t="shared" si="212"/>
        <v>-99</v>
      </c>
      <c r="Y1364" s="56">
        <f t="shared" si="213"/>
        <v>-99</v>
      </c>
      <c r="Z1364" s="56">
        <f t="shared" si="214"/>
        <v>-99</v>
      </c>
      <c r="AA1364" s="56">
        <f t="shared" si="215"/>
        <v>-99</v>
      </c>
      <c r="AB1364" s="56">
        <f t="shared" si="216"/>
        <v>-99</v>
      </c>
      <c r="AC1364" s="56">
        <f t="shared" si="217"/>
        <v>-99</v>
      </c>
      <c r="AE1364" s="82">
        <f>IF(D1364=1, 'adjustment factor'!$D$4, IF(D1364=-9,-999,IF(D1364="",-999,0)))</f>
        <v>-999</v>
      </c>
      <c r="AF1364" s="82">
        <f>IF(F1364=1, 'adjustment factor'!$D$5, IF(F1364=-9,-999,IF(F1364="",-999,0)))</f>
        <v>-999</v>
      </c>
      <c r="AG1364" s="82">
        <f>IF(E1364=1, 'adjustment factor'!$D$6, IF(E1364=-9,-999,IF(E1364="",-999,0)))</f>
        <v>-999</v>
      </c>
      <c r="AH1364" s="82">
        <f>IF(K1364&gt;=45,'adjustment factor'!$D$7,IF(K1364=-9,-1200,IF(K1364="",-1200,0)))</f>
        <v>-1200</v>
      </c>
      <c r="AI1364" s="82">
        <f>IF(L1364=1, 'adjustment factor'!$D$8, IF(L1364=-9,-999,IF(L1364="",-999,0)))</f>
        <v>-999</v>
      </c>
      <c r="AJ1364" s="82">
        <f>IF(AND(M1364&gt;=1,M1364&lt;=4),'adjustment factor'!$D$9,IF(M1364=-9,-999,IF(M1364=98,-999,IF(M1364=99,-999,IF(M1364="",-999,0)))))</f>
        <v>-999</v>
      </c>
      <c r="AK1364" s="82">
        <f>IF(H1364=1, 'adjustment factor'!$D$10, IF(H1364=-9,-999,IF(H1364="",-999,0)))</f>
        <v>-999</v>
      </c>
      <c r="AL1364" s="82">
        <f>IF(G1364=1, 'adjustment factor'!$D$11, IF(G1364=-9,-999,IF(G1364="",-999,0)))</f>
        <v>-999</v>
      </c>
      <c r="AM1364" s="82">
        <f>IF(I1364=1, 'adjustment factor'!$D$12, IF(I1364=-9,-999,IF(I1364="",-999,0)))</f>
        <v>-999</v>
      </c>
      <c r="AN1364" s="82">
        <f>IF(J1364=1, 'adjustment factor'!$D$13, IF(J1364=-9,-999,IF(J1364="",-999,0)))</f>
        <v>-999</v>
      </c>
      <c r="AO1364" s="82" t="str">
        <f t="shared" si="218"/>
        <v>-999</v>
      </c>
      <c r="AP1364" s="82" t="str">
        <f t="shared" si="219"/>
        <v>MISSING</v>
      </c>
    </row>
    <row r="1365" spans="2:42" s="3" customFormat="1">
      <c r="B1365" s="213"/>
      <c r="C1365" s="35">
        <v>1361</v>
      </c>
      <c r="D1365" s="161"/>
      <c r="E1365" s="161"/>
      <c r="F1365" s="161"/>
      <c r="G1365" s="161"/>
      <c r="H1365" s="161"/>
      <c r="I1365" s="161"/>
      <c r="J1365" s="161"/>
      <c r="K1365" s="161"/>
      <c r="L1365" s="161"/>
      <c r="M1365" s="161"/>
      <c r="N1365" s="171"/>
      <c r="O1365" s="171"/>
      <c r="P1365" s="171"/>
      <c r="Q1365" s="171"/>
      <c r="R1365" s="171"/>
      <c r="S1365" s="171"/>
      <c r="T1365" s="208" t="str">
        <f t="shared" si="210"/>
        <v>MISSING</v>
      </c>
      <c r="U1365" s="208" t="str">
        <f t="shared" si="211"/>
        <v>MISSING</v>
      </c>
      <c r="X1365" s="56">
        <f t="shared" si="212"/>
        <v>-99</v>
      </c>
      <c r="Y1365" s="56">
        <f t="shared" si="213"/>
        <v>-99</v>
      </c>
      <c r="Z1365" s="56">
        <f t="shared" si="214"/>
        <v>-99</v>
      </c>
      <c r="AA1365" s="56">
        <f t="shared" si="215"/>
        <v>-99</v>
      </c>
      <c r="AB1365" s="56">
        <f t="shared" si="216"/>
        <v>-99</v>
      </c>
      <c r="AC1365" s="56">
        <f t="shared" si="217"/>
        <v>-99</v>
      </c>
      <c r="AE1365" s="82">
        <f>IF(D1365=1, 'adjustment factor'!$D$4, IF(D1365=-9,-999,IF(D1365="",-999,0)))</f>
        <v>-999</v>
      </c>
      <c r="AF1365" s="82">
        <f>IF(F1365=1, 'adjustment factor'!$D$5, IF(F1365=-9,-999,IF(F1365="",-999,0)))</f>
        <v>-999</v>
      </c>
      <c r="AG1365" s="82">
        <f>IF(E1365=1, 'adjustment factor'!$D$6, IF(E1365=-9,-999,IF(E1365="",-999,0)))</f>
        <v>-999</v>
      </c>
      <c r="AH1365" s="82">
        <f>IF(K1365&gt;=45,'adjustment factor'!$D$7,IF(K1365=-9,-1200,IF(K1365="",-1200,0)))</f>
        <v>-1200</v>
      </c>
      <c r="AI1365" s="82">
        <f>IF(L1365=1, 'adjustment factor'!$D$8, IF(L1365=-9,-999,IF(L1365="",-999,0)))</f>
        <v>-999</v>
      </c>
      <c r="AJ1365" s="82">
        <f>IF(AND(M1365&gt;=1,M1365&lt;=4),'adjustment factor'!$D$9,IF(M1365=-9,-999,IF(M1365=98,-999,IF(M1365=99,-999,IF(M1365="",-999,0)))))</f>
        <v>-999</v>
      </c>
      <c r="AK1365" s="82">
        <f>IF(H1365=1, 'adjustment factor'!$D$10, IF(H1365=-9,-999,IF(H1365="",-999,0)))</f>
        <v>-999</v>
      </c>
      <c r="AL1365" s="82">
        <f>IF(G1365=1, 'adjustment factor'!$D$11, IF(G1365=-9,-999,IF(G1365="",-999,0)))</f>
        <v>-999</v>
      </c>
      <c r="AM1365" s="82">
        <f>IF(I1365=1, 'adjustment factor'!$D$12, IF(I1365=-9,-999,IF(I1365="",-999,0)))</f>
        <v>-999</v>
      </c>
      <c r="AN1365" s="82">
        <f>IF(J1365=1, 'adjustment factor'!$D$13, IF(J1365=-9,-999,IF(J1365="",-999,0)))</f>
        <v>-999</v>
      </c>
      <c r="AO1365" s="82" t="str">
        <f t="shared" si="218"/>
        <v>-999</v>
      </c>
      <c r="AP1365" s="82" t="str">
        <f t="shared" si="219"/>
        <v>MISSING</v>
      </c>
    </row>
    <row r="1366" spans="2:42" s="3" customFormat="1">
      <c r="B1366" s="213"/>
      <c r="C1366" s="35">
        <v>1362</v>
      </c>
      <c r="D1366" s="161"/>
      <c r="E1366" s="161"/>
      <c r="F1366" s="161"/>
      <c r="G1366" s="161"/>
      <c r="H1366" s="161"/>
      <c r="I1366" s="161"/>
      <c r="J1366" s="161"/>
      <c r="K1366" s="161"/>
      <c r="L1366" s="161"/>
      <c r="M1366" s="161"/>
      <c r="N1366" s="171"/>
      <c r="O1366" s="171"/>
      <c r="P1366" s="171"/>
      <c r="Q1366" s="171"/>
      <c r="R1366" s="171"/>
      <c r="S1366" s="171"/>
      <c r="T1366" s="208" t="str">
        <f t="shared" si="210"/>
        <v>MISSING</v>
      </c>
      <c r="U1366" s="208" t="str">
        <f t="shared" si="211"/>
        <v>MISSING</v>
      </c>
      <c r="X1366" s="56">
        <f t="shared" si="212"/>
        <v>-99</v>
      </c>
      <c r="Y1366" s="56">
        <f t="shared" si="213"/>
        <v>-99</v>
      </c>
      <c r="Z1366" s="56">
        <f t="shared" si="214"/>
        <v>-99</v>
      </c>
      <c r="AA1366" s="56">
        <f t="shared" si="215"/>
        <v>-99</v>
      </c>
      <c r="AB1366" s="56">
        <f t="shared" si="216"/>
        <v>-99</v>
      </c>
      <c r="AC1366" s="56">
        <f t="shared" si="217"/>
        <v>-99</v>
      </c>
      <c r="AE1366" s="82">
        <f>IF(D1366=1, 'adjustment factor'!$D$4, IF(D1366=-9,-999,IF(D1366="",-999,0)))</f>
        <v>-999</v>
      </c>
      <c r="AF1366" s="82">
        <f>IF(F1366=1, 'adjustment factor'!$D$5, IF(F1366=-9,-999,IF(F1366="",-999,0)))</f>
        <v>-999</v>
      </c>
      <c r="AG1366" s="82">
        <f>IF(E1366=1, 'adjustment factor'!$D$6, IF(E1366=-9,-999,IF(E1366="",-999,0)))</f>
        <v>-999</v>
      </c>
      <c r="AH1366" s="82">
        <f>IF(K1366&gt;=45,'adjustment factor'!$D$7,IF(K1366=-9,-1200,IF(K1366="",-1200,0)))</f>
        <v>-1200</v>
      </c>
      <c r="AI1366" s="82">
        <f>IF(L1366=1, 'adjustment factor'!$D$8, IF(L1366=-9,-999,IF(L1366="",-999,0)))</f>
        <v>-999</v>
      </c>
      <c r="AJ1366" s="82">
        <f>IF(AND(M1366&gt;=1,M1366&lt;=4),'adjustment factor'!$D$9,IF(M1366=-9,-999,IF(M1366=98,-999,IF(M1366=99,-999,IF(M1366="",-999,0)))))</f>
        <v>-999</v>
      </c>
      <c r="AK1366" s="82">
        <f>IF(H1366=1, 'adjustment factor'!$D$10, IF(H1366=-9,-999,IF(H1366="",-999,0)))</f>
        <v>-999</v>
      </c>
      <c r="AL1366" s="82">
        <f>IF(G1366=1, 'adjustment factor'!$D$11, IF(G1366=-9,-999,IF(G1366="",-999,0)))</f>
        <v>-999</v>
      </c>
      <c r="AM1366" s="82">
        <f>IF(I1366=1, 'adjustment factor'!$D$12, IF(I1366=-9,-999,IF(I1366="",-999,0)))</f>
        <v>-999</v>
      </c>
      <c r="AN1366" s="82">
        <f>IF(J1366=1, 'adjustment factor'!$D$13, IF(J1366=-9,-999,IF(J1366="",-999,0)))</f>
        <v>-999</v>
      </c>
      <c r="AO1366" s="82" t="str">
        <f t="shared" si="218"/>
        <v>-999</v>
      </c>
      <c r="AP1366" s="82" t="str">
        <f t="shared" si="219"/>
        <v>MISSING</v>
      </c>
    </row>
    <row r="1367" spans="2:42" s="3" customFormat="1">
      <c r="B1367" s="213"/>
      <c r="C1367" s="35">
        <v>1363</v>
      </c>
      <c r="D1367" s="161"/>
      <c r="E1367" s="161"/>
      <c r="F1367" s="161"/>
      <c r="G1367" s="161"/>
      <c r="H1367" s="161"/>
      <c r="I1367" s="161"/>
      <c r="J1367" s="161"/>
      <c r="K1367" s="161"/>
      <c r="L1367" s="161"/>
      <c r="M1367" s="161"/>
      <c r="N1367" s="171"/>
      <c r="O1367" s="171"/>
      <c r="P1367" s="171"/>
      <c r="Q1367" s="171"/>
      <c r="R1367" s="171"/>
      <c r="S1367" s="171"/>
      <c r="T1367" s="208" t="str">
        <f t="shared" si="210"/>
        <v>MISSING</v>
      </c>
      <c r="U1367" s="208" t="str">
        <f t="shared" si="211"/>
        <v>MISSING</v>
      </c>
      <c r="X1367" s="56">
        <f t="shared" si="212"/>
        <v>-99</v>
      </c>
      <c r="Y1367" s="56">
        <f t="shared" si="213"/>
        <v>-99</v>
      </c>
      <c r="Z1367" s="56">
        <f t="shared" si="214"/>
        <v>-99</v>
      </c>
      <c r="AA1367" s="56">
        <f t="shared" si="215"/>
        <v>-99</v>
      </c>
      <c r="AB1367" s="56">
        <f t="shared" si="216"/>
        <v>-99</v>
      </c>
      <c r="AC1367" s="56">
        <f t="shared" si="217"/>
        <v>-99</v>
      </c>
      <c r="AE1367" s="82">
        <f>IF(D1367=1, 'adjustment factor'!$D$4, IF(D1367=-9,-999,IF(D1367="",-999,0)))</f>
        <v>-999</v>
      </c>
      <c r="AF1367" s="82">
        <f>IF(F1367=1, 'adjustment factor'!$D$5, IF(F1367=-9,-999,IF(F1367="",-999,0)))</f>
        <v>-999</v>
      </c>
      <c r="AG1367" s="82">
        <f>IF(E1367=1, 'adjustment factor'!$D$6, IF(E1367=-9,-999,IF(E1367="",-999,0)))</f>
        <v>-999</v>
      </c>
      <c r="AH1367" s="82">
        <f>IF(K1367&gt;=45,'adjustment factor'!$D$7,IF(K1367=-9,-1200,IF(K1367="",-1200,0)))</f>
        <v>-1200</v>
      </c>
      <c r="AI1367" s="82">
        <f>IF(L1367=1, 'adjustment factor'!$D$8, IF(L1367=-9,-999,IF(L1367="",-999,0)))</f>
        <v>-999</v>
      </c>
      <c r="AJ1367" s="82">
        <f>IF(AND(M1367&gt;=1,M1367&lt;=4),'adjustment factor'!$D$9,IF(M1367=-9,-999,IF(M1367=98,-999,IF(M1367=99,-999,IF(M1367="",-999,0)))))</f>
        <v>-999</v>
      </c>
      <c r="AK1367" s="82">
        <f>IF(H1367=1, 'adjustment factor'!$D$10, IF(H1367=-9,-999,IF(H1367="",-999,0)))</f>
        <v>-999</v>
      </c>
      <c r="AL1367" s="82">
        <f>IF(G1367=1, 'adjustment factor'!$D$11, IF(G1367=-9,-999,IF(G1367="",-999,0)))</f>
        <v>-999</v>
      </c>
      <c r="AM1367" s="82">
        <f>IF(I1367=1, 'adjustment factor'!$D$12, IF(I1367=-9,-999,IF(I1367="",-999,0)))</f>
        <v>-999</v>
      </c>
      <c r="AN1367" s="82">
        <f>IF(J1367=1, 'adjustment factor'!$D$13, IF(J1367=-9,-999,IF(J1367="",-999,0)))</f>
        <v>-999</v>
      </c>
      <c r="AO1367" s="82" t="str">
        <f t="shared" si="218"/>
        <v>-999</v>
      </c>
      <c r="AP1367" s="82" t="str">
        <f t="shared" si="219"/>
        <v>MISSING</v>
      </c>
    </row>
    <row r="1368" spans="2:42" s="3" customFormat="1">
      <c r="B1368" s="213"/>
      <c r="C1368" s="35">
        <v>1364</v>
      </c>
      <c r="D1368" s="161"/>
      <c r="E1368" s="161"/>
      <c r="F1368" s="161"/>
      <c r="G1368" s="161"/>
      <c r="H1368" s="161"/>
      <c r="I1368" s="161"/>
      <c r="J1368" s="161"/>
      <c r="K1368" s="161"/>
      <c r="L1368" s="161"/>
      <c r="M1368" s="161"/>
      <c r="N1368" s="171"/>
      <c r="O1368" s="171"/>
      <c r="P1368" s="171"/>
      <c r="Q1368" s="171"/>
      <c r="R1368" s="171"/>
      <c r="S1368" s="171"/>
      <c r="T1368" s="208" t="str">
        <f t="shared" si="210"/>
        <v>MISSING</v>
      </c>
      <c r="U1368" s="208" t="str">
        <f t="shared" si="211"/>
        <v>MISSING</v>
      </c>
      <c r="X1368" s="56">
        <f t="shared" si="212"/>
        <v>-99</v>
      </c>
      <c r="Y1368" s="56">
        <f t="shared" si="213"/>
        <v>-99</v>
      </c>
      <c r="Z1368" s="56">
        <f t="shared" si="214"/>
        <v>-99</v>
      </c>
      <c r="AA1368" s="56">
        <f t="shared" si="215"/>
        <v>-99</v>
      </c>
      <c r="AB1368" s="56">
        <f t="shared" si="216"/>
        <v>-99</v>
      </c>
      <c r="AC1368" s="56">
        <f t="shared" si="217"/>
        <v>-99</v>
      </c>
      <c r="AE1368" s="82">
        <f>IF(D1368=1, 'adjustment factor'!$D$4, IF(D1368=-9,-999,IF(D1368="",-999,0)))</f>
        <v>-999</v>
      </c>
      <c r="AF1368" s="82">
        <f>IF(F1368=1, 'adjustment factor'!$D$5, IF(F1368=-9,-999,IF(F1368="",-999,0)))</f>
        <v>-999</v>
      </c>
      <c r="AG1368" s="82">
        <f>IF(E1368=1, 'adjustment factor'!$D$6, IF(E1368=-9,-999,IF(E1368="",-999,0)))</f>
        <v>-999</v>
      </c>
      <c r="AH1368" s="82">
        <f>IF(K1368&gt;=45,'adjustment factor'!$D$7,IF(K1368=-9,-1200,IF(K1368="",-1200,0)))</f>
        <v>-1200</v>
      </c>
      <c r="AI1368" s="82">
        <f>IF(L1368=1, 'adjustment factor'!$D$8, IF(L1368=-9,-999,IF(L1368="",-999,0)))</f>
        <v>-999</v>
      </c>
      <c r="AJ1368" s="82">
        <f>IF(AND(M1368&gt;=1,M1368&lt;=4),'adjustment factor'!$D$9,IF(M1368=-9,-999,IF(M1368=98,-999,IF(M1368=99,-999,IF(M1368="",-999,0)))))</f>
        <v>-999</v>
      </c>
      <c r="AK1368" s="82">
        <f>IF(H1368=1, 'adjustment factor'!$D$10, IF(H1368=-9,-999,IF(H1368="",-999,0)))</f>
        <v>-999</v>
      </c>
      <c r="AL1368" s="82">
        <f>IF(G1368=1, 'adjustment factor'!$D$11, IF(G1368=-9,-999,IF(G1368="",-999,0)))</f>
        <v>-999</v>
      </c>
      <c r="AM1368" s="82">
        <f>IF(I1368=1, 'adjustment factor'!$D$12, IF(I1368=-9,-999,IF(I1368="",-999,0)))</f>
        <v>-999</v>
      </c>
      <c r="AN1368" s="82">
        <f>IF(J1368=1, 'adjustment factor'!$D$13, IF(J1368=-9,-999,IF(J1368="",-999,0)))</f>
        <v>-999</v>
      </c>
      <c r="AO1368" s="82" t="str">
        <f t="shared" si="218"/>
        <v>-999</v>
      </c>
      <c r="AP1368" s="82" t="str">
        <f t="shared" si="219"/>
        <v>MISSING</v>
      </c>
    </row>
    <row r="1369" spans="2:42" s="3" customFormat="1">
      <c r="B1369" s="213"/>
      <c r="C1369" s="35">
        <v>1365</v>
      </c>
      <c r="D1369" s="161"/>
      <c r="E1369" s="161"/>
      <c r="F1369" s="161"/>
      <c r="G1369" s="161"/>
      <c r="H1369" s="161"/>
      <c r="I1369" s="161"/>
      <c r="J1369" s="161"/>
      <c r="K1369" s="161"/>
      <c r="L1369" s="161"/>
      <c r="M1369" s="161"/>
      <c r="N1369" s="171"/>
      <c r="O1369" s="171"/>
      <c r="P1369" s="171"/>
      <c r="Q1369" s="171"/>
      <c r="R1369" s="171"/>
      <c r="S1369" s="171"/>
      <c r="T1369" s="208" t="str">
        <f t="shared" si="210"/>
        <v>MISSING</v>
      </c>
      <c r="U1369" s="208" t="str">
        <f t="shared" si="211"/>
        <v>MISSING</v>
      </c>
      <c r="X1369" s="56">
        <f t="shared" si="212"/>
        <v>-99</v>
      </c>
      <c r="Y1369" s="56">
        <f t="shared" si="213"/>
        <v>-99</v>
      </c>
      <c r="Z1369" s="56">
        <f t="shared" si="214"/>
        <v>-99</v>
      </c>
      <c r="AA1369" s="56">
        <f t="shared" si="215"/>
        <v>-99</v>
      </c>
      <c r="AB1369" s="56">
        <f t="shared" si="216"/>
        <v>-99</v>
      </c>
      <c r="AC1369" s="56">
        <f t="shared" si="217"/>
        <v>-99</v>
      </c>
      <c r="AE1369" s="82">
        <f>IF(D1369=1, 'adjustment factor'!$D$4, IF(D1369=-9,-999,IF(D1369="",-999,0)))</f>
        <v>-999</v>
      </c>
      <c r="AF1369" s="82">
        <f>IF(F1369=1, 'adjustment factor'!$D$5, IF(F1369=-9,-999,IF(F1369="",-999,0)))</f>
        <v>-999</v>
      </c>
      <c r="AG1369" s="82">
        <f>IF(E1369=1, 'adjustment factor'!$D$6, IF(E1369=-9,-999,IF(E1369="",-999,0)))</f>
        <v>-999</v>
      </c>
      <c r="AH1369" s="82">
        <f>IF(K1369&gt;=45,'adjustment factor'!$D$7,IF(K1369=-9,-1200,IF(K1369="",-1200,0)))</f>
        <v>-1200</v>
      </c>
      <c r="AI1369" s="82">
        <f>IF(L1369=1, 'adjustment factor'!$D$8, IF(L1369=-9,-999,IF(L1369="",-999,0)))</f>
        <v>-999</v>
      </c>
      <c r="AJ1369" s="82">
        <f>IF(AND(M1369&gt;=1,M1369&lt;=4),'adjustment factor'!$D$9,IF(M1369=-9,-999,IF(M1369=98,-999,IF(M1369=99,-999,IF(M1369="",-999,0)))))</f>
        <v>-999</v>
      </c>
      <c r="AK1369" s="82">
        <f>IF(H1369=1, 'adjustment factor'!$D$10, IF(H1369=-9,-999,IF(H1369="",-999,0)))</f>
        <v>-999</v>
      </c>
      <c r="AL1369" s="82">
        <f>IF(G1369=1, 'adjustment factor'!$D$11, IF(G1369=-9,-999,IF(G1369="",-999,0)))</f>
        <v>-999</v>
      </c>
      <c r="AM1369" s="82">
        <f>IF(I1369=1, 'adjustment factor'!$D$12, IF(I1369=-9,-999,IF(I1369="",-999,0)))</f>
        <v>-999</v>
      </c>
      <c r="AN1369" s="82">
        <f>IF(J1369=1, 'adjustment factor'!$D$13, IF(J1369=-9,-999,IF(J1369="",-999,0)))</f>
        <v>-999</v>
      </c>
      <c r="AO1369" s="82" t="str">
        <f t="shared" si="218"/>
        <v>-999</v>
      </c>
      <c r="AP1369" s="82" t="str">
        <f t="shared" si="219"/>
        <v>MISSING</v>
      </c>
    </row>
    <row r="1370" spans="2:42" s="3" customFormat="1">
      <c r="B1370" s="213"/>
      <c r="C1370" s="35">
        <v>1366</v>
      </c>
      <c r="D1370" s="161"/>
      <c r="E1370" s="161"/>
      <c r="F1370" s="161"/>
      <c r="G1370" s="161"/>
      <c r="H1370" s="161"/>
      <c r="I1370" s="161"/>
      <c r="J1370" s="161"/>
      <c r="K1370" s="161"/>
      <c r="L1370" s="161"/>
      <c r="M1370" s="161"/>
      <c r="N1370" s="171"/>
      <c r="O1370" s="171"/>
      <c r="P1370" s="171"/>
      <c r="Q1370" s="171"/>
      <c r="R1370" s="171"/>
      <c r="S1370" s="171"/>
      <c r="T1370" s="208" t="str">
        <f t="shared" si="210"/>
        <v>MISSING</v>
      </c>
      <c r="U1370" s="208" t="str">
        <f t="shared" si="211"/>
        <v>MISSING</v>
      </c>
      <c r="X1370" s="56">
        <f t="shared" si="212"/>
        <v>-99</v>
      </c>
      <c r="Y1370" s="56">
        <f t="shared" si="213"/>
        <v>-99</v>
      </c>
      <c r="Z1370" s="56">
        <f t="shared" si="214"/>
        <v>-99</v>
      </c>
      <c r="AA1370" s="56">
        <f t="shared" si="215"/>
        <v>-99</v>
      </c>
      <c r="AB1370" s="56">
        <f t="shared" si="216"/>
        <v>-99</v>
      </c>
      <c r="AC1370" s="56">
        <f t="shared" si="217"/>
        <v>-99</v>
      </c>
      <c r="AE1370" s="82">
        <f>IF(D1370=1, 'adjustment factor'!$D$4, IF(D1370=-9,-999,IF(D1370="",-999,0)))</f>
        <v>-999</v>
      </c>
      <c r="AF1370" s="82">
        <f>IF(F1370=1, 'adjustment factor'!$D$5, IF(F1370=-9,-999,IF(F1370="",-999,0)))</f>
        <v>-999</v>
      </c>
      <c r="AG1370" s="82">
        <f>IF(E1370=1, 'adjustment factor'!$D$6, IF(E1370=-9,-999,IF(E1370="",-999,0)))</f>
        <v>-999</v>
      </c>
      <c r="AH1370" s="82">
        <f>IF(K1370&gt;=45,'adjustment factor'!$D$7,IF(K1370=-9,-1200,IF(K1370="",-1200,0)))</f>
        <v>-1200</v>
      </c>
      <c r="AI1370" s="82">
        <f>IF(L1370=1, 'adjustment factor'!$D$8, IF(L1370=-9,-999,IF(L1370="",-999,0)))</f>
        <v>-999</v>
      </c>
      <c r="AJ1370" s="82">
        <f>IF(AND(M1370&gt;=1,M1370&lt;=4),'adjustment factor'!$D$9,IF(M1370=-9,-999,IF(M1370=98,-999,IF(M1370=99,-999,IF(M1370="",-999,0)))))</f>
        <v>-999</v>
      </c>
      <c r="AK1370" s="82">
        <f>IF(H1370=1, 'adjustment factor'!$D$10, IF(H1370=-9,-999,IF(H1370="",-999,0)))</f>
        <v>-999</v>
      </c>
      <c r="AL1370" s="82">
        <f>IF(G1370=1, 'adjustment factor'!$D$11, IF(G1370=-9,-999,IF(G1370="",-999,0)))</f>
        <v>-999</v>
      </c>
      <c r="AM1370" s="82">
        <f>IF(I1370=1, 'adjustment factor'!$D$12, IF(I1370=-9,-999,IF(I1370="",-999,0)))</f>
        <v>-999</v>
      </c>
      <c r="AN1370" s="82">
        <f>IF(J1370=1, 'adjustment factor'!$D$13, IF(J1370=-9,-999,IF(J1370="",-999,0)))</f>
        <v>-999</v>
      </c>
      <c r="AO1370" s="82" t="str">
        <f t="shared" si="218"/>
        <v>-999</v>
      </c>
      <c r="AP1370" s="82" t="str">
        <f t="shared" si="219"/>
        <v>MISSING</v>
      </c>
    </row>
    <row r="1371" spans="2:42" s="3" customFormat="1">
      <c r="B1371" s="213"/>
      <c r="C1371" s="35">
        <v>1367</v>
      </c>
      <c r="D1371" s="161"/>
      <c r="E1371" s="161"/>
      <c r="F1371" s="161"/>
      <c r="G1371" s="161"/>
      <c r="H1371" s="161"/>
      <c r="I1371" s="161"/>
      <c r="J1371" s="161"/>
      <c r="K1371" s="161"/>
      <c r="L1371" s="161"/>
      <c r="M1371" s="161"/>
      <c r="N1371" s="171"/>
      <c r="O1371" s="171"/>
      <c r="P1371" s="171"/>
      <c r="Q1371" s="171"/>
      <c r="R1371" s="171"/>
      <c r="S1371" s="171"/>
      <c r="T1371" s="208" t="str">
        <f t="shared" si="210"/>
        <v>MISSING</v>
      </c>
      <c r="U1371" s="208" t="str">
        <f t="shared" si="211"/>
        <v>MISSING</v>
      </c>
      <c r="X1371" s="56">
        <f t="shared" si="212"/>
        <v>-99</v>
      </c>
      <c r="Y1371" s="56">
        <f t="shared" si="213"/>
        <v>-99</v>
      </c>
      <c r="Z1371" s="56">
        <f t="shared" si="214"/>
        <v>-99</v>
      </c>
      <c r="AA1371" s="56">
        <f t="shared" si="215"/>
        <v>-99</v>
      </c>
      <c r="AB1371" s="56">
        <f t="shared" si="216"/>
        <v>-99</v>
      </c>
      <c r="AC1371" s="56">
        <f t="shared" si="217"/>
        <v>-99</v>
      </c>
      <c r="AE1371" s="82">
        <f>IF(D1371=1, 'adjustment factor'!$D$4, IF(D1371=-9,-999,IF(D1371="",-999,0)))</f>
        <v>-999</v>
      </c>
      <c r="AF1371" s="82">
        <f>IF(F1371=1, 'adjustment factor'!$D$5, IF(F1371=-9,-999,IF(F1371="",-999,0)))</f>
        <v>-999</v>
      </c>
      <c r="AG1371" s="82">
        <f>IF(E1371=1, 'adjustment factor'!$D$6, IF(E1371=-9,-999,IF(E1371="",-999,0)))</f>
        <v>-999</v>
      </c>
      <c r="AH1371" s="82">
        <f>IF(K1371&gt;=45,'adjustment factor'!$D$7,IF(K1371=-9,-1200,IF(K1371="",-1200,0)))</f>
        <v>-1200</v>
      </c>
      <c r="AI1371" s="82">
        <f>IF(L1371=1, 'adjustment factor'!$D$8, IF(L1371=-9,-999,IF(L1371="",-999,0)))</f>
        <v>-999</v>
      </c>
      <c r="AJ1371" s="82">
        <f>IF(AND(M1371&gt;=1,M1371&lt;=4),'adjustment factor'!$D$9,IF(M1371=-9,-999,IF(M1371=98,-999,IF(M1371=99,-999,IF(M1371="",-999,0)))))</f>
        <v>-999</v>
      </c>
      <c r="AK1371" s="82">
        <f>IF(H1371=1, 'adjustment factor'!$D$10, IF(H1371=-9,-999,IF(H1371="",-999,0)))</f>
        <v>-999</v>
      </c>
      <c r="AL1371" s="82">
        <f>IF(G1371=1, 'adjustment factor'!$D$11, IF(G1371=-9,-999,IF(G1371="",-999,0)))</f>
        <v>-999</v>
      </c>
      <c r="AM1371" s="82">
        <f>IF(I1371=1, 'adjustment factor'!$D$12, IF(I1371=-9,-999,IF(I1371="",-999,0)))</f>
        <v>-999</v>
      </c>
      <c r="AN1371" s="82">
        <f>IF(J1371=1, 'adjustment factor'!$D$13, IF(J1371=-9,-999,IF(J1371="",-999,0)))</f>
        <v>-999</v>
      </c>
      <c r="AO1371" s="82" t="str">
        <f t="shared" si="218"/>
        <v>-999</v>
      </c>
      <c r="AP1371" s="82" t="str">
        <f t="shared" si="219"/>
        <v>MISSING</v>
      </c>
    </row>
    <row r="1372" spans="2:42" s="3" customFormat="1">
      <c r="B1372" s="213"/>
      <c r="C1372" s="35">
        <v>1368</v>
      </c>
      <c r="D1372" s="161"/>
      <c r="E1372" s="161"/>
      <c r="F1372" s="161"/>
      <c r="G1372" s="161"/>
      <c r="H1372" s="161"/>
      <c r="I1372" s="161"/>
      <c r="J1372" s="161"/>
      <c r="K1372" s="161"/>
      <c r="L1372" s="161"/>
      <c r="M1372" s="161"/>
      <c r="N1372" s="171"/>
      <c r="O1372" s="171"/>
      <c r="P1372" s="171"/>
      <c r="Q1372" s="171"/>
      <c r="R1372" s="171"/>
      <c r="S1372" s="171"/>
      <c r="T1372" s="208" t="str">
        <f t="shared" si="210"/>
        <v>MISSING</v>
      </c>
      <c r="U1372" s="208" t="str">
        <f t="shared" si="211"/>
        <v>MISSING</v>
      </c>
      <c r="X1372" s="56">
        <f t="shared" si="212"/>
        <v>-99</v>
      </c>
      <c r="Y1372" s="56">
        <f t="shared" si="213"/>
        <v>-99</v>
      </c>
      <c r="Z1372" s="56">
        <f t="shared" si="214"/>
        <v>-99</v>
      </c>
      <c r="AA1372" s="56">
        <f t="shared" si="215"/>
        <v>-99</v>
      </c>
      <c r="AB1372" s="56">
        <f t="shared" si="216"/>
        <v>-99</v>
      </c>
      <c r="AC1372" s="56">
        <f t="shared" si="217"/>
        <v>-99</v>
      </c>
      <c r="AE1372" s="82">
        <f>IF(D1372=1, 'adjustment factor'!$D$4, IF(D1372=-9,-999,IF(D1372="",-999,0)))</f>
        <v>-999</v>
      </c>
      <c r="AF1372" s="82">
        <f>IF(F1372=1, 'adjustment factor'!$D$5, IF(F1372=-9,-999,IF(F1372="",-999,0)))</f>
        <v>-999</v>
      </c>
      <c r="AG1372" s="82">
        <f>IF(E1372=1, 'adjustment factor'!$D$6, IF(E1372=-9,-999,IF(E1372="",-999,0)))</f>
        <v>-999</v>
      </c>
      <c r="AH1372" s="82">
        <f>IF(K1372&gt;=45,'adjustment factor'!$D$7,IF(K1372=-9,-1200,IF(K1372="",-1200,0)))</f>
        <v>-1200</v>
      </c>
      <c r="AI1372" s="82">
        <f>IF(L1372=1, 'adjustment factor'!$D$8, IF(L1372=-9,-999,IF(L1372="",-999,0)))</f>
        <v>-999</v>
      </c>
      <c r="AJ1372" s="82">
        <f>IF(AND(M1372&gt;=1,M1372&lt;=4),'adjustment factor'!$D$9,IF(M1372=-9,-999,IF(M1372=98,-999,IF(M1372=99,-999,IF(M1372="",-999,0)))))</f>
        <v>-999</v>
      </c>
      <c r="AK1372" s="82">
        <f>IF(H1372=1, 'adjustment factor'!$D$10, IF(H1372=-9,-999,IF(H1372="",-999,0)))</f>
        <v>-999</v>
      </c>
      <c r="AL1372" s="82">
        <f>IF(G1372=1, 'adjustment factor'!$D$11, IF(G1372=-9,-999,IF(G1372="",-999,0)))</f>
        <v>-999</v>
      </c>
      <c r="AM1372" s="82">
        <f>IF(I1372=1, 'adjustment factor'!$D$12, IF(I1372=-9,-999,IF(I1372="",-999,0)))</f>
        <v>-999</v>
      </c>
      <c r="AN1372" s="82">
        <f>IF(J1372=1, 'adjustment factor'!$D$13, IF(J1372=-9,-999,IF(J1372="",-999,0)))</f>
        <v>-999</v>
      </c>
      <c r="AO1372" s="82" t="str">
        <f t="shared" si="218"/>
        <v>-999</v>
      </c>
      <c r="AP1372" s="82" t="str">
        <f t="shared" si="219"/>
        <v>MISSING</v>
      </c>
    </row>
    <row r="1373" spans="2:42" s="3" customFormat="1">
      <c r="B1373" s="213"/>
      <c r="C1373" s="35">
        <v>1369</v>
      </c>
      <c r="D1373" s="161"/>
      <c r="E1373" s="161"/>
      <c r="F1373" s="161"/>
      <c r="G1373" s="161"/>
      <c r="H1373" s="161"/>
      <c r="I1373" s="161"/>
      <c r="J1373" s="161"/>
      <c r="K1373" s="161"/>
      <c r="L1373" s="161"/>
      <c r="M1373" s="161"/>
      <c r="N1373" s="171"/>
      <c r="O1373" s="171"/>
      <c r="P1373" s="171"/>
      <c r="Q1373" s="171"/>
      <c r="R1373" s="171"/>
      <c r="S1373" s="171"/>
      <c r="T1373" s="208" t="str">
        <f t="shared" si="210"/>
        <v>MISSING</v>
      </c>
      <c r="U1373" s="208" t="str">
        <f t="shared" si="211"/>
        <v>MISSING</v>
      </c>
      <c r="X1373" s="56">
        <f t="shared" si="212"/>
        <v>-99</v>
      </c>
      <c r="Y1373" s="56">
        <f t="shared" si="213"/>
        <v>-99</v>
      </c>
      <c r="Z1373" s="56">
        <f t="shared" si="214"/>
        <v>-99</v>
      </c>
      <c r="AA1373" s="56">
        <f t="shared" si="215"/>
        <v>-99</v>
      </c>
      <c r="AB1373" s="56">
        <f t="shared" si="216"/>
        <v>-99</v>
      </c>
      <c r="AC1373" s="56">
        <f t="shared" si="217"/>
        <v>-99</v>
      </c>
      <c r="AE1373" s="82">
        <f>IF(D1373=1, 'adjustment factor'!$D$4, IF(D1373=-9,-999,IF(D1373="",-999,0)))</f>
        <v>-999</v>
      </c>
      <c r="AF1373" s="82">
        <f>IF(F1373=1, 'adjustment factor'!$D$5, IF(F1373=-9,-999,IF(F1373="",-999,0)))</f>
        <v>-999</v>
      </c>
      <c r="AG1373" s="82">
        <f>IF(E1373=1, 'adjustment factor'!$D$6, IF(E1373=-9,-999,IF(E1373="",-999,0)))</f>
        <v>-999</v>
      </c>
      <c r="AH1373" s="82">
        <f>IF(K1373&gt;=45,'adjustment factor'!$D$7,IF(K1373=-9,-1200,IF(K1373="",-1200,0)))</f>
        <v>-1200</v>
      </c>
      <c r="AI1373" s="82">
        <f>IF(L1373=1, 'adjustment factor'!$D$8, IF(L1373=-9,-999,IF(L1373="",-999,0)))</f>
        <v>-999</v>
      </c>
      <c r="AJ1373" s="82">
        <f>IF(AND(M1373&gt;=1,M1373&lt;=4),'adjustment factor'!$D$9,IF(M1373=-9,-999,IF(M1373=98,-999,IF(M1373=99,-999,IF(M1373="",-999,0)))))</f>
        <v>-999</v>
      </c>
      <c r="AK1373" s="82">
        <f>IF(H1373=1, 'adjustment factor'!$D$10, IF(H1373=-9,-999,IF(H1373="",-999,0)))</f>
        <v>-999</v>
      </c>
      <c r="AL1373" s="82">
        <f>IF(G1373=1, 'adjustment factor'!$D$11, IF(G1373=-9,-999,IF(G1373="",-999,0)))</f>
        <v>-999</v>
      </c>
      <c r="AM1373" s="82">
        <f>IF(I1373=1, 'adjustment factor'!$D$12, IF(I1373=-9,-999,IF(I1373="",-999,0)))</f>
        <v>-999</v>
      </c>
      <c r="AN1373" s="82">
        <f>IF(J1373=1, 'adjustment factor'!$D$13, IF(J1373=-9,-999,IF(J1373="",-999,0)))</f>
        <v>-999</v>
      </c>
      <c r="AO1373" s="82" t="str">
        <f t="shared" si="218"/>
        <v>-999</v>
      </c>
      <c r="AP1373" s="82" t="str">
        <f t="shared" si="219"/>
        <v>MISSING</v>
      </c>
    </row>
    <row r="1374" spans="2:42" s="3" customFormat="1">
      <c r="B1374" s="213"/>
      <c r="C1374" s="35">
        <v>1370</v>
      </c>
      <c r="D1374" s="161"/>
      <c r="E1374" s="161"/>
      <c r="F1374" s="161"/>
      <c r="G1374" s="161"/>
      <c r="H1374" s="161"/>
      <c r="I1374" s="161"/>
      <c r="J1374" s="161"/>
      <c r="K1374" s="161"/>
      <c r="L1374" s="161"/>
      <c r="M1374" s="161"/>
      <c r="N1374" s="171"/>
      <c r="O1374" s="171"/>
      <c r="P1374" s="171"/>
      <c r="Q1374" s="171"/>
      <c r="R1374" s="171"/>
      <c r="S1374" s="171"/>
      <c r="T1374" s="208" t="str">
        <f t="shared" si="210"/>
        <v>MISSING</v>
      </c>
      <c r="U1374" s="208" t="str">
        <f t="shared" si="211"/>
        <v>MISSING</v>
      </c>
      <c r="X1374" s="56">
        <f t="shared" si="212"/>
        <v>-99</v>
      </c>
      <c r="Y1374" s="56">
        <f t="shared" si="213"/>
        <v>-99</v>
      </c>
      <c r="Z1374" s="56">
        <f t="shared" si="214"/>
        <v>-99</v>
      </c>
      <c r="AA1374" s="56">
        <f t="shared" si="215"/>
        <v>-99</v>
      </c>
      <c r="AB1374" s="56">
        <f t="shared" si="216"/>
        <v>-99</v>
      </c>
      <c r="AC1374" s="56">
        <f t="shared" si="217"/>
        <v>-99</v>
      </c>
      <c r="AE1374" s="82">
        <f>IF(D1374=1, 'adjustment factor'!$D$4, IF(D1374=-9,-999,IF(D1374="",-999,0)))</f>
        <v>-999</v>
      </c>
      <c r="AF1374" s="82">
        <f>IF(F1374=1, 'adjustment factor'!$D$5, IF(F1374=-9,-999,IF(F1374="",-999,0)))</f>
        <v>-999</v>
      </c>
      <c r="AG1374" s="82">
        <f>IF(E1374=1, 'adjustment factor'!$D$6, IF(E1374=-9,-999,IF(E1374="",-999,0)))</f>
        <v>-999</v>
      </c>
      <c r="AH1374" s="82">
        <f>IF(K1374&gt;=45,'adjustment factor'!$D$7,IF(K1374=-9,-1200,IF(K1374="",-1200,0)))</f>
        <v>-1200</v>
      </c>
      <c r="AI1374" s="82">
        <f>IF(L1374=1, 'adjustment factor'!$D$8, IF(L1374=-9,-999,IF(L1374="",-999,0)))</f>
        <v>-999</v>
      </c>
      <c r="AJ1374" s="82">
        <f>IF(AND(M1374&gt;=1,M1374&lt;=4),'adjustment factor'!$D$9,IF(M1374=-9,-999,IF(M1374=98,-999,IF(M1374=99,-999,IF(M1374="",-999,0)))))</f>
        <v>-999</v>
      </c>
      <c r="AK1374" s="82">
        <f>IF(H1374=1, 'adjustment factor'!$D$10, IF(H1374=-9,-999,IF(H1374="",-999,0)))</f>
        <v>-999</v>
      </c>
      <c r="AL1374" s="82">
        <f>IF(G1374=1, 'adjustment factor'!$D$11, IF(G1374=-9,-999,IF(G1374="",-999,0)))</f>
        <v>-999</v>
      </c>
      <c r="AM1374" s="82">
        <f>IF(I1374=1, 'adjustment factor'!$D$12, IF(I1374=-9,-999,IF(I1374="",-999,0)))</f>
        <v>-999</v>
      </c>
      <c r="AN1374" s="82">
        <f>IF(J1374=1, 'adjustment factor'!$D$13, IF(J1374=-9,-999,IF(J1374="",-999,0)))</f>
        <v>-999</v>
      </c>
      <c r="AO1374" s="82" t="str">
        <f t="shared" si="218"/>
        <v>-999</v>
      </c>
      <c r="AP1374" s="82" t="str">
        <f t="shared" si="219"/>
        <v>MISSING</v>
      </c>
    </row>
    <row r="1375" spans="2:42" s="3" customFormat="1">
      <c r="B1375" s="213"/>
      <c r="C1375" s="35">
        <v>1371</v>
      </c>
      <c r="D1375" s="161"/>
      <c r="E1375" s="161"/>
      <c r="F1375" s="161"/>
      <c r="G1375" s="161"/>
      <c r="H1375" s="161"/>
      <c r="I1375" s="161"/>
      <c r="J1375" s="161"/>
      <c r="K1375" s="161"/>
      <c r="L1375" s="161"/>
      <c r="M1375" s="161"/>
      <c r="N1375" s="171"/>
      <c r="O1375" s="171"/>
      <c r="P1375" s="171"/>
      <c r="Q1375" s="171"/>
      <c r="R1375" s="171"/>
      <c r="S1375" s="171"/>
      <c r="T1375" s="208" t="str">
        <f t="shared" si="210"/>
        <v>MISSING</v>
      </c>
      <c r="U1375" s="208" t="str">
        <f t="shared" si="211"/>
        <v>MISSING</v>
      </c>
      <c r="X1375" s="56">
        <f t="shared" si="212"/>
        <v>-99</v>
      </c>
      <c r="Y1375" s="56">
        <f t="shared" si="213"/>
        <v>-99</v>
      </c>
      <c r="Z1375" s="56">
        <f t="shared" si="214"/>
        <v>-99</v>
      </c>
      <c r="AA1375" s="56">
        <f t="shared" si="215"/>
        <v>-99</v>
      </c>
      <c r="AB1375" s="56">
        <f t="shared" si="216"/>
        <v>-99</v>
      </c>
      <c r="AC1375" s="56">
        <f t="shared" si="217"/>
        <v>-99</v>
      </c>
      <c r="AE1375" s="82">
        <f>IF(D1375=1, 'adjustment factor'!$D$4, IF(D1375=-9,-999,IF(D1375="",-999,0)))</f>
        <v>-999</v>
      </c>
      <c r="AF1375" s="82">
        <f>IF(F1375=1, 'adjustment factor'!$D$5, IF(F1375=-9,-999,IF(F1375="",-999,0)))</f>
        <v>-999</v>
      </c>
      <c r="AG1375" s="82">
        <f>IF(E1375=1, 'adjustment factor'!$D$6, IF(E1375=-9,-999,IF(E1375="",-999,0)))</f>
        <v>-999</v>
      </c>
      <c r="AH1375" s="82">
        <f>IF(K1375&gt;=45,'adjustment factor'!$D$7,IF(K1375=-9,-1200,IF(K1375="",-1200,0)))</f>
        <v>-1200</v>
      </c>
      <c r="AI1375" s="82">
        <f>IF(L1375=1, 'adjustment factor'!$D$8, IF(L1375=-9,-999,IF(L1375="",-999,0)))</f>
        <v>-999</v>
      </c>
      <c r="AJ1375" s="82">
        <f>IF(AND(M1375&gt;=1,M1375&lt;=4),'adjustment factor'!$D$9,IF(M1375=-9,-999,IF(M1375=98,-999,IF(M1375=99,-999,IF(M1375="",-999,0)))))</f>
        <v>-999</v>
      </c>
      <c r="AK1375" s="82">
        <f>IF(H1375=1, 'adjustment factor'!$D$10, IF(H1375=-9,-999,IF(H1375="",-999,0)))</f>
        <v>-999</v>
      </c>
      <c r="AL1375" s="82">
        <f>IF(G1375=1, 'adjustment factor'!$D$11, IF(G1375=-9,-999,IF(G1375="",-999,0)))</f>
        <v>-999</v>
      </c>
      <c r="AM1375" s="82">
        <f>IF(I1375=1, 'adjustment factor'!$D$12, IF(I1375=-9,-999,IF(I1375="",-999,0)))</f>
        <v>-999</v>
      </c>
      <c r="AN1375" s="82">
        <f>IF(J1375=1, 'adjustment factor'!$D$13, IF(J1375=-9,-999,IF(J1375="",-999,0)))</f>
        <v>-999</v>
      </c>
      <c r="AO1375" s="82" t="str">
        <f t="shared" si="218"/>
        <v>-999</v>
      </c>
      <c r="AP1375" s="82" t="str">
        <f t="shared" si="219"/>
        <v>MISSING</v>
      </c>
    </row>
    <row r="1376" spans="2:42" s="3" customFormat="1">
      <c r="B1376" s="213"/>
      <c r="C1376" s="35">
        <v>1372</v>
      </c>
      <c r="D1376" s="161"/>
      <c r="E1376" s="161"/>
      <c r="F1376" s="161"/>
      <c r="G1376" s="161"/>
      <c r="H1376" s="161"/>
      <c r="I1376" s="161"/>
      <c r="J1376" s="161"/>
      <c r="K1376" s="161"/>
      <c r="L1376" s="161"/>
      <c r="M1376" s="161"/>
      <c r="N1376" s="171"/>
      <c r="O1376" s="171"/>
      <c r="P1376" s="171"/>
      <c r="Q1376" s="171"/>
      <c r="R1376" s="171"/>
      <c r="S1376" s="171"/>
      <c r="T1376" s="208" t="str">
        <f t="shared" si="210"/>
        <v>MISSING</v>
      </c>
      <c r="U1376" s="208" t="str">
        <f t="shared" si="211"/>
        <v>MISSING</v>
      </c>
      <c r="X1376" s="56">
        <f t="shared" si="212"/>
        <v>-99</v>
      </c>
      <c r="Y1376" s="56">
        <f t="shared" si="213"/>
        <v>-99</v>
      </c>
      <c r="Z1376" s="56">
        <f t="shared" si="214"/>
        <v>-99</v>
      </c>
      <c r="AA1376" s="56">
        <f t="shared" si="215"/>
        <v>-99</v>
      </c>
      <c r="AB1376" s="56">
        <f t="shared" si="216"/>
        <v>-99</v>
      </c>
      <c r="AC1376" s="56">
        <f t="shared" si="217"/>
        <v>-99</v>
      </c>
      <c r="AE1376" s="82">
        <f>IF(D1376=1, 'adjustment factor'!$D$4, IF(D1376=-9,-999,IF(D1376="",-999,0)))</f>
        <v>-999</v>
      </c>
      <c r="AF1376" s="82">
        <f>IF(F1376=1, 'adjustment factor'!$D$5, IF(F1376=-9,-999,IF(F1376="",-999,0)))</f>
        <v>-999</v>
      </c>
      <c r="AG1376" s="82">
        <f>IF(E1376=1, 'adjustment factor'!$D$6, IF(E1376=-9,-999,IF(E1376="",-999,0)))</f>
        <v>-999</v>
      </c>
      <c r="AH1376" s="82">
        <f>IF(K1376&gt;=45,'adjustment factor'!$D$7,IF(K1376=-9,-1200,IF(K1376="",-1200,0)))</f>
        <v>-1200</v>
      </c>
      <c r="AI1376" s="82">
        <f>IF(L1376=1, 'adjustment factor'!$D$8, IF(L1376=-9,-999,IF(L1376="",-999,0)))</f>
        <v>-999</v>
      </c>
      <c r="AJ1376" s="82">
        <f>IF(AND(M1376&gt;=1,M1376&lt;=4),'adjustment factor'!$D$9,IF(M1376=-9,-999,IF(M1376=98,-999,IF(M1376=99,-999,IF(M1376="",-999,0)))))</f>
        <v>-999</v>
      </c>
      <c r="AK1376" s="82">
        <f>IF(H1376=1, 'adjustment factor'!$D$10, IF(H1376=-9,-999,IF(H1376="",-999,0)))</f>
        <v>-999</v>
      </c>
      <c r="AL1376" s="82">
        <f>IF(G1376=1, 'adjustment factor'!$D$11, IF(G1376=-9,-999,IF(G1376="",-999,0)))</f>
        <v>-999</v>
      </c>
      <c r="AM1376" s="82">
        <f>IF(I1376=1, 'adjustment factor'!$D$12, IF(I1376=-9,-999,IF(I1376="",-999,0)))</f>
        <v>-999</v>
      </c>
      <c r="AN1376" s="82">
        <f>IF(J1376=1, 'adjustment factor'!$D$13, IF(J1376=-9,-999,IF(J1376="",-999,0)))</f>
        <v>-999</v>
      </c>
      <c r="AO1376" s="82" t="str">
        <f t="shared" si="218"/>
        <v>-999</v>
      </c>
      <c r="AP1376" s="82" t="str">
        <f t="shared" si="219"/>
        <v>MISSING</v>
      </c>
    </row>
    <row r="1377" spans="2:42" s="3" customFormat="1">
      <c r="B1377" s="213"/>
      <c r="C1377" s="35">
        <v>1373</v>
      </c>
      <c r="D1377" s="161"/>
      <c r="E1377" s="161"/>
      <c r="F1377" s="161"/>
      <c r="G1377" s="161"/>
      <c r="H1377" s="161"/>
      <c r="I1377" s="161"/>
      <c r="J1377" s="161"/>
      <c r="K1377" s="161"/>
      <c r="L1377" s="161"/>
      <c r="M1377" s="161"/>
      <c r="N1377" s="171"/>
      <c r="O1377" s="171"/>
      <c r="P1377" s="171"/>
      <c r="Q1377" s="171"/>
      <c r="R1377" s="171"/>
      <c r="S1377" s="171"/>
      <c r="T1377" s="208" t="str">
        <f t="shared" si="210"/>
        <v>MISSING</v>
      </c>
      <c r="U1377" s="208" t="str">
        <f t="shared" si="211"/>
        <v>MISSING</v>
      </c>
      <c r="X1377" s="56">
        <f t="shared" si="212"/>
        <v>-99</v>
      </c>
      <c r="Y1377" s="56">
        <f t="shared" si="213"/>
        <v>-99</v>
      </c>
      <c r="Z1377" s="56">
        <f t="shared" si="214"/>
        <v>-99</v>
      </c>
      <c r="AA1377" s="56">
        <f t="shared" si="215"/>
        <v>-99</v>
      </c>
      <c r="AB1377" s="56">
        <f t="shared" si="216"/>
        <v>-99</v>
      </c>
      <c r="AC1377" s="56">
        <f t="shared" si="217"/>
        <v>-99</v>
      </c>
      <c r="AE1377" s="82">
        <f>IF(D1377=1, 'adjustment factor'!$D$4, IF(D1377=-9,-999,IF(D1377="",-999,0)))</f>
        <v>-999</v>
      </c>
      <c r="AF1377" s="82">
        <f>IF(F1377=1, 'adjustment factor'!$D$5, IF(F1377=-9,-999,IF(F1377="",-999,0)))</f>
        <v>-999</v>
      </c>
      <c r="AG1377" s="82">
        <f>IF(E1377=1, 'adjustment factor'!$D$6, IF(E1377=-9,-999,IF(E1377="",-999,0)))</f>
        <v>-999</v>
      </c>
      <c r="AH1377" s="82">
        <f>IF(K1377&gt;=45,'adjustment factor'!$D$7,IF(K1377=-9,-1200,IF(K1377="",-1200,0)))</f>
        <v>-1200</v>
      </c>
      <c r="AI1377" s="82">
        <f>IF(L1377=1, 'adjustment factor'!$D$8, IF(L1377=-9,-999,IF(L1377="",-999,0)))</f>
        <v>-999</v>
      </c>
      <c r="AJ1377" s="82">
        <f>IF(AND(M1377&gt;=1,M1377&lt;=4),'adjustment factor'!$D$9,IF(M1377=-9,-999,IF(M1377=98,-999,IF(M1377=99,-999,IF(M1377="",-999,0)))))</f>
        <v>-999</v>
      </c>
      <c r="AK1377" s="82">
        <f>IF(H1377=1, 'adjustment factor'!$D$10, IF(H1377=-9,-999,IF(H1377="",-999,0)))</f>
        <v>-999</v>
      </c>
      <c r="AL1377" s="82">
        <f>IF(G1377=1, 'adjustment factor'!$D$11, IF(G1377=-9,-999,IF(G1377="",-999,0)))</f>
        <v>-999</v>
      </c>
      <c r="AM1377" s="82">
        <f>IF(I1377=1, 'adjustment factor'!$D$12, IF(I1377=-9,-999,IF(I1377="",-999,0)))</f>
        <v>-999</v>
      </c>
      <c r="AN1377" s="82">
        <f>IF(J1377=1, 'adjustment factor'!$D$13, IF(J1377=-9,-999,IF(J1377="",-999,0)))</f>
        <v>-999</v>
      </c>
      <c r="AO1377" s="82" t="str">
        <f t="shared" si="218"/>
        <v>-999</v>
      </c>
      <c r="AP1377" s="82" t="str">
        <f t="shared" si="219"/>
        <v>MISSING</v>
      </c>
    </row>
    <row r="1378" spans="2:42" s="3" customFormat="1">
      <c r="B1378" s="213"/>
      <c r="C1378" s="35">
        <v>1374</v>
      </c>
      <c r="D1378" s="161"/>
      <c r="E1378" s="161"/>
      <c r="F1378" s="161"/>
      <c r="G1378" s="161"/>
      <c r="H1378" s="161"/>
      <c r="I1378" s="161"/>
      <c r="J1378" s="161"/>
      <c r="K1378" s="161"/>
      <c r="L1378" s="161"/>
      <c r="M1378" s="161"/>
      <c r="N1378" s="171"/>
      <c r="O1378" s="171"/>
      <c r="P1378" s="171"/>
      <c r="Q1378" s="171"/>
      <c r="R1378" s="171"/>
      <c r="S1378" s="171"/>
      <c r="T1378" s="208" t="str">
        <f t="shared" si="210"/>
        <v>MISSING</v>
      </c>
      <c r="U1378" s="208" t="str">
        <f t="shared" si="211"/>
        <v>MISSING</v>
      </c>
      <c r="X1378" s="56">
        <f t="shared" si="212"/>
        <v>-99</v>
      </c>
      <c r="Y1378" s="56">
        <f t="shared" si="213"/>
        <v>-99</v>
      </c>
      <c r="Z1378" s="56">
        <f t="shared" si="214"/>
        <v>-99</v>
      </c>
      <c r="AA1378" s="56">
        <f t="shared" si="215"/>
        <v>-99</v>
      </c>
      <c r="AB1378" s="56">
        <f t="shared" si="216"/>
        <v>-99</v>
      </c>
      <c r="AC1378" s="56">
        <f t="shared" si="217"/>
        <v>-99</v>
      </c>
      <c r="AE1378" s="82">
        <f>IF(D1378=1, 'adjustment factor'!$D$4, IF(D1378=-9,-999,IF(D1378="",-999,0)))</f>
        <v>-999</v>
      </c>
      <c r="AF1378" s="82">
        <f>IF(F1378=1, 'adjustment factor'!$D$5, IF(F1378=-9,-999,IF(F1378="",-999,0)))</f>
        <v>-999</v>
      </c>
      <c r="AG1378" s="82">
        <f>IF(E1378=1, 'adjustment factor'!$D$6, IF(E1378=-9,-999,IF(E1378="",-999,0)))</f>
        <v>-999</v>
      </c>
      <c r="AH1378" s="82">
        <f>IF(K1378&gt;=45,'adjustment factor'!$D$7,IF(K1378=-9,-1200,IF(K1378="",-1200,0)))</f>
        <v>-1200</v>
      </c>
      <c r="AI1378" s="82">
        <f>IF(L1378=1, 'adjustment factor'!$D$8, IF(L1378=-9,-999,IF(L1378="",-999,0)))</f>
        <v>-999</v>
      </c>
      <c r="AJ1378" s="82">
        <f>IF(AND(M1378&gt;=1,M1378&lt;=4),'adjustment factor'!$D$9,IF(M1378=-9,-999,IF(M1378=98,-999,IF(M1378=99,-999,IF(M1378="",-999,0)))))</f>
        <v>-999</v>
      </c>
      <c r="AK1378" s="82">
        <f>IF(H1378=1, 'adjustment factor'!$D$10, IF(H1378=-9,-999,IF(H1378="",-999,0)))</f>
        <v>-999</v>
      </c>
      <c r="AL1378" s="82">
        <f>IF(G1378=1, 'adjustment factor'!$D$11, IF(G1378=-9,-999,IF(G1378="",-999,0)))</f>
        <v>-999</v>
      </c>
      <c r="AM1378" s="82">
        <f>IF(I1378=1, 'adjustment factor'!$D$12, IF(I1378=-9,-999,IF(I1378="",-999,0)))</f>
        <v>-999</v>
      </c>
      <c r="AN1378" s="82">
        <f>IF(J1378=1, 'adjustment factor'!$D$13, IF(J1378=-9,-999,IF(J1378="",-999,0)))</f>
        <v>-999</v>
      </c>
      <c r="AO1378" s="82" t="str">
        <f t="shared" si="218"/>
        <v>-999</v>
      </c>
      <c r="AP1378" s="82" t="str">
        <f t="shared" si="219"/>
        <v>MISSING</v>
      </c>
    </row>
    <row r="1379" spans="2:42" s="3" customFormat="1">
      <c r="B1379" s="213"/>
      <c r="C1379" s="35">
        <v>1375</v>
      </c>
      <c r="D1379" s="161"/>
      <c r="E1379" s="161"/>
      <c r="F1379" s="161"/>
      <c r="G1379" s="161"/>
      <c r="H1379" s="161"/>
      <c r="I1379" s="161"/>
      <c r="J1379" s="161"/>
      <c r="K1379" s="161"/>
      <c r="L1379" s="161"/>
      <c r="M1379" s="161"/>
      <c r="N1379" s="171"/>
      <c r="O1379" s="171"/>
      <c r="P1379" s="171"/>
      <c r="Q1379" s="171"/>
      <c r="R1379" s="171"/>
      <c r="S1379" s="171"/>
      <c r="T1379" s="208" t="str">
        <f t="shared" si="210"/>
        <v>MISSING</v>
      </c>
      <c r="U1379" s="208" t="str">
        <f t="shared" si="211"/>
        <v>MISSING</v>
      </c>
      <c r="X1379" s="56">
        <f t="shared" si="212"/>
        <v>-99</v>
      </c>
      <c r="Y1379" s="56">
        <f t="shared" si="213"/>
        <v>-99</v>
      </c>
      <c r="Z1379" s="56">
        <f t="shared" si="214"/>
        <v>-99</v>
      </c>
      <c r="AA1379" s="56">
        <f t="shared" si="215"/>
        <v>-99</v>
      </c>
      <c r="AB1379" s="56">
        <f t="shared" si="216"/>
        <v>-99</v>
      </c>
      <c r="AC1379" s="56">
        <f t="shared" si="217"/>
        <v>-99</v>
      </c>
      <c r="AE1379" s="82">
        <f>IF(D1379=1, 'adjustment factor'!$D$4, IF(D1379=-9,-999,IF(D1379="",-999,0)))</f>
        <v>-999</v>
      </c>
      <c r="AF1379" s="82">
        <f>IF(F1379=1, 'adjustment factor'!$D$5, IF(F1379=-9,-999,IF(F1379="",-999,0)))</f>
        <v>-999</v>
      </c>
      <c r="AG1379" s="82">
        <f>IF(E1379=1, 'adjustment factor'!$D$6, IF(E1379=-9,-999,IF(E1379="",-999,0)))</f>
        <v>-999</v>
      </c>
      <c r="AH1379" s="82">
        <f>IF(K1379&gt;=45,'adjustment factor'!$D$7,IF(K1379=-9,-1200,IF(K1379="",-1200,0)))</f>
        <v>-1200</v>
      </c>
      <c r="AI1379" s="82">
        <f>IF(L1379=1, 'adjustment factor'!$D$8, IF(L1379=-9,-999,IF(L1379="",-999,0)))</f>
        <v>-999</v>
      </c>
      <c r="AJ1379" s="82">
        <f>IF(AND(M1379&gt;=1,M1379&lt;=4),'adjustment factor'!$D$9,IF(M1379=-9,-999,IF(M1379=98,-999,IF(M1379=99,-999,IF(M1379="",-999,0)))))</f>
        <v>-999</v>
      </c>
      <c r="AK1379" s="82">
        <f>IF(H1379=1, 'adjustment factor'!$D$10, IF(H1379=-9,-999,IF(H1379="",-999,0)))</f>
        <v>-999</v>
      </c>
      <c r="AL1379" s="82">
        <f>IF(G1379=1, 'adjustment factor'!$D$11, IF(G1379=-9,-999,IF(G1379="",-999,0)))</f>
        <v>-999</v>
      </c>
      <c r="AM1379" s="82">
        <f>IF(I1379=1, 'adjustment factor'!$D$12, IF(I1379=-9,-999,IF(I1379="",-999,0)))</f>
        <v>-999</v>
      </c>
      <c r="AN1379" s="82">
        <f>IF(J1379=1, 'adjustment factor'!$D$13, IF(J1379=-9,-999,IF(J1379="",-999,0)))</f>
        <v>-999</v>
      </c>
      <c r="AO1379" s="82" t="str">
        <f t="shared" si="218"/>
        <v>-999</v>
      </c>
      <c r="AP1379" s="82" t="str">
        <f t="shared" si="219"/>
        <v>MISSING</v>
      </c>
    </row>
    <row r="1380" spans="2:42" s="3" customFormat="1">
      <c r="B1380" s="213"/>
      <c r="C1380" s="35">
        <v>1376</v>
      </c>
      <c r="D1380" s="161"/>
      <c r="E1380" s="161"/>
      <c r="F1380" s="161"/>
      <c r="G1380" s="161"/>
      <c r="H1380" s="161"/>
      <c r="I1380" s="161"/>
      <c r="J1380" s="161"/>
      <c r="K1380" s="161"/>
      <c r="L1380" s="161"/>
      <c r="M1380" s="161"/>
      <c r="N1380" s="171"/>
      <c r="O1380" s="171"/>
      <c r="P1380" s="171"/>
      <c r="Q1380" s="171"/>
      <c r="R1380" s="171"/>
      <c r="S1380" s="171"/>
      <c r="T1380" s="208" t="str">
        <f t="shared" si="210"/>
        <v>MISSING</v>
      </c>
      <c r="U1380" s="208" t="str">
        <f t="shared" si="211"/>
        <v>MISSING</v>
      </c>
      <c r="X1380" s="56">
        <f t="shared" si="212"/>
        <v>-99</v>
      </c>
      <c r="Y1380" s="56">
        <f t="shared" si="213"/>
        <v>-99</v>
      </c>
      <c r="Z1380" s="56">
        <f t="shared" si="214"/>
        <v>-99</v>
      </c>
      <c r="AA1380" s="56">
        <f t="shared" si="215"/>
        <v>-99</v>
      </c>
      <c r="AB1380" s="56">
        <f t="shared" si="216"/>
        <v>-99</v>
      </c>
      <c r="AC1380" s="56">
        <f t="shared" si="217"/>
        <v>-99</v>
      </c>
      <c r="AE1380" s="82">
        <f>IF(D1380=1, 'adjustment factor'!$D$4, IF(D1380=-9,-999,IF(D1380="",-999,0)))</f>
        <v>-999</v>
      </c>
      <c r="AF1380" s="82">
        <f>IF(F1380=1, 'adjustment factor'!$D$5, IF(F1380=-9,-999,IF(F1380="",-999,0)))</f>
        <v>-999</v>
      </c>
      <c r="AG1380" s="82">
        <f>IF(E1380=1, 'adjustment factor'!$D$6, IF(E1380=-9,-999,IF(E1380="",-999,0)))</f>
        <v>-999</v>
      </c>
      <c r="AH1380" s="82">
        <f>IF(K1380&gt;=45,'adjustment factor'!$D$7,IF(K1380=-9,-1200,IF(K1380="",-1200,0)))</f>
        <v>-1200</v>
      </c>
      <c r="AI1380" s="82">
        <f>IF(L1380=1, 'adjustment factor'!$D$8, IF(L1380=-9,-999,IF(L1380="",-999,0)))</f>
        <v>-999</v>
      </c>
      <c r="AJ1380" s="82">
        <f>IF(AND(M1380&gt;=1,M1380&lt;=4),'adjustment factor'!$D$9,IF(M1380=-9,-999,IF(M1380=98,-999,IF(M1380=99,-999,IF(M1380="",-999,0)))))</f>
        <v>-999</v>
      </c>
      <c r="AK1380" s="82">
        <f>IF(H1380=1, 'adjustment factor'!$D$10, IF(H1380=-9,-999,IF(H1380="",-999,0)))</f>
        <v>-999</v>
      </c>
      <c r="AL1380" s="82">
        <f>IF(G1380=1, 'adjustment factor'!$D$11, IF(G1380=-9,-999,IF(G1380="",-999,0)))</f>
        <v>-999</v>
      </c>
      <c r="AM1380" s="82">
        <f>IF(I1380=1, 'adjustment factor'!$D$12, IF(I1380=-9,-999,IF(I1380="",-999,0)))</f>
        <v>-999</v>
      </c>
      <c r="AN1380" s="82">
        <f>IF(J1380=1, 'adjustment factor'!$D$13, IF(J1380=-9,-999,IF(J1380="",-999,0)))</f>
        <v>-999</v>
      </c>
      <c r="AO1380" s="82" t="str">
        <f t="shared" si="218"/>
        <v>-999</v>
      </c>
      <c r="AP1380" s="82" t="str">
        <f t="shared" si="219"/>
        <v>MISSING</v>
      </c>
    </row>
    <row r="1381" spans="2:42" s="3" customFormat="1">
      <c r="B1381" s="213"/>
      <c r="C1381" s="35">
        <v>1377</v>
      </c>
      <c r="D1381" s="161"/>
      <c r="E1381" s="161"/>
      <c r="F1381" s="161"/>
      <c r="G1381" s="161"/>
      <c r="H1381" s="161"/>
      <c r="I1381" s="161"/>
      <c r="J1381" s="161"/>
      <c r="K1381" s="161"/>
      <c r="L1381" s="161"/>
      <c r="M1381" s="161"/>
      <c r="N1381" s="171"/>
      <c r="O1381" s="171"/>
      <c r="P1381" s="171"/>
      <c r="Q1381" s="171"/>
      <c r="R1381" s="171"/>
      <c r="S1381" s="171"/>
      <c r="T1381" s="208" t="str">
        <f t="shared" si="210"/>
        <v>MISSING</v>
      </c>
      <c r="U1381" s="208" t="str">
        <f t="shared" si="211"/>
        <v>MISSING</v>
      </c>
      <c r="X1381" s="56">
        <f t="shared" si="212"/>
        <v>-99</v>
      </c>
      <c r="Y1381" s="56">
        <f t="shared" si="213"/>
        <v>-99</v>
      </c>
      <c r="Z1381" s="56">
        <f t="shared" si="214"/>
        <v>-99</v>
      </c>
      <c r="AA1381" s="56">
        <f t="shared" si="215"/>
        <v>-99</v>
      </c>
      <c r="AB1381" s="56">
        <f t="shared" si="216"/>
        <v>-99</v>
      </c>
      <c r="AC1381" s="56">
        <f t="shared" si="217"/>
        <v>-99</v>
      </c>
      <c r="AE1381" s="82">
        <f>IF(D1381=1, 'adjustment factor'!$D$4, IF(D1381=-9,-999,IF(D1381="",-999,0)))</f>
        <v>-999</v>
      </c>
      <c r="AF1381" s="82">
        <f>IF(F1381=1, 'adjustment factor'!$D$5, IF(F1381=-9,-999,IF(F1381="",-999,0)))</f>
        <v>-999</v>
      </c>
      <c r="AG1381" s="82">
        <f>IF(E1381=1, 'adjustment factor'!$D$6, IF(E1381=-9,-999,IF(E1381="",-999,0)))</f>
        <v>-999</v>
      </c>
      <c r="AH1381" s="82">
        <f>IF(K1381&gt;=45,'adjustment factor'!$D$7,IF(K1381=-9,-1200,IF(K1381="",-1200,0)))</f>
        <v>-1200</v>
      </c>
      <c r="AI1381" s="82">
        <f>IF(L1381=1, 'adjustment factor'!$D$8, IF(L1381=-9,-999,IF(L1381="",-999,0)))</f>
        <v>-999</v>
      </c>
      <c r="AJ1381" s="82">
        <f>IF(AND(M1381&gt;=1,M1381&lt;=4),'adjustment factor'!$D$9,IF(M1381=-9,-999,IF(M1381=98,-999,IF(M1381=99,-999,IF(M1381="",-999,0)))))</f>
        <v>-999</v>
      </c>
      <c r="AK1381" s="82">
        <f>IF(H1381=1, 'adjustment factor'!$D$10, IF(H1381=-9,-999,IF(H1381="",-999,0)))</f>
        <v>-999</v>
      </c>
      <c r="AL1381" s="82">
        <f>IF(G1381=1, 'adjustment factor'!$D$11, IF(G1381=-9,-999,IF(G1381="",-999,0)))</f>
        <v>-999</v>
      </c>
      <c r="AM1381" s="82">
        <f>IF(I1381=1, 'adjustment factor'!$D$12, IF(I1381=-9,-999,IF(I1381="",-999,0)))</f>
        <v>-999</v>
      </c>
      <c r="AN1381" s="82">
        <f>IF(J1381=1, 'adjustment factor'!$D$13, IF(J1381=-9,-999,IF(J1381="",-999,0)))</f>
        <v>-999</v>
      </c>
      <c r="AO1381" s="82" t="str">
        <f t="shared" si="218"/>
        <v>-999</v>
      </c>
      <c r="AP1381" s="82" t="str">
        <f t="shared" si="219"/>
        <v>MISSING</v>
      </c>
    </row>
    <row r="1382" spans="2:42" s="3" customFormat="1">
      <c r="B1382" s="213"/>
      <c r="C1382" s="35">
        <v>1378</v>
      </c>
      <c r="D1382" s="161"/>
      <c r="E1382" s="161"/>
      <c r="F1382" s="161"/>
      <c r="G1382" s="161"/>
      <c r="H1382" s="161"/>
      <c r="I1382" s="161"/>
      <c r="J1382" s="161"/>
      <c r="K1382" s="161"/>
      <c r="L1382" s="161"/>
      <c r="M1382" s="161"/>
      <c r="N1382" s="171"/>
      <c r="O1382" s="171"/>
      <c r="P1382" s="171"/>
      <c r="Q1382" s="171"/>
      <c r="R1382" s="171"/>
      <c r="S1382" s="171"/>
      <c r="T1382" s="208" t="str">
        <f t="shared" si="210"/>
        <v>MISSING</v>
      </c>
      <c r="U1382" s="208" t="str">
        <f t="shared" si="211"/>
        <v>MISSING</v>
      </c>
      <c r="X1382" s="56">
        <f t="shared" si="212"/>
        <v>-99</v>
      </c>
      <c r="Y1382" s="56">
        <f t="shared" si="213"/>
        <v>-99</v>
      </c>
      <c r="Z1382" s="56">
        <f t="shared" si="214"/>
        <v>-99</v>
      </c>
      <c r="AA1382" s="56">
        <f t="shared" si="215"/>
        <v>-99</v>
      </c>
      <c r="AB1382" s="56">
        <f t="shared" si="216"/>
        <v>-99</v>
      </c>
      <c r="AC1382" s="56">
        <f t="shared" si="217"/>
        <v>-99</v>
      </c>
      <c r="AE1382" s="82">
        <f>IF(D1382=1, 'adjustment factor'!$D$4, IF(D1382=-9,-999,IF(D1382="",-999,0)))</f>
        <v>-999</v>
      </c>
      <c r="AF1382" s="82">
        <f>IF(F1382=1, 'adjustment factor'!$D$5, IF(F1382=-9,-999,IF(F1382="",-999,0)))</f>
        <v>-999</v>
      </c>
      <c r="AG1382" s="82">
        <f>IF(E1382=1, 'adjustment factor'!$D$6, IF(E1382=-9,-999,IF(E1382="",-999,0)))</f>
        <v>-999</v>
      </c>
      <c r="AH1382" s="82">
        <f>IF(K1382&gt;=45,'adjustment factor'!$D$7,IF(K1382=-9,-1200,IF(K1382="",-1200,0)))</f>
        <v>-1200</v>
      </c>
      <c r="AI1382" s="82">
        <f>IF(L1382=1, 'adjustment factor'!$D$8, IF(L1382=-9,-999,IF(L1382="",-999,0)))</f>
        <v>-999</v>
      </c>
      <c r="AJ1382" s="82">
        <f>IF(AND(M1382&gt;=1,M1382&lt;=4),'adjustment factor'!$D$9,IF(M1382=-9,-999,IF(M1382=98,-999,IF(M1382=99,-999,IF(M1382="",-999,0)))))</f>
        <v>-999</v>
      </c>
      <c r="AK1382" s="82">
        <f>IF(H1382=1, 'adjustment factor'!$D$10, IF(H1382=-9,-999,IF(H1382="",-999,0)))</f>
        <v>-999</v>
      </c>
      <c r="AL1382" s="82">
        <f>IF(G1382=1, 'adjustment factor'!$D$11, IF(G1382=-9,-999,IF(G1382="",-999,0)))</f>
        <v>-999</v>
      </c>
      <c r="AM1382" s="82">
        <f>IF(I1382=1, 'adjustment factor'!$D$12, IF(I1382=-9,-999,IF(I1382="",-999,0)))</f>
        <v>-999</v>
      </c>
      <c r="AN1382" s="82">
        <f>IF(J1382=1, 'adjustment factor'!$D$13, IF(J1382=-9,-999,IF(J1382="",-999,0)))</f>
        <v>-999</v>
      </c>
      <c r="AO1382" s="82" t="str">
        <f t="shared" si="218"/>
        <v>-999</v>
      </c>
      <c r="AP1382" s="82" t="str">
        <f t="shared" si="219"/>
        <v>MISSING</v>
      </c>
    </row>
    <row r="1383" spans="2:42" s="3" customFormat="1">
      <c r="B1383" s="213"/>
      <c r="C1383" s="35">
        <v>1379</v>
      </c>
      <c r="D1383" s="161"/>
      <c r="E1383" s="161"/>
      <c r="F1383" s="161"/>
      <c r="G1383" s="161"/>
      <c r="H1383" s="161"/>
      <c r="I1383" s="161"/>
      <c r="J1383" s="161"/>
      <c r="K1383" s="161"/>
      <c r="L1383" s="161"/>
      <c r="M1383" s="161"/>
      <c r="N1383" s="171"/>
      <c r="O1383" s="171"/>
      <c r="P1383" s="171"/>
      <c r="Q1383" s="171"/>
      <c r="R1383" s="171"/>
      <c r="S1383" s="171"/>
      <c r="T1383" s="208" t="str">
        <f t="shared" si="210"/>
        <v>MISSING</v>
      </c>
      <c r="U1383" s="208" t="str">
        <f t="shared" si="211"/>
        <v>MISSING</v>
      </c>
      <c r="X1383" s="56">
        <f t="shared" si="212"/>
        <v>-99</v>
      </c>
      <c r="Y1383" s="56">
        <f t="shared" si="213"/>
        <v>-99</v>
      </c>
      <c r="Z1383" s="56">
        <f t="shared" si="214"/>
        <v>-99</v>
      </c>
      <c r="AA1383" s="56">
        <f t="shared" si="215"/>
        <v>-99</v>
      </c>
      <c r="AB1383" s="56">
        <f t="shared" si="216"/>
        <v>-99</v>
      </c>
      <c r="AC1383" s="56">
        <f t="shared" si="217"/>
        <v>-99</v>
      </c>
      <c r="AE1383" s="82">
        <f>IF(D1383=1, 'adjustment factor'!$D$4, IF(D1383=-9,-999,IF(D1383="",-999,0)))</f>
        <v>-999</v>
      </c>
      <c r="AF1383" s="82">
        <f>IF(F1383=1, 'adjustment factor'!$D$5, IF(F1383=-9,-999,IF(F1383="",-999,0)))</f>
        <v>-999</v>
      </c>
      <c r="AG1383" s="82">
        <f>IF(E1383=1, 'adjustment factor'!$D$6, IF(E1383=-9,-999,IF(E1383="",-999,0)))</f>
        <v>-999</v>
      </c>
      <c r="AH1383" s="82">
        <f>IF(K1383&gt;=45,'adjustment factor'!$D$7,IF(K1383=-9,-1200,IF(K1383="",-1200,0)))</f>
        <v>-1200</v>
      </c>
      <c r="AI1383" s="82">
        <f>IF(L1383=1, 'adjustment factor'!$D$8, IF(L1383=-9,-999,IF(L1383="",-999,0)))</f>
        <v>-999</v>
      </c>
      <c r="AJ1383" s="82">
        <f>IF(AND(M1383&gt;=1,M1383&lt;=4),'adjustment factor'!$D$9,IF(M1383=-9,-999,IF(M1383=98,-999,IF(M1383=99,-999,IF(M1383="",-999,0)))))</f>
        <v>-999</v>
      </c>
      <c r="AK1383" s="82">
        <f>IF(H1383=1, 'adjustment factor'!$D$10, IF(H1383=-9,-999,IF(H1383="",-999,0)))</f>
        <v>-999</v>
      </c>
      <c r="AL1383" s="82">
        <f>IF(G1383=1, 'adjustment factor'!$D$11, IF(G1383=-9,-999,IF(G1383="",-999,0)))</f>
        <v>-999</v>
      </c>
      <c r="AM1383" s="82">
        <f>IF(I1383=1, 'adjustment factor'!$D$12, IF(I1383=-9,-999,IF(I1383="",-999,0)))</f>
        <v>-999</v>
      </c>
      <c r="AN1383" s="82">
        <f>IF(J1383=1, 'adjustment factor'!$D$13, IF(J1383=-9,-999,IF(J1383="",-999,0)))</f>
        <v>-999</v>
      </c>
      <c r="AO1383" s="82" t="str">
        <f t="shared" si="218"/>
        <v>-999</v>
      </c>
      <c r="AP1383" s="82" t="str">
        <f t="shared" si="219"/>
        <v>MISSING</v>
      </c>
    </row>
    <row r="1384" spans="2:42" s="3" customFormat="1">
      <c r="B1384" s="213"/>
      <c r="C1384" s="35">
        <v>1380</v>
      </c>
      <c r="D1384" s="161"/>
      <c r="E1384" s="161"/>
      <c r="F1384" s="161"/>
      <c r="G1384" s="161"/>
      <c r="H1384" s="161"/>
      <c r="I1384" s="161"/>
      <c r="J1384" s="161"/>
      <c r="K1384" s="161"/>
      <c r="L1384" s="161"/>
      <c r="M1384" s="161"/>
      <c r="N1384" s="171"/>
      <c r="O1384" s="171"/>
      <c r="P1384" s="171"/>
      <c r="Q1384" s="171"/>
      <c r="R1384" s="171"/>
      <c r="S1384" s="171"/>
      <c r="T1384" s="208" t="str">
        <f t="shared" si="210"/>
        <v>MISSING</v>
      </c>
      <c r="U1384" s="208" t="str">
        <f t="shared" si="211"/>
        <v>MISSING</v>
      </c>
      <c r="X1384" s="56">
        <f t="shared" si="212"/>
        <v>-99</v>
      </c>
      <c r="Y1384" s="56">
        <f t="shared" si="213"/>
        <v>-99</v>
      </c>
      <c r="Z1384" s="56">
        <f t="shared" si="214"/>
        <v>-99</v>
      </c>
      <c r="AA1384" s="56">
        <f t="shared" si="215"/>
        <v>-99</v>
      </c>
      <c r="AB1384" s="56">
        <f t="shared" si="216"/>
        <v>-99</v>
      </c>
      <c r="AC1384" s="56">
        <f t="shared" si="217"/>
        <v>-99</v>
      </c>
      <c r="AE1384" s="82">
        <f>IF(D1384=1, 'adjustment factor'!$D$4, IF(D1384=-9,-999,IF(D1384="",-999,0)))</f>
        <v>-999</v>
      </c>
      <c r="AF1384" s="82">
        <f>IF(F1384=1, 'adjustment factor'!$D$5, IF(F1384=-9,-999,IF(F1384="",-999,0)))</f>
        <v>-999</v>
      </c>
      <c r="AG1384" s="82">
        <f>IF(E1384=1, 'adjustment factor'!$D$6, IF(E1384=-9,-999,IF(E1384="",-999,0)))</f>
        <v>-999</v>
      </c>
      <c r="AH1384" s="82">
        <f>IF(K1384&gt;=45,'adjustment factor'!$D$7,IF(K1384=-9,-1200,IF(K1384="",-1200,0)))</f>
        <v>-1200</v>
      </c>
      <c r="AI1384" s="82">
        <f>IF(L1384=1, 'adjustment factor'!$D$8, IF(L1384=-9,-999,IF(L1384="",-999,0)))</f>
        <v>-999</v>
      </c>
      <c r="AJ1384" s="82">
        <f>IF(AND(M1384&gt;=1,M1384&lt;=4),'adjustment factor'!$D$9,IF(M1384=-9,-999,IF(M1384=98,-999,IF(M1384=99,-999,IF(M1384="",-999,0)))))</f>
        <v>-999</v>
      </c>
      <c r="AK1384" s="82">
        <f>IF(H1384=1, 'adjustment factor'!$D$10, IF(H1384=-9,-999,IF(H1384="",-999,0)))</f>
        <v>-999</v>
      </c>
      <c r="AL1384" s="82">
        <f>IF(G1384=1, 'adjustment factor'!$D$11, IF(G1384=-9,-999,IF(G1384="",-999,0)))</f>
        <v>-999</v>
      </c>
      <c r="AM1384" s="82">
        <f>IF(I1384=1, 'adjustment factor'!$D$12, IF(I1384=-9,-999,IF(I1384="",-999,0)))</f>
        <v>-999</v>
      </c>
      <c r="AN1384" s="82">
        <f>IF(J1384=1, 'adjustment factor'!$D$13, IF(J1384=-9,-999,IF(J1384="",-999,0)))</f>
        <v>-999</v>
      </c>
      <c r="AO1384" s="82" t="str">
        <f t="shared" si="218"/>
        <v>-999</v>
      </c>
      <c r="AP1384" s="82" t="str">
        <f t="shared" si="219"/>
        <v>MISSING</v>
      </c>
    </row>
    <row r="1385" spans="2:42" s="3" customFormat="1">
      <c r="B1385" s="213"/>
      <c r="C1385" s="35">
        <v>1381</v>
      </c>
      <c r="D1385" s="161"/>
      <c r="E1385" s="161"/>
      <c r="F1385" s="161"/>
      <c r="G1385" s="161"/>
      <c r="H1385" s="161"/>
      <c r="I1385" s="161"/>
      <c r="J1385" s="161"/>
      <c r="K1385" s="161"/>
      <c r="L1385" s="161"/>
      <c r="M1385" s="161"/>
      <c r="N1385" s="171"/>
      <c r="O1385" s="171"/>
      <c r="P1385" s="171"/>
      <c r="Q1385" s="171"/>
      <c r="R1385" s="171"/>
      <c r="S1385" s="171"/>
      <c r="T1385" s="208" t="str">
        <f t="shared" si="210"/>
        <v>MISSING</v>
      </c>
      <c r="U1385" s="208" t="str">
        <f t="shared" si="211"/>
        <v>MISSING</v>
      </c>
      <c r="X1385" s="56">
        <f t="shared" si="212"/>
        <v>-99</v>
      </c>
      <c r="Y1385" s="56">
        <f t="shared" si="213"/>
        <v>-99</v>
      </c>
      <c r="Z1385" s="56">
        <f t="shared" si="214"/>
        <v>-99</v>
      </c>
      <c r="AA1385" s="56">
        <f t="shared" si="215"/>
        <v>-99</v>
      </c>
      <c r="AB1385" s="56">
        <f t="shared" si="216"/>
        <v>-99</v>
      </c>
      <c r="AC1385" s="56">
        <f t="shared" si="217"/>
        <v>-99</v>
      </c>
      <c r="AE1385" s="82">
        <f>IF(D1385=1, 'adjustment factor'!$D$4, IF(D1385=-9,-999,IF(D1385="",-999,0)))</f>
        <v>-999</v>
      </c>
      <c r="AF1385" s="82">
        <f>IF(F1385=1, 'adjustment factor'!$D$5, IF(F1385=-9,-999,IF(F1385="",-999,0)))</f>
        <v>-999</v>
      </c>
      <c r="AG1385" s="82">
        <f>IF(E1385=1, 'adjustment factor'!$D$6, IF(E1385=-9,-999,IF(E1385="",-999,0)))</f>
        <v>-999</v>
      </c>
      <c r="AH1385" s="82">
        <f>IF(K1385&gt;=45,'adjustment factor'!$D$7,IF(K1385=-9,-1200,IF(K1385="",-1200,0)))</f>
        <v>-1200</v>
      </c>
      <c r="AI1385" s="82">
        <f>IF(L1385=1, 'adjustment factor'!$D$8, IF(L1385=-9,-999,IF(L1385="",-999,0)))</f>
        <v>-999</v>
      </c>
      <c r="AJ1385" s="82">
        <f>IF(AND(M1385&gt;=1,M1385&lt;=4),'adjustment factor'!$D$9,IF(M1385=-9,-999,IF(M1385=98,-999,IF(M1385=99,-999,IF(M1385="",-999,0)))))</f>
        <v>-999</v>
      </c>
      <c r="AK1385" s="82">
        <f>IF(H1385=1, 'adjustment factor'!$D$10, IF(H1385=-9,-999,IF(H1385="",-999,0)))</f>
        <v>-999</v>
      </c>
      <c r="AL1385" s="82">
        <f>IF(G1385=1, 'adjustment factor'!$D$11, IF(G1385=-9,-999,IF(G1385="",-999,0)))</f>
        <v>-999</v>
      </c>
      <c r="AM1385" s="82">
        <f>IF(I1385=1, 'adjustment factor'!$D$12, IF(I1385=-9,-999,IF(I1385="",-999,0)))</f>
        <v>-999</v>
      </c>
      <c r="AN1385" s="82">
        <f>IF(J1385=1, 'adjustment factor'!$D$13, IF(J1385=-9,-999,IF(J1385="",-999,0)))</f>
        <v>-999</v>
      </c>
      <c r="AO1385" s="82" t="str">
        <f t="shared" si="218"/>
        <v>-999</v>
      </c>
      <c r="AP1385" s="82" t="str">
        <f t="shared" si="219"/>
        <v>MISSING</v>
      </c>
    </row>
    <row r="1386" spans="2:42" s="3" customFormat="1">
      <c r="B1386" s="213"/>
      <c r="C1386" s="35">
        <v>1382</v>
      </c>
      <c r="D1386" s="161"/>
      <c r="E1386" s="161"/>
      <c r="F1386" s="161"/>
      <c r="G1386" s="161"/>
      <c r="H1386" s="161"/>
      <c r="I1386" s="161"/>
      <c r="J1386" s="161"/>
      <c r="K1386" s="161"/>
      <c r="L1386" s="161"/>
      <c r="M1386" s="161"/>
      <c r="N1386" s="171"/>
      <c r="O1386" s="171"/>
      <c r="P1386" s="171"/>
      <c r="Q1386" s="171"/>
      <c r="R1386" s="171"/>
      <c r="S1386" s="171"/>
      <c r="T1386" s="208" t="str">
        <f t="shared" si="210"/>
        <v>MISSING</v>
      </c>
      <c r="U1386" s="208" t="str">
        <f t="shared" si="211"/>
        <v>MISSING</v>
      </c>
      <c r="X1386" s="56">
        <f t="shared" si="212"/>
        <v>-99</v>
      </c>
      <c r="Y1386" s="56">
        <f t="shared" si="213"/>
        <v>-99</v>
      </c>
      <c r="Z1386" s="56">
        <f t="shared" si="214"/>
        <v>-99</v>
      </c>
      <c r="AA1386" s="56">
        <f t="shared" si="215"/>
        <v>-99</v>
      </c>
      <c r="AB1386" s="56">
        <f t="shared" si="216"/>
        <v>-99</v>
      </c>
      <c r="AC1386" s="56">
        <f t="shared" si="217"/>
        <v>-99</v>
      </c>
      <c r="AE1386" s="82">
        <f>IF(D1386=1, 'adjustment factor'!$D$4, IF(D1386=-9,-999,IF(D1386="",-999,0)))</f>
        <v>-999</v>
      </c>
      <c r="AF1386" s="82">
        <f>IF(F1386=1, 'adjustment factor'!$D$5, IF(F1386=-9,-999,IF(F1386="",-999,0)))</f>
        <v>-999</v>
      </c>
      <c r="AG1386" s="82">
        <f>IF(E1386=1, 'adjustment factor'!$D$6, IF(E1386=-9,-999,IF(E1386="",-999,0)))</f>
        <v>-999</v>
      </c>
      <c r="AH1386" s="82">
        <f>IF(K1386&gt;=45,'adjustment factor'!$D$7,IF(K1386=-9,-1200,IF(K1386="",-1200,0)))</f>
        <v>-1200</v>
      </c>
      <c r="AI1386" s="82">
        <f>IF(L1386=1, 'adjustment factor'!$D$8, IF(L1386=-9,-999,IF(L1386="",-999,0)))</f>
        <v>-999</v>
      </c>
      <c r="AJ1386" s="82">
        <f>IF(AND(M1386&gt;=1,M1386&lt;=4),'adjustment factor'!$D$9,IF(M1386=-9,-999,IF(M1386=98,-999,IF(M1386=99,-999,IF(M1386="",-999,0)))))</f>
        <v>-999</v>
      </c>
      <c r="AK1386" s="82">
        <f>IF(H1386=1, 'adjustment factor'!$D$10, IF(H1386=-9,-999,IF(H1386="",-999,0)))</f>
        <v>-999</v>
      </c>
      <c r="AL1386" s="82">
        <f>IF(G1386=1, 'adjustment factor'!$D$11, IF(G1386=-9,-999,IF(G1386="",-999,0)))</f>
        <v>-999</v>
      </c>
      <c r="AM1386" s="82">
        <f>IF(I1386=1, 'adjustment factor'!$D$12, IF(I1386=-9,-999,IF(I1386="",-999,0)))</f>
        <v>-999</v>
      </c>
      <c r="AN1386" s="82">
        <f>IF(J1386=1, 'adjustment factor'!$D$13, IF(J1386=-9,-999,IF(J1386="",-999,0)))</f>
        <v>-999</v>
      </c>
      <c r="AO1386" s="82" t="str">
        <f t="shared" si="218"/>
        <v>-999</v>
      </c>
      <c r="AP1386" s="82" t="str">
        <f t="shared" si="219"/>
        <v>MISSING</v>
      </c>
    </row>
    <row r="1387" spans="2:42" s="3" customFormat="1">
      <c r="B1387" s="213"/>
      <c r="C1387" s="35">
        <v>1383</v>
      </c>
      <c r="D1387" s="161"/>
      <c r="E1387" s="161"/>
      <c r="F1387" s="161"/>
      <c r="G1387" s="161"/>
      <c r="H1387" s="161"/>
      <c r="I1387" s="161"/>
      <c r="J1387" s="161"/>
      <c r="K1387" s="161"/>
      <c r="L1387" s="161"/>
      <c r="M1387" s="161"/>
      <c r="N1387" s="171"/>
      <c r="O1387" s="171"/>
      <c r="P1387" s="171"/>
      <c r="Q1387" s="171"/>
      <c r="R1387" s="171"/>
      <c r="S1387" s="171"/>
      <c r="T1387" s="208" t="str">
        <f t="shared" si="210"/>
        <v>MISSING</v>
      </c>
      <c r="U1387" s="208" t="str">
        <f t="shared" si="211"/>
        <v>MISSING</v>
      </c>
      <c r="X1387" s="56">
        <f t="shared" si="212"/>
        <v>-99</v>
      </c>
      <c r="Y1387" s="56">
        <f t="shared" si="213"/>
        <v>-99</v>
      </c>
      <c r="Z1387" s="56">
        <f t="shared" si="214"/>
        <v>-99</v>
      </c>
      <c r="AA1387" s="56">
        <f t="shared" si="215"/>
        <v>-99</v>
      </c>
      <c r="AB1387" s="56">
        <f t="shared" si="216"/>
        <v>-99</v>
      </c>
      <c r="AC1387" s="56">
        <f t="shared" si="217"/>
        <v>-99</v>
      </c>
      <c r="AE1387" s="82">
        <f>IF(D1387=1, 'adjustment factor'!$D$4, IF(D1387=-9,-999,IF(D1387="",-999,0)))</f>
        <v>-999</v>
      </c>
      <c r="AF1387" s="82">
        <f>IF(F1387=1, 'adjustment factor'!$D$5, IF(F1387=-9,-999,IF(F1387="",-999,0)))</f>
        <v>-999</v>
      </c>
      <c r="AG1387" s="82">
        <f>IF(E1387=1, 'adjustment factor'!$D$6, IF(E1387=-9,-999,IF(E1387="",-999,0)))</f>
        <v>-999</v>
      </c>
      <c r="AH1387" s="82">
        <f>IF(K1387&gt;=45,'adjustment factor'!$D$7,IF(K1387=-9,-1200,IF(K1387="",-1200,0)))</f>
        <v>-1200</v>
      </c>
      <c r="AI1387" s="82">
        <f>IF(L1387=1, 'adjustment factor'!$D$8, IF(L1387=-9,-999,IF(L1387="",-999,0)))</f>
        <v>-999</v>
      </c>
      <c r="AJ1387" s="82">
        <f>IF(AND(M1387&gt;=1,M1387&lt;=4),'adjustment factor'!$D$9,IF(M1387=-9,-999,IF(M1387=98,-999,IF(M1387=99,-999,IF(M1387="",-999,0)))))</f>
        <v>-999</v>
      </c>
      <c r="AK1387" s="82">
        <f>IF(H1387=1, 'adjustment factor'!$D$10, IF(H1387=-9,-999,IF(H1387="",-999,0)))</f>
        <v>-999</v>
      </c>
      <c r="AL1387" s="82">
        <f>IF(G1387=1, 'adjustment factor'!$D$11, IF(G1387=-9,-999,IF(G1387="",-999,0)))</f>
        <v>-999</v>
      </c>
      <c r="AM1387" s="82">
        <f>IF(I1387=1, 'adjustment factor'!$D$12, IF(I1387=-9,-999,IF(I1387="",-999,0)))</f>
        <v>-999</v>
      </c>
      <c r="AN1387" s="82">
        <f>IF(J1387=1, 'adjustment factor'!$D$13, IF(J1387=-9,-999,IF(J1387="",-999,0)))</f>
        <v>-999</v>
      </c>
      <c r="AO1387" s="82" t="str">
        <f t="shared" si="218"/>
        <v>-999</v>
      </c>
      <c r="AP1387" s="82" t="str">
        <f t="shared" si="219"/>
        <v>MISSING</v>
      </c>
    </row>
    <row r="1388" spans="2:42" s="3" customFormat="1">
      <c r="B1388" s="213"/>
      <c r="C1388" s="35">
        <v>1384</v>
      </c>
      <c r="D1388" s="161"/>
      <c r="E1388" s="161"/>
      <c r="F1388" s="161"/>
      <c r="G1388" s="161"/>
      <c r="H1388" s="161"/>
      <c r="I1388" s="161"/>
      <c r="J1388" s="161"/>
      <c r="K1388" s="161"/>
      <c r="L1388" s="161"/>
      <c r="M1388" s="161"/>
      <c r="N1388" s="171"/>
      <c r="O1388" s="171"/>
      <c r="P1388" s="171"/>
      <c r="Q1388" s="171"/>
      <c r="R1388" s="171"/>
      <c r="S1388" s="171"/>
      <c r="T1388" s="208" t="str">
        <f t="shared" si="210"/>
        <v>MISSING</v>
      </c>
      <c r="U1388" s="208" t="str">
        <f t="shared" si="211"/>
        <v>MISSING</v>
      </c>
      <c r="X1388" s="56">
        <f t="shared" si="212"/>
        <v>-99</v>
      </c>
      <c r="Y1388" s="56">
        <f t="shared" si="213"/>
        <v>-99</v>
      </c>
      <c r="Z1388" s="56">
        <f t="shared" si="214"/>
        <v>-99</v>
      </c>
      <c r="AA1388" s="56">
        <f t="shared" si="215"/>
        <v>-99</v>
      </c>
      <c r="AB1388" s="56">
        <f t="shared" si="216"/>
        <v>-99</v>
      </c>
      <c r="AC1388" s="56">
        <f t="shared" si="217"/>
        <v>-99</v>
      </c>
      <c r="AE1388" s="82">
        <f>IF(D1388=1, 'adjustment factor'!$D$4, IF(D1388=-9,-999,IF(D1388="",-999,0)))</f>
        <v>-999</v>
      </c>
      <c r="AF1388" s="82">
        <f>IF(F1388=1, 'adjustment factor'!$D$5, IF(F1388=-9,-999,IF(F1388="",-999,0)))</f>
        <v>-999</v>
      </c>
      <c r="AG1388" s="82">
        <f>IF(E1388=1, 'adjustment factor'!$D$6, IF(E1388=-9,-999,IF(E1388="",-999,0)))</f>
        <v>-999</v>
      </c>
      <c r="AH1388" s="82">
        <f>IF(K1388&gt;=45,'adjustment factor'!$D$7,IF(K1388=-9,-1200,IF(K1388="",-1200,0)))</f>
        <v>-1200</v>
      </c>
      <c r="AI1388" s="82">
        <f>IF(L1388=1, 'adjustment factor'!$D$8, IF(L1388=-9,-999,IF(L1388="",-999,0)))</f>
        <v>-999</v>
      </c>
      <c r="AJ1388" s="82">
        <f>IF(AND(M1388&gt;=1,M1388&lt;=4),'adjustment factor'!$D$9,IF(M1388=-9,-999,IF(M1388=98,-999,IF(M1388=99,-999,IF(M1388="",-999,0)))))</f>
        <v>-999</v>
      </c>
      <c r="AK1388" s="82">
        <f>IF(H1388=1, 'adjustment factor'!$D$10, IF(H1388=-9,-999,IF(H1388="",-999,0)))</f>
        <v>-999</v>
      </c>
      <c r="AL1388" s="82">
        <f>IF(G1388=1, 'adjustment factor'!$D$11, IF(G1388=-9,-999,IF(G1388="",-999,0)))</f>
        <v>-999</v>
      </c>
      <c r="AM1388" s="82">
        <f>IF(I1388=1, 'adjustment factor'!$D$12, IF(I1388=-9,-999,IF(I1388="",-999,0)))</f>
        <v>-999</v>
      </c>
      <c r="AN1388" s="82">
        <f>IF(J1388=1, 'adjustment factor'!$D$13, IF(J1388=-9,-999,IF(J1388="",-999,0)))</f>
        <v>-999</v>
      </c>
      <c r="AO1388" s="82" t="str">
        <f t="shared" si="218"/>
        <v>-999</v>
      </c>
      <c r="AP1388" s="82" t="str">
        <f t="shared" si="219"/>
        <v>MISSING</v>
      </c>
    </row>
    <row r="1389" spans="2:42" s="3" customFormat="1">
      <c r="B1389" s="213"/>
      <c r="C1389" s="35">
        <v>1385</v>
      </c>
      <c r="D1389" s="161"/>
      <c r="E1389" s="161"/>
      <c r="F1389" s="161"/>
      <c r="G1389" s="161"/>
      <c r="H1389" s="161"/>
      <c r="I1389" s="161"/>
      <c r="J1389" s="161"/>
      <c r="K1389" s="161"/>
      <c r="L1389" s="161"/>
      <c r="M1389" s="161"/>
      <c r="N1389" s="171"/>
      <c r="O1389" s="171"/>
      <c r="P1389" s="171"/>
      <c r="Q1389" s="171"/>
      <c r="R1389" s="171"/>
      <c r="S1389" s="171"/>
      <c r="T1389" s="208" t="str">
        <f t="shared" si="210"/>
        <v>MISSING</v>
      </c>
      <c r="U1389" s="208" t="str">
        <f t="shared" si="211"/>
        <v>MISSING</v>
      </c>
      <c r="X1389" s="56">
        <f t="shared" si="212"/>
        <v>-99</v>
      </c>
      <c r="Y1389" s="56">
        <f t="shared" si="213"/>
        <v>-99</v>
      </c>
      <c r="Z1389" s="56">
        <f t="shared" si="214"/>
        <v>-99</v>
      </c>
      <c r="AA1389" s="56">
        <f t="shared" si="215"/>
        <v>-99</v>
      </c>
      <c r="AB1389" s="56">
        <f t="shared" si="216"/>
        <v>-99</v>
      </c>
      <c r="AC1389" s="56">
        <f t="shared" si="217"/>
        <v>-99</v>
      </c>
      <c r="AE1389" s="82">
        <f>IF(D1389=1, 'adjustment factor'!$D$4, IF(D1389=-9,-999,IF(D1389="",-999,0)))</f>
        <v>-999</v>
      </c>
      <c r="AF1389" s="82">
        <f>IF(F1389=1, 'adjustment factor'!$D$5, IF(F1389=-9,-999,IF(F1389="",-999,0)))</f>
        <v>-999</v>
      </c>
      <c r="AG1389" s="82">
        <f>IF(E1389=1, 'adjustment factor'!$D$6, IF(E1389=-9,-999,IF(E1389="",-999,0)))</f>
        <v>-999</v>
      </c>
      <c r="AH1389" s="82">
        <f>IF(K1389&gt;=45,'adjustment factor'!$D$7,IF(K1389=-9,-1200,IF(K1389="",-1200,0)))</f>
        <v>-1200</v>
      </c>
      <c r="AI1389" s="82">
        <f>IF(L1389=1, 'adjustment factor'!$D$8, IF(L1389=-9,-999,IF(L1389="",-999,0)))</f>
        <v>-999</v>
      </c>
      <c r="AJ1389" s="82">
        <f>IF(AND(M1389&gt;=1,M1389&lt;=4),'adjustment factor'!$D$9,IF(M1389=-9,-999,IF(M1389=98,-999,IF(M1389=99,-999,IF(M1389="",-999,0)))))</f>
        <v>-999</v>
      </c>
      <c r="AK1389" s="82">
        <f>IF(H1389=1, 'adjustment factor'!$D$10, IF(H1389=-9,-999,IF(H1389="",-999,0)))</f>
        <v>-999</v>
      </c>
      <c r="AL1389" s="82">
        <f>IF(G1389=1, 'adjustment factor'!$D$11, IF(G1389=-9,-999,IF(G1389="",-999,0)))</f>
        <v>-999</v>
      </c>
      <c r="AM1389" s="82">
        <f>IF(I1389=1, 'adjustment factor'!$D$12, IF(I1389=-9,-999,IF(I1389="",-999,0)))</f>
        <v>-999</v>
      </c>
      <c r="AN1389" s="82">
        <f>IF(J1389=1, 'adjustment factor'!$D$13, IF(J1389=-9,-999,IF(J1389="",-999,0)))</f>
        <v>-999</v>
      </c>
      <c r="AO1389" s="82" t="str">
        <f t="shared" si="218"/>
        <v>-999</v>
      </c>
      <c r="AP1389" s="82" t="str">
        <f t="shared" si="219"/>
        <v>MISSING</v>
      </c>
    </row>
    <row r="1390" spans="2:42" s="3" customFormat="1">
      <c r="B1390" s="213"/>
      <c r="C1390" s="35">
        <v>1386</v>
      </c>
      <c r="D1390" s="161"/>
      <c r="E1390" s="161"/>
      <c r="F1390" s="161"/>
      <c r="G1390" s="161"/>
      <c r="H1390" s="161"/>
      <c r="I1390" s="161"/>
      <c r="J1390" s="161"/>
      <c r="K1390" s="161"/>
      <c r="L1390" s="161"/>
      <c r="M1390" s="161"/>
      <c r="N1390" s="171"/>
      <c r="O1390" s="171"/>
      <c r="P1390" s="171"/>
      <c r="Q1390" s="171"/>
      <c r="R1390" s="171"/>
      <c r="S1390" s="171"/>
      <c r="T1390" s="208" t="str">
        <f t="shared" si="210"/>
        <v>MISSING</v>
      </c>
      <c r="U1390" s="208" t="str">
        <f t="shared" si="211"/>
        <v>MISSING</v>
      </c>
      <c r="X1390" s="56">
        <f t="shared" si="212"/>
        <v>-99</v>
      </c>
      <c r="Y1390" s="56">
        <f t="shared" si="213"/>
        <v>-99</v>
      </c>
      <c r="Z1390" s="56">
        <f t="shared" si="214"/>
        <v>-99</v>
      </c>
      <c r="AA1390" s="56">
        <f t="shared" si="215"/>
        <v>-99</v>
      </c>
      <c r="AB1390" s="56">
        <f t="shared" si="216"/>
        <v>-99</v>
      </c>
      <c r="AC1390" s="56">
        <f t="shared" si="217"/>
        <v>-99</v>
      </c>
      <c r="AE1390" s="82">
        <f>IF(D1390=1, 'adjustment factor'!$D$4, IF(D1390=-9,-999,IF(D1390="",-999,0)))</f>
        <v>-999</v>
      </c>
      <c r="AF1390" s="82">
        <f>IF(F1390=1, 'adjustment factor'!$D$5, IF(F1390=-9,-999,IF(F1390="",-999,0)))</f>
        <v>-999</v>
      </c>
      <c r="AG1390" s="82">
        <f>IF(E1390=1, 'adjustment factor'!$D$6, IF(E1390=-9,-999,IF(E1390="",-999,0)))</f>
        <v>-999</v>
      </c>
      <c r="AH1390" s="82">
        <f>IF(K1390&gt;=45,'adjustment factor'!$D$7,IF(K1390=-9,-1200,IF(K1390="",-1200,0)))</f>
        <v>-1200</v>
      </c>
      <c r="AI1390" s="82">
        <f>IF(L1390=1, 'adjustment factor'!$D$8, IF(L1390=-9,-999,IF(L1390="",-999,0)))</f>
        <v>-999</v>
      </c>
      <c r="AJ1390" s="82">
        <f>IF(AND(M1390&gt;=1,M1390&lt;=4),'adjustment factor'!$D$9,IF(M1390=-9,-999,IF(M1390=98,-999,IF(M1390=99,-999,IF(M1390="",-999,0)))))</f>
        <v>-999</v>
      </c>
      <c r="AK1390" s="82">
        <f>IF(H1390=1, 'adjustment factor'!$D$10, IF(H1390=-9,-999,IF(H1390="",-999,0)))</f>
        <v>-999</v>
      </c>
      <c r="AL1390" s="82">
        <f>IF(G1390=1, 'adjustment factor'!$D$11, IF(G1390=-9,-999,IF(G1390="",-999,0)))</f>
        <v>-999</v>
      </c>
      <c r="AM1390" s="82">
        <f>IF(I1390=1, 'adjustment factor'!$D$12, IF(I1390=-9,-999,IF(I1390="",-999,0)))</f>
        <v>-999</v>
      </c>
      <c r="AN1390" s="82">
        <f>IF(J1390=1, 'adjustment factor'!$D$13, IF(J1390=-9,-999,IF(J1390="",-999,0)))</f>
        <v>-999</v>
      </c>
      <c r="AO1390" s="82" t="str">
        <f t="shared" si="218"/>
        <v>-999</v>
      </c>
      <c r="AP1390" s="82" t="str">
        <f t="shared" si="219"/>
        <v>MISSING</v>
      </c>
    </row>
    <row r="1391" spans="2:42" s="3" customFormat="1">
      <c r="B1391" s="213"/>
      <c r="C1391" s="35">
        <v>1387</v>
      </c>
      <c r="D1391" s="161"/>
      <c r="E1391" s="161"/>
      <c r="F1391" s="161"/>
      <c r="G1391" s="161"/>
      <c r="H1391" s="161"/>
      <c r="I1391" s="161"/>
      <c r="J1391" s="161"/>
      <c r="K1391" s="161"/>
      <c r="L1391" s="161"/>
      <c r="M1391" s="161"/>
      <c r="N1391" s="171"/>
      <c r="O1391" s="171"/>
      <c r="P1391" s="171"/>
      <c r="Q1391" s="171"/>
      <c r="R1391" s="171"/>
      <c r="S1391" s="171"/>
      <c r="T1391" s="208" t="str">
        <f t="shared" si="210"/>
        <v>MISSING</v>
      </c>
      <c r="U1391" s="208" t="str">
        <f t="shared" si="211"/>
        <v>MISSING</v>
      </c>
      <c r="X1391" s="56">
        <f t="shared" si="212"/>
        <v>-99</v>
      </c>
      <c r="Y1391" s="56">
        <f t="shared" si="213"/>
        <v>-99</v>
      </c>
      <c r="Z1391" s="56">
        <f t="shared" si="214"/>
        <v>-99</v>
      </c>
      <c r="AA1391" s="56">
        <f t="shared" si="215"/>
        <v>-99</v>
      </c>
      <c r="AB1391" s="56">
        <f t="shared" si="216"/>
        <v>-99</v>
      </c>
      <c r="AC1391" s="56">
        <f t="shared" si="217"/>
        <v>-99</v>
      </c>
      <c r="AE1391" s="82">
        <f>IF(D1391=1, 'adjustment factor'!$D$4, IF(D1391=-9,-999,IF(D1391="",-999,0)))</f>
        <v>-999</v>
      </c>
      <c r="AF1391" s="82">
        <f>IF(F1391=1, 'adjustment factor'!$D$5, IF(F1391=-9,-999,IF(F1391="",-999,0)))</f>
        <v>-999</v>
      </c>
      <c r="AG1391" s="82">
        <f>IF(E1391=1, 'adjustment factor'!$D$6, IF(E1391=-9,-999,IF(E1391="",-999,0)))</f>
        <v>-999</v>
      </c>
      <c r="AH1391" s="82">
        <f>IF(K1391&gt;=45,'adjustment factor'!$D$7,IF(K1391=-9,-1200,IF(K1391="",-1200,0)))</f>
        <v>-1200</v>
      </c>
      <c r="AI1391" s="82">
        <f>IF(L1391=1, 'adjustment factor'!$D$8, IF(L1391=-9,-999,IF(L1391="",-999,0)))</f>
        <v>-999</v>
      </c>
      <c r="AJ1391" s="82">
        <f>IF(AND(M1391&gt;=1,M1391&lt;=4),'adjustment factor'!$D$9,IF(M1391=-9,-999,IF(M1391=98,-999,IF(M1391=99,-999,IF(M1391="",-999,0)))))</f>
        <v>-999</v>
      </c>
      <c r="AK1391" s="82">
        <f>IF(H1391=1, 'adjustment factor'!$D$10, IF(H1391=-9,-999,IF(H1391="",-999,0)))</f>
        <v>-999</v>
      </c>
      <c r="AL1391" s="82">
        <f>IF(G1391=1, 'adjustment factor'!$D$11, IF(G1391=-9,-999,IF(G1391="",-999,0)))</f>
        <v>-999</v>
      </c>
      <c r="AM1391" s="82">
        <f>IF(I1391=1, 'adjustment factor'!$D$12, IF(I1391=-9,-999,IF(I1391="",-999,0)))</f>
        <v>-999</v>
      </c>
      <c r="AN1391" s="82">
        <f>IF(J1391=1, 'adjustment factor'!$D$13, IF(J1391=-9,-999,IF(J1391="",-999,0)))</f>
        <v>-999</v>
      </c>
      <c r="AO1391" s="82" t="str">
        <f t="shared" si="218"/>
        <v>-999</v>
      </c>
      <c r="AP1391" s="82" t="str">
        <f t="shared" si="219"/>
        <v>MISSING</v>
      </c>
    </row>
    <row r="1392" spans="2:42" s="3" customFormat="1">
      <c r="B1392" s="213"/>
      <c r="C1392" s="35">
        <v>1388</v>
      </c>
      <c r="D1392" s="161"/>
      <c r="E1392" s="161"/>
      <c r="F1392" s="161"/>
      <c r="G1392" s="161"/>
      <c r="H1392" s="161"/>
      <c r="I1392" s="161"/>
      <c r="J1392" s="161"/>
      <c r="K1392" s="161"/>
      <c r="L1392" s="161"/>
      <c r="M1392" s="161"/>
      <c r="N1392" s="171"/>
      <c r="O1392" s="171"/>
      <c r="P1392" s="171"/>
      <c r="Q1392" s="171"/>
      <c r="R1392" s="171"/>
      <c r="S1392" s="171"/>
      <c r="T1392" s="208" t="str">
        <f t="shared" si="210"/>
        <v>MISSING</v>
      </c>
      <c r="U1392" s="208" t="str">
        <f t="shared" si="211"/>
        <v>MISSING</v>
      </c>
      <c r="X1392" s="56">
        <f t="shared" si="212"/>
        <v>-99</v>
      </c>
      <c r="Y1392" s="56">
        <f t="shared" si="213"/>
        <v>-99</v>
      </c>
      <c r="Z1392" s="56">
        <f t="shared" si="214"/>
        <v>-99</v>
      </c>
      <c r="AA1392" s="56">
        <f t="shared" si="215"/>
        <v>-99</v>
      </c>
      <c r="AB1392" s="56">
        <f t="shared" si="216"/>
        <v>-99</v>
      </c>
      <c r="AC1392" s="56">
        <f t="shared" si="217"/>
        <v>-99</v>
      </c>
      <c r="AE1392" s="82">
        <f>IF(D1392=1, 'adjustment factor'!$D$4, IF(D1392=-9,-999,IF(D1392="",-999,0)))</f>
        <v>-999</v>
      </c>
      <c r="AF1392" s="82">
        <f>IF(F1392=1, 'adjustment factor'!$D$5, IF(F1392=-9,-999,IF(F1392="",-999,0)))</f>
        <v>-999</v>
      </c>
      <c r="AG1392" s="82">
        <f>IF(E1392=1, 'adjustment factor'!$D$6, IF(E1392=-9,-999,IF(E1392="",-999,0)))</f>
        <v>-999</v>
      </c>
      <c r="AH1392" s="82">
        <f>IF(K1392&gt;=45,'adjustment factor'!$D$7,IF(K1392=-9,-1200,IF(K1392="",-1200,0)))</f>
        <v>-1200</v>
      </c>
      <c r="AI1392" s="82">
        <f>IF(L1392=1, 'adjustment factor'!$D$8, IF(L1392=-9,-999,IF(L1392="",-999,0)))</f>
        <v>-999</v>
      </c>
      <c r="AJ1392" s="82">
        <f>IF(AND(M1392&gt;=1,M1392&lt;=4),'adjustment factor'!$D$9,IF(M1392=-9,-999,IF(M1392=98,-999,IF(M1392=99,-999,IF(M1392="",-999,0)))))</f>
        <v>-999</v>
      </c>
      <c r="AK1392" s="82">
        <f>IF(H1392=1, 'adjustment factor'!$D$10, IF(H1392=-9,-999,IF(H1392="",-999,0)))</f>
        <v>-999</v>
      </c>
      <c r="AL1392" s="82">
        <f>IF(G1392=1, 'adjustment factor'!$D$11, IF(G1392=-9,-999,IF(G1392="",-999,0)))</f>
        <v>-999</v>
      </c>
      <c r="AM1392" s="82">
        <f>IF(I1392=1, 'adjustment factor'!$D$12, IF(I1392=-9,-999,IF(I1392="",-999,0)))</f>
        <v>-999</v>
      </c>
      <c r="AN1392" s="82">
        <f>IF(J1392=1, 'adjustment factor'!$D$13, IF(J1392=-9,-999,IF(J1392="",-999,0)))</f>
        <v>-999</v>
      </c>
      <c r="AO1392" s="82" t="str">
        <f t="shared" si="218"/>
        <v>-999</v>
      </c>
      <c r="AP1392" s="82" t="str">
        <f t="shared" si="219"/>
        <v>MISSING</v>
      </c>
    </row>
    <row r="1393" spans="2:42" s="3" customFormat="1">
      <c r="B1393" s="213"/>
      <c r="C1393" s="35">
        <v>1389</v>
      </c>
      <c r="D1393" s="161"/>
      <c r="E1393" s="161"/>
      <c r="F1393" s="161"/>
      <c r="G1393" s="161"/>
      <c r="H1393" s="161"/>
      <c r="I1393" s="161"/>
      <c r="J1393" s="161"/>
      <c r="K1393" s="161"/>
      <c r="L1393" s="161"/>
      <c r="M1393" s="161"/>
      <c r="N1393" s="171"/>
      <c r="O1393" s="171"/>
      <c r="P1393" s="171"/>
      <c r="Q1393" s="171"/>
      <c r="R1393" s="171"/>
      <c r="S1393" s="171"/>
      <c r="T1393" s="208" t="str">
        <f t="shared" si="210"/>
        <v>MISSING</v>
      </c>
      <c r="U1393" s="208" t="str">
        <f t="shared" si="211"/>
        <v>MISSING</v>
      </c>
      <c r="X1393" s="56">
        <f t="shared" si="212"/>
        <v>-99</v>
      </c>
      <c r="Y1393" s="56">
        <f t="shared" si="213"/>
        <v>-99</v>
      </c>
      <c r="Z1393" s="56">
        <f t="shared" si="214"/>
        <v>-99</v>
      </c>
      <c r="AA1393" s="56">
        <f t="shared" si="215"/>
        <v>-99</v>
      </c>
      <c r="AB1393" s="56">
        <f t="shared" si="216"/>
        <v>-99</v>
      </c>
      <c r="AC1393" s="56">
        <f t="shared" si="217"/>
        <v>-99</v>
      </c>
      <c r="AE1393" s="82">
        <f>IF(D1393=1, 'adjustment factor'!$D$4, IF(D1393=-9,-999,IF(D1393="",-999,0)))</f>
        <v>-999</v>
      </c>
      <c r="AF1393" s="82">
        <f>IF(F1393=1, 'adjustment factor'!$D$5, IF(F1393=-9,-999,IF(F1393="",-999,0)))</f>
        <v>-999</v>
      </c>
      <c r="AG1393" s="82">
        <f>IF(E1393=1, 'adjustment factor'!$D$6, IF(E1393=-9,-999,IF(E1393="",-999,0)))</f>
        <v>-999</v>
      </c>
      <c r="AH1393" s="82">
        <f>IF(K1393&gt;=45,'adjustment factor'!$D$7,IF(K1393=-9,-1200,IF(K1393="",-1200,0)))</f>
        <v>-1200</v>
      </c>
      <c r="AI1393" s="82">
        <f>IF(L1393=1, 'adjustment factor'!$D$8, IF(L1393=-9,-999,IF(L1393="",-999,0)))</f>
        <v>-999</v>
      </c>
      <c r="AJ1393" s="82">
        <f>IF(AND(M1393&gt;=1,M1393&lt;=4),'adjustment factor'!$D$9,IF(M1393=-9,-999,IF(M1393=98,-999,IF(M1393=99,-999,IF(M1393="",-999,0)))))</f>
        <v>-999</v>
      </c>
      <c r="AK1393" s="82">
        <f>IF(H1393=1, 'adjustment factor'!$D$10, IF(H1393=-9,-999,IF(H1393="",-999,0)))</f>
        <v>-999</v>
      </c>
      <c r="AL1393" s="82">
        <f>IF(G1393=1, 'adjustment factor'!$D$11, IF(G1393=-9,-999,IF(G1393="",-999,0)))</f>
        <v>-999</v>
      </c>
      <c r="AM1393" s="82">
        <f>IF(I1393=1, 'adjustment factor'!$D$12, IF(I1393=-9,-999,IF(I1393="",-999,0)))</f>
        <v>-999</v>
      </c>
      <c r="AN1393" s="82">
        <f>IF(J1393=1, 'adjustment factor'!$D$13, IF(J1393=-9,-999,IF(J1393="",-999,0)))</f>
        <v>-999</v>
      </c>
      <c r="AO1393" s="82" t="str">
        <f t="shared" si="218"/>
        <v>-999</v>
      </c>
      <c r="AP1393" s="82" t="str">
        <f t="shared" si="219"/>
        <v>MISSING</v>
      </c>
    </row>
    <row r="1394" spans="2:42" s="3" customFormat="1">
      <c r="B1394" s="213"/>
      <c r="C1394" s="35">
        <v>1390</v>
      </c>
      <c r="D1394" s="161"/>
      <c r="E1394" s="161"/>
      <c r="F1394" s="161"/>
      <c r="G1394" s="161"/>
      <c r="H1394" s="161"/>
      <c r="I1394" s="161"/>
      <c r="J1394" s="161"/>
      <c r="K1394" s="161"/>
      <c r="L1394" s="161"/>
      <c r="M1394" s="161"/>
      <c r="N1394" s="171"/>
      <c r="O1394" s="171"/>
      <c r="P1394" s="171"/>
      <c r="Q1394" s="171"/>
      <c r="R1394" s="171"/>
      <c r="S1394" s="171"/>
      <c r="T1394" s="208" t="str">
        <f t="shared" si="210"/>
        <v>MISSING</v>
      </c>
      <c r="U1394" s="208" t="str">
        <f t="shared" si="211"/>
        <v>MISSING</v>
      </c>
      <c r="X1394" s="56">
        <f t="shared" si="212"/>
        <v>-99</v>
      </c>
      <c r="Y1394" s="56">
        <f t="shared" si="213"/>
        <v>-99</v>
      </c>
      <c r="Z1394" s="56">
        <f t="shared" si="214"/>
        <v>-99</v>
      </c>
      <c r="AA1394" s="56">
        <f t="shared" si="215"/>
        <v>-99</v>
      </c>
      <c r="AB1394" s="56">
        <f t="shared" si="216"/>
        <v>-99</v>
      </c>
      <c r="AC1394" s="56">
        <f t="shared" si="217"/>
        <v>-99</v>
      </c>
      <c r="AE1394" s="82">
        <f>IF(D1394=1, 'adjustment factor'!$D$4, IF(D1394=-9,-999,IF(D1394="",-999,0)))</f>
        <v>-999</v>
      </c>
      <c r="AF1394" s="82">
        <f>IF(F1394=1, 'adjustment factor'!$D$5, IF(F1394=-9,-999,IF(F1394="",-999,0)))</f>
        <v>-999</v>
      </c>
      <c r="AG1394" s="82">
        <f>IF(E1394=1, 'adjustment factor'!$D$6, IF(E1394=-9,-999,IF(E1394="",-999,0)))</f>
        <v>-999</v>
      </c>
      <c r="AH1394" s="82">
        <f>IF(K1394&gt;=45,'adjustment factor'!$D$7,IF(K1394=-9,-1200,IF(K1394="",-1200,0)))</f>
        <v>-1200</v>
      </c>
      <c r="AI1394" s="82">
        <f>IF(L1394=1, 'adjustment factor'!$D$8, IF(L1394=-9,-999,IF(L1394="",-999,0)))</f>
        <v>-999</v>
      </c>
      <c r="AJ1394" s="82">
        <f>IF(AND(M1394&gt;=1,M1394&lt;=4),'adjustment factor'!$D$9,IF(M1394=-9,-999,IF(M1394=98,-999,IF(M1394=99,-999,IF(M1394="",-999,0)))))</f>
        <v>-999</v>
      </c>
      <c r="AK1394" s="82">
        <f>IF(H1394=1, 'adjustment factor'!$D$10, IF(H1394=-9,-999,IF(H1394="",-999,0)))</f>
        <v>-999</v>
      </c>
      <c r="AL1394" s="82">
        <f>IF(G1394=1, 'adjustment factor'!$D$11, IF(G1394=-9,-999,IF(G1394="",-999,0)))</f>
        <v>-999</v>
      </c>
      <c r="AM1394" s="82">
        <f>IF(I1394=1, 'adjustment factor'!$D$12, IF(I1394=-9,-999,IF(I1394="",-999,0)))</f>
        <v>-999</v>
      </c>
      <c r="AN1394" s="82">
        <f>IF(J1394=1, 'adjustment factor'!$D$13, IF(J1394=-9,-999,IF(J1394="",-999,0)))</f>
        <v>-999</v>
      </c>
      <c r="AO1394" s="82" t="str">
        <f t="shared" si="218"/>
        <v>-999</v>
      </c>
      <c r="AP1394" s="82" t="str">
        <f t="shared" si="219"/>
        <v>MISSING</v>
      </c>
    </row>
    <row r="1395" spans="2:42" s="3" customFormat="1">
      <c r="B1395" s="213"/>
      <c r="C1395" s="35">
        <v>1391</v>
      </c>
      <c r="D1395" s="161"/>
      <c r="E1395" s="161"/>
      <c r="F1395" s="161"/>
      <c r="G1395" s="161"/>
      <c r="H1395" s="161"/>
      <c r="I1395" s="161"/>
      <c r="J1395" s="161"/>
      <c r="K1395" s="161"/>
      <c r="L1395" s="161"/>
      <c r="M1395" s="161"/>
      <c r="N1395" s="171"/>
      <c r="O1395" s="171"/>
      <c r="P1395" s="171"/>
      <c r="Q1395" s="171"/>
      <c r="R1395" s="171"/>
      <c r="S1395" s="171"/>
      <c r="T1395" s="208" t="str">
        <f t="shared" si="210"/>
        <v>MISSING</v>
      </c>
      <c r="U1395" s="208" t="str">
        <f t="shared" si="211"/>
        <v>MISSING</v>
      </c>
      <c r="X1395" s="56">
        <f t="shared" si="212"/>
        <v>-99</v>
      </c>
      <c r="Y1395" s="56">
        <f t="shared" si="213"/>
        <v>-99</v>
      </c>
      <c r="Z1395" s="56">
        <f t="shared" si="214"/>
        <v>-99</v>
      </c>
      <c r="AA1395" s="56">
        <f t="shared" si="215"/>
        <v>-99</v>
      </c>
      <c r="AB1395" s="56">
        <f t="shared" si="216"/>
        <v>-99</v>
      </c>
      <c r="AC1395" s="56">
        <f t="shared" si="217"/>
        <v>-99</v>
      </c>
      <c r="AE1395" s="82">
        <f>IF(D1395=1, 'adjustment factor'!$D$4, IF(D1395=-9,-999,IF(D1395="",-999,0)))</f>
        <v>-999</v>
      </c>
      <c r="AF1395" s="82">
        <f>IF(F1395=1, 'adjustment factor'!$D$5, IF(F1395=-9,-999,IF(F1395="",-999,0)))</f>
        <v>-999</v>
      </c>
      <c r="AG1395" s="82">
        <f>IF(E1395=1, 'adjustment factor'!$D$6, IF(E1395=-9,-999,IF(E1395="",-999,0)))</f>
        <v>-999</v>
      </c>
      <c r="AH1395" s="82">
        <f>IF(K1395&gt;=45,'adjustment factor'!$D$7,IF(K1395=-9,-1200,IF(K1395="",-1200,0)))</f>
        <v>-1200</v>
      </c>
      <c r="AI1395" s="82">
        <f>IF(L1395=1, 'adjustment factor'!$D$8, IF(L1395=-9,-999,IF(L1395="",-999,0)))</f>
        <v>-999</v>
      </c>
      <c r="AJ1395" s="82">
        <f>IF(AND(M1395&gt;=1,M1395&lt;=4),'adjustment factor'!$D$9,IF(M1395=-9,-999,IF(M1395=98,-999,IF(M1395=99,-999,IF(M1395="",-999,0)))))</f>
        <v>-999</v>
      </c>
      <c r="AK1395" s="82">
        <f>IF(H1395=1, 'adjustment factor'!$D$10, IF(H1395=-9,-999,IF(H1395="",-999,0)))</f>
        <v>-999</v>
      </c>
      <c r="AL1395" s="82">
        <f>IF(G1395=1, 'adjustment factor'!$D$11, IF(G1395=-9,-999,IF(G1395="",-999,0)))</f>
        <v>-999</v>
      </c>
      <c r="AM1395" s="82">
        <f>IF(I1395=1, 'adjustment factor'!$D$12, IF(I1395=-9,-999,IF(I1395="",-999,0)))</f>
        <v>-999</v>
      </c>
      <c r="AN1395" s="82">
        <f>IF(J1395=1, 'adjustment factor'!$D$13, IF(J1395=-9,-999,IF(J1395="",-999,0)))</f>
        <v>-999</v>
      </c>
      <c r="AO1395" s="82" t="str">
        <f t="shared" si="218"/>
        <v>-999</v>
      </c>
      <c r="AP1395" s="82" t="str">
        <f t="shared" si="219"/>
        <v>MISSING</v>
      </c>
    </row>
    <row r="1396" spans="2:42" s="3" customFormat="1">
      <c r="B1396" s="213"/>
      <c r="C1396" s="35">
        <v>1392</v>
      </c>
      <c r="D1396" s="161"/>
      <c r="E1396" s="161"/>
      <c r="F1396" s="161"/>
      <c r="G1396" s="161"/>
      <c r="H1396" s="161"/>
      <c r="I1396" s="161"/>
      <c r="J1396" s="161"/>
      <c r="K1396" s="161"/>
      <c r="L1396" s="161"/>
      <c r="M1396" s="161"/>
      <c r="N1396" s="171"/>
      <c r="O1396" s="171"/>
      <c r="P1396" s="171"/>
      <c r="Q1396" s="171"/>
      <c r="R1396" s="171"/>
      <c r="S1396" s="171"/>
      <c r="T1396" s="208" t="str">
        <f t="shared" si="210"/>
        <v>MISSING</v>
      </c>
      <c r="U1396" s="208" t="str">
        <f t="shared" si="211"/>
        <v>MISSING</v>
      </c>
      <c r="X1396" s="56">
        <f t="shared" si="212"/>
        <v>-99</v>
      </c>
      <c r="Y1396" s="56">
        <f t="shared" si="213"/>
        <v>-99</v>
      </c>
      <c r="Z1396" s="56">
        <f t="shared" si="214"/>
        <v>-99</v>
      </c>
      <c r="AA1396" s="56">
        <f t="shared" si="215"/>
        <v>-99</v>
      </c>
      <c r="AB1396" s="56">
        <f t="shared" si="216"/>
        <v>-99</v>
      </c>
      <c r="AC1396" s="56">
        <f t="shared" si="217"/>
        <v>-99</v>
      </c>
      <c r="AE1396" s="82">
        <f>IF(D1396=1, 'adjustment factor'!$D$4, IF(D1396=-9,-999,IF(D1396="",-999,0)))</f>
        <v>-999</v>
      </c>
      <c r="AF1396" s="82">
        <f>IF(F1396=1, 'adjustment factor'!$D$5, IF(F1396=-9,-999,IF(F1396="",-999,0)))</f>
        <v>-999</v>
      </c>
      <c r="AG1396" s="82">
        <f>IF(E1396=1, 'adjustment factor'!$D$6, IF(E1396=-9,-999,IF(E1396="",-999,0)))</f>
        <v>-999</v>
      </c>
      <c r="AH1396" s="82">
        <f>IF(K1396&gt;=45,'adjustment factor'!$D$7,IF(K1396=-9,-1200,IF(K1396="",-1200,0)))</f>
        <v>-1200</v>
      </c>
      <c r="AI1396" s="82">
        <f>IF(L1396=1, 'adjustment factor'!$D$8, IF(L1396=-9,-999,IF(L1396="",-999,0)))</f>
        <v>-999</v>
      </c>
      <c r="AJ1396" s="82">
        <f>IF(AND(M1396&gt;=1,M1396&lt;=4),'adjustment factor'!$D$9,IF(M1396=-9,-999,IF(M1396=98,-999,IF(M1396=99,-999,IF(M1396="",-999,0)))))</f>
        <v>-999</v>
      </c>
      <c r="AK1396" s="82">
        <f>IF(H1396=1, 'adjustment factor'!$D$10, IF(H1396=-9,-999,IF(H1396="",-999,0)))</f>
        <v>-999</v>
      </c>
      <c r="AL1396" s="82">
        <f>IF(G1396=1, 'adjustment factor'!$D$11, IF(G1396=-9,-999,IF(G1396="",-999,0)))</f>
        <v>-999</v>
      </c>
      <c r="AM1396" s="82">
        <f>IF(I1396=1, 'adjustment factor'!$D$12, IF(I1396=-9,-999,IF(I1396="",-999,0)))</f>
        <v>-999</v>
      </c>
      <c r="AN1396" s="82">
        <f>IF(J1396=1, 'adjustment factor'!$D$13, IF(J1396=-9,-999,IF(J1396="",-999,0)))</f>
        <v>-999</v>
      </c>
      <c r="AO1396" s="82" t="str">
        <f t="shared" si="218"/>
        <v>-999</v>
      </c>
      <c r="AP1396" s="82" t="str">
        <f t="shared" si="219"/>
        <v>MISSING</v>
      </c>
    </row>
    <row r="1397" spans="2:42" s="3" customFormat="1">
      <c r="B1397" s="213"/>
      <c r="C1397" s="35">
        <v>1393</v>
      </c>
      <c r="D1397" s="161"/>
      <c r="E1397" s="161"/>
      <c r="F1397" s="161"/>
      <c r="G1397" s="161"/>
      <c r="H1397" s="161"/>
      <c r="I1397" s="161"/>
      <c r="J1397" s="161"/>
      <c r="K1397" s="161"/>
      <c r="L1397" s="161"/>
      <c r="M1397" s="161"/>
      <c r="N1397" s="171"/>
      <c r="O1397" s="171"/>
      <c r="P1397" s="171"/>
      <c r="Q1397" s="171"/>
      <c r="R1397" s="171"/>
      <c r="S1397" s="171"/>
      <c r="T1397" s="208" t="str">
        <f t="shared" si="210"/>
        <v>MISSING</v>
      </c>
      <c r="U1397" s="208" t="str">
        <f t="shared" si="211"/>
        <v>MISSING</v>
      </c>
      <c r="X1397" s="56">
        <f t="shared" si="212"/>
        <v>-99</v>
      </c>
      <c r="Y1397" s="56">
        <f t="shared" si="213"/>
        <v>-99</v>
      </c>
      <c r="Z1397" s="56">
        <f t="shared" si="214"/>
        <v>-99</v>
      </c>
      <c r="AA1397" s="56">
        <f t="shared" si="215"/>
        <v>-99</v>
      </c>
      <c r="AB1397" s="56">
        <f t="shared" si="216"/>
        <v>-99</v>
      </c>
      <c r="AC1397" s="56">
        <f t="shared" si="217"/>
        <v>-99</v>
      </c>
      <c r="AE1397" s="82">
        <f>IF(D1397=1, 'adjustment factor'!$D$4, IF(D1397=-9,-999,IF(D1397="",-999,0)))</f>
        <v>-999</v>
      </c>
      <c r="AF1397" s="82">
        <f>IF(F1397=1, 'adjustment factor'!$D$5, IF(F1397=-9,-999,IF(F1397="",-999,0)))</f>
        <v>-999</v>
      </c>
      <c r="AG1397" s="82">
        <f>IF(E1397=1, 'adjustment factor'!$D$6, IF(E1397=-9,-999,IF(E1397="",-999,0)))</f>
        <v>-999</v>
      </c>
      <c r="AH1397" s="82">
        <f>IF(K1397&gt;=45,'adjustment factor'!$D$7,IF(K1397=-9,-1200,IF(K1397="",-1200,0)))</f>
        <v>-1200</v>
      </c>
      <c r="AI1397" s="82">
        <f>IF(L1397=1, 'adjustment factor'!$D$8, IF(L1397=-9,-999,IF(L1397="",-999,0)))</f>
        <v>-999</v>
      </c>
      <c r="AJ1397" s="82">
        <f>IF(AND(M1397&gt;=1,M1397&lt;=4),'adjustment factor'!$D$9,IF(M1397=-9,-999,IF(M1397=98,-999,IF(M1397=99,-999,IF(M1397="",-999,0)))))</f>
        <v>-999</v>
      </c>
      <c r="AK1397" s="82">
        <f>IF(H1397=1, 'adjustment factor'!$D$10, IF(H1397=-9,-999,IF(H1397="",-999,0)))</f>
        <v>-999</v>
      </c>
      <c r="AL1397" s="82">
        <f>IF(G1397=1, 'adjustment factor'!$D$11, IF(G1397=-9,-999,IF(G1397="",-999,0)))</f>
        <v>-999</v>
      </c>
      <c r="AM1397" s="82">
        <f>IF(I1397=1, 'adjustment factor'!$D$12, IF(I1397=-9,-999,IF(I1397="",-999,0)))</f>
        <v>-999</v>
      </c>
      <c r="AN1397" s="82">
        <f>IF(J1397=1, 'adjustment factor'!$D$13, IF(J1397=-9,-999,IF(J1397="",-999,0)))</f>
        <v>-999</v>
      </c>
      <c r="AO1397" s="82" t="str">
        <f t="shared" si="218"/>
        <v>-999</v>
      </c>
      <c r="AP1397" s="82" t="str">
        <f t="shared" si="219"/>
        <v>MISSING</v>
      </c>
    </row>
    <row r="1398" spans="2:42" s="3" customFormat="1">
      <c r="B1398" s="213"/>
      <c r="C1398" s="35">
        <v>1394</v>
      </c>
      <c r="D1398" s="161"/>
      <c r="E1398" s="161"/>
      <c r="F1398" s="161"/>
      <c r="G1398" s="161"/>
      <c r="H1398" s="161"/>
      <c r="I1398" s="161"/>
      <c r="J1398" s="161"/>
      <c r="K1398" s="161"/>
      <c r="L1398" s="161"/>
      <c r="M1398" s="161"/>
      <c r="N1398" s="171"/>
      <c r="O1398" s="171"/>
      <c r="P1398" s="171"/>
      <c r="Q1398" s="171"/>
      <c r="R1398" s="171"/>
      <c r="S1398" s="171"/>
      <c r="T1398" s="208" t="str">
        <f t="shared" si="210"/>
        <v>MISSING</v>
      </c>
      <c r="U1398" s="208" t="str">
        <f t="shared" si="211"/>
        <v>MISSING</v>
      </c>
      <c r="X1398" s="56">
        <f t="shared" si="212"/>
        <v>-99</v>
      </c>
      <c r="Y1398" s="56">
        <f t="shared" si="213"/>
        <v>-99</v>
      </c>
      <c r="Z1398" s="56">
        <f t="shared" si="214"/>
        <v>-99</v>
      </c>
      <c r="AA1398" s="56">
        <f t="shared" si="215"/>
        <v>-99</v>
      </c>
      <c r="AB1398" s="56">
        <f t="shared" si="216"/>
        <v>-99</v>
      </c>
      <c r="AC1398" s="56">
        <f t="shared" si="217"/>
        <v>-99</v>
      </c>
      <c r="AE1398" s="82">
        <f>IF(D1398=1, 'adjustment factor'!$D$4, IF(D1398=-9,-999,IF(D1398="",-999,0)))</f>
        <v>-999</v>
      </c>
      <c r="AF1398" s="82">
        <f>IF(F1398=1, 'adjustment factor'!$D$5, IF(F1398=-9,-999,IF(F1398="",-999,0)))</f>
        <v>-999</v>
      </c>
      <c r="AG1398" s="82">
        <f>IF(E1398=1, 'adjustment factor'!$D$6, IF(E1398=-9,-999,IF(E1398="",-999,0)))</f>
        <v>-999</v>
      </c>
      <c r="AH1398" s="82">
        <f>IF(K1398&gt;=45,'adjustment factor'!$D$7,IF(K1398=-9,-1200,IF(K1398="",-1200,0)))</f>
        <v>-1200</v>
      </c>
      <c r="AI1398" s="82">
        <f>IF(L1398=1, 'adjustment factor'!$D$8, IF(L1398=-9,-999,IF(L1398="",-999,0)))</f>
        <v>-999</v>
      </c>
      <c r="AJ1398" s="82">
        <f>IF(AND(M1398&gt;=1,M1398&lt;=4),'adjustment factor'!$D$9,IF(M1398=-9,-999,IF(M1398=98,-999,IF(M1398=99,-999,IF(M1398="",-999,0)))))</f>
        <v>-999</v>
      </c>
      <c r="AK1398" s="82">
        <f>IF(H1398=1, 'adjustment factor'!$D$10, IF(H1398=-9,-999,IF(H1398="",-999,0)))</f>
        <v>-999</v>
      </c>
      <c r="AL1398" s="82">
        <f>IF(G1398=1, 'adjustment factor'!$D$11, IF(G1398=-9,-999,IF(G1398="",-999,0)))</f>
        <v>-999</v>
      </c>
      <c r="AM1398" s="82">
        <f>IF(I1398=1, 'adjustment factor'!$D$12, IF(I1398=-9,-999,IF(I1398="",-999,0)))</f>
        <v>-999</v>
      </c>
      <c r="AN1398" s="82">
        <f>IF(J1398=1, 'adjustment factor'!$D$13, IF(J1398=-9,-999,IF(J1398="",-999,0)))</f>
        <v>-999</v>
      </c>
      <c r="AO1398" s="82" t="str">
        <f t="shared" si="218"/>
        <v>-999</v>
      </c>
      <c r="AP1398" s="82" t="str">
        <f t="shared" si="219"/>
        <v>MISSING</v>
      </c>
    </row>
    <row r="1399" spans="2:42" s="3" customFormat="1">
      <c r="B1399" s="213"/>
      <c r="C1399" s="35">
        <v>1395</v>
      </c>
      <c r="D1399" s="161"/>
      <c r="E1399" s="161"/>
      <c r="F1399" s="161"/>
      <c r="G1399" s="161"/>
      <c r="H1399" s="161"/>
      <c r="I1399" s="161"/>
      <c r="J1399" s="161"/>
      <c r="K1399" s="161"/>
      <c r="L1399" s="161"/>
      <c r="M1399" s="161"/>
      <c r="N1399" s="171"/>
      <c r="O1399" s="171"/>
      <c r="P1399" s="171"/>
      <c r="Q1399" s="171"/>
      <c r="R1399" s="171"/>
      <c r="S1399" s="171"/>
      <c r="T1399" s="208" t="str">
        <f t="shared" si="210"/>
        <v>MISSING</v>
      </c>
      <c r="U1399" s="208" t="str">
        <f t="shared" si="211"/>
        <v>MISSING</v>
      </c>
      <c r="X1399" s="56">
        <f t="shared" si="212"/>
        <v>-99</v>
      </c>
      <c r="Y1399" s="56">
        <f t="shared" si="213"/>
        <v>-99</v>
      </c>
      <c r="Z1399" s="56">
        <f t="shared" si="214"/>
        <v>-99</v>
      </c>
      <c r="AA1399" s="56">
        <f t="shared" si="215"/>
        <v>-99</v>
      </c>
      <c r="AB1399" s="56">
        <f t="shared" si="216"/>
        <v>-99</v>
      </c>
      <c r="AC1399" s="56">
        <f t="shared" si="217"/>
        <v>-99</v>
      </c>
      <c r="AE1399" s="82">
        <f>IF(D1399=1, 'adjustment factor'!$D$4, IF(D1399=-9,-999,IF(D1399="",-999,0)))</f>
        <v>-999</v>
      </c>
      <c r="AF1399" s="82">
        <f>IF(F1399=1, 'adjustment factor'!$D$5, IF(F1399=-9,-999,IF(F1399="",-999,0)))</f>
        <v>-999</v>
      </c>
      <c r="AG1399" s="82">
        <f>IF(E1399=1, 'adjustment factor'!$D$6, IF(E1399=-9,-999,IF(E1399="",-999,0)))</f>
        <v>-999</v>
      </c>
      <c r="AH1399" s="82">
        <f>IF(K1399&gt;=45,'adjustment factor'!$D$7,IF(K1399=-9,-1200,IF(K1399="",-1200,0)))</f>
        <v>-1200</v>
      </c>
      <c r="AI1399" s="82">
        <f>IF(L1399=1, 'adjustment factor'!$D$8, IF(L1399=-9,-999,IF(L1399="",-999,0)))</f>
        <v>-999</v>
      </c>
      <c r="AJ1399" s="82">
        <f>IF(AND(M1399&gt;=1,M1399&lt;=4),'adjustment factor'!$D$9,IF(M1399=-9,-999,IF(M1399=98,-999,IF(M1399=99,-999,IF(M1399="",-999,0)))))</f>
        <v>-999</v>
      </c>
      <c r="AK1399" s="82">
        <f>IF(H1399=1, 'adjustment factor'!$D$10, IF(H1399=-9,-999,IF(H1399="",-999,0)))</f>
        <v>-999</v>
      </c>
      <c r="AL1399" s="82">
        <f>IF(G1399=1, 'adjustment factor'!$D$11, IF(G1399=-9,-999,IF(G1399="",-999,0)))</f>
        <v>-999</v>
      </c>
      <c r="AM1399" s="82">
        <f>IF(I1399=1, 'adjustment factor'!$D$12, IF(I1399=-9,-999,IF(I1399="",-999,0)))</f>
        <v>-999</v>
      </c>
      <c r="AN1399" s="82">
        <f>IF(J1399=1, 'adjustment factor'!$D$13, IF(J1399=-9,-999,IF(J1399="",-999,0)))</f>
        <v>-999</v>
      </c>
      <c r="AO1399" s="82" t="str">
        <f t="shared" si="218"/>
        <v>-999</v>
      </c>
      <c r="AP1399" s="82" t="str">
        <f t="shared" si="219"/>
        <v>MISSING</v>
      </c>
    </row>
    <row r="1400" spans="2:42" s="3" customFormat="1">
      <c r="B1400" s="213"/>
      <c r="C1400" s="35">
        <v>1396</v>
      </c>
      <c r="D1400" s="161"/>
      <c r="E1400" s="161"/>
      <c r="F1400" s="161"/>
      <c r="G1400" s="161"/>
      <c r="H1400" s="161"/>
      <c r="I1400" s="161"/>
      <c r="J1400" s="161"/>
      <c r="K1400" s="161"/>
      <c r="L1400" s="161"/>
      <c r="M1400" s="161"/>
      <c r="N1400" s="171"/>
      <c r="O1400" s="171"/>
      <c r="P1400" s="171"/>
      <c r="Q1400" s="171"/>
      <c r="R1400" s="171"/>
      <c r="S1400" s="171"/>
      <c r="T1400" s="208" t="str">
        <f t="shared" si="210"/>
        <v>MISSING</v>
      </c>
      <c r="U1400" s="208" t="str">
        <f t="shared" si="211"/>
        <v>MISSING</v>
      </c>
      <c r="X1400" s="56">
        <f t="shared" si="212"/>
        <v>-99</v>
      </c>
      <c r="Y1400" s="56">
        <f t="shared" si="213"/>
        <v>-99</v>
      </c>
      <c r="Z1400" s="56">
        <f t="shared" si="214"/>
        <v>-99</v>
      </c>
      <c r="AA1400" s="56">
        <f t="shared" si="215"/>
        <v>-99</v>
      </c>
      <c r="AB1400" s="56">
        <f t="shared" si="216"/>
        <v>-99</v>
      </c>
      <c r="AC1400" s="56">
        <f t="shared" si="217"/>
        <v>-99</v>
      </c>
      <c r="AE1400" s="82">
        <f>IF(D1400=1, 'adjustment factor'!$D$4, IF(D1400=-9,-999,IF(D1400="",-999,0)))</f>
        <v>-999</v>
      </c>
      <c r="AF1400" s="82">
        <f>IF(F1400=1, 'adjustment factor'!$D$5, IF(F1400=-9,-999,IF(F1400="",-999,0)))</f>
        <v>-999</v>
      </c>
      <c r="AG1400" s="82">
        <f>IF(E1400=1, 'adjustment factor'!$D$6, IF(E1400=-9,-999,IF(E1400="",-999,0)))</f>
        <v>-999</v>
      </c>
      <c r="AH1400" s="82">
        <f>IF(K1400&gt;=45,'adjustment factor'!$D$7,IF(K1400=-9,-1200,IF(K1400="",-1200,0)))</f>
        <v>-1200</v>
      </c>
      <c r="AI1400" s="82">
        <f>IF(L1400=1, 'adjustment factor'!$D$8, IF(L1400=-9,-999,IF(L1400="",-999,0)))</f>
        <v>-999</v>
      </c>
      <c r="AJ1400" s="82">
        <f>IF(AND(M1400&gt;=1,M1400&lt;=4),'adjustment factor'!$D$9,IF(M1400=-9,-999,IF(M1400=98,-999,IF(M1400=99,-999,IF(M1400="",-999,0)))))</f>
        <v>-999</v>
      </c>
      <c r="AK1400" s="82">
        <f>IF(H1400=1, 'adjustment factor'!$D$10, IF(H1400=-9,-999,IF(H1400="",-999,0)))</f>
        <v>-999</v>
      </c>
      <c r="AL1400" s="82">
        <f>IF(G1400=1, 'adjustment factor'!$D$11, IF(G1400=-9,-999,IF(G1400="",-999,0)))</f>
        <v>-999</v>
      </c>
      <c r="AM1400" s="82">
        <f>IF(I1400=1, 'adjustment factor'!$D$12, IF(I1400=-9,-999,IF(I1400="",-999,0)))</f>
        <v>-999</v>
      </c>
      <c r="AN1400" s="82">
        <f>IF(J1400=1, 'adjustment factor'!$D$13, IF(J1400=-9,-999,IF(J1400="",-999,0)))</f>
        <v>-999</v>
      </c>
      <c r="AO1400" s="82" t="str">
        <f t="shared" si="218"/>
        <v>-999</v>
      </c>
      <c r="AP1400" s="82" t="str">
        <f t="shared" si="219"/>
        <v>MISSING</v>
      </c>
    </row>
    <row r="1401" spans="2:42" s="3" customFormat="1">
      <c r="B1401" s="213"/>
      <c r="C1401" s="35">
        <v>1397</v>
      </c>
      <c r="D1401" s="161"/>
      <c r="E1401" s="161"/>
      <c r="F1401" s="161"/>
      <c r="G1401" s="161"/>
      <c r="H1401" s="161"/>
      <c r="I1401" s="161"/>
      <c r="J1401" s="161"/>
      <c r="K1401" s="161"/>
      <c r="L1401" s="161"/>
      <c r="M1401" s="161"/>
      <c r="N1401" s="171"/>
      <c r="O1401" s="171"/>
      <c r="P1401" s="171"/>
      <c r="Q1401" s="171"/>
      <c r="R1401" s="171"/>
      <c r="S1401" s="171"/>
      <c r="T1401" s="208" t="str">
        <f t="shared" si="210"/>
        <v>MISSING</v>
      </c>
      <c r="U1401" s="208" t="str">
        <f t="shared" si="211"/>
        <v>MISSING</v>
      </c>
      <c r="X1401" s="56">
        <f t="shared" si="212"/>
        <v>-99</v>
      </c>
      <c r="Y1401" s="56">
        <f t="shared" si="213"/>
        <v>-99</v>
      </c>
      <c r="Z1401" s="56">
        <f t="shared" si="214"/>
        <v>-99</v>
      </c>
      <c r="AA1401" s="56">
        <f t="shared" si="215"/>
        <v>-99</v>
      </c>
      <c r="AB1401" s="56">
        <f t="shared" si="216"/>
        <v>-99</v>
      </c>
      <c r="AC1401" s="56">
        <f t="shared" si="217"/>
        <v>-99</v>
      </c>
      <c r="AE1401" s="82">
        <f>IF(D1401=1, 'adjustment factor'!$D$4, IF(D1401=-9,-999,IF(D1401="",-999,0)))</f>
        <v>-999</v>
      </c>
      <c r="AF1401" s="82">
        <f>IF(F1401=1, 'adjustment factor'!$D$5, IF(F1401=-9,-999,IF(F1401="",-999,0)))</f>
        <v>-999</v>
      </c>
      <c r="AG1401" s="82">
        <f>IF(E1401=1, 'adjustment factor'!$D$6, IF(E1401=-9,-999,IF(E1401="",-999,0)))</f>
        <v>-999</v>
      </c>
      <c r="AH1401" s="82">
        <f>IF(K1401&gt;=45,'adjustment factor'!$D$7,IF(K1401=-9,-1200,IF(K1401="",-1200,0)))</f>
        <v>-1200</v>
      </c>
      <c r="AI1401" s="82">
        <f>IF(L1401=1, 'adjustment factor'!$D$8, IF(L1401=-9,-999,IF(L1401="",-999,0)))</f>
        <v>-999</v>
      </c>
      <c r="AJ1401" s="82">
        <f>IF(AND(M1401&gt;=1,M1401&lt;=4),'adjustment factor'!$D$9,IF(M1401=-9,-999,IF(M1401=98,-999,IF(M1401=99,-999,IF(M1401="",-999,0)))))</f>
        <v>-999</v>
      </c>
      <c r="AK1401" s="82">
        <f>IF(H1401=1, 'adjustment factor'!$D$10, IF(H1401=-9,-999,IF(H1401="",-999,0)))</f>
        <v>-999</v>
      </c>
      <c r="AL1401" s="82">
        <f>IF(G1401=1, 'adjustment factor'!$D$11, IF(G1401=-9,-999,IF(G1401="",-999,0)))</f>
        <v>-999</v>
      </c>
      <c r="AM1401" s="82">
        <f>IF(I1401=1, 'adjustment factor'!$D$12, IF(I1401=-9,-999,IF(I1401="",-999,0)))</f>
        <v>-999</v>
      </c>
      <c r="AN1401" s="82">
        <f>IF(J1401=1, 'adjustment factor'!$D$13, IF(J1401=-9,-999,IF(J1401="",-999,0)))</f>
        <v>-999</v>
      </c>
      <c r="AO1401" s="82" t="str">
        <f t="shared" si="218"/>
        <v>-999</v>
      </c>
      <c r="AP1401" s="82" t="str">
        <f t="shared" si="219"/>
        <v>MISSING</v>
      </c>
    </row>
    <row r="1402" spans="2:42" s="3" customFormat="1">
      <c r="B1402" s="213"/>
      <c r="C1402" s="35">
        <v>1398</v>
      </c>
      <c r="D1402" s="161"/>
      <c r="E1402" s="161"/>
      <c r="F1402" s="161"/>
      <c r="G1402" s="161"/>
      <c r="H1402" s="161"/>
      <c r="I1402" s="161"/>
      <c r="J1402" s="161"/>
      <c r="K1402" s="161"/>
      <c r="L1402" s="161"/>
      <c r="M1402" s="161"/>
      <c r="N1402" s="171"/>
      <c r="O1402" s="171"/>
      <c r="P1402" s="171"/>
      <c r="Q1402" s="171"/>
      <c r="R1402" s="171"/>
      <c r="S1402" s="171"/>
      <c r="T1402" s="208" t="str">
        <f t="shared" si="210"/>
        <v>MISSING</v>
      </c>
      <c r="U1402" s="208" t="str">
        <f t="shared" si="211"/>
        <v>MISSING</v>
      </c>
      <c r="X1402" s="56">
        <f t="shared" si="212"/>
        <v>-99</v>
      </c>
      <c r="Y1402" s="56">
        <f t="shared" si="213"/>
        <v>-99</v>
      </c>
      <c r="Z1402" s="56">
        <f t="shared" si="214"/>
        <v>-99</v>
      </c>
      <c r="AA1402" s="56">
        <f t="shared" si="215"/>
        <v>-99</v>
      </c>
      <c r="AB1402" s="56">
        <f t="shared" si="216"/>
        <v>-99</v>
      </c>
      <c r="AC1402" s="56">
        <f t="shared" si="217"/>
        <v>-99</v>
      </c>
      <c r="AE1402" s="82">
        <f>IF(D1402=1, 'adjustment factor'!$D$4, IF(D1402=-9,-999,IF(D1402="",-999,0)))</f>
        <v>-999</v>
      </c>
      <c r="AF1402" s="82">
        <f>IF(F1402=1, 'adjustment factor'!$D$5, IF(F1402=-9,-999,IF(F1402="",-999,0)))</f>
        <v>-999</v>
      </c>
      <c r="AG1402" s="82">
        <f>IF(E1402=1, 'adjustment factor'!$D$6, IF(E1402=-9,-999,IF(E1402="",-999,0)))</f>
        <v>-999</v>
      </c>
      <c r="AH1402" s="82">
        <f>IF(K1402&gt;=45,'adjustment factor'!$D$7,IF(K1402=-9,-1200,IF(K1402="",-1200,0)))</f>
        <v>-1200</v>
      </c>
      <c r="AI1402" s="82">
        <f>IF(L1402=1, 'adjustment factor'!$D$8, IF(L1402=-9,-999,IF(L1402="",-999,0)))</f>
        <v>-999</v>
      </c>
      <c r="AJ1402" s="82">
        <f>IF(AND(M1402&gt;=1,M1402&lt;=4),'adjustment factor'!$D$9,IF(M1402=-9,-999,IF(M1402=98,-999,IF(M1402=99,-999,IF(M1402="",-999,0)))))</f>
        <v>-999</v>
      </c>
      <c r="AK1402" s="82">
        <f>IF(H1402=1, 'adjustment factor'!$D$10, IF(H1402=-9,-999,IF(H1402="",-999,0)))</f>
        <v>-999</v>
      </c>
      <c r="AL1402" s="82">
        <f>IF(G1402=1, 'adjustment factor'!$D$11, IF(G1402=-9,-999,IF(G1402="",-999,0)))</f>
        <v>-999</v>
      </c>
      <c r="AM1402" s="82">
        <f>IF(I1402=1, 'adjustment factor'!$D$12, IF(I1402=-9,-999,IF(I1402="",-999,0)))</f>
        <v>-999</v>
      </c>
      <c r="AN1402" s="82">
        <f>IF(J1402=1, 'adjustment factor'!$D$13, IF(J1402=-9,-999,IF(J1402="",-999,0)))</f>
        <v>-999</v>
      </c>
      <c r="AO1402" s="82" t="str">
        <f t="shared" si="218"/>
        <v>-999</v>
      </c>
      <c r="AP1402" s="82" t="str">
        <f t="shared" si="219"/>
        <v>MISSING</v>
      </c>
    </row>
    <row r="1403" spans="2:42" s="3" customFormat="1">
      <c r="B1403" s="213"/>
      <c r="C1403" s="35">
        <v>1399</v>
      </c>
      <c r="D1403" s="161"/>
      <c r="E1403" s="161"/>
      <c r="F1403" s="161"/>
      <c r="G1403" s="161"/>
      <c r="H1403" s="161"/>
      <c r="I1403" s="161"/>
      <c r="J1403" s="161"/>
      <c r="K1403" s="161"/>
      <c r="L1403" s="161"/>
      <c r="M1403" s="161"/>
      <c r="N1403" s="171"/>
      <c r="O1403" s="171"/>
      <c r="P1403" s="171"/>
      <c r="Q1403" s="171"/>
      <c r="R1403" s="171"/>
      <c r="S1403" s="171"/>
      <c r="T1403" s="208" t="str">
        <f t="shared" si="210"/>
        <v>MISSING</v>
      </c>
      <c r="U1403" s="208" t="str">
        <f t="shared" si="211"/>
        <v>MISSING</v>
      </c>
      <c r="X1403" s="56">
        <f t="shared" si="212"/>
        <v>-99</v>
      </c>
      <c r="Y1403" s="56">
        <f t="shared" si="213"/>
        <v>-99</v>
      </c>
      <c r="Z1403" s="56">
        <f t="shared" si="214"/>
        <v>-99</v>
      </c>
      <c r="AA1403" s="56">
        <f t="shared" si="215"/>
        <v>-99</v>
      </c>
      <c r="AB1403" s="56">
        <f t="shared" si="216"/>
        <v>-99</v>
      </c>
      <c r="AC1403" s="56">
        <f t="shared" si="217"/>
        <v>-99</v>
      </c>
      <c r="AE1403" s="82">
        <f>IF(D1403=1, 'adjustment factor'!$D$4, IF(D1403=-9,-999,IF(D1403="",-999,0)))</f>
        <v>-999</v>
      </c>
      <c r="AF1403" s="82">
        <f>IF(F1403=1, 'adjustment factor'!$D$5, IF(F1403=-9,-999,IF(F1403="",-999,0)))</f>
        <v>-999</v>
      </c>
      <c r="AG1403" s="82">
        <f>IF(E1403=1, 'adjustment factor'!$D$6, IF(E1403=-9,-999,IF(E1403="",-999,0)))</f>
        <v>-999</v>
      </c>
      <c r="AH1403" s="82">
        <f>IF(K1403&gt;=45,'adjustment factor'!$D$7,IF(K1403=-9,-1200,IF(K1403="",-1200,0)))</f>
        <v>-1200</v>
      </c>
      <c r="AI1403" s="82">
        <f>IF(L1403=1, 'adjustment factor'!$D$8, IF(L1403=-9,-999,IF(L1403="",-999,0)))</f>
        <v>-999</v>
      </c>
      <c r="AJ1403" s="82">
        <f>IF(AND(M1403&gt;=1,M1403&lt;=4),'adjustment factor'!$D$9,IF(M1403=-9,-999,IF(M1403=98,-999,IF(M1403=99,-999,IF(M1403="",-999,0)))))</f>
        <v>-999</v>
      </c>
      <c r="AK1403" s="82">
        <f>IF(H1403=1, 'adjustment factor'!$D$10, IF(H1403=-9,-999,IF(H1403="",-999,0)))</f>
        <v>-999</v>
      </c>
      <c r="AL1403" s="82">
        <f>IF(G1403=1, 'adjustment factor'!$D$11, IF(G1403=-9,-999,IF(G1403="",-999,0)))</f>
        <v>-999</v>
      </c>
      <c r="AM1403" s="82">
        <f>IF(I1403=1, 'adjustment factor'!$D$12, IF(I1403=-9,-999,IF(I1403="",-999,0)))</f>
        <v>-999</v>
      </c>
      <c r="AN1403" s="82">
        <f>IF(J1403=1, 'adjustment factor'!$D$13, IF(J1403=-9,-999,IF(J1403="",-999,0)))</f>
        <v>-999</v>
      </c>
      <c r="AO1403" s="82" t="str">
        <f t="shared" si="218"/>
        <v>-999</v>
      </c>
      <c r="AP1403" s="82" t="str">
        <f t="shared" si="219"/>
        <v>MISSING</v>
      </c>
    </row>
    <row r="1404" spans="2:42" s="3" customFormat="1">
      <c r="B1404" s="213"/>
      <c r="C1404" s="35">
        <v>1400</v>
      </c>
      <c r="D1404" s="161"/>
      <c r="E1404" s="161"/>
      <c r="F1404" s="161"/>
      <c r="G1404" s="161"/>
      <c r="H1404" s="161"/>
      <c r="I1404" s="161"/>
      <c r="J1404" s="161"/>
      <c r="K1404" s="161"/>
      <c r="L1404" s="161"/>
      <c r="M1404" s="161"/>
      <c r="N1404" s="171"/>
      <c r="O1404" s="171"/>
      <c r="P1404" s="171"/>
      <c r="Q1404" s="171"/>
      <c r="R1404" s="171"/>
      <c r="S1404" s="171"/>
      <c r="T1404" s="208" t="str">
        <f t="shared" si="210"/>
        <v>MISSING</v>
      </c>
      <c r="U1404" s="208" t="str">
        <f t="shared" si="211"/>
        <v>MISSING</v>
      </c>
      <c r="X1404" s="56">
        <f t="shared" si="212"/>
        <v>-99</v>
      </c>
      <c r="Y1404" s="56">
        <f t="shared" si="213"/>
        <v>-99</v>
      </c>
      <c r="Z1404" s="56">
        <f t="shared" si="214"/>
        <v>-99</v>
      </c>
      <c r="AA1404" s="56">
        <f t="shared" si="215"/>
        <v>-99</v>
      </c>
      <c r="AB1404" s="56">
        <f t="shared" si="216"/>
        <v>-99</v>
      </c>
      <c r="AC1404" s="56">
        <f t="shared" si="217"/>
        <v>-99</v>
      </c>
      <c r="AE1404" s="82">
        <f>IF(D1404=1, 'adjustment factor'!$D$4, IF(D1404=-9,-999,IF(D1404="",-999,0)))</f>
        <v>-999</v>
      </c>
      <c r="AF1404" s="82">
        <f>IF(F1404=1, 'adjustment factor'!$D$5, IF(F1404=-9,-999,IF(F1404="",-999,0)))</f>
        <v>-999</v>
      </c>
      <c r="AG1404" s="82">
        <f>IF(E1404=1, 'adjustment factor'!$D$6, IF(E1404=-9,-999,IF(E1404="",-999,0)))</f>
        <v>-999</v>
      </c>
      <c r="AH1404" s="82">
        <f>IF(K1404&gt;=45,'adjustment factor'!$D$7,IF(K1404=-9,-1200,IF(K1404="",-1200,0)))</f>
        <v>-1200</v>
      </c>
      <c r="AI1404" s="82">
        <f>IF(L1404=1, 'adjustment factor'!$D$8, IF(L1404=-9,-999,IF(L1404="",-999,0)))</f>
        <v>-999</v>
      </c>
      <c r="AJ1404" s="82">
        <f>IF(AND(M1404&gt;=1,M1404&lt;=4),'adjustment factor'!$D$9,IF(M1404=-9,-999,IF(M1404=98,-999,IF(M1404=99,-999,IF(M1404="",-999,0)))))</f>
        <v>-999</v>
      </c>
      <c r="AK1404" s="82">
        <f>IF(H1404=1, 'adjustment factor'!$D$10, IF(H1404=-9,-999,IF(H1404="",-999,0)))</f>
        <v>-999</v>
      </c>
      <c r="AL1404" s="82">
        <f>IF(G1404=1, 'adjustment factor'!$D$11, IF(G1404=-9,-999,IF(G1404="",-999,0)))</f>
        <v>-999</v>
      </c>
      <c r="AM1404" s="82">
        <f>IF(I1404=1, 'adjustment factor'!$D$12, IF(I1404=-9,-999,IF(I1404="",-999,0)))</f>
        <v>-999</v>
      </c>
      <c r="AN1404" s="82">
        <f>IF(J1404=1, 'adjustment factor'!$D$13, IF(J1404=-9,-999,IF(J1404="",-999,0)))</f>
        <v>-999</v>
      </c>
      <c r="AO1404" s="82" t="str">
        <f t="shared" si="218"/>
        <v>-999</v>
      </c>
      <c r="AP1404" s="82" t="str">
        <f t="shared" si="219"/>
        <v>MISSING</v>
      </c>
    </row>
    <row r="1405" spans="2:42" s="3" customFormat="1">
      <c r="B1405" s="213"/>
      <c r="C1405" s="35">
        <v>1401</v>
      </c>
      <c r="D1405" s="161"/>
      <c r="E1405" s="161"/>
      <c r="F1405" s="161"/>
      <c r="G1405" s="161"/>
      <c r="H1405" s="161"/>
      <c r="I1405" s="161"/>
      <c r="J1405" s="161"/>
      <c r="K1405" s="161"/>
      <c r="L1405" s="161"/>
      <c r="M1405" s="161"/>
      <c r="N1405" s="171"/>
      <c r="O1405" s="171"/>
      <c r="P1405" s="171"/>
      <c r="Q1405" s="171"/>
      <c r="R1405" s="171"/>
      <c r="S1405" s="171"/>
      <c r="T1405" s="208" t="str">
        <f t="shared" si="210"/>
        <v>MISSING</v>
      </c>
      <c r="U1405" s="208" t="str">
        <f t="shared" si="211"/>
        <v>MISSING</v>
      </c>
      <c r="X1405" s="56">
        <f t="shared" si="212"/>
        <v>-99</v>
      </c>
      <c r="Y1405" s="56">
        <f t="shared" si="213"/>
        <v>-99</v>
      </c>
      <c r="Z1405" s="56">
        <f t="shared" si="214"/>
        <v>-99</v>
      </c>
      <c r="AA1405" s="56">
        <f t="shared" si="215"/>
        <v>-99</v>
      </c>
      <c r="AB1405" s="56">
        <f t="shared" si="216"/>
        <v>-99</v>
      </c>
      <c r="AC1405" s="56">
        <f t="shared" si="217"/>
        <v>-99</v>
      </c>
      <c r="AE1405" s="82">
        <f>IF(D1405=1, 'adjustment factor'!$D$4, IF(D1405=-9,-999,IF(D1405="",-999,0)))</f>
        <v>-999</v>
      </c>
      <c r="AF1405" s="82">
        <f>IF(F1405=1, 'adjustment factor'!$D$5, IF(F1405=-9,-999,IF(F1405="",-999,0)))</f>
        <v>-999</v>
      </c>
      <c r="AG1405" s="82">
        <f>IF(E1405=1, 'adjustment factor'!$D$6, IF(E1405=-9,-999,IF(E1405="",-999,0)))</f>
        <v>-999</v>
      </c>
      <c r="AH1405" s="82">
        <f>IF(K1405&gt;=45,'adjustment factor'!$D$7,IF(K1405=-9,-1200,IF(K1405="",-1200,0)))</f>
        <v>-1200</v>
      </c>
      <c r="AI1405" s="82">
        <f>IF(L1405=1, 'adjustment factor'!$D$8, IF(L1405=-9,-999,IF(L1405="",-999,0)))</f>
        <v>-999</v>
      </c>
      <c r="AJ1405" s="82">
        <f>IF(AND(M1405&gt;=1,M1405&lt;=4),'adjustment factor'!$D$9,IF(M1405=-9,-999,IF(M1405=98,-999,IF(M1405=99,-999,IF(M1405="",-999,0)))))</f>
        <v>-999</v>
      </c>
      <c r="AK1405" s="82">
        <f>IF(H1405=1, 'adjustment factor'!$D$10, IF(H1405=-9,-999,IF(H1405="",-999,0)))</f>
        <v>-999</v>
      </c>
      <c r="AL1405" s="82">
        <f>IF(G1405=1, 'adjustment factor'!$D$11, IF(G1405=-9,-999,IF(G1405="",-999,0)))</f>
        <v>-999</v>
      </c>
      <c r="AM1405" s="82">
        <f>IF(I1405=1, 'adjustment factor'!$D$12, IF(I1405=-9,-999,IF(I1405="",-999,0)))</f>
        <v>-999</v>
      </c>
      <c r="AN1405" s="82">
        <f>IF(J1405=1, 'adjustment factor'!$D$13, IF(J1405=-9,-999,IF(J1405="",-999,0)))</f>
        <v>-999</v>
      </c>
      <c r="AO1405" s="82" t="str">
        <f t="shared" si="218"/>
        <v>-999</v>
      </c>
      <c r="AP1405" s="82" t="str">
        <f t="shared" si="219"/>
        <v>MISSING</v>
      </c>
    </row>
    <row r="1406" spans="2:42" s="3" customFormat="1">
      <c r="B1406" s="213"/>
      <c r="C1406" s="35">
        <v>1402</v>
      </c>
      <c r="D1406" s="161"/>
      <c r="E1406" s="161"/>
      <c r="F1406" s="161"/>
      <c r="G1406" s="161"/>
      <c r="H1406" s="161"/>
      <c r="I1406" s="161"/>
      <c r="J1406" s="161"/>
      <c r="K1406" s="161"/>
      <c r="L1406" s="161"/>
      <c r="M1406" s="161"/>
      <c r="N1406" s="171"/>
      <c r="O1406" s="171"/>
      <c r="P1406" s="171"/>
      <c r="Q1406" s="171"/>
      <c r="R1406" s="171"/>
      <c r="S1406" s="171"/>
      <c r="T1406" s="208" t="str">
        <f t="shared" si="210"/>
        <v>MISSING</v>
      </c>
      <c r="U1406" s="208" t="str">
        <f t="shared" si="211"/>
        <v>MISSING</v>
      </c>
      <c r="X1406" s="56">
        <f t="shared" si="212"/>
        <v>-99</v>
      </c>
      <c r="Y1406" s="56">
        <f t="shared" si="213"/>
        <v>-99</v>
      </c>
      <c r="Z1406" s="56">
        <f t="shared" si="214"/>
        <v>-99</v>
      </c>
      <c r="AA1406" s="56">
        <f t="shared" si="215"/>
        <v>-99</v>
      </c>
      <c r="AB1406" s="56">
        <f t="shared" si="216"/>
        <v>-99</v>
      </c>
      <c r="AC1406" s="56">
        <f t="shared" si="217"/>
        <v>-99</v>
      </c>
      <c r="AE1406" s="82">
        <f>IF(D1406=1, 'adjustment factor'!$D$4, IF(D1406=-9,-999,IF(D1406="",-999,0)))</f>
        <v>-999</v>
      </c>
      <c r="AF1406" s="82">
        <f>IF(F1406=1, 'adjustment factor'!$D$5, IF(F1406=-9,-999,IF(F1406="",-999,0)))</f>
        <v>-999</v>
      </c>
      <c r="AG1406" s="82">
        <f>IF(E1406=1, 'adjustment factor'!$D$6, IF(E1406=-9,-999,IF(E1406="",-999,0)))</f>
        <v>-999</v>
      </c>
      <c r="AH1406" s="82">
        <f>IF(K1406&gt;=45,'adjustment factor'!$D$7,IF(K1406=-9,-1200,IF(K1406="",-1200,0)))</f>
        <v>-1200</v>
      </c>
      <c r="AI1406" s="82">
        <f>IF(L1406=1, 'adjustment factor'!$D$8, IF(L1406=-9,-999,IF(L1406="",-999,0)))</f>
        <v>-999</v>
      </c>
      <c r="AJ1406" s="82">
        <f>IF(AND(M1406&gt;=1,M1406&lt;=4),'adjustment factor'!$D$9,IF(M1406=-9,-999,IF(M1406=98,-999,IF(M1406=99,-999,IF(M1406="",-999,0)))))</f>
        <v>-999</v>
      </c>
      <c r="AK1406" s="82">
        <f>IF(H1406=1, 'adjustment factor'!$D$10, IF(H1406=-9,-999,IF(H1406="",-999,0)))</f>
        <v>-999</v>
      </c>
      <c r="AL1406" s="82">
        <f>IF(G1406=1, 'adjustment factor'!$D$11, IF(G1406=-9,-999,IF(G1406="",-999,0)))</f>
        <v>-999</v>
      </c>
      <c r="AM1406" s="82">
        <f>IF(I1406=1, 'adjustment factor'!$D$12, IF(I1406=-9,-999,IF(I1406="",-999,0)))</f>
        <v>-999</v>
      </c>
      <c r="AN1406" s="82">
        <f>IF(J1406=1, 'adjustment factor'!$D$13, IF(J1406=-9,-999,IF(J1406="",-999,0)))</f>
        <v>-999</v>
      </c>
      <c r="AO1406" s="82" t="str">
        <f t="shared" si="218"/>
        <v>-999</v>
      </c>
      <c r="AP1406" s="82" t="str">
        <f t="shared" si="219"/>
        <v>MISSING</v>
      </c>
    </row>
    <row r="1407" spans="2:42" s="3" customFormat="1">
      <c r="B1407" s="213"/>
      <c r="C1407" s="35">
        <v>1403</v>
      </c>
      <c r="D1407" s="161"/>
      <c r="E1407" s="161"/>
      <c r="F1407" s="161"/>
      <c r="G1407" s="161"/>
      <c r="H1407" s="161"/>
      <c r="I1407" s="161"/>
      <c r="J1407" s="161"/>
      <c r="K1407" s="161"/>
      <c r="L1407" s="161"/>
      <c r="M1407" s="161"/>
      <c r="N1407" s="171"/>
      <c r="O1407" s="171"/>
      <c r="P1407" s="171"/>
      <c r="Q1407" s="171"/>
      <c r="R1407" s="171"/>
      <c r="S1407" s="171"/>
      <c r="T1407" s="208" t="str">
        <f t="shared" si="210"/>
        <v>MISSING</v>
      </c>
      <c r="U1407" s="208" t="str">
        <f t="shared" si="211"/>
        <v>MISSING</v>
      </c>
      <c r="X1407" s="56">
        <f t="shared" si="212"/>
        <v>-99</v>
      </c>
      <c r="Y1407" s="56">
        <f t="shared" si="213"/>
        <v>-99</v>
      </c>
      <c r="Z1407" s="56">
        <f t="shared" si="214"/>
        <v>-99</v>
      </c>
      <c r="AA1407" s="56">
        <f t="shared" si="215"/>
        <v>-99</v>
      </c>
      <c r="AB1407" s="56">
        <f t="shared" si="216"/>
        <v>-99</v>
      </c>
      <c r="AC1407" s="56">
        <f t="shared" si="217"/>
        <v>-99</v>
      </c>
      <c r="AE1407" s="82">
        <f>IF(D1407=1, 'adjustment factor'!$D$4, IF(D1407=-9,-999,IF(D1407="",-999,0)))</f>
        <v>-999</v>
      </c>
      <c r="AF1407" s="82">
        <f>IF(F1407=1, 'adjustment factor'!$D$5, IF(F1407=-9,-999,IF(F1407="",-999,0)))</f>
        <v>-999</v>
      </c>
      <c r="AG1407" s="82">
        <f>IF(E1407=1, 'adjustment factor'!$D$6, IF(E1407=-9,-999,IF(E1407="",-999,0)))</f>
        <v>-999</v>
      </c>
      <c r="AH1407" s="82">
        <f>IF(K1407&gt;=45,'adjustment factor'!$D$7,IF(K1407=-9,-1200,IF(K1407="",-1200,0)))</f>
        <v>-1200</v>
      </c>
      <c r="AI1407" s="82">
        <f>IF(L1407=1, 'adjustment factor'!$D$8, IF(L1407=-9,-999,IF(L1407="",-999,0)))</f>
        <v>-999</v>
      </c>
      <c r="AJ1407" s="82">
        <f>IF(AND(M1407&gt;=1,M1407&lt;=4),'adjustment factor'!$D$9,IF(M1407=-9,-999,IF(M1407=98,-999,IF(M1407=99,-999,IF(M1407="",-999,0)))))</f>
        <v>-999</v>
      </c>
      <c r="AK1407" s="82">
        <f>IF(H1407=1, 'adjustment factor'!$D$10, IF(H1407=-9,-999,IF(H1407="",-999,0)))</f>
        <v>-999</v>
      </c>
      <c r="AL1407" s="82">
        <f>IF(G1407=1, 'adjustment factor'!$D$11, IF(G1407=-9,-999,IF(G1407="",-999,0)))</f>
        <v>-999</v>
      </c>
      <c r="AM1407" s="82">
        <f>IF(I1407=1, 'adjustment factor'!$D$12, IF(I1407=-9,-999,IF(I1407="",-999,0)))</f>
        <v>-999</v>
      </c>
      <c r="AN1407" s="82">
        <f>IF(J1407=1, 'adjustment factor'!$D$13, IF(J1407=-9,-999,IF(J1407="",-999,0)))</f>
        <v>-999</v>
      </c>
      <c r="AO1407" s="82" t="str">
        <f t="shared" si="218"/>
        <v>-999</v>
      </c>
      <c r="AP1407" s="82" t="str">
        <f t="shared" si="219"/>
        <v>MISSING</v>
      </c>
    </row>
    <row r="1408" spans="2:42" s="3" customFormat="1">
      <c r="B1408" s="213"/>
      <c r="C1408" s="35">
        <v>1404</v>
      </c>
      <c r="D1408" s="161"/>
      <c r="E1408" s="161"/>
      <c r="F1408" s="161"/>
      <c r="G1408" s="161"/>
      <c r="H1408" s="161"/>
      <c r="I1408" s="161"/>
      <c r="J1408" s="161"/>
      <c r="K1408" s="161"/>
      <c r="L1408" s="161"/>
      <c r="M1408" s="161"/>
      <c r="N1408" s="171"/>
      <c r="O1408" s="171"/>
      <c r="P1408" s="171"/>
      <c r="Q1408" s="171"/>
      <c r="R1408" s="171"/>
      <c r="S1408" s="171"/>
      <c r="T1408" s="208" t="str">
        <f t="shared" si="210"/>
        <v>MISSING</v>
      </c>
      <c r="U1408" s="208" t="str">
        <f t="shared" si="211"/>
        <v>MISSING</v>
      </c>
      <c r="X1408" s="56">
        <f t="shared" si="212"/>
        <v>-99</v>
      </c>
      <c r="Y1408" s="56">
        <f t="shared" si="213"/>
        <v>-99</v>
      </c>
      <c r="Z1408" s="56">
        <f t="shared" si="214"/>
        <v>-99</v>
      </c>
      <c r="AA1408" s="56">
        <f t="shared" si="215"/>
        <v>-99</v>
      </c>
      <c r="AB1408" s="56">
        <f t="shared" si="216"/>
        <v>-99</v>
      </c>
      <c r="AC1408" s="56">
        <f t="shared" si="217"/>
        <v>-99</v>
      </c>
      <c r="AE1408" s="82">
        <f>IF(D1408=1, 'adjustment factor'!$D$4, IF(D1408=-9,-999,IF(D1408="",-999,0)))</f>
        <v>-999</v>
      </c>
      <c r="AF1408" s="82">
        <f>IF(F1408=1, 'adjustment factor'!$D$5, IF(F1408=-9,-999,IF(F1408="",-999,0)))</f>
        <v>-999</v>
      </c>
      <c r="AG1408" s="82">
        <f>IF(E1408=1, 'adjustment factor'!$D$6, IF(E1408=-9,-999,IF(E1408="",-999,0)))</f>
        <v>-999</v>
      </c>
      <c r="AH1408" s="82">
        <f>IF(K1408&gt;=45,'adjustment factor'!$D$7,IF(K1408=-9,-1200,IF(K1408="",-1200,0)))</f>
        <v>-1200</v>
      </c>
      <c r="AI1408" s="82">
        <f>IF(L1408=1, 'adjustment factor'!$D$8, IF(L1408=-9,-999,IF(L1408="",-999,0)))</f>
        <v>-999</v>
      </c>
      <c r="AJ1408" s="82">
        <f>IF(AND(M1408&gt;=1,M1408&lt;=4),'adjustment factor'!$D$9,IF(M1408=-9,-999,IF(M1408=98,-999,IF(M1408=99,-999,IF(M1408="",-999,0)))))</f>
        <v>-999</v>
      </c>
      <c r="AK1408" s="82">
        <f>IF(H1408=1, 'adjustment factor'!$D$10, IF(H1408=-9,-999,IF(H1408="",-999,0)))</f>
        <v>-999</v>
      </c>
      <c r="AL1408" s="82">
        <f>IF(G1408=1, 'adjustment factor'!$D$11, IF(G1408=-9,-999,IF(G1408="",-999,0)))</f>
        <v>-999</v>
      </c>
      <c r="AM1408" s="82">
        <f>IF(I1408=1, 'adjustment factor'!$D$12, IF(I1408=-9,-999,IF(I1408="",-999,0)))</f>
        <v>-999</v>
      </c>
      <c r="AN1408" s="82">
        <f>IF(J1408=1, 'adjustment factor'!$D$13, IF(J1408=-9,-999,IF(J1408="",-999,0)))</f>
        <v>-999</v>
      </c>
      <c r="AO1408" s="82" t="str">
        <f t="shared" si="218"/>
        <v>-999</v>
      </c>
      <c r="AP1408" s="82" t="str">
        <f t="shared" si="219"/>
        <v>MISSING</v>
      </c>
    </row>
    <row r="1409" spans="2:42" s="3" customFormat="1">
      <c r="B1409" s="213"/>
      <c r="C1409" s="35">
        <v>1405</v>
      </c>
      <c r="D1409" s="161"/>
      <c r="E1409" s="161"/>
      <c r="F1409" s="161"/>
      <c r="G1409" s="161"/>
      <c r="H1409" s="161"/>
      <c r="I1409" s="161"/>
      <c r="J1409" s="161"/>
      <c r="K1409" s="161"/>
      <c r="L1409" s="161"/>
      <c r="M1409" s="161"/>
      <c r="N1409" s="171"/>
      <c r="O1409" s="171"/>
      <c r="P1409" s="171"/>
      <c r="Q1409" s="171"/>
      <c r="R1409" s="171"/>
      <c r="S1409" s="171"/>
      <c r="T1409" s="208" t="str">
        <f t="shared" si="210"/>
        <v>MISSING</v>
      </c>
      <c r="U1409" s="208" t="str">
        <f t="shared" si="211"/>
        <v>MISSING</v>
      </c>
      <c r="X1409" s="56">
        <f t="shared" si="212"/>
        <v>-99</v>
      </c>
      <c r="Y1409" s="56">
        <f t="shared" si="213"/>
        <v>-99</v>
      </c>
      <c r="Z1409" s="56">
        <f t="shared" si="214"/>
        <v>-99</v>
      </c>
      <c r="AA1409" s="56">
        <f t="shared" si="215"/>
        <v>-99</v>
      </c>
      <c r="AB1409" s="56">
        <f t="shared" si="216"/>
        <v>-99</v>
      </c>
      <c r="AC1409" s="56">
        <f t="shared" si="217"/>
        <v>-99</v>
      </c>
      <c r="AE1409" s="82">
        <f>IF(D1409=1, 'adjustment factor'!$D$4, IF(D1409=-9,-999,IF(D1409="",-999,0)))</f>
        <v>-999</v>
      </c>
      <c r="AF1409" s="82">
        <f>IF(F1409=1, 'adjustment factor'!$D$5, IF(F1409=-9,-999,IF(F1409="",-999,0)))</f>
        <v>-999</v>
      </c>
      <c r="AG1409" s="82">
        <f>IF(E1409=1, 'adjustment factor'!$D$6, IF(E1409=-9,-999,IF(E1409="",-999,0)))</f>
        <v>-999</v>
      </c>
      <c r="AH1409" s="82">
        <f>IF(K1409&gt;=45,'adjustment factor'!$D$7,IF(K1409=-9,-1200,IF(K1409="",-1200,0)))</f>
        <v>-1200</v>
      </c>
      <c r="AI1409" s="82">
        <f>IF(L1409=1, 'adjustment factor'!$D$8, IF(L1409=-9,-999,IF(L1409="",-999,0)))</f>
        <v>-999</v>
      </c>
      <c r="AJ1409" s="82">
        <f>IF(AND(M1409&gt;=1,M1409&lt;=4),'adjustment factor'!$D$9,IF(M1409=-9,-999,IF(M1409=98,-999,IF(M1409=99,-999,IF(M1409="",-999,0)))))</f>
        <v>-999</v>
      </c>
      <c r="AK1409" s="82">
        <f>IF(H1409=1, 'adjustment factor'!$D$10, IF(H1409=-9,-999,IF(H1409="",-999,0)))</f>
        <v>-999</v>
      </c>
      <c r="AL1409" s="82">
        <f>IF(G1409=1, 'adjustment factor'!$D$11, IF(G1409=-9,-999,IF(G1409="",-999,0)))</f>
        <v>-999</v>
      </c>
      <c r="AM1409" s="82">
        <f>IF(I1409=1, 'adjustment factor'!$D$12, IF(I1409=-9,-999,IF(I1409="",-999,0)))</f>
        <v>-999</v>
      </c>
      <c r="AN1409" s="82">
        <f>IF(J1409=1, 'adjustment factor'!$D$13, IF(J1409=-9,-999,IF(J1409="",-999,0)))</f>
        <v>-999</v>
      </c>
      <c r="AO1409" s="82" t="str">
        <f t="shared" si="218"/>
        <v>-999</v>
      </c>
      <c r="AP1409" s="82" t="str">
        <f t="shared" si="219"/>
        <v>MISSING</v>
      </c>
    </row>
    <row r="1410" spans="2:42" s="3" customFormat="1">
      <c r="B1410" s="213"/>
      <c r="C1410" s="35">
        <v>1406</v>
      </c>
      <c r="D1410" s="161"/>
      <c r="E1410" s="161"/>
      <c r="F1410" s="161"/>
      <c r="G1410" s="161"/>
      <c r="H1410" s="161"/>
      <c r="I1410" s="161"/>
      <c r="J1410" s="161"/>
      <c r="K1410" s="161"/>
      <c r="L1410" s="161"/>
      <c r="M1410" s="161"/>
      <c r="N1410" s="171"/>
      <c r="O1410" s="171"/>
      <c r="P1410" s="171"/>
      <c r="Q1410" s="171"/>
      <c r="R1410" s="171"/>
      <c r="S1410" s="171"/>
      <c r="T1410" s="208" t="str">
        <f t="shared" si="210"/>
        <v>MISSING</v>
      </c>
      <c r="U1410" s="208" t="str">
        <f t="shared" si="211"/>
        <v>MISSING</v>
      </c>
      <c r="X1410" s="56">
        <f t="shared" si="212"/>
        <v>-99</v>
      </c>
      <c r="Y1410" s="56">
        <f t="shared" si="213"/>
        <v>-99</v>
      </c>
      <c r="Z1410" s="56">
        <f t="shared" si="214"/>
        <v>-99</v>
      </c>
      <c r="AA1410" s="56">
        <f t="shared" si="215"/>
        <v>-99</v>
      </c>
      <c r="AB1410" s="56">
        <f t="shared" si="216"/>
        <v>-99</v>
      </c>
      <c r="AC1410" s="56">
        <f t="shared" si="217"/>
        <v>-99</v>
      </c>
      <c r="AE1410" s="82">
        <f>IF(D1410=1, 'adjustment factor'!$D$4, IF(D1410=-9,-999,IF(D1410="",-999,0)))</f>
        <v>-999</v>
      </c>
      <c r="AF1410" s="82">
        <f>IF(F1410=1, 'adjustment factor'!$D$5, IF(F1410=-9,-999,IF(F1410="",-999,0)))</f>
        <v>-999</v>
      </c>
      <c r="AG1410" s="82">
        <f>IF(E1410=1, 'adjustment factor'!$D$6, IF(E1410=-9,-999,IF(E1410="",-999,0)))</f>
        <v>-999</v>
      </c>
      <c r="AH1410" s="82">
        <f>IF(K1410&gt;=45,'adjustment factor'!$D$7,IF(K1410=-9,-1200,IF(K1410="",-1200,0)))</f>
        <v>-1200</v>
      </c>
      <c r="AI1410" s="82">
        <f>IF(L1410=1, 'adjustment factor'!$D$8, IF(L1410=-9,-999,IF(L1410="",-999,0)))</f>
        <v>-999</v>
      </c>
      <c r="AJ1410" s="82">
        <f>IF(AND(M1410&gt;=1,M1410&lt;=4),'adjustment factor'!$D$9,IF(M1410=-9,-999,IF(M1410=98,-999,IF(M1410=99,-999,IF(M1410="",-999,0)))))</f>
        <v>-999</v>
      </c>
      <c r="AK1410" s="82">
        <f>IF(H1410=1, 'adjustment factor'!$D$10, IF(H1410=-9,-999,IF(H1410="",-999,0)))</f>
        <v>-999</v>
      </c>
      <c r="AL1410" s="82">
        <f>IF(G1410=1, 'adjustment factor'!$D$11, IF(G1410=-9,-999,IF(G1410="",-999,0)))</f>
        <v>-999</v>
      </c>
      <c r="AM1410" s="82">
        <f>IF(I1410=1, 'adjustment factor'!$D$12, IF(I1410=-9,-999,IF(I1410="",-999,0)))</f>
        <v>-999</v>
      </c>
      <c r="AN1410" s="82">
        <f>IF(J1410=1, 'adjustment factor'!$D$13, IF(J1410=-9,-999,IF(J1410="",-999,0)))</f>
        <v>-999</v>
      </c>
      <c r="AO1410" s="82" t="str">
        <f t="shared" si="218"/>
        <v>-999</v>
      </c>
      <c r="AP1410" s="82" t="str">
        <f t="shared" si="219"/>
        <v>MISSING</v>
      </c>
    </row>
    <row r="1411" spans="2:42" s="3" customFormat="1">
      <c r="B1411" s="213"/>
      <c r="C1411" s="35">
        <v>1407</v>
      </c>
      <c r="D1411" s="161"/>
      <c r="E1411" s="161"/>
      <c r="F1411" s="161"/>
      <c r="G1411" s="161"/>
      <c r="H1411" s="161"/>
      <c r="I1411" s="161"/>
      <c r="J1411" s="161"/>
      <c r="K1411" s="161"/>
      <c r="L1411" s="161"/>
      <c r="M1411" s="161"/>
      <c r="N1411" s="171"/>
      <c r="O1411" s="171"/>
      <c r="P1411" s="171"/>
      <c r="Q1411" s="171"/>
      <c r="R1411" s="171"/>
      <c r="S1411" s="171"/>
      <c r="T1411" s="208" t="str">
        <f t="shared" si="210"/>
        <v>MISSING</v>
      </c>
      <c r="U1411" s="208" t="str">
        <f t="shared" si="211"/>
        <v>MISSING</v>
      </c>
      <c r="X1411" s="56">
        <f t="shared" si="212"/>
        <v>-99</v>
      </c>
      <c r="Y1411" s="56">
        <f t="shared" si="213"/>
        <v>-99</v>
      </c>
      <c r="Z1411" s="56">
        <f t="shared" si="214"/>
        <v>-99</v>
      </c>
      <c r="AA1411" s="56">
        <f t="shared" si="215"/>
        <v>-99</v>
      </c>
      <c r="AB1411" s="56">
        <f t="shared" si="216"/>
        <v>-99</v>
      </c>
      <c r="AC1411" s="56">
        <f t="shared" si="217"/>
        <v>-99</v>
      </c>
      <c r="AE1411" s="82">
        <f>IF(D1411=1, 'adjustment factor'!$D$4, IF(D1411=-9,-999,IF(D1411="",-999,0)))</f>
        <v>-999</v>
      </c>
      <c r="AF1411" s="82">
        <f>IF(F1411=1, 'adjustment factor'!$D$5, IF(F1411=-9,-999,IF(F1411="",-999,0)))</f>
        <v>-999</v>
      </c>
      <c r="AG1411" s="82">
        <f>IF(E1411=1, 'adjustment factor'!$D$6, IF(E1411=-9,-999,IF(E1411="",-999,0)))</f>
        <v>-999</v>
      </c>
      <c r="AH1411" s="82">
        <f>IF(K1411&gt;=45,'adjustment factor'!$D$7,IF(K1411=-9,-1200,IF(K1411="",-1200,0)))</f>
        <v>-1200</v>
      </c>
      <c r="AI1411" s="82">
        <f>IF(L1411=1, 'adjustment factor'!$D$8, IF(L1411=-9,-999,IF(L1411="",-999,0)))</f>
        <v>-999</v>
      </c>
      <c r="AJ1411" s="82">
        <f>IF(AND(M1411&gt;=1,M1411&lt;=4),'adjustment factor'!$D$9,IF(M1411=-9,-999,IF(M1411=98,-999,IF(M1411=99,-999,IF(M1411="",-999,0)))))</f>
        <v>-999</v>
      </c>
      <c r="AK1411" s="82">
        <f>IF(H1411=1, 'adjustment factor'!$D$10, IF(H1411=-9,-999,IF(H1411="",-999,0)))</f>
        <v>-999</v>
      </c>
      <c r="AL1411" s="82">
        <f>IF(G1411=1, 'adjustment factor'!$D$11, IF(G1411=-9,-999,IF(G1411="",-999,0)))</f>
        <v>-999</v>
      </c>
      <c r="AM1411" s="82">
        <f>IF(I1411=1, 'adjustment factor'!$D$12, IF(I1411=-9,-999,IF(I1411="",-999,0)))</f>
        <v>-999</v>
      </c>
      <c r="AN1411" s="82">
        <f>IF(J1411=1, 'adjustment factor'!$D$13, IF(J1411=-9,-999,IF(J1411="",-999,0)))</f>
        <v>-999</v>
      </c>
      <c r="AO1411" s="82" t="str">
        <f t="shared" si="218"/>
        <v>-999</v>
      </c>
      <c r="AP1411" s="82" t="str">
        <f t="shared" si="219"/>
        <v>MISSING</v>
      </c>
    </row>
    <row r="1412" spans="2:42" s="3" customFormat="1">
      <c r="B1412" s="213"/>
      <c r="C1412" s="35">
        <v>1408</v>
      </c>
      <c r="D1412" s="161"/>
      <c r="E1412" s="161"/>
      <c r="F1412" s="161"/>
      <c r="G1412" s="161"/>
      <c r="H1412" s="161"/>
      <c r="I1412" s="161"/>
      <c r="J1412" s="161"/>
      <c r="K1412" s="161"/>
      <c r="L1412" s="161"/>
      <c r="M1412" s="161"/>
      <c r="N1412" s="171"/>
      <c r="O1412" s="171"/>
      <c r="P1412" s="171"/>
      <c r="Q1412" s="171"/>
      <c r="R1412" s="171"/>
      <c r="S1412" s="171"/>
      <c r="T1412" s="208" t="str">
        <f t="shared" si="210"/>
        <v>MISSING</v>
      </c>
      <c r="U1412" s="208" t="str">
        <f t="shared" si="211"/>
        <v>MISSING</v>
      </c>
      <c r="X1412" s="56">
        <f t="shared" si="212"/>
        <v>-99</v>
      </c>
      <c r="Y1412" s="56">
        <f t="shared" si="213"/>
        <v>-99</v>
      </c>
      <c r="Z1412" s="56">
        <f t="shared" si="214"/>
        <v>-99</v>
      </c>
      <c r="AA1412" s="56">
        <f t="shared" si="215"/>
        <v>-99</v>
      </c>
      <c r="AB1412" s="56">
        <f t="shared" si="216"/>
        <v>-99</v>
      </c>
      <c r="AC1412" s="56">
        <f t="shared" si="217"/>
        <v>-99</v>
      </c>
      <c r="AE1412" s="82">
        <f>IF(D1412=1, 'adjustment factor'!$D$4, IF(D1412=-9,-999,IF(D1412="",-999,0)))</f>
        <v>-999</v>
      </c>
      <c r="AF1412" s="82">
        <f>IF(F1412=1, 'adjustment factor'!$D$5, IF(F1412=-9,-999,IF(F1412="",-999,0)))</f>
        <v>-999</v>
      </c>
      <c r="AG1412" s="82">
        <f>IF(E1412=1, 'adjustment factor'!$D$6, IF(E1412=-9,-999,IF(E1412="",-999,0)))</f>
        <v>-999</v>
      </c>
      <c r="AH1412" s="82">
        <f>IF(K1412&gt;=45,'adjustment factor'!$D$7,IF(K1412=-9,-1200,IF(K1412="",-1200,0)))</f>
        <v>-1200</v>
      </c>
      <c r="AI1412" s="82">
        <f>IF(L1412=1, 'adjustment factor'!$D$8, IF(L1412=-9,-999,IF(L1412="",-999,0)))</f>
        <v>-999</v>
      </c>
      <c r="AJ1412" s="82">
        <f>IF(AND(M1412&gt;=1,M1412&lt;=4),'adjustment factor'!$D$9,IF(M1412=-9,-999,IF(M1412=98,-999,IF(M1412=99,-999,IF(M1412="",-999,0)))))</f>
        <v>-999</v>
      </c>
      <c r="AK1412" s="82">
        <f>IF(H1412=1, 'adjustment factor'!$D$10, IF(H1412=-9,-999,IF(H1412="",-999,0)))</f>
        <v>-999</v>
      </c>
      <c r="AL1412" s="82">
        <f>IF(G1412=1, 'adjustment factor'!$D$11, IF(G1412=-9,-999,IF(G1412="",-999,0)))</f>
        <v>-999</v>
      </c>
      <c r="AM1412" s="82">
        <f>IF(I1412=1, 'adjustment factor'!$D$12, IF(I1412=-9,-999,IF(I1412="",-999,0)))</f>
        <v>-999</v>
      </c>
      <c r="AN1412" s="82">
        <f>IF(J1412=1, 'adjustment factor'!$D$13, IF(J1412=-9,-999,IF(J1412="",-999,0)))</f>
        <v>-999</v>
      </c>
      <c r="AO1412" s="82" t="str">
        <f t="shared" si="218"/>
        <v>-999</v>
      </c>
      <c r="AP1412" s="82" t="str">
        <f t="shared" si="219"/>
        <v>MISSING</v>
      </c>
    </row>
    <row r="1413" spans="2:42" s="3" customFormat="1">
      <c r="B1413" s="213"/>
      <c r="C1413" s="35">
        <v>1409</v>
      </c>
      <c r="D1413" s="161"/>
      <c r="E1413" s="161"/>
      <c r="F1413" s="161"/>
      <c r="G1413" s="161"/>
      <c r="H1413" s="161"/>
      <c r="I1413" s="161"/>
      <c r="J1413" s="161"/>
      <c r="K1413" s="161"/>
      <c r="L1413" s="161"/>
      <c r="M1413" s="161"/>
      <c r="N1413" s="171"/>
      <c r="O1413" s="171"/>
      <c r="P1413" s="171"/>
      <c r="Q1413" s="171"/>
      <c r="R1413" s="171"/>
      <c r="S1413" s="171"/>
      <c r="T1413" s="208" t="str">
        <f t="shared" ref="T1413:T1476" si="220">IF(SUM(X1413:AC1413)&gt;-0.01, SUM(X1413:AC1413), "MISSING")</f>
        <v>MISSING</v>
      </c>
      <c r="U1413" s="208" t="str">
        <f t="shared" ref="U1413:U1476" si="221">IF(AP1413="MISSING","MISSING", 3.88+0.604*T1413+0.055*(T1413^2)-AP1413)</f>
        <v>MISSING</v>
      </c>
      <c r="X1413" s="56">
        <f t="shared" ref="X1413:X1476" si="222">IF(N1413&gt;0,((N1413-3)*-1),-99)</f>
        <v>-99</v>
      </c>
      <c r="Y1413" s="56">
        <f t="shared" ref="Y1413:Y1476" si="223">IF(O1413&gt;0,((O1413-3)*-1),-99)</f>
        <v>-99</v>
      </c>
      <c r="Z1413" s="56">
        <f t="shared" ref="Z1413:Z1476" si="224">IF(P1413&gt;0,((P1413-3)*-1),-99)</f>
        <v>-99</v>
      </c>
      <c r="AA1413" s="56">
        <f t="shared" ref="AA1413:AA1476" si="225">IF(Q1413&gt;0,((Q1413-3)*-1),-99)</f>
        <v>-99</v>
      </c>
      <c r="AB1413" s="56">
        <f t="shared" ref="AB1413:AB1476" si="226">IF(R1413&gt;0,((R1413-3)*-1),-99)</f>
        <v>-99</v>
      </c>
      <c r="AC1413" s="56">
        <f t="shared" ref="AC1413:AC1476" si="227">IF(S1413&gt;0,((S1413-3)*-1),-99)</f>
        <v>-99</v>
      </c>
      <c r="AE1413" s="82">
        <f>IF(D1413=1, 'adjustment factor'!$D$4, IF(D1413=-9,-999,IF(D1413="",-999,0)))</f>
        <v>-999</v>
      </c>
      <c r="AF1413" s="82">
        <f>IF(F1413=1, 'adjustment factor'!$D$5, IF(F1413=-9,-999,IF(F1413="",-999,0)))</f>
        <v>-999</v>
      </c>
      <c r="AG1413" s="82">
        <f>IF(E1413=1, 'adjustment factor'!$D$6, IF(E1413=-9,-999,IF(E1413="",-999,0)))</f>
        <v>-999</v>
      </c>
      <c r="AH1413" s="82">
        <f>IF(K1413&gt;=45,'adjustment factor'!$D$7,IF(K1413=-9,-1200,IF(K1413="",-1200,0)))</f>
        <v>-1200</v>
      </c>
      <c r="AI1413" s="82">
        <f>IF(L1413=1, 'adjustment factor'!$D$8, IF(L1413=-9,-999,IF(L1413="",-999,0)))</f>
        <v>-999</v>
      </c>
      <c r="AJ1413" s="82">
        <f>IF(AND(M1413&gt;=1,M1413&lt;=4),'adjustment factor'!$D$9,IF(M1413=-9,-999,IF(M1413=98,-999,IF(M1413=99,-999,IF(M1413="",-999,0)))))</f>
        <v>-999</v>
      </c>
      <c r="AK1413" s="82">
        <f>IF(H1413=1, 'adjustment factor'!$D$10, IF(H1413=-9,-999,IF(H1413="",-999,0)))</f>
        <v>-999</v>
      </c>
      <c r="AL1413" s="82">
        <f>IF(G1413=1, 'adjustment factor'!$D$11, IF(G1413=-9,-999,IF(G1413="",-999,0)))</f>
        <v>-999</v>
      </c>
      <c r="AM1413" s="82">
        <f>IF(I1413=1, 'adjustment factor'!$D$12, IF(I1413=-9,-999,IF(I1413="",-999,0)))</f>
        <v>-999</v>
      </c>
      <c r="AN1413" s="82">
        <f>IF(J1413=1, 'adjustment factor'!$D$13, IF(J1413=-9,-999,IF(J1413="",-999,0)))</f>
        <v>-999</v>
      </c>
      <c r="AO1413" s="82" t="str">
        <f t="shared" si="218"/>
        <v>-999</v>
      </c>
      <c r="AP1413" s="82" t="str">
        <f t="shared" si="219"/>
        <v>MISSING</v>
      </c>
    </row>
    <row r="1414" spans="2:42" s="3" customFormat="1">
      <c r="B1414" s="213"/>
      <c r="C1414" s="35">
        <v>1410</v>
      </c>
      <c r="D1414" s="161"/>
      <c r="E1414" s="161"/>
      <c r="F1414" s="161"/>
      <c r="G1414" s="161"/>
      <c r="H1414" s="161"/>
      <c r="I1414" s="161"/>
      <c r="J1414" s="161"/>
      <c r="K1414" s="161"/>
      <c r="L1414" s="161"/>
      <c r="M1414" s="161"/>
      <c r="N1414" s="171"/>
      <c r="O1414" s="171"/>
      <c r="P1414" s="171"/>
      <c r="Q1414" s="171"/>
      <c r="R1414" s="171"/>
      <c r="S1414" s="171"/>
      <c r="T1414" s="208" t="str">
        <f t="shared" si="220"/>
        <v>MISSING</v>
      </c>
      <c r="U1414" s="208" t="str">
        <f t="shared" si="221"/>
        <v>MISSING</v>
      </c>
      <c r="X1414" s="56">
        <f t="shared" si="222"/>
        <v>-99</v>
      </c>
      <c r="Y1414" s="56">
        <f t="shared" si="223"/>
        <v>-99</v>
      </c>
      <c r="Z1414" s="56">
        <f t="shared" si="224"/>
        <v>-99</v>
      </c>
      <c r="AA1414" s="56">
        <f t="shared" si="225"/>
        <v>-99</v>
      </c>
      <c r="AB1414" s="56">
        <f t="shared" si="226"/>
        <v>-99</v>
      </c>
      <c r="AC1414" s="56">
        <f t="shared" si="227"/>
        <v>-99</v>
      </c>
      <c r="AE1414" s="82">
        <f>IF(D1414=1, 'adjustment factor'!$D$4, IF(D1414=-9,-999,IF(D1414="",-999,0)))</f>
        <v>-999</v>
      </c>
      <c r="AF1414" s="82">
        <f>IF(F1414=1, 'adjustment factor'!$D$5, IF(F1414=-9,-999,IF(F1414="",-999,0)))</f>
        <v>-999</v>
      </c>
      <c r="AG1414" s="82">
        <f>IF(E1414=1, 'adjustment factor'!$D$6, IF(E1414=-9,-999,IF(E1414="",-999,0)))</f>
        <v>-999</v>
      </c>
      <c r="AH1414" s="82">
        <f>IF(K1414&gt;=45,'adjustment factor'!$D$7,IF(K1414=-9,-1200,IF(K1414="",-1200,0)))</f>
        <v>-1200</v>
      </c>
      <c r="AI1414" s="82">
        <f>IF(L1414=1, 'adjustment factor'!$D$8, IF(L1414=-9,-999,IF(L1414="",-999,0)))</f>
        <v>-999</v>
      </c>
      <c r="AJ1414" s="82">
        <f>IF(AND(M1414&gt;=1,M1414&lt;=4),'adjustment factor'!$D$9,IF(M1414=-9,-999,IF(M1414=98,-999,IF(M1414=99,-999,IF(M1414="",-999,0)))))</f>
        <v>-999</v>
      </c>
      <c r="AK1414" s="82">
        <f>IF(H1414=1, 'adjustment factor'!$D$10, IF(H1414=-9,-999,IF(H1414="",-999,0)))</f>
        <v>-999</v>
      </c>
      <c r="AL1414" s="82">
        <f>IF(G1414=1, 'adjustment factor'!$D$11, IF(G1414=-9,-999,IF(G1414="",-999,0)))</f>
        <v>-999</v>
      </c>
      <c r="AM1414" s="82">
        <f>IF(I1414=1, 'adjustment factor'!$D$12, IF(I1414=-9,-999,IF(I1414="",-999,0)))</f>
        <v>-999</v>
      </c>
      <c r="AN1414" s="82">
        <f>IF(J1414=1, 'adjustment factor'!$D$13, IF(J1414=-9,-999,IF(J1414="",-999,0)))</f>
        <v>-999</v>
      </c>
      <c r="AO1414" s="82" t="str">
        <f t="shared" ref="AO1414:AO1477" si="228">IF(-AE1414-AF1414-AG1414-AH1414+AI1414+AJ1414-AK1414-AL1414-AM1414-AN1414&lt;3, -AE1414-AF1414-AG1414-AH1414+AI1414+AJ1414-AK1414-AL1414-AM1414-AN1414, "-999")</f>
        <v>-999</v>
      </c>
      <c r="AP1414" s="82" t="str">
        <f t="shared" ref="AP1414:AP1477" si="229">IF(AND(SUM(AE1414:AN1414)&gt;-1, (SUM(X1414:AC1414)&gt;-1)), 14.353-AE1414-AF1414-AG1414-AH1414+AI1414+AJ1414-AK1414-AL1414-AM1414-AN1414, "MISSING")</f>
        <v>MISSING</v>
      </c>
    </row>
    <row r="1415" spans="2:42" s="3" customFormat="1">
      <c r="B1415" s="213"/>
      <c r="C1415" s="35">
        <v>1411</v>
      </c>
      <c r="D1415" s="161"/>
      <c r="E1415" s="161"/>
      <c r="F1415" s="161"/>
      <c r="G1415" s="161"/>
      <c r="H1415" s="161"/>
      <c r="I1415" s="161"/>
      <c r="J1415" s="161"/>
      <c r="K1415" s="161"/>
      <c r="L1415" s="161"/>
      <c r="M1415" s="161"/>
      <c r="N1415" s="171"/>
      <c r="O1415" s="171"/>
      <c r="P1415" s="171"/>
      <c r="Q1415" s="171"/>
      <c r="R1415" s="171"/>
      <c r="S1415" s="171"/>
      <c r="T1415" s="208" t="str">
        <f t="shared" si="220"/>
        <v>MISSING</v>
      </c>
      <c r="U1415" s="208" t="str">
        <f t="shared" si="221"/>
        <v>MISSING</v>
      </c>
      <c r="X1415" s="56">
        <f t="shared" si="222"/>
        <v>-99</v>
      </c>
      <c r="Y1415" s="56">
        <f t="shared" si="223"/>
        <v>-99</v>
      </c>
      <c r="Z1415" s="56">
        <f t="shared" si="224"/>
        <v>-99</v>
      </c>
      <c r="AA1415" s="56">
        <f t="shared" si="225"/>
        <v>-99</v>
      </c>
      <c r="AB1415" s="56">
        <f t="shared" si="226"/>
        <v>-99</v>
      </c>
      <c r="AC1415" s="56">
        <f t="shared" si="227"/>
        <v>-99</v>
      </c>
      <c r="AE1415" s="82">
        <f>IF(D1415=1, 'adjustment factor'!$D$4, IF(D1415=-9,-999,IF(D1415="",-999,0)))</f>
        <v>-999</v>
      </c>
      <c r="AF1415" s="82">
        <f>IF(F1415=1, 'adjustment factor'!$D$5, IF(F1415=-9,-999,IF(F1415="",-999,0)))</f>
        <v>-999</v>
      </c>
      <c r="AG1415" s="82">
        <f>IF(E1415=1, 'adjustment factor'!$D$6, IF(E1415=-9,-999,IF(E1415="",-999,0)))</f>
        <v>-999</v>
      </c>
      <c r="AH1415" s="82">
        <f>IF(K1415&gt;=45,'adjustment factor'!$D$7,IF(K1415=-9,-1200,IF(K1415="",-1200,0)))</f>
        <v>-1200</v>
      </c>
      <c r="AI1415" s="82">
        <f>IF(L1415=1, 'adjustment factor'!$D$8, IF(L1415=-9,-999,IF(L1415="",-999,0)))</f>
        <v>-999</v>
      </c>
      <c r="AJ1415" s="82">
        <f>IF(AND(M1415&gt;=1,M1415&lt;=4),'adjustment factor'!$D$9,IF(M1415=-9,-999,IF(M1415=98,-999,IF(M1415=99,-999,IF(M1415="",-999,0)))))</f>
        <v>-999</v>
      </c>
      <c r="AK1415" s="82">
        <f>IF(H1415=1, 'adjustment factor'!$D$10, IF(H1415=-9,-999,IF(H1415="",-999,0)))</f>
        <v>-999</v>
      </c>
      <c r="AL1415" s="82">
        <f>IF(G1415=1, 'adjustment factor'!$D$11, IF(G1415=-9,-999,IF(G1415="",-999,0)))</f>
        <v>-999</v>
      </c>
      <c r="AM1415" s="82">
        <f>IF(I1415=1, 'adjustment factor'!$D$12, IF(I1415=-9,-999,IF(I1415="",-999,0)))</f>
        <v>-999</v>
      </c>
      <c r="AN1415" s="82">
        <f>IF(J1415=1, 'adjustment factor'!$D$13, IF(J1415=-9,-999,IF(J1415="",-999,0)))</f>
        <v>-999</v>
      </c>
      <c r="AO1415" s="82" t="str">
        <f t="shared" si="228"/>
        <v>-999</v>
      </c>
      <c r="AP1415" s="82" t="str">
        <f t="shared" si="229"/>
        <v>MISSING</v>
      </c>
    </row>
    <row r="1416" spans="2:42" s="3" customFormat="1">
      <c r="B1416" s="213"/>
      <c r="C1416" s="35">
        <v>1412</v>
      </c>
      <c r="D1416" s="161"/>
      <c r="E1416" s="161"/>
      <c r="F1416" s="161"/>
      <c r="G1416" s="161"/>
      <c r="H1416" s="161"/>
      <c r="I1416" s="161"/>
      <c r="J1416" s="161"/>
      <c r="K1416" s="161"/>
      <c r="L1416" s="161"/>
      <c r="M1416" s="161"/>
      <c r="N1416" s="171"/>
      <c r="O1416" s="171"/>
      <c r="P1416" s="171"/>
      <c r="Q1416" s="171"/>
      <c r="R1416" s="171"/>
      <c r="S1416" s="171"/>
      <c r="T1416" s="208" t="str">
        <f t="shared" si="220"/>
        <v>MISSING</v>
      </c>
      <c r="U1416" s="208" t="str">
        <f t="shared" si="221"/>
        <v>MISSING</v>
      </c>
      <c r="X1416" s="56">
        <f t="shared" si="222"/>
        <v>-99</v>
      </c>
      <c r="Y1416" s="56">
        <f t="shared" si="223"/>
        <v>-99</v>
      </c>
      <c r="Z1416" s="56">
        <f t="shared" si="224"/>
        <v>-99</v>
      </c>
      <c r="AA1416" s="56">
        <f t="shared" si="225"/>
        <v>-99</v>
      </c>
      <c r="AB1416" s="56">
        <f t="shared" si="226"/>
        <v>-99</v>
      </c>
      <c r="AC1416" s="56">
        <f t="shared" si="227"/>
        <v>-99</v>
      </c>
      <c r="AE1416" s="82">
        <f>IF(D1416=1, 'adjustment factor'!$D$4, IF(D1416=-9,-999,IF(D1416="",-999,0)))</f>
        <v>-999</v>
      </c>
      <c r="AF1416" s="82">
        <f>IF(F1416=1, 'adjustment factor'!$D$5, IF(F1416=-9,-999,IF(F1416="",-999,0)))</f>
        <v>-999</v>
      </c>
      <c r="AG1416" s="82">
        <f>IF(E1416=1, 'adjustment factor'!$D$6, IF(E1416=-9,-999,IF(E1416="",-999,0)))</f>
        <v>-999</v>
      </c>
      <c r="AH1416" s="82">
        <f>IF(K1416&gt;=45,'adjustment factor'!$D$7,IF(K1416=-9,-1200,IF(K1416="",-1200,0)))</f>
        <v>-1200</v>
      </c>
      <c r="AI1416" s="82">
        <f>IF(L1416=1, 'adjustment factor'!$D$8, IF(L1416=-9,-999,IF(L1416="",-999,0)))</f>
        <v>-999</v>
      </c>
      <c r="AJ1416" s="82">
        <f>IF(AND(M1416&gt;=1,M1416&lt;=4),'adjustment factor'!$D$9,IF(M1416=-9,-999,IF(M1416=98,-999,IF(M1416=99,-999,IF(M1416="",-999,0)))))</f>
        <v>-999</v>
      </c>
      <c r="AK1416" s="82">
        <f>IF(H1416=1, 'adjustment factor'!$D$10, IF(H1416=-9,-999,IF(H1416="",-999,0)))</f>
        <v>-999</v>
      </c>
      <c r="AL1416" s="82">
        <f>IF(G1416=1, 'adjustment factor'!$D$11, IF(G1416=-9,-999,IF(G1416="",-999,0)))</f>
        <v>-999</v>
      </c>
      <c r="AM1416" s="82">
        <f>IF(I1416=1, 'adjustment factor'!$D$12, IF(I1416=-9,-999,IF(I1416="",-999,0)))</f>
        <v>-999</v>
      </c>
      <c r="AN1416" s="82">
        <f>IF(J1416=1, 'adjustment factor'!$D$13, IF(J1416=-9,-999,IF(J1416="",-999,0)))</f>
        <v>-999</v>
      </c>
      <c r="AO1416" s="82" t="str">
        <f t="shared" si="228"/>
        <v>-999</v>
      </c>
      <c r="AP1416" s="82" t="str">
        <f t="shared" si="229"/>
        <v>MISSING</v>
      </c>
    </row>
    <row r="1417" spans="2:42" s="3" customFormat="1">
      <c r="B1417" s="213"/>
      <c r="C1417" s="35">
        <v>1413</v>
      </c>
      <c r="D1417" s="161"/>
      <c r="E1417" s="161"/>
      <c r="F1417" s="161"/>
      <c r="G1417" s="161"/>
      <c r="H1417" s="161"/>
      <c r="I1417" s="161"/>
      <c r="J1417" s="161"/>
      <c r="K1417" s="161"/>
      <c r="L1417" s="161"/>
      <c r="M1417" s="161"/>
      <c r="N1417" s="171"/>
      <c r="O1417" s="171"/>
      <c r="P1417" s="171"/>
      <c r="Q1417" s="171"/>
      <c r="R1417" s="171"/>
      <c r="S1417" s="171"/>
      <c r="T1417" s="208" t="str">
        <f t="shared" si="220"/>
        <v>MISSING</v>
      </c>
      <c r="U1417" s="208" t="str">
        <f t="shared" si="221"/>
        <v>MISSING</v>
      </c>
      <c r="X1417" s="56">
        <f t="shared" si="222"/>
        <v>-99</v>
      </c>
      <c r="Y1417" s="56">
        <f t="shared" si="223"/>
        <v>-99</v>
      </c>
      <c r="Z1417" s="56">
        <f t="shared" si="224"/>
        <v>-99</v>
      </c>
      <c r="AA1417" s="56">
        <f t="shared" si="225"/>
        <v>-99</v>
      </c>
      <c r="AB1417" s="56">
        <f t="shared" si="226"/>
        <v>-99</v>
      </c>
      <c r="AC1417" s="56">
        <f t="shared" si="227"/>
        <v>-99</v>
      </c>
      <c r="AE1417" s="82">
        <f>IF(D1417=1, 'adjustment factor'!$D$4, IF(D1417=-9,-999,IF(D1417="",-999,0)))</f>
        <v>-999</v>
      </c>
      <c r="AF1417" s="82">
        <f>IF(F1417=1, 'adjustment factor'!$D$5, IF(F1417=-9,-999,IF(F1417="",-999,0)))</f>
        <v>-999</v>
      </c>
      <c r="AG1417" s="82">
        <f>IF(E1417=1, 'adjustment factor'!$D$6, IF(E1417=-9,-999,IF(E1417="",-999,0)))</f>
        <v>-999</v>
      </c>
      <c r="AH1417" s="82">
        <f>IF(K1417&gt;=45,'adjustment factor'!$D$7,IF(K1417=-9,-1200,IF(K1417="",-1200,0)))</f>
        <v>-1200</v>
      </c>
      <c r="AI1417" s="82">
        <f>IF(L1417=1, 'adjustment factor'!$D$8, IF(L1417=-9,-999,IF(L1417="",-999,0)))</f>
        <v>-999</v>
      </c>
      <c r="AJ1417" s="82">
        <f>IF(AND(M1417&gt;=1,M1417&lt;=4),'adjustment factor'!$D$9,IF(M1417=-9,-999,IF(M1417=98,-999,IF(M1417=99,-999,IF(M1417="",-999,0)))))</f>
        <v>-999</v>
      </c>
      <c r="AK1417" s="82">
        <f>IF(H1417=1, 'adjustment factor'!$D$10, IF(H1417=-9,-999,IF(H1417="",-999,0)))</f>
        <v>-999</v>
      </c>
      <c r="AL1417" s="82">
        <f>IF(G1417=1, 'adjustment factor'!$D$11, IF(G1417=-9,-999,IF(G1417="",-999,0)))</f>
        <v>-999</v>
      </c>
      <c r="AM1417" s="82">
        <f>IF(I1417=1, 'adjustment factor'!$D$12, IF(I1417=-9,-999,IF(I1417="",-999,0)))</f>
        <v>-999</v>
      </c>
      <c r="AN1417" s="82">
        <f>IF(J1417=1, 'adjustment factor'!$D$13, IF(J1417=-9,-999,IF(J1417="",-999,0)))</f>
        <v>-999</v>
      </c>
      <c r="AO1417" s="82" t="str">
        <f t="shared" si="228"/>
        <v>-999</v>
      </c>
      <c r="AP1417" s="82" t="str">
        <f t="shared" si="229"/>
        <v>MISSING</v>
      </c>
    </row>
    <row r="1418" spans="2:42" s="3" customFormat="1">
      <c r="B1418" s="213"/>
      <c r="C1418" s="35">
        <v>1414</v>
      </c>
      <c r="D1418" s="161"/>
      <c r="E1418" s="161"/>
      <c r="F1418" s="161"/>
      <c r="G1418" s="161"/>
      <c r="H1418" s="161"/>
      <c r="I1418" s="161"/>
      <c r="J1418" s="161"/>
      <c r="K1418" s="161"/>
      <c r="L1418" s="161"/>
      <c r="M1418" s="161"/>
      <c r="N1418" s="171"/>
      <c r="O1418" s="171"/>
      <c r="P1418" s="171"/>
      <c r="Q1418" s="171"/>
      <c r="R1418" s="171"/>
      <c r="S1418" s="171"/>
      <c r="T1418" s="208" t="str">
        <f t="shared" si="220"/>
        <v>MISSING</v>
      </c>
      <c r="U1418" s="208" t="str">
        <f t="shared" si="221"/>
        <v>MISSING</v>
      </c>
      <c r="X1418" s="56">
        <f t="shared" si="222"/>
        <v>-99</v>
      </c>
      <c r="Y1418" s="56">
        <f t="shared" si="223"/>
        <v>-99</v>
      </c>
      <c r="Z1418" s="56">
        <f t="shared" si="224"/>
        <v>-99</v>
      </c>
      <c r="AA1418" s="56">
        <f t="shared" si="225"/>
        <v>-99</v>
      </c>
      <c r="AB1418" s="56">
        <f t="shared" si="226"/>
        <v>-99</v>
      </c>
      <c r="AC1418" s="56">
        <f t="shared" si="227"/>
        <v>-99</v>
      </c>
      <c r="AE1418" s="82">
        <f>IF(D1418=1, 'adjustment factor'!$D$4, IF(D1418=-9,-999,IF(D1418="",-999,0)))</f>
        <v>-999</v>
      </c>
      <c r="AF1418" s="82">
        <f>IF(F1418=1, 'adjustment factor'!$D$5, IF(F1418=-9,-999,IF(F1418="",-999,0)))</f>
        <v>-999</v>
      </c>
      <c r="AG1418" s="82">
        <f>IF(E1418=1, 'adjustment factor'!$D$6, IF(E1418=-9,-999,IF(E1418="",-999,0)))</f>
        <v>-999</v>
      </c>
      <c r="AH1418" s="82">
        <f>IF(K1418&gt;=45,'adjustment factor'!$D$7,IF(K1418=-9,-1200,IF(K1418="",-1200,0)))</f>
        <v>-1200</v>
      </c>
      <c r="AI1418" s="82">
        <f>IF(L1418=1, 'adjustment factor'!$D$8, IF(L1418=-9,-999,IF(L1418="",-999,0)))</f>
        <v>-999</v>
      </c>
      <c r="AJ1418" s="82">
        <f>IF(AND(M1418&gt;=1,M1418&lt;=4),'adjustment factor'!$D$9,IF(M1418=-9,-999,IF(M1418=98,-999,IF(M1418=99,-999,IF(M1418="",-999,0)))))</f>
        <v>-999</v>
      </c>
      <c r="AK1418" s="82">
        <f>IF(H1418=1, 'adjustment factor'!$D$10, IF(H1418=-9,-999,IF(H1418="",-999,0)))</f>
        <v>-999</v>
      </c>
      <c r="AL1418" s="82">
        <f>IF(G1418=1, 'adjustment factor'!$D$11, IF(G1418=-9,-999,IF(G1418="",-999,0)))</f>
        <v>-999</v>
      </c>
      <c r="AM1418" s="82">
        <f>IF(I1418=1, 'adjustment factor'!$D$12, IF(I1418=-9,-999,IF(I1418="",-999,0)))</f>
        <v>-999</v>
      </c>
      <c r="AN1418" s="82">
        <f>IF(J1418=1, 'adjustment factor'!$D$13, IF(J1418=-9,-999,IF(J1418="",-999,0)))</f>
        <v>-999</v>
      </c>
      <c r="AO1418" s="82" t="str">
        <f t="shared" si="228"/>
        <v>-999</v>
      </c>
      <c r="AP1418" s="82" t="str">
        <f t="shared" si="229"/>
        <v>MISSING</v>
      </c>
    </row>
    <row r="1419" spans="2:42" s="3" customFormat="1">
      <c r="B1419" s="213"/>
      <c r="C1419" s="35">
        <v>1415</v>
      </c>
      <c r="D1419" s="161"/>
      <c r="E1419" s="161"/>
      <c r="F1419" s="161"/>
      <c r="G1419" s="161"/>
      <c r="H1419" s="161"/>
      <c r="I1419" s="161"/>
      <c r="J1419" s="161"/>
      <c r="K1419" s="161"/>
      <c r="L1419" s="161"/>
      <c r="M1419" s="161"/>
      <c r="N1419" s="171"/>
      <c r="O1419" s="171"/>
      <c r="P1419" s="171"/>
      <c r="Q1419" s="171"/>
      <c r="R1419" s="171"/>
      <c r="S1419" s="171"/>
      <c r="T1419" s="208" t="str">
        <f t="shared" si="220"/>
        <v>MISSING</v>
      </c>
      <c r="U1419" s="208" t="str">
        <f t="shared" si="221"/>
        <v>MISSING</v>
      </c>
      <c r="X1419" s="56">
        <f t="shared" si="222"/>
        <v>-99</v>
      </c>
      <c r="Y1419" s="56">
        <f t="shared" si="223"/>
        <v>-99</v>
      </c>
      <c r="Z1419" s="56">
        <f t="shared" si="224"/>
        <v>-99</v>
      </c>
      <c r="AA1419" s="56">
        <f t="shared" si="225"/>
        <v>-99</v>
      </c>
      <c r="AB1419" s="56">
        <f t="shared" si="226"/>
        <v>-99</v>
      </c>
      <c r="AC1419" s="56">
        <f t="shared" si="227"/>
        <v>-99</v>
      </c>
      <c r="AE1419" s="82">
        <f>IF(D1419=1, 'adjustment factor'!$D$4, IF(D1419=-9,-999,IF(D1419="",-999,0)))</f>
        <v>-999</v>
      </c>
      <c r="AF1419" s="82">
        <f>IF(F1419=1, 'adjustment factor'!$D$5, IF(F1419=-9,-999,IF(F1419="",-999,0)))</f>
        <v>-999</v>
      </c>
      <c r="AG1419" s="82">
        <f>IF(E1419=1, 'adjustment factor'!$D$6, IF(E1419=-9,-999,IF(E1419="",-999,0)))</f>
        <v>-999</v>
      </c>
      <c r="AH1419" s="82">
        <f>IF(K1419&gt;=45,'adjustment factor'!$D$7,IF(K1419=-9,-1200,IF(K1419="",-1200,0)))</f>
        <v>-1200</v>
      </c>
      <c r="AI1419" s="82">
        <f>IF(L1419=1, 'adjustment factor'!$D$8, IF(L1419=-9,-999,IF(L1419="",-999,0)))</f>
        <v>-999</v>
      </c>
      <c r="AJ1419" s="82">
        <f>IF(AND(M1419&gt;=1,M1419&lt;=4),'adjustment factor'!$D$9,IF(M1419=-9,-999,IF(M1419=98,-999,IF(M1419=99,-999,IF(M1419="",-999,0)))))</f>
        <v>-999</v>
      </c>
      <c r="AK1419" s="82">
        <f>IF(H1419=1, 'adjustment factor'!$D$10, IF(H1419=-9,-999,IF(H1419="",-999,0)))</f>
        <v>-999</v>
      </c>
      <c r="AL1419" s="82">
        <f>IF(G1419=1, 'adjustment factor'!$D$11, IF(G1419=-9,-999,IF(G1419="",-999,0)))</f>
        <v>-999</v>
      </c>
      <c r="AM1419" s="82">
        <f>IF(I1419=1, 'adjustment factor'!$D$12, IF(I1419=-9,-999,IF(I1419="",-999,0)))</f>
        <v>-999</v>
      </c>
      <c r="AN1419" s="82">
        <f>IF(J1419=1, 'adjustment factor'!$D$13, IF(J1419=-9,-999,IF(J1419="",-999,0)))</f>
        <v>-999</v>
      </c>
      <c r="AO1419" s="82" t="str">
        <f t="shared" si="228"/>
        <v>-999</v>
      </c>
      <c r="AP1419" s="82" t="str">
        <f t="shared" si="229"/>
        <v>MISSING</v>
      </c>
    </row>
    <row r="1420" spans="2:42" s="3" customFormat="1">
      <c r="B1420" s="213"/>
      <c r="C1420" s="35">
        <v>1416</v>
      </c>
      <c r="D1420" s="161"/>
      <c r="E1420" s="161"/>
      <c r="F1420" s="161"/>
      <c r="G1420" s="161"/>
      <c r="H1420" s="161"/>
      <c r="I1420" s="161"/>
      <c r="J1420" s="161"/>
      <c r="K1420" s="161"/>
      <c r="L1420" s="161"/>
      <c r="M1420" s="161"/>
      <c r="N1420" s="171"/>
      <c r="O1420" s="171"/>
      <c r="P1420" s="171"/>
      <c r="Q1420" s="171"/>
      <c r="R1420" s="171"/>
      <c r="S1420" s="171"/>
      <c r="T1420" s="208" t="str">
        <f t="shared" si="220"/>
        <v>MISSING</v>
      </c>
      <c r="U1420" s="208" t="str">
        <f t="shared" si="221"/>
        <v>MISSING</v>
      </c>
      <c r="X1420" s="56">
        <f t="shared" si="222"/>
        <v>-99</v>
      </c>
      <c r="Y1420" s="56">
        <f t="shared" si="223"/>
        <v>-99</v>
      </c>
      <c r="Z1420" s="56">
        <f t="shared" si="224"/>
        <v>-99</v>
      </c>
      <c r="AA1420" s="56">
        <f t="shared" si="225"/>
        <v>-99</v>
      </c>
      <c r="AB1420" s="56">
        <f t="shared" si="226"/>
        <v>-99</v>
      </c>
      <c r="AC1420" s="56">
        <f t="shared" si="227"/>
        <v>-99</v>
      </c>
      <c r="AE1420" s="82">
        <f>IF(D1420=1, 'adjustment factor'!$D$4, IF(D1420=-9,-999,IF(D1420="",-999,0)))</f>
        <v>-999</v>
      </c>
      <c r="AF1420" s="82">
        <f>IF(F1420=1, 'adjustment factor'!$D$5, IF(F1420=-9,-999,IF(F1420="",-999,0)))</f>
        <v>-999</v>
      </c>
      <c r="AG1420" s="82">
        <f>IF(E1420=1, 'adjustment factor'!$D$6, IF(E1420=-9,-999,IF(E1420="",-999,0)))</f>
        <v>-999</v>
      </c>
      <c r="AH1420" s="82">
        <f>IF(K1420&gt;=45,'adjustment factor'!$D$7,IF(K1420=-9,-1200,IF(K1420="",-1200,0)))</f>
        <v>-1200</v>
      </c>
      <c r="AI1420" s="82">
        <f>IF(L1420=1, 'adjustment factor'!$D$8, IF(L1420=-9,-999,IF(L1420="",-999,0)))</f>
        <v>-999</v>
      </c>
      <c r="AJ1420" s="82">
        <f>IF(AND(M1420&gt;=1,M1420&lt;=4),'adjustment factor'!$D$9,IF(M1420=-9,-999,IF(M1420=98,-999,IF(M1420=99,-999,IF(M1420="",-999,0)))))</f>
        <v>-999</v>
      </c>
      <c r="AK1420" s="82">
        <f>IF(H1420=1, 'adjustment factor'!$D$10, IF(H1420=-9,-999,IF(H1420="",-999,0)))</f>
        <v>-999</v>
      </c>
      <c r="AL1420" s="82">
        <f>IF(G1420=1, 'adjustment factor'!$D$11, IF(G1420=-9,-999,IF(G1420="",-999,0)))</f>
        <v>-999</v>
      </c>
      <c r="AM1420" s="82">
        <f>IF(I1420=1, 'adjustment factor'!$D$12, IF(I1420=-9,-999,IF(I1420="",-999,0)))</f>
        <v>-999</v>
      </c>
      <c r="AN1420" s="82">
        <f>IF(J1420=1, 'adjustment factor'!$D$13, IF(J1420=-9,-999,IF(J1420="",-999,0)))</f>
        <v>-999</v>
      </c>
      <c r="AO1420" s="82" t="str">
        <f t="shared" si="228"/>
        <v>-999</v>
      </c>
      <c r="AP1420" s="82" t="str">
        <f t="shared" si="229"/>
        <v>MISSING</v>
      </c>
    </row>
    <row r="1421" spans="2:42" s="3" customFormat="1">
      <c r="B1421" s="213"/>
      <c r="C1421" s="35">
        <v>1417</v>
      </c>
      <c r="D1421" s="161"/>
      <c r="E1421" s="161"/>
      <c r="F1421" s="161"/>
      <c r="G1421" s="161"/>
      <c r="H1421" s="161"/>
      <c r="I1421" s="161"/>
      <c r="J1421" s="161"/>
      <c r="K1421" s="161"/>
      <c r="L1421" s="161"/>
      <c r="M1421" s="161"/>
      <c r="N1421" s="171"/>
      <c r="O1421" s="171"/>
      <c r="P1421" s="171"/>
      <c r="Q1421" s="171"/>
      <c r="R1421" s="171"/>
      <c r="S1421" s="171"/>
      <c r="T1421" s="208" t="str">
        <f t="shared" si="220"/>
        <v>MISSING</v>
      </c>
      <c r="U1421" s="208" t="str">
        <f t="shared" si="221"/>
        <v>MISSING</v>
      </c>
      <c r="X1421" s="56">
        <f t="shared" si="222"/>
        <v>-99</v>
      </c>
      <c r="Y1421" s="56">
        <f t="shared" si="223"/>
        <v>-99</v>
      </c>
      <c r="Z1421" s="56">
        <f t="shared" si="224"/>
        <v>-99</v>
      </c>
      <c r="AA1421" s="56">
        <f t="shared" si="225"/>
        <v>-99</v>
      </c>
      <c r="AB1421" s="56">
        <f t="shared" si="226"/>
        <v>-99</v>
      </c>
      <c r="AC1421" s="56">
        <f t="shared" si="227"/>
        <v>-99</v>
      </c>
      <c r="AE1421" s="82">
        <f>IF(D1421=1, 'adjustment factor'!$D$4, IF(D1421=-9,-999,IF(D1421="",-999,0)))</f>
        <v>-999</v>
      </c>
      <c r="AF1421" s="82">
        <f>IF(F1421=1, 'adjustment factor'!$D$5, IF(F1421=-9,-999,IF(F1421="",-999,0)))</f>
        <v>-999</v>
      </c>
      <c r="AG1421" s="82">
        <f>IF(E1421=1, 'adjustment factor'!$D$6, IF(E1421=-9,-999,IF(E1421="",-999,0)))</f>
        <v>-999</v>
      </c>
      <c r="AH1421" s="82">
        <f>IF(K1421&gt;=45,'adjustment factor'!$D$7,IF(K1421=-9,-1200,IF(K1421="",-1200,0)))</f>
        <v>-1200</v>
      </c>
      <c r="AI1421" s="82">
        <f>IF(L1421=1, 'adjustment factor'!$D$8, IF(L1421=-9,-999,IF(L1421="",-999,0)))</f>
        <v>-999</v>
      </c>
      <c r="AJ1421" s="82">
        <f>IF(AND(M1421&gt;=1,M1421&lt;=4),'adjustment factor'!$D$9,IF(M1421=-9,-999,IF(M1421=98,-999,IF(M1421=99,-999,IF(M1421="",-999,0)))))</f>
        <v>-999</v>
      </c>
      <c r="AK1421" s="82">
        <f>IF(H1421=1, 'adjustment factor'!$D$10, IF(H1421=-9,-999,IF(H1421="",-999,0)))</f>
        <v>-999</v>
      </c>
      <c r="AL1421" s="82">
        <f>IF(G1421=1, 'adjustment factor'!$D$11, IF(G1421=-9,-999,IF(G1421="",-999,0)))</f>
        <v>-999</v>
      </c>
      <c r="AM1421" s="82">
        <f>IF(I1421=1, 'adjustment factor'!$D$12, IF(I1421=-9,-999,IF(I1421="",-999,0)))</f>
        <v>-999</v>
      </c>
      <c r="AN1421" s="82">
        <f>IF(J1421=1, 'adjustment factor'!$D$13, IF(J1421=-9,-999,IF(J1421="",-999,0)))</f>
        <v>-999</v>
      </c>
      <c r="AO1421" s="82" t="str">
        <f t="shared" si="228"/>
        <v>-999</v>
      </c>
      <c r="AP1421" s="82" t="str">
        <f t="shared" si="229"/>
        <v>MISSING</v>
      </c>
    </row>
    <row r="1422" spans="2:42" s="3" customFormat="1">
      <c r="B1422" s="213"/>
      <c r="C1422" s="35">
        <v>1418</v>
      </c>
      <c r="D1422" s="161"/>
      <c r="E1422" s="161"/>
      <c r="F1422" s="161"/>
      <c r="G1422" s="161"/>
      <c r="H1422" s="161"/>
      <c r="I1422" s="161"/>
      <c r="J1422" s="161"/>
      <c r="K1422" s="161"/>
      <c r="L1422" s="161"/>
      <c r="M1422" s="161"/>
      <c r="N1422" s="171"/>
      <c r="O1422" s="171"/>
      <c r="P1422" s="171"/>
      <c r="Q1422" s="171"/>
      <c r="R1422" s="171"/>
      <c r="S1422" s="171"/>
      <c r="T1422" s="208" t="str">
        <f t="shared" si="220"/>
        <v>MISSING</v>
      </c>
      <c r="U1422" s="208" t="str">
        <f t="shared" si="221"/>
        <v>MISSING</v>
      </c>
      <c r="X1422" s="56">
        <f t="shared" si="222"/>
        <v>-99</v>
      </c>
      <c r="Y1422" s="56">
        <f t="shared" si="223"/>
        <v>-99</v>
      </c>
      <c r="Z1422" s="56">
        <f t="shared" si="224"/>
        <v>-99</v>
      </c>
      <c r="AA1422" s="56">
        <f t="shared" si="225"/>
        <v>-99</v>
      </c>
      <c r="AB1422" s="56">
        <f t="shared" si="226"/>
        <v>-99</v>
      </c>
      <c r="AC1422" s="56">
        <f t="shared" si="227"/>
        <v>-99</v>
      </c>
      <c r="AE1422" s="82">
        <f>IF(D1422=1, 'adjustment factor'!$D$4, IF(D1422=-9,-999,IF(D1422="",-999,0)))</f>
        <v>-999</v>
      </c>
      <c r="AF1422" s="82">
        <f>IF(F1422=1, 'adjustment factor'!$D$5, IF(F1422=-9,-999,IF(F1422="",-999,0)))</f>
        <v>-999</v>
      </c>
      <c r="AG1422" s="82">
        <f>IF(E1422=1, 'adjustment factor'!$D$6, IF(E1422=-9,-999,IF(E1422="",-999,0)))</f>
        <v>-999</v>
      </c>
      <c r="AH1422" s="82">
        <f>IF(K1422&gt;=45,'adjustment factor'!$D$7,IF(K1422=-9,-1200,IF(K1422="",-1200,0)))</f>
        <v>-1200</v>
      </c>
      <c r="AI1422" s="82">
        <f>IF(L1422=1, 'adjustment factor'!$D$8, IF(L1422=-9,-999,IF(L1422="",-999,0)))</f>
        <v>-999</v>
      </c>
      <c r="AJ1422" s="82">
        <f>IF(AND(M1422&gt;=1,M1422&lt;=4),'adjustment factor'!$D$9,IF(M1422=-9,-999,IF(M1422=98,-999,IF(M1422=99,-999,IF(M1422="",-999,0)))))</f>
        <v>-999</v>
      </c>
      <c r="AK1422" s="82">
        <f>IF(H1422=1, 'adjustment factor'!$D$10, IF(H1422=-9,-999,IF(H1422="",-999,0)))</f>
        <v>-999</v>
      </c>
      <c r="AL1422" s="82">
        <f>IF(G1422=1, 'adjustment factor'!$D$11, IF(G1422=-9,-999,IF(G1422="",-999,0)))</f>
        <v>-999</v>
      </c>
      <c r="AM1422" s="82">
        <f>IF(I1422=1, 'adjustment factor'!$D$12, IF(I1422=-9,-999,IF(I1422="",-999,0)))</f>
        <v>-999</v>
      </c>
      <c r="AN1422" s="82">
        <f>IF(J1422=1, 'adjustment factor'!$D$13, IF(J1422=-9,-999,IF(J1422="",-999,0)))</f>
        <v>-999</v>
      </c>
      <c r="AO1422" s="82" t="str">
        <f t="shared" si="228"/>
        <v>-999</v>
      </c>
      <c r="AP1422" s="82" t="str">
        <f t="shared" si="229"/>
        <v>MISSING</v>
      </c>
    </row>
    <row r="1423" spans="2:42" s="3" customFormat="1">
      <c r="B1423" s="213"/>
      <c r="C1423" s="35">
        <v>1419</v>
      </c>
      <c r="D1423" s="161"/>
      <c r="E1423" s="161"/>
      <c r="F1423" s="161"/>
      <c r="G1423" s="161"/>
      <c r="H1423" s="161"/>
      <c r="I1423" s="161"/>
      <c r="J1423" s="161"/>
      <c r="K1423" s="161"/>
      <c r="L1423" s="161"/>
      <c r="M1423" s="161"/>
      <c r="N1423" s="171"/>
      <c r="O1423" s="171"/>
      <c r="P1423" s="171"/>
      <c r="Q1423" s="171"/>
      <c r="R1423" s="171"/>
      <c r="S1423" s="171"/>
      <c r="T1423" s="208" t="str">
        <f t="shared" si="220"/>
        <v>MISSING</v>
      </c>
      <c r="U1423" s="208" t="str">
        <f t="shared" si="221"/>
        <v>MISSING</v>
      </c>
      <c r="X1423" s="56">
        <f t="shared" si="222"/>
        <v>-99</v>
      </c>
      <c r="Y1423" s="56">
        <f t="shared" si="223"/>
        <v>-99</v>
      </c>
      <c r="Z1423" s="56">
        <f t="shared" si="224"/>
        <v>-99</v>
      </c>
      <c r="AA1423" s="56">
        <f t="shared" si="225"/>
        <v>-99</v>
      </c>
      <c r="AB1423" s="56">
        <f t="shared" si="226"/>
        <v>-99</v>
      </c>
      <c r="AC1423" s="56">
        <f t="shared" si="227"/>
        <v>-99</v>
      </c>
      <c r="AE1423" s="82">
        <f>IF(D1423=1, 'adjustment factor'!$D$4, IF(D1423=-9,-999,IF(D1423="",-999,0)))</f>
        <v>-999</v>
      </c>
      <c r="AF1423" s="82">
        <f>IF(F1423=1, 'adjustment factor'!$D$5, IF(F1423=-9,-999,IF(F1423="",-999,0)))</f>
        <v>-999</v>
      </c>
      <c r="AG1423" s="82">
        <f>IF(E1423=1, 'adjustment factor'!$D$6, IF(E1423=-9,-999,IF(E1423="",-999,0)))</f>
        <v>-999</v>
      </c>
      <c r="AH1423" s="82">
        <f>IF(K1423&gt;=45,'adjustment factor'!$D$7,IF(K1423=-9,-1200,IF(K1423="",-1200,0)))</f>
        <v>-1200</v>
      </c>
      <c r="AI1423" s="82">
        <f>IF(L1423=1, 'adjustment factor'!$D$8, IF(L1423=-9,-999,IF(L1423="",-999,0)))</f>
        <v>-999</v>
      </c>
      <c r="AJ1423" s="82">
        <f>IF(AND(M1423&gt;=1,M1423&lt;=4),'adjustment factor'!$D$9,IF(M1423=-9,-999,IF(M1423=98,-999,IF(M1423=99,-999,IF(M1423="",-999,0)))))</f>
        <v>-999</v>
      </c>
      <c r="AK1423" s="82">
        <f>IF(H1423=1, 'adjustment factor'!$D$10, IF(H1423=-9,-999,IF(H1423="",-999,0)))</f>
        <v>-999</v>
      </c>
      <c r="AL1423" s="82">
        <f>IF(G1423=1, 'adjustment factor'!$D$11, IF(G1423=-9,-999,IF(G1423="",-999,0)))</f>
        <v>-999</v>
      </c>
      <c r="AM1423" s="82">
        <f>IF(I1423=1, 'adjustment factor'!$D$12, IF(I1423=-9,-999,IF(I1423="",-999,0)))</f>
        <v>-999</v>
      </c>
      <c r="AN1423" s="82">
        <f>IF(J1423=1, 'adjustment factor'!$D$13, IF(J1423=-9,-999,IF(J1423="",-999,0)))</f>
        <v>-999</v>
      </c>
      <c r="AO1423" s="82" t="str">
        <f t="shared" si="228"/>
        <v>-999</v>
      </c>
      <c r="AP1423" s="82" t="str">
        <f t="shared" si="229"/>
        <v>MISSING</v>
      </c>
    </row>
    <row r="1424" spans="2:42" s="3" customFormat="1">
      <c r="B1424" s="213"/>
      <c r="C1424" s="35">
        <v>1420</v>
      </c>
      <c r="D1424" s="161"/>
      <c r="E1424" s="161"/>
      <c r="F1424" s="161"/>
      <c r="G1424" s="161"/>
      <c r="H1424" s="161"/>
      <c r="I1424" s="161"/>
      <c r="J1424" s="161"/>
      <c r="K1424" s="161"/>
      <c r="L1424" s="161"/>
      <c r="M1424" s="161"/>
      <c r="N1424" s="171"/>
      <c r="O1424" s="171"/>
      <c r="P1424" s="171"/>
      <c r="Q1424" s="171"/>
      <c r="R1424" s="171"/>
      <c r="S1424" s="171"/>
      <c r="T1424" s="208" t="str">
        <f t="shared" si="220"/>
        <v>MISSING</v>
      </c>
      <c r="U1424" s="208" t="str">
        <f t="shared" si="221"/>
        <v>MISSING</v>
      </c>
      <c r="X1424" s="56">
        <f t="shared" si="222"/>
        <v>-99</v>
      </c>
      <c r="Y1424" s="56">
        <f t="shared" si="223"/>
        <v>-99</v>
      </c>
      <c r="Z1424" s="56">
        <f t="shared" si="224"/>
        <v>-99</v>
      </c>
      <c r="AA1424" s="56">
        <f t="shared" si="225"/>
        <v>-99</v>
      </c>
      <c r="AB1424" s="56">
        <f t="shared" si="226"/>
        <v>-99</v>
      </c>
      <c r="AC1424" s="56">
        <f t="shared" si="227"/>
        <v>-99</v>
      </c>
      <c r="AE1424" s="82">
        <f>IF(D1424=1, 'adjustment factor'!$D$4, IF(D1424=-9,-999,IF(D1424="",-999,0)))</f>
        <v>-999</v>
      </c>
      <c r="AF1424" s="82">
        <f>IF(F1424=1, 'adjustment factor'!$D$5, IF(F1424=-9,-999,IF(F1424="",-999,0)))</f>
        <v>-999</v>
      </c>
      <c r="AG1424" s="82">
        <f>IF(E1424=1, 'adjustment factor'!$D$6, IF(E1424=-9,-999,IF(E1424="",-999,0)))</f>
        <v>-999</v>
      </c>
      <c r="AH1424" s="82">
        <f>IF(K1424&gt;=45,'adjustment factor'!$D$7,IF(K1424=-9,-1200,IF(K1424="",-1200,0)))</f>
        <v>-1200</v>
      </c>
      <c r="AI1424" s="82">
        <f>IF(L1424=1, 'adjustment factor'!$D$8, IF(L1424=-9,-999,IF(L1424="",-999,0)))</f>
        <v>-999</v>
      </c>
      <c r="AJ1424" s="82">
        <f>IF(AND(M1424&gt;=1,M1424&lt;=4),'adjustment factor'!$D$9,IF(M1424=-9,-999,IF(M1424=98,-999,IF(M1424=99,-999,IF(M1424="",-999,0)))))</f>
        <v>-999</v>
      </c>
      <c r="AK1424" s="82">
        <f>IF(H1424=1, 'adjustment factor'!$D$10, IF(H1424=-9,-999,IF(H1424="",-999,0)))</f>
        <v>-999</v>
      </c>
      <c r="AL1424" s="82">
        <f>IF(G1424=1, 'adjustment factor'!$D$11, IF(G1424=-9,-999,IF(G1424="",-999,0)))</f>
        <v>-999</v>
      </c>
      <c r="AM1424" s="82">
        <f>IF(I1424=1, 'adjustment factor'!$D$12, IF(I1424=-9,-999,IF(I1424="",-999,0)))</f>
        <v>-999</v>
      </c>
      <c r="AN1424" s="82">
        <f>IF(J1424=1, 'adjustment factor'!$D$13, IF(J1424=-9,-999,IF(J1424="",-999,0)))</f>
        <v>-999</v>
      </c>
      <c r="AO1424" s="82" t="str">
        <f t="shared" si="228"/>
        <v>-999</v>
      </c>
      <c r="AP1424" s="82" t="str">
        <f t="shared" si="229"/>
        <v>MISSING</v>
      </c>
    </row>
    <row r="1425" spans="2:42" s="3" customFormat="1">
      <c r="B1425" s="213"/>
      <c r="C1425" s="35">
        <v>1421</v>
      </c>
      <c r="D1425" s="161"/>
      <c r="E1425" s="161"/>
      <c r="F1425" s="161"/>
      <c r="G1425" s="161"/>
      <c r="H1425" s="161"/>
      <c r="I1425" s="161"/>
      <c r="J1425" s="161"/>
      <c r="K1425" s="161"/>
      <c r="L1425" s="161"/>
      <c r="M1425" s="161"/>
      <c r="N1425" s="171"/>
      <c r="O1425" s="171"/>
      <c r="P1425" s="171"/>
      <c r="Q1425" s="171"/>
      <c r="R1425" s="171"/>
      <c r="S1425" s="171"/>
      <c r="T1425" s="208" t="str">
        <f t="shared" si="220"/>
        <v>MISSING</v>
      </c>
      <c r="U1425" s="208" t="str">
        <f t="shared" si="221"/>
        <v>MISSING</v>
      </c>
      <c r="X1425" s="56">
        <f t="shared" si="222"/>
        <v>-99</v>
      </c>
      <c r="Y1425" s="56">
        <f t="shared" si="223"/>
        <v>-99</v>
      </c>
      <c r="Z1425" s="56">
        <f t="shared" si="224"/>
        <v>-99</v>
      </c>
      <c r="AA1425" s="56">
        <f t="shared" si="225"/>
        <v>-99</v>
      </c>
      <c r="AB1425" s="56">
        <f t="shared" si="226"/>
        <v>-99</v>
      </c>
      <c r="AC1425" s="56">
        <f t="shared" si="227"/>
        <v>-99</v>
      </c>
      <c r="AE1425" s="82">
        <f>IF(D1425=1, 'adjustment factor'!$D$4, IF(D1425=-9,-999,IF(D1425="",-999,0)))</f>
        <v>-999</v>
      </c>
      <c r="AF1425" s="82">
        <f>IF(F1425=1, 'adjustment factor'!$D$5, IF(F1425=-9,-999,IF(F1425="",-999,0)))</f>
        <v>-999</v>
      </c>
      <c r="AG1425" s="82">
        <f>IF(E1425=1, 'adjustment factor'!$D$6, IF(E1425=-9,-999,IF(E1425="",-999,0)))</f>
        <v>-999</v>
      </c>
      <c r="AH1425" s="82">
        <f>IF(K1425&gt;=45,'adjustment factor'!$D$7,IF(K1425=-9,-1200,IF(K1425="",-1200,0)))</f>
        <v>-1200</v>
      </c>
      <c r="AI1425" s="82">
        <f>IF(L1425=1, 'adjustment factor'!$D$8, IF(L1425=-9,-999,IF(L1425="",-999,0)))</f>
        <v>-999</v>
      </c>
      <c r="AJ1425" s="82">
        <f>IF(AND(M1425&gt;=1,M1425&lt;=4),'adjustment factor'!$D$9,IF(M1425=-9,-999,IF(M1425=98,-999,IF(M1425=99,-999,IF(M1425="",-999,0)))))</f>
        <v>-999</v>
      </c>
      <c r="AK1425" s="82">
        <f>IF(H1425=1, 'adjustment factor'!$D$10, IF(H1425=-9,-999,IF(H1425="",-999,0)))</f>
        <v>-999</v>
      </c>
      <c r="AL1425" s="82">
        <f>IF(G1425=1, 'adjustment factor'!$D$11, IF(G1425=-9,-999,IF(G1425="",-999,0)))</f>
        <v>-999</v>
      </c>
      <c r="AM1425" s="82">
        <f>IF(I1425=1, 'adjustment factor'!$D$12, IF(I1425=-9,-999,IF(I1425="",-999,0)))</f>
        <v>-999</v>
      </c>
      <c r="AN1425" s="82">
        <f>IF(J1425=1, 'adjustment factor'!$D$13, IF(J1425=-9,-999,IF(J1425="",-999,0)))</f>
        <v>-999</v>
      </c>
      <c r="AO1425" s="82" t="str">
        <f t="shared" si="228"/>
        <v>-999</v>
      </c>
      <c r="AP1425" s="82" t="str">
        <f t="shared" si="229"/>
        <v>MISSING</v>
      </c>
    </row>
    <row r="1426" spans="2:42" s="3" customFormat="1">
      <c r="B1426" s="213"/>
      <c r="C1426" s="35">
        <v>1422</v>
      </c>
      <c r="D1426" s="161"/>
      <c r="E1426" s="161"/>
      <c r="F1426" s="161"/>
      <c r="G1426" s="161"/>
      <c r="H1426" s="161"/>
      <c r="I1426" s="161"/>
      <c r="J1426" s="161"/>
      <c r="K1426" s="161"/>
      <c r="L1426" s="161"/>
      <c r="M1426" s="161"/>
      <c r="N1426" s="171"/>
      <c r="O1426" s="171"/>
      <c r="P1426" s="171"/>
      <c r="Q1426" s="171"/>
      <c r="R1426" s="171"/>
      <c r="S1426" s="171"/>
      <c r="T1426" s="208" t="str">
        <f t="shared" si="220"/>
        <v>MISSING</v>
      </c>
      <c r="U1426" s="208" t="str">
        <f t="shared" si="221"/>
        <v>MISSING</v>
      </c>
      <c r="X1426" s="56">
        <f t="shared" si="222"/>
        <v>-99</v>
      </c>
      <c r="Y1426" s="56">
        <f t="shared" si="223"/>
        <v>-99</v>
      </c>
      <c r="Z1426" s="56">
        <f t="shared" si="224"/>
        <v>-99</v>
      </c>
      <c r="AA1426" s="56">
        <f t="shared" si="225"/>
        <v>-99</v>
      </c>
      <c r="AB1426" s="56">
        <f t="shared" si="226"/>
        <v>-99</v>
      </c>
      <c r="AC1426" s="56">
        <f t="shared" si="227"/>
        <v>-99</v>
      </c>
      <c r="AE1426" s="82">
        <f>IF(D1426=1, 'adjustment factor'!$D$4, IF(D1426=-9,-999,IF(D1426="",-999,0)))</f>
        <v>-999</v>
      </c>
      <c r="AF1426" s="82">
        <f>IF(F1426=1, 'adjustment factor'!$D$5, IF(F1426=-9,-999,IF(F1426="",-999,0)))</f>
        <v>-999</v>
      </c>
      <c r="AG1426" s="82">
        <f>IF(E1426=1, 'adjustment factor'!$D$6, IF(E1426=-9,-999,IF(E1426="",-999,0)))</f>
        <v>-999</v>
      </c>
      <c r="AH1426" s="82">
        <f>IF(K1426&gt;=45,'adjustment factor'!$D$7,IF(K1426=-9,-1200,IF(K1426="",-1200,0)))</f>
        <v>-1200</v>
      </c>
      <c r="AI1426" s="82">
        <f>IF(L1426=1, 'adjustment factor'!$D$8, IF(L1426=-9,-999,IF(L1426="",-999,0)))</f>
        <v>-999</v>
      </c>
      <c r="AJ1426" s="82">
        <f>IF(AND(M1426&gt;=1,M1426&lt;=4),'adjustment factor'!$D$9,IF(M1426=-9,-999,IF(M1426=98,-999,IF(M1426=99,-999,IF(M1426="",-999,0)))))</f>
        <v>-999</v>
      </c>
      <c r="AK1426" s="82">
        <f>IF(H1426=1, 'adjustment factor'!$D$10, IF(H1426=-9,-999,IF(H1426="",-999,0)))</f>
        <v>-999</v>
      </c>
      <c r="AL1426" s="82">
        <f>IF(G1426=1, 'adjustment factor'!$D$11, IF(G1426=-9,-999,IF(G1426="",-999,0)))</f>
        <v>-999</v>
      </c>
      <c r="AM1426" s="82">
        <f>IF(I1426=1, 'adjustment factor'!$D$12, IF(I1426=-9,-999,IF(I1426="",-999,0)))</f>
        <v>-999</v>
      </c>
      <c r="AN1426" s="82">
        <f>IF(J1426=1, 'adjustment factor'!$D$13, IF(J1426=-9,-999,IF(J1426="",-999,0)))</f>
        <v>-999</v>
      </c>
      <c r="AO1426" s="82" t="str">
        <f t="shared" si="228"/>
        <v>-999</v>
      </c>
      <c r="AP1426" s="82" t="str">
        <f t="shared" si="229"/>
        <v>MISSING</v>
      </c>
    </row>
    <row r="1427" spans="2:42" s="3" customFormat="1">
      <c r="B1427" s="213"/>
      <c r="C1427" s="35">
        <v>1423</v>
      </c>
      <c r="D1427" s="161"/>
      <c r="E1427" s="161"/>
      <c r="F1427" s="161"/>
      <c r="G1427" s="161"/>
      <c r="H1427" s="161"/>
      <c r="I1427" s="161"/>
      <c r="J1427" s="161"/>
      <c r="K1427" s="161"/>
      <c r="L1427" s="161"/>
      <c r="M1427" s="161"/>
      <c r="N1427" s="171"/>
      <c r="O1427" s="171"/>
      <c r="P1427" s="171"/>
      <c r="Q1427" s="171"/>
      <c r="R1427" s="171"/>
      <c r="S1427" s="171"/>
      <c r="T1427" s="208" t="str">
        <f t="shared" si="220"/>
        <v>MISSING</v>
      </c>
      <c r="U1427" s="208" t="str">
        <f t="shared" si="221"/>
        <v>MISSING</v>
      </c>
      <c r="X1427" s="56">
        <f t="shared" si="222"/>
        <v>-99</v>
      </c>
      <c r="Y1427" s="56">
        <f t="shared" si="223"/>
        <v>-99</v>
      </c>
      <c r="Z1427" s="56">
        <f t="shared" si="224"/>
        <v>-99</v>
      </c>
      <c r="AA1427" s="56">
        <f t="shared" si="225"/>
        <v>-99</v>
      </c>
      <c r="AB1427" s="56">
        <f t="shared" si="226"/>
        <v>-99</v>
      </c>
      <c r="AC1427" s="56">
        <f t="shared" si="227"/>
        <v>-99</v>
      </c>
      <c r="AE1427" s="82">
        <f>IF(D1427=1, 'adjustment factor'!$D$4, IF(D1427=-9,-999,IF(D1427="",-999,0)))</f>
        <v>-999</v>
      </c>
      <c r="AF1427" s="82">
        <f>IF(F1427=1, 'adjustment factor'!$D$5, IF(F1427=-9,-999,IF(F1427="",-999,0)))</f>
        <v>-999</v>
      </c>
      <c r="AG1427" s="82">
        <f>IF(E1427=1, 'adjustment factor'!$D$6, IF(E1427=-9,-999,IF(E1427="",-999,0)))</f>
        <v>-999</v>
      </c>
      <c r="AH1427" s="82">
        <f>IF(K1427&gt;=45,'adjustment factor'!$D$7,IF(K1427=-9,-1200,IF(K1427="",-1200,0)))</f>
        <v>-1200</v>
      </c>
      <c r="AI1427" s="82">
        <f>IF(L1427=1, 'adjustment factor'!$D$8, IF(L1427=-9,-999,IF(L1427="",-999,0)))</f>
        <v>-999</v>
      </c>
      <c r="AJ1427" s="82">
        <f>IF(AND(M1427&gt;=1,M1427&lt;=4),'adjustment factor'!$D$9,IF(M1427=-9,-999,IF(M1427=98,-999,IF(M1427=99,-999,IF(M1427="",-999,0)))))</f>
        <v>-999</v>
      </c>
      <c r="AK1427" s="82">
        <f>IF(H1427=1, 'adjustment factor'!$D$10, IF(H1427=-9,-999,IF(H1427="",-999,0)))</f>
        <v>-999</v>
      </c>
      <c r="AL1427" s="82">
        <f>IF(G1427=1, 'adjustment factor'!$D$11, IF(G1427=-9,-999,IF(G1427="",-999,0)))</f>
        <v>-999</v>
      </c>
      <c r="AM1427" s="82">
        <f>IF(I1427=1, 'adjustment factor'!$D$12, IF(I1427=-9,-999,IF(I1427="",-999,0)))</f>
        <v>-999</v>
      </c>
      <c r="AN1427" s="82">
        <f>IF(J1427=1, 'adjustment factor'!$D$13, IF(J1427=-9,-999,IF(J1427="",-999,0)))</f>
        <v>-999</v>
      </c>
      <c r="AO1427" s="82" t="str">
        <f t="shared" si="228"/>
        <v>-999</v>
      </c>
      <c r="AP1427" s="82" t="str">
        <f t="shared" si="229"/>
        <v>MISSING</v>
      </c>
    </row>
    <row r="1428" spans="2:42" s="3" customFormat="1">
      <c r="B1428" s="213"/>
      <c r="C1428" s="35">
        <v>1424</v>
      </c>
      <c r="D1428" s="161"/>
      <c r="E1428" s="161"/>
      <c r="F1428" s="161"/>
      <c r="G1428" s="161"/>
      <c r="H1428" s="161"/>
      <c r="I1428" s="161"/>
      <c r="J1428" s="161"/>
      <c r="K1428" s="161"/>
      <c r="L1428" s="161"/>
      <c r="M1428" s="161"/>
      <c r="N1428" s="171"/>
      <c r="O1428" s="171"/>
      <c r="P1428" s="171"/>
      <c r="Q1428" s="171"/>
      <c r="R1428" s="171"/>
      <c r="S1428" s="171"/>
      <c r="T1428" s="208" t="str">
        <f t="shared" si="220"/>
        <v>MISSING</v>
      </c>
      <c r="U1428" s="208" t="str">
        <f t="shared" si="221"/>
        <v>MISSING</v>
      </c>
      <c r="X1428" s="56">
        <f t="shared" si="222"/>
        <v>-99</v>
      </c>
      <c r="Y1428" s="56">
        <f t="shared" si="223"/>
        <v>-99</v>
      </c>
      <c r="Z1428" s="56">
        <f t="shared" si="224"/>
        <v>-99</v>
      </c>
      <c r="AA1428" s="56">
        <f t="shared" si="225"/>
        <v>-99</v>
      </c>
      <c r="AB1428" s="56">
        <f t="shared" si="226"/>
        <v>-99</v>
      </c>
      <c r="AC1428" s="56">
        <f t="shared" si="227"/>
        <v>-99</v>
      </c>
      <c r="AE1428" s="82">
        <f>IF(D1428=1, 'adjustment factor'!$D$4, IF(D1428=-9,-999,IF(D1428="",-999,0)))</f>
        <v>-999</v>
      </c>
      <c r="AF1428" s="82">
        <f>IF(F1428=1, 'adjustment factor'!$D$5, IF(F1428=-9,-999,IF(F1428="",-999,0)))</f>
        <v>-999</v>
      </c>
      <c r="AG1428" s="82">
        <f>IF(E1428=1, 'adjustment factor'!$D$6, IF(E1428=-9,-999,IF(E1428="",-999,0)))</f>
        <v>-999</v>
      </c>
      <c r="AH1428" s="82">
        <f>IF(K1428&gt;=45,'adjustment factor'!$D$7,IF(K1428=-9,-1200,IF(K1428="",-1200,0)))</f>
        <v>-1200</v>
      </c>
      <c r="AI1428" s="82">
        <f>IF(L1428=1, 'adjustment factor'!$D$8, IF(L1428=-9,-999,IF(L1428="",-999,0)))</f>
        <v>-999</v>
      </c>
      <c r="AJ1428" s="82">
        <f>IF(AND(M1428&gt;=1,M1428&lt;=4),'adjustment factor'!$D$9,IF(M1428=-9,-999,IF(M1428=98,-999,IF(M1428=99,-999,IF(M1428="",-999,0)))))</f>
        <v>-999</v>
      </c>
      <c r="AK1428" s="82">
        <f>IF(H1428=1, 'adjustment factor'!$D$10, IF(H1428=-9,-999,IF(H1428="",-999,0)))</f>
        <v>-999</v>
      </c>
      <c r="AL1428" s="82">
        <f>IF(G1428=1, 'adjustment factor'!$D$11, IF(G1428=-9,-999,IF(G1428="",-999,0)))</f>
        <v>-999</v>
      </c>
      <c r="AM1428" s="82">
        <f>IF(I1428=1, 'adjustment factor'!$D$12, IF(I1428=-9,-999,IF(I1428="",-999,0)))</f>
        <v>-999</v>
      </c>
      <c r="AN1428" s="82">
        <f>IF(J1428=1, 'adjustment factor'!$D$13, IF(J1428=-9,-999,IF(J1428="",-999,0)))</f>
        <v>-999</v>
      </c>
      <c r="AO1428" s="82" t="str">
        <f t="shared" si="228"/>
        <v>-999</v>
      </c>
      <c r="AP1428" s="82" t="str">
        <f t="shared" si="229"/>
        <v>MISSING</v>
      </c>
    </row>
    <row r="1429" spans="2:42" s="3" customFormat="1">
      <c r="B1429" s="213"/>
      <c r="C1429" s="35">
        <v>1425</v>
      </c>
      <c r="D1429" s="161"/>
      <c r="E1429" s="161"/>
      <c r="F1429" s="161"/>
      <c r="G1429" s="161"/>
      <c r="H1429" s="161"/>
      <c r="I1429" s="161"/>
      <c r="J1429" s="161"/>
      <c r="K1429" s="161"/>
      <c r="L1429" s="161"/>
      <c r="M1429" s="161"/>
      <c r="N1429" s="171"/>
      <c r="O1429" s="171"/>
      <c r="P1429" s="171"/>
      <c r="Q1429" s="171"/>
      <c r="R1429" s="171"/>
      <c r="S1429" s="171"/>
      <c r="T1429" s="208" t="str">
        <f t="shared" si="220"/>
        <v>MISSING</v>
      </c>
      <c r="U1429" s="208" t="str">
        <f t="shared" si="221"/>
        <v>MISSING</v>
      </c>
      <c r="X1429" s="56">
        <f t="shared" si="222"/>
        <v>-99</v>
      </c>
      <c r="Y1429" s="56">
        <f t="shared" si="223"/>
        <v>-99</v>
      </c>
      <c r="Z1429" s="56">
        <f t="shared" si="224"/>
        <v>-99</v>
      </c>
      <c r="AA1429" s="56">
        <f t="shared" si="225"/>
        <v>-99</v>
      </c>
      <c r="AB1429" s="56">
        <f t="shared" si="226"/>
        <v>-99</v>
      </c>
      <c r="AC1429" s="56">
        <f t="shared" si="227"/>
        <v>-99</v>
      </c>
      <c r="AE1429" s="82">
        <f>IF(D1429=1, 'adjustment factor'!$D$4, IF(D1429=-9,-999,IF(D1429="",-999,0)))</f>
        <v>-999</v>
      </c>
      <c r="AF1429" s="82">
        <f>IF(F1429=1, 'adjustment factor'!$D$5, IF(F1429=-9,-999,IF(F1429="",-999,0)))</f>
        <v>-999</v>
      </c>
      <c r="AG1429" s="82">
        <f>IF(E1429=1, 'adjustment factor'!$D$6, IF(E1429=-9,-999,IF(E1429="",-999,0)))</f>
        <v>-999</v>
      </c>
      <c r="AH1429" s="82">
        <f>IF(K1429&gt;=45,'adjustment factor'!$D$7,IF(K1429=-9,-1200,IF(K1429="",-1200,0)))</f>
        <v>-1200</v>
      </c>
      <c r="AI1429" s="82">
        <f>IF(L1429=1, 'adjustment factor'!$D$8, IF(L1429=-9,-999,IF(L1429="",-999,0)))</f>
        <v>-999</v>
      </c>
      <c r="AJ1429" s="82">
        <f>IF(AND(M1429&gt;=1,M1429&lt;=4),'adjustment factor'!$D$9,IF(M1429=-9,-999,IF(M1429=98,-999,IF(M1429=99,-999,IF(M1429="",-999,0)))))</f>
        <v>-999</v>
      </c>
      <c r="AK1429" s="82">
        <f>IF(H1429=1, 'adjustment factor'!$D$10, IF(H1429=-9,-999,IF(H1429="",-999,0)))</f>
        <v>-999</v>
      </c>
      <c r="AL1429" s="82">
        <f>IF(G1429=1, 'adjustment factor'!$D$11, IF(G1429=-9,-999,IF(G1429="",-999,0)))</f>
        <v>-999</v>
      </c>
      <c r="AM1429" s="82">
        <f>IF(I1429=1, 'adjustment factor'!$D$12, IF(I1429=-9,-999,IF(I1429="",-999,0)))</f>
        <v>-999</v>
      </c>
      <c r="AN1429" s="82">
        <f>IF(J1429=1, 'adjustment factor'!$D$13, IF(J1429=-9,-999,IF(J1429="",-999,0)))</f>
        <v>-999</v>
      </c>
      <c r="AO1429" s="82" t="str">
        <f t="shared" si="228"/>
        <v>-999</v>
      </c>
      <c r="AP1429" s="82" t="str">
        <f t="shared" si="229"/>
        <v>MISSING</v>
      </c>
    </row>
    <row r="1430" spans="2:42" s="3" customFormat="1">
      <c r="B1430" s="213"/>
      <c r="C1430" s="35">
        <v>1426</v>
      </c>
      <c r="D1430" s="161"/>
      <c r="E1430" s="161"/>
      <c r="F1430" s="161"/>
      <c r="G1430" s="161"/>
      <c r="H1430" s="161"/>
      <c r="I1430" s="161"/>
      <c r="J1430" s="161"/>
      <c r="K1430" s="161"/>
      <c r="L1430" s="161"/>
      <c r="M1430" s="161"/>
      <c r="N1430" s="171"/>
      <c r="O1430" s="171"/>
      <c r="P1430" s="171"/>
      <c r="Q1430" s="171"/>
      <c r="R1430" s="171"/>
      <c r="S1430" s="171"/>
      <c r="T1430" s="208" t="str">
        <f t="shared" si="220"/>
        <v>MISSING</v>
      </c>
      <c r="U1430" s="208" t="str">
        <f t="shared" si="221"/>
        <v>MISSING</v>
      </c>
      <c r="X1430" s="56">
        <f t="shared" si="222"/>
        <v>-99</v>
      </c>
      <c r="Y1430" s="56">
        <f t="shared" si="223"/>
        <v>-99</v>
      </c>
      <c r="Z1430" s="56">
        <f t="shared" si="224"/>
        <v>-99</v>
      </c>
      <c r="AA1430" s="56">
        <f t="shared" si="225"/>
        <v>-99</v>
      </c>
      <c r="AB1430" s="56">
        <f t="shared" si="226"/>
        <v>-99</v>
      </c>
      <c r="AC1430" s="56">
        <f t="shared" si="227"/>
        <v>-99</v>
      </c>
      <c r="AE1430" s="82">
        <f>IF(D1430=1, 'adjustment factor'!$D$4, IF(D1430=-9,-999,IF(D1430="",-999,0)))</f>
        <v>-999</v>
      </c>
      <c r="AF1430" s="82">
        <f>IF(F1430=1, 'adjustment factor'!$D$5, IF(F1430=-9,-999,IF(F1430="",-999,0)))</f>
        <v>-999</v>
      </c>
      <c r="AG1430" s="82">
        <f>IF(E1430=1, 'adjustment factor'!$D$6, IF(E1430=-9,-999,IF(E1430="",-999,0)))</f>
        <v>-999</v>
      </c>
      <c r="AH1430" s="82">
        <f>IF(K1430&gt;=45,'adjustment factor'!$D$7,IF(K1430=-9,-1200,IF(K1430="",-1200,0)))</f>
        <v>-1200</v>
      </c>
      <c r="AI1430" s="82">
        <f>IF(L1430=1, 'adjustment factor'!$D$8, IF(L1430=-9,-999,IF(L1430="",-999,0)))</f>
        <v>-999</v>
      </c>
      <c r="AJ1430" s="82">
        <f>IF(AND(M1430&gt;=1,M1430&lt;=4),'adjustment factor'!$D$9,IF(M1430=-9,-999,IF(M1430=98,-999,IF(M1430=99,-999,IF(M1430="",-999,0)))))</f>
        <v>-999</v>
      </c>
      <c r="AK1430" s="82">
        <f>IF(H1430=1, 'adjustment factor'!$D$10, IF(H1430=-9,-999,IF(H1430="",-999,0)))</f>
        <v>-999</v>
      </c>
      <c r="AL1430" s="82">
        <f>IF(G1430=1, 'adjustment factor'!$D$11, IF(G1430=-9,-999,IF(G1430="",-999,0)))</f>
        <v>-999</v>
      </c>
      <c r="AM1430" s="82">
        <f>IF(I1430=1, 'adjustment factor'!$D$12, IF(I1430=-9,-999,IF(I1430="",-999,0)))</f>
        <v>-999</v>
      </c>
      <c r="AN1430" s="82">
        <f>IF(J1430=1, 'adjustment factor'!$D$13, IF(J1430=-9,-999,IF(J1430="",-999,0)))</f>
        <v>-999</v>
      </c>
      <c r="AO1430" s="82" t="str">
        <f t="shared" si="228"/>
        <v>-999</v>
      </c>
      <c r="AP1430" s="82" t="str">
        <f t="shared" si="229"/>
        <v>MISSING</v>
      </c>
    </row>
    <row r="1431" spans="2:42" s="3" customFormat="1">
      <c r="B1431" s="213"/>
      <c r="C1431" s="35">
        <v>1427</v>
      </c>
      <c r="D1431" s="161"/>
      <c r="E1431" s="161"/>
      <c r="F1431" s="161"/>
      <c r="G1431" s="161"/>
      <c r="H1431" s="161"/>
      <c r="I1431" s="161"/>
      <c r="J1431" s="161"/>
      <c r="K1431" s="161"/>
      <c r="L1431" s="161"/>
      <c r="M1431" s="161"/>
      <c r="N1431" s="171"/>
      <c r="O1431" s="171"/>
      <c r="P1431" s="171"/>
      <c r="Q1431" s="171"/>
      <c r="R1431" s="171"/>
      <c r="S1431" s="171"/>
      <c r="T1431" s="208" t="str">
        <f t="shared" si="220"/>
        <v>MISSING</v>
      </c>
      <c r="U1431" s="208" t="str">
        <f t="shared" si="221"/>
        <v>MISSING</v>
      </c>
      <c r="X1431" s="56">
        <f t="shared" si="222"/>
        <v>-99</v>
      </c>
      <c r="Y1431" s="56">
        <f t="shared" si="223"/>
        <v>-99</v>
      </c>
      <c r="Z1431" s="56">
        <f t="shared" si="224"/>
        <v>-99</v>
      </c>
      <c r="AA1431" s="56">
        <f t="shared" si="225"/>
        <v>-99</v>
      </c>
      <c r="AB1431" s="56">
        <f t="shared" si="226"/>
        <v>-99</v>
      </c>
      <c r="AC1431" s="56">
        <f t="shared" si="227"/>
        <v>-99</v>
      </c>
      <c r="AE1431" s="82">
        <f>IF(D1431=1, 'adjustment factor'!$D$4, IF(D1431=-9,-999,IF(D1431="",-999,0)))</f>
        <v>-999</v>
      </c>
      <c r="AF1431" s="82">
        <f>IF(F1431=1, 'adjustment factor'!$D$5, IF(F1431=-9,-999,IF(F1431="",-999,0)))</f>
        <v>-999</v>
      </c>
      <c r="AG1431" s="82">
        <f>IF(E1431=1, 'adjustment factor'!$D$6, IF(E1431=-9,-999,IF(E1431="",-999,0)))</f>
        <v>-999</v>
      </c>
      <c r="AH1431" s="82">
        <f>IF(K1431&gt;=45,'adjustment factor'!$D$7,IF(K1431=-9,-1200,IF(K1431="",-1200,0)))</f>
        <v>-1200</v>
      </c>
      <c r="AI1431" s="82">
        <f>IF(L1431=1, 'adjustment factor'!$D$8, IF(L1431=-9,-999,IF(L1431="",-999,0)))</f>
        <v>-999</v>
      </c>
      <c r="AJ1431" s="82">
        <f>IF(AND(M1431&gt;=1,M1431&lt;=4),'adjustment factor'!$D$9,IF(M1431=-9,-999,IF(M1431=98,-999,IF(M1431=99,-999,IF(M1431="",-999,0)))))</f>
        <v>-999</v>
      </c>
      <c r="AK1431" s="82">
        <f>IF(H1431=1, 'adjustment factor'!$D$10, IF(H1431=-9,-999,IF(H1431="",-999,0)))</f>
        <v>-999</v>
      </c>
      <c r="AL1431" s="82">
        <f>IF(G1431=1, 'adjustment factor'!$D$11, IF(G1431=-9,-999,IF(G1431="",-999,0)))</f>
        <v>-999</v>
      </c>
      <c r="AM1431" s="82">
        <f>IF(I1431=1, 'adjustment factor'!$D$12, IF(I1431=-9,-999,IF(I1431="",-999,0)))</f>
        <v>-999</v>
      </c>
      <c r="AN1431" s="82">
        <f>IF(J1431=1, 'adjustment factor'!$D$13, IF(J1431=-9,-999,IF(J1431="",-999,0)))</f>
        <v>-999</v>
      </c>
      <c r="AO1431" s="82" t="str">
        <f t="shared" si="228"/>
        <v>-999</v>
      </c>
      <c r="AP1431" s="82" t="str">
        <f t="shared" si="229"/>
        <v>MISSING</v>
      </c>
    </row>
    <row r="1432" spans="2:42" s="3" customFormat="1">
      <c r="B1432" s="213"/>
      <c r="C1432" s="35">
        <v>1428</v>
      </c>
      <c r="D1432" s="161"/>
      <c r="E1432" s="161"/>
      <c r="F1432" s="161"/>
      <c r="G1432" s="161"/>
      <c r="H1432" s="161"/>
      <c r="I1432" s="161"/>
      <c r="J1432" s="161"/>
      <c r="K1432" s="161"/>
      <c r="L1432" s="161"/>
      <c r="M1432" s="161"/>
      <c r="N1432" s="171"/>
      <c r="O1432" s="171"/>
      <c r="P1432" s="171"/>
      <c r="Q1432" s="171"/>
      <c r="R1432" s="171"/>
      <c r="S1432" s="171"/>
      <c r="T1432" s="208" t="str">
        <f t="shared" si="220"/>
        <v>MISSING</v>
      </c>
      <c r="U1432" s="208" t="str">
        <f t="shared" si="221"/>
        <v>MISSING</v>
      </c>
      <c r="X1432" s="56">
        <f t="shared" si="222"/>
        <v>-99</v>
      </c>
      <c r="Y1432" s="56">
        <f t="shared" si="223"/>
        <v>-99</v>
      </c>
      <c r="Z1432" s="56">
        <f t="shared" si="224"/>
        <v>-99</v>
      </c>
      <c r="AA1432" s="56">
        <f t="shared" si="225"/>
        <v>-99</v>
      </c>
      <c r="AB1432" s="56">
        <f t="shared" si="226"/>
        <v>-99</v>
      </c>
      <c r="AC1432" s="56">
        <f t="shared" si="227"/>
        <v>-99</v>
      </c>
      <c r="AE1432" s="82">
        <f>IF(D1432=1, 'adjustment factor'!$D$4, IF(D1432=-9,-999,IF(D1432="",-999,0)))</f>
        <v>-999</v>
      </c>
      <c r="AF1432" s="82">
        <f>IF(F1432=1, 'adjustment factor'!$D$5, IF(F1432=-9,-999,IF(F1432="",-999,0)))</f>
        <v>-999</v>
      </c>
      <c r="AG1432" s="82">
        <f>IF(E1432=1, 'adjustment factor'!$D$6, IF(E1432=-9,-999,IF(E1432="",-999,0)))</f>
        <v>-999</v>
      </c>
      <c r="AH1432" s="82">
        <f>IF(K1432&gt;=45,'adjustment factor'!$D$7,IF(K1432=-9,-1200,IF(K1432="",-1200,0)))</f>
        <v>-1200</v>
      </c>
      <c r="AI1432" s="82">
        <f>IF(L1432=1, 'adjustment factor'!$D$8, IF(L1432=-9,-999,IF(L1432="",-999,0)))</f>
        <v>-999</v>
      </c>
      <c r="AJ1432" s="82">
        <f>IF(AND(M1432&gt;=1,M1432&lt;=4),'adjustment factor'!$D$9,IF(M1432=-9,-999,IF(M1432=98,-999,IF(M1432=99,-999,IF(M1432="",-999,0)))))</f>
        <v>-999</v>
      </c>
      <c r="AK1432" s="82">
        <f>IF(H1432=1, 'adjustment factor'!$D$10, IF(H1432=-9,-999,IF(H1432="",-999,0)))</f>
        <v>-999</v>
      </c>
      <c r="AL1432" s="82">
        <f>IF(G1432=1, 'adjustment factor'!$D$11, IF(G1432=-9,-999,IF(G1432="",-999,0)))</f>
        <v>-999</v>
      </c>
      <c r="AM1432" s="82">
        <f>IF(I1432=1, 'adjustment factor'!$D$12, IF(I1432=-9,-999,IF(I1432="",-999,0)))</f>
        <v>-999</v>
      </c>
      <c r="AN1432" s="82">
        <f>IF(J1432=1, 'adjustment factor'!$D$13, IF(J1432=-9,-999,IF(J1432="",-999,0)))</f>
        <v>-999</v>
      </c>
      <c r="AO1432" s="82" t="str">
        <f t="shared" si="228"/>
        <v>-999</v>
      </c>
      <c r="AP1432" s="82" t="str">
        <f t="shared" si="229"/>
        <v>MISSING</v>
      </c>
    </row>
    <row r="1433" spans="2:42" s="3" customFormat="1">
      <c r="B1433" s="213"/>
      <c r="C1433" s="35">
        <v>1429</v>
      </c>
      <c r="D1433" s="161"/>
      <c r="E1433" s="161"/>
      <c r="F1433" s="161"/>
      <c r="G1433" s="161"/>
      <c r="H1433" s="161"/>
      <c r="I1433" s="161"/>
      <c r="J1433" s="161"/>
      <c r="K1433" s="161"/>
      <c r="L1433" s="161"/>
      <c r="M1433" s="161"/>
      <c r="N1433" s="171"/>
      <c r="O1433" s="171"/>
      <c r="P1433" s="171"/>
      <c r="Q1433" s="171"/>
      <c r="R1433" s="171"/>
      <c r="S1433" s="171"/>
      <c r="T1433" s="208" t="str">
        <f t="shared" si="220"/>
        <v>MISSING</v>
      </c>
      <c r="U1433" s="208" t="str">
        <f t="shared" si="221"/>
        <v>MISSING</v>
      </c>
      <c r="X1433" s="56">
        <f t="shared" si="222"/>
        <v>-99</v>
      </c>
      <c r="Y1433" s="56">
        <f t="shared" si="223"/>
        <v>-99</v>
      </c>
      <c r="Z1433" s="56">
        <f t="shared" si="224"/>
        <v>-99</v>
      </c>
      <c r="AA1433" s="56">
        <f t="shared" si="225"/>
        <v>-99</v>
      </c>
      <c r="AB1433" s="56">
        <f t="shared" si="226"/>
        <v>-99</v>
      </c>
      <c r="AC1433" s="56">
        <f t="shared" si="227"/>
        <v>-99</v>
      </c>
      <c r="AE1433" s="82">
        <f>IF(D1433=1, 'adjustment factor'!$D$4, IF(D1433=-9,-999,IF(D1433="",-999,0)))</f>
        <v>-999</v>
      </c>
      <c r="AF1433" s="82">
        <f>IF(F1433=1, 'adjustment factor'!$D$5, IF(F1433=-9,-999,IF(F1433="",-999,0)))</f>
        <v>-999</v>
      </c>
      <c r="AG1433" s="82">
        <f>IF(E1433=1, 'adjustment factor'!$D$6, IF(E1433=-9,-999,IF(E1433="",-999,0)))</f>
        <v>-999</v>
      </c>
      <c r="AH1433" s="82">
        <f>IF(K1433&gt;=45,'adjustment factor'!$D$7,IF(K1433=-9,-1200,IF(K1433="",-1200,0)))</f>
        <v>-1200</v>
      </c>
      <c r="AI1433" s="82">
        <f>IF(L1433=1, 'adjustment factor'!$D$8, IF(L1433=-9,-999,IF(L1433="",-999,0)))</f>
        <v>-999</v>
      </c>
      <c r="AJ1433" s="82">
        <f>IF(AND(M1433&gt;=1,M1433&lt;=4),'adjustment factor'!$D$9,IF(M1433=-9,-999,IF(M1433=98,-999,IF(M1433=99,-999,IF(M1433="",-999,0)))))</f>
        <v>-999</v>
      </c>
      <c r="AK1433" s="82">
        <f>IF(H1433=1, 'adjustment factor'!$D$10, IF(H1433=-9,-999,IF(H1433="",-999,0)))</f>
        <v>-999</v>
      </c>
      <c r="AL1433" s="82">
        <f>IF(G1433=1, 'adjustment factor'!$D$11, IF(G1433=-9,-999,IF(G1433="",-999,0)))</f>
        <v>-999</v>
      </c>
      <c r="AM1433" s="82">
        <f>IF(I1433=1, 'adjustment factor'!$D$12, IF(I1433=-9,-999,IF(I1433="",-999,0)))</f>
        <v>-999</v>
      </c>
      <c r="AN1433" s="82">
        <f>IF(J1433=1, 'adjustment factor'!$D$13, IF(J1433=-9,-999,IF(J1433="",-999,0)))</f>
        <v>-999</v>
      </c>
      <c r="AO1433" s="82" t="str">
        <f t="shared" si="228"/>
        <v>-999</v>
      </c>
      <c r="AP1433" s="82" t="str">
        <f t="shared" si="229"/>
        <v>MISSING</v>
      </c>
    </row>
    <row r="1434" spans="2:42" s="3" customFormat="1">
      <c r="B1434" s="213"/>
      <c r="C1434" s="35">
        <v>1430</v>
      </c>
      <c r="D1434" s="161"/>
      <c r="E1434" s="161"/>
      <c r="F1434" s="161"/>
      <c r="G1434" s="161"/>
      <c r="H1434" s="161"/>
      <c r="I1434" s="161"/>
      <c r="J1434" s="161"/>
      <c r="K1434" s="161"/>
      <c r="L1434" s="161"/>
      <c r="M1434" s="161"/>
      <c r="N1434" s="171"/>
      <c r="O1434" s="171"/>
      <c r="P1434" s="171"/>
      <c r="Q1434" s="171"/>
      <c r="R1434" s="171"/>
      <c r="S1434" s="171"/>
      <c r="T1434" s="208" t="str">
        <f t="shared" si="220"/>
        <v>MISSING</v>
      </c>
      <c r="U1434" s="208" t="str">
        <f t="shared" si="221"/>
        <v>MISSING</v>
      </c>
      <c r="X1434" s="56">
        <f t="shared" si="222"/>
        <v>-99</v>
      </c>
      <c r="Y1434" s="56">
        <f t="shared" si="223"/>
        <v>-99</v>
      </c>
      <c r="Z1434" s="56">
        <f t="shared" si="224"/>
        <v>-99</v>
      </c>
      <c r="AA1434" s="56">
        <f t="shared" si="225"/>
        <v>-99</v>
      </c>
      <c r="AB1434" s="56">
        <f t="shared" si="226"/>
        <v>-99</v>
      </c>
      <c r="AC1434" s="56">
        <f t="shared" si="227"/>
        <v>-99</v>
      </c>
      <c r="AE1434" s="82">
        <f>IF(D1434=1, 'adjustment factor'!$D$4, IF(D1434=-9,-999,IF(D1434="",-999,0)))</f>
        <v>-999</v>
      </c>
      <c r="AF1434" s="82">
        <f>IF(F1434=1, 'adjustment factor'!$D$5, IF(F1434=-9,-999,IF(F1434="",-999,0)))</f>
        <v>-999</v>
      </c>
      <c r="AG1434" s="82">
        <f>IF(E1434=1, 'adjustment factor'!$D$6, IF(E1434=-9,-999,IF(E1434="",-999,0)))</f>
        <v>-999</v>
      </c>
      <c r="AH1434" s="82">
        <f>IF(K1434&gt;=45,'adjustment factor'!$D$7,IF(K1434=-9,-1200,IF(K1434="",-1200,0)))</f>
        <v>-1200</v>
      </c>
      <c r="AI1434" s="82">
        <f>IF(L1434=1, 'adjustment factor'!$D$8, IF(L1434=-9,-999,IF(L1434="",-999,0)))</f>
        <v>-999</v>
      </c>
      <c r="AJ1434" s="82">
        <f>IF(AND(M1434&gt;=1,M1434&lt;=4),'adjustment factor'!$D$9,IF(M1434=-9,-999,IF(M1434=98,-999,IF(M1434=99,-999,IF(M1434="",-999,0)))))</f>
        <v>-999</v>
      </c>
      <c r="AK1434" s="82">
        <f>IF(H1434=1, 'adjustment factor'!$D$10, IF(H1434=-9,-999,IF(H1434="",-999,0)))</f>
        <v>-999</v>
      </c>
      <c r="AL1434" s="82">
        <f>IF(G1434=1, 'adjustment factor'!$D$11, IF(G1434=-9,-999,IF(G1434="",-999,0)))</f>
        <v>-999</v>
      </c>
      <c r="AM1434" s="82">
        <f>IF(I1434=1, 'adjustment factor'!$D$12, IF(I1434=-9,-999,IF(I1434="",-999,0)))</f>
        <v>-999</v>
      </c>
      <c r="AN1434" s="82">
        <f>IF(J1434=1, 'adjustment factor'!$D$13, IF(J1434=-9,-999,IF(J1434="",-999,0)))</f>
        <v>-999</v>
      </c>
      <c r="AO1434" s="82" t="str">
        <f t="shared" si="228"/>
        <v>-999</v>
      </c>
      <c r="AP1434" s="82" t="str">
        <f t="shared" si="229"/>
        <v>MISSING</v>
      </c>
    </row>
    <row r="1435" spans="2:42" s="3" customFormat="1">
      <c r="B1435" s="213"/>
      <c r="C1435" s="35">
        <v>1431</v>
      </c>
      <c r="D1435" s="161"/>
      <c r="E1435" s="161"/>
      <c r="F1435" s="161"/>
      <c r="G1435" s="161"/>
      <c r="H1435" s="161"/>
      <c r="I1435" s="161"/>
      <c r="J1435" s="161"/>
      <c r="K1435" s="161"/>
      <c r="L1435" s="161"/>
      <c r="M1435" s="161"/>
      <c r="N1435" s="171"/>
      <c r="O1435" s="171"/>
      <c r="P1435" s="171"/>
      <c r="Q1435" s="171"/>
      <c r="R1435" s="171"/>
      <c r="S1435" s="171"/>
      <c r="T1435" s="208" t="str">
        <f t="shared" si="220"/>
        <v>MISSING</v>
      </c>
      <c r="U1435" s="208" t="str">
        <f t="shared" si="221"/>
        <v>MISSING</v>
      </c>
      <c r="X1435" s="56">
        <f t="shared" si="222"/>
        <v>-99</v>
      </c>
      <c r="Y1435" s="56">
        <f t="shared" si="223"/>
        <v>-99</v>
      </c>
      <c r="Z1435" s="56">
        <f t="shared" si="224"/>
        <v>-99</v>
      </c>
      <c r="AA1435" s="56">
        <f t="shared" si="225"/>
        <v>-99</v>
      </c>
      <c r="AB1435" s="56">
        <f t="shared" si="226"/>
        <v>-99</v>
      </c>
      <c r="AC1435" s="56">
        <f t="shared" si="227"/>
        <v>-99</v>
      </c>
      <c r="AE1435" s="82">
        <f>IF(D1435=1, 'adjustment factor'!$D$4, IF(D1435=-9,-999,IF(D1435="",-999,0)))</f>
        <v>-999</v>
      </c>
      <c r="AF1435" s="82">
        <f>IF(F1435=1, 'adjustment factor'!$D$5, IF(F1435=-9,-999,IF(F1435="",-999,0)))</f>
        <v>-999</v>
      </c>
      <c r="AG1435" s="82">
        <f>IF(E1435=1, 'adjustment factor'!$D$6, IF(E1435=-9,-999,IF(E1435="",-999,0)))</f>
        <v>-999</v>
      </c>
      <c r="AH1435" s="82">
        <f>IF(K1435&gt;=45,'adjustment factor'!$D$7,IF(K1435=-9,-1200,IF(K1435="",-1200,0)))</f>
        <v>-1200</v>
      </c>
      <c r="AI1435" s="82">
        <f>IF(L1435=1, 'adjustment factor'!$D$8, IF(L1435=-9,-999,IF(L1435="",-999,0)))</f>
        <v>-999</v>
      </c>
      <c r="AJ1435" s="82">
        <f>IF(AND(M1435&gt;=1,M1435&lt;=4),'adjustment factor'!$D$9,IF(M1435=-9,-999,IF(M1435=98,-999,IF(M1435=99,-999,IF(M1435="",-999,0)))))</f>
        <v>-999</v>
      </c>
      <c r="AK1435" s="82">
        <f>IF(H1435=1, 'adjustment factor'!$D$10, IF(H1435=-9,-999,IF(H1435="",-999,0)))</f>
        <v>-999</v>
      </c>
      <c r="AL1435" s="82">
        <f>IF(G1435=1, 'adjustment factor'!$D$11, IF(G1435=-9,-999,IF(G1435="",-999,0)))</f>
        <v>-999</v>
      </c>
      <c r="AM1435" s="82">
        <f>IF(I1435=1, 'adjustment factor'!$D$12, IF(I1435=-9,-999,IF(I1435="",-999,0)))</f>
        <v>-999</v>
      </c>
      <c r="AN1435" s="82">
        <f>IF(J1435=1, 'adjustment factor'!$D$13, IF(J1435=-9,-999,IF(J1435="",-999,0)))</f>
        <v>-999</v>
      </c>
      <c r="AO1435" s="82" t="str">
        <f t="shared" si="228"/>
        <v>-999</v>
      </c>
      <c r="AP1435" s="82" t="str">
        <f t="shared" si="229"/>
        <v>MISSING</v>
      </c>
    </row>
    <row r="1436" spans="2:42" s="3" customFormat="1">
      <c r="B1436" s="213"/>
      <c r="C1436" s="35">
        <v>1432</v>
      </c>
      <c r="D1436" s="161"/>
      <c r="E1436" s="161"/>
      <c r="F1436" s="161"/>
      <c r="G1436" s="161"/>
      <c r="H1436" s="161"/>
      <c r="I1436" s="161"/>
      <c r="J1436" s="161"/>
      <c r="K1436" s="161"/>
      <c r="L1436" s="161"/>
      <c r="M1436" s="161"/>
      <c r="N1436" s="171"/>
      <c r="O1436" s="171"/>
      <c r="P1436" s="171"/>
      <c r="Q1436" s="171"/>
      <c r="R1436" s="171"/>
      <c r="S1436" s="171"/>
      <c r="T1436" s="208" t="str">
        <f t="shared" si="220"/>
        <v>MISSING</v>
      </c>
      <c r="U1436" s="208" t="str">
        <f t="shared" si="221"/>
        <v>MISSING</v>
      </c>
      <c r="X1436" s="56">
        <f t="shared" si="222"/>
        <v>-99</v>
      </c>
      <c r="Y1436" s="56">
        <f t="shared" si="223"/>
        <v>-99</v>
      </c>
      <c r="Z1436" s="56">
        <f t="shared" si="224"/>
        <v>-99</v>
      </c>
      <c r="AA1436" s="56">
        <f t="shared" si="225"/>
        <v>-99</v>
      </c>
      <c r="AB1436" s="56">
        <f t="shared" si="226"/>
        <v>-99</v>
      </c>
      <c r="AC1436" s="56">
        <f t="shared" si="227"/>
        <v>-99</v>
      </c>
      <c r="AE1436" s="82">
        <f>IF(D1436=1, 'adjustment factor'!$D$4, IF(D1436=-9,-999,IF(D1436="",-999,0)))</f>
        <v>-999</v>
      </c>
      <c r="AF1436" s="82">
        <f>IF(F1436=1, 'adjustment factor'!$D$5, IF(F1436=-9,-999,IF(F1436="",-999,0)))</f>
        <v>-999</v>
      </c>
      <c r="AG1436" s="82">
        <f>IF(E1436=1, 'adjustment factor'!$D$6, IF(E1436=-9,-999,IF(E1436="",-999,0)))</f>
        <v>-999</v>
      </c>
      <c r="AH1436" s="82">
        <f>IF(K1436&gt;=45,'adjustment factor'!$D$7,IF(K1436=-9,-1200,IF(K1436="",-1200,0)))</f>
        <v>-1200</v>
      </c>
      <c r="AI1436" s="82">
        <f>IF(L1436=1, 'adjustment factor'!$D$8, IF(L1436=-9,-999,IF(L1436="",-999,0)))</f>
        <v>-999</v>
      </c>
      <c r="AJ1436" s="82">
        <f>IF(AND(M1436&gt;=1,M1436&lt;=4),'adjustment factor'!$D$9,IF(M1436=-9,-999,IF(M1436=98,-999,IF(M1436=99,-999,IF(M1436="",-999,0)))))</f>
        <v>-999</v>
      </c>
      <c r="AK1436" s="82">
        <f>IF(H1436=1, 'adjustment factor'!$D$10, IF(H1436=-9,-999,IF(H1436="",-999,0)))</f>
        <v>-999</v>
      </c>
      <c r="AL1436" s="82">
        <f>IF(G1436=1, 'adjustment factor'!$D$11, IF(G1436=-9,-999,IF(G1436="",-999,0)))</f>
        <v>-999</v>
      </c>
      <c r="AM1436" s="82">
        <f>IF(I1436=1, 'adjustment factor'!$D$12, IF(I1436=-9,-999,IF(I1436="",-999,0)))</f>
        <v>-999</v>
      </c>
      <c r="AN1436" s="82">
        <f>IF(J1436=1, 'adjustment factor'!$D$13, IF(J1436=-9,-999,IF(J1436="",-999,0)))</f>
        <v>-999</v>
      </c>
      <c r="AO1436" s="82" t="str">
        <f t="shared" si="228"/>
        <v>-999</v>
      </c>
      <c r="AP1436" s="82" t="str">
        <f t="shared" si="229"/>
        <v>MISSING</v>
      </c>
    </row>
    <row r="1437" spans="2:42" s="3" customFormat="1">
      <c r="B1437" s="213"/>
      <c r="C1437" s="35">
        <v>1433</v>
      </c>
      <c r="D1437" s="161"/>
      <c r="E1437" s="161"/>
      <c r="F1437" s="161"/>
      <c r="G1437" s="161"/>
      <c r="H1437" s="161"/>
      <c r="I1437" s="161"/>
      <c r="J1437" s="161"/>
      <c r="K1437" s="161"/>
      <c r="L1437" s="161"/>
      <c r="M1437" s="161"/>
      <c r="N1437" s="171"/>
      <c r="O1437" s="171"/>
      <c r="P1437" s="171"/>
      <c r="Q1437" s="171"/>
      <c r="R1437" s="171"/>
      <c r="S1437" s="171"/>
      <c r="T1437" s="208" t="str">
        <f t="shared" si="220"/>
        <v>MISSING</v>
      </c>
      <c r="U1437" s="208" t="str">
        <f t="shared" si="221"/>
        <v>MISSING</v>
      </c>
      <c r="X1437" s="56">
        <f t="shared" si="222"/>
        <v>-99</v>
      </c>
      <c r="Y1437" s="56">
        <f t="shared" si="223"/>
        <v>-99</v>
      </c>
      <c r="Z1437" s="56">
        <f t="shared" si="224"/>
        <v>-99</v>
      </c>
      <c r="AA1437" s="56">
        <f t="shared" si="225"/>
        <v>-99</v>
      </c>
      <c r="AB1437" s="56">
        <f t="shared" si="226"/>
        <v>-99</v>
      </c>
      <c r="AC1437" s="56">
        <f t="shared" si="227"/>
        <v>-99</v>
      </c>
      <c r="AE1437" s="82">
        <f>IF(D1437=1, 'adjustment factor'!$D$4, IF(D1437=-9,-999,IF(D1437="",-999,0)))</f>
        <v>-999</v>
      </c>
      <c r="AF1437" s="82">
        <f>IF(F1437=1, 'adjustment factor'!$D$5, IF(F1437=-9,-999,IF(F1437="",-999,0)))</f>
        <v>-999</v>
      </c>
      <c r="AG1437" s="82">
        <f>IF(E1437=1, 'adjustment factor'!$D$6, IF(E1437=-9,-999,IF(E1437="",-999,0)))</f>
        <v>-999</v>
      </c>
      <c r="AH1437" s="82">
        <f>IF(K1437&gt;=45,'adjustment factor'!$D$7,IF(K1437=-9,-1200,IF(K1437="",-1200,0)))</f>
        <v>-1200</v>
      </c>
      <c r="AI1437" s="82">
        <f>IF(L1437=1, 'adjustment factor'!$D$8, IF(L1437=-9,-999,IF(L1437="",-999,0)))</f>
        <v>-999</v>
      </c>
      <c r="AJ1437" s="82">
        <f>IF(AND(M1437&gt;=1,M1437&lt;=4),'adjustment factor'!$D$9,IF(M1437=-9,-999,IF(M1437=98,-999,IF(M1437=99,-999,IF(M1437="",-999,0)))))</f>
        <v>-999</v>
      </c>
      <c r="AK1437" s="82">
        <f>IF(H1437=1, 'adjustment factor'!$D$10, IF(H1437=-9,-999,IF(H1437="",-999,0)))</f>
        <v>-999</v>
      </c>
      <c r="AL1437" s="82">
        <f>IF(G1437=1, 'adjustment factor'!$D$11, IF(G1437=-9,-999,IF(G1437="",-999,0)))</f>
        <v>-999</v>
      </c>
      <c r="AM1437" s="82">
        <f>IF(I1437=1, 'adjustment factor'!$D$12, IF(I1437=-9,-999,IF(I1437="",-999,0)))</f>
        <v>-999</v>
      </c>
      <c r="AN1437" s="82">
        <f>IF(J1437=1, 'adjustment factor'!$D$13, IF(J1437=-9,-999,IF(J1437="",-999,0)))</f>
        <v>-999</v>
      </c>
      <c r="AO1437" s="82" t="str">
        <f t="shared" si="228"/>
        <v>-999</v>
      </c>
      <c r="AP1437" s="82" t="str">
        <f t="shared" si="229"/>
        <v>MISSING</v>
      </c>
    </row>
    <row r="1438" spans="2:42" s="3" customFormat="1">
      <c r="B1438" s="213"/>
      <c r="C1438" s="35">
        <v>1434</v>
      </c>
      <c r="D1438" s="161"/>
      <c r="E1438" s="161"/>
      <c r="F1438" s="161"/>
      <c r="G1438" s="161"/>
      <c r="H1438" s="161"/>
      <c r="I1438" s="161"/>
      <c r="J1438" s="161"/>
      <c r="K1438" s="161"/>
      <c r="L1438" s="161"/>
      <c r="M1438" s="161"/>
      <c r="N1438" s="171"/>
      <c r="O1438" s="171"/>
      <c r="P1438" s="171"/>
      <c r="Q1438" s="171"/>
      <c r="R1438" s="171"/>
      <c r="S1438" s="171"/>
      <c r="T1438" s="208" t="str">
        <f t="shared" si="220"/>
        <v>MISSING</v>
      </c>
      <c r="U1438" s="208" t="str">
        <f t="shared" si="221"/>
        <v>MISSING</v>
      </c>
      <c r="X1438" s="56">
        <f t="shared" si="222"/>
        <v>-99</v>
      </c>
      <c r="Y1438" s="56">
        <f t="shared" si="223"/>
        <v>-99</v>
      </c>
      <c r="Z1438" s="56">
        <f t="shared" si="224"/>
        <v>-99</v>
      </c>
      <c r="AA1438" s="56">
        <f t="shared" si="225"/>
        <v>-99</v>
      </c>
      <c r="AB1438" s="56">
        <f t="shared" si="226"/>
        <v>-99</v>
      </c>
      <c r="AC1438" s="56">
        <f t="shared" si="227"/>
        <v>-99</v>
      </c>
      <c r="AE1438" s="82">
        <f>IF(D1438=1, 'adjustment factor'!$D$4, IF(D1438=-9,-999,IF(D1438="",-999,0)))</f>
        <v>-999</v>
      </c>
      <c r="AF1438" s="82">
        <f>IF(F1438=1, 'adjustment factor'!$D$5, IF(F1438=-9,-999,IF(F1438="",-999,0)))</f>
        <v>-999</v>
      </c>
      <c r="AG1438" s="82">
        <f>IF(E1438=1, 'adjustment factor'!$D$6, IF(E1438=-9,-999,IF(E1438="",-999,0)))</f>
        <v>-999</v>
      </c>
      <c r="AH1438" s="82">
        <f>IF(K1438&gt;=45,'adjustment factor'!$D$7,IF(K1438=-9,-1200,IF(K1438="",-1200,0)))</f>
        <v>-1200</v>
      </c>
      <c r="AI1438" s="82">
        <f>IF(L1438=1, 'adjustment factor'!$D$8, IF(L1438=-9,-999,IF(L1438="",-999,0)))</f>
        <v>-999</v>
      </c>
      <c r="AJ1438" s="82">
        <f>IF(AND(M1438&gt;=1,M1438&lt;=4),'adjustment factor'!$D$9,IF(M1438=-9,-999,IF(M1438=98,-999,IF(M1438=99,-999,IF(M1438="",-999,0)))))</f>
        <v>-999</v>
      </c>
      <c r="AK1438" s="82">
        <f>IF(H1438=1, 'adjustment factor'!$D$10, IF(H1438=-9,-999,IF(H1438="",-999,0)))</f>
        <v>-999</v>
      </c>
      <c r="AL1438" s="82">
        <f>IF(G1438=1, 'adjustment factor'!$D$11, IF(G1438=-9,-999,IF(G1438="",-999,0)))</f>
        <v>-999</v>
      </c>
      <c r="AM1438" s="82">
        <f>IF(I1438=1, 'adjustment factor'!$D$12, IF(I1438=-9,-999,IF(I1438="",-999,0)))</f>
        <v>-999</v>
      </c>
      <c r="AN1438" s="82">
        <f>IF(J1438=1, 'adjustment factor'!$D$13, IF(J1438=-9,-999,IF(J1438="",-999,0)))</f>
        <v>-999</v>
      </c>
      <c r="AO1438" s="82" t="str">
        <f t="shared" si="228"/>
        <v>-999</v>
      </c>
      <c r="AP1438" s="82" t="str">
        <f t="shared" si="229"/>
        <v>MISSING</v>
      </c>
    </row>
    <row r="1439" spans="2:42" s="3" customFormat="1">
      <c r="B1439" s="213"/>
      <c r="C1439" s="35">
        <v>1435</v>
      </c>
      <c r="D1439" s="161"/>
      <c r="E1439" s="161"/>
      <c r="F1439" s="161"/>
      <c r="G1439" s="161"/>
      <c r="H1439" s="161"/>
      <c r="I1439" s="161"/>
      <c r="J1439" s="161"/>
      <c r="K1439" s="161"/>
      <c r="L1439" s="161"/>
      <c r="M1439" s="161"/>
      <c r="N1439" s="171"/>
      <c r="O1439" s="171"/>
      <c r="P1439" s="171"/>
      <c r="Q1439" s="171"/>
      <c r="R1439" s="171"/>
      <c r="S1439" s="171"/>
      <c r="T1439" s="208" t="str">
        <f t="shared" si="220"/>
        <v>MISSING</v>
      </c>
      <c r="U1439" s="208" t="str">
        <f t="shared" si="221"/>
        <v>MISSING</v>
      </c>
      <c r="X1439" s="56">
        <f t="shared" si="222"/>
        <v>-99</v>
      </c>
      <c r="Y1439" s="56">
        <f t="shared" si="223"/>
        <v>-99</v>
      </c>
      <c r="Z1439" s="56">
        <f t="shared" si="224"/>
        <v>-99</v>
      </c>
      <c r="AA1439" s="56">
        <f t="shared" si="225"/>
        <v>-99</v>
      </c>
      <c r="AB1439" s="56">
        <f t="shared" si="226"/>
        <v>-99</v>
      </c>
      <c r="AC1439" s="56">
        <f t="shared" si="227"/>
        <v>-99</v>
      </c>
      <c r="AE1439" s="82">
        <f>IF(D1439=1, 'adjustment factor'!$D$4, IF(D1439=-9,-999,IF(D1439="",-999,0)))</f>
        <v>-999</v>
      </c>
      <c r="AF1439" s="82">
        <f>IF(F1439=1, 'adjustment factor'!$D$5, IF(F1439=-9,-999,IF(F1439="",-999,0)))</f>
        <v>-999</v>
      </c>
      <c r="AG1439" s="82">
        <f>IF(E1439=1, 'adjustment factor'!$D$6, IF(E1439=-9,-999,IF(E1439="",-999,0)))</f>
        <v>-999</v>
      </c>
      <c r="AH1439" s="82">
        <f>IF(K1439&gt;=45,'adjustment factor'!$D$7,IF(K1439=-9,-1200,IF(K1439="",-1200,0)))</f>
        <v>-1200</v>
      </c>
      <c r="AI1439" s="82">
        <f>IF(L1439=1, 'adjustment factor'!$D$8, IF(L1439=-9,-999,IF(L1439="",-999,0)))</f>
        <v>-999</v>
      </c>
      <c r="AJ1439" s="82">
        <f>IF(AND(M1439&gt;=1,M1439&lt;=4),'adjustment factor'!$D$9,IF(M1439=-9,-999,IF(M1439=98,-999,IF(M1439=99,-999,IF(M1439="",-999,0)))))</f>
        <v>-999</v>
      </c>
      <c r="AK1439" s="82">
        <f>IF(H1439=1, 'adjustment factor'!$D$10, IF(H1439=-9,-999,IF(H1439="",-999,0)))</f>
        <v>-999</v>
      </c>
      <c r="AL1439" s="82">
        <f>IF(G1439=1, 'adjustment factor'!$D$11, IF(G1439=-9,-999,IF(G1439="",-999,0)))</f>
        <v>-999</v>
      </c>
      <c r="AM1439" s="82">
        <f>IF(I1439=1, 'adjustment factor'!$D$12, IF(I1439=-9,-999,IF(I1439="",-999,0)))</f>
        <v>-999</v>
      </c>
      <c r="AN1439" s="82">
        <f>IF(J1439=1, 'adjustment factor'!$D$13, IF(J1439=-9,-999,IF(J1439="",-999,0)))</f>
        <v>-999</v>
      </c>
      <c r="AO1439" s="82" t="str">
        <f t="shared" si="228"/>
        <v>-999</v>
      </c>
      <c r="AP1439" s="82" t="str">
        <f t="shared" si="229"/>
        <v>MISSING</v>
      </c>
    </row>
    <row r="1440" spans="2:42" s="3" customFormat="1">
      <c r="B1440" s="213"/>
      <c r="C1440" s="35">
        <v>1436</v>
      </c>
      <c r="D1440" s="161"/>
      <c r="E1440" s="161"/>
      <c r="F1440" s="161"/>
      <c r="G1440" s="161"/>
      <c r="H1440" s="161"/>
      <c r="I1440" s="161"/>
      <c r="J1440" s="161"/>
      <c r="K1440" s="161"/>
      <c r="L1440" s="161"/>
      <c r="M1440" s="161"/>
      <c r="N1440" s="171"/>
      <c r="O1440" s="171"/>
      <c r="P1440" s="171"/>
      <c r="Q1440" s="171"/>
      <c r="R1440" s="171"/>
      <c r="S1440" s="171"/>
      <c r="T1440" s="208" t="str">
        <f t="shared" si="220"/>
        <v>MISSING</v>
      </c>
      <c r="U1440" s="208" t="str">
        <f t="shared" si="221"/>
        <v>MISSING</v>
      </c>
      <c r="X1440" s="56">
        <f t="shared" si="222"/>
        <v>-99</v>
      </c>
      <c r="Y1440" s="56">
        <f t="shared" si="223"/>
        <v>-99</v>
      </c>
      <c r="Z1440" s="56">
        <f t="shared" si="224"/>
        <v>-99</v>
      </c>
      <c r="AA1440" s="56">
        <f t="shared" si="225"/>
        <v>-99</v>
      </c>
      <c r="AB1440" s="56">
        <f t="shared" si="226"/>
        <v>-99</v>
      </c>
      <c r="AC1440" s="56">
        <f t="shared" si="227"/>
        <v>-99</v>
      </c>
      <c r="AE1440" s="82">
        <f>IF(D1440=1, 'adjustment factor'!$D$4, IF(D1440=-9,-999,IF(D1440="",-999,0)))</f>
        <v>-999</v>
      </c>
      <c r="AF1440" s="82">
        <f>IF(F1440=1, 'adjustment factor'!$D$5, IF(F1440=-9,-999,IF(F1440="",-999,0)))</f>
        <v>-999</v>
      </c>
      <c r="AG1440" s="82">
        <f>IF(E1440=1, 'adjustment factor'!$D$6, IF(E1440=-9,-999,IF(E1440="",-999,0)))</f>
        <v>-999</v>
      </c>
      <c r="AH1440" s="82">
        <f>IF(K1440&gt;=45,'adjustment factor'!$D$7,IF(K1440=-9,-1200,IF(K1440="",-1200,0)))</f>
        <v>-1200</v>
      </c>
      <c r="AI1440" s="82">
        <f>IF(L1440=1, 'adjustment factor'!$D$8, IF(L1440=-9,-999,IF(L1440="",-999,0)))</f>
        <v>-999</v>
      </c>
      <c r="AJ1440" s="82">
        <f>IF(AND(M1440&gt;=1,M1440&lt;=4),'adjustment factor'!$D$9,IF(M1440=-9,-999,IF(M1440=98,-999,IF(M1440=99,-999,IF(M1440="",-999,0)))))</f>
        <v>-999</v>
      </c>
      <c r="AK1440" s="82">
        <f>IF(H1440=1, 'adjustment factor'!$D$10, IF(H1440=-9,-999,IF(H1440="",-999,0)))</f>
        <v>-999</v>
      </c>
      <c r="AL1440" s="82">
        <f>IF(G1440=1, 'adjustment factor'!$D$11, IF(G1440=-9,-999,IF(G1440="",-999,0)))</f>
        <v>-999</v>
      </c>
      <c r="AM1440" s="82">
        <f>IF(I1440=1, 'adjustment factor'!$D$12, IF(I1440=-9,-999,IF(I1440="",-999,0)))</f>
        <v>-999</v>
      </c>
      <c r="AN1440" s="82">
        <f>IF(J1440=1, 'adjustment factor'!$D$13, IF(J1440=-9,-999,IF(J1440="",-999,0)))</f>
        <v>-999</v>
      </c>
      <c r="AO1440" s="82" t="str">
        <f t="shared" si="228"/>
        <v>-999</v>
      </c>
      <c r="AP1440" s="82" t="str">
        <f t="shared" si="229"/>
        <v>MISSING</v>
      </c>
    </row>
    <row r="1441" spans="2:42" s="3" customFormat="1">
      <c r="B1441" s="213"/>
      <c r="C1441" s="35">
        <v>1437</v>
      </c>
      <c r="D1441" s="161"/>
      <c r="E1441" s="161"/>
      <c r="F1441" s="161"/>
      <c r="G1441" s="161"/>
      <c r="H1441" s="161"/>
      <c r="I1441" s="161"/>
      <c r="J1441" s="161"/>
      <c r="K1441" s="161"/>
      <c r="L1441" s="161"/>
      <c r="M1441" s="161"/>
      <c r="N1441" s="171"/>
      <c r="O1441" s="171"/>
      <c r="P1441" s="171"/>
      <c r="Q1441" s="171"/>
      <c r="R1441" s="171"/>
      <c r="S1441" s="171"/>
      <c r="T1441" s="208" t="str">
        <f t="shared" si="220"/>
        <v>MISSING</v>
      </c>
      <c r="U1441" s="208" t="str">
        <f t="shared" si="221"/>
        <v>MISSING</v>
      </c>
      <c r="X1441" s="56">
        <f t="shared" si="222"/>
        <v>-99</v>
      </c>
      <c r="Y1441" s="56">
        <f t="shared" si="223"/>
        <v>-99</v>
      </c>
      <c r="Z1441" s="56">
        <f t="shared" si="224"/>
        <v>-99</v>
      </c>
      <c r="AA1441" s="56">
        <f t="shared" si="225"/>
        <v>-99</v>
      </c>
      <c r="AB1441" s="56">
        <f t="shared" si="226"/>
        <v>-99</v>
      </c>
      <c r="AC1441" s="56">
        <f t="shared" si="227"/>
        <v>-99</v>
      </c>
      <c r="AE1441" s="82">
        <f>IF(D1441=1, 'adjustment factor'!$D$4, IF(D1441=-9,-999,IF(D1441="",-999,0)))</f>
        <v>-999</v>
      </c>
      <c r="AF1441" s="82">
        <f>IF(F1441=1, 'adjustment factor'!$D$5, IF(F1441=-9,-999,IF(F1441="",-999,0)))</f>
        <v>-999</v>
      </c>
      <c r="AG1441" s="82">
        <f>IF(E1441=1, 'adjustment factor'!$D$6, IF(E1441=-9,-999,IF(E1441="",-999,0)))</f>
        <v>-999</v>
      </c>
      <c r="AH1441" s="82">
        <f>IF(K1441&gt;=45,'adjustment factor'!$D$7,IF(K1441=-9,-1200,IF(K1441="",-1200,0)))</f>
        <v>-1200</v>
      </c>
      <c r="AI1441" s="82">
        <f>IF(L1441=1, 'adjustment factor'!$D$8, IF(L1441=-9,-999,IF(L1441="",-999,0)))</f>
        <v>-999</v>
      </c>
      <c r="AJ1441" s="82">
        <f>IF(AND(M1441&gt;=1,M1441&lt;=4),'adjustment factor'!$D$9,IF(M1441=-9,-999,IF(M1441=98,-999,IF(M1441=99,-999,IF(M1441="",-999,0)))))</f>
        <v>-999</v>
      </c>
      <c r="AK1441" s="82">
        <f>IF(H1441=1, 'adjustment factor'!$D$10, IF(H1441=-9,-999,IF(H1441="",-999,0)))</f>
        <v>-999</v>
      </c>
      <c r="AL1441" s="82">
        <f>IF(G1441=1, 'adjustment factor'!$D$11, IF(G1441=-9,-999,IF(G1441="",-999,0)))</f>
        <v>-999</v>
      </c>
      <c r="AM1441" s="82">
        <f>IF(I1441=1, 'adjustment factor'!$D$12, IF(I1441=-9,-999,IF(I1441="",-999,0)))</f>
        <v>-999</v>
      </c>
      <c r="AN1441" s="82">
        <f>IF(J1441=1, 'adjustment factor'!$D$13, IF(J1441=-9,-999,IF(J1441="",-999,0)))</f>
        <v>-999</v>
      </c>
      <c r="AO1441" s="82" t="str">
        <f t="shared" si="228"/>
        <v>-999</v>
      </c>
      <c r="AP1441" s="82" t="str">
        <f t="shared" si="229"/>
        <v>MISSING</v>
      </c>
    </row>
    <row r="1442" spans="2:42" s="3" customFormat="1">
      <c r="B1442" s="213"/>
      <c r="C1442" s="35">
        <v>1438</v>
      </c>
      <c r="D1442" s="161"/>
      <c r="E1442" s="161"/>
      <c r="F1442" s="161"/>
      <c r="G1442" s="161"/>
      <c r="H1442" s="161"/>
      <c r="I1442" s="161"/>
      <c r="J1442" s="161"/>
      <c r="K1442" s="161"/>
      <c r="L1442" s="161"/>
      <c r="M1442" s="161"/>
      <c r="N1442" s="171"/>
      <c r="O1442" s="171"/>
      <c r="P1442" s="171"/>
      <c r="Q1442" s="171"/>
      <c r="R1442" s="171"/>
      <c r="S1442" s="171"/>
      <c r="T1442" s="208" t="str">
        <f t="shared" si="220"/>
        <v>MISSING</v>
      </c>
      <c r="U1442" s="208" t="str">
        <f t="shared" si="221"/>
        <v>MISSING</v>
      </c>
      <c r="X1442" s="56">
        <f t="shared" si="222"/>
        <v>-99</v>
      </c>
      <c r="Y1442" s="56">
        <f t="shared" si="223"/>
        <v>-99</v>
      </c>
      <c r="Z1442" s="56">
        <f t="shared" si="224"/>
        <v>-99</v>
      </c>
      <c r="AA1442" s="56">
        <f t="shared" si="225"/>
        <v>-99</v>
      </c>
      <c r="AB1442" s="56">
        <f t="shared" si="226"/>
        <v>-99</v>
      </c>
      <c r="AC1442" s="56">
        <f t="shared" si="227"/>
        <v>-99</v>
      </c>
      <c r="AE1442" s="82">
        <f>IF(D1442=1, 'adjustment factor'!$D$4, IF(D1442=-9,-999,IF(D1442="",-999,0)))</f>
        <v>-999</v>
      </c>
      <c r="AF1442" s="82">
        <f>IF(F1442=1, 'adjustment factor'!$D$5, IF(F1442=-9,-999,IF(F1442="",-999,0)))</f>
        <v>-999</v>
      </c>
      <c r="AG1442" s="82">
        <f>IF(E1442=1, 'adjustment factor'!$D$6, IF(E1442=-9,-999,IF(E1442="",-999,0)))</f>
        <v>-999</v>
      </c>
      <c r="AH1442" s="82">
        <f>IF(K1442&gt;=45,'adjustment factor'!$D$7,IF(K1442=-9,-1200,IF(K1442="",-1200,0)))</f>
        <v>-1200</v>
      </c>
      <c r="AI1442" s="82">
        <f>IF(L1442=1, 'adjustment factor'!$D$8, IF(L1442=-9,-999,IF(L1442="",-999,0)))</f>
        <v>-999</v>
      </c>
      <c r="AJ1442" s="82">
        <f>IF(AND(M1442&gt;=1,M1442&lt;=4),'adjustment factor'!$D$9,IF(M1442=-9,-999,IF(M1442=98,-999,IF(M1442=99,-999,IF(M1442="",-999,0)))))</f>
        <v>-999</v>
      </c>
      <c r="AK1442" s="82">
        <f>IF(H1442=1, 'adjustment factor'!$D$10, IF(H1442=-9,-999,IF(H1442="",-999,0)))</f>
        <v>-999</v>
      </c>
      <c r="AL1442" s="82">
        <f>IF(G1442=1, 'adjustment factor'!$D$11, IF(G1442=-9,-999,IF(G1442="",-999,0)))</f>
        <v>-999</v>
      </c>
      <c r="AM1442" s="82">
        <f>IF(I1442=1, 'adjustment factor'!$D$12, IF(I1442=-9,-999,IF(I1442="",-999,0)))</f>
        <v>-999</v>
      </c>
      <c r="AN1442" s="82">
        <f>IF(J1442=1, 'adjustment factor'!$D$13, IF(J1442=-9,-999,IF(J1442="",-999,0)))</f>
        <v>-999</v>
      </c>
      <c r="AO1442" s="82" t="str">
        <f t="shared" si="228"/>
        <v>-999</v>
      </c>
      <c r="AP1442" s="82" t="str">
        <f t="shared" si="229"/>
        <v>MISSING</v>
      </c>
    </row>
    <row r="1443" spans="2:42" s="3" customFormat="1">
      <c r="B1443" s="213"/>
      <c r="C1443" s="35">
        <v>1439</v>
      </c>
      <c r="D1443" s="161"/>
      <c r="E1443" s="161"/>
      <c r="F1443" s="161"/>
      <c r="G1443" s="161"/>
      <c r="H1443" s="161"/>
      <c r="I1443" s="161"/>
      <c r="J1443" s="161"/>
      <c r="K1443" s="161"/>
      <c r="L1443" s="161"/>
      <c r="M1443" s="161"/>
      <c r="N1443" s="171"/>
      <c r="O1443" s="171"/>
      <c r="P1443" s="171"/>
      <c r="Q1443" s="171"/>
      <c r="R1443" s="171"/>
      <c r="S1443" s="171"/>
      <c r="T1443" s="208" t="str">
        <f t="shared" si="220"/>
        <v>MISSING</v>
      </c>
      <c r="U1443" s="208" t="str">
        <f t="shared" si="221"/>
        <v>MISSING</v>
      </c>
      <c r="X1443" s="56">
        <f t="shared" si="222"/>
        <v>-99</v>
      </c>
      <c r="Y1443" s="56">
        <f t="shared" si="223"/>
        <v>-99</v>
      </c>
      <c r="Z1443" s="56">
        <f t="shared" si="224"/>
        <v>-99</v>
      </c>
      <c r="AA1443" s="56">
        <f t="shared" si="225"/>
        <v>-99</v>
      </c>
      <c r="AB1443" s="56">
        <f t="shared" si="226"/>
        <v>-99</v>
      </c>
      <c r="AC1443" s="56">
        <f t="shared" si="227"/>
        <v>-99</v>
      </c>
      <c r="AE1443" s="82">
        <f>IF(D1443=1, 'adjustment factor'!$D$4, IF(D1443=-9,-999,IF(D1443="",-999,0)))</f>
        <v>-999</v>
      </c>
      <c r="AF1443" s="82">
        <f>IF(F1443=1, 'adjustment factor'!$D$5, IF(F1443=-9,-999,IF(F1443="",-999,0)))</f>
        <v>-999</v>
      </c>
      <c r="AG1443" s="82">
        <f>IF(E1443=1, 'adjustment factor'!$D$6, IF(E1443=-9,-999,IF(E1443="",-999,0)))</f>
        <v>-999</v>
      </c>
      <c r="AH1443" s="82">
        <f>IF(K1443&gt;=45,'adjustment factor'!$D$7,IF(K1443=-9,-1200,IF(K1443="",-1200,0)))</f>
        <v>-1200</v>
      </c>
      <c r="AI1443" s="82">
        <f>IF(L1443=1, 'adjustment factor'!$D$8, IF(L1443=-9,-999,IF(L1443="",-999,0)))</f>
        <v>-999</v>
      </c>
      <c r="AJ1443" s="82">
        <f>IF(AND(M1443&gt;=1,M1443&lt;=4),'adjustment factor'!$D$9,IF(M1443=-9,-999,IF(M1443=98,-999,IF(M1443=99,-999,IF(M1443="",-999,0)))))</f>
        <v>-999</v>
      </c>
      <c r="AK1443" s="82">
        <f>IF(H1443=1, 'adjustment factor'!$D$10, IF(H1443=-9,-999,IF(H1443="",-999,0)))</f>
        <v>-999</v>
      </c>
      <c r="AL1443" s="82">
        <f>IF(G1443=1, 'adjustment factor'!$D$11, IF(G1443=-9,-999,IF(G1443="",-999,0)))</f>
        <v>-999</v>
      </c>
      <c r="AM1443" s="82">
        <f>IF(I1443=1, 'adjustment factor'!$D$12, IF(I1443=-9,-999,IF(I1443="",-999,0)))</f>
        <v>-999</v>
      </c>
      <c r="AN1443" s="82">
        <f>IF(J1443=1, 'adjustment factor'!$D$13, IF(J1443=-9,-999,IF(J1443="",-999,0)))</f>
        <v>-999</v>
      </c>
      <c r="AO1443" s="82" t="str">
        <f t="shared" si="228"/>
        <v>-999</v>
      </c>
      <c r="AP1443" s="82" t="str">
        <f t="shared" si="229"/>
        <v>MISSING</v>
      </c>
    </row>
    <row r="1444" spans="2:42" s="3" customFormat="1">
      <c r="B1444" s="213"/>
      <c r="C1444" s="35">
        <v>1440</v>
      </c>
      <c r="D1444" s="161"/>
      <c r="E1444" s="161"/>
      <c r="F1444" s="161"/>
      <c r="G1444" s="161"/>
      <c r="H1444" s="161"/>
      <c r="I1444" s="161"/>
      <c r="J1444" s="161"/>
      <c r="K1444" s="161"/>
      <c r="L1444" s="161"/>
      <c r="M1444" s="161"/>
      <c r="N1444" s="171"/>
      <c r="O1444" s="171"/>
      <c r="P1444" s="171"/>
      <c r="Q1444" s="171"/>
      <c r="R1444" s="171"/>
      <c r="S1444" s="171"/>
      <c r="T1444" s="208" t="str">
        <f t="shared" si="220"/>
        <v>MISSING</v>
      </c>
      <c r="U1444" s="208" t="str">
        <f t="shared" si="221"/>
        <v>MISSING</v>
      </c>
      <c r="X1444" s="56">
        <f t="shared" si="222"/>
        <v>-99</v>
      </c>
      <c r="Y1444" s="56">
        <f t="shared" si="223"/>
        <v>-99</v>
      </c>
      <c r="Z1444" s="56">
        <f t="shared" si="224"/>
        <v>-99</v>
      </c>
      <c r="AA1444" s="56">
        <f t="shared" si="225"/>
        <v>-99</v>
      </c>
      <c r="AB1444" s="56">
        <f t="shared" si="226"/>
        <v>-99</v>
      </c>
      <c r="AC1444" s="56">
        <f t="shared" si="227"/>
        <v>-99</v>
      </c>
      <c r="AE1444" s="82">
        <f>IF(D1444=1, 'adjustment factor'!$D$4, IF(D1444=-9,-999,IF(D1444="",-999,0)))</f>
        <v>-999</v>
      </c>
      <c r="AF1444" s="82">
        <f>IF(F1444=1, 'adjustment factor'!$D$5, IF(F1444=-9,-999,IF(F1444="",-999,0)))</f>
        <v>-999</v>
      </c>
      <c r="AG1444" s="82">
        <f>IF(E1444=1, 'adjustment factor'!$D$6, IF(E1444=-9,-999,IF(E1444="",-999,0)))</f>
        <v>-999</v>
      </c>
      <c r="AH1444" s="82">
        <f>IF(K1444&gt;=45,'adjustment factor'!$D$7,IF(K1444=-9,-1200,IF(K1444="",-1200,0)))</f>
        <v>-1200</v>
      </c>
      <c r="AI1444" s="82">
        <f>IF(L1444=1, 'adjustment factor'!$D$8, IF(L1444=-9,-999,IF(L1444="",-999,0)))</f>
        <v>-999</v>
      </c>
      <c r="AJ1444" s="82">
        <f>IF(AND(M1444&gt;=1,M1444&lt;=4),'adjustment factor'!$D$9,IF(M1444=-9,-999,IF(M1444=98,-999,IF(M1444=99,-999,IF(M1444="",-999,0)))))</f>
        <v>-999</v>
      </c>
      <c r="AK1444" s="82">
        <f>IF(H1444=1, 'adjustment factor'!$D$10, IF(H1444=-9,-999,IF(H1444="",-999,0)))</f>
        <v>-999</v>
      </c>
      <c r="AL1444" s="82">
        <f>IF(G1444=1, 'adjustment factor'!$D$11, IF(G1444=-9,-999,IF(G1444="",-999,0)))</f>
        <v>-999</v>
      </c>
      <c r="AM1444" s="82">
        <f>IF(I1444=1, 'adjustment factor'!$D$12, IF(I1444=-9,-999,IF(I1444="",-999,0)))</f>
        <v>-999</v>
      </c>
      <c r="AN1444" s="82">
        <f>IF(J1444=1, 'adjustment factor'!$D$13, IF(J1444=-9,-999,IF(J1444="",-999,0)))</f>
        <v>-999</v>
      </c>
      <c r="AO1444" s="82" t="str">
        <f t="shared" si="228"/>
        <v>-999</v>
      </c>
      <c r="AP1444" s="82" t="str">
        <f t="shared" si="229"/>
        <v>MISSING</v>
      </c>
    </row>
    <row r="1445" spans="2:42" s="3" customFormat="1">
      <c r="B1445" s="213"/>
      <c r="C1445" s="35">
        <v>1441</v>
      </c>
      <c r="D1445" s="161"/>
      <c r="E1445" s="161"/>
      <c r="F1445" s="161"/>
      <c r="G1445" s="161"/>
      <c r="H1445" s="161"/>
      <c r="I1445" s="161"/>
      <c r="J1445" s="161"/>
      <c r="K1445" s="161"/>
      <c r="L1445" s="161"/>
      <c r="M1445" s="161"/>
      <c r="N1445" s="171"/>
      <c r="O1445" s="171"/>
      <c r="P1445" s="171"/>
      <c r="Q1445" s="171"/>
      <c r="R1445" s="171"/>
      <c r="S1445" s="171"/>
      <c r="T1445" s="208" t="str">
        <f t="shared" si="220"/>
        <v>MISSING</v>
      </c>
      <c r="U1445" s="208" t="str">
        <f t="shared" si="221"/>
        <v>MISSING</v>
      </c>
      <c r="X1445" s="56">
        <f t="shared" si="222"/>
        <v>-99</v>
      </c>
      <c r="Y1445" s="56">
        <f t="shared" si="223"/>
        <v>-99</v>
      </c>
      <c r="Z1445" s="56">
        <f t="shared" si="224"/>
        <v>-99</v>
      </c>
      <c r="AA1445" s="56">
        <f t="shared" si="225"/>
        <v>-99</v>
      </c>
      <c r="AB1445" s="56">
        <f t="shared" si="226"/>
        <v>-99</v>
      </c>
      <c r="AC1445" s="56">
        <f t="shared" si="227"/>
        <v>-99</v>
      </c>
      <c r="AE1445" s="82">
        <f>IF(D1445=1, 'adjustment factor'!$D$4, IF(D1445=-9,-999,IF(D1445="",-999,0)))</f>
        <v>-999</v>
      </c>
      <c r="AF1445" s="82">
        <f>IF(F1445=1, 'adjustment factor'!$D$5, IF(F1445=-9,-999,IF(F1445="",-999,0)))</f>
        <v>-999</v>
      </c>
      <c r="AG1445" s="82">
        <f>IF(E1445=1, 'adjustment factor'!$D$6, IF(E1445=-9,-999,IF(E1445="",-999,0)))</f>
        <v>-999</v>
      </c>
      <c r="AH1445" s="82">
        <f>IF(K1445&gt;=45,'adjustment factor'!$D$7,IF(K1445=-9,-1200,IF(K1445="",-1200,0)))</f>
        <v>-1200</v>
      </c>
      <c r="AI1445" s="82">
        <f>IF(L1445=1, 'adjustment factor'!$D$8, IF(L1445=-9,-999,IF(L1445="",-999,0)))</f>
        <v>-999</v>
      </c>
      <c r="AJ1445" s="82">
        <f>IF(AND(M1445&gt;=1,M1445&lt;=4),'adjustment factor'!$D$9,IF(M1445=-9,-999,IF(M1445=98,-999,IF(M1445=99,-999,IF(M1445="",-999,0)))))</f>
        <v>-999</v>
      </c>
      <c r="AK1445" s="82">
        <f>IF(H1445=1, 'adjustment factor'!$D$10, IF(H1445=-9,-999,IF(H1445="",-999,0)))</f>
        <v>-999</v>
      </c>
      <c r="AL1445" s="82">
        <f>IF(G1445=1, 'adjustment factor'!$D$11, IF(G1445=-9,-999,IF(G1445="",-999,0)))</f>
        <v>-999</v>
      </c>
      <c r="AM1445" s="82">
        <f>IF(I1445=1, 'adjustment factor'!$D$12, IF(I1445=-9,-999,IF(I1445="",-999,0)))</f>
        <v>-999</v>
      </c>
      <c r="AN1445" s="82">
        <f>IF(J1445=1, 'adjustment factor'!$D$13, IF(J1445=-9,-999,IF(J1445="",-999,0)))</f>
        <v>-999</v>
      </c>
      <c r="AO1445" s="82" t="str">
        <f t="shared" si="228"/>
        <v>-999</v>
      </c>
      <c r="AP1445" s="82" t="str">
        <f t="shared" si="229"/>
        <v>MISSING</v>
      </c>
    </row>
    <row r="1446" spans="2:42" s="3" customFormat="1">
      <c r="B1446" s="213"/>
      <c r="C1446" s="35">
        <v>1442</v>
      </c>
      <c r="D1446" s="161"/>
      <c r="E1446" s="161"/>
      <c r="F1446" s="161"/>
      <c r="G1446" s="161"/>
      <c r="H1446" s="161"/>
      <c r="I1446" s="161"/>
      <c r="J1446" s="161"/>
      <c r="K1446" s="161"/>
      <c r="L1446" s="161"/>
      <c r="M1446" s="161"/>
      <c r="N1446" s="171"/>
      <c r="O1446" s="171"/>
      <c r="P1446" s="171"/>
      <c r="Q1446" s="171"/>
      <c r="R1446" s="171"/>
      <c r="S1446" s="171"/>
      <c r="T1446" s="208" t="str">
        <f t="shared" si="220"/>
        <v>MISSING</v>
      </c>
      <c r="U1446" s="208" t="str">
        <f t="shared" si="221"/>
        <v>MISSING</v>
      </c>
      <c r="X1446" s="56">
        <f t="shared" si="222"/>
        <v>-99</v>
      </c>
      <c r="Y1446" s="56">
        <f t="shared" si="223"/>
        <v>-99</v>
      </c>
      <c r="Z1446" s="56">
        <f t="shared" si="224"/>
        <v>-99</v>
      </c>
      <c r="AA1446" s="56">
        <f t="shared" si="225"/>
        <v>-99</v>
      </c>
      <c r="AB1446" s="56">
        <f t="shared" si="226"/>
        <v>-99</v>
      </c>
      <c r="AC1446" s="56">
        <f t="shared" si="227"/>
        <v>-99</v>
      </c>
      <c r="AE1446" s="82">
        <f>IF(D1446=1, 'adjustment factor'!$D$4, IF(D1446=-9,-999,IF(D1446="",-999,0)))</f>
        <v>-999</v>
      </c>
      <c r="AF1446" s="82">
        <f>IF(F1446=1, 'adjustment factor'!$D$5, IF(F1446=-9,-999,IF(F1446="",-999,0)))</f>
        <v>-999</v>
      </c>
      <c r="AG1446" s="82">
        <f>IF(E1446=1, 'adjustment factor'!$D$6, IF(E1446=-9,-999,IF(E1446="",-999,0)))</f>
        <v>-999</v>
      </c>
      <c r="AH1446" s="82">
        <f>IF(K1446&gt;=45,'adjustment factor'!$D$7,IF(K1446=-9,-1200,IF(K1446="",-1200,0)))</f>
        <v>-1200</v>
      </c>
      <c r="AI1446" s="82">
        <f>IF(L1446=1, 'adjustment factor'!$D$8, IF(L1446=-9,-999,IF(L1446="",-999,0)))</f>
        <v>-999</v>
      </c>
      <c r="AJ1446" s="82">
        <f>IF(AND(M1446&gt;=1,M1446&lt;=4),'adjustment factor'!$D$9,IF(M1446=-9,-999,IF(M1446=98,-999,IF(M1446=99,-999,IF(M1446="",-999,0)))))</f>
        <v>-999</v>
      </c>
      <c r="AK1446" s="82">
        <f>IF(H1446=1, 'adjustment factor'!$D$10, IF(H1446=-9,-999,IF(H1446="",-999,0)))</f>
        <v>-999</v>
      </c>
      <c r="AL1446" s="82">
        <f>IF(G1446=1, 'adjustment factor'!$D$11, IF(G1446=-9,-999,IF(G1446="",-999,0)))</f>
        <v>-999</v>
      </c>
      <c r="AM1446" s="82">
        <f>IF(I1446=1, 'adjustment factor'!$D$12, IF(I1446=-9,-999,IF(I1446="",-999,0)))</f>
        <v>-999</v>
      </c>
      <c r="AN1446" s="82">
        <f>IF(J1446=1, 'adjustment factor'!$D$13, IF(J1446=-9,-999,IF(J1446="",-999,0)))</f>
        <v>-999</v>
      </c>
      <c r="AO1446" s="82" t="str">
        <f t="shared" si="228"/>
        <v>-999</v>
      </c>
      <c r="AP1446" s="82" t="str">
        <f t="shared" si="229"/>
        <v>MISSING</v>
      </c>
    </row>
    <row r="1447" spans="2:42" s="3" customFormat="1">
      <c r="B1447" s="213"/>
      <c r="C1447" s="35">
        <v>1443</v>
      </c>
      <c r="D1447" s="161"/>
      <c r="E1447" s="161"/>
      <c r="F1447" s="161"/>
      <c r="G1447" s="161"/>
      <c r="H1447" s="161"/>
      <c r="I1447" s="161"/>
      <c r="J1447" s="161"/>
      <c r="K1447" s="161"/>
      <c r="L1447" s="161"/>
      <c r="M1447" s="161"/>
      <c r="N1447" s="171"/>
      <c r="O1447" s="171"/>
      <c r="P1447" s="171"/>
      <c r="Q1447" s="171"/>
      <c r="R1447" s="171"/>
      <c r="S1447" s="171"/>
      <c r="T1447" s="208" t="str">
        <f t="shared" si="220"/>
        <v>MISSING</v>
      </c>
      <c r="U1447" s="208" t="str">
        <f t="shared" si="221"/>
        <v>MISSING</v>
      </c>
      <c r="X1447" s="56">
        <f t="shared" si="222"/>
        <v>-99</v>
      </c>
      <c r="Y1447" s="56">
        <f t="shared" si="223"/>
        <v>-99</v>
      </c>
      <c r="Z1447" s="56">
        <f t="shared" si="224"/>
        <v>-99</v>
      </c>
      <c r="AA1447" s="56">
        <f t="shared" si="225"/>
        <v>-99</v>
      </c>
      <c r="AB1447" s="56">
        <f t="shared" si="226"/>
        <v>-99</v>
      </c>
      <c r="AC1447" s="56">
        <f t="shared" si="227"/>
        <v>-99</v>
      </c>
      <c r="AE1447" s="82">
        <f>IF(D1447=1, 'adjustment factor'!$D$4, IF(D1447=-9,-999,IF(D1447="",-999,0)))</f>
        <v>-999</v>
      </c>
      <c r="AF1447" s="82">
        <f>IF(F1447=1, 'adjustment factor'!$D$5, IF(F1447=-9,-999,IF(F1447="",-999,0)))</f>
        <v>-999</v>
      </c>
      <c r="AG1447" s="82">
        <f>IF(E1447=1, 'adjustment factor'!$D$6, IF(E1447=-9,-999,IF(E1447="",-999,0)))</f>
        <v>-999</v>
      </c>
      <c r="AH1447" s="82">
        <f>IF(K1447&gt;=45,'adjustment factor'!$D$7,IF(K1447=-9,-1200,IF(K1447="",-1200,0)))</f>
        <v>-1200</v>
      </c>
      <c r="AI1447" s="82">
        <f>IF(L1447=1, 'adjustment factor'!$D$8, IF(L1447=-9,-999,IF(L1447="",-999,0)))</f>
        <v>-999</v>
      </c>
      <c r="AJ1447" s="82">
        <f>IF(AND(M1447&gt;=1,M1447&lt;=4),'adjustment factor'!$D$9,IF(M1447=-9,-999,IF(M1447=98,-999,IF(M1447=99,-999,IF(M1447="",-999,0)))))</f>
        <v>-999</v>
      </c>
      <c r="AK1447" s="82">
        <f>IF(H1447=1, 'adjustment factor'!$D$10, IF(H1447=-9,-999,IF(H1447="",-999,0)))</f>
        <v>-999</v>
      </c>
      <c r="AL1447" s="82">
        <f>IF(G1447=1, 'adjustment factor'!$D$11, IF(G1447=-9,-999,IF(G1447="",-999,0)))</f>
        <v>-999</v>
      </c>
      <c r="AM1447" s="82">
        <f>IF(I1447=1, 'adjustment factor'!$D$12, IF(I1447=-9,-999,IF(I1447="",-999,0)))</f>
        <v>-999</v>
      </c>
      <c r="AN1447" s="82">
        <f>IF(J1447=1, 'adjustment factor'!$D$13, IF(J1447=-9,-999,IF(J1447="",-999,0)))</f>
        <v>-999</v>
      </c>
      <c r="AO1447" s="82" t="str">
        <f t="shared" si="228"/>
        <v>-999</v>
      </c>
      <c r="AP1447" s="82" t="str">
        <f t="shared" si="229"/>
        <v>MISSING</v>
      </c>
    </row>
    <row r="1448" spans="2:42" s="3" customFormat="1">
      <c r="B1448" s="213"/>
      <c r="C1448" s="35">
        <v>1444</v>
      </c>
      <c r="D1448" s="161"/>
      <c r="E1448" s="161"/>
      <c r="F1448" s="161"/>
      <c r="G1448" s="161"/>
      <c r="H1448" s="161"/>
      <c r="I1448" s="161"/>
      <c r="J1448" s="161"/>
      <c r="K1448" s="161"/>
      <c r="L1448" s="161"/>
      <c r="M1448" s="161"/>
      <c r="N1448" s="171"/>
      <c r="O1448" s="171"/>
      <c r="P1448" s="171"/>
      <c r="Q1448" s="171"/>
      <c r="R1448" s="171"/>
      <c r="S1448" s="171"/>
      <c r="T1448" s="208" t="str">
        <f t="shared" si="220"/>
        <v>MISSING</v>
      </c>
      <c r="U1448" s="208" t="str">
        <f t="shared" si="221"/>
        <v>MISSING</v>
      </c>
      <c r="X1448" s="56">
        <f t="shared" si="222"/>
        <v>-99</v>
      </c>
      <c r="Y1448" s="56">
        <f t="shared" si="223"/>
        <v>-99</v>
      </c>
      <c r="Z1448" s="56">
        <f t="shared" si="224"/>
        <v>-99</v>
      </c>
      <c r="AA1448" s="56">
        <f t="shared" si="225"/>
        <v>-99</v>
      </c>
      <c r="AB1448" s="56">
        <f t="shared" si="226"/>
        <v>-99</v>
      </c>
      <c r="AC1448" s="56">
        <f t="shared" si="227"/>
        <v>-99</v>
      </c>
      <c r="AE1448" s="82">
        <f>IF(D1448=1, 'adjustment factor'!$D$4, IF(D1448=-9,-999,IF(D1448="",-999,0)))</f>
        <v>-999</v>
      </c>
      <c r="AF1448" s="82">
        <f>IF(F1448=1, 'adjustment factor'!$D$5, IF(F1448=-9,-999,IF(F1448="",-999,0)))</f>
        <v>-999</v>
      </c>
      <c r="AG1448" s="82">
        <f>IF(E1448=1, 'adjustment factor'!$D$6, IF(E1448=-9,-999,IF(E1448="",-999,0)))</f>
        <v>-999</v>
      </c>
      <c r="AH1448" s="82">
        <f>IF(K1448&gt;=45,'adjustment factor'!$D$7,IF(K1448=-9,-1200,IF(K1448="",-1200,0)))</f>
        <v>-1200</v>
      </c>
      <c r="AI1448" s="82">
        <f>IF(L1448=1, 'adjustment factor'!$D$8, IF(L1448=-9,-999,IF(L1448="",-999,0)))</f>
        <v>-999</v>
      </c>
      <c r="AJ1448" s="82">
        <f>IF(AND(M1448&gt;=1,M1448&lt;=4),'adjustment factor'!$D$9,IF(M1448=-9,-999,IF(M1448=98,-999,IF(M1448=99,-999,IF(M1448="",-999,0)))))</f>
        <v>-999</v>
      </c>
      <c r="AK1448" s="82">
        <f>IF(H1448=1, 'adjustment factor'!$D$10, IF(H1448=-9,-999,IF(H1448="",-999,0)))</f>
        <v>-999</v>
      </c>
      <c r="AL1448" s="82">
        <f>IF(G1448=1, 'adjustment factor'!$D$11, IF(G1448=-9,-999,IF(G1448="",-999,0)))</f>
        <v>-999</v>
      </c>
      <c r="AM1448" s="82">
        <f>IF(I1448=1, 'adjustment factor'!$D$12, IF(I1448=-9,-999,IF(I1448="",-999,0)))</f>
        <v>-999</v>
      </c>
      <c r="AN1448" s="82">
        <f>IF(J1448=1, 'adjustment factor'!$D$13, IF(J1448=-9,-999,IF(J1448="",-999,0)))</f>
        <v>-999</v>
      </c>
      <c r="AO1448" s="82" t="str">
        <f t="shared" si="228"/>
        <v>-999</v>
      </c>
      <c r="AP1448" s="82" t="str">
        <f t="shared" si="229"/>
        <v>MISSING</v>
      </c>
    </row>
    <row r="1449" spans="2:42" s="3" customFormat="1">
      <c r="B1449" s="213"/>
      <c r="C1449" s="35">
        <v>1445</v>
      </c>
      <c r="D1449" s="161"/>
      <c r="E1449" s="161"/>
      <c r="F1449" s="161"/>
      <c r="G1449" s="161"/>
      <c r="H1449" s="161"/>
      <c r="I1449" s="161"/>
      <c r="J1449" s="161"/>
      <c r="K1449" s="161"/>
      <c r="L1449" s="161"/>
      <c r="M1449" s="161"/>
      <c r="N1449" s="171"/>
      <c r="O1449" s="171"/>
      <c r="P1449" s="171"/>
      <c r="Q1449" s="171"/>
      <c r="R1449" s="171"/>
      <c r="S1449" s="171"/>
      <c r="T1449" s="208" t="str">
        <f t="shared" si="220"/>
        <v>MISSING</v>
      </c>
      <c r="U1449" s="208" t="str">
        <f t="shared" si="221"/>
        <v>MISSING</v>
      </c>
      <c r="X1449" s="56">
        <f t="shared" si="222"/>
        <v>-99</v>
      </c>
      <c r="Y1449" s="56">
        <f t="shared" si="223"/>
        <v>-99</v>
      </c>
      <c r="Z1449" s="56">
        <f t="shared" si="224"/>
        <v>-99</v>
      </c>
      <c r="AA1449" s="56">
        <f t="shared" si="225"/>
        <v>-99</v>
      </c>
      <c r="AB1449" s="56">
        <f t="shared" si="226"/>
        <v>-99</v>
      </c>
      <c r="AC1449" s="56">
        <f t="shared" si="227"/>
        <v>-99</v>
      </c>
      <c r="AE1449" s="82">
        <f>IF(D1449=1, 'adjustment factor'!$D$4, IF(D1449=-9,-999,IF(D1449="",-999,0)))</f>
        <v>-999</v>
      </c>
      <c r="AF1449" s="82">
        <f>IF(F1449=1, 'adjustment factor'!$D$5, IF(F1449=-9,-999,IF(F1449="",-999,0)))</f>
        <v>-999</v>
      </c>
      <c r="AG1449" s="82">
        <f>IF(E1449=1, 'adjustment factor'!$D$6, IF(E1449=-9,-999,IF(E1449="",-999,0)))</f>
        <v>-999</v>
      </c>
      <c r="AH1449" s="82">
        <f>IF(K1449&gt;=45,'adjustment factor'!$D$7,IF(K1449=-9,-1200,IF(K1449="",-1200,0)))</f>
        <v>-1200</v>
      </c>
      <c r="AI1449" s="82">
        <f>IF(L1449=1, 'adjustment factor'!$D$8, IF(L1449=-9,-999,IF(L1449="",-999,0)))</f>
        <v>-999</v>
      </c>
      <c r="AJ1449" s="82">
        <f>IF(AND(M1449&gt;=1,M1449&lt;=4),'adjustment factor'!$D$9,IF(M1449=-9,-999,IF(M1449=98,-999,IF(M1449=99,-999,IF(M1449="",-999,0)))))</f>
        <v>-999</v>
      </c>
      <c r="AK1449" s="82">
        <f>IF(H1449=1, 'adjustment factor'!$D$10, IF(H1449=-9,-999,IF(H1449="",-999,0)))</f>
        <v>-999</v>
      </c>
      <c r="AL1449" s="82">
        <f>IF(G1449=1, 'adjustment factor'!$D$11, IF(G1449=-9,-999,IF(G1449="",-999,0)))</f>
        <v>-999</v>
      </c>
      <c r="AM1449" s="82">
        <f>IF(I1449=1, 'adjustment factor'!$D$12, IF(I1449=-9,-999,IF(I1449="",-999,0)))</f>
        <v>-999</v>
      </c>
      <c r="AN1449" s="82">
        <f>IF(J1449=1, 'adjustment factor'!$D$13, IF(J1449=-9,-999,IF(J1449="",-999,0)))</f>
        <v>-999</v>
      </c>
      <c r="AO1449" s="82" t="str">
        <f t="shared" si="228"/>
        <v>-999</v>
      </c>
      <c r="AP1449" s="82" t="str">
        <f t="shared" si="229"/>
        <v>MISSING</v>
      </c>
    </row>
    <row r="1450" spans="2:42" s="3" customFormat="1">
      <c r="B1450" s="213"/>
      <c r="C1450" s="35">
        <v>1446</v>
      </c>
      <c r="D1450" s="161"/>
      <c r="E1450" s="161"/>
      <c r="F1450" s="161"/>
      <c r="G1450" s="161"/>
      <c r="H1450" s="161"/>
      <c r="I1450" s="161"/>
      <c r="J1450" s="161"/>
      <c r="K1450" s="161"/>
      <c r="L1450" s="161"/>
      <c r="M1450" s="161"/>
      <c r="N1450" s="171"/>
      <c r="O1450" s="171"/>
      <c r="P1450" s="171"/>
      <c r="Q1450" s="171"/>
      <c r="R1450" s="171"/>
      <c r="S1450" s="171"/>
      <c r="T1450" s="208" t="str">
        <f t="shared" si="220"/>
        <v>MISSING</v>
      </c>
      <c r="U1450" s="208" t="str">
        <f t="shared" si="221"/>
        <v>MISSING</v>
      </c>
      <c r="X1450" s="56">
        <f t="shared" si="222"/>
        <v>-99</v>
      </c>
      <c r="Y1450" s="56">
        <f t="shared" si="223"/>
        <v>-99</v>
      </c>
      <c r="Z1450" s="56">
        <f t="shared" si="224"/>
        <v>-99</v>
      </c>
      <c r="AA1450" s="56">
        <f t="shared" si="225"/>
        <v>-99</v>
      </c>
      <c r="AB1450" s="56">
        <f t="shared" si="226"/>
        <v>-99</v>
      </c>
      <c r="AC1450" s="56">
        <f t="shared" si="227"/>
        <v>-99</v>
      </c>
      <c r="AE1450" s="82">
        <f>IF(D1450=1, 'adjustment factor'!$D$4, IF(D1450=-9,-999,IF(D1450="",-999,0)))</f>
        <v>-999</v>
      </c>
      <c r="AF1450" s="82">
        <f>IF(F1450=1, 'adjustment factor'!$D$5, IF(F1450=-9,-999,IF(F1450="",-999,0)))</f>
        <v>-999</v>
      </c>
      <c r="AG1450" s="82">
        <f>IF(E1450=1, 'adjustment factor'!$D$6, IF(E1450=-9,-999,IF(E1450="",-999,0)))</f>
        <v>-999</v>
      </c>
      <c r="AH1450" s="82">
        <f>IF(K1450&gt;=45,'adjustment factor'!$D$7,IF(K1450=-9,-1200,IF(K1450="",-1200,0)))</f>
        <v>-1200</v>
      </c>
      <c r="AI1450" s="82">
        <f>IF(L1450=1, 'adjustment factor'!$D$8, IF(L1450=-9,-999,IF(L1450="",-999,0)))</f>
        <v>-999</v>
      </c>
      <c r="AJ1450" s="82">
        <f>IF(AND(M1450&gt;=1,M1450&lt;=4),'adjustment factor'!$D$9,IF(M1450=-9,-999,IF(M1450=98,-999,IF(M1450=99,-999,IF(M1450="",-999,0)))))</f>
        <v>-999</v>
      </c>
      <c r="AK1450" s="82">
        <f>IF(H1450=1, 'adjustment factor'!$D$10, IF(H1450=-9,-999,IF(H1450="",-999,0)))</f>
        <v>-999</v>
      </c>
      <c r="AL1450" s="82">
        <f>IF(G1450=1, 'adjustment factor'!$D$11, IF(G1450=-9,-999,IF(G1450="",-999,0)))</f>
        <v>-999</v>
      </c>
      <c r="AM1450" s="82">
        <f>IF(I1450=1, 'adjustment factor'!$D$12, IF(I1450=-9,-999,IF(I1450="",-999,0)))</f>
        <v>-999</v>
      </c>
      <c r="AN1450" s="82">
        <f>IF(J1450=1, 'adjustment factor'!$D$13, IF(J1450=-9,-999,IF(J1450="",-999,0)))</f>
        <v>-999</v>
      </c>
      <c r="AO1450" s="82" t="str">
        <f t="shared" si="228"/>
        <v>-999</v>
      </c>
      <c r="AP1450" s="82" t="str">
        <f t="shared" si="229"/>
        <v>MISSING</v>
      </c>
    </row>
    <row r="1451" spans="2:42" s="3" customFormat="1">
      <c r="B1451" s="213"/>
      <c r="C1451" s="35">
        <v>1447</v>
      </c>
      <c r="D1451" s="161"/>
      <c r="E1451" s="161"/>
      <c r="F1451" s="161"/>
      <c r="G1451" s="161"/>
      <c r="H1451" s="161"/>
      <c r="I1451" s="161"/>
      <c r="J1451" s="161"/>
      <c r="K1451" s="161"/>
      <c r="L1451" s="161"/>
      <c r="M1451" s="161"/>
      <c r="N1451" s="171"/>
      <c r="O1451" s="171"/>
      <c r="P1451" s="171"/>
      <c r="Q1451" s="171"/>
      <c r="R1451" s="171"/>
      <c r="S1451" s="171"/>
      <c r="T1451" s="208" t="str">
        <f t="shared" si="220"/>
        <v>MISSING</v>
      </c>
      <c r="U1451" s="208" t="str">
        <f t="shared" si="221"/>
        <v>MISSING</v>
      </c>
      <c r="X1451" s="56">
        <f t="shared" si="222"/>
        <v>-99</v>
      </c>
      <c r="Y1451" s="56">
        <f t="shared" si="223"/>
        <v>-99</v>
      </c>
      <c r="Z1451" s="56">
        <f t="shared" si="224"/>
        <v>-99</v>
      </c>
      <c r="AA1451" s="56">
        <f t="shared" si="225"/>
        <v>-99</v>
      </c>
      <c r="AB1451" s="56">
        <f t="shared" si="226"/>
        <v>-99</v>
      </c>
      <c r="AC1451" s="56">
        <f t="shared" si="227"/>
        <v>-99</v>
      </c>
      <c r="AE1451" s="82">
        <f>IF(D1451=1, 'adjustment factor'!$D$4, IF(D1451=-9,-999,IF(D1451="",-999,0)))</f>
        <v>-999</v>
      </c>
      <c r="AF1451" s="82">
        <f>IF(F1451=1, 'adjustment factor'!$D$5, IF(F1451=-9,-999,IF(F1451="",-999,0)))</f>
        <v>-999</v>
      </c>
      <c r="AG1451" s="82">
        <f>IF(E1451=1, 'adjustment factor'!$D$6, IF(E1451=-9,-999,IF(E1451="",-999,0)))</f>
        <v>-999</v>
      </c>
      <c r="AH1451" s="82">
        <f>IF(K1451&gt;=45,'adjustment factor'!$D$7,IF(K1451=-9,-1200,IF(K1451="",-1200,0)))</f>
        <v>-1200</v>
      </c>
      <c r="AI1451" s="82">
        <f>IF(L1451=1, 'adjustment factor'!$D$8, IF(L1451=-9,-999,IF(L1451="",-999,0)))</f>
        <v>-999</v>
      </c>
      <c r="AJ1451" s="82">
        <f>IF(AND(M1451&gt;=1,M1451&lt;=4),'adjustment factor'!$D$9,IF(M1451=-9,-999,IF(M1451=98,-999,IF(M1451=99,-999,IF(M1451="",-999,0)))))</f>
        <v>-999</v>
      </c>
      <c r="AK1451" s="82">
        <f>IF(H1451=1, 'adjustment factor'!$D$10, IF(H1451=-9,-999,IF(H1451="",-999,0)))</f>
        <v>-999</v>
      </c>
      <c r="AL1451" s="82">
        <f>IF(G1451=1, 'adjustment factor'!$D$11, IF(G1451=-9,-999,IF(G1451="",-999,0)))</f>
        <v>-999</v>
      </c>
      <c r="AM1451" s="82">
        <f>IF(I1451=1, 'adjustment factor'!$D$12, IF(I1451=-9,-999,IF(I1451="",-999,0)))</f>
        <v>-999</v>
      </c>
      <c r="AN1451" s="82">
        <f>IF(J1451=1, 'adjustment factor'!$D$13, IF(J1451=-9,-999,IF(J1451="",-999,0)))</f>
        <v>-999</v>
      </c>
      <c r="AO1451" s="82" t="str">
        <f t="shared" si="228"/>
        <v>-999</v>
      </c>
      <c r="AP1451" s="82" t="str">
        <f t="shared" si="229"/>
        <v>MISSING</v>
      </c>
    </row>
    <row r="1452" spans="2:42" s="3" customFormat="1">
      <c r="B1452" s="213"/>
      <c r="C1452" s="35">
        <v>1448</v>
      </c>
      <c r="D1452" s="161"/>
      <c r="E1452" s="161"/>
      <c r="F1452" s="161"/>
      <c r="G1452" s="161"/>
      <c r="H1452" s="161"/>
      <c r="I1452" s="161"/>
      <c r="J1452" s="161"/>
      <c r="K1452" s="161"/>
      <c r="L1452" s="161"/>
      <c r="M1452" s="161"/>
      <c r="N1452" s="171"/>
      <c r="O1452" s="171"/>
      <c r="P1452" s="171"/>
      <c r="Q1452" s="171"/>
      <c r="R1452" s="171"/>
      <c r="S1452" s="171"/>
      <c r="T1452" s="208" t="str">
        <f t="shared" si="220"/>
        <v>MISSING</v>
      </c>
      <c r="U1452" s="208" t="str">
        <f t="shared" si="221"/>
        <v>MISSING</v>
      </c>
      <c r="X1452" s="56">
        <f t="shared" si="222"/>
        <v>-99</v>
      </c>
      <c r="Y1452" s="56">
        <f t="shared" si="223"/>
        <v>-99</v>
      </c>
      <c r="Z1452" s="56">
        <f t="shared" si="224"/>
        <v>-99</v>
      </c>
      <c r="AA1452" s="56">
        <f t="shared" si="225"/>
        <v>-99</v>
      </c>
      <c r="AB1452" s="56">
        <f t="shared" si="226"/>
        <v>-99</v>
      </c>
      <c r="AC1452" s="56">
        <f t="shared" si="227"/>
        <v>-99</v>
      </c>
      <c r="AE1452" s="82">
        <f>IF(D1452=1, 'adjustment factor'!$D$4, IF(D1452=-9,-999,IF(D1452="",-999,0)))</f>
        <v>-999</v>
      </c>
      <c r="AF1452" s="82">
        <f>IF(F1452=1, 'adjustment factor'!$D$5, IF(F1452=-9,-999,IF(F1452="",-999,0)))</f>
        <v>-999</v>
      </c>
      <c r="AG1452" s="82">
        <f>IF(E1452=1, 'adjustment factor'!$D$6, IF(E1452=-9,-999,IF(E1452="",-999,0)))</f>
        <v>-999</v>
      </c>
      <c r="AH1452" s="82">
        <f>IF(K1452&gt;=45,'adjustment factor'!$D$7,IF(K1452=-9,-1200,IF(K1452="",-1200,0)))</f>
        <v>-1200</v>
      </c>
      <c r="AI1452" s="82">
        <f>IF(L1452=1, 'adjustment factor'!$D$8, IF(L1452=-9,-999,IF(L1452="",-999,0)))</f>
        <v>-999</v>
      </c>
      <c r="AJ1452" s="82">
        <f>IF(AND(M1452&gt;=1,M1452&lt;=4),'adjustment factor'!$D$9,IF(M1452=-9,-999,IF(M1452=98,-999,IF(M1452=99,-999,IF(M1452="",-999,0)))))</f>
        <v>-999</v>
      </c>
      <c r="AK1452" s="82">
        <f>IF(H1452=1, 'adjustment factor'!$D$10, IF(H1452=-9,-999,IF(H1452="",-999,0)))</f>
        <v>-999</v>
      </c>
      <c r="AL1452" s="82">
        <f>IF(G1452=1, 'adjustment factor'!$D$11, IF(G1452=-9,-999,IF(G1452="",-999,0)))</f>
        <v>-999</v>
      </c>
      <c r="AM1452" s="82">
        <f>IF(I1452=1, 'adjustment factor'!$D$12, IF(I1452=-9,-999,IF(I1452="",-999,0)))</f>
        <v>-999</v>
      </c>
      <c r="AN1452" s="82">
        <f>IF(J1452=1, 'adjustment factor'!$D$13, IF(J1452=-9,-999,IF(J1452="",-999,0)))</f>
        <v>-999</v>
      </c>
      <c r="AO1452" s="82" t="str">
        <f t="shared" si="228"/>
        <v>-999</v>
      </c>
      <c r="AP1452" s="82" t="str">
        <f t="shared" si="229"/>
        <v>MISSING</v>
      </c>
    </row>
    <row r="1453" spans="2:42" s="3" customFormat="1">
      <c r="B1453" s="213"/>
      <c r="C1453" s="35">
        <v>1449</v>
      </c>
      <c r="D1453" s="161"/>
      <c r="E1453" s="161"/>
      <c r="F1453" s="161"/>
      <c r="G1453" s="161"/>
      <c r="H1453" s="161"/>
      <c r="I1453" s="161"/>
      <c r="J1453" s="161"/>
      <c r="K1453" s="161"/>
      <c r="L1453" s="161"/>
      <c r="M1453" s="161"/>
      <c r="N1453" s="171"/>
      <c r="O1453" s="171"/>
      <c r="P1453" s="171"/>
      <c r="Q1453" s="171"/>
      <c r="R1453" s="171"/>
      <c r="S1453" s="171"/>
      <c r="T1453" s="208" t="str">
        <f t="shared" si="220"/>
        <v>MISSING</v>
      </c>
      <c r="U1453" s="208" t="str">
        <f t="shared" si="221"/>
        <v>MISSING</v>
      </c>
      <c r="X1453" s="56">
        <f t="shared" si="222"/>
        <v>-99</v>
      </c>
      <c r="Y1453" s="56">
        <f t="shared" si="223"/>
        <v>-99</v>
      </c>
      <c r="Z1453" s="56">
        <f t="shared" si="224"/>
        <v>-99</v>
      </c>
      <c r="AA1453" s="56">
        <f t="shared" si="225"/>
        <v>-99</v>
      </c>
      <c r="AB1453" s="56">
        <f t="shared" si="226"/>
        <v>-99</v>
      </c>
      <c r="AC1453" s="56">
        <f t="shared" si="227"/>
        <v>-99</v>
      </c>
      <c r="AE1453" s="82">
        <f>IF(D1453=1, 'adjustment factor'!$D$4, IF(D1453=-9,-999,IF(D1453="",-999,0)))</f>
        <v>-999</v>
      </c>
      <c r="AF1453" s="82">
        <f>IF(F1453=1, 'adjustment factor'!$D$5, IF(F1453=-9,-999,IF(F1453="",-999,0)))</f>
        <v>-999</v>
      </c>
      <c r="AG1453" s="82">
        <f>IF(E1453=1, 'adjustment factor'!$D$6, IF(E1453=-9,-999,IF(E1453="",-999,0)))</f>
        <v>-999</v>
      </c>
      <c r="AH1453" s="82">
        <f>IF(K1453&gt;=45,'adjustment factor'!$D$7,IF(K1453=-9,-1200,IF(K1453="",-1200,0)))</f>
        <v>-1200</v>
      </c>
      <c r="AI1453" s="82">
        <f>IF(L1453=1, 'adjustment factor'!$D$8, IF(L1453=-9,-999,IF(L1453="",-999,0)))</f>
        <v>-999</v>
      </c>
      <c r="AJ1453" s="82">
        <f>IF(AND(M1453&gt;=1,M1453&lt;=4),'adjustment factor'!$D$9,IF(M1453=-9,-999,IF(M1453=98,-999,IF(M1453=99,-999,IF(M1453="",-999,0)))))</f>
        <v>-999</v>
      </c>
      <c r="AK1453" s="82">
        <f>IF(H1453=1, 'adjustment factor'!$D$10, IF(H1453=-9,-999,IF(H1453="",-999,0)))</f>
        <v>-999</v>
      </c>
      <c r="AL1453" s="82">
        <f>IF(G1453=1, 'adjustment factor'!$D$11, IF(G1453=-9,-999,IF(G1453="",-999,0)))</f>
        <v>-999</v>
      </c>
      <c r="AM1453" s="82">
        <f>IF(I1453=1, 'adjustment factor'!$D$12, IF(I1453=-9,-999,IF(I1453="",-999,0)))</f>
        <v>-999</v>
      </c>
      <c r="AN1453" s="82">
        <f>IF(J1453=1, 'adjustment factor'!$D$13, IF(J1453=-9,-999,IF(J1453="",-999,0)))</f>
        <v>-999</v>
      </c>
      <c r="AO1453" s="82" t="str">
        <f t="shared" si="228"/>
        <v>-999</v>
      </c>
      <c r="AP1453" s="82" t="str">
        <f t="shared" si="229"/>
        <v>MISSING</v>
      </c>
    </row>
    <row r="1454" spans="2:42" s="3" customFormat="1">
      <c r="B1454" s="213"/>
      <c r="C1454" s="35">
        <v>1450</v>
      </c>
      <c r="D1454" s="161"/>
      <c r="E1454" s="161"/>
      <c r="F1454" s="161"/>
      <c r="G1454" s="161"/>
      <c r="H1454" s="161"/>
      <c r="I1454" s="161"/>
      <c r="J1454" s="161"/>
      <c r="K1454" s="161"/>
      <c r="L1454" s="161"/>
      <c r="M1454" s="161"/>
      <c r="N1454" s="171"/>
      <c r="O1454" s="171"/>
      <c r="P1454" s="171"/>
      <c r="Q1454" s="171"/>
      <c r="R1454" s="171"/>
      <c r="S1454" s="171"/>
      <c r="T1454" s="208" t="str">
        <f t="shared" si="220"/>
        <v>MISSING</v>
      </c>
      <c r="U1454" s="208" t="str">
        <f t="shared" si="221"/>
        <v>MISSING</v>
      </c>
      <c r="X1454" s="56">
        <f t="shared" si="222"/>
        <v>-99</v>
      </c>
      <c r="Y1454" s="56">
        <f t="shared" si="223"/>
        <v>-99</v>
      </c>
      <c r="Z1454" s="56">
        <f t="shared" si="224"/>
        <v>-99</v>
      </c>
      <c r="AA1454" s="56">
        <f t="shared" si="225"/>
        <v>-99</v>
      </c>
      <c r="AB1454" s="56">
        <f t="shared" si="226"/>
        <v>-99</v>
      </c>
      <c r="AC1454" s="56">
        <f t="shared" si="227"/>
        <v>-99</v>
      </c>
      <c r="AE1454" s="82">
        <f>IF(D1454=1, 'adjustment factor'!$D$4, IF(D1454=-9,-999,IF(D1454="",-999,0)))</f>
        <v>-999</v>
      </c>
      <c r="AF1454" s="82">
        <f>IF(F1454=1, 'adjustment factor'!$D$5, IF(F1454=-9,-999,IF(F1454="",-999,0)))</f>
        <v>-999</v>
      </c>
      <c r="AG1454" s="82">
        <f>IF(E1454=1, 'adjustment factor'!$D$6, IF(E1454=-9,-999,IF(E1454="",-999,0)))</f>
        <v>-999</v>
      </c>
      <c r="AH1454" s="82">
        <f>IF(K1454&gt;=45,'adjustment factor'!$D$7,IF(K1454=-9,-1200,IF(K1454="",-1200,0)))</f>
        <v>-1200</v>
      </c>
      <c r="AI1454" s="82">
        <f>IF(L1454=1, 'adjustment factor'!$D$8, IF(L1454=-9,-999,IF(L1454="",-999,0)))</f>
        <v>-999</v>
      </c>
      <c r="AJ1454" s="82">
        <f>IF(AND(M1454&gt;=1,M1454&lt;=4),'adjustment factor'!$D$9,IF(M1454=-9,-999,IF(M1454=98,-999,IF(M1454=99,-999,IF(M1454="",-999,0)))))</f>
        <v>-999</v>
      </c>
      <c r="AK1454" s="82">
        <f>IF(H1454=1, 'adjustment factor'!$D$10, IF(H1454=-9,-999,IF(H1454="",-999,0)))</f>
        <v>-999</v>
      </c>
      <c r="AL1454" s="82">
        <f>IF(G1454=1, 'adjustment factor'!$D$11, IF(G1454=-9,-999,IF(G1454="",-999,0)))</f>
        <v>-999</v>
      </c>
      <c r="AM1454" s="82">
        <f>IF(I1454=1, 'adjustment factor'!$D$12, IF(I1454=-9,-999,IF(I1454="",-999,0)))</f>
        <v>-999</v>
      </c>
      <c r="AN1454" s="82">
        <f>IF(J1454=1, 'adjustment factor'!$D$13, IF(J1454=-9,-999,IF(J1454="",-999,0)))</f>
        <v>-999</v>
      </c>
      <c r="AO1454" s="82" t="str">
        <f t="shared" si="228"/>
        <v>-999</v>
      </c>
      <c r="AP1454" s="82" t="str">
        <f t="shared" si="229"/>
        <v>MISSING</v>
      </c>
    </row>
    <row r="1455" spans="2:42" s="3" customFormat="1">
      <c r="B1455" s="213"/>
      <c r="C1455" s="35">
        <v>1451</v>
      </c>
      <c r="D1455" s="161"/>
      <c r="E1455" s="161"/>
      <c r="F1455" s="161"/>
      <c r="G1455" s="161"/>
      <c r="H1455" s="161"/>
      <c r="I1455" s="161"/>
      <c r="J1455" s="161"/>
      <c r="K1455" s="161"/>
      <c r="L1455" s="161"/>
      <c r="M1455" s="161"/>
      <c r="N1455" s="171"/>
      <c r="O1455" s="171"/>
      <c r="P1455" s="171"/>
      <c r="Q1455" s="171"/>
      <c r="R1455" s="171"/>
      <c r="S1455" s="171"/>
      <c r="T1455" s="208" t="str">
        <f t="shared" si="220"/>
        <v>MISSING</v>
      </c>
      <c r="U1455" s="208" t="str">
        <f t="shared" si="221"/>
        <v>MISSING</v>
      </c>
      <c r="X1455" s="56">
        <f t="shared" si="222"/>
        <v>-99</v>
      </c>
      <c r="Y1455" s="56">
        <f t="shared" si="223"/>
        <v>-99</v>
      </c>
      <c r="Z1455" s="56">
        <f t="shared" si="224"/>
        <v>-99</v>
      </c>
      <c r="AA1455" s="56">
        <f t="shared" si="225"/>
        <v>-99</v>
      </c>
      <c r="AB1455" s="56">
        <f t="shared" si="226"/>
        <v>-99</v>
      </c>
      <c r="AC1455" s="56">
        <f t="shared" si="227"/>
        <v>-99</v>
      </c>
      <c r="AE1455" s="82">
        <f>IF(D1455=1, 'adjustment factor'!$D$4, IF(D1455=-9,-999,IF(D1455="",-999,0)))</f>
        <v>-999</v>
      </c>
      <c r="AF1455" s="82">
        <f>IF(F1455=1, 'adjustment factor'!$D$5, IF(F1455=-9,-999,IF(F1455="",-999,0)))</f>
        <v>-999</v>
      </c>
      <c r="AG1455" s="82">
        <f>IF(E1455=1, 'adjustment factor'!$D$6, IF(E1455=-9,-999,IF(E1455="",-999,0)))</f>
        <v>-999</v>
      </c>
      <c r="AH1455" s="82">
        <f>IF(K1455&gt;=45,'adjustment factor'!$D$7,IF(K1455=-9,-1200,IF(K1455="",-1200,0)))</f>
        <v>-1200</v>
      </c>
      <c r="AI1455" s="82">
        <f>IF(L1455=1, 'adjustment factor'!$D$8, IF(L1455=-9,-999,IF(L1455="",-999,0)))</f>
        <v>-999</v>
      </c>
      <c r="AJ1455" s="82">
        <f>IF(AND(M1455&gt;=1,M1455&lt;=4),'adjustment factor'!$D$9,IF(M1455=-9,-999,IF(M1455=98,-999,IF(M1455=99,-999,IF(M1455="",-999,0)))))</f>
        <v>-999</v>
      </c>
      <c r="AK1455" s="82">
        <f>IF(H1455=1, 'adjustment factor'!$D$10, IF(H1455=-9,-999,IF(H1455="",-999,0)))</f>
        <v>-999</v>
      </c>
      <c r="AL1455" s="82">
        <f>IF(G1455=1, 'adjustment factor'!$D$11, IF(G1455=-9,-999,IF(G1455="",-999,0)))</f>
        <v>-999</v>
      </c>
      <c r="AM1455" s="82">
        <f>IF(I1455=1, 'adjustment factor'!$D$12, IF(I1455=-9,-999,IF(I1455="",-999,0)))</f>
        <v>-999</v>
      </c>
      <c r="AN1455" s="82">
        <f>IF(J1455=1, 'adjustment factor'!$D$13, IF(J1455=-9,-999,IF(J1455="",-999,0)))</f>
        <v>-999</v>
      </c>
      <c r="AO1455" s="82" t="str">
        <f t="shared" si="228"/>
        <v>-999</v>
      </c>
      <c r="AP1455" s="82" t="str">
        <f t="shared" si="229"/>
        <v>MISSING</v>
      </c>
    </row>
    <row r="1456" spans="2:42" s="3" customFormat="1">
      <c r="B1456" s="213"/>
      <c r="C1456" s="35">
        <v>1452</v>
      </c>
      <c r="D1456" s="161"/>
      <c r="E1456" s="161"/>
      <c r="F1456" s="161"/>
      <c r="G1456" s="161"/>
      <c r="H1456" s="161"/>
      <c r="I1456" s="161"/>
      <c r="J1456" s="161"/>
      <c r="K1456" s="161"/>
      <c r="L1456" s="161"/>
      <c r="M1456" s="161"/>
      <c r="N1456" s="171"/>
      <c r="O1456" s="171"/>
      <c r="P1456" s="171"/>
      <c r="Q1456" s="171"/>
      <c r="R1456" s="171"/>
      <c r="S1456" s="171"/>
      <c r="T1456" s="208" t="str">
        <f t="shared" si="220"/>
        <v>MISSING</v>
      </c>
      <c r="U1456" s="208" t="str">
        <f t="shared" si="221"/>
        <v>MISSING</v>
      </c>
      <c r="X1456" s="56">
        <f t="shared" si="222"/>
        <v>-99</v>
      </c>
      <c r="Y1456" s="56">
        <f t="shared" si="223"/>
        <v>-99</v>
      </c>
      <c r="Z1456" s="56">
        <f t="shared" si="224"/>
        <v>-99</v>
      </c>
      <c r="AA1456" s="56">
        <f t="shared" si="225"/>
        <v>-99</v>
      </c>
      <c r="AB1456" s="56">
        <f t="shared" si="226"/>
        <v>-99</v>
      </c>
      <c r="AC1456" s="56">
        <f t="shared" si="227"/>
        <v>-99</v>
      </c>
      <c r="AE1456" s="82">
        <f>IF(D1456=1, 'adjustment factor'!$D$4, IF(D1456=-9,-999,IF(D1456="",-999,0)))</f>
        <v>-999</v>
      </c>
      <c r="AF1456" s="82">
        <f>IF(F1456=1, 'adjustment factor'!$D$5, IF(F1456=-9,-999,IF(F1456="",-999,0)))</f>
        <v>-999</v>
      </c>
      <c r="AG1456" s="82">
        <f>IF(E1456=1, 'adjustment factor'!$D$6, IF(E1456=-9,-999,IF(E1456="",-999,0)))</f>
        <v>-999</v>
      </c>
      <c r="AH1456" s="82">
        <f>IF(K1456&gt;=45,'adjustment factor'!$D$7,IF(K1456=-9,-1200,IF(K1456="",-1200,0)))</f>
        <v>-1200</v>
      </c>
      <c r="AI1456" s="82">
        <f>IF(L1456=1, 'adjustment factor'!$D$8, IF(L1456=-9,-999,IF(L1456="",-999,0)))</f>
        <v>-999</v>
      </c>
      <c r="AJ1456" s="82">
        <f>IF(AND(M1456&gt;=1,M1456&lt;=4),'adjustment factor'!$D$9,IF(M1456=-9,-999,IF(M1456=98,-999,IF(M1456=99,-999,IF(M1456="",-999,0)))))</f>
        <v>-999</v>
      </c>
      <c r="AK1456" s="82">
        <f>IF(H1456=1, 'adjustment factor'!$D$10, IF(H1456=-9,-999,IF(H1456="",-999,0)))</f>
        <v>-999</v>
      </c>
      <c r="AL1456" s="82">
        <f>IF(G1456=1, 'adjustment factor'!$D$11, IF(G1456=-9,-999,IF(G1456="",-999,0)))</f>
        <v>-999</v>
      </c>
      <c r="AM1456" s="82">
        <f>IF(I1456=1, 'adjustment factor'!$D$12, IF(I1456=-9,-999,IF(I1456="",-999,0)))</f>
        <v>-999</v>
      </c>
      <c r="AN1456" s="82">
        <f>IF(J1456=1, 'adjustment factor'!$D$13, IF(J1456=-9,-999,IF(J1456="",-999,0)))</f>
        <v>-999</v>
      </c>
      <c r="AO1456" s="82" t="str">
        <f t="shared" si="228"/>
        <v>-999</v>
      </c>
      <c r="AP1456" s="82" t="str">
        <f t="shared" si="229"/>
        <v>MISSING</v>
      </c>
    </row>
    <row r="1457" spans="2:42" s="3" customFormat="1">
      <c r="B1457" s="213"/>
      <c r="C1457" s="35">
        <v>1453</v>
      </c>
      <c r="D1457" s="161"/>
      <c r="E1457" s="161"/>
      <c r="F1457" s="161"/>
      <c r="G1457" s="161"/>
      <c r="H1457" s="161"/>
      <c r="I1457" s="161"/>
      <c r="J1457" s="161"/>
      <c r="K1457" s="161"/>
      <c r="L1457" s="161"/>
      <c r="M1457" s="161"/>
      <c r="N1457" s="171"/>
      <c r="O1457" s="171"/>
      <c r="P1457" s="171"/>
      <c r="Q1457" s="171"/>
      <c r="R1457" s="171"/>
      <c r="S1457" s="171"/>
      <c r="T1457" s="208" t="str">
        <f t="shared" si="220"/>
        <v>MISSING</v>
      </c>
      <c r="U1457" s="208" t="str">
        <f t="shared" si="221"/>
        <v>MISSING</v>
      </c>
      <c r="X1457" s="56">
        <f t="shared" si="222"/>
        <v>-99</v>
      </c>
      <c r="Y1457" s="56">
        <f t="shared" si="223"/>
        <v>-99</v>
      </c>
      <c r="Z1457" s="56">
        <f t="shared" si="224"/>
        <v>-99</v>
      </c>
      <c r="AA1457" s="56">
        <f t="shared" si="225"/>
        <v>-99</v>
      </c>
      <c r="AB1457" s="56">
        <f t="shared" si="226"/>
        <v>-99</v>
      </c>
      <c r="AC1457" s="56">
        <f t="shared" si="227"/>
        <v>-99</v>
      </c>
      <c r="AE1457" s="82">
        <f>IF(D1457=1, 'adjustment factor'!$D$4, IF(D1457=-9,-999,IF(D1457="",-999,0)))</f>
        <v>-999</v>
      </c>
      <c r="AF1457" s="82">
        <f>IF(F1457=1, 'adjustment factor'!$D$5, IF(F1457=-9,-999,IF(F1457="",-999,0)))</f>
        <v>-999</v>
      </c>
      <c r="AG1457" s="82">
        <f>IF(E1457=1, 'adjustment factor'!$D$6, IF(E1457=-9,-999,IF(E1457="",-999,0)))</f>
        <v>-999</v>
      </c>
      <c r="AH1457" s="82">
        <f>IF(K1457&gt;=45,'adjustment factor'!$D$7,IF(K1457=-9,-1200,IF(K1457="",-1200,0)))</f>
        <v>-1200</v>
      </c>
      <c r="AI1457" s="82">
        <f>IF(L1457=1, 'adjustment factor'!$D$8, IF(L1457=-9,-999,IF(L1457="",-999,0)))</f>
        <v>-999</v>
      </c>
      <c r="AJ1457" s="82">
        <f>IF(AND(M1457&gt;=1,M1457&lt;=4),'adjustment factor'!$D$9,IF(M1457=-9,-999,IF(M1457=98,-999,IF(M1457=99,-999,IF(M1457="",-999,0)))))</f>
        <v>-999</v>
      </c>
      <c r="AK1457" s="82">
        <f>IF(H1457=1, 'adjustment factor'!$D$10, IF(H1457=-9,-999,IF(H1457="",-999,0)))</f>
        <v>-999</v>
      </c>
      <c r="AL1457" s="82">
        <f>IF(G1457=1, 'adjustment factor'!$D$11, IF(G1457=-9,-999,IF(G1457="",-999,0)))</f>
        <v>-999</v>
      </c>
      <c r="AM1457" s="82">
        <f>IF(I1457=1, 'adjustment factor'!$D$12, IF(I1457=-9,-999,IF(I1457="",-999,0)))</f>
        <v>-999</v>
      </c>
      <c r="AN1457" s="82">
        <f>IF(J1457=1, 'adjustment factor'!$D$13, IF(J1457=-9,-999,IF(J1457="",-999,0)))</f>
        <v>-999</v>
      </c>
      <c r="AO1457" s="82" t="str">
        <f t="shared" si="228"/>
        <v>-999</v>
      </c>
      <c r="AP1457" s="82" t="str">
        <f t="shared" si="229"/>
        <v>MISSING</v>
      </c>
    </row>
    <row r="1458" spans="2:42" s="3" customFormat="1">
      <c r="B1458" s="213"/>
      <c r="C1458" s="35">
        <v>1454</v>
      </c>
      <c r="D1458" s="161"/>
      <c r="E1458" s="161"/>
      <c r="F1458" s="161"/>
      <c r="G1458" s="161"/>
      <c r="H1458" s="161"/>
      <c r="I1458" s="161"/>
      <c r="J1458" s="161"/>
      <c r="K1458" s="161"/>
      <c r="L1458" s="161"/>
      <c r="M1458" s="161"/>
      <c r="N1458" s="171"/>
      <c r="O1458" s="171"/>
      <c r="P1458" s="171"/>
      <c r="Q1458" s="171"/>
      <c r="R1458" s="171"/>
      <c r="S1458" s="171"/>
      <c r="T1458" s="208" t="str">
        <f t="shared" si="220"/>
        <v>MISSING</v>
      </c>
      <c r="U1458" s="208" t="str">
        <f t="shared" si="221"/>
        <v>MISSING</v>
      </c>
      <c r="X1458" s="56">
        <f t="shared" si="222"/>
        <v>-99</v>
      </c>
      <c r="Y1458" s="56">
        <f t="shared" si="223"/>
        <v>-99</v>
      </c>
      <c r="Z1458" s="56">
        <f t="shared" si="224"/>
        <v>-99</v>
      </c>
      <c r="AA1458" s="56">
        <f t="shared" si="225"/>
        <v>-99</v>
      </c>
      <c r="AB1458" s="56">
        <f t="shared" si="226"/>
        <v>-99</v>
      </c>
      <c r="AC1458" s="56">
        <f t="shared" si="227"/>
        <v>-99</v>
      </c>
      <c r="AE1458" s="82">
        <f>IF(D1458=1, 'adjustment factor'!$D$4, IF(D1458=-9,-999,IF(D1458="",-999,0)))</f>
        <v>-999</v>
      </c>
      <c r="AF1458" s="82">
        <f>IF(F1458=1, 'adjustment factor'!$D$5, IF(F1458=-9,-999,IF(F1458="",-999,0)))</f>
        <v>-999</v>
      </c>
      <c r="AG1458" s="82">
        <f>IF(E1458=1, 'adjustment factor'!$D$6, IF(E1458=-9,-999,IF(E1458="",-999,0)))</f>
        <v>-999</v>
      </c>
      <c r="AH1458" s="82">
        <f>IF(K1458&gt;=45,'adjustment factor'!$D$7,IF(K1458=-9,-1200,IF(K1458="",-1200,0)))</f>
        <v>-1200</v>
      </c>
      <c r="AI1458" s="82">
        <f>IF(L1458=1, 'adjustment factor'!$D$8, IF(L1458=-9,-999,IF(L1458="",-999,0)))</f>
        <v>-999</v>
      </c>
      <c r="AJ1458" s="82">
        <f>IF(AND(M1458&gt;=1,M1458&lt;=4),'adjustment factor'!$D$9,IF(M1458=-9,-999,IF(M1458=98,-999,IF(M1458=99,-999,IF(M1458="",-999,0)))))</f>
        <v>-999</v>
      </c>
      <c r="AK1458" s="82">
        <f>IF(H1458=1, 'adjustment factor'!$D$10, IF(H1458=-9,-999,IF(H1458="",-999,0)))</f>
        <v>-999</v>
      </c>
      <c r="AL1458" s="82">
        <f>IF(G1458=1, 'adjustment factor'!$D$11, IF(G1458=-9,-999,IF(G1458="",-999,0)))</f>
        <v>-999</v>
      </c>
      <c r="AM1458" s="82">
        <f>IF(I1458=1, 'adjustment factor'!$D$12, IF(I1458=-9,-999,IF(I1458="",-999,0)))</f>
        <v>-999</v>
      </c>
      <c r="AN1458" s="82">
        <f>IF(J1458=1, 'adjustment factor'!$D$13, IF(J1458=-9,-999,IF(J1458="",-999,0)))</f>
        <v>-999</v>
      </c>
      <c r="AO1458" s="82" t="str">
        <f t="shared" si="228"/>
        <v>-999</v>
      </c>
      <c r="AP1458" s="82" t="str">
        <f t="shared" si="229"/>
        <v>MISSING</v>
      </c>
    </row>
    <row r="1459" spans="2:42" s="3" customFormat="1">
      <c r="B1459" s="213"/>
      <c r="C1459" s="35">
        <v>1455</v>
      </c>
      <c r="D1459" s="161"/>
      <c r="E1459" s="161"/>
      <c r="F1459" s="161"/>
      <c r="G1459" s="161"/>
      <c r="H1459" s="161"/>
      <c r="I1459" s="161"/>
      <c r="J1459" s="161"/>
      <c r="K1459" s="161"/>
      <c r="L1459" s="161"/>
      <c r="M1459" s="161"/>
      <c r="N1459" s="171"/>
      <c r="O1459" s="171"/>
      <c r="P1459" s="171"/>
      <c r="Q1459" s="171"/>
      <c r="R1459" s="171"/>
      <c r="S1459" s="171"/>
      <c r="T1459" s="208" t="str">
        <f t="shared" si="220"/>
        <v>MISSING</v>
      </c>
      <c r="U1459" s="208" t="str">
        <f t="shared" si="221"/>
        <v>MISSING</v>
      </c>
      <c r="X1459" s="56">
        <f t="shared" si="222"/>
        <v>-99</v>
      </c>
      <c r="Y1459" s="56">
        <f t="shared" si="223"/>
        <v>-99</v>
      </c>
      <c r="Z1459" s="56">
        <f t="shared" si="224"/>
        <v>-99</v>
      </c>
      <c r="AA1459" s="56">
        <f t="shared" si="225"/>
        <v>-99</v>
      </c>
      <c r="AB1459" s="56">
        <f t="shared" si="226"/>
        <v>-99</v>
      </c>
      <c r="AC1459" s="56">
        <f t="shared" si="227"/>
        <v>-99</v>
      </c>
      <c r="AE1459" s="82">
        <f>IF(D1459=1, 'adjustment factor'!$D$4, IF(D1459=-9,-999,IF(D1459="",-999,0)))</f>
        <v>-999</v>
      </c>
      <c r="AF1459" s="82">
        <f>IF(F1459=1, 'adjustment factor'!$D$5, IF(F1459=-9,-999,IF(F1459="",-999,0)))</f>
        <v>-999</v>
      </c>
      <c r="AG1459" s="82">
        <f>IF(E1459=1, 'adjustment factor'!$D$6, IF(E1459=-9,-999,IF(E1459="",-999,0)))</f>
        <v>-999</v>
      </c>
      <c r="AH1459" s="82">
        <f>IF(K1459&gt;=45,'adjustment factor'!$D$7,IF(K1459=-9,-1200,IF(K1459="",-1200,0)))</f>
        <v>-1200</v>
      </c>
      <c r="AI1459" s="82">
        <f>IF(L1459=1, 'adjustment factor'!$D$8, IF(L1459=-9,-999,IF(L1459="",-999,0)))</f>
        <v>-999</v>
      </c>
      <c r="AJ1459" s="82">
        <f>IF(AND(M1459&gt;=1,M1459&lt;=4),'adjustment factor'!$D$9,IF(M1459=-9,-999,IF(M1459=98,-999,IF(M1459=99,-999,IF(M1459="",-999,0)))))</f>
        <v>-999</v>
      </c>
      <c r="AK1459" s="82">
        <f>IF(H1459=1, 'adjustment factor'!$D$10, IF(H1459=-9,-999,IF(H1459="",-999,0)))</f>
        <v>-999</v>
      </c>
      <c r="AL1459" s="82">
        <f>IF(G1459=1, 'adjustment factor'!$D$11, IF(G1459=-9,-999,IF(G1459="",-999,0)))</f>
        <v>-999</v>
      </c>
      <c r="AM1459" s="82">
        <f>IF(I1459=1, 'adjustment factor'!$D$12, IF(I1459=-9,-999,IF(I1459="",-999,0)))</f>
        <v>-999</v>
      </c>
      <c r="AN1459" s="82">
        <f>IF(J1459=1, 'adjustment factor'!$D$13, IF(J1459=-9,-999,IF(J1459="",-999,0)))</f>
        <v>-999</v>
      </c>
      <c r="AO1459" s="82" t="str">
        <f t="shared" si="228"/>
        <v>-999</v>
      </c>
      <c r="AP1459" s="82" t="str">
        <f t="shared" si="229"/>
        <v>MISSING</v>
      </c>
    </row>
    <row r="1460" spans="2:42" s="3" customFormat="1">
      <c r="B1460" s="213"/>
      <c r="C1460" s="35">
        <v>1456</v>
      </c>
      <c r="D1460" s="161"/>
      <c r="E1460" s="161"/>
      <c r="F1460" s="161"/>
      <c r="G1460" s="161"/>
      <c r="H1460" s="161"/>
      <c r="I1460" s="161"/>
      <c r="J1460" s="161"/>
      <c r="K1460" s="161"/>
      <c r="L1460" s="161"/>
      <c r="M1460" s="161"/>
      <c r="N1460" s="171"/>
      <c r="O1460" s="171"/>
      <c r="P1460" s="171"/>
      <c r="Q1460" s="171"/>
      <c r="R1460" s="171"/>
      <c r="S1460" s="171"/>
      <c r="T1460" s="208" t="str">
        <f t="shared" si="220"/>
        <v>MISSING</v>
      </c>
      <c r="U1460" s="208" t="str">
        <f t="shared" si="221"/>
        <v>MISSING</v>
      </c>
      <c r="X1460" s="56">
        <f t="shared" si="222"/>
        <v>-99</v>
      </c>
      <c r="Y1460" s="56">
        <f t="shared" si="223"/>
        <v>-99</v>
      </c>
      <c r="Z1460" s="56">
        <f t="shared" si="224"/>
        <v>-99</v>
      </c>
      <c r="AA1460" s="56">
        <f t="shared" si="225"/>
        <v>-99</v>
      </c>
      <c r="AB1460" s="56">
        <f t="shared" si="226"/>
        <v>-99</v>
      </c>
      <c r="AC1460" s="56">
        <f t="shared" si="227"/>
        <v>-99</v>
      </c>
      <c r="AE1460" s="82">
        <f>IF(D1460=1, 'adjustment factor'!$D$4, IF(D1460=-9,-999,IF(D1460="",-999,0)))</f>
        <v>-999</v>
      </c>
      <c r="AF1460" s="82">
        <f>IF(F1460=1, 'adjustment factor'!$D$5, IF(F1460=-9,-999,IF(F1460="",-999,0)))</f>
        <v>-999</v>
      </c>
      <c r="AG1460" s="82">
        <f>IF(E1460=1, 'adjustment factor'!$D$6, IF(E1460=-9,-999,IF(E1460="",-999,0)))</f>
        <v>-999</v>
      </c>
      <c r="AH1460" s="82">
        <f>IF(K1460&gt;=45,'adjustment factor'!$D$7,IF(K1460=-9,-1200,IF(K1460="",-1200,0)))</f>
        <v>-1200</v>
      </c>
      <c r="AI1460" s="82">
        <f>IF(L1460=1, 'adjustment factor'!$D$8, IF(L1460=-9,-999,IF(L1460="",-999,0)))</f>
        <v>-999</v>
      </c>
      <c r="AJ1460" s="82">
        <f>IF(AND(M1460&gt;=1,M1460&lt;=4),'adjustment factor'!$D$9,IF(M1460=-9,-999,IF(M1460=98,-999,IF(M1460=99,-999,IF(M1460="",-999,0)))))</f>
        <v>-999</v>
      </c>
      <c r="AK1460" s="82">
        <f>IF(H1460=1, 'adjustment factor'!$D$10, IF(H1460=-9,-999,IF(H1460="",-999,0)))</f>
        <v>-999</v>
      </c>
      <c r="AL1460" s="82">
        <f>IF(G1460=1, 'adjustment factor'!$D$11, IF(G1460=-9,-999,IF(G1460="",-999,0)))</f>
        <v>-999</v>
      </c>
      <c r="AM1460" s="82">
        <f>IF(I1460=1, 'adjustment factor'!$D$12, IF(I1460=-9,-999,IF(I1460="",-999,0)))</f>
        <v>-999</v>
      </c>
      <c r="AN1460" s="82">
        <f>IF(J1460=1, 'adjustment factor'!$D$13, IF(J1460=-9,-999,IF(J1460="",-999,0)))</f>
        <v>-999</v>
      </c>
      <c r="AO1460" s="82" t="str">
        <f t="shared" si="228"/>
        <v>-999</v>
      </c>
      <c r="AP1460" s="82" t="str">
        <f t="shared" si="229"/>
        <v>MISSING</v>
      </c>
    </row>
    <row r="1461" spans="2:42" s="3" customFormat="1">
      <c r="B1461" s="213"/>
      <c r="C1461" s="35">
        <v>1457</v>
      </c>
      <c r="D1461" s="161"/>
      <c r="E1461" s="161"/>
      <c r="F1461" s="161"/>
      <c r="G1461" s="161"/>
      <c r="H1461" s="161"/>
      <c r="I1461" s="161"/>
      <c r="J1461" s="161"/>
      <c r="K1461" s="161"/>
      <c r="L1461" s="161"/>
      <c r="M1461" s="161"/>
      <c r="N1461" s="171"/>
      <c r="O1461" s="171"/>
      <c r="P1461" s="171"/>
      <c r="Q1461" s="171"/>
      <c r="R1461" s="171"/>
      <c r="S1461" s="171"/>
      <c r="T1461" s="208" t="str">
        <f t="shared" si="220"/>
        <v>MISSING</v>
      </c>
      <c r="U1461" s="208" t="str">
        <f t="shared" si="221"/>
        <v>MISSING</v>
      </c>
      <c r="X1461" s="56">
        <f t="shared" si="222"/>
        <v>-99</v>
      </c>
      <c r="Y1461" s="56">
        <f t="shared" si="223"/>
        <v>-99</v>
      </c>
      <c r="Z1461" s="56">
        <f t="shared" si="224"/>
        <v>-99</v>
      </c>
      <c r="AA1461" s="56">
        <f t="shared" si="225"/>
        <v>-99</v>
      </c>
      <c r="AB1461" s="56">
        <f t="shared" si="226"/>
        <v>-99</v>
      </c>
      <c r="AC1461" s="56">
        <f t="shared" si="227"/>
        <v>-99</v>
      </c>
      <c r="AE1461" s="82">
        <f>IF(D1461=1, 'adjustment factor'!$D$4, IF(D1461=-9,-999,IF(D1461="",-999,0)))</f>
        <v>-999</v>
      </c>
      <c r="AF1461" s="82">
        <f>IF(F1461=1, 'adjustment factor'!$D$5, IF(F1461=-9,-999,IF(F1461="",-999,0)))</f>
        <v>-999</v>
      </c>
      <c r="AG1461" s="82">
        <f>IF(E1461=1, 'adjustment factor'!$D$6, IF(E1461=-9,-999,IF(E1461="",-999,0)))</f>
        <v>-999</v>
      </c>
      <c r="AH1461" s="82">
        <f>IF(K1461&gt;=45,'adjustment factor'!$D$7,IF(K1461=-9,-1200,IF(K1461="",-1200,0)))</f>
        <v>-1200</v>
      </c>
      <c r="AI1461" s="82">
        <f>IF(L1461=1, 'adjustment factor'!$D$8, IF(L1461=-9,-999,IF(L1461="",-999,0)))</f>
        <v>-999</v>
      </c>
      <c r="AJ1461" s="82">
        <f>IF(AND(M1461&gt;=1,M1461&lt;=4),'adjustment factor'!$D$9,IF(M1461=-9,-999,IF(M1461=98,-999,IF(M1461=99,-999,IF(M1461="",-999,0)))))</f>
        <v>-999</v>
      </c>
      <c r="AK1461" s="82">
        <f>IF(H1461=1, 'adjustment factor'!$D$10, IF(H1461=-9,-999,IF(H1461="",-999,0)))</f>
        <v>-999</v>
      </c>
      <c r="AL1461" s="82">
        <f>IF(G1461=1, 'adjustment factor'!$D$11, IF(G1461=-9,-999,IF(G1461="",-999,0)))</f>
        <v>-999</v>
      </c>
      <c r="AM1461" s="82">
        <f>IF(I1461=1, 'adjustment factor'!$D$12, IF(I1461=-9,-999,IF(I1461="",-999,0)))</f>
        <v>-999</v>
      </c>
      <c r="AN1461" s="82">
        <f>IF(J1461=1, 'adjustment factor'!$D$13, IF(J1461=-9,-999,IF(J1461="",-999,0)))</f>
        <v>-999</v>
      </c>
      <c r="AO1461" s="82" t="str">
        <f t="shared" si="228"/>
        <v>-999</v>
      </c>
      <c r="AP1461" s="82" t="str">
        <f t="shared" si="229"/>
        <v>MISSING</v>
      </c>
    </row>
    <row r="1462" spans="2:42" s="3" customFormat="1">
      <c r="B1462" s="213"/>
      <c r="C1462" s="35">
        <v>1458</v>
      </c>
      <c r="D1462" s="161"/>
      <c r="E1462" s="161"/>
      <c r="F1462" s="161"/>
      <c r="G1462" s="161"/>
      <c r="H1462" s="161"/>
      <c r="I1462" s="161"/>
      <c r="J1462" s="161"/>
      <c r="K1462" s="161"/>
      <c r="L1462" s="161"/>
      <c r="M1462" s="161"/>
      <c r="N1462" s="171"/>
      <c r="O1462" s="171"/>
      <c r="P1462" s="171"/>
      <c r="Q1462" s="171"/>
      <c r="R1462" s="171"/>
      <c r="S1462" s="171"/>
      <c r="T1462" s="208" t="str">
        <f t="shared" si="220"/>
        <v>MISSING</v>
      </c>
      <c r="U1462" s="208" t="str">
        <f t="shared" si="221"/>
        <v>MISSING</v>
      </c>
      <c r="X1462" s="56">
        <f t="shared" si="222"/>
        <v>-99</v>
      </c>
      <c r="Y1462" s="56">
        <f t="shared" si="223"/>
        <v>-99</v>
      </c>
      <c r="Z1462" s="56">
        <f t="shared" si="224"/>
        <v>-99</v>
      </c>
      <c r="AA1462" s="56">
        <f t="shared" si="225"/>
        <v>-99</v>
      </c>
      <c r="AB1462" s="56">
        <f t="shared" si="226"/>
        <v>-99</v>
      </c>
      <c r="AC1462" s="56">
        <f t="shared" si="227"/>
        <v>-99</v>
      </c>
      <c r="AE1462" s="82">
        <f>IF(D1462=1, 'adjustment factor'!$D$4, IF(D1462=-9,-999,IF(D1462="",-999,0)))</f>
        <v>-999</v>
      </c>
      <c r="AF1462" s="82">
        <f>IF(F1462=1, 'adjustment factor'!$D$5, IF(F1462=-9,-999,IF(F1462="",-999,0)))</f>
        <v>-999</v>
      </c>
      <c r="AG1462" s="82">
        <f>IF(E1462=1, 'adjustment factor'!$D$6, IF(E1462=-9,-999,IF(E1462="",-999,0)))</f>
        <v>-999</v>
      </c>
      <c r="AH1462" s="82">
        <f>IF(K1462&gt;=45,'adjustment factor'!$D$7,IF(K1462=-9,-1200,IF(K1462="",-1200,0)))</f>
        <v>-1200</v>
      </c>
      <c r="AI1462" s="82">
        <f>IF(L1462=1, 'adjustment factor'!$D$8, IF(L1462=-9,-999,IF(L1462="",-999,0)))</f>
        <v>-999</v>
      </c>
      <c r="AJ1462" s="82">
        <f>IF(AND(M1462&gt;=1,M1462&lt;=4),'adjustment factor'!$D$9,IF(M1462=-9,-999,IF(M1462=98,-999,IF(M1462=99,-999,IF(M1462="",-999,0)))))</f>
        <v>-999</v>
      </c>
      <c r="AK1462" s="82">
        <f>IF(H1462=1, 'adjustment factor'!$D$10, IF(H1462=-9,-999,IF(H1462="",-999,0)))</f>
        <v>-999</v>
      </c>
      <c r="AL1462" s="82">
        <f>IF(G1462=1, 'adjustment factor'!$D$11, IF(G1462=-9,-999,IF(G1462="",-999,0)))</f>
        <v>-999</v>
      </c>
      <c r="AM1462" s="82">
        <f>IF(I1462=1, 'adjustment factor'!$D$12, IF(I1462=-9,-999,IF(I1462="",-999,0)))</f>
        <v>-999</v>
      </c>
      <c r="AN1462" s="82">
        <f>IF(J1462=1, 'adjustment factor'!$D$13, IF(J1462=-9,-999,IF(J1462="",-999,0)))</f>
        <v>-999</v>
      </c>
      <c r="AO1462" s="82" t="str">
        <f t="shared" si="228"/>
        <v>-999</v>
      </c>
      <c r="AP1462" s="82" t="str">
        <f t="shared" si="229"/>
        <v>MISSING</v>
      </c>
    </row>
    <row r="1463" spans="2:42" s="3" customFormat="1">
      <c r="B1463" s="213"/>
      <c r="C1463" s="35">
        <v>1459</v>
      </c>
      <c r="D1463" s="161"/>
      <c r="E1463" s="161"/>
      <c r="F1463" s="161"/>
      <c r="G1463" s="161"/>
      <c r="H1463" s="161"/>
      <c r="I1463" s="161"/>
      <c r="J1463" s="161"/>
      <c r="K1463" s="161"/>
      <c r="L1463" s="161"/>
      <c r="M1463" s="161"/>
      <c r="N1463" s="171"/>
      <c r="O1463" s="171"/>
      <c r="P1463" s="171"/>
      <c r="Q1463" s="171"/>
      <c r="R1463" s="171"/>
      <c r="S1463" s="171"/>
      <c r="T1463" s="208" t="str">
        <f t="shared" si="220"/>
        <v>MISSING</v>
      </c>
      <c r="U1463" s="208" t="str">
        <f t="shared" si="221"/>
        <v>MISSING</v>
      </c>
      <c r="X1463" s="56">
        <f t="shared" si="222"/>
        <v>-99</v>
      </c>
      <c r="Y1463" s="56">
        <f t="shared" si="223"/>
        <v>-99</v>
      </c>
      <c r="Z1463" s="56">
        <f t="shared" si="224"/>
        <v>-99</v>
      </c>
      <c r="AA1463" s="56">
        <f t="shared" si="225"/>
        <v>-99</v>
      </c>
      <c r="AB1463" s="56">
        <f t="shared" si="226"/>
        <v>-99</v>
      </c>
      <c r="AC1463" s="56">
        <f t="shared" si="227"/>
        <v>-99</v>
      </c>
      <c r="AE1463" s="82">
        <f>IF(D1463=1, 'adjustment factor'!$D$4, IF(D1463=-9,-999,IF(D1463="",-999,0)))</f>
        <v>-999</v>
      </c>
      <c r="AF1463" s="82">
        <f>IF(F1463=1, 'adjustment factor'!$D$5, IF(F1463=-9,-999,IF(F1463="",-999,0)))</f>
        <v>-999</v>
      </c>
      <c r="AG1463" s="82">
        <f>IF(E1463=1, 'adjustment factor'!$D$6, IF(E1463=-9,-999,IF(E1463="",-999,0)))</f>
        <v>-999</v>
      </c>
      <c r="AH1463" s="82">
        <f>IF(K1463&gt;=45,'adjustment factor'!$D$7,IF(K1463=-9,-1200,IF(K1463="",-1200,0)))</f>
        <v>-1200</v>
      </c>
      <c r="AI1463" s="82">
        <f>IF(L1463=1, 'adjustment factor'!$D$8, IF(L1463=-9,-999,IF(L1463="",-999,0)))</f>
        <v>-999</v>
      </c>
      <c r="AJ1463" s="82">
        <f>IF(AND(M1463&gt;=1,M1463&lt;=4),'adjustment factor'!$D$9,IF(M1463=-9,-999,IF(M1463=98,-999,IF(M1463=99,-999,IF(M1463="",-999,0)))))</f>
        <v>-999</v>
      </c>
      <c r="AK1463" s="82">
        <f>IF(H1463=1, 'adjustment factor'!$D$10, IF(H1463=-9,-999,IF(H1463="",-999,0)))</f>
        <v>-999</v>
      </c>
      <c r="AL1463" s="82">
        <f>IF(G1463=1, 'adjustment factor'!$D$11, IF(G1463=-9,-999,IF(G1463="",-999,0)))</f>
        <v>-999</v>
      </c>
      <c r="AM1463" s="82">
        <f>IF(I1463=1, 'adjustment factor'!$D$12, IF(I1463=-9,-999,IF(I1463="",-999,0)))</f>
        <v>-999</v>
      </c>
      <c r="AN1463" s="82">
        <f>IF(J1463=1, 'adjustment factor'!$D$13, IF(J1463=-9,-999,IF(J1463="",-999,0)))</f>
        <v>-999</v>
      </c>
      <c r="AO1463" s="82" t="str">
        <f t="shared" si="228"/>
        <v>-999</v>
      </c>
      <c r="AP1463" s="82" t="str">
        <f t="shared" si="229"/>
        <v>MISSING</v>
      </c>
    </row>
    <row r="1464" spans="2:42" s="3" customFormat="1">
      <c r="B1464" s="213"/>
      <c r="C1464" s="35">
        <v>1460</v>
      </c>
      <c r="D1464" s="161"/>
      <c r="E1464" s="161"/>
      <c r="F1464" s="161"/>
      <c r="G1464" s="161"/>
      <c r="H1464" s="161"/>
      <c r="I1464" s="161"/>
      <c r="J1464" s="161"/>
      <c r="K1464" s="161"/>
      <c r="L1464" s="161"/>
      <c r="M1464" s="161"/>
      <c r="N1464" s="171"/>
      <c r="O1464" s="171"/>
      <c r="P1464" s="171"/>
      <c r="Q1464" s="171"/>
      <c r="R1464" s="171"/>
      <c r="S1464" s="171"/>
      <c r="T1464" s="208" t="str">
        <f t="shared" si="220"/>
        <v>MISSING</v>
      </c>
      <c r="U1464" s="208" t="str">
        <f t="shared" si="221"/>
        <v>MISSING</v>
      </c>
      <c r="X1464" s="56">
        <f t="shared" si="222"/>
        <v>-99</v>
      </c>
      <c r="Y1464" s="56">
        <f t="shared" si="223"/>
        <v>-99</v>
      </c>
      <c r="Z1464" s="56">
        <f t="shared" si="224"/>
        <v>-99</v>
      </c>
      <c r="AA1464" s="56">
        <f t="shared" si="225"/>
        <v>-99</v>
      </c>
      <c r="AB1464" s="56">
        <f t="shared" si="226"/>
        <v>-99</v>
      </c>
      <c r="AC1464" s="56">
        <f t="shared" si="227"/>
        <v>-99</v>
      </c>
      <c r="AE1464" s="82">
        <f>IF(D1464=1, 'adjustment factor'!$D$4, IF(D1464=-9,-999,IF(D1464="",-999,0)))</f>
        <v>-999</v>
      </c>
      <c r="AF1464" s="82">
        <f>IF(F1464=1, 'adjustment factor'!$D$5, IF(F1464=-9,-999,IF(F1464="",-999,0)))</f>
        <v>-999</v>
      </c>
      <c r="AG1464" s="82">
        <f>IF(E1464=1, 'adjustment factor'!$D$6, IF(E1464=-9,-999,IF(E1464="",-999,0)))</f>
        <v>-999</v>
      </c>
      <c r="AH1464" s="82">
        <f>IF(K1464&gt;=45,'adjustment factor'!$D$7,IF(K1464=-9,-1200,IF(K1464="",-1200,0)))</f>
        <v>-1200</v>
      </c>
      <c r="AI1464" s="82">
        <f>IF(L1464=1, 'adjustment factor'!$D$8, IF(L1464=-9,-999,IF(L1464="",-999,0)))</f>
        <v>-999</v>
      </c>
      <c r="AJ1464" s="82">
        <f>IF(AND(M1464&gt;=1,M1464&lt;=4),'adjustment factor'!$D$9,IF(M1464=-9,-999,IF(M1464=98,-999,IF(M1464=99,-999,IF(M1464="",-999,0)))))</f>
        <v>-999</v>
      </c>
      <c r="AK1464" s="82">
        <f>IF(H1464=1, 'adjustment factor'!$D$10, IF(H1464=-9,-999,IF(H1464="",-999,0)))</f>
        <v>-999</v>
      </c>
      <c r="AL1464" s="82">
        <f>IF(G1464=1, 'adjustment factor'!$D$11, IF(G1464=-9,-999,IF(G1464="",-999,0)))</f>
        <v>-999</v>
      </c>
      <c r="AM1464" s="82">
        <f>IF(I1464=1, 'adjustment factor'!$D$12, IF(I1464=-9,-999,IF(I1464="",-999,0)))</f>
        <v>-999</v>
      </c>
      <c r="AN1464" s="82">
        <f>IF(J1464=1, 'adjustment factor'!$D$13, IF(J1464=-9,-999,IF(J1464="",-999,0)))</f>
        <v>-999</v>
      </c>
      <c r="AO1464" s="82" t="str">
        <f t="shared" si="228"/>
        <v>-999</v>
      </c>
      <c r="AP1464" s="82" t="str">
        <f t="shared" si="229"/>
        <v>MISSING</v>
      </c>
    </row>
    <row r="1465" spans="2:42" s="3" customFormat="1">
      <c r="B1465" s="213"/>
      <c r="C1465" s="35">
        <v>1461</v>
      </c>
      <c r="D1465" s="161"/>
      <c r="E1465" s="161"/>
      <c r="F1465" s="161"/>
      <c r="G1465" s="161"/>
      <c r="H1465" s="161"/>
      <c r="I1465" s="161"/>
      <c r="J1465" s="161"/>
      <c r="K1465" s="161"/>
      <c r="L1465" s="161"/>
      <c r="M1465" s="161"/>
      <c r="N1465" s="171"/>
      <c r="O1465" s="171"/>
      <c r="P1465" s="171"/>
      <c r="Q1465" s="171"/>
      <c r="R1465" s="171"/>
      <c r="S1465" s="171"/>
      <c r="T1465" s="208" t="str">
        <f t="shared" si="220"/>
        <v>MISSING</v>
      </c>
      <c r="U1465" s="208" t="str">
        <f t="shared" si="221"/>
        <v>MISSING</v>
      </c>
      <c r="X1465" s="56">
        <f t="shared" si="222"/>
        <v>-99</v>
      </c>
      <c r="Y1465" s="56">
        <f t="shared" si="223"/>
        <v>-99</v>
      </c>
      <c r="Z1465" s="56">
        <f t="shared" si="224"/>
        <v>-99</v>
      </c>
      <c r="AA1465" s="56">
        <f t="shared" si="225"/>
        <v>-99</v>
      </c>
      <c r="AB1465" s="56">
        <f t="shared" si="226"/>
        <v>-99</v>
      </c>
      <c r="AC1465" s="56">
        <f t="shared" si="227"/>
        <v>-99</v>
      </c>
      <c r="AE1465" s="82">
        <f>IF(D1465=1, 'adjustment factor'!$D$4, IF(D1465=-9,-999,IF(D1465="",-999,0)))</f>
        <v>-999</v>
      </c>
      <c r="AF1465" s="82">
        <f>IF(F1465=1, 'adjustment factor'!$D$5, IF(F1465=-9,-999,IF(F1465="",-999,0)))</f>
        <v>-999</v>
      </c>
      <c r="AG1465" s="82">
        <f>IF(E1465=1, 'adjustment factor'!$D$6, IF(E1465=-9,-999,IF(E1465="",-999,0)))</f>
        <v>-999</v>
      </c>
      <c r="AH1465" s="82">
        <f>IF(K1465&gt;=45,'adjustment factor'!$D$7,IF(K1465=-9,-1200,IF(K1465="",-1200,0)))</f>
        <v>-1200</v>
      </c>
      <c r="AI1465" s="82">
        <f>IF(L1465=1, 'adjustment factor'!$D$8, IF(L1465=-9,-999,IF(L1465="",-999,0)))</f>
        <v>-999</v>
      </c>
      <c r="AJ1465" s="82">
        <f>IF(AND(M1465&gt;=1,M1465&lt;=4),'adjustment factor'!$D$9,IF(M1465=-9,-999,IF(M1465=98,-999,IF(M1465=99,-999,IF(M1465="",-999,0)))))</f>
        <v>-999</v>
      </c>
      <c r="AK1465" s="82">
        <f>IF(H1465=1, 'adjustment factor'!$D$10, IF(H1465=-9,-999,IF(H1465="",-999,0)))</f>
        <v>-999</v>
      </c>
      <c r="AL1465" s="82">
        <f>IF(G1465=1, 'adjustment factor'!$D$11, IF(G1465=-9,-999,IF(G1465="",-999,0)))</f>
        <v>-999</v>
      </c>
      <c r="AM1465" s="82">
        <f>IF(I1465=1, 'adjustment factor'!$D$12, IF(I1465=-9,-999,IF(I1465="",-999,0)))</f>
        <v>-999</v>
      </c>
      <c r="AN1465" s="82">
        <f>IF(J1465=1, 'adjustment factor'!$D$13, IF(J1465=-9,-999,IF(J1465="",-999,0)))</f>
        <v>-999</v>
      </c>
      <c r="AO1465" s="82" t="str">
        <f t="shared" si="228"/>
        <v>-999</v>
      </c>
      <c r="AP1465" s="82" t="str">
        <f t="shared" si="229"/>
        <v>MISSING</v>
      </c>
    </row>
    <row r="1466" spans="2:42" s="3" customFormat="1">
      <c r="B1466" s="213"/>
      <c r="C1466" s="35">
        <v>1462</v>
      </c>
      <c r="D1466" s="161"/>
      <c r="E1466" s="161"/>
      <c r="F1466" s="161"/>
      <c r="G1466" s="161"/>
      <c r="H1466" s="161"/>
      <c r="I1466" s="161"/>
      <c r="J1466" s="161"/>
      <c r="K1466" s="161"/>
      <c r="L1466" s="161"/>
      <c r="M1466" s="161"/>
      <c r="N1466" s="171"/>
      <c r="O1466" s="171"/>
      <c r="P1466" s="171"/>
      <c r="Q1466" s="171"/>
      <c r="R1466" s="171"/>
      <c r="S1466" s="171"/>
      <c r="T1466" s="208" t="str">
        <f t="shared" si="220"/>
        <v>MISSING</v>
      </c>
      <c r="U1466" s="208" t="str">
        <f t="shared" si="221"/>
        <v>MISSING</v>
      </c>
      <c r="X1466" s="56">
        <f t="shared" si="222"/>
        <v>-99</v>
      </c>
      <c r="Y1466" s="56">
        <f t="shared" si="223"/>
        <v>-99</v>
      </c>
      <c r="Z1466" s="56">
        <f t="shared" si="224"/>
        <v>-99</v>
      </c>
      <c r="AA1466" s="56">
        <f t="shared" si="225"/>
        <v>-99</v>
      </c>
      <c r="AB1466" s="56">
        <f t="shared" si="226"/>
        <v>-99</v>
      </c>
      <c r="AC1466" s="56">
        <f t="shared" si="227"/>
        <v>-99</v>
      </c>
      <c r="AE1466" s="82">
        <f>IF(D1466=1, 'adjustment factor'!$D$4, IF(D1466=-9,-999,IF(D1466="",-999,0)))</f>
        <v>-999</v>
      </c>
      <c r="AF1466" s="82">
        <f>IF(F1466=1, 'adjustment factor'!$D$5, IF(F1466=-9,-999,IF(F1466="",-999,0)))</f>
        <v>-999</v>
      </c>
      <c r="AG1466" s="82">
        <f>IF(E1466=1, 'adjustment factor'!$D$6, IF(E1466=-9,-999,IF(E1466="",-999,0)))</f>
        <v>-999</v>
      </c>
      <c r="AH1466" s="82">
        <f>IF(K1466&gt;=45,'adjustment factor'!$D$7,IF(K1466=-9,-1200,IF(K1466="",-1200,0)))</f>
        <v>-1200</v>
      </c>
      <c r="AI1466" s="82">
        <f>IF(L1466=1, 'adjustment factor'!$D$8, IF(L1466=-9,-999,IF(L1466="",-999,0)))</f>
        <v>-999</v>
      </c>
      <c r="AJ1466" s="82">
        <f>IF(AND(M1466&gt;=1,M1466&lt;=4),'adjustment factor'!$D$9,IF(M1466=-9,-999,IF(M1466=98,-999,IF(M1466=99,-999,IF(M1466="",-999,0)))))</f>
        <v>-999</v>
      </c>
      <c r="AK1466" s="82">
        <f>IF(H1466=1, 'adjustment factor'!$D$10, IF(H1466=-9,-999,IF(H1466="",-999,0)))</f>
        <v>-999</v>
      </c>
      <c r="AL1466" s="82">
        <f>IF(G1466=1, 'adjustment factor'!$D$11, IF(G1466=-9,-999,IF(G1466="",-999,0)))</f>
        <v>-999</v>
      </c>
      <c r="AM1466" s="82">
        <f>IF(I1466=1, 'adjustment factor'!$D$12, IF(I1466=-9,-999,IF(I1466="",-999,0)))</f>
        <v>-999</v>
      </c>
      <c r="AN1466" s="82">
        <f>IF(J1466=1, 'adjustment factor'!$D$13, IF(J1466=-9,-999,IF(J1466="",-999,0)))</f>
        <v>-999</v>
      </c>
      <c r="AO1466" s="82" t="str">
        <f t="shared" si="228"/>
        <v>-999</v>
      </c>
      <c r="AP1466" s="82" t="str">
        <f t="shared" si="229"/>
        <v>MISSING</v>
      </c>
    </row>
    <row r="1467" spans="2:42" s="3" customFormat="1">
      <c r="B1467" s="213"/>
      <c r="C1467" s="35">
        <v>1463</v>
      </c>
      <c r="D1467" s="161"/>
      <c r="E1467" s="161"/>
      <c r="F1467" s="161"/>
      <c r="G1467" s="161"/>
      <c r="H1467" s="161"/>
      <c r="I1467" s="161"/>
      <c r="J1467" s="161"/>
      <c r="K1467" s="161"/>
      <c r="L1467" s="161"/>
      <c r="M1467" s="161"/>
      <c r="N1467" s="171"/>
      <c r="O1467" s="171"/>
      <c r="P1467" s="171"/>
      <c r="Q1467" s="171"/>
      <c r="R1467" s="171"/>
      <c r="S1467" s="171"/>
      <c r="T1467" s="208" t="str">
        <f t="shared" si="220"/>
        <v>MISSING</v>
      </c>
      <c r="U1467" s="208" t="str">
        <f t="shared" si="221"/>
        <v>MISSING</v>
      </c>
      <c r="X1467" s="56">
        <f t="shared" si="222"/>
        <v>-99</v>
      </c>
      <c r="Y1467" s="56">
        <f t="shared" si="223"/>
        <v>-99</v>
      </c>
      <c r="Z1467" s="56">
        <f t="shared" si="224"/>
        <v>-99</v>
      </c>
      <c r="AA1467" s="56">
        <f t="shared" si="225"/>
        <v>-99</v>
      </c>
      <c r="AB1467" s="56">
        <f t="shared" si="226"/>
        <v>-99</v>
      </c>
      <c r="AC1467" s="56">
        <f t="shared" si="227"/>
        <v>-99</v>
      </c>
      <c r="AE1467" s="82">
        <f>IF(D1467=1, 'adjustment factor'!$D$4, IF(D1467=-9,-999,IF(D1467="",-999,0)))</f>
        <v>-999</v>
      </c>
      <c r="AF1467" s="82">
        <f>IF(F1467=1, 'adjustment factor'!$D$5, IF(F1467=-9,-999,IF(F1467="",-999,0)))</f>
        <v>-999</v>
      </c>
      <c r="AG1467" s="82">
        <f>IF(E1467=1, 'adjustment factor'!$D$6, IF(E1467=-9,-999,IF(E1467="",-999,0)))</f>
        <v>-999</v>
      </c>
      <c r="AH1467" s="82">
        <f>IF(K1467&gt;=45,'adjustment factor'!$D$7,IF(K1467=-9,-1200,IF(K1467="",-1200,0)))</f>
        <v>-1200</v>
      </c>
      <c r="AI1467" s="82">
        <f>IF(L1467=1, 'adjustment factor'!$D$8, IF(L1467=-9,-999,IF(L1467="",-999,0)))</f>
        <v>-999</v>
      </c>
      <c r="AJ1467" s="82">
        <f>IF(AND(M1467&gt;=1,M1467&lt;=4),'adjustment factor'!$D$9,IF(M1467=-9,-999,IF(M1467=98,-999,IF(M1467=99,-999,IF(M1467="",-999,0)))))</f>
        <v>-999</v>
      </c>
      <c r="AK1467" s="82">
        <f>IF(H1467=1, 'adjustment factor'!$D$10, IF(H1467=-9,-999,IF(H1467="",-999,0)))</f>
        <v>-999</v>
      </c>
      <c r="AL1467" s="82">
        <f>IF(G1467=1, 'adjustment factor'!$D$11, IF(G1467=-9,-999,IF(G1467="",-999,0)))</f>
        <v>-999</v>
      </c>
      <c r="AM1467" s="82">
        <f>IF(I1467=1, 'adjustment factor'!$D$12, IF(I1467=-9,-999,IF(I1467="",-999,0)))</f>
        <v>-999</v>
      </c>
      <c r="AN1467" s="82">
        <f>IF(J1467=1, 'adjustment factor'!$D$13, IF(J1467=-9,-999,IF(J1467="",-999,0)))</f>
        <v>-999</v>
      </c>
      <c r="AO1467" s="82" t="str">
        <f t="shared" si="228"/>
        <v>-999</v>
      </c>
      <c r="AP1467" s="82" t="str">
        <f t="shared" si="229"/>
        <v>MISSING</v>
      </c>
    </row>
    <row r="1468" spans="2:42" s="3" customFormat="1">
      <c r="B1468" s="213"/>
      <c r="C1468" s="35">
        <v>1464</v>
      </c>
      <c r="D1468" s="161"/>
      <c r="E1468" s="161"/>
      <c r="F1468" s="161"/>
      <c r="G1468" s="161"/>
      <c r="H1468" s="161"/>
      <c r="I1468" s="161"/>
      <c r="J1468" s="161"/>
      <c r="K1468" s="161"/>
      <c r="L1468" s="161"/>
      <c r="M1468" s="161"/>
      <c r="N1468" s="171"/>
      <c r="O1468" s="171"/>
      <c r="P1468" s="171"/>
      <c r="Q1468" s="171"/>
      <c r="R1468" s="171"/>
      <c r="S1468" s="171"/>
      <c r="T1468" s="208" t="str">
        <f t="shared" si="220"/>
        <v>MISSING</v>
      </c>
      <c r="U1468" s="208" t="str">
        <f t="shared" si="221"/>
        <v>MISSING</v>
      </c>
      <c r="X1468" s="56">
        <f t="shared" si="222"/>
        <v>-99</v>
      </c>
      <c r="Y1468" s="56">
        <f t="shared" si="223"/>
        <v>-99</v>
      </c>
      <c r="Z1468" s="56">
        <f t="shared" si="224"/>
        <v>-99</v>
      </c>
      <c r="AA1468" s="56">
        <f t="shared" si="225"/>
        <v>-99</v>
      </c>
      <c r="AB1468" s="56">
        <f t="shared" si="226"/>
        <v>-99</v>
      </c>
      <c r="AC1468" s="56">
        <f t="shared" si="227"/>
        <v>-99</v>
      </c>
      <c r="AE1468" s="82">
        <f>IF(D1468=1, 'adjustment factor'!$D$4, IF(D1468=-9,-999,IF(D1468="",-999,0)))</f>
        <v>-999</v>
      </c>
      <c r="AF1468" s="82">
        <f>IF(F1468=1, 'adjustment factor'!$D$5, IF(F1468=-9,-999,IF(F1468="",-999,0)))</f>
        <v>-999</v>
      </c>
      <c r="AG1468" s="82">
        <f>IF(E1468=1, 'adjustment factor'!$D$6, IF(E1468=-9,-999,IF(E1468="",-999,0)))</f>
        <v>-999</v>
      </c>
      <c r="AH1468" s="82">
        <f>IF(K1468&gt;=45,'adjustment factor'!$D$7,IF(K1468=-9,-1200,IF(K1468="",-1200,0)))</f>
        <v>-1200</v>
      </c>
      <c r="AI1468" s="82">
        <f>IF(L1468=1, 'adjustment factor'!$D$8, IF(L1468=-9,-999,IF(L1468="",-999,0)))</f>
        <v>-999</v>
      </c>
      <c r="AJ1468" s="82">
        <f>IF(AND(M1468&gt;=1,M1468&lt;=4),'adjustment factor'!$D$9,IF(M1468=-9,-999,IF(M1468=98,-999,IF(M1468=99,-999,IF(M1468="",-999,0)))))</f>
        <v>-999</v>
      </c>
      <c r="AK1468" s="82">
        <f>IF(H1468=1, 'adjustment factor'!$D$10, IF(H1468=-9,-999,IF(H1468="",-999,0)))</f>
        <v>-999</v>
      </c>
      <c r="AL1468" s="82">
        <f>IF(G1468=1, 'adjustment factor'!$D$11, IF(G1468=-9,-999,IF(G1468="",-999,0)))</f>
        <v>-999</v>
      </c>
      <c r="AM1468" s="82">
        <f>IF(I1468=1, 'adjustment factor'!$D$12, IF(I1468=-9,-999,IF(I1468="",-999,0)))</f>
        <v>-999</v>
      </c>
      <c r="AN1468" s="82">
        <f>IF(J1468=1, 'adjustment factor'!$D$13, IF(J1468=-9,-999,IF(J1468="",-999,0)))</f>
        <v>-999</v>
      </c>
      <c r="AO1468" s="82" t="str">
        <f t="shared" si="228"/>
        <v>-999</v>
      </c>
      <c r="AP1468" s="82" t="str">
        <f t="shared" si="229"/>
        <v>MISSING</v>
      </c>
    </row>
    <row r="1469" spans="2:42" s="3" customFormat="1">
      <c r="B1469" s="213"/>
      <c r="C1469" s="35">
        <v>1465</v>
      </c>
      <c r="D1469" s="161"/>
      <c r="E1469" s="161"/>
      <c r="F1469" s="161"/>
      <c r="G1469" s="161"/>
      <c r="H1469" s="161"/>
      <c r="I1469" s="161"/>
      <c r="J1469" s="161"/>
      <c r="K1469" s="161"/>
      <c r="L1469" s="161"/>
      <c r="M1469" s="161"/>
      <c r="N1469" s="171"/>
      <c r="O1469" s="171"/>
      <c r="P1469" s="171"/>
      <c r="Q1469" s="171"/>
      <c r="R1469" s="171"/>
      <c r="S1469" s="171"/>
      <c r="T1469" s="208" t="str">
        <f t="shared" si="220"/>
        <v>MISSING</v>
      </c>
      <c r="U1469" s="208" t="str">
        <f t="shared" si="221"/>
        <v>MISSING</v>
      </c>
      <c r="X1469" s="56">
        <f t="shared" si="222"/>
        <v>-99</v>
      </c>
      <c r="Y1469" s="56">
        <f t="shared" si="223"/>
        <v>-99</v>
      </c>
      <c r="Z1469" s="56">
        <f t="shared" si="224"/>
        <v>-99</v>
      </c>
      <c r="AA1469" s="56">
        <f t="shared" si="225"/>
        <v>-99</v>
      </c>
      <c r="AB1469" s="56">
        <f t="shared" si="226"/>
        <v>-99</v>
      </c>
      <c r="AC1469" s="56">
        <f t="shared" si="227"/>
        <v>-99</v>
      </c>
      <c r="AE1469" s="82">
        <f>IF(D1469=1, 'adjustment factor'!$D$4, IF(D1469=-9,-999,IF(D1469="",-999,0)))</f>
        <v>-999</v>
      </c>
      <c r="AF1469" s="82">
        <f>IF(F1469=1, 'adjustment factor'!$D$5, IF(F1469=-9,-999,IF(F1469="",-999,0)))</f>
        <v>-999</v>
      </c>
      <c r="AG1469" s="82">
        <f>IF(E1469=1, 'adjustment factor'!$D$6, IF(E1469=-9,-999,IF(E1469="",-999,0)))</f>
        <v>-999</v>
      </c>
      <c r="AH1469" s="82">
        <f>IF(K1469&gt;=45,'adjustment factor'!$D$7,IF(K1469=-9,-1200,IF(K1469="",-1200,0)))</f>
        <v>-1200</v>
      </c>
      <c r="AI1469" s="82">
        <f>IF(L1469=1, 'adjustment factor'!$D$8, IF(L1469=-9,-999,IF(L1469="",-999,0)))</f>
        <v>-999</v>
      </c>
      <c r="AJ1469" s="82">
        <f>IF(AND(M1469&gt;=1,M1469&lt;=4),'adjustment factor'!$D$9,IF(M1469=-9,-999,IF(M1469=98,-999,IF(M1469=99,-999,IF(M1469="",-999,0)))))</f>
        <v>-999</v>
      </c>
      <c r="AK1469" s="82">
        <f>IF(H1469=1, 'adjustment factor'!$D$10, IF(H1469=-9,-999,IF(H1469="",-999,0)))</f>
        <v>-999</v>
      </c>
      <c r="AL1469" s="82">
        <f>IF(G1469=1, 'adjustment factor'!$D$11, IF(G1469=-9,-999,IF(G1469="",-999,0)))</f>
        <v>-999</v>
      </c>
      <c r="AM1469" s="82">
        <f>IF(I1469=1, 'adjustment factor'!$D$12, IF(I1469=-9,-999,IF(I1469="",-999,0)))</f>
        <v>-999</v>
      </c>
      <c r="AN1469" s="82">
        <f>IF(J1469=1, 'adjustment factor'!$D$13, IF(J1469=-9,-999,IF(J1469="",-999,0)))</f>
        <v>-999</v>
      </c>
      <c r="AO1469" s="82" t="str">
        <f t="shared" si="228"/>
        <v>-999</v>
      </c>
      <c r="AP1469" s="82" t="str">
        <f t="shared" si="229"/>
        <v>MISSING</v>
      </c>
    </row>
    <row r="1470" spans="2:42" s="3" customFormat="1">
      <c r="B1470" s="213"/>
      <c r="C1470" s="35">
        <v>1466</v>
      </c>
      <c r="D1470" s="161"/>
      <c r="E1470" s="161"/>
      <c r="F1470" s="161"/>
      <c r="G1470" s="161"/>
      <c r="H1470" s="161"/>
      <c r="I1470" s="161"/>
      <c r="J1470" s="161"/>
      <c r="K1470" s="161"/>
      <c r="L1470" s="161"/>
      <c r="M1470" s="161"/>
      <c r="N1470" s="171"/>
      <c r="O1470" s="171"/>
      <c r="P1470" s="171"/>
      <c r="Q1470" s="171"/>
      <c r="R1470" s="171"/>
      <c r="S1470" s="171"/>
      <c r="T1470" s="208" t="str">
        <f t="shared" si="220"/>
        <v>MISSING</v>
      </c>
      <c r="U1470" s="208" t="str">
        <f t="shared" si="221"/>
        <v>MISSING</v>
      </c>
      <c r="X1470" s="56">
        <f t="shared" si="222"/>
        <v>-99</v>
      </c>
      <c r="Y1470" s="56">
        <f t="shared" si="223"/>
        <v>-99</v>
      </c>
      <c r="Z1470" s="56">
        <f t="shared" si="224"/>
        <v>-99</v>
      </c>
      <c r="AA1470" s="56">
        <f t="shared" si="225"/>
        <v>-99</v>
      </c>
      <c r="AB1470" s="56">
        <f t="shared" si="226"/>
        <v>-99</v>
      </c>
      <c r="AC1470" s="56">
        <f t="shared" si="227"/>
        <v>-99</v>
      </c>
      <c r="AE1470" s="82">
        <f>IF(D1470=1, 'adjustment factor'!$D$4, IF(D1470=-9,-999,IF(D1470="",-999,0)))</f>
        <v>-999</v>
      </c>
      <c r="AF1470" s="82">
        <f>IF(F1470=1, 'adjustment factor'!$D$5, IF(F1470=-9,-999,IF(F1470="",-999,0)))</f>
        <v>-999</v>
      </c>
      <c r="AG1470" s="82">
        <f>IF(E1470=1, 'adjustment factor'!$D$6, IF(E1470=-9,-999,IF(E1470="",-999,0)))</f>
        <v>-999</v>
      </c>
      <c r="AH1470" s="82">
        <f>IF(K1470&gt;=45,'adjustment factor'!$D$7,IF(K1470=-9,-1200,IF(K1470="",-1200,0)))</f>
        <v>-1200</v>
      </c>
      <c r="AI1470" s="82">
        <f>IF(L1470=1, 'adjustment factor'!$D$8, IF(L1470=-9,-999,IF(L1470="",-999,0)))</f>
        <v>-999</v>
      </c>
      <c r="AJ1470" s="82">
        <f>IF(AND(M1470&gt;=1,M1470&lt;=4),'adjustment factor'!$D$9,IF(M1470=-9,-999,IF(M1470=98,-999,IF(M1470=99,-999,IF(M1470="",-999,0)))))</f>
        <v>-999</v>
      </c>
      <c r="AK1470" s="82">
        <f>IF(H1470=1, 'adjustment factor'!$D$10, IF(H1470=-9,-999,IF(H1470="",-999,0)))</f>
        <v>-999</v>
      </c>
      <c r="AL1470" s="82">
        <f>IF(G1470=1, 'adjustment factor'!$D$11, IF(G1470=-9,-999,IF(G1470="",-999,0)))</f>
        <v>-999</v>
      </c>
      <c r="AM1470" s="82">
        <f>IF(I1470=1, 'adjustment factor'!$D$12, IF(I1470=-9,-999,IF(I1470="",-999,0)))</f>
        <v>-999</v>
      </c>
      <c r="AN1470" s="82">
        <f>IF(J1470=1, 'adjustment factor'!$D$13, IF(J1470=-9,-999,IF(J1470="",-999,0)))</f>
        <v>-999</v>
      </c>
      <c r="AO1470" s="82" t="str">
        <f t="shared" si="228"/>
        <v>-999</v>
      </c>
      <c r="AP1470" s="82" t="str">
        <f t="shared" si="229"/>
        <v>MISSING</v>
      </c>
    </row>
    <row r="1471" spans="2:42" s="3" customFormat="1">
      <c r="B1471" s="213"/>
      <c r="C1471" s="35">
        <v>1467</v>
      </c>
      <c r="D1471" s="161"/>
      <c r="E1471" s="161"/>
      <c r="F1471" s="161"/>
      <c r="G1471" s="161"/>
      <c r="H1471" s="161"/>
      <c r="I1471" s="161"/>
      <c r="J1471" s="161"/>
      <c r="K1471" s="161"/>
      <c r="L1471" s="161"/>
      <c r="M1471" s="161"/>
      <c r="N1471" s="171"/>
      <c r="O1471" s="171"/>
      <c r="P1471" s="171"/>
      <c r="Q1471" s="171"/>
      <c r="R1471" s="171"/>
      <c r="S1471" s="171"/>
      <c r="T1471" s="208" t="str">
        <f t="shared" si="220"/>
        <v>MISSING</v>
      </c>
      <c r="U1471" s="208" t="str">
        <f t="shared" si="221"/>
        <v>MISSING</v>
      </c>
      <c r="X1471" s="56">
        <f t="shared" si="222"/>
        <v>-99</v>
      </c>
      <c r="Y1471" s="56">
        <f t="shared" si="223"/>
        <v>-99</v>
      </c>
      <c r="Z1471" s="56">
        <f t="shared" si="224"/>
        <v>-99</v>
      </c>
      <c r="AA1471" s="56">
        <f t="shared" si="225"/>
        <v>-99</v>
      </c>
      <c r="AB1471" s="56">
        <f t="shared" si="226"/>
        <v>-99</v>
      </c>
      <c r="AC1471" s="56">
        <f t="shared" si="227"/>
        <v>-99</v>
      </c>
      <c r="AE1471" s="82">
        <f>IF(D1471=1, 'adjustment factor'!$D$4, IF(D1471=-9,-999,IF(D1471="",-999,0)))</f>
        <v>-999</v>
      </c>
      <c r="AF1471" s="82">
        <f>IF(F1471=1, 'adjustment factor'!$D$5, IF(F1471=-9,-999,IF(F1471="",-999,0)))</f>
        <v>-999</v>
      </c>
      <c r="AG1471" s="82">
        <f>IF(E1471=1, 'adjustment factor'!$D$6, IF(E1471=-9,-999,IF(E1471="",-999,0)))</f>
        <v>-999</v>
      </c>
      <c r="AH1471" s="82">
        <f>IF(K1471&gt;=45,'adjustment factor'!$D$7,IF(K1471=-9,-1200,IF(K1471="",-1200,0)))</f>
        <v>-1200</v>
      </c>
      <c r="AI1471" s="82">
        <f>IF(L1471=1, 'adjustment factor'!$D$8, IF(L1471=-9,-999,IF(L1471="",-999,0)))</f>
        <v>-999</v>
      </c>
      <c r="AJ1471" s="82">
        <f>IF(AND(M1471&gt;=1,M1471&lt;=4),'adjustment factor'!$D$9,IF(M1471=-9,-999,IF(M1471=98,-999,IF(M1471=99,-999,IF(M1471="",-999,0)))))</f>
        <v>-999</v>
      </c>
      <c r="AK1471" s="82">
        <f>IF(H1471=1, 'adjustment factor'!$D$10, IF(H1471=-9,-999,IF(H1471="",-999,0)))</f>
        <v>-999</v>
      </c>
      <c r="AL1471" s="82">
        <f>IF(G1471=1, 'adjustment factor'!$D$11, IF(G1471=-9,-999,IF(G1471="",-999,0)))</f>
        <v>-999</v>
      </c>
      <c r="AM1471" s="82">
        <f>IF(I1471=1, 'adjustment factor'!$D$12, IF(I1471=-9,-999,IF(I1471="",-999,0)))</f>
        <v>-999</v>
      </c>
      <c r="AN1471" s="82">
        <f>IF(J1471=1, 'adjustment factor'!$D$13, IF(J1471=-9,-999,IF(J1471="",-999,0)))</f>
        <v>-999</v>
      </c>
      <c r="AO1471" s="82" t="str">
        <f t="shared" si="228"/>
        <v>-999</v>
      </c>
      <c r="AP1471" s="82" t="str">
        <f t="shared" si="229"/>
        <v>MISSING</v>
      </c>
    </row>
    <row r="1472" spans="2:42" s="3" customFormat="1">
      <c r="B1472" s="213"/>
      <c r="C1472" s="35">
        <v>1468</v>
      </c>
      <c r="D1472" s="161"/>
      <c r="E1472" s="161"/>
      <c r="F1472" s="161"/>
      <c r="G1472" s="161"/>
      <c r="H1472" s="161"/>
      <c r="I1472" s="161"/>
      <c r="J1472" s="161"/>
      <c r="K1472" s="161"/>
      <c r="L1472" s="161"/>
      <c r="M1472" s="161"/>
      <c r="N1472" s="171"/>
      <c r="O1472" s="171"/>
      <c r="P1472" s="171"/>
      <c r="Q1472" s="171"/>
      <c r="R1472" s="171"/>
      <c r="S1472" s="171"/>
      <c r="T1472" s="208" t="str">
        <f t="shared" si="220"/>
        <v>MISSING</v>
      </c>
      <c r="U1472" s="208" t="str">
        <f t="shared" si="221"/>
        <v>MISSING</v>
      </c>
      <c r="X1472" s="56">
        <f t="shared" si="222"/>
        <v>-99</v>
      </c>
      <c r="Y1472" s="56">
        <f t="shared" si="223"/>
        <v>-99</v>
      </c>
      <c r="Z1472" s="56">
        <f t="shared" si="224"/>
        <v>-99</v>
      </c>
      <c r="AA1472" s="56">
        <f t="shared" si="225"/>
        <v>-99</v>
      </c>
      <c r="AB1472" s="56">
        <f t="shared" si="226"/>
        <v>-99</v>
      </c>
      <c r="AC1472" s="56">
        <f t="shared" si="227"/>
        <v>-99</v>
      </c>
      <c r="AE1472" s="82">
        <f>IF(D1472=1, 'adjustment factor'!$D$4, IF(D1472=-9,-999,IF(D1472="",-999,0)))</f>
        <v>-999</v>
      </c>
      <c r="AF1472" s="82">
        <f>IF(F1472=1, 'adjustment factor'!$D$5, IF(F1472=-9,-999,IF(F1472="",-999,0)))</f>
        <v>-999</v>
      </c>
      <c r="AG1472" s="82">
        <f>IF(E1472=1, 'adjustment factor'!$D$6, IF(E1472=-9,-999,IF(E1472="",-999,0)))</f>
        <v>-999</v>
      </c>
      <c r="AH1472" s="82">
        <f>IF(K1472&gt;=45,'adjustment factor'!$D$7,IF(K1472=-9,-1200,IF(K1472="",-1200,0)))</f>
        <v>-1200</v>
      </c>
      <c r="AI1472" s="82">
        <f>IF(L1472=1, 'adjustment factor'!$D$8, IF(L1472=-9,-999,IF(L1472="",-999,0)))</f>
        <v>-999</v>
      </c>
      <c r="AJ1472" s="82">
        <f>IF(AND(M1472&gt;=1,M1472&lt;=4),'adjustment factor'!$D$9,IF(M1472=-9,-999,IF(M1472=98,-999,IF(M1472=99,-999,IF(M1472="",-999,0)))))</f>
        <v>-999</v>
      </c>
      <c r="AK1472" s="82">
        <f>IF(H1472=1, 'adjustment factor'!$D$10, IF(H1472=-9,-999,IF(H1472="",-999,0)))</f>
        <v>-999</v>
      </c>
      <c r="AL1472" s="82">
        <f>IF(G1472=1, 'adjustment factor'!$D$11, IF(G1472=-9,-999,IF(G1472="",-999,0)))</f>
        <v>-999</v>
      </c>
      <c r="AM1472" s="82">
        <f>IF(I1472=1, 'adjustment factor'!$D$12, IF(I1472=-9,-999,IF(I1472="",-999,0)))</f>
        <v>-999</v>
      </c>
      <c r="AN1472" s="82">
        <f>IF(J1472=1, 'adjustment factor'!$D$13, IF(J1472=-9,-999,IF(J1472="",-999,0)))</f>
        <v>-999</v>
      </c>
      <c r="AO1472" s="82" t="str">
        <f t="shared" si="228"/>
        <v>-999</v>
      </c>
      <c r="AP1472" s="82" t="str">
        <f t="shared" si="229"/>
        <v>MISSING</v>
      </c>
    </row>
    <row r="1473" spans="2:42" s="3" customFormat="1">
      <c r="B1473" s="213"/>
      <c r="C1473" s="35">
        <v>1469</v>
      </c>
      <c r="D1473" s="161"/>
      <c r="E1473" s="161"/>
      <c r="F1473" s="161"/>
      <c r="G1473" s="161"/>
      <c r="H1473" s="161"/>
      <c r="I1473" s="161"/>
      <c r="J1473" s="161"/>
      <c r="K1473" s="161"/>
      <c r="L1473" s="161"/>
      <c r="M1473" s="161"/>
      <c r="N1473" s="171"/>
      <c r="O1473" s="171"/>
      <c r="P1473" s="171"/>
      <c r="Q1473" s="171"/>
      <c r="R1473" s="171"/>
      <c r="S1473" s="171"/>
      <c r="T1473" s="208" t="str">
        <f t="shared" si="220"/>
        <v>MISSING</v>
      </c>
      <c r="U1473" s="208" t="str">
        <f t="shared" si="221"/>
        <v>MISSING</v>
      </c>
      <c r="X1473" s="56">
        <f t="shared" si="222"/>
        <v>-99</v>
      </c>
      <c r="Y1473" s="56">
        <f t="shared" si="223"/>
        <v>-99</v>
      </c>
      <c r="Z1473" s="56">
        <f t="shared" si="224"/>
        <v>-99</v>
      </c>
      <c r="AA1473" s="56">
        <f t="shared" si="225"/>
        <v>-99</v>
      </c>
      <c r="AB1473" s="56">
        <f t="shared" si="226"/>
        <v>-99</v>
      </c>
      <c r="AC1473" s="56">
        <f t="shared" si="227"/>
        <v>-99</v>
      </c>
      <c r="AE1473" s="82">
        <f>IF(D1473=1, 'adjustment factor'!$D$4, IF(D1473=-9,-999,IF(D1473="",-999,0)))</f>
        <v>-999</v>
      </c>
      <c r="AF1473" s="82">
        <f>IF(F1473=1, 'adjustment factor'!$D$5, IF(F1473=-9,-999,IF(F1473="",-999,0)))</f>
        <v>-999</v>
      </c>
      <c r="AG1473" s="82">
        <f>IF(E1473=1, 'adjustment factor'!$D$6, IF(E1473=-9,-999,IF(E1473="",-999,0)))</f>
        <v>-999</v>
      </c>
      <c r="AH1473" s="82">
        <f>IF(K1473&gt;=45,'adjustment factor'!$D$7,IF(K1473=-9,-1200,IF(K1473="",-1200,0)))</f>
        <v>-1200</v>
      </c>
      <c r="AI1473" s="82">
        <f>IF(L1473=1, 'adjustment factor'!$D$8, IF(L1473=-9,-999,IF(L1473="",-999,0)))</f>
        <v>-999</v>
      </c>
      <c r="AJ1473" s="82">
        <f>IF(AND(M1473&gt;=1,M1473&lt;=4),'adjustment factor'!$D$9,IF(M1473=-9,-999,IF(M1473=98,-999,IF(M1473=99,-999,IF(M1473="",-999,0)))))</f>
        <v>-999</v>
      </c>
      <c r="AK1473" s="82">
        <f>IF(H1473=1, 'adjustment factor'!$D$10, IF(H1473=-9,-999,IF(H1473="",-999,0)))</f>
        <v>-999</v>
      </c>
      <c r="AL1473" s="82">
        <f>IF(G1473=1, 'adjustment factor'!$D$11, IF(G1473=-9,-999,IF(G1473="",-999,0)))</f>
        <v>-999</v>
      </c>
      <c r="AM1473" s="82">
        <f>IF(I1473=1, 'adjustment factor'!$D$12, IF(I1473=-9,-999,IF(I1473="",-999,0)))</f>
        <v>-999</v>
      </c>
      <c r="AN1473" s="82">
        <f>IF(J1473=1, 'adjustment factor'!$D$13, IF(J1473=-9,-999,IF(J1473="",-999,0)))</f>
        <v>-999</v>
      </c>
      <c r="AO1473" s="82" t="str">
        <f t="shared" si="228"/>
        <v>-999</v>
      </c>
      <c r="AP1473" s="82" t="str">
        <f t="shared" si="229"/>
        <v>MISSING</v>
      </c>
    </row>
    <row r="1474" spans="2:42" s="3" customFormat="1">
      <c r="B1474" s="213"/>
      <c r="C1474" s="35">
        <v>1470</v>
      </c>
      <c r="D1474" s="161"/>
      <c r="E1474" s="161"/>
      <c r="F1474" s="161"/>
      <c r="G1474" s="161"/>
      <c r="H1474" s="161"/>
      <c r="I1474" s="161"/>
      <c r="J1474" s="161"/>
      <c r="K1474" s="161"/>
      <c r="L1474" s="161"/>
      <c r="M1474" s="161"/>
      <c r="N1474" s="171"/>
      <c r="O1474" s="171"/>
      <c r="P1474" s="171"/>
      <c r="Q1474" s="171"/>
      <c r="R1474" s="171"/>
      <c r="S1474" s="171"/>
      <c r="T1474" s="208" t="str">
        <f t="shared" si="220"/>
        <v>MISSING</v>
      </c>
      <c r="U1474" s="208" t="str">
        <f t="shared" si="221"/>
        <v>MISSING</v>
      </c>
      <c r="X1474" s="56">
        <f t="shared" si="222"/>
        <v>-99</v>
      </c>
      <c r="Y1474" s="56">
        <f t="shared" si="223"/>
        <v>-99</v>
      </c>
      <c r="Z1474" s="56">
        <f t="shared" si="224"/>
        <v>-99</v>
      </c>
      <c r="AA1474" s="56">
        <f t="shared" si="225"/>
        <v>-99</v>
      </c>
      <c r="AB1474" s="56">
        <f t="shared" si="226"/>
        <v>-99</v>
      </c>
      <c r="AC1474" s="56">
        <f t="shared" si="227"/>
        <v>-99</v>
      </c>
      <c r="AE1474" s="82">
        <f>IF(D1474=1, 'adjustment factor'!$D$4, IF(D1474=-9,-999,IF(D1474="",-999,0)))</f>
        <v>-999</v>
      </c>
      <c r="AF1474" s="82">
        <f>IF(F1474=1, 'adjustment factor'!$D$5, IF(F1474=-9,-999,IF(F1474="",-999,0)))</f>
        <v>-999</v>
      </c>
      <c r="AG1474" s="82">
        <f>IF(E1474=1, 'adjustment factor'!$D$6, IF(E1474=-9,-999,IF(E1474="",-999,0)))</f>
        <v>-999</v>
      </c>
      <c r="AH1474" s="82">
        <f>IF(K1474&gt;=45,'adjustment factor'!$D$7,IF(K1474=-9,-1200,IF(K1474="",-1200,0)))</f>
        <v>-1200</v>
      </c>
      <c r="AI1474" s="82">
        <f>IF(L1474=1, 'adjustment factor'!$D$8, IF(L1474=-9,-999,IF(L1474="",-999,0)))</f>
        <v>-999</v>
      </c>
      <c r="AJ1474" s="82">
        <f>IF(AND(M1474&gt;=1,M1474&lt;=4),'adjustment factor'!$D$9,IF(M1474=-9,-999,IF(M1474=98,-999,IF(M1474=99,-999,IF(M1474="",-999,0)))))</f>
        <v>-999</v>
      </c>
      <c r="AK1474" s="82">
        <f>IF(H1474=1, 'adjustment factor'!$D$10, IF(H1474=-9,-999,IF(H1474="",-999,0)))</f>
        <v>-999</v>
      </c>
      <c r="AL1474" s="82">
        <f>IF(G1474=1, 'adjustment factor'!$D$11, IF(G1474=-9,-999,IF(G1474="",-999,0)))</f>
        <v>-999</v>
      </c>
      <c r="AM1474" s="82">
        <f>IF(I1474=1, 'adjustment factor'!$D$12, IF(I1474=-9,-999,IF(I1474="",-999,0)))</f>
        <v>-999</v>
      </c>
      <c r="AN1474" s="82">
        <f>IF(J1474=1, 'adjustment factor'!$D$13, IF(J1474=-9,-999,IF(J1474="",-999,0)))</f>
        <v>-999</v>
      </c>
      <c r="AO1474" s="82" t="str">
        <f t="shared" si="228"/>
        <v>-999</v>
      </c>
      <c r="AP1474" s="82" t="str">
        <f t="shared" si="229"/>
        <v>MISSING</v>
      </c>
    </row>
    <row r="1475" spans="2:42" s="3" customFormat="1">
      <c r="B1475" s="213"/>
      <c r="C1475" s="35">
        <v>1471</v>
      </c>
      <c r="D1475" s="161"/>
      <c r="E1475" s="161"/>
      <c r="F1475" s="161"/>
      <c r="G1475" s="161"/>
      <c r="H1475" s="161"/>
      <c r="I1475" s="161"/>
      <c r="J1475" s="161"/>
      <c r="K1475" s="161"/>
      <c r="L1475" s="161"/>
      <c r="M1475" s="161"/>
      <c r="N1475" s="171"/>
      <c r="O1475" s="171"/>
      <c r="P1475" s="171"/>
      <c r="Q1475" s="171"/>
      <c r="R1475" s="171"/>
      <c r="S1475" s="171"/>
      <c r="T1475" s="208" t="str">
        <f t="shared" si="220"/>
        <v>MISSING</v>
      </c>
      <c r="U1475" s="208" t="str">
        <f t="shared" si="221"/>
        <v>MISSING</v>
      </c>
      <c r="X1475" s="56">
        <f t="shared" si="222"/>
        <v>-99</v>
      </c>
      <c r="Y1475" s="56">
        <f t="shared" si="223"/>
        <v>-99</v>
      </c>
      <c r="Z1475" s="56">
        <f t="shared" si="224"/>
        <v>-99</v>
      </c>
      <c r="AA1475" s="56">
        <f t="shared" si="225"/>
        <v>-99</v>
      </c>
      <c r="AB1475" s="56">
        <f t="shared" si="226"/>
        <v>-99</v>
      </c>
      <c r="AC1475" s="56">
        <f t="shared" si="227"/>
        <v>-99</v>
      </c>
      <c r="AE1475" s="82">
        <f>IF(D1475=1, 'adjustment factor'!$D$4, IF(D1475=-9,-999,IF(D1475="",-999,0)))</f>
        <v>-999</v>
      </c>
      <c r="AF1475" s="82">
        <f>IF(F1475=1, 'adjustment factor'!$D$5, IF(F1475=-9,-999,IF(F1475="",-999,0)))</f>
        <v>-999</v>
      </c>
      <c r="AG1475" s="82">
        <f>IF(E1475=1, 'adjustment factor'!$D$6, IF(E1475=-9,-999,IF(E1475="",-999,0)))</f>
        <v>-999</v>
      </c>
      <c r="AH1475" s="82">
        <f>IF(K1475&gt;=45,'adjustment factor'!$D$7,IF(K1475=-9,-1200,IF(K1475="",-1200,0)))</f>
        <v>-1200</v>
      </c>
      <c r="AI1475" s="82">
        <f>IF(L1475=1, 'adjustment factor'!$D$8, IF(L1475=-9,-999,IF(L1475="",-999,0)))</f>
        <v>-999</v>
      </c>
      <c r="AJ1475" s="82">
        <f>IF(AND(M1475&gt;=1,M1475&lt;=4),'adjustment factor'!$D$9,IF(M1475=-9,-999,IF(M1475=98,-999,IF(M1475=99,-999,IF(M1475="",-999,0)))))</f>
        <v>-999</v>
      </c>
      <c r="AK1475" s="82">
        <f>IF(H1475=1, 'adjustment factor'!$D$10, IF(H1475=-9,-999,IF(H1475="",-999,0)))</f>
        <v>-999</v>
      </c>
      <c r="AL1475" s="82">
        <f>IF(G1475=1, 'adjustment factor'!$D$11, IF(G1475=-9,-999,IF(G1475="",-999,0)))</f>
        <v>-999</v>
      </c>
      <c r="AM1475" s="82">
        <f>IF(I1475=1, 'adjustment factor'!$D$12, IF(I1475=-9,-999,IF(I1475="",-999,0)))</f>
        <v>-999</v>
      </c>
      <c r="AN1475" s="82">
        <f>IF(J1475=1, 'adjustment factor'!$D$13, IF(J1475=-9,-999,IF(J1475="",-999,0)))</f>
        <v>-999</v>
      </c>
      <c r="AO1475" s="82" t="str">
        <f t="shared" si="228"/>
        <v>-999</v>
      </c>
      <c r="AP1475" s="82" t="str">
        <f t="shared" si="229"/>
        <v>MISSING</v>
      </c>
    </row>
    <row r="1476" spans="2:42" s="3" customFormat="1">
      <c r="B1476" s="213"/>
      <c r="C1476" s="35">
        <v>1472</v>
      </c>
      <c r="D1476" s="161"/>
      <c r="E1476" s="161"/>
      <c r="F1476" s="161"/>
      <c r="G1476" s="161"/>
      <c r="H1476" s="161"/>
      <c r="I1476" s="161"/>
      <c r="J1476" s="161"/>
      <c r="K1476" s="161"/>
      <c r="L1476" s="161"/>
      <c r="M1476" s="161"/>
      <c r="N1476" s="171"/>
      <c r="O1476" s="171"/>
      <c r="P1476" s="171"/>
      <c r="Q1476" s="171"/>
      <c r="R1476" s="171"/>
      <c r="S1476" s="171"/>
      <c r="T1476" s="208" t="str">
        <f t="shared" si="220"/>
        <v>MISSING</v>
      </c>
      <c r="U1476" s="208" t="str">
        <f t="shared" si="221"/>
        <v>MISSING</v>
      </c>
      <c r="X1476" s="56">
        <f t="shared" si="222"/>
        <v>-99</v>
      </c>
      <c r="Y1476" s="56">
        <f t="shared" si="223"/>
        <v>-99</v>
      </c>
      <c r="Z1476" s="56">
        <f t="shared" si="224"/>
        <v>-99</v>
      </c>
      <c r="AA1476" s="56">
        <f t="shared" si="225"/>
        <v>-99</v>
      </c>
      <c r="AB1476" s="56">
        <f t="shared" si="226"/>
        <v>-99</v>
      </c>
      <c r="AC1476" s="56">
        <f t="shared" si="227"/>
        <v>-99</v>
      </c>
      <c r="AE1476" s="82">
        <f>IF(D1476=1, 'adjustment factor'!$D$4, IF(D1476=-9,-999,IF(D1476="",-999,0)))</f>
        <v>-999</v>
      </c>
      <c r="AF1476" s="82">
        <f>IF(F1476=1, 'adjustment factor'!$D$5, IF(F1476=-9,-999,IF(F1476="",-999,0)))</f>
        <v>-999</v>
      </c>
      <c r="AG1476" s="82">
        <f>IF(E1476=1, 'adjustment factor'!$D$6, IF(E1476=-9,-999,IF(E1476="",-999,0)))</f>
        <v>-999</v>
      </c>
      <c r="AH1476" s="82">
        <f>IF(K1476&gt;=45,'adjustment factor'!$D$7,IF(K1476=-9,-1200,IF(K1476="",-1200,0)))</f>
        <v>-1200</v>
      </c>
      <c r="AI1476" s="82">
        <f>IF(L1476=1, 'adjustment factor'!$D$8, IF(L1476=-9,-999,IF(L1476="",-999,0)))</f>
        <v>-999</v>
      </c>
      <c r="AJ1476" s="82">
        <f>IF(AND(M1476&gt;=1,M1476&lt;=4),'adjustment factor'!$D$9,IF(M1476=-9,-999,IF(M1476=98,-999,IF(M1476=99,-999,IF(M1476="",-999,0)))))</f>
        <v>-999</v>
      </c>
      <c r="AK1476" s="82">
        <f>IF(H1476=1, 'adjustment factor'!$D$10, IF(H1476=-9,-999,IF(H1476="",-999,0)))</f>
        <v>-999</v>
      </c>
      <c r="AL1476" s="82">
        <f>IF(G1476=1, 'adjustment factor'!$D$11, IF(G1476=-9,-999,IF(G1476="",-999,0)))</f>
        <v>-999</v>
      </c>
      <c r="AM1476" s="82">
        <f>IF(I1476=1, 'adjustment factor'!$D$12, IF(I1476=-9,-999,IF(I1476="",-999,0)))</f>
        <v>-999</v>
      </c>
      <c r="AN1476" s="82">
        <f>IF(J1476=1, 'adjustment factor'!$D$13, IF(J1476=-9,-999,IF(J1476="",-999,0)))</f>
        <v>-999</v>
      </c>
      <c r="AO1476" s="82" t="str">
        <f t="shared" si="228"/>
        <v>-999</v>
      </c>
      <c r="AP1476" s="82" t="str">
        <f t="shared" si="229"/>
        <v>MISSING</v>
      </c>
    </row>
    <row r="1477" spans="2:42" s="3" customFormat="1">
      <c r="B1477" s="213"/>
      <c r="C1477" s="35">
        <v>1473</v>
      </c>
      <c r="D1477" s="161"/>
      <c r="E1477" s="161"/>
      <c r="F1477" s="161"/>
      <c r="G1477" s="161"/>
      <c r="H1477" s="161"/>
      <c r="I1477" s="161"/>
      <c r="J1477" s="161"/>
      <c r="K1477" s="161"/>
      <c r="L1477" s="161"/>
      <c r="M1477" s="161"/>
      <c r="N1477" s="171"/>
      <c r="O1477" s="171"/>
      <c r="P1477" s="171"/>
      <c r="Q1477" s="171"/>
      <c r="R1477" s="171"/>
      <c r="S1477" s="171"/>
      <c r="T1477" s="208" t="str">
        <f t="shared" ref="T1477:T1540" si="230">IF(SUM(X1477:AC1477)&gt;-0.01, SUM(X1477:AC1477), "MISSING")</f>
        <v>MISSING</v>
      </c>
      <c r="U1477" s="208" t="str">
        <f t="shared" ref="U1477:U1540" si="231">IF(AP1477="MISSING","MISSING", 3.88+0.604*T1477+0.055*(T1477^2)-AP1477)</f>
        <v>MISSING</v>
      </c>
      <c r="X1477" s="56">
        <f t="shared" ref="X1477:X1540" si="232">IF(N1477&gt;0,((N1477-3)*-1),-99)</f>
        <v>-99</v>
      </c>
      <c r="Y1477" s="56">
        <f t="shared" ref="Y1477:Y1540" si="233">IF(O1477&gt;0,((O1477-3)*-1),-99)</f>
        <v>-99</v>
      </c>
      <c r="Z1477" s="56">
        <f t="shared" ref="Z1477:Z1540" si="234">IF(P1477&gt;0,((P1477-3)*-1),-99)</f>
        <v>-99</v>
      </c>
      <c r="AA1477" s="56">
        <f t="shared" ref="AA1477:AA1540" si="235">IF(Q1477&gt;0,((Q1477-3)*-1),-99)</f>
        <v>-99</v>
      </c>
      <c r="AB1477" s="56">
        <f t="shared" ref="AB1477:AB1540" si="236">IF(R1477&gt;0,((R1477-3)*-1),-99)</f>
        <v>-99</v>
      </c>
      <c r="AC1477" s="56">
        <f t="shared" ref="AC1477:AC1540" si="237">IF(S1477&gt;0,((S1477-3)*-1),-99)</f>
        <v>-99</v>
      </c>
      <c r="AE1477" s="82">
        <f>IF(D1477=1, 'adjustment factor'!$D$4, IF(D1477=-9,-999,IF(D1477="",-999,0)))</f>
        <v>-999</v>
      </c>
      <c r="AF1477" s="82">
        <f>IF(F1477=1, 'adjustment factor'!$D$5, IF(F1477=-9,-999,IF(F1477="",-999,0)))</f>
        <v>-999</v>
      </c>
      <c r="AG1477" s="82">
        <f>IF(E1477=1, 'adjustment factor'!$D$6, IF(E1477=-9,-999,IF(E1477="",-999,0)))</f>
        <v>-999</v>
      </c>
      <c r="AH1477" s="82">
        <f>IF(K1477&gt;=45,'adjustment factor'!$D$7,IF(K1477=-9,-1200,IF(K1477="",-1200,0)))</f>
        <v>-1200</v>
      </c>
      <c r="AI1477" s="82">
        <f>IF(L1477=1, 'adjustment factor'!$D$8, IF(L1477=-9,-999,IF(L1477="",-999,0)))</f>
        <v>-999</v>
      </c>
      <c r="AJ1477" s="82">
        <f>IF(AND(M1477&gt;=1,M1477&lt;=4),'adjustment factor'!$D$9,IF(M1477=-9,-999,IF(M1477=98,-999,IF(M1477=99,-999,IF(M1477="",-999,0)))))</f>
        <v>-999</v>
      </c>
      <c r="AK1477" s="82">
        <f>IF(H1477=1, 'adjustment factor'!$D$10, IF(H1477=-9,-999,IF(H1477="",-999,0)))</f>
        <v>-999</v>
      </c>
      <c r="AL1477" s="82">
        <f>IF(G1477=1, 'adjustment factor'!$D$11, IF(G1477=-9,-999,IF(G1477="",-999,0)))</f>
        <v>-999</v>
      </c>
      <c r="AM1477" s="82">
        <f>IF(I1477=1, 'adjustment factor'!$D$12, IF(I1477=-9,-999,IF(I1477="",-999,0)))</f>
        <v>-999</v>
      </c>
      <c r="AN1477" s="82">
        <f>IF(J1477=1, 'adjustment factor'!$D$13, IF(J1477=-9,-999,IF(J1477="",-999,0)))</f>
        <v>-999</v>
      </c>
      <c r="AO1477" s="82" t="str">
        <f t="shared" si="228"/>
        <v>-999</v>
      </c>
      <c r="AP1477" s="82" t="str">
        <f t="shared" si="229"/>
        <v>MISSING</v>
      </c>
    </row>
    <row r="1478" spans="2:42" s="3" customFormat="1">
      <c r="B1478" s="213"/>
      <c r="C1478" s="35">
        <v>1474</v>
      </c>
      <c r="D1478" s="161"/>
      <c r="E1478" s="161"/>
      <c r="F1478" s="161"/>
      <c r="G1478" s="161"/>
      <c r="H1478" s="161"/>
      <c r="I1478" s="161"/>
      <c r="J1478" s="161"/>
      <c r="K1478" s="161"/>
      <c r="L1478" s="161"/>
      <c r="M1478" s="161"/>
      <c r="N1478" s="171"/>
      <c r="O1478" s="171"/>
      <c r="P1478" s="171"/>
      <c r="Q1478" s="171"/>
      <c r="R1478" s="171"/>
      <c r="S1478" s="171"/>
      <c r="T1478" s="208" t="str">
        <f t="shared" si="230"/>
        <v>MISSING</v>
      </c>
      <c r="U1478" s="208" t="str">
        <f t="shared" si="231"/>
        <v>MISSING</v>
      </c>
      <c r="X1478" s="56">
        <f t="shared" si="232"/>
        <v>-99</v>
      </c>
      <c r="Y1478" s="56">
        <f t="shared" si="233"/>
        <v>-99</v>
      </c>
      <c r="Z1478" s="56">
        <f t="shared" si="234"/>
        <v>-99</v>
      </c>
      <c r="AA1478" s="56">
        <f t="shared" si="235"/>
        <v>-99</v>
      </c>
      <c r="AB1478" s="56">
        <f t="shared" si="236"/>
        <v>-99</v>
      </c>
      <c r="AC1478" s="56">
        <f t="shared" si="237"/>
        <v>-99</v>
      </c>
      <c r="AE1478" s="82">
        <f>IF(D1478=1, 'adjustment factor'!$D$4, IF(D1478=-9,-999,IF(D1478="",-999,0)))</f>
        <v>-999</v>
      </c>
      <c r="AF1478" s="82">
        <f>IF(F1478=1, 'adjustment factor'!$D$5, IF(F1478=-9,-999,IF(F1478="",-999,0)))</f>
        <v>-999</v>
      </c>
      <c r="AG1478" s="82">
        <f>IF(E1478=1, 'adjustment factor'!$D$6, IF(E1478=-9,-999,IF(E1478="",-999,0)))</f>
        <v>-999</v>
      </c>
      <c r="AH1478" s="82">
        <f>IF(K1478&gt;=45,'adjustment factor'!$D$7,IF(K1478=-9,-1200,IF(K1478="",-1200,0)))</f>
        <v>-1200</v>
      </c>
      <c r="AI1478" s="82">
        <f>IF(L1478=1, 'adjustment factor'!$D$8, IF(L1478=-9,-999,IF(L1478="",-999,0)))</f>
        <v>-999</v>
      </c>
      <c r="AJ1478" s="82">
        <f>IF(AND(M1478&gt;=1,M1478&lt;=4),'adjustment factor'!$D$9,IF(M1478=-9,-999,IF(M1478=98,-999,IF(M1478=99,-999,IF(M1478="",-999,0)))))</f>
        <v>-999</v>
      </c>
      <c r="AK1478" s="82">
        <f>IF(H1478=1, 'adjustment factor'!$D$10, IF(H1478=-9,-999,IF(H1478="",-999,0)))</f>
        <v>-999</v>
      </c>
      <c r="AL1478" s="82">
        <f>IF(G1478=1, 'adjustment factor'!$D$11, IF(G1478=-9,-999,IF(G1478="",-999,0)))</f>
        <v>-999</v>
      </c>
      <c r="AM1478" s="82">
        <f>IF(I1478=1, 'adjustment factor'!$D$12, IF(I1478=-9,-999,IF(I1478="",-999,0)))</f>
        <v>-999</v>
      </c>
      <c r="AN1478" s="82">
        <f>IF(J1478=1, 'adjustment factor'!$D$13, IF(J1478=-9,-999,IF(J1478="",-999,0)))</f>
        <v>-999</v>
      </c>
      <c r="AO1478" s="82" t="str">
        <f t="shared" ref="AO1478:AO1541" si="238">IF(-AE1478-AF1478-AG1478-AH1478+AI1478+AJ1478-AK1478-AL1478-AM1478-AN1478&lt;3, -AE1478-AF1478-AG1478-AH1478+AI1478+AJ1478-AK1478-AL1478-AM1478-AN1478, "-999")</f>
        <v>-999</v>
      </c>
      <c r="AP1478" s="82" t="str">
        <f t="shared" ref="AP1478:AP1541" si="239">IF(AND(SUM(AE1478:AN1478)&gt;-1, (SUM(X1478:AC1478)&gt;-1)), 14.353-AE1478-AF1478-AG1478-AH1478+AI1478+AJ1478-AK1478-AL1478-AM1478-AN1478, "MISSING")</f>
        <v>MISSING</v>
      </c>
    </row>
    <row r="1479" spans="2:42" s="3" customFormat="1">
      <c r="B1479" s="213"/>
      <c r="C1479" s="35">
        <v>1475</v>
      </c>
      <c r="D1479" s="161"/>
      <c r="E1479" s="161"/>
      <c r="F1479" s="161"/>
      <c r="G1479" s="161"/>
      <c r="H1479" s="161"/>
      <c r="I1479" s="161"/>
      <c r="J1479" s="161"/>
      <c r="K1479" s="161"/>
      <c r="L1479" s="161"/>
      <c r="M1479" s="161"/>
      <c r="N1479" s="171"/>
      <c r="O1479" s="171"/>
      <c r="P1479" s="171"/>
      <c r="Q1479" s="171"/>
      <c r="R1479" s="171"/>
      <c r="S1479" s="171"/>
      <c r="T1479" s="208" t="str">
        <f t="shared" si="230"/>
        <v>MISSING</v>
      </c>
      <c r="U1479" s="208" t="str">
        <f t="shared" si="231"/>
        <v>MISSING</v>
      </c>
      <c r="X1479" s="56">
        <f t="shared" si="232"/>
        <v>-99</v>
      </c>
      <c r="Y1479" s="56">
        <f t="shared" si="233"/>
        <v>-99</v>
      </c>
      <c r="Z1479" s="56">
        <f t="shared" si="234"/>
        <v>-99</v>
      </c>
      <c r="AA1479" s="56">
        <f t="shared" si="235"/>
        <v>-99</v>
      </c>
      <c r="AB1479" s="56">
        <f t="shared" si="236"/>
        <v>-99</v>
      </c>
      <c r="AC1479" s="56">
        <f t="shared" si="237"/>
        <v>-99</v>
      </c>
      <c r="AE1479" s="82">
        <f>IF(D1479=1, 'adjustment factor'!$D$4, IF(D1479=-9,-999,IF(D1479="",-999,0)))</f>
        <v>-999</v>
      </c>
      <c r="AF1479" s="82">
        <f>IF(F1479=1, 'adjustment factor'!$D$5, IF(F1479=-9,-999,IF(F1479="",-999,0)))</f>
        <v>-999</v>
      </c>
      <c r="AG1479" s="82">
        <f>IF(E1479=1, 'adjustment factor'!$D$6, IF(E1479=-9,-999,IF(E1479="",-999,0)))</f>
        <v>-999</v>
      </c>
      <c r="AH1479" s="82">
        <f>IF(K1479&gt;=45,'adjustment factor'!$D$7,IF(K1479=-9,-1200,IF(K1479="",-1200,0)))</f>
        <v>-1200</v>
      </c>
      <c r="AI1479" s="82">
        <f>IF(L1479=1, 'adjustment factor'!$D$8, IF(L1479=-9,-999,IF(L1479="",-999,0)))</f>
        <v>-999</v>
      </c>
      <c r="AJ1479" s="82">
        <f>IF(AND(M1479&gt;=1,M1479&lt;=4),'adjustment factor'!$D$9,IF(M1479=-9,-999,IF(M1479=98,-999,IF(M1479=99,-999,IF(M1479="",-999,0)))))</f>
        <v>-999</v>
      </c>
      <c r="AK1479" s="82">
        <f>IF(H1479=1, 'adjustment factor'!$D$10, IF(H1479=-9,-999,IF(H1479="",-999,0)))</f>
        <v>-999</v>
      </c>
      <c r="AL1479" s="82">
        <f>IF(G1479=1, 'adjustment factor'!$D$11, IF(G1479=-9,-999,IF(G1479="",-999,0)))</f>
        <v>-999</v>
      </c>
      <c r="AM1479" s="82">
        <f>IF(I1479=1, 'adjustment factor'!$D$12, IF(I1479=-9,-999,IF(I1479="",-999,0)))</f>
        <v>-999</v>
      </c>
      <c r="AN1479" s="82">
        <f>IF(J1479=1, 'adjustment factor'!$D$13, IF(J1479=-9,-999,IF(J1479="",-999,0)))</f>
        <v>-999</v>
      </c>
      <c r="AO1479" s="82" t="str">
        <f t="shared" si="238"/>
        <v>-999</v>
      </c>
      <c r="AP1479" s="82" t="str">
        <f t="shared" si="239"/>
        <v>MISSING</v>
      </c>
    </row>
    <row r="1480" spans="2:42" s="3" customFormat="1">
      <c r="B1480" s="213"/>
      <c r="C1480" s="35">
        <v>1476</v>
      </c>
      <c r="D1480" s="161"/>
      <c r="E1480" s="161"/>
      <c r="F1480" s="161"/>
      <c r="G1480" s="161"/>
      <c r="H1480" s="161"/>
      <c r="I1480" s="161"/>
      <c r="J1480" s="161"/>
      <c r="K1480" s="161"/>
      <c r="L1480" s="161"/>
      <c r="M1480" s="161"/>
      <c r="N1480" s="171"/>
      <c r="O1480" s="171"/>
      <c r="P1480" s="171"/>
      <c r="Q1480" s="171"/>
      <c r="R1480" s="171"/>
      <c r="S1480" s="171"/>
      <c r="T1480" s="208" t="str">
        <f t="shared" si="230"/>
        <v>MISSING</v>
      </c>
      <c r="U1480" s="208" t="str">
        <f t="shared" si="231"/>
        <v>MISSING</v>
      </c>
      <c r="X1480" s="56">
        <f t="shared" si="232"/>
        <v>-99</v>
      </c>
      <c r="Y1480" s="56">
        <f t="shared" si="233"/>
        <v>-99</v>
      </c>
      <c r="Z1480" s="56">
        <f t="shared" si="234"/>
        <v>-99</v>
      </c>
      <c r="AA1480" s="56">
        <f t="shared" si="235"/>
        <v>-99</v>
      </c>
      <c r="AB1480" s="56">
        <f t="shared" si="236"/>
        <v>-99</v>
      </c>
      <c r="AC1480" s="56">
        <f t="shared" si="237"/>
        <v>-99</v>
      </c>
      <c r="AE1480" s="82">
        <f>IF(D1480=1, 'adjustment factor'!$D$4, IF(D1480=-9,-999,IF(D1480="",-999,0)))</f>
        <v>-999</v>
      </c>
      <c r="AF1480" s="82">
        <f>IF(F1480=1, 'adjustment factor'!$D$5, IF(F1480=-9,-999,IF(F1480="",-999,0)))</f>
        <v>-999</v>
      </c>
      <c r="AG1480" s="82">
        <f>IF(E1480=1, 'adjustment factor'!$D$6, IF(E1480=-9,-999,IF(E1480="",-999,0)))</f>
        <v>-999</v>
      </c>
      <c r="AH1480" s="82">
        <f>IF(K1480&gt;=45,'adjustment factor'!$D$7,IF(K1480=-9,-1200,IF(K1480="",-1200,0)))</f>
        <v>-1200</v>
      </c>
      <c r="AI1480" s="82">
        <f>IF(L1480=1, 'adjustment factor'!$D$8, IF(L1480=-9,-999,IF(L1480="",-999,0)))</f>
        <v>-999</v>
      </c>
      <c r="AJ1480" s="82">
        <f>IF(AND(M1480&gt;=1,M1480&lt;=4),'adjustment factor'!$D$9,IF(M1480=-9,-999,IF(M1480=98,-999,IF(M1480=99,-999,IF(M1480="",-999,0)))))</f>
        <v>-999</v>
      </c>
      <c r="AK1480" s="82">
        <f>IF(H1480=1, 'adjustment factor'!$D$10, IF(H1480=-9,-999,IF(H1480="",-999,0)))</f>
        <v>-999</v>
      </c>
      <c r="AL1480" s="82">
        <f>IF(G1480=1, 'adjustment factor'!$D$11, IF(G1480=-9,-999,IF(G1480="",-999,0)))</f>
        <v>-999</v>
      </c>
      <c r="AM1480" s="82">
        <f>IF(I1480=1, 'adjustment factor'!$D$12, IF(I1480=-9,-999,IF(I1480="",-999,0)))</f>
        <v>-999</v>
      </c>
      <c r="AN1480" s="82">
        <f>IF(J1480=1, 'adjustment factor'!$D$13, IF(J1480=-9,-999,IF(J1480="",-999,0)))</f>
        <v>-999</v>
      </c>
      <c r="AO1480" s="82" t="str">
        <f t="shared" si="238"/>
        <v>-999</v>
      </c>
      <c r="AP1480" s="82" t="str">
        <f t="shared" si="239"/>
        <v>MISSING</v>
      </c>
    </row>
    <row r="1481" spans="2:42" s="3" customFormat="1">
      <c r="B1481" s="213"/>
      <c r="C1481" s="35">
        <v>1477</v>
      </c>
      <c r="D1481" s="161"/>
      <c r="E1481" s="161"/>
      <c r="F1481" s="161"/>
      <c r="G1481" s="161"/>
      <c r="H1481" s="161"/>
      <c r="I1481" s="161"/>
      <c r="J1481" s="161"/>
      <c r="K1481" s="161"/>
      <c r="L1481" s="161"/>
      <c r="M1481" s="161"/>
      <c r="N1481" s="171"/>
      <c r="O1481" s="171"/>
      <c r="P1481" s="171"/>
      <c r="Q1481" s="171"/>
      <c r="R1481" s="171"/>
      <c r="S1481" s="171"/>
      <c r="T1481" s="208" t="str">
        <f t="shared" si="230"/>
        <v>MISSING</v>
      </c>
      <c r="U1481" s="208" t="str">
        <f t="shared" si="231"/>
        <v>MISSING</v>
      </c>
      <c r="X1481" s="56">
        <f t="shared" si="232"/>
        <v>-99</v>
      </c>
      <c r="Y1481" s="56">
        <f t="shared" si="233"/>
        <v>-99</v>
      </c>
      <c r="Z1481" s="56">
        <f t="shared" si="234"/>
        <v>-99</v>
      </c>
      <c r="AA1481" s="56">
        <f t="shared" si="235"/>
        <v>-99</v>
      </c>
      <c r="AB1481" s="56">
        <f t="shared" si="236"/>
        <v>-99</v>
      </c>
      <c r="AC1481" s="56">
        <f t="shared" si="237"/>
        <v>-99</v>
      </c>
      <c r="AE1481" s="82">
        <f>IF(D1481=1, 'adjustment factor'!$D$4, IF(D1481=-9,-999,IF(D1481="",-999,0)))</f>
        <v>-999</v>
      </c>
      <c r="AF1481" s="82">
        <f>IF(F1481=1, 'adjustment factor'!$D$5, IF(F1481=-9,-999,IF(F1481="",-999,0)))</f>
        <v>-999</v>
      </c>
      <c r="AG1481" s="82">
        <f>IF(E1481=1, 'adjustment factor'!$D$6, IF(E1481=-9,-999,IF(E1481="",-999,0)))</f>
        <v>-999</v>
      </c>
      <c r="AH1481" s="82">
        <f>IF(K1481&gt;=45,'adjustment factor'!$D$7,IF(K1481=-9,-1200,IF(K1481="",-1200,0)))</f>
        <v>-1200</v>
      </c>
      <c r="AI1481" s="82">
        <f>IF(L1481=1, 'adjustment factor'!$D$8, IF(L1481=-9,-999,IF(L1481="",-999,0)))</f>
        <v>-999</v>
      </c>
      <c r="AJ1481" s="82">
        <f>IF(AND(M1481&gt;=1,M1481&lt;=4),'adjustment factor'!$D$9,IF(M1481=-9,-999,IF(M1481=98,-999,IF(M1481=99,-999,IF(M1481="",-999,0)))))</f>
        <v>-999</v>
      </c>
      <c r="AK1481" s="82">
        <f>IF(H1481=1, 'adjustment factor'!$D$10, IF(H1481=-9,-999,IF(H1481="",-999,0)))</f>
        <v>-999</v>
      </c>
      <c r="AL1481" s="82">
        <f>IF(G1481=1, 'adjustment factor'!$D$11, IF(G1481=-9,-999,IF(G1481="",-999,0)))</f>
        <v>-999</v>
      </c>
      <c r="AM1481" s="82">
        <f>IF(I1481=1, 'adjustment factor'!$D$12, IF(I1481=-9,-999,IF(I1481="",-999,0)))</f>
        <v>-999</v>
      </c>
      <c r="AN1481" s="82">
        <f>IF(J1481=1, 'adjustment factor'!$D$13, IF(J1481=-9,-999,IF(J1481="",-999,0)))</f>
        <v>-999</v>
      </c>
      <c r="AO1481" s="82" t="str">
        <f t="shared" si="238"/>
        <v>-999</v>
      </c>
      <c r="AP1481" s="82" t="str">
        <f t="shared" si="239"/>
        <v>MISSING</v>
      </c>
    </row>
    <row r="1482" spans="2:42" s="3" customFormat="1">
      <c r="B1482" s="213"/>
      <c r="C1482" s="35">
        <v>1478</v>
      </c>
      <c r="D1482" s="161"/>
      <c r="E1482" s="161"/>
      <c r="F1482" s="161"/>
      <c r="G1482" s="161"/>
      <c r="H1482" s="161"/>
      <c r="I1482" s="161"/>
      <c r="J1482" s="161"/>
      <c r="K1482" s="161"/>
      <c r="L1482" s="161"/>
      <c r="M1482" s="161"/>
      <c r="N1482" s="171"/>
      <c r="O1482" s="171"/>
      <c r="P1482" s="171"/>
      <c r="Q1482" s="171"/>
      <c r="R1482" s="171"/>
      <c r="S1482" s="171"/>
      <c r="T1482" s="208" t="str">
        <f t="shared" si="230"/>
        <v>MISSING</v>
      </c>
      <c r="U1482" s="208" t="str">
        <f t="shared" si="231"/>
        <v>MISSING</v>
      </c>
      <c r="X1482" s="56">
        <f t="shared" si="232"/>
        <v>-99</v>
      </c>
      <c r="Y1482" s="56">
        <f t="shared" si="233"/>
        <v>-99</v>
      </c>
      <c r="Z1482" s="56">
        <f t="shared" si="234"/>
        <v>-99</v>
      </c>
      <c r="AA1482" s="56">
        <f t="shared" si="235"/>
        <v>-99</v>
      </c>
      <c r="AB1482" s="56">
        <f t="shared" si="236"/>
        <v>-99</v>
      </c>
      <c r="AC1482" s="56">
        <f t="shared" si="237"/>
        <v>-99</v>
      </c>
      <c r="AE1482" s="82">
        <f>IF(D1482=1, 'adjustment factor'!$D$4, IF(D1482=-9,-999,IF(D1482="",-999,0)))</f>
        <v>-999</v>
      </c>
      <c r="AF1482" s="82">
        <f>IF(F1482=1, 'adjustment factor'!$D$5, IF(F1482=-9,-999,IF(F1482="",-999,0)))</f>
        <v>-999</v>
      </c>
      <c r="AG1482" s="82">
        <f>IF(E1482=1, 'adjustment factor'!$D$6, IF(E1482=-9,-999,IF(E1482="",-999,0)))</f>
        <v>-999</v>
      </c>
      <c r="AH1482" s="82">
        <f>IF(K1482&gt;=45,'adjustment factor'!$D$7,IF(K1482=-9,-1200,IF(K1482="",-1200,0)))</f>
        <v>-1200</v>
      </c>
      <c r="AI1482" s="82">
        <f>IF(L1482=1, 'adjustment factor'!$D$8, IF(L1482=-9,-999,IF(L1482="",-999,0)))</f>
        <v>-999</v>
      </c>
      <c r="AJ1482" s="82">
        <f>IF(AND(M1482&gt;=1,M1482&lt;=4),'adjustment factor'!$D$9,IF(M1482=-9,-999,IF(M1482=98,-999,IF(M1482=99,-999,IF(M1482="",-999,0)))))</f>
        <v>-999</v>
      </c>
      <c r="AK1482" s="82">
        <f>IF(H1482=1, 'adjustment factor'!$D$10, IF(H1482=-9,-999,IF(H1482="",-999,0)))</f>
        <v>-999</v>
      </c>
      <c r="AL1482" s="82">
        <f>IF(G1482=1, 'adjustment factor'!$D$11, IF(G1482=-9,-999,IF(G1482="",-999,0)))</f>
        <v>-999</v>
      </c>
      <c r="AM1482" s="82">
        <f>IF(I1482=1, 'adjustment factor'!$D$12, IF(I1482=-9,-999,IF(I1482="",-999,0)))</f>
        <v>-999</v>
      </c>
      <c r="AN1482" s="82">
        <f>IF(J1482=1, 'adjustment factor'!$D$13, IF(J1482=-9,-999,IF(J1482="",-999,0)))</f>
        <v>-999</v>
      </c>
      <c r="AO1482" s="82" t="str">
        <f t="shared" si="238"/>
        <v>-999</v>
      </c>
      <c r="AP1482" s="82" t="str">
        <f t="shared" si="239"/>
        <v>MISSING</v>
      </c>
    </row>
    <row r="1483" spans="2:42" s="3" customFormat="1">
      <c r="B1483" s="213"/>
      <c r="C1483" s="35">
        <v>1479</v>
      </c>
      <c r="D1483" s="161"/>
      <c r="E1483" s="161"/>
      <c r="F1483" s="161"/>
      <c r="G1483" s="161"/>
      <c r="H1483" s="161"/>
      <c r="I1483" s="161"/>
      <c r="J1483" s="161"/>
      <c r="K1483" s="161"/>
      <c r="L1483" s="161"/>
      <c r="M1483" s="161"/>
      <c r="N1483" s="171"/>
      <c r="O1483" s="171"/>
      <c r="P1483" s="171"/>
      <c r="Q1483" s="171"/>
      <c r="R1483" s="171"/>
      <c r="S1483" s="171"/>
      <c r="T1483" s="208" t="str">
        <f t="shared" si="230"/>
        <v>MISSING</v>
      </c>
      <c r="U1483" s="208" t="str">
        <f t="shared" si="231"/>
        <v>MISSING</v>
      </c>
      <c r="X1483" s="56">
        <f t="shared" si="232"/>
        <v>-99</v>
      </c>
      <c r="Y1483" s="56">
        <f t="shared" si="233"/>
        <v>-99</v>
      </c>
      <c r="Z1483" s="56">
        <f t="shared" si="234"/>
        <v>-99</v>
      </c>
      <c r="AA1483" s="56">
        <f t="shared" si="235"/>
        <v>-99</v>
      </c>
      <c r="AB1483" s="56">
        <f t="shared" si="236"/>
        <v>-99</v>
      </c>
      <c r="AC1483" s="56">
        <f t="shared" si="237"/>
        <v>-99</v>
      </c>
      <c r="AE1483" s="82">
        <f>IF(D1483=1, 'adjustment factor'!$D$4, IF(D1483=-9,-999,IF(D1483="",-999,0)))</f>
        <v>-999</v>
      </c>
      <c r="AF1483" s="82">
        <f>IF(F1483=1, 'adjustment factor'!$D$5, IF(F1483=-9,-999,IF(F1483="",-999,0)))</f>
        <v>-999</v>
      </c>
      <c r="AG1483" s="82">
        <f>IF(E1483=1, 'adjustment factor'!$D$6, IF(E1483=-9,-999,IF(E1483="",-999,0)))</f>
        <v>-999</v>
      </c>
      <c r="AH1483" s="82">
        <f>IF(K1483&gt;=45,'adjustment factor'!$D$7,IF(K1483=-9,-1200,IF(K1483="",-1200,0)))</f>
        <v>-1200</v>
      </c>
      <c r="AI1483" s="82">
        <f>IF(L1483=1, 'adjustment factor'!$D$8, IF(L1483=-9,-999,IF(L1483="",-999,0)))</f>
        <v>-999</v>
      </c>
      <c r="AJ1483" s="82">
        <f>IF(AND(M1483&gt;=1,M1483&lt;=4),'adjustment factor'!$D$9,IF(M1483=-9,-999,IF(M1483=98,-999,IF(M1483=99,-999,IF(M1483="",-999,0)))))</f>
        <v>-999</v>
      </c>
      <c r="AK1483" s="82">
        <f>IF(H1483=1, 'adjustment factor'!$D$10, IF(H1483=-9,-999,IF(H1483="",-999,0)))</f>
        <v>-999</v>
      </c>
      <c r="AL1483" s="82">
        <f>IF(G1483=1, 'adjustment factor'!$D$11, IF(G1483=-9,-999,IF(G1483="",-999,0)))</f>
        <v>-999</v>
      </c>
      <c r="AM1483" s="82">
        <f>IF(I1483=1, 'adjustment factor'!$D$12, IF(I1483=-9,-999,IF(I1483="",-999,0)))</f>
        <v>-999</v>
      </c>
      <c r="AN1483" s="82">
        <f>IF(J1483=1, 'adjustment factor'!$D$13, IF(J1483=-9,-999,IF(J1483="",-999,0)))</f>
        <v>-999</v>
      </c>
      <c r="AO1483" s="82" t="str">
        <f t="shared" si="238"/>
        <v>-999</v>
      </c>
      <c r="AP1483" s="82" t="str">
        <f t="shared" si="239"/>
        <v>MISSING</v>
      </c>
    </row>
    <row r="1484" spans="2:42" s="3" customFormat="1">
      <c r="B1484" s="213"/>
      <c r="C1484" s="35">
        <v>1480</v>
      </c>
      <c r="D1484" s="161"/>
      <c r="E1484" s="161"/>
      <c r="F1484" s="161"/>
      <c r="G1484" s="161"/>
      <c r="H1484" s="161"/>
      <c r="I1484" s="161"/>
      <c r="J1484" s="161"/>
      <c r="K1484" s="161"/>
      <c r="L1484" s="161"/>
      <c r="M1484" s="161"/>
      <c r="N1484" s="171"/>
      <c r="O1484" s="171"/>
      <c r="P1484" s="171"/>
      <c r="Q1484" s="171"/>
      <c r="R1484" s="171"/>
      <c r="S1484" s="171"/>
      <c r="T1484" s="208" t="str">
        <f t="shared" si="230"/>
        <v>MISSING</v>
      </c>
      <c r="U1484" s="208" t="str">
        <f t="shared" si="231"/>
        <v>MISSING</v>
      </c>
      <c r="X1484" s="56">
        <f t="shared" si="232"/>
        <v>-99</v>
      </c>
      <c r="Y1484" s="56">
        <f t="shared" si="233"/>
        <v>-99</v>
      </c>
      <c r="Z1484" s="56">
        <f t="shared" si="234"/>
        <v>-99</v>
      </c>
      <c r="AA1484" s="56">
        <f t="shared" si="235"/>
        <v>-99</v>
      </c>
      <c r="AB1484" s="56">
        <f t="shared" si="236"/>
        <v>-99</v>
      </c>
      <c r="AC1484" s="56">
        <f t="shared" si="237"/>
        <v>-99</v>
      </c>
      <c r="AE1484" s="82">
        <f>IF(D1484=1, 'adjustment factor'!$D$4, IF(D1484=-9,-999,IF(D1484="",-999,0)))</f>
        <v>-999</v>
      </c>
      <c r="AF1484" s="82">
        <f>IF(F1484=1, 'adjustment factor'!$D$5, IF(F1484=-9,-999,IF(F1484="",-999,0)))</f>
        <v>-999</v>
      </c>
      <c r="AG1484" s="82">
        <f>IF(E1484=1, 'adjustment factor'!$D$6, IF(E1484=-9,-999,IF(E1484="",-999,0)))</f>
        <v>-999</v>
      </c>
      <c r="AH1484" s="82">
        <f>IF(K1484&gt;=45,'adjustment factor'!$D$7,IF(K1484=-9,-1200,IF(K1484="",-1200,0)))</f>
        <v>-1200</v>
      </c>
      <c r="AI1484" s="82">
        <f>IF(L1484=1, 'adjustment factor'!$D$8, IF(L1484=-9,-999,IF(L1484="",-999,0)))</f>
        <v>-999</v>
      </c>
      <c r="AJ1484" s="82">
        <f>IF(AND(M1484&gt;=1,M1484&lt;=4),'adjustment factor'!$D$9,IF(M1484=-9,-999,IF(M1484=98,-999,IF(M1484=99,-999,IF(M1484="",-999,0)))))</f>
        <v>-999</v>
      </c>
      <c r="AK1484" s="82">
        <f>IF(H1484=1, 'adjustment factor'!$D$10, IF(H1484=-9,-999,IF(H1484="",-999,0)))</f>
        <v>-999</v>
      </c>
      <c r="AL1484" s="82">
        <f>IF(G1484=1, 'adjustment factor'!$D$11, IF(G1484=-9,-999,IF(G1484="",-999,0)))</f>
        <v>-999</v>
      </c>
      <c r="AM1484" s="82">
        <f>IF(I1484=1, 'adjustment factor'!$D$12, IF(I1484=-9,-999,IF(I1484="",-999,0)))</f>
        <v>-999</v>
      </c>
      <c r="AN1484" s="82">
        <f>IF(J1484=1, 'adjustment factor'!$D$13, IF(J1484=-9,-999,IF(J1484="",-999,0)))</f>
        <v>-999</v>
      </c>
      <c r="AO1484" s="82" t="str">
        <f t="shared" si="238"/>
        <v>-999</v>
      </c>
      <c r="AP1484" s="82" t="str">
        <f t="shared" si="239"/>
        <v>MISSING</v>
      </c>
    </row>
    <row r="1485" spans="2:42" s="3" customFormat="1">
      <c r="B1485" s="213"/>
      <c r="C1485" s="35">
        <v>1481</v>
      </c>
      <c r="D1485" s="161"/>
      <c r="E1485" s="161"/>
      <c r="F1485" s="161"/>
      <c r="G1485" s="161"/>
      <c r="H1485" s="161"/>
      <c r="I1485" s="161"/>
      <c r="J1485" s="161"/>
      <c r="K1485" s="161"/>
      <c r="L1485" s="161"/>
      <c r="M1485" s="161"/>
      <c r="N1485" s="171"/>
      <c r="O1485" s="171"/>
      <c r="P1485" s="171"/>
      <c r="Q1485" s="171"/>
      <c r="R1485" s="171"/>
      <c r="S1485" s="171"/>
      <c r="T1485" s="208" t="str">
        <f t="shared" si="230"/>
        <v>MISSING</v>
      </c>
      <c r="U1485" s="208" t="str">
        <f t="shared" si="231"/>
        <v>MISSING</v>
      </c>
      <c r="X1485" s="56">
        <f t="shared" si="232"/>
        <v>-99</v>
      </c>
      <c r="Y1485" s="56">
        <f t="shared" si="233"/>
        <v>-99</v>
      </c>
      <c r="Z1485" s="56">
        <f t="shared" si="234"/>
        <v>-99</v>
      </c>
      <c r="AA1485" s="56">
        <f t="shared" si="235"/>
        <v>-99</v>
      </c>
      <c r="AB1485" s="56">
        <f t="shared" si="236"/>
        <v>-99</v>
      </c>
      <c r="AC1485" s="56">
        <f t="shared" si="237"/>
        <v>-99</v>
      </c>
      <c r="AE1485" s="82">
        <f>IF(D1485=1, 'adjustment factor'!$D$4, IF(D1485=-9,-999,IF(D1485="",-999,0)))</f>
        <v>-999</v>
      </c>
      <c r="AF1485" s="82">
        <f>IF(F1485=1, 'adjustment factor'!$D$5, IF(F1485=-9,-999,IF(F1485="",-999,0)))</f>
        <v>-999</v>
      </c>
      <c r="AG1485" s="82">
        <f>IF(E1485=1, 'adjustment factor'!$D$6, IF(E1485=-9,-999,IF(E1485="",-999,0)))</f>
        <v>-999</v>
      </c>
      <c r="AH1485" s="82">
        <f>IF(K1485&gt;=45,'adjustment factor'!$D$7,IF(K1485=-9,-1200,IF(K1485="",-1200,0)))</f>
        <v>-1200</v>
      </c>
      <c r="AI1485" s="82">
        <f>IF(L1485=1, 'adjustment factor'!$D$8, IF(L1485=-9,-999,IF(L1485="",-999,0)))</f>
        <v>-999</v>
      </c>
      <c r="AJ1485" s="82">
        <f>IF(AND(M1485&gt;=1,M1485&lt;=4),'adjustment factor'!$D$9,IF(M1485=-9,-999,IF(M1485=98,-999,IF(M1485=99,-999,IF(M1485="",-999,0)))))</f>
        <v>-999</v>
      </c>
      <c r="AK1485" s="82">
        <f>IF(H1485=1, 'adjustment factor'!$D$10, IF(H1485=-9,-999,IF(H1485="",-999,0)))</f>
        <v>-999</v>
      </c>
      <c r="AL1485" s="82">
        <f>IF(G1485=1, 'adjustment factor'!$D$11, IF(G1485=-9,-999,IF(G1485="",-999,0)))</f>
        <v>-999</v>
      </c>
      <c r="AM1485" s="82">
        <f>IF(I1485=1, 'adjustment factor'!$D$12, IF(I1485=-9,-999,IF(I1485="",-999,0)))</f>
        <v>-999</v>
      </c>
      <c r="AN1485" s="82">
        <f>IF(J1485=1, 'adjustment factor'!$D$13, IF(J1485=-9,-999,IF(J1485="",-999,0)))</f>
        <v>-999</v>
      </c>
      <c r="AO1485" s="82" t="str">
        <f t="shared" si="238"/>
        <v>-999</v>
      </c>
      <c r="AP1485" s="82" t="str">
        <f t="shared" si="239"/>
        <v>MISSING</v>
      </c>
    </row>
    <row r="1486" spans="2:42" s="3" customFormat="1">
      <c r="B1486" s="213"/>
      <c r="C1486" s="35">
        <v>1482</v>
      </c>
      <c r="D1486" s="161"/>
      <c r="E1486" s="161"/>
      <c r="F1486" s="161"/>
      <c r="G1486" s="161"/>
      <c r="H1486" s="161"/>
      <c r="I1486" s="161"/>
      <c r="J1486" s="161"/>
      <c r="K1486" s="161"/>
      <c r="L1486" s="161"/>
      <c r="M1486" s="161"/>
      <c r="N1486" s="171"/>
      <c r="O1486" s="171"/>
      <c r="P1486" s="171"/>
      <c r="Q1486" s="171"/>
      <c r="R1486" s="171"/>
      <c r="S1486" s="171"/>
      <c r="T1486" s="208" t="str">
        <f t="shared" si="230"/>
        <v>MISSING</v>
      </c>
      <c r="U1486" s="208" t="str">
        <f t="shared" si="231"/>
        <v>MISSING</v>
      </c>
      <c r="X1486" s="56">
        <f t="shared" si="232"/>
        <v>-99</v>
      </c>
      <c r="Y1486" s="56">
        <f t="shared" si="233"/>
        <v>-99</v>
      </c>
      <c r="Z1486" s="56">
        <f t="shared" si="234"/>
        <v>-99</v>
      </c>
      <c r="AA1486" s="56">
        <f t="shared" si="235"/>
        <v>-99</v>
      </c>
      <c r="AB1486" s="56">
        <f t="shared" si="236"/>
        <v>-99</v>
      </c>
      <c r="AC1486" s="56">
        <f t="shared" si="237"/>
        <v>-99</v>
      </c>
      <c r="AE1486" s="82">
        <f>IF(D1486=1, 'adjustment factor'!$D$4, IF(D1486=-9,-999,IF(D1486="",-999,0)))</f>
        <v>-999</v>
      </c>
      <c r="AF1486" s="82">
        <f>IF(F1486=1, 'adjustment factor'!$D$5, IF(F1486=-9,-999,IF(F1486="",-999,0)))</f>
        <v>-999</v>
      </c>
      <c r="AG1486" s="82">
        <f>IF(E1486=1, 'adjustment factor'!$D$6, IF(E1486=-9,-999,IF(E1486="",-999,0)))</f>
        <v>-999</v>
      </c>
      <c r="AH1486" s="82">
        <f>IF(K1486&gt;=45,'adjustment factor'!$D$7,IF(K1486=-9,-1200,IF(K1486="",-1200,0)))</f>
        <v>-1200</v>
      </c>
      <c r="AI1486" s="82">
        <f>IF(L1486=1, 'adjustment factor'!$D$8, IF(L1486=-9,-999,IF(L1486="",-999,0)))</f>
        <v>-999</v>
      </c>
      <c r="AJ1486" s="82">
        <f>IF(AND(M1486&gt;=1,M1486&lt;=4),'adjustment factor'!$D$9,IF(M1486=-9,-999,IF(M1486=98,-999,IF(M1486=99,-999,IF(M1486="",-999,0)))))</f>
        <v>-999</v>
      </c>
      <c r="AK1486" s="82">
        <f>IF(H1486=1, 'adjustment factor'!$D$10, IF(H1486=-9,-999,IF(H1486="",-999,0)))</f>
        <v>-999</v>
      </c>
      <c r="AL1486" s="82">
        <f>IF(G1486=1, 'adjustment factor'!$D$11, IF(G1486=-9,-999,IF(G1486="",-999,0)))</f>
        <v>-999</v>
      </c>
      <c r="AM1486" s="82">
        <f>IF(I1486=1, 'adjustment factor'!$D$12, IF(I1486=-9,-999,IF(I1486="",-999,0)))</f>
        <v>-999</v>
      </c>
      <c r="AN1486" s="82">
        <f>IF(J1486=1, 'adjustment factor'!$D$13, IF(J1486=-9,-999,IF(J1486="",-999,0)))</f>
        <v>-999</v>
      </c>
      <c r="AO1486" s="82" t="str">
        <f t="shared" si="238"/>
        <v>-999</v>
      </c>
      <c r="AP1486" s="82" t="str">
        <f t="shared" si="239"/>
        <v>MISSING</v>
      </c>
    </row>
    <row r="1487" spans="2:42" s="3" customFormat="1">
      <c r="B1487" s="213"/>
      <c r="C1487" s="35">
        <v>1483</v>
      </c>
      <c r="D1487" s="161"/>
      <c r="E1487" s="161"/>
      <c r="F1487" s="161"/>
      <c r="G1487" s="161"/>
      <c r="H1487" s="161"/>
      <c r="I1487" s="161"/>
      <c r="J1487" s="161"/>
      <c r="K1487" s="161"/>
      <c r="L1487" s="161"/>
      <c r="M1487" s="161"/>
      <c r="N1487" s="171"/>
      <c r="O1487" s="171"/>
      <c r="P1487" s="171"/>
      <c r="Q1487" s="171"/>
      <c r="R1487" s="171"/>
      <c r="S1487" s="171"/>
      <c r="T1487" s="208" t="str">
        <f t="shared" si="230"/>
        <v>MISSING</v>
      </c>
      <c r="U1487" s="208" t="str">
        <f t="shared" si="231"/>
        <v>MISSING</v>
      </c>
      <c r="X1487" s="56">
        <f t="shared" si="232"/>
        <v>-99</v>
      </c>
      <c r="Y1487" s="56">
        <f t="shared" si="233"/>
        <v>-99</v>
      </c>
      <c r="Z1487" s="56">
        <f t="shared" si="234"/>
        <v>-99</v>
      </c>
      <c r="AA1487" s="56">
        <f t="shared" si="235"/>
        <v>-99</v>
      </c>
      <c r="AB1487" s="56">
        <f t="shared" si="236"/>
        <v>-99</v>
      </c>
      <c r="AC1487" s="56">
        <f t="shared" si="237"/>
        <v>-99</v>
      </c>
      <c r="AE1487" s="82">
        <f>IF(D1487=1, 'adjustment factor'!$D$4, IF(D1487=-9,-999,IF(D1487="",-999,0)))</f>
        <v>-999</v>
      </c>
      <c r="AF1487" s="82">
        <f>IF(F1487=1, 'adjustment factor'!$D$5, IF(F1487=-9,-999,IF(F1487="",-999,0)))</f>
        <v>-999</v>
      </c>
      <c r="AG1487" s="82">
        <f>IF(E1487=1, 'adjustment factor'!$D$6, IF(E1487=-9,-999,IF(E1487="",-999,0)))</f>
        <v>-999</v>
      </c>
      <c r="AH1487" s="82">
        <f>IF(K1487&gt;=45,'adjustment factor'!$D$7,IF(K1487=-9,-1200,IF(K1487="",-1200,0)))</f>
        <v>-1200</v>
      </c>
      <c r="AI1487" s="82">
        <f>IF(L1487=1, 'adjustment factor'!$D$8, IF(L1487=-9,-999,IF(L1487="",-999,0)))</f>
        <v>-999</v>
      </c>
      <c r="AJ1487" s="82">
        <f>IF(AND(M1487&gt;=1,M1487&lt;=4),'adjustment factor'!$D$9,IF(M1487=-9,-999,IF(M1487=98,-999,IF(M1487=99,-999,IF(M1487="",-999,0)))))</f>
        <v>-999</v>
      </c>
      <c r="AK1487" s="82">
        <f>IF(H1487=1, 'adjustment factor'!$D$10, IF(H1487=-9,-999,IF(H1487="",-999,0)))</f>
        <v>-999</v>
      </c>
      <c r="AL1487" s="82">
        <f>IF(G1487=1, 'adjustment factor'!$D$11, IF(G1487=-9,-999,IF(G1487="",-999,0)))</f>
        <v>-999</v>
      </c>
      <c r="AM1487" s="82">
        <f>IF(I1487=1, 'adjustment factor'!$D$12, IF(I1487=-9,-999,IF(I1487="",-999,0)))</f>
        <v>-999</v>
      </c>
      <c r="AN1487" s="82">
        <f>IF(J1487=1, 'adjustment factor'!$D$13, IF(J1487=-9,-999,IF(J1487="",-999,0)))</f>
        <v>-999</v>
      </c>
      <c r="AO1487" s="82" t="str">
        <f t="shared" si="238"/>
        <v>-999</v>
      </c>
      <c r="AP1487" s="82" t="str">
        <f t="shared" si="239"/>
        <v>MISSING</v>
      </c>
    </row>
    <row r="1488" spans="2:42" s="3" customFormat="1">
      <c r="B1488" s="213"/>
      <c r="C1488" s="35">
        <v>1484</v>
      </c>
      <c r="D1488" s="161"/>
      <c r="E1488" s="161"/>
      <c r="F1488" s="161"/>
      <c r="G1488" s="161"/>
      <c r="H1488" s="161"/>
      <c r="I1488" s="161"/>
      <c r="J1488" s="161"/>
      <c r="K1488" s="161"/>
      <c r="L1488" s="161"/>
      <c r="M1488" s="161"/>
      <c r="N1488" s="171"/>
      <c r="O1488" s="171"/>
      <c r="P1488" s="171"/>
      <c r="Q1488" s="171"/>
      <c r="R1488" s="171"/>
      <c r="S1488" s="171"/>
      <c r="T1488" s="208" t="str">
        <f t="shared" si="230"/>
        <v>MISSING</v>
      </c>
      <c r="U1488" s="208" t="str">
        <f t="shared" si="231"/>
        <v>MISSING</v>
      </c>
      <c r="X1488" s="56">
        <f t="shared" si="232"/>
        <v>-99</v>
      </c>
      <c r="Y1488" s="56">
        <f t="shared" si="233"/>
        <v>-99</v>
      </c>
      <c r="Z1488" s="56">
        <f t="shared" si="234"/>
        <v>-99</v>
      </c>
      <c r="AA1488" s="56">
        <f t="shared" si="235"/>
        <v>-99</v>
      </c>
      <c r="AB1488" s="56">
        <f t="shared" si="236"/>
        <v>-99</v>
      </c>
      <c r="AC1488" s="56">
        <f t="shared" si="237"/>
        <v>-99</v>
      </c>
      <c r="AE1488" s="82">
        <f>IF(D1488=1, 'adjustment factor'!$D$4, IF(D1488=-9,-999,IF(D1488="",-999,0)))</f>
        <v>-999</v>
      </c>
      <c r="AF1488" s="82">
        <f>IF(F1488=1, 'adjustment factor'!$D$5, IF(F1488=-9,-999,IF(F1488="",-999,0)))</f>
        <v>-999</v>
      </c>
      <c r="AG1488" s="82">
        <f>IF(E1488=1, 'adjustment factor'!$D$6, IF(E1488=-9,-999,IF(E1488="",-999,0)))</f>
        <v>-999</v>
      </c>
      <c r="AH1488" s="82">
        <f>IF(K1488&gt;=45,'adjustment factor'!$D$7,IF(K1488=-9,-1200,IF(K1488="",-1200,0)))</f>
        <v>-1200</v>
      </c>
      <c r="AI1488" s="82">
        <f>IF(L1488=1, 'adjustment factor'!$D$8, IF(L1488=-9,-999,IF(L1488="",-999,0)))</f>
        <v>-999</v>
      </c>
      <c r="AJ1488" s="82">
        <f>IF(AND(M1488&gt;=1,M1488&lt;=4),'adjustment factor'!$D$9,IF(M1488=-9,-999,IF(M1488=98,-999,IF(M1488=99,-999,IF(M1488="",-999,0)))))</f>
        <v>-999</v>
      </c>
      <c r="AK1488" s="82">
        <f>IF(H1488=1, 'adjustment factor'!$D$10, IF(H1488=-9,-999,IF(H1488="",-999,0)))</f>
        <v>-999</v>
      </c>
      <c r="AL1488" s="82">
        <f>IF(G1488=1, 'adjustment factor'!$D$11, IF(G1488=-9,-999,IF(G1488="",-999,0)))</f>
        <v>-999</v>
      </c>
      <c r="AM1488" s="82">
        <f>IF(I1488=1, 'adjustment factor'!$D$12, IF(I1488=-9,-999,IF(I1488="",-999,0)))</f>
        <v>-999</v>
      </c>
      <c r="AN1488" s="82">
        <f>IF(J1488=1, 'adjustment factor'!$D$13, IF(J1488=-9,-999,IF(J1488="",-999,0)))</f>
        <v>-999</v>
      </c>
      <c r="AO1488" s="82" t="str">
        <f t="shared" si="238"/>
        <v>-999</v>
      </c>
      <c r="AP1488" s="82" t="str">
        <f t="shared" si="239"/>
        <v>MISSING</v>
      </c>
    </row>
    <row r="1489" spans="2:42" s="3" customFormat="1">
      <c r="B1489" s="213"/>
      <c r="C1489" s="35">
        <v>1485</v>
      </c>
      <c r="D1489" s="161"/>
      <c r="E1489" s="161"/>
      <c r="F1489" s="161"/>
      <c r="G1489" s="161"/>
      <c r="H1489" s="161"/>
      <c r="I1489" s="161"/>
      <c r="J1489" s="161"/>
      <c r="K1489" s="161"/>
      <c r="L1489" s="161"/>
      <c r="M1489" s="161"/>
      <c r="N1489" s="171"/>
      <c r="O1489" s="171"/>
      <c r="P1489" s="171"/>
      <c r="Q1489" s="171"/>
      <c r="R1489" s="171"/>
      <c r="S1489" s="171"/>
      <c r="T1489" s="208" t="str">
        <f t="shared" si="230"/>
        <v>MISSING</v>
      </c>
      <c r="U1489" s="208" t="str">
        <f t="shared" si="231"/>
        <v>MISSING</v>
      </c>
      <c r="X1489" s="56">
        <f t="shared" si="232"/>
        <v>-99</v>
      </c>
      <c r="Y1489" s="56">
        <f t="shared" si="233"/>
        <v>-99</v>
      </c>
      <c r="Z1489" s="56">
        <f t="shared" si="234"/>
        <v>-99</v>
      </c>
      <c r="AA1489" s="56">
        <f t="shared" si="235"/>
        <v>-99</v>
      </c>
      <c r="AB1489" s="56">
        <f t="shared" si="236"/>
        <v>-99</v>
      </c>
      <c r="AC1489" s="56">
        <f t="shared" si="237"/>
        <v>-99</v>
      </c>
      <c r="AE1489" s="82">
        <f>IF(D1489=1, 'adjustment factor'!$D$4, IF(D1489=-9,-999,IF(D1489="",-999,0)))</f>
        <v>-999</v>
      </c>
      <c r="AF1489" s="82">
        <f>IF(F1489=1, 'adjustment factor'!$D$5, IF(F1489=-9,-999,IF(F1489="",-999,0)))</f>
        <v>-999</v>
      </c>
      <c r="AG1489" s="82">
        <f>IF(E1489=1, 'adjustment factor'!$D$6, IF(E1489=-9,-999,IF(E1489="",-999,0)))</f>
        <v>-999</v>
      </c>
      <c r="AH1489" s="82">
        <f>IF(K1489&gt;=45,'adjustment factor'!$D$7,IF(K1489=-9,-1200,IF(K1489="",-1200,0)))</f>
        <v>-1200</v>
      </c>
      <c r="AI1489" s="82">
        <f>IF(L1489=1, 'adjustment factor'!$D$8, IF(L1489=-9,-999,IF(L1489="",-999,0)))</f>
        <v>-999</v>
      </c>
      <c r="AJ1489" s="82">
        <f>IF(AND(M1489&gt;=1,M1489&lt;=4),'adjustment factor'!$D$9,IF(M1489=-9,-999,IF(M1489=98,-999,IF(M1489=99,-999,IF(M1489="",-999,0)))))</f>
        <v>-999</v>
      </c>
      <c r="AK1489" s="82">
        <f>IF(H1489=1, 'adjustment factor'!$D$10, IF(H1489=-9,-999,IF(H1489="",-999,0)))</f>
        <v>-999</v>
      </c>
      <c r="AL1489" s="82">
        <f>IF(G1489=1, 'adjustment factor'!$D$11, IF(G1489=-9,-999,IF(G1489="",-999,0)))</f>
        <v>-999</v>
      </c>
      <c r="AM1489" s="82">
        <f>IF(I1489=1, 'adjustment factor'!$D$12, IF(I1489=-9,-999,IF(I1489="",-999,0)))</f>
        <v>-999</v>
      </c>
      <c r="AN1489" s="82">
        <f>IF(J1489=1, 'adjustment factor'!$D$13, IF(J1489=-9,-999,IF(J1489="",-999,0)))</f>
        <v>-999</v>
      </c>
      <c r="AO1489" s="82" t="str">
        <f t="shared" si="238"/>
        <v>-999</v>
      </c>
      <c r="AP1489" s="82" t="str">
        <f t="shared" si="239"/>
        <v>MISSING</v>
      </c>
    </row>
    <row r="1490" spans="2:42" s="3" customFormat="1">
      <c r="B1490" s="213"/>
      <c r="C1490" s="35">
        <v>1486</v>
      </c>
      <c r="D1490" s="161"/>
      <c r="E1490" s="161"/>
      <c r="F1490" s="161"/>
      <c r="G1490" s="161"/>
      <c r="H1490" s="161"/>
      <c r="I1490" s="161"/>
      <c r="J1490" s="161"/>
      <c r="K1490" s="161"/>
      <c r="L1490" s="161"/>
      <c r="M1490" s="161"/>
      <c r="N1490" s="171"/>
      <c r="O1490" s="171"/>
      <c r="P1490" s="171"/>
      <c r="Q1490" s="171"/>
      <c r="R1490" s="171"/>
      <c r="S1490" s="171"/>
      <c r="T1490" s="208" t="str">
        <f t="shared" si="230"/>
        <v>MISSING</v>
      </c>
      <c r="U1490" s="208" t="str">
        <f t="shared" si="231"/>
        <v>MISSING</v>
      </c>
      <c r="X1490" s="56">
        <f t="shared" si="232"/>
        <v>-99</v>
      </c>
      <c r="Y1490" s="56">
        <f t="shared" si="233"/>
        <v>-99</v>
      </c>
      <c r="Z1490" s="56">
        <f t="shared" si="234"/>
        <v>-99</v>
      </c>
      <c r="AA1490" s="56">
        <f t="shared" si="235"/>
        <v>-99</v>
      </c>
      <c r="AB1490" s="56">
        <f t="shared" si="236"/>
        <v>-99</v>
      </c>
      <c r="AC1490" s="56">
        <f t="shared" si="237"/>
        <v>-99</v>
      </c>
      <c r="AE1490" s="82">
        <f>IF(D1490=1, 'adjustment factor'!$D$4, IF(D1490=-9,-999,IF(D1490="",-999,0)))</f>
        <v>-999</v>
      </c>
      <c r="AF1490" s="82">
        <f>IF(F1490=1, 'adjustment factor'!$D$5, IF(F1490=-9,-999,IF(F1490="",-999,0)))</f>
        <v>-999</v>
      </c>
      <c r="AG1490" s="82">
        <f>IF(E1490=1, 'adjustment factor'!$D$6, IF(E1490=-9,-999,IF(E1490="",-999,0)))</f>
        <v>-999</v>
      </c>
      <c r="AH1490" s="82">
        <f>IF(K1490&gt;=45,'adjustment factor'!$D$7,IF(K1490=-9,-1200,IF(K1490="",-1200,0)))</f>
        <v>-1200</v>
      </c>
      <c r="AI1490" s="82">
        <f>IF(L1490=1, 'adjustment factor'!$D$8, IF(L1490=-9,-999,IF(L1490="",-999,0)))</f>
        <v>-999</v>
      </c>
      <c r="AJ1490" s="82">
        <f>IF(AND(M1490&gt;=1,M1490&lt;=4),'adjustment factor'!$D$9,IF(M1490=-9,-999,IF(M1490=98,-999,IF(M1490=99,-999,IF(M1490="",-999,0)))))</f>
        <v>-999</v>
      </c>
      <c r="AK1490" s="82">
        <f>IF(H1490=1, 'adjustment factor'!$D$10, IF(H1490=-9,-999,IF(H1490="",-999,0)))</f>
        <v>-999</v>
      </c>
      <c r="AL1490" s="82">
        <f>IF(G1490=1, 'adjustment factor'!$D$11, IF(G1490=-9,-999,IF(G1490="",-999,0)))</f>
        <v>-999</v>
      </c>
      <c r="AM1490" s="82">
        <f>IF(I1490=1, 'adjustment factor'!$D$12, IF(I1490=-9,-999,IF(I1490="",-999,0)))</f>
        <v>-999</v>
      </c>
      <c r="AN1490" s="82">
        <f>IF(J1490=1, 'adjustment factor'!$D$13, IF(J1490=-9,-999,IF(J1490="",-999,0)))</f>
        <v>-999</v>
      </c>
      <c r="AO1490" s="82" t="str">
        <f t="shared" si="238"/>
        <v>-999</v>
      </c>
      <c r="AP1490" s="82" t="str">
        <f t="shared" si="239"/>
        <v>MISSING</v>
      </c>
    </row>
    <row r="1491" spans="2:42" s="3" customFormat="1">
      <c r="B1491" s="213"/>
      <c r="C1491" s="35">
        <v>1487</v>
      </c>
      <c r="D1491" s="161"/>
      <c r="E1491" s="161"/>
      <c r="F1491" s="161"/>
      <c r="G1491" s="161"/>
      <c r="H1491" s="161"/>
      <c r="I1491" s="161"/>
      <c r="J1491" s="161"/>
      <c r="K1491" s="161"/>
      <c r="L1491" s="161"/>
      <c r="M1491" s="161"/>
      <c r="N1491" s="171"/>
      <c r="O1491" s="171"/>
      <c r="P1491" s="171"/>
      <c r="Q1491" s="171"/>
      <c r="R1491" s="171"/>
      <c r="S1491" s="171"/>
      <c r="T1491" s="208" t="str">
        <f t="shared" si="230"/>
        <v>MISSING</v>
      </c>
      <c r="U1491" s="208" t="str">
        <f t="shared" si="231"/>
        <v>MISSING</v>
      </c>
      <c r="X1491" s="56">
        <f t="shared" si="232"/>
        <v>-99</v>
      </c>
      <c r="Y1491" s="56">
        <f t="shared" si="233"/>
        <v>-99</v>
      </c>
      <c r="Z1491" s="56">
        <f t="shared" si="234"/>
        <v>-99</v>
      </c>
      <c r="AA1491" s="56">
        <f t="shared" si="235"/>
        <v>-99</v>
      </c>
      <c r="AB1491" s="56">
        <f t="shared" si="236"/>
        <v>-99</v>
      </c>
      <c r="AC1491" s="56">
        <f t="shared" si="237"/>
        <v>-99</v>
      </c>
      <c r="AE1491" s="82">
        <f>IF(D1491=1, 'adjustment factor'!$D$4, IF(D1491=-9,-999,IF(D1491="",-999,0)))</f>
        <v>-999</v>
      </c>
      <c r="AF1491" s="82">
        <f>IF(F1491=1, 'adjustment factor'!$D$5, IF(F1491=-9,-999,IF(F1491="",-999,0)))</f>
        <v>-999</v>
      </c>
      <c r="AG1491" s="82">
        <f>IF(E1491=1, 'adjustment factor'!$D$6, IF(E1491=-9,-999,IF(E1491="",-999,0)))</f>
        <v>-999</v>
      </c>
      <c r="AH1491" s="82">
        <f>IF(K1491&gt;=45,'adjustment factor'!$D$7,IF(K1491=-9,-1200,IF(K1491="",-1200,0)))</f>
        <v>-1200</v>
      </c>
      <c r="AI1491" s="82">
        <f>IF(L1491=1, 'adjustment factor'!$D$8, IF(L1491=-9,-999,IF(L1491="",-999,0)))</f>
        <v>-999</v>
      </c>
      <c r="AJ1491" s="82">
        <f>IF(AND(M1491&gt;=1,M1491&lt;=4),'adjustment factor'!$D$9,IF(M1491=-9,-999,IF(M1491=98,-999,IF(M1491=99,-999,IF(M1491="",-999,0)))))</f>
        <v>-999</v>
      </c>
      <c r="AK1491" s="82">
        <f>IF(H1491=1, 'adjustment factor'!$D$10, IF(H1491=-9,-999,IF(H1491="",-999,0)))</f>
        <v>-999</v>
      </c>
      <c r="AL1491" s="82">
        <f>IF(G1491=1, 'adjustment factor'!$D$11, IF(G1491=-9,-999,IF(G1491="",-999,0)))</f>
        <v>-999</v>
      </c>
      <c r="AM1491" s="82">
        <f>IF(I1491=1, 'adjustment factor'!$D$12, IF(I1491=-9,-999,IF(I1491="",-999,0)))</f>
        <v>-999</v>
      </c>
      <c r="AN1491" s="82">
        <f>IF(J1491=1, 'adjustment factor'!$D$13, IF(J1491=-9,-999,IF(J1491="",-999,0)))</f>
        <v>-999</v>
      </c>
      <c r="AO1491" s="82" t="str">
        <f t="shared" si="238"/>
        <v>-999</v>
      </c>
      <c r="AP1491" s="82" t="str">
        <f t="shared" si="239"/>
        <v>MISSING</v>
      </c>
    </row>
    <row r="1492" spans="2:42" s="3" customFormat="1">
      <c r="B1492" s="213"/>
      <c r="C1492" s="35">
        <v>1488</v>
      </c>
      <c r="D1492" s="161"/>
      <c r="E1492" s="161"/>
      <c r="F1492" s="161"/>
      <c r="G1492" s="161"/>
      <c r="H1492" s="161"/>
      <c r="I1492" s="161"/>
      <c r="J1492" s="161"/>
      <c r="K1492" s="161"/>
      <c r="L1492" s="161"/>
      <c r="M1492" s="161"/>
      <c r="N1492" s="171"/>
      <c r="O1492" s="171"/>
      <c r="P1492" s="171"/>
      <c r="Q1492" s="171"/>
      <c r="R1492" s="171"/>
      <c r="S1492" s="171"/>
      <c r="T1492" s="208" t="str">
        <f t="shared" si="230"/>
        <v>MISSING</v>
      </c>
      <c r="U1492" s="208" t="str">
        <f t="shared" si="231"/>
        <v>MISSING</v>
      </c>
      <c r="X1492" s="56">
        <f t="shared" si="232"/>
        <v>-99</v>
      </c>
      <c r="Y1492" s="56">
        <f t="shared" si="233"/>
        <v>-99</v>
      </c>
      <c r="Z1492" s="56">
        <f t="shared" si="234"/>
        <v>-99</v>
      </c>
      <c r="AA1492" s="56">
        <f t="shared" si="235"/>
        <v>-99</v>
      </c>
      <c r="AB1492" s="56">
        <f t="shared" si="236"/>
        <v>-99</v>
      </c>
      <c r="AC1492" s="56">
        <f t="shared" si="237"/>
        <v>-99</v>
      </c>
      <c r="AE1492" s="82">
        <f>IF(D1492=1, 'adjustment factor'!$D$4, IF(D1492=-9,-999,IF(D1492="",-999,0)))</f>
        <v>-999</v>
      </c>
      <c r="AF1492" s="82">
        <f>IF(F1492=1, 'adjustment factor'!$D$5, IF(F1492=-9,-999,IF(F1492="",-999,0)))</f>
        <v>-999</v>
      </c>
      <c r="AG1492" s="82">
        <f>IF(E1492=1, 'adjustment factor'!$D$6, IF(E1492=-9,-999,IF(E1492="",-999,0)))</f>
        <v>-999</v>
      </c>
      <c r="AH1492" s="82">
        <f>IF(K1492&gt;=45,'adjustment factor'!$D$7,IF(K1492=-9,-1200,IF(K1492="",-1200,0)))</f>
        <v>-1200</v>
      </c>
      <c r="AI1492" s="82">
        <f>IF(L1492=1, 'adjustment factor'!$D$8, IF(L1492=-9,-999,IF(L1492="",-999,0)))</f>
        <v>-999</v>
      </c>
      <c r="AJ1492" s="82">
        <f>IF(AND(M1492&gt;=1,M1492&lt;=4),'adjustment factor'!$D$9,IF(M1492=-9,-999,IF(M1492=98,-999,IF(M1492=99,-999,IF(M1492="",-999,0)))))</f>
        <v>-999</v>
      </c>
      <c r="AK1492" s="82">
        <f>IF(H1492=1, 'adjustment factor'!$D$10, IF(H1492=-9,-999,IF(H1492="",-999,0)))</f>
        <v>-999</v>
      </c>
      <c r="AL1492" s="82">
        <f>IF(G1492=1, 'adjustment factor'!$D$11, IF(G1492=-9,-999,IF(G1492="",-999,0)))</f>
        <v>-999</v>
      </c>
      <c r="AM1492" s="82">
        <f>IF(I1492=1, 'adjustment factor'!$D$12, IF(I1492=-9,-999,IF(I1492="",-999,0)))</f>
        <v>-999</v>
      </c>
      <c r="AN1492" s="82">
        <f>IF(J1492=1, 'adjustment factor'!$D$13, IF(J1492=-9,-999,IF(J1492="",-999,0)))</f>
        <v>-999</v>
      </c>
      <c r="AO1492" s="82" t="str">
        <f t="shared" si="238"/>
        <v>-999</v>
      </c>
      <c r="AP1492" s="82" t="str">
        <f t="shared" si="239"/>
        <v>MISSING</v>
      </c>
    </row>
    <row r="1493" spans="2:42" s="3" customFormat="1">
      <c r="B1493" s="213"/>
      <c r="C1493" s="35">
        <v>1489</v>
      </c>
      <c r="D1493" s="161"/>
      <c r="E1493" s="161"/>
      <c r="F1493" s="161"/>
      <c r="G1493" s="161"/>
      <c r="H1493" s="161"/>
      <c r="I1493" s="161"/>
      <c r="J1493" s="161"/>
      <c r="K1493" s="161"/>
      <c r="L1493" s="161"/>
      <c r="M1493" s="161"/>
      <c r="N1493" s="171"/>
      <c r="O1493" s="171"/>
      <c r="P1493" s="171"/>
      <c r="Q1493" s="171"/>
      <c r="R1493" s="171"/>
      <c r="S1493" s="171"/>
      <c r="T1493" s="208" t="str">
        <f t="shared" si="230"/>
        <v>MISSING</v>
      </c>
      <c r="U1493" s="208" t="str">
        <f t="shared" si="231"/>
        <v>MISSING</v>
      </c>
      <c r="X1493" s="56">
        <f t="shared" si="232"/>
        <v>-99</v>
      </c>
      <c r="Y1493" s="56">
        <f t="shared" si="233"/>
        <v>-99</v>
      </c>
      <c r="Z1493" s="56">
        <f t="shared" si="234"/>
        <v>-99</v>
      </c>
      <c r="AA1493" s="56">
        <f t="shared" si="235"/>
        <v>-99</v>
      </c>
      <c r="AB1493" s="56">
        <f t="shared" si="236"/>
        <v>-99</v>
      </c>
      <c r="AC1493" s="56">
        <f t="shared" si="237"/>
        <v>-99</v>
      </c>
      <c r="AE1493" s="82">
        <f>IF(D1493=1, 'adjustment factor'!$D$4, IF(D1493=-9,-999,IF(D1493="",-999,0)))</f>
        <v>-999</v>
      </c>
      <c r="AF1493" s="82">
        <f>IF(F1493=1, 'adjustment factor'!$D$5, IF(F1493=-9,-999,IF(F1493="",-999,0)))</f>
        <v>-999</v>
      </c>
      <c r="AG1493" s="82">
        <f>IF(E1493=1, 'adjustment factor'!$D$6, IF(E1493=-9,-999,IF(E1493="",-999,0)))</f>
        <v>-999</v>
      </c>
      <c r="AH1493" s="82">
        <f>IF(K1493&gt;=45,'adjustment factor'!$D$7,IF(K1493=-9,-1200,IF(K1493="",-1200,0)))</f>
        <v>-1200</v>
      </c>
      <c r="AI1493" s="82">
        <f>IF(L1493=1, 'adjustment factor'!$D$8, IF(L1493=-9,-999,IF(L1493="",-999,0)))</f>
        <v>-999</v>
      </c>
      <c r="AJ1493" s="82">
        <f>IF(AND(M1493&gt;=1,M1493&lt;=4),'adjustment factor'!$D$9,IF(M1493=-9,-999,IF(M1493=98,-999,IF(M1493=99,-999,IF(M1493="",-999,0)))))</f>
        <v>-999</v>
      </c>
      <c r="AK1493" s="82">
        <f>IF(H1493=1, 'adjustment factor'!$D$10, IF(H1493=-9,-999,IF(H1493="",-999,0)))</f>
        <v>-999</v>
      </c>
      <c r="AL1493" s="82">
        <f>IF(G1493=1, 'adjustment factor'!$D$11, IF(G1493=-9,-999,IF(G1493="",-999,0)))</f>
        <v>-999</v>
      </c>
      <c r="AM1493" s="82">
        <f>IF(I1493=1, 'adjustment factor'!$D$12, IF(I1493=-9,-999,IF(I1493="",-999,0)))</f>
        <v>-999</v>
      </c>
      <c r="AN1493" s="82">
        <f>IF(J1493=1, 'adjustment factor'!$D$13, IF(J1493=-9,-999,IF(J1493="",-999,0)))</f>
        <v>-999</v>
      </c>
      <c r="AO1493" s="82" t="str">
        <f t="shared" si="238"/>
        <v>-999</v>
      </c>
      <c r="AP1493" s="82" t="str">
        <f t="shared" si="239"/>
        <v>MISSING</v>
      </c>
    </row>
    <row r="1494" spans="2:42" s="3" customFormat="1">
      <c r="B1494" s="213"/>
      <c r="C1494" s="35">
        <v>1490</v>
      </c>
      <c r="D1494" s="161"/>
      <c r="E1494" s="161"/>
      <c r="F1494" s="161"/>
      <c r="G1494" s="161"/>
      <c r="H1494" s="161"/>
      <c r="I1494" s="161"/>
      <c r="J1494" s="161"/>
      <c r="K1494" s="161"/>
      <c r="L1494" s="161"/>
      <c r="M1494" s="161"/>
      <c r="N1494" s="171"/>
      <c r="O1494" s="171"/>
      <c r="P1494" s="171"/>
      <c r="Q1494" s="171"/>
      <c r="R1494" s="171"/>
      <c r="S1494" s="171"/>
      <c r="T1494" s="208" t="str">
        <f t="shared" si="230"/>
        <v>MISSING</v>
      </c>
      <c r="U1494" s="208" t="str">
        <f t="shared" si="231"/>
        <v>MISSING</v>
      </c>
      <c r="X1494" s="56">
        <f t="shared" si="232"/>
        <v>-99</v>
      </c>
      <c r="Y1494" s="56">
        <f t="shared" si="233"/>
        <v>-99</v>
      </c>
      <c r="Z1494" s="56">
        <f t="shared" si="234"/>
        <v>-99</v>
      </c>
      <c r="AA1494" s="56">
        <f t="shared" si="235"/>
        <v>-99</v>
      </c>
      <c r="AB1494" s="56">
        <f t="shared" si="236"/>
        <v>-99</v>
      </c>
      <c r="AC1494" s="56">
        <f t="shared" si="237"/>
        <v>-99</v>
      </c>
      <c r="AE1494" s="82">
        <f>IF(D1494=1, 'adjustment factor'!$D$4, IF(D1494=-9,-999,IF(D1494="",-999,0)))</f>
        <v>-999</v>
      </c>
      <c r="AF1494" s="82">
        <f>IF(F1494=1, 'adjustment factor'!$D$5, IF(F1494=-9,-999,IF(F1494="",-999,0)))</f>
        <v>-999</v>
      </c>
      <c r="AG1494" s="82">
        <f>IF(E1494=1, 'adjustment factor'!$D$6, IF(E1494=-9,-999,IF(E1494="",-999,0)))</f>
        <v>-999</v>
      </c>
      <c r="AH1494" s="82">
        <f>IF(K1494&gt;=45,'adjustment factor'!$D$7,IF(K1494=-9,-1200,IF(K1494="",-1200,0)))</f>
        <v>-1200</v>
      </c>
      <c r="AI1494" s="82">
        <f>IF(L1494=1, 'adjustment factor'!$D$8, IF(L1494=-9,-999,IF(L1494="",-999,0)))</f>
        <v>-999</v>
      </c>
      <c r="AJ1494" s="82">
        <f>IF(AND(M1494&gt;=1,M1494&lt;=4),'adjustment factor'!$D$9,IF(M1494=-9,-999,IF(M1494=98,-999,IF(M1494=99,-999,IF(M1494="",-999,0)))))</f>
        <v>-999</v>
      </c>
      <c r="AK1494" s="82">
        <f>IF(H1494=1, 'adjustment factor'!$D$10, IF(H1494=-9,-999,IF(H1494="",-999,0)))</f>
        <v>-999</v>
      </c>
      <c r="AL1494" s="82">
        <f>IF(G1494=1, 'adjustment factor'!$D$11, IF(G1494=-9,-999,IF(G1494="",-999,0)))</f>
        <v>-999</v>
      </c>
      <c r="AM1494" s="82">
        <f>IF(I1494=1, 'adjustment factor'!$D$12, IF(I1494=-9,-999,IF(I1494="",-999,0)))</f>
        <v>-999</v>
      </c>
      <c r="AN1494" s="82">
        <f>IF(J1494=1, 'adjustment factor'!$D$13, IF(J1494=-9,-999,IF(J1494="",-999,0)))</f>
        <v>-999</v>
      </c>
      <c r="AO1494" s="82" t="str">
        <f t="shared" si="238"/>
        <v>-999</v>
      </c>
      <c r="AP1494" s="82" t="str">
        <f t="shared" si="239"/>
        <v>MISSING</v>
      </c>
    </row>
    <row r="1495" spans="2:42" s="3" customFormat="1">
      <c r="B1495" s="213"/>
      <c r="C1495" s="35">
        <v>1491</v>
      </c>
      <c r="D1495" s="161"/>
      <c r="E1495" s="161"/>
      <c r="F1495" s="161"/>
      <c r="G1495" s="161"/>
      <c r="H1495" s="161"/>
      <c r="I1495" s="161"/>
      <c r="J1495" s="161"/>
      <c r="K1495" s="161"/>
      <c r="L1495" s="161"/>
      <c r="M1495" s="161"/>
      <c r="N1495" s="171"/>
      <c r="O1495" s="171"/>
      <c r="P1495" s="171"/>
      <c r="Q1495" s="171"/>
      <c r="R1495" s="171"/>
      <c r="S1495" s="171"/>
      <c r="T1495" s="208" t="str">
        <f t="shared" si="230"/>
        <v>MISSING</v>
      </c>
      <c r="U1495" s="208" t="str">
        <f t="shared" si="231"/>
        <v>MISSING</v>
      </c>
      <c r="X1495" s="56">
        <f t="shared" si="232"/>
        <v>-99</v>
      </c>
      <c r="Y1495" s="56">
        <f t="shared" si="233"/>
        <v>-99</v>
      </c>
      <c r="Z1495" s="56">
        <f t="shared" si="234"/>
        <v>-99</v>
      </c>
      <c r="AA1495" s="56">
        <f t="shared" si="235"/>
        <v>-99</v>
      </c>
      <c r="AB1495" s="56">
        <f t="shared" si="236"/>
        <v>-99</v>
      </c>
      <c r="AC1495" s="56">
        <f t="shared" si="237"/>
        <v>-99</v>
      </c>
      <c r="AE1495" s="82">
        <f>IF(D1495=1, 'adjustment factor'!$D$4, IF(D1495=-9,-999,IF(D1495="",-999,0)))</f>
        <v>-999</v>
      </c>
      <c r="AF1495" s="82">
        <f>IF(F1495=1, 'adjustment factor'!$D$5, IF(F1495=-9,-999,IF(F1495="",-999,0)))</f>
        <v>-999</v>
      </c>
      <c r="AG1495" s="82">
        <f>IF(E1495=1, 'adjustment factor'!$D$6, IF(E1495=-9,-999,IF(E1495="",-999,0)))</f>
        <v>-999</v>
      </c>
      <c r="AH1495" s="82">
        <f>IF(K1495&gt;=45,'adjustment factor'!$D$7,IF(K1495=-9,-1200,IF(K1495="",-1200,0)))</f>
        <v>-1200</v>
      </c>
      <c r="AI1495" s="82">
        <f>IF(L1495=1, 'adjustment factor'!$D$8, IF(L1495=-9,-999,IF(L1495="",-999,0)))</f>
        <v>-999</v>
      </c>
      <c r="AJ1495" s="82">
        <f>IF(AND(M1495&gt;=1,M1495&lt;=4),'adjustment factor'!$D$9,IF(M1495=-9,-999,IF(M1495=98,-999,IF(M1495=99,-999,IF(M1495="",-999,0)))))</f>
        <v>-999</v>
      </c>
      <c r="AK1495" s="82">
        <f>IF(H1495=1, 'adjustment factor'!$D$10, IF(H1495=-9,-999,IF(H1495="",-999,0)))</f>
        <v>-999</v>
      </c>
      <c r="AL1495" s="82">
        <f>IF(G1495=1, 'adjustment factor'!$D$11, IF(G1495=-9,-999,IF(G1495="",-999,0)))</f>
        <v>-999</v>
      </c>
      <c r="AM1495" s="82">
        <f>IF(I1495=1, 'adjustment factor'!$D$12, IF(I1495=-9,-999,IF(I1495="",-999,0)))</f>
        <v>-999</v>
      </c>
      <c r="AN1495" s="82">
        <f>IF(J1495=1, 'adjustment factor'!$D$13, IF(J1495=-9,-999,IF(J1495="",-999,0)))</f>
        <v>-999</v>
      </c>
      <c r="AO1495" s="82" t="str">
        <f t="shared" si="238"/>
        <v>-999</v>
      </c>
      <c r="AP1495" s="82" t="str">
        <f t="shared" si="239"/>
        <v>MISSING</v>
      </c>
    </row>
    <row r="1496" spans="2:42" s="3" customFormat="1">
      <c r="B1496" s="213"/>
      <c r="C1496" s="35">
        <v>1492</v>
      </c>
      <c r="D1496" s="161"/>
      <c r="E1496" s="161"/>
      <c r="F1496" s="161"/>
      <c r="G1496" s="161"/>
      <c r="H1496" s="161"/>
      <c r="I1496" s="161"/>
      <c r="J1496" s="161"/>
      <c r="K1496" s="161"/>
      <c r="L1496" s="161"/>
      <c r="M1496" s="161"/>
      <c r="N1496" s="171"/>
      <c r="O1496" s="171"/>
      <c r="P1496" s="171"/>
      <c r="Q1496" s="171"/>
      <c r="R1496" s="171"/>
      <c r="S1496" s="171"/>
      <c r="T1496" s="208" t="str">
        <f t="shared" si="230"/>
        <v>MISSING</v>
      </c>
      <c r="U1496" s="208" t="str">
        <f t="shared" si="231"/>
        <v>MISSING</v>
      </c>
      <c r="X1496" s="56">
        <f t="shared" si="232"/>
        <v>-99</v>
      </c>
      <c r="Y1496" s="56">
        <f t="shared" si="233"/>
        <v>-99</v>
      </c>
      <c r="Z1496" s="56">
        <f t="shared" si="234"/>
        <v>-99</v>
      </c>
      <c r="AA1496" s="56">
        <f t="shared" si="235"/>
        <v>-99</v>
      </c>
      <c r="AB1496" s="56">
        <f t="shared" si="236"/>
        <v>-99</v>
      </c>
      <c r="AC1496" s="56">
        <f t="shared" si="237"/>
        <v>-99</v>
      </c>
      <c r="AE1496" s="82">
        <f>IF(D1496=1, 'adjustment factor'!$D$4, IF(D1496=-9,-999,IF(D1496="",-999,0)))</f>
        <v>-999</v>
      </c>
      <c r="AF1496" s="82">
        <f>IF(F1496=1, 'adjustment factor'!$D$5, IF(F1496=-9,-999,IF(F1496="",-999,0)))</f>
        <v>-999</v>
      </c>
      <c r="AG1496" s="82">
        <f>IF(E1496=1, 'adjustment factor'!$D$6, IF(E1496=-9,-999,IF(E1496="",-999,0)))</f>
        <v>-999</v>
      </c>
      <c r="AH1496" s="82">
        <f>IF(K1496&gt;=45,'adjustment factor'!$D$7,IF(K1496=-9,-1200,IF(K1496="",-1200,0)))</f>
        <v>-1200</v>
      </c>
      <c r="AI1496" s="82">
        <f>IF(L1496=1, 'adjustment factor'!$D$8, IF(L1496=-9,-999,IF(L1496="",-999,0)))</f>
        <v>-999</v>
      </c>
      <c r="AJ1496" s="82">
        <f>IF(AND(M1496&gt;=1,M1496&lt;=4),'adjustment factor'!$D$9,IF(M1496=-9,-999,IF(M1496=98,-999,IF(M1496=99,-999,IF(M1496="",-999,0)))))</f>
        <v>-999</v>
      </c>
      <c r="AK1496" s="82">
        <f>IF(H1496=1, 'adjustment factor'!$D$10, IF(H1496=-9,-999,IF(H1496="",-999,0)))</f>
        <v>-999</v>
      </c>
      <c r="AL1496" s="82">
        <f>IF(G1496=1, 'adjustment factor'!$D$11, IF(G1496=-9,-999,IF(G1496="",-999,0)))</f>
        <v>-999</v>
      </c>
      <c r="AM1496" s="82">
        <f>IF(I1496=1, 'adjustment factor'!$D$12, IF(I1496=-9,-999,IF(I1496="",-999,0)))</f>
        <v>-999</v>
      </c>
      <c r="AN1496" s="82">
        <f>IF(J1496=1, 'adjustment factor'!$D$13, IF(J1496=-9,-999,IF(J1496="",-999,0)))</f>
        <v>-999</v>
      </c>
      <c r="AO1496" s="82" t="str">
        <f t="shared" si="238"/>
        <v>-999</v>
      </c>
      <c r="AP1496" s="82" t="str">
        <f t="shared" si="239"/>
        <v>MISSING</v>
      </c>
    </row>
    <row r="1497" spans="2:42" s="3" customFormat="1">
      <c r="B1497" s="213"/>
      <c r="C1497" s="35">
        <v>1493</v>
      </c>
      <c r="D1497" s="161"/>
      <c r="E1497" s="161"/>
      <c r="F1497" s="161"/>
      <c r="G1497" s="161"/>
      <c r="H1497" s="161"/>
      <c r="I1497" s="161"/>
      <c r="J1497" s="161"/>
      <c r="K1497" s="161"/>
      <c r="L1497" s="161"/>
      <c r="M1497" s="161"/>
      <c r="N1497" s="171"/>
      <c r="O1497" s="171"/>
      <c r="P1497" s="171"/>
      <c r="Q1497" s="171"/>
      <c r="R1497" s="171"/>
      <c r="S1497" s="171"/>
      <c r="T1497" s="208" t="str">
        <f t="shared" si="230"/>
        <v>MISSING</v>
      </c>
      <c r="U1497" s="208" t="str">
        <f t="shared" si="231"/>
        <v>MISSING</v>
      </c>
      <c r="X1497" s="56">
        <f t="shared" si="232"/>
        <v>-99</v>
      </c>
      <c r="Y1497" s="56">
        <f t="shared" si="233"/>
        <v>-99</v>
      </c>
      <c r="Z1497" s="56">
        <f t="shared" si="234"/>
        <v>-99</v>
      </c>
      <c r="AA1497" s="56">
        <f t="shared" si="235"/>
        <v>-99</v>
      </c>
      <c r="AB1497" s="56">
        <f t="shared" si="236"/>
        <v>-99</v>
      </c>
      <c r="AC1497" s="56">
        <f t="shared" si="237"/>
        <v>-99</v>
      </c>
      <c r="AE1497" s="82">
        <f>IF(D1497=1, 'adjustment factor'!$D$4, IF(D1497=-9,-999,IF(D1497="",-999,0)))</f>
        <v>-999</v>
      </c>
      <c r="AF1497" s="82">
        <f>IF(F1497=1, 'adjustment factor'!$D$5, IF(F1497=-9,-999,IF(F1497="",-999,0)))</f>
        <v>-999</v>
      </c>
      <c r="AG1497" s="82">
        <f>IF(E1497=1, 'adjustment factor'!$D$6, IF(E1497=-9,-999,IF(E1497="",-999,0)))</f>
        <v>-999</v>
      </c>
      <c r="AH1497" s="82">
        <f>IF(K1497&gt;=45,'adjustment factor'!$D$7,IF(K1497=-9,-1200,IF(K1497="",-1200,0)))</f>
        <v>-1200</v>
      </c>
      <c r="AI1497" s="82">
        <f>IF(L1497=1, 'adjustment factor'!$D$8, IF(L1497=-9,-999,IF(L1497="",-999,0)))</f>
        <v>-999</v>
      </c>
      <c r="AJ1497" s="82">
        <f>IF(AND(M1497&gt;=1,M1497&lt;=4),'adjustment factor'!$D$9,IF(M1497=-9,-999,IF(M1497=98,-999,IF(M1497=99,-999,IF(M1497="",-999,0)))))</f>
        <v>-999</v>
      </c>
      <c r="AK1497" s="82">
        <f>IF(H1497=1, 'adjustment factor'!$D$10, IF(H1497=-9,-999,IF(H1497="",-999,0)))</f>
        <v>-999</v>
      </c>
      <c r="AL1497" s="82">
        <f>IF(G1497=1, 'adjustment factor'!$D$11, IF(G1497=-9,-999,IF(G1497="",-999,0)))</f>
        <v>-999</v>
      </c>
      <c r="AM1497" s="82">
        <f>IF(I1497=1, 'adjustment factor'!$D$12, IF(I1497=-9,-999,IF(I1497="",-999,0)))</f>
        <v>-999</v>
      </c>
      <c r="AN1497" s="82">
        <f>IF(J1497=1, 'adjustment factor'!$D$13, IF(J1497=-9,-999,IF(J1497="",-999,0)))</f>
        <v>-999</v>
      </c>
      <c r="AO1497" s="82" t="str">
        <f t="shared" si="238"/>
        <v>-999</v>
      </c>
      <c r="AP1497" s="82" t="str">
        <f t="shared" si="239"/>
        <v>MISSING</v>
      </c>
    </row>
    <row r="1498" spans="2:42" s="3" customFormat="1">
      <c r="B1498" s="213"/>
      <c r="C1498" s="35">
        <v>1494</v>
      </c>
      <c r="D1498" s="161"/>
      <c r="E1498" s="161"/>
      <c r="F1498" s="161"/>
      <c r="G1498" s="161"/>
      <c r="H1498" s="161"/>
      <c r="I1498" s="161"/>
      <c r="J1498" s="161"/>
      <c r="K1498" s="161"/>
      <c r="L1498" s="161"/>
      <c r="M1498" s="161"/>
      <c r="N1498" s="171"/>
      <c r="O1498" s="171"/>
      <c r="P1498" s="171"/>
      <c r="Q1498" s="171"/>
      <c r="R1498" s="171"/>
      <c r="S1498" s="171"/>
      <c r="T1498" s="208" t="str">
        <f t="shared" si="230"/>
        <v>MISSING</v>
      </c>
      <c r="U1498" s="208" t="str">
        <f t="shared" si="231"/>
        <v>MISSING</v>
      </c>
      <c r="X1498" s="56">
        <f t="shared" si="232"/>
        <v>-99</v>
      </c>
      <c r="Y1498" s="56">
        <f t="shared" si="233"/>
        <v>-99</v>
      </c>
      <c r="Z1498" s="56">
        <f t="shared" si="234"/>
        <v>-99</v>
      </c>
      <c r="AA1498" s="56">
        <f t="shared" si="235"/>
        <v>-99</v>
      </c>
      <c r="AB1498" s="56">
        <f t="shared" si="236"/>
        <v>-99</v>
      </c>
      <c r="AC1498" s="56">
        <f t="shared" si="237"/>
        <v>-99</v>
      </c>
      <c r="AE1498" s="82">
        <f>IF(D1498=1, 'adjustment factor'!$D$4, IF(D1498=-9,-999,IF(D1498="",-999,0)))</f>
        <v>-999</v>
      </c>
      <c r="AF1498" s="82">
        <f>IF(F1498=1, 'adjustment factor'!$D$5, IF(F1498=-9,-999,IF(F1498="",-999,0)))</f>
        <v>-999</v>
      </c>
      <c r="AG1498" s="82">
        <f>IF(E1498=1, 'adjustment factor'!$D$6, IF(E1498=-9,-999,IF(E1498="",-999,0)))</f>
        <v>-999</v>
      </c>
      <c r="AH1498" s="82">
        <f>IF(K1498&gt;=45,'adjustment factor'!$D$7,IF(K1498=-9,-1200,IF(K1498="",-1200,0)))</f>
        <v>-1200</v>
      </c>
      <c r="AI1498" s="82">
        <f>IF(L1498=1, 'adjustment factor'!$D$8, IF(L1498=-9,-999,IF(L1498="",-999,0)))</f>
        <v>-999</v>
      </c>
      <c r="AJ1498" s="82">
        <f>IF(AND(M1498&gt;=1,M1498&lt;=4),'adjustment factor'!$D$9,IF(M1498=-9,-999,IF(M1498=98,-999,IF(M1498=99,-999,IF(M1498="",-999,0)))))</f>
        <v>-999</v>
      </c>
      <c r="AK1498" s="82">
        <f>IF(H1498=1, 'adjustment factor'!$D$10, IF(H1498=-9,-999,IF(H1498="",-999,0)))</f>
        <v>-999</v>
      </c>
      <c r="AL1498" s="82">
        <f>IF(G1498=1, 'adjustment factor'!$D$11, IF(G1498=-9,-999,IF(G1498="",-999,0)))</f>
        <v>-999</v>
      </c>
      <c r="AM1498" s="82">
        <f>IF(I1498=1, 'adjustment factor'!$D$12, IF(I1498=-9,-999,IF(I1498="",-999,0)))</f>
        <v>-999</v>
      </c>
      <c r="AN1498" s="82">
        <f>IF(J1498=1, 'adjustment factor'!$D$13, IF(J1498=-9,-999,IF(J1498="",-999,0)))</f>
        <v>-999</v>
      </c>
      <c r="AO1498" s="82" t="str">
        <f t="shared" si="238"/>
        <v>-999</v>
      </c>
      <c r="AP1498" s="82" t="str">
        <f t="shared" si="239"/>
        <v>MISSING</v>
      </c>
    </row>
    <row r="1499" spans="2:42" s="3" customFormat="1">
      <c r="B1499" s="213"/>
      <c r="C1499" s="35">
        <v>1495</v>
      </c>
      <c r="D1499" s="161"/>
      <c r="E1499" s="161"/>
      <c r="F1499" s="161"/>
      <c r="G1499" s="161"/>
      <c r="H1499" s="161"/>
      <c r="I1499" s="161"/>
      <c r="J1499" s="161"/>
      <c r="K1499" s="161"/>
      <c r="L1499" s="161"/>
      <c r="M1499" s="161"/>
      <c r="N1499" s="171"/>
      <c r="O1499" s="171"/>
      <c r="P1499" s="171"/>
      <c r="Q1499" s="171"/>
      <c r="R1499" s="171"/>
      <c r="S1499" s="171"/>
      <c r="T1499" s="208" t="str">
        <f t="shared" si="230"/>
        <v>MISSING</v>
      </c>
      <c r="U1499" s="208" t="str">
        <f t="shared" si="231"/>
        <v>MISSING</v>
      </c>
      <c r="X1499" s="56">
        <f t="shared" si="232"/>
        <v>-99</v>
      </c>
      <c r="Y1499" s="56">
        <f t="shared" si="233"/>
        <v>-99</v>
      </c>
      <c r="Z1499" s="56">
        <f t="shared" si="234"/>
        <v>-99</v>
      </c>
      <c r="AA1499" s="56">
        <f t="shared" si="235"/>
        <v>-99</v>
      </c>
      <c r="AB1499" s="56">
        <f t="shared" si="236"/>
        <v>-99</v>
      </c>
      <c r="AC1499" s="56">
        <f t="shared" si="237"/>
        <v>-99</v>
      </c>
      <c r="AE1499" s="82">
        <f>IF(D1499=1, 'adjustment factor'!$D$4, IF(D1499=-9,-999,IF(D1499="",-999,0)))</f>
        <v>-999</v>
      </c>
      <c r="AF1499" s="82">
        <f>IF(F1499=1, 'adjustment factor'!$D$5, IF(F1499=-9,-999,IF(F1499="",-999,0)))</f>
        <v>-999</v>
      </c>
      <c r="AG1499" s="82">
        <f>IF(E1499=1, 'adjustment factor'!$D$6, IF(E1499=-9,-999,IF(E1499="",-999,0)))</f>
        <v>-999</v>
      </c>
      <c r="AH1499" s="82">
        <f>IF(K1499&gt;=45,'adjustment factor'!$D$7,IF(K1499=-9,-1200,IF(K1499="",-1200,0)))</f>
        <v>-1200</v>
      </c>
      <c r="AI1499" s="82">
        <f>IF(L1499=1, 'adjustment factor'!$D$8, IF(L1499=-9,-999,IF(L1499="",-999,0)))</f>
        <v>-999</v>
      </c>
      <c r="AJ1499" s="82">
        <f>IF(AND(M1499&gt;=1,M1499&lt;=4),'adjustment factor'!$D$9,IF(M1499=-9,-999,IF(M1499=98,-999,IF(M1499=99,-999,IF(M1499="",-999,0)))))</f>
        <v>-999</v>
      </c>
      <c r="AK1499" s="82">
        <f>IF(H1499=1, 'adjustment factor'!$D$10, IF(H1499=-9,-999,IF(H1499="",-999,0)))</f>
        <v>-999</v>
      </c>
      <c r="AL1499" s="82">
        <f>IF(G1499=1, 'adjustment factor'!$D$11, IF(G1499=-9,-999,IF(G1499="",-999,0)))</f>
        <v>-999</v>
      </c>
      <c r="AM1499" s="82">
        <f>IF(I1499=1, 'adjustment factor'!$D$12, IF(I1499=-9,-999,IF(I1499="",-999,0)))</f>
        <v>-999</v>
      </c>
      <c r="AN1499" s="82">
        <f>IF(J1499=1, 'adjustment factor'!$D$13, IF(J1499=-9,-999,IF(J1499="",-999,0)))</f>
        <v>-999</v>
      </c>
      <c r="AO1499" s="82" t="str">
        <f t="shared" si="238"/>
        <v>-999</v>
      </c>
      <c r="AP1499" s="82" t="str">
        <f t="shared" si="239"/>
        <v>MISSING</v>
      </c>
    </row>
    <row r="1500" spans="2:42" s="3" customFormat="1">
      <c r="B1500" s="213"/>
      <c r="C1500" s="35">
        <v>1496</v>
      </c>
      <c r="D1500" s="161"/>
      <c r="E1500" s="161"/>
      <c r="F1500" s="161"/>
      <c r="G1500" s="161"/>
      <c r="H1500" s="161"/>
      <c r="I1500" s="161"/>
      <c r="J1500" s="161"/>
      <c r="K1500" s="161"/>
      <c r="L1500" s="161"/>
      <c r="M1500" s="161"/>
      <c r="N1500" s="171"/>
      <c r="O1500" s="171"/>
      <c r="P1500" s="171"/>
      <c r="Q1500" s="171"/>
      <c r="R1500" s="171"/>
      <c r="S1500" s="171"/>
      <c r="T1500" s="208" t="str">
        <f t="shared" si="230"/>
        <v>MISSING</v>
      </c>
      <c r="U1500" s="208" t="str">
        <f t="shared" si="231"/>
        <v>MISSING</v>
      </c>
      <c r="X1500" s="56">
        <f t="shared" si="232"/>
        <v>-99</v>
      </c>
      <c r="Y1500" s="56">
        <f t="shared" si="233"/>
        <v>-99</v>
      </c>
      <c r="Z1500" s="56">
        <f t="shared" si="234"/>
        <v>-99</v>
      </c>
      <c r="AA1500" s="56">
        <f t="shared" si="235"/>
        <v>-99</v>
      </c>
      <c r="AB1500" s="56">
        <f t="shared" si="236"/>
        <v>-99</v>
      </c>
      <c r="AC1500" s="56">
        <f t="shared" si="237"/>
        <v>-99</v>
      </c>
      <c r="AE1500" s="82">
        <f>IF(D1500=1, 'adjustment factor'!$D$4, IF(D1500=-9,-999,IF(D1500="",-999,0)))</f>
        <v>-999</v>
      </c>
      <c r="AF1500" s="82">
        <f>IF(F1500=1, 'adjustment factor'!$D$5, IF(F1500=-9,-999,IF(F1500="",-999,0)))</f>
        <v>-999</v>
      </c>
      <c r="AG1500" s="82">
        <f>IF(E1500=1, 'adjustment factor'!$D$6, IF(E1500=-9,-999,IF(E1500="",-999,0)))</f>
        <v>-999</v>
      </c>
      <c r="AH1500" s="82">
        <f>IF(K1500&gt;=45,'adjustment factor'!$D$7,IF(K1500=-9,-1200,IF(K1500="",-1200,0)))</f>
        <v>-1200</v>
      </c>
      <c r="AI1500" s="82">
        <f>IF(L1500=1, 'adjustment factor'!$D$8, IF(L1500=-9,-999,IF(L1500="",-999,0)))</f>
        <v>-999</v>
      </c>
      <c r="AJ1500" s="82">
        <f>IF(AND(M1500&gt;=1,M1500&lt;=4),'adjustment factor'!$D$9,IF(M1500=-9,-999,IF(M1500=98,-999,IF(M1500=99,-999,IF(M1500="",-999,0)))))</f>
        <v>-999</v>
      </c>
      <c r="AK1500" s="82">
        <f>IF(H1500=1, 'adjustment factor'!$D$10, IF(H1500=-9,-999,IF(H1500="",-999,0)))</f>
        <v>-999</v>
      </c>
      <c r="AL1500" s="82">
        <f>IF(G1500=1, 'adjustment factor'!$D$11, IF(G1500=-9,-999,IF(G1500="",-999,0)))</f>
        <v>-999</v>
      </c>
      <c r="AM1500" s="82">
        <f>IF(I1500=1, 'adjustment factor'!$D$12, IF(I1500=-9,-999,IF(I1500="",-999,0)))</f>
        <v>-999</v>
      </c>
      <c r="AN1500" s="82">
        <f>IF(J1500=1, 'adjustment factor'!$D$13, IF(J1500=-9,-999,IF(J1500="",-999,0)))</f>
        <v>-999</v>
      </c>
      <c r="AO1500" s="82" t="str">
        <f t="shared" si="238"/>
        <v>-999</v>
      </c>
      <c r="AP1500" s="82" t="str">
        <f t="shared" si="239"/>
        <v>MISSING</v>
      </c>
    </row>
    <row r="1501" spans="2:42" s="3" customFormat="1">
      <c r="B1501" s="213"/>
      <c r="C1501" s="35">
        <v>1497</v>
      </c>
      <c r="D1501" s="161"/>
      <c r="E1501" s="161"/>
      <c r="F1501" s="161"/>
      <c r="G1501" s="161"/>
      <c r="H1501" s="161"/>
      <c r="I1501" s="161"/>
      <c r="J1501" s="161"/>
      <c r="K1501" s="161"/>
      <c r="L1501" s="161"/>
      <c r="M1501" s="161"/>
      <c r="N1501" s="171"/>
      <c r="O1501" s="171"/>
      <c r="P1501" s="171"/>
      <c r="Q1501" s="171"/>
      <c r="R1501" s="171"/>
      <c r="S1501" s="171"/>
      <c r="T1501" s="208" t="str">
        <f t="shared" si="230"/>
        <v>MISSING</v>
      </c>
      <c r="U1501" s="208" t="str">
        <f t="shared" si="231"/>
        <v>MISSING</v>
      </c>
      <c r="X1501" s="56">
        <f t="shared" si="232"/>
        <v>-99</v>
      </c>
      <c r="Y1501" s="56">
        <f t="shared" si="233"/>
        <v>-99</v>
      </c>
      <c r="Z1501" s="56">
        <f t="shared" si="234"/>
        <v>-99</v>
      </c>
      <c r="AA1501" s="56">
        <f t="shared" si="235"/>
        <v>-99</v>
      </c>
      <c r="AB1501" s="56">
        <f t="shared" si="236"/>
        <v>-99</v>
      </c>
      <c r="AC1501" s="56">
        <f t="shared" si="237"/>
        <v>-99</v>
      </c>
      <c r="AE1501" s="82">
        <f>IF(D1501=1, 'adjustment factor'!$D$4, IF(D1501=-9,-999,IF(D1501="",-999,0)))</f>
        <v>-999</v>
      </c>
      <c r="AF1501" s="82">
        <f>IF(F1501=1, 'adjustment factor'!$D$5, IF(F1501=-9,-999,IF(F1501="",-999,0)))</f>
        <v>-999</v>
      </c>
      <c r="AG1501" s="82">
        <f>IF(E1501=1, 'adjustment factor'!$D$6, IF(E1501=-9,-999,IF(E1501="",-999,0)))</f>
        <v>-999</v>
      </c>
      <c r="AH1501" s="82">
        <f>IF(K1501&gt;=45,'adjustment factor'!$D$7,IF(K1501=-9,-1200,IF(K1501="",-1200,0)))</f>
        <v>-1200</v>
      </c>
      <c r="AI1501" s="82">
        <f>IF(L1501=1, 'adjustment factor'!$D$8, IF(L1501=-9,-999,IF(L1501="",-999,0)))</f>
        <v>-999</v>
      </c>
      <c r="AJ1501" s="82">
        <f>IF(AND(M1501&gt;=1,M1501&lt;=4),'adjustment factor'!$D$9,IF(M1501=-9,-999,IF(M1501=98,-999,IF(M1501=99,-999,IF(M1501="",-999,0)))))</f>
        <v>-999</v>
      </c>
      <c r="AK1501" s="82">
        <f>IF(H1501=1, 'adjustment factor'!$D$10, IF(H1501=-9,-999,IF(H1501="",-999,0)))</f>
        <v>-999</v>
      </c>
      <c r="AL1501" s="82">
        <f>IF(G1501=1, 'adjustment factor'!$D$11, IF(G1501=-9,-999,IF(G1501="",-999,0)))</f>
        <v>-999</v>
      </c>
      <c r="AM1501" s="82">
        <f>IF(I1501=1, 'adjustment factor'!$D$12, IF(I1501=-9,-999,IF(I1501="",-999,0)))</f>
        <v>-999</v>
      </c>
      <c r="AN1501" s="82">
        <f>IF(J1501=1, 'adjustment factor'!$D$13, IF(J1501=-9,-999,IF(J1501="",-999,0)))</f>
        <v>-999</v>
      </c>
      <c r="AO1501" s="82" t="str">
        <f t="shared" si="238"/>
        <v>-999</v>
      </c>
      <c r="AP1501" s="82" t="str">
        <f t="shared" si="239"/>
        <v>MISSING</v>
      </c>
    </row>
    <row r="1502" spans="2:42" s="3" customFormat="1">
      <c r="B1502" s="213"/>
      <c r="C1502" s="35">
        <v>1498</v>
      </c>
      <c r="D1502" s="161"/>
      <c r="E1502" s="161"/>
      <c r="F1502" s="161"/>
      <c r="G1502" s="161"/>
      <c r="H1502" s="161"/>
      <c r="I1502" s="161"/>
      <c r="J1502" s="161"/>
      <c r="K1502" s="161"/>
      <c r="L1502" s="161"/>
      <c r="M1502" s="161"/>
      <c r="N1502" s="171"/>
      <c r="O1502" s="171"/>
      <c r="P1502" s="171"/>
      <c r="Q1502" s="171"/>
      <c r="R1502" s="171"/>
      <c r="S1502" s="171"/>
      <c r="T1502" s="208" t="str">
        <f t="shared" si="230"/>
        <v>MISSING</v>
      </c>
      <c r="U1502" s="208" t="str">
        <f t="shared" si="231"/>
        <v>MISSING</v>
      </c>
      <c r="X1502" s="56">
        <f t="shared" si="232"/>
        <v>-99</v>
      </c>
      <c r="Y1502" s="56">
        <f t="shared" si="233"/>
        <v>-99</v>
      </c>
      <c r="Z1502" s="56">
        <f t="shared" si="234"/>
        <v>-99</v>
      </c>
      <c r="AA1502" s="56">
        <f t="shared" si="235"/>
        <v>-99</v>
      </c>
      <c r="AB1502" s="56">
        <f t="shared" si="236"/>
        <v>-99</v>
      </c>
      <c r="AC1502" s="56">
        <f t="shared" si="237"/>
        <v>-99</v>
      </c>
      <c r="AE1502" s="82">
        <f>IF(D1502=1, 'adjustment factor'!$D$4, IF(D1502=-9,-999,IF(D1502="",-999,0)))</f>
        <v>-999</v>
      </c>
      <c r="AF1502" s="82">
        <f>IF(F1502=1, 'adjustment factor'!$D$5, IF(F1502=-9,-999,IF(F1502="",-999,0)))</f>
        <v>-999</v>
      </c>
      <c r="AG1502" s="82">
        <f>IF(E1502=1, 'adjustment factor'!$D$6, IF(E1502=-9,-999,IF(E1502="",-999,0)))</f>
        <v>-999</v>
      </c>
      <c r="AH1502" s="82">
        <f>IF(K1502&gt;=45,'adjustment factor'!$D$7,IF(K1502=-9,-1200,IF(K1502="",-1200,0)))</f>
        <v>-1200</v>
      </c>
      <c r="AI1502" s="82">
        <f>IF(L1502=1, 'adjustment factor'!$D$8, IF(L1502=-9,-999,IF(L1502="",-999,0)))</f>
        <v>-999</v>
      </c>
      <c r="AJ1502" s="82">
        <f>IF(AND(M1502&gt;=1,M1502&lt;=4),'adjustment factor'!$D$9,IF(M1502=-9,-999,IF(M1502=98,-999,IF(M1502=99,-999,IF(M1502="",-999,0)))))</f>
        <v>-999</v>
      </c>
      <c r="AK1502" s="82">
        <f>IF(H1502=1, 'adjustment factor'!$D$10, IF(H1502=-9,-999,IF(H1502="",-999,0)))</f>
        <v>-999</v>
      </c>
      <c r="AL1502" s="82">
        <f>IF(G1502=1, 'adjustment factor'!$D$11, IF(G1502=-9,-999,IF(G1502="",-999,0)))</f>
        <v>-999</v>
      </c>
      <c r="AM1502" s="82">
        <f>IF(I1502=1, 'adjustment factor'!$D$12, IF(I1502=-9,-999,IF(I1502="",-999,0)))</f>
        <v>-999</v>
      </c>
      <c r="AN1502" s="82">
        <f>IF(J1502=1, 'adjustment factor'!$D$13, IF(J1502=-9,-999,IF(J1502="",-999,0)))</f>
        <v>-999</v>
      </c>
      <c r="AO1502" s="82" t="str">
        <f t="shared" si="238"/>
        <v>-999</v>
      </c>
      <c r="AP1502" s="82" t="str">
        <f t="shared" si="239"/>
        <v>MISSING</v>
      </c>
    </row>
    <row r="1503" spans="2:42" s="3" customFormat="1">
      <c r="B1503" s="213"/>
      <c r="C1503" s="35">
        <v>1499</v>
      </c>
      <c r="D1503" s="161"/>
      <c r="E1503" s="161"/>
      <c r="F1503" s="161"/>
      <c r="G1503" s="161"/>
      <c r="H1503" s="161"/>
      <c r="I1503" s="161"/>
      <c r="J1503" s="161"/>
      <c r="K1503" s="161"/>
      <c r="L1503" s="161"/>
      <c r="M1503" s="161"/>
      <c r="N1503" s="171"/>
      <c r="O1503" s="171"/>
      <c r="P1503" s="171"/>
      <c r="Q1503" s="171"/>
      <c r="R1503" s="171"/>
      <c r="S1503" s="171"/>
      <c r="T1503" s="208" t="str">
        <f t="shared" si="230"/>
        <v>MISSING</v>
      </c>
      <c r="U1503" s="208" t="str">
        <f t="shared" si="231"/>
        <v>MISSING</v>
      </c>
      <c r="X1503" s="56">
        <f t="shared" si="232"/>
        <v>-99</v>
      </c>
      <c r="Y1503" s="56">
        <f t="shared" si="233"/>
        <v>-99</v>
      </c>
      <c r="Z1503" s="56">
        <f t="shared" si="234"/>
        <v>-99</v>
      </c>
      <c r="AA1503" s="56">
        <f t="shared" si="235"/>
        <v>-99</v>
      </c>
      <c r="AB1503" s="56">
        <f t="shared" si="236"/>
        <v>-99</v>
      </c>
      <c r="AC1503" s="56">
        <f t="shared" si="237"/>
        <v>-99</v>
      </c>
      <c r="AE1503" s="82">
        <f>IF(D1503=1, 'adjustment factor'!$D$4, IF(D1503=-9,-999,IF(D1503="",-999,0)))</f>
        <v>-999</v>
      </c>
      <c r="AF1503" s="82">
        <f>IF(F1503=1, 'adjustment factor'!$D$5, IF(F1503=-9,-999,IF(F1503="",-999,0)))</f>
        <v>-999</v>
      </c>
      <c r="AG1503" s="82">
        <f>IF(E1503=1, 'adjustment factor'!$D$6, IF(E1503=-9,-999,IF(E1503="",-999,0)))</f>
        <v>-999</v>
      </c>
      <c r="AH1503" s="82">
        <f>IF(K1503&gt;=45,'adjustment factor'!$D$7,IF(K1503=-9,-1200,IF(K1503="",-1200,0)))</f>
        <v>-1200</v>
      </c>
      <c r="AI1503" s="82">
        <f>IF(L1503=1, 'adjustment factor'!$D$8, IF(L1503=-9,-999,IF(L1503="",-999,0)))</f>
        <v>-999</v>
      </c>
      <c r="AJ1503" s="82">
        <f>IF(AND(M1503&gt;=1,M1503&lt;=4),'adjustment factor'!$D$9,IF(M1503=-9,-999,IF(M1503=98,-999,IF(M1503=99,-999,IF(M1503="",-999,0)))))</f>
        <v>-999</v>
      </c>
      <c r="AK1503" s="82">
        <f>IF(H1503=1, 'adjustment factor'!$D$10, IF(H1503=-9,-999,IF(H1503="",-999,0)))</f>
        <v>-999</v>
      </c>
      <c r="AL1503" s="82">
        <f>IF(G1503=1, 'adjustment factor'!$D$11, IF(G1503=-9,-999,IF(G1503="",-999,0)))</f>
        <v>-999</v>
      </c>
      <c r="AM1503" s="82">
        <f>IF(I1503=1, 'adjustment factor'!$D$12, IF(I1503=-9,-999,IF(I1503="",-999,0)))</f>
        <v>-999</v>
      </c>
      <c r="AN1503" s="82">
        <f>IF(J1503=1, 'adjustment factor'!$D$13, IF(J1503=-9,-999,IF(J1503="",-999,0)))</f>
        <v>-999</v>
      </c>
      <c r="AO1503" s="82" t="str">
        <f t="shared" si="238"/>
        <v>-999</v>
      </c>
      <c r="AP1503" s="82" t="str">
        <f t="shared" si="239"/>
        <v>MISSING</v>
      </c>
    </row>
    <row r="1504" spans="2:42" s="3" customFormat="1">
      <c r="B1504" s="213"/>
      <c r="C1504" s="35">
        <v>1500</v>
      </c>
      <c r="D1504" s="161"/>
      <c r="E1504" s="161"/>
      <c r="F1504" s="161"/>
      <c r="G1504" s="161"/>
      <c r="H1504" s="161"/>
      <c r="I1504" s="161"/>
      <c r="J1504" s="161"/>
      <c r="K1504" s="161"/>
      <c r="L1504" s="161"/>
      <c r="M1504" s="161"/>
      <c r="N1504" s="171"/>
      <c r="O1504" s="171"/>
      <c r="P1504" s="171"/>
      <c r="Q1504" s="171"/>
      <c r="R1504" s="171"/>
      <c r="S1504" s="171"/>
      <c r="T1504" s="208" t="str">
        <f t="shared" si="230"/>
        <v>MISSING</v>
      </c>
      <c r="U1504" s="208" t="str">
        <f t="shared" si="231"/>
        <v>MISSING</v>
      </c>
      <c r="X1504" s="56">
        <f t="shared" si="232"/>
        <v>-99</v>
      </c>
      <c r="Y1504" s="56">
        <f t="shared" si="233"/>
        <v>-99</v>
      </c>
      <c r="Z1504" s="56">
        <f t="shared" si="234"/>
        <v>-99</v>
      </c>
      <c r="AA1504" s="56">
        <f t="shared" si="235"/>
        <v>-99</v>
      </c>
      <c r="AB1504" s="56">
        <f t="shared" si="236"/>
        <v>-99</v>
      </c>
      <c r="AC1504" s="56">
        <f t="shared" si="237"/>
        <v>-99</v>
      </c>
      <c r="AE1504" s="82">
        <f>IF(D1504=1, 'adjustment factor'!$D$4, IF(D1504=-9,-999,IF(D1504="",-999,0)))</f>
        <v>-999</v>
      </c>
      <c r="AF1504" s="82">
        <f>IF(F1504=1, 'adjustment factor'!$D$5, IF(F1504=-9,-999,IF(F1504="",-999,0)))</f>
        <v>-999</v>
      </c>
      <c r="AG1504" s="82">
        <f>IF(E1504=1, 'adjustment factor'!$D$6, IF(E1504=-9,-999,IF(E1504="",-999,0)))</f>
        <v>-999</v>
      </c>
      <c r="AH1504" s="82">
        <f>IF(K1504&gt;=45,'adjustment factor'!$D$7,IF(K1504=-9,-1200,IF(K1504="",-1200,0)))</f>
        <v>-1200</v>
      </c>
      <c r="AI1504" s="82">
        <f>IF(L1504=1, 'adjustment factor'!$D$8, IF(L1504=-9,-999,IF(L1504="",-999,0)))</f>
        <v>-999</v>
      </c>
      <c r="AJ1504" s="82">
        <f>IF(AND(M1504&gt;=1,M1504&lt;=4),'adjustment factor'!$D$9,IF(M1504=-9,-999,IF(M1504=98,-999,IF(M1504=99,-999,IF(M1504="",-999,0)))))</f>
        <v>-999</v>
      </c>
      <c r="AK1504" s="82">
        <f>IF(H1504=1, 'adjustment factor'!$D$10, IF(H1504=-9,-999,IF(H1504="",-999,0)))</f>
        <v>-999</v>
      </c>
      <c r="AL1504" s="82">
        <f>IF(G1504=1, 'adjustment factor'!$D$11, IF(G1504=-9,-999,IF(G1504="",-999,0)))</f>
        <v>-999</v>
      </c>
      <c r="AM1504" s="82">
        <f>IF(I1504=1, 'adjustment factor'!$D$12, IF(I1504=-9,-999,IF(I1504="",-999,0)))</f>
        <v>-999</v>
      </c>
      <c r="AN1504" s="82">
        <f>IF(J1504=1, 'adjustment factor'!$D$13, IF(J1504=-9,-999,IF(J1504="",-999,0)))</f>
        <v>-999</v>
      </c>
      <c r="AO1504" s="82" t="str">
        <f t="shared" si="238"/>
        <v>-999</v>
      </c>
      <c r="AP1504" s="82" t="str">
        <f t="shared" si="239"/>
        <v>MISSING</v>
      </c>
    </row>
    <row r="1505" spans="2:42" s="3" customFormat="1">
      <c r="B1505" s="213"/>
      <c r="C1505" s="35">
        <v>1501</v>
      </c>
      <c r="D1505" s="161"/>
      <c r="E1505" s="161"/>
      <c r="F1505" s="161"/>
      <c r="G1505" s="161"/>
      <c r="H1505" s="161"/>
      <c r="I1505" s="161"/>
      <c r="J1505" s="161"/>
      <c r="K1505" s="161"/>
      <c r="L1505" s="161"/>
      <c r="M1505" s="161"/>
      <c r="N1505" s="171"/>
      <c r="O1505" s="171"/>
      <c r="P1505" s="171"/>
      <c r="Q1505" s="171"/>
      <c r="R1505" s="171"/>
      <c r="S1505" s="171"/>
      <c r="T1505" s="208" t="str">
        <f t="shared" si="230"/>
        <v>MISSING</v>
      </c>
      <c r="U1505" s="208" t="str">
        <f t="shared" si="231"/>
        <v>MISSING</v>
      </c>
      <c r="X1505" s="56">
        <f t="shared" si="232"/>
        <v>-99</v>
      </c>
      <c r="Y1505" s="56">
        <f t="shared" si="233"/>
        <v>-99</v>
      </c>
      <c r="Z1505" s="56">
        <f t="shared" si="234"/>
        <v>-99</v>
      </c>
      <c r="AA1505" s="56">
        <f t="shared" si="235"/>
        <v>-99</v>
      </c>
      <c r="AB1505" s="56">
        <f t="shared" si="236"/>
        <v>-99</v>
      </c>
      <c r="AC1505" s="56">
        <f t="shared" si="237"/>
        <v>-99</v>
      </c>
      <c r="AE1505" s="82">
        <f>IF(D1505=1, 'adjustment factor'!$D$4, IF(D1505=-9,-999,IF(D1505="",-999,0)))</f>
        <v>-999</v>
      </c>
      <c r="AF1505" s="82">
        <f>IF(F1505=1, 'adjustment factor'!$D$5, IF(F1505=-9,-999,IF(F1505="",-999,0)))</f>
        <v>-999</v>
      </c>
      <c r="AG1505" s="82">
        <f>IF(E1505=1, 'adjustment factor'!$D$6, IF(E1505=-9,-999,IF(E1505="",-999,0)))</f>
        <v>-999</v>
      </c>
      <c r="AH1505" s="82">
        <f>IF(K1505&gt;=45,'adjustment factor'!$D$7,IF(K1505=-9,-1200,IF(K1505="",-1200,0)))</f>
        <v>-1200</v>
      </c>
      <c r="AI1505" s="82">
        <f>IF(L1505=1, 'adjustment factor'!$D$8, IF(L1505=-9,-999,IF(L1505="",-999,0)))</f>
        <v>-999</v>
      </c>
      <c r="AJ1505" s="82">
        <f>IF(AND(M1505&gt;=1,M1505&lt;=4),'adjustment factor'!$D$9,IF(M1505=-9,-999,IF(M1505=98,-999,IF(M1505=99,-999,IF(M1505="",-999,0)))))</f>
        <v>-999</v>
      </c>
      <c r="AK1505" s="82">
        <f>IF(H1505=1, 'adjustment factor'!$D$10, IF(H1505=-9,-999,IF(H1505="",-999,0)))</f>
        <v>-999</v>
      </c>
      <c r="AL1505" s="82">
        <f>IF(G1505=1, 'adjustment factor'!$D$11, IF(G1505=-9,-999,IF(G1505="",-999,0)))</f>
        <v>-999</v>
      </c>
      <c r="AM1505" s="82">
        <f>IF(I1505=1, 'adjustment factor'!$D$12, IF(I1505=-9,-999,IF(I1505="",-999,0)))</f>
        <v>-999</v>
      </c>
      <c r="AN1505" s="82">
        <f>IF(J1505=1, 'adjustment factor'!$D$13, IF(J1505=-9,-999,IF(J1505="",-999,0)))</f>
        <v>-999</v>
      </c>
      <c r="AO1505" s="82" t="str">
        <f t="shared" si="238"/>
        <v>-999</v>
      </c>
      <c r="AP1505" s="82" t="str">
        <f t="shared" si="239"/>
        <v>MISSING</v>
      </c>
    </row>
    <row r="1506" spans="2:42" s="3" customFormat="1">
      <c r="B1506" s="213"/>
      <c r="C1506" s="35">
        <v>1502</v>
      </c>
      <c r="D1506" s="161"/>
      <c r="E1506" s="161"/>
      <c r="F1506" s="161"/>
      <c r="G1506" s="161"/>
      <c r="H1506" s="161"/>
      <c r="I1506" s="161"/>
      <c r="J1506" s="161"/>
      <c r="K1506" s="161"/>
      <c r="L1506" s="161"/>
      <c r="M1506" s="161"/>
      <c r="N1506" s="171"/>
      <c r="O1506" s="171"/>
      <c r="P1506" s="171"/>
      <c r="Q1506" s="171"/>
      <c r="R1506" s="171"/>
      <c r="S1506" s="171"/>
      <c r="T1506" s="208" t="str">
        <f t="shared" si="230"/>
        <v>MISSING</v>
      </c>
      <c r="U1506" s="208" t="str">
        <f t="shared" si="231"/>
        <v>MISSING</v>
      </c>
      <c r="X1506" s="56">
        <f t="shared" si="232"/>
        <v>-99</v>
      </c>
      <c r="Y1506" s="56">
        <f t="shared" si="233"/>
        <v>-99</v>
      </c>
      <c r="Z1506" s="56">
        <f t="shared" si="234"/>
        <v>-99</v>
      </c>
      <c r="AA1506" s="56">
        <f t="shared" si="235"/>
        <v>-99</v>
      </c>
      <c r="AB1506" s="56">
        <f t="shared" si="236"/>
        <v>-99</v>
      </c>
      <c r="AC1506" s="56">
        <f t="shared" si="237"/>
        <v>-99</v>
      </c>
      <c r="AE1506" s="82">
        <f>IF(D1506=1, 'adjustment factor'!$D$4, IF(D1506=-9,-999,IF(D1506="",-999,0)))</f>
        <v>-999</v>
      </c>
      <c r="AF1506" s="82">
        <f>IF(F1506=1, 'adjustment factor'!$D$5, IF(F1506=-9,-999,IF(F1506="",-999,0)))</f>
        <v>-999</v>
      </c>
      <c r="AG1506" s="82">
        <f>IF(E1506=1, 'adjustment factor'!$D$6, IF(E1506=-9,-999,IF(E1506="",-999,0)))</f>
        <v>-999</v>
      </c>
      <c r="AH1506" s="82">
        <f>IF(K1506&gt;=45,'adjustment factor'!$D$7,IF(K1506=-9,-1200,IF(K1506="",-1200,0)))</f>
        <v>-1200</v>
      </c>
      <c r="AI1506" s="82">
        <f>IF(L1506=1, 'adjustment factor'!$D$8, IF(L1506=-9,-999,IF(L1506="",-999,0)))</f>
        <v>-999</v>
      </c>
      <c r="AJ1506" s="82">
        <f>IF(AND(M1506&gt;=1,M1506&lt;=4),'adjustment factor'!$D$9,IF(M1506=-9,-999,IF(M1506=98,-999,IF(M1506=99,-999,IF(M1506="",-999,0)))))</f>
        <v>-999</v>
      </c>
      <c r="AK1506" s="82">
        <f>IF(H1506=1, 'adjustment factor'!$D$10, IF(H1506=-9,-999,IF(H1506="",-999,0)))</f>
        <v>-999</v>
      </c>
      <c r="AL1506" s="82">
        <f>IF(G1506=1, 'adjustment factor'!$D$11, IF(G1506=-9,-999,IF(G1506="",-999,0)))</f>
        <v>-999</v>
      </c>
      <c r="AM1506" s="82">
        <f>IF(I1506=1, 'adjustment factor'!$D$12, IF(I1506=-9,-999,IF(I1506="",-999,0)))</f>
        <v>-999</v>
      </c>
      <c r="AN1506" s="82">
        <f>IF(J1506=1, 'adjustment factor'!$D$13, IF(J1506=-9,-999,IF(J1506="",-999,0)))</f>
        <v>-999</v>
      </c>
      <c r="AO1506" s="82" t="str">
        <f t="shared" si="238"/>
        <v>-999</v>
      </c>
      <c r="AP1506" s="82" t="str">
        <f t="shared" si="239"/>
        <v>MISSING</v>
      </c>
    </row>
    <row r="1507" spans="2:42" s="3" customFormat="1">
      <c r="B1507" s="213"/>
      <c r="C1507" s="35">
        <v>1503</v>
      </c>
      <c r="D1507" s="161"/>
      <c r="E1507" s="161"/>
      <c r="F1507" s="161"/>
      <c r="G1507" s="161"/>
      <c r="H1507" s="161"/>
      <c r="I1507" s="161"/>
      <c r="J1507" s="161"/>
      <c r="K1507" s="161"/>
      <c r="L1507" s="161"/>
      <c r="M1507" s="161"/>
      <c r="N1507" s="171"/>
      <c r="O1507" s="171"/>
      <c r="P1507" s="171"/>
      <c r="Q1507" s="171"/>
      <c r="R1507" s="171"/>
      <c r="S1507" s="171"/>
      <c r="T1507" s="208" t="str">
        <f t="shared" si="230"/>
        <v>MISSING</v>
      </c>
      <c r="U1507" s="208" t="str">
        <f t="shared" si="231"/>
        <v>MISSING</v>
      </c>
      <c r="X1507" s="56">
        <f t="shared" si="232"/>
        <v>-99</v>
      </c>
      <c r="Y1507" s="56">
        <f t="shared" si="233"/>
        <v>-99</v>
      </c>
      <c r="Z1507" s="56">
        <f t="shared" si="234"/>
        <v>-99</v>
      </c>
      <c r="AA1507" s="56">
        <f t="shared" si="235"/>
        <v>-99</v>
      </c>
      <c r="AB1507" s="56">
        <f t="shared" si="236"/>
        <v>-99</v>
      </c>
      <c r="AC1507" s="56">
        <f t="shared" si="237"/>
        <v>-99</v>
      </c>
      <c r="AE1507" s="82">
        <f>IF(D1507=1, 'adjustment factor'!$D$4, IF(D1507=-9,-999,IF(D1507="",-999,0)))</f>
        <v>-999</v>
      </c>
      <c r="AF1507" s="82">
        <f>IF(F1507=1, 'adjustment factor'!$D$5, IF(F1507=-9,-999,IF(F1507="",-999,0)))</f>
        <v>-999</v>
      </c>
      <c r="AG1507" s="82">
        <f>IF(E1507=1, 'adjustment factor'!$D$6, IF(E1507=-9,-999,IF(E1507="",-999,0)))</f>
        <v>-999</v>
      </c>
      <c r="AH1507" s="82">
        <f>IF(K1507&gt;=45,'adjustment factor'!$D$7,IF(K1507=-9,-1200,IF(K1507="",-1200,0)))</f>
        <v>-1200</v>
      </c>
      <c r="AI1507" s="82">
        <f>IF(L1507=1, 'adjustment factor'!$D$8, IF(L1507=-9,-999,IF(L1507="",-999,0)))</f>
        <v>-999</v>
      </c>
      <c r="AJ1507" s="82">
        <f>IF(AND(M1507&gt;=1,M1507&lt;=4),'adjustment factor'!$D$9,IF(M1507=-9,-999,IF(M1507=98,-999,IF(M1507=99,-999,IF(M1507="",-999,0)))))</f>
        <v>-999</v>
      </c>
      <c r="AK1507" s="82">
        <f>IF(H1507=1, 'adjustment factor'!$D$10, IF(H1507=-9,-999,IF(H1507="",-999,0)))</f>
        <v>-999</v>
      </c>
      <c r="AL1507" s="82">
        <f>IF(G1507=1, 'adjustment factor'!$D$11, IF(G1507=-9,-999,IF(G1507="",-999,0)))</f>
        <v>-999</v>
      </c>
      <c r="AM1507" s="82">
        <f>IF(I1507=1, 'adjustment factor'!$D$12, IF(I1507=-9,-999,IF(I1507="",-999,0)))</f>
        <v>-999</v>
      </c>
      <c r="AN1507" s="82">
        <f>IF(J1507=1, 'adjustment factor'!$D$13, IF(J1507=-9,-999,IF(J1507="",-999,0)))</f>
        <v>-999</v>
      </c>
      <c r="AO1507" s="82" t="str">
        <f t="shared" si="238"/>
        <v>-999</v>
      </c>
      <c r="AP1507" s="82" t="str">
        <f t="shared" si="239"/>
        <v>MISSING</v>
      </c>
    </row>
    <row r="1508" spans="2:42" s="3" customFormat="1">
      <c r="B1508" s="213"/>
      <c r="C1508" s="35">
        <v>1504</v>
      </c>
      <c r="D1508" s="161"/>
      <c r="E1508" s="161"/>
      <c r="F1508" s="161"/>
      <c r="G1508" s="161"/>
      <c r="H1508" s="161"/>
      <c r="I1508" s="161"/>
      <c r="J1508" s="161"/>
      <c r="K1508" s="161"/>
      <c r="L1508" s="161"/>
      <c r="M1508" s="161"/>
      <c r="N1508" s="171"/>
      <c r="O1508" s="171"/>
      <c r="P1508" s="171"/>
      <c r="Q1508" s="171"/>
      <c r="R1508" s="171"/>
      <c r="S1508" s="171"/>
      <c r="T1508" s="208" t="str">
        <f t="shared" si="230"/>
        <v>MISSING</v>
      </c>
      <c r="U1508" s="208" t="str">
        <f t="shared" si="231"/>
        <v>MISSING</v>
      </c>
      <c r="X1508" s="56">
        <f t="shared" si="232"/>
        <v>-99</v>
      </c>
      <c r="Y1508" s="56">
        <f t="shared" si="233"/>
        <v>-99</v>
      </c>
      <c r="Z1508" s="56">
        <f t="shared" si="234"/>
        <v>-99</v>
      </c>
      <c r="AA1508" s="56">
        <f t="shared" si="235"/>
        <v>-99</v>
      </c>
      <c r="AB1508" s="56">
        <f t="shared" si="236"/>
        <v>-99</v>
      </c>
      <c r="AC1508" s="56">
        <f t="shared" si="237"/>
        <v>-99</v>
      </c>
      <c r="AE1508" s="82">
        <f>IF(D1508=1, 'adjustment factor'!$D$4, IF(D1508=-9,-999,IF(D1508="",-999,0)))</f>
        <v>-999</v>
      </c>
      <c r="AF1508" s="82">
        <f>IF(F1508=1, 'adjustment factor'!$D$5, IF(F1508=-9,-999,IF(F1508="",-999,0)))</f>
        <v>-999</v>
      </c>
      <c r="AG1508" s="82">
        <f>IF(E1508=1, 'adjustment factor'!$D$6, IF(E1508=-9,-999,IF(E1508="",-999,0)))</f>
        <v>-999</v>
      </c>
      <c r="AH1508" s="82">
        <f>IF(K1508&gt;=45,'adjustment factor'!$D$7,IF(K1508=-9,-1200,IF(K1508="",-1200,0)))</f>
        <v>-1200</v>
      </c>
      <c r="AI1508" s="82">
        <f>IF(L1508=1, 'adjustment factor'!$D$8, IF(L1508=-9,-999,IF(L1508="",-999,0)))</f>
        <v>-999</v>
      </c>
      <c r="AJ1508" s="82">
        <f>IF(AND(M1508&gt;=1,M1508&lt;=4),'adjustment factor'!$D$9,IF(M1508=-9,-999,IF(M1508=98,-999,IF(M1508=99,-999,IF(M1508="",-999,0)))))</f>
        <v>-999</v>
      </c>
      <c r="AK1508" s="82">
        <f>IF(H1508=1, 'adjustment factor'!$D$10, IF(H1508=-9,-999,IF(H1508="",-999,0)))</f>
        <v>-999</v>
      </c>
      <c r="AL1508" s="82">
        <f>IF(G1508=1, 'adjustment factor'!$D$11, IF(G1508=-9,-999,IF(G1508="",-999,0)))</f>
        <v>-999</v>
      </c>
      <c r="AM1508" s="82">
        <f>IF(I1508=1, 'adjustment factor'!$D$12, IF(I1508=-9,-999,IF(I1508="",-999,0)))</f>
        <v>-999</v>
      </c>
      <c r="AN1508" s="82">
        <f>IF(J1508=1, 'adjustment factor'!$D$13, IF(J1508=-9,-999,IF(J1508="",-999,0)))</f>
        <v>-999</v>
      </c>
      <c r="AO1508" s="82" t="str">
        <f t="shared" si="238"/>
        <v>-999</v>
      </c>
      <c r="AP1508" s="82" t="str">
        <f t="shared" si="239"/>
        <v>MISSING</v>
      </c>
    </row>
    <row r="1509" spans="2:42" s="3" customFormat="1">
      <c r="B1509" s="213"/>
      <c r="C1509" s="35">
        <v>1505</v>
      </c>
      <c r="D1509" s="161"/>
      <c r="E1509" s="161"/>
      <c r="F1509" s="161"/>
      <c r="G1509" s="161"/>
      <c r="H1509" s="161"/>
      <c r="I1509" s="161"/>
      <c r="J1509" s="161"/>
      <c r="K1509" s="161"/>
      <c r="L1509" s="161"/>
      <c r="M1509" s="161"/>
      <c r="N1509" s="171"/>
      <c r="O1509" s="171"/>
      <c r="P1509" s="171"/>
      <c r="Q1509" s="171"/>
      <c r="R1509" s="171"/>
      <c r="S1509" s="171"/>
      <c r="T1509" s="208" t="str">
        <f t="shared" si="230"/>
        <v>MISSING</v>
      </c>
      <c r="U1509" s="208" t="str">
        <f t="shared" si="231"/>
        <v>MISSING</v>
      </c>
      <c r="X1509" s="56">
        <f t="shared" si="232"/>
        <v>-99</v>
      </c>
      <c r="Y1509" s="56">
        <f t="shared" si="233"/>
        <v>-99</v>
      </c>
      <c r="Z1509" s="56">
        <f t="shared" si="234"/>
        <v>-99</v>
      </c>
      <c r="AA1509" s="56">
        <f t="shared" si="235"/>
        <v>-99</v>
      </c>
      <c r="AB1509" s="56">
        <f t="shared" si="236"/>
        <v>-99</v>
      </c>
      <c r="AC1509" s="56">
        <f t="shared" si="237"/>
        <v>-99</v>
      </c>
      <c r="AE1509" s="82">
        <f>IF(D1509=1, 'adjustment factor'!$D$4, IF(D1509=-9,-999,IF(D1509="",-999,0)))</f>
        <v>-999</v>
      </c>
      <c r="AF1509" s="82">
        <f>IF(F1509=1, 'adjustment factor'!$D$5, IF(F1509=-9,-999,IF(F1509="",-999,0)))</f>
        <v>-999</v>
      </c>
      <c r="AG1509" s="82">
        <f>IF(E1509=1, 'adjustment factor'!$D$6, IF(E1509=-9,-999,IF(E1509="",-999,0)))</f>
        <v>-999</v>
      </c>
      <c r="AH1509" s="82">
        <f>IF(K1509&gt;=45,'adjustment factor'!$D$7,IF(K1509=-9,-1200,IF(K1509="",-1200,0)))</f>
        <v>-1200</v>
      </c>
      <c r="AI1509" s="82">
        <f>IF(L1509=1, 'adjustment factor'!$D$8, IF(L1509=-9,-999,IF(L1509="",-999,0)))</f>
        <v>-999</v>
      </c>
      <c r="AJ1509" s="82">
        <f>IF(AND(M1509&gt;=1,M1509&lt;=4),'adjustment factor'!$D$9,IF(M1509=-9,-999,IF(M1509=98,-999,IF(M1509=99,-999,IF(M1509="",-999,0)))))</f>
        <v>-999</v>
      </c>
      <c r="AK1509" s="82">
        <f>IF(H1509=1, 'adjustment factor'!$D$10, IF(H1509=-9,-999,IF(H1509="",-999,0)))</f>
        <v>-999</v>
      </c>
      <c r="AL1509" s="82">
        <f>IF(G1509=1, 'adjustment factor'!$D$11, IF(G1509=-9,-999,IF(G1509="",-999,0)))</f>
        <v>-999</v>
      </c>
      <c r="AM1509" s="82">
        <f>IF(I1509=1, 'adjustment factor'!$D$12, IF(I1509=-9,-999,IF(I1509="",-999,0)))</f>
        <v>-999</v>
      </c>
      <c r="AN1509" s="82">
        <f>IF(J1509=1, 'adjustment factor'!$D$13, IF(J1509=-9,-999,IF(J1509="",-999,0)))</f>
        <v>-999</v>
      </c>
      <c r="AO1509" s="82" t="str">
        <f t="shared" si="238"/>
        <v>-999</v>
      </c>
      <c r="AP1509" s="82" t="str">
        <f t="shared" si="239"/>
        <v>MISSING</v>
      </c>
    </row>
    <row r="1510" spans="2:42" s="3" customFormat="1">
      <c r="B1510" s="213"/>
      <c r="C1510" s="35">
        <v>1506</v>
      </c>
      <c r="D1510" s="161"/>
      <c r="E1510" s="161"/>
      <c r="F1510" s="161"/>
      <c r="G1510" s="161"/>
      <c r="H1510" s="161"/>
      <c r="I1510" s="161"/>
      <c r="J1510" s="161"/>
      <c r="K1510" s="161"/>
      <c r="L1510" s="161"/>
      <c r="M1510" s="161"/>
      <c r="N1510" s="171"/>
      <c r="O1510" s="171"/>
      <c r="P1510" s="171"/>
      <c r="Q1510" s="171"/>
      <c r="R1510" s="171"/>
      <c r="S1510" s="171"/>
      <c r="T1510" s="208" t="str">
        <f t="shared" si="230"/>
        <v>MISSING</v>
      </c>
      <c r="U1510" s="208" t="str">
        <f t="shared" si="231"/>
        <v>MISSING</v>
      </c>
      <c r="X1510" s="56">
        <f t="shared" si="232"/>
        <v>-99</v>
      </c>
      <c r="Y1510" s="56">
        <f t="shared" si="233"/>
        <v>-99</v>
      </c>
      <c r="Z1510" s="56">
        <f t="shared" si="234"/>
        <v>-99</v>
      </c>
      <c r="AA1510" s="56">
        <f t="shared" si="235"/>
        <v>-99</v>
      </c>
      <c r="AB1510" s="56">
        <f t="shared" si="236"/>
        <v>-99</v>
      </c>
      <c r="AC1510" s="56">
        <f t="shared" si="237"/>
        <v>-99</v>
      </c>
      <c r="AE1510" s="82">
        <f>IF(D1510=1, 'adjustment factor'!$D$4, IF(D1510=-9,-999,IF(D1510="",-999,0)))</f>
        <v>-999</v>
      </c>
      <c r="AF1510" s="82">
        <f>IF(F1510=1, 'adjustment factor'!$D$5, IF(F1510=-9,-999,IF(F1510="",-999,0)))</f>
        <v>-999</v>
      </c>
      <c r="AG1510" s="82">
        <f>IF(E1510=1, 'adjustment factor'!$D$6, IF(E1510=-9,-999,IF(E1510="",-999,0)))</f>
        <v>-999</v>
      </c>
      <c r="AH1510" s="82">
        <f>IF(K1510&gt;=45,'adjustment factor'!$D$7,IF(K1510=-9,-1200,IF(K1510="",-1200,0)))</f>
        <v>-1200</v>
      </c>
      <c r="AI1510" s="82">
        <f>IF(L1510=1, 'adjustment factor'!$D$8, IF(L1510=-9,-999,IF(L1510="",-999,0)))</f>
        <v>-999</v>
      </c>
      <c r="AJ1510" s="82">
        <f>IF(AND(M1510&gt;=1,M1510&lt;=4),'adjustment factor'!$D$9,IF(M1510=-9,-999,IF(M1510=98,-999,IF(M1510=99,-999,IF(M1510="",-999,0)))))</f>
        <v>-999</v>
      </c>
      <c r="AK1510" s="82">
        <f>IF(H1510=1, 'adjustment factor'!$D$10, IF(H1510=-9,-999,IF(H1510="",-999,0)))</f>
        <v>-999</v>
      </c>
      <c r="AL1510" s="82">
        <f>IF(G1510=1, 'adjustment factor'!$D$11, IF(G1510=-9,-999,IF(G1510="",-999,0)))</f>
        <v>-999</v>
      </c>
      <c r="AM1510" s="82">
        <f>IF(I1510=1, 'adjustment factor'!$D$12, IF(I1510=-9,-999,IF(I1510="",-999,0)))</f>
        <v>-999</v>
      </c>
      <c r="AN1510" s="82">
        <f>IF(J1510=1, 'adjustment factor'!$D$13, IF(J1510=-9,-999,IF(J1510="",-999,0)))</f>
        <v>-999</v>
      </c>
      <c r="AO1510" s="82" t="str">
        <f t="shared" si="238"/>
        <v>-999</v>
      </c>
      <c r="AP1510" s="82" t="str">
        <f t="shared" si="239"/>
        <v>MISSING</v>
      </c>
    </row>
    <row r="1511" spans="2:42" s="3" customFormat="1">
      <c r="B1511" s="213"/>
      <c r="C1511" s="35">
        <v>1507</v>
      </c>
      <c r="D1511" s="161"/>
      <c r="E1511" s="161"/>
      <c r="F1511" s="161"/>
      <c r="G1511" s="161"/>
      <c r="H1511" s="161"/>
      <c r="I1511" s="161"/>
      <c r="J1511" s="161"/>
      <c r="K1511" s="161"/>
      <c r="L1511" s="161"/>
      <c r="M1511" s="161"/>
      <c r="N1511" s="171"/>
      <c r="O1511" s="171"/>
      <c r="P1511" s="171"/>
      <c r="Q1511" s="171"/>
      <c r="R1511" s="171"/>
      <c r="S1511" s="171"/>
      <c r="T1511" s="208" t="str">
        <f t="shared" si="230"/>
        <v>MISSING</v>
      </c>
      <c r="U1511" s="208" t="str">
        <f t="shared" si="231"/>
        <v>MISSING</v>
      </c>
      <c r="X1511" s="56">
        <f t="shared" si="232"/>
        <v>-99</v>
      </c>
      <c r="Y1511" s="56">
        <f t="shared" si="233"/>
        <v>-99</v>
      </c>
      <c r="Z1511" s="56">
        <f t="shared" si="234"/>
        <v>-99</v>
      </c>
      <c r="AA1511" s="56">
        <f t="shared" si="235"/>
        <v>-99</v>
      </c>
      <c r="AB1511" s="56">
        <f t="shared" si="236"/>
        <v>-99</v>
      </c>
      <c r="AC1511" s="56">
        <f t="shared" si="237"/>
        <v>-99</v>
      </c>
      <c r="AE1511" s="82">
        <f>IF(D1511=1, 'adjustment factor'!$D$4, IF(D1511=-9,-999,IF(D1511="",-999,0)))</f>
        <v>-999</v>
      </c>
      <c r="AF1511" s="82">
        <f>IF(F1511=1, 'adjustment factor'!$D$5, IF(F1511=-9,-999,IF(F1511="",-999,0)))</f>
        <v>-999</v>
      </c>
      <c r="AG1511" s="82">
        <f>IF(E1511=1, 'adjustment factor'!$D$6, IF(E1511=-9,-999,IF(E1511="",-999,0)))</f>
        <v>-999</v>
      </c>
      <c r="AH1511" s="82">
        <f>IF(K1511&gt;=45,'adjustment factor'!$D$7,IF(K1511=-9,-1200,IF(K1511="",-1200,0)))</f>
        <v>-1200</v>
      </c>
      <c r="AI1511" s="82">
        <f>IF(L1511=1, 'adjustment factor'!$D$8, IF(L1511=-9,-999,IF(L1511="",-999,0)))</f>
        <v>-999</v>
      </c>
      <c r="AJ1511" s="82">
        <f>IF(AND(M1511&gt;=1,M1511&lt;=4),'adjustment factor'!$D$9,IF(M1511=-9,-999,IF(M1511=98,-999,IF(M1511=99,-999,IF(M1511="",-999,0)))))</f>
        <v>-999</v>
      </c>
      <c r="AK1511" s="82">
        <f>IF(H1511=1, 'adjustment factor'!$D$10, IF(H1511=-9,-999,IF(H1511="",-999,0)))</f>
        <v>-999</v>
      </c>
      <c r="AL1511" s="82">
        <f>IF(G1511=1, 'adjustment factor'!$D$11, IF(G1511=-9,-999,IF(G1511="",-999,0)))</f>
        <v>-999</v>
      </c>
      <c r="AM1511" s="82">
        <f>IF(I1511=1, 'adjustment factor'!$D$12, IF(I1511=-9,-999,IF(I1511="",-999,0)))</f>
        <v>-999</v>
      </c>
      <c r="AN1511" s="82">
        <f>IF(J1511=1, 'adjustment factor'!$D$13, IF(J1511=-9,-999,IF(J1511="",-999,0)))</f>
        <v>-999</v>
      </c>
      <c r="AO1511" s="82" t="str">
        <f t="shared" si="238"/>
        <v>-999</v>
      </c>
      <c r="AP1511" s="82" t="str">
        <f t="shared" si="239"/>
        <v>MISSING</v>
      </c>
    </row>
    <row r="1512" spans="2:42" s="3" customFormat="1">
      <c r="B1512" s="213"/>
      <c r="C1512" s="35">
        <v>1508</v>
      </c>
      <c r="D1512" s="161"/>
      <c r="E1512" s="161"/>
      <c r="F1512" s="161"/>
      <c r="G1512" s="161"/>
      <c r="H1512" s="161"/>
      <c r="I1512" s="161"/>
      <c r="J1512" s="161"/>
      <c r="K1512" s="161"/>
      <c r="L1512" s="161"/>
      <c r="M1512" s="161"/>
      <c r="N1512" s="171"/>
      <c r="O1512" s="171"/>
      <c r="P1512" s="171"/>
      <c r="Q1512" s="171"/>
      <c r="R1512" s="171"/>
      <c r="S1512" s="171"/>
      <c r="T1512" s="208" t="str">
        <f t="shared" si="230"/>
        <v>MISSING</v>
      </c>
      <c r="U1512" s="208" t="str">
        <f t="shared" si="231"/>
        <v>MISSING</v>
      </c>
      <c r="X1512" s="56">
        <f t="shared" si="232"/>
        <v>-99</v>
      </c>
      <c r="Y1512" s="56">
        <f t="shared" si="233"/>
        <v>-99</v>
      </c>
      <c r="Z1512" s="56">
        <f t="shared" si="234"/>
        <v>-99</v>
      </c>
      <c r="AA1512" s="56">
        <f t="shared" si="235"/>
        <v>-99</v>
      </c>
      <c r="AB1512" s="56">
        <f t="shared" si="236"/>
        <v>-99</v>
      </c>
      <c r="AC1512" s="56">
        <f t="shared" si="237"/>
        <v>-99</v>
      </c>
      <c r="AE1512" s="82">
        <f>IF(D1512=1, 'adjustment factor'!$D$4, IF(D1512=-9,-999,IF(D1512="",-999,0)))</f>
        <v>-999</v>
      </c>
      <c r="AF1512" s="82">
        <f>IF(F1512=1, 'adjustment factor'!$D$5, IF(F1512=-9,-999,IF(F1512="",-999,0)))</f>
        <v>-999</v>
      </c>
      <c r="AG1512" s="82">
        <f>IF(E1512=1, 'adjustment factor'!$D$6, IF(E1512=-9,-999,IF(E1512="",-999,0)))</f>
        <v>-999</v>
      </c>
      <c r="AH1512" s="82">
        <f>IF(K1512&gt;=45,'adjustment factor'!$D$7,IF(K1512=-9,-1200,IF(K1512="",-1200,0)))</f>
        <v>-1200</v>
      </c>
      <c r="AI1512" s="82">
        <f>IF(L1512=1, 'adjustment factor'!$D$8, IF(L1512=-9,-999,IF(L1512="",-999,0)))</f>
        <v>-999</v>
      </c>
      <c r="AJ1512" s="82">
        <f>IF(AND(M1512&gt;=1,M1512&lt;=4),'adjustment factor'!$D$9,IF(M1512=-9,-999,IF(M1512=98,-999,IF(M1512=99,-999,IF(M1512="",-999,0)))))</f>
        <v>-999</v>
      </c>
      <c r="AK1512" s="82">
        <f>IF(H1512=1, 'adjustment factor'!$D$10, IF(H1512=-9,-999,IF(H1512="",-999,0)))</f>
        <v>-999</v>
      </c>
      <c r="AL1512" s="82">
        <f>IF(G1512=1, 'adjustment factor'!$D$11, IF(G1512=-9,-999,IF(G1512="",-999,0)))</f>
        <v>-999</v>
      </c>
      <c r="AM1512" s="82">
        <f>IF(I1512=1, 'adjustment factor'!$D$12, IF(I1512=-9,-999,IF(I1512="",-999,0)))</f>
        <v>-999</v>
      </c>
      <c r="AN1512" s="82">
        <f>IF(J1512=1, 'adjustment factor'!$D$13, IF(J1512=-9,-999,IF(J1512="",-999,0)))</f>
        <v>-999</v>
      </c>
      <c r="AO1512" s="82" t="str">
        <f t="shared" si="238"/>
        <v>-999</v>
      </c>
      <c r="AP1512" s="82" t="str">
        <f t="shared" si="239"/>
        <v>MISSING</v>
      </c>
    </row>
    <row r="1513" spans="2:42" s="3" customFormat="1">
      <c r="B1513" s="213"/>
      <c r="C1513" s="35">
        <v>1509</v>
      </c>
      <c r="D1513" s="161"/>
      <c r="E1513" s="161"/>
      <c r="F1513" s="161"/>
      <c r="G1513" s="161"/>
      <c r="H1513" s="161"/>
      <c r="I1513" s="161"/>
      <c r="J1513" s="161"/>
      <c r="K1513" s="161"/>
      <c r="L1513" s="161"/>
      <c r="M1513" s="161"/>
      <c r="N1513" s="171"/>
      <c r="O1513" s="171"/>
      <c r="P1513" s="171"/>
      <c r="Q1513" s="171"/>
      <c r="R1513" s="171"/>
      <c r="S1513" s="171"/>
      <c r="T1513" s="208" t="str">
        <f t="shared" si="230"/>
        <v>MISSING</v>
      </c>
      <c r="U1513" s="208" t="str">
        <f t="shared" si="231"/>
        <v>MISSING</v>
      </c>
      <c r="X1513" s="56">
        <f t="shared" si="232"/>
        <v>-99</v>
      </c>
      <c r="Y1513" s="56">
        <f t="shared" si="233"/>
        <v>-99</v>
      </c>
      <c r="Z1513" s="56">
        <f t="shared" si="234"/>
        <v>-99</v>
      </c>
      <c r="AA1513" s="56">
        <f t="shared" si="235"/>
        <v>-99</v>
      </c>
      <c r="AB1513" s="56">
        <f t="shared" si="236"/>
        <v>-99</v>
      </c>
      <c r="AC1513" s="56">
        <f t="shared" si="237"/>
        <v>-99</v>
      </c>
      <c r="AE1513" s="82">
        <f>IF(D1513=1, 'adjustment factor'!$D$4, IF(D1513=-9,-999,IF(D1513="",-999,0)))</f>
        <v>-999</v>
      </c>
      <c r="AF1513" s="82">
        <f>IF(F1513=1, 'adjustment factor'!$D$5, IF(F1513=-9,-999,IF(F1513="",-999,0)))</f>
        <v>-999</v>
      </c>
      <c r="AG1513" s="82">
        <f>IF(E1513=1, 'adjustment factor'!$D$6, IF(E1513=-9,-999,IF(E1513="",-999,0)))</f>
        <v>-999</v>
      </c>
      <c r="AH1513" s="82">
        <f>IF(K1513&gt;=45,'adjustment factor'!$D$7,IF(K1513=-9,-1200,IF(K1513="",-1200,0)))</f>
        <v>-1200</v>
      </c>
      <c r="AI1513" s="82">
        <f>IF(L1513=1, 'adjustment factor'!$D$8, IF(L1513=-9,-999,IF(L1513="",-999,0)))</f>
        <v>-999</v>
      </c>
      <c r="AJ1513" s="82">
        <f>IF(AND(M1513&gt;=1,M1513&lt;=4),'adjustment factor'!$D$9,IF(M1513=-9,-999,IF(M1513=98,-999,IF(M1513=99,-999,IF(M1513="",-999,0)))))</f>
        <v>-999</v>
      </c>
      <c r="AK1513" s="82">
        <f>IF(H1513=1, 'adjustment factor'!$D$10, IF(H1513=-9,-999,IF(H1513="",-999,0)))</f>
        <v>-999</v>
      </c>
      <c r="AL1513" s="82">
        <f>IF(G1513=1, 'adjustment factor'!$D$11, IF(G1513=-9,-999,IF(G1513="",-999,0)))</f>
        <v>-999</v>
      </c>
      <c r="AM1513" s="82">
        <f>IF(I1513=1, 'adjustment factor'!$D$12, IF(I1513=-9,-999,IF(I1513="",-999,0)))</f>
        <v>-999</v>
      </c>
      <c r="AN1513" s="82">
        <f>IF(J1513=1, 'adjustment factor'!$D$13, IF(J1513=-9,-999,IF(J1513="",-999,0)))</f>
        <v>-999</v>
      </c>
      <c r="AO1513" s="82" t="str">
        <f t="shared" si="238"/>
        <v>-999</v>
      </c>
      <c r="AP1513" s="82" t="str">
        <f t="shared" si="239"/>
        <v>MISSING</v>
      </c>
    </row>
    <row r="1514" spans="2:42" s="3" customFormat="1">
      <c r="B1514" s="213"/>
      <c r="C1514" s="35">
        <v>1510</v>
      </c>
      <c r="D1514" s="161"/>
      <c r="E1514" s="161"/>
      <c r="F1514" s="161"/>
      <c r="G1514" s="161"/>
      <c r="H1514" s="161"/>
      <c r="I1514" s="161"/>
      <c r="J1514" s="161"/>
      <c r="K1514" s="161"/>
      <c r="L1514" s="161"/>
      <c r="M1514" s="161"/>
      <c r="N1514" s="171"/>
      <c r="O1514" s="171"/>
      <c r="P1514" s="171"/>
      <c r="Q1514" s="171"/>
      <c r="R1514" s="171"/>
      <c r="S1514" s="171"/>
      <c r="T1514" s="208" t="str">
        <f t="shared" si="230"/>
        <v>MISSING</v>
      </c>
      <c r="U1514" s="208" t="str">
        <f t="shared" si="231"/>
        <v>MISSING</v>
      </c>
      <c r="X1514" s="56">
        <f t="shared" si="232"/>
        <v>-99</v>
      </c>
      <c r="Y1514" s="56">
        <f t="shared" si="233"/>
        <v>-99</v>
      </c>
      <c r="Z1514" s="56">
        <f t="shared" si="234"/>
        <v>-99</v>
      </c>
      <c r="AA1514" s="56">
        <f t="shared" si="235"/>
        <v>-99</v>
      </c>
      <c r="AB1514" s="56">
        <f t="shared" si="236"/>
        <v>-99</v>
      </c>
      <c r="AC1514" s="56">
        <f t="shared" si="237"/>
        <v>-99</v>
      </c>
      <c r="AE1514" s="82">
        <f>IF(D1514=1, 'adjustment factor'!$D$4, IF(D1514=-9,-999,IF(D1514="",-999,0)))</f>
        <v>-999</v>
      </c>
      <c r="AF1514" s="82">
        <f>IF(F1514=1, 'adjustment factor'!$D$5, IF(F1514=-9,-999,IF(F1514="",-999,0)))</f>
        <v>-999</v>
      </c>
      <c r="AG1514" s="82">
        <f>IF(E1514=1, 'adjustment factor'!$D$6, IF(E1514=-9,-999,IF(E1514="",-999,0)))</f>
        <v>-999</v>
      </c>
      <c r="AH1514" s="82">
        <f>IF(K1514&gt;=45,'adjustment factor'!$D$7,IF(K1514=-9,-1200,IF(K1514="",-1200,0)))</f>
        <v>-1200</v>
      </c>
      <c r="AI1514" s="82">
        <f>IF(L1514=1, 'adjustment factor'!$D$8, IF(L1514=-9,-999,IF(L1514="",-999,0)))</f>
        <v>-999</v>
      </c>
      <c r="AJ1514" s="82">
        <f>IF(AND(M1514&gt;=1,M1514&lt;=4),'adjustment factor'!$D$9,IF(M1514=-9,-999,IF(M1514=98,-999,IF(M1514=99,-999,IF(M1514="",-999,0)))))</f>
        <v>-999</v>
      </c>
      <c r="AK1514" s="82">
        <f>IF(H1514=1, 'adjustment factor'!$D$10, IF(H1514=-9,-999,IF(H1514="",-999,0)))</f>
        <v>-999</v>
      </c>
      <c r="AL1514" s="82">
        <f>IF(G1514=1, 'adjustment factor'!$D$11, IF(G1514=-9,-999,IF(G1514="",-999,0)))</f>
        <v>-999</v>
      </c>
      <c r="AM1514" s="82">
        <f>IF(I1514=1, 'adjustment factor'!$D$12, IF(I1514=-9,-999,IF(I1514="",-999,0)))</f>
        <v>-999</v>
      </c>
      <c r="AN1514" s="82">
        <f>IF(J1514=1, 'adjustment factor'!$D$13, IF(J1514=-9,-999,IF(J1514="",-999,0)))</f>
        <v>-999</v>
      </c>
      <c r="AO1514" s="82" t="str">
        <f t="shared" si="238"/>
        <v>-999</v>
      </c>
      <c r="AP1514" s="82" t="str">
        <f t="shared" si="239"/>
        <v>MISSING</v>
      </c>
    </row>
    <row r="1515" spans="2:42" s="3" customFormat="1">
      <c r="B1515" s="213"/>
      <c r="C1515" s="35">
        <v>1511</v>
      </c>
      <c r="D1515" s="161"/>
      <c r="E1515" s="161"/>
      <c r="F1515" s="161"/>
      <c r="G1515" s="161"/>
      <c r="H1515" s="161"/>
      <c r="I1515" s="161"/>
      <c r="J1515" s="161"/>
      <c r="K1515" s="161"/>
      <c r="L1515" s="161"/>
      <c r="M1515" s="161"/>
      <c r="N1515" s="171"/>
      <c r="O1515" s="171"/>
      <c r="P1515" s="171"/>
      <c r="Q1515" s="171"/>
      <c r="R1515" s="171"/>
      <c r="S1515" s="171"/>
      <c r="T1515" s="208" t="str">
        <f t="shared" si="230"/>
        <v>MISSING</v>
      </c>
      <c r="U1515" s="208" t="str">
        <f t="shared" si="231"/>
        <v>MISSING</v>
      </c>
      <c r="X1515" s="56">
        <f t="shared" si="232"/>
        <v>-99</v>
      </c>
      <c r="Y1515" s="56">
        <f t="shared" si="233"/>
        <v>-99</v>
      </c>
      <c r="Z1515" s="56">
        <f t="shared" si="234"/>
        <v>-99</v>
      </c>
      <c r="AA1515" s="56">
        <f t="shared" si="235"/>
        <v>-99</v>
      </c>
      <c r="AB1515" s="56">
        <f t="shared" si="236"/>
        <v>-99</v>
      </c>
      <c r="AC1515" s="56">
        <f t="shared" si="237"/>
        <v>-99</v>
      </c>
      <c r="AE1515" s="82">
        <f>IF(D1515=1, 'adjustment factor'!$D$4, IF(D1515=-9,-999,IF(D1515="",-999,0)))</f>
        <v>-999</v>
      </c>
      <c r="AF1515" s="82">
        <f>IF(F1515=1, 'adjustment factor'!$D$5, IF(F1515=-9,-999,IF(F1515="",-999,0)))</f>
        <v>-999</v>
      </c>
      <c r="AG1515" s="82">
        <f>IF(E1515=1, 'adjustment factor'!$D$6, IF(E1515=-9,-999,IF(E1515="",-999,0)))</f>
        <v>-999</v>
      </c>
      <c r="AH1515" s="82">
        <f>IF(K1515&gt;=45,'adjustment factor'!$D$7,IF(K1515=-9,-1200,IF(K1515="",-1200,0)))</f>
        <v>-1200</v>
      </c>
      <c r="AI1515" s="82">
        <f>IF(L1515=1, 'adjustment factor'!$D$8, IF(L1515=-9,-999,IF(L1515="",-999,0)))</f>
        <v>-999</v>
      </c>
      <c r="AJ1515" s="82">
        <f>IF(AND(M1515&gt;=1,M1515&lt;=4),'adjustment factor'!$D$9,IF(M1515=-9,-999,IF(M1515=98,-999,IF(M1515=99,-999,IF(M1515="",-999,0)))))</f>
        <v>-999</v>
      </c>
      <c r="AK1515" s="82">
        <f>IF(H1515=1, 'adjustment factor'!$D$10, IF(H1515=-9,-999,IF(H1515="",-999,0)))</f>
        <v>-999</v>
      </c>
      <c r="AL1515" s="82">
        <f>IF(G1515=1, 'adjustment factor'!$D$11, IF(G1515=-9,-999,IF(G1515="",-999,0)))</f>
        <v>-999</v>
      </c>
      <c r="AM1515" s="82">
        <f>IF(I1515=1, 'adjustment factor'!$D$12, IF(I1515=-9,-999,IF(I1515="",-999,0)))</f>
        <v>-999</v>
      </c>
      <c r="AN1515" s="82">
        <f>IF(J1515=1, 'adjustment factor'!$D$13, IF(J1515=-9,-999,IF(J1515="",-999,0)))</f>
        <v>-999</v>
      </c>
      <c r="AO1515" s="82" t="str">
        <f t="shared" si="238"/>
        <v>-999</v>
      </c>
      <c r="AP1515" s="82" t="str">
        <f t="shared" si="239"/>
        <v>MISSING</v>
      </c>
    </row>
    <row r="1516" spans="2:42" s="3" customFormat="1">
      <c r="B1516" s="213"/>
      <c r="C1516" s="35">
        <v>1512</v>
      </c>
      <c r="D1516" s="161"/>
      <c r="E1516" s="161"/>
      <c r="F1516" s="161"/>
      <c r="G1516" s="161"/>
      <c r="H1516" s="161"/>
      <c r="I1516" s="161"/>
      <c r="J1516" s="161"/>
      <c r="K1516" s="161"/>
      <c r="L1516" s="161"/>
      <c r="M1516" s="161"/>
      <c r="N1516" s="171"/>
      <c r="O1516" s="171"/>
      <c r="P1516" s="171"/>
      <c r="Q1516" s="171"/>
      <c r="R1516" s="171"/>
      <c r="S1516" s="171"/>
      <c r="T1516" s="208" t="str">
        <f t="shared" si="230"/>
        <v>MISSING</v>
      </c>
      <c r="U1516" s="208" t="str">
        <f t="shared" si="231"/>
        <v>MISSING</v>
      </c>
      <c r="X1516" s="56">
        <f t="shared" si="232"/>
        <v>-99</v>
      </c>
      <c r="Y1516" s="56">
        <f t="shared" si="233"/>
        <v>-99</v>
      </c>
      <c r="Z1516" s="56">
        <f t="shared" si="234"/>
        <v>-99</v>
      </c>
      <c r="AA1516" s="56">
        <f t="shared" si="235"/>
        <v>-99</v>
      </c>
      <c r="AB1516" s="56">
        <f t="shared" si="236"/>
        <v>-99</v>
      </c>
      <c r="AC1516" s="56">
        <f t="shared" si="237"/>
        <v>-99</v>
      </c>
      <c r="AE1516" s="82">
        <f>IF(D1516=1, 'adjustment factor'!$D$4, IF(D1516=-9,-999,IF(D1516="",-999,0)))</f>
        <v>-999</v>
      </c>
      <c r="AF1516" s="82">
        <f>IF(F1516=1, 'adjustment factor'!$D$5, IF(F1516=-9,-999,IF(F1516="",-999,0)))</f>
        <v>-999</v>
      </c>
      <c r="AG1516" s="82">
        <f>IF(E1516=1, 'adjustment factor'!$D$6, IF(E1516=-9,-999,IF(E1516="",-999,0)))</f>
        <v>-999</v>
      </c>
      <c r="AH1516" s="82">
        <f>IF(K1516&gt;=45,'adjustment factor'!$D$7,IF(K1516=-9,-1200,IF(K1516="",-1200,0)))</f>
        <v>-1200</v>
      </c>
      <c r="AI1516" s="82">
        <f>IF(L1516=1, 'adjustment factor'!$D$8, IF(L1516=-9,-999,IF(L1516="",-999,0)))</f>
        <v>-999</v>
      </c>
      <c r="AJ1516" s="82">
        <f>IF(AND(M1516&gt;=1,M1516&lt;=4),'adjustment factor'!$D$9,IF(M1516=-9,-999,IF(M1516=98,-999,IF(M1516=99,-999,IF(M1516="",-999,0)))))</f>
        <v>-999</v>
      </c>
      <c r="AK1516" s="82">
        <f>IF(H1516=1, 'adjustment factor'!$D$10, IF(H1516=-9,-999,IF(H1516="",-999,0)))</f>
        <v>-999</v>
      </c>
      <c r="AL1516" s="82">
        <f>IF(G1516=1, 'adjustment factor'!$D$11, IF(G1516=-9,-999,IF(G1516="",-999,0)))</f>
        <v>-999</v>
      </c>
      <c r="AM1516" s="82">
        <f>IF(I1516=1, 'adjustment factor'!$D$12, IF(I1516=-9,-999,IF(I1516="",-999,0)))</f>
        <v>-999</v>
      </c>
      <c r="AN1516" s="82">
        <f>IF(J1516=1, 'adjustment factor'!$D$13, IF(J1516=-9,-999,IF(J1516="",-999,0)))</f>
        <v>-999</v>
      </c>
      <c r="AO1516" s="82" t="str">
        <f t="shared" si="238"/>
        <v>-999</v>
      </c>
      <c r="AP1516" s="82" t="str">
        <f t="shared" si="239"/>
        <v>MISSING</v>
      </c>
    </row>
    <row r="1517" spans="2:42" s="3" customFormat="1">
      <c r="B1517" s="213"/>
      <c r="C1517" s="35">
        <v>1513</v>
      </c>
      <c r="D1517" s="161"/>
      <c r="E1517" s="161"/>
      <c r="F1517" s="161"/>
      <c r="G1517" s="161"/>
      <c r="H1517" s="161"/>
      <c r="I1517" s="161"/>
      <c r="J1517" s="161"/>
      <c r="K1517" s="161"/>
      <c r="L1517" s="161"/>
      <c r="M1517" s="161"/>
      <c r="N1517" s="171"/>
      <c r="O1517" s="171"/>
      <c r="P1517" s="171"/>
      <c r="Q1517" s="171"/>
      <c r="R1517" s="171"/>
      <c r="S1517" s="171"/>
      <c r="T1517" s="208" t="str">
        <f t="shared" si="230"/>
        <v>MISSING</v>
      </c>
      <c r="U1517" s="208" t="str">
        <f t="shared" si="231"/>
        <v>MISSING</v>
      </c>
      <c r="X1517" s="56">
        <f t="shared" si="232"/>
        <v>-99</v>
      </c>
      <c r="Y1517" s="56">
        <f t="shared" si="233"/>
        <v>-99</v>
      </c>
      <c r="Z1517" s="56">
        <f t="shared" si="234"/>
        <v>-99</v>
      </c>
      <c r="AA1517" s="56">
        <f t="shared" si="235"/>
        <v>-99</v>
      </c>
      <c r="AB1517" s="56">
        <f t="shared" si="236"/>
        <v>-99</v>
      </c>
      <c r="AC1517" s="56">
        <f t="shared" si="237"/>
        <v>-99</v>
      </c>
      <c r="AE1517" s="82">
        <f>IF(D1517=1, 'adjustment factor'!$D$4, IF(D1517=-9,-999,IF(D1517="",-999,0)))</f>
        <v>-999</v>
      </c>
      <c r="AF1517" s="82">
        <f>IF(F1517=1, 'adjustment factor'!$D$5, IF(F1517=-9,-999,IF(F1517="",-999,0)))</f>
        <v>-999</v>
      </c>
      <c r="AG1517" s="82">
        <f>IF(E1517=1, 'adjustment factor'!$D$6, IF(E1517=-9,-999,IF(E1517="",-999,0)))</f>
        <v>-999</v>
      </c>
      <c r="AH1517" s="82">
        <f>IF(K1517&gt;=45,'adjustment factor'!$D$7,IF(K1517=-9,-1200,IF(K1517="",-1200,0)))</f>
        <v>-1200</v>
      </c>
      <c r="AI1517" s="82">
        <f>IF(L1517=1, 'adjustment factor'!$D$8, IF(L1517=-9,-999,IF(L1517="",-999,0)))</f>
        <v>-999</v>
      </c>
      <c r="AJ1517" s="82">
        <f>IF(AND(M1517&gt;=1,M1517&lt;=4),'adjustment factor'!$D$9,IF(M1517=-9,-999,IF(M1517=98,-999,IF(M1517=99,-999,IF(M1517="",-999,0)))))</f>
        <v>-999</v>
      </c>
      <c r="AK1517" s="82">
        <f>IF(H1517=1, 'adjustment factor'!$D$10, IF(H1517=-9,-999,IF(H1517="",-999,0)))</f>
        <v>-999</v>
      </c>
      <c r="AL1517" s="82">
        <f>IF(G1517=1, 'adjustment factor'!$D$11, IF(G1517=-9,-999,IF(G1517="",-999,0)))</f>
        <v>-999</v>
      </c>
      <c r="AM1517" s="82">
        <f>IF(I1517=1, 'adjustment factor'!$D$12, IF(I1517=-9,-999,IF(I1517="",-999,0)))</f>
        <v>-999</v>
      </c>
      <c r="AN1517" s="82">
        <f>IF(J1517=1, 'adjustment factor'!$D$13, IF(J1517=-9,-999,IF(J1517="",-999,0)))</f>
        <v>-999</v>
      </c>
      <c r="AO1517" s="82" t="str">
        <f t="shared" si="238"/>
        <v>-999</v>
      </c>
      <c r="AP1517" s="82" t="str">
        <f t="shared" si="239"/>
        <v>MISSING</v>
      </c>
    </row>
    <row r="1518" spans="2:42" s="3" customFormat="1">
      <c r="B1518" s="213"/>
      <c r="C1518" s="35">
        <v>1514</v>
      </c>
      <c r="D1518" s="161"/>
      <c r="E1518" s="161"/>
      <c r="F1518" s="161"/>
      <c r="G1518" s="161"/>
      <c r="H1518" s="161"/>
      <c r="I1518" s="161"/>
      <c r="J1518" s="161"/>
      <c r="K1518" s="161"/>
      <c r="L1518" s="161"/>
      <c r="M1518" s="161"/>
      <c r="N1518" s="171"/>
      <c r="O1518" s="171"/>
      <c r="P1518" s="171"/>
      <c r="Q1518" s="171"/>
      <c r="R1518" s="171"/>
      <c r="S1518" s="171"/>
      <c r="T1518" s="208" t="str">
        <f t="shared" si="230"/>
        <v>MISSING</v>
      </c>
      <c r="U1518" s="208" t="str">
        <f t="shared" si="231"/>
        <v>MISSING</v>
      </c>
      <c r="X1518" s="56">
        <f t="shared" si="232"/>
        <v>-99</v>
      </c>
      <c r="Y1518" s="56">
        <f t="shared" si="233"/>
        <v>-99</v>
      </c>
      <c r="Z1518" s="56">
        <f t="shared" si="234"/>
        <v>-99</v>
      </c>
      <c r="AA1518" s="56">
        <f t="shared" si="235"/>
        <v>-99</v>
      </c>
      <c r="AB1518" s="56">
        <f t="shared" si="236"/>
        <v>-99</v>
      </c>
      <c r="AC1518" s="56">
        <f t="shared" si="237"/>
        <v>-99</v>
      </c>
      <c r="AE1518" s="82">
        <f>IF(D1518=1, 'adjustment factor'!$D$4, IF(D1518=-9,-999,IF(D1518="",-999,0)))</f>
        <v>-999</v>
      </c>
      <c r="AF1518" s="82">
        <f>IF(F1518=1, 'adjustment factor'!$D$5, IF(F1518=-9,-999,IF(F1518="",-999,0)))</f>
        <v>-999</v>
      </c>
      <c r="AG1518" s="82">
        <f>IF(E1518=1, 'adjustment factor'!$D$6, IF(E1518=-9,-999,IF(E1518="",-999,0)))</f>
        <v>-999</v>
      </c>
      <c r="AH1518" s="82">
        <f>IF(K1518&gt;=45,'adjustment factor'!$D$7,IF(K1518=-9,-1200,IF(K1518="",-1200,0)))</f>
        <v>-1200</v>
      </c>
      <c r="AI1518" s="82">
        <f>IF(L1518=1, 'adjustment factor'!$D$8, IF(L1518=-9,-999,IF(L1518="",-999,0)))</f>
        <v>-999</v>
      </c>
      <c r="AJ1518" s="82">
        <f>IF(AND(M1518&gt;=1,M1518&lt;=4),'adjustment factor'!$D$9,IF(M1518=-9,-999,IF(M1518=98,-999,IF(M1518=99,-999,IF(M1518="",-999,0)))))</f>
        <v>-999</v>
      </c>
      <c r="AK1518" s="82">
        <f>IF(H1518=1, 'adjustment factor'!$D$10, IF(H1518=-9,-999,IF(H1518="",-999,0)))</f>
        <v>-999</v>
      </c>
      <c r="AL1518" s="82">
        <f>IF(G1518=1, 'adjustment factor'!$D$11, IF(G1518=-9,-999,IF(G1518="",-999,0)))</f>
        <v>-999</v>
      </c>
      <c r="AM1518" s="82">
        <f>IF(I1518=1, 'adjustment factor'!$D$12, IF(I1518=-9,-999,IF(I1518="",-999,0)))</f>
        <v>-999</v>
      </c>
      <c r="AN1518" s="82">
        <f>IF(J1518=1, 'adjustment factor'!$D$13, IF(J1518=-9,-999,IF(J1518="",-999,0)))</f>
        <v>-999</v>
      </c>
      <c r="AO1518" s="82" t="str">
        <f t="shared" si="238"/>
        <v>-999</v>
      </c>
      <c r="AP1518" s="82" t="str">
        <f t="shared" si="239"/>
        <v>MISSING</v>
      </c>
    </row>
    <row r="1519" spans="2:42" s="3" customFormat="1">
      <c r="B1519" s="213"/>
      <c r="C1519" s="35">
        <v>1515</v>
      </c>
      <c r="D1519" s="161"/>
      <c r="E1519" s="161"/>
      <c r="F1519" s="161"/>
      <c r="G1519" s="161"/>
      <c r="H1519" s="161"/>
      <c r="I1519" s="161"/>
      <c r="J1519" s="161"/>
      <c r="K1519" s="161"/>
      <c r="L1519" s="161"/>
      <c r="M1519" s="161"/>
      <c r="N1519" s="171"/>
      <c r="O1519" s="171"/>
      <c r="P1519" s="171"/>
      <c r="Q1519" s="171"/>
      <c r="R1519" s="171"/>
      <c r="S1519" s="171"/>
      <c r="T1519" s="208" t="str">
        <f t="shared" si="230"/>
        <v>MISSING</v>
      </c>
      <c r="U1519" s="208" t="str">
        <f t="shared" si="231"/>
        <v>MISSING</v>
      </c>
      <c r="X1519" s="56">
        <f t="shared" si="232"/>
        <v>-99</v>
      </c>
      <c r="Y1519" s="56">
        <f t="shared" si="233"/>
        <v>-99</v>
      </c>
      <c r="Z1519" s="56">
        <f t="shared" si="234"/>
        <v>-99</v>
      </c>
      <c r="AA1519" s="56">
        <f t="shared" si="235"/>
        <v>-99</v>
      </c>
      <c r="AB1519" s="56">
        <f t="shared" si="236"/>
        <v>-99</v>
      </c>
      <c r="AC1519" s="56">
        <f t="shared" si="237"/>
        <v>-99</v>
      </c>
      <c r="AE1519" s="82">
        <f>IF(D1519=1, 'adjustment factor'!$D$4, IF(D1519=-9,-999,IF(D1519="",-999,0)))</f>
        <v>-999</v>
      </c>
      <c r="AF1519" s="82">
        <f>IF(F1519=1, 'adjustment factor'!$D$5, IF(F1519=-9,-999,IF(F1519="",-999,0)))</f>
        <v>-999</v>
      </c>
      <c r="AG1519" s="82">
        <f>IF(E1519=1, 'adjustment factor'!$D$6, IF(E1519=-9,-999,IF(E1519="",-999,0)))</f>
        <v>-999</v>
      </c>
      <c r="AH1519" s="82">
        <f>IF(K1519&gt;=45,'adjustment factor'!$D$7,IF(K1519=-9,-1200,IF(K1519="",-1200,0)))</f>
        <v>-1200</v>
      </c>
      <c r="AI1519" s="82">
        <f>IF(L1519=1, 'adjustment factor'!$D$8, IF(L1519=-9,-999,IF(L1519="",-999,0)))</f>
        <v>-999</v>
      </c>
      <c r="AJ1519" s="82">
        <f>IF(AND(M1519&gt;=1,M1519&lt;=4),'adjustment factor'!$D$9,IF(M1519=-9,-999,IF(M1519=98,-999,IF(M1519=99,-999,IF(M1519="",-999,0)))))</f>
        <v>-999</v>
      </c>
      <c r="AK1519" s="82">
        <f>IF(H1519=1, 'adjustment factor'!$D$10, IF(H1519=-9,-999,IF(H1519="",-999,0)))</f>
        <v>-999</v>
      </c>
      <c r="AL1519" s="82">
        <f>IF(G1519=1, 'adjustment factor'!$D$11, IF(G1519=-9,-999,IF(G1519="",-999,0)))</f>
        <v>-999</v>
      </c>
      <c r="AM1519" s="82">
        <f>IF(I1519=1, 'adjustment factor'!$D$12, IF(I1519=-9,-999,IF(I1519="",-999,0)))</f>
        <v>-999</v>
      </c>
      <c r="AN1519" s="82">
        <f>IF(J1519=1, 'adjustment factor'!$D$13, IF(J1519=-9,-999,IF(J1519="",-999,0)))</f>
        <v>-999</v>
      </c>
      <c r="AO1519" s="82" t="str">
        <f t="shared" si="238"/>
        <v>-999</v>
      </c>
      <c r="AP1519" s="82" t="str">
        <f t="shared" si="239"/>
        <v>MISSING</v>
      </c>
    </row>
    <row r="1520" spans="2:42" s="3" customFormat="1">
      <c r="B1520" s="213"/>
      <c r="C1520" s="35">
        <v>1516</v>
      </c>
      <c r="D1520" s="161"/>
      <c r="E1520" s="161"/>
      <c r="F1520" s="161"/>
      <c r="G1520" s="161"/>
      <c r="H1520" s="161"/>
      <c r="I1520" s="161"/>
      <c r="J1520" s="161"/>
      <c r="K1520" s="161"/>
      <c r="L1520" s="161"/>
      <c r="M1520" s="161"/>
      <c r="N1520" s="171"/>
      <c r="O1520" s="171"/>
      <c r="P1520" s="171"/>
      <c r="Q1520" s="171"/>
      <c r="R1520" s="171"/>
      <c r="S1520" s="171"/>
      <c r="T1520" s="208" t="str">
        <f t="shared" si="230"/>
        <v>MISSING</v>
      </c>
      <c r="U1520" s="208" t="str">
        <f t="shared" si="231"/>
        <v>MISSING</v>
      </c>
      <c r="X1520" s="56">
        <f t="shared" si="232"/>
        <v>-99</v>
      </c>
      <c r="Y1520" s="56">
        <f t="shared" si="233"/>
        <v>-99</v>
      </c>
      <c r="Z1520" s="56">
        <f t="shared" si="234"/>
        <v>-99</v>
      </c>
      <c r="AA1520" s="56">
        <f t="shared" si="235"/>
        <v>-99</v>
      </c>
      <c r="AB1520" s="56">
        <f t="shared" si="236"/>
        <v>-99</v>
      </c>
      <c r="AC1520" s="56">
        <f t="shared" si="237"/>
        <v>-99</v>
      </c>
      <c r="AE1520" s="82">
        <f>IF(D1520=1, 'adjustment factor'!$D$4, IF(D1520=-9,-999,IF(D1520="",-999,0)))</f>
        <v>-999</v>
      </c>
      <c r="AF1520" s="82">
        <f>IF(F1520=1, 'adjustment factor'!$D$5, IF(F1520=-9,-999,IF(F1520="",-999,0)))</f>
        <v>-999</v>
      </c>
      <c r="AG1520" s="82">
        <f>IF(E1520=1, 'adjustment factor'!$D$6, IF(E1520=-9,-999,IF(E1520="",-999,0)))</f>
        <v>-999</v>
      </c>
      <c r="AH1520" s="82">
        <f>IF(K1520&gt;=45,'adjustment factor'!$D$7,IF(K1520=-9,-1200,IF(K1520="",-1200,0)))</f>
        <v>-1200</v>
      </c>
      <c r="AI1520" s="82">
        <f>IF(L1520=1, 'adjustment factor'!$D$8, IF(L1520=-9,-999,IF(L1520="",-999,0)))</f>
        <v>-999</v>
      </c>
      <c r="AJ1520" s="82">
        <f>IF(AND(M1520&gt;=1,M1520&lt;=4),'adjustment factor'!$D$9,IF(M1520=-9,-999,IF(M1520=98,-999,IF(M1520=99,-999,IF(M1520="",-999,0)))))</f>
        <v>-999</v>
      </c>
      <c r="AK1520" s="82">
        <f>IF(H1520=1, 'adjustment factor'!$D$10, IF(H1520=-9,-999,IF(H1520="",-999,0)))</f>
        <v>-999</v>
      </c>
      <c r="AL1520" s="82">
        <f>IF(G1520=1, 'adjustment factor'!$D$11, IF(G1520=-9,-999,IF(G1520="",-999,0)))</f>
        <v>-999</v>
      </c>
      <c r="AM1520" s="82">
        <f>IF(I1520=1, 'adjustment factor'!$D$12, IF(I1520=-9,-999,IF(I1520="",-999,0)))</f>
        <v>-999</v>
      </c>
      <c r="AN1520" s="82">
        <f>IF(J1520=1, 'adjustment factor'!$D$13, IF(J1520=-9,-999,IF(J1520="",-999,0)))</f>
        <v>-999</v>
      </c>
      <c r="AO1520" s="82" t="str">
        <f t="shared" si="238"/>
        <v>-999</v>
      </c>
      <c r="AP1520" s="82" t="str">
        <f t="shared" si="239"/>
        <v>MISSING</v>
      </c>
    </row>
    <row r="1521" spans="2:42" s="3" customFormat="1">
      <c r="B1521" s="213"/>
      <c r="C1521" s="35">
        <v>1517</v>
      </c>
      <c r="D1521" s="161"/>
      <c r="E1521" s="161"/>
      <c r="F1521" s="161"/>
      <c r="G1521" s="161"/>
      <c r="H1521" s="161"/>
      <c r="I1521" s="161"/>
      <c r="J1521" s="161"/>
      <c r="K1521" s="161"/>
      <c r="L1521" s="161"/>
      <c r="M1521" s="161"/>
      <c r="N1521" s="171"/>
      <c r="O1521" s="171"/>
      <c r="P1521" s="171"/>
      <c r="Q1521" s="171"/>
      <c r="R1521" s="171"/>
      <c r="S1521" s="171"/>
      <c r="T1521" s="208" t="str">
        <f t="shared" si="230"/>
        <v>MISSING</v>
      </c>
      <c r="U1521" s="208" t="str">
        <f t="shared" si="231"/>
        <v>MISSING</v>
      </c>
      <c r="X1521" s="56">
        <f t="shared" si="232"/>
        <v>-99</v>
      </c>
      <c r="Y1521" s="56">
        <f t="shared" si="233"/>
        <v>-99</v>
      </c>
      <c r="Z1521" s="56">
        <f t="shared" si="234"/>
        <v>-99</v>
      </c>
      <c r="AA1521" s="56">
        <f t="shared" si="235"/>
        <v>-99</v>
      </c>
      <c r="AB1521" s="56">
        <f t="shared" si="236"/>
        <v>-99</v>
      </c>
      <c r="AC1521" s="56">
        <f t="shared" si="237"/>
        <v>-99</v>
      </c>
      <c r="AE1521" s="82">
        <f>IF(D1521=1, 'adjustment factor'!$D$4, IF(D1521=-9,-999,IF(D1521="",-999,0)))</f>
        <v>-999</v>
      </c>
      <c r="AF1521" s="82">
        <f>IF(F1521=1, 'adjustment factor'!$D$5, IF(F1521=-9,-999,IF(F1521="",-999,0)))</f>
        <v>-999</v>
      </c>
      <c r="AG1521" s="82">
        <f>IF(E1521=1, 'adjustment factor'!$D$6, IF(E1521=-9,-999,IF(E1521="",-999,0)))</f>
        <v>-999</v>
      </c>
      <c r="AH1521" s="82">
        <f>IF(K1521&gt;=45,'adjustment factor'!$D$7,IF(K1521=-9,-1200,IF(K1521="",-1200,0)))</f>
        <v>-1200</v>
      </c>
      <c r="AI1521" s="82">
        <f>IF(L1521=1, 'adjustment factor'!$D$8, IF(L1521=-9,-999,IF(L1521="",-999,0)))</f>
        <v>-999</v>
      </c>
      <c r="AJ1521" s="82">
        <f>IF(AND(M1521&gt;=1,M1521&lt;=4),'adjustment factor'!$D$9,IF(M1521=-9,-999,IF(M1521=98,-999,IF(M1521=99,-999,IF(M1521="",-999,0)))))</f>
        <v>-999</v>
      </c>
      <c r="AK1521" s="82">
        <f>IF(H1521=1, 'adjustment factor'!$D$10, IF(H1521=-9,-999,IF(H1521="",-999,0)))</f>
        <v>-999</v>
      </c>
      <c r="AL1521" s="82">
        <f>IF(G1521=1, 'adjustment factor'!$D$11, IF(G1521=-9,-999,IF(G1521="",-999,0)))</f>
        <v>-999</v>
      </c>
      <c r="AM1521" s="82">
        <f>IF(I1521=1, 'adjustment factor'!$D$12, IF(I1521=-9,-999,IF(I1521="",-999,0)))</f>
        <v>-999</v>
      </c>
      <c r="AN1521" s="82">
        <f>IF(J1521=1, 'adjustment factor'!$D$13, IF(J1521=-9,-999,IF(J1521="",-999,0)))</f>
        <v>-999</v>
      </c>
      <c r="AO1521" s="82" t="str">
        <f t="shared" si="238"/>
        <v>-999</v>
      </c>
      <c r="AP1521" s="82" t="str">
        <f t="shared" si="239"/>
        <v>MISSING</v>
      </c>
    </row>
    <row r="1522" spans="2:42" s="3" customFormat="1">
      <c r="B1522" s="213"/>
      <c r="C1522" s="35">
        <v>1518</v>
      </c>
      <c r="D1522" s="161"/>
      <c r="E1522" s="161"/>
      <c r="F1522" s="161"/>
      <c r="G1522" s="161"/>
      <c r="H1522" s="161"/>
      <c r="I1522" s="161"/>
      <c r="J1522" s="161"/>
      <c r="K1522" s="161"/>
      <c r="L1522" s="161"/>
      <c r="M1522" s="161"/>
      <c r="N1522" s="171"/>
      <c r="O1522" s="171"/>
      <c r="P1522" s="171"/>
      <c r="Q1522" s="171"/>
      <c r="R1522" s="171"/>
      <c r="S1522" s="171"/>
      <c r="T1522" s="208" t="str">
        <f t="shared" si="230"/>
        <v>MISSING</v>
      </c>
      <c r="U1522" s="208" t="str">
        <f t="shared" si="231"/>
        <v>MISSING</v>
      </c>
      <c r="X1522" s="56">
        <f t="shared" si="232"/>
        <v>-99</v>
      </c>
      <c r="Y1522" s="56">
        <f t="shared" si="233"/>
        <v>-99</v>
      </c>
      <c r="Z1522" s="56">
        <f t="shared" si="234"/>
        <v>-99</v>
      </c>
      <c r="AA1522" s="56">
        <f t="shared" si="235"/>
        <v>-99</v>
      </c>
      <c r="AB1522" s="56">
        <f t="shared" si="236"/>
        <v>-99</v>
      </c>
      <c r="AC1522" s="56">
        <f t="shared" si="237"/>
        <v>-99</v>
      </c>
      <c r="AE1522" s="82">
        <f>IF(D1522=1, 'adjustment factor'!$D$4, IF(D1522=-9,-999,IF(D1522="",-999,0)))</f>
        <v>-999</v>
      </c>
      <c r="AF1522" s="82">
        <f>IF(F1522=1, 'adjustment factor'!$D$5, IF(F1522=-9,-999,IF(F1522="",-999,0)))</f>
        <v>-999</v>
      </c>
      <c r="AG1522" s="82">
        <f>IF(E1522=1, 'adjustment factor'!$D$6, IF(E1522=-9,-999,IF(E1522="",-999,0)))</f>
        <v>-999</v>
      </c>
      <c r="AH1522" s="82">
        <f>IF(K1522&gt;=45,'adjustment factor'!$D$7,IF(K1522=-9,-1200,IF(K1522="",-1200,0)))</f>
        <v>-1200</v>
      </c>
      <c r="AI1522" s="82">
        <f>IF(L1522=1, 'adjustment factor'!$D$8, IF(L1522=-9,-999,IF(L1522="",-999,0)))</f>
        <v>-999</v>
      </c>
      <c r="AJ1522" s="82">
        <f>IF(AND(M1522&gt;=1,M1522&lt;=4),'adjustment factor'!$D$9,IF(M1522=-9,-999,IF(M1522=98,-999,IF(M1522=99,-999,IF(M1522="",-999,0)))))</f>
        <v>-999</v>
      </c>
      <c r="AK1522" s="82">
        <f>IF(H1522=1, 'adjustment factor'!$D$10, IF(H1522=-9,-999,IF(H1522="",-999,0)))</f>
        <v>-999</v>
      </c>
      <c r="AL1522" s="82">
        <f>IF(G1522=1, 'adjustment factor'!$D$11, IF(G1522=-9,-999,IF(G1522="",-999,0)))</f>
        <v>-999</v>
      </c>
      <c r="AM1522" s="82">
        <f>IF(I1522=1, 'adjustment factor'!$D$12, IF(I1522=-9,-999,IF(I1522="",-999,0)))</f>
        <v>-999</v>
      </c>
      <c r="AN1522" s="82">
        <f>IF(J1522=1, 'adjustment factor'!$D$13, IF(J1522=-9,-999,IF(J1522="",-999,0)))</f>
        <v>-999</v>
      </c>
      <c r="AO1522" s="82" t="str">
        <f t="shared" si="238"/>
        <v>-999</v>
      </c>
      <c r="AP1522" s="82" t="str">
        <f t="shared" si="239"/>
        <v>MISSING</v>
      </c>
    </row>
    <row r="1523" spans="2:42" s="3" customFormat="1">
      <c r="B1523" s="213"/>
      <c r="C1523" s="35">
        <v>1519</v>
      </c>
      <c r="D1523" s="161"/>
      <c r="E1523" s="161"/>
      <c r="F1523" s="161"/>
      <c r="G1523" s="161"/>
      <c r="H1523" s="161"/>
      <c r="I1523" s="161"/>
      <c r="J1523" s="161"/>
      <c r="K1523" s="161"/>
      <c r="L1523" s="161"/>
      <c r="M1523" s="161"/>
      <c r="N1523" s="171"/>
      <c r="O1523" s="171"/>
      <c r="P1523" s="171"/>
      <c r="Q1523" s="171"/>
      <c r="R1523" s="171"/>
      <c r="S1523" s="171"/>
      <c r="T1523" s="208" t="str">
        <f t="shared" si="230"/>
        <v>MISSING</v>
      </c>
      <c r="U1523" s="208" t="str">
        <f t="shared" si="231"/>
        <v>MISSING</v>
      </c>
      <c r="X1523" s="56">
        <f t="shared" si="232"/>
        <v>-99</v>
      </c>
      <c r="Y1523" s="56">
        <f t="shared" si="233"/>
        <v>-99</v>
      </c>
      <c r="Z1523" s="56">
        <f t="shared" si="234"/>
        <v>-99</v>
      </c>
      <c r="AA1523" s="56">
        <f t="shared" si="235"/>
        <v>-99</v>
      </c>
      <c r="AB1523" s="56">
        <f t="shared" si="236"/>
        <v>-99</v>
      </c>
      <c r="AC1523" s="56">
        <f t="shared" si="237"/>
        <v>-99</v>
      </c>
      <c r="AE1523" s="82">
        <f>IF(D1523=1, 'adjustment factor'!$D$4, IF(D1523=-9,-999,IF(D1523="",-999,0)))</f>
        <v>-999</v>
      </c>
      <c r="AF1523" s="82">
        <f>IF(F1523=1, 'adjustment factor'!$D$5, IF(F1523=-9,-999,IF(F1523="",-999,0)))</f>
        <v>-999</v>
      </c>
      <c r="AG1523" s="82">
        <f>IF(E1523=1, 'adjustment factor'!$D$6, IF(E1523=-9,-999,IF(E1523="",-999,0)))</f>
        <v>-999</v>
      </c>
      <c r="AH1523" s="82">
        <f>IF(K1523&gt;=45,'adjustment factor'!$D$7,IF(K1523=-9,-1200,IF(K1523="",-1200,0)))</f>
        <v>-1200</v>
      </c>
      <c r="AI1523" s="82">
        <f>IF(L1523=1, 'adjustment factor'!$D$8, IF(L1523=-9,-999,IF(L1523="",-999,0)))</f>
        <v>-999</v>
      </c>
      <c r="AJ1523" s="82">
        <f>IF(AND(M1523&gt;=1,M1523&lt;=4),'adjustment factor'!$D$9,IF(M1523=-9,-999,IF(M1523=98,-999,IF(M1523=99,-999,IF(M1523="",-999,0)))))</f>
        <v>-999</v>
      </c>
      <c r="AK1523" s="82">
        <f>IF(H1523=1, 'adjustment factor'!$D$10, IF(H1523=-9,-999,IF(H1523="",-999,0)))</f>
        <v>-999</v>
      </c>
      <c r="AL1523" s="82">
        <f>IF(G1523=1, 'adjustment factor'!$D$11, IF(G1523=-9,-999,IF(G1523="",-999,0)))</f>
        <v>-999</v>
      </c>
      <c r="AM1523" s="82">
        <f>IF(I1523=1, 'adjustment factor'!$D$12, IF(I1523=-9,-999,IF(I1523="",-999,0)))</f>
        <v>-999</v>
      </c>
      <c r="AN1523" s="82">
        <f>IF(J1523=1, 'adjustment factor'!$D$13, IF(J1523=-9,-999,IF(J1523="",-999,0)))</f>
        <v>-999</v>
      </c>
      <c r="AO1523" s="82" t="str">
        <f t="shared" si="238"/>
        <v>-999</v>
      </c>
      <c r="AP1523" s="82" t="str">
        <f t="shared" si="239"/>
        <v>MISSING</v>
      </c>
    </row>
    <row r="1524" spans="2:42" s="3" customFormat="1">
      <c r="B1524" s="213"/>
      <c r="C1524" s="35">
        <v>1520</v>
      </c>
      <c r="D1524" s="161"/>
      <c r="E1524" s="161"/>
      <c r="F1524" s="161"/>
      <c r="G1524" s="161"/>
      <c r="H1524" s="161"/>
      <c r="I1524" s="161"/>
      <c r="J1524" s="161"/>
      <c r="K1524" s="161"/>
      <c r="L1524" s="161"/>
      <c r="M1524" s="161"/>
      <c r="N1524" s="171"/>
      <c r="O1524" s="171"/>
      <c r="P1524" s="171"/>
      <c r="Q1524" s="171"/>
      <c r="R1524" s="171"/>
      <c r="S1524" s="171"/>
      <c r="T1524" s="208" t="str">
        <f t="shared" si="230"/>
        <v>MISSING</v>
      </c>
      <c r="U1524" s="208" t="str">
        <f t="shared" si="231"/>
        <v>MISSING</v>
      </c>
      <c r="X1524" s="56">
        <f t="shared" si="232"/>
        <v>-99</v>
      </c>
      <c r="Y1524" s="56">
        <f t="shared" si="233"/>
        <v>-99</v>
      </c>
      <c r="Z1524" s="56">
        <f t="shared" si="234"/>
        <v>-99</v>
      </c>
      <c r="AA1524" s="56">
        <f t="shared" si="235"/>
        <v>-99</v>
      </c>
      <c r="AB1524" s="56">
        <f t="shared" si="236"/>
        <v>-99</v>
      </c>
      <c r="AC1524" s="56">
        <f t="shared" si="237"/>
        <v>-99</v>
      </c>
      <c r="AE1524" s="82">
        <f>IF(D1524=1, 'adjustment factor'!$D$4, IF(D1524=-9,-999,IF(D1524="",-999,0)))</f>
        <v>-999</v>
      </c>
      <c r="AF1524" s="82">
        <f>IF(F1524=1, 'adjustment factor'!$D$5, IF(F1524=-9,-999,IF(F1524="",-999,0)))</f>
        <v>-999</v>
      </c>
      <c r="AG1524" s="82">
        <f>IF(E1524=1, 'adjustment factor'!$D$6, IF(E1524=-9,-999,IF(E1524="",-999,0)))</f>
        <v>-999</v>
      </c>
      <c r="AH1524" s="82">
        <f>IF(K1524&gt;=45,'adjustment factor'!$D$7,IF(K1524=-9,-1200,IF(K1524="",-1200,0)))</f>
        <v>-1200</v>
      </c>
      <c r="AI1524" s="82">
        <f>IF(L1524=1, 'adjustment factor'!$D$8, IF(L1524=-9,-999,IF(L1524="",-999,0)))</f>
        <v>-999</v>
      </c>
      <c r="AJ1524" s="82">
        <f>IF(AND(M1524&gt;=1,M1524&lt;=4),'adjustment factor'!$D$9,IF(M1524=-9,-999,IF(M1524=98,-999,IF(M1524=99,-999,IF(M1524="",-999,0)))))</f>
        <v>-999</v>
      </c>
      <c r="AK1524" s="82">
        <f>IF(H1524=1, 'adjustment factor'!$D$10, IF(H1524=-9,-999,IF(H1524="",-999,0)))</f>
        <v>-999</v>
      </c>
      <c r="AL1524" s="82">
        <f>IF(G1524=1, 'adjustment factor'!$D$11, IF(G1524=-9,-999,IF(G1524="",-999,0)))</f>
        <v>-999</v>
      </c>
      <c r="AM1524" s="82">
        <f>IF(I1524=1, 'adjustment factor'!$D$12, IF(I1524=-9,-999,IF(I1524="",-999,0)))</f>
        <v>-999</v>
      </c>
      <c r="AN1524" s="82">
        <f>IF(J1524=1, 'adjustment factor'!$D$13, IF(J1524=-9,-999,IF(J1524="",-999,0)))</f>
        <v>-999</v>
      </c>
      <c r="AO1524" s="82" t="str">
        <f t="shared" si="238"/>
        <v>-999</v>
      </c>
      <c r="AP1524" s="82" t="str">
        <f t="shared" si="239"/>
        <v>MISSING</v>
      </c>
    </row>
    <row r="1525" spans="2:42" s="3" customFormat="1">
      <c r="B1525" s="213"/>
      <c r="C1525" s="35">
        <v>1521</v>
      </c>
      <c r="D1525" s="161"/>
      <c r="E1525" s="161"/>
      <c r="F1525" s="161"/>
      <c r="G1525" s="161"/>
      <c r="H1525" s="161"/>
      <c r="I1525" s="161"/>
      <c r="J1525" s="161"/>
      <c r="K1525" s="161"/>
      <c r="L1525" s="161"/>
      <c r="M1525" s="161"/>
      <c r="N1525" s="171"/>
      <c r="O1525" s="171"/>
      <c r="P1525" s="171"/>
      <c r="Q1525" s="171"/>
      <c r="R1525" s="171"/>
      <c r="S1525" s="171"/>
      <c r="T1525" s="208" t="str">
        <f t="shared" si="230"/>
        <v>MISSING</v>
      </c>
      <c r="U1525" s="208" t="str">
        <f t="shared" si="231"/>
        <v>MISSING</v>
      </c>
      <c r="X1525" s="56">
        <f t="shared" si="232"/>
        <v>-99</v>
      </c>
      <c r="Y1525" s="56">
        <f t="shared" si="233"/>
        <v>-99</v>
      </c>
      <c r="Z1525" s="56">
        <f t="shared" si="234"/>
        <v>-99</v>
      </c>
      <c r="AA1525" s="56">
        <f t="shared" si="235"/>
        <v>-99</v>
      </c>
      <c r="AB1525" s="56">
        <f t="shared" si="236"/>
        <v>-99</v>
      </c>
      <c r="AC1525" s="56">
        <f t="shared" si="237"/>
        <v>-99</v>
      </c>
      <c r="AE1525" s="82">
        <f>IF(D1525=1, 'adjustment factor'!$D$4, IF(D1525=-9,-999,IF(D1525="",-999,0)))</f>
        <v>-999</v>
      </c>
      <c r="AF1525" s="82">
        <f>IF(F1525=1, 'adjustment factor'!$D$5, IF(F1525=-9,-999,IF(F1525="",-999,0)))</f>
        <v>-999</v>
      </c>
      <c r="AG1525" s="82">
        <f>IF(E1525=1, 'adjustment factor'!$D$6, IF(E1525=-9,-999,IF(E1525="",-999,0)))</f>
        <v>-999</v>
      </c>
      <c r="AH1525" s="82">
        <f>IF(K1525&gt;=45,'adjustment factor'!$D$7,IF(K1525=-9,-1200,IF(K1525="",-1200,0)))</f>
        <v>-1200</v>
      </c>
      <c r="AI1525" s="82">
        <f>IF(L1525=1, 'adjustment factor'!$D$8, IF(L1525=-9,-999,IF(L1525="",-999,0)))</f>
        <v>-999</v>
      </c>
      <c r="AJ1525" s="82">
        <f>IF(AND(M1525&gt;=1,M1525&lt;=4),'adjustment factor'!$D$9,IF(M1525=-9,-999,IF(M1525=98,-999,IF(M1525=99,-999,IF(M1525="",-999,0)))))</f>
        <v>-999</v>
      </c>
      <c r="AK1525" s="82">
        <f>IF(H1525=1, 'adjustment factor'!$D$10, IF(H1525=-9,-999,IF(H1525="",-999,0)))</f>
        <v>-999</v>
      </c>
      <c r="AL1525" s="82">
        <f>IF(G1525=1, 'adjustment factor'!$D$11, IF(G1525=-9,-999,IF(G1525="",-999,0)))</f>
        <v>-999</v>
      </c>
      <c r="AM1525" s="82">
        <f>IF(I1525=1, 'adjustment factor'!$D$12, IF(I1525=-9,-999,IF(I1525="",-999,0)))</f>
        <v>-999</v>
      </c>
      <c r="AN1525" s="82">
        <f>IF(J1525=1, 'adjustment factor'!$D$13, IF(J1525=-9,-999,IF(J1525="",-999,0)))</f>
        <v>-999</v>
      </c>
      <c r="AO1525" s="82" t="str">
        <f t="shared" si="238"/>
        <v>-999</v>
      </c>
      <c r="AP1525" s="82" t="str">
        <f t="shared" si="239"/>
        <v>MISSING</v>
      </c>
    </row>
    <row r="1526" spans="2:42" s="3" customFormat="1">
      <c r="B1526" s="213"/>
      <c r="C1526" s="35">
        <v>1522</v>
      </c>
      <c r="D1526" s="161"/>
      <c r="E1526" s="161"/>
      <c r="F1526" s="161"/>
      <c r="G1526" s="161"/>
      <c r="H1526" s="161"/>
      <c r="I1526" s="161"/>
      <c r="J1526" s="161"/>
      <c r="K1526" s="161"/>
      <c r="L1526" s="161"/>
      <c r="M1526" s="161"/>
      <c r="N1526" s="171"/>
      <c r="O1526" s="171"/>
      <c r="P1526" s="171"/>
      <c r="Q1526" s="171"/>
      <c r="R1526" s="171"/>
      <c r="S1526" s="171"/>
      <c r="T1526" s="208" t="str">
        <f t="shared" si="230"/>
        <v>MISSING</v>
      </c>
      <c r="U1526" s="208" t="str">
        <f t="shared" si="231"/>
        <v>MISSING</v>
      </c>
      <c r="X1526" s="56">
        <f t="shared" si="232"/>
        <v>-99</v>
      </c>
      <c r="Y1526" s="56">
        <f t="shared" si="233"/>
        <v>-99</v>
      </c>
      <c r="Z1526" s="56">
        <f t="shared" si="234"/>
        <v>-99</v>
      </c>
      <c r="AA1526" s="56">
        <f t="shared" si="235"/>
        <v>-99</v>
      </c>
      <c r="AB1526" s="56">
        <f t="shared" si="236"/>
        <v>-99</v>
      </c>
      <c r="AC1526" s="56">
        <f t="shared" si="237"/>
        <v>-99</v>
      </c>
      <c r="AE1526" s="82">
        <f>IF(D1526=1, 'adjustment factor'!$D$4, IF(D1526=-9,-999,IF(D1526="",-999,0)))</f>
        <v>-999</v>
      </c>
      <c r="AF1526" s="82">
        <f>IF(F1526=1, 'adjustment factor'!$D$5, IF(F1526=-9,-999,IF(F1526="",-999,0)))</f>
        <v>-999</v>
      </c>
      <c r="AG1526" s="82">
        <f>IF(E1526=1, 'adjustment factor'!$D$6, IF(E1526=-9,-999,IF(E1526="",-999,0)))</f>
        <v>-999</v>
      </c>
      <c r="AH1526" s="82">
        <f>IF(K1526&gt;=45,'adjustment factor'!$D$7,IF(K1526=-9,-1200,IF(K1526="",-1200,0)))</f>
        <v>-1200</v>
      </c>
      <c r="AI1526" s="82">
        <f>IF(L1526=1, 'adjustment factor'!$D$8, IF(L1526=-9,-999,IF(L1526="",-999,0)))</f>
        <v>-999</v>
      </c>
      <c r="AJ1526" s="82">
        <f>IF(AND(M1526&gt;=1,M1526&lt;=4),'adjustment factor'!$D$9,IF(M1526=-9,-999,IF(M1526=98,-999,IF(M1526=99,-999,IF(M1526="",-999,0)))))</f>
        <v>-999</v>
      </c>
      <c r="AK1526" s="82">
        <f>IF(H1526=1, 'adjustment factor'!$D$10, IF(H1526=-9,-999,IF(H1526="",-999,0)))</f>
        <v>-999</v>
      </c>
      <c r="AL1526" s="82">
        <f>IF(G1526=1, 'adjustment factor'!$D$11, IF(G1526=-9,-999,IF(G1526="",-999,0)))</f>
        <v>-999</v>
      </c>
      <c r="AM1526" s="82">
        <f>IF(I1526=1, 'adjustment factor'!$D$12, IF(I1526=-9,-999,IF(I1526="",-999,0)))</f>
        <v>-999</v>
      </c>
      <c r="AN1526" s="82">
        <f>IF(J1526=1, 'adjustment factor'!$D$13, IF(J1526=-9,-999,IF(J1526="",-999,0)))</f>
        <v>-999</v>
      </c>
      <c r="AO1526" s="82" t="str">
        <f t="shared" si="238"/>
        <v>-999</v>
      </c>
      <c r="AP1526" s="82" t="str">
        <f t="shared" si="239"/>
        <v>MISSING</v>
      </c>
    </row>
    <row r="1527" spans="2:42" s="3" customFormat="1">
      <c r="B1527" s="213"/>
      <c r="C1527" s="35">
        <v>1523</v>
      </c>
      <c r="D1527" s="161"/>
      <c r="E1527" s="161"/>
      <c r="F1527" s="161"/>
      <c r="G1527" s="161"/>
      <c r="H1527" s="161"/>
      <c r="I1527" s="161"/>
      <c r="J1527" s="161"/>
      <c r="K1527" s="161"/>
      <c r="L1527" s="161"/>
      <c r="M1527" s="161"/>
      <c r="N1527" s="171"/>
      <c r="O1527" s="171"/>
      <c r="P1527" s="171"/>
      <c r="Q1527" s="171"/>
      <c r="R1527" s="171"/>
      <c r="S1527" s="171"/>
      <c r="T1527" s="208" t="str">
        <f t="shared" si="230"/>
        <v>MISSING</v>
      </c>
      <c r="U1527" s="208" t="str">
        <f t="shared" si="231"/>
        <v>MISSING</v>
      </c>
      <c r="X1527" s="56">
        <f t="shared" si="232"/>
        <v>-99</v>
      </c>
      <c r="Y1527" s="56">
        <f t="shared" si="233"/>
        <v>-99</v>
      </c>
      <c r="Z1527" s="56">
        <f t="shared" si="234"/>
        <v>-99</v>
      </c>
      <c r="AA1527" s="56">
        <f t="shared" si="235"/>
        <v>-99</v>
      </c>
      <c r="AB1527" s="56">
        <f t="shared" si="236"/>
        <v>-99</v>
      </c>
      <c r="AC1527" s="56">
        <f t="shared" si="237"/>
        <v>-99</v>
      </c>
      <c r="AE1527" s="82">
        <f>IF(D1527=1, 'adjustment factor'!$D$4, IF(D1527=-9,-999,IF(D1527="",-999,0)))</f>
        <v>-999</v>
      </c>
      <c r="AF1527" s="82">
        <f>IF(F1527=1, 'adjustment factor'!$D$5, IF(F1527=-9,-999,IF(F1527="",-999,0)))</f>
        <v>-999</v>
      </c>
      <c r="AG1527" s="82">
        <f>IF(E1527=1, 'adjustment factor'!$D$6, IF(E1527=-9,-999,IF(E1527="",-999,0)))</f>
        <v>-999</v>
      </c>
      <c r="AH1527" s="82">
        <f>IF(K1527&gt;=45,'adjustment factor'!$D$7,IF(K1527=-9,-1200,IF(K1527="",-1200,0)))</f>
        <v>-1200</v>
      </c>
      <c r="AI1527" s="82">
        <f>IF(L1527=1, 'adjustment factor'!$D$8, IF(L1527=-9,-999,IF(L1527="",-999,0)))</f>
        <v>-999</v>
      </c>
      <c r="AJ1527" s="82">
        <f>IF(AND(M1527&gt;=1,M1527&lt;=4),'adjustment factor'!$D$9,IF(M1527=-9,-999,IF(M1527=98,-999,IF(M1527=99,-999,IF(M1527="",-999,0)))))</f>
        <v>-999</v>
      </c>
      <c r="AK1527" s="82">
        <f>IF(H1527=1, 'adjustment factor'!$D$10, IF(H1527=-9,-999,IF(H1527="",-999,0)))</f>
        <v>-999</v>
      </c>
      <c r="AL1527" s="82">
        <f>IF(G1527=1, 'adjustment factor'!$D$11, IF(G1527=-9,-999,IF(G1527="",-999,0)))</f>
        <v>-999</v>
      </c>
      <c r="AM1527" s="82">
        <f>IF(I1527=1, 'adjustment factor'!$D$12, IF(I1527=-9,-999,IF(I1527="",-999,0)))</f>
        <v>-999</v>
      </c>
      <c r="AN1527" s="82">
        <f>IF(J1527=1, 'adjustment factor'!$D$13, IF(J1527=-9,-999,IF(J1527="",-999,0)))</f>
        <v>-999</v>
      </c>
      <c r="AO1527" s="82" t="str">
        <f t="shared" si="238"/>
        <v>-999</v>
      </c>
      <c r="AP1527" s="82" t="str">
        <f t="shared" si="239"/>
        <v>MISSING</v>
      </c>
    </row>
    <row r="1528" spans="2:42" s="3" customFormat="1">
      <c r="B1528" s="213"/>
      <c r="C1528" s="35">
        <v>1524</v>
      </c>
      <c r="D1528" s="161"/>
      <c r="E1528" s="161"/>
      <c r="F1528" s="161"/>
      <c r="G1528" s="161"/>
      <c r="H1528" s="161"/>
      <c r="I1528" s="161"/>
      <c r="J1528" s="161"/>
      <c r="K1528" s="161"/>
      <c r="L1528" s="161"/>
      <c r="M1528" s="161"/>
      <c r="N1528" s="171"/>
      <c r="O1528" s="171"/>
      <c r="P1528" s="171"/>
      <c r="Q1528" s="171"/>
      <c r="R1528" s="171"/>
      <c r="S1528" s="171"/>
      <c r="T1528" s="208" t="str">
        <f t="shared" si="230"/>
        <v>MISSING</v>
      </c>
      <c r="U1528" s="208" t="str">
        <f t="shared" si="231"/>
        <v>MISSING</v>
      </c>
      <c r="X1528" s="56">
        <f t="shared" si="232"/>
        <v>-99</v>
      </c>
      <c r="Y1528" s="56">
        <f t="shared" si="233"/>
        <v>-99</v>
      </c>
      <c r="Z1528" s="56">
        <f t="shared" si="234"/>
        <v>-99</v>
      </c>
      <c r="AA1528" s="56">
        <f t="shared" si="235"/>
        <v>-99</v>
      </c>
      <c r="AB1528" s="56">
        <f t="shared" si="236"/>
        <v>-99</v>
      </c>
      <c r="AC1528" s="56">
        <f t="shared" si="237"/>
        <v>-99</v>
      </c>
      <c r="AE1528" s="82">
        <f>IF(D1528=1, 'adjustment factor'!$D$4, IF(D1528=-9,-999,IF(D1528="",-999,0)))</f>
        <v>-999</v>
      </c>
      <c r="AF1528" s="82">
        <f>IF(F1528=1, 'adjustment factor'!$D$5, IF(F1528=-9,-999,IF(F1528="",-999,0)))</f>
        <v>-999</v>
      </c>
      <c r="AG1528" s="82">
        <f>IF(E1528=1, 'adjustment factor'!$D$6, IF(E1528=-9,-999,IF(E1528="",-999,0)))</f>
        <v>-999</v>
      </c>
      <c r="AH1528" s="82">
        <f>IF(K1528&gt;=45,'adjustment factor'!$D$7,IF(K1528=-9,-1200,IF(K1528="",-1200,0)))</f>
        <v>-1200</v>
      </c>
      <c r="AI1528" s="82">
        <f>IF(L1528=1, 'adjustment factor'!$D$8, IF(L1528=-9,-999,IF(L1528="",-999,0)))</f>
        <v>-999</v>
      </c>
      <c r="AJ1528" s="82">
        <f>IF(AND(M1528&gt;=1,M1528&lt;=4),'adjustment factor'!$D$9,IF(M1528=-9,-999,IF(M1528=98,-999,IF(M1528=99,-999,IF(M1528="",-999,0)))))</f>
        <v>-999</v>
      </c>
      <c r="AK1528" s="82">
        <f>IF(H1528=1, 'adjustment factor'!$D$10, IF(H1528=-9,-999,IF(H1528="",-999,0)))</f>
        <v>-999</v>
      </c>
      <c r="AL1528" s="82">
        <f>IF(G1528=1, 'adjustment factor'!$D$11, IF(G1528=-9,-999,IF(G1528="",-999,0)))</f>
        <v>-999</v>
      </c>
      <c r="AM1528" s="82">
        <f>IF(I1528=1, 'adjustment factor'!$D$12, IF(I1528=-9,-999,IF(I1528="",-999,0)))</f>
        <v>-999</v>
      </c>
      <c r="AN1528" s="82">
        <f>IF(J1528=1, 'adjustment factor'!$D$13, IF(J1528=-9,-999,IF(J1528="",-999,0)))</f>
        <v>-999</v>
      </c>
      <c r="AO1528" s="82" t="str">
        <f t="shared" si="238"/>
        <v>-999</v>
      </c>
      <c r="AP1528" s="82" t="str">
        <f t="shared" si="239"/>
        <v>MISSING</v>
      </c>
    </row>
    <row r="1529" spans="2:42" s="3" customFormat="1">
      <c r="B1529" s="213"/>
      <c r="C1529" s="35">
        <v>1525</v>
      </c>
      <c r="D1529" s="161"/>
      <c r="E1529" s="161"/>
      <c r="F1529" s="161"/>
      <c r="G1529" s="161"/>
      <c r="H1529" s="161"/>
      <c r="I1529" s="161"/>
      <c r="J1529" s="161"/>
      <c r="K1529" s="161"/>
      <c r="L1529" s="161"/>
      <c r="M1529" s="161"/>
      <c r="N1529" s="171"/>
      <c r="O1529" s="171"/>
      <c r="P1529" s="171"/>
      <c r="Q1529" s="171"/>
      <c r="R1529" s="171"/>
      <c r="S1529" s="171"/>
      <c r="T1529" s="208" t="str">
        <f t="shared" si="230"/>
        <v>MISSING</v>
      </c>
      <c r="U1529" s="208" t="str">
        <f t="shared" si="231"/>
        <v>MISSING</v>
      </c>
      <c r="X1529" s="56">
        <f t="shared" si="232"/>
        <v>-99</v>
      </c>
      <c r="Y1529" s="56">
        <f t="shared" si="233"/>
        <v>-99</v>
      </c>
      <c r="Z1529" s="56">
        <f t="shared" si="234"/>
        <v>-99</v>
      </c>
      <c r="AA1529" s="56">
        <f t="shared" si="235"/>
        <v>-99</v>
      </c>
      <c r="AB1529" s="56">
        <f t="shared" si="236"/>
        <v>-99</v>
      </c>
      <c r="AC1529" s="56">
        <f t="shared" si="237"/>
        <v>-99</v>
      </c>
      <c r="AE1529" s="82">
        <f>IF(D1529=1, 'adjustment factor'!$D$4, IF(D1529=-9,-999,IF(D1529="",-999,0)))</f>
        <v>-999</v>
      </c>
      <c r="AF1529" s="82">
        <f>IF(F1529=1, 'adjustment factor'!$D$5, IF(F1529=-9,-999,IF(F1529="",-999,0)))</f>
        <v>-999</v>
      </c>
      <c r="AG1529" s="82">
        <f>IF(E1529=1, 'adjustment factor'!$D$6, IF(E1529=-9,-999,IF(E1529="",-999,0)))</f>
        <v>-999</v>
      </c>
      <c r="AH1529" s="82">
        <f>IF(K1529&gt;=45,'adjustment factor'!$D$7,IF(K1529=-9,-1200,IF(K1529="",-1200,0)))</f>
        <v>-1200</v>
      </c>
      <c r="AI1529" s="82">
        <f>IF(L1529=1, 'adjustment factor'!$D$8, IF(L1529=-9,-999,IF(L1529="",-999,0)))</f>
        <v>-999</v>
      </c>
      <c r="AJ1529" s="82">
        <f>IF(AND(M1529&gt;=1,M1529&lt;=4),'adjustment factor'!$D$9,IF(M1529=-9,-999,IF(M1529=98,-999,IF(M1529=99,-999,IF(M1529="",-999,0)))))</f>
        <v>-999</v>
      </c>
      <c r="AK1529" s="82">
        <f>IF(H1529=1, 'adjustment factor'!$D$10, IF(H1529=-9,-999,IF(H1529="",-999,0)))</f>
        <v>-999</v>
      </c>
      <c r="AL1529" s="82">
        <f>IF(G1529=1, 'adjustment factor'!$D$11, IF(G1529=-9,-999,IF(G1529="",-999,0)))</f>
        <v>-999</v>
      </c>
      <c r="AM1529" s="82">
        <f>IF(I1529=1, 'adjustment factor'!$D$12, IF(I1529=-9,-999,IF(I1529="",-999,0)))</f>
        <v>-999</v>
      </c>
      <c r="AN1529" s="82">
        <f>IF(J1529=1, 'adjustment factor'!$D$13, IF(J1529=-9,-999,IF(J1529="",-999,0)))</f>
        <v>-999</v>
      </c>
      <c r="AO1529" s="82" t="str">
        <f t="shared" si="238"/>
        <v>-999</v>
      </c>
      <c r="AP1529" s="82" t="str">
        <f t="shared" si="239"/>
        <v>MISSING</v>
      </c>
    </row>
    <row r="1530" spans="2:42" s="3" customFormat="1">
      <c r="B1530" s="213"/>
      <c r="C1530" s="35">
        <v>1526</v>
      </c>
      <c r="D1530" s="161"/>
      <c r="E1530" s="161"/>
      <c r="F1530" s="161"/>
      <c r="G1530" s="161"/>
      <c r="H1530" s="161"/>
      <c r="I1530" s="161"/>
      <c r="J1530" s="161"/>
      <c r="K1530" s="161"/>
      <c r="L1530" s="161"/>
      <c r="M1530" s="161"/>
      <c r="N1530" s="171"/>
      <c r="O1530" s="171"/>
      <c r="P1530" s="171"/>
      <c r="Q1530" s="171"/>
      <c r="R1530" s="171"/>
      <c r="S1530" s="171"/>
      <c r="T1530" s="208" t="str">
        <f t="shared" si="230"/>
        <v>MISSING</v>
      </c>
      <c r="U1530" s="208" t="str">
        <f t="shared" si="231"/>
        <v>MISSING</v>
      </c>
      <c r="X1530" s="56">
        <f t="shared" si="232"/>
        <v>-99</v>
      </c>
      <c r="Y1530" s="56">
        <f t="shared" si="233"/>
        <v>-99</v>
      </c>
      <c r="Z1530" s="56">
        <f t="shared" si="234"/>
        <v>-99</v>
      </c>
      <c r="AA1530" s="56">
        <f t="shared" si="235"/>
        <v>-99</v>
      </c>
      <c r="AB1530" s="56">
        <f t="shared" si="236"/>
        <v>-99</v>
      </c>
      <c r="AC1530" s="56">
        <f t="shared" si="237"/>
        <v>-99</v>
      </c>
      <c r="AE1530" s="82">
        <f>IF(D1530=1, 'adjustment factor'!$D$4, IF(D1530=-9,-999,IF(D1530="",-999,0)))</f>
        <v>-999</v>
      </c>
      <c r="AF1530" s="82">
        <f>IF(F1530=1, 'adjustment factor'!$D$5, IF(F1530=-9,-999,IF(F1530="",-999,0)))</f>
        <v>-999</v>
      </c>
      <c r="AG1530" s="82">
        <f>IF(E1530=1, 'adjustment factor'!$D$6, IF(E1530=-9,-999,IF(E1530="",-999,0)))</f>
        <v>-999</v>
      </c>
      <c r="AH1530" s="82">
        <f>IF(K1530&gt;=45,'adjustment factor'!$D$7,IF(K1530=-9,-1200,IF(K1530="",-1200,0)))</f>
        <v>-1200</v>
      </c>
      <c r="AI1530" s="82">
        <f>IF(L1530=1, 'adjustment factor'!$D$8, IF(L1530=-9,-999,IF(L1530="",-999,0)))</f>
        <v>-999</v>
      </c>
      <c r="AJ1530" s="82">
        <f>IF(AND(M1530&gt;=1,M1530&lt;=4),'adjustment factor'!$D$9,IF(M1530=-9,-999,IF(M1530=98,-999,IF(M1530=99,-999,IF(M1530="",-999,0)))))</f>
        <v>-999</v>
      </c>
      <c r="AK1530" s="82">
        <f>IF(H1530=1, 'adjustment factor'!$D$10, IF(H1530=-9,-999,IF(H1530="",-999,0)))</f>
        <v>-999</v>
      </c>
      <c r="AL1530" s="82">
        <f>IF(G1530=1, 'adjustment factor'!$D$11, IF(G1530=-9,-999,IF(G1530="",-999,0)))</f>
        <v>-999</v>
      </c>
      <c r="AM1530" s="82">
        <f>IF(I1530=1, 'adjustment factor'!$D$12, IF(I1530=-9,-999,IF(I1530="",-999,0)))</f>
        <v>-999</v>
      </c>
      <c r="AN1530" s="82">
        <f>IF(J1530=1, 'adjustment factor'!$D$13, IF(J1530=-9,-999,IF(J1530="",-999,0)))</f>
        <v>-999</v>
      </c>
      <c r="AO1530" s="82" t="str">
        <f t="shared" si="238"/>
        <v>-999</v>
      </c>
      <c r="AP1530" s="82" t="str">
        <f t="shared" si="239"/>
        <v>MISSING</v>
      </c>
    </row>
    <row r="1531" spans="2:42" s="3" customFormat="1">
      <c r="B1531" s="213"/>
      <c r="C1531" s="35">
        <v>1527</v>
      </c>
      <c r="D1531" s="161"/>
      <c r="E1531" s="161"/>
      <c r="F1531" s="161"/>
      <c r="G1531" s="161"/>
      <c r="H1531" s="161"/>
      <c r="I1531" s="161"/>
      <c r="J1531" s="161"/>
      <c r="K1531" s="161"/>
      <c r="L1531" s="161"/>
      <c r="M1531" s="161"/>
      <c r="N1531" s="171"/>
      <c r="O1531" s="171"/>
      <c r="P1531" s="171"/>
      <c r="Q1531" s="171"/>
      <c r="R1531" s="171"/>
      <c r="S1531" s="171"/>
      <c r="T1531" s="208" t="str">
        <f t="shared" si="230"/>
        <v>MISSING</v>
      </c>
      <c r="U1531" s="208" t="str">
        <f t="shared" si="231"/>
        <v>MISSING</v>
      </c>
      <c r="X1531" s="56">
        <f t="shared" si="232"/>
        <v>-99</v>
      </c>
      <c r="Y1531" s="56">
        <f t="shared" si="233"/>
        <v>-99</v>
      </c>
      <c r="Z1531" s="56">
        <f t="shared" si="234"/>
        <v>-99</v>
      </c>
      <c r="AA1531" s="56">
        <f t="shared" si="235"/>
        <v>-99</v>
      </c>
      <c r="AB1531" s="56">
        <f t="shared" si="236"/>
        <v>-99</v>
      </c>
      <c r="AC1531" s="56">
        <f t="shared" si="237"/>
        <v>-99</v>
      </c>
      <c r="AE1531" s="82">
        <f>IF(D1531=1, 'adjustment factor'!$D$4, IF(D1531=-9,-999,IF(D1531="",-999,0)))</f>
        <v>-999</v>
      </c>
      <c r="AF1531" s="82">
        <f>IF(F1531=1, 'adjustment factor'!$D$5, IF(F1531=-9,-999,IF(F1531="",-999,0)))</f>
        <v>-999</v>
      </c>
      <c r="AG1531" s="82">
        <f>IF(E1531=1, 'adjustment factor'!$D$6, IF(E1531=-9,-999,IF(E1531="",-999,0)))</f>
        <v>-999</v>
      </c>
      <c r="AH1531" s="82">
        <f>IF(K1531&gt;=45,'adjustment factor'!$D$7,IF(K1531=-9,-1200,IF(K1531="",-1200,0)))</f>
        <v>-1200</v>
      </c>
      <c r="AI1531" s="82">
        <f>IF(L1531=1, 'adjustment factor'!$D$8, IF(L1531=-9,-999,IF(L1531="",-999,0)))</f>
        <v>-999</v>
      </c>
      <c r="AJ1531" s="82">
        <f>IF(AND(M1531&gt;=1,M1531&lt;=4),'adjustment factor'!$D$9,IF(M1531=-9,-999,IF(M1531=98,-999,IF(M1531=99,-999,IF(M1531="",-999,0)))))</f>
        <v>-999</v>
      </c>
      <c r="AK1531" s="82">
        <f>IF(H1531=1, 'adjustment factor'!$D$10, IF(H1531=-9,-999,IF(H1531="",-999,0)))</f>
        <v>-999</v>
      </c>
      <c r="AL1531" s="82">
        <f>IF(G1531=1, 'adjustment factor'!$D$11, IF(G1531=-9,-999,IF(G1531="",-999,0)))</f>
        <v>-999</v>
      </c>
      <c r="AM1531" s="82">
        <f>IF(I1531=1, 'adjustment factor'!$D$12, IF(I1531=-9,-999,IF(I1531="",-999,0)))</f>
        <v>-999</v>
      </c>
      <c r="AN1531" s="82">
        <f>IF(J1531=1, 'adjustment factor'!$D$13, IF(J1531=-9,-999,IF(J1531="",-999,0)))</f>
        <v>-999</v>
      </c>
      <c r="AO1531" s="82" t="str">
        <f t="shared" si="238"/>
        <v>-999</v>
      </c>
      <c r="AP1531" s="82" t="str">
        <f t="shared" si="239"/>
        <v>MISSING</v>
      </c>
    </row>
    <row r="1532" spans="2:42" s="3" customFormat="1">
      <c r="B1532" s="213"/>
      <c r="C1532" s="35">
        <v>1528</v>
      </c>
      <c r="D1532" s="161"/>
      <c r="E1532" s="161"/>
      <c r="F1532" s="161"/>
      <c r="G1532" s="161"/>
      <c r="H1532" s="161"/>
      <c r="I1532" s="161"/>
      <c r="J1532" s="161"/>
      <c r="K1532" s="161"/>
      <c r="L1532" s="161"/>
      <c r="M1532" s="161"/>
      <c r="N1532" s="171"/>
      <c r="O1532" s="171"/>
      <c r="P1532" s="171"/>
      <c r="Q1532" s="171"/>
      <c r="R1532" s="171"/>
      <c r="S1532" s="171"/>
      <c r="T1532" s="208" t="str">
        <f t="shared" si="230"/>
        <v>MISSING</v>
      </c>
      <c r="U1532" s="208" t="str">
        <f t="shared" si="231"/>
        <v>MISSING</v>
      </c>
      <c r="X1532" s="56">
        <f t="shared" si="232"/>
        <v>-99</v>
      </c>
      <c r="Y1532" s="56">
        <f t="shared" si="233"/>
        <v>-99</v>
      </c>
      <c r="Z1532" s="56">
        <f t="shared" si="234"/>
        <v>-99</v>
      </c>
      <c r="AA1532" s="56">
        <f t="shared" si="235"/>
        <v>-99</v>
      </c>
      <c r="AB1532" s="56">
        <f t="shared" si="236"/>
        <v>-99</v>
      </c>
      <c r="AC1532" s="56">
        <f t="shared" si="237"/>
        <v>-99</v>
      </c>
      <c r="AE1532" s="82">
        <f>IF(D1532=1, 'adjustment factor'!$D$4, IF(D1532=-9,-999,IF(D1532="",-999,0)))</f>
        <v>-999</v>
      </c>
      <c r="AF1532" s="82">
        <f>IF(F1532=1, 'adjustment factor'!$D$5, IF(F1532=-9,-999,IF(F1532="",-999,0)))</f>
        <v>-999</v>
      </c>
      <c r="AG1532" s="82">
        <f>IF(E1532=1, 'adjustment factor'!$D$6, IF(E1532=-9,-999,IF(E1532="",-999,0)))</f>
        <v>-999</v>
      </c>
      <c r="AH1532" s="82">
        <f>IF(K1532&gt;=45,'adjustment factor'!$D$7,IF(K1532=-9,-1200,IF(K1532="",-1200,0)))</f>
        <v>-1200</v>
      </c>
      <c r="AI1532" s="82">
        <f>IF(L1532=1, 'adjustment factor'!$D$8, IF(L1532=-9,-999,IF(L1532="",-999,0)))</f>
        <v>-999</v>
      </c>
      <c r="AJ1532" s="82">
        <f>IF(AND(M1532&gt;=1,M1532&lt;=4),'adjustment factor'!$D$9,IF(M1532=-9,-999,IF(M1532=98,-999,IF(M1532=99,-999,IF(M1532="",-999,0)))))</f>
        <v>-999</v>
      </c>
      <c r="AK1532" s="82">
        <f>IF(H1532=1, 'adjustment factor'!$D$10, IF(H1532=-9,-999,IF(H1532="",-999,0)))</f>
        <v>-999</v>
      </c>
      <c r="AL1532" s="82">
        <f>IF(G1532=1, 'adjustment factor'!$D$11, IF(G1532=-9,-999,IF(G1532="",-999,0)))</f>
        <v>-999</v>
      </c>
      <c r="AM1532" s="82">
        <f>IF(I1532=1, 'adjustment factor'!$D$12, IF(I1532=-9,-999,IF(I1532="",-999,0)))</f>
        <v>-999</v>
      </c>
      <c r="AN1532" s="82">
        <f>IF(J1532=1, 'adjustment factor'!$D$13, IF(J1532=-9,-999,IF(J1532="",-999,0)))</f>
        <v>-999</v>
      </c>
      <c r="AO1532" s="82" t="str">
        <f t="shared" si="238"/>
        <v>-999</v>
      </c>
      <c r="AP1532" s="82" t="str">
        <f t="shared" si="239"/>
        <v>MISSING</v>
      </c>
    </row>
    <row r="1533" spans="2:42" s="3" customFormat="1">
      <c r="B1533" s="213"/>
      <c r="C1533" s="35">
        <v>1529</v>
      </c>
      <c r="D1533" s="161"/>
      <c r="E1533" s="161"/>
      <c r="F1533" s="161"/>
      <c r="G1533" s="161"/>
      <c r="H1533" s="161"/>
      <c r="I1533" s="161"/>
      <c r="J1533" s="161"/>
      <c r="K1533" s="161"/>
      <c r="L1533" s="161"/>
      <c r="M1533" s="161"/>
      <c r="N1533" s="171"/>
      <c r="O1533" s="171"/>
      <c r="P1533" s="171"/>
      <c r="Q1533" s="171"/>
      <c r="R1533" s="171"/>
      <c r="S1533" s="171"/>
      <c r="T1533" s="208" t="str">
        <f t="shared" si="230"/>
        <v>MISSING</v>
      </c>
      <c r="U1533" s="208" t="str">
        <f t="shared" si="231"/>
        <v>MISSING</v>
      </c>
      <c r="X1533" s="56">
        <f t="shared" si="232"/>
        <v>-99</v>
      </c>
      <c r="Y1533" s="56">
        <f t="shared" si="233"/>
        <v>-99</v>
      </c>
      <c r="Z1533" s="56">
        <f t="shared" si="234"/>
        <v>-99</v>
      </c>
      <c r="AA1533" s="56">
        <f t="shared" si="235"/>
        <v>-99</v>
      </c>
      <c r="AB1533" s="56">
        <f t="shared" si="236"/>
        <v>-99</v>
      </c>
      <c r="AC1533" s="56">
        <f t="shared" si="237"/>
        <v>-99</v>
      </c>
      <c r="AE1533" s="82">
        <f>IF(D1533=1, 'adjustment factor'!$D$4, IF(D1533=-9,-999,IF(D1533="",-999,0)))</f>
        <v>-999</v>
      </c>
      <c r="AF1533" s="82">
        <f>IF(F1533=1, 'adjustment factor'!$D$5, IF(F1533=-9,-999,IF(F1533="",-999,0)))</f>
        <v>-999</v>
      </c>
      <c r="AG1533" s="82">
        <f>IF(E1533=1, 'adjustment factor'!$D$6, IF(E1533=-9,-999,IF(E1533="",-999,0)))</f>
        <v>-999</v>
      </c>
      <c r="AH1533" s="82">
        <f>IF(K1533&gt;=45,'adjustment factor'!$D$7,IF(K1533=-9,-1200,IF(K1533="",-1200,0)))</f>
        <v>-1200</v>
      </c>
      <c r="AI1533" s="82">
        <f>IF(L1533=1, 'adjustment factor'!$D$8, IF(L1533=-9,-999,IF(L1533="",-999,0)))</f>
        <v>-999</v>
      </c>
      <c r="AJ1533" s="82">
        <f>IF(AND(M1533&gt;=1,M1533&lt;=4),'adjustment factor'!$D$9,IF(M1533=-9,-999,IF(M1533=98,-999,IF(M1533=99,-999,IF(M1533="",-999,0)))))</f>
        <v>-999</v>
      </c>
      <c r="AK1533" s="82">
        <f>IF(H1533=1, 'adjustment factor'!$D$10, IF(H1533=-9,-999,IF(H1533="",-999,0)))</f>
        <v>-999</v>
      </c>
      <c r="AL1533" s="82">
        <f>IF(G1533=1, 'adjustment factor'!$D$11, IF(G1533=-9,-999,IF(G1533="",-999,0)))</f>
        <v>-999</v>
      </c>
      <c r="AM1533" s="82">
        <f>IF(I1533=1, 'adjustment factor'!$D$12, IF(I1533=-9,-999,IF(I1533="",-999,0)))</f>
        <v>-999</v>
      </c>
      <c r="AN1533" s="82">
        <f>IF(J1533=1, 'adjustment factor'!$D$13, IF(J1533=-9,-999,IF(J1533="",-999,0)))</f>
        <v>-999</v>
      </c>
      <c r="AO1533" s="82" t="str">
        <f t="shared" si="238"/>
        <v>-999</v>
      </c>
      <c r="AP1533" s="82" t="str">
        <f t="shared" si="239"/>
        <v>MISSING</v>
      </c>
    </row>
    <row r="1534" spans="2:42" s="3" customFormat="1">
      <c r="B1534" s="213"/>
      <c r="C1534" s="35">
        <v>1530</v>
      </c>
      <c r="D1534" s="161"/>
      <c r="E1534" s="161"/>
      <c r="F1534" s="161"/>
      <c r="G1534" s="161"/>
      <c r="H1534" s="161"/>
      <c r="I1534" s="161"/>
      <c r="J1534" s="161"/>
      <c r="K1534" s="161"/>
      <c r="L1534" s="161"/>
      <c r="M1534" s="161"/>
      <c r="N1534" s="171"/>
      <c r="O1534" s="171"/>
      <c r="P1534" s="171"/>
      <c r="Q1534" s="171"/>
      <c r="R1534" s="171"/>
      <c r="S1534" s="171"/>
      <c r="T1534" s="208" t="str">
        <f t="shared" si="230"/>
        <v>MISSING</v>
      </c>
      <c r="U1534" s="208" t="str">
        <f t="shared" si="231"/>
        <v>MISSING</v>
      </c>
      <c r="X1534" s="56">
        <f t="shared" si="232"/>
        <v>-99</v>
      </c>
      <c r="Y1534" s="56">
        <f t="shared" si="233"/>
        <v>-99</v>
      </c>
      <c r="Z1534" s="56">
        <f t="shared" si="234"/>
        <v>-99</v>
      </c>
      <c r="AA1534" s="56">
        <f t="shared" si="235"/>
        <v>-99</v>
      </c>
      <c r="AB1534" s="56">
        <f t="shared" si="236"/>
        <v>-99</v>
      </c>
      <c r="AC1534" s="56">
        <f t="shared" si="237"/>
        <v>-99</v>
      </c>
      <c r="AE1534" s="82">
        <f>IF(D1534=1, 'adjustment factor'!$D$4, IF(D1534=-9,-999,IF(D1534="",-999,0)))</f>
        <v>-999</v>
      </c>
      <c r="AF1534" s="82">
        <f>IF(F1534=1, 'adjustment factor'!$D$5, IF(F1534=-9,-999,IF(F1534="",-999,0)))</f>
        <v>-999</v>
      </c>
      <c r="AG1534" s="82">
        <f>IF(E1534=1, 'adjustment factor'!$D$6, IF(E1534=-9,-999,IF(E1534="",-999,0)))</f>
        <v>-999</v>
      </c>
      <c r="AH1534" s="82">
        <f>IF(K1534&gt;=45,'adjustment factor'!$D$7,IF(K1534=-9,-1200,IF(K1534="",-1200,0)))</f>
        <v>-1200</v>
      </c>
      <c r="AI1534" s="82">
        <f>IF(L1534=1, 'adjustment factor'!$D$8, IF(L1534=-9,-999,IF(L1534="",-999,0)))</f>
        <v>-999</v>
      </c>
      <c r="AJ1534" s="82">
        <f>IF(AND(M1534&gt;=1,M1534&lt;=4),'adjustment factor'!$D$9,IF(M1534=-9,-999,IF(M1534=98,-999,IF(M1534=99,-999,IF(M1534="",-999,0)))))</f>
        <v>-999</v>
      </c>
      <c r="AK1534" s="82">
        <f>IF(H1534=1, 'adjustment factor'!$D$10, IF(H1534=-9,-999,IF(H1534="",-999,0)))</f>
        <v>-999</v>
      </c>
      <c r="AL1534" s="82">
        <f>IF(G1534=1, 'adjustment factor'!$D$11, IF(G1534=-9,-999,IF(G1534="",-999,0)))</f>
        <v>-999</v>
      </c>
      <c r="AM1534" s="82">
        <f>IF(I1534=1, 'adjustment factor'!$D$12, IF(I1534=-9,-999,IF(I1534="",-999,0)))</f>
        <v>-999</v>
      </c>
      <c r="AN1534" s="82">
        <f>IF(J1534=1, 'adjustment factor'!$D$13, IF(J1534=-9,-999,IF(J1534="",-999,0)))</f>
        <v>-999</v>
      </c>
      <c r="AO1534" s="82" t="str">
        <f t="shared" si="238"/>
        <v>-999</v>
      </c>
      <c r="AP1534" s="82" t="str">
        <f t="shared" si="239"/>
        <v>MISSING</v>
      </c>
    </row>
    <row r="1535" spans="2:42" s="3" customFormat="1">
      <c r="B1535" s="213"/>
      <c r="C1535" s="35">
        <v>1531</v>
      </c>
      <c r="D1535" s="161"/>
      <c r="E1535" s="161"/>
      <c r="F1535" s="161"/>
      <c r="G1535" s="161"/>
      <c r="H1535" s="161"/>
      <c r="I1535" s="161"/>
      <c r="J1535" s="161"/>
      <c r="K1535" s="161"/>
      <c r="L1535" s="161"/>
      <c r="M1535" s="161"/>
      <c r="N1535" s="171"/>
      <c r="O1535" s="171"/>
      <c r="P1535" s="171"/>
      <c r="Q1535" s="171"/>
      <c r="R1535" s="171"/>
      <c r="S1535" s="171"/>
      <c r="T1535" s="208" t="str">
        <f t="shared" si="230"/>
        <v>MISSING</v>
      </c>
      <c r="U1535" s="208" t="str">
        <f t="shared" si="231"/>
        <v>MISSING</v>
      </c>
      <c r="X1535" s="56">
        <f t="shared" si="232"/>
        <v>-99</v>
      </c>
      <c r="Y1535" s="56">
        <f t="shared" si="233"/>
        <v>-99</v>
      </c>
      <c r="Z1535" s="56">
        <f t="shared" si="234"/>
        <v>-99</v>
      </c>
      <c r="AA1535" s="56">
        <f t="shared" si="235"/>
        <v>-99</v>
      </c>
      <c r="AB1535" s="56">
        <f t="shared" si="236"/>
        <v>-99</v>
      </c>
      <c r="AC1535" s="56">
        <f t="shared" si="237"/>
        <v>-99</v>
      </c>
      <c r="AE1535" s="82">
        <f>IF(D1535=1, 'adjustment factor'!$D$4, IF(D1535=-9,-999,IF(D1535="",-999,0)))</f>
        <v>-999</v>
      </c>
      <c r="AF1535" s="82">
        <f>IF(F1535=1, 'adjustment factor'!$D$5, IF(F1535=-9,-999,IF(F1535="",-999,0)))</f>
        <v>-999</v>
      </c>
      <c r="AG1535" s="82">
        <f>IF(E1535=1, 'adjustment factor'!$D$6, IF(E1535=-9,-999,IF(E1535="",-999,0)))</f>
        <v>-999</v>
      </c>
      <c r="AH1535" s="82">
        <f>IF(K1535&gt;=45,'adjustment factor'!$D$7,IF(K1535=-9,-1200,IF(K1535="",-1200,0)))</f>
        <v>-1200</v>
      </c>
      <c r="AI1535" s="82">
        <f>IF(L1535=1, 'adjustment factor'!$D$8, IF(L1535=-9,-999,IF(L1535="",-999,0)))</f>
        <v>-999</v>
      </c>
      <c r="AJ1535" s="82">
        <f>IF(AND(M1535&gt;=1,M1535&lt;=4),'adjustment factor'!$D$9,IF(M1535=-9,-999,IF(M1535=98,-999,IF(M1535=99,-999,IF(M1535="",-999,0)))))</f>
        <v>-999</v>
      </c>
      <c r="AK1535" s="82">
        <f>IF(H1535=1, 'adjustment factor'!$D$10, IF(H1535=-9,-999,IF(H1535="",-999,0)))</f>
        <v>-999</v>
      </c>
      <c r="AL1535" s="82">
        <f>IF(G1535=1, 'adjustment factor'!$D$11, IF(G1535=-9,-999,IF(G1535="",-999,0)))</f>
        <v>-999</v>
      </c>
      <c r="AM1535" s="82">
        <f>IF(I1535=1, 'adjustment factor'!$D$12, IF(I1535=-9,-999,IF(I1535="",-999,0)))</f>
        <v>-999</v>
      </c>
      <c r="AN1535" s="82">
        <f>IF(J1535=1, 'adjustment factor'!$D$13, IF(J1535=-9,-999,IF(J1535="",-999,0)))</f>
        <v>-999</v>
      </c>
      <c r="AO1535" s="82" t="str">
        <f t="shared" si="238"/>
        <v>-999</v>
      </c>
      <c r="AP1535" s="82" t="str">
        <f t="shared" si="239"/>
        <v>MISSING</v>
      </c>
    </row>
    <row r="1536" spans="2:42" s="3" customFormat="1">
      <c r="B1536" s="213"/>
      <c r="C1536" s="35">
        <v>1532</v>
      </c>
      <c r="D1536" s="161"/>
      <c r="E1536" s="161"/>
      <c r="F1536" s="161"/>
      <c r="G1536" s="161"/>
      <c r="H1536" s="161"/>
      <c r="I1536" s="161"/>
      <c r="J1536" s="161"/>
      <c r="K1536" s="161"/>
      <c r="L1536" s="161"/>
      <c r="M1536" s="161"/>
      <c r="N1536" s="171"/>
      <c r="O1536" s="171"/>
      <c r="P1536" s="171"/>
      <c r="Q1536" s="171"/>
      <c r="R1536" s="171"/>
      <c r="S1536" s="171"/>
      <c r="T1536" s="208" t="str">
        <f t="shared" si="230"/>
        <v>MISSING</v>
      </c>
      <c r="U1536" s="208" t="str">
        <f t="shared" si="231"/>
        <v>MISSING</v>
      </c>
      <c r="X1536" s="56">
        <f t="shared" si="232"/>
        <v>-99</v>
      </c>
      <c r="Y1536" s="56">
        <f t="shared" si="233"/>
        <v>-99</v>
      </c>
      <c r="Z1536" s="56">
        <f t="shared" si="234"/>
        <v>-99</v>
      </c>
      <c r="AA1536" s="56">
        <f t="shared" si="235"/>
        <v>-99</v>
      </c>
      <c r="AB1536" s="56">
        <f t="shared" si="236"/>
        <v>-99</v>
      </c>
      <c r="AC1536" s="56">
        <f t="shared" si="237"/>
        <v>-99</v>
      </c>
      <c r="AE1536" s="82">
        <f>IF(D1536=1, 'adjustment factor'!$D$4, IF(D1536=-9,-999,IF(D1536="",-999,0)))</f>
        <v>-999</v>
      </c>
      <c r="AF1536" s="82">
        <f>IF(F1536=1, 'adjustment factor'!$D$5, IF(F1536=-9,-999,IF(F1536="",-999,0)))</f>
        <v>-999</v>
      </c>
      <c r="AG1536" s="82">
        <f>IF(E1536=1, 'adjustment factor'!$D$6, IF(E1536=-9,-999,IF(E1536="",-999,0)))</f>
        <v>-999</v>
      </c>
      <c r="AH1536" s="82">
        <f>IF(K1536&gt;=45,'adjustment factor'!$D$7,IF(K1536=-9,-1200,IF(K1536="",-1200,0)))</f>
        <v>-1200</v>
      </c>
      <c r="AI1536" s="82">
        <f>IF(L1536=1, 'adjustment factor'!$D$8, IF(L1536=-9,-999,IF(L1536="",-999,0)))</f>
        <v>-999</v>
      </c>
      <c r="AJ1536" s="82">
        <f>IF(AND(M1536&gt;=1,M1536&lt;=4),'adjustment factor'!$D$9,IF(M1536=-9,-999,IF(M1536=98,-999,IF(M1536=99,-999,IF(M1536="",-999,0)))))</f>
        <v>-999</v>
      </c>
      <c r="AK1536" s="82">
        <f>IF(H1536=1, 'adjustment factor'!$D$10, IF(H1536=-9,-999,IF(H1536="",-999,0)))</f>
        <v>-999</v>
      </c>
      <c r="AL1536" s="82">
        <f>IF(G1536=1, 'adjustment factor'!$D$11, IF(G1536=-9,-999,IF(G1536="",-999,0)))</f>
        <v>-999</v>
      </c>
      <c r="AM1536" s="82">
        <f>IF(I1536=1, 'adjustment factor'!$D$12, IF(I1536=-9,-999,IF(I1536="",-999,0)))</f>
        <v>-999</v>
      </c>
      <c r="AN1536" s="82">
        <f>IF(J1536=1, 'adjustment factor'!$D$13, IF(J1536=-9,-999,IF(J1536="",-999,0)))</f>
        <v>-999</v>
      </c>
      <c r="AO1536" s="82" t="str">
        <f t="shared" si="238"/>
        <v>-999</v>
      </c>
      <c r="AP1536" s="82" t="str">
        <f t="shared" si="239"/>
        <v>MISSING</v>
      </c>
    </row>
    <row r="1537" spans="2:42" s="3" customFormat="1">
      <c r="B1537" s="213"/>
      <c r="C1537" s="35">
        <v>1533</v>
      </c>
      <c r="D1537" s="161"/>
      <c r="E1537" s="161"/>
      <c r="F1537" s="161"/>
      <c r="G1537" s="161"/>
      <c r="H1537" s="161"/>
      <c r="I1537" s="161"/>
      <c r="J1537" s="161"/>
      <c r="K1537" s="161"/>
      <c r="L1537" s="161"/>
      <c r="M1537" s="161"/>
      <c r="N1537" s="171"/>
      <c r="O1537" s="171"/>
      <c r="P1537" s="171"/>
      <c r="Q1537" s="171"/>
      <c r="R1537" s="171"/>
      <c r="S1537" s="171"/>
      <c r="T1537" s="208" t="str">
        <f t="shared" si="230"/>
        <v>MISSING</v>
      </c>
      <c r="U1537" s="208" t="str">
        <f t="shared" si="231"/>
        <v>MISSING</v>
      </c>
      <c r="X1537" s="56">
        <f t="shared" si="232"/>
        <v>-99</v>
      </c>
      <c r="Y1537" s="56">
        <f t="shared" si="233"/>
        <v>-99</v>
      </c>
      <c r="Z1537" s="56">
        <f t="shared" si="234"/>
        <v>-99</v>
      </c>
      <c r="AA1537" s="56">
        <f t="shared" si="235"/>
        <v>-99</v>
      </c>
      <c r="AB1537" s="56">
        <f t="shared" si="236"/>
        <v>-99</v>
      </c>
      <c r="AC1537" s="56">
        <f t="shared" si="237"/>
        <v>-99</v>
      </c>
      <c r="AE1537" s="82">
        <f>IF(D1537=1, 'adjustment factor'!$D$4, IF(D1537=-9,-999,IF(D1537="",-999,0)))</f>
        <v>-999</v>
      </c>
      <c r="AF1537" s="82">
        <f>IF(F1537=1, 'adjustment factor'!$D$5, IF(F1537=-9,-999,IF(F1537="",-999,0)))</f>
        <v>-999</v>
      </c>
      <c r="AG1537" s="82">
        <f>IF(E1537=1, 'adjustment factor'!$D$6, IF(E1537=-9,-999,IF(E1537="",-999,0)))</f>
        <v>-999</v>
      </c>
      <c r="AH1537" s="82">
        <f>IF(K1537&gt;=45,'adjustment factor'!$D$7,IF(K1537=-9,-1200,IF(K1537="",-1200,0)))</f>
        <v>-1200</v>
      </c>
      <c r="AI1537" s="82">
        <f>IF(L1537=1, 'adjustment factor'!$D$8, IF(L1537=-9,-999,IF(L1537="",-999,0)))</f>
        <v>-999</v>
      </c>
      <c r="AJ1537" s="82">
        <f>IF(AND(M1537&gt;=1,M1537&lt;=4),'adjustment factor'!$D$9,IF(M1537=-9,-999,IF(M1537=98,-999,IF(M1537=99,-999,IF(M1537="",-999,0)))))</f>
        <v>-999</v>
      </c>
      <c r="AK1537" s="82">
        <f>IF(H1537=1, 'adjustment factor'!$D$10, IF(H1537=-9,-999,IF(H1537="",-999,0)))</f>
        <v>-999</v>
      </c>
      <c r="AL1537" s="82">
        <f>IF(G1537=1, 'adjustment factor'!$D$11, IF(G1537=-9,-999,IF(G1537="",-999,0)))</f>
        <v>-999</v>
      </c>
      <c r="AM1537" s="82">
        <f>IF(I1537=1, 'adjustment factor'!$D$12, IF(I1537=-9,-999,IF(I1537="",-999,0)))</f>
        <v>-999</v>
      </c>
      <c r="AN1537" s="82">
        <f>IF(J1537=1, 'adjustment factor'!$D$13, IF(J1537=-9,-999,IF(J1537="",-999,0)))</f>
        <v>-999</v>
      </c>
      <c r="AO1537" s="82" t="str">
        <f t="shared" si="238"/>
        <v>-999</v>
      </c>
      <c r="AP1537" s="82" t="str">
        <f t="shared" si="239"/>
        <v>MISSING</v>
      </c>
    </row>
    <row r="1538" spans="2:42" s="3" customFormat="1">
      <c r="B1538" s="213"/>
      <c r="C1538" s="35">
        <v>1534</v>
      </c>
      <c r="D1538" s="161"/>
      <c r="E1538" s="161"/>
      <c r="F1538" s="161"/>
      <c r="G1538" s="161"/>
      <c r="H1538" s="161"/>
      <c r="I1538" s="161"/>
      <c r="J1538" s="161"/>
      <c r="K1538" s="161"/>
      <c r="L1538" s="161"/>
      <c r="M1538" s="161"/>
      <c r="N1538" s="171"/>
      <c r="O1538" s="171"/>
      <c r="P1538" s="171"/>
      <c r="Q1538" s="171"/>
      <c r="R1538" s="171"/>
      <c r="S1538" s="171"/>
      <c r="T1538" s="208" t="str">
        <f t="shared" si="230"/>
        <v>MISSING</v>
      </c>
      <c r="U1538" s="208" t="str">
        <f t="shared" si="231"/>
        <v>MISSING</v>
      </c>
      <c r="X1538" s="56">
        <f t="shared" si="232"/>
        <v>-99</v>
      </c>
      <c r="Y1538" s="56">
        <f t="shared" si="233"/>
        <v>-99</v>
      </c>
      <c r="Z1538" s="56">
        <f t="shared" si="234"/>
        <v>-99</v>
      </c>
      <c r="AA1538" s="56">
        <f t="shared" si="235"/>
        <v>-99</v>
      </c>
      <c r="AB1538" s="56">
        <f t="shared" si="236"/>
        <v>-99</v>
      </c>
      <c r="AC1538" s="56">
        <f t="shared" si="237"/>
        <v>-99</v>
      </c>
      <c r="AE1538" s="82">
        <f>IF(D1538=1, 'adjustment factor'!$D$4, IF(D1538=-9,-999,IF(D1538="",-999,0)))</f>
        <v>-999</v>
      </c>
      <c r="AF1538" s="82">
        <f>IF(F1538=1, 'adjustment factor'!$D$5, IF(F1538=-9,-999,IF(F1538="",-999,0)))</f>
        <v>-999</v>
      </c>
      <c r="AG1538" s="82">
        <f>IF(E1538=1, 'adjustment factor'!$D$6, IF(E1538=-9,-999,IF(E1538="",-999,0)))</f>
        <v>-999</v>
      </c>
      <c r="AH1538" s="82">
        <f>IF(K1538&gt;=45,'adjustment factor'!$D$7,IF(K1538=-9,-1200,IF(K1538="",-1200,0)))</f>
        <v>-1200</v>
      </c>
      <c r="AI1538" s="82">
        <f>IF(L1538=1, 'adjustment factor'!$D$8, IF(L1538=-9,-999,IF(L1538="",-999,0)))</f>
        <v>-999</v>
      </c>
      <c r="AJ1538" s="82">
        <f>IF(AND(M1538&gt;=1,M1538&lt;=4),'adjustment factor'!$D$9,IF(M1538=-9,-999,IF(M1538=98,-999,IF(M1538=99,-999,IF(M1538="",-999,0)))))</f>
        <v>-999</v>
      </c>
      <c r="AK1538" s="82">
        <f>IF(H1538=1, 'adjustment factor'!$D$10, IF(H1538=-9,-999,IF(H1538="",-999,0)))</f>
        <v>-999</v>
      </c>
      <c r="AL1538" s="82">
        <f>IF(G1538=1, 'adjustment factor'!$D$11, IF(G1538=-9,-999,IF(G1538="",-999,0)))</f>
        <v>-999</v>
      </c>
      <c r="AM1538" s="82">
        <f>IF(I1538=1, 'adjustment factor'!$D$12, IF(I1538=-9,-999,IF(I1538="",-999,0)))</f>
        <v>-999</v>
      </c>
      <c r="AN1538" s="82">
        <f>IF(J1538=1, 'adjustment factor'!$D$13, IF(J1538=-9,-999,IF(J1538="",-999,0)))</f>
        <v>-999</v>
      </c>
      <c r="AO1538" s="82" t="str">
        <f t="shared" si="238"/>
        <v>-999</v>
      </c>
      <c r="AP1538" s="82" t="str">
        <f t="shared" si="239"/>
        <v>MISSING</v>
      </c>
    </row>
    <row r="1539" spans="2:42" s="3" customFormat="1">
      <c r="B1539" s="213"/>
      <c r="C1539" s="35">
        <v>1535</v>
      </c>
      <c r="D1539" s="161"/>
      <c r="E1539" s="161"/>
      <c r="F1539" s="161"/>
      <c r="G1539" s="161"/>
      <c r="H1539" s="161"/>
      <c r="I1539" s="161"/>
      <c r="J1539" s="161"/>
      <c r="K1539" s="161"/>
      <c r="L1539" s="161"/>
      <c r="M1539" s="161"/>
      <c r="N1539" s="171"/>
      <c r="O1539" s="171"/>
      <c r="P1539" s="171"/>
      <c r="Q1539" s="171"/>
      <c r="R1539" s="171"/>
      <c r="S1539" s="171"/>
      <c r="T1539" s="208" t="str">
        <f t="shared" si="230"/>
        <v>MISSING</v>
      </c>
      <c r="U1539" s="208" t="str">
        <f t="shared" si="231"/>
        <v>MISSING</v>
      </c>
      <c r="X1539" s="56">
        <f t="shared" si="232"/>
        <v>-99</v>
      </c>
      <c r="Y1539" s="56">
        <f t="shared" si="233"/>
        <v>-99</v>
      </c>
      <c r="Z1539" s="56">
        <f t="shared" si="234"/>
        <v>-99</v>
      </c>
      <c r="AA1539" s="56">
        <f t="shared" si="235"/>
        <v>-99</v>
      </c>
      <c r="AB1539" s="56">
        <f t="shared" si="236"/>
        <v>-99</v>
      </c>
      <c r="AC1539" s="56">
        <f t="shared" si="237"/>
        <v>-99</v>
      </c>
      <c r="AE1539" s="82">
        <f>IF(D1539=1, 'adjustment factor'!$D$4, IF(D1539=-9,-999,IF(D1539="",-999,0)))</f>
        <v>-999</v>
      </c>
      <c r="AF1539" s="82">
        <f>IF(F1539=1, 'adjustment factor'!$D$5, IF(F1539=-9,-999,IF(F1539="",-999,0)))</f>
        <v>-999</v>
      </c>
      <c r="AG1539" s="82">
        <f>IF(E1539=1, 'adjustment factor'!$D$6, IF(E1539=-9,-999,IF(E1539="",-999,0)))</f>
        <v>-999</v>
      </c>
      <c r="AH1539" s="82">
        <f>IF(K1539&gt;=45,'adjustment factor'!$D$7,IF(K1539=-9,-1200,IF(K1539="",-1200,0)))</f>
        <v>-1200</v>
      </c>
      <c r="AI1539" s="82">
        <f>IF(L1539=1, 'adjustment factor'!$D$8, IF(L1539=-9,-999,IF(L1539="",-999,0)))</f>
        <v>-999</v>
      </c>
      <c r="AJ1539" s="82">
        <f>IF(AND(M1539&gt;=1,M1539&lt;=4),'adjustment factor'!$D$9,IF(M1539=-9,-999,IF(M1539=98,-999,IF(M1539=99,-999,IF(M1539="",-999,0)))))</f>
        <v>-999</v>
      </c>
      <c r="AK1539" s="82">
        <f>IF(H1539=1, 'adjustment factor'!$D$10, IF(H1539=-9,-999,IF(H1539="",-999,0)))</f>
        <v>-999</v>
      </c>
      <c r="AL1539" s="82">
        <f>IF(G1539=1, 'adjustment factor'!$D$11, IF(G1539=-9,-999,IF(G1539="",-999,0)))</f>
        <v>-999</v>
      </c>
      <c r="AM1539" s="82">
        <f>IF(I1539=1, 'adjustment factor'!$D$12, IF(I1539=-9,-999,IF(I1539="",-999,0)))</f>
        <v>-999</v>
      </c>
      <c r="AN1539" s="82">
        <f>IF(J1539=1, 'adjustment factor'!$D$13, IF(J1539=-9,-999,IF(J1539="",-999,0)))</f>
        <v>-999</v>
      </c>
      <c r="AO1539" s="82" t="str">
        <f t="shared" si="238"/>
        <v>-999</v>
      </c>
      <c r="AP1539" s="82" t="str">
        <f t="shared" si="239"/>
        <v>MISSING</v>
      </c>
    </row>
    <row r="1540" spans="2:42" s="3" customFormat="1">
      <c r="B1540" s="213"/>
      <c r="C1540" s="35">
        <v>1536</v>
      </c>
      <c r="D1540" s="161"/>
      <c r="E1540" s="161"/>
      <c r="F1540" s="161"/>
      <c r="G1540" s="161"/>
      <c r="H1540" s="161"/>
      <c r="I1540" s="161"/>
      <c r="J1540" s="161"/>
      <c r="K1540" s="161"/>
      <c r="L1540" s="161"/>
      <c r="M1540" s="161"/>
      <c r="N1540" s="171"/>
      <c r="O1540" s="171"/>
      <c r="P1540" s="171"/>
      <c r="Q1540" s="171"/>
      <c r="R1540" s="171"/>
      <c r="S1540" s="171"/>
      <c r="T1540" s="208" t="str">
        <f t="shared" si="230"/>
        <v>MISSING</v>
      </c>
      <c r="U1540" s="208" t="str">
        <f t="shared" si="231"/>
        <v>MISSING</v>
      </c>
      <c r="X1540" s="56">
        <f t="shared" si="232"/>
        <v>-99</v>
      </c>
      <c r="Y1540" s="56">
        <f t="shared" si="233"/>
        <v>-99</v>
      </c>
      <c r="Z1540" s="56">
        <f t="shared" si="234"/>
        <v>-99</v>
      </c>
      <c r="AA1540" s="56">
        <f t="shared" si="235"/>
        <v>-99</v>
      </c>
      <c r="AB1540" s="56">
        <f t="shared" si="236"/>
        <v>-99</v>
      </c>
      <c r="AC1540" s="56">
        <f t="shared" si="237"/>
        <v>-99</v>
      </c>
      <c r="AE1540" s="82">
        <f>IF(D1540=1, 'adjustment factor'!$D$4, IF(D1540=-9,-999,IF(D1540="",-999,0)))</f>
        <v>-999</v>
      </c>
      <c r="AF1540" s="82">
        <f>IF(F1540=1, 'adjustment factor'!$D$5, IF(F1540=-9,-999,IF(F1540="",-999,0)))</f>
        <v>-999</v>
      </c>
      <c r="AG1540" s="82">
        <f>IF(E1540=1, 'adjustment factor'!$D$6, IF(E1540=-9,-999,IF(E1540="",-999,0)))</f>
        <v>-999</v>
      </c>
      <c r="AH1540" s="82">
        <f>IF(K1540&gt;=45,'adjustment factor'!$D$7,IF(K1540=-9,-1200,IF(K1540="",-1200,0)))</f>
        <v>-1200</v>
      </c>
      <c r="AI1540" s="82">
        <f>IF(L1540=1, 'adjustment factor'!$D$8, IF(L1540=-9,-999,IF(L1540="",-999,0)))</f>
        <v>-999</v>
      </c>
      <c r="AJ1540" s="82">
        <f>IF(AND(M1540&gt;=1,M1540&lt;=4),'adjustment factor'!$D$9,IF(M1540=-9,-999,IF(M1540=98,-999,IF(M1540=99,-999,IF(M1540="",-999,0)))))</f>
        <v>-999</v>
      </c>
      <c r="AK1540" s="82">
        <f>IF(H1540=1, 'adjustment factor'!$D$10, IF(H1540=-9,-999,IF(H1540="",-999,0)))</f>
        <v>-999</v>
      </c>
      <c r="AL1540" s="82">
        <f>IF(G1540=1, 'adjustment factor'!$D$11, IF(G1540=-9,-999,IF(G1540="",-999,0)))</f>
        <v>-999</v>
      </c>
      <c r="AM1540" s="82">
        <f>IF(I1540=1, 'adjustment factor'!$D$12, IF(I1540=-9,-999,IF(I1540="",-999,0)))</f>
        <v>-999</v>
      </c>
      <c r="AN1540" s="82">
        <f>IF(J1540=1, 'adjustment factor'!$D$13, IF(J1540=-9,-999,IF(J1540="",-999,0)))</f>
        <v>-999</v>
      </c>
      <c r="AO1540" s="82" t="str">
        <f t="shared" si="238"/>
        <v>-999</v>
      </c>
      <c r="AP1540" s="82" t="str">
        <f t="shared" si="239"/>
        <v>MISSING</v>
      </c>
    </row>
    <row r="1541" spans="2:42" s="3" customFormat="1">
      <c r="B1541" s="213"/>
      <c r="C1541" s="35">
        <v>1537</v>
      </c>
      <c r="D1541" s="161"/>
      <c r="E1541" s="161"/>
      <c r="F1541" s="161"/>
      <c r="G1541" s="161"/>
      <c r="H1541" s="161"/>
      <c r="I1541" s="161"/>
      <c r="J1541" s="161"/>
      <c r="K1541" s="161"/>
      <c r="L1541" s="161"/>
      <c r="M1541" s="161"/>
      <c r="N1541" s="171"/>
      <c r="O1541" s="171"/>
      <c r="P1541" s="171"/>
      <c r="Q1541" s="171"/>
      <c r="R1541" s="171"/>
      <c r="S1541" s="171"/>
      <c r="T1541" s="208" t="str">
        <f t="shared" ref="T1541:T1604" si="240">IF(SUM(X1541:AC1541)&gt;-0.01, SUM(X1541:AC1541), "MISSING")</f>
        <v>MISSING</v>
      </c>
      <c r="U1541" s="208" t="str">
        <f t="shared" ref="U1541:U1604" si="241">IF(AP1541="MISSING","MISSING", 3.88+0.604*T1541+0.055*(T1541^2)-AP1541)</f>
        <v>MISSING</v>
      </c>
      <c r="X1541" s="56">
        <f t="shared" ref="X1541:X1604" si="242">IF(N1541&gt;0,((N1541-3)*-1),-99)</f>
        <v>-99</v>
      </c>
      <c r="Y1541" s="56">
        <f t="shared" ref="Y1541:Y1604" si="243">IF(O1541&gt;0,((O1541-3)*-1),-99)</f>
        <v>-99</v>
      </c>
      <c r="Z1541" s="56">
        <f t="shared" ref="Z1541:Z1604" si="244">IF(P1541&gt;0,((P1541-3)*-1),-99)</f>
        <v>-99</v>
      </c>
      <c r="AA1541" s="56">
        <f t="shared" ref="AA1541:AA1604" si="245">IF(Q1541&gt;0,((Q1541-3)*-1),-99)</f>
        <v>-99</v>
      </c>
      <c r="AB1541" s="56">
        <f t="shared" ref="AB1541:AB1604" si="246">IF(R1541&gt;0,((R1541-3)*-1),-99)</f>
        <v>-99</v>
      </c>
      <c r="AC1541" s="56">
        <f t="shared" ref="AC1541:AC1604" si="247">IF(S1541&gt;0,((S1541-3)*-1),-99)</f>
        <v>-99</v>
      </c>
      <c r="AE1541" s="82">
        <f>IF(D1541=1, 'adjustment factor'!$D$4, IF(D1541=-9,-999,IF(D1541="",-999,0)))</f>
        <v>-999</v>
      </c>
      <c r="AF1541" s="82">
        <f>IF(F1541=1, 'adjustment factor'!$D$5, IF(F1541=-9,-999,IF(F1541="",-999,0)))</f>
        <v>-999</v>
      </c>
      <c r="AG1541" s="82">
        <f>IF(E1541=1, 'adjustment factor'!$D$6, IF(E1541=-9,-999,IF(E1541="",-999,0)))</f>
        <v>-999</v>
      </c>
      <c r="AH1541" s="82">
        <f>IF(K1541&gt;=45,'adjustment factor'!$D$7,IF(K1541=-9,-1200,IF(K1541="",-1200,0)))</f>
        <v>-1200</v>
      </c>
      <c r="AI1541" s="82">
        <f>IF(L1541=1, 'adjustment factor'!$D$8, IF(L1541=-9,-999,IF(L1541="",-999,0)))</f>
        <v>-999</v>
      </c>
      <c r="AJ1541" s="82">
        <f>IF(AND(M1541&gt;=1,M1541&lt;=4),'adjustment factor'!$D$9,IF(M1541=-9,-999,IF(M1541=98,-999,IF(M1541=99,-999,IF(M1541="",-999,0)))))</f>
        <v>-999</v>
      </c>
      <c r="AK1541" s="82">
        <f>IF(H1541=1, 'adjustment factor'!$D$10, IF(H1541=-9,-999,IF(H1541="",-999,0)))</f>
        <v>-999</v>
      </c>
      <c r="AL1541" s="82">
        <f>IF(G1541=1, 'adjustment factor'!$D$11, IF(G1541=-9,-999,IF(G1541="",-999,0)))</f>
        <v>-999</v>
      </c>
      <c r="AM1541" s="82">
        <f>IF(I1541=1, 'adjustment factor'!$D$12, IF(I1541=-9,-999,IF(I1541="",-999,0)))</f>
        <v>-999</v>
      </c>
      <c r="AN1541" s="82">
        <f>IF(J1541=1, 'adjustment factor'!$D$13, IF(J1541=-9,-999,IF(J1541="",-999,0)))</f>
        <v>-999</v>
      </c>
      <c r="AO1541" s="82" t="str">
        <f t="shared" si="238"/>
        <v>-999</v>
      </c>
      <c r="AP1541" s="82" t="str">
        <f t="shared" si="239"/>
        <v>MISSING</v>
      </c>
    </row>
    <row r="1542" spans="2:42" s="3" customFormat="1">
      <c r="B1542" s="213"/>
      <c r="C1542" s="35">
        <v>1538</v>
      </c>
      <c r="D1542" s="161"/>
      <c r="E1542" s="161"/>
      <c r="F1542" s="161"/>
      <c r="G1542" s="161"/>
      <c r="H1542" s="161"/>
      <c r="I1542" s="161"/>
      <c r="J1542" s="161"/>
      <c r="K1542" s="161"/>
      <c r="L1542" s="161"/>
      <c r="M1542" s="161"/>
      <c r="N1542" s="171"/>
      <c r="O1542" s="171"/>
      <c r="P1542" s="171"/>
      <c r="Q1542" s="171"/>
      <c r="R1542" s="171"/>
      <c r="S1542" s="171"/>
      <c r="T1542" s="208" t="str">
        <f t="shared" si="240"/>
        <v>MISSING</v>
      </c>
      <c r="U1542" s="208" t="str">
        <f t="shared" si="241"/>
        <v>MISSING</v>
      </c>
      <c r="X1542" s="56">
        <f t="shared" si="242"/>
        <v>-99</v>
      </c>
      <c r="Y1542" s="56">
        <f t="shared" si="243"/>
        <v>-99</v>
      </c>
      <c r="Z1542" s="56">
        <f t="shared" si="244"/>
        <v>-99</v>
      </c>
      <c r="AA1542" s="56">
        <f t="shared" si="245"/>
        <v>-99</v>
      </c>
      <c r="AB1542" s="56">
        <f t="shared" si="246"/>
        <v>-99</v>
      </c>
      <c r="AC1542" s="56">
        <f t="shared" si="247"/>
        <v>-99</v>
      </c>
      <c r="AE1542" s="82">
        <f>IF(D1542=1, 'adjustment factor'!$D$4, IF(D1542=-9,-999,IF(D1542="",-999,0)))</f>
        <v>-999</v>
      </c>
      <c r="AF1542" s="82">
        <f>IF(F1542=1, 'adjustment factor'!$D$5, IF(F1542=-9,-999,IF(F1542="",-999,0)))</f>
        <v>-999</v>
      </c>
      <c r="AG1542" s="82">
        <f>IF(E1542=1, 'adjustment factor'!$D$6, IF(E1542=-9,-999,IF(E1542="",-999,0)))</f>
        <v>-999</v>
      </c>
      <c r="AH1542" s="82">
        <f>IF(K1542&gt;=45,'adjustment factor'!$D$7,IF(K1542=-9,-1200,IF(K1542="",-1200,0)))</f>
        <v>-1200</v>
      </c>
      <c r="AI1542" s="82">
        <f>IF(L1542=1, 'adjustment factor'!$D$8, IF(L1542=-9,-999,IF(L1542="",-999,0)))</f>
        <v>-999</v>
      </c>
      <c r="AJ1542" s="82">
        <f>IF(AND(M1542&gt;=1,M1542&lt;=4),'adjustment factor'!$D$9,IF(M1542=-9,-999,IF(M1542=98,-999,IF(M1542=99,-999,IF(M1542="",-999,0)))))</f>
        <v>-999</v>
      </c>
      <c r="AK1542" s="82">
        <f>IF(H1542=1, 'adjustment factor'!$D$10, IF(H1542=-9,-999,IF(H1542="",-999,0)))</f>
        <v>-999</v>
      </c>
      <c r="AL1542" s="82">
        <f>IF(G1542=1, 'adjustment factor'!$D$11, IF(G1542=-9,-999,IF(G1542="",-999,0)))</f>
        <v>-999</v>
      </c>
      <c r="AM1542" s="82">
        <f>IF(I1542=1, 'adjustment factor'!$D$12, IF(I1542=-9,-999,IF(I1542="",-999,0)))</f>
        <v>-999</v>
      </c>
      <c r="AN1542" s="82">
        <f>IF(J1542=1, 'adjustment factor'!$D$13, IF(J1542=-9,-999,IF(J1542="",-999,0)))</f>
        <v>-999</v>
      </c>
      <c r="AO1542" s="82" t="str">
        <f t="shared" ref="AO1542:AO1605" si="248">IF(-AE1542-AF1542-AG1542-AH1542+AI1542+AJ1542-AK1542-AL1542-AM1542-AN1542&lt;3, -AE1542-AF1542-AG1542-AH1542+AI1542+AJ1542-AK1542-AL1542-AM1542-AN1542, "-999")</f>
        <v>-999</v>
      </c>
      <c r="AP1542" s="82" t="str">
        <f t="shared" ref="AP1542:AP1605" si="249">IF(AND(SUM(AE1542:AN1542)&gt;-1, (SUM(X1542:AC1542)&gt;-1)), 14.353-AE1542-AF1542-AG1542-AH1542+AI1542+AJ1542-AK1542-AL1542-AM1542-AN1542, "MISSING")</f>
        <v>MISSING</v>
      </c>
    </row>
    <row r="1543" spans="2:42" s="3" customFormat="1">
      <c r="B1543" s="213"/>
      <c r="C1543" s="35">
        <v>1539</v>
      </c>
      <c r="D1543" s="161"/>
      <c r="E1543" s="161"/>
      <c r="F1543" s="161"/>
      <c r="G1543" s="161"/>
      <c r="H1543" s="161"/>
      <c r="I1543" s="161"/>
      <c r="J1543" s="161"/>
      <c r="K1543" s="161"/>
      <c r="L1543" s="161"/>
      <c r="M1543" s="161"/>
      <c r="N1543" s="171"/>
      <c r="O1543" s="171"/>
      <c r="P1543" s="171"/>
      <c r="Q1543" s="171"/>
      <c r="R1543" s="171"/>
      <c r="S1543" s="171"/>
      <c r="T1543" s="208" t="str">
        <f t="shared" si="240"/>
        <v>MISSING</v>
      </c>
      <c r="U1543" s="208" t="str">
        <f t="shared" si="241"/>
        <v>MISSING</v>
      </c>
      <c r="X1543" s="56">
        <f t="shared" si="242"/>
        <v>-99</v>
      </c>
      <c r="Y1543" s="56">
        <f t="shared" si="243"/>
        <v>-99</v>
      </c>
      <c r="Z1543" s="56">
        <f t="shared" si="244"/>
        <v>-99</v>
      </c>
      <c r="AA1543" s="56">
        <f t="shared" si="245"/>
        <v>-99</v>
      </c>
      <c r="AB1543" s="56">
        <f t="shared" si="246"/>
        <v>-99</v>
      </c>
      <c r="AC1543" s="56">
        <f t="shared" si="247"/>
        <v>-99</v>
      </c>
      <c r="AE1543" s="82">
        <f>IF(D1543=1, 'adjustment factor'!$D$4, IF(D1543=-9,-999,IF(D1543="",-999,0)))</f>
        <v>-999</v>
      </c>
      <c r="AF1543" s="82">
        <f>IF(F1543=1, 'adjustment factor'!$D$5, IF(F1543=-9,-999,IF(F1543="",-999,0)))</f>
        <v>-999</v>
      </c>
      <c r="AG1543" s="82">
        <f>IF(E1543=1, 'adjustment factor'!$D$6, IF(E1543=-9,-999,IF(E1543="",-999,0)))</f>
        <v>-999</v>
      </c>
      <c r="AH1543" s="82">
        <f>IF(K1543&gt;=45,'adjustment factor'!$D$7,IF(K1543=-9,-1200,IF(K1543="",-1200,0)))</f>
        <v>-1200</v>
      </c>
      <c r="AI1543" s="82">
        <f>IF(L1543=1, 'adjustment factor'!$D$8, IF(L1543=-9,-999,IF(L1543="",-999,0)))</f>
        <v>-999</v>
      </c>
      <c r="AJ1543" s="82">
        <f>IF(AND(M1543&gt;=1,M1543&lt;=4),'adjustment factor'!$D$9,IF(M1543=-9,-999,IF(M1543=98,-999,IF(M1543=99,-999,IF(M1543="",-999,0)))))</f>
        <v>-999</v>
      </c>
      <c r="AK1543" s="82">
        <f>IF(H1543=1, 'adjustment factor'!$D$10, IF(H1543=-9,-999,IF(H1543="",-999,0)))</f>
        <v>-999</v>
      </c>
      <c r="AL1543" s="82">
        <f>IF(G1543=1, 'adjustment factor'!$D$11, IF(G1543=-9,-999,IF(G1543="",-999,0)))</f>
        <v>-999</v>
      </c>
      <c r="AM1543" s="82">
        <f>IF(I1543=1, 'adjustment factor'!$D$12, IF(I1543=-9,-999,IF(I1543="",-999,0)))</f>
        <v>-999</v>
      </c>
      <c r="AN1543" s="82">
        <f>IF(J1543=1, 'adjustment factor'!$D$13, IF(J1543=-9,-999,IF(J1543="",-999,0)))</f>
        <v>-999</v>
      </c>
      <c r="AO1543" s="82" t="str">
        <f t="shared" si="248"/>
        <v>-999</v>
      </c>
      <c r="AP1543" s="82" t="str">
        <f t="shared" si="249"/>
        <v>MISSING</v>
      </c>
    </row>
    <row r="1544" spans="2:42" s="3" customFormat="1">
      <c r="B1544" s="213"/>
      <c r="C1544" s="35">
        <v>1540</v>
      </c>
      <c r="D1544" s="161"/>
      <c r="E1544" s="161"/>
      <c r="F1544" s="161"/>
      <c r="G1544" s="161"/>
      <c r="H1544" s="161"/>
      <c r="I1544" s="161"/>
      <c r="J1544" s="161"/>
      <c r="K1544" s="161"/>
      <c r="L1544" s="161"/>
      <c r="M1544" s="161"/>
      <c r="N1544" s="171"/>
      <c r="O1544" s="171"/>
      <c r="P1544" s="171"/>
      <c r="Q1544" s="171"/>
      <c r="R1544" s="171"/>
      <c r="S1544" s="171"/>
      <c r="T1544" s="208" t="str">
        <f t="shared" si="240"/>
        <v>MISSING</v>
      </c>
      <c r="U1544" s="208" t="str">
        <f t="shared" si="241"/>
        <v>MISSING</v>
      </c>
      <c r="X1544" s="56">
        <f t="shared" si="242"/>
        <v>-99</v>
      </c>
      <c r="Y1544" s="56">
        <f t="shared" si="243"/>
        <v>-99</v>
      </c>
      <c r="Z1544" s="56">
        <f t="shared" si="244"/>
        <v>-99</v>
      </c>
      <c r="AA1544" s="56">
        <f t="shared" si="245"/>
        <v>-99</v>
      </c>
      <c r="AB1544" s="56">
        <f t="shared" si="246"/>
        <v>-99</v>
      </c>
      <c r="AC1544" s="56">
        <f t="shared" si="247"/>
        <v>-99</v>
      </c>
      <c r="AE1544" s="82">
        <f>IF(D1544=1, 'adjustment factor'!$D$4, IF(D1544=-9,-999,IF(D1544="",-999,0)))</f>
        <v>-999</v>
      </c>
      <c r="AF1544" s="82">
        <f>IF(F1544=1, 'adjustment factor'!$D$5, IF(F1544=-9,-999,IF(F1544="",-999,0)))</f>
        <v>-999</v>
      </c>
      <c r="AG1544" s="82">
        <f>IF(E1544=1, 'adjustment factor'!$D$6, IF(E1544=-9,-999,IF(E1544="",-999,0)))</f>
        <v>-999</v>
      </c>
      <c r="AH1544" s="82">
        <f>IF(K1544&gt;=45,'adjustment factor'!$D$7,IF(K1544=-9,-1200,IF(K1544="",-1200,0)))</f>
        <v>-1200</v>
      </c>
      <c r="AI1544" s="82">
        <f>IF(L1544=1, 'adjustment factor'!$D$8, IF(L1544=-9,-999,IF(L1544="",-999,0)))</f>
        <v>-999</v>
      </c>
      <c r="AJ1544" s="82">
        <f>IF(AND(M1544&gt;=1,M1544&lt;=4),'adjustment factor'!$D$9,IF(M1544=-9,-999,IF(M1544=98,-999,IF(M1544=99,-999,IF(M1544="",-999,0)))))</f>
        <v>-999</v>
      </c>
      <c r="AK1544" s="82">
        <f>IF(H1544=1, 'adjustment factor'!$D$10, IF(H1544=-9,-999,IF(H1544="",-999,0)))</f>
        <v>-999</v>
      </c>
      <c r="AL1544" s="82">
        <f>IF(G1544=1, 'adjustment factor'!$D$11, IF(G1544=-9,-999,IF(G1544="",-999,0)))</f>
        <v>-999</v>
      </c>
      <c r="AM1544" s="82">
        <f>IF(I1544=1, 'adjustment factor'!$D$12, IF(I1544=-9,-999,IF(I1544="",-999,0)))</f>
        <v>-999</v>
      </c>
      <c r="AN1544" s="82">
        <f>IF(J1544=1, 'adjustment factor'!$D$13, IF(J1544=-9,-999,IF(J1544="",-999,0)))</f>
        <v>-999</v>
      </c>
      <c r="AO1544" s="82" t="str">
        <f t="shared" si="248"/>
        <v>-999</v>
      </c>
      <c r="AP1544" s="82" t="str">
        <f t="shared" si="249"/>
        <v>MISSING</v>
      </c>
    </row>
    <row r="1545" spans="2:42" s="3" customFormat="1">
      <c r="B1545" s="213"/>
      <c r="C1545" s="35">
        <v>1541</v>
      </c>
      <c r="D1545" s="161"/>
      <c r="E1545" s="161"/>
      <c r="F1545" s="161"/>
      <c r="G1545" s="161"/>
      <c r="H1545" s="161"/>
      <c r="I1545" s="161"/>
      <c r="J1545" s="161"/>
      <c r="K1545" s="161"/>
      <c r="L1545" s="161"/>
      <c r="M1545" s="161"/>
      <c r="N1545" s="171"/>
      <c r="O1545" s="171"/>
      <c r="P1545" s="171"/>
      <c r="Q1545" s="171"/>
      <c r="R1545" s="171"/>
      <c r="S1545" s="171"/>
      <c r="T1545" s="208" t="str">
        <f t="shared" si="240"/>
        <v>MISSING</v>
      </c>
      <c r="U1545" s="208" t="str">
        <f t="shared" si="241"/>
        <v>MISSING</v>
      </c>
      <c r="X1545" s="56">
        <f t="shared" si="242"/>
        <v>-99</v>
      </c>
      <c r="Y1545" s="56">
        <f t="shared" si="243"/>
        <v>-99</v>
      </c>
      <c r="Z1545" s="56">
        <f t="shared" si="244"/>
        <v>-99</v>
      </c>
      <c r="AA1545" s="56">
        <f t="shared" si="245"/>
        <v>-99</v>
      </c>
      <c r="AB1545" s="56">
        <f t="shared" si="246"/>
        <v>-99</v>
      </c>
      <c r="AC1545" s="56">
        <f t="shared" si="247"/>
        <v>-99</v>
      </c>
      <c r="AE1545" s="82">
        <f>IF(D1545=1, 'adjustment factor'!$D$4, IF(D1545=-9,-999,IF(D1545="",-999,0)))</f>
        <v>-999</v>
      </c>
      <c r="AF1545" s="82">
        <f>IF(F1545=1, 'adjustment factor'!$D$5, IF(F1545=-9,-999,IF(F1545="",-999,0)))</f>
        <v>-999</v>
      </c>
      <c r="AG1545" s="82">
        <f>IF(E1545=1, 'adjustment factor'!$D$6, IF(E1545=-9,-999,IF(E1545="",-999,0)))</f>
        <v>-999</v>
      </c>
      <c r="AH1545" s="82">
        <f>IF(K1545&gt;=45,'adjustment factor'!$D$7,IF(K1545=-9,-1200,IF(K1545="",-1200,0)))</f>
        <v>-1200</v>
      </c>
      <c r="AI1545" s="82">
        <f>IF(L1545=1, 'adjustment factor'!$D$8, IF(L1545=-9,-999,IF(L1545="",-999,0)))</f>
        <v>-999</v>
      </c>
      <c r="AJ1545" s="82">
        <f>IF(AND(M1545&gt;=1,M1545&lt;=4),'adjustment factor'!$D$9,IF(M1545=-9,-999,IF(M1545=98,-999,IF(M1545=99,-999,IF(M1545="",-999,0)))))</f>
        <v>-999</v>
      </c>
      <c r="AK1545" s="82">
        <f>IF(H1545=1, 'adjustment factor'!$D$10, IF(H1545=-9,-999,IF(H1545="",-999,0)))</f>
        <v>-999</v>
      </c>
      <c r="AL1545" s="82">
        <f>IF(G1545=1, 'adjustment factor'!$D$11, IF(G1545=-9,-999,IF(G1545="",-999,0)))</f>
        <v>-999</v>
      </c>
      <c r="AM1545" s="82">
        <f>IF(I1545=1, 'adjustment factor'!$D$12, IF(I1545=-9,-999,IF(I1545="",-999,0)))</f>
        <v>-999</v>
      </c>
      <c r="AN1545" s="82">
        <f>IF(J1545=1, 'adjustment factor'!$D$13, IF(J1545=-9,-999,IF(J1545="",-999,0)))</f>
        <v>-999</v>
      </c>
      <c r="AO1545" s="82" t="str">
        <f t="shared" si="248"/>
        <v>-999</v>
      </c>
      <c r="AP1545" s="82" t="str">
        <f t="shared" si="249"/>
        <v>MISSING</v>
      </c>
    </row>
    <row r="1546" spans="2:42" s="3" customFormat="1">
      <c r="B1546" s="213"/>
      <c r="C1546" s="35">
        <v>1542</v>
      </c>
      <c r="D1546" s="161"/>
      <c r="E1546" s="161"/>
      <c r="F1546" s="161"/>
      <c r="G1546" s="161"/>
      <c r="H1546" s="161"/>
      <c r="I1546" s="161"/>
      <c r="J1546" s="161"/>
      <c r="K1546" s="161"/>
      <c r="L1546" s="161"/>
      <c r="M1546" s="161"/>
      <c r="N1546" s="171"/>
      <c r="O1546" s="171"/>
      <c r="P1546" s="171"/>
      <c r="Q1546" s="171"/>
      <c r="R1546" s="171"/>
      <c r="S1546" s="171"/>
      <c r="T1546" s="208" t="str">
        <f t="shared" si="240"/>
        <v>MISSING</v>
      </c>
      <c r="U1546" s="208" t="str">
        <f t="shared" si="241"/>
        <v>MISSING</v>
      </c>
      <c r="X1546" s="56">
        <f t="shared" si="242"/>
        <v>-99</v>
      </c>
      <c r="Y1546" s="56">
        <f t="shared" si="243"/>
        <v>-99</v>
      </c>
      <c r="Z1546" s="56">
        <f t="shared" si="244"/>
        <v>-99</v>
      </c>
      <c r="AA1546" s="56">
        <f t="shared" si="245"/>
        <v>-99</v>
      </c>
      <c r="AB1546" s="56">
        <f t="shared" si="246"/>
        <v>-99</v>
      </c>
      <c r="AC1546" s="56">
        <f t="shared" si="247"/>
        <v>-99</v>
      </c>
      <c r="AE1546" s="82">
        <f>IF(D1546=1, 'adjustment factor'!$D$4, IF(D1546=-9,-999,IF(D1546="",-999,0)))</f>
        <v>-999</v>
      </c>
      <c r="AF1546" s="82">
        <f>IF(F1546=1, 'adjustment factor'!$D$5, IF(F1546=-9,-999,IF(F1546="",-999,0)))</f>
        <v>-999</v>
      </c>
      <c r="AG1546" s="82">
        <f>IF(E1546=1, 'adjustment factor'!$D$6, IF(E1546=-9,-999,IF(E1546="",-999,0)))</f>
        <v>-999</v>
      </c>
      <c r="AH1546" s="82">
        <f>IF(K1546&gt;=45,'adjustment factor'!$D$7,IF(K1546=-9,-1200,IF(K1546="",-1200,0)))</f>
        <v>-1200</v>
      </c>
      <c r="AI1546" s="82">
        <f>IF(L1546=1, 'adjustment factor'!$D$8, IF(L1546=-9,-999,IF(L1546="",-999,0)))</f>
        <v>-999</v>
      </c>
      <c r="AJ1546" s="82">
        <f>IF(AND(M1546&gt;=1,M1546&lt;=4),'adjustment factor'!$D$9,IF(M1546=-9,-999,IF(M1546=98,-999,IF(M1546=99,-999,IF(M1546="",-999,0)))))</f>
        <v>-999</v>
      </c>
      <c r="AK1546" s="82">
        <f>IF(H1546=1, 'adjustment factor'!$D$10, IF(H1546=-9,-999,IF(H1546="",-999,0)))</f>
        <v>-999</v>
      </c>
      <c r="AL1546" s="82">
        <f>IF(G1546=1, 'adjustment factor'!$D$11, IF(G1546=-9,-999,IF(G1546="",-999,0)))</f>
        <v>-999</v>
      </c>
      <c r="AM1546" s="82">
        <f>IF(I1546=1, 'adjustment factor'!$D$12, IF(I1546=-9,-999,IF(I1546="",-999,0)))</f>
        <v>-999</v>
      </c>
      <c r="AN1546" s="82">
        <f>IF(J1546=1, 'adjustment factor'!$D$13, IF(J1546=-9,-999,IF(J1546="",-999,0)))</f>
        <v>-999</v>
      </c>
      <c r="AO1546" s="82" t="str">
        <f t="shared" si="248"/>
        <v>-999</v>
      </c>
      <c r="AP1546" s="82" t="str">
        <f t="shared" si="249"/>
        <v>MISSING</v>
      </c>
    </row>
    <row r="1547" spans="2:42" s="3" customFormat="1">
      <c r="B1547" s="213"/>
      <c r="C1547" s="35">
        <v>1543</v>
      </c>
      <c r="D1547" s="161"/>
      <c r="E1547" s="161"/>
      <c r="F1547" s="161"/>
      <c r="G1547" s="161"/>
      <c r="H1547" s="161"/>
      <c r="I1547" s="161"/>
      <c r="J1547" s="161"/>
      <c r="K1547" s="161"/>
      <c r="L1547" s="161"/>
      <c r="M1547" s="161"/>
      <c r="N1547" s="171"/>
      <c r="O1547" s="171"/>
      <c r="P1547" s="171"/>
      <c r="Q1547" s="171"/>
      <c r="R1547" s="171"/>
      <c r="S1547" s="171"/>
      <c r="T1547" s="208" t="str">
        <f t="shared" si="240"/>
        <v>MISSING</v>
      </c>
      <c r="U1547" s="208" t="str">
        <f t="shared" si="241"/>
        <v>MISSING</v>
      </c>
      <c r="X1547" s="56">
        <f t="shared" si="242"/>
        <v>-99</v>
      </c>
      <c r="Y1547" s="56">
        <f t="shared" si="243"/>
        <v>-99</v>
      </c>
      <c r="Z1547" s="56">
        <f t="shared" si="244"/>
        <v>-99</v>
      </c>
      <c r="AA1547" s="56">
        <f t="shared" si="245"/>
        <v>-99</v>
      </c>
      <c r="AB1547" s="56">
        <f t="shared" si="246"/>
        <v>-99</v>
      </c>
      <c r="AC1547" s="56">
        <f t="shared" si="247"/>
        <v>-99</v>
      </c>
      <c r="AE1547" s="82">
        <f>IF(D1547=1, 'adjustment factor'!$D$4, IF(D1547=-9,-999,IF(D1547="",-999,0)))</f>
        <v>-999</v>
      </c>
      <c r="AF1547" s="82">
        <f>IF(F1547=1, 'adjustment factor'!$D$5, IF(F1547=-9,-999,IF(F1547="",-999,0)))</f>
        <v>-999</v>
      </c>
      <c r="AG1547" s="82">
        <f>IF(E1547=1, 'adjustment factor'!$D$6, IF(E1547=-9,-999,IF(E1547="",-999,0)))</f>
        <v>-999</v>
      </c>
      <c r="AH1547" s="82">
        <f>IF(K1547&gt;=45,'adjustment factor'!$D$7,IF(K1547=-9,-1200,IF(K1547="",-1200,0)))</f>
        <v>-1200</v>
      </c>
      <c r="AI1547" s="82">
        <f>IF(L1547=1, 'adjustment factor'!$D$8, IF(L1547=-9,-999,IF(L1547="",-999,0)))</f>
        <v>-999</v>
      </c>
      <c r="AJ1547" s="82">
        <f>IF(AND(M1547&gt;=1,M1547&lt;=4),'adjustment factor'!$D$9,IF(M1547=-9,-999,IF(M1547=98,-999,IF(M1547=99,-999,IF(M1547="",-999,0)))))</f>
        <v>-999</v>
      </c>
      <c r="AK1547" s="82">
        <f>IF(H1547=1, 'adjustment factor'!$D$10, IF(H1547=-9,-999,IF(H1547="",-999,0)))</f>
        <v>-999</v>
      </c>
      <c r="AL1547" s="82">
        <f>IF(G1547=1, 'adjustment factor'!$D$11, IF(G1547=-9,-999,IF(G1547="",-999,0)))</f>
        <v>-999</v>
      </c>
      <c r="AM1547" s="82">
        <f>IF(I1547=1, 'adjustment factor'!$D$12, IF(I1547=-9,-999,IF(I1547="",-999,0)))</f>
        <v>-999</v>
      </c>
      <c r="AN1547" s="82">
        <f>IF(J1547=1, 'adjustment factor'!$D$13, IF(J1547=-9,-999,IF(J1547="",-999,0)))</f>
        <v>-999</v>
      </c>
      <c r="AO1547" s="82" t="str">
        <f t="shared" si="248"/>
        <v>-999</v>
      </c>
      <c r="AP1547" s="82" t="str">
        <f t="shared" si="249"/>
        <v>MISSING</v>
      </c>
    </row>
    <row r="1548" spans="2:42" s="3" customFormat="1">
      <c r="B1548" s="213"/>
      <c r="C1548" s="35">
        <v>1544</v>
      </c>
      <c r="D1548" s="161"/>
      <c r="E1548" s="161"/>
      <c r="F1548" s="161"/>
      <c r="G1548" s="161"/>
      <c r="H1548" s="161"/>
      <c r="I1548" s="161"/>
      <c r="J1548" s="161"/>
      <c r="K1548" s="161"/>
      <c r="L1548" s="161"/>
      <c r="M1548" s="161"/>
      <c r="N1548" s="171"/>
      <c r="O1548" s="171"/>
      <c r="P1548" s="171"/>
      <c r="Q1548" s="171"/>
      <c r="R1548" s="171"/>
      <c r="S1548" s="171"/>
      <c r="T1548" s="208" t="str">
        <f t="shared" si="240"/>
        <v>MISSING</v>
      </c>
      <c r="U1548" s="208" t="str">
        <f t="shared" si="241"/>
        <v>MISSING</v>
      </c>
      <c r="X1548" s="56">
        <f t="shared" si="242"/>
        <v>-99</v>
      </c>
      <c r="Y1548" s="56">
        <f t="shared" si="243"/>
        <v>-99</v>
      </c>
      <c r="Z1548" s="56">
        <f t="shared" si="244"/>
        <v>-99</v>
      </c>
      <c r="AA1548" s="56">
        <f t="shared" si="245"/>
        <v>-99</v>
      </c>
      <c r="AB1548" s="56">
        <f t="shared" si="246"/>
        <v>-99</v>
      </c>
      <c r="AC1548" s="56">
        <f t="shared" si="247"/>
        <v>-99</v>
      </c>
      <c r="AE1548" s="82">
        <f>IF(D1548=1, 'adjustment factor'!$D$4, IF(D1548=-9,-999,IF(D1548="",-999,0)))</f>
        <v>-999</v>
      </c>
      <c r="AF1548" s="82">
        <f>IF(F1548=1, 'adjustment factor'!$D$5, IF(F1548=-9,-999,IF(F1548="",-999,0)))</f>
        <v>-999</v>
      </c>
      <c r="AG1548" s="82">
        <f>IF(E1548=1, 'adjustment factor'!$D$6, IF(E1548=-9,-999,IF(E1548="",-999,0)))</f>
        <v>-999</v>
      </c>
      <c r="AH1548" s="82">
        <f>IF(K1548&gt;=45,'adjustment factor'!$D$7,IF(K1548=-9,-1200,IF(K1548="",-1200,0)))</f>
        <v>-1200</v>
      </c>
      <c r="AI1548" s="82">
        <f>IF(L1548=1, 'adjustment factor'!$D$8, IF(L1548=-9,-999,IF(L1548="",-999,0)))</f>
        <v>-999</v>
      </c>
      <c r="AJ1548" s="82">
        <f>IF(AND(M1548&gt;=1,M1548&lt;=4),'adjustment factor'!$D$9,IF(M1548=-9,-999,IF(M1548=98,-999,IF(M1548=99,-999,IF(M1548="",-999,0)))))</f>
        <v>-999</v>
      </c>
      <c r="AK1548" s="82">
        <f>IF(H1548=1, 'adjustment factor'!$D$10, IF(H1548=-9,-999,IF(H1548="",-999,0)))</f>
        <v>-999</v>
      </c>
      <c r="AL1548" s="82">
        <f>IF(G1548=1, 'adjustment factor'!$D$11, IF(G1548=-9,-999,IF(G1548="",-999,0)))</f>
        <v>-999</v>
      </c>
      <c r="AM1548" s="82">
        <f>IF(I1548=1, 'adjustment factor'!$D$12, IF(I1548=-9,-999,IF(I1548="",-999,0)))</f>
        <v>-999</v>
      </c>
      <c r="AN1548" s="82">
        <f>IF(J1548=1, 'adjustment factor'!$D$13, IF(J1548=-9,-999,IF(J1548="",-999,0)))</f>
        <v>-999</v>
      </c>
      <c r="AO1548" s="82" t="str">
        <f t="shared" si="248"/>
        <v>-999</v>
      </c>
      <c r="AP1548" s="82" t="str">
        <f t="shared" si="249"/>
        <v>MISSING</v>
      </c>
    </row>
    <row r="1549" spans="2:42" s="3" customFormat="1">
      <c r="B1549" s="213"/>
      <c r="C1549" s="35">
        <v>1545</v>
      </c>
      <c r="D1549" s="161"/>
      <c r="E1549" s="161"/>
      <c r="F1549" s="161"/>
      <c r="G1549" s="161"/>
      <c r="H1549" s="161"/>
      <c r="I1549" s="161"/>
      <c r="J1549" s="161"/>
      <c r="K1549" s="161"/>
      <c r="L1549" s="161"/>
      <c r="M1549" s="161"/>
      <c r="N1549" s="171"/>
      <c r="O1549" s="171"/>
      <c r="P1549" s="171"/>
      <c r="Q1549" s="171"/>
      <c r="R1549" s="171"/>
      <c r="S1549" s="171"/>
      <c r="T1549" s="208" t="str">
        <f t="shared" si="240"/>
        <v>MISSING</v>
      </c>
      <c r="U1549" s="208" t="str">
        <f t="shared" si="241"/>
        <v>MISSING</v>
      </c>
      <c r="X1549" s="56">
        <f t="shared" si="242"/>
        <v>-99</v>
      </c>
      <c r="Y1549" s="56">
        <f t="shared" si="243"/>
        <v>-99</v>
      </c>
      <c r="Z1549" s="56">
        <f t="shared" si="244"/>
        <v>-99</v>
      </c>
      <c r="AA1549" s="56">
        <f t="shared" si="245"/>
        <v>-99</v>
      </c>
      <c r="AB1549" s="56">
        <f t="shared" si="246"/>
        <v>-99</v>
      </c>
      <c r="AC1549" s="56">
        <f t="shared" si="247"/>
        <v>-99</v>
      </c>
      <c r="AE1549" s="82">
        <f>IF(D1549=1, 'adjustment factor'!$D$4, IF(D1549=-9,-999,IF(D1549="",-999,0)))</f>
        <v>-999</v>
      </c>
      <c r="AF1549" s="82">
        <f>IF(F1549=1, 'adjustment factor'!$D$5, IF(F1549=-9,-999,IF(F1549="",-999,0)))</f>
        <v>-999</v>
      </c>
      <c r="AG1549" s="82">
        <f>IF(E1549=1, 'adjustment factor'!$D$6, IF(E1549=-9,-999,IF(E1549="",-999,0)))</f>
        <v>-999</v>
      </c>
      <c r="AH1549" s="82">
        <f>IF(K1549&gt;=45,'adjustment factor'!$D$7,IF(K1549=-9,-1200,IF(K1549="",-1200,0)))</f>
        <v>-1200</v>
      </c>
      <c r="AI1549" s="82">
        <f>IF(L1549=1, 'adjustment factor'!$D$8, IF(L1549=-9,-999,IF(L1549="",-999,0)))</f>
        <v>-999</v>
      </c>
      <c r="AJ1549" s="82">
        <f>IF(AND(M1549&gt;=1,M1549&lt;=4),'adjustment factor'!$D$9,IF(M1549=-9,-999,IF(M1549=98,-999,IF(M1549=99,-999,IF(M1549="",-999,0)))))</f>
        <v>-999</v>
      </c>
      <c r="AK1549" s="82">
        <f>IF(H1549=1, 'adjustment factor'!$D$10, IF(H1549=-9,-999,IF(H1549="",-999,0)))</f>
        <v>-999</v>
      </c>
      <c r="AL1549" s="82">
        <f>IF(G1549=1, 'adjustment factor'!$D$11, IF(G1549=-9,-999,IF(G1549="",-999,0)))</f>
        <v>-999</v>
      </c>
      <c r="AM1549" s="82">
        <f>IF(I1549=1, 'adjustment factor'!$D$12, IF(I1549=-9,-999,IF(I1549="",-999,0)))</f>
        <v>-999</v>
      </c>
      <c r="AN1549" s="82">
        <f>IF(J1549=1, 'adjustment factor'!$D$13, IF(J1549=-9,-999,IF(J1549="",-999,0)))</f>
        <v>-999</v>
      </c>
      <c r="AO1549" s="82" t="str">
        <f t="shared" si="248"/>
        <v>-999</v>
      </c>
      <c r="AP1549" s="82" t="str">
        <f t="shared" si="249"/>
        <v>MISSING</v>
      </c>
    </row>
    <row r="1550" spans="2:42" s="3" customFormat="1">
      <c r="B1550" s="213"/>
      <c r="C1550" s="35">
        <v>1546</v>
      </c>
      <c r="D1550" s="161"/>
      <c r="E1550" s="161"/>
      <c r="F1550" s="161"/>
      <c r="G1550" s="161"/>
      <c r="H1550" s="161"/>
      <c r="I1550" s="161"/>
      <c r="J1550" s="161"/>
      <c r="K1550" s="161"/>
      <c r="L1550" s="161"/>
      <c r="M1550" s="161"/>
      <c r="N1550" s="171"/>
      <c r="O1550" s="171"/>
      <c r="P1550" s="171"/>
      <c r="Q1550" s="171"/>
      <c r="R1550" s="171"/>
      <c r="S1550" s="171"/>
      <c r="T1550" s="208" t="str">
        <f t="shared" si="240"/>
        <v>MISSING</v>
      </c>
      <c r="U1550" s="208" t="str">
        <f t="shared" si="241"/>
        <v>MISSING</v>
      </c>
      <c r="X1550" s="56">
        <f t="shared" si="242"/>
        <v>-99</v>
      </c>
      <c r="Y1550" s="56">
        <f t="shared" si="243"/>
        <v>-99</v>
      </c>
      <c r="Z1550" s="56">
        <f t="shared" si="244"/>
        <v>-99</v>
      </c>
      <c r="AA1550" s="56">
        <f t="shared" si="245"/>
        <v>-99</v>
      </c>
      <c r="AB1550" s="56">
        <f t="shared" si="246"/>
        <v>-99</v>
      </c>
      <c r="AC1550" s="56">
        <f t="shared" si="247"/>
        <v>-99</v>
      </c>
      <c r="AE1550" s="82">
        <f>IF(D1550=1, 'adjustment factor'!$D$4, IF(D1550=-9,-999,IF(D1550="",-999,0)))</f>
        <v>-999</v>
      </c>
      <c r="AF1550" s="82">
        <f>IF(F1550=1, 'adjustment factor'!$D$5, IF(F1550=-9,-999,IF(F1550="",-999,0)))</f>
        <v>-999</v>
      </c>
      <c r="AG1550" s="82">
        <f>IF(E1550=1, 'adjustment factor'!$D$6, IF(E1550=-9,-999,IF(E1550="",-999,0)))</f>
        <v>-999</v>
      </c>
      <c r="AH1550" s="82">
        <f>IF(K1550&gt;=45,'adjustment factor'!$D$7,IF(K1550=-9,-1200,IF(K1550="",-1200,0)))</f>
        <v>-1200</v>
      </c>
      <c r="AI1550" s="82">
        <f>IF(L1550=1, 'adjustment factor'!$D$8, IF(L1550=-9,-999,IF(L1550="",-999,0)))</f>
        <v>-999</v>
      </c>
      <c r="AJ1550" s="82">
        <f>IF(AND(M1550&gt;=1,M1550&lt;=4),'adjustment factor'!$D$9,IF(M1550=-9,-999,IF(M1550=98,-999,IF(M1550=99,-999,IF(M1550="",-999,0)))))</f>
        <v>-999</v>
      </c>
      <c r="AK1550" s="82">
        <f>IF(H1550=1, 'adjustment factor'!$D$10, IF(H1550=-9,-999,IF(H1550="",-999,0)))</f>
        <v>-999</v>
      </c>
      <c r="AL1550" s="82">
        <f>IF(G1550=1, 'adjustment factor'!$D$11, IF(G1550=-9,-999,IF(G1550="",-999,0)))</f>
        <v>-999</v>
      </c>
      <c r="AM1550" s="82">
        <f>IF(I1550=1, 'adjustment factor'!$D$12, IF(I1550=-9,-999,IF(I1550="",-999,0)))</f>
        <v>-999</v>
      </c>
      <c r="AN1550" s="82">
        <f>IF(J1550=1, 'adjustment factor'!$D$13, IF(J1550=-9,-999,IF(J1550="",-999,0)))</f>
        <v>-999</v>
      </c>
      <c r="AO1550" s="82" t="str">
        <f t="shared" si="248"/>
        <v>-999</v>
      </c>
      <c r="AP1550" s="82" t="str">
        <f t="shared" si="249"/>
        <v>MISSING</v>
      </c>
    </row>
    <row r="1551" spans="2:42" s="3" customFormat="1">
      <c r="B1551" s="213"/>
      <c r="C1551" s="35">
        <v>1547</v>
      </c>
      <c r="D1551" s="161"/>
      <c r="E1551" s="161"/>
      <c r="F1551" s="161"/>
      <c r="G1551" s="161"/>
      <c r="H1551" s="161"/>
      <c r="I1551" s="161"/>
      <c r="J1551" s="161"/>
      <c r="K1551" s="161"/>
      <c r="L1551" s="161"/>
      <c r="M1551" s="161"/>
      <c r="N1551" s="171"/>
      <c r="O1551" s="171"/>
      <c r="P1551" s="171"/>
      <c r="Q1551" s="171"/>
      <c r="R1551" s="171"/>
      <c r="S1551" s="171"/>
      <c r="T1551" s="208" t="str">
        <f t="shared" si="240"/>
        <v>MISSING</v>
      </c>
      <c r="U1551" s="208" t="str">
        <f t="shared" si="241"/>
        <v>MISSING</v>
      </c>
      <c r="X1551" s="56">
        <f t="shared" si="242"/>
        <v>-99</v>
      </c>
      <c r="Y1551" s="56">
        <f t="shared" si="243"/>
        <v>-99</v>
      </c>
      <c r="Z1551" s="56">
        <f t="shared" si="244"/>
        <v>-99</v>
      </c>
      <c r="AA1551" s="56">
        <f t="shared" si="245"/>
        <v>-99</v>
      </c>
      <c r="AB1551" s="56">
        <f t="shared" si="246"/>
        <v>-99</v>
      </c>
      <c r="AC1551" s="56">
        <f t="shared" si="247"/>
        <v>-99</v>
      </c>
      <c r="AE1551" s="82">
        <f>IF(D1551=1, 'adjustment factor'!$D$4, IF(D1551=-9,-999,IF(D1551="",-999,0)))</f>
        <v>-999</v>
      </c>
      <c r="AF1551" s="82">
        <f>IF(F1551=1, 'adjustment factor'!$D$5, IF(F1551=-9,-999,IF(F1551="",-999,0)))</f>
        <v>-999</v>
      </c>
      <c r="AG1551" s="82">
        <f>IF(E1551=1, 'adjustment factor'!$D$6, IF(E1551=-9,-999,IF(E1551="",-999,0)))</f>
        <v>-999</v>
      </c>
      <c r="AH1551" s="82">
        <f>IF(K1551&gt;=45,'adjustment factor'!$D$7,IF(K1551=-9,-1200,IF(K1551="",-1200,0)))</f>
        <v>-1200</v>
      </c>
      <c r="AI1551" s="82">
        <f>IF(L1551=1, 'adjustment factor'!$D$8, IF(L1551=-9,-999,IF(L1551="",-999,0)))</f>
        <v>-999</v>
      </c>
      <c r="AJ1551" s="82">
        <f>IF(AND(M1551&gt;=1,M1551&lt;=4),'adjustment factor'!$D$9,IF(M1551=-9,-999,IF(M1551=98,-999,IF(M1551=99,-999,IF(M1551="",-999,0)))))</f>
        <v>-999</v>
      </c>
      <c r="AK1551" s="82">
        <f>IF(H1551=1, 'adjustment factor'!$D$10, IF(H1551=-9,-999,IF(H1551="",-999,0)))</f>
        <v>-999</v>
      </c>
      <c r="AL1551" s="82">
        <f>IF(G1551=1, 'adjustment factor'!$D$11, IF(G1551=-9,-999,IF(G1551="",-999,0)))</f>
        <v>-999</v>
      </c>
      <c r="AM1551" s="82">
        <f>IF(I1551=1, 'adjustment factor'!$D$12, IF(I1551=-9,-999,IF(I1551="",-999,0)))</f>
        <v>-999</v>
      </c>
      <c r="AN1551" s="82">
        <f>IF(J1551=1, 'adjustment factor'!$D$13, IF(J1551=-9,-999,IF(J1551="",-999,0)))</f>
        <v>-999</v>
      </c>
      <c r="AO1551" s="82" t="str">
        <f t="shared" si="248"/>
        <v>-999</v>
      </c>
      <c r="AP1551" s="82" t="str">
        <f t="shared" si="249"/>
        <v>MISSING</v>
      </c>
    </row>
    <row r="1552" spans="2:42" s="3" customFormat="1">
      <c r="B1552" s="213"/>
      <c r="C1552" s="35">
        <v>1548</v>
      </c>
      <c r="D1552" s="161"/>
      <c r="E1552" s="161"/>
      <c r="F1552" s="161"/>
      <c r="G1552" s="161"/>
      <c r="H1552" s="161"/>
      <c r="I1552" s="161"/>
      <c r="J1552" s="161"/>
      <c r="K1552" s="161"/>
      <c r="L1552" s="161"/>
      <c r="M1552" s="161"/>
      <c r="N1552" s="171"/>
      <c r="O1552" s="171"/>
      <c r="P1552" s="171"/>
      <c r="Q1552" s="171"/>
      <c r="R1552" s="171"/>
      <c r="S1552" s="171"/>
      <c r="T1552" s="208" t="str">
        <f t="shared" si="240"/>
        <v>MISSING</v>
      </c>
      <c r="U1552" s="208" t="str">
        <f t="shared" si="241"/>
        <v>MISSING</v>
      </c>
      <c r="X1552" s="56">
        <f t="shared" si="242"/>
        <v>-99</v>
      </c>
      <c r="Y1552" s="56">
        <f t="shared" si="243"/>
        <v>-99</v>
      </c>
      <c r="Z1552" s="56">
        <f t="shared" si="244"/>
        <v>-99</v>
      </c>
      <c r="AA1552" s="56">
        <f t="shared" si="245"/>
        <v>-99</v>
      </c>
      <c r="AB1552" s="56">
        <f t="shared" si="246"/>
        <v>-99</v>
      </c>
      <c r="AC1552" s="56">
        <f t="shared" si="247"/>
        <v>-99</v>
      </c>
      <c r="AE1552" s="82">
        <f>IF(D1552=1, 'adjustment factor'!$D$4, IF(D1552=-9,-999,IF(D1552="",-999,0)))</f>
        <v>-999</v>
      </c>
      <c r="AF1552" s="82">
        <f>IF(F1552=1, 'adjustment factor'!$D$5, IF(F1552=-9,-999,IF(F1552="",-999,0)))</f>
        <v>-999</v>
      </c>
      <c r="AG1552" s="82">
        <f>IF(E1552=1, 'adjustment factor'!$D$6, IF(E1552=-9,-999,IF(E1552="",-999,0)))</f>
        <v>-999</v>
      </c>
      <c r="AH1552" s="82">
        <f>IF(K1552&gt;=45,'adjustment factor'!$D$7,IF(K1552=-9,-1200,IF(K1552="",-1200,0)))</f>
        <v>-1200</v>
      </c>
      <c r="AI1552" s="82">
        <f>IF(L1552=1, 'adjustment factor'!$D$8, IF(L1552=-9,-999,IF(L1552="",-999,0)))</f>
        <v>-999</v>
      </c>
      <c r="AJ1552" s="82">
        <f>IF(AND(M1552&gt;=1,M1552&lt;=4),'adjustment factor'!$D$9,IF(M1552=-9,-999,IF(M1552=98,-999,IF(M1552=99,-999,IF(M1552="",-999,0)))))</f>
        <v>-999</v>
      </c>
      <c r="AK1552" s="82">
        <f>IF(H1552=1, 'adjustment factor'!$D$10, IF(H1552=-9,-999,IF(H1552="",-999,0)))</f>
        <v>-999</v>
      </c>
      <c r="AL1552" s="82">
        <f>IF(G1552=1, 'adjustment factor'!$D$11, IF(G1552=-9,-999,IF(G1552="",-999,0)))</f>
        <v>-999</v>
      </c>
      <c r="AM1552" s="82">
        <f>IF(I1552=1, 'adjustment factor'!$D$12, IF(I1552=-9,-999,IF(I1552="",-999,0)))</f>
        <v>-999</v>
      </c>
      <c r="AN1552" s="82">
        <f>IF(J1552=1, 'adjustment factor'!$D$13, IF(J1552=-9,-999,IF(J1552="",-999,0)))</f>
        <v>-999</v>
      </c>
      <c r="AO1552" s="82" t="str">
        <f t="shared" si="248"/>
        <v>-999</v>
      </c>
      <c r="AP1552" s="82" t="str">
        <f t="shared" si="249"/>
        <v>MISSING</v>
      </c>
    </row>
    <row r="1553" spans="2:42" s="3" customFormat="1">
      <c r="B1553" s="213"/>
      <c r="C1553" s="35">
        <v>1549</v>
      </c>
      <c r="D1553" s="161"/>
      <c r="E1553" s="161"/>
      <c r="F1553" s="161"/>
      <c r="G1553" s="161"/>
      <c r="H1553" s="161"/>
      <c r="I1553" s="161"/>
      <c r="J1553" s="161"/>
      <c r="K1553" s="161"/>
      <c r="L1553" s="161"/>
      <c r="M1553" s="161"/>
      <c r="N1553" s="171"/>
      <c r="O1553" s="171"/>
      <c r="P1553" s="171"/>
      <c r="Q1553" s="171"/>
      <c r="R1553" s="171"/>
      <c r="S1553" s="171"/>
      <c r="T1553" s="208" t="str">
        <f t="shared" si="240"/>
        <v>MISSING</v>
      </c>
      <c r="U1553" s="208" t="str">
        <f t="shared" si="241"/>
        <v>MISSING</v>
      </c>
      <c r="X1553" s="56">
        <f t="shared" si="242"/>
        <v>-99</v>
      </c>
      <c r="Y1553" s="56">
        <f t="shared" si="243"/>
        <v>-99</v>
      </c>
      <c r="Z1553" s="56">
        <f t="shared" si="244"/>
        <v>-99</v>
      </c>
      <c r="AA1553" s="56">
        <f t="shared" si="245"/>
        <v>-99</v>
      </c>
      <c r="AB1553" s="56">
        <f t="shared" si="246"/>
        <v>-99</v>
      </c>
      <c r="AC1553" s="56">
        <f t="shared" si="247"/>
        <v>-99</v>
      </c>
      <c r="AE1553" s="82">
        <f>IF(D1553=1, 'adjustment factor'!$D$4, IF(D1553=-9,-999,IF(D1553="",-999,0)))</f>
        <v>-999</v>
      </c>
      <c r="AF1553" s="82">
        <f>IF(F1553=1, 'adjustment factor'!$D$5, IF(F1553=-9,-999,IF(F1553="",-999,0)))</f>
        <v>-999</v>
      </c>
      <c r="AG1553" s="82">
        <f>IF(E1553=1, 'adjustment factor'!$D$6, IF(E1553=-9,-999,IF(E1553="",-999,0)))</f>
        <v>-999</v>
      </c>
      <c r="AH1553" s="82">
        <f>IF(K1553&gt;=45,'adjustment factor'!$D$7,IF(K1553=-9,-1200,IF(K1553="",-1200,0)))</f>
        <v>-1200</v>
      </c>
      <c r="AI1553" s="82">
        <f>IF(L1553=1, 'adjustment factor'!$D$8, IF(L1553=-9,-999,IF(L1553="",-999,0)))</f>
        <v>-999</v>
      </c>
      <c r="AJ1553" s="82">
        <f>IF(AND(M1553&gt;=1,M1553&lt;=4),'adjustment factor'!$D$9,IF(M1553=-9,-999,IF(M1553=98,-999,IF(M1553=99,-999,IF(M1553="",-999,0)))))</f>
        <v>-999</v>
      </c>
      <c r="AK1553" s="82">
        <f>IF(H1553=1, 'adjustment factor'!$D$10, IF(H1553=-9,-999,IF(H1553="",-999,0)))</f>
        <v>-999</v>
      </c>
      <c r="AL1553" s="82">
        <f>IF(G1553=1, 'adjustment factor'!$D$11, IF(G1553=-9,-999,IF(G1553="",-999,0)))</f>
        <v>-999</v>
      </c>
      <c r="AM1553" s="82">
        <f>IF(I1553=1, 'adjustment factor'!$D$12, IF(I1553=-9,-999,IF(I1553="",-999,0)))</f>
        <v>-999</v>
      </c>
      <c r="AN1553" s="82">
        <f>IF(J1553=1, 'adjustment factor'!$D$13, IF(J1553=-9,-999,IF(J1553="",-999,0)))</f>
        <v>-999</v>
      </c>
      <c r="AO1553" s="82" t="str">
        <f t="shared" si="248"/>
        <v>-999</v>
      </c>
      <c r="AP1553" s="82" t="str">
        <f t="shared" si="249"/>
        <v>MISSING</v>
      </c>
    </row>
    <row r="1554" spans="2:42" s="3" customFormat="1">
      <c r="B1554" s="213"/>
      <c r="C1554" s="35">
        <v>1550</v>
      </c>
      <c r="D1554" s="161"/>
      <c r="E1554" s="161"/>
      <c r="F1554" s="161"/>
      <c r="G1554" s="161"/>
      <c r="H1554" s="161"/>
      <c r="I1554" s="161"/>
      <c r="J1554" s="161"/>
      <c r="K1554" s="161"/>
      <c r="L1554" s="161"/>
      <c r="M1554" s="161"/>
      <c r="N1554" s="171"/>
      <c r="O1554" s="171"/>
      <c r="P1554" s="171"/>
      <c r="Q1554" s="171"/>
      <c r="R1554" s="171"/>
      <c r="S1554" s="171"/>
      <c r="T1554" s="208" t="str">
        <f t="shared" si="240"/>
        <v>MISSING</v>
      </c>
      <c r="U1554" s="208" t="str">
        <f t="shared" si="241"/>
        <v>MISSING</v>
      </c>
      <c r="X1554" s="56">
        <f t="shared" si="242"/>
        <v>-99</v>
      </c>
      <c r="Y1554" s="56">
        <f t="shared" si="243"/>
        <v>-99</v>
      </c>
      <c r="Z1554" s="56">
        <f t="shared" si="244"/>
        <v>-99</v>
      </c>
      <c r="AA1554" s="56">
        <f t="shared" si="245"/>
        <v>-99</v>
      </c>
      <c r="AB1554" s="56">
        <f t="shared" si="246"/>
        <v>-99</v>
      </c>
      <c r="AC1554" s="56">
        <f t="shared" si="247"/>
        <v>-99</v>
      </c>
      <c r="AE1554" s="82">
        <f>IF(D1554=1, 'adjustment factor'!$D$4, IF(D1554=-9,-999,IF(D1554="",-999,0)))</f>
        <v>-999</v>
      </c>
      <c r="AF1554" s="82">
        <f>IF(F1554=1, 'adjustment factor'!$D$5, IF(F1554=-9,-999,IF(F1554="",-999,0)))</f>
        <v>-999</v>
      </c>
      <c r="AG1554" s="82">
        <f>IF(E1554=1, 'adjustment factor'!$D$6, IF(E1554=-9,-999,IF(E1554="",-999,0)))</f>
        <v>-999</v>
      </c>
      <c r="AH1554" s="82">
        <f>IF(K1554&gt;=45,'adjustment factor'!$D$7,IF(K1554=-9,-1200,IF(K1554="",-1200,0)))</f>
        <v>-1200</v>
      </c>
      <c r="AI1554" s="82">
        <f>IF(L1554=1, 'adjustment factor'!$D$8, IF(L1554=-9,-999,IF(L1554="",-999,0)))</f>
        <v>-999</v>
      </c>
      <c r="AJ1554" s="82">
        <f>IF(AND(M1554&gt;=1,M1554&lt;=4),'adjustment factor'!$D$9,IF(M1554=-9,-999,IF(M1554=98,-999,IF(M1554=99,-999,IF(M1554="",-999,0)))))</f>
        <v>-999</v>
      </c>
      <c r="AK1554" s="82">
        <f>IF(H1554=1, 'adjustment factor'!$D$10, IF(H1554=-9,-999,IF(H1554="",-999,0)))</f>
        <v>-999</v>
      </c>
      <c r="AL1554" s="82">
        <f>IF(G1554=1, 'adjustment factor'!$D$11, IF(G1554=-9,-999,IF(G1554="",-999,0)))</f>
        <v>-999</v>
      </c>
      <c r="AM1554" s="82">
        <f>IF(I1554=1, 'adjustment factor'!$D$12, IF(I1554=-9,-999,IF(I1554="",-999,0)))</f>
        <v>-999</v>
      </c>
      <c r="AN1554" s="82">
        <f>IF(J1554=1, 'adjustment factor'!$D$13, IF(J1554=-9,-999,IF(J1554="",-999,0)))</f>
        <v>-999</v>
      </c>
      <c r="AO1554" s="82" t="str">
        <f t="shared" si="248"/>
        <v>-999</v>
      </c>
      <c r="AP1554" s="82" t="str">
        <f t="shared" si="249"/>
        <v>MISSING</v>
      </c>
    </row>
    <row r="1555" spans="2:42" s="3" customFormat="1">
      <c r="B1555" s="213"/>
      <c r="C1555" s="35">
        <v>1551</v>
      </c>
      <c r="D1555" s="161"/>
      <c r="E1555" s="161"/>
      <c r="F1555" s="161"/>
      <c r="G1555" s="161"/>
      <c r="H1555" s="161"/>
      <c r="I1555" s="161"/>
      <c r="J1555" s="161"/>
      <c r="K1555" s="161"/>
      <c r="L1555" s="161"/>
      <c r="M1555" s="161"/>
      <c r="N1555" s="171"/>
      <c r="O1555" s="171"/>
      <c r="P1555" s="171"/>
      <c r="Q1555" s="171"/>
      <c r="R1555" s="171"/>
      <c r="S1555" s="171"/>
      <c r="T1555" s="208" t="str">
        <f t="shared" si="240"/>
        <v>MISSING</v>
      </c>
      <c r="U1555" s="208" t="str">
        <f t="shared" si="241"/>
        <v>MISSING</v>
      </c>
      <c r="X1555" s="56">
        <f t="shared" si="242"/>
        <v>-99</v>
      </c>
      <c r="Y1555" s="56">
        <f t="shared" si="243"/>
        <v>-99</v>
      </c>
      <c r="Z1555" s="56">
        <f t="shared" si="244"/>
        <v>-99</v>
      </c>
      <c r="AA1555" s="56">
        <f t="shared" si="245"/>
        <v>-99</v>
      </c>
      <c r="AB1555" s="56">
        <f t="shared" si="246"/>
        <v>-99</v>
      </c>
      <c r="AC1555" s="56">
        <f t="shared" si="247"/>
        <v>-99</v>
      </c>
      <c r="AE1555" s="82">
        <f>IF(D1555=1, 'adjustment factor'!$D$4, IF(D1555=-9,-999,IF(D1555="",-999,0)))</f>
        <v>-999</v>
      </c>
      <c r="AF1555" s="82">
        <f>IF(F1555=1, 'adjustment factor'!$D$5, IF(F1555=-9,-999,IF(F1555="",-999,0)))</f>
        <v>-999</v>
      </c>
      <c r="AG1555" s="82">
        <f>IF(E1555=1, 'adjustment factor'!$D$6, IF(E1555=-9,-999,IF(E1555="",-999,0)))</f>
        <v>-999</v>
      </c>
      <c r="AH1555" s="82">
        <f>IF(K1555&gt;=45,'adjustment factor'!$D$7,IF(K1555=-9,-1200,IF(K1555="",-1200,0)))</f>
        <v>-1200</v>
      </c>
      <c r="AI1555" s="82">
        <f>IF(L1555=1, 'adjustment factor'!$D$8, IF(L1555=-9,-999,IF(L1555="",-999,0)))</f>
        <v>-999</v>
      </c>
      <c r="AJ1555" s="82">
        <f>IF(AND(M1555&gt;=1,M1555&lt;=4),'adjustment factor'!$D$9,IF(M1555=-9,-999,IF(M1555=98,-999,IF(M1555=99,-999,IF(M1555="",-999,0)))))</f>
        <v>-999</v>
      </c>
      <c r="AK1555" s="82">
        <f>IF(H1555=1, 'adjustment factor'!$D$10, IF(H1555=-9,-999,IF(H1555="",-999,0)))</f>
        <v>-999</v>
      </c>
      <c r="AL1555" s="82">
        <f>IF(G1555=1, 'adjustment factor'!$D$11, IF(G1555=-9,-999,IF(G1555="",-999,0)))</f>
        <v>-999</v>
      </c>
      <c r="AM1555" s="82">
        <f>IF(I1555=1, 'adjustment factor'!$D$12, IF(I1555=-9,-999,IF(I1555="",-999,0)))</f>
        <v>-999</v>
      </c>
      <c r="AN1555" s="82">
        <f>IF(J1555=1, 'adjustment factor'!$D$13, IF(J1555=-9,-999,IF(J1555="",-999,0)))</f>
        <v>-999</v>
      </c>
      <c r="AO1555" s="82" t="str">
        <f t="shared" si="248"/>
        <v>-999</v>
      </c>
      <c r="AP1555" s="82" t="str">
        <f t="shared" si="249"/>
        <v>MISSING</v>
      </c>
    </row>
    <row r="1556" spans="2:42" s="3" customFormat="1">
      <c r="B1556" s="213"/>
      <c r="C1556" s="35">
        <v>1552</v>
      </c>
      <c r="D1556" s="161"/>
      <c r="E1556" s="161"/>
      <c r="F1556" s="161"/>
      <c r="G1556" s="161"/>
      <c r="H1556" s="161"/>
      <c r="I1556" s="161"/>
      <c r="J1556" s="161"/>
      <c r="K1556" s="161"/>
      <c r="L1556" s="161"/>
      <c r="M1556" s="161"/>
      <c r="N1556" s="171"/>
      <c r="O1556" s="171"/>
      <c r="P1556" s="171"/>
      <c r="Q1556" s="171"/>
      <c r="R1556" s="171"/>
      <c r="S1556" s="171"/>
      <c r="T1556" s="208" t="str">
        <f t="shared" si="240"/>
        <v>MISSING</v>
      </c>
      <c r="U1556" s="208" t="str">
        <f t="shared" si="241"/>
        <v>MISSING</v>
      </c>
      <c r="X1556" s="56">
        <f t="shared" si="242"/>
        <v>-99</v>
      </c>
      <c r="Y1556" s="56">
        <f t="shared" si="243"/>
        <v>-99</v>
      </c>
      <c r="Z1556" s="56">
        <f t="shared" si="244"/>
        <v>-99</v>
      </c>
      <c r="AA1556" s="56">
        <f t="shared" si="245"/>
        <v>-99</v>
      </c>
      <c r="AB1556" s="56">
        <f t="shared" si="246"/>
        <v>-99</v>
      </c>
      <c r="AC1556" s="56">
        <f t="shared" si="247"/>
        <v>-99</v>
      </c>
      <c r="AE1556" s="82">
        <f>IF(D1556=1, 'adjustment factor'!$D$4, IF(D1556=-9,-999,IF(D1556="",-999,0)))</f>
        <v>-999</v>
      </c>
      <c r="AF1556" s="82">
        <f>IF(F1556=1, 'adjustment factor'!$D$5, IF(F1556=-9,-999,IF(F1556="",-999,0)))</f>
        <v>-999</v>
      </c>
      <c r="AG1556" s="82">
        <f>IF(E1556=1, 'adjustment factor'!$D$6, IF(E1556=-9,-999,IF(E1556="",-999,0)))</f>
        <v>-999</v>
      </c>
      <c r="AH1556" s="82">
        <f>IF(K1556&gt;=45,'adjustment factor'!$D$7,IF(K1556=-9,-1200,IF(K1556="",-1200,0)))</f>
        <v>-1200</v>
      </c>
      <c r="AI1556" s="82">
        <f>IF(L1556=1, 'adjustment factor'!$D$8, IF(L1556=-9,-999,IF(L1556="",-999,0)))</f>
        <v>-999</v>
      </c>
      <c r="AJ1556" s="82">
        <f>IF(AND(M1556&gt;=1,M1556&lt;=4),'adjustment factor'!$D$9,IF(M1556=-9,-999,IF(M1556=98,-999,IF(M1556=99,-999,IF(M1556="",-999,0)))))</f>
        <v>-999</v>
      </c>
      <c r="AK1556" s="82">
        <f>IF(H1556=1, 'adjustment factor'!$D$10, IF(H1556=-9,-999,IF(H1556="",-999,0)))</f>
        <v>-999</v>
      </c>
      <c r="AL1556" s="82">
        <f>IF(G1556=1, 'adjustment factor'!$D$11, IF(G1556=-9,-999,IF(G1556="",-999,0)))</f>
        <v>-999</v>
      </c>
      <c r="AM1556" s="82">
        <f>IF(I1556=1, 'adjustment factor'!$D$12, IF(I1556=-9,-999,IF(I1556="",-999,0)))</f>
        <v>-999</v>
      </c>
      <c r="AN1556" s="82">
        <f>IF(J1556=1, 'adjustment factor'!$D$13, IF(J1556=-9,-999,IF(J1556="",-999,0)))</f>
        <v>-999</v>
      </c>
      <c r="AO1556" s="82" t="str">
        <f t="shared" si="248"/>
        <v>-999</v>
      </c>
      <c r="AP1556" s="82" t="str">
        <f t="shared" si="249"/>
        <v>MISSING</v>
      </c>
    </row>
    <row r="1557" spans="2:42" s="3" customFormat="1">
      <c r="B1557" s="213"/>
      <c r="C1557" s="35">
        <v>1553</v>
      </c>
      <c r="D1557" s="161"/>
      <c r="E1557" s="161"/>
      <c r="F1557" s="161"/>
      <c r="G1557" s="161"/>
      <c r="H1557" s="161"/>
      <c r="I1557" s="161"/>
      <c r="J1557" s="161"/>
      <c r="K1557" s="161"/>
      <c r="L1557" s="161"/>
      <c r="M1557" s="161"/>
      <c r="N1557" s="171"/>
      <c r="O1557" s="171"/>
      <c r="P1557" s="171"/>
      <c r="Q1557" s="171"/>
      <c r="R1557" s="171"/>
      <c r="S1557" s="171"/>
      <c r="T1557" s="208" t="str">
        <f t="shared" si="240"/>
        <v>MISSING</v>
      </c>
      <c r="U1557" s="208" t="str">
        <f t="shared" si="241"/>
        <v>MISSING</v>
      </c>
      <c r="X1557" s="56">
        <f t="shared" si="242"/>
        <v>-99</v>
      </c>
      <c r="Y1557" s="56">
        <f t="shared" si="243"/>
        <v>-99</v>
      </c>
      <c r="Z1557" s="56">
        <f t="shared" si="244"/>
        <v>-99</v>
      </c>
      <c r="AA1557" s="56">
        <f t="shared" si="245"/>
        <v>-99</v>
      </c>
      <c r="AB1557" s="56">
        <f t="shared" si="246"/>
        <v>-99</v>
      </c>
      <c r="AC1557" s="56">
        <f t="shared" si="247"/>
        <v>-99</v>
      </c>
      <c r="AE1557" s="82">
        <f>IF(D1557=1, 'adjustment factor'!$D$4, IF(D1557=-9,-999,IF(D1557="",-999,0)))</f>
        <v>-999</v>
      </c>
      <c r="AF1557" s="82">
        <f>IF(F1557=1, 'adjustment factor'!$D$5, IF(F1557=-9,-999,IF(F1557="",-999,0)))</f>
        <v>-999</v>
      </c>
      <c r="AG1557" s="82">
        <f>IF(E1557=1, 'adjustment factor'!$D$6, IF(E1557=-9,-999,IF(E1557="",-999,0)))</f>
        <v>-999</v>
      </c>
      <c r="AH1557" s="82">
        <f>IF(K1557&gt;=45,'adjustment factor'!$D$7,IF(K1557=-9,-1200,IF(K1557="",-1200,0)))</f>
        <v>-1200</v>
      </c>
      <c r="AI1557" s="82">
        <f>IF(L1557=1, 'adjustment factor'!$D$8, IF(L1557=-9,-999,IF(L1557="",-999,0)))</f>
        <v>-999</v>
      </c>
      <c r="AJ1557" s="82">
        <f>IF(AND(M1557&gt;=1,M1557&lt;=4),'adjustment factor'!$D$9,IF(M1557=-9,-999,IF(M1557=98,-999,IF(M1557=99,-999,IF(M1557="",-999,0)))))</f>
        <v>-999</v>
      </c>
      <c r="AK1557" s="82">
        <f>IF(H1557=1, 'adjustment factor'!$D$10, IF(H1557=-9,-999,IF(H1557="",-999,0)))</f>
        <v>-999</v>
      </c>
      <c r="AL1557" s="82">
        <f>IF(G1557=1, 'adjustment factor'!$D$11, IF(G1557=-9,-999,IF(G1557="",-999,0)))</f>
        <v>-999</v>
      </c>
      <c r="AM1557" s="82">
        <f>IF(I1557=1, 'adjustment factor'!$D$12, IF(I1557=-9,-999,IF(I1557="",-999,0)))</f>
        <v>-999</v>
      </c>
      <c r="AN1557" s="82">
        <f>IF(J1557=1, 'adjustment factor'!$D$13, IF(J1557=-9,-999,IF(J1557="",-999,0)))</f>
        <v>-999</v>
      </c>
      <c r="AO1557" s="82" t="str">
        <f t="shared" si="248"/>
        <v>-999</v>
      </c>
      <c r="AP1557" s="82" t="str">
        <f t="shared" si="249"/>
        <v>MISSING</v>
      </c>
    </row>
    <row r="1558" spans="2:42" s="3" customFormat="1">
      <c r="B1558" s="213"/>
      <c r="C1558" s="35">
        <v>1554</v>
      </c>
      <c r="D1558" s="161"/>
      <c r="E1558" s="161"/>
      <c r="F1558" s="161"/>
      <c r="G1558" s="161"/>
      <c r="H1558" s="161"/>
      <c r="I1558" s="161"/>
      <c r="J1558" s="161"/>
      <c r="K1558" s="161"/>
      <c r="L1558" s="161"/>
      <c r="M1558" s="161"/>
      <c r="N1558" s="171"/>
      <c r="O1558" s="171"/>
      <c r="P1558" s="171"/>
      <c r="Q1558" s="171"/>
      <c r="R1558" s="171"/>
      <c r="S1558" s="171"/>
      <c r="T1558" s="208" t="str">
        <f t="shared" si="240"/>
        <v>MISSING</v>
      </c>
      <c r="U1558" s="208" t="str">
        <f t="shared" si="241"/>
        <v>MISSING</v>
      </c>
      <c r="X1558" s="56">
        <f t="shared" si="242"/>
        <v>-99</v>
      </c>
      <c r="Y1558" s="56">
        <f t="shared" si="243"/>
        <v>-99</v>
      </c>
      <c r="Z1558" s="56">
        <f t="shared" si="244"/>
        <v>-99</v>
      </c>
      <c r="AA1558" s="56">
        <f t="shared" si="245"/>
        <v>-99</v>
      </c>
      <c r="AB1558" s="56">
        <f t="shared" si="246"/>
        <v>-99</v>
      </c>
      <c r="AC1558" s="56">
        <f t="shared" si="247"/>
        <v>-99</v>
      </c>
      <c r="AE1558" s="82">
        <f>IF(D1558=1, 'adjustment factor'!$D$4, IF(D1558=-9,-999,IF(D1558="",-999,0)))</f>
        <v>-999</v>
      </c>
      <c r="AF1558" s="82">
        <f>IF(F1558=1, 'adjustment factor'!$D$5, IF(F1558=-9,-999,IF(F1558="",-999,0)))</f>
        <v>-999</v>
      </c>
      <c r="AG1558" s="82">
        <f>IF(E1558=1, 'adjustment factor'!$D$6, IF(E1558=-9,-999,IF(E1558="",-999,0)))</f>
        <v>-999</v>
      </c>
      <c r="AH1558" s="82">
        <f>IF(K1558&gt;=45,'adjustment factor'!$D$7,IF(K1558=-9,-1200,IF(K1558="",-1200,0)))</f>
        <v>-1200</v>
      </c>
      <c r="AI1558" s="82">
        <f>IF(L1558=1, 'adjustment factor'!$D$8, IF(L1558=-9,-999,IF(L1558="",-999,0)))</f>
        <v>-999</v>
      </c>
      <c r="AJ1558" s="82">
        <f>IF(AND(M1558&gt;=1,M1558&lt;=4),'adjustment factor'!$D$9,IF(M1558=-9,-999,IF(M1558=98,-999,IF(M1558=99,-999,IF(M1558="",-999,0)))))</f>
        <v>-999</v>
      </c>
      <c r="AK1558" s="82">
        <f>IF(H1558=1, 'adjustment factor'!$D$10, IF(H1558=-9,-999,IF(H1558="",-999,0)))</f>
        <v>-999</v>
      </c>
      <c r="AL1558" s="82">
        <f>IF(G1558=1, 'adjustment factor'!$D$11, IF(G1558=-9,-999,IF(G1558="",-999,0)))</f>
        <v>-999</v>
      </c>
      <c r="AM1558" s="82">
        <f>IF(I1558=1, 'adjustment factor'!$D$12, IF(I1558=-9,-999,IF(I1558="",-999,0)))</f>
        <v>-999</v>
      </c>
      <c r="AN1558" s="82">
        <f>IF(J1558=1, 'adjustment factor'!$D$13, IF(J1558=-9,-999,IF(J1558="",-999,0)))</f>
        <v>-999</v>
      </c>
      <c r="AO1558" s="82" t="str">
        <f t="shared" si="248"/>
        <v>-999</v>
      </c>
      <c r="AP1558" s="82" t="str">
        <f t="shared" si="249"/>
        <v>MISSING</v>
      </c>
    </row>
    <row r="1559" spans="2:42" s="3" customFormat="1">
      <c r="B1559" s="213"/>
      <c r="C1559" s="35">
        <v>1555</v>
      </c>
      <c r="D1559" s="161"/>
      <c r="E1559" s="161"/>
      <c r="F1559" s="161"/>
      <c r="G1559" s="161"/>
      <c r="H1559" s="161"/>
      <c r="I1559" s="161"/>
      <c r="J1559" s="161"/>
      <c r="K1559" s="161"/>
      <c r="L1559" s="161"/>
      <c r="M1559" s="161"/>
      <c r="N1559" s="171"/>
      <c r="O1559" s="171"/>
      <c r="P1559" s="171"/>
      <c r="Q1559" s="171"/>
      <c r="R1559" s="171"/>
      <c r="S1559" s="171"/>
      <c r="T1559" s="208" t="str">
        <f t="shared" si="240"/>
        <v>MISSING</v>
      </c>
      <c r="U1559" s="208" t="str">
        <f t="shared" si="241"/>
        <v>MISSING</v>
      </c>
      <c r="X1559" s="56">
        <f t="shared" si="242"/>
        <v>-99</v>
      </c>
      <c r="Y1559" s="56">
        <f t="shared" si="243"/>
        <v>-99</v>
      </c>
      <c r="Z1559" s="56">
        <f t="shared" si="244"/>
        <v>-99</v>
      </c>
      <c r="AA1559" s="56">
        <f t="shared" si="245"/>
        <v>-99</v>
      </c>
      <c r="AB1559" s="56">
        <f t="shared" si="246"/>
        <v>-99</v>
      </c>
      <c r="AC1559" s="56">
        <f t="shared" si="247"/>
        <v>-99</v>
      </c>
      <c r="AE1559" s="82">
        <f>IF(D1559=1, 'adjustment factor'!$D$4, IF(D1559=-9,-999,IF(D1559="",-999,0)))</f>
        <v>-999</v>
      </c>
      <c r="AF1559" s="82">
        <f>IF(F1559=1, 'adjustment factor'!$D$5, IF(F1559=-9,-999,IF(F1559="",-999,0)))</f>
        <v>-999</v>
      </c>
      <c r="AG1559" s="82">
        <f>IF(E1559=1, 'adjustment factor'!$D$6, IF(E1559=-9,-999,IF(E1559="",-999,0)))</f>
        <v>-999</v>
      </c>
      <c r="AH1559" s="82">
        <f>IF(K1559&gt;=45,'adjustment factor'!$D$7,IF(K1559=-9,-1200,IF(K1559="",-1200,0)))</f>
        <v>-1200</v>
      </c>
      <c r="AI1559" s="82">
        <f>IF(L1559=1, 'adjustment factor'!$D$8, IF(L1559=-9,-999,IF(L1559="",-999,0)))</f>
        <v>-999</v>
      </c>
      <c r="AJ1559" s="82">
        <f>IF(AND(M1559&gt;=1,M1559&lt;=4),'adjustment factor'!$D$9,IF(M1559=-9,-999,IF(M1559=98,-999,IF(M1559=99,-999,IF(M1559="",-999,0)))))</f>
        <v>-999</v>
      </c>
      <c r="AK1559" s="82">
        <f>IF(H1559=1, 'adjustment factor'!$D$10, IF(H1559=-9,-999,IF(H1559="",-999,0)))</f>
        <v>-999</v>
      </c>
      <c r="AL1559" s="82">
        <f>IF(G1559=1, 'adjustment factor'!$D$11, IF(G1559=-9,-999,IF(G1559="",-999,0)))</f>
        <v>-999</v>
      </c>
      <c r="AM1559" s="82">
        <f>IF(I1559=1, 'adjustment factor'!$D$12, IF(I1559=-9,-999,IF(I1559="",-999,0)))</f>
        <v>-999</v>
      </c>
      <c r="AN1559" s="82">
        <f>IF(J1559=1, 'adjustment factor'!$D$13, IF(J1559=-9,-999,IF(J1559="",-999,0)))</f>
        <v>-999</v>
      </c>
      <c r="AO1559" s="82" t="str">
        <f t="shared" si="248"/>
        <v>-999</v>
      </c>
      <c r="AP1559" s="82" t="str">
        <f t="shared" si="249"/>
        <v>MISSING</v>
      </c>
    </row>
    <row r="1560" spans="2:42" s="3" customFormat="1">
      <c r="B1560" s="213"/>
      <c r="C1560" s="35">
        <v>1556</v>
      </c>
      <c r="D1560" s="161"/>
      <c r="E1560" s="161"/>
      <c r="F1560" s="161"/>
      <c r="G1560" s="161"/>
      <c r="H1560" s="161"/>
      <c r="I1560" s="161"/>
      <c r="J1560" s="161"/>
      <c r="K1560" s="161"/>
      <c r="L1560" s="161"/>
      <c r="M1560" s="161"/>
      <c r="N1560" s="171"/>
      <c r="O1560" s="171"/>
      <c r="P1560" s="171"/>
      <c r="Q1560" s="171"/>
      <c r="R1560" s="171"/>
      <c r="S1560" s="171"/>
      <c r="T1560" s="208" t="str">
        <f t="shared" si="240"/>
        <v>MISSING</v>
      </c>
      <c r="U1560" s="208" t="str">
        <f t="shared" si="241"/>
        <v>MISSING</v>
      </c>
      <c r="X1560" s="56">
        <f t="shared" si="242"/>
        <v>-99</v>
      </c>
      <c r="Y1560" s="56">
        <f t="shared" si="243"/>
        <v>-99</v>
      </c>
      <c r="Z1560" s="56">
        <f t="shared" si="244"/>
        <v>-99</v>
      </c>
      <c r="AA1560" s="56">
        <f t="shared" si="245"/>
        <v>-99</v>
      </c>
      <c r="AB1560" s="56">
        <f t="shared" si="246"/>
        <v>-99</v>
      </c>
      <c r="AC1560" s="56">
        <f t="shared" si="247"/>
        <v>-99</v>
      </c>
      <c r="AE1560" s="82">
        <f>IF(D1560=1, 'adjustment factor'!$D$4, IF(D1560=-9,-999,IF(D1560="",-999,0)))</f>
        <v>-999</v>
      </c>
      <c r="AF1560" s="82">
        <f>IF(F1560=1, 'adjustment factor'!$D$5, IF(F1560=-9,-999,IF(F1560="",-999,0)))</f>
        <v>-999</v>
      </c>
      <c r="AG1560" s="82">
        <f>IF(E1560=1, 'adjustment factor'!$D$6, IF(E1560=-9,-999,IF(E1560="",-999,0)))</f>
        <v>-999</v>
      </c>
      <c r="AH1560" s="82">
        <f>IF(K1560&gt;=45,'adjustment factor'!$D$7,IF(K1560=-9,-1200,IF(K1560="",-1200,0)))</f>
        <v>-1200</v>
      </c>
      <c r="AI1560" s="82">
        <f>IF(L1560=1, 'adjustment factor'!$D$8, IF(L1560=-9,-999,IF(L1560="",-999,0)))</f>
        <v>-999</v>
      </c>
      <c r="AJ1560" s="82">
        <f>IF(AND(M1560&gt;=1,M1560&lt;=4),'adjustment factor'!$D$9,IF(M1560=-9,-999,IF(M1560=98,-999,IF(M1560=99,-999,IF(M1560="",-999,0)))))</f>
        <v>-999</v>
      </c>
      <c r="AK1560" s="82">
        <f>IF(H1560=1, 'adjustment factor'!$D$10, IF(H1560=-9,-999,IF(H1560="",-999,0)))</f>
        <v>-999</v>
      </c>
      <c r="AL1560" s="82">
        <f>IF(G1560=1, 'adjustment factor'!$D$11, IF(G1560=-9,-999,IF(G1560="",-999,0)))</f>
        <v>-999</v>
      </c>
      <c r="AM1560" s="82">
        <f>IF(I1560=1, 'adjustment factor'!$D$12, IF(I1560=-9,-999,IF(I1560="",-999,0)))</f>
        <v>-999</v>
      </c>
      <c r="AN1560" s="82">
        <f>IF(J1560=1, 'adjustment factor'!$D$13, IF(J1560=-9,-999,IF(J1560="",-999,0)))</f>
        <v>-999</v>
      </c>
      <c r="AO1560" s="82" t="str">
        <f t="shared" si="248"/>
        <v>-999</v>
      </c>
      <c r="AP1560" s="82" t="str">
        <f t="shared" si="249"/>
        <v>MISSING</v>
      </c>
    </row>
    <row r="1561" spans="2:42" s="3" customFormat="1">
      <c r="B1561" s="213"/>
      <c r="C1561" s="35">
        <v>1557</v>
      </c>
      <c r="D1561" s="161"/>
      <c r="E1561" s="161"/>
      <c r="F1561" s="161"/>
      <c r="G1561" s="161"/>
      <c r="H1561" s="161"/>
      <c r="I1561" s="161"/>
      <c r="J1561" s="161"/>
      <c r="K1561" s="161"/>
      <c r="L1561" s="161"/>
      <c r="M1561" s="161"/>
      <c r="N1561" s="171"/>
      <c r="O1561" s="171"/>
      <c r="P1561" s="171"/>
      <c r="Q1561" s="171"/>
      <c r="R1561" s="171"/>
      <c r="S1561" s="171"/>
      <c r="T1561" s="208" t="str">
        <f t="shared" si="240"/>
        <v>MISSING</v>
      </c>
      <c r="U1561" s="208" t="str">
        <f t="shared" si="241"/>
        <v>MISSING</v>
      </c>
      <c r="X1561" s="56">
        <f t="shared" si="242"/>
        <v>-99</v>
      </c>
      <c r="Y1561" s="56">
        <f t="shared" si="243"/>
        <v>-99</v>
      </c>
      <c r="Z1561" s="56">
        <f t="shared" si="244"/>
        <v>-99</v>
      </c>
      <c r="AA1561" s="56">
        <f t="shared" si="245"/>
        <v>-99</v>
      </c>
      <c r="AB1561" s="56">
        <f t="shared" si="246"/>
        <v>-99</v>
      </c>
      <c r="AC1561" s="56">
        <f t="shared" si="247"/>
        <v>-99</v>
      </c>
      <c r="AE1561" s="82">
        <f>IF(D1561=1, 'adjustment factor'!$D$4, IF(D1561=-9,-999,IF(D1561="",-999,0)))</f>
        <v>-999</v>
      </c>
      <c r="AF1561" s="82">
        <f>IF(F1561=1, 'adjustment factor'!$D$5, IF(F1561=-9,-999,IF(F1561="",-999,0)))</f>
        <v>-999</v>
      </c>
      <c r="AG1561" s="82">
        <f>IF(E1561=1, 'adjustment factor'!$D$6, IF(E1561=-9,-999,IF(E1561="",-999,0)))</f>
        <v>-999</v>
      </c>
      <c r="AH1561" s="82">
        <f>IF(K1561&gt;=45,'adjustment factor'!$D$7,IF(K1561=-9,-1200,IF(K1561="",-1200,0)))</f>
        <v>-1200</v>
      </c>
      <c r="AI1561" s="82">
        <f>IF(L1561=1, 'adjustment factor'!$D$8, IF(L1561=-9,-999,IF(L1561="",-999,0)))</f>
        <v>-999</v>
      </c>
      <c r="AJ1561" s="82">
        <f>IF(AND(M1561&gt;=1,M1561&lt;=4),'adjustment factor'!$D$9,IF(M1561=-9,-999,IF(M1561=98,-999,IF(M1561=99,-999,IF(M1561="",-999,0)))))</f>
        <v>-999</v>
      </c>
      <c r="AK1561" s="82">
        <f>IF(H1561=1, 'adjustment factor'!$D$10, IF(H1561=-9,-999,IF(H1561="",-999,0)))</f>
        <v>-999</v>
      </c>
      <c r="AL1561" s="82">
        <f>IF(G1561=1, 'adjustment factor'!$D$11, IF(G1561=-9,-999,IF(G1561="",-999,0)))</f>
        <v>-999</v>
      </c>
      <c r="AM1561" s="82">
        <f>IF(I1561=1, 'adjustment factor'!$D$12, IF(I1561=-9,-999,IF(I1561="",-999,0)))</f>
        <v>-999</v>
      </c>
      <c r="AN1561" s="82">
        <f>IF(J1561=1, 'adjustment factor'!$D$13, IF(J1561=-9,-999,IF(J1561="",-999,0)))</f>
        <v>-999</v>
      </c>
      <c r="AO1561" s="82" t="str">
        <f t="shared" si="248"/>
        <v>-999</v>
      </c>
      <c r="AP1561" s="82" t="str">
        <f t="shared" si="249"/>
        <v>MISSING</v>
      </c>
    </row>
    <row r="1562" spans="2:42" s="3" customFormat="1">
      <c r="B1562" s="213"/>
      <c r="C1562" s="35">
        <v>1558</v>
      </c>
      <c r="D1562" s="161"/>
      <c r="E1562" s="161"/>
      <c r="F1562" s="161"/>
      <c r="G1562" s="161"/>
      <c r="H1562" s="161"/>
      <c r="I1562" s="161"/>
      <c r="J1562" s="161"/>
      <c r="K1562" s="161"/>
      <c r="L1562" s="161"/>
      <c r="M1562" s="161"/>
      <c r="N1562" s="171"/>
      <c r="O1562" s="171"/>
      <c r="P1562" s="171"/>
      <c r="Q1562" s="171"/>
      <c r="R1562" s="171"/>
      <c r="S1562" s="171"/>
      <c r="T1562" s="208" t="str">
        <f t="shared" si="240"/>
        <v>MISSING</v>
      </c>
      <c r="U1562" s="208" t="str">
        <f t="shared" si="241"/>
        <v>MISSING</v>
      </c>
      <c r="X1562" s="56">
        <f t="shared" si="242"/>
        <v>-99</v>
      </c>
      <c r="Y1562" s="56">
        <f t="shared" si="243"/>
        <v>-99</v>
      </c>
      <c r="Z1562" s="56">
        <f t="shared" si="244"/>
        <v>-99</v>
      </c>
      <c r="AA1562" s="56">
        <f t="shared" si="245"/>
        <v>-99</v>
      </c>
      <c r="AB1562" s="56">
        <f t="shared" si="246"/>
        <v>-99</v>
      </c>
      <c r="AC1562" s="56">
        <f t="shared" si="247"/>
        <v>-99</v>
      </c>
      <c r="AE1562" s="82">
        <f>IF(D1562=1, 'adjustment factor'!$D$4, IF(D1562=-9,-999,IF(D1562="",-999,0)))</f>
        <v>-999</v>
      </c>
      <c r="AF1562" s="82">
        <f>IF(F1562=1, 'adjustment factor'!$D$5, IF(F1562=-9,-999,IF(F1562="",-999,0)))</f>
        <v>-999</v>
      </c>
      <c r="AG1562" s="82">
        <f>IF(E1562=1, 'adjustment factor'!$D$6, IF(E1562=-9,-999,IF(E1562="",-999,0)))</f>
        <v>-999</v>
      </c>
      <c r="AH1562" s="82">
        <f>IF(K1562&gt;=45,'adjustment factor'!$D$7,IF(K1562=-9,-1200,IF(K1562="",-1200,0)))</f>
        <v>-1200</v>
      </c>
      <c r="AI1562" s="82">
        <f>IF(L1562=1, 'adjustment factor'!$D$8, IF(L1562=-9,-999,IF(L1562="",-999,0)))</f>
        <v>-999</v>
      </c>
      <c r="AJ1562" s="82">
        <f>IF(AND(M1562&gt;=1,M1562&lt;=4),'adjustment factor'!$D$9,IF(M1562=-9,-999,IF(M1562=98,-999,IF(M1562=99,-999,IF(M1562="",-999,0)))))</f>
        <v>-999</v>
      </c>
      <c r="AK1562" s="82">
        <f>IF(H1562=1, 'adjustment factor'!$D$10, IF(H1562=-9,-999,IF(H1562="",-999,0)))</f>
        <v>-999</v>
      </c>
      <c r="AL1562" s="82">
        <f>IF(G1562=1, 'adjustment factor'!$D$11, IF(G1562=-9,-999,IF(G1562="",-999,0)))</f>
        <v>-999</v>
      </c>
      <c r="AM1562" s="82">
        <f>IF(I1562=1, 'adjustment factor'!$D$12, IF(I1562=-9,-999,IF(I1562="",-999,0)))</f>
        <v>-999</v>
      </c>
      <c r="AN1562" s="82">
        <f>IF(J1562=1, 'adjustment factor'!$D$13, IF(J1562=-9,-999,IF(J1562="",-999,0)))</f>
        <v>-999</v>
      </c>
      <c r="AO1562" s="82" t="str">
        <f t="shared" si="248"/>
        <v>-999</v>
      </c>
      <c r="AP1562" s="82" t="str">
        <f t="shared" si="249"/>
        <v>MISSING</v>
      </c>
    </row>
    <row r="1563" spans="2:42" s="3" customFormat="1">
      <c r="B1563" s="213"/>
      <c r="C1563" s="35">
        <v>1559</v>
      </c>
      <c r="D1563" s="161"/>
      <c r="E1563" s="161"/>
      <c r="F1563" s="161"/>
      <c r="G1563" s="161"/>
      <c r="H1563" s="161"/>
      <c r="I1563" s="161"/>
      <c r="J1563" s="161"/>
      <c r="K1563" s="161"/>
      <c r="L1563" s="161"/>
      <c r="M1563" s="161"/>
      <c r="N1563" s="171"/>
      <c r="O1563" s="171"/>
      <c r="P1563" s="171"/>
      <c r="Q1563" s="171"/>
      <c r="R1563" s="171"/>
      <c r="S1563" s="171"/>
      <c r="T1563" s="208" t="str">
        <f t="shared" si="240"/>
        <v>MISSING</v>
      </c>
      <c r="U1563" s="208" t="str">
        <f t="shared" si="241"/>
        <v>MISSING</v>
      </c>
      <c r="X1563" s="56">
        <f t="shared" si="242"/>
        <v>-99</v>
      </c>
      <c r="Y1563" s="56">
        <f t="shared" si="243"/>
        <v>-99</v>
      </c>
      <c r="Z1563" s="56">
        <f t="shared" si="244"/>
        <v>-99</v>
      </c>
      <c r="AA1563" s="56">
        <f t="shared" si="245"/>
        <v>-99</v>
      </c>
      <c r="AB1563" s="56">
        <f t="shared" si="246"/>
        <v>-99</v>
      </c>
      <c r="AC1563" s="56">
        <f t="shared" si="247"/>
        <v>-99</v>
      </c>
      <c r="AE1563" s="82">
        <f>IF(D1563=1, 'adjustment factor'!$D$4, IF(D1563=-9,-999,IF(D1563="",-999,0)))</f>
        <v>-999</v>
      </c>
      <c r="AF1563" s="82">
        <f>IF(F1563=1, 'adjustment factor'!$D$5, IF(F1563=-9,-999,IF(F1563="",-999,0)))</f>
        <v>-999</v>
      </c>
      <c r="AG1563" s="82">
        <f>IF(E1563=1, 'adjustment factor'!$D$6, IF(E1563=-9,-999,IF(E1563="",-999,0)))</f>
        <v>-999</v>
      </c>
      <c r="AH1563" s="82">
        <f>IF(K1563&gt;=45,'adjustment factor'!$D$7,IF(K1563=-9,-1200,IF(K1563="",-1200,0)))</f>
        <v>-1200</v>
      </c>
      <c r="AI1563" s="82">
        <f>IF(L1563=1, 'adjustment factor'!$D$8, IF(L1563=-9,-999,IF(L1563="",-999,0)))</f>
        <v>-999</v>
      </c>
      <c r="AJ1563" s="82">
        <f>IF(AND(M1563&gt;=1,M1563&lt;=4),'adjustment factor'!$D$9,IF(M1563=-9,-999,IF(M1563=98,-999,IF(M1563=99,-999,IF(M1563="",-999,0)))))</f>
        <v>-999</v>
      </c>
      <c r="AK1563" s="82">
        <f>IF(H1563=1, 'adjustment factor'!$D$10, IF(H1563=-9,-999,IF(H1563="",-999,0)))</f>
        <v>-999</v>
      </c>
      <c r="AL1563" s="82">
        <f>IF(G1563=1, 'adjustment factor'!$D$11, IF(G1563=-9,-999,IF(G1563="",-999,0)))</f>
        <v>-999</v>
      </c>
      <c r="AM1563" s="82">
        <f>IF(I1563=1, 'adjustment factor'!$D$12, IF(I1563=-9,-999,IF(I1563="",-999,0)))</f>
        <v>-999</v>
      </c>
      <c r="AN1563" s="82">
        <f>IF(J1563=1, 'adjustment factor'!$D$13, IF(J1563=-9,-999,IF(J1563="",-999,0)))</f>
        <v>-999</v>
      </c>
      <c r="AO1563" s="82" t="str">
        <f t="shared" si="248"/>
        <v>-999</v>
      </c>
      <c r="AP1563" s="82" t="str">
        <f t="shared" si="249"/>
        <v>MISSING</v>
      </c>
    </row>
    <row r="1564" spans="2:42" s="3" customFormat="1">
      <c r="B1564" s="213"/>
      <c r="C1564" s="35">
        <v>1560</v>
      </c>
      <c r="D1564" s="161"/>
      <c r="E1564" s="161"/>
      <c r="F1564" s="161"/>
      <c r="G1564" s="161"/>
      <c r="H1564" s="161"/>
      <c r="I1564" s="161"/>
      <c r="J1564" s="161"/>
      <c r="K1564" s="161"/>
      <c r="L1564" s="161"/>
      <c r="M1564" s="161"/>
      <c r="N1564" s="171"/>
      <c r="O1564" s="171"/>
      <c r="P1564" s="171"/>
      <c r="Q1564" s="171"/>
      <c r="R1564" s="171"/>
      <c r="S1564" s="171"/>
      <c r="T1564" s="208" t="str">
        <f t="shared" si="240"/>
        <v>MISSING</v>
      </c>
      <c r="U1564" s="208" t="str">
        <f t="shared" si="241"/>
        <v>MISSING</v>
      </c>
      <c r="X1564" s="56">
        <f t="shared" si="242"/>
        <v>-99</v>
      </c>
      <c r="Y1564" s="56">
        <f t="shared" si="243"/>
        <v>-99</v>
      </c>
      <c r="Z1564" s="56">
        <f t="shared" si="244"/>
        <v>-99</v>
      </c>
      <c r="AA1564" s="56">
        <f t="shared" si="245"/>
        <v>-99</v>
      </c>
      <c r="AB1564" s="56">
        <f t="shared" si="246"/>
        <v>-99</v>
      </c>
      <c r="AC1564" s="56">
        <f t="shared" si="247"/>
        <v>-99</v>
      </c>
      <c r="AE1564" s="82">
        <f>IF(D1564=1, 'adjustment factor'!$D$4, IF(D1564=-9,-999,IF(D1564="",-999,0)))</f>
        <v>-999</v>
      </c>
      <c r="AF1564" s="82">
        <f>IF(F1564=1, 'adjustment factor'!$D$5, IF(F1564=-9,-999,IF(F1564="",-999,0)))</f>
        <v>-999</v>
      </c>
      <c r="AG1564" s="82">
        <f>IF(E1564=1, 'adjustment factor'!$D$6, IF(E1564=-9,-999,IF(E1564="",-999,0)))</f>
        <v>-999</v>
      </c>
      <c r="AH1564" s="82">
        <f>IF(K1564&gt;=45,'adjustment factor'!$D$7,IF(K1564=-9,-1200,IF(K1564="",-1200,0)))</f>
        <v>-1200</v>
      </c>
      <c r="AI1564" s="82">
        <f>IF(L1564=1, 'adjustment factor'!$D$8, IF(L1564=-9,-999,IF(L1564="",-999,0)))</f>
        <v>-999</v>
      </c>
      <c r="AJ1564" s="82">
        <f>IF(AND(M1564&gt;=1,M1564&lt;=4),'adjustment factor'!$D$9,IF(M1564=-9,-999,IF(M1564=98,-999,IF(M1564=99,-999,IF(M1564="",-999,0)))))</f>
        <v>-999</v>
      </c>
      <c r="AK1564" s="82">
        <f>IF(H1564=1, 'adjustment factor'!$D$10, IF(H1564=-9,-999,IF(H1564="",-999,0)))</f>
        <v>-999</v>
      </c>
      <c r="AL1564" s="82">
        <f>IF(G1564=1, 'adjustment factor'!$D$11, IF(G1564=-9,-999,IF(G1564="",-999,0)))</f>
        <v>-999</v>
      </c>
      <c r="AM1564" s="82">
        <f>IF(I1564=1, 'adjustment factor'!$D$12, IF(I1564=-9,-999,IF(I1564="",-999,0)))</f>
        <v>-999</v>
      </c>
      <c r="AN1564" s="82">
        <f>IF(J1564=1, 'adjustment factor'!$D$13, IF(J1564=-9,-999,IF(J1564="",-999,0)))</f>
        <v>-999</v>
      </c>
      <c r="AO1564" s="82" t="str">
        <f t="shared" si="248"/>
        <v>-999</v>
      </c>
      <c r="AP1564" s="82" t="str">
        <f t="shared" si="249"/>
        <v>MISSING</v>
      </c>
    </row>
    <row r="1565" spans="2:42" s="3" customFormat="1">
      <c r="B1565" s="213"/>
      <c r="C1565" s="35">
        <v>1561</v>
      </c>
      <c r="D1565" s="161"/>
      <c r="E1565" s="161"/>
      <c r="F1565" s="161"/>
      <c r="G1565" s="161"/>
      <c r="H1565" s="161"/>
      <c r="I1565" s="161"/>
      <c r="J1565" s="161"/>
      <c r="K1565" s="161"/>
      <c r="L1565" s="161"/>
      <c r="M1565" s="161"/>
      <c r="N1565" s="171"/>
      <c r="O1565" s="171"/>
      <c r="P1565" s="171"/>
      <c r="Q1565" s="171"/>
      <c r="R1565" s="171"/>
      <c r="S1565" s="171"/>
      <c r="T1565" s="208" t="str">
        <f t="shared" si="240"/>
        <v>MISSING</v>
      </c>
      <c r="U1565" s="208" t="str">
        <f t="shared" si="241"/>
        <v>MISSING</v>
      </c>
      <c r="X1565" s="56">
        <f t="shared" si="242"/>
        <v>-99</v>
      </c>
      <c r="Y1565" s="56">
        <f t="shared" si="243"/>
        <v>-99</v>
      </c>
      <c r="Z1565" s="56">
        <f t="shared" si="244"/>
        <v>-99</v>
      </c>
      <c r="AA1565" s="56">
        <f t="shared" si="245"/>
        <v>-99</v>
      </c>
      <c r="AB1565" s="56">
        <f t="shared" si="246"/>
        <v>-99</v>
      </c>
      <c r="AC1565" s="56">
        <f t="shared" si="247"/>
        <v>-99</v>
      </c>
      <c r="AE1565" s="82">
        <f>IF(D1565=1, 'adjustment factor'!$D$4, IF(D1565=-9,-999,IF(D1565="",-999,0)))</f>
        <v>-999</v>
      </c>
      <c r="AF1565" s="82">
        <f>IF(F1565=1, 'adjustment factor'!$D$5, IF(F1565=-9,-999,IF(F1565="",-999,0)))</f>
        <v>-999</v>
      </c>
      <c r="AG1565" s="82">
        <f>IF(E1565=1, 'adjustment factor'!$D$6, IF(E1565=-9,-999,IF(E1565="",-999,0)))</f>
        <v>-999</v>
      </c>
      <c r="AH1565" s="82">
        <f>IF(K1565&gt;=45,'adjustment factor'!$D$7,IF(K1565=-9,-1200,IF(K1565="",-1200,0)))</f>
        <v>-1200</v>
      </c>
      <c r="AI1565" s="82">
        <f>IF(L1565=1, 'adjustment factor'!$D$8, IF(L1565=-9,-999,IF(L1565="",-999,0)))</f>
        <v>-999</v>
      </c>
      <c r="AJ1565" s="82">
        <f>IF(AND(M1565&gt;=1,M1565&lt;=4),'adjustment factor'!$D$9,IF(M1565=-9,-999,IF(M1565=98,-999,IF(M1565=99,-999,IF(M1565="",-999,0)))))</f>
        <v>-999</v>
      </c>
      <c r="AK1565" s="82">
        <f>IF(H1565=1, 'adjustment factor'!$D$10, IF(H1565=-9,-999,IF(H1565="",-999,0)))</f>
        <v>-999</v>
      </c>
      <c r="AL1565" s="82">
        <f>IF(G1565=1, 'adjustment factor'!$D$11, IF(G1565=-9,-999,IF(G1565="",-999,0)))</f>
        <v>-999</v>
      </c>
      <c r="AM1565" s="82">
        <f>IF(I1565=1, 'adjustment factor'!$D$12, IF(I1565=-9,-999,IF(I1565="",-999,0)))</f>
        <v>-999</v>
      </c>
      <c r="AN1565" s="82">
        <f>IF(J1565=1, 'adjustment factor'!$D$13, IF(J1565=-9,-999,IF(J1565="",-999,0)))</f>
        <v>-999</v>
      </c>
      <c r="AO1565" s="82" t="str">
        <f t="shared" si="248"/>
        <v>-999</v>
      </c>
      <c r="AP1565" s="82" t="str">
        <f t="shared" si="249"/>
        <v>MISSING</v>
      </c>
    </row>
    <row r="1566" spans="2:42" s="3" customFormat="1">
      <c r="B1566" s="213"/>
      <c r="C1566" s="35">
        <v>1562</v>
      </c>
      <c r="D1566" s="161"/>
      <c r="E1566" s="161"/>
      <c r="F1566" s="161"/>
      <c r="G1566" s="161"/>
      <c r="H1566" s="161"/>
      <c r="I1566" s="161"/>
      <c r="J1566" s="161"/>
      <c r="K1566" s="161"/>
      <c r="L1566" s="161"/>
      <c r="M1566" s="161"/>
      <c r="N1566" s="171"/>
      <c r="O1566" s="171"/>
      <c r="P1566" s="171"/>
      <c r="Q1566" s="171"/>
      <c r="R1566" s="171"/>
      <c r="S1566" s="171"/>
      <c r="T1566" s="208" t="str">
        <f t="shared" si="240"/>
        <v>MISSING</v>
      </c>
      <c r="U1566" s="208" t="str">
        <f t="shared" si="241"/>
        <v>MISSING</v>
      </c>
      <c r="X1566" s="56">
        <f t="shared" si="242"/>
        <v>-99</v>
      </c>
      <c r="Y1566" s="56">
        <f t="shared" si="243"/>
        <v>-99</v>
      </c>
      <c r="Z1566" s="56">
        <f t="shared" si="244"/>
        <v>-99</v>
      </c>
      <c r="AA1566" s="56">
        <f t="shared" si="245"/>
        <v>-99</v>
      </c>
      <c r="AB1566" s="56">
        <f t="shared" si="246"/>
        <v>-99</v>
      </c>
      <c r="AC1566" s="56">
        <f t="shared" si="247"/>
        <v>-99</v>
      </c>
      <c r="AE1566" s="82">
        <f>IF(D1566=1, 'adjustment factor'!$D$4, IF(D1566=-9,-999,IF(D1566="",-999,0)))</f>
        <v>-999</v>
      </c>
      <c r="AF1566" s="82">
        <f>IF(F1566=1, 'adjustment factor'!$D$5, IF(F1566=-9,-999,IF(F1566="",-999,0)))</f>
        <v>-999</v>
      </c>
      <c r="AG1566" s="82">
        <f>IF(E1566=1, 'adjustment factor'!$D$6, IF(E1566=-9,-999,IF(E1566="",-999,0)))</f>
        <v>-999</v>
      </c>
      <c r="AH1566" s="82">
        <f>IF(K1566&gt;=45,'adjustment factor'!$D$7,IF(K1566=-9,-1200,IF(K1566="",-1200,0)))</f>
        <v>-1200</v>
      </c>
      <c r="AI1566" s="82">
        <f>IF(L1566=1, 'adjustment factor'!$D$8, IF(L1566=-9,-999,IF(L1566="",-999,0)))</f>
        <v>-999</v>
      </c>
      <c r="AJ1566" s="82">
        <f>IF(AND(M1566&gt;=1,M1566&lt;=4),'adjustment factor'!$D$9,IF(M1566=-9,-999,IF(M1566=98,-999,IF(M1566=99,-999,IF(M1566="",-999,0)))))</f>
        <v>-999</v>
      </c>
      <c r="AK1566" s="82">
        <f>IF(H1566=1, 'adjustment factor'!$D$10, IF(H1566=-9,-999,IF(H1566="",-999,0)))</f>
        <v>-999</v>
      </c>
      <c r="AL1566" s="82">
        <f>IF(G1566=1, 'adjustment factor'!$D$11, IF(G1566=-9,-999,IF(G1566="",-999,0)))</f>
        <v>-999</v>
      </c>
      <c r="AM1566" s="82">
        <f>IF(I1566=1, 'adjustment factor'!$D$12, IF(I1566=-9,-999,IF(I1566="",-999,0)))</f>
        <v>-999</v>
      </c>
      <c r="AN1566" s="82">
        <f>IF(J1566=1, 'adjustment factor'!$D$13, IF(J1566=-9,-999,IF(J1566="",-999,0)))</f>
        <v>-999</v>
      </c>
      <c r="AO1566" s="82" t="str">
        <f t="shared" si="248"/>
        <v>-999</v>
      </c>
      <c r="AP1566" s="82" t="str">
        <f t="shared" si="249"/>
        <v>MISSING</v>
      </c>
    </row>
    <row r="1567" spans="2:42" s="3" customFormat="1">
      <c r="B1567" s="213"/>
      <c r="C1567" s="35">
        <v>1563</v>
      </c>
      <c r="D1567" s="161"/>
      <c r="E1567" s="161"/>
      <c r="F1567" s="161"/>
      <c r="G1567" s="161"/>
      <c r="H1567" s="161"/>
      <c r="I1567" s="161"/>
      <c r="J1567" s="161"/>
      <c r="K1567" s="161"/>
      <c r="L1567" s="161"/>
      <c r="M1567" s="161"/>
      <c r="N1567" s="171"/>
      <c r="O1567" s="171"/>
      <c r="P1567" s="171"/>
      <c r="Q1567" s="171"/>
      <c r="R1567" s="171"/>
      <c r="S1567" s="171"/>
      <c r="T1567" s="208" t="str">
        <f t="shared" si="240"/>
        <v>MISSING</v>
      </c>
      <c r="U1567" s="208" t="str">
        <f t="shared" si="241"/>
        <v>MISSING</v>
      </c>
      <c r="X1567" s="56">
        <f t="shared" si="242"/>
        <v>-99</v>
      </c>
      <c r="Y1567" s="56">
        <f t="shared" si="243"/>
        <v>-99</v>
      </c>
      <c r="Z1567" s="56">
        <f t="shared" si="244"/>
        <v>-99</v>
      </c>
      <c r="AA1567" s="56">
        <f t="shared" si="245"/>
        <v>-99</v>
      </c>
      <c r="AB1567" s="56">
        <f t="shared" si="246"/>
        <v>-99</v>
      </c>
      <c r="AC1567" s="56">
        <f t="shared" si="247"/>
        <v>-99</v>
      </c>
      <c r="AE1567" s="82">
        <f>IF(D1567=1, 'adjustment factor'!$D$4, IF(D1567=-9,-999,IF(D1567="",-999,0)))</f>
        <v>-999</v>
      </c>
      <c r="AF1567" s="82">
        <f>IF(F1567=1, 'adjustment factor'!$D$5, IF(F1567=-9,-999,IF(F1567="",-999,0)))</f>
        <v>-999</v>
      </c>
      <c r="AG1567" s="82">
        <f>IF(E1567=1, 'adjustment factor'!$D$6, IF(E1567=-9,-999,IF(E1567="",-999,0)))</f>
        <v>-999</v>
      </c>
      <c r="AH1567" s="82">
        <f>IF(K1567&gt;=45,'adjustment factor'!$D$7,IF(K1567=-9,-1200,IF(K1567="",-1200,0)))</f>
        <v>-1200</v>
      </c>
      <c r="AI1567" s="82">
        <f>IF(L1567=1, 'adjustment factor'!$D$8, IF(L1567=-9,-999,IF(L1567="",-999,0)))</f>
        <v>-999</v>
      </c>
      <c r="AJ1567" s="82">
        <f>IF(AND(M1567&gt;=1,M1567&lt;=4),'adjustment factor'!$D$9,IF(M1567=-9,-999,IF(M1567=98,-999,IF(M1567=99,-999,IF(M1567="",-999,0)))))</f>
        <v>-999</v>
      </c>
      <c r="AK1567" s="82">
        <f>IF(H1567=1, 'adjustment factor'!$D$10, IF(H1567=-9,-999,IF(H1567="",-999,0)))</f>
        <v>-999</v>
      </c>
      <c r="AL1567" s="82">
        <f>IF(G1567=1, 'adjustment factor'!$D$11, IF(G1567=-9,-999,IF(G1567="",-999,0)))</f>
        <v>-999</v>
      </c>
      <c r="AM1567" s="82">
        <f>IF(I1567=1, 'adjustment factor'!$D$12, IF(I1567=-9,-999,IF(I1567="",-999,0)))</f>
        <v>-999</v>
      </c>
      <c r="AN1567" s="82">
        <f>IF(J1567=1, 'adjustment factor'!$D$13, IF(J1567=-9,-999,IF(J1567="",-999,0)))</f>
        <v>-999</v>
      </c>
      <c r="AO1567" s="82" t="str">
        <f t="shared" si="248"/>
        <v>-999</v>
      </c>
      <c r="AP1567" s="82" t="str">
        <f t="shared" si="249"/>
        <v>MISSING</v>
      </c>
    </row>
    <row r="1568" spans="2:42" s="3" customFormat="1">
      <c r="B1568" s="213"/>
      <c r="C1568" s="35">
        <v>1564</v>
      </c>
      <c r="D1568" s="161"/>
      <c r="E1568" s="161"/>
      <c r="F1568" s="161"/>
      <c r="G1568" s="161"/>
      <c r="H1568" s="161"/>
      <c r="I1568" s="161"/>
      <c r="J1568" s="161"/>
      <c r="K1568" s="161"/>
      <c r="L1568" s="161"/>
      <c r="M1568" s="161"/>
      <c r="N1568" s="171"/>
      <c r="O1568" s="171"/>
      <c r="P1568" s="171"/>
      <c r="Q1568" s="171"/>
      <c r="R1568" s="171"/>
      <c r="S1568" s="171"/>
      <c r="T1568" s="208" t="str">
        <f t="shared" si="240"/>
        <v>MISSING</v>
      </c>
      <c r="U1568" s="208" t="str">
        <f t="shared" si="241"/>
        <v>MISSING</v>
      </c>
      <c r="X1568" s="56">
        <f t="shared" si="242"/>
        <v>-99</v>
      </c>
      <c r="Y1568" s="56">
        <f t="shared" si="243"/>
        <v>-99</v>
      </c>
      <c r="Z1568" s="56">
        <f t="shared" si="244"/>
        <v>-99</v>
      </c>
      <c r="AA1568" s="56">
        <f t="shared" si="245"/>
        <v>-99</v>
      </c>
      <c r="AB1568" s="56">
        <f t="shared" si="246"/>
        <v>-99</v>
      </c>
      <c r="AC1568" s="56">
        <f t="shared" si="247"/>
        <v>-99</v>
      </c>
      <c r="AE1568" s="82">
        <f>IF(D1568=1, 'adjustment factor'!$D$4, IF(D1568=-9,-999,IF(D1568="",-999,0)))</f>
        <v>-999</v>
      </c>
      <c r="AF1568" s="82">
        <f>IF(F1568=1, 'adjustment factor'!$D$5, IF(F1568=-9,-999,IF(F1568="",-999,0)))</f>
        <v>-999</v>
      </c>
      <c r="AG1568" s="82">
        <f>IF(E1568=1, 'adjustment factor'!$D$6, IF(E1568=-9,-999,IF(E1568="",-999,0)))</f>
        <v>-999</v>
      </c>
      <c r="AH1568" s="82">
        <f>IF(K1568&gt;=45,'adjustment factor'!$D$7,IF(K1568=-9,-1200,IF(K1568="",-1200,0)))</f>
        <v>-1200</v>
      </c>
      <c r="AI1568" s="82">
        <f>IF(L1568=1, 'adjustment factor'!$D$8, IF(L1568=-9,-999,IF(L1568="",-999,0)))</f>
        <v>-999</v>
      </c>
      <c r="AJ1568" s="82">
        <f>IF(AND(M1568&gt;=1,M1568&lt;=4),'adjustment factor'!$D$9,IF(M1568=-9,-999,IF(M1568=98,-999,IF(M1568=99,-999,IF(M1568="",-999,0)))))</f>
        <v>-999</v>
      </c>
      <c r="AK1568" s="82">
        <f>IF(H1568=1, 'adjustment factor'!$D$10, IF(H1568=-9,-999,IF(H1568="",-999,0)))</f>
        <v>-999</v>
      </c>
      <c r="AL1568" s="82">
        <f>IF(G1568=1, 'adjustment factor'!$D$11, IF(G1568=-9,-999,IF(G1568="",-999,0)))</f>
        <v>-999</v>
      </c>
      <c r="AM1568" s="82">
        <f>IF(I1568=1, 'adjustment factor'!$D$12, IF(I1568=-9,-999,IF(I1568="",-999,0)))</f>
        <v>-999</v>
      </c>
      <c r="AN1568" s="82">
        <f>IF(J1568=1, 'adjustment factor'!$D$13, IF(J1568=-9,-999,IF(J1568="",-999,0)))</f>
        <v>-999</v>
      </c>
      <c r="AO1568" s="82" t="str">
        <f t="shared" si="248"/>
        <v>-999</v>
      </c>
      <c r="AP1568" s="82" t="str">
        <f t="shared" si="249"/>
        <v>MISSING</v>
      </c>
    </row>
    <row r="1569" spans="2:42" s="3" customFormat="1">
      <c r="B1569" s="213"/>
      <c r="C1569" s="35">
        <v>1565</v>
      </c>
      <c r="D1569" s="161"/>
      <c r="E1569" s="161"/>
      <c r="F1569" s="161"/>
      <c r="G1569" s="161"/>
      <c r="H1569" s="161"/>
      <c r="I1569" s="161"/>
      <c r="J1569" s="161"/>
      <c r="K1569" s="161"/>
      <c r="L1569" s="161"/>
      <c r="M1569" s="161"/>
      <c r="N1569" s="171"/>
      <c r="O1569" s="171"/>
      <c r="P1569" s="171"/>
      <c r="Q1569" s="171"/>
      <c r="R1569" s="171"/>
      <c r="S1569" s="171"/>
      <c r="T1569" s="208" t="str">
        <f t="shared" si="240"/>
        <v>MISSING</v>
      </c>
      <c r="U1569" s="208" t="str">
        <f t="shared" si="241"/>
        <v>MISSING</v>
      </c>
      <c r="X1569" s="56">
        <f t="shared" si="242"/>
        <v>-99</v>
      </c>
      <c r="Y1569" s="56">
        <f t="shared" si="243"/>
        <v>-99</v>
      </c>
      <c r="Z1569" s="56">
        <f t="shared" si="244"/>
        <v>-99</v>
      </c>
      <c r="AA1569" s="56">
        <f t="shared" si="245"/>
        <v>-99</v>
      </c>
      <c r="AB1569" s="56">
        <f t="shared" si="246"/>
        <v>-99</v>
      </c>
      <c r="AC1569" s="56">
        <f t="shared" si="247"/>
        <v>-99</v>
      </c>
      <c r="AE1569" s="82">
        <f>IF(D1569=1, 'adjustment factor'!$D$4, IF(D1569=-9,-999,IF(D1569="",-999,0)))</f>
        <v>-999</v>
      </c>
      <c r="AF1569" s="82">
        <f>IF(F1569=1, 'adjustment factor'!$D$5, IF(F1569=-9,-999,IF(F1569="",-999,0)))</f>
        <v>-999</v>
      </c>
      <c r="AG1569" s="82">
        <f>IF(E1569=1, 'adjustment factor'!$D$6, IF(E1569=-9,-999,IF(E1569="",-999,0)))</f>
        <v>-999</v>
      </c>
      <c r="AH1569" s="82">
        <f>IF(K1569&gt;=45,'adjustment factor'!$D$7,IF(K1569=-9,-1200,IF(K1569="",-1200,0)))</f>
        <v>-1200</v>
      </c>
      <c r="AI1569" s="82">
        <f>IF(L1569=1, 'adjustment factor'!$D$8, IF(L1569=-9,-999,IF(L1569="",-999,0)))</f>
        <v>-999</v>
      </c>
      <c r="AJ1569" s="82">
        <f>IF(AND(M1569&gt;=1,M1569&lt;=4),'adjustment factor'!$D$9,IF(M1569=-9,-999,IF(M1569=98,-999,IF(M1569=99,-999,IF(M1569="",-999,0)))))</f>
        <v>-999</v>
      </c>
      <c r="AK1569" s="82">
        <f>IF(H1569=1, 'adjustment factor'!$D$10, IF(H1569=-9,-999,IF(H1569="",-999,0)))</f>
        <v>-999</v>
      </c>
      <c r="AL1569" s="82">
        <f>IF(G1569=1, 'adjustment factor'!$D$11, IF(G1569=-9,-999,IF(G1569="",-999,0)))</f>
        <v>-999</v>
      </c>
      <c r="AM1569" s="82">
        <f>IF(I1569=1, 'adjustment factor'!$D$12, IF(I1569=-9,-999,IF(I1569="",-999,0)))</f>
        <v>-999</v>
      </c>
      <c r="AN1569" s="82">
        <f>IF(J1569=1, 'adjustment factor'!$D$13, IF(J1569=-9,-999,IF(J1569="",-999,0)))</f>
        <v>-999</v>
      </c>
      <c r="AO1569" s="82" t="str">
        <f t="shared" si="248"/>
        <v>-999</v>
      </c>
      <c r="AP1569" s="82" t="str">
        <f t="shared" si="249"/>
        <v>MISSING</v>
      </c>
    </row>
    <row r="1570" spans="2:42" s="3" customFormat="1">
      <c r="B1570" s="213"/>
      <c r="C1570" s="35">
        <v>1566</v>
      </c>
      <c r="D1570" s="161"/>
      <c r="E1570" s="161"/>
      <c r="F1570" s="161"/>
      <c r="G1570" s="161"/>
      <c r="H1570" s="161"/>
      <c r="I1570" s="161"/>
      <c r="J1570" s="161"/>
      <c r="K1570" s="161"/>
      <c r="L1570" s="161"/>
      <c r="M1570" s="161"/>
      <c r="N1570" s="171"/>
      <c r="O1570" s="171"/>
      <c r="P1570" s="171"/>
      <c r="Q1570" s="171"/>
      <c r="R1570" s="171"/>
      <c r="S1570" s="171"/>
      <c r="T1570" s="208" t="str">
        <f t="shared" si="240"/>
        <v>MISSING</v>
      </c>
      <c r="U1570" s="208" t="str">
        <f t="shared" si="241"/>
        <v>MISSING</v>
      </c>
      <c r="X1570" s="56">
        <f t="shared" si="242"/>
        <v>-99</v>
      </c>
      <c r="Y1570" s="56">
        <f t="shared" si="243"/>
        <v>-99</v>
      </c>
      <c r="Z1570" s="56">
        <f t="shared" si="244"/>
        <v>-99</v>
      </c>
      <c r="AA1570" s="56">
        <f t="shared" si="245"/>
        <v>-99</v>
      </c>
      <c r="AB1570" s="56">
        <f t="shared" si="246"/>
        <v>-99</v>
      </c>
      <c r="AC1570" s="56">
        <f t="shared" si="247"/>
        <v>-99</v>
      </c>
      <c r="AE1570" s="82">
        <f>IF(D1570=1, 'adjustment factor'!$D$4, IF(D1570=-9,-999,IF(D1570="",-999,0)))</f>
        <v>-999</v>
      </c>
      <c r="AF1570" s="82">
        <f>IF(F1570=1, 'adjustment factor'!$D$5, IF(F1570=-9,-999,IF(F1570="",-999,0)))</f>
        <v>-999</v>
      </c>
      <c r="AG1570" s="82">
        <f>IF(E1570=1, 'adjustment factor'!$D$6, IF(E1570=-9,-999,IF(E1570="",-999,0)))</f>
        <v>-999</v>
      </c>
      <c r="AH1570" s="82">
        <f>IF(K1570&gt;=45,'adjustment factor'!$D$7,IF(K1570=-9,-1200,IF(K1570="",-1200,0)))</f>
        <v>-1200</v>
      </c>
      <c r="AI1570" s="82">
        <f>IF(L1570=1, 'adjustment factor'!$D$8, IF(L1570=-9,-999,IF(L1570="",-999,0)))</f>
        <v>-999</v>
      </c>
      <c r="AJ1570" s="82">
        <f>IF(AND(M1570&gt;=1,M1570&lt;=4),'adjustment factor'!$D$9,IF(M1570=-9,-999,IF(M1570=98,-999,IF(M1570=99,-999,IF(M1570="",-999,0)))))</f>
        <v>-999</v>
      </c>
      <c r="AK1570" s="82">
        <f>IF(H1570=1, 'adjustment factor'!$D$10, IF(H1570=-9,-999,IF(H1570="",-999,0)))</f>
        <v>-999</v>
      </c>
      <c r="AL1570" s="82">
        <f>IF(G1570=1, 'adjustment factor'!$D$11, IF(G1570=-9,-999,IF(G1570="",-999,0)))</f>
        <v>-999</v>
      </c>
      <c r="AM1570" s="82">
        <f>IF(I1570=1, 'adjustment factor'!$D$12, IF(I1570=-9,-999,IF(I1570="",-999,0)))</f>
        <v>-999</v>
      </c>
      <c r="AN1570" s="82">
        <f>IF(J1570=1, 'adjustment factor'!$D$13, IF(J1570=-9,-999,IF(J1570="",-999,0)))</f>
        <v>-999</v>
      </c>
      <c r="AO1570" s="82" t="str">
        <f t="shared" si="248"/>
        <v>-999</v>
      </c>
      <c r="AP1570" s="82" t="str">
        <f t="shared" si="249"/>
        <v>MISSING</v>
      </c>
    </row>
    <row r="1571" spans="2:42" s="3" customFormat="1">
      <c r="B1571" s="213"/>
      <c r="C1571" s="35">
        <v>1567</v>
      </c>
      <c r="D1571" s="161"/>
      <c r="E1571" s="161"/>
      <c r="F1571" s="161"/>
      <c r="G1571" s="161"/>
      <c r="H1571" s="161"/>
      <c r="I1571" s="161"/>
      <c r="J1571" s="161"/>
      <c r="K1571" s="161"/>
      <c r="L1571" s="161"/>
      <c r="M1571" s="161"/>
      <c r="N1571" s="171"/>
      <c r="O1571" s="171"/>
      <c r="P1571" s="171"/>
      <c r="Q1571" s="171"/>
      <c r="R1571" s="171"/>
      <c r="S1571" s="171"/>
      <c r="T1571" s="208" t="str">
        <f t="shared" si="240"/>
        <v>MISSING</v>
      </c>
      <c r="U1571" s="208" t="str">
        <f t="shared" si="241"/>
        <v>MISSING</v>
      </c>
      <c r="X1571" s="56">
        <f t="shared" si="242"/>
        <v>-99</v>
      </c>
      <c r="Y1571" s="56">
        <f t="shared" si="243"/>
        <v>-99</v>
      </c>
      <c r="Z1571" s="56">
        <f t="shared" si="244"/>
        <v>-99</v>
      </c>
      <c r="AA1571" s="56">
        <f t="shared" si="245"/>
        <v>-99</v>
      </c>
      <c r="AB1571" s="56">
        <f t="shared" si="246"/>
        <v>-99</v>
      </c>
      <c r="AC1571" s="56">
        <f t="shared" si="247"/>
        <v>-99</v>
      </c>
      <c r="AE1571" s="82">
        <f>IF(D1571=1, 'adjustment factor'!$D$4, IF(D1571=-9,-999,IF(D1571="",-999,0)))</f>
        <v>-999</v>
      </c>
      <c r="AF1571" s="82">
        <f>IF(F1571=1, 'adjustment factor'!$D$5, IF(F1571=-9,-999,IF(F1571="",-999,0)))</f>
        <v>-999</v>
      </c>
      <c r="AG1571" s="82">
        <f>IF(E1571=1, 'adjustment factor'!$D$6, IF(E1571=-9,-999,IF(E1571="",-999,0)))</f>
        <v>-999</v>
      </c>
      <c r="AH1571" s="82">
        <f>IF(K1571&gt;=45,'adjustment factor'!$D$7,IF(K1571=-9,-1200,IF(K1571="",-1200,0)))</f>
        <v>-1200</v>
      </c>
      <c r="AI1571" s="82">
        <f>IF(L1571=1, 'adjustment factor'!$D$8, IF(L1571=-9,-999,IF(L1571="",-999,0)))</f>
        <v>-999</v>
      </c>
      <c r="AJ1571" s="82">
        <f>IF(AND(M1571&gt;=1,M1571&lt;=4),'adjustment factor'!$D$9,IF(M1571=-9,-999,IF(M1571=98,-999,IF(M1571=99,-999,IF(M1571="",-999,0)))))</f>
        <v>-999</v>
      </c>
      <c r="AK1571" s="82">
        <f>IF(H1571=1, 'adjustment factor'!$D$10, IF(H1571=-9,-999,IF(H1571="",-999,0)))</f>
        <v>-999</v>
      </c>
      <c r="AL1571" s="82">
        <f>IF(G1571=1, 'adjustment factor'!$D$11, IF(G1571=-9,-999,IF(G1571="",-999,0)))</f>
        <v>-999</v>
      </c>
      <c r="AM1571" s="82">
        <f>IF(I1571=1, 'adjustment factor'!$D$12, IF(I1571=-9,-999,IF(I1571="",-999,0)))</f>
        <v>-999</v>
      </c>
      <c r="AN1571" s="82">
        <f>IF(J1571=1, 'adjustment factor'!$D$13, IF(J1571=-9,-999,IF(J1571="",-999,0)))</f>
        <v>-999</v>
      </c>
      <c r="AO1571" s="82" t="str">
        <f t="shared" si="248"/>
        <v>-999</v>
      </c>
      <c r="AP1571" s="82" t="str">
        <f t="shared" si="249"/>
        <v>MISSING</v>
      </c>
    </row>
    <row r="1572" spans="2:42" s="3" customFormat="1">
      <c r="B1572" s="213"/>
      <c r="C1572" s="35">
        <v>1568</v>
      </c>
      <c r="D1572" s="161"/>
      <c r="E1572" s="161"/>
      <c r="F1572" s="161"/>
      <c r="G1572" s="161"/>
      <c r="H1572" s="161"/>
      <c r="I1572" s="161"/>
      <c r="J1572" s="161"/>
      <c r="K1572" s="161"/>
      <c r="L1572" s="161"/>
      <c r="M1572" s="161"/>
      <c r="N1572" s="171"/>
      <c r="O1572" s="171"/>
      <c r="P1572" s="171"/>
      <c r="Q1572" s="171"/>
      <c r="R1572" s="171"/>
      <c r="S1572" s="171"/>
      <c r="T1572" s="208" t="str">
        <f t="shared" si="240"/>
        <v>MISSING</v>
      </c>
      <c r="U1572" s="208" t="str">
        <f t="shared" si="241"/>
        <v>MISSING</v>
      </c>
      <c r="X1572" s="56">
        <f t="shared" si="242"/>
        <v>-99</v>
      </c>
      <c r="Y1572" s="56">
        <f t="shared" si="243"/>
        <v>-99</v>
      </c>
      <c r="Z1572" s="56">
        <f t="shared" si="244"/>
        <v>-99</v>
      </c>
      <c r="AA1572" s="56">
        <f t="shared" si="245"/>
        <v>-99</v>
      </c>
      <c r="AB1572" s="56">
        <f t="shared" si="246"/>
        <v>-99</v>
      </c>
      <c r="AC1572" s="56">
        <f t="shared" si="247"/>
        <v>-99</v>
      </c>
      <c r="AE1572" s="82">
        <f>IF(D1572=1, 'adjustment factor'!$D$4, IF(D1572=-9,-999,IF(D1572="",-999,0)))</f>
        <v>-999</v>
      </c>
      <c r="AF1572" s="82">
        <f>IF(F1572=1, 'adjustment factor'!$D$5, IF(F1572=-9,-999,IF(F1572="",-999,0)))</f>
        <v>-999</v>
      </c>
      <c r="AG1572" s="82">
        <f>IF(E1572=1, 'adjustment factor'!$D$6, IF(E1572=-9,-999,IF(E1572="",-999,0)))</f>
        <v>-999</v>
      </c>
      <c r="AH1572" s="82">
        <f>IF(K1572&gt;=45,'adjustment factor'!$D$7,IF(K1572=-9,-1200,IF(K1572="",-1200,0)))</f>
        <v>-1200</v>
      </c>
      <c r="AI1572" s="82">
        <f>IF(L1572=1, 'adjustment factor'!$D$8, IF(L1572=-9,-999,IF(L1572="",-999,0)))</f>
        <v>-999</v>
      </c>
      <c r="AJ1572" s="82">
        <f>IF(AND(M1572&gt;=1,M1572&lt;=4),'adjustment factor'!$D$9,IF(M1572=-9,-999,IF(M1572=98,-999,IF(M1572=99,-999,IF(M1572="",-999,0)))))</f>
        <v>-999</v>
      </c>
      <c r="AK1572" s="82">
        <f>IF(H1572=1, 'adjustment factor'!$D$10, IF(H1572=-9,-999,IF(H1572="",-999,0)))</f>
        <v>-999</v>
      </c>
      <c r="AL1572" s="82">
        <f>IF(G1572=1, 'adjustment factor'!$D$11, IF(G1572=-9,-999,IF(G1572="",-999,0)))</f>
        <v>-999</v>
      </c>
      <c r="AM1572" s="82">
        <f>IF(I1572=1, 'adjustment factor'!$D$12, IF(I1572=-9,-999,IF(I1572="",-999,0)))</f>
        <v>-999</v>
      </c>
      <c r="AN1572" s="82">
        <f>IF(J1572=1, 'adjustment factor'!$D$13, IF(J1572=-9,-999,IF(J1572="",-999,0)))</f>
        <v>-999</v>
      </c>
      <c r="AO1572" s="82" t="str">
        <f t="shared" si="248"/>
        <v>-999</v>
      </c>
      <c r="AP1572" s="82" t="str">
        <f t="shared" si="249"/>
        <v>MISSING</v>
      </c>
    </row>
    <row r="1573" spans="2:42" s="3" customFormat="1">
      <c r="B1573" s="213"/>
      <c r="C1573" s="35">
        <v>1569</v>
      </c>
      <c r="D1573" s="161"/>
      <c r="E1573" s="161"/>
      <c r="F1573" s="161"/>
      <c r="G1573" s="161"/>
      <c r="H1573" s="161"/>
      <c r="I1573" s="161"/>
      <c r="J1573" s="161"/>
      <c r="K1573" s="161"/>
      <c r="L1573" s="161"/>
      <c r="M1573" s="161"/>
      <c r="N1573" s="171"/>
      <c r="O1573" s="171"/>
      <c r="P1573" s="171"/>
      <c r="Q1573" s="171"/>
      <c r="R1573" s="171"/>
      <c r="S1573" s="171"/>
      <c r="T1573" s="208" t="str">
        <f t="shared" si="240"/>
        <v>MISSING</v>
      </c>
      <c r="U1573" s="208" t="str">
        <f t="shared" si="241"/>
        <v>MISSING</v>
      </c>
      <c r="X1573" s="56">
        <f t="shared" si="242"/>
        <v>-99</v>
      </c>
      <c r="Y1573" s="56">
        <f t="shared" si="243"/>
        <v>-99</v>
      </c>
      <c r="Z1573" s="56">
        <f t="shared" si="244"/>
        <v>-99</v>
      </c>
      <c r="AA1573" s="56">
        <f t="shared" si="245"/>
        <v>-99</v>
      </c>
      <c r="AB1573" s="56">
        <f t="shared" si="246"/>
        <v>-99</v>
      </c>
      <c r="AC1573" s="56">
        <f t="shared" si="247"/>
        <v>-99</v>
      </c>
      <c r="AE1573" s="82">
        <f>IF(D1573=1, 'adjustment factor'!$D$4, IF(D1573=-9,-999,IF(D1573="",-999,0)))</f>
        <v>-999</v>
      </c>
      <c r="AF1573" s="82">
        <f>IF(F1573=1, 'adjustment factor'!$D$5, IF(F1573=-9,-999,IF(F1573="",-999,0)))</f>
        <v>-999</v>
      </c>
      <c r="AG1573" s="82">
        <f>IF(E1573=1, 'adjustment factor'!$D$6, IF(E1573=-9,-999,IF(E1573="",-999,0)))</f>
        <v>-999</v>
      </c>
      <c r="AH1573" s="82">
        <f>IF(K1573&gt;=45,'adjustment factor'!$D$7,IF(K1573=-9,-1200,IF(K1573="",-1200,0)))</f>
        <v>-1200</v>
      </c>
      <c r="AI1573" s="82">
        <f>IF(L1573=1, 'adjustment factor'!$D$8, IF(L1573=-9,-999,IF(L1573="",-999,0)))</f>
        <v>-999</v>
      </c>
      <c r="AJ1573" s="82">
        <f>IF(AND(M1573&gt;=1,M1573&lt;=4),'adjustment factor'!$D$9,IF(M1573=-9,-999,IF(M1573=98,-999,IF(M1573=99,-999,IF(M1573="",-999,0)))))</f>
        <v>-999</v>
      </c>
      <c r="AK1573" s="82">
        <f>IF(H1573=1, 'adjustment factor'!$D$10, IF(H1573=-9,-999,IF(H1573="",-999,0)))</f>
        <v>-999</v>
      </c>
      <c r="AL1573" s="82">
        <f>IF(G1573=1, 'adjustment factor'!$D$11, IF(G1573=-9,-999,IF(G1573="",-999,0)))</f>
        <v>-999</v>
      </c>
      <c r="AM1573" s="82">
        <f>IF(I1573=1, 'adjustment factor'!$D$12, IF(I1573=-9,-999,IF(I1573="",-999,0)))</f>
        <v>-999</v>
      </c>
      <c r="AN1573" s="82">
        <f>IF(J1573=1, 'adjustment factor'!$D$13, IF(J1573=-9,-999,IF(J1573="",-999,0)))</f>
        <v>-999</v>
      </c>
      <c r="AO1573" s="82" t="str">
        <f t="shared" si="248"/>
        <v>-999</v>
      </c>
      <c r="AP1573" s="82" t="str">
        <f t="shared" si="249"/>
        <v>MISSING</v>
      </c>
    </row>
    <row r="1574" spans="2:42" s="3" customFormat="1">
      <c r="B1574" s="213"/>
      <c r="C1574" s="35">
        <v>1570</v>
      </c>
      <c r="D1574" s="161"/>
      <c r="E1574" s="161"/>
      <c r="F1574" s="161"/>
      <c r="G1574" s="161"/>
      <c r="H1574" s="161"/>
      <c r="I1574" s="161"/>
      <c r="J1574" s="161"/>
      <c r="K1574" s="161"/>
      <c r="L1574" s="161"/>
      <c r="M1574" s="161"/>
      <c r="N1574" s="171"/>
      <c r="O1574" s="171"/>
      <c r="P1574" s="171"/>
      <c r="Q1574" s="171"/>
      <c r="R1574" s="171"/>
      <c r="S1574" s="171"/>
      <c r="T1574" s="208" t="str">
        <f t="shared" si="240"/>
        <v>MISSING</v>
      </c>
      <c r="U1574" s="208" t="str">
        <f t="shared" si="241"/>
        <v>MISSING</v>
      </c>
      <c r="X1574" s="56">
        <f t="shared" si="242"/>
        <v>-99</v>
      </c>
      <c r="Y1574" s="56">
        <f t="shared" si="243"/>
        <v>-99</v>
      </c>
      <c r="Z1574" s="56">
        <f t="shared" si="244"/>
        <v>-99</v>
      </c>
      <c r="AA1574" s="56">
        <f t="shared" si="245"/>
        <v>-99</v>
      </c>
      <c r="AB1574" s="56">
        <f t="shared" si="246"/>
        <v>-99</v>
      </c>
      <c r="AC1574" s="56">
        <f t="shared" si="247"/>
        <v>-99</v>
      </c>
      <c r="AE1574" s="82">
        <f>IF(D1574=1, 'adjustment factor'!$D$4, IF(D1574=-9,-999,IF(D1574="",-999,0)))</f>
        <v>-999</v>
      </c>
      <c r="AF1574" s="82">
        <f>IF(F1574=1, 'adjustment factor'!$D$5, IF(F1574=-9,-999,IF(F1574="",-999,0)))</f>
        <v>-999</v>
      </c>
      <c r="AG1574" s="82">
        <f>IF(E1574=1, 'adjustment factor'!$D$6, IF(E1574=-9,-999,IF(E1574="",-999,0)))</f>
        <v>-999</v>
      </c>
      <c r="AH1574" s="82">
        <f>IF(K1574&gt;=45,'adjustment factor'!$D$7,IF(K1574=-9,-1200,IF(K1574="",-1200,0)))</f>
        <v>-1200</v>
      </c>
      <c r="AI1574" s="82">
        <f>IF(L1574=1, 'adjustment factor'!$D$8, IF(L1574=-9,-999,IF(L1574="",-999,0)))</f>
        <v>-999</v>
      </c>
      <c r="AJ1574" s="82">
        <f>IF(AND(M1574&gt;=1,M1574&lt;=4),'adjustment factor'!$D$9,IF(M1574=-9,-999,IF(M1574=98,-999,IF(M1574=99,-999,IF(M1574="",-999,0)))))</f>
        <v>-999</v>
      </c>
      <c r="AK1574" s="82">
        <f>IF(H1574=1, 'adjustment factor'!$D$10, IF(H1574=-9,-999,IF(H1574="",-999,0)))</f>
        <v>-999</v>
      </c>
      <c r="AL1574" s="82">
        <f>IF(G1574=1, 'adjustment factor'!$D$11, IF(G1574=-9,-999,IF(G1574="",-999,0)))</f>
        <v>-999</v>
      </c>
      <c r="AM1574" s="82">
        <f>IF(I1574=1, 'adjustment factor'!$D$12, IF(I1574=-9,-999,IF(I1574="",-999,0)))</f>
        <v>-999</v>
      </c>
      <c r="AN1574" s="82">
        <f>IF(J1574=1, 'adjustment factor'!$D$13, IF(J1574=-9,-999,IF(J1574="",-999,0)))</f>
        <v>-999</v>
      </c>
      <c r="AO1574" s="82" t="str">
        <f t="shared" si="248"/>
        <v>-999</v>
      </c>
      <c r="AP1574" s="82" t="str">
        <f t="shared" si="249"/>
        <v>MISSING</v>
      </c>
    </row>
    <row r="1575" spans="2:42" s="3" customFormat="1">
      <c r="B1575" s="213"/>
      <c r="C1575" s="35">
        <v>1571</v>
      </c>
      <c r="D1575" s="161"/>
      <c r="E1575" s="161"/>
      <c r="F1575" s="161"/>
      <c r="G1575" s="161"/>
      <c r="H1575" s="161"/>
      <c r="I1575" s="161"/>
      <c r="J1575" s="161"/>
      <c r="K1575" s="161"/>
      <c r="L1575" s="161"/>
      <c r="M1575" s="161"/>
      <c r="N1575" s="171"/>
      <c r="O1575" s="171"/>
      <c r="P1575" s="171"/>
      <c r="Q1575" s="171"/>
      <c r="R1575" s="171"/>
      <c r="S1575" s="171"/>
      <c r="T1575" s="208" t="str">
        <f t="shared" si="240"/>
        <v>MISSING</v>
      </c>
      <c r="U1575" s="208" t="str">
        <f t="shared" si="241"/>
        <v>MISSING</v>
      </c>
      <c r="X1575" s="56">
        <f t="shared" si="242"/>
        <v>-99</v>
      </c>
      <c r="Y1575" s="56">
        <f t="shared" si="243"/>
        <v>-99</v>
      </c>
      <c r="Z1575" s="56">
        <f t="shared" si="244"/>
        <v>-99</v>
      </c>
      <c r="AA1575" s="56">
        <f t="shared" si="245"/>
        <v>-99</v>
      </c>
      <c r="AB1575" s="56">
        <f t="shared" si="246"/>
        <v>-99</v>
      </c>
      <c r="AC1575" s="56">
        <f t="shared" si="247"/>
        <v>-99</v>
      </c>
      <c r="AE1575" s="82">
        <f>IF(D1575=1, 'adjustment factor'!$D$4, IF(D1575=-9,-999,IF(D1575="",-999,0)))</f>
        <v>-999</v>
      </c>
      <c r="AF1575" s="82">
        <f>IF(F1575=1, 'adjustment factor'!$D$5, IF(F1575=-9,-999,IF(F1575="",-999,0)))</f>
        <v>-999</v>
      </c>
      <c r="AG1575" s="82">
        <f>IF(E1575=1, 'adjustment factor'!$D$6, IF(E1575=-9,-999,IF(E1575="",-999,0)))</f>
        <v>-999</v>
      </c>
      <c r="AH1575" s="82">
        <f>IF(K1575&gt;=45,'adjustment factor'!$D$7,IF(K1575=-9,-1200,IF(K1575="",-1200,0)))</f>
        <v>-1200</v>
      </c>
      <c r="AI1575" s="82">
        <f>IF(L1575=1, 'adjustment factor'!$D$8, IF(L1575=-9,-999,IF(L1575="",-999,0)))</f>
        <v>-999</v>
      </c>
      <c r="AJ1575" s="82">
        <f>IF(AND(M1575&gt;=1,M1575&lt;=4),'adjustment factor'!$D$9,IF(M1575=-9,-999,IF(M1575=98,-999,IF(M1575=99,-999,IF(M1575="",-999,0)))))</f>
        <v>-999</v>
      </c>
      <c r="AK1575" s="82">
        <f>IF(H1575=1, 'adjustment factor'!$D$10, IF(H1575=-9,-999,IF(H1575="",-999,0)))</f>
        <v>-999</v>
      </c>
      <c r="AL1575" s="82">
        <f>IF(G1575=1, 'adjustment factor'!$D$11, IF(G1575=-9,-999,IF(G1575="",-999,0)))</f>
        <v>-999</v>
      </c>
      <c r="AM1575" s="82">
        <f>IF(I1575=1, 'adjustment factor'!$D$12, IF(I1575=-9,-999,IF(I1575="",-999,0)))</f>
        <v>-999</v>
      </c>
      <c r="AN1575" s="82">
        <f>IF(J1575=1, 'adjustment factor'!$D$13, IF(J1575=-9,-999,IF(J1575="",-999,0)))</f>
        <v>-999</v>
      </c>
      <c r="AO1575" s="82" t="str">
        <f t="shared" si="248"/>
        <v>-999</v>
      </c>
      <c r="AP1575" s="82" t="str">
        <f t="shared" si="249"/>
        <v>MISSING</v>
      </c>
    </row>
    <row r="1576" spans="2:42" s="3" customFormat="1">
      <c r="B1576" s="213"/>
      <c r="C1576" s="35">
        <v>1572</v>
      </c>
      <c r="D1576" s="161"/>
      <c r="E1576" s="161"/>
      <c r="F1576" s="161"/>
      <c r="G1576" s="161"/>
      <c r="H1576" s="161"/>
      <c r="I1576" s="161"/>
      <c r="J1576" s="161"/>
      <c r="K1576" s="161"/>
      <c r="L1576" s="161"/>
      <c r="M1576" s="161"/>
      <c r="N1576" s="171"/>
      <c r="O1576" s="171"/>
      <c r="P1576" s="171"/>
      <c r="Q1576" s="171"/>
      <c r="R1576" s="171"/>
      <c r="S1576" s="171"/>
      <c r="T1576" s="208" t="str">
        <f t="shared" si="240"/>
        <v>MISSING</v>
      </c>
      <c r="U1576" s="208" t="str">
        <f t="shared" si="241"/>
        <v>MISSING</v>
      </c>
      <c r="X1576" s="56">
        <f t="shared" si="242"/>
        <v>-99</v>
      </c>
      <c r="Y1576" s="56">
        <f t="shared" si="243"/>
        <v>-99</v>
      </c>
      <c r="Z1576" s="56">
        <f t="shared" si="244"/>
        <v>-99</v>
      </c>
      <c r="AA1576" s="56">
        <f t="shared" si="245"/>
        <v>-99</v>
      </c>
      <c r="AB1576" s="56">
        <f t="shared" si="246"/>
        <v>-99</v>
      </c>
      <c r="AC1576" s="56">
        <f t="shared" si="247"/>
        <v>-99</v>
      </c>
      <c r="AE1576" s="82">
        <f>IF(D1576=1, 'adjustment factor'!$D$4, IF(D1576=-9,-999,IF(D1576="",-999,0)))</f>
        <v>-999</v>
      </c>
      <c r="AF1576" s="82">
        <f>IF(F1576=1, 'adjustment factor'!$D$5, IF(F1576=-9,-999,IF(F1576="",-999,0)))</f>
        <v>-999</v>
      </c>
      <c r="AG1576" s="82">
        <f>IF(E1576=1, 'adjustment factor'!$D$6, IF(E1576=-9,-999,IF(E1576="",-999,0)))</f>
        <v>-999</v>
      </c>
      <c r="AH1576" s="82">
        <f>IF(K1576&gt;=45,'adjustment factor'!$D$7,IF(K1576=-9,-1200,IF(K1576="",-1200,0)))</f>
        <v>-1200</v>
      </c>
      <c r="AI1576" s="82">
        <f>IF(L1576=1, 'adjustment factor'!$D$8, IF(L1576=-9,-999,IF(L1576="",-999,0)))</f>
        <v>-999</v>
      </c>
      <c r="AJ1576" s="82">
        <f>IF(AND(M1576&gt;=1,M1576&lt;=4),'adjustment factor'!$D$9,IF(M1576=-9,-999,IF(M1576=98,-999,IF(M1576=99,-999,IF(M1576="",-999,0)))))</f>
        <v>-999</v>
      </c>
      <c r="AK1576" s="82">
        <f>IF(H1576=1, 'adjustment factor'!$D$10, IF(H1576=-9,-999,IF(H1576="",-999,0)))</f>
        <v>-999</v>
      </c>
      <c r="AL1576" s="82">
        <f>IF(G1576=1, 'adjustment factor'!$D$11, IF(G1576=-9,-999,IF(G1576="",-999,0)))</f>
        <v>-999</v>
      </c>
      <c r="AM1576" s="82">
        <f>IF(I1576=1, 'adjustment factor'!$D$12, IF(I1576=-9,-999,IF(I1576="",-999,0)))</f>
        <v>-999</v>
      </c>
      <c r="AN1576" s="82">
        <f>IF(J1576=1, 'adjustment factor'!$D$13, IF(J1576=-9,-999,IF(J1576="",-999,0)))</f>
        <v>-999</v>
      </c>
      <c r="AO1576" s="82" t="str">
        <f t="shared" si="248"/>
        <v>-999</v>
      </c>
      <c r="AP1576" s="82" t="str">
        <f t="shared" si="249"/>
        <v>MISSING</v>
      </c>
    </row>
    <row r="1577" spans="2:42" s="3" customFormat="1">
      <c r="B1577" s="213"/>
      <c r="C1577" s="35">
        <v>1573</v>
      </c>
      <c r="D1577" s="161"/>
      <c r="E1577" s="161"/>
      <c r="F1577" s="161"/>
      <c r="G1577" s="161"/>
      <c r="H1577" s="161"/>
      <c r="I1577" s="161"/>
      <c r="J1577" s="161"/>
      <c r="K1577" s="161"/>
      <c r="L1577" s="161"/>
      <c r="M1577" s="161"/>
      <c r="N1577" s="171"/>
      <c r="O1577" s="171"/>
      <c r="P1577" s="171"/>
      <c r="Q1577" s="171"/>
      <c r="R1577" s="171"/>
      <c r="S1577" s="171"/>
      <c r="T1577" s="208" t="str">
        <f t="shared" si="240"/>
        <v>MISSING</v>
      </c>
      <c r="U1577" s="208" t="str">
        <f t="shared" si="241"/>
        <v>MISSING</v>
      </c>
      <c r="X1577" s="56">
        <f t="shared" si="242"/>
        <v>-99</v>
      </c>
      <c r="Y1577" s="56">
        <f t="shared" si="243"/>
        <v>-99</v>
      </c>
      <c r="Z1577" s="56">
        <f t="shared" si="244"/>
        <v>-99</v>
      </c>
      <c r="AA1577" s="56">
        <f t="shared" si="245"/>
        <v>-99</v>
      </c>
      <c r="AB1577" s="56">
        <f t="shared" si="246"/>
        <v>-99</v>
      </c>
      <c r="AC1577" s="56">
        <f t="shared" si="247"/>
        <v>-99</v>
      </c>
      <c r="AE1577" s="82">
        <f>IF(D1577=1, 'adjustment factor'!$D$4, IF(D1577=-9,-999,IF(D1577="",-999,0)))</f>
        <v>-999</v>
      </c>
      <c r="AF1577" s="82">
        <f>IF(F1577=1, 'adjustment factor'!$D$5, IF(F1577=-9,-999,IF(F1577="",-999,0)))</f>
        <v>-999</v>
      </c>
      <c r="AG1577" s="82">
        <f>IF(E1577=1, 'adjustment factor'!$D$6, IF(E1577=-9,-999,IF(E1577="",-999,0)))</f>
        <v>-999</v>
      </c>
      <c r="AH1577" s="82">
        <f>IF(K1577&gt;=45,'adjustment factor'!$D$7,IF(K1577=-9,-1200,IF(K1577="",-1200,0)))</f>
        <v>-1200</v>
      </c>
      <c r="AI1577" s="82">
        <f>IF(L1577=1, 'adjustment factor'!$D$8, IF(L1577=-9,-999,IF(L1577="",-999,0)))</f>
        <v>-999</v>
      </c>
      <c r="AJ1577" s="82">
        <f>IF(AND(M1577&gt;=1,M1577&lt;=4),'adjustment factor'!$D$9,IF(M1577=-9,-999,IF(M1577=98,-999,IF(M1577=99,-999,IF(M1577="",-999,0)))))</f>
        <v>-999</v>
      </c>
      <c r="AK1577" s="82">
        <f>IF(H1577=1, 'adjustment factor'!$D$10, IF(H1577=-9,-999,IF(H1577="",-999,0)))</f>
        <v>-999</v>
      </c>
      <c r="AL1577" s="82">
        <f>IF(G1577=1, 'adjustment factor'!$D$11, IF(G1577=-9,-999,IF(G1577="",-999,0)))</f>
        <v>-999</v>
      </c>
      <c r="AM1577" s="82">
        <f>IF(I1577=1, 'adjustment factor'!$D$12, IF(I1577=-9,-999,IF(I1577="",-999,0)))</f>
        <v>-999</v>
      </c>
      <c r="AN1577" s="82">
        <f>IF(J1577=1, 'adjustment factor'!$D$13, IF(J1577=-9,-999,IF(J1577="",-999,0)))</f>
        <v>-999</v>
      </c>
      <c r="AO1577" s="82" t="str">
        <f t="shared" si="248"/>
        <v>-999</v>
      </c>
      <c r="AP1577" s="82" t="str">
        <f t="shared" si="249"/>
        <v>MISSING</v>
      </c>
    </row>
    <row r="1578" spans="2:42" s="3" customFormat="1">
      <c r="B1578" s="213"/>
      <c r="C1578" s="35">
        <v>1574</v>
      </c>
      <c r="D1578" s="161"/>
      <c r="E1578" s="161"/>
      <c r="F1578" s="161"/>
      <c r="G1578" s="161"/>
      <c r="H1578" s="161"/>
      <c r="I1578" s="161"/>
      <c r="J1578" s="161"/>
      <c r="K1578" s="161"/>
      <c r="L1578" s="161"/>
      <c r="M1578" s="161"/>
      <c r="N1578" s="171"/>
      <c r="O1578" s="171"/>
      <c r="P1578" s="171"/>
      <c r="Q1578" s="171"/>
      <c r="R1578" s="171"/>
      <c r="S1578" s="171"/>
      <c r="T1578" s="208" t="str">
        <f t="shared" si="240"/>
        <v>MISSING</v>
      </c>
      <c r="U1578" s="208" t="str">
        <f t="shared" si="241"/>
        <v>MISSING</v>
      </c>
      <c r="X1578" s="56">
        <f t="shared" si="242"/>
        <v>-99</v>
      </c>
      <c r="Y1578" s="56">
        <f t="shared" si="243"/>
        <v>-99</v>
      </c>
      <c r="Z1578" s="56">
        <f t="shared" si="244"/>
        <v>-99</v>
      </c>
      <c r="AA1578" s="56">
        <f t="shared" si="245"/>
        <v>-99</v>
      </c>
      <c r="AB1578" s="56">
        <f t="shared" si="246"/>
        <v>-99</v>
      </c>
      <c r="AC1578" s="56">
        <f t="shared" si="247"/>
        <v>-99</v>
      </c>
      <c r="AE1578" s="82">
        <f>IF(D1578=1, 'adjustment factor'!$D$4, IF(D1578=-9,-999,IF(D1578="",-999,0)))</f>
        <v>-999</v>
      </c>
      <c r="AF1578" s="82">
        <f>IF(F1578=1, 'adjustment factor'!$D$5, IF(F1578=-9,-999,IF(F1578="",-999,0)))</f>
        <v>-999</v>
      </c>
      <c r="AG1578" s="82">
        <f>IF(E1578=1, 'adjustment factor'!$D$6, IF(E1578=-9,-999,IF(E1578="",-999,0)))</f>
        <v>-999</v>
      </c>
      <c r="AH1578" s="82">
        <f>IF(K1578&gt;=45,'adjustment factor'!$D$7,IF(K1578=-9,-1200,IF(K1578="",-1200,0)))</f>
        <v>-1200</v>
      </c>
      <c r="AI1578" s="82">
        <f>IF(L1578=1, 'adjustment factor'!$D$8, IF(L1578=-9,-999,IF(L1578="",-999,0)))</f>
        <v>-999</v>
      </c>
      <c r="AJ1578" s="82">
        <f>IF(AND(M1578&gt;=1,M1578&lt;=4),'adjustment factor'!$D$9,IF(M1578=-9,-999,IF(M1578=98,-999,IF(M1578=99,-999,IF(M1578="",-999,0)))))</f>
        <v>-999</v>
      </c>
      <c r="AK1578" s="82">
        <f>IF(H1578=1, 'adjustment factor'!$D$10, IF(H1578=-9,-999,IF(H1578="",-999,0)))</f>
        <v>-999</v>
      </c>
      <c r="AL1578" s="82">
        <f>IF(G1578=1, 'adjustment factor'!$D$11, IF(G1578=-9,-999,IF(G1578="",-999,0)))</f>
        <v>-999</v>
      </c>
      <c r="AM1578" s="82">
        <f>IF(I1578=1, 'adjustment factor'!$D$12, IF(I1578=-9,-999,IF(I1578="",-999,0)))</f>
        <v>-999</v>
      </c>
      <c r="AN1578" s="82">
        <f>IF(J1578=1, 'adjustment factor'!$D$13, IF(J1578=-9,-999,IF(J1578="",-999,0)))</f>
        <v>-999</v>
      </c>
      <c r="AO1578" s="82" t="str">
        <f t="shared" si="248"/>
        <v>-999</v>
      </c>
      <c r="AP1578" s="82" t="str">
        <f t="shared" si="249"/>
        <v>MISSING</v>
      </c>
    </row>
    <row r="1579" spans="2:42" s="3" customFormat="1">
      <c r="B1579" s="213"/>
      <c r="C1579" s="35">
        <v>1575</v>
      </c>
      <c r="D1579" s="161"/>
      <c r="E1579" s="161"/>
      <c r="F1579" s="161"/>
      <c r="G1579" s="161"/>
      <c r="H1579" s="161"/>
      <c r="I1579" s="161"/>
      <c r="J1579" s="161"/>
      <c r="K1579" s="161"/>
      <c r="L1579" s="161"/>
      <c r="M1579" s="161"/>
      <c r="N1579" s="171"/>
      <c r="O1579" s="171"/>
      <c r="P1579" s="171"/>
      <c r="Q1579" s="171"/>
      <c r="R1579" s="171"/>
      <c r="S1579" s="171"/>
      <c r="T1579" s="208" t="str">
        <f t="shared" si="240"/>
        <v>MISSING</v>
      </c>
      <c r="U1579" s="208" t="str">
        <f t="shared" si="241"/>
        <v>MISSING</v>
      </c>
      <c r="X1579" s="56">
        <f t="shared" si="242"/>
        <v>-99</v>
      </c>
      <c r="Y1579" s="56">
        <f t="shared" si="243"/>
        <v>-99</v>
      </c>
      <c r="Z1579" s="56">
        <f t="shared" si="244"/>
        <v>-99</v>
      </c>
      <c r="AA1579" s="56">
        <f t="shared" si="245"/>
        <v>-99</v>
      </c>
      <c r="AB1579" s="56">
        <f t="shared" si="246"/>
        <v>-99</v>
      </c>
      <c r="AC1579" s="56">
        <f t="shared" si="247"/>
        <v>-99</v>
      </c>
      <c r="AE1579" s="82">
        <f>IF(D1579=1, 'adjustment factor'!$D$4, IF(D1579=-9,-999,IF(D1579="",-999,0)))</f>
        <v>-999</v>
      </c>
      <c r="AF1579" s="82">
        <f>IF(F1579=1, 'adjustment factor'!$D$5, IF(F1579=-9,-999,IF(F1579="",-999,0)))</f>
        <v>-999</v>
      </c>
      <c r="AG1579" s="82">
        <f>IF(E1579=1, 'adjustment factor'!$D$6, IF(E1579=-9,-999,IF(E1579="",-999,0)))</f>
        <v>-999</v>
      </c>
      <c r="AH1579" s="82">
        <f>IF(K1579&gt;=45,'adjustment factor'!$D$7,IF(K1579=-9,-1200,IF(K1579="",-1200,0)))</f>
        <v>-1200</v>
      </c>
      <c r="AI1579" s="82">
        <f>IF(L1579=1, 'adjustment factor'!$D$8, IF(L1579=-9,-999,IF(L1579="",-999,0)))</f>
        <v>-999</v>
      </c>
      <c r="AJ1579" s="82">
        <f>IF(AND(M1579&gt;=1,M1579&lt;=4),'adjustment factor'!$D$9,IF(M1579=-9,-999,IF(M1579=98,-999,IF(M1579=99,-999,IF(M1579="",-999,0)))))</f>
        <v>-999</v>
      </c>
      <c r="AK1579" s="82">
        <f>IF(H1579=1, 'adjustment factor'!$D$10, IF(H1579=-9,-999,IF(H1579="",-999,0)))</f>
        <v>-999</v>
      </c>
      <c r="AL1579" s="82">
        <f>IF(G1579=1, 'adjustment factor'!$D$11, IF(G1579=-9,-999,IF(G1579="",-999,0)))</f>
        <v>-999</v>
      </c>
      <c r="AM1579" s="82">
        <f>IF(I1579=1, 'adjustment factor'!$D$12, IF(I1579=-9,-999,IF(I1579="",-999,0)))</f>
        <v>-999</v>
      </c>
      <c r="AN1579" s="82">
        <f>IF(J1579=1, 'adjustment factor'!$D$13, IF(J1579=-9,-999,IF(J1579="",-999,0)))</f>
        <v>-999</v>
      </c>
      <c r="AO1579" s="82" t="str">
        <f t="shared" si="248"/>
        <v>-999</v>
      </c>
      <c r="AP1579" s="82" t="str">
        <f t="shared" si="249"/>
        <v>MISSING</v>
      </c>
    </row>
    <row r="1580" spans="2:42" s="3" customFormat="1">
      <c r="B1580" s="213"/>
      <c r="C1580" s="35">
        <v>1576</v>
      </c>
      <c r="D1580" s="161"/>
      <c r="E1580" s="161"/>
      <c r="F1580" s="161"/>
      <c r="G1580" s="161"/>
      <c r="H1580" s="161"/>
      <c r="I1580" s="161"/>
      <c r="J1580" s="161"/>
      <c r="K1580" s="161"/>
      <c r="L1580" s="161"/>
      <c r="M1580" s="161"/>
      <c r="N1580" s="171"/>
      <c r="O1580" s="171"/>
      <c r="P1580" s="171"/>
      <c r="Q1580" s="171"/>
      <c r="R1580" s="171"/>
      <c r="S1580" s="171"/>
      <c r="T1580" s="208" t="str">
        <f t="shared" si="240"/>
        <v>MISSING</v>
      </c>
      <c r="U1580" s="208" t="str">
        <f t="shared" si="241"/>
        <v>MISSING</v>
      </c>
      <c r="X1580" s="56">
        <f t="shared" si="242"/>
        <v>-99</v>
      </c>
      <c r="Y1580" s="56">
        <f t="shared" si="243"/>
        <v>-99</v>
      </c>
      <c r="Z1580" s="56">
        <f t="shared" si="244"/>
        <v>-99</v>
      </c>
      <c r="AA1580" s="56">
        <f t="shared" si="245"/>
        <v>-99</v>
      </c>
      <c r="AB1580" s="56">
        <f t="shared" si="246"/>
        <v>-99</v>
      </c>
      <c r="AC1580" s="56">
        <f t="shared" si="247"/>
        <v>-99</v>
      </c>
      <c r="AE1580" s="82">
        <f>IF(D1580=1, 'adjustment factor'!$D$4, IF(D1580=-9,-999,IF(D1580="",-999,0)))</f>
        <v>-999</v>
      </c>
      <c r="AF1580" s="82">
        <f>IF(F1580=1, 'adjustment factor'!$D$5, IF(F1580=-9,-999,IF(F1580="",-999,0)))</f>
        <v>-999</v>
      </c>
      <c r="AG1580" s="82">
        <f>IF(E1580=1, 'adjustment factor'!$D$6, IF(E1580=-9,-999,IF(E1580="",-999,0)))</f>
        <v>-999</v>
      </c>
      <c r="AH1580" s="82">
        <f>IF(K1580&gt;=45,'adjustment factor'!$D$7,IF(K1580=-9,-1200,IF(K1580="",-1200,0)))</f>
        <v>-1200</v>
      </c>
      <c r="AI1580" s="82">
        <f>IF(L1580=1, 'adjustment factor'!$D$8, IF(L1580=-9,-999,IF(L1580="",-999,0)))</f>
        <v>-999</v>
      </c>
      <c r="AJ1580" s="82">
        <f>IF(AND(M1580&gt;=1,M1580&lt;=4),'adjustment factor'!$D$9,IF(M1580=-9,-999,IF(M1580=98,-999,IF(M1580=99,-999,IF(M1580="",-999,0)))))</f>
        <v>-999</v>
      </c>
      <c r="AK1580" s="82">
        <f>IF(H1580=1, 'adjustment factor'!$D$10, IF(H1580=-9,-999,IF(H1580="",-999,0)))</f>
        <v>-999</v>
      </c>
      <c r="AL1580" s="82">
        <f>IF(G1580=1, 'adjustment factor'!$D$11, IF(G1580=-9,-999,IF(G1580="",-999,0)))</f>
        <v>-999</v>
      </c>
      <c r="AM1580" s="82">
        <f>IF(I1580=1, 'adjustment factor'!$D$12, IF(I1580=-9,-999,IF(I1580="",-999,0)))</f>
        <v>-999</v>
      </c>
      <c r="AN1580" s="82">
        <f>IF(J1580=1, 'adjustment factor'!$D$13, IF(J1580=-9,-999,IF(J1580="",-999,0)))</f>
        <v>-999</v>
      </c>
      <c r="AO1580" s="82" t="str">
        <f t="shared" si="248"/>
        <v>-999</v>
      </c>
      <c r="AP1580" s="82" t="str">
        <f t="shared" si="249"/>
        <v>MISSING</v>
      </c>
    </row>
    <row r="1581" spans="2:42" s="3" customFormat="1">
      <c r="B1581" s="213"/>
      <c r="C1581" s="35">
        <v>1577</v>
      </c>
      <c r="D1581" s="161"/>
      <c r="E1581" s="161"/>
      <c r="F1581" s="161"/>
      <c r="G1581" s="161"/>
      <c r="H1581" s="161"/>
      <c r="I1581" s="161"/>
      <c r="J1581" s="161"/>
      <c r="K1581" s="161"/>
      <c r="L1581" s="161"/>
      <c r="M1581" s="161"/>
      <c r="N1581" s="171"/>
      <c r="O1581" s="171"/>
      <c r="P1581" s="171"/>
      <c r="Q1581" s="171"/>
      <c r="R1581" s="171"/>
      <c r="S1581" s="171"/>
      <c r="T1581" s="208" t="str">
        <f t="shared" si="240"/>
        <v>MISSING</v>
      </c>
      <c r="U1581" s="208" t="str">
        <f t="shared" si="241"/>
        <v>MISSING</v>
      </c>
      <c r="X1581" s="56">
        <f t="shared" si="242"/>
        <v>-99</v>
      </c>
      <c r="Y1581" s="56">
        <f t="shared" si="243"/>
        <v>-99</v>
      </c>
      <c r="Z1581" s="56">
        <f t="shared" si="244"/>
        <v>-99</v>
      </c>
      <c r="AA1581" s="56">
        <f t="shared" si="245"/>
        <v>-99</v>
      </c>
      <c r="AB1581" s="56">
        <f t="shared" si="246"/>
        <v>-99</v>
      </c>
      <c r="AC1581" s="56">
        <f t="shared" si="247"/>
        <v>-99</v>
      </c>
      <c r="AE1581" s="82">
        <f>IF(D1581=1, 'adjustment factor'!$D$4, IF(D1581=-9,-999,IF(D1581="",-999,0)))</f>
        <v>-999</v>
      </c>
      <c r="AF1581" s="82">
        <f>IF(F1581=1, 'adjustment factor'!$D$5, IF(F1581=-9,-999,IF(F1581="",-999,0)))</f>
        <v>-999</v>
      </c>
      <c r="AG1581" s="82">
        <f>IF(E1581=1, 'adjustment factor'!$D$6, IF(E1581=-9,-999,IF(E1581="",-999,0)))</f>
        <v>-999</v>
      </c>
      <c r="AH1581" s="82">
        <f>IF(K1581&gt;=45,'adjustment factor'!$D$7,IF(K1581=-9,-1200,IF(K1581="",-1200,0)))</f>
        <v>-1200</v>
      </c>
      <c r="AI1581" s="82">
        <f>IF(L1581=1, 'adjustment factor'!$D$8, IF(L1581=-9,-999,IF(L1581="",-999,0)))</f>
        <v>-999</v>
      </c>
      <c r="AJ1581" s="82">
        <f>IF(AND(M1581&gt;=1,M1581&lt;=4),'adjustment factor'!$D$9,IF(M1581=-9,-999,IF(M1581=98,-999,IF(M1581=99,-999,IF(M1581="",-999,0)))))</f>
        <v>-999</v>
      </c>
      <c r="AK1581" s="82">
        <f>IF(H1581=1, 'adjustment factor'!$D$10, IF(H1581=-9,-999,IF(H1581="",-999,0)))</f>
        <v>-999</v>
      </c>
      <c r="AL1581" s="82">
        <f>IF(G1581=1, 'adjustment factor'!$D$11, IF(G1581=-9,-999,IF(G1581="",-999,0)))</f>
        <v>-999</v>
      </c>
      <c r="AM1581" s="82">
        <f>IF(I1581=1, 'adjustment factor'!$D$12, IF(I1581=-9,-999,IF(I1581="",-999,0)))</f>
        <v>-999</v>
      </c>
      <c r="AN1581" s="82">
        <f>IF(J1581=1, 'adjustment factor'!$D$13, IF(J1581=-9,-999,IF(J1581="",-999,0)))</f>
        <v>-999</v>
      </c>
      <c r="AO1581" s="82" t="str">
        <f t="shared" si="248"/>
        <v>-999</v>
      </c>
      <c r="AP1581" s="82" t="str">
        <f t="shared" si="249"/>
        <v>MISSING</v>
      </c>
    </row>
    <row r="1582" spans="2:42" s="3" customFormat="1">
      <c r="B1582" s="213"/>
      <c r="C1582" s="35">
        <v>1578</v>
      </c>
      <c r="D1582" s="161"/>
      <c r="E1582" s="161"/>
      <c r="F1582" s="161"/>
      <c r="G1582" s="161"/>
      <c r="H1582" s="161"/>
      <c r="I1582" s="161"/>
      <c r="J1582" s="161"/>
      <c r="K1582" s="161"/>
      <c r="L1582" s="161"/>
      <c r="M1582" s="161"/>
      <c r="N1582" s="171"/>
      <c r="O1582" s="171"/>
      <c r="P1582" s="171"/>
      <c r="Q1582" s="171"/>
      <c r="R1582" s="171"/>
      <c r="S1582" s="171"/>
      <c r="T1582" s="208" t="str">
        <f t="shared" si="240"/>
        <v>MISSING</v>
      </c>
      <c r="U1582" s="208" t="str">
        <f t="shared" si="241"/>
        <v>MISSING</v>
      </c>
      <c r="X1582" s="56">
        <f t="shared" si="242"/>
        <v>-99</v>
      </c>
      <c r="Y1582" s="56">
        <f t="shared" si="243"/>
        <v>-99</v>
      </c>
      <c r="Z1582" s="56">
        <f t="shared" si="244"/>
        <v>-99</v>
      </c>
      <c r="AA1582" s="56">
        <f t="shared" si="245"/>
        <v>-99</v>
      </c>
      <c r="AB1582" s="56">
        <f t="shared" si="246"/>
        <v>-99</v>
      </c>
      <c r="AC1582" s="56">
        <f t="shared" si="247"/>
        <v>-99</v>
      </c>
      <c r="AE1582" s="82">
        <f>IF(D1582=1, 'adjustment factor'!$D$4, IF(D1582=-9,-999,IF(D1582="",-999,0)))</f>
        <v>-999</v>
      </c>
      <c r="AF1582" s="82">
        <f>IF(F1582=1, 'adjustment factor'!$D$5, IF(F1582=-9,-999,IF(F1582="",-999,0)))</f>
        <v>-999</v>
      </c>
      <c r="AG1582" s="82">
        <f>IF(E1582=1, 'adjustment factor'!$D$6, IF(E1582=-9,-999,IF(E1582="",-999,0)))</f>
        <v>-999</v>
      </c>
      <c r="AH1582" s="82">
        <f>IF(K1582&gt;=45,'adjustment factor'!$D$7,IF(K1582=-9,-1200,IF(K1582="",-1200,0)))</f>
        <v>-1200</v>
      </c>
      <c r="AI1582" s="82">
        <f>IF(L1582=1, 'adjustment factor'!$D$8, IF(L1582=-9,-999,IF(L1582="",-999,0)))</f>
        <v>-999</v>
      </c>
      <c r="AJ1582" s="82">
        <f>IF(AND(M1582&gt;=1,M1582&lt;=4),'adjustment factor'!$D$9,IF(M1582=-9,-999,IF(M1582=98,-999,IF(M1582=99,-999,IF(M1582="",-999,0)))))</f>
        <v>-999</v>
      </c>
      <c r="AK1582" s="82">
        <f>IF(H1582=1, 'adjustment factor'!$D$10, IF(H1582=-9,-999,IF(H1582="",-999,0)))</f>
        <v>-999</v>
      </c>
      <c r="AL1582" s="82">
        <f>IF(G1582=1, 'adjustment factor'!$D$11, IF(G1582=-9,-999,IF(G1582="",-999,0)))</f>
        <v>-999</v>
      </c>
      <c r="AM1582" s="82">
        <f>IF(I1582=1, 'adjustment factor'!$D$12, IF(I1582=-9,-999,IF(I1582="",-999,0)))</f>
        <v>-999</v>
      </c>
      <c r="AN1582" s="82">
        <f>IF(J1582=1, 'adjustment factor'!$D$13, IF(J1582=-9,-999,IF(J1582="",-999,0)))</f>
        <v>-999</v>
      </c>
      <c r="AO1582" s="82" t="str">
        <f t="shared" si="248"/>
        <v>-999</v>
      </c>
      <c r="AP1582" s="82" t="str">
        <f t="shared" si="249"/>
        <v>MISSING</v>
      </c>
    </row>
    <row r="1583" spans="2:42" s="3" customFormat="1">
      <c r="B1583" s="213"/>
      <c r="C1583" s="35">
        <v>1579</v>
      </c>
      <c r="D1583" s="161"/>
      <c r="E1583" s="161"/>
      <c r="F1583" s="161"/>
      <c r="G1583" s="161"/>
      <c r="H1583" s="161"/>
      <c r="I1583" s="161"/>
      <c r="J1583" s="161"/>
      <c r="K1583" s="161"/>
      <c r="L1583" s="161"/>
      <c r="M1583" s="161"/>
      <c r="N1583" s="171"/>
      <c r="O1583" s="171"/>
      <c r="P1583" s="171"/>
      <c r="Q1583" s="171"/>
      <c r="R1583" s="171"/>
      <c r="S1583" s="171"/>
      <c r="T1583" s="208" t="str">
        <f t="shared" si="240"/>
        <v>MISSING</v>
      </c>
      <c r="U1583" s="208" t="str">
        <f t="shared" si="241"/>
        <v>MISSING</v>
      </c>
      <c r="X1583" s="56">
        <f t="shared" si="242"/>
        <v>-99</v>
      </c>
      <c r="Y1583" s="56">
        <f t="shared" si="243"/>
        <v>-99</v>
      </c>
      <c r="Z1583" s="56">
        <f t="shared" si="244"/>
        <v>-99</v>
      </c>
      <c r="AA1583" s="56">
        <f t="shared" si="245"/>
        <v>-99</v>
      </c>
      <c r="AB1583" s="56">
        <f t="shared" si="246"/>
        <v>-99</v>
      </c>
      <c r="AC1583" s="56">
        <f t="shared" si="247"/>
        <v>-99</v>
      </c>
      <c r="AE1583" s="82">
        <f>IF(D1583=1, 'adjustment factor'!$D$4, IF(D1583=-9,-999,IF(D1583="",-999,0)))</f>
        <v>-999</v>
      </c>
      <c r="AF1583" s="82">
        <f>IF(F1583=1, 'adjustment factor'!$D$5, IF(F1583=-9,-999,IF(F1583="",-999,0)))</f>
        <v>-999</v>
      </c>
      <c r="AG1583" s="82">
        <f>IF(E1583=1, 'adjustment factor'!$D$6, IF(E1583=-9,-999,IF(E1583="",-999,0)))</f>
        <v>-999</v>
      </c>
      <c r="AH1583" s="82">
        <f>IF(K1583&gt;=45,'adjustment factor'!$D$7,IF(K1583=-9,-1200,IF(K1583="",-1200,0)))</f>
        <v>-1200</v>
      </c>
      <c r="AI1583" s="82">
        <f>IF(L1583=1, 'adjustment factor'!$D$8, IF(L1583=-9,-999,IF(L1583="",-999,0)))</f>
        <v>-999</v>
      </c>
      <c r="AJ1583" s="82">
        <f>IF(AND(M1583&gt;=1,M1583&lt;=4),'adjustment factor'!$D$9,IF(M1583=-9,-999,IF(M1583=98,-999,IF(M1583=99,-999,IF(M1583="",-999,0)))))</f>
        <v>-999</v>
      </c>
      <c r="AK1583" s="82">
        <f>IF(H1583=1, 'adjustment factor'!$D$10, IF(H1583=-9,-999,IF(H1583="",-999,0)))</f>
        <v>-999</v>
      </c>
      <c r="AL1583" s="82">
        <f>IF(G1583=1, 'adjustment factor'!$D$11, IF(G1583=-9,-999,IF(G1583="",-999,0)))</f>
        <v>-999</v>
      </c>
      <c r="AM1583" s="82">
        <f>IF(I1583=1, 'adjustment factor'!$D$12, IF(I1583=-9,-999,IF(I1583="",-999,0)))</f>
        <v>-999</v>
      </c>
      <c r="AN1583" s="82">
        <f>IF(J1583=1, 'adjustment factor'!$D$13, IF(J1583=-9,-999,IF(J1583="",-999,0)))</f>
        <v>-999</v>
      </c>
      <c r="AO1583" s="82" t="str">
        <f t="shared" si="248"/>
        <v>-999</v>
      </c>
      <c r="AP1583" s="82" t="str">
        <f t="shared" si="249"/>
        <v>MISSING</v>
      </c>
    </row>
    <row r="1584" spans="2:42" s="3" customFormat="1">
      <c r="B1584" s="213"/>
      <c r="C1584" s="35">
        <v>1580</v>
      </c>
      <c r="D1584" s="161"/>
      <c r="E1584" s="161"/>
      <c r="F1584" s="161"/>
      <c r="G1584" s="161"/>
      <c r="H1584" s="161"/>
      <c r="I1584" s="161"/>
      <c r="J1584" s="161"/>
      <c r="K1584" s="161"/>
      <c r="L1584" s="161"/>
      <c r="M1584" s="161"/>
      <c r="N1584" s="171"/>
      <c r="O1584" s="171"/>
      <c r="P1584" s="171"/>
      <c r="Q1584" s="171"/>
      <c r="R1584" s="171"/>
      <c r="S1584" s="171"/>
      <c r="T1584" s="208" t="str">
        <f t="shared" si="240"/>
        <v>MISSING</v>
      </c>
      <c r="U1584" s="208" t="str">
        <f t="shared" si="241"/>
        <v>MISSING</v>
      </c>
      <c r="X1584" s="56">
        <f t="shared" si="242"/>
        <v>-99</v>
      </c>
      <c r="Y1584" s="56">
        <f t="shared" si="243"/>
        <v>-99</v>
      </c>
      <c r="Z1584" s="56">
        <f t="shared" si="244"/>
        <v>-99</v>
      </c>
      <c r="AA1584" s="56">
        <f t="shared" si="245"/>
        <v>-99</v>
      </c>
      <c r="AB1584" s="56">
        <f t="shared" si="246"/>
        <v>-99</v>
      </c>
      <c r="AC1584" s="56">
        <f t="shared" si="247"/>
        <v>-99</v>
      </c>
      <c r="AE1584" s="82">
        <f>IF(D1584=1, 'adjustment factor'!$D$4, IF(D1584=-9,-999,IF(D1584="",-999,0)))</f>
        <v>-999</v>
      </c>
      <c r="AF1584" s="82">
        <f>IF(F1584=1, 'adjustment factor'!$D$5, IF(F1584=-9,-999,IF(F1584="",-999,0)))</f>
        <v>-999</v>
      </c>
      <c r="AG1584" s="82">
        <f>IF(E1584=1, 'adjustment factor'!$D$6, IF(E1584=-9,-999,IF(E1584="",-999,0)))</f>
        <v>-999</v>
      </c>
      <c r="AH1584" s="82">
        <f>IF(K1584&gt;=45,'adjustment factor'!$D$7,IF(K1584=-9,-1200,IF(K1584="",-1200,0)))</f>
        <v>-1200</v>
      </c>
      <c r="AI1584" s="82">
        <f>IF(L1584=1, 'adjustment factor'!$D$8, IF(L1584=-9,-999,IF(L1584="",-999,0)))</f>
        <v>-999</v>
      </c>
      <c r="AJ1584" s="82">
        <f>IF(AND(M1584&gt;=1,M1584&lt;=4),'adjustment factor'!$D$9,IF(M1584=-9,-999,IF(M1584=98,-999,IF(M1584=99,-999,IF(M1584="",-999,0)))))</f>
        <v>-999</v>
      </c>
      <c r="AK1584" s="82">
        <f>IF(H1584=1, 'adjustment factor'!$D$10, IF(H1584=-9,-999,IF(H1584="",-999,0)))</f>
        <v>-999</v>
      </c>
      <c r="AL1584" s="82">
        <f>IF(G1584=1, 'adjustment factor'!$D$11, IF(G1584=-9,-999,IF(G1584="",-999,0)))</f>
        <v>-999</v>
      </c>
      <c r="AM1584" s="82">
        <f>IF(I1584=1, 'adjustment factor'!$D$12, IF(I1584=-9,-999,IF(I1584="",-999,0)))</f>
        <v>-999</v>
      </c>
      <c r="AN1584" s="82">
        <f>IF(J1584=1, 'adjustment factor'!$D$13, IF(J1584=-9,-999,IF(J1584="",-999,0)))</f>
        <v>-999</v>
      </c>
      <c r="AO1584" s="82" t="str">
        <f t="shared" si="248"/>
        <v>-999</v>
      </c>
      <c r="AP1584" s="82" t="str">
        <f t="shared" si="249"/>
        <v>MISSING</v>
      </c>
    </row>
    <row r="1585" spans="2:42" s="3" customFormat="1">
      <c r="B1585" s="213"/>
      <c r="C1585" s="35">
        <v>1581</v>
      </c>
      <c r="D1585" s="161"/>
      <c r="E1585" s="161"/>
      <c r="F1585" s="161"/>
      <c r="G1585" s="161"/>
      <c r="H1585" s="161"/>
      <c r="I1585" s="161"/>
      <c r="J1585" s="161"/>
      <c r="K1585" s="161"/>
      <c r="L1585" s="161"/>
      <c r="M1585" s="161"/>
      <c r="N1585" s="171"/>
      <c r="O1585" s="171"/>
      <c r="P1585" s="171"/>
      <c r="Q1585" s="171"/>
      <c r="R1585" s="171"/>
      <c r="S1585" s="171"/>
      <c r="T1585" s="208" t="str">
        <f t="shared" si="240"/>
        <v>MISSING</v>
      </c>
      <c r="U1585" s="208" t="str">
        <f t="shared" si="241"/>
        <v>MISSING</v>
      </c>
      <c r="X1585" s="56">
        <f t="shared" si="242"/>
        <v>-99</v>
      </c>
      <c r="Y1585" s="56">
        <f t="shared" si="243"/>
        <v>-99</v>
      </c>
      <c r="Z1585" s="56">
        <f t="shared" si="244"/>
        <v>-99</v>
      </c>
      <c r="AA1585" s="56">
        <f t="shared" si="245"/>
        <v>-99</v>
      </c>
      <c r="AB1585" s="56">
        <f t="shared" si="246"/>
        <v>-99</v>
      </c>
      <c r="AC1585" s="56">
        <f t="shared" si="247"/>
        <v>-99</v>
      </c>
      <c r="AE1585" s="82">
        <f>IF(D1585=1, 'adjustment factor'!$D$4, IF(D1585=-9,-999,IF(D1585="",-999,0)))</f>
        <v>-999</v>
      </c>
      <c r="AF1585" s="82">
        <f>IF(F1585=1, 'adjustment factor'!$D$5, IF(F1585=-9,-999,IF(F1585="",-999,0)))</f>
        <v>-999</v>
      </c>
      <c r="AG1585" s="82">
        <f>IF(E1585=1, 'adjustment factor'!$D$6, IF(E1585=-9,-999,IF(E1585="",-999,0)))</f>
        <v>-999</v>
      </c>
      <c r="AH1585" s="82">
        <f>IF(K1585&gt;=45,'adjustment factor'!$D$7,IF(K1585=-9,-1200,IF(K1585="",-1200,0)))</f>
        <v>-1200</v>
      </c>
      <c r="AI1585" s="82">
        <f>IF(L1585=1, 'adjustment factor'!$D$8, IF(L1585=-9,-999,IF(L1585="",-999,0)))</f>
        <v>-999</v>
      </c>
      <c r="AJ1585" s="82">
        <f>IF(AND(M1585&gt;=1,M1585&lt;=4),'adjustment factor'!$D$9,IF(M1585=-9,-999,IF(M1585=98,-999,IF(M1585=99,-999,IF(M1585="",-999,0)))))</f>
        <v>-999</v>
      </c>
      <c r="AK1585" s="82">
        <f>IF(H1585=1, 'adjustment factor'!$D$10, IF(H1585=-9,-999,IF(H1585="",-999,0)))</f>
        <v>-999</v>
      </c>
      <c r="AL1585" s="82">
        <f>IF(G1585=1, 'adjustment factor'!$D$11, IF(G1585=-9,-999,IF(G1585="",-999,0)))</f>
        <v>-999</v>
      </c>
      <c r="AM1585" s="82">
        <f>IF(I1585=1, 'adjustment factor'!$D$12, IF(I1585=-9,-999,IF(I1585="",-999,0)))</f>
        <v>-999</v>
      </c>
      <c r="AN1585" s="82">
        <f>IF(J1585=1, 'adjustment factor'!$D$13, IF(J1585=-9,-999,IF(J1585="",-999,0)))</f>
        <v>-999</v>
      </c>
      <c r="AO1585" s="82" t="str">
        <f t="shared" si="248"/>
        <v>-999</v>
      </c>
      <c r="AP1585" s="82" t="str">
        <f t="shared" si="249"/>
        <v>MISSING</v>
      </c>
    </row>
    <row r="1586" spans="2:42" s="3" customFormat="1">
      <c r="B1586" s="213"/>
      <c r="C1586" s="35">
        <v>1582</v>
      </c>
      <c r="D1586" s="161"/>
      <c r="E1586" s="161"/>
      <c r="F1586" s="161"/>
      <c r="G1586" s="161"/>
      <c r="H1586" s="161"/>
      <c r="I1586" s="161"/>
      <c r="J1586" s="161"/>
      <c r="K1586" s="161"/>
      <c r="L1586" s="161"/>
      <c r="M1586" s="161"/>
      <c r="N1586" s="171"/>
      <c r="O1586" s="171"/>
      <c r="P1586" s="171"/>
      <c r="Q1586" s="171"/>
      <c r="R1586" s="171"/>
      <c r="S1586" s="171"/>
      <c r="T1586" s="208" t="str">
        <f t="shared" si="240"/>
        <v>MISSING</v>
      </c>
      <c r="U1586" s="208" t="str">
        <f t="shared" si="241"/>
        <v>MISSING</v>
      </c>
      <c r="X1586" s="56">
        <f t="shared" si="242"/>
        <v>-99</v>
      </c>
      <c r="Y1586" s="56">
        <f t="shared" si="243"/>
        <v>-99</v>
      </c>
      <c r="Z1586" s="56">
        <f t="shared" si="244"/>
        <v>-99</v>
      </c>
      <c r="AA1586" s="56">
        <f t="shared" si="245"/>
        <v>-99</v>
      </c>
      <c r="AB1586" s="56">
        <f t="shared" si="246"/>
        <v>-99</v>
      </c>
      <c r="AC1586" s="56">
        <f t="shared" si="247"/>
        <v>-99</v>
      </c>
      <c r="AE1586" s="82">
        <f>IF(D1586=1, 'adjustment factor'!$D$4, IF(D1586=-9,-999,IF(D1586="",-999,0)))</f>
        <v>-999</v>
      </c>
      <c r="AF1586" s="82">
        <f>IF(F1586=1, 'adjustment factor'!$D$5, IF(F1586=-9,-999,IF(F1586="",-999,0)))</f>
        <v>-999</v>
      </c>
      <c r="AG1586" s="82">
        <f>IF(E1586=1, 'adjustment factor'!$D$6, IF(E1586=-9,-999,IF(E1586="",-999,0)))</f>
        <v>-999</v>
      </c>
      <c r="AH1586" s="82">
        <f>IF(K1586&gt;=45,'adjustment factor'!$D$7,IF(K1586=-9,-1200,IF(K1586="",-1200,0)))</f>
        <v>-1200</v>
      </c>
      <c r="AI1586" s="82">
        <f>IF(L1586=1, 'adjustment factor'!$D$8, IF(L1586=-9,-999,IF(L1586="",-999,0)))</f>
        <v>-999</v>
      </c>
      <c r="AJ1586" s="82">
        <f>IF(AND(M1586&gt;=1,M1586&lt;=4),'adjustment factor'!$D$9,IF(M1586=-9,-999,IF(M1586=98,-999,IF(M1586=99,-999,IF(M1586="",-999,0)))))</f>
        <v>-999</v>
      </c>
      <c r="AK1586" s="82">
        <f>IF(H1586=1, 'adjustment factor'!$D$10, IF(H1586=-9,-999,IF(H1586="",-999,0)))</f>
        <v>-999</v>
      </c>
      <c r="AL1586" s="82">
        <f>IF(G1586=1, 'adjustment factor'!$D$11, IF(G1586=-9,-999,IF(G1586="",-999,0)))</f>
        <v>-999</v>
      </c>
      <c r="AM1586" s="82">
        <f>IF(I1586=1, 'adjustment factor'!$D$12, IF(I1586=-9,-999,IF(I1586="",-999,0)))</f>
        <v>-999</v>
      </c>
      <c r="AN1586" s="82">
        <f>IF(J1586=1, 'adjustment factor'!$D$13, IF(J1586=-9,-999,IF(J1586="",-999,0)))</f>
        <v>-999</v>
      </c>
      <c r="AO1586" s="82" t="str">
        <f t="shared" si="248"/>
        <v>-999</v>
      </c>
      <c r="AP1586" s="82" t="str">
        <f t="shared" si="249"/>
        <v>MISSING</v>
      </c>
    </row>
    <row r="1587" spans="2:42" s="3" customFormat="1">
      <c r="B1587" s="213"/>
      <c r="C1587" s="35">
        <v>1583</v>
      </c>
      <c r="D1587" s="161"/>
      <c r="E1587" s="161"/>
      <c r="F1587" s="161"/>
      <c r="G1587" s="161"/>
      <c r="H1587" s="161"/>
      <c r="I1587" s="161"/>
      <c r="J1587" s="161"/>
      <c r="K1587" s="161"/>
      <c r="L1587" s="161"/>
      <c r="M1587" s="161"/>
      <c r="N1587" s="171"/>
      <c r="O1587" s="171"/>
      <c r="P1587" s="171"/>
      <c r="Q1587" s="171"/>
      <c r="R1587" s="171"/>
      <c r="S1587" s="171"/>
      <c r="T1587" s="208" t="str">
        <f t="shared" si="240"/>
        <v>MISSING</v>
      </c>
      <c r="U1587" s="208" t="str">
        <f t="shared" si="241"/>
        <v>MISSING</v>
      </c>
      <c r="X1587" s="56">
        <f t="shared" si="242"/>
        <v>-99</v>
      </c>
      <c r="Y1587" s="56">
        <f t="shared" si="243"/>
        <v>-99</v>
      </c>
      <c r="Z1587" s="56">
        <f t="shared" si="244"/>
        <v>-99</v>
      </c>
      <c r="AA1587" s="56">
        <f t="shared" si="245"/>
        <v>-99</v>
      </c>
      <c r="AB1587" s="56">
        <f t="shared" si="246"/>
        <v>-99</v>
      </c>
      <c r="AC1587" s="56">
        <f t="shared" si="247"/>
        <v>-99</v>
      </c>
      <c r="AE1587" s="82">
        <f>IF(D1587=1, 'adjustment factor'!$D$4, IF(D1587=-9,-999,IF(D1587="",-999,0)))</f>
        <v>-999</v>
      </c>
      <c r="AF1587" s="82">
        <f>IF(F1587=1, 'adjustment factor'!$D$5, IF(F1587=-9,-999,IF(F1587="",-999,0)))</f>
        <v>-999</v>
      </c>
      <c r="AG1587" s="82">
        <f>IF(E1587=1, 'adjustment factor'!$D$6, IF(E1587=-9,-999,IF(E1587="",-999,0)))</f>
        <v>-999</v>
      </c>
      <c r="AH1587" s="82">
        <f>IF(K1587&gt;=45,'adjustment factor'!$D$7,IF(K1587=-9,-1200,IF(K1587="",-1200,0)))</f>
        <v>-1200</v>
      </c>
      <c r="AI1587" s="82">
        <f>IF(L1587=1, 'adjustment factor'!$D$8, IF(L1587=-9,-999,IF(L1587="",-999,0)))</f>
        <v>-999</v>
      </c>
      <c r="AJ1587" s="82">
        <f>IF(AND(M1587&gt;=1,M1587&lt;=4),'adjustment factor'!$D$9,IF(M1587=-9,-999,IF(M1587=98,-999,IF(M1587=99,-999,IF(M1587="",-999,0)))))</f>
        <v>-999</v>
      </c>
      <c r="AK1587" s="82">
        <f>IF(H1587=1, 'adjustment factor'!$D$10, IF(H1587=-9,-999,IF(H1587="",-999,0)))</f>
        <v>-999</v>
      </c>
      <c r="AL1587" s="82">
        <f>IF(G1587=1, 'adjustment factor'!$D$11, IF(G1587=-9,-999,IF(G1587="",-999,0)))</f>
        <v>-999</v>
      </c>
      <c r="AM1587" s="82">
        <f>IF(I1587=1, 'adjustment factor'!$D$12, IF(I1587=-9,-999,IF(I1587="",-999,0)))</f>
        <v>-999</v>
      </c>
      <c r="AN1587" s="82">
        <f>IF(J1587=1, 'adjustment factor'!$D$13, IF(J1587=-9,-999,IF(J1587="",-999,0)))</f>
        <v>-999</v>
      </c>
      <c r="AO1587" s="82" t="str">
        <f t="shared" si="248"/>
        <v>-999</v>
      </c>
      <c r="AP1587" s="82" t="str">
        <f t="shared" si="249"/>
        <v>MISSING</v>
      </c>
    </row>
    <row r="1588" spans="2:42" s="3" customFormat="1">
      <c r="B1588" s="213"/>
      <c r="C1588" s="35">
        <v>1584</v>
      </c>
      <c r="D1588" s="161"/>
      <c r="E1588" s="161"/>
      <c r="F1588" s="161"/>
      <c r="G1588" s="161"/>
      <c r="H1588" s="161"/>
      <c r="I1588" s="161"/>
      <c r="J1588" s="161"/>
      <c r="K1588" s="161"/>
      <c r="L1588" s="161"/>
      <c r="M1588" s="161"/>
      <c r="N1588" s="171"/>
      <c r="O1588" s="171"/>
      <c r="P1588" s="171"/>
      <c r="Q1588" s="171"/>
      <c r="R1588" s="171"/>
      <c r="S1588" s="171"/>
      <c r="T1588" s="208" t="str">
        <f t="shared" si="240"/>
        <v>MISSING</v>
      </c>
      <c r="U1588" s="208" t="str">
        <f t="shared" si="241"/>
        <v>MISSING</v>
      </c>
      <c r="X1588" s="56">
        <f t="shared" si="242"/>
        <v>-99</v>
      </c>
      <c r="Y1588" s="56">
        <f t="shared" si="243"/>
        <v>-99</v>
      </c>
      <c r="Z1588" s="56">
        <f t="shared" si="244"/>
        <v>-99</v>
      </c>
      <c r="AA1588" s="56">
        <f t="shared" si="245"/>
        <v>-99</v>
      </c>
      <c r="AB1588" s="56">
        <f t="shared" si="246"/>
        <v>-99</v>
      </c>
      <c r="AC1588" s="56">
        <f t="shared" si="247"/>
        <v>-99</v>
      </c>
      <c r="AE1588" s="82">
        <f>IF(D1588=1, 'adjustment factor'!$D$4, IF(D1588=-9,-999,IF(D1588="",-999,0)))</f>
        <v>-999</v>
      </c>
      <c r="AF1588" s="82">
        <f>IF(F1588=1, 'adjustment factor'!$D$5, IF(F1588=-9,-999,IF(F1588="",-999,0)))</f>
        <v>-999</v>
      </c>
      <c r="AG1588" s="82">
        <f>IF(E1588=1, 'adjustment factor'!$D$6, IF(E1588=-9,-999,IF(E1588="",-999,0)))</f>
        <v>-999</v>
      </c>
      <c r="AH1588" s="82">
        <f>IF(K1588&gt;=45,'adjustment factor'!$D$7,IF(K1588=-9,-1200,IF(K1588="",-1200,0)))</f>
        <v>-1200</v>
      </c>
      <c r="AI1588" s="82">
        <f>IF(L1588=1, 'adjustment factor'!$D$8, IF(L1588=-9,-999,IF(L1588="",-999,0)))</f>
        <v>-999</v>
      </c>
      <c r="AJ1588" s="82">
        <f>IF(AND(M1588&gt;=1,M1588&lt;=4),'adjustment factor'!$D$9,IF(M1588=-9,-999,IF(M1588=98,-999,IF(M1588=99,-999,IF(M1588="",-999,0)))))</f>
        <v>-999</v>
      </c>
      <c r="AK1588" s="82">
        <f>IF(H1588=1, 'adjustment factor'!$D$10, IF(H1588=-9,-999,IF(H1588="",-999,0)))</f>
        <v>-999</v>
      </c>
      <c r="AL1588" s="82">
        <f>IF(G1588=1, 'adjustment factor'!$D$11, IF(G1588=-9,-999,IF(G1588="",-999,0)))</f>
        <v>-999</v>
      </c>
      <c r="AM1588" s="82">
        <f>IF(I1588=1, 'adjustment factor'!$D$12, IF(I1588=-9,-999,IF(I1588="",-999,0)))</f>
        <v>-999</v>
      </c>
      <c r="AN1588" s="82">
        <f>IF(J1588=1, 'adjustment factor'!$D$13, IF(J1588=-9,-999,IF(J1588="",-999,0)))</f>
        <v>-999</v>
      </c>
      <c r="AO1588" s="82" t="str">
        <f t="shared" si="248"/>
        <v>-999</v>
      </c>
      <c r="AP1588" s="82" t="str">
        <f t="shared" si="249"/>
        <v>MISSING</v>
      </c>
    </row>
    <row r="1589" spans="2:42" s="3" customFormat="1">
      <c r="B1589" s="213"/>
      <c r="C1589" s="35">
        <v>1585</v>
      </c>
      <c r="D1589" s="161"/>
      <c r="E1589" s="161"/>
      <c r="F1589" s="161"/>
      <c r="G1589" s="161"/>
      <c r="H1589" s="161"/>
      <c r="I1589" s="161"/>
      <c r="J1589" s="161"/>
      <c r="K1589" s="161"/>
      <c r="L1589" s="161"/>
      <c r="M1589" s="161"/>
      <c r="N1589" s="171"/>
      <c r="O1589" s="171"/>
      <c r="P1589" s="171"/>
      <c r="Q1589" s="171"/>
      <c r="R1589" s="171"/>
      <c r="S1589" s="171"/>
      <c r="T1589" s="208" t="str">
        <f t="shared" si="240"/>
        <v>MISSING</v>
      </c>
      <c r="U1589" s="208" t="str">
        <f t="shared" si="241"/>
        <v>MISSING</v>
      </c>
      <c r="X1589" s="56">
        <f t="shared" si="242"/>
        <v>-99</v>
      </c>
      <c r="Y1589" s="56">
        <f t="shared" si="243"/>
        <v>-99</v>
      </c>
      <c r="Z1589" s="56">
        <f t="shared" si="244"/>
        <v>-99</v>
      </c>
      <c r="AA1589" s="56">
        <f t="shared" si="245"/>
        <v>-99</v>
      </c>
      <c r="AB1589" s="56">
        <f t="shared" si="246"/>
        <v>-99</v>
      </c>
      <c r="AC1589" s="56">
        <f t="shared" si="247"/>
        <v>-99</v>
      </c>
      <c r="AE1589" s="82">
        <f>IF(D1589=1, 'adjustment factor'!$D$4, IF(D1589=-9,-999,IF(D1589="",-999,0)))</f>
        <v>-999</v>
      </c>
      <c r="AF1589" s="82">
        <f>IF(F1589=1, 'adjustment factor'!$D$5, IF(F1589=-9,-999,IF(F1589="",-999,0)))</f>
        <v>-999</v>
      </c>
      <c r="AG1589" s="82">
        <f>IF(E1589=1, 'adjustment factor'!$D$6, IF(E1589=-9,-999,IF(E1589="",-999,0)))</f>
        <v>-999</v>
      </c>
      <c r="AH1589" s="82">
        <f>IF(K1589&gt;=45,'adjustment factor'!$D$7,IF(K1589=-9,-1200,IF(K1589="",-1200,0)))</f>
        <v>-1200</v>
      </c>
      <c r="AI1589" s="82">
        <f>IF(L1589=1, 'adjustment factor'!$D$8, IF(L1589=-9,-999,IF(L1589="",-999,0)))</f>
        <v>-999</v>
      </c>
      <c r="AJ1589" s="82">
        <f>IF(AND(M1589&gt;=1,M1589&lt;=4),'adjustment factor'!$D$9,IF(M1589=-9,-999,IF(M1589=98,-999,IF(M1589=99,-999,IF(M1589="",-999,0)))))</f>
        <v>-999</v>
      </c>
      <c r="AK1589" s="82">
        <f>IF(H1589=1, 'adjustment factor'!$D$10, IF(H1589=-9,-999,IF(H1589="",-999,0)))</f>
        <v>-999</v>
      </c>
      <c r="AL1589" s="82">
        <f>IF(G1589=1, 'adjustment factor'!$D$11, IF(G1589=-9,-999,IF(G1589="",-999,0)))</f>
        <v>-999</v>
      </c>
      <c r="AM1589" s="82">
        <f>IF(I1589=1, 'adjustment factor'!$D$12, IF(I1589=-9,-999,IF(I1589="",-999,0)))</f>
        <v>-999</v>
      </c>
      <c r="AN1589" s="82">
        <f>IF(J1589=1, 'adjustment factor'!$D$13, IF(J1589=-9,-999,IF(J1589="",-999,0)))</f>
        <v>-999</v>
      </c>
      <c r="AO1589" s="82" t="str">
        <f t="shared" si="248"/>
        <v>-999</v>
      </c>
      <c r="AP1589" s="82" t="str">
        <f t="shared" si="249"/>
        <v>MISSING</v>
      </c>
    </row>
    <row r="1590" spans="2:42" s="3" customFormat="1">
      <c r="B1590" s="213"/>
      <c r="C1590" s="35">
        <v>1586</v>
      </c>
      <c r="D1590" s="161"/>
      <c r="E1590" s="161"/>
      <c r="F1590" s="161"/>
      <c r="G1590" s="161"/>
      <c r="H1590" s="161"/>
      <c r="I1590" s="161"/>
      <c r="J1590" s="161"/>
      <c r="K1590" s="161"/>
      <c r="L1590" s="161"/>
      <c r="M1590" s="161"/>
      <c r="N1590" s="171"/>
      <c r="O1590" s="171"/>
      <c r="P1590" s="171"/>
      <c r="Q1590" s="171"/>
      <c r="R1590" s="171"/>
      <c r="S1590" s="171"/>
      <c r="T1590" s="208" t="str">
        <f t="shared" si="240"/>
        <v>MISSING</v>
      </c>
      <c r="U1590" s="208" t="str">
        <f t="shared" si="241"/>
        <v>MISSING</v>
      </c>
      <c r="X1590" s="56">
        <f t="shared" si="242"/>
        <v>-99</v>
      </c>
      <c r="Y1590" s="56">
        <f t="shared" si="243"/>
        <v>-99</v>
      </c>
      <c r="Z1590" s="56">
        <f t="shared" si="244"/>
        <v>-99</v>
      </c>
      <c r="AA1590" s="56">
        <f t="shared" si="245"/>
        <v>-99</v>
      </c>
      <c r="AB1590" s="56">
        <f t="shared" si="246"/>
        <v>-99</v>
      </c>
      <c r="AC1590" s="56">
        <f t="shared" si="247"/>
        <v>-99</v>
      </c>
      <c r="AE1590" s="82">
        <f>IF(D1590=1, 'adjustment factor'!$D$4, IF(D1590=-9,-999,IF(D1590="",-999,0)))</f>
        <v>-999</v>
      </c>
      <c r="AF1590" s="82">
        <f>IF(F1590=1, 'adjustment factor'!$D$5, IF(F1590=-9,-999,IF(F1590="",-999,0)))</f>
        <v>-999</v>
      </c>
      <c r="AG1590" s="82">
        <f>IF(E1590=1, 'adjustment factor'!$D$6, IF(E1590=-9,-999,IF(E1590="",-999,0)))</f>
        <v>-999</v>
      </c>
      <c r="AH1590" s="82">
        <f>IF(K1590&gt;=45,'adjustment factor'!$D$7,IF(K1590=-9,-1200,IF(K1590="",-1200,0)))</f>
        <v>-1200</v>
      </c>
      <c r="AI1590" s="82">
        <f>IF(L1590=1, 'adjustment factor'!$D$8, IF(L1590=-9,-999,IF(L1590="",-999,0)))</f>
        <v>-999</v>
      </c>
      <c r="AJ1590" s="82">
        <f>IF(AND(M1590&gt;=1,M1590&lt;=4),'adjustment factor'!$D$9,IF(M1590=-9,-999,IF(M1590=98,-999,IF(M1590=99,-999,IF(M1590="",-999,0)))))</f>
        <v>-999</v>
      </c>
      <c r="AK1590" s="82">
        <f>IF(H1590=1, 'adjustment factor'!$D$10, IF(H1590=-9,-999,IF(H1590="",-999,0)))</f>
        <v>-999</v>
      </c>
      <c r="AL1590" s="82">
        <f>IF(G1590=1, 'adjustment factor'!$D$11, IF(G1590=-9,-999,IF(G1590="",-999,0)))</f>
        <v>-999</v>
      </c>
      <c r="AM1590" s="82">
        <f>IF(I1590=1, 'adjustment factor'!$D$12, IF(I1590=-9,-999,IF(I1590="",-999,0)))</f>
        <v>-999</v>
      </c>
      <c r="AN1590" s="82">
        <f>IF(J1590=1, 'adjustment factor'!$D$13, IF(J1590=-9,-999,IF(J1590="",-999,0)))</f>
        <v>-999</v>
      </c>
      <c r="AO1590" s="82" t="str">
        <f t="shared" si="248"/>
        <v>-999</v>
      </c>
      <c r="AP1590" s="82" t="str">
        <f t="shared" si="249"/>
        <v>MISSING</v>
      </c>
    </row>
    <row r="1591" spans="2:42" s="3" customFormat="1">
      <c r="B1591" s="213"/>
      <c r="C1591" s="35">
        <v>1587</v>
      </c>
      <c r="D1591" s="161"/>
      <c r="E1591" s="161"/>
      <c r="F1591" s="161"/>
      <c r="G1591" s="161"/>
      <c r="H1591" s="161"/>
      <c r="I1591" s="161"/>
      <c r="J1591" s="161"/>
      <c r="K1591" s="161"/>
      <c r="L1591" s="161"/>
      <c r="M1591" s="161"/>
      <c r="N1591" s="171"/>
      <c r="O1591" s="171"/>
      <c r="P1591" s="171"/>
      <c r="Q1591" s="171"/>
      <c r="R1591" s="171"/>
      <c r="S1591" s="171"/>
      <c r="T1591" s="208" t="str">
        <f t="shared" si="240"/>
        <v>MISSING</v>
      </c>
      <c r="U1591" s="208" t="str">
        <f t="shared" si="241"/>
        <v>MISSING</v>
      </c>
      <c r="X1591" s="56">
        <f t="shared" si="242"/>
        <v>-99</v>
      </c>
      <c r="Y1591" s="56">
        <f t="shared" si="243"/>
        <v>-99</v>
      </c>
      <c r="Z1591" s="56">
        <f t="shared" si="244"/>
        <v>-99</v>
      </c>
      <c r="AA1591" s="56">
        <f t="shared" si="245"/>
        <v>-99</v>
      </c>
      <c r="AB1591" s="56">
        <f t="shared" si="246"/>
        <v>-99</v>
      </c>
      <c r="AC1591" s="56">
        <f t="shared" si="247"/>
        <v>-99</v>
      </c>
      <c r="AE1591" s="82">
        <f>IF(D1591=1, 'adjustment factor'!$D$4, IF(D1591=-9,-999,IF(D1591="",-999,0)))</f>
        <v>-999</v>
      </c>
      <c r="AF1591" s="82">
        <f>IF(F1591=1, 'adjustment factor'!$D$5, IF(F1591=-9,-999,IF(F1591="",-999,0)))</f>
        <v>-999</v>
      </c>
      <c r="AG1591" s="82">
        <f>IF(E1591=1, 'adjustment factor'!$D$6, IF(E1591=-9,-999,IF(E1591="",-999,0)))</f>
        <v>-999</v>
      </c>
      <c r="AH1591" s="82">
        <f>IF(K1591&gt;=45,'adjustment factor'!$D$7,IF(K1591=-9,-1200,IF(K1591="",-1200,0)))</f>
        <v>-1200</v>
      </c>
      <c r="AI1591" s="82">
        <f>IF(L1591=1, 'adjustment factor'!$D$8, IF(L1591=-9,-999,IF(L1591="",-999,0)))</f>
        <v>-999</v>
      </c>
      <c r="AJ1591" s="82">
        <f>IF(AND(M1591&gt;=1,M1591&lt;=4),'adjustment factor'!$D$9,IF(M1591=-9,-999,IF(M1591=98,-999,IF(M1591=99,-999,IF(M1591="",-999,0)))))</f>
        <v>-999</v>
      </c>
      <c r="AK1591" s="82">
        <f>IF(H1591=1, 'adjustment factor'!$D$10, IF(H1591=-9,-999,IF(H1591="",-999,0)))</f>
        <v>-999</v>
      </c>
      <c r="AL1591" s="82">
        <f>IF(G1591=1, 'adjustment factor'!$D$11, IF(G1591=-9,-999,IF(G1591="",-999,0)))</f>
        <v>-999</v>
      </c>
      <c r="AM1591" s="82">
        <f>IF(I1591=1, 'adjustment factor'!$D$12, IF(I1591=-9,-999,IF(I1591="",-999,0)))</f>
        <v>-999</v>
      </c>
      <c r="AN1591" s="82">
        <f>IF(J1591=1, 'adjustment factor'!$D$13, IF(J1591=-9,-999,IF(J1591="",-999,0)))</f>
        <v>-999</v>
      </c>
      <c r="AO1591" s="82" t="str">
        <f t="shared" si="248"/>
        <v>-999</v>
      </c>
      <c r="AP1591" s="82" t="str">
        <f t="shared" si="249"/>
        <v>MISSING</v>
      </c>
    </row>
    <row r="1592" spans="2:42" s="3" customFormat="1">
      <c r="B1592" s="213"/>
      <c r="C1592" s="35">
        <v>1588</v>
      </c>
      <c r="D1592" s="161"/>
      <c r="E1592" s="161"/>
      <c r="F1592" s="161"/>
      <c r="G1592" s="161"/>
      <c r="H1592" s="161"/>
      <c r="I1592" s="161"/>
      <c r="J1592" s="161"/>
      <c r="K1592" s="161"/>
      <c r="L1592" s="161"/>
      <c r="M1592" s="161"/>
      <c r="N1592" s="171"/>
      <c r="O1592" s="171"/>
      <c r="P1592" s="171"/>
      <c r="Q1592" s="171"/>
      <c r="R1592" s="171"/>
      <c r="S1592" s="171"/>
      <c r="T1592" s="208" t="str">
        <f t="shared" si="240"/>
        <v>MISSING</v>
      </c>
      <c r="U1592" s="208" t="str">
        <f t="shared" si="241"/>
        <v>MISSING</v>
      </c>
      <c r="X1592" s="56">
        <f t="shared" si="242"/>
        <v>-99</v>
      </c>
      <c r="Y1592" s="56">
        <f t="shared" si="243"/>
        <v>-99</v>
      </c>
      <c r="Z1592" s="56">
        <f t="shared" si="244"/>
        <v>-99</v>
      </c>
      <c r="AA1592" s="56">
        <f t="shared" si="245"/>
        <v>-99</v>
      </c>
      <c r="AB1592" s="56">
        <f t="shared" si="246"/>
        <v>-99</v>
      </c>
      <c r="AC1592" s="56">
        <f t="shared" si="247"/>
        <v>-99</v>
      </c>
      <c r="AE1592" s="82">
        <f>IF(D1592=1, 'adjustment factor'!$D$4, IF(D1592=-9,-999,IF(D1592="",-999,0)))</f>
        <v>-999</v>
      </c>
      <c r="AF1592" s="82">
        <f>IF(F1592=1, 'adjustment factor'!$D$5, IF(F1592=-9,-999,IF(F1592="",-999,0)))</f>
        <v>-999</v>
      </c>
      <c r="AG1592" s="82">
        <f>IF(E1592=1, 'adjustment factor'!$D$6, IF(E1592=-9,-999,IF(E1592="",-999,0)))</f>
        <v>-999</v>
      </c>
      <c r="AH1592" s="82">
        <f>IF(K1592&gt;=45,'adjustment factor'!$D$7,IF(K1592=-9,-1200,IF(K1592="",-1200,0)))</f>
        <v>-1200</v>
      </c>
      <c r="AI1592" s="82">
        <f>IF(L1592=1, 'adjustment factor'!$D$8, IF(L1592=-9,-999,IF(L1592="",-999,0)))</f>
        <v>-999</v>
      </c>
      <c r="AJ1592" s="82">
        <f>IF(AND(M1592&gt;=1,M1592&lt;=4),'adjustment factor'!$D$9,IF(M1592=-9,-999,IF(M1592=98,-999,IF(M1592=99,-999,IF(M1592="",-999,0)))))</f>
        <v>-999</v>
      </c>
      <c r="AK1592" s="82">
        <f>IF(H1592=1, 'adjustment factor'!$D$10, IF(H1592=-9,-999,IF(H1592="",-999,0)))</f>
        <v>-999</v>
      </c>
      <c r="AL1592" s="82">
        <f>IF(G1592=1, 'adjustment factor'!$D$11, IF(G1592=-9,-999,IF(G1592="",-999,0)))</f>
        <v>-999</v>
      </c>
      <c r="AM1592" s="82">
        <f>IF(I1592=1, 'adjustment factor'!$D$12, IF(I1592=-9,-999,IF(I1592="",-999,0)))</f>
        <v>-999</v>
      </c>
      <c r="AN1592" s="82">
        <f>IF(J1592=1, 'adjustment factor'!$D$13, IF(J1592=-9,-999,IF(J1592="",-999,0)))</f>
        <v>-999</v>
      </c>
      <c r="AO1592" s="82" t="str">
        <f t="shared" si="248"/>
        <v>-999</v>
      </c>
      <c r="AP1592" s="82" t="str">
        <f t="shared" si="249"/>
        <v>MISSING</v>
      </c>
    </row>
    <row r="1593" spans="2:42" s="3" customFormat="1">
      <c r="B1593" s="213"/>
      <c r="C1593" s="35">
        <v>1589</v>
      </c>
      <c r="D1593" s="161"/>
      <c r="E1593" s="161"/>
      <c r="F1593" s="161"/>
      <c r="G1593" s="161"/>
      <c r="H1593" s="161"/>
      <c r="I1593" s="161"/>
      <c r="J1593" s="161"/>
      <c r="K1593" s="161"/>
      <c r="L1593" s="161"/>
      <c r="M1593" s="161"/>
      <c r="N1593" s="171"/>
      <c r="O1593" s="171"/>
      <c r="P1593" s="171"/>
      <c r="Q1593" s="171"/>
      <c r="R1593" s="171"/>
      <c r="S1593" s="171"/>
      <c r="T1593" s="208" t="str">
        <f t="shared" si="240"/>
        <v>MISSING</v>
      </c>
      <c r="U1593" s="208" t="str">
        <f t="shared" si="241"/>
        <v>MISSING</v>
      </c>
      <c r="X1593" s="56">
        <f t="shared" si="242"/>
        <v>-99</v>
      </c>
      <c r="Y1593" s="56">
        <f t="shared" si="243"/>
        <v>-99</v>
      </c>
      <c r="Z1593" s="56">
        <f t="shared" si="244"/>
        <v>-99</v>
      </c>
      <c r="AA1593" s="56">
        <f t="shared" si="245"/>
        <v>-99</v>
      </c>
      <c r="AB1593" s="56">
        <f t="shared" si="246"/>
        <v>-99</v>
      </c>
      <c r="AC1593" s="56">
        <f t="shared" si="247"/>
        <v>-99</v>
      </c>
      <c r="AE1593" s="82">
        <f>IF(D1593=1, 'adjustment factor'!$D$4, IF(D1593=-9,-999,IF(D1593="",-999,0)))</f>
        <v>-999</v>
      </c>
      <c r="AF1593" s="82">
        <f>IF(F1593=1, 'adjustment factor'!$D$5, IF(F1593=-9,-999,IF(F1593="",-999,0)))</f>
        <v>-999</v>
      </c>
      <c r="AG1593" s="82">
        <f>IF(E1593=1, 'adjustment factor'!$D$6, IF(E1593=-9,-999,IF(E1593="",-999,0)))</f>
        <v>-999</v>
      </c>
      <c r="AH1593" s="82">
        <f>IF(K1593&gt;=45,'adjustment factor'!$D$7,IF(K1593=-9,-1200,IF(K1593="",-1200,0)))</f>
        <v>-1200</v>
      </c>
      <c r="AI1593" s="82">
        <f>IF(L1593=1, 'adjustment factor'!$D$8, IF(L1593=-9,-999,IF(L1593="",-999,0)))</f>
        <v>-999</v>
      </c>
      <c r="AJ1593" s="82">
        <f>IF(AND(M1593&gt;=1,M1593&lt;=4),'adjustment factor'!$D$9,IF(M1593=-9,-999,IF(M1593=98,-999,IF(M1593=99,-999,IF(M1593="",-999,0)))))</f>
        <v>-999</v>
      </c>
      <c r="AK1593" s="82">
        <f>IF(H1593=1, 'adjustment factor'!$D$10, IF(H1593=-9,-999,IF(H1593="",-999,0)))</f>
        <v>-999</v>
      </c>
      <c r="AL1593" s="82">
        <f>IF(G1593=1, 'adjustment factor'!$D$11, IF(G1593=-9,-999,IF(G1593="",-999,0)))</f>
        <v>-999</v>
      </c>
      <c r="AM1593" s="82">
        <f>IF(I1593=1, 'adjustment factor'!$D$12, IF(I1593=-9,-999,IF(I1593="",-999,0)))</f>
        <v>-999</v>
      </c>
      <c r="AN1593" s="82">
        <f>IF(J1593=1, 'adjustment factor'!$D$13, IF(J1593=-9,-999,IF(J1593="",-999,0)))</f>
        <v>-999</v>
      </c>
      <c r="AO1593" s="82" t="str">
        <f t="shared" si="248"/>
        <v>-999</v>
      </c>
      <c r="AP1593" s="82" t="str">
        <f t="shared" si="249"/>
        <v>MISSING</v>
      </c>
    </row>
    <row r="1594" spans="2:42" s="3" customFormat="1">
      <c r="B1594" s="213"/>
      <c r="C1594" s="35">
        <v>1590</v>
      </c>
      <c r="D1594" s="161"/>
      <c r="E1594" s="161"/>
      <c r="F1594" s="161"/>
      <c r="G1594" s="161"/>
      <c r="H1594" s="161"/>
      <c r="I1594" s="161"/>
      <c r="J1594" s="161"/>
      <c r="K1594" s="161"/>
      <c r="L1594" s="161"/>
      <c r="M1594" s="161"/>
      <c r="N1594" s="171"/>
      <c r="O1594" s="171"/>
      <c r="P1594" s="171"/>
      <c r="Q1594" s="171"/>
      <c r="R1594" s="171"/>
      <c r="S1594" s="171"/>
      <c r="T1594" s="208" t="str">
        <f t="shared" si="240"/>
        <v>MISSING</v>
      </c>
      <c r="U1594" s="208" t="str">
        <f t="shared" si="241"/>
        <v>MISSING</v>
      </c>
      <c r="X1594" s="56">
        <f t="shared" si="242"/>
        <v>-99</v>
      </c>
      <c r="Y1594" s="56">
        <f t="shared" si="243"/>
        <v>-99</v>
      </c>
      <c r="Z1594" s="56">
        <f t="shared" si="244"/>
        <v>-99</v>
      </c>
      <c r="AA1594" s="56">
        <f t="shared" si="245"/>
        <v>-99</v>
      </c>
      <c r="AB1594" s="56">
        <f t="shared" si="246"/>
        <v>-99</v>
      </c>
      <c r="AC1594" s="56">
        <f t="shared" si="247"/>
        <v>-99</v>
      </c>
      <c r="AE1594" s="82">
        <f>IF(D1594=1, 'adjustment factor'!$D$4, IF(D1594=-9,-999,IF(D1594="",-999,0)))</f>
        <v>-999</v>
      </c>
      <c r="AF1594" s="82">
        <f>IF(F1594=1, 'adjustment factor'!$D$5, IF(F1594=-9,-999,IF(F1594="",-999,0)))</f>
        <v>-999</v>
      </c>
      <c r="AG1594" s="82">
        <f>IF(E1594=1, 'adjustment factor'!$D$6, IF(E1594=-9,-999,IF(E1594="",-999,0)))</f>
        <v>-999</v>
      </c>
      <c r="AH1594" s="82">
        <f>IF(K1594&gt;=45,'adjustment factor'!$D$7,IF(K1594=-9,-1200,IF(K1594="",-1200,0)))</f>
        <v>-1200</v>
      </c>
      <c r="AI1594" s="82">
        <f>IF(L1594=1, 'adjustment factor'!$D$8, IF(L1594=-9,-999,IF(L1594="",-999,0)))</f>
        <v>-999</v>
      </c>
      <c r="AJ1594" s="82">
        <f>IF(AND(M1594&gt;=1,M1594&lt;=4),'adjustment factor'!$D$9,IF(M1594=-9,-999,IF(M1594=98,-999,IF(M1594=99,-999,IF(M1594="",-999,0)))))</f>
        <v>-999</v>
      </c>
      <c r="AK1594" s="82">
        <f>IF(H1594=1, 'adjustment factor'!$D$10, IF(H1594=-9,-999,IF(H1594="",-999,0)))</f>
        <v>-999</v>
      </c>
      <c r="AL1594" s="82">
        <f>IF(G1594=1, 'adjustment factor'!$D$11, IF(G1594=-9,-999,IF(G1594="",-999,0)))</f>
        <v>-999</v>
      </c>
      <c r="AM1594" s="82">
        <f>IF(I1594=1, 'adjustment factor'!$D$12, IF(I1594=-9,-999,IF(I1594="",-999,0)))</f>
        <v>-999</v>
      </c>
      <c r="AN1594" s="82">
        <f>IF(J1594=1, 'adjustment factor'!$D$13, IF(J1594=-9,-999,IF(J1594="",-999,0)))</f>
        <v>-999</v>
      </c>
      <c r="AO1594" s="82" t="str">
        <f t="shared" si="248"/>
        <v>-999</v>
      </c>
      <c r="AP1594" s="82" t="str">
        <f t="shared" si="249"/>
        <v>MISSING</v>
      </c>
    </row>
    <row r="1595" spans="2:42" s="3" customFormat="1">
      <c r="B1595" s="213"/>
      <c r="C1595" s="35">
        <v>1591</v>
      </c>
      <c r="D1595" s="161"/>
      <c r="E1595" s="161"/>
      <c r="F1595" s="161"/>
      <c r="G1595" s="161"/>
      <c r="H1595" s="161"/>
      <c r="I1595" s="161"/>
      <c r="J1595" s="161"/>
      <c r="K1595" s="161"/>
      <c r="L1595" s="161"/>
      <c r="M1595" s="161"/>
      <c r="N1595" s="171"/>
      <c r="O1595" s="171"/>
      <c r="P1595" s="171"/>
      <c r="Q1595" s="171"/>
      <c r="R1595" s="171"/>
      <c r="S1595" s="171"/>
      <c r="T1595" s="208" t="str">
        <f t="shared" si="240"/>
        <v>MISSING</v>
      </c>
      <c r="U1595" s="208" t="str">
        <f t="shared" si="241"/>
        <v>MISSING</v>
      </c>
      <c r="X1595" s="56">
        <f t="shared" si="242"/>
        <v>-99</v>
      </c>
      <c r="Y1595" s="56">
        <f t="shared" si="243"/>
        <v>-99</v>
      </c>
      <c r="Z1595" s="56">
        <f t="shared" si="244"/>
        <v>-99</v>
      </c>
      <c r="AA1595" s="56">
        <f t="shared" si="245"/>
        <v>-99</v>
      </c>
      <c r="AB1595" s="56">
        <f t="shared" si="246"/>
        <v>-99</v>
      </c>
      <c r="AC1595" s="56">
        <f t="shared" si="247"/>
        <v>-99</v>
      </c>
      <c r="AE1595" s="82">
        <f>IF(D1595=1, 'adjustment factor'!$D$4, IF(D1595=-9,-999,IF(D1595="",-999,0)))</f>
        <v>-999</v>
      </c>
      <c r="AF1595" s="82">
        <f>IF(F1595=1, 'adjustment factor'!$D$5, IF(F1595=-9,-999,IF(F1595="",-999,0)))</f>
        <v>-999</v>
      </c>
      <c r="AG1595" s="82">
        <f>IF(E1595=1, 'adjustment factor'!$D$6, IF(E1595=-9,-999,IF(E1595="",-999,0)))</f>
        <v>-999</v>
      </c>
      <c r="AH1595" s="82">
        <f>IF(K1595&gt;=45,'adjustment factor'!$D$7,IF(K1595=-9,-1200,IF(K1595="",-1200,0)))</f>
        <v>-1200</v>
      </c>
      <c r="AI1595" s="82">
        <f>IF(L1595=1, 'adjustment factor'!$D$8, IF(L1595=-9,-999,IF(L1595="",-999,0)))</f>
        <v>-999</v>
      </c>
      <c r="AJ1595" s="82">
        <f>IF(AND(M1595&gt;=1,M1595&lt;=4),'adjustment factor'!$D$9,IF(M1595=-9,-999,IF(M1595=98,-999,IF(M1595=99,-999,IF(M1595="",-999,0)))))</f>
        <v>-999</v>
      </c>
      <c r="AK1595" s="82">
        <f>IF(H1595=1, 'adjustment factor'!$D$10, IF(H1595=-9,-999,IF(H1595="",-999,0)))</f>
        <v>-999</v>
      </c>
      <c r="AL1595" s="82">
        <f>IF(G1595=1, 'adjustment factor'!$D$11, IF(G1595=-9,-999,IF(G1595="",-999,0)))</f>
        <v>-999</v>
      </c>
      <c r="AM1595" s="82">
        <f>IF(I1595=1, 'adjustment factor'!$D$12, IF(I1595=-9,-999,IF(I1595="",-999,0)))</f>
        <v>-999</v>
      </c>
      <c r="AN1595" s="82">
        <f>IF(J1595=1, 'adjustment factor'!$D$13, IF(J1595=-9,-999,IF(J1595="",-999,0)))</f>
        <v>-999</v>
      </c>
      <c r="AO1595" s="82" t="str">
        <f t="shared" si="248"/>
        <v>-999</v>
      </c>
      <c r="AP1595" s="82" t="str">
        <f t="shared" si="249"/>
        <v>MISSING</v>
      </c>
    </row>
    <row r="1596" spans="2:42" s="3" customFormat="1">
      <c r="B1596" s="213"/>
      <c r="C1596" s="35">
        <v>1592</v>
      </c>
      <c r="D1596" s="161"/>
      <c r="E1596" s="161"/>
      <c r="F1596" s="161"/>
      <c r="G1596" s="161"/>
      <c r="H1596" s="161"/>
      <c r="I1596" s="161"/>
      <c r="J1596" s="161"/>
      <c r="K1596" s="161"/>
      <c r="L1596" s="161"/>
      <c r="M1596" s="161"/>
      <c r="N1596" s="171"/>
      <c r="O1596" s="171"/>
      <c r="P1596" s="171"/>
      <c r="Q1596" s="171"/>
      <c r="R1596" s="171"/>
      <c r="S1596" s="171"/>
      <c r="T1596" s="208" t="str">
        <f t="shared" si="240"/>
        <v>MISSING</v>
      </c>
      <c r="U1596" s="208" t="str">
        <f t="shared" si="241"/>
        <v>MISSING</v>
      </c>
      <c r="X1596" s="56">
        <f t="shared" si="242"/>
        <v>-99</v>
      </c>
      <c r="Y1596" s="56">
        <f t="shared" si="243"/>
        <v>-99</v>
      </c>
      <c r="Z1596" s="56">
        <f t="shared" si="244"/>
        <v>-99</v>
      </c>
      <c r="AA1596" s="56">
        <f t="shared" si="245"/>
        <v>-99</v>
      </c>
      <c r="AB1596" s="56">
        <f t="shared" si="246"/>
        <v>-99</v>
      </c>
      <c r="AC1596" s="56">
        <f t="shared" si="247"/>
        <v>-99</v>
      </c>
      <c r="AE1596" s="82">
        <f>IF(D1596=1, 'adjustment factor'!$D$4, IF(D1596=-9,-999,IF(D1596="",-999,0)))</f>
        <v>-999</v>
      </c>
      <c r="AF1596" s="82">
        <f>IF(F1596=1, 'adjustment factor'!$D$5, IF(F1596=-9,-999,IF(F1596="",-999,0)))</f>
        <v>-999</v>
      </c>
      <c r="AG1596" s="82">
        <f>IF(E1596=1, 'adjustment factor'!$D$6, IF(E1596=-9,-999,IF(E1596="",-999,0)))</f>
        <v>-999</v>
      </c>
      <c r="AH1596" s="82">
        <f>IF(K1596&gt;=45,'adjustment factor'!$D$7,IF(K1596=-9,-1200,IF(K1596="",-1200,0)))</f>
        <v>-1200</v>
      </c>
      <c r="AI1596" s="82">
        <f>IF(L1596=1, 'adjustment factor'!$D$8, IF(L1596=-9,-999,IF(L1596="",-999,0)))</f>
        <v>-999</v>
      </c>
      <c r="AJ1596" s="82">
        <f>IF(AND(M1596&gt;=1,M1596&lt;=4),'adjustment factor'!$D$9,IF(M1596=-9,-999,IF(M1596=98,-999,IF(M1596=99,-999,IF(M1596="",-999,0)))))</f>
        <v>-999</v>
      </c>
      <c r="AK1596" s="82">
        <f>IF(H1596=1, 'adjustment factor'!$D$10, IF(H1596=-9,-999,IF(H1596="",-999,0)))</f>
        <v>-999</v>
      </c>
      <c r="AL1596" s="82">
        <f>IF(G1596=1, 'adjustment factor'!$D$11, IF(G1596=-9,-999,IF(G1596="",-999,0)))</f>
        <v>-999</v>
      </c>
      <c r="AM1596" s="82">
        <f>IF(I1596=1, 'adjustment factor'!$D$12, IF(I1596=-9,-999,IF(I1596="",-999,0)))</f>
        <v>-999</v>
      </c>
      <c r="AN1596" s="82">
        <f>IF(J1596=1, 'adjustment factor'!$D$13, IF(J1596=-9,-999,IF(J1596="",-999,0)))</f>
        <v>-999</v>
      </c>
      <c r="AO1596" s="82" t="str">
        <f t="shared" si="248"/>
        <v>-999</v>
      </c>
      <c r="AP1596" s="82" t="str">
        <f t="shared" si="249"/>
        <v>MISSING</v>
      </c>
    </row>
    <row r="1597" spans="2:42" s="3" customFormat="1">
      <c r="B1597" s="213"/>
      <c r="C1597" s="35">
        <v>1593</v>
      </c>
      <c r="D1597" s="161"/>
      <c r="E1597" s="161"/>
      <c r="F1597" s="161"/>
      <c r="G1597" s="161"/>
      <c r="H1597" s="161"/>
      <c r="I1597" s="161"/>
      <c r="J1597" s="161"/>
      <c r="K1597" s="161"/>
      <c r="L1597" s="161"/>
      <c r="M1597" s="161"/>
      <c r="N1597" s="171"/>
      <c r="O1597" s="171"/>
      <c r="P1597" s="171"/>
      <c r="Q1597" s="171"/>
      <c r="R1597" s="171"/>
      <c r="S1597" s="171"/>
      <c r="T1597" s="208" t="str">
        <f t="shared" si="240"/>
        <v>MISSING</v>
      </c>
      <c r="U1597" s="208" t="str">
        <f t="shared" si="241"/>
        <v>MISSING</v>
      </c>
      <c r="X1597" s="56">
        <f t="shared" si="242"/>
        <v>-99</v>
      </c>
      <c r="Y1597" s="56">
        <f t="shared" si="243"/>
        <v>-99</v>
      </c>
      <c r="Z1597" s="56">
        <f t="shared" si="244"/>
        <v>-99</v>
      </c>
      <c r="AA1597" s="56">
        <f t="shared" si="245"/>
        <v>-99</v>
      </c>
      <c r="AB1597" s="56">
        <f t="shared" si="246"/>
        <v>-99</v>
      </c>
      <c r="AC1597" s="56">
        <f t="shared" si="247"/>
        <v>-99</v>
      </c>
      <c r="AE1597" s="82">
        <f>IF(D1597=1, 'adjustment factor'!$D$4, IF(D1597=-9,-999,IF(D1597="",-999,0)))</f>
        <v>-999</v>
      </c>
      <c r="AF1597" s="82">
        <f>IF(F1597=1, 'adjustment factor'!$D$5, IF(F1597=-9,-999,IF(F1597="",-999,0)))</f>
        <v>-999</v>
      </c>
      <c r="AG1597" s="82">
        <f>IF(E1597=1, 'adjustment factor'!$D$6, IF(E1597=-9,-999,IF(E1597="",-999,0)))</f>
        <v>-999</v>
      </c>
      <c r="AH1597" s="82">
        <f>IF(K1597&gt;=45,'adjustment factor'!$D$7,IF(K1597=-9,-1200,IF(K1597="",-1200,0)))</f>
        <v>-1200</v>
      </c>
      <c r="AI1597" s="82">
        <f>IF(L1597=1, 'adjustment factor'!$D$8, IF(L1597=-9,-999,IF(L1597="",-999,0)))</f>
        <v>-999</v>
      </c>
      <c r="AJ1597" s="82">
        <f>IF(AND(M1597&gt;=1,M1597&lt;=4),'adjustment factor'!$D$9,IF(M1597=-9,-999,IF(M1597=98,-999,IF(M1597=99,-999,IF(M1597="",-999,0)))))</f>
        <v>-999</v>
      </c>
      <c r="AK1597" s="82">
        <f>IF(H1597=1, 'adjustment factor'!$D$10, IF(H1597=-9,-999,IF(H1597="",-999,0)))</f>
        <v>-999</v>
      </c>
      <c r="AL1597" s="82">
        <f>IF(G1597=1, 'adjustment factor'!$D$11, IF(G1597=-9,-999,IF(G1597="",-999,0)))</f>
        <v>-999</v>
      </c>
      <c r="AM1597" s="82">
        <f>IF(I1597=1, 'adjustment factor'!$D$12, IF(I1597=-9,-999,IF(I1597="",-999,0)))</f>
        <v>-999</v>
      </c>
      <c r="AN1597" s="82">
        <f>IF(J1597=1, 'adjustment factor'!$D$13, IF(J1597=-9,-999,IF(J1597="",-999,0)))</f>
        <v>-999</v>
      </c>
      <c r="AO1597" s="82" t="str">
        <f t="shared" si="248"/>
        <v>-999</v>
      </c>
      <c r="AP1597" s="82" t="str">
        <f t="shared" si="249"/>
        <v>MISSING</v>
      </c>
    </row>
    <row r="1598" spans="2:42" s="3" customFormat="1">
      <c r="B1598" s="213"/>
      <c r="C1598" s="35">
        <v>1594</v>
      </c>
      <c r="D1598" s="161"/>
      <c r="E1598" s="161"/>
      <c r="F1598" s="161"/>
      <c r="G1598" s="161"/>
      <c r="H1598" s="161"/>
      <c r="I1598" s="161"/>
      <c r="J1598" s="161"/>
      <c r="K1598" s="161"/>
      <c r="L1598" s="161"/>
      <c r="M1598" s="161"/>
      <c r="N1598" s="171"/>
      <c r="O1598" s="171"/>
      <c r="P1598" s="171"/>
      <c r="Q1598" s="171"/>
      <c r="R1598" s="171"/>
      <c r="S1598" s="171"/>
      <c r="T1598" s="208" t="str">
        <f t="shared" si="240"/>
        <v>MISSING</v>
      </c>
      <c r="U1598" s="208" t="str">
        <f t="shared" si="241"/>
        <v>MISSING</v>
      </c>
      <c r="X1598" s="56">
        <f t="shared" si="242"/>
        <v>-99</v>
      </c>
      <c r="Y1598" s="56">
        <f t="shared" si="243"/>
        <v>-99</v>
      </c>
      <c r="Z1598" s="56">
        <f t="shared" si="244"/>
        <v>-99</v>
      </c>
      <c r="AA1598" s="56">
        <f t="shared" si="245"/>
        <v>-99</v>
      </c>
      <c r="AB1598" s="56">
        <f t="shared" si="246"/>
        <v>-99</v>
      </c>
      <c r="AC1598" s="56">
        <f t="shared" si="247"/>
        <v>-99</v>
      </c>
      <c r="AE1598" s="82">
        <f>IF(D1598=1, 'adjustment factor'!$D$4, IF(D1598=-9,-999,IF(D1598="",-999,0)))</f>
        <v>-999</v>
      </c>
      <c r="AF1598" s="82">
        <f>IF(F1598=1, 'adjustment factor'!$D$5, IF(F1598=-9,-999,IF(F1598="",-999,0)))</f>
        <v>-999</v>
      </c>
      <c r="AG1598" s="82">
        <f>IF(E1598=1, 'adjustment factor'!$D$6, IF(E1598=-9,-999,IF(E1598="",-999,0)))</f>
        <v>-999</v>
      </c>
      <c r="AH1598" s="82">
        <f>IF(K1598&gt;=45,'adjustment factor'!$D$7,IF(K1598=-9,-1200,IF(K1598="",-1200,0)))</f>
        <v>-1200</v>
      </c>
      <c r="AI1598" s="82">
        <f>IF(L1598=1, 'adjustment factor'!$D$8, IF(L1598=-9,-999,IF(L1598="",-999,0)))</f>
        <v>-999</v>
      </c>
      <c r="AJ1598" s="82">
        <f>IF(AND(M1598&gt;=1,M1598&lt;=4),'adjustment factor'!$D$9,IF(M1598=-9,-999,IF(M1598=98,-999,IF(M1598=99,-999,IF(M1598="",-999,0)))))</f>
        <v>-999</v>
      </c>
      <c r="AK1598" s="82">
        <f>IF(H1598=1, 'adjustment factor'!$D$10, IF(H1598=-9,-999,IF(H1598="",-999,0)))</f>
        <v>-999</v>
      </c>
      <c r="AL1598" s="82">
        <f>IF(G1598=1, 'adjustment factor'!$D$11, IF(G1598=-9,-999,IF(G1598="",-999,0)))</f>
        <v>-999</v>
      </c>
      <c r="AM1598" s="82">
        <f>IF(I1598=1, 'adjustment factor'!$D$12, IF(I1598=-9,-999,IF(I1598="",-999,0)))</f>
        <v>-999</v>
      </c>
      <c r="AN1598" s="82">
        <f>IF(J1598=1, 'adjustment factor'!$D$13, IF(J1598=-9,-999,IF(J1598="",-999,0)))</f>
        <v>-999</v>
      </c>
      <c r="AO1598" s="82" t="str">
        <f t="shared" si="248"/>
        <v>-999</v>
      </c>
      <c r="AP1598" s="82" t="str">
        <f t="shared" si="249"/>
        <v>MISSING</v>
      </c>
    </row>
    <row r="1599" spans="2:42" s="3" customFormat="1">
      <c r="B1599" s="213"/>
      <c r="C1599" s="35">
        <v>1595</v>
      </c>
      <c r="D1599" s="161"/>
      <c r="E1599" s="161"/>
      <c r="F1599" s="161"/>
      <c r="G1599" s="161"/>
      <c r="H1599" s="161"/>
      <c r="I1599" s="161"/>
      <c r="J1599" s="161"/>
      <c r="K1599" s="161"/>
      <c r="L1599" s="161"/>
      <c r="M1599" s="161"/>
      <c r="N1599" s="171"/>
      <c r="O1599" s="171"/>
      <c r="P1599" s="171"/>
      <c r="Q1599" s="171"/>
      <c r="R1599" s="171"/>
      <c r="S1599" s="171"/>
      <c r="T1599" s="208" t="str">
        <f t="shared" si="240"/>
        <v>MISSING</v>
      </c>
      <c r="U1599" s="208" t="str">
        <f t="shared" si="241"/>
        <v>MISSING</v>
      </c>
      <c r="X1599" s="56">
        <f t="shared" si="242"/>
        <v>-99</v>
      </c>
      <c r="Y1599" s="56">
        <f t="shared" si="243"/>
        <v>-99</v>
      </c>
      <c r="Z1599" s="56">
        <f t="shared" si="244"/>
        <v>-99</v>
      </c>
      <c r="AA1599" s="56">
        <f t="shared" si="245"/>
        <v>-99</v>
      </c>
      <c r="AB1599" s="56">
        <f t="shared" si="246"/>
        <v>-99</v>
      </c>
      <c r="AC1599" s="56">
        <f t="shared" si="247"/>
        <v>-99</v>
      </c>
      <c r="AE1599" s="82">
        <f>IF(D1599=1, 'adjustment factor'!$D$4, IF(D1599=-9,-999,IF(D1599="",-999,0)))</f>
        <v>-999</v>
      </c>
      <c r="AF1599" s="82">
        <f>IF(F1599=1, 'adjustment factor'!$D$5, IF(F1599=-9,-999,IF(F1599="",-999,0)))</f>
        <v>-999</v>
      </c>
      <c r="AG1599" s="82">
        <f>IF(E1599=1, 'adjustment factor'!$D$6, IF(E1599=-9,-999,IF(E1599="",-999,0)))</f>
        <v>-999</v>
      </c>
      <c r="AH1599" s="82">
        <f>IF(K1599&gt;=45,'adjustment factor'!$D$7,IF(K1599=-9,-1200,IF(K1599="",-1200,0)))</f>
        <v>-1200</v>
      </c>
      <c r="AI1599" s="82">
        <f>IF(L1599=1, 'adjustment factor'!$D$8, IF(L1599=-9,-999,IF(L1599="",-999,0)))</f>
        <v>-999</v>
      </c>
      <c r="AJ1599" s="82">
        <f>IF(AND(M1599&gt;=1,M1599&lt;=4),'adjustment factor'!$D$9,IF(M1599=-9,-999,IF(M1599=98,-999,IF(M1599=99,-999,IF(M1599="",-999,0)))))</f>
        <v>-999</v>
      </c>
      <c r="AK1599" s="82">
        <f>IF(H1599=1, 'adjustment factor'!$D$10, IF(H1599=-9,-999,IF(H1599="",-999,0)))</f>
        <v>-999</v>
      </c>
      <c r="AL1599" s="82">
        <f>IF(G1599=1, 'adjustment factor'!$D$11, IF(G1599=-9,-999,IF(G1599="",-999,0)))</f>
        <v>-999</v>
      </c>
      <c r="AM1599" s="82">
        <f>IF(I1599=1, 'adjustment factor'!$D$12, IF(I1599=-9,-999,IF(I1599="",-999,0)))</f>
        <v>-999</v>
      </c>
      <c r="AN1599" s="82">
        <f>IF(J1599=1, 'adjustment factor'!$D$13, IF(J1599=-9,-999,IF(J1599="",-999,0)))</f>
        <v>-999</v>
      </c>
      <c r="AO1599" s="82" t="str">
        <f t="shared" si="248"/>
        <v>-999</v>
      </c>
      <c r="AP1599" s="82" t="str">
        <f t="shared" si="249"/>
        <v>MISSING</v>
      </c>
    </row>
    <row r="1600" spans="2:42" s="3" customFormat="1">
      <c r="B1600" s="213"/>
      <c r="C1600" s="35">
        <v>1596</v>
      </c>
      <c r="D1600" s="161"/>
      <c r="E1600" s="161"/>
      <c r="F1600" s="161"/>
      <c r="G1600" s="161"/>
      <c r="H1600" s="161"/>
      <c r="I1600" s="161"/>
      <c r="J1600" s="161"/>
      <c r="K1600" s="161"/>
      <c r="L1600" s="161"/>
      <c r="M1600" s="161"/>
      <c r="N1600" s="171"/>
      <c r="O1600" s="171"/>
      <c r="P1600" s="171"/>
      <c r="Q1600" s="171"/>
      <c r="R1600" s="171"/>
      <c r="S1600" s="171"/>
      <c r="T1600" s="208" t="str">
        <f t="shared" si="240"/>
        <v>MISSING</v>
      </c>
      <c r="U1600" s="208" t="str">
        <f t="shared" si="241"/>
        <v>MISSING</v>
      </c>
      <c r="X1600" s="56">
        <f t="shared" si="242"/>
        <v>-99</v>
      </c>
      <c r="Y1600" s="56">
        <f t="shared" si="243"/>
        <v>-99</v>
      </c>
      <c r="Z1600" s="56">
        <f t="shared" si="244"/>
        <v>-99</v>
      </c>
      <c r="AA1600" s="56">
        <f t="shared" si="245"/>
        <v>-99</v>
      </c>
      <c r="AB1600" s="56">
        <f t="shared" si="246"/>
        <v>-99</v>
      </c>
      <c r="AC1600" s="56">
        <f t="shared" si="247"/>
        <v>-99</v>
      </c>
      <c r="AE1600" s="82">
        <f>IF(D1600=1, 'adjustment factor'!$D$4, IF(D1600=-9,-999,IF(D1600="",-999,0)))</f>
        <v>-999</v>
      </c>
      <c r="AF1600" s="82">
        <f>IF(F1600=1, 'adjustment factor'!$D$5, IF(F1600=-9,-999,IF(F1600="",-999,0)))</f>
        <v>-999</v>
      </c>
      <c r="AG1600" s="82">
        <f>IF(E1600=1, 'adjustment factor'!$D$6, IF(E1600=-9,-999,IF(E1600="",-999,0)))</f>
        <v>-999</v>
      </c>
      <c r="AH1600" s="82">
        <f>IF(K1600&gt;=45,'adjustment factor'!$D$7,IF(K1600=-9,-1200,IF(K1600="",-1200,0)))</f>
        <v>-1200</v>
      </c>
      <c r="AI1600" s="82">
        <f>IF(L1600=1, 'adjustment factor'!$D$8, IF(L1600=-9,-999,IF(L1600="",-999,0)))</f>
        <v>-999</v>
      </c>
      <c r="AJ1600" s="82">
        <f>IF(AND(M1600&gt;=1,M1600&lt;=4),'adjustment factor'!$D$9,IF(M1600=-9,-999,IF(M1600=98,-999,IF(M1600=99,-999,IF(M1600="",-999,0)))))</f>
        <v>-999</v>
      </c>
      <c r="AK1600" s="82">
        <f>IF(H1600=1, 'adjustment factor'!$D$10, IF(H1600=-9,-999,IF(H1600="",-999,0)))</f>
        <v>-999</v>
      </c>
      <c r="AL1600" s="82">
        <f>IF(G1600=1, 'adjustment factor'!$D$11, IF(G1600=-9,-999,IF(G1600="",-999,0)))</f>
        <v>-999</v>
      </c>
      <c r="AM1600" s="82">
        <f>IF(I1600=1, 'adjustment factor'!$D$12, IF(I1600=-9,-999,IF(I1600="",-999,0)))</f>
        <v>-999</v>
      </c>
      <c r="AN1600" s="82">
        <f>IF(J1600=1, 'adjustment factor'!$D$13, IF(J1600=-9,-999,IF(J1600="",-999,0)))</f>
        <v>-999</v>
      </c>
      <c r="AO1600" s="82" t="str">
        <f t="shared" si="248"/>
        <v>-999</v>
      </c>
      <c r="AP1600" s="82" t="str">
        <f t="shared" si="249"/>
        <v>MISSING</v>
      </c>
    </row>
    <row r="1601" spans="2:42" s="3" customFormat="1">
      <c r="B1601" s="213"/>
      <c r="C1601" s="35">
        <v>1597</v>
      </c>
      <c r="D1601" s="161"/>
      <c r="E1601" s="161"/>
      <c r="F1601" s="161"/>
      <c r="G1601" s="161"/>
      <c r="H1601" s="161"/>
      <c r="I1601" s="161"/>
      <c r="J1601" s="161"/>
      <c r="K1601" s="161"/>
      <c r="L1601" s="161"/>
      <c r="M1601" s="161"/>
      <c r="N1601" s="171"/>
      <c r="O1601" s="171"/>
      <c r="P1601" s="171"/>
      <c r="Q1601" s="171"/>
      <c r="R1601" s="171"/>
      <c r="S1601" s="171"/>
      <c r="T1601" s="208" t="str">
        <f t="shared" si="240"/>
        <v>MISSING</v>
      </c>
      <c r="U1601" s="208" t="str">
        <f t="shared" si="241"/>
        <v>MISSING</v>
      </c>
      <c r="X1601" s="56">
        <f t="shared" si="242"/>
        <v>-99</v>
      </c>
      <c r="Y1601" s="56">
        <f t="shared" si="243"/>
        <v>-99</v>
      </c>
      <c r="Z1601" s="56">
        <f t="shared" si="244"/>
        <v>-99</v>
      </c>
      <c r="AA1601" s="56">
        <f t="shared" si="245"/>
        <v>-99</v>
      </c>
      <c r="AB1601" s="56">
        <f t="shared" si="246"/>
        <v>-99</v>
      </c>
      <c r="AC1601" s="56">
        <f t="shared" si="247"/>
        <v>-99</v>
      </c>
      <c r="AE1601" s="82">
        <f>IF(D1601=1, 'adjustment factor'!$D$4, IF(D1601=-9,-999,IF(D1601="",-999,0)))</f>
        <v>-999</v>
      </c>
      <c r="AF1601" s="82">
        <f>IF(F1601=1, 'adjustment factor'!$D$5, IF(F1601=-9,-999,IF(F1601="",-999,0)))</f>
        <v>-999</v>
      </c>
      <c r="AG1601" s="82">
        <f>IF(E1601=1, 'adjustment factor'!$D$6, IF(E1601=-9,-999,IF(E1601="",-999,0)))</f>
        <v>-999</v>
      </c>
      <c r="AH1601" s="82">
        <f>IF(K1601&gt;=45,'adjustment factor'!$D$7,IF(K1601=-9,-1200,IF(K1601="",-1200,0)))</f>
        <v>-1200</v>
      </c>
      <c r="AI1601" s="82">
        <f>IF(L1601=1, 'adjustment factor'!$D$8, IF(L1601=-9,-999,IF(L1601="",-999,0)))</f>
        <v>-999</v>
      </c>
      <c r="AJ1601" s="82">
        <f>IF(AND(M1601&gt;=1,M1601&lt;=4),'adjustment factor'!$D$9,IF(M1601=-9,-999,IF(M1601=98,-999,IF(M1601=99,-999,IF(M1601="",-999,0)))))</f>
        <v>-999</v>
      </c>
      <c r="AK1601" s="82">
        <f>IF(H1601=1, 'adjustment factor'!$D$10, IF(H1601=-9,-999,IF(H1601="",-999,0)))</f>
        <v>-999</v>
      </c>
      <c r="AL1601" s="82">
        <f>IF(G1601=1, 'adjustment factor'!$D$11, IF(G1601=-9,-999,IF(G1601="",-999,0)))</f>
        <v>-999</v>
      </c>
      <c r="AM1601" s="82">
        <f>IF(I1601=1, 'adjustment factor'!$D$12, IF(I1601=-9,-999,IF(I1601="",-999,0)))</f>
        <v>-999</v>
      </c>
      <c r="AN1601" s="82">
        <f>IF(J1601=1, 'adjustment factor'!$D$13, IF(J1601=-9,-999,IF(J1601="",-999,0)))</f>
        <v>-999</v>
      </c>
      <c r="AO1601" s="82" t="str">
        <f t="shared" si="248"/>
        <v>-999</v>
      </c>
      <c r="AP1601" s="82" t="str">
        <f t="shared" si="249"/>
        <v>MISSING</v>
      </c>
    </row>
    <row r="1602" spans="2:42" s="3" customFormat="1">
      <c r="B1602" s="213"/>
      <c r="C1602" s="35">
        <v>1598</v>
      </c>
      <c r="D1602" s="161"/>
      <c r="E1602" s="161"/>
      <c r="F1602" s="161"/>
      <c r="G1602" s="161"/>
      <c r="H1602" s="161"/>
      <c r="I1602" s="161"/>
      <c r="J1602" s="161"/>
      <c r="K1602" s="161"/>
      <c r="L1602" s="161"/>
      <c r="M1602" s="161"/>
      <c r="N1602" s="171"/>
      <c r="O1602" s="171"/>
      <c r="P1602" s="171"/>
      <c r="Q1602" s="171"/>
      <c r="R1602" s="171"/>
      <c r="S1602" s="171"/>
      <c r="T1602" s="208" t="str">
        <f t="shared" si="240"/>
        <v>MISSING</v>
      </c>
      <c r="U1602" s="208" t="str">
        <f t="shared" si="241"/>
        <v>MISSING</v>
      </c>
      <c r="X1602" s="56">
        <f t="shared" si="242"/>
        <v>-99</v>
      </c>
      <c r="Y1602" s="56">
        <f t="shared" si="243"/>
        <v>-99</v>
      </c>
      <c r="Z1602" s="56">
        <f t="shared" si="244"/>
        <v>-99</v>
      </c>
      <c r="AA1602" s="56">
        <f t="shared" si="245"/>
        <v>-99</v>
      </c>
      <c r="AB1602" s="56">
        <f t="shared" si="246"/>
        <v>-99</v>
      </c>
      <c r="AC1602" s="56">
        <f t="shared" si="247"/>
        <v>-99</v>
      </c>
      <c r="AE1602" s="82">
        <f>IF(D1602=1, 'adjustment factor'!$D$4, IF(D1602=-9,-999,IF(D1602="",-999,0)))</f>
        <v>-999</v>
      </c>
      <c r="AF1602" s="82">
        <f>IF(F1602=1, 'adjustment factor'!$D$5, IF(F1602=-9,-999,IF(F1602="",-999,0)))</f>
        <v>-999</v>
      </c>
      <c r="AG1602" s="82">
        <f>IF(E1602=1, 'adjustment factor'!$D$6, IF(E1602=-9,-999,IF(E1602="",-999,0)))</f>
        <v>-999</v>
      </c>
      <c r="AH1602" s="82">
        <f>IF(K1602&gt;=45,'adjustment factor'!$D$7,IF(K1602=-9,-1200,IF(K1602="",-1200,0)))</f>
        <v>-1200</v>
      </c>
      <c r="AI1602" s="82">
        <f>IF(L1602=1, 'adjustment factor'!$D$8, IF(L1602=-9,-999,IF(L1602="",-999,0)))</f>
        <v>-999</v>
      </c>
      <c r="AJ1602" s="82">
        <f>IF(AND(M1602&gt;=1,M1602&lt;=4),'adjustment factor'!$D$9,IF(M1602=-9,-999,IF(M1602=98,-999,IF(M1602=99,-999,IF(M1602="",-999,0)))))</f>
        <v>-999</v>
      </c>
      <c r="AK1602" s="82">
        <f>IF(H1602=1, 'adjustment factor'!$D$10, IF(H1602=-9,-999,IF(H1602="",-999,0)))</f>
        <v>-999</v>
      </c>
      <c r="AL1602" s="82">
        <f>IF(G1602=1, 'adjustment factor'!$D$11, IF(G1602=-9,-999,IF(G1602="",-999,0)))</f>
        <v>-999</v>
      </c>
      <c r="AM1602" s="82">
        <f>IF(I1602=1, 'adjustment factor'!$D$12, IF(I1602=-9,-999,IF(I1602="",-999,0)))</f>
        <v>-999</v>
      </c>
      <c r="AN1602" s="82">
        <f>IF(J1602=1, 'adjustment factor'!$D$13, IF(J1602=-9,-999,IF(J1602="",-999,0)))</f>
        <v>-999</v>
      </c>
      <c r="AO1602" s="82" t="str">
        <f t="shared" si="248"/>
        <v>-999</v>
      </c>
      <c r="AP1602" s="82" t="str">
        <f t="shared" si="249"/>
        <v>MISSING</v>
      </c>
    </row>
    <row r="1603" spans="2:42" s="3" customFormat="1">
      <c r="B1603" s="213"/>
      <c r="C1603" s="35">
        <v>1599</v>
      </c>
      <c r="D1603" s="161"/>
      <c r="E1603" s="161"/>
      <c r="F1603" s="161"/>
      <c r="G1603" s="161"/>
      <c r="H1603" s="161"/>
      <c r="I1603" s="161"/>
      <c r="J1603" s="161"/>
      <c r="K1603" s="161"/>
      <c r="L1603" s="161"/>
      <c r="M1603" s="161"/>
      <c r="N1603" s="171"/>
      <c r="O1603" s="171"/>
      <c r="P1603" s="171"/>
      <c r="Q1603" s="171"/>
      <c r="R1603" s="171"/>
      <c r="S1603" s="171"/>
      <c r="T1603" s="208" t="str">
        <f t="shared" si="240"/>
        <v>MISSING</v>
      </c>
      <c r="U1603" s="208" t="str">
        <f t="shared" si="241"/>
        <v>MISSING</v>
      </c>
      <c r="X1603" s="56">
        <f t="shared" si="242"/>
        <v>-99</v>
      </c>
      <c r="Y1603" s="56">
        <f t="shared" si="243"/>
        <v>-99</v>
      </c>
      <c r="Z1603" s="56">
        <f t="shared" si="244"/>
        <v>-99</v>
      </c>
      <c r="AA1603" s="56">
        <f t="shared" si="245"/>
        <v>-99</v>
      </c>
      <c r="AB1603" s="56">
        <f t="shared" si="246"/>
        <v>-99</v>
      </c>
      <c r="AC1603" s="56">
        <f t="shared" si="247"/>
        <v>-99</v>
      </c>
      <c r="AE1603" s="82">
        <f>IF(D1603=1, 'adjustment factor'!$D$4, IF(D1603=-9,-999,IF(D1603="",-999,0)))</f>
        <v>-999</v>
      </c>
      <c r="AF1603" s="82">
        <f>IF(F1603=1, 'adjustment factor'!$D$5, IF(F1603=-9,-999,IF(F1603="",-999,0)))</f>
        <v>-999</v>
      </c>
      <c r="AG1603" s="82">
        <f>IF(E1603=1, 'adjustment factor'!$D$6, IF(E1603=-9,-999,IF(E1603="",-999,0)))</f>
        <v>-999</v>
      </c>
      <c r="AH1603" s="82">
        <f>IF(K1603&gt;=45,'adjustment factor'!$D$7,IF(K1603=-9,-1200,IF(K1603="",-1200,0)))</f>
        <v>-1200</v>
      </c>
      <c r="AI1603" s="82">
        <f>IF(L1603=1, 'adjustment factor'!$D$8, IF(L1603=-9,-999,IF(L1603="",-999,0)))</f>
        <v>-999</v>
      </c>
      <c r="AJ1603" s="82">
        <f>IF(AND(M1603&gt;=1,M1603&lt;=4),'adjustment factor'!$D$9,IF(M1603=-9,-999,IF(M1603=98,-999,IF(M1603=99,-999,IF(M1603="",-999,0)))))</f>
        <v>-999</v>
      </c>
      <c r="AK1603" s="82">
        <f>IF(H1603=1, 'adjustment factor'!$D$10, IF(H1603=-9,-999,IF(H1603="",-999,0)))</f>
        <v>-999</v>
      </c>
      <c r="AL1603" s="82">
        <f>IF(G1603=1, 'adjustment factor'!$D$11, IF(G1603=-9,-999,IF(G1603="",-999,0)))</f>
        <v>-999</v>
      </c>
      <c r="AM1603" s="82">
        <f>IF(I1603=1, 'adjustment factor'!$D$12, IF(I1603=-9,-999,IF(I1603="",-999,0)))</f>
        <v>-999</v>
      </c>
      <c r="AN1603" s="82">
        <f>IF(J1603=1, 'adjustment factor'!$D$13, IF(J1603=-9,-999,IF(J1603="",-999,0)))</f>
        <v>-999</v>
      </c>
      <c r="AO1603" s="82" t="str">
        <f t="shared" si="248"/>
        <v>-999</v>
      </c>
      <c r="AP1603" s="82" t="str">
        <f t="shared" si="249"/>
        <v>MISSING</v>
      </c>
    </row>
    <row r="1604" spans="2:42" s="3" customFormat="1">
      <c r="B1604" s="213"/>
      <c r="C1604" s="35">
        <v>1600</v>
      </c>
      <c r="D1604" s="161"/>
      <c r="E1604" s="161"/>
      <c r="F1604" s="161"/>
      <c r="G1604" s="161"/>
      <c r="H1604" s="161"/>
      <c r="I1604" s="161"/>
      <c r="J1604" s="161"/>
      <c r="K1604" s="161"/>
      <c r="L1604" s="161"/>
      <c r="M1604" s="161"/>
      <c r="N1604" s="171"/>
      <c r="O1604" s="171"/>
      <c r="P1604" s="171"/>
      <c r="Q1604" s="171"/>
      <c r="R1604" s="171"/>
      <c r="S1604" s="171"/>
      <c r="T1604" s="208" t="str">
        <f t="shared" si="240"/>
        <v>MISSING</v>
      </c>
      <c r="U1604" s="208" t="str">
        <f t="shared" si="241"/>
        <v>MISSING</v>
      </c>
      <c r="X1604" s="56">
        <f t="shared" si="242"/>
        <v>-99</v>
      </c>
      <c r="Y1604" s="56">
        <f t="shared" si="243"/>
        <v>-99</v>
      </c>
      <c r="Z1604" s="56">
        <f t="shared" si="244"/>
        <v>-99</v>
      </c>
      <c r="AA1604" s="56">
        <f t="shared" si="245"/>
        <v>-99</v>
      </c>
      <c r="AB1604" s="56">
        <f t="shared" si="246"/>
        <v>-99</v>
      </c>
      <c r="AC1604" s="56">
        <f t="shared" si="247"/>
        <v>-99</v>
      </c>
      <c r="AE1604" s="82">
        <f>IF(D1604=1, 'adjustment factor'!$D$4, IF(D1604=-9,-999,IF(D1604="",-999,0)))</f>
        <v>-999</v>
      </c>
      <c r="AF1604" s="82">
        <f>IF(F1604=1, 'adjustment factor'!$D$5, IF(F1604=-9,-999,IF(F1604="",-999,0)))</f>
        <v>-999</v>
      </c>
      <c r="AG1604" s="82">
        <f>IF(E1604=1, 'adjustment factor'!$D$6, IF(E1604=-9,-999,IF(E1604="",-999,0)))</f>
        <v>-999</v>
      </c>
      <c r="AH1604" s="82">
        <f>IF(K1604&gt;=45,'adjustment factor'!$D$7,IF(K1604=-9,-1200,IF(K1604="",-1200,0)))</f>
        <v>-1200</v>
      </c>
      <c r="AI1604" s="82">
        <f>IF(L1604=1, 'adjustment factor'!$D$8, IF(L1604=-9,-999,IF(L1604="",-999,0)))</f>
        <v>-999</v>
      </c>
      <c r="AJ1604" s="82">
        <f>IF(AND(M1604&gt;=1,M1604&lt;=4),'adjustment factor'!$D$9,IF(M1604=-9,-999,IF(M1604=98,-999,IF(M1604=99,-999,IF(M1604="",-999,0)))))</f>
        <v>-999</v>
      </c>
      <c r="AK1604" s="82">
        <f>IF(H1604=1, 'adjustment factor'!$D$10, IF(H1604=-9,-999,IF(H1604="",-999,0)))</f>
        <v>-999</v>
      </c>
      <c r="AL1604" s="82">
        <f>IF(G1604=1, 'adjustment factor'!$D$11, IF(G1604=-9,-999,IF(G1604="",-999,0)))</f>
        <v>-999</v>
      </c>
      <c r="AM1604" s="82">
        <f>IF(I1604=1, 'adjustment factor'!$D$12, IF(I1604=-9,-999,IF(I1604="",-999,0)))</f>
        <v>-999</v>
      </c>
      <c r="AN1604" s="82">
        <f>IF(J1604=1, 'adjustment factor'!$D$13, IF(J1604=-9,-999,IF(J1604="",-999,0)))</f>
        <v>-999</v>
      </c>
      <c r="AO1604" s="82" t="str">
        <f t="shared" si="248"/>
        <v>-999</v>
      </c>
      <c r="AP1604" s="82" t="str">
        <f t="shared" si="249"/>
        <v>MISSING</v>
      </c>
    </row>
    <row r="1605" spans="2:42" s="3" customFormat="1">
      <c r="B1605" s="213"/>
      <c r="C1605" s="35">
        <v>1601</v>
      </c>
      <c r="D1605" s="161"/>
      <c r="E1605" s="161"/>
      <c r="F1605" s="161"/>
      <c r="G1605" s="161"/>
      <c r="H1605" s="161"/>
      <c r="I1605" s="161"/>
      <c r="J1605" s="161"/>
      <c r="K1605" s="161"/>
      <c r="L1605" s="161"/>
      <c r="M1605" s="161"/>
      <c r="N1605" s="171"/>
      <c r="O1605" s="171"/>
      <c r="P1605" s="171"/>
      <c r="Q1605" s="171"/>
      <c r="R1605" s="171"/>
      <c r="S1605" s="171"/>
      <c r="T1605" s="208" t="str">
        <f t="shared" ref="T1605:T1668" si="250">IF(SUM(X1605:AC1605)&gt;-0.01, SUM(X1605:AC1605), "MISSING")</f>
        <v>MISSING</v>
      </c>
      <c r="U1605" s="208" t="str">
        <f t="shared" ref="U1605:U1668" si="251">IF(AP1605="MISSING","MISSING", 3.88+0.604*T1605+0.055*(T1605^2)-AP1605)</f>
        <v>MISSING</v>
      </c>
      <c r="X1605" s="56">
        <f t="shared" ref="X1605:X1668" si="252">IF(N1605&gt;0,((N1605-3)*-1),-99)</f>
        <v>-99</v>
      </c>
      <c r="Y1605" s="56">
        <f t="shared" ref="Y1605:Y1668" si="253">IF(O1605&gt;0,((O1605-3)*-1),-99)</f>
        <v>-99</v>
      </c>
      <c r="Z1605" s="56">
        <f t="shared" ref="Z1605:Z1668" si="254">IF(P1605&gt;0,((P1605-3)*-1),-99)</f>
        <v>-99</v>
      </c>
      <c r="AA1605" s="56">
        <f t="shared" ref="AA1605:AA1668" si="255">IF(Q1605&gt;0,((Q1605-3)*-1),-99)</f>
        <v>-99</v>
      </c>
      <c r="AB1605" s="56">
        <f t="shared" ref="AB1605:AB1668" si="256">IF(R1605&gt;0,((R1605-3)*-1),-99)</f>
        <v>-99</v>
      </c>
      <c r="AC1605" s="56">
        <f t="shared" ref="AC1605:AC1668" si="257">IF(S1605&gt;0,((S1605-3)*-1),-99)</f>
        <v>-99</v>
      </c>
      <c r="AE1605" s="82">
        <f>IF(D1605=1, 'adjustment factor'!$D$4, IF(D1605=-9,-999,IF(D1605="",-999,0)))</f>
        <v>-999</v>
      </c>
      <c r="AF1605" s="82">
        <f>IF(F1605=1, 'adjustment factor'!$D$5, IF(F1605=-9,-999,IF(F1605="",-999,0)))</f>
        <v>-999</v>
      </c>
      <c r="AG1605" s="82">
        <f>IF(E1605=1, 'adjustment factor'!$D$6, IF(E1605=-9,-999,IF(E1605="",-999,0)))</f>
        <v>-999</v>
      </c>
      <c r="AH1605" s="82">
        <f>IF(K1605&gt;=45,'adjustment factor'!$D$7,IF(K1605=-9,-1200,IF(K1605="",-1200,0)))</f>
        <v>-1200</v>
      </c>
      <c r="AI1605" s="82">
        <f>IF(L1605=1, 'adjustment factor'!$D$8, IF(L1605=-9,-999,IF(L1605="",-999,0)))</f>
        <v>-999</v>
      </c>
      <c r="AJ1605" s="82">
        <f>IF(AND(M1605&gt;=1,M1605&lt;=4),'adjustment factor'!$D$9,IF(M1605=-9,-999,IF(M1605=98,-999,IF(M1605=99,-999,IF(M1605="",-999,0)))))</f>
        <v>-999</v>
      </c>
      <c r="AK1605" s="82">
        <f>IF(H1605=1, 'adjustment factor'!$D$10, IF(H1605=-9,-999,IF(H1605="",-999,0)))</f>
        <v>-999</v>
      </c>
      <c r="AL1605" s="82">
        <f>IF(G1605=1, 'adjustment factor'!$D$11, IF(G1605=-9,-999,IF(G1605="",-999,0)))</f>
        <v>-999</v>
      </c>
      <c r="AM1605" s="82">
        <f>IF(I1605=1, 'adjustment factor'!$D$12, IF(I1605=-9,-999,IF(I1605="",-999,0)))</f>
        <v>-999</v>
      </c>
      <c r="AN1605" s="82">
        <f>IF(J1605=1, 'adjustment factor'!$D$13, IF(J1605=-9,-999,IF(J1605="",-999,0)))</f>
        <v>-999</v>
      </c>
      <c r="AO1605" s="82" t="str">
        <f t="shared" si="248"/>
        <v>-999</v>
      </c>
      <c r="AP1605" s="82" t="str">
        <f t="shared" si="249"/>
        <v>MISSING</v>
      </c>
    </row>
    <row r="1606" spans="2:42" s="3" customFormat="1">
      <c r="B1606" s="213"/>
      <c r="C1606" s="35">
        <v>1602</v>
      </c>
      <c r="D1606" s="161"/>
      <c r="E1606" s="161"/>
      <c r="F1606" s="161"/>
      <c r="G1606" s="161"/>
      <c r="H1606" s="161"/>
      <c r="I1606" s="161"/>
      <c r="J1606" s="161"/>
      <c r="K1606" s="161"/>
      <c r="L1606" s="161"/>
      <c r="M1606" s="161"/>
      <c r="N1606" s="171"/>
      <c r="O1606" s="171"/>
      <c r="P1606" s="171"/>
      <c r="Q1606" s="171"/>
      <c r="R1606" s="171"/>
      <c r="S1606" s="171"/>
      <c r="T1606" s="208" t="str">
        <f t="shared" si="250"/>
        <v>MISSING</v>
      </c>
      <c r="U1606" s="208" t="str">
        <f t="shared" si="251"/>
        <v>MISSING</v>
      </c>
      <c r="X1606" s="56">
        <f t="shared" si="252"/>
        <v>-99</v>
      </c>
      <c r="Y1606" s="56">
        <f t="shared" si="253"/>
        <v>-99</v>
      </c>
      <c r="Z1606" s="56">
        <f t="shared" si="254"/>
        <v>-99</v>
      </c>
      <c r="AA1606" s="56">
        <f t="shared" si="255"/>
        <v>-99</v>
      </c>
      <c r="AB1606" s="56">
        <f t="shared" si="256"/>
        <v>-99</v>
      </c>
      <c r="AC1606" s="56">
        <f t="shared" si="257"/>
        <v>-99</v>
      </c>
      <c r="AE1606" s="82">
        <f>IF(D1606=1, 'adjustment factor'!$D$4, IF(D1606=-9,-999,IF(D1606="",-999,0)))</f>
        <v>-999</v>
      </c>
      <c r="AF1606" s="82">
        <f>IF(F1606=1, 'adjustment factor'!$D$5, IF(F1606=-9,-999,IF(F1606="",-999,0)))</f>
        <v>-999</v>
      </c>
      <c r="AG1606" s="82">
        <f>IF(E1606=1, 'adjustment factor'!$D$6, IF(E1606=-9,-999,IF(E1606="",-999,0)))</f>
        <v>-999</v>
      </c>
      <c r="AH1606" s="82">
        <f>IF(K1606&gt;=45,'adjustment factor'!$D$7,IF(K1606=-9,-1200,IF(K1606="",-1200,0)))</f>
        <v>-1200</v>
      </c>
      <c r="AI1606" s="82">
        <f>IF(L1606=1, 'adjustment factor'!$D$8, IF(L1606=-9,-999,IF(L1606="",-999,0)))</f>
        <v>-999</v>
      </c>
      <c r="AJ1606" s="82">
        <f>IF(AND(M1606&gt;=1,M1606&lt;=4),'adjustment factor'!$D$9,IF(M1606=-9,-999,IF(M1606=98,-999,IF(M1606=99,-999,IF(M1606="",-999,0)))))</f>
        <v>-999</v>
      </c>
      <c r="AK1606" s="82">
        <f>IF(H1606=1, 'adjustment factor'!$D$10, IF(H1606=-9,-999,IF(H1606="",-999,0)))</f>
        <v>-999</v>
      </c>
      <c r="AL1606" s="82">
        <f>IF(G1606=1, 'adjustment factor'!$D$11, IF(G1606=-9,-999,IF(G1606="",-999,0)))</f>
        <v>-999</v>
      </c>
      <c r="AM1606" s="82">
        <f>IF(I1606=1, 'adjustment factor'!$D$12, IF(I1606=-9,-999,IF(I1606="",-999,0)))</f>
        <v>-999</v>
      </c>
      <c r="AN1606" s="82">
        <f>IF(J1606=1, 'adjustment factor'!$D$13, IF(J1606=-9,-999,IF(J1606="",-999,0)))</f>
        <v>-999</v>
      </c>
      <c r="AO1606" s="82" t="str">
        <f t="shared" ref="AO1606:AO1669" si="258">IF(-AE1606-AF1606-AG1606-AH1606+AI1606+AJ1606-AK1606-AL1606-AM1606-AN1606&lt;3, -AE1606-AF1606-AG1606-AH1606+AI1606+AJ1606-AK1606-AL1606-AM1606-AN1606, "-999")</f>
        <v>-999</v>
      </c>
      <c r="AP1606" s="82" t="str">
        <f t="shared" ref="AP1606:AP1669" si="259">IF(AND(SUM(AE1606:AN1606)&gt;-1, (SUM(X1606:AC1606)&gt;-1)), 14.353-AE1606-AF1606-AG1606-AH1606+AI1606+AJ1606-AK1606-AL1606-AM1606-AN1606, "MISSING")</f>
        <v>MISSING</v>
      </c>
    </row>
    <row r="1607" spans="2:42" s="3" customFormat="1">
      <c r="B1607" s="213"/>
      <c r="C1607" s="35">
        <v>1603</v>
      </c>
      <c r="D1607" s="161"/>
      <c r="E1607" s="161"/>
      <c r="F1607" s="161"/>
      <c r="G1607" s="161"/>
      <c r="H1607" s="161"/>
      <c r="I1607" s="161"/>
      <c r="J1607" s="161"/>
      <c r="K1607" s="161"/>
      <c r="L1607" s="161"/>
      <c r="M1607" s="161"/>
      <c r="N1607" s="171"/>
      <c r="O1607" s="171"/>
      <c r="P1607" s="171"/>
      <c r="Q1607" s="171"/>
      <c r="R1607" s="171"/>
      <c r="S1607" s="171"/>
      <c r="T1607" s="208" t="str">
        <f t="shared" si="250"/>
        <v>MISSING</v>
      </c>
      <c r="U1607" s="208" t="str">
        <f t="shared" si="251"/>
        <v>MISSING</v>
      </c>
      <c r="X1607" s="56">
        <f t="shared" si="252"/>
        <v>-99</v>
      </c>
      <c r="Y1607" s="56">
        <f t="shared" si="253"/>
        <v>-99</v>
      </c>
      <c r="Z1607" s="56">
        <f t="shared" si="254"/>
        <v>-99</v>
      </c>
      <c r="AA1607" s="56">
        <f t="shared" si="255"/>
        <v>-99</v>
      </c>
      <c r="AB1607" s="56">
        <f t="shared" si="256"/>
        <v>-99</v>
      </c>
      <c r="AC1607" s="56">
        <f t="shared" si="257"/>
        <v>-99</v>
      </c>
      <c r="AE1607" s="82">
        <f>IF(D1607=1, 'adjustment factor'!$D$4, IF(D1607=-9,-999,IF(D1607="",-999,0)))</f>
        <v>-999</v>
      </c>
      <c r="AF1607" s="82">
        <f>IF(F1607=1, 'adjustment factor'!$D$5, IF(F1607=-9,-999,IF(F1607="",-999,0)))</f>
        <v>-999</v>
      </c>
      <c r="AG1607" s="82">
        <f>IF(E1607=1, 'adjustment factor'!$D$6, IF(E1607=-9,-999,IF(E1607="",-999,0)))</f>
        <v>-999</v>
      </c>
      <c r="AH1607" s="82">
        <f>IF(K1607&gt;=45,'adjustment factor'!$D$7,IF(K1607=-9,-1200,IF(K1607="",-1200,0)))</f>
        <v>-1200</v>
      </c>
      <c r="AI1607" s="82">
        <f>IF(L1607=1, 'adjustment factor'!$D$8, IF(L1607=-9,-999,IF(L1607="",-999,0)))</f>
        <v>-999</v>
      </c>
      <c r="AJ1607" s="82">
        <f>IF(AND(M1607&gt;=1,M1607&lt;=4),'adjustment factor'!$D$9,IF(M1607=-9,-999,IF(M1607=98,-999,IF(M1607=99,-999,IF(M1607="",-999,0)))))</f>
        <v>-999</v>
      </c>
      <c r="AK1607" s="82">
        <f>IF(H1607=1, 'adjustment factor'!$D$10, IF(H1607=-9,-999,IF(H1607="",-999,0)))</f>
        <v>-999</v>
      </c>
      <c r="AL1607" s="82">
        <f>IF(G1607=1, 'adjustment factor'!$D$11, IF(G1607=-9,-999,IF(G1607="",-999,0)))</f>
        <v>-999</v>
      </c>
      <c r="AM1607" s="82">
        <f>IF(I1607=1, 'adjustment factor'!$D$12, IF(I1607=-9,-999,IF(I1607="",-999,0)))</f>
        <v>-999</v>
      </c>
      <c r="AN1607" s="82">
        <f>IF(J1607=1, 'adjustment factor'!$D$13, IF(J1607=-9,-999,IF(J1607="",-999,0)))</f>
        <v>-999</v>
      </c>
      <c r="AO1607" s="82" t="str">
        <f t="shared" si="258"/>
        <v>-999</v>
      </c>
      <c r="AP1607" s="82" t="str">
        <f t="shared" si="259"/>
        <v>MISSING</v>
      </c>
    </row>
    <row r="1608" spans="2:42" s="3" customFormat="1">
      <c r="B1608" s="213"/>
      <c r="C1608" s="35">
        <v>1604</v>
      </c>
      <c r="D1608" s="161"/>
      <c r="E1608" s="161"/>
      <c r="F1608" s="161"/>
      <c r="G1608" s="161"/>
      <c r="H1608" s="161"/>
      <c r="I1608" s="161"/>
      <c r="J1608" s="161"/>
      <c r="K1608" s="161"/>
      <c r="L1608" s="161"/>
      <c r="M1608" s="161"/>
      <c r="N1608" s="171"/>
      <c r="O1608" s="171"/>
      <c r="P1608" s="171"/>
      <c r="Q1608" s="171"/>
      <c r="R1608" s="171"/>
      <c r="S1608" s="171"/>
      <c r="T1608" s="208" t="str">
        <f t="shared" si="250"/>
        <v>MISSING</v>
      </c>
      <c r="U1608" s="208" t="str">
        <f t="shared" si="251"/>
        <v>MISSING</v>
      </c>
      <c r="X1608" s="56">
        <f t="shared" si="252"/>
        <v>-99</v>
      </c>
      <c r="Y1608" s="56">
        <f t="shared" si="253"/>
        <v>-99</v>
      </c>
      <c r="Z1608" s="56">
        <f t="shared" si="254"/>
        <v>-99</v>
      </c>
      <c r="AA1608" s="56">
        <f t="shared" si="255"/>
        <v>-99</v>
      </c>
      <c r="AB1608" s="56">
        <f t="shared" si="256"/>
        <v>-99</v>
      </c>
      <c r="AC1608" s="56">
        <f t="shared" si="257"/>
        <v>-99</v>
      </c>
      <c r="AE1608" s="82">
        <f>IF(D1608=1, 'adjustment factor'!$D$4, IF(D1608=-9,-999,IF(D1608="",-999,0)))</f>
        <v>-999</v>
      </c>
      <c r="AF1608" s="82">
        <f>IF(F1608=1, 'adjustment factor'!$D$5, IF(F1608=-9,-999,IF(F1608="",-999,0)))</f>
        <v>-999</v>
      </c>
      <c r="AG1608" s="82">
        <f>IF(E1608=1, 'adjustment factor'!$D$6, IF(E1608=-9,-999,IF(E1608="",-999,0)))</f>
        <v>-999</v>
      </c>
      <c r="AH1608" s="82">
        <f>IF(K1608&gt;=45,'adjustment factor'!$D$7,IF(K1608=-9,-1200,IF(K1608="",-1200,0)))</f>
        <v>-1200</v>
      </c>
      <c r="AI1608" s="82">
        <f>IF(L1608=1, 'adjustment factor'!$D$8, IF(L1608=-9,-999,IF(L1608="",-999,0)))</f>
        <v>-999</v>
      </c>
      <c r="AJ1608" s="82">
        <f>IF(AND(M1608&gt;=1,M1608&lt;=4),'adjustment factor'!$D$9,IF(M1608=-9,-999,IF(M1608=98,-999,IF(M1608=99,-999,IF(M1608="",-999,0)))))</f>
        <v>-999</v>
      </c>
      <c r="AK1608" s="82">
        <f>IF(H1608=1, 'adjustment factor'!$D$10, IF(H1608=-9,-999,IF(H1608="",-999,0)))</f>
        <v>-999</v>
      </c>
      <c r="AL1608" s="82">
        <f>IF(G1608=1, 'adjustment factor'!$D$11, IF(G1608=-9,-999,IF(G1608="",-999,0)))</f>
        <v>-999</v>
      </c>
      <c r="AM1608" s="82">
        <f>IF(I1608=1, 'adjustment factor'!$D$12, IF(I1608=-9,-999,IF(I1608="",-999,0)))</f>
        <v>-999</v>
      </c>
      <c r="AN1608" s="82">
        <f>IF(J1608=1, 'adjustment factor'!$D$13, IF(J1608=-9,-999,IF(J1608="",-999,0)))</f>
        <v>-999</v>
      </c>
      <c r="AO1608" s="82" t="str">
        <f t="shared" si="258"/>
        <v>-999</v>
      </c>
      <c r="AP1608" s="82" t="str">
        <f t="shared" si="259"/>
        <v>MISSING</v>
      </c>
    </row>
    <row r="1609" spans="2:42" s="3" customFormat="1">
      <c r="B1609" s="213"/>
      <c r="C1609" s="35">
        <v>1605</v>
      </c>
      <c r="D1609" s="161"/>
      <c r="E1609" s="161"/>
      <c r="F1609" s="161"/>
      <c r="G1609" s="161"/>
      <c r="H1609" s="161"/>
      <c r="I1609" s="161"/>
      <c r="J1609" s="161"/>
      <c r="K1609" s="161"/>
      <c r="L1609" s="161"/>
      <c r="M1609" s="161"/>
      <c r="N1609" s="171"/>
      <c r="O1609" s="171"/>
      <c r="P1609" s="171"/>
      <c r="Q1609" s="171"/>
      <c r="R1609" s="171"/>
      <c r="S1609" s="171"/>
      <c r="T1609" s="208" t="str">
        <f t="shared" si="250"/>
        <v>MISSING</v>
      </c>
      <c r="U1609" s="208" t="str">
        <f t="shared" si="251"/>
        <v>MISSING</v>
      </c>
      <c r="X1609" s="56">
        <f t="shared" si="252"/>
        <v>-99</v>
      </c>
      <c r="Y1609" s="56">
        <f t="shared" si="253"/>
        <v>-99</v>
      </c>
      <c r="Z1609" s="56">
        <f t="shared" si="254"/>
        <v>-99</v>
      </c>
      <c r="AA1609" s="56">
        <f t="shared" si="255"/>
        <v>-99</v>
      </c>
      <c r="AB1609" s="56">
        <f t="shared" si="256"/>
        <v>-99</v>
      </c>
      <c r="AC1609" s="56">
        <f t="shared" si="257"/>
        <v>-99</v>
      </c>
      <c r="AE1609" s="82">
        <f>IF(D1609=1, 'adjustment factor'!$D$4, IF(D1609=-9,-999,IF(D1609="",-999,0)))</f>
        <v>-999</v>
      </c>
      <c r="AF1609" s="82">
        <f>IF(F1609=1, 'adjustment factor'!$D$5, IF(F1609=-9,-999,IF(F1609="",-999,0)))</f>
        <v>-999</v>
      </c>
      <c r="AG1609" s="82">
        <f>IF(E1609=1, 'adjustment factor'!$D$6, IF(E1609=-9,-999,IF(E1609="",-999,0)))</f>
        <v>-999</v>
      </c>
      <c r="AH1609" s="82">
        <f>IF(K1609&gt;=45,'adjustment factor'!$D$7,IF(K1609=-9,-1200,IF(K1609="",-1200,0)))</f>
        <v>-1200</v>
      </c>
      <c r="AI1609" s="82">
        <f>IF(L1609=1, 'adjustment factor'!$D$8, IF(L1609=-9,-999,IF(L1609="",-999,0)))</f>
        <v>-999</v>
      </c>
      <c r="AJ1609" s="82">
        <f>IF(AND(M1609&gt;=1,M1609&lt;=4),'adjustment factor'!$D$9,IF(M1609=-9,-999,IF(M1609=98,-999,IF(M1609=99,-999,IF(M1609="",-999,0)))))</f>
        <v>-999</v>
      </c>
      <c r="AK1609" s="82">
        <f>IF(H1609=1, 'adjustment factor'!$D$10, IF(H1609=-9,-999,IF(H1609="",-999,0)))</f>
        <v>-999</v>
      </c>
      <c r="AL1609" s="82">
        <f>IF(G1609=1, 'adjustment factor'!$D$11, IF(G1609=-9,-999,IF(G1609="",-999,0)))</f>
        <v>-999</v>
      </c>
      <c r="AM1609" s="82">
        <f>IF(I1609=1, 'adjustment factor'!$D$12, IF(I1609=-9,-999,IF(I1609="",-999,0)))</f>
        <v>-999</v>
      </c>
      <c r="AN1609" s="82">
        <f>IF(J1609=1, 'adjustment factor'!$D$13, IF(J1609=-9,-999,IF(J1609="",-999,0)))</f>
        <v>-999</v>
      </c>
      <c r="AO1609" s="82" t="str">
        <f t="shared" si="258"/>
        <v>-999</v>
      </c>
      <c r="AP1609" s="82" t="str">
        <f t="shared" si="259"/>
        <v>MISSING</v>
      </c>
    </row>
    <row r="1610" spans="2:42" s="3" customFormat="1">
      <c r="B1610" s="213"/>
      <c r="C1610" s="35">
        <v>1606</v>
      </c>
      <c r="D1610" s="161"/>
      <c r="E1610" s="161"/>
      <c r="F1610" s="161"/>
      <c r="G1610" s="161"/>
      <c r="H1610" s="161"/>
      <c r="I1610" s="161"/>
      <c r="J1610" s="161"/>
      <c r="K1610" s="161"/>
      <c r="L1610" s="161"/>
      <c r="M1610" s="161"/>
      <c r="N1610" s="171"/>
      <c r="O1610" s="171"/>
      <c r="P1610" s="171"/>
      <c r="Q1610" s="171"/>
      <c r="R1610" s="171"/>
      <c r="S1610" s="171"/>
      <c r="T1610" s="208" t="str">
        <f t="shared" si="250"/>
        <v>MISSING</v>
      </c>
      <c r="U1610" s="208" t="str">
        <f t="shared" si="251"/>
        <v>MISSING</v>
      </c>
      <c r="X1610" s="56">
        <f t="shared" si="252"/>
        <v>-99</v>
      </c>
      <c r="Y1610" s="56">
        <f t="shared" si="253"/>
        <v>-99</v>
      </c>
      <c r="Z1610" s="56">
        <f t="shared" si="254"/>
        <v>-99</v>
      </c>
      <c r="AA1610" s="56">
        <f t="shared" si="255"/>
        <v>-99</v>
      </c>
      <c r="AB1610" s="56">
        <f t="shared" si="256"/>
        <v>-99</v>
      </c>
      <c r="AC1610" s="56">
        <f t="shared" si="257"/>
        <v>-99</v>
      </c>
      <c r="AE1610" s="82">
        <f>IF(D1610=1, 'adjustment factor'!$D$4, IF(D1610=-9,-999,IF(D1610="",-999,0)))</f>
        <v>-999</v>
      </c>
      <c r="AF1610" s="82">
        <f>IF(F1610=1, 'adjustment factor'!$D$5, IF(F1610=-9,-999,IF(F1610="",-999,0)))</f>
        <v>-999</v>
      </c>
      <c r="AG1610" s="82">
        <f>IF(E1610=1, 'adjustment factor'!$D$6, IF(E1610=-9,-999,IF(E1610="",-999,0)))</f>
        <v>-999</v>
      </c>
      <c r="AH1610" s="82">
        <f>IF(K1610&gt;=45,'adjustment factor'!$D$7,IF(K1610=-9,-1200,IF(K1610="",-1200,0)))</f>
        <v>-1200</v>
      </c>
      <c r="AI1610" s="82">
        <f>IF(L1610=1, 'adjustment factor'!$D$8, IF(L1610=-9,-999,IF(L1610="",-999,0)))</f>
        <v>-999</v>
      </c>
      <c r="AJ1610" s="82">
        <f>IF(AND(M1610&gt;=1,M1610&lt;=4),'adjustment factor'!$D$9,IF(M1610=-9,-999,IF(M1610=98,-999,IF(M1610=99,-999,IF(M1610="",-999,0)))))</f>
        <v>-999</v>
      </c>
      <c r="AK1610" s="82">
        <f>IF(H1610=1, 'adjustment factor'!$D$10, IF(H1610=-9,-999,IF(H1610="",-999,0)))</f>
        <v>-999</v>
      </c>
      <c r="AL1610" s="82">
        <f>IF(G1610=1, 'adjustment factor'!$D$11, IF(G1610=-9,-999,IF(G1610="",-999,0)))</f>
        <v>-999</v>
      </c>
      <c r="AM1610" s="82">
        <f>IF(I1610=1, 'adjustment factor'!$D$12, IF(I1610=-9,-999,IF(I1610="",-999,0)))</f>
        <v>-999</v>
      </c>
      <c r="AN1610" s="82">
        <f>IF(J1610=1, 'adjustment factor'!$D$13, IF(J1610=-9,-999,IF(J1610="",-999,0)))</f>
        <v>-999</v>
      </c>
      <c r="AO1610" s="82" t="str">
        <f t="shared" si="258"/>
        <v>-999</v>
      </c>
      <c r="AP1610" s="82" t="str">
        <f t="shared" si="259"/>
        <v>MISSING</v>
      </c>
    </row>
    <row r="1611" spans="2:42" s="3" customFormat="1">
      <c r="B1611" s="213"/>
      <c r="C1611" s="35">
        <v>1607</v>
      </c>
      <c r="D1611" s="161"/>
      <c r="E1611" s="161"/>
      <c r="F1611" s="161"/>
      <c r="G1611" s="161"/>
      <c r="H1611" s="161"/>
      <c r="I1611" s="161"/>
      <c r="J1611" s="161"/>
      <c r="K1611" s="161"/>
      <c r="L1611" s="161"/>
      <c r="M1611" s="161"/>
      <c r="N1611" s="171"/>
      <c r="O1611" s="171"/>
      <c r="P1611" s="171"/>
      <c r="Q1611" s="171"/>
      <c r="R1611" s="171"/>
      <c r="S1611" s="171"/>
      <c r="T1611" s="208" t="str">
        <f t="shared" si="250"/>
        <v>MISSING</v>
      </c>
      <c r="U1611" s="208" t="str">
        <f t="shared" si="251"/>
        <v>MISSING</v>
      </c>
      <c r="X1611" s="56">
        <f t="shared" si="252"/>
        <v>-99</v>
      </c>
      <c r="Y1611" s="56">
        <f t="shared" si="253"/>
        <v>-99</v>
      </c>
      <c r="Z1611" s="56">
        <f t="shared" si="254"/>
        <v>-99</v>
      </c>
      <c r="AA1611" s="56">
        <f t="shared" si="255"/>
        <v>-99</v>
      </c>
      <c r="AB1611" s="56">
        <f t="shared" si="256"/>
        <v>-99</v>
      </c>
      <c r="AC1611" s="56">
        <f t="shared" si="257"/>
        <v>-99</v>
      </c>
      <c r="AE1611" s="82">
        <f>IF(D1611=1, 'adjustment factor'!$D$4, IF(D1611=-9,-999,IF(D1611="",-999,0)))</f>
        <v>-999</v>
      </c>
      <c r="AF1611" s="82">
        <f>IF(F1611=1, 'adjustment factor'!$D$5, IF(F1611=-9,-999,IF(F1611="",-999,0)))</f>
        <v>-999</v>
      </c>
      <c r="AG1611" s="82">
        <f>IF(E1611=1, 'adjustment factor'!$D$6, IF(E1611=-9,-999,IF(E1611="",-999,0)))</f>
        <v>-999</v>
      </c>
      <c r="AH1611" s="82">
        <f>IF(K1611&gt;=45,'adjustment factor'!$D$7,IF(K1611=-9,-1200,IF(K1611="",-1200,0)))</f>
        <v>-1200</v>
      </c>
      <c r="AI1611" s="82">
        <f>IF(L1611=1, 'adjustment factor'!$D$8, IF(L1611=-9,-999,IF(L1611="",-999,0)))</f>
        <v>-999</v>
      </c>
      <c r="AJ1611" s="82">
        <f>IF(AND(M1611&gt;=1,M1611&lt;=4),'adjustment factor'!$D$9,IF(M1611=-9,-999,IF(M1611=98,-999,IF(M1611=99,-999,IF(M1611="",-999,0)))))</f>
        <v>-999</v>
      </c>
      <c r="AK1611" s="82">
        <f>IF(H1611=1, 'adjustment factor'!$D$10, IF(H1611=-9,-999,IF(H1611="",-999,0)))</f>
        <v>-999</v>
      </c>
      <c r="AL1611" s="82">
        <f>IF(G1611=1, 'adjustment factor'!$D$11, IF(G1611=-9,-999,IF(G1611="",-999,0)))</f>
        <v>-999</v>
      </c>
      <c r="AM1611" s="82">
        <f>IF(I1611=1, 'adjustment factor'!$D$12, IF(I1611=-9,-999,IF(I1611="",-999,0)))</f>
        <v>-999</v>
      </c>
      <c r="AN1611" s="82">
        <f>IF(J1611=1, 'adjustment factor'!$D$13, IF(J1611=-9,-999,IF(J1611="",-999,0)))</f>
        <v>-999</v>
      </c>
      <c r="AO1611" s="82" t="str">
        <f t="shared" si="258"/>
        <v>-999</v>
      </c>
      <c r="AP1611" s="82" t="str">
        <f t="shared" si="259"/>
        <v>MISSING</v>
      </c>
    </row>
    <row r="1612" spans="2:42" s="3" customFormat="1">
      <c r="B1612" s="213"/>
      <c r="C1612" s="35">
        <v>1608</v>
      </c>
      <c r="D1612" s="161"/>
      <c r="E1612" s="161"/>
      <c r="F1612" s="161"/>
      <c r="G1612" s="161"/>
      <c r="H1612" s="161"/>
      <c r="I1612" s="161"/>
      <c r="J1612" s="161"/>
      <c r="K1612" s="161"/>
      <c r="L1612" s="161"/>
      <c r="M1612" s="161"/>
      <c r="N1612" s="171"/>
      <c r="O1612" s="171"/>
      <c r="P1612" s="171"/>
      <c r="Q1612" s="171"/>
      <c r="R1612" s="171"/>
      <c r="S1612" s="171"/>
      <c r="T1612" s="208" t="str">
        <f t="shared" si="250"/>
        <v>MISSING</v>
      </c>
      <c r="U1612" s="208" t="str">
        <f t="shared" si="251"/>
        <v>MISSING</v>
      </c>
      <c r="X1612" s="56">
        <f t="shared" si="252"/>
        <v>-99</v>
      </c>
      <c r="Y1612" s="56">
        <f t="shared" si="253"/>
        <v>-99</v>
      </c>
      <c r="Z1612" s="56">
        <f t="shared" si="254"/>
        <v>-99</v>
      </c>
      <c r="AA1612" s="56">
        <f t="shared" si="255"/>
        <v>-99</v>
      </c>
      <c r="AB1612" s="56">
        <f t="shared" si="256"/>
        <v>-99</v>
      </c>
      <c r="AC1612" s="56">
        <f t="shared" si="257"/>
        <v>-99</v>
      </c>
      <c r="AE1612" s="82">
        <f>IF(D1612=1, 'adjustment factor'!$D$4, IF(D1612=-9,-999,IF(D1612="",-999,0)))</f>
        <v>-999</v>
      </c>
      <c r="AF1612" s="82">
        <f>IF(F1612=1, 'adjustment factor'!$D$5, IF(F1612=-9,-999,IF(F1612="",-999,0)))</f>
        <v>-999</v>
      </c>
      <c r="AG1612" s="82">
        <f>IF(E1612=1, 'adjustment factor'!$D$6, IF(E1612=-9,-999,IF(E1612="",-999,0)))</f>
        <v>-999</v>
      </c>
      <c r="AH1612" s="82">
        <f>IF(K1612&gt;=45,'adjustment factor'!$D$7,IF(K1612=-9,-1200,IF(K1612="",-1200,0)))</f>
        <v>-1200</v>
      </c>
      <c r="AI1612" s="82">
        <f>IF(L1612=1, 'adjustment factor'!$D$8, IF(L1612=-9,-999,IF(L1612="",-999,0)))</f>
        <v>-999</v>
      </c>
      <c r="AJ1612" s="82">
        <f>IF(AND(M1612&gt;=1,M1612&lt;=4),'adjustment factor'!$D$9,IF(M1612=-9,-999,IF(M1612=98,-999,IF(M1612=99,-999,IF(M1612="",-999,0)))))</f>
        <v>-999</v>
      </c>
      <c r="AK1612" s="82">
        <f>IF(H1612=1, 'adjustment factor'!$D$10, IF(H1612=-9,-999,IF(H1612="",-999,0)))</f>
        <v>-999</v>
      </c>
      <c r="AL1612" s="82">
        <f>IF(G1612=1, 'adjustment factor'!$D$11, IF(G1612=-9,-999,IF(G1612="",-999,0)))</f>
        <v>-999</v>
      </c>
      <c r="AM1612" s="82">
        <f>IF(I1612=1, 'adjustment factor'!$D$12, IF(I1612=-9,-999,IF(I1612="",-999,0)))</f>
        <v>-999</v>
      </c>
      <c r="AN1612" s="82">
        <f>IF(J1612=1, 'adjustment factor'!$D$13, IF(J1612=-9,-999,IF(J1612="",-999,0)))</f>
        <v>-999</v>
      </c>
      <c r="AO1612" s="82" t="str">
        <f t="shared" si="258"/>
        <v>-999</v>
      </c>
      <c r="AP1612" s="82" t="str">
        <f t="shared" si="259"/>
        <v>MISSING</v>
      </c>
    </row>
    <row r="1613" spans="2:42" s="3" customFormat="1">
      <c r="B1613" s="213"/>
      <c r="C1613" s="35">
        <v>1609</v>
      </c>
      <c r="D1613" s="161"/>
      <c r="E1613" s="161"/>
      <c r="F1613" s="161"/>
      <c r="G1613" s="161"/>
      <c r="H1613" s="161"/>
      <c r="I1613" s="161"/>
      <c r="J1613" s="161"/>
      <c r="K1613" s="161"/>
      <c r="L1613" s="161"/>
      <c r="M1613" s="161"/>
      <c r="N1613" s="171"/>
      <c r="O1613" s="171"/>
      <c r="P1613" s="171"/>
      <c r="Q1613" s="171"/>
      <c r="R1613" s="171"/>
      <c r="S1613" s="171"/>
      <c r="T1613" s="208" t="str">
        <f t="shared" si="250"/>
        <v>MISSING</v>
      </c>
      <c r="U1613" s="208" t="str">
        <f t="shared" si="251"/>
        <v>MISSING</v>
      </c>
      <c r="X1613" s="56">
        <f t="shared" si="252"/>
        <v>-99</v>
      </c>
      <c r="Y1613" s="56">
        <f t="shared" si="253"/>
        <v>-99</v>
      </c>
      <c r="Z1613" s="56">
        <f t="shared" si="254"/>
        <v>-99</v>
      </c>
      <c r="AA1613" s="56">
        <f t="shared" si="255"/>
        <v>-99</v>
      </c>
      <c r="AB1613" s="56">
        <f t="shared" si="256"/>
        <v>-99</v>
      </c>
      <c r="AC1613" s="56">
        <f t="shared" si="257"/>
        <v>-99</v>
      </c>
      <c r="AE1613" s="82">
        <f>IF(D1613=1, 'adjustment factor'!$D$4, IF(D1613=-9,-999,IF(D1613="",-999,0)))</f>
        <v>-999</v>
      </c>
      <c r="AF1613" s="82">
        <f>IF(F1613=1, 'adjustment factor'!$D$5, IF(F1613=-9,-999,IF(F1613="",-999,0)))</f>
        <v>-999</v>
      </c>
      <c r="AG1613" s="82">
        <f>IF(E1613=1, 'adjustment factor'!$D$6, IF(E1613=-9,-999,IF(E1613="",-999,0)))</f>
        <v>-999</v>
      </c>
      <c r="AH1613" s="82">
        <f>IF(K1613&gt;=45,'adjustment factor'!$D$7,IF(K1613=-9,-1200,IF(K1613="",-1200,0)))</f>
        <v>-1200</v>
      </c>
      <c r="AI1613" s="82">
        <f>IF(L1613=1, 'adjustment factor'!$D$8, IF(L1613=-9,-999,IF(L1613="",-999,0)))</f>
        <v>-999</v>
      </c>
      <c r="AJ1613" s="82">
        <f>IF(AND(M1613&gt;=1,M1613&lt;=4),'adjustment factor'!$D$9,IF(M1613=-9,-999,IF(M1613=98,-999,IF(M1613=99,-999,IF(M1613="",-999,0)))))</f>
        <v>-999</v>
      </c>
      <c r="AK1613" s="82">
        <f>IF(H1613=1, 'adjustment factor'!$D$10, IF(H1613=-9,-999,IF(H1613="",-999,0)))</f>
        <v>-999</v>
      </c>
      <c r="AL1613" s="82">
        <f>IF(G1613=1, 'adjustment factor'!$D$11, IF(G1613=-9,-999,IF(G1613="",-999,0)))</f>
        <v>-999</v>
      </c>
      <c r="AM1613" s="82">
        <f>IF(I1613=1, 'adjustment factor'!$D$12, IF(I1613=-9,-999,IF(I1613="",-999,0)))</f>
        <v>-999</v>
      </c>
      <c r="AN1613" s="82">
        <f>IF(J1613=1, 'adjustment factor'!$D$13, IF(J1613=-9,-999,IF(J1613="",-999,0)))</f>
        <v>-999</v>
      </c>
      <c r="AO1613" s="82" t="str">
        <f t="shared" si="258"/>
        <v>-999</v>
      </c>
      <c r="AP1613" s="82" t="str">
        <f t="shared" si="259"/>
        <v>MISSING</v>
      </c>
    </row>
    <row r="1614" spans="2:42" s="3" customFormat="1">
      <c r="B1614" s="213"/>
      <c r="C1614" s="35">
        <v>1610</v>
      </c>
      <c r="D1614" s="161"/>
      <c r="E1614" s="161"/>
      <c r="F1614" s="161"/>
      <c r="G1614" s="161"/>
      <c r="H1614" s="161"/>
      <c r="I1614" s="161"/>
      <c r="J1614" s="161"/>
      <c r="K1614" s="161"/>
      <c r="L1614" s="161"/>
      <c r="M1614" s="161"/>
      <c r="N1614" s="171"/>
      <c r="O1614" s="171"/>
      <c r="P1614" s="171"/>
      <c r="Q1614" s="171"/>
      <c r="R1614" s="171"/>
      <c r="S1614" s="171"/>
      <c r="T1614" s="208" t="str">
        <f t="shared" si="250"/>
        <v>MISSING</v>
      </c>
      <c r="U1614" s="208" t="str">
        <f t="shared" si="251"/>
        <v>MISSING</v>
      </c>
      <c r="X1614" s="56">
        <f t="shared" si="252"/>
        <v>-99</v>
      </c>
      <c r="Y1614" s="56">
        <f t="shared" si="253"/>
        <v>-99</v>
      </c>
      <c r="Z1614" s="56">
        <f t="shared" si="254"/>
        <v>-99</v>
      </c>
      <c r="AA1614" s="56">
        <f t="shared" si="255"/>
        <v>-99</v>
      </c>
      <c r="AB1614" s="56">
        <f t="shared" si="256"/>
        <v>-99</v>
      </c>
      <c r="AC1614" s="56">
        <f t="shared" si="257"/>
        <v>-99</v>
      </c>
      <c r="AE1614" s="82">
        <f>IF(D1614=1, 'adjustment factor'!$D$4, IF(D1614=-9,-999,IF(D1614="",-999,0)))</f>
        <v>-999</v>
      </c>
      <c r="AF1614" s="82">
        <f>IF(F1614=1, 'adjustment factor'!$D$5, IF(F1614=-9,-999,IF(F1614="",-999,0)))</f>
        <v>-999</v>
      </c>
      <c r="AG1614" s="82">
        <f>IF(E1614=1, 'adjustment factor'!$D$6, IF(E1614=-9,-999,IF(E1614="",-999,0)))</f>
        <v>-999</v>
      </c>
      <c r="AH1614" s="82">
        <f>IF(K1614&gt;=45,'adjustment factor'!$D$7,IF(K1614=-9,-1200,IF(K1614="",-1200,0)))</f>
        <v>-1200</v>
      </c>
      <c r="AI1614" s="82">
        <f>IF(L1614=1, 'adjustment factor'!$D$8, IF(L1614=-9,-999,IF(L1614="",-999,0)))</f>
        <v>-999</v>
      </c>
      <c r="AJ1614" s="82">
        <f>IF(AND(M1614&gt;=1,M1614&lt;=4),'adjustment factor'!$D$9,IF(M1614=-9,-999,IF(M1614=98,-999,IF(M1614=99,-999,IF(M1614="",-999,0)))))</f>
        <v>-999</v>
      </c>
      <c r="AK1614" s="82">
        <f>IF(H1614=1, 'adjustment factor'!$D$10, IF(H1614=-9,-999,IF(H1614="",-999,0)))</f>
        <v>-999</v>
      </c>
      <c r="AL1614" s="82">
        <f>IF(G1614=1, 'adjustment factor'!$D$11, IF(G1614=-9,-999,IF(G1614="",-999,0)))</f>
        <v>-999</v>
      </c>
      <c r="AM1614" s="82">
        <f>IF(I1614=1, 'adjustment factor'!$D$12, IF(I1614=-9,-999,IF(I1614="",-999,0)))</f>
        <v>-999</v>
      </c>
      <c r="AN1614" s="82">
        <f>IF(J1614=1, 'adjustment factor'!$D$13, IF(J1614=-9,-999,IF(J1614="",-999,0)))</f>
        <v>-999</v>
      </c>
      <c r="AO1614" s="82" t="str">
        <f t="shared" si="258"/>
        <v>-999</v>
      </c>
      <c r="AP1614" s="82" t="str">
        <f t="shared" si="259"/>
        <v>MISSING</v>
      </c>
    </row>
    <row r="1615" spans="2:42" s="3" customFormat="1">
      <c r="B1615" s="213"/>
      <c r="C1615" s="35">
        <v>1611</v>
      </c>
      <c r="D1615" s="161"/>
      <c r="E1615" s="161"/>
      <c r="F1615" s="161"/>
      <c r="G1615" s="161"/>
      <c r="H1615" s="161"/>
      <c r="I1615" s="161"/>
      <c r="J1615" s="161"/>
      <c r="K1615" s="161"/>
      <c r="L1615" s="161"/>
      <c r="M1615" s="161"/>
      <c r="N1615" s="171"/>
      <c r="O1615" s="171"/>
      <c r="P1615" s="171"/>
      <c r="Q1615" s="171"/>
      <c r="R1615" s="171"/>
      <c r="S1615" s="171"/>
      <c r="T1615" s="208" t="str">
        <f t="shared" si="250"/>
        <v>MISSING</v>
      </c>
      <c r="U1615" s="208" t="str">
        <f t="shared" si="251"/>
        <v>MISSING</v>
      </c>
      <c r="X1615" s="56">
        <f t="shared" si="252"/>
        <v>-99</v>
      </c>
      <c r="Y1615" s="56">
        <f t="shared" si="253"/>
        <v>-99</v>
      </c>
      <c r="Z1615" s="56">
        <f t="shared" si="254"/>
        <v>-99</v>
      </c>
      <c r="AA1615" s="56">
        <f t="shared" si="255"/>
        <v>-99</v>
      </c>
      <c r="AB1615" s="56">
        <f t="shared" si="256"/>
        <v>-99</v>
      </c>
      <c r="AC1615" s="56">
        <f t="shared" si="257"/>
        <v>-99</v>
      </c>
      <c r="AE1615" s="82">
        <f>IF(D1615=1, 'adjustment factor'!$D$4, IF(D1615=-9,-999,IF(D1615="",-999,0)))</f>
        <v>-999</v>
      </c>
      <c r="AF1615" s="82">
        <f>IF(F1615=1, 'adjustment factor'!$D$5, IF(F1615=-9,-999,IF(F1615="",-999,0)))</f>
        <v>-999</v>
      </c>
      <c r="AG1615" s="82">
        <f>IF(E1615=1, 'adjustment factor'!$D$6, IF(E1615=-9,-999,IF(E1615="",-999,0)))</f>
        <v>-999</v>
      </c>
      <c r="AH1615" s="82">
        <f>IF(K1615&gt;=45,'adjustment factor'!$D$7,IF(K1615=-9,-1200,IF(K1615="",-1200,0)))</f>
        <v>-1200</v>
      </c>
      <c r="AI1615" s="82">
        <f>IF(L1615=1, 'adjustment factor'!$D$8, IF(L1615=-9,-999,IF(L1615="",-999,0)))</f>
        <v>-999</v>
      </c>
      <c r="AJ1615" s="82">
        <f>IF(AND(M1615&gt;=1,M1615&lt;=4),'adjustment factor'!$D$9,IF(M1615=-9,-999,IF(M1615=98,-999,IF(M1615=99,-999,IF(M1615="",-999,0)))))</f>
        <v>-999</v>
      </c>
      <c r="AK1615" s="82">
        <f>IF(H1615=1, 'adjustment factor'!$D$10, IF(H1615=-9,-999,IF(H1615="",-999,0)))</f>
        <v>-999</v>
      </c>
      <c r="AL1615" s="82">
        <f>IF(G1615=1, 'adjustment factor'!$D$11, IF(G1615=-9,-999,IF(G1615="",-999,0)))</f>
        <v>-999</v>
      </c>
      <c r="AM1615" s="82">
        <f>IF(I1615=1, 'adjustment factor'!$D$12, IF(I1615=-9,-999,IF(I1615="",-999,0)))</f>
        <v>-999</v>
      </c>
      <c r="AN1615" s="82">
        <f>IF(J1615=1, 'adjustment factor'!$D$13, IF(J1615=-9,-999,IF(J1615="",-999,0)))</f>
        <v>-999</v>
      </c>
      <c r="AO1615" s="82" t="str">
        <f t="shared" si="258"/>
        <v>-999</v>
      </c>
      <c r="AP1615" s="82" t="str">
        <f t="shared" si="259"/>
        <v>MISSING</v>
      </c>
    </row>
    <row r="1616" spans="2:42" s="3" customFormat="1">
      <c r="B1616" s="213"/>
      <c r="C1616" s="35">
        <v>1612</v>
      </c>
      <c r="D1616" s="161"/>
      <c r="E1616" s="161"/>
      <c r="F1616" s="161"/>
      <c r="G1616" s="161"/>
      <c r="H1616" s="161"/>
      <c r="I1616" s="161"/>
      <c r="J1616" s="161"/>
      <c r="K1616" s="161"/>
      <c r="L1616" s="161"/>
      <c r="M1616" s="161"/>
      <c r="N1616" s="171"/>
      <c r="O1616" s="171"/>
      <c r="P1616" s="171"/>
      <c r="Q1616" s="171"/>
      <c r="R1616" s="171"/>
      <c r="S1616" s="171"/>
      <c r="T1616" s="208" t="str">
        <f t="shared" si="250"/>
        <v>MISSING</v>
      </c>
      <c r="U1616" s="208" t="str">
        <f t="shared" si="251"/>
        <v>MISSING</v>
      </c>
      <c r="X1616" s="56">
        <f t="shared" si="252"/>
        <v>-99</v>
      </c>
      <c r="Y1616" s="56">
        <f t="shared" si="253"/>
        <v>-99</v>
      </c>
      <c r="Z1616" s="56">
        <f t="shared" si="254"/>
        <v>-99</v>
      </c>
      <c r="AA1616" s="56">
        <f t="shared" si="255"/>
        <v>-99</v>
      </c>
      <c r="AB1616" s="56">
        <f t="shared" si="256"/>
        <v>-99</v>
      </c>
      <c r="AC1616" s="56">
        <f t="shared" si="257"/>
        <v>-99</v>
      </c>
      <c r="AE1616" s="82">
        <f>IF(D1616=1, 'adjustment factor'!$D$4, IF(D1616=-9,-999,IF(D1616="",-999,0)))</f>
        <v>-999</v>
      </c>
      <c r="AF1616" s="82">
        <f>IF(F1616=1, 'adjustment factor'!$D$5, IF(F1616=-9,-999,IF(F1616="",-999,0)))</f>
        <v>-999</v>
      </c>
      <c r="AG1616" s="82">
        <f>IF(E1616=1, 'adjustment factor'!$D$6, IF(E1616=-9,-999,IF(E1616="",-999,0)))</f>
        <v>-999</v>
      </c>
      <c r="AH1616" s="82">
        <f>IF(K1616&gt;=45,'adjustment factor'!$D$7,IF(K1616=-9,-1200,IF(K1616="",-1200,0)))</f>
        <v>-1200</v>
      </c>
      <c r="AI1616" s="82">
        <f>IF(L1616=1, 'adjustment factor'!$D$8, IF(L1616=-9,-999,IF(L1616="",-999,0)))</f>
        <v>-999</v>
      </c>
      <c r="AJ1616" s="82">
        <f>IF(AND(M1616&gt;=1,M1616&lt;=4),'adjustment factor'!$D$9,IF(M1616=-9,-999,IF(M1616=98,-999,IF(M1616=99,-999,IF(M1616="",-999,0)))))</f>
        <v>-999</v>
      </c>
      <c r="AK1616" s="82">
        <f>IF(H1616=1, 'adjustment factor'!$D$10, IF(H1616=-9,-999,IF(H1616="",-999,0)))</f>
        <v>-999</v>
      </c>
      <c r="AL1616" s="82">
        <f>IF(G1616=1, 'adjustment factor'!$D$11, IF(G1616=-9,-999,IF(G1616="",-999,0)))</f>
        <v>-999</v>
      </c>
      <c r="AM1616" s="82">
        <f>IF(I1616=1, 'adjustment factor'!$D$12, IF(I1616=-9,-999,IF(I1616="",-999,0)))</f>
        <v>-999</v>
      </c>
      <c r="AN1616" s="82">
        <f>IF(J1616=1, 'adjustment factor'!$D$13, IF(J1616=-9,-999,IF(J1616="",-999,0)))</f>
        <v>-999</v>
      </c>
      <c r="AO1616" s="82" t="str">
        <f t="shared" si="258"/>
        <v>-999</v>
      </c>
      <c r="AP1616" s="82" t="str">
        <f t="shared" si="259"/>
        <v>MISSING</v>
      </c>
    </row>
    <row r="1617" spans="2:42" s="3" customFormat="1">
      <c r="B1617" s="213"/>
      <c r="C1617" s="35">
        <v>1613</v>
      </c>
      <c r="D1617" s="161"/>
      <c r="E1617" s="161"/>
      <c r="F1617" s="161"/>
      <c r="G1617" s="161"/>
      <c r="H1617" s="161"/>
      <c r="I1617" s="161"/>
      <c r="J1617" s="161"/>
      <c r="K1617" s="161"/>
      <c r="L1617" s="161"/>
      <c r="M1617" s="161"/>
      <c r="N1617" s="171"/>
      <c r="O1617" s="171"/>
      <c r="P1617" s="171"/>
      <c r="Q1617" s="171"/>
      <c r="R1617" s="171"/>
      <c r="S1617" s="171"/>
      <c r="T1617" s="208" t="str">
        <f t="shared" si="250"/>
        <v>MISSING</v>
      </c>
      <c r="U1617" s="208" t="str">
        <f t="shared" si="251"/>
        <v>MISSING</v>
      </c>
      <c r="X1617" s="56">
        <f t="shared" si="252"/>
        <v>-99</v>
      </c>
      <c r="Y1617" s="56">
        <f t="shared" si="253"/>
        <v>-99</v>
      </c>
      <c r="Z1617" s="56">
        <f t="shared" si="254"/>
        <v>-99</v>
      </c>
      <c r="AA1617" s="56">
        <f t="shared" si="255"/>
        <v>-99</v>
      </c>
      <c r="AB1617" s="56">
        <f t="shared" si="256"/>
        <v>-99</v>
      </c>
      <c r="AC1617" s="56">
        <f t="shared" si="257"/>
        <v>-99</v>
      </c>
      <c r="AE1617" s="82">
        <f>IF(D1617=1, 'adjustment factor'!$D$4, IF(D1617=-9,-999,IF(D1617="",-999,0)))</f>
        <v>-999</v>
      </c>
      <c r="AF1617" s="82">
        <f>IF(F1617=1, 'adjustment factor'!$D$5, IF(F1617=-9,-999,IF(F1617="",-999,0)))</f>
        <v>-999</v>
      </c>
      <c r="AG1617" s="82">
        <f>IF(E1617=1, 'adjustment factor'!$D$6, IF(E1617=-9,-999,IF(E1617="",-999,0)))</f>
        <v>-999</v>
      </c>
      <c r="AH1617" s="82">
        <f>IF(K1617&gt;=45,'adjustment factor'!$D$7,IF(K1617=-9,-1200,IF(K1617="",-1200,0)))</f>
        <v>-1200</v>
      </c>
      <c r="AI1617" s="82">
        <f>IF(L1617=1, 'adjustment factor'!$D$8, IF(L1617=-9,-999,IF(L1617="",-999,0)))</f>
        <v>-999</v>
      </c>
      <c r="AJ1617" s="82">
        <f>IF(AND(M1617&gt;=1,M1617&lt;=4),'adjustment factor'!$D$9,IF(M1617=-9,-999,IF(M1617=98,-999,IF(M1617=99,-999,IF(M1617="",-999,0)))))</f>
        <v>-999</v>
      </c>
      <c r="AK1617" s="82">
        <f>IF(H1617=1, 'adjustment factor'!$D$10, IF(H1617=-9,-999,IF(H1617="",-999,0)))</f>
        <v>-999</v>
      </c>
      <c r="AL1617" s="82">
        <f>IF(G1617=1, 'adjustment factor'!$D$11, IF(G1617=-9,-999,IF(G1617="",-999,0)))</f>
        <v>-999</v>
      </c>
      <c r="AM1617" s="82">
        <f>IF(I1617=1, 'adjustment factor'!$D$12, IF(I1617=-9,-999,IF(I1617="",-999,0)))</f>
        <v>-999</v>
      </c>
      <c r="AN1617" s="82">
        <f>IF(J1617=1, 'adjustment factor'!$D$13, IF(J1617=-9,-999,IF(J1617="",-999,0)))</f>
        <v>-999</v>
      </c>
      <c r="AO1617" s="82" t="str">
        <f t="shared" si="258"/>
        <v>-999</v>
      </c>
      <c r="AP1617" s="82" t="str">
        <f t="shared" si="259"/>
        <v>MISSING</v>
      </c>
    </row>
    <row r="1618" spans="2:42" s="3" customFormat="1">
      <c r="B1618" s="213"/>
      <c r="C1618" s="35">
        <v>1614</v>
      </c>
      <c r="D1618" s="161"/>
      <c r="E1618" s="161"/>
      <c r="F1618" s="161"/>
      <c r="G1618" s="161"/>
      <c r="H1618" s="161"/>
      <c r="I1618" s="161"/>
      <c r="J1618" s="161"/>
      <c r="K1618" s="161"/>
      <c r="L1618" s="161"/>
      <c r="M1618" s="161"/>
      <c r="N1618" s="171"/>
      <c r="O1618" s="171"/>
      <c r="P1618" s="171"/>
      <c r="Q1618" s="171"/>
      <c r="R1618" s="171"/>
      <c r="S1618" s="171"/>
      <c r="T1618" s="208" t="str">
        <f t="shared" si="250"/>
        <v>MISSING</v>
      </c>
      <c r="U1618" s="208" t="str">
        <f t="shared" si="251"/>
        <v>MISSING</v>
      </c>
      <c r="X1618" s="56">
        <f t="shared" si="252"/>
        <v>-99</v>
      </c>
      <c r="Y1618" s="56">
        <f t="shared" si="253"/>
        <v>-99</v>
      </c>
      <c r="Z1618" s="56">
        <f t="shared" si="254"/>
        <v>-99</v>
      </c>
      <c r="AA1618" s="56">
        <f t="shared" si="255"/>
        <v>-99</v>
      </c>
      <c r="AB1618" s="56">
        <f t="shared" si="256"/>
        <v>-99</v>
      </c>
      <c r="AC1618" s="56">
        <f t="shared" si="257"/>
        <v>-99</v>
      </c>
      <c r="AE1618" s="82">
        <f>IF(D1618=1, 'adjustment factor'!$D$4, IF(D1618=-9,-999,IF(D1618="",-999,0)))</f>
        <v>-999</v>
      </c>
      <c r="AF1618" s="82">
        <f>IF(F1618=1, 'adjustment factor'!$D$5, IF(F1618=-9,-999,IF(F1618="",-999,0)))</f>
        <v>-999</v>
      </c>
      <c r="AG1618" s="82">
        <f>IF(E1618=1, 'adjustment factor'!$D$6, IF(E1618=-9,-999,IF(E1618="",-999,0)))</f>
        <v>-999</v>
      </c>
      <c r="AH1618" s="82">
        <f>IF(K1618&gt;=45,'adjustment factor'!$D$7,IF(K1618=-9,-1200,IF(K1618="",-1200,0)))</f>
        <v>-1200</v>
      </c>
      <c r="AI1618" s="82">
        <f>IF(L1618=1, 'adjustment factor'!$D$8, IF(L1618=-9,-999,IF(L1618="",-999,0)))</f>
        <v>-999</v>
      </c>
      <c r="AJ1618" s="82">
        <f>IF(AND(M1618&gt;=1,M1618&lt;=4),'adjustment factor'!$D$9,IF(M1618=-9,-999,IF(M1618=98,-999,IF(M1618=99,-999,IF(M1618="",-999,0)))))</f>
        <v>-999</v>
      </c>
      <c r="AK1618" s="82">
        <f>IF(H1618=1, 'adjustment factor'!$D$10, IF(H1618=-9,-999,IF(H1618="",-999,0)))</f>
        <v>-999</v>
      </c>
      <c r="AL1618" s="82">
        <f>IF(G1618=1, 'adjustment factor'!$D$11, IF(G1618=-9,-999,IF(G1618="",-999,0)))</f>
        <v>-999</v>
      </c>
      <c r="AM1618" s="82">
        <f>IF(I1618=1, 'adjustment factor'!$D$12, IF(I1618=-9,-999,IF(I1618="",-999,0)))</f>
        <v>-999</v>
      </c>
      <c r="AN1618" s="82">
        <f>IF(J1618=1, 'adjustment factor'!$D$13, IF(J1618=-9,-999,IF(J1618="",-999,0)))</f>
        <v>-999</v>
      </c>
      <c r="AO1618" s="82" t="str">
        <f t="shared" si="258"/>
        <v>-999</v>
      </c>
      <c r="AP1618" s="82" t="str">
        <f t="shared" si="259"/>
        <v>MISSING</v>
      </c>
    </row>
    <row r="1619" spans="2:42" s="3" customFormat="1">
      <c r="B1619" s="213"/>
      <c r="C1619" s="35">
        <v>1615</v>
      </c>
      <c r="D1619" s="161"/>
      <c r="E1619" s="161"/>
      <c r="F1619" s="161"/>
      <c r="G1619" s="161"/>
      <c r="H1619" s="161"/>
      <c r="I1619" s="161"/>
      <c r="J1619" s="161"/>
      <c r="K1619" s="161"/>
      <c r="L1619" s="161"/>
      <c r="M1619" s="161"/>
      <c r="N1619" s="171"/>
      <c r="O1619" s="171"/>
      <c r="P1619" s="171"/>
      <c r="Q1619" s="171"/>
      <c r="R1619" s="171"/>
      <c r="S1619" s="171"/>
      <c r="T1619" s="208" t="str">
        <f t="shared" si="250"/>
        <v>MISSING</v>
      </c>
      <c r="U1619" s="208" t="str">
        <f t="shared" si="251"/>
        <v>MISSING</v>
      </c>
      <c r="X1619" s="56">
        <f t="shared" si="252"/>
        <v>-99</v>
      </c>
      <c r="Y1619" s="56">
        <f t="shared" si="253"/>
        <v>-99</v>
      </c>
      <c r="Z1619" s="56">
        <f t="shared" si="254"/>
        <v>-99</v>
      </c>
      <c r="AA1619" s="56">
        <f t="shared" si="255"/>
        <v>-99</v>
      </c>
      <c r="AB1619" s="56">
        <f t="shared" si="256"/>
        <v>-99</v>
      </c>
      <c r="AC1619" s="56">
        <f t="shared" si="257"/>
        <v>-99</v>
      </c>
      <c r="AE1619" s="82">
        <f>IF(D1619=1, 'adjustment factor'!$D$4, IF(D1619=-9,-999,IF(D1619="",-999,0)))</f>
        <v>-999</v>
      </c>
      <c r="AF1619" s="82">
        <f>IF(F1619=1, 'adjustment factor'!$D$5, IF(F1619=-9,-999,IF(F1619="",-999,0)))</f>
        <v>-999</v>
      </c>
      <c r="AG1619" s="82">
        <f>IF(E1619=1, 'adjustment factor'!$D$6, IF(E1619=-9,-999,IF(E1619="",-999,0)))</f>
        <v>-999</v>
      </c>
      <c r="AH1619" s="82">
        <f>IF(K1619&gt;=45,'adjustment factor'!$D$7,IF(K1619=-9,-1200,IF(K1619="",-1200,0)))</f>
        <v>-1200</v>
      </c>
      <c r="AI1619" s="82">
        <f>IF(L1619=1, 'adjustment factor'!$D$8, IF(L1619=-9,-999,IF(L1619="",-999,0)))</f>
        <v>-999</v>
      </c>
      <c r="AJ1619" s="82">
        <f>IF(AND(M1619&gt;=1,M1619&lt;=4),'adjustment factor'!$D$9,IF(M1619=-9,-999,IF(M1619=98,-999,IF(M1619=99,-999,IF(M1619="",-999,0)))))</f>
        <v>-999</v>
      </c>
      <c r="AK1619" s="82">
        <f>IF(H1619=1, 'adjustment factor'!$D$10, IF(H1619=-9,-999,IF(H1619="",-999,0)))</f>
        <v>-999</v>
      </c>
      <c r="AL1619" s="82">
        <f>IF(G1619=1, 'adjustment factor'!$D$11, IF(G1619=-9,-999,IF(G1619="",-999,0)))</f>
        <v>-999</v>
      </c>
      <c r="AM1619" s="82">
        <f>IF(I1619=1, 'adjustment factor'!$D$12, IF(I1619=-9,-999,IF(I1619="",-999,0)))</f>
        <v>-999</v>
      </c>
      <c r="AN1619" s="82">
        <f>IF(J1619=1, 'adjustment factor'!$D$13, IF(J1619=-9,-999,IF(J1619="",-999,0)))</f>
        <v>-999</v>
      </c>
      <c r="AO1619" s="82" t="str">
        <f t="shared" si="258"/>
        <v>-999</v>
      </c>
      <c r="AP1619" s="82" t="str">
        <f t="shared" si="259"/>
        <v>MISSING</v>
      </c>
    </row>
    <row r="1620" spans="2:42" s="3" customFormat="1">
      <c r="B1620" s="213"/>
      <c r="C1620" s="35">
        <v>1616</v>
      </c>
      <c r="D1620" s="161"/>
      <c r="E1620" s="161"/>
      <c r="F1620" s="161"/>
      <c r="G1620" s="161"/>
      <c r="H1620" s="161"/>
      <c r="I1620" s="161"/>
      <c r="J1620" s="161"/>
      <c r="K1620" s="161"/>
      <c r="L1620" s="161"/>
      <c r="M1620" s="161"/>
      <c r="N1620" s="171"/>
      <c r="O1620" s="171"/>
      <c r="P1620" s="171"/>
      <c r="Q1620" s="171"/>
      <c r="R1620" s="171"/>
      <c r="S1620" s="171"/>
      <c r="T1620" s="208" t="str">
        <f t="shared" si="250"/>
        <v>MISSING</v>
      </c>
      <c r="U1620" s="208" t="str">
        <f t="shared" si="251"/>
        <v>MISSING</v>
      </c>
      <c r="X1620" s="56">
        <f t="shared" si="252"/>
        <v>-99</v>
      </c>
      <c r="Y1620" s="56">
        <f t="shared" si="253"/>
        <v>-99</v>
      </c>
      <c r="Z1620" s="56">
        <f t="shared" si="254"/>
        <v>-99</v>
      </c>
      <c r="AA1620" s="56">
        <f t="shared" si="255"/>
        <v>-99</v>
      </c>
      <c r="AB1620" s="56">
        <f t="shared" si="256"/>
        <v>-99</v>
      </c>
      <c r="AC1620" s="56">
        <f t="shared" si="257"/>
        <v>-99</v>
      </c>
      <c r="AE1620" s="82">
        <f>IF(D1620=1, 'adjustment factor'!$D$4, IF(D1620=-9,-999,IF(D1620="",-999,0)))</f>
        <v>-999</v>
      </c>
      <c r="AF1620" s="82">
        <f>IF(F1620=1, 'adjustment factor'!$D$5, IF(F1620=-9,-999,IF(F1620="",-999,0)))</f>
        <v>-999</v>
      </c>
      <c r="AG1620" s="82">
        <f>IF(E1620=1, 'adjustment factor'!$D$6, IF(E1620=-9,-999,IF(E1620="",-999,0)))</f>
        <v>-999</v>
      </c>
      <c r="AH1620" s="82">
        <f>IF(K1620&gt;=45,'adjustment factor'!$D$7,IF(K1620=-9,-1200,IF(K1620="",-1200,0)))</f>
        <v>-1200</v>
      </c>
      <c r="AI1620" s="82">
        <f>IF(L1620=1, 'adjustment factor'!$D$8, IF(L1620=-9,-999,IF(L1620="",-999,0)))</f>
        <v>-999</v>
      </c>
      <c r="AJ1620" s="82">
        <f>IF(AND(M1620&gt;=1,M1620&lt;=4),'adjustment factor'!$D$9,IF(M1620=-9,-999,IF(M1620=98,-999,IF(M1620=99,-999,IF(M1620="",-999,0)))))</f>
        <v>-999</v>
      </c>
      <c r="AK1620" s="82">
        <f>IF(H1620=1, 'adjustment factor'!$D$10, IF(H1620=-9,-999,IF(H1620="",-999,0)))</f>
        <v>-999</v>
      </c>
      <c r="AL1620" s="82">
        <f>IF(G1620=1, 'adjustment factor'!$D$11, IF(G1620=-9,-999,IF(G1620="",-999,0)))</f>
        <v>-999</v>
      </c>
      <c r="AM1620" s="82">
        <f>IF(I1620=1, 'adjustment factor'!$D$12, IF(I1620=-9,-999,IF(I1620="",-999,0)))</f>
        <v>-999</v>
      </c>
      <c r="AN1620" s="82">
        <f>IF(J1620=1, 'adjustment factor'!$D$13, IF(J1620=-9,-999,IF(J1620="",-999,0)))</f>
        <v>-999</v>
      </c>
      <c r="AO1620" s="82" t="str">
        <f t="shared" si="258"/>
        <v>-999</v>
      </c>
      <c r="AP1620" s="82" t="str">
        <f t="shared" si="259"/>
        <v>MISSING</v>
      </c>
    </row>
    <row r="1621" spans="2:42" s="3" customFormat="1">
      <c r="B1621" s="213"/>
      <c r="C1621" s="35">
        <v>1617</v>
      </c>
      <c r="D1621" s="161"/>
      <c r="E1621" s="161"/>
      <c r="F1621" s="161"/>
      <c r="G1621" s="161"/>
      <c r="H1621" s="161"/>
      <c r="I1621" s="161"/>
      <c r="J1621" s="161"/>
      <c r="K1621" s="161"/>
      <c r="L1621" s="161"/>
      <c r="M1621" s="161"/>
      <c r="N1621" s="171"/>
      <c r="O1621" s="171"/>
      <c r="P1621" s="171"/>
      <c r="Q1621" s="171"/>
      <c r="R1621" s="171"/>
      <c r="S1621" s="171"/>
      <c r="T1621" s="208" t="str">
        <f t="shared" si="250"/>
        <v>MISSING</v>
      </c>
      <c r="U1621" s="208" t="str">
        <f t="shared" si="251"/>
        <v>MISSING</v>
      </c>
      <c r="X1621" s="56">
        <f t="shared" si="252"/>
        <v>-99</v>
      </c>
      <c r="Y1621" s="56">
        <f t="shared" si="253"/>
        <v>-99</v>
      </c>
      <c r="Z1621" s="56">
        <f t="shared" si="254"/>
        <v>-99</v>
      </c>
      <c r="AA1621" s="56">
        <f t="shared" si="255"/>
        <v>-99</v>
      </c>
      <c r="AB1621" s="56">
        <f t="shared" si="256"/>
        <v>-99</v>
      </c>
      <c r="AC1621" s="56">
        <f t="shared" si="257"/>
        <v>-99</v>
      </c>
      <c r="AE1621" s="82">
        <f>IF(D1621=1, 'adjustment factor'!$D$4, IF(D1621=-9,-999,IF(D1621="",-999,0)))</f>
        <v>-999</v>
      </c>
      <c r="AF1621" s="82">
        <f>IF(F1621=1, 'adjustment factor'!$D$5, IF(F1621=-9,-999,IF(F1621="",-999,0)))</f>
        <v>-999</v>
      </c>
      <c r="AG1621" s="82">
        <f>IF(E1621=1, 'adjustment factor'!$D$6, IF(E1621=-9,-999,IF(E1621="",-999,0)))</f>
        <v>-999</v>
      </c>
      <c r="AH1621" s="82">
        <f>IF(K1621&gt;=45,'adjustment factor'!$D$7,IF(K1621=-9,-1200,IF(K1621="",-1200,0)))</f>
        <v>-1200</v>
      </c>
      <c r="AI1621" s="82">
        <f>IF(L1621=1, 'adjustment factor'!$D$8, IF(L1621=-9,-999,IF(L1621="",-999,0)))</f>
        <v>-999</v>
      </c>
      <c r="AJ1621" s="82">
        <f>IF(AND(M1621&gt;=1,M1621&lt;=4),'adjustment factor'!$D$9,IF(M1621=-9,-999,IF(M1621=98,-999,IF(M1621=99,-999,IF(M1621="",-999,0)))))</f>
        <v>-999</v>
      </c>
      <c r="AK1621" s="82">
        <f>IF(H1621=1, 'adjustment factor'!$D$10, IF(H1621=-9,-999,IF(H1621="",-999,0)))</f>
        <v>-999</v>
      </c>
      <c r="AL1621" s="82">
        <f>IF(G1621=1, 'adjustment factor'!$D$11, IF(G1621=-9,-999,IF(G1621="",-999,0)))</f>
        <v>-999</v>
      </c>
      <c r="AM1621" s="82">
        <f>IF(I1621=1, 'adjustment factor'!$D$12, IF(I1621=-9,-999,IF(I1621="",-999,0)))</f>
        <v>-999</v>
      </c>
      <c r="AN1621" s="82">
        <f>IF(J1621=1, 'adjustment factor'!$D$13, IF(J1621=-9,-999,IF(J1621="",-999,0)))</f>
        <v>-999</v>
      </c>
      <c r="AO1621" s="82" t="str">
        <f t="shared" si="258"/>
        <v>-999</v>
      </c>
      <c r="AP1621" s="82" t="str">
        <f t="shared" si="259"/>
        <v>MISSING</v>
      </c>
    </row>
    <row r="1622" spans="2:42" s="3" customFormat="1">
      <c r="B1622" s="213"/>
      <c r="C1622" s="35">
        <v>1618</v>
      </c>
      <c r="D1622" s="161"/>
      <c r="E1622" s="161"/>
      <c r="F1622" s="161"/>
      <c r="G1622" s="161"/>
      <c r="H1622" s="161"/>
      <c r="I1622" s="161"/>
      <c r="J1622" s="161"/>
      <c r="K1622" s="161"/>
      <c r="L1622" s="161"/>
      <c r="M1622" s="161"/>
      <c r="N1622" s="171"/>
      <c r="O1622" s="171"/>
      <c r="P1622" s="171"/>
      <c r="Q1622" s="171"/>
      <c r="R1622" s="171"/>
      <c r="S1622" s="171"/>
      <c r="T1622" s="208" t="str">
        <f t="shared" si="250"/>
        <v>MISSING</v>
      </c>
      <c r="U1622" s="208" t="str">
        <f t="shared" si="251"/>
        <v>MISSING</v>
      </c>
      <c r="X1622" s="56">
        <f t="shared" si="252"/>
        <v>-99</v>
      </c>
      <c r="Y1622" s="56">
        <f t="shared" si="253"/>
        <v>-99</v>
      </c>
      <c r="Z1622" s="56">
        <f t="shared" si="254"/>
        <v>-99</v>
      </c>
      <c r="AA1622" s="56">
        <f t="shared" si="255"/>
        <v>-99</v>
      </c>
      <c r="AB1622" s="56">
        <f t="shared" si="256"/>
        <v>-99</v>
      </c>
      <c r="AC1622" s="56">
        <f t="shared" si="257"/>
        <v>-99</v>
      </c>
      <c r="AE1622" s="82">
        <f>IF(D1622=1, 'adjustment factor'!$D$4, IF(D1622=-9,-999,IF(D1622="",-999,0)))</f>
        <v>-999</v>
      </c>
      <c r="AF1622" s="82">
        <f>IF(F1622=1, 'adjustment factor'!$D$5, IF(F1622=-9,-999,IF(F1622="",-999,0)))</f>
        <v>-999</v>
      </c>
      <c r="AG1622" s="82">
        <f>IF(E1622=1, 'adjustment factor'!$D$6, IF(E1622=-9,-999,IF(E1622="",-999,0)))</f>
        <v>-999</v>
      </c>
      <c r="AH1622" s="82">
        <f>IF(K1622&gt;=45,'adjustment factor'!$D$7,IF(K1622=-9,-1200,IF(K1622="",-1200,0)))</f>
        <v>-1200</v>
      </c>
      <c r="AI1622" s="82">
        <f>IF(L1622=1, 'adjustment factor'!$D$8, IF(L1622=-9,-999,IF(L1622="",-999,0)))</f>
        <v>-999</v>
      </c>
      <c r="AJ1622" s="82">
        <f>IF(AND(M1622&gt;=1,M1622&lt;=4),'adjustment factor'!$D$9,IF(M1622=-9,-999,IF(M1622=98,-999,IF(M1622=99,-999,IF(M1622="",-999,0)))))</f>
        <v>-999</v>
      </c>
      <c r="AK1622" s="82">
        <f>IF(H1622=1, 'adjustment factor'!$D$10, IF(H1622=-9,-999,IF(H1622="",-999,0)))</f>
        <v>-999</v>
      </c>
      <c r="AL1622" s="82">
        <f>IF(G1622=1, 'adjustment factor'!$D$11, IF(G1622=-9,-999,IF(G1622="",-999,0)))</f>
        <v>-999</v>
      </c>
      <c r="AM1622" s="82">
        <f>IF(I1622=1, 'adjustment factor'!$D$12, IF(I1622=-9,-999,IF(I1622="",-999,0)))</f>
        <v>-999</v>
      </c>
      <c r="AN1622" s="82">
        <f>IF(J1622=1, 'adjustment factor'!$D$13, IF(J1622=-9,-999,IF(J1622="",-999,0)))</f>
        <v>-999</v>
      </c>
      <c r="AO1622" s="82" t="str">
        <f t="shared" si="258"/>
        <v>-999</v>
      </c>
      <c r="AP1622" s="82" t="str">
        <f t="shared" si="259"/>
        <v>MISSING</v>
      </c>
    </row>
    <row r="1623" spans="2:42" s="3" customFormat="1">
      <c r="B1623" s="213"/>
      <c r="C1623" s="35">
        <v>1619</v>
      </c>
      <c r="D1623" s="161"/>
      <c r="E1623" s="161"/>
      <c r="F1623" s="161"/>
      <c r="G1623" s="161"/>
      <c r="H1623" s="161"/>
      <c r="I1623" s="161"/>
      <c r="J1623" s="161"/>
      <c r="K1623" s="161"/>
      <c r="L1623" s="161"/>
      <c r="M1623" s="161"/>
      <c r="N1623" s="171"/>
      <c r="O1623" s="171"/>
      <c r="P1623" s="171"/>
      <c r="Q1623" s="171"/>
      <c r="R1623" s="171"/>
      <c r="S1623" s="171"/>
      <c r="T1623" s="208" t="str">
        <f t="shared" si="250"/>
        <v>MISSING</v>
      </c>
      <c r="U1623" s="208" t="str">
        <f t="shared" si="251"/>
        <v>MISSING</v>
      </c>
      <c r="X1623" s="56">
        <f t="shared" si="252"/>
        <v>-99</v>
      </c>
      <c r="Y1623" s="56">
        <f t="shared" si="253"/>
        <v>-99</v>
      </c>
      <c r="Z1623" s="56">
        <f t="shared" si="254"/>
        <v>-99</v>
      </c>
      <c r="AA1623" s="56">
        <f t="shared" si="255"/>
        <v>-99</v>
      </c>
      <c r="AB1623" s="56">
        <f t="shared" si="256"/>
        <v>-99</v>
      </c>
      <c r="AC1623" s="56">
        <f t="shared" si="257"/>
        <v>-99</v>
      </c>
      <c r="AE1623" s="82">
        <f>IF(D1623=1, 'adjustment factor'!$D$4, IF(D1623=-9,-999,IF(D1623="",-999,0)))</f>
        <v>-999</v>
      </c>
      <c r="AF1623" s="82">
        <f>IF(F1623=1, 'adjustment factor'!$D$5, IF(F1623=-9,-999,IF(F1623="",-999,0)))</f>
        <v>-999</v>
      </c>
      <c r="AG1623" s="82">
        <f>IF(E1623=1, 'adjustment factor'!$D$6, IF(E1623=-9,-999,IF(E1623="",-999,0)))</f>
        <v>-999</v>
      </c>
      <c r="AH1623" s="82">
        <f>IF(K1623&gt;=45,'adjustment factor'!$D$7,IF(K1623=-9,-1200,IF(K1623="",-1200,0)))</f>
        <v>-1200</v>
      </c>
      <c r="AI1623" s="82">
        <f>IF(L1623=1, 'adjustment factor'!$D$8, IF(L1623=-9,-999,IF(L1623="",-999,0)))</f>
        <v>-999</v>
      </c>
      <c r="AJ1623" s="82">
        <f>IF(AND(M1623&gt;=1,M1623&lt;=4),'adjustment factor'!$D$9,IF(M1623=-9,-999,IF(M1623=98,-999,IF(M1623=99,-999,IF(M1623="",-999,0)))))</f>
        <v>-999</v>
      </c>
      <c r="AK1623" s="82">
        <f>IF(H1623=1, 'adjustment factor'!$D$10, IF(H1623=-9,-999,IF(H1623="",-999,0)))</f>
        <v>-999</v>
      </c>
      <c r="AL1623" s="82">
        <f>IF(G1623=1, 'adjustment factor'!$D$11, IF(G1623=-9,-999,IF(G1623="",-999,0)))</f>
        <v>-999</v>
      </c>
      <c r="AM1623" s="82">
        <f>IF(I1623=1, 'adjustment factor'!$D$12, IF(I1623=-9,-999,IF(I1623="",-999,0)))</f>
        <v>-999</v>
      </c>
      <c r="AN1623" s="82">
        <f>IF(J1623=1, 'adjustment factor'!$D$13, IF(J1623=-9,-999,IF(J1623="",-999,0)))</f>
        <v>-999</v>
      </c>
      <c r="AO1623" s="82" t="str">
        <f t="shared" si="258"/>
        <v>-999</v>
      </c>
      <c r="AP1623" s="82" t="str">
        <f t="shared" si="259"/>
        <v>MISSING</v>
      </c>
    </row>
    <row r="1624" spans="2:42" s="3" customFormat="1">
      <c r="B1624" s="213"/>
      <c r="C1624" s="35">
        <v>1620</v>
      </c>
      <c r="D1624" s="161"/>
      <c r="E1624" s="161"/>
      <c r="F1624" s="161"/>
      <c r="G1624" s="161"/>
      <c r="H1624" s="161"/>
      <c r="I1624" s="161"/>
      <c r="J1624" s="161"/>
      <c r="K1624" s="161"/>
      <c r="L1624" s="161"/>
      <c r="M1624" s="161"/>
      <c r="N1624" s="171"/>
      <c r="O1624" s="171"/>
      <c r="P1624" s="171"/>
      <c r="Q1624" s="171"/>
      <c r="R1624" s="171"/>
      <c r="S1624" s="171"/>
      <c r="T1624" s="208" t="str">
        <f t="shared" si="250"/>
        <v>MISSING</v>
      </c>
      <c r="U1624" s="208" t="str">
        <f t="shared" si="251"/>
        <v>MISSING</v>
      </c>
      <c r="X1624" s="56">
        <f t="shared" si="252"/>
        <v>-99</v>
      </c>
      <c r="Y1624" s="56">
        <f t="shared" si="253"/>
        <v>-99</v>
      </c>
      <c r="Z1624" s="56">
        <f t="shared" si="254"/>
        <v>-99</v>
      </c>
      <c r="AA1624" s="56">
        <f t="shared" si="255"/>
        <v>-99</v>
      </c>
      <c r="AB1624" s="56">
        <f t="shared" si="256"/>
        <v>-99</v>
      </c>
      <c r="AC1624" s="56">
        <f t="shared" si="257"/>
        <v>-99</v>
      </c>
      <c r="AE1624" s="82">
        <f>IF(D1624=1, 'adjustment factor'!$D$4, IF(D1624=-9,-999,IF(D1624="",-999,0)))</f>
        <v>-999</v>
      </c>
      <c r="AF1624" s="82">
        <f>IF(F1624=1, 'adjustment factor'!$D$5, IF(F1624=-9,-999,IF(F1624="",-999,0)))</f>
        <v>-999</v>
      </c>
      <c r="AG1624" s="82">
        <f>IF(E1624=1, 'adjustment factor'!$D$6, IF(E1624=-9,-999,IF(E1624="",-999,0)))</f>
        <v>-999</v>
      </c>
      <c r="AH1624" s="82">
        <f>IF(K1624&gt;=45,'adjustment factor'!$D$7,IF(K1624=-9,-1200,IF(K1624="",-1200,0)))</f>
        <v>-1200</v>
      </c>
      <c r="AI1624" s="82">
        <f>IF(L1624=1, 'adjustment factor'!$D$8, IF(L1624=-9,-999,IF(L1624="",-999,0)))</f>
        <v>-999</v>
      </c>
      <c r="AJ1624" s="82">
        <f>IF(AND(M1624&gt;=1,M1624&lt;=4),'adjustment factor'!$D$9,IF(M1624=-9,-999,IF(M1624=98,-999,IF(M1624=99,-999,IF(M1624="",-999,0)))))</f>
        <v>-999</v>
      </c>
      <c r="AK1624" s="82">
        <f>IF(H1624=1, 'adjustment factor'!$D$10, IF(H1624=-9,-999,IF(H1624="",-999,0)))</f>
        <v>-999</v>
      </c>
      <c r="AL1624" s="82">
        <f>IF(G1624=1, 'adjustment factor'!$D$11, IF(G1624=-9,-999,IF(G1624="",-999,0)))</f>
        <v>-999</v>
      </c>
      <c r="AM1624" s="82">
        <f>IF(I1624=1, 'adjustment factor'!$D$12, IF(I1624=-9,-999,IF(I1624="",-999,0)))</f>
        <v>-999</v>
      </c>
      <c r="AN1624" s="82">
        <f>IF(J1624=1, 'adjustment factor'!$D$13, IF(J1624=-9,-999,IF(J1624="",-999,0)))</f>
        <v>-999</v>
      </c>
      <c r="AO1624" s="82" t="str">
        <f t="shared" si="258"/>
        <v>-999</v>
      </c>
      <c r="AP1624" s="82" t="str">
        <f t="shared" si="259"/>
        <v>MISSING</v>
      </c>
    </row>
    <row r="1625" spans="2:42" s="3" customFormat="1">
      <c r="B1625" s="213"/>
      <c r="C1625" s="35">
        <v>1621</v>
      </c>
      <c r="D1625" s="161"/>
      <c r="E1625" s="161"/>
      <c r="F1625" s="161"/>
      <c r="G1625" s="161"/>
      <c r="H1625" s="161"/>
      <c r="I1625" s="161"/>
      <c r="J1625" s="161"/>
      <c r="K1625" s="161"/>
      <c r="L1625" s="161"/>
      <c r="M1625" s="161"/>
      <c r="N1625" s="171"/>
      <c r="O1625" s="171"/>
      <c r="P1625" s="171"/>
      <c r="Q1625" s="171"/>
      <c r="R1625" s="171"/>
      <c r="S1625" s="171"/>
      <c r="T1625" s="208" t="str">
        <f t="shared" si="250"/>
        <v>MISSING</v>
      </c>
      <c r="U1625" s="208" t="str">
        <f t="shared" si="251"/>
        <v>MISSING</v>
      </c>
      <c r="X1625" s="56">
        <f t="shared" si="252"/>
        <v>-99</v>
      </c>
      <c r="Y1625" s="56">
        <f t="shared" si="253"/>
        <v>-99</v>
      </c>
      <c r="Z1625" s="56">
        <f t="shared" si="254"/>
        <v>-99</v>
      </c>
      <c r="AA1625" s="56">
        <f t="shared" si="255"/>
        <v>-99</v>
      </c>
      <c r="AB1625" s="56">
        <f t="shared" si="256"/>
        <v>-99</v>
      </c>
      <c r="AC1625" s="56">
        <f t="shared" si="257"/>
        <v>-99</v>
      </c>
      <c r="AE1625" s="82">
        <f>IF(D1625=1, 'adjustment factor'!$D$4, IF(D1625=-9,-999,IF(D1625="",-999,0)))</f>
        <v>-999</v>
      </c>
      <c r="AF1625" s="82">
        <f>IF(F1625=1, 'adjustment factor'!$D$5, IF(F1625=-9,-999,IF(F1625="",-999,0)))</f>
        <v>-999</v>
      </c>
      <c r="AG1625" s="82">
        <f>IF(E1625=1, 'adjustment factor'!$D$6, IF(E1625=-9,-999,IF(E1625="",-999,0)))</f>
        <v>-999</v>
      </c>
      <c r="AH1625" s="82">
        <f>IF(K1625&gt;=45,'adjustment factor'!$D$7,IF(K1625=-9,-1200,IF(K1625="",-1200,0)))</f>
        <v>-1200</v>
      </c>
      <c r="AI1625" s="82">
        <f>IF(L1625=1, 'adjustment factor'!$D$8, IF(L1625=-9,-999,IF(L1625="",-999,0)))</f>
        <v>-999</v>
      </c>
      <c r="AJ1625" s="82">
        <f>IF(AND(M1625&gt;=1,M1625&lt;=4),'adjustment factor'!$D$9,IF(M1625=-9,-999,IF(M1625=98,-999,IF(M1625=99,-999,IF(M1625="",-999,0)))))</f>
        <v>-999</v>
      </c>
      <c r="AK1625" s="82">
        <f>IF(H1625=1, 'adjustment factor'!$D$10, IF(H1625=-9,-999,IF(H1625="",-999,0)))</f>
        <v>-999</v>
      </c>
      <c r="AL1625" s="82">
        <f>IF(G1625=1, 'adjustment factor'!$D$11, IF(G1625=-9,-999,IF(G1625="",-999,0)))</f>
        <v>-999</v>
      </c>
      <c r="AM1625" s="82">
        <f>IF(I1625=1, 'adjustment factor'!$D$12, IF(I1625=-9,-999,IF(I1625="",-999,0)))</f>
        <v>-999</v>
      </c>
      <c r="AN1625" s="82">
        <f>IF(J1625=1, 'adjustment factor'!$D$13, IF(J1625=-9,-999,IF(J1625="",-999,0)))</f>
        <v>-999</v>
      </c>
      <c r="AO1625" s="82" t="str">
        <f t="shared" si="258"/>
        <v>-999</v>
      </c>
      <c r="AP1625" s="82" t="str">
        <f t="shared" si="259"/>
        <v>MISSING</v>
      </c>
    </row>
    <row r="1626" spans="2:42" s="3" customFormat="1">
      <c r="B1626" s="213"/>
      <c r="C1626" s="35">
        <v>1622</v>
      </c>
      <c r="D1626" s="161"/>
      <c r="E1626" s="161"/>
      <c r="F1626" s="161"/>
      <c r="G1626" s="161"/>
      <c r="H1626" s="161"/>
      <c r="I1626" s="161"/>
      <c r="J1626" s="161"/>
      <c r="K1626" s="161"/>
      <c r="L1626" s="161"/>
      <c r="M1626" s="161"/>
      <c r="N1626" s="171"/>
      <c r="O1626" s="171"/>
      <c r="P1626" s="171"/>
      <c r="Q1626" s="171"/>
      <c r="R1626" s="171"/>
      <c r="S1626" s="171"/>
      <c r="T1626" s="208" t="str">
        <f t="shared" si="250"/>
        <v>MISSING</v>
      </c>
      <c r="U1626" s="208" t="str">
        <f t="shared" si="251"/>
        <v>MISSING</v>
      </c>
      <c r="X1626" s="56">
        <f t="shared" si="252"/>
        <v>-99</v>
      </c>
      <c r="Y1626" s="56">
        <f t="shared" si="253"/>
        <v>-99</v>
      </c>
      <c r="Z1626" s="56">
        <f t="shared" si="254"/>
        <v>-99</v>
      </c>
      <c r="AA1626" s="56">
        <f t="shared" si="255"/>
        <v>-99</v>
      </c>
      <c r="AB1626" s="56">
        <f t="shared" si="256"/>
        <v>-99</v>
      </c>
      <c r="AC1626" s="56">
        <f t="shared" si="257"/>
        <v>-99</v>
      </c>
      <c r="AE1626" s="82">
        <f>IF(D1626=1, 'adjustment factor'!$D$4, IF(D1626=-9,-999,IF(D1626="",-999,0)))</f>
        <v>-999</v>
      </c>
      <c r="AF1626" s="82">
        <f>IF(F1626=1, 'adjustment factor'!$D$5, IF(F1626=-9,-999,IF(F1626="",-999,0)))</f>
        <v>-999</v>
      </c>
      <c r="AG1626" s="82">
        <f>IF(E1626=1, 'adjustment factor'!$D$6, IF(E1626=-9,-999,IF(E1626="",-999,0)))</f>
        <v>-999</v>
      </c>
      <c r="AH1626" s="82">
        <f>IF(K1626&gt;=45,'adjustment factor'!$D$7,IF(K1626=-9,-1200,IF(K1626="",-1200,0)))</f>
        <v>-1200</v>
      </c>
      <c r="AI1626" s="82">
        <f>IF(L1626=1, 'adjustment factor'!$D$8, IF(L1626=-9,-999,IF(L1626="",-999,0)))</f>
        <v>-999</v>
      </c>
      <c r="AJ1626" s="82">
        <f>IF(AND(M1626&gt;=1,M1626&lt;=4),'adjustment factor'!$D$9,IF(M1626=-9,-999,IF(M1626=98,-999,IF(M1626=99,-999,IF(M1626="",-999,0)))))</f>
        <v>-999</v>
      </c>
      <c r="AK1626" s="82">
        <f>IF(H1626=1, 'adjustment factor'!$D$10, IF(H1626=-9,-999,IF(H1626="",-999,0)))</f>
        <v>-999</v>
      </c>
      <c r="AL1626" s="82">
        <f>IF(G1626=1, 'adjustment factor'!$D$11, IF(G1626=-9,-999,IF(G1626="",-999,0)))</f>
        <v>-999</v>
      </c>
      <c r="AM1626" s="82">
        <f>IF(I1626=1, 'adjustment factor'!$D$12, IF(I1626=-9,-999,IF(I1626="",-999,0)))</f>
        <v>-999</v>
      </c>
      <c r="AN1626" s="82">
        <f>IF(J1626=1, 'adjustment factor'!$D$13, IF(J1626=-9,-999,IF(J1626="",-999,0)))</f>
        <v>-999</v>
      </c>
      <c r="AO1626" s="82" t="str">
        <f t="shared" si="258"/>
        <v>-999</v>
      </c>
      <c r="AP1626" s="82" t="str">
        <f t="shared" si="259"/>
        <v>MISSING</v>
      </c>
    </row>
    <row r="1627" spans="2:42" s="3" customFormat="1">
      <c r="B1627" s="213"/>
      <c r="C1627" s="35">
        <v>1623</v>
      </c>
      <c r="D1627" s="161"/>
      <c r="E1627" s="161"/>
      <c r="F1627" s="161"/>
      <c r="G1627" s="161"/>
      <c r="H1627" s="161"/>
      <c r="I1627" s="161"/>
      <c r="J1627" s="161"/>
      <c r="K1627" s="161"/>
      <c r="L1627" s="161"/>
      <c r="M1627" s="161"/>
      <c r="N1627" s="171"/>
      <c r="O1627" s="171"/>
      <c r="P1627" s="171"/>
      <c r="Q1627" s="171"/>
      <c r="R1627" s="171"/>
      <c r="S1627" s="171"/>
      <c r="T1627" s="208" t="str">
        <f t="shared" si="250"/>
        <v>MISSING</v>
      </c>
      <c r="U1627" s="208" t="str">
        <f t="shared" si="251"/>
        <v>MISSING</v>
      </c>
      <c r="X1627" s="56">
        <f t="shared" si="252"/>
        <v>-99</v>
      </c>
      <c r="Y1627" s="56">
        <f t="shared" si="253"/>
        <v>-99</v>
      </c>
      <c r="Z1627" s="56">
        <f t="shared" si="254"/>
        <v>-99</v>
      </c>
      <c r="AA1627" s="56">
        <f t="shared" si="255"/>
        <v>-99</v>
      </c>
      <c r="AB1627" s="56">
        <f t="shared" si="256"/>
        <v>-99</v>
      </c>
      <c r="AC1627" s="56">
        <f t="shared" si="257"/>
        <v>-99</v>
      </c>
      <c r="AE1627" s="82">
        <f>IF(D1627=1, 'adjustment factor'!$D$4, IF(D1627=-9,-999,IF(D1627="",-999,0)))</f>
        <v>-999</v>
      </c>
      <c r="AF1627" s="82">
        <f>IF(F1627=1, 'adjustment factor'!$D$5, IF(F1627=-9,-999,IF(F1627="",-999,0)))</f>
        <v>-999</v>
      </c>
      <c r="AG1627" s="82">
        <f>IF(E1627=1, 'adjustment factor'!$D$6, IF(E1627=-9,-999,IF(E1627="",-999,0)))</f>
        <v>-999</v>
      </c>
      <c r="AH1627" s="82">
        <f>IF(K1627&gt;=45,'adjustment factor'!$D$7,IF(K1627=-9,-1200,IF(K1627="",-1200,0)))</f>
        <v>-1200</v>
      </c>
      <c r="AI1627" s="82">
        <f>IF(L1627=1, 'adjustment factor'!$D$8, IF(L1627=-9,-999,IF(L1627="",-999,0)))</f>
        <v>-999</v>
      </c>
      <c r="AJ1627" s="82">
        <f>IF(AND(M1627&gt;=1,M1627&lt;=4),'adjustment factor'!$D$9,IF(M1627=-9,-999,IF(M1627=98,-999,IF(M1627=99,-999,IF(M1627="",-999,0)))))</f>
        <v>-999</v>
      </c>
      <c r="AK1627" s="82">
        <f>IF(H1627=1, 'adjustment factor'!$D$10, IF(H1627=-9,-999,IF(H1627="",-999,0)))</f>
        <v>-999</v>
      </c>
      <c r="AL1627" s="82">
        <f>IF(G1627=1, 'adjustment factor'!$D$11, IF(G1627=-9,-999,IF(G1627="",-999,0)))</f>
        <v>-999</v>
      </c>
      <c r="AM1627" s="82">
        <f>IF(I1627=1, 'adjustment factor'!$D$12, IF(I1627=-9,-999,IF(I1627="",-999,0)))</f>
        <v>-999</v>
      </c>
      <c r="AN1627" s="82">
        <f>IF(J1627=1, 'adjustment factor'!$D$13, IF(J1627=-9,-999,IF(J1627="",-999,0)))</f>
        <v>-999</v>
      </c>
      <c r="AO1627" s="82" t="str">
        <f t="shared" si="258"/>
        <v>-999</v>
      </c>
      <c r="AP1627" s="82" t="str">
        <f t="shared" si="259"/>
        <v>MISSING</v>
      </c>
    </row>
    <row r="1628" spans="2:42" s="3" customFormat="1">
      <c r="B1628" s="213"/>
      <c r="C1628" s="35">
        <v>1624</v>
      </c>
      <c r="D1628" s="161"/>
      <c r="E1628" s="161"/>
      <c r="F1628" s="161"/>
      <c r="G1628" s="161"/>
      <c r="H1628" s="161"/>
      <c r="I1628" s="161"/>
      <c r="J1628" s="161"/>
      <c r="K1628" s="161"/>
      <c r="L1628" s="161"/>
      <c r="M1628" s="161"/>
      <c r="N1628" s="171"/>
      <c r="O1628" s="171"/>
      <c r="P1628" s="171"/>
      <c r="Q1628" s="171"/>
      <c r="R1628" s="171"/>
      <c r="S1628" s="171"/>
      <c r="T1628" s="208" t="str">
        <f t="shared" si="250"/>
        <v>MISSING</v>
      </c>
      <c r="U1628" s="208" t="str">
        <f t="shared" si="251"/>
        <v>MISSING</v>
      </c>
      <c r="X1628" s="56">
        <f t="shared" si="252"/>
        <v>-99</v>
      </c>
      <c r="Y1628" s="56">
        <f t="shared" si="253"/>
        <v>-99</v>
      </c>
      <c r="Z1628" s="56">
        <f t="shared" si="254"/>
        <v>-99</v>
      </c>
      <c r="AA1628" s="56">
        <f t="shared" si="255"/>
        <v>-99</v>
      </c>
      <c r="AB1628" s="56">
        <f t="shared" si="256"/>
        <v>-99</v>
      </c>
      <c r="AC1628" s="56">
        <f t="shared" si="257"/>
        <v>-99</v>
      </c>
      <c r="AE1628" s="82">
        <f>IF(D1628=1, 'adjustment factor'!$D$4, IF(D1628=-9,-999,IF(D1628="",-999,0)))</f>
        <v>-999</v>
      </c>
      <c r="AF1628" s="82">
        <f>IF(F1628=1, 'adjustment factor'!$D$5, IF(F1628=-9,-999,IF(F1628="",-999,0)))</f>
        <v>-999</v>
      </c>
      <c r="AG1628" s="82">
        <f>IF(E1628=1, 'adjustment factor'!$D$6, IF(E1628=-9,-999,IF(E1628="",-999,0)))</f>
        <v>-999</v>
      </c>
      <c r="AH1628" s="82">
        <f>IF(K1628&gt;=45,'adjustment factor'!$D$7,IF(K1628=-9,-1200,IF(K1628="",-1200,0)))</f>
        <v>-1200</v>
      </c>
      <c r="AI1628" s="82">
        <f>IF(L1628=1, 'adjustment factor'!$D$8, IF(L1628=-9,-999,IF(L1628="",-999,0)))</f>
        <v>-999</v>
      </c>
      <c r="AJ1628" s="82">
        <f>IF(AND(M1628&gt;=1,M1628&lt;=4),'adjustment factor'!$D$9,IF(M1628=-9,-999,IF(M1628=98,-999,IF(M1628=99,-999,IF(M1628="",-999,0)))))</f>
        <v>-999</v>
      </c>
      <c r="AK1628" s="82">
        <f>IF(H1628=1, 'adjustment factor'!$D$10, IF(H1628=-9,-999,IF(H1628="",-999,0)))</f>
        <v>-999</v>
      </c>
      <c r="AL1628" s="82">
        <f>IF(G1628=1, 'adjustment factor'!$D$11, IF(G1628=-9,-999,IF(G1628="",-999,0)))</f>
        <v>-999</v>
      </c>
      <c r="AM1628" s="82">
        <f>IF(I1628=1, 'adjustment factor'!$D$12, IF(I1628=-9,-999,IF(I1628="",-999,0)))</f>
        <v>-999</v>
      </c>
      <c r="AN1628" s="82">
        <f>IF(J1628=1, 'adjustment factor'!$D$13, IF(J1628=-9,-999,IF(J1628="",-999,0)))</f>
        <v>-999</v>
      </c>
      <c r="AO1628" s="82" t="str">
        <f t="shared" si="258"/>
        <v>-999</v>
      </c>
      <c r="AP1628" s="82" t="str">
        <f t="shared" si="259"/>
        <v>MISSING</v>
      </c>
    </row>
    <row r="1629" spans="2:42" s="3" customFormat="1">
      <c r="B1629" s="213"/>
      <c r="C1629" s="35">
        <v>1625</v>
      </c>
      <c r="D1629" s="161"/>
      <c r="E1629" s="161"/>
      <c r="F1629" s="161"/>
      <c r="G1629" s="161"/>
      <c r="H1629" s="161"/>
      <c r="I1629" s="161"/>
      <c r="J1629" s="161"/>
      <c r="K1629" s="161"/>
      <c r="L1629" s="161"/>
      <c r="M1629" s="161"/>
      <c r="N1629" s="171"/>
      <c r="O1629" s="171"/>
      <c r="P1629" s="171"/>
      <c r="Q1629" s="171"/>
      <c r="R1629" s="171"/>
      <c r="S1629" s="171"/>
      <c r="T1629" s="208" t="str">
        <f t="shared" si="250"/>
        <v>MISSING</v>
      </c>
      <c r="U1629" s="208" t="str">
        <f t="shared" si="251"/>
        <v>MISSING</v>
      </c>
      <c r="X1629" s="56">
        <f t="shared" si="252"/>
        <v>-99</v>
      </c>
      <c r="Y1629" s="56">
        <f t="shared" si="253"/>
        <v>-99</v>
      </c>
      <c r="Z1629" s="56">
        <f t="shared" si="254"/>
        <v>-99</v>
      </c>
      <c r="AA1629" s="56">
        <f t="shared" si="255"/>
        <v>-99</v>
      </c>
      <c r="AB1629" s="56">
        <f t="shared" si="256"/>
        <v>-99</v>
      </c>
      <c r="AC1629" s="56">
        <f t="shared" si="257"/>
        <v>-99</v>
      </c>
      <c r="AE1629" s="82">
        <f>IF(D1629=1, 'adjustment factor'!$D$4, IF(D1629=-9,-999,IF(D1629="",-999,0)))</f>
        <v>-999</v>
      </c>
      <c r="AF1629" s="82">
        <f>IF(F1629=1, 'adjustment factor'!$D$5, IF(F1629=-9,-999,IF(F1629="",-999,0)))</f>
        <v>-999</v>
      </c>
      <c r="AG1629" s="82">
        <f>IF(E1629=1, 'adjustment factor'!$D$6, IF(E1629=-9,-999,IF(E1629="",-999,0)))</f>
        <v>-999</v>
      </c>
      <c r="AH1629" s="82">
        <f>IF(K1629&gt;=45,'adjustment factor'!$D$7,IF(K1629=-9,-1200,IF(K1629="",-1200,0)))</f>
        <v>-1200</v>
      </c>
      <c r="AI1629" s="82">
        <f>IF(L1629=1, 'adjustment factor'!$D$8, IF(L1629=-9,-999,IF(L1629="",-999,0)))</f>
        <v>-999</v>
      </c>
      <c r="AJ1629" s="82">
        <f>IF(AND(M1629&gt;=1,M1629&lt;=4),'adjustment factor'!$D$9,IF(M1629=-9,-999,IF(M1629=98,-999,IF(M1629=99,-999,IF(M1629="",-999,0)))))</f>
        <v>-999</v>
      </c>
      <c r="AK1629" s="82">
        <f>IF(H1629=1, 'adjustment factor'!$D$10, IF(H1629=-9,-999,IF(H1629="",-999,0)))</f>
        <v>-999</v>
      </c>
      <c r="AL1629" s="82">
        <f>IF(G1629=1, 'adjustment factor'!$D$11, IF(G1629=-9,-999,IF(G1629="",-999,0)))</f>
        <v>-999</v>
      </c>
      <c r="AM1629" s="82">
        <f>IF(I1629=1, 'adjustment factor'!$D$12, IF(I1629=-9,-999,IF(I1629="",-999,0)))</f>
        <v>-999</v>
      </c>
      <c r="AN1629" s="82">
        <f>IF(J1629=1, 'adjustment factor'!$D$13, IF(J1629=-9,-999,IF(J1629="",-999,0)))</f>
        <v>-999</v>
      </c>
      <c r="AO1629" s="82" t="str">
        <f t="shared" si="258"/>
        <v>-999</v>
      </c>
      <c r="AP1629" s="82" t="str">
        <f t="shared" si="259"/>
        <v>MISSING</v>
      </c>
    </row>
    <row r="1630" spans="2:42" s="3" customFormat="1">
      <c r="B1630" s="213"/>
      <c r="C1630" s="35">
        <v>1626</v>
      </c>
      <c r="D1630" s="161"/>
      <c r="E1630" s="161"/>
      <c r="F1630" s="161"/>
      <c r="G1630" s="161"/>
      <c r="H1630" s="161"/>
      <c r="I1630" s="161"/>
      <c r="J1630" s="161"/>
      <c r="K1630" s="161"/>
      <c r="L1630" s="161"/>
      <c r="M1630" s="161"/>
      <c r="N1630" s="171"/>
      <c r="O1630" s="171"/>
      <c r="P1630" s="171"/>
      <c r="Q1630" s="171"/>
      <c r="R1630" s="171"/>
      <c r="S1630" s="171"/>
      <c r="T1630" s="208" t="str">
        <f t="shared" si="250"/>
        <v>MISSING</v>
      </c>
      <c r="U1630" s="208" t="str">
        <f t="shared" si="251"/>
        <v>MISSING</v>
      </c>
      <c r="X1630" s="56">
        <f t="shared" si="252"/>
        <v>-99</v>
      </c>
      <c r="Y1630" s="56">
        <f t="shared" si="253"/>
        <v>-99</v>
      </c>
      <c r="Z1630" s="56">
        <f t="shared" si="254"/>
        <v>-99</v>
      </c>
      <c r="AA1630" s="56">
        <f t="shared" si="255"/>
        <v>-99</v>
      </c>
      <c r="AB1630" s="56">
        <f t="shared" si="256"/>
        <v>-99</v>
      </c>
      <c r="AC1630" s="56">
        <f t="shared" si="257"/>
        <v>-99</v>
      </c>
      <c r="AE1630" s="82">
        <f>IF(D1630=1, 'adjustment factor'!$D$4, IF(D1630=-9,-999,IF(D1630="",-999,0)))</f>
        <v>-999</v>
      </c>
      <c r="AF1630" s="82">
        <f>IF(F1630=1, 'adjustment factor'!$D$5, IF(F1630=-9,-999,IF(F1630="",-999,0)))</f>
        <v>-999</v>
      </c>
      <c r="AG1630" s="82">
        <f>IF(E1630=1, 'adjustment factor'!$D$6, IF(E1630=-9,-999,IF(E1630="",-999,0)))</f>
        <v>-999</v>
      </c>
      <c r="AH1630" s="82">
        <f>IF(K1630&gt;=45,'adjustment factor'!$D$7,IF(K1630=-9,-1200,IF(K1630="",-1200,0)))</f>
        <v>-1200</v>
      </c>
      <c r="AI1630" s="82">
        <f>IF(L1630=1, 'adjustment factor'!$D$8, IF(L1630=-9,-999,IF(L1630="",-999,0)))</f>
        <v>-999</v>
      </c>
      <c r="AJ1630" s="82">
        <f>IF(AND(M1630&gt;=1,M1630&lt;=4),'adjustment factor'!$D$9,IF(M1630=-9,-999,IF(M1630=98,-999,IF(M1630=99,-999,IF(M1630="",-999,0)))))</f>
        <v>-999</v>
      </c>
      <c r="AK1630" s="82">
        <f>IF(H1630=1, 'adjustment factor'!$D$10, IF(H1630=-9,-999,IF(H1630="",-999,0)))</f>
        <v>-999</v>
      </c>
      <c r="AL1630" s="82">
        <f>IF(G1630=1, 'adjustment factor'!$D$11, IF(G1630=-9,-999,IF(G1630="",-999,0)))</f>
        <v>-999</v>
      </c>
      <c r="AM1630" s="82">
        <f>IF(I1630=1, 'adjustment factor'!$D$12, IF(I1630=-9,-999,IF(I1630="",-999,0)))</f>
        <v>-999</v>
      </c>
      <c r="AN1630" s="82">
        <f>IF(J1630=1, 'adjustment factor'!$D$13, IF(J1630=-9,-999,IF(J1630="",-999,0)))</f>
        <v>-999</v>
      </c>
      <c r="AO1630" s="82" t="str">
        <f t="shared" si="258"/>
        <v>-999</v>
      </c>
      <c r="AP1630" s="82" t="str">
        <f t="shared" si="259"/>
        <v>MISSING</v>
      </c>
    </row>
    <row r="1631" spans="2:42" s="3" customFormat="1">
      <c r="B1631" s="213"/>
      <c r="C1631" s="35">
        <v>1627</v>
      </c>
      <c r="D1631" s="161"/>
      <c r="E1631" s="161"/>
      <c r="F1631" s="161"/>
      <c r="G1631" s="161"/>
      <c r="H1631" s="161"/>
      <c r="I1631" s="161"/>
      <c r="J1631" s="161"/>
      <c r="K1631" s="161"/>
      <c r="L1631" s="161"/>
      <c r="M1631" s="161"/>
      <c r="N1631" s="171"/>
      <c r="O1631" s="171"/>
      <c r="P1631" s="171"/>
      <c r="Q1631" s="171"/>
      <c r="R1631" s="171"/>
      <c r="S1631" s="171"/>
      <c r="T1631" s="208" t="str">
        <f t="shared" si="250"/>
        <v>MISSING</v>
      </c>
      <c r="U1631" s="208" t="str">
        <f t="shared" si="251"/>
        <v>MISSING</v>
      </c>
      <c r="X1631" s="56">
        <f t="shared" si="252"/>
        <v>-99</v>
      </c>
      <c r="Y1631" s="56">
        <f t="shared" si="253"/>
        <v>-99</v>
      </c>
      <c r="Z1631" s="56">
        <f t="shared" si="254"/>
        <v>-99</v>
      </c>
      <c r="AA1631" s="56">
        <f t="shared" si="255"/>
        <v>-99</v>
      </c>
      <c r="AB1631" s="56">
        <f t="shared" si="256"/>
        <v>-99</v>
      </c>
      <c r="AC1631" s="56">
        <f t="shared" si="257"/>
        <v>-99</v>
      </c>
      <c r="AE1631" s="82">
        <f>IF(D1631=1, 'adjustment factor'!$D$4, IF(D1631=-9,-999,IF(D1631="",-999,0)))</f>
        <v>-999</v>
      </c>
      <c r="AF1631" s="82">
        <f>IF(F1631=1, 'adjustment factor'!$D$5, IF(F1631=-9,-999,IF(F1631="",-999,0)))</f>
        <v>-999</v>
      </c>
      <c r="AG1631" s="82">
        <f>IF(E1631=1, 'adjustment factor'!$D$6, IF(E1631=-9,-999,IF(E1631="",-999,0)))</f>
        <v>-999</v>
      </c>
      <c r="AH1631" s="82">
        <f>IF(K1631&gt;=45,'adjustment factor'!$D$7,IF(K1631=-9,-1200,IF(K1631="",-1200,0)))</f>
        <v>-1200</v>
      </c>
      <c r="AI1631" s="82">
        <f>IF(L1631=1, 'adjustment factor'!$D$8, IF(L1631=-9,-999,IF(L1631="",-999,0)))</f>
        <v>-999</v>
      </c>
      <c r="AJ1631" s="82">
        <f>IF(AND(M1631&gt;=1,M1631&lt;=4),'adjustment factor'!$D$9,IF(M1631=-9,-999,IF(M1631=98,-999,IF(M1631=99,-999,IF(M1631="",-999,0)))))</f>
        <v>-999</v>
      </c>
      <c r="AK1631" s="82">
        <f>IF(H1631=1, 'adjustment factor'!$D$10, IF(H1631=-9,-999,IF(H1631="",-999,0)))</f>
        <v>-999</v>
      </c>
      <c r="AL1631" s="82">
        <f>IF(G1631=1, 'adjustment factor'!$D$11, IF(G1631=-9,-999,IF(G1631="",-999,0)))</f>
        <v>-999</v>
      </c>
      <c r="AM1631" s="82">
        <f>IF(I1631=1, 'adjustment factor'!$D$12, IF(I1631=-9,-999,IF(I1631="",-999,0)))</f>
        <v>-999</v>
      </c>
      <c r="AN1631" s="82">
        <f>IF(J1631=1, 'adjustment factor'!$D$13, IF(J1631=-9,-999,IF(J1631="",-999,0)))</f>
        <v>-999</v>
      </c>
      <c r="AO1631" s="82" t="str">
        <f t="shared" si="258"/>
        <v>-999</v>
      </c>
      <c r="AP1631" s="82" t="str">
        <f t="shared" si="259"/>
        <v>MISSING</v>
      </c>
    </row>
    <row r="1632" spans="2:42" s="3" customFormat="1">
      <c r="B1632" s="213"/>
      <c r="C1632" s="35">
        <v>1628</v>
      </c>
      <c r="D1632" s="161"/>
      <c r="E1632" s="161"/>
      <c r="F1632" s="161"/>
      <c r="G1632" s="161"/>
      <c r="H1632" s="161"/>
      <c r="I1632" s="161"/>
      <c r="J1632" s="161"/>
      <c r="K1632" s="161"/>
      <c r="L1632" s="161"/>
      <c r="M1632" s="161"/>
      <c r="N1632" s="171"/>
      <c r="O1632" s="171"/>
      <c r="P1632" s="171"/>
      <c r="Q1632" s="171"/>
      <c r="R1632" s="171"/>
      <c r="S1632" s="171"/>
      <c r="T1632" s="208" t="str">
        <f t="shared" si="250"/>
        <v>MISSING</v>
      </c>
      <c r="U1632" s="208" t="str">
        <f t="shared" si="251"/>
        <v>MISSING</v>
      </c>
      <c r="X1632" s="56">
        <f t="shared" si="252"/>
        <v>-99</v>
      </c>
      <c r="Y1632" s="56">
        <f t="shared" si="253"/>
        <v>-99</v>
      </c>
      <c r="Z1632" s="56">
        <f t="shared" si="254"/>
        <v>-99</v>
      </c>
      <c r="AA1632" s="56">
        <f t="shared" si="255"/>
        <v>-99</v>
      </c>
      <c r="AB1632" s="56">
        <f t="shared" si="256"/>
        <v>-99</v>
      </c>
      <c r="AC1632" s="56">
        <f t="shared" si="257"/>
        <v>-99</v>
      </c>
      <c r="AE1632" s="82">
        <f>IF(D1632=1, 'adjustment factor'!$D$4, IF(D1632=-9,-999,IF(D1632="",-999,0)))</f>
        <v>-999</v>
      </c>
      <c r="AF1632" s="82">
        <f>IF(F1632=1, 'adjustment factor'!$D$5, IF(F1632=-9,-999,IF(F1632="",-999,0)))</f>
        <v>-999</v>
      </c>
      <c r="AG1632" s="82">
        <f>IF(E1632=1, 'adjustment factor'!$D$6, IF(E1632=-9,-999,IF(E1632="",-999,0)))</f>
        <v>-999</v>
      </c>
      <c r="AH1632" s="82">
        <f>IF(K1632&gt;=45,'adjustment factor'!$D$7,IF(K1632=-9,-1200,IF(K1632="",-1200,0)))</f>
        <v>-1200</v>
      </c>
      <c r="AI1632" s="82">
        <f>IF(L1632=1, 'adjustment factor'!$D$8, IF(L1632=-9,-999,IF(L1632="",-999,0)))</f>
        <v>-999</v>
      </c>
      <c r="AJ1632" s="82">
        <f>IF(AND(M1632&gt;=1,M1632&lt;=4),'adjustment factor'!$D$9,IF(M1632=-9,-999,IF(M1632=98,-999,IF(M1632=99,-999,IF(M1632="",-999,0)))))</f>
        <v>-999</v>
      </c>
      <c r="AK1632" s="82">
        <f>IF(H1632=1, 'adjustment factor'!$D$10, IF(H1632=-9,-999,IF(H1632="",-999,0)))</f>
        <v>-999</v>
      </c>
      <c r="AL1632" s="82">
        <f>IF(G1632=1, 'adjustment factor'!$D$11, IF(G1632=-9,-999,IF(G1632="",-999,0)))</f>
        <v>-999</v>
      </c>
      <c r="AM1632" s="82">
        <f>IF(I1632=1, 'adjustment factor'!$D$12, IF(I1632=-9,-999,IF(I1632="",-999,0)))</f>
        <v>-999</v>
      </c>
      <c r="AN1632" s="82">
        <f>IF(J1632=1, 'adjustment factor'!$D$13, IF(J1632=-9,-999,IF(J1632="",-999,0)))</f>
        <v>-999</v>
      </c>
      <c r="AO1632" s="82" t="str">
        <f t="shared" si="258"/>
        <v>-999</v>
      </c>
      <c r="AP1632" s="82" t="str">
        <f t="shared" si="259"/>
        <v>MISSING</v>
      </c>
    </row>
    <row r="1633" spans="2:42" s="3" customFormat="1">
      <c r="B1633" s="213"/>
      <c r="C1633" s="35">
        <v>1629</v>
      </c>
      <c r="D1633" s="161"/>
      <c r="E1633" s="161"/>
      <c r="F1633" s="161"/>
      <c r="G1633" s="161"/>
      <c r="H1633" s="161"/>
      <c r="I1633" s="161"/>
      <c r="J1633" s="161"/>
      <c r="K1633" s="161"/>
      <c r="L1633" s="161"/>
      <c r="M1633" s="161"/>
      <c r="N1633" s="171"/>
      <c r="O1633" s="171"/>
      <c r="P1633" s="171"/>
      <c r="Q1633" s="171"/>
      <c r="R1633" s="171"/>
      <c r="S1633" s="171"/>
      <c r="T1633" s="208" t="str">
        <f t="shared" si="250"/>
        <v>MISSING</v>
      </c>
      <c r="U1633" s="208" t="str">
        <f t="shared" si="251"/>
        <v>MISSING</v>
      </c>
      <c r="X1633" s="56">
        <f t="shared" si="252"/>
        <v>-99</v>
      </c>
      <c r="Y1633" s="56">
        <f t="shared" si="253"/>
        <v>-99</v>
      </c>
      <c r="Z1633" s="56">
        <f t="shared" si="254"/>
        <v>-99</v>
      </c>
      <c r="AA1633" s="56">
        <f t="shared" si="255"/>
        <v>-99</v>
      </c>
      <c r="AB1633" s="56">
        <f t="shared" si="256"/>
        <v>-99</v>
      </c>
      <c r="AC1633" s="56">
        <f t="shared" si="257"/>
        <v>-99</v>
      </c>
      <c r="AE1633" s="82">
        <f>IF(D1633=1, 'adjustment factor'!$D$4, IF(D1633=-9,-999,IF(D1633="",-999,0)))</f>
        <v>-999</v>
      </c>
      <c r="AF1633" s="82">
        <f>IF(F1633=1, 'adjustment factor'!$D$5, IF(F1633=-9,-999,IF(F1633="",-999,0)))</f>
        <v>-999</v>
      </c>
      <c r="AG1633" s="82">
        <f>IF(E1633=1, 'adjustment factor'!$D$6, IF(E1633=-9,-999,IF(E1633="",-999,0)))</f>
        <v>-999</v>
      </c>
      <c r="AH1633" s="82">
        <f>IF(K1633&gt;=45,'adjustment factor'!$D$7,IF(K1633=-9,-1200,IF(K1633="",-1200,0)))</f>
        <v>-1200</v>
      </c>
      <c r="AI1633" s="82">
        <f>IF(L1633=1, 'adjustment factor'!$D$8, IF(L1633=-9,-999,IF(L1633="",-999,0)))</f>
        <v>-999</v>
      </c>
      <c r="AJ1633" s="82">
        <f>IF(AND(M1633&gt;=1,M1633&lt;=4),'adjustment factor'!$D$9,IF(M1633=-9,-999,IF(M1633=98,-999,IF(M1633=99,-999,IF(M1633="",-999,0)))))</f>
        <v>-999</v>
      </c>
      <c r="AK1633" s="82">
        <f>IF(H1633=1, 'adjustment factor'!$D$10, IF(H1633=-9,-999,IF(H1633="",-999,0)))</f>
        <v>-999</v>
      </c>
      <c r="AL1633" s="82">
        <f>IF(G1633=1, 'adjustment factor'!$D$11, IF(G1633=-9,-999,IF(G1633="",-999,0)))</f>
        <v>-999</v>
      </c>
      <c r="AM1633" s="82">
        <f>IF(I1633=1, 'adjustment factor'!$D$12, IF(I1633=-9,-999,IF(I1633="",-999,0)))</f>
        <v>-999</v>
      </c>
      <c r="AN1633" s="82">
        <f>IF(J1633=1, 'adjustment factor'!$D$13, IF(J1633=-9,-999,IF(J1633="",-999,0)))</f>
        <v>-999</v>
      </c>
      <c r="AO1633" s="82" t="str">
        <f t="shared" si="258"/>
        <v>-999</v>
      </c>
      <c r="AP1633" s="82" t="str">
        <f t="shared" si="259"/>
        <v>MISSING</v>
      </c>
    </row>
    <row r="1634" spans="2:42" s="3" customFormat="1">
      <c r="B1634" s="213"/>
      <c r="C1634" s="35">
        <v>1630</v>
      </c>
      <c r="D1634" s="161"/>
      <c r="E1634" s="161"/>
      <c r="F1634" s="161"/>
      <c r="G1634" s="161"/>
      <c r="H1634" s="161"/>
      <c r="I1634" s="161"/>
      <c r="J1634" s="161"/>
      <c r="K1634" s="161"/>
      <c r="L1634" s="161"/>
      <c r="M1634" s="161"/>
      <c r="N1634" s="171"/>
      <c r="O1634" s="171"/>
      <c r="P1634" s="171"/>
      <c r="Q1634" s="171"/>
      <c r="R1634" s="171"/>
      <c r="S1634" s="171"/>
      <c r="T1634" s="208" t="str">
        <f t="shared" si="250"/>
        <v>MISSING</v>
      </c>
      <c r="U1634" s="208" t="str">
        <f t="shared" si="251"/>
        <v>MISSING</v>
      </c>
      <c r="X1634" s="56">
        <f t="shared" si="252"/>
        <v>-99</v>
      </c>
      <c r="Y1634" s="56">
        <f t="shared" si="253"/>
        <v>-99</v>
      </c>
      <c r="Z1634" s="56">
        <f t="shared" si="254"/>
        <v>-99</v>
      </c>
      <c r="AA1634" s="56">
        <f t="shared" si="255"/>
        <v>-99</v>
      </c>
      <c r="AB1634" s="56">
        <f t="shared" si="256"/>
        <v>-99</v>
      </c>
      <c r="AC1634" s="56">
        <f t="shared" si="257"/>
        <v>-99</v>
      </c>
      <c r="AE1634" s="82">
        <f>IF(D1634=1, 'adjustment factor'!$D$4, IF(D1634=-9,-999,IF(D1634="",-999,0)))</f>
        <v>-999</v>
      </c>
      <c r="AF1634" s="82">
        <f>IF(F1634=1, 'adjustment factor'!$D$5, IF(F1634=-9,-999,IF(F1634="",-999,0)))</f>
        <v>-999</v>
      </c>
      <c r="AG1634" s="82">
        <f>IF(E1634=1, 'adjustment factor'!$D$6, IF(E1634=-9,-999,IF(E1634="",-999,0)))</f>
        <v>-999</v>
      </c>
      <c r="AH1634" s="82">
        <f>IF(K1634&gt;=45,'adjustment factor'!$D$7,IF(K1634=-9,-1200,IF(K1634="",-1200,0)))</f>
        <v>-1200</v>
      </c>
      <c r="AI1634" s="82">
        <f>IF(L1634=1, 'adjustment factor'!$D$8, IF(L1634=-9,-999,IF(L1634="",-999,0)))</f>
        <v>-999</v>
      </c>
      <c r="AJ1634" s="82">
        <f>IF(AND(M1634&gt;=1,M1634&lt;=4),'adjustment factor'!$D$9,IF(M1634=-9,-999,IF(M1634=98,-999,IF(M1634=99,-999,IF(M1634="",-999,0)))))</f>
        <v>-999</v>
      </c>
      <c r="AK1634" s="82">
        <f>IF(H1634=1, 'adjustment factor'!$D$10, IF(H1634=-9,-999,IF(H1634="",-999,0)))</f>
        <v>-999</v>
      </c>
      <c r="AL1634" s="82">
        <f>IF(G1634=1, 'adjustment factor'!$D$11, IF(G1634=-9,-999,IF(G1634="",-999,0)))</f>
        <v>-999</v>
      </c>
      <c r="AM1634" s="82">
        <f>IF(I1634=1, 'adjustment factor'!$D$12, IF(I1634=-9,-999,IF(I1634="",-999,0)))</f>
        <v>-999</v>
      </c>
      <c r="AN1634" s="82">
        <f>IF(J1634=1, 'adjustment factor'!$D$13, IF(J1634=-9,-999,IF(J1634="",-999,0)))</f>
        <v>-999</v>
      </c>
      <c r="AO1634" s="82" t="str">
        <f t="shared" si="258"/>
        <v>-999</v>
      </c>
      <c r="AP1634" s="82" t="str">
        <f t="shared" si="259"/>
        <v>MISSING</v>
      </c>
    </row>
    <row r="1635" spans="2:42" s="3" customFormat="1">
      <c r="B1635" s="213"/>
      <c r="C1635" s="35">
        <v>1631</v>
      </c>
      <c r="D1635" s="161"/>
      <c r="E1635" s="161"/>
      <c r="F1635" s="161"/>
      <c r="G1635" s="161"/>
      <c r="H1635" s="161"/>
      <c r="I1635" s="161"/>
      <c r="J1635" s="161"/>
      <c r="K1635" s="161"/>
      <c r="L1635" s="161"/>
      <c r="M1635" s="161"/>
      <c r="N1635" s="171"/>
      <c r="O1635" s="171"/>
      <c r="P1635" s="171"/>
      <c r="Q1635" s="171"/>
      <c r="R1635" s="171"/>
      <c r="S1635" s="171"/>
      <c r="T1635" s="208" t="str">
        <f t="shared" si="250"/>
        <v>MISSING</v>
      </c>
      <c r="U1635" s="208" t="str">
        <f t="shared" si="251"/>
        <v>MISSING</v>
      </c>
      <c r="X1635" s="56">
        <f t="shared" si="252"/>
        <v>-99</v>
      </c>
      <c r="Y1635" s="56">
        <f t="shared" si="253"/>
        <v>-99</v>
      </c>
      <c r="Z1635" s="56">
        <f t="shared" si="254"/>
        <v>-99</v>
      </c>
      <c r="AA1635" s="56">
        <f t="shared" si="255"/>
        <v>-99</v>
      </c>
      <c r="AB1635" s="56">
        <f t="shared" si="256"/>
        <v>-99</v>
      </c>
      <c r="AC1635" s="56">
        <f t="shared" si="257"/>
        <v>-99</v>
      </c>
      <c r="AE1635" s="82">
        <f>IF(D1635=1, 'adjustment factor'!$D$4, IF(D1635=-9,-999,IF(D1635="",-999,0)))</f>
        <v>-999</v>
      </c>
      <c r="AF1635" s="82">
        <f>IF(F1635=1, 'adjustment factor'!$D$5, IF(F1635=-9,-999,IF(F1635="",-999,0)))</f>
        <v>-999</v>
      </c>
      <c r="AG1635" s="82">
        <f>IF(E1635=1, 'adjustment factor'!$D$6, IF(E1635=-9,-999,IF(E1635="",-999,0)))</f>
        <v>-999</v>
      </c>
      <c r="AH1635" s="82">
        <f>IF(K1635&gt;=45,'adjustment factor'!$D$7,IF(K1635=-9,-1200,IF(K1635="",-1200,0)))</f>
        <v>-1200</v>
      </c>
      <c r="AI1635" s="82">
        <f>IF(L1635=1, 'adjustment factor'!$D$8, IF(L1635=-9,-999,IF(L1635="",-999,0)))</f>
        <v>-999</v>
      </c>
      <c r="AJ1635" s="82">
        <f>IF(AND(M1635&gt;=1,M1635&lt;=4),'adjustment factor'!$D$9,IF(M1635=-9,-999,IF(M1635=98,-999,IF(M1635=99,-999,IF(M1635="",-999,0)))))</f>
        <v>-999</v>
      </c>
      <c r="AK1635" s="82">
        <f>IF(H1635=1, 'adjustment factor'!$D$10, IF(H1635=-9,-999,IF(H1635="",-999,0)))</f>
        <v>-999</v>
      </c>
      <c r="AL1635" s="82">
        <f>IF(G1635=1, 'adjustment factor'!$D$11, IF(G1635=-9,-999,IF(G1635="",-999,0)))</f>
        <v>-999</v>
      </c>
      <c r="AM1635" s="82">
        <f>IF(I1635=1, 'adjustment factor'!$D$12, IF(I1635=-9,-999,IF(I1635="",-999,0)))</f>
        <v>-999</v>
      </c>
      <c r="AN1635" s="82">
        <f>IF(J1635=1, 'adjustment factor'!$D$13, IF(J1635=-9,-999,IF(J1635="",-999,0)))</f>
        <v>-999</v>
      </c>
      <c r="AO1635" s="82" t="str">
        <f t="shared" si="258"/>
        <v>-999</v>
      </c>
      <c r="AP1635" s="82" t="str">
        <f t="shared" si="259"/>
        <v>MISSING</v>
      </c>
    </row>
    <row r="1636" spans="2:42" s="3" customFormat="1">
      <c r="B1636" s="213"/>
      <c r="C1636" s="35">
        <v>1632</v>
      </c>
      <c r="D1636" s="161"/>
      <c r="E1636" s="161"/>
      <c r="F1636" s="161"/>
      <c r="G1636" s="161"/>
      <c r="H1636" s="161"/>
      <c r="I1636" s="161"/>
      <c r="J1636" s="161"/>
      <c r="K1636" s="161"/>
      <c r="L1636" s="161"/>
      <c r="M1636" s="161"/>
      <c r="N1636" s="171"/>
      <c r="O1636" s="171"/>
      <c r="P1636" s="171"/>
      <c r="Q1636" s="171"/>
      <c r="R1636" s="171"/>
      <c r="S1636" s="171"/>
      <c r="T1636" s="208" t="str">
        <f t="shared" si="250"/>
        <v>MISSING</v>
      </c>
      <c r="U1636" s="208" t="str">
        <f t="shared" si="251"/>
        <v>MISSING</v>
      </c>
      <c r="X1636" s="56">
        <f t="shared" si="252"/>
        <v>-99</v>
      </c>
      <c r="Y1636" s="56">
        <f t="shared" si="253"/>
        <v>-99</v>
      </c>
      <c r="Z1636" s="56">
        <f t="shared" si="254"/>
        <v>-99</v>
      </c>
      <c r="AA1636" s="56">
        <f t="shared" si="255"/>
        <v>-99</v>
      </c>
      <c r="AB1636" s="56">
        <f t="shared" si="256"/>
        <v>-99</v>
      </c>
      <c r="AC1636" s="56">
        <f t="shared" si="257"/>
        <v>-99</v>
      </c>
      <c r="AE1636" s="82">
        <f>IF(D1636=1, 'adjustment factor'!$D$4, IF(D1636=-9,-999,IF(D1636="",-999,0)))</f>
        <v>-999</v>
      </c>
      <c r="AF1636" s="82">
        <f>IF(F1636=1, 'adjustment factor'!$D$5, IF(F1636=-9,-999,IF(F1636="",-999,0)))</f>
        <v>-999</v>
      </c>
      <c r="AG1636" s="82">
        <f>IF(E1636=1, 'adjustment factor'!$D$6, IF(E1636=-9,-999,IF(E1636="",-999,0)))</f>
        <v>-999</v>
      </c>
      <c r="AH1636" s="82">
        <f>IF(K1636&gt;=45,'adjustment factor'!$D$7,IF(K1636=-9,-1200,IF(K1636="",-1200,0)))</f>
        <v>-1200</v>
      </c>
      <c r="AI1636" s="82">
        <f>IF(L1636=1, 'adjustment factor'!$D$8, IF(L1636=-9,-999,IF(L1636="",-999,0)))</f>
        <v>-999</v>
      </c>
      <c r="AJ1636" s="82">
        <f>IF(AND(M1636&gt;=1,M1636&lt;=4),'adjustment factor'!$D$9,IF(M1636=-9,-999,IF(M1636=98,-999,IF(M1636=99,-999,IF(M1636="",-999,0)))))</f>
        <v>-999</v>
      </c>
      <c r="AK1636" s="82">
        <f>IF(H1636=1, 'adjustment factor'!$D$10, IF(H1636=-9,-999,IF(H1636="",-999,0)))</f>
        <v>-999</v>
      </c>
      <c r="AL1636" s="82">
        <f>IF(G1636=1, 'adjustment factor'!$D$11, IF(G1636=-9,-999,IF(G1636="",-999,0)))</f>
        <v>-999</v>
      </c>
      <c r="AM1636" s="82">
        <f>IF(I1636=1, 'adjustment factor'!$D$12, IF(I1636=-9,-999,IF(I1636="",-999,0)))</f>
        <v>-999</v>
      </c>
      <c r="AN1636" s="82">
        <f>IF(J1636=1, 'adjustment factor'!$D$13, IF(J1636=-9,-999,IF(J1636="",-999,0)))</f>
        <v>-999</v>
      </c>
      <c r="AO1636" s="82" t="str">
        <f t="shared" si="258"/>
        <v>-999</v>
      </c>
      <c r="AP1636" s="82" t="str">
        <f t="shared" si="259"/>
        <v>MISSING</v>
      </c>
    </row>
    <row r="1637" spans="2:42" s="3" customFormat="1">
      <c r="B1637" s="213"/>
      <c r="C1637" s="35">
        <v>1633</v>
      </c>
      <c r="D1637" s="161"/>
      <c r="E1637" s="161"/>
      <c r="F1637" s="161"/>
      <c r="G1637" s="161"/>
      <c r="H1637" s="161"/>
      <c r="I1637" s="161"/>
      <c r="J1637" s="161"/>
      <c r="K1637" s="161"/>
      <c r="L1637" s="161"/>
      <c r="M1637" s="161"/>
      <c r="N1637" s="171"/>
      <c r="O1637" s="171"/>
      <c r="P1637" s="171"/>
      <c r="Q1637" s="171"/>
      <c r="R1637" s="171"/>
      <c r="S1637" s="171"/>
      <c r="T1637" s="208" t="str">
        <f t="shared" si="250"/>
        <v>MISSING</v>
      </c>
      <c r="U1637" s="208" t="str">
        <f t="shared" si="251"/>
        <v>MISSING</v>
      </c>
      <c r="X1637" s="56">
        <f t="shared" si="252"/>
        <v>-99</v>
      </c>
      <c r="Y1637" s="56">
        <f t="shared" si="253"/>
        <v>-99</v>
      </c>
      <c r="Z1637" s="56">
        <f t="shared" si="254"/>
        <v>-99</v>
      </c>
      <c r="AA1637" s="56">
        <f t="shared" si="255"/>
        <v>-99</v>
      </c>
      <c r="AB1637" s="56">
        <f t="shared" si="256"/>
        <v>-99</v>
      </c>
      <c r="AC1637" s="56">
        <f t="shared" si="257"/>
        <v>-99</v>
      </c>
      <c r="AE1637" s="82">
        <f>IF(D1637=1, 'adjustment factor'!$D$4, IF(D1637=-9,-999,IF(D1637="",-999,0)))</f>
        <v>-999</v>
      </c>
      <c r="AF1637" s="82">
        <f>IF(F1637=1, 'adjustment factor'!$D$5, IF(F1637=-9,-999,IF(F1637="",-999,0)))</f>
        <v>-999</v>
      </c>
      <c r="AG1637" s="82">
        <f>IF(E1637=1, 'adjustment factor'!$D$6, IF(E1637=-9,-999,IF(E1637="",-999,0)))</f>
        <v>-999</v>
      </c>
      <c r="AH1637" s="82">
        <f>IF(K1637&gt;=45,'adjustment factor'!$D$7,IF(K1637=-9,-1200,IF(K1637="",-1200,0)))</f>
        <v>-1200</v>
      </c>
      <c r="AI1637" s="82">
        <f>IF(L1637=1, 'adjustment factor'!$D$8, IF(L1637=-9,-999,IF(L1637="",-999,0)))</f>
        <v>-999</v>
      </c>
      <c r="AJ1637" s="82">
        <f>IF(AND(M1637&gt;=1,M1637&lt;=4),'adjustment factor'!$D$9,IF(M1637=-9,-999,IF(M1637=98,-999,IF(M1637=99,-999,IF(M1637="",-999,0)))))</f>
        <v>-999</v>
      </c>
      <c r="AK1637" s="82">
        <f>IF(H1637=1, 'adjustment factor'!$D$10, IF(H1637=-9,-999,IF(H1637="",-999,0)))</f>
        <v>-999</v>
      </c>
      <c r="AL1637" s="82">
        <f>IF(G1637=1, 'adjustment factor'!$D$11, IF(G1637=-9,-999,IF(G1637="",-999,0)))</f>
        <v>-999</v>
      </c>
      <c r="AM1637" s="82">
        <f>IF(I1637=1, 'adjustment factor'!$D$12, IF(I1637=-9,-999,IF(I1637="",-999,0)))</f>
        <v>-999</v>
      </c>
      <c r="AN1637" s="82">
        <f>IF(J1637=1, 'adjustment factor'!$D$13, IF(J1637=-9,-999,IF(J1637="",-999,0)))</f>
        <v>-999</v>
      </c>
      <c r="AO1637" s="82" t="str">
        <f t="shared" si="258"/>
        <v>-999</v>
      </c>
      <c r="AP1637" s="82" t="str">
        <f t="shared" si="259"/>
        <v>MISSING</v>
      </c>
    </row>
    <row r="1638" spans="2:42" s="3" customFormat="1">
      <c r="B1638" s="213"/>
      <c r="C1638" s="35">
        <v>1634</v>
      </c>
      <c r="D1638" s="161"/>
      <c r="E1638" s="161"/>
      <c r="F1638" s="161"/>
      <c r="G1638" s="161"/>
      <c r="H1638" s="161"/>
      <c r="I1638" s="161"/>
      <c r="J1638" s="161"/>
      <c r="K1638" s="161"/>
      <c r="L1638" s="161"/>
      <c r="M1638" s="161"/>
      <c r="N1638" s="171"/>
      <c r="O1638" s="171"/>
      <c r="P1638" s="171"/>
      <c r="Q1638" s="171"/>
      <c r="R1638" s="171"/>
      <c r="S1638" s="171"/>
      <c r="T1638" s="208" t="str">
        <f t="shared" si="250"/>
        <v>MISSING</v>
      </c>
      <c r="U1638" s="208" t="str">
        <f t="shared" si="251"/>
        <v>MISSING</v>
      </c>
      <c r="X1638" s="56">
        <f t="shared" si="252"/>
        <v>-99</v>
      </c>
      <c r="Y1638" s="56">
        <f t="shared" si="253"/>
        <v>-99</v>
      </c>
      <c r="Z1638" s="56">
        <f t="shared" si="254"/>
        <v>-99</v>
      </c>
      <c r="AA1638" s="56">
        <f t="shared" si="255"/>
        <v>-99</v>
      </c>
      <c r="AB1638" s="56">
        <f t="shared" si="256"/>
        <v>-99</v>
      </c>
      <c r="AC1638" s="56">
        <f t="shared" si="257"/>
        <v>-99</v>
      </c>
      <c r="AE1638" s="82">
        <f>IF(D1638=1, 'adjustment factor'!$D$4, IF(D1638=-9,-999,IF(D1638="",-999,0)))</f>
        <v>-999</v>
      </c>
      <c r="AF1638" s="82">
        <f>IF(F1638=1, 'adjustment factor'!$D$5, IF(F1638=-9,-999,IF(F1638="",-999,0)))</f>
        <v>-999</v>
      </c>
      <c r="AG1638" s="82">
        <f>IF(E1638=1, 'adjustment factor'!$D$6, IF(E1638=-9,-999,IF(E1638="",-999,0)))</f>
        <v>-999</v>
      </c>
      <c r="AH1638" s="82">
        <f>IF(K1638&gt;=45,'adjustment factor'!$D$7,IF(K1638=-9,-1200,IF(K1638="",-1200,0)))</f>
        <v>-1200</v>
      </c>
      <c r="AI1638" s="82">
        <f>IF(L1638=1, 'adjustment factor'!$D$8, IF(L1638=-9,-999,IF(L1638="",-999,0)))</f>
        <v>-999</v>
      </c>
      <c r="AJ1638" s="82">
        <f>IF(AND(M1638&gt;=1,M1638&lt;=4),'adjustment factor'!$D$9,IF(M1638=-9,-999,IF(M1638=98,-999,IF(M1638=99,-999,IF(M1638="",-999,0)))))</f>
        <v>-999</v>
      </c>
      <c r="AK1638" s="82">
        <f>IF(H1638=1, 'adjustment factor'!$D$10, IF(H1638=-9,-999,IF(H1638="",-999,0)))</f>
        <v>-999</v>
      </c>
      <c r="AL1638" s="82">
        <f>IF(G1638=1, 'adjustment factor'!$D$11, IF(G1638=-9,-999,IF(G1638="",-999,0)))</f>
        <v>-999</v>
      </c>
      <c r="AM1638" s="82">
        <f>IF(I1638=1, 'adjustment factor'!$D$12, IF(I1638=-9,-999,IF(I1638="",-999,0)))</f>
        <v>-999</v>
      </c>
      <c r="AN1638" s="82">
        <f>IF(J1638=1, 'adjustment factor'!$D$13, IF(J1638=-9,-999,IF(J1638="",-999,0)))</f>
        <v>-999</v>
      </c>
      <c r="AO1638" s="82" t="str">
        <f t="shared" si="258"/>
        <v>-999</v>
      </c>
      <c r="AP1638" s="82" t="str">
        <f t="shared" si="259"/>
        <v>MISSING</v>
      </c>
    </row>
    <row r="1639" spans="2:42" s="3" customFormat="1">
      <c r="B1639" s="213"/>
      <c r="C1639" s="35">
        <v>1635</v>
      </c>
      <c r="D1639" s="161"/>
      <c r="E1639" s="161"/>
      <c r="F1639" s="161"/>
      <c r="G1639" s="161"/>
      <c r="H1639" s="161"/>
      <c r="I1639" s="161"/>
      <c r="J1639" s="161"/>
      <c r="K1639" s="161"/>
      <c r="L1639" s="161"/>
      <c r="M1639" s="161"/>
      <c r="N1639" s="171"/>
      <c r="O1639" s="171"/>
      <c r="P1639" s="171"/>
      <c r="Q1639" s="171"/>
      <c r="R1639" s="171"/>
      <c r="S1639" s="171"/>
      <c r="T1639" s="208" t="str">
        <f t="shared" si="250"/>
        <v>MISSING</v>
      </c>
      <c r="U1639" s="208" t="str">
        <f t="shared" si="251"/>
        <v>MISSING</v>
      </c>
      <c r="X1639" s="56">
        <f t="shared" si="252"/>
        <v>-99</v>
      </c>
      <c r="Y1639" s="56">
        <f t="shared" si="253"/>
        <v>-99</v>
      </c>
      <c r="Z1639" s="56">
        <f t="shared" si="254"/>
        <v>-99</v>
      </c>
      <c r="AA1639" s="56">
        <f t="shared" si="255"/>
        <v>-99</v>
      </c>
      <c r="AB1639" s="56">
        <f t="shared" si="256"/>
        <v>-99</v>
      </c>
      <c r="AC1639" s="56">
        <f t="shared" si="257"/>
        <v>-99</v>
      </c>
      <c r="AE1639" s="82">
        <f>IF(D1639=1, 'adjustment factor'!$D$4, IF(D1639=-9,-999,IF(D1639="",-999,0)))</f>
        <v>-999</v>
      </c>
      <c r="AF1639" s="82">
        <f>IF(F1639=1, 'adjustment factor'!$D$5, IF(F1639=-9,-999,IF(F1639="",-999,0)))</f>
        <v>-999</v>
      </c>
      <c r="AG1639" s="82">
        <f>IF(E1639=1, 'adjustment factor'!$D$6, IF(E1639=-9,-999,IF(E1639="",-999,0)))</f>
        <v>-999</v>
      </c>
      <c r="AH1639" s="82">
        <f>IF(K1639&gt;=45,'adjustment factor'!$D$7,IF(K1639=-9,-1200,IF(K1639="",-1200,0)))</f>
        <v>-1200</v>
      </c>
      <c r="AI1639" s="82">
        <f>IF(L1639=1, 'adjustment factor'!$D$8, IF(L1639=-9,-999,IF(L1639="",-999,0)))</f>
        <v>-999</v>
      </c>
      <c r="AJ1639" s="82">
        <f>IF(AND(M1639&gt;=1,M1639&lt;=4),'adjustment factor'!$D$9,IF(M1639=-9,-999,IF(M1639=98,-999,IF(M1639=99,-999,IF(M1639="",-999,0)))))</f>
        <v>-999</v>
      </c>
      <c r="AK1639" s="82">
        <f>IF(H1639=1, 'adjustment factor'!$D$10, IF(H1639=-9,-999,IF(H1639="",-999,0)))</f>
        <v>-999</v>
      </c>
      <c r="AL1639" s="82">
        <f>IF(G1639=1, 'adjustment factor'!$D$11, IF(G1639=-9,-999,IF(G1639="",-999,0)))</f>
        <v>-999</v>
      </c>
      <c r="AM1639" s="82">
        <f>IF(I1639=1, 'adjustment factor'!$D$12, IF(I1639=-9,-999,IF(I1639="",-999,0)))</f>
        <v>-999</v>
      </c>
      <c r="AN1639" s="82">
        <f>IF(J1639=1, 'adjustment factor'!$D$13, IF(J1639=-9,-999,IF(J1639="",-999,0)))</f>
        <v>-999</v>
      </c>
      <c r="AO1639" s="82" t="str">
        <f t="shared" si="258"/>
        <v>-999</v>
      </c>
      <c r="AP1639" s="82" t="str">
        <f t="shared" si="259"/>
        <v>MISSING</v>
      </c>
    </row>
    <row r="1640" spans="2:42" s="3" customFormat="1">
      <c r="B1640" s="213"/>
      <c r="C1640" s="35">
        <v>1636</v>
      </c>
      <c r="D1640" s="161"/>
      <c r="E1640" s="161"/>
      <c r="F1640" s="161"/>
      <c r="G1640" s="161"/>
      <c r="H1640" s="161"/>
      <c r="I1640" s="161"/>
      <c r="J1640" s="161"/>
      <c r="K1640" s="161"/>
      <c r="L1640" s="161"/>
      <c r="M1640" s="161"/>
      <c r="N1640" s="171"/>
      <c r="O1640" s="171"/>
      <c r="P1640" s="171"/>
      <c r="Q1640" s="171"/>
      <c r="R1640" s="171"/>
      <c r="S1640" s="171"/>
      <c r="T1640" s="208" t="str">
        <f t="shared" si="250"/>
        <v>MISSING</v>
      </c>
      <c r="U1640" s="208" t="str">
        <f t="shared" si="251"/>
        <v>MISSING</v>
      </c>
      <c r="X1640" s="56">
        <f t="shared" si="252"/>
        <v>-99</v>
      </c>
      <c r="Y1640" s="56">
        <f t="shared" si="253"/>
        <v>-99</v>
      </c>
      <c r="Z1640" s="56">
        <f t="shared" si="254"/>
        <v>-99</v>
      </c>
      <c r="AA1640" s="56">
        <f t="shared" si="255"/>
        <v>-99</v>
      </c>
      <c r="AB1640" s="56">
        <f t="shared" si="256"/>
        <v>-99</v>
      </c>
      <c r="AC1640" s="56">
        <f t="shared" si="257"/>
        <v>-99</v>
      </c>
      <c r="AE1640" s="82">
        <f>IF(D1640=1, 'adjustment factor'!$D$4, IF(D1640=-9,-999,IF(D1640="",-999,0)))</f>
        <v>-999</v>
      </c>
      <c r="AF1640" s="82">
        <f>IF(F1640=1, 'adjustment factor'!$D$5, IF(F1640=-9,-999,IF(F1640="",-999,0)))</f>
        <v>-999</v>
      </c>
      <c r="AG1640" s="82">
        <f>IF(E1640=1, 'adjustment factor'!$D$6, IF(E1640=-9,-999,IF(E1640="",-999,0)))</f>
        <v>-999</v>
      </c>
      <c r="AH1640" s="82">
        <f>IF(K1640&gt;=45,'adjustment factor'!$D$7,IF(K1640=-9,-1200,IF(K1640="",-1200,0)))</f>
        <v>-1200</v>
      </c>
      <c r="AI1640" s="82">
        <f>IF(L1640=1, 'adjustment factor'!$D$8, IF(L1640=-9,-999,IF(L1640="",-999,0)))</f>
        <v>-999</v>
      </c>
      <c r="AJ1640" s="82">
        <f>IF(AND(M1640&gt;=1,M1640&lt;=4),'adjustment factor'!$D$9,IF(M1640=-9,-999,IF(M1640=98,-999,IF(M1640=99,-999,IF(M1640="",-999,0)))))</f>
        <v>-999</v>
      </c>
      <c r="AK1640" s="82">
        <f>IF(H1640=1, 'adjustment factor'!$D$10, IF(H1640=-9,-999,IF(H1640="",-999,0)))</f>
        <v>-999</v>
      </c>
      <c r="AL1640" s="82">
        <f>IF(G1640=1, 'adjustment factor'!$D$11, IF(G1640=-9,-999,IF(G1640="",-999,0)))</f>
        <v>-999</v>
      </c>
      <c r="AM1640" s="82">
        <f>IF(I1640=1, 'adjustment factor'!$D$12, IF(I1640=-9,-999,IF(I1640="",-999,0)))</f>
        <v>-999</v>
      </c>
      <c r="AN1640" s="82">
        <f>IF(J1640=1, 'adjustment factor'!$D$13, IF(J1640=-9,-999,IF(J1640="",-999,0)))</f>
        <v>-999</v>
      </c>
      <c r="AO1640" s="82" t="str">
        <f t="shared" si="258"/>
        <v>-999</v>
      </c>
      <c r="AP1640" s="82" t="str">
        <f t="shared" si="259"/>
        <v>MISSING</v>
      </c>
    </row>
    <row r="1641" spans="2:42" s="3" customFormat="1">
      <c r="B1641" s="213"/>
      <c r="C1641" s="35">
        <v>1637</v>
      </c>
      <c r="D1641" s="161"/>
      <c r="E1641" s="161"/>
      <c r="F1641" s="161"/>
      <c r="G1641" s="161"/>
      <c r="H1641" s="161"/>
      <c r="I1641" s="161"/>
      <c r="J1641" s="161"/>
      <c r="K1641" s="161"/>
      <c r="L1641" s="161"/>
      <c r="M1641" s="161"/>
      <c r="N1641" s="171"/>
      <c r="O1641" s="171"/>
      <c r="P1641" s="171"/>
      <c r="Q1641" s="171"/>
      <c r="R1641" s="171"/>
      <c r="S1641" s="171"/>
      <c r="T1641" s="208" t="str">
        <f t="shared" si="250"/>
        <v>MISSING</v>
      </c>
      <c r="U1641" s="208" t="str">
        <f t="shared" si="251"/>
        <v>MISSING</v>
      </c>
      <c r="X1641" s="56">
        <f t="shared" si="252"/>
        <v>-99</v>
      </c>
      <c r="Y1641" s="56">
        <f t="shared" si="253"/>
        <v>-99</v>
      </c>
      <c r="Z1641" s="56">
        <f t="shared" si="254"/>
        <v>-99</v>
      </c>
      <c r="AA1641" s="56">
        <f t="shared" si="255"/>
        <v>-99</v>
      </c>
      <c r="AB1641" s="56">
        <f t="shared" si="256"/>
        <v>-99</v>
      </c>
      <c r="AC1641" s="56">
        <f t="shared" si="257"/>
        <v>-99</v>
      </c>
      <c r="AE1641" s="82">
        <f>IF(D1641=1, 'adjustment factor'!$D$4, IF(D1641=-9,-999,IF(D1641="",-999,0)))</f>
        <v>-999</v>
      </c>
      <c r="AF1641" s="82">
        <f>IF(F1641=1, 'adjustment factor'!$D$5, IF(F1641=-9,-999,IF(F1641="",-999,0)))</f>
        <v>-999</v>
      </c>
      <c r="AG1641" s="82">
        <f>IF(E1641=1, 'adjustment factor'!$D$6, IF(E1641=-9,-999,IF(E1641="",-999,0)))</f>
        <v>-999</v>
      </c>
      <c r="AH1641" s="82">
        <f>IF(K1641&gt;=45,'adjustment factor'!$D$7,IF(K1641=-9,-1200,IF(K1641="",-1200,0)))</f>
        <v>-1200</v>
      </c>
      <c r="AI1641" s="82">
        <f>IF(L1641=1, 'adjustment factor'!$D$8, IF(L1641=-9,-999,IF(L1641="",-999,0)))</f>
        <v>-999</v>
      </c>
      <c r="AJ1641" s="82">
        <f>IF(AND(M1641&gt;=1,M1641&lt;=4),'adjustment factor'!$D$9,IF(M1641=-9,-999,IF(M1641=98,-999,IF(M1641=99,-999,IF(M1641="",-999,0)))))</f>
        <v>-999</v>
      </c>
      <c r="AK1641" s="82">
        <f>IF(H1641=1, 'adjustment factor'!$D$10, IF(H1641=-9,-999,IF(H1641="",-999,0)))</f>
        <v>-999</v>
      </c>
      <c r="AL1641" s="82">
        <f>IF(G1641=1, 'adjustment factor'!$D$11, IF(G1641=-9,-999,IF(G1641="",-999,0)))</f>
        <v>-999</v>
      </c>
      <c r="AM1641" s="82">
        <f>IF(I1641=1, 'adjustment factor'!$D$12, IF(I1641=-9,-999,IF(I1641="",-999,0)))</f>
        <v>-999</v>
      </c>
      <c r="AN1641" s="82">
        <f>IF(J1641=1, 'adjustment factor'!$D$13, IF(J1641=-9,-999,IF(J1641="",-999,0)))</f>
        <v>-999</v>
      </c>
      <c r="AO1641" s="82" t="str">
        <f t="shared" si="258"/>
        <v>-999</v>
      </c>
      <c r="AP1641" s="82" t="str">
        <f t="shared" si="259"/>
        <v>MISSING</v>
      </c>
    </row>
    <row r="1642" spans="2:42" s="3" customFormat="1">
      <c r="B1642" s="213"/>
      <c r="C1642" s="35">
        <v>1638</v>
      </c>
      <c r="D1642" s="161"/>
      <c r="E1642" s="161"/>
      <c r="F1642" s="161"/>
      <c r="G1642" s="161"/>
      <c r="H1642" s="161"/>
      <c r="I1642" s="161"/>
      <c r="J1642" s="161"/>
      <c r="K1642" s="161"/>
      <c r="L1642" s="161"/>
      <c r="M1642" s="161"/>
      <c r="N1642" s="171"/>
      <c r="O1642" s="171"/>
      <c r="P1642" s="171"/>
      <c r="Q1642" s="171"/>
      <c r="R1642" s="171"/>
      <c r="S1642" s="171"/>
      <c r="T1642" s="208" t="str">
        <f t="shared" si="250"/>
        <v>MISSING</v>
      </c>
      <c r="U1642" s="208" t="str">
        <f t="shared" si="251"/>
        <v>MISSING</v>
      </c>
      <c r="X1642" s="56">
        <f t="shared" si="252"/>
        <v>-99</v>
      </c>
      <c r="Y1642" s="56">
        <f t="shared" si="253"/>
        <v>-99</v>
      </c>
      <c r="Z1642" s="56">
        <f t="shared" si="254"/>
        <v>-99</v>
      </c>
      <c r="AA1642" s="56">
        <f t="shared" si="255"/>
        <v>-99</v>
      </c>
      <c r="AB1642" s="56">
        <f t="shared" si="256"/>
        <v>-99</v>
      </c>
      <c r="AC1642" s="56">
        <f t="shared" si="257"/>
        <v>-99</v>
      </c>
      <c r="AE1642" s="82">
        <f>IF(D1642=1, 'adjustment factor'!$D$4, IF(D1642=-9,-999,IF(D1642="",-999,0)))</f>
        <v>-999</v>
      </c>
      <c r="AF1642" s="82">
        <f>IF(F1642=1, 'adjustment factor'!$D$5, IF(F1642=-9,-999,IF(F1642="",-999,0)))</f>
        <v>-999</v>
      </c>
      <c r="AG1642" s="82">
        <f>IF(E1642=1, 'adjustment factor'!$D$6, IF(E1642=-9,-999,IF(E1642="",-999,0)))</f>
        <v>-999</v>
      </c>
      <c r="AH1642" s="82">
        <f>IF(K1642&gt;=45,'adjustment factor'!$D$7,IF(K1642=-9,-1200,IF(K1642="",-1200,0)))</f>
        <v>-1200</v>
      </c>
      <c r="AI1642" s="82">
        <f>IF(L1642=1, 'adjustment factor'!$D$8, IF(L1642=-9,-999,IF(L1642="",-999,0)))</f>
        <v>-999</v>
      </c>
      <c r="AJ1642" s="82">
        <f>IF(AND(M1642&gt;=1,M1642&lt;=4),'adjustment factor'!$D$9,IF(M1642=-9,-999,IF(M1642=98,-999,IF(M1642=99,-999,IF(M1642="",-999,0)))))</f>
        <v>-999</v>
      </c>
      <c r="AK1642" s="82">
        <f>IF(H1642=1, 'adjustment factor'!$D$10, IF(H1642=-9,-999,IF(H1642="",-999,0)))</f>
        <v>-999</v>
      </c>
      <c r="AL1642" s="82">
        <f>IF(G1642=1, 'adjustment factor'!$D$11, IF(G1642=-9,-999,IF(G1642="",-999,0)))</f>
        <v>-999</v>
      </c>
      <c r="AM1642" s="82">
        <f>IF(I1642=1, 'adjustment factor'!$D$12, IF(I1642=-9,-999,IF(I1642="",-999,0)))</f>
        <v>-999</v>
      </c>
      <c r="AN1642" s="82">
        <f>IF(J1642=1, 'adjustment factor'!$D$13, IF(J1642=-9,-999,IF(J1642="",-999,0)))</f>
        <v>-999</v>
      </c>
      <c r="AO1642" s="82" t="str">
        <f t="shared" si="258"/>
        <v>-999</v>
      </c>
      <c r="AP1642" s="82" t="str">
        <f t="shared" si="259"/>
        <v>MISSING</v>
      </c>
    </row>
    <row r="1643" spans="2:42" s="3" customFormat="1">
      <c r="B1643" s="213"/>
      <c r="C1643" s="35">
        <v>1639</v>
      </c>
      <c r="D1643" s="161"/>
      <c r="E1643" s="161"/>
      <c r="F1643" s="161"/>
      <c r="G1643" s="161"/>
      <c r="H1643" s="161"/>
      <c r="I1643" s="161"/>
      <c r="J1643" s="161"/>
      <c r="K1643" s="161"/>
      <c r="L1643" s="161"/>
      <c r="M1643" s="161"/>
      <c r="N1643" s="171"/>
      <c r="O1643" s="171"/>
      <c r="P1643" s="171"/>
      <c r="Q1643" s="171"/>
      <c r="R1643" s="171"/>
      <c r="S1643" s="171"/>
      <c r="T1643" s="208" t="str">
        <f t="shared" si="250"/>
        <v>MISSING</v>
      </c>
      <c r="U1643" s="208" t="str">
        <f t="shared" si="251"/>
        <v>MISSING</v>
      </c>
      <c r="X1643" s="56">
        <f t="shared" si="252"/>
        <v>-99</v>
      </c>
      <c r="Y1643" s="56">
        <f t="shared" si="253"/>
        <v>-99</v>
      </c>
      <c r="Z1643" s="56">
        <f t="shared" si="254"/>
        <v>-99</v>
      </c>
      <c r="AA1643" s="56">
        <f t="shared" si="255"/>
        <v>-99</v>
      </c>
      <c r="AB1643" s="56">
        <f t="shared" si="256"/>
        <v>-99</v>
      </c>
      <c r="AC1643" s="56">
        <f t="shared" si="257"/>
        <v>-99</v>
      </c>
      <c r="AE1643" s="82">
        <f>IF(D1643=1, 'adjustment factor'!$D$4, IF(D1643=-9,-999,IF(D1643="",-999,0)))</f>
        <v>-999</v>
      </c>
      <c r="AF1643" s="82">
        <f>IF(F1643=1, 'adjustment factor'!$D$5, IF(F1643=-9,-999,IF(F1643="",-999,0)))</f>
        <v>-999</v>
      </c>
      <c r="AG1643" s="82">
        <f>IF(E1643=1, 'adjustment factor'!$D$6, IF(E1643=-9,-999,IF(E1643="",-999,0)))</f>
        <v>-999</v>
      </c>
      <c r="AH1643" s="82">
        <f>IF(K1643&gt;=45,'adjustment factor'!$D$7,IF(K1643=-9,-1200,IF(K1643="",-1200,0)))</f>
        <v>-1200</v>
      </c>
      <c r="AI1643" s="82">
        <f>IF(L1643=1, 'adjustment factor'!$D$8, IF(L1643=-9,-999,IF(L1643="",-999,0)))</f>
        <v>-999</v>
      </c>
      <c r="AJ1643" s="82">
        <f>IF(AND(M1643&gt;=1,M1643&lt;=4),'adjustment factor'!$D$9,IF(M1643=-9,-999,IF(M1643=98,-999,IF(M1643=99,-999,IF(M1643="",-999,0)))))</f>
        <v>-999</v>
      </c>
      <c r="AK1643" s="82">
        <f>IF(H1643=1, 'adjustment factor'!$D$10, IF(H1643=-9,-999,IF(H1643="",-999,0)))</f>
        <v>-999</v>
      </c>
      <c r="AL1643" s="82">
        <f>IF(G1643=1, 'adjustment factor'!$D$11, IF(G1643=-9,-999,IF(G1643="",-999,0)))</f>
        <v>-999</v>
      </c>
      <c r="AM1643" s="82">
        <f>IF(I1643=1, 'adjustment factor'!$D$12, IF(I1643=-9,-999,IF(I1643="",-999,0)))</f>
        <v>-999</v>
      </c>
      <c r="AN1643" s="82">
        <f>IF(J1643=1, 'adjustment factor'!$D$13, IF(J1643=-9,-999,IF(J1643="",-999,0)))</f>
        <v>-999</v>
      </c>
      <c r="AO1643" s="82" t="str">
        <f t="shared" si="258"/>
        <v>-999</v>
      </c>
      <c r="AP1643" s="82" t="str">
        <f t="shared" si="259"/>
        <v>MISSING</v>
      </c>
    </row>
    <row r="1644" spans="2:42" s="3" customFormat="1">
      <c r="B1644" s="213"/>
      <c r="C1644" s="35">
        <v>1640</v>
      </c>
      <c r="D1644" s="161"/>
      <c r="E1644" s="161"/>
      <c r="F1644" s="161"/>
      <c r="G1644" s="161"/>
      <c r="H1644" s="161"/>
      <c r="I1644" s="161"/>
      <c r="J1644" s="161"/>
      <c r="K1644" s="161"/>
      <c r="L1644" s="161"/>
      <c r="M1644" s="161"/>
      <c r="N1644" s="171"/>
      <c r="O1644" s="171"/>
      <c r="P1644" s="171"/>
      <c r="Q1644" s="171"/>
      <c r="R1644" s="171"/>
      <c r="S1644" s="171"/>
      <c r="T1644" s="208" t="str">
        <f t="shared" si="250"/>
        <v>MISSING</v>
      </c>
      <c r="U1644" s="208" t="str">
        <f t="shared" si="251"/>
        <v>MISSING</v>
      </c>
      <c r="X1644" s="56">
        <f t="shared" si="252"/>
        <v>-99</v>
      </c>
      <c r="Y1644" s="56">
        <f t="shared" si="253"/>
        <v>-99</v>
      </c>
      <c r="Z1644" s="56">
        <f t="shared" si="254"/>
        <v>-99</v>
      </c>
      <c r="AA1644" s="56">
        <f t="shared" si="255"/>
        <v>-99</v>
      </c>
      <c r="AB1644" s="56">
        <f t="shared" si="256"/>
        <v>-99</v>
      </c>
      <c r="AC1644" s="56">
        <f t="shared" si="257"/>
        <v>-99</v>
      </c>
      <c r="AE1644" s="82">
        <f>IF(D1644=1, 'adjustment factor'!$D$4, IF(D1644=-9,-999,IF(D1644="",-999,0)))</f>
        <v>-999</v>
      </c>
      <c r="AF1644" s="82">
        <f>IF(F1644=1, 'adjustment factor'!$D$5, IF(F1644=-9,-999,IF(F1644="",-999,0)))</f>
        <v>-999</v>
      </c>
      <c r="AG1644" s="82">
        <f>IF(E1644=1, 'adjustment factor'!$D$6, IF(E1644=-9,-999,IF(E1644="",-999,0)))</f>
        <v>-999</v>
      </c>
      <c r="AH1644" s="82">
        <f>IF(K1644&gt;=45,'adjustment factor'!$D$7,IF(K1644=-9,-1200,IF(K1644="",-1200,0)))</f>
        <v>-1200</v>
      </c>
      <c r="AI1644" s="82">
        <f>IF(L1644=1, 'adjustment factor'!$D$8, IF(L1644=-9,-999,IF(L1644="",-999,0)))</f>
        <v>-999</v>
      </c>
      <c r="AJ1644" s="82">
        <f>IF(AND(M1644&gt;=1,M1644&lt;=4),'adjustment factor'!$D$9,IF(M1644=-9,-999,IF(M1644=98,-999,IF(M1644=99,-999,IF(M1644="",-999,0)))))</f>
        <v>-999</v>
      </c>
      <c r="AK1644" s="82">
        <f>IF(H1644=1, 'adjustment factor'!$D$10, IF(H1644=-9,-999,IF(H1644="",-999,0)))</f>
        <v>-999</v>
      </c>
      <c r="AL1644" s="82">
        <f>IF(G1644=1, 'adjustment factor'!$D$11, IF(G1644=-9,-999,IF(G1644="",-999,0)))</f>
        <v>-999</v>
      </c>
      <c r="AM1644" s="82">
        <f>IF(I1644=1, 'adjustment factor'!$D$12, IF(I1644=-9,-999,IF(I1644="",-999,0)))</f>
        <v>-999</v>
      </c>
      <c r="AN1644" s="82">
        <f>IF(J1644=1, 'adjustment factor'!$D$13, IF(J1644=-9,-999,IF(J1644="",-999,0)))</f>
        <v>-999</v>
      </c>
      <c r="AO1644" s="82" t="str">
        <f t="shared" si="258"/>
        <v>-999</v>
      </c>
      <c r="AP1644" s="82" t="str">
        <f t="shared" si="259"/>
        <v>MISSING</v>
      </c>
    </row>
    <row r="1645" spans="2:42" s="3" customFormat="1">
      <c r="B1645" s="213"/>
      <c r="C1645" s="35">
        <v>1641</v>
      </c>
      <c r="D1645" s="161"/>
      <c r="E1645" s="161"/>
      <c r="F1645" s="161"/>
      <c r="G1645" s="161"/>
      <c r="H1645" s="161"/>
      <c r="I1645" s="161"/>
      <c r="J1645" s="161"/>
      <c r="K1645" s="161"/>
      <c r="L1645" s="161"/>
      <c r="M1645" s="161"/>
      <c r="N1645" s="171"/>
      <c r="O1645" s="171"/>
      <c r="P1645" s="171"/>
      <c r="Q1645" s="171"/>
      <c r="R1645" s="171"/>
      <c r="S1645" s="171"/>
      <c r="T1645" s="208" t="str">
        <f t="shared" si="250"/>
        <v>MISSING</v>
      </c>
      <c r="U1645" s="208" t="str">
        <f t="shared" si="251"/>
        <v>MISSING</v>
      </c>
      <c r="X1645" s="56">
        <f t="shared" si="252"/>
        <v>-99</v>
      </c>
      <c r="Y1645" s="56">
        <f t="shared" si="253"/>
        <v>-99</v>
      </c>
      <c r="Z1645" s="56">
        <f t="shared" si="254"/>
        <v>-99</v>
      </c>
      <c r="AA1645" s="56">
        <f t="shared" si="255"/>
        <v>-99</v>
      </c>
      <c r="AB1645" s="56">
        <f t="shared" si="256"/>
        <v>-99</v>
      </c>
      <c r="AC1645" s="56">
        <f t="shared" si="257"/>
        <v>-99</v>
      </c>
      <c r="AE1645" s="82">
        <f>IF(D1645=1, 'adjustment factor'!$D$4, IF(D1645=-9,-999,IF(D1645="",-999,0)))</f>
        <v>-999</v>
      </c>
      <c r="AF1645" s="82">
        <f>IF(F1645=1, 'adjustment factor'!$D$5, IF(F1645=-9,-999,IF(F1645="",-999,0)))</f>
        <v>-999</v>
      </c>
      <c r="AG1645" s="82">
        <f>IF(E1645=1, 'adjustment factor'!$D$6, IF(E1645=-9,-999,IF(E1645="",-999,0)))</f>
        <v>-999</v>
      </c>
      <c r="AH1645" s="82">
        <f>IF(K1645&gt;=45,'adjustment factor'!$D$7,IF(K1645=-9,-1200,IF(K1645="",-1200,0)))</f>
        <v>-1200</v>
      </c>
      <c r="AI1645" s="82">
        <f>IF(L1645=1, 'adjustment factor'!$D$8, IF(L1645=-9,-999,IF(L1645="",-999,0)))</f>
        <v>-999</v>
      </c>
      <c r="AJ1645" s="82">
        <f>IF(AND(M1645&gt;=1,M1645&lt;=4),'adjustment factor'!$D$9,IF(M1645=-9,-999,IF(M1645=98,-999,IF(M1645=99,-999,IF(M1645="",-999,0)))))</f>
        <v>-999</v>
      </c>
      <c r="AK1645" s="82">
        <f>IF(H1645=1, 'adjustment factor'!$D$10, IF(H1645=-9,-999,IF(H1645="",-999,0)))</f>
        <v>-999</v>
      </c>
      <c r="AL1645" s="82">
        <f>IF(G1645=1, 'adjustment factor'!$D$11, IF(G1645=-9,-999,IF(G1645="",-999,0)))</f>
        <v>-999</v>
      </c>
      <c r="AM1645" s="82">
        <f>IF(I1645=1, 'adjustment factor'!$D$12, IF(I1645=-9,-999,IF(I1645="",-999,0)))</f>
        <v>-999</v>
      </c>
      <c r="AN1645" s="82">
        <f>IF(J1645=1, 'adjustment factor'!$D$13, IF(J1645=-9,-999,IF(J1645="",-999,0)))</f>
        <v>-999</v>
      </c>
      <c r="AO1645" s="82" t="str">
        <f t="shared" si="258"/>
        <v>-999</v>
      </c>
      <c r="AP1645" s="82" t="str">
        <f t="shared" si="259"/>
        <v>MISSING</v>
      </c>
    </row>
    <row r="1646" spans="2:42" s="3" customFormat="1">
      <c r="B1646" s="213"/>
      <c r="C1646" s="35">
        <v>1642</v>
      </c>
      <c r="D1646" s="161"/>
      <c r="E1646" s="161"/>
      <c r="F1646" s="161"/>
      <c r="G1646" s="161"/>
      <c r="H1646" s="161"/>
      <c r="I1646" s="161"/>
      <c r="J1646" s="161"/>
      <c r="K1646" s="161"/>
      <c r="L1646" s="161"/>
      <c r="M1646" s="161"/>
      <c r="N1646" s="171"/>
      <c r="O1646" s="171"/>
      <c r="P1646" s="171"/>
      <c r="Q1646" s="171"/>
      <c r="R1646" s="171"/>
      <c r="S1646" s="171"/>
      <c r="T1646" s="208" t="str">
        <f t="shared" si="250"/>
        <v>MISSING</v>
      </c>
      <c r="U1646" s="208" t="str">
        <f t="shared" si="251"/>
        <v>MISSING</v>
      </c>
      <c r="X1646" s="56">
        <f t="shared" si="252"/>
        <v>-99</v>
      </c>
      <c r="Y1646" s="56">
        <f t="shared" si="253"/>
        <v>-99</v>
      </c>
      <c r="Z1646" s="56">
        <f t="shared" si="254"/>
        <v>-99</v>
      </c>
      <c r="AA1646" s="56">
        <f t="shared" si="255"/>
        <v>-99</v>
      </c>
      <c r="AB1646" s="56">
        <f t="shared" si="256"/>
        <v>-99</v>
      </c>
      <c r="AC1646" s="56">
        <f t="shared" si="257"/>
        <v>-99</v>
      </c>
      <c r="AE1646" s="82">
        <f>IF(D1646=1, 'adjustment factor'!$D$4, IF(D1646=-9,-999,IF(D1646="",-999,0)))</f>
        <v>-999</v>
      </c>
      <c r="AF1646" s="82">
        <f>IF(F1646=1, 'adjustment factor'!$D$5, IF(F1646=-9,-999,IF(F1646="",-999,0)))</f>
        <v>-999</v>
      </c>
      <c r="AG1646" s="82">
        <f>IF(E1646=1, 'adjustment factor'!$D$6, IF(E1646=-9,-999,IF(E1646="",-999,0)))</f>
        <v>-999</v>
      </c>
      <c r="AH1646" s="82">
        <f>IF(K1646&gt;=45,'adjustment factor'!$D$7,IF(K1646=-9,-1200,IF(K1646="",-1200,0)))</f>
        <v>-1200</v>
      </c>
      <c r="AI1646" s="82">
        <f>IF(L1646=1, 'adjustment factor'!$D$8, IF(L1646=-9,-999,IF(L1646="",-999,0)))</f>
        <v>-999</v>
      </c>
      <c r="AJ1646" s="82">
        <f>IF(AND(M1646&gt;=1,M1646&lt;=4),'adjustment factor'!$D$9,IF(M1646=-9,-999,IF(M1646=98,-999,IF(M1646=99,-999,IF(M1646="",-999,0)))))</f>
        <v>-999</v>
      </c>
      <c r="AK1646" s="82">
        <f>IF(H1646=1, 'adjustment factor'!$D$10, IF(H1646=-9,-999,IF(H1646="",-999,0)))</f>
        <v>-999</v>
      </c>
      <c r="AL1646" s="82">
        <f>IF(G1646=1, 'adjustment factor'!$D$11, IF(G1646=-9,-999,IF(G1646="",-999,0)))</f>
        <v>-999</v>
      </c>
      <c r="AM1646" s="82">
        <f>IF(I1646=1, 'adjustment factor'!$D$12, IF(I1646=-9,-999,IF(I1646="",-999,0)))</f>
        <v>-999</v>
      </c>
      <c r="AN1646" s="82">
        <f>IF(J1646=1, 'adjustment factor'!$D$13, IF(J1646=-9,-999,IF(J1646="",-999,0)))</f>
        <v>-999</v>
      </c>
      <c r="AO1646" s="82" t="str">
        <f t="shared" si="258"/>
        <v>-999</v>
      </c>
      <c r="AP1646" s="82" t="str">
        <f t="shared" si="259"/>
        <v>MISSING</v>
      </c>
    </row>
    <row r="1647" spans="2:42" s="3" customFormat="1">
      <c r="B1647" s="213"/>
      <c r="C1647" s="35">
        <v>1643</v>
      </c>
      <c r="D1647" s="161"/>
      <c r="E1647" s="161"/>
      <c r="F1647" s="161"/>
      <c r="G1647" s="161"/>
      <c r="H1647" s="161"/>
      <c r="I1647" s="161"/>
      <c r="J1647" s="161"/>
      <c r="K1647" s="161"/>
      <c r="L1647" s="161"/>
      <c r="M1647" s="161"/>
      <c r="N1647" s="171"/>
      <c r="O1647" s="171"/>
      <c r="P1647" s="171"/>
      <c r="Q1647" s="171"/>
      <c r="R1647" s="171"/>
      <c r="S1647" s="171"/>
      <c r="T1647" s="208" t="str">
        <f t="shared" si="250"/>
        <v>MISSING</v>
      </c>
      <c r="U1647" s="208" t="str">
        <f t="shared" si="251"/>
        <v>MISSING</v>
      </c>
      <c r="X1647" s="56">
        <f t="shared" si="252"/>
        <v>-99</v>
      </c>
      <c r="Y1647" s="56">
        <f t="shared" si="253"/>
        <v>-99</v>
      </c>
      <c r="Z1647" s="56">
        <f t="shared" si="254"/>
        <v>-99</v>
      </c>
      <c r="AA1647" s="56">
        <f t="shared" si="255"/>
        <v>-99</v>
      </c>
      <c r="AB1647" s="56">
        <f t="shared" si="256"/>
        <v>-99</v>
      </c>
      <c r="AC1647" s="56">
        <f t="shared" si="257"/>
        <v>-99</v>
      </c>
      <c r="AE1647" s="82">
        <f>IF(D1647=1, 'adjustment factor'!$D$4, IF(D1647=-9,-999,IF(D1647="",-999,0)))</f>
        <v>-999</v>
      </c>
      <c r="AF1647" s="82">
        <f>IF(F1647=1, 'adjustment factor'!$D$5, IF(F1647=-9,-999,IF(F1647="",-999,0)))</f>
        <v>-999</v>
      </c>
      <c r="AG1647" s="82">
        <f>IF(E1647=1, 'adjustment factor'!$D$6, IF(E1647=-9,-999,IF(E1647="",-999,0)))</f>
        <v>-999</v>
      </c>
      <c r="AH1647" s="82">
        <f>IF(K1647&gt;=45,'adjustment factor'!$D$7,IF(K1647=-9,-1200,IF(K1647="",-1200,0)))</f>
        <v>-1200</v>
      </c>
      <c r="AI1647" s="82">
        <f>IF(L1647=1, 'adjustment factor'!$D$8, IF(L1647=-9,-999,IF(L1647="",-999,0)))</f>
        <v>-999</v>
      </c>
      <c r="AJ1647" s="82">
        <f>IF(AND(M1647&gt;=1,M1647&lt;=4),'adjustment factor'!$D$9,IF(M1647=-9,-999,IF(M1647=98,-999,IF(M1647=99,-999,IF(M1647="",-999,0)))))</f>
        <v>-999</v>
      </c>
      <c r="AK1647" s="82">
        <f>IF(H1647=1, 'adjustment factor'!$D$10, IF(H1647=-9,-999,IF(H1647="",-999,0)))</f>
        <v>-999</v>
      </c>
      <c r="AL1647" s="82">
        <f>IF(G1647=1, 'adjustment factor'!$D$11, IF(G1647=-9,-999,IF(G1647="",-999,0)))</f>
        <v>-999</v>
      </c>
      <c r="AM1647" s="82">
        <f>IF(I1647=1, 'adjustment factor'!$D$12, IF(I1647=-9,-999,IF(I1647="",-999,0)))</f>
        <v>-999</v>
      </c>
      <c r="AN1647" s="82">
        <f>IF(J1647=1, 'adjustment factor'!$D$13, IF(J1647=-9,-999,IF(J1647="",-999,0)))</f>
        <v>-999</v>
      </c>
      <c r="AO1647" s="82" t="str">
        <f t="shared" si="258"/>
        <v>-999</v>
      </c>
      <c r="AP1647" s="82" t="str">
        <f t="shared" si="259"/>
        <v>MISSING</v>
      </c>
    </row>
    <row r="1648" spans="2:42" s="3" customFormat="1">
      <c r="B1648" s="213"/>
      <c r="C1648" s="35">
        <v>1644</v>
      </c>
      <c r="D1648" s="161"/>
      <c r="E1648" s="161"/>
      <c r="F1648" s="161"/>
      <c r="G1648" s="161"/>
      <c r="H1648" s="161"/>
      <c r="I1648" s="161"/>
      <c r="J1648" s="161"/>
      <c r="K1648" s="161"/>
      <c r="L1648" s="161"/>
      <c r="M1648" s="161"/>
      <c r="N1648" s="171"/>
      <c r="O1648" s="171"/>
      <c r="P1648" s="171"/>
      <c r="Q1648" s="171"/>
      <c r="R1648" s="171"/>
      <c r="S1648" s="171"/>
      <c r="T1648" s="208" t="str">
        <f t="shared" si="250"/>
        <v>MISSING</v>
      </c>
      <c r="U1648" s="208" t="str">
        <f t="shared" si="251"/>
        <v>MISSING</v>
      </c>
      <c r="X1648" s="56">
        <f t="shared" si="252"/>
        <v>-99</v>
      </c>
      <c r="Y1648" s="56">
        <f t="shared" si="253"/>
        <v>-99</v>
      </c>
      <c r="Z1648" s="56">
        <f t="shared" si="254"/>
        <v>-99</v>
      </c>
      <c r="AA1648" s="56">
        <f t="shared" si="255"/>
        <v>-99</v>
      </c>
      <c r="AB1648" s="56">
        <f t="shared" si="256"/>
        <v>-99</v>
      </c>
      <c r="AC1648" s="56">
        <f t="shared" si="257"/>
        <v>-99</v>
      </c>
      <c r="AE1648" s="82">
        <f>IF(D1648=1, 'adjustment factor'!$D$4, IF(D1648=-9,-999,IF(D1648="",-999,0)))</f>
        <v>-999</v>
      </c>
      <c r="AF1648" s="82">
        <f>IF(F1648=1, 'adjustment factor'!$D$5, IF(F1648=-9,-999,IF(F1648="",-999,0)))</f>
        <v>-999</v>
      </c>
      <c r="AG1648" s="82">
        <f>IF(E1648=1, 'adjustment factor'!$D$6, IF(E1648=-9,-999,IF(E1648="",-999,0)))</f>
        <v>-999</v>
      </c>
      <c r="AH1648" s="82">
        <f>IF(K1648&gt;=45,'adjustment factor'!$D$7,IF(K1648=-9,-1200,IF(K1648="",-1200,0)))</f>
        <v>-1200</v>
      </c>
      <c r="AI1648" s="82">
        <f>IF(L1648=1, 'adjustment factor'!$D$8, IF(L1648=-9,-999,IF(L1648="",-999,0)))</f>
        <v>-999</v>
      </c>
      <c r="AJ1648" s="82">
        <f>IF(AND(M1648&gt;=1,M1648&lt;=4),'adjustment factor'!$D$9,IF(M1648=-9,-999,IF(M1648=98,-999,IF(M1648=99,-999,IF(M1648="",-999,0)))))</f>
        <v>-999</v>
      </c>
      <c r="AK1648" s="82">
        <f>IF(H1648=1, 'adjustment factor'!$D$10, IF(H1648=-9,-999,IF(H1648="",-999,0)))</f>
        <v>-999</v>
      </c>
      <c r="AL1648" s="82">
        <f>IF(G1648=1, 'adjustment factor'!$D$11, IF(G1648=-9,-999,IF(G1648="",-999,0)))</f>
        <v>-999</v>
      </c>
      <c r="AM1648" s="82">
        <f>IF(I1648=1, 'adjustment factor'!$D$12, IF(I1648=-9,-999,IF(I1648="",-999,0)))</f>
        <v>-999</v>
      </c>
      <c r="AN1648" s="82">
        <f>IF(J1648=1, 'adjustment factor'!$D$13, IF(J1648=-9,-999,IF(J1648="",-999,0)))</f>
        <v>-999</v>
      </c>
      <c r="AO1648" s="82" t="str">
        <f t="shared" si="258"/>
        <v>-999</v>
      </c>
      <c r="AP1648" s="82" t="str">
        <f t="shared" si="259"/>
        <v>MISSING</v>
      </c>
    </row>
    <row r="1649" spans="2:42" s="3" customFormat="1">
      <c r="B1649" s="213"/>
      <c r="C1649" s="35">
        <v>1645</v>
      </c>
      <c r="D1649" s="161"/>
      <c r="E1649" s="161"/>
      <c r="F1649" s="161"/>
      <c r="G1649" s="161"/>
      <c r="H1649" s="161"/>
      <c r="I1649" s="161"/>
      <c r="J1649" s="161"/>
      <c r="K1649" s="161"/>
      <c r="L1649" s="161"/>
      <c r="M1649" s="161"/>
      <c r="N1649" s="171"/>
      <c r="O1649" s="171"/>
      <c r="P1649" s="171"/>
      <c r="Q1649" s="171"/>
      <c r="R1649" s="171"/>
      <c r="S1649" s="171"/>
      <c r="T1649" s="208" t="str">
        <f t="shared" si="250"/>
        <v>MISSING</v>
      </c>
      <c r="U1649" s="208" t="str">
        <f t="shared" si="251"/>
        <v>MISSING</v>
      </c>
      <c r="X1649" s="56">
        <f t="shared" si="252"/>
        <v>-99</v>
      </c>
      <c r="Y1649" s="56">
        <f t="shared" si="253"/>
        <v>-99</v>
      </c>
      <c r="Z1649" s="56">
        <f t="shared" si="254"/>
        <v>-99</v>
      </c>
      <c r="AA1649" s="56">
        <f t="shared" si="255"/>
        <v>-99</v>
      </c>
      <c r="AB1649" s="56">
        <f t="shared" si="256"/>
        <v>-99</v>
      </c>
      <c r="AC1649" s="56">
        <f t="shared" si="257"/>
        <v>-99</v>
      </c>
      <c r="AE1649" s="82">
        <f>IF(D1649=1, 'adjustment factor'!$D$4, IF(D1649=-9,-999,IF(D1649="",-999,0)))</f>
        <v>-999</v>
      </c>
      <c r="AF1649" s="82">
        <f>IF(F1649=1, 'adjustment factor'!$D$5, IF(F1649=-9,-999,IF(F1649="",-999,0)))</f>
        <v>-999</v>
      </c>
      <c r="AG1649" s="82">
        <f>IF(E1649=1, 'adjustment factor'!$D$6, IF(E1649=-9,-999,IF(E1649="",-999,0)))</f>
        <v>-999</v>
      </c>
      <c r="AH1649" s="82">
        <f>IF(K1649&gt;=45,'adjustment factor'!$D$7,IF(K1649=-9,-1200,IF(K1649="",-1200,0)))</f>
        <v>-1200</v>
      </c>
      <c r="AI1649" s="82">
        <f>IF(L1649=1, 'adjustment factor'!$D$8, IF(L1649=-9,-999,IF(L1649="",-999,0)))</f>
        <v>-999</v>
      </c>
      <c r="AJ1649" s="82">
        <f>IF(AND(M1649&gt;=1,M1649&lt;=4),'adjustment factor'!$D$9,IF(M1649=-9,-999,IF(M1649=98,-999,IF(M1649=99,-999,IF(M1649="",-999,0)))))</f>
        <v>-999</v>
      </c>
      <c r="AK1649" s="82">
        <f>IF(H1649=1, 'adjustment factor'!$D$10, IF(H1649=-9,-999,IF(H1649="",-999,0)))</f>
        <v>-999</v>
      </c>
      <c r="AL1649" s="82">
        <f>IF(G1649=1, 'adjustment factor'!$D$11, IF(G1649=-9,-999,IF(G1649="",-999,0)))</f>
        <v>-999</v>
      </c>
      <c r="AM1649" s="82">
        <f>IF(I1649=1, 'adjustment factor'!$D$12, IF(I1649=-9,-999,IF(I1649="",-999,0)))</f>
        <v>-999</v>
      </c>
      <c r="AN1649" s="82">
        <f>IF(J1649=1, 'adjustment factor'!$D$13, IF(J1649=-9,-999,IF(J1649="",-999,0)))</f>
        <v>-999</v>
      </c>
      <c r="AO1649" s="82" t="str">
        <f t="shared" si="258"/>
        <v>-999</v>
      </c>
      <c r="AP1649" s="82" t="str">
        <f t="shared" si="259"/>
        <v>MISSING</v>
      </c>
    </row>
    <row r="1650" spans="2:42" s="3" customFormat="1">
      <c r="B1650" s="213"/>
      <c r="C1650" s="35">
        <v>1646</v>
      </c>
      <c r="D1650" s="161"/>
      <c r="E1650" s="161"/>
      <c r="F1650" s="161"/>
      <c r="G1650" s="161"/>
      <c r="H1650" s="161"/>
      <c r="I1650" s="161"/>
      <c r="J1650" s="161"/>
      <c r="K1650" s="161"/>
      <c r="L1650" s="161"/>
      <c r="M1650" s="161"/>
      <c r="N1650" s="171"/>
      <c r="O1650" s="171"/>
      <c r="P1650" s="171"/>
      <c r="Q1650" s="171"/>
      <c r="R1650" s="171"/>
      <c r="S1650" s="171"/>
      <c r="T1650" s="208" t="str">
        <f t="shared" si="250"/>
        <v>MISSING</v>
      </c>
      <c r="U1650" s="208" t="str">
        <f t="shared" si="251"/>
        <v>MISSING</v>
      </c>
      <c r="X1650" s="56">
        <f t="shared" si="252"/>
        <v>-99</v>
      </c>
      <c r="Y1650" s="56">
        <f t="shared" si="253"/>
        <v>-99</v>
      </c>
      <c r="Z1650" s="56">
        <f t="shared" si="254"/>
        <v>-99</v>
      </c>
      <c r="AA1650" s="56">
        <f t="shared" si="255"/>
        <v>-99</v>
      </c>
      <c r="AB1650" s="56">
        <f t="shared" si="256"/>
        <v>-99</v>
      </c>
      <c r="AC1650" s="56">
        <f t="shared" si="257"/>
        <v>-99</v>
      </c>
      <c r="AE1650" s="82">
        <f>IF(D1650=1, 'adjustment factor'!$D$4, IF(D1650=-9,-999,IF(D1650="",-999,0)))</f>
        <v>-999</v>
      </c>
      <c r="AF1650" s="82">
        <f>IF(F1650=1, 'adjustment factor'!$D$5, IF(F1650=-9,-999,IF(F1650="",-999,0)))</f>
        <v>-999</v>
      </c>
      <c r="AG1650" s="82">
        <f>IF(E1650=1, 'adjustment factor'!$D$6, IF(E1650=-9,-999,IF(E1650="",-999,0)))</f>
        <v>-999</v>
      </c>
      <c r="AH1650" s="82">
        <f>IF(K1650&gt;=45,'adjustment factor'!$D$7,IF(K1650=-9,-1200,IF(K1650="",-1200,0)))</f>
        <v>-1200</v>
      </c>
      <c r="AI1650" s="82">
        <f>IF(L1650=1, 'adjustment factor'!$D$8, IF(L1650=-9,-999,IF(L1650="",-999,0)))</f>
        <v>-999</v>
      </c>
      <c r="AJ1650" s="82">
        <f>IF(AND(M1650&gt;=1,M1650&lt;=4),'adjustment factor'!$D$9,IF(M1650=-9,-999,IF(M1650=98,-999,IF(M1650=99,-999,IF(M1650="",-999,0)))))</f>
        <v>-999</v>
      </c>
      <c r="AK1650" s="82">
        <f>IF(H1650=1, 'adjustment factor'!$D$10, IF(H1650=-9,-999,IF(H1650="",-999,0)))</f>
        <v>-999</v>
      </c>
      <c r="AL1650" s="82">
        <f>IF(G1650=1, 'adjustment factor'!$D$11, IF(G1650=-9,-999,IF(G1650="",-999,0)))</f>
        <v>-999</v>
      </c>
      <c r="AM1650" s="82">
        <f>IF(I1650=1, 'adjustment factor'!$D$12, IF(I1650=-9,-999,IF(I1650="",-999,0)))</f>
        <v>-999</v>
      </c>
      <c r="AN1650" s="82">
        <f>IF(J1650=1, 'adjustment factor'!$D$13, IF(J1650=-9,-999,IF(J1650="",-999,0)))</f>
        <v>-999</v>
      </c>
      <c r="AO1650" s="82" t="str">
        <f t="shared" si="258"/>
        <v>-999</v>
      </c>
      <c r="AP1650" s="82" t="str">
        <f t="shared" si="259"/>
        <v>MISSING</v>
      </c>
    </row>
    <row r="1651" spans="2:42" s="3" customFormat="1">
      <c r="B1651" s="213"/>
      <c r="C1651" s="35">
        <v>1647</v>
      </c>
      <c r="D1651" s="161"/>
      <c r="E1651" s="161"/>
      <c r="F1651" s="161"/>
      <c r="G1651" s="161"/>
      <c r="H1651" s="161"/>
      <c r="I1651" s="161"/>
      <c r="J1651" s="161"/>
      <c r="K1651" s="161"/>
      <c r="L1651" s="161"/>
      <c r="M1651" s="161"/>
      <c r="N1651" s="171"/>
      <c r="O1651" s="171"/>
      <c r="P1651" s="171"/>
      <c r="Q1651" s="171"/>
      <c r="R1651" s="171"/>
      <c r="S1651" s="171"/>
      <c r="T1651" s="208" t="str">
        <f t="shared" si="250"/>
        <v>MISSING</v>
      </c>
      <c r="U1651" s="208" t="str">
        <f t="shared" si="251"/>
        <v>MISSING</v>
      </c>
      <c r="X1651" s="56">
        <f t="shared" si="252"/>
        <v>-99</v>
      </c>
      <c r="Y1651" s="56">
        <f t="shared" si="253"/>
        <v>-99</v>
      </c>
      <c r="Z1651" s="56">
        <f t="shared" si="254"/>
        <v>-99</v>
      </c>
      <c r="AA1651" s="56">
        <f t="shared" si="255"/>
        <v>-99</v>
      </c>
      <c r="AB1651" s="56">
        <f t="shared" si="256"/>
        <v>-99</v>
      </c>
      <c r="AC1651" s="56">
        <f t="shared" si="257"/>
        <v>-99</v>
      </c>
      <c r="AE1651" s="82">
        <f>IF(D1651=1, 'adjustment factor'!$D$4, IF(D1651=-9,-999,IF(D1651="",-999,0)))</f>
        <v>-999</v>
      </c>
      <c r="AF1651" s="82">
        <f>IF(F1651=1, 'adjustment factor'!$D$5, IF(F1651=-9,-999,IF(F1651="",-999,0)))</f>
        <v>-999</v>
      </c>
      <c r="AG1651" s="82">
        <f>IF(E1651=1, 'adjustment factor'!$D$6, IF(E1651=-9,-999,IF(E1651="",-999,0)))</f>
        <v>-999</v>
      </c>
      <c r="AH1651" s="82">
        <f>IF(K1651&gt;=45,'adjustment factor'!$D$7,IF(K1651=-9,-1200,IF(K1651="",-1200,0)))</f>
        <v>-1200</v>
      </c>
      <c r="AI1651" s="82">
        <f>IF(L1651=1, 'adjustment factor'!$D$8, IF(L1651=-9,-999,IF(L1651="",-999,0)))</f>
        <v>-999</v>
      </c>
      <c r="AJ1651" s="82">
        <f>IF(AND(M1651&gt;=1,M1651&lt;=4),'adjustment factor'!$D$9,IF(M1651=-9,-999,IF(M1651=98,-999,IF(M1651=99,-999,IF(M1651="",-999,0)))))</f>
        <v>-999</v>
      </c>
      <c r="AK1651" s="82">
        <f>IF(H1651=1, 'adjustment factor'!$D$10, IF(H1651=-9,-999,IF(H1651="",-999,0)))</f>
        <v>-999</v>
      </c>
      <c r="AL1651" s="82">
        <f>IF(G1651=1, 'adjustment factor'!$D$11, IF(G1651=-9,-999,IF(G1651="",-999,0)))</f>
        <v>-999</v>
      </c>
      <c r="AM1651" s="82">
        <f>IF(I1651=1, 'adjustment factor'!$D$12, IF(I1651=-9,-999,IF(I1651="",-999,0)))</f>
        <v>-999</v>
      </c>
      <c r="AN1651" s="82">
        <f>IF(J1651=1, 'adjustment factor'!$D$13, IF(J1651=-9,-999,IF(J1651="",-999,0)))</f>
        <v>-999</v>
      </c>
      <c r="AO1651" s="82" t="str">
        <f t="shared" si="258"/>
        <v>-999</v>
      </c>
      <c r="AP1651" s="82" t="str">
        <f t="shared" si="259"/>
        <v>MISSING</v>
      </c>
    </row>
    <row r="1652" spans="2:42" s="3" customFormat="1">
      <c r="B1652" s="213"/>
      <c r="C1652" s="35">
        <v>1648</v>
      </c>
      <c r="D1652" s="161"/>
      <c r="E1652" s="161"/>
      <c r="F1652" s="161"/>
      <c r="G1652" s="161"/>
      <c r="H1652" s="161"/>
      <c r="I1652" s="161"/>
      <c r="J1652" s="161"/>
      <c r="K1652" s="161"/>
      <c r="L1652" s="161"/>
      <c r="M1652" s="161"/>
      <c r="N1652" s="171"/>
      <c r="O1652" s="171"/>
      <c r="P1652" s="171"/>
      <c r="Q1652" s="171"/>
      <c r="R1652" s="171"/>
      <c r="S1652" s="171"/>
      <c r="T1652" s="208" t="str">
        <f t="shared" si="250"/>
        <v>MISSING</v>
      </c>
      <c r="U1652" s="208" t="str">
        <f t="shared" si="251"/>
        <v>MISSING</v>
      </c>
      <c r="X1652" s="56">
        <f t="shared" si="252"/>
        <v>-99</v>
      </c>
      <c r="Y1652" s="56">
        <f t="shared" si="253"/>
        <v>-99</v>
      </c>
      <c r="Z1652" s="56">
        <f t="shared" si="254"/>
        <v>-99</v>
      </c>
      <c r="AA1652" s="56">
        <f t="shared" si="255"/>
        <v>-99</v>
      </c>
      <c r="AB1652" s="56">
        <f t="shared" si="256"/>
        <v>-99</v>
      </c>
      <c r="AC1652" s="56">
        <f t="shared" si="257"/>
        <v>-99</v>
      </c>
      <c r="AE1652" s="82">
        <f>IF(D1652=1, 'adjustment factor'!$D$4, IF(D1652=-9,-999,IF(D1652="",-999,0)))</f>
        <v>-999</v>
      </c>
      <c r="AF1652" s="82">
        <f>IF(F1652=1, 'adjustment factor'!$D$5, IF(F1652=-9,-999,IF(F1652="",-999,0)))</f>
        <v>-999</v>
      </c>
      <c r="AG1652" s="82">
        <f>IF(E1652=1, 'adjustment factor'!$D$6, IF(E1652=-9,-999,IF(E1652="",-999,0)))</f>
        <v>-999</v>
      </c>
      <c r="AH1652" s="82">
        <f>IF(K1652&gt;=45,'adjustment factor'!$D$7,IF(K1652=-9,-1200,IF(K1652="",-1200,0)))</f>
        <v>-1200</v>
      </c>
      <c r="AI1652" s="82">
        <f>IF(L1652=1, 'adjustment factor'!$D$8, IF(L1652=-9,-999,IF(L1652="",-999,0)))</f>
        <v>-999</v>
      </c>
      <c r="AJ1652" s="82">
        <f>IF(AND(M1652&gt;=1,M1652&lt;=4),'adjustment factor'!$D$9,IF(M1652=-9,-999,IF(M1652=98,-999,IF(M1652=99,-999,IF(M1652="",-999,0)))))</f>
        <v>-999</v>
      </c>
      <c r="AK1652" s="82">
        <f>IF(H1652=1, 'adjustment factor'!$D$10, IF(H1652=-9,-999,IF(H1652="",-999,0)))</f>
        <v>-999</v>
      </c>
      <c r="AL1652" s="82">
        <f>IF(G1652=1, 'adjustment factor'!$D$11, IF(G1652=-9,-999,IF(G1652="",-999,0)))</f>
        <v>-999</v>
      </c>
      <c r="AM1652" s="82">
        <f>IF(I1652=1, 'adjustment factor'!$D$12, IF(I1652=-9,-999,IF(I1652="",-999,0)))</f>
        <v>-999</v>
      </c>
      <c r="AN1652" s="82">
        <f>IF(J1652=1, 'adjustment factor'!$D$13, IF(J1652=-9,-999,IF(J1652="",-999,0)))</f>
        <v>-999</v>
      </c>
      <c r="AO1652" s="82" t="str">
        <f t="shared" si="258"/>
        <v>-999</v>
      </c>
      <c r="AP1652" s="82" t="str">
        <f t="shared" si="259"/>
        <v>MISSING</v>
      </c>
    </row>
    <row r="1653" spans="2:42" s="3" customFormat="1">
      <c r="B1653" s="213"/>
      <c r="C1653" s="35">
        <v>1649</v>
      </c>
      <c r="D1653" s="161"/>
      <c r="E1653" s="161"/>
      <c r="F1653" s="161"/>
      <c r="G1653" s="161"/>
      <c r="H1653" s="161"/>
      <c r="I1653" s="161"/>
      <c r="J1653" s="161"/>
      <c r="K1653" s="161"/>
      <c r="L1653" s="161"/>
      <c r="M1653" s="161"/>
      <c r="N1653" s="171"/>
      <c r="O1653" s="171"/>
      <c r="P1653" s="171"/>
      <c r="Q1653" s="171"/>
      <c r="R1653" s="171"/>
      <c r="S1653" s="171"/>
      <c r="T1653" s="208" t="str">
        <f t="shared" si="250"/>
        <v>MISSING</v>
      </c>
      <c r="U1653" s="208" t="str">
        <f t="shared" si="251"/>
        <v>MISSING</v>
      </c>
      <c r="X1653" s="56">
        <f t="shared" si="252"/>
        <v>-99</v>
      </c>
      <c r="Y1653" s="56">
        <f t="shared" si="253"/>
        <v>-99</v>
      </c>
      <c r="Z1653" s="56">
        <f t="shared" si="254"/>
        <v>-99</v>
      </c>
      <c r="AA1653" s="56">
        <f t="shared" si="255"/>
        <v>-99</v>
      </c>
      <c r="AB1653" s="56">
        <f t="shared" si="256"/>
        <v>-99</v>
      </c>
      <c r="AC1653" s="56">
        <f t="shared" si="257"/>
        <v>-99</v>
      </c>
      <c r="AE1653" s="82">
        <f>IF(D1653=1, 'adjustment factor'!$D$4, IF(D1653=-9,-999,IF(D1653="",-999,0)))</f>
        <v>-999</v>
      </c>
      <c r="AF1653" s="82">
        <f>IF(F1653=1, 'adjustment factor'!$D$5, IF(F1653=-9,-999,IF(F1653="",-999,0)))</f>
        <v>-999</v>
      </c>
      <c r="AG1653" s="82">
        <f>IF(E1653=1, 'adjustment factor'!$D$6, IF(E1653=-9,-999,IF(E1653="",-999,0)))</f>
        <v>-999</v>
      </c>
      <c r="AH1653" s="82">
        <f>IF(K1653&gt;=45,'adjustment factor'!$D$7,IF(K1653=-9,-1200,IF(K1653="",-1200,0)))</f>
        <v>-1200</v>
      </c>
      <c r="AI1653" s="82">
        <f>IF(L1653=1, 'adjustment factor'!$D$8, IF(L1653=-9,-999,IF(L1653="",-999,0)))</f>
        <v>-999</v>
      </c>
      <c r="AJ1653" s="82">
        <f>IF(AND(M1653&gt;=1,M1653&lt;=4),'adjustment factor'!$D$9,IF(M1653=-9,-999,IF(M1653=98,-999,IF(M1653=99,-999,IF(M1653="",-999,0)))))</f>
        <v>-999</v>
      </c>
      <c r="AK1653" s="82">
        <f>IF(H1653=1, 'adjustment factor'!$D$10, IF(H1653=-9,-999,IF(H1653="",-999,0)))</f>
        <v>-999</v>
      </c>
      <c r="AL1653" s="82">
        <f>IF(G1653=1, 'adjustment factor'!$D$11, IF(G1653=-9,-999,IF(G1653="",-999,0)))</f>
        <v>-999</v>
      </c>
      <c r="AM1653" s="82">
        <f>IF(I1653=1, 'adjustment factor'!$D$12, IF(I1653=-9,-999,IF(I1653="",-999,0)))</f>
        <v>-999</v>
      </c>
      <c r="AN1653" s="82">
        <f>IF(J1653=1, 'adjustment factor'!$D$13, IF(J1653=-9,-999,IF(J1653="",-999,0)))</f>
        <v>-999</v>
      </c>
      <c r="AO1653" s="82" t="str">
        <f t="shared" si="258"/>
        <v>-999</v>
      </c>
      <c r="AP1653" s="82" t="str">
        <f t="shared" si="259"/>
        <v>MISSING</v>
      </c>
    </row>
    <row r="1654" spans="2:42" s="3" customFormat="1">
      <c r="B1654" s="213"/>
      <c r="C1654" s="35">
        <v>1650</v>
      </c>
      <c r="D1654" s="161"/>
      <c r="E1654" s="161"/>
      <c r="F1654" s="161"/>
      <c r="G1654" s="161"/>
      <c r="H1654" s="161"/>
      <c r="I1654" s="161"/>
      <c r="J1654" s="161"/>
      <c r="K1654" s="161"/>
      <c r="L1654" s="161"/>
      <c r="M1654" s="161"/>
      <c r="N1654" s="171"/>
      <c r="O1654" s="171"/>
      <c r="P1654" s="171"/>
      <c r="Q1654" s="171"/>
      <c r="R1654" s="171"/>
      <c r="S1654" s="171"/>
      <c r="T1654" s="208" t="str">
        <f t="shared" si="250"/>
        <v>MISSING</v>
      </c>
      <c r="U1654" s="208" t="str">
        <f t="shared" si="251"/>
        <v>MISSING</v>
      </c>
      <c r="X1654" s="56">
        <f t="shared" si="252"/>
        <v>-99</v>
      </c>
      <c r="Y1654" s="56">
        <f t="shared" si="253"/>
        <v>-99</v>
      </c>
      <c r="Z1654" s="56">
        <f t="shared" si="254"/>
        <v>-99</v>
      </c>
      <c r="AA1654" s="56">
        <f t="shared" si="255"/>
        <v>-99</v>
      </c>
      <c r="AB1654" s="56">
        <f t="shared" si="256"/>
        <v>-99</v>
      </c>
      <c r="AC1654" s="56">
        <f t="shared" si="257"/>
        <v>-99</v>
      </c>
      <c r="AE1654" s="82">
        <f>IF(D1654=1, 'adjustment factor'!$D$4, IF(D1654=-9,-999,IF(D1654="",-999,0)))</f>
        <v>-999</v>
      </c>
      <c r="AF1654" s="82">
        <f>IF(F1654=1, 'adjustment factor'!$D$5, IF(F1654=-9,-999,IF(F1654="",-999,0)))</f>
        <v>-999</v>
      </c>
      <c r="AG1654" s="82">
        <f>IF(E1654=1, 'adjustment factor'!$D$6, IF(E1654=-9,-999,IF(E1654="",-999,0)))</f>
        <v>-999</v>
      </c>
      <c r="AH1654" s="82">
        <f>IF(K1654&gt;=45,'adjustment factor'!$D$7,IF(K1654=-9,-1200,IF(K1654="",-1200,0)))</f>
        <v>-1200</v>
      </c>
      <c r="AI1654" s="82">
        <f>IF(L1654=1, 'adjustment factor'!$D$8, IF(L1654=-9,-999,IF(L1654="",-999,0)))</f>
        <v>-999</v>
      </c>
      <c r="AJ1654" s="82">
        <f>IF(AND(M1654&gt;=1,M1654&lt;=4),'adjustment factor'!$D$9,IF(M1654=-9,-999,IF(M1654=98,-999,IF(M1654=99,-999,IF(M1654="",-999,0)))))</f>
        <v>-999</v>
      </c>
      <c r="AK1654" s="82">
        <f>IF(H1654=1, 'adjustment factor'!$D$10, IF(H1654=-9,-999,IF(H1654="",-999,0)))</f>
        <v>-999</v>
      </c>
      <c r="AL1654" s="82">
        <f>IF(G1654=1, 'adjustment factor'!$D$11, IF(G1654=-9,-999,IF(G1654="",-999,0)))</f>
        <v>-999</v>
      </c>
      <c r="AM1654" s="82">
        <f>IF(I1654=1, 'adjustment factor'!$D$12, IF(I1654=-9,-999,IF(I1654="",-999,0)))</f>
        <v>-999</v>
      </c>
      <c r="AN1654" s="82">
        <f>IF(J1654=1, 'adjustment factor'!$D$13, IF(J1654=-9,-999,IF(J1654="",-999,0)))</f>
        <v>-999</v>
      </c>
      <c r="AO1654" s="82" t="str">
        <f t="shared" si="258"/>
        <v>-999</v>
      </c>
      <c r="AP1654" s="82" t="str">
        <f t="shared" si="259"/>
        <v>MISSING</v>
      </c>
    </row>
    <row r="1655" spans="2:42" s="3" customFormat="1">
      <c r="B1655" s="213"/>
      <c r="C1655" s="35">
        <v>1651</v>
      </c>
      <c r="D1655" s="161"/>
      <c r="E1655" s="161"/>
      <c r="F1655" s="161"/>
      <c r="G1655" s="161"/>
      <c r="H1655" s="161"/>
      <c r="I1655" s="161"/>
      <c r="J1655" s="161"/>
      <c r="K1655" s="161"/>
      <c r="L1655" s="161"/>
      <c r="M1655" s="161"/>
      <c r="N1655" s="171"/>
      <c r="O1655" s="171"/>
      <c r="P1655" s="171"/>
      <c r="Q1655" s="171"/>
      <c r="R1655" s="171"/>
      <c r="S1655" s="171"/>
      <c r="T1655" s="208" t="str">
        <f t="shared" si="250"/>
        <v>MISSING</v>
      </c>
      <c r="U1655" s="208" t="str">
        <f t="shared" si="251"/>
        <v>MISSING</v>
      </c>
      <c r="X1655" s="56">
        <f t="shared" si="252"/>
        <v>-99</v>
      </c>
      <c r="Y1655" s="56">
        <f t="shared" si="253"/>
        <v>-99</v>
      </c>
      <c r="Z1655" s="56">
        <f t="shared" si="254"/>
        <v>-99</v>
      </c>
      <c r="AA1655" s="56">
        <f t="shared" si="255"/>
        <v>-99</v>
      </c>
      <c r="AB1655" s="56">
        <f t="shared" si="256"/>
        <v>-99</v>
      </c>
      <c r="AC1655" s="56">
        <f t="shared" si="257"/>
        <v>-99</v>
      </c>
      <c r="AE1655" s="82">
        <f>IF(D1655=1, 'adjustment factor'!$D$4, IF(D1655=-9,-999,IF(D1655="",-999,0)))</f>
        <v>-999</v>
      </c>
      <c r="AF1655" s="82">
        <f>IF(F1655=1, 'adjustment factor'!$D$5, IF(F1655=-9,-999,IF(F1655="",-999,0)))</f>
        <v>-999</v>
      </c>
      <c r="AG1655" s="82">
        <f>IF(E1655=1, 'adjustment factor'!$D$6, IF(E1655=-9,-999,IF(E1655="",-999,0)))</f>
        <v>-999</v>
      </c>
      <c r="AH1655" s="82">
        <f>IF(K1655&gt;=45,'adjustment factor'!$D$7,IF(K1655=-9,-1200,IF(K1655="",-1200,0)))</f>
        <v>-1200</v>
      </c>
      <c r="AI1655" s="82">
        <f>IF(L1655=1, 'adjustment factor'!$D$8, IF(L1655=-9,-999,IF(L1655="",-999,0)))</f>
        <v>-999</v>
      </c>
      <c r="AJ1655" s="82">
        <f>IF(AND(M1655&gt;=1,M1655&lt;=4),'adjustment factor'!$D$9,IF(M1655=-9,-999,IF(M1655=98,-999,IF(M1655=99,-999,IF(M1655="",-999,0)))))</f>
        <v>-999</v>
      </c>
      <c r="AK1655" s="82">
        <f>IF(H1655=1, 'adjustment factor'!$D$10, IF(H1655=-9,-999,IF(H1655="",-999,0)))</f>
        <v>-999</v>
      </c>
      <c r="AL1655" s="82">
        <f>IF(G1655=1, 'adjustment factor'!$D$11, IF(G1655=-9,-999,IF(G1655="",-999,0)))</f>
        <v>-999</v>
      </c>
      <c r="AM1655" s="82">
        <f>IF(I1655=1, 'adjustment factor'!$D$12, IF(I1655=-9,-999,IF(I1655="",-999,0)))</f>
        <v>-999</v>
      </c>
      <c r="AN1655" s="82">
        <f>IF(J1655=1, 'adjustment factor'!$D$13, IF(J1655=-9,-999,IF(J1655="",-999,0)))</f>
        <v>-999</v>
      </c>
      <c r="AO1655" s="82" t="str">
        <f t="shared" si="258"/>
        <v>-999</v>
      </c>
      <c r="AP1655" s="82" t="str">
        <f t="shared" si="259"/>
        <v>MISSING</v>
      </c>
    </row>
    <row r="1656" spans="2:42" s="3" customFormat="1">
      <c r="B1656" s="213"/>
      <c r="C1656" s="35">
        <v>1652</v>
      </c>
      <c r="D1656" s="161"/>
      <c r="E1656" s="161"/>
      <c r="F1656" s="161"/>
      <c r="G1656" s="161"/>
      <c r="H1656" s="161"/>
      <c r="I1656" s="161"/>
      <c r="J1656" s="161"/>
      <c r="K1656" s="161"/>
      <c r="L1656" s="161"/>
      <c r="M1656" s="161"/>
      <c r="N1656" s="171"/>
      <c r="O1656" s="171"/>
      <c r="P1656" s="171"/>
      <c r="Q1656" s="171"/>
      <c r="R1656" s="171"/>
      <c r="S1656" s="171"/>
      <c r="T1656" s="208" t="str">
        <f t="shared" si="250"/>
        <v>MISSING</v>
      </c>
      <c r="U1656" s="208" t="str">
        <f t="shared" si="251"/>
        <v>MISSING</v>
      </c>
      <c r="X1656" s="56">
        <f t="shared" si="252"/>
        <v>-99</v>
      </c>
      <c r="Y1656" s="56">
        <f t="shared" si="253"/>
        <v>-99</v>
      </c>
      <c r="Z1656" s="56">
        <f t="shared" si="254"/>
        <v>-99</v>
      </c>
      <c r="AA1656" s="56">
        <f t="shared" si="255"/>
        <v>-99</v>
      </c>
      <c r="AB1656" s="56">
        <f t="shared" si="256"/>
        <v>-99</v>
      </c>
      <c r="AC1656" s="56">
        <f t="shared" si="257"/>
        <v>-99</v>
      </c>
      <c r="AE1656" s="82">
        <f>IF(D1656=1, 'adjustment factor'!$D$4, IF(D1656=-9,-999,IF(D1656="",-999,0)))</f>
        <v>-999</v>
      </c>
      <c r="AF1656" s="82">
        <f>IF(F1656=1, 'adjustment factor'!$D$5, IF(F1656=-9,-999,IF(F1656="",-999,0)))</f>
        <v>-999</v>
      </c>
      <c r="AG1656" s="82">
        <f>IF(E1656=1, 'adjustment factor'!$D$6, IF(E1656=-9,-999,IF(E1656="",-999,0)))</f>
        <v>-999</v>
      </c>
      <c r="AH1656" s="82">
        <f>IF(K1656&gt;=45,'adjustment factor'!$D$7,IF(K1656=-9,-1200,IF(K1656="",-1200,0)))</f>
        <v>-1200</v>
      </c>
      <c r="AI1656" s="82">
        <f>IF(L1656=1, 'adjustment factor'!$D$8, IF(L1656=-9,-999,IF(L1656="",-999,0)))</f>
        <v>-999</v>
      </c>
      <c r="AJ1656" s="82">
        <f>IF(AND(M1656&gt;=1,M1656&lt;=4),'adjustment factor'!$D$9,IF(M1656=-9,-999,IF(M1656=98,-999,IF(M1656=99,-999,IF(M1656="",-999,0)))))</f>
        <v>-999</v>
      </c>
      <c r="AK1656" s="82">
        <f>IF(H1656=1, 'adjustment factor'!$D$10, IF(H1656=-9,-999,IF(H1656="",-999,0)))</f>
        <v>-999</v>
      </c>
      <c r="AL1656" s="82">
        <f>IF(G1656=1, 'adjustment factor'!$D$11, IF(G1656=-9,-999,IF(G1656="",-999,0)))</f>
        <v>-999</v>
      </c>
      <c r="AM1656" s="82">
        <f>IF(I1656=1, 'adjustment factor'!$D$12, IF(I1656=-9,-999,IF(I1656="",-999,0)))</f>
        <v>-999</v>
      </c>
      <c r="AN1656" s="82">
        <f>IF(J1656=1, 'adjustment factor'!$D$13, IF(J1656=-9,-999,IF(J1656="",-999,0)))</f>
        <v>-999</v>
      </c>
      <c r="AO1656" s="82" t="str">
        <f t="shared" si="258"/>
        <v>-999</v>
      </c>
      <c r="AP1656" s="82" t="str">
        <f t="shared" si="259"/>
        <v>MISSING</v>
      </c>
    </row>
    <row r="1657" spans="2:42" s="3" customFormat="1">
      <c r="B1657" s="213"/>
      <c r="C1657" s="35">
        <v>1653</v>
      </c>
      <c r="D1657" s="161"/>
      <c r="E1657" s="161"/>
      <c r="F1657" s="161"/>
      <c r="G1657" s="161"/>
      <c r="H1657" s="161"/>
      <c r="I1657" s="161"/>
      <c r="J1657" s="161"/>
      <c r="K1657" s="161"/>
      <c r="L1657" s="161"/>
      <c r="M1657" s="161"/>
      <c r="N1657" s="171"/>
      <c r="O1657" s="171"/>
      <c r="P1657" s="171"/>
      <c r="Q1657" s="171"/>
      <c r="R1657" s="171"/>
      <c r="S1657" s="171"/>
      <c r="T1657" s="208" t="str">
        <f t="shared" si="250"/>
        <v>MISSING</v>
      </c>
      <c r="U1657" s="208" t="str">
        <f t="shared" si="251"/>
        <v>MISSING</v>
      </c>
      <c r="X1657" s="56">
        <f t="shared" si="252"/>
        <v>-99</v>
      </c>
      <c r="Y1657" s="56">
        <f t="shared" si="253"/>
        <v>-99</v>
      </c>
      <c r="Z1657" s="56">
        <f t="shared" si="254"/>
        <v>-99</v>
      </c>
      <c r="AA1657" s="56">
        <f t="shared" si="255"/>
        <v>-99</v>
      </c>
      <c r="AB1657" s="56">
        <f t="shared" si="256"/>
        <v>-99</v>
      </c>
      <c r="AC1657" s="56">
        <f t="shared" si="257"/>
        <v>-99</v>
      </c>
      <c r="AE1657" s="82">
        <f>IF(D1657=1, 'adjustment factor'!$D$4, IF(D1657=-9,-999,IF(D1657="",-999,0)))</f>
        <v>-999</v>
      </c>
      <c r="AF1657" s="82">
        <f>IF(F1657=1, 'adjustment factor'!$D$5, IF(F1657=-9,-999,IF(F1657="",-999,0)))</f>
        <v>-999</v>
      </c>
      <c r="AG1657" s="82">
        <f>IF(E1657=1, 'adjustment factor'!$D$6, IF(E1657=-9,-999,IF(E1657="",-999,0)))</f>
        <v>-999</v>
      </c>
      <c r="AH1657" s="82">
        <f>IF(K1657&gt;=45,'adjustment factor'!$D$7,IF(K1657=-9,-1200,IF(K1657="",-1200,0)))</f>
        <v>-1200</v>
      </c>
      <c r="AI1657" s="82">
        <f>IF(L1657=1, 'adjustment factor'!$D$8, IF(L1657=-9,-999,IF(L1657="",-999,0)))</f>
        <v>-999</v>
      </c>
      <c r="AJ1657" s="82">
        <f>IF(AND(M1657&gt;=1,M1657&lt;=4),'adjustment factor'!$D$9,IF(M1657=-9,-999,IF(M1657=98,-999,IF(M1657=99,-999,IF(M1657="",-999,0)))))</f>
        <v>-999</v>
      </c>
      <c r="AK1657" s="82">
        <f>IF(H1657=1, 'adjustment factor'!$D$10, IF(H1657=-9,-999,IF(H1657="",-999,0)))</f>
        <v>-999</v>
      </c>
      <c r="AL1657" s="82">
        <f>IF(G1657=1, 'adjustment factor'!$D$11, IF(G1657=-9,-999,IF(G1657="",-999,0)))</f>
        <v>-999</v>
      </c>
      <c r="AM1657" s="82">
        <f>IF(I1657=1, 'adjustment factor'!$D$12, IF(I1657=-9,-999,IF(I1657="",-999,0)))</f>
        <v>-999</v>
      </c>
      <c r="AN1657" s="82">
        <f>IF(J1657=1, 'adjustment factor'!$D$13, IF(J1657=-9,-999,IF(J1657="",-999,0)))</f>
        <v>-999</v>
      </c>
      <c r="AO1657" s="82" t="str">
        <f t="shared" si="258"/>
        <v>-999</v>
      </c>
      <c r="AP1657" s="82" t="str">
        <f t="shared" si="259"/>
        <v>MISSING</v>
      </c>
    </row>
    <row r="1658" spans="2:42" s="3" customFormat="1">
      <c r="B1658" s="213"/>
      <c r="C1658" s="35">
        <v>1654</v>
      </c>
      <c r="D1658" s="161"/>
      <c r="E1658" s="161"/>
      <c r="F1658" s="161"/>
      <c r="G1658" s="161"/>
      <c r="H1658" s="161"/>
      <c r="I1658" s="161"/>
      <c r="J1658" s="161"/>
      <c r="K1658" s="161"/>
      <c r="L1658" s="161"/>
      <c r="M1658" s="161"/>
      <c r="N1658" s="171"/>
      <c r="O1658" s="171"/>
      <c r="P1658" s="171"/>
      <c r="Q1658" s="171"/>
      <c r="R1658" s="171"/>
      <c r="S1658" s="171"/>
      <c r="T1658" s="208" t="str">
        <f t="shared" si="250"/>
        <v>MISSING</v>
      </c>
      <c r="U1658" s="208" t="str">
        <f t="shared" si="251"/>
        <v>MISSING</v>
      </c>
      <c r="X1658" s="56">
        <f t="shared" si="252"/>
        <v>-99</v>
      </c>
      <c r="Y1658" s="56">
        <f t="shared" si="253"/>
        <v>-99</v>
      </c>
      <c r="Z1658" s="56">
        <f t="shared" si="254"/>
        <v>-99</v>
      </c>
      <c r="AA1658" s="56">
        <f t="shared" si="255"/>
        <v>-99</v>
      </c>
      <c r="AB1658" s="56">
        <f t="shared" si="256"/>
        <v>-99</v>
      </c>
      <c r="AC1658" s="56">
        <f t="shared" si="257"/>
        <v>-99</v>
      </c>
      <c r="AE1658" s="82">
        <f>IF(D1658=1, 'adjustment factor'!$D$4, IF(D1658=-9,-999,IF(D1658="",-999,0)))</f>
        <v>-999</v>
      </c>
      <c r="AF1658" s="82">
        <f>IF(F1658=1, 'adjustment factor'!$D$5, IF(F1658=-9,-999,IF(F1658="",-999,0)))</f>
        <v>-999</v>
      </c>
      <c r="AG1658" s="82">
        <f>IF(E1658=1, 'adjustment factor'!$D$6, IF(E1658=-9,-999,IF(E1658="",-999,0)))</f>
        <v>-999</v>
      </c>
      <c r="AH1658" s="82">
        <f>IF(K1658&gt;=45,'adjustment factor'!$D$7,IF(K1658=-9,-1200,IF(K1658="",-1200,0)))</f>
        <v>-1200</v>
      </c>
      <c r="AI1658" s="82">
        <f>IF(L1658=1, 'adjustment factor'!$D$8, IF(L1658=-9,-999,IF(L1658="",-999,0)))</f>
        <v>-999</v>
      </c>
      <c r="AJ1658" s="82">
        <f>IF(AND(M1658&gt;=1,M1658&lt;=4),'adjustment factor'!$D$9,IF(M1658=-9,-999,IF(M1658=98,-999,IF(M1658=99,-999,IF(M1658="",-999,0)))))</f>
        <v>-999</v>
      </c>
      <c r="AK1658" s="82">
        <f>IF(H1658=1, 'adjustment factor'!$D$10, IF(H1658=-9,-999,IF(H1658="",-999,0)))</f>
        <v>-999</v>
      </c>
      <c r="AL1658" s="82">
        <f>IF(G1658=1, 'adjustment factor'!$D$11, IF(G1658=-9,-999,IF(G1658="",-999,0)))</f>
        <v>-999</v>
      </c>
      <c r="AM1658" s="82">
        <f>IF(I1658=1, 'adjustment factor'!$D$12, IF(I1658=-9,-999,IF(I1658="",-999,0)))</f>
        <v>-999</v>
      </c>
      <c r="AN1658" s="82">
        <f>IF(J1658=1, 'adjustment factor'!$D$13, IF(J1658=-9,-999,IF(J1658="",-999,0)))</f>
        <v>-999</v>
      </c>
      <c r="AO1658" s="82" t="str">
        <f t="shared" si="258"/>
        <v>-999</v>
      </c>
      <c r="AP1658" s="82" t="str">
        <f t="shared" si="259"/>
        <v>MISSING</v>
      </c>
    </row>
    <row r="1659" spans="2:42" s="3" customFormat="1">
      <c r="B1659" s="213"/>
      <c r="C1659" s="35">
        <v>1655</v>
      </c>
      <c r="D1659" s="161"/>
      <c r="E1659" s="161"/>
      <c r="F1659" s="161"/>
      <c r="G1659" s="161"/>
      <c r="H1659" s="161"/>
      <c r="I1659" s="161"/>
      <c r="J1659" s="161"/>
      <c r="K1659" s="161"/>
      <c r="L1659" s="161"/>
      <c r="M1659" s="161"/>
      <c r="N1659" s="171"/>
      <c r="O1659" s="171"/>
      <c r="P1659" s="171"/>
      <c r="Q1659" s="171"/>
      <c r="R1659" s="171"/>
      <c r="S1659" s="171"/>
      <c r="T1659" s="208" t="str">
        <f t="shared" si="250"/>
        <v>MISSING</v>
      </c>
      <c r="U1659" s="208" t="str">
        <f t="shared" si="251"/>
        <v>MISSING</v>
      </c>
      <c r="X1659" s="56">
        <f t="shared" si="252"/>
        <v>-99</v>
      </c>
      <c r="Y1659" s="56">
        <f t="shared" si="253"/>
        <v>-99</v>
      </c>
      <c r="Z1659" s="56">
        <f t="shared" si="254"/>
        <v>-99</v>
      </c>
      <c r="AA1659" s="56">
        <f t="shared" si="255"/>
        <v>-99</v>
      </c>
      <c r="AB1659" s="56">
        <f t="shared" si="256"/>
        <v>-99</v>
      </c>
      <c r="AC1659" s="56">
        <f t="shared" si="257"/>
        <v>-99</v>
      </c>
      <c r="AE1659" s="82">
        <f>IF(D1659=1, 'adjustment factor'!$D$4, IF(D1659=-9,-999,IF(D1659="",-999,0)))</f>
        <v>-999</v>
      </c>
      <c r="AF1659" s="82">
        <f>IF(F1659=1, 'adjustment factor'!$D$5, IF(F1659=-9,-999,IF(F1659="",-999,0)))</f>
        <v>-999</v>
      </c>
      <c r="AG1659" s="82">
        <f>IF(E1659=1, 'adjustment factor'!$D$6, IF(E1659=-9,-999,IF(E1659="",-999,0)))</f>
        <v>-999</v>
      </c>
      <c r="AH1659" s="82">
        <f>IF(K1659&gt;=45,'adjustment factor'!$D$7,IF(K1659=-9,-1200,IF(K1659="",-1200,0)))</f>
        <v>-1200</v>
      </c>
      <c r="AI1659" s="82">
        <f>IF(L1659=1, 'adjustment factor'!$D$8, IF(L1659=-9,-999,IF(L1659="",-999,0)))</f>
        <v>-999</v>
      </c>
      <c r="AJ1659" s="82">
        <f>IF(AND(M1659&gt;=1,M1659&lt;=4),'adjustment factor'!$D$9,IF(M1659=-9,-999,IF(M1659=98,-999,IF(M1659=99,-999,IF(M1659="",-999,0)))))</f>
        <v>-999</v>
      </c>
      <c r="AK1659" s="82">
        <f>IF(H1659=1, 'adjustment factor'!$D$10, IF(H1659=-9,-999,IF(H1659="",-999,0)))</f>
        <v>-999</v>
      </c>
      <c r="AL1659" s="82">
        <f>IF(G1659=1, 'adjustment factor'!$D$11, IF(G1659=-9,-999,IF(G1659="",-999,0)))</f>
        <v>-999</v>
      </c>
      <c r="AM1659" s="82">
        <f>IF(I1659=1, 'adjustment factor'!$D$12, IF(I1659=-9,-999,IF(I1659="",-999,0)))</f>
        <v>-999</v>
      </c>
      <c r="AN1659" s="82">
        <f>IF(J1659=1, 'adjustment factor'!$D$13, IF(J1659=-9,-999,IF(J1659="",-999,0)))</f>
        <v>-999</v>
      </c>
      <c r="AO1659" s="82" t="str">
        <f t="shared" si="258"/>
        <v>-999</v>
      </c>
      <c r="AP1659" s="82" t="str">
        <f t="shared" si="259"/>
        <v>MISSING</v>
      </c>
    </row>
    <row r="1660" spans="2:42" s="3" customFormat="1">
      <c r="B1660" s="213"/>
      <c r="C1660" s="35">
        <v>1656</v>
      </c>
      <c r="D1660" s="161"/>
      <c r="E1660" s="161"/>
      <c r="F1660" s="161"/>
      <c r="G1660" s="161"/>
      <c r="H1660" s="161"/>
      <c r="I1660" s="161"/>
      <c r="J1660" s="161"/>
      <c r="K1660" s="161"/>
      <c r="L1660" s="161"/>
      <c r="M1660" s="161"/>
      <c r="N1660" s="171"/>
      <c r="O1660" s="171"/>
      <c r="P1660" s="171"/>
      <c r="Q1660" s="171"/>
      <c r="R1660" s="171"/>
      <c r="S1660" s="171"/>
      <c r="T1660" s="208" t="str">
        <f t="shared" si="250"/>
        <v>MISSING</v>
      </c>
      <c r="U1660" s="208" t="str">
        <f t="shared" si="251"/>
        <v>MISSING</v>
      </c>
      <c r="X1660" s="56">
        <f t="shared" si="252"/>
        <v>-99</v>
      </c>
      <c r="Y1660" s="56">
        <f t="shared" si="253"/>
        <v>-99</v>
      </c>
      <c r="Z1660" s="56">
        <f t="shared" si="254"/>
        <v>-99</v>
      </c>
      <c r="AA1660" s="56">
        <f t="shared" si="255"/>
        <v>-99</v>
      </c>
      <c r="AB1660" s="56">
        <f t="shared" si="256"/>
        <v>-99</v>
      </c>
      <c r="AC1660" s="56">
        <f t="shared" si="257"/>
        <v>-99</v>
      </c>
      <c r="AE1660" s="82">
        <f>IF(D1660=1, 'adjustment factor'!$D$4, IF(D1660=-9,-999,IF(D1660="",-999,0)))</f>
        <v>-999</v>
      </c>
      <c r="AF1660" s="82">
        <f>IF(F1660=1, 'adjustment factor'!$D$5, IF(F1660=-9,-999,IF(F1660="",-999,0)))</f>
        <v>-999</v>
      </c>
      <c r="AG1660" s="82">
        <f>IF(E1660=1, 'adjustment factor'!$D$6, IF(E1660=-9,-999,IF(E1660="",-999,0)))</f>
        <v>-999</v>
      </c>
      <c r="AH1660" s="82">
        <f>IF(K1660&gt;=45,'adjustment factor'!$D$7,IF(K1660=-9,-1200,IF(K1660="",-1200,0)))</f>
        <v>-1200</v>
      </c>
      <c r="AI1660" s="82">
        <f>IF(L1660=1, 'adjustment factor'!$D$8, IF(L1660=-9,-999,IF(L1660="",-999,0)))</f>
        <v>-999</v>
      </c>
      <c r="AJ1660" s="82">
        <f>IF(AND(M1660&gt;=1,M1660&lt;=4),'adjustment factor'!$D$9,IF(M1660=-9,-999,IF(M1660=98,-999,IF(M1660=99,-999,IF(M1660="",-999,0)))))</f>
        <v>-999</v>
      </c>
      <c r="AK1660" s="82">
        <f>IF(H1660=1, 'adjustment factor'!$D$10, IF(H1660=-9,-999,IF(H1660="",-999,0)))</f>
        <v>-999</v>
      </c>
      <c r="AL1660" s="82">
        <f>IF(G1660=1, 'adjustment factor'!$D$11, IF(G1660=-9,-999,IF(G1660="",-999,0)))</f>
        <v>-999</v>
      </c>
      <c r="AM1660" s="82">
        <f>IF(I1660=1, 'adjustment factor'!$D$12, IF(I1660=-9,-999,IF(I1660="",-999,0)))</f>
        <v>-999</v>
      </c>
      <c r="AN1660" s="82">
        <f>IF(J1660=1, 'adjustment factor'!$D$13, IF(J1660=-9,-999,IF(J1660="",-999,0)))</f>
        <v>-999</v>
      </c>
      <c r="AO1660" s="82" t="str">
        <f t="shared" si="258"/>
        <v>-999</v>
      </c>
      <c r="AP1660" s="82" t="str">
        <f t="shared" si="259"/>
        <v>MISSING</v>
      </c>
    </row>
    <row r="1661" spans="2:42" s="3" customFormat="1">
      <c r="B1661" s="213"/>
      <c r="C1661" s="35">
        <v>1657</v>
      </c>
      <c r="D1661" s="161"/>
      <c r="E1661" s="161"/>
      <c r="F1661" s="161"/>
      <c r="G1661" s="161"/>
      <c r="H1661" s="161"/>
      <c r="I1661" s="161"/>
      <c r="J1661" s="161"/>
      <c r="K1661" s="161"/>
      <c r="L1661" s="161"/>
      <c r="M1661" s="161"/>
      <c r="N1661" s="171"/>
      <c r="O1661" s="171"/>
      <c r="P1661" s="171"/>
      <c r="Q1661" s="171"/>
      <c r="R1661" s="171"/>
      <c r="S1661" s="171"/>
      <c r="T1661" s="208" t="str">
        <f t="shared" si="250"/>
        <v>MISSING</v>
      </c>
      <c r="U1661" s="208" t="str">
        <f t="shared" si="251"/>
        <v>MISSING</v>
      </c>
      <c r="X1661" s="56">
        <f t="shared" si="252"/>
        <v>-99</v>
      </c>
      <c r="Y1661" s="56">
        <f t="shared" si="253"/>
        <v>-99</v>
      </c>
      <c r="Z1661" s="56">
        <f t="shared" si="254"/>
        <v>-99</v>
      </c>
      <c r="AA1661" s="56">
        <f t="shared" si="255"/>
        <v>-99</v>
      </c>
      <c r="AB1661" s="56">
        <f t="shared" si="256"/>
        <v>-99</v>
      </c>
      <c r="AC1661" s="56">
        <f t="shared" si="257"/>
        <v>-99</v>
      </c>
      <c r="AE1661" s="82">
        <f>IF(D1661=1, 'adjustment factor'!$D$4, IF(D1661=-9,-999,IF(D1661="",-999,0)))</f>
        <v>-999</v>
      </c>
      <c r="AF1661" s="82">
        <f>IF(F1661=1, 'adjustment factor'!$D$5, IF(F1661=-9,-999,IF(F1661="",-999,0)))</f>
        <v>-999</v>
      </c>
      <c r="AG1661" s="82">
        <f>IF(E1661=1, 'adjustment factor'!$D$6, IF(E1661=-9,-999,IF(E1661="",-999,0)))</f>
        <v>-999</v>
      </c>
      <c r="AH1661" s="82">
        <f>IF(K1661&gt;=45,'adjustment factor'!$D$7,IF(K1661=-9,-1200,IF(K1661="",-1200,0)))</f>
        <v>-1200</v>
      </c>
      <c r="AI1661" s="82">
        <f>IF(L1661=1, 'adjustment factor'!$D$8, IF(L1661=-9,-999,IF(L1661="",-999,0)))</f>
        <v>-999</v>
      </c>
      <c r="AJ1661" s="82">
        <f>IF(AND(M1661&gt;=1,M1661&lt;=4),'adjustment factor'!$D$9,IF(M1661=-9,-999,IF(M1661=98,-999,IF(M1661=99,-999,IF(M1661="",-999,0)))))</f>
        <v>-999</v>
      </c>
      <c r="AK1661" s="82">
        <f>IF(H1661=1, 'adjustment factor'!$D$10, IF(H1661=-9,-999,IF(H1661="",-999,0)))</f>
        <v>-999</v>
      </c>
      <c r="AL1661" s="82">
        <f>IF(G1661=1, 'adjustment factor'!$D$11, IF(G1661=-9,-999,IF(G1661="",-999,0)))</f>
        <v>-999</v>
      </c>
      <c r="AM1661" s="82">
        <f>IF(I1661=1, 'adjustment factor'!$D$12, IF(I1661=-9,-999,IF(I1661="",-999,0)))</f>
        <v>-999</v>
      </c>
      <c r="AN1661" s="82">
        <f>IF(J1661=1, 'adjustment factor'!$D$13, IF(J1661=-9,-999,IF(J1661="",-999,0)))</f>
        <v>-999</v>
      </c>
      <c r="AO1661" s="82" t="str">
        <f t="shared" si="258"/>
        <v>-999</v>
      </c>
      <c r="AP1661" s="82" t="str">
        <f t="shared" si="259"/>
        <v>MISSING</v>
      </c>
    </row>
    <row r="1662" spans="2:42" s="3" customFormat="1">
      <c r="B1662" s="213"/>
      <c r="C1662" s="35">
        <v>1658</v>
      </c>
      <c r="D1662" s="161"/>
      <c r="E1662" s="161"/>
      <c r="F1662" s="161"/>
      <c r="G1662" s="161"/>
      <c r="H1662" s="161"/>
      <c r="I1662" s="161"/>
      <c r="J1662" s="161"/>
      <c r="K1662" s="161"/>
      <c r="L1662" s="161"/>
      <c r="M1662" s="161"/>
      <c r="N1662" s="171"/>
      <c r="O1662" s="171"/>
      <c r="P1662" s="171"/>
      <c r="Q1662" s="171"/>
      <c r="R1662" s="171"/>
      <c r="S1662" s="171"/>
      <c r="T1662" s="208" t="str">
        <f t="shared" si="250"/>
        <v>MISSING</v>
      </c>
      <c r="U1662" s="208" t="str">
        <f t="shared" si="251"/>
        <v>MISSING</v>
      </c>
      <c r="X1662" s="56">
        <f t="shared" si="252"/>
        <v>-99</v>
      </c>
      <c r="Y1662" s="56">
        <f t="shared" si="253"/>
        <v>-99</v>
      </c>
      <c r="Z1662" s="56">
        <f t="shared" si="254"/>
        <v>-99</v>
      </c>
      <c r="AA1662" s="56">
        <f t="shared" si="255"/>
        <v>-99</v>
      </c>
      <c r="AB1662" s="56">
        <f t="shared" si="256"/>
        <v>-99</v>
      </c>
      <c r="AC1662" s="56">
        <f t="shared" si="257"/>
        <v>-99</v>
      </c>
      <c r="AE1662" s="82">
        <f>IF(D1662=1, 'adjustment factor'!$D$4, IF(D1662=-9,-999,IF(D1662="",-999,0)))</f>
        <v>-999</v>
      </c>
      <c r="AF1662" s="82">
        <f>IF(F1662=1, 'adjustment factor'!$D$5, IF(F1662=-9,-999,IF(F1662="",-999,0)))</f>
        <v>-999</v>
      </c>
      <c r="AG1662" s="82">
        <f>IF(E1662=1, 'adjustment factor'!$D$6, IF(E1662=-9,-999,IF(E1662="",-999,0)))</f>
        <v>-999</v>
      </c>
      <c r="AH1662" s="82">
        <f>IF(K1662&gt;=45,'adjustment factor'!$D$7,IF(K1662=-9,-1200,IF(K1662="",-1200,0)))</f>
        <v>-1200</v>
      </c>
      <c r="AI1662" s="82">
        <f>IF(L1662=1, 'adjustment factor'!$D$8, IF(L1662=-9,-999,IF(L1662="",-999,0)))</f>
        <v>-999</v>
      </c>
      <c r="AJ1662" s="82">
        <f>IF(AND(M1662&gt;=1,M1662&lt;=4),'adjustment factor'!$D$9,IF(M1662=-9,-999,IF(M1662=98,-999,IF(M1662=99,-999,IF(M1662="",-999,0)))))</f>
        <v>-999</v>
      </c>
      <c r="AK1662" s="82">
        <f>IF(H1662=1, 'adjustment factor'!$D$10, IF(H1662=-9,-999,IF(H1662="",-999,0)))</f>
        <v>-999</v>
      </c>
      <c r="AL1662" s="82">
        <f>IF(G1662=1, 'adjustment factor'!$D$11, IF(G1662=-9,-999,IF(G1662="",-999,0)))</f>
        <v>-999</v>
      </c>
      <c r="AM1662" s="82">
        <f>IF(I1662=1, 'adjustment factor'!$D$12, IF(I1662=-9,-999,IF(I1662="",-999,0)))</f>
        <v>-999</v>
      </c>
      <c r="AN1662" s="82">
        <f>IF(J1662=1, 'adjustment factor'!$D$13, IF(J1662=-9,-999,IF(J1662="",-999,0)))</f>
        <v>-999</v>
      </c>
      <c r="AO1662" s="82" t="str">
        <f t="shared" si="258"/>
        <v>-999</v>
      </c>
      <c r="AP1662" s="82" t="str">
        <f t="shared" si="259"/>
        <v>MISSING</v>
      </c>
    </row>
    <row r="1663" spans="2:42" s="3" customFormat="1">
      <c r="B1663" s="213"/>
      <c r="C1663" s="35">
        <v>1659</v>
      </c>
      <c r="D1663" s="161"/>
      <c r="E1663" s="161"/>
      <c r="F1663" s="161"/>
      <c r="G1663" s="161"/>
      <c r="H1663" s="161"/>
      <c r="I1663" s="161"/>
      <c r="J1663" s="161"/>
      <c r="K1663" s="161"/>
      <c r="L1663" s="161"/>
      <c r="M1663" s="161"/>
      <c r="N1663" s="171"/>
      <c r="O1663" s="171"/>
      <c r="P1663" s="171"/>
      <c r="Q1663" s="171"/>
      <c r="R1663" s="171"/>
      <c r="S1663" s="171"/>
      <c r="T1663" s="208" t="str">
        <f t="shared" si="250"/>
        <v>MISSING</v>
      </c>
      <c r="U1663" s="208" t="str">
        <f t="shared" si="251"/>
        <v>MISSING</v>
      </c>
      <c r="X1663" s="56">
        <f t="shared" si="252"/>
        <v>-99</v>
      </c>
      <c r="Y1663" s="56">
        <f t="shared" si="253"/>
        <v>-99</v>
      </c>
      <c r="Z1663" s="56">
        <f t="shared" si="254"/>
        <v>-99</v>
      </c>
      <c r="AA1663" s="56">
        <f t="shared" si="255"/>
        <v>-99</v>
      </c>
      <c r="AB1663" s="56">
        <f t="shared" si="256"/>
        <v>-99</v>
      </c>
      <c r="AC1663" s="56">
        <f t="shared" si="257"/>
        <v>-99</v>
      </c>
      <c r="AE1663" s="82">
        <f>IF(D1663=1, 'adjustment factor'!$D$4, IF(D1663=-9,-999,IF(D1663="",-999,0)))</f>
        <v>-999</v>
      </c>
      <c r="AF1663" s="82">
        <f>IF(F1663=1, 'adjustment factor'!$D$5, IF(F1663=-9,-999,IF(F1663="",-999,0)))</f>
        <v>-999</v>
      </c>
      <c r="AG1663" s="82">
        <f>IF(E1663=1, 'adjustment factor'!$D$6, IF(E1663=-9,-999,IF(E1663="",-999,0)))</f>
        <v>-999</v>
      </c>
      <c r="AH1663" s="82">
        <f>IF(K1663&gt;=45,'adjustment factor'!$D$7,IF(K1663=-9,-1200,IF(K1663="",-1200,0)))</f>
        <v>-1200</v>
      </c>
      <c r="AI1663" s="82">
        <f>IF(L1663=1, 'adjustment factor'!$D$8, IF(L1663=-9,-999,IF(L1663="",-999,0)))</f>
        <v>-999</v>
      </c>
      <c r="AJ1663" s="82">
        <f>IF(AND(M1663&gt;=1,M1663&lt;=4),'adjustment factor'!$D$9,IF(M1663=-9,-999,IF(M1663=98,-999,IF(M1663=99,-999,IF(M1663="",-999,0)))))</f>
        <v>-999</v>
      </c>
      <c r="AK1663" s="82">
        <f>IF(H1663=1, 'adjustment factor'!$D$10, IF(H1663=-9,-999,IF(H1663="",-999,0)))</f>
        <v>-999</v>
      </c>
      <c r="AL1663" s="82">
        <f>IF(G1663=1, 'adjustment factor'!$D$11, IF(G1663=-9,-999,IF(G1663="",-999,0)))</f>
        <v>-999</v>
      </c>
      <c r="AM1663" s="82">
        <f>IF(I1663=1, 'adjustment factor'!$D$12, IF(I1663=-9,-999,IF(I1663="",-999,0)))</f>
        <v>-999</v>
      </c>
      <c r="AN1663" s="82">
        <f>IF(J1663=1, 'adjustment factor'!$D$13, IF(J1663=-9,-999,IF(J1663="",-999,0)))</f>
        <v>-999</v>
      </c>
      <c r="AO1663" s="82" t="str">
        <f t="shared" si="258"/>
        <v>-999</v>
      </c>
      <c r="AP1663" s="82" t="str">
        <f t="shared" si="259"/>
        <v>MISSING</v>
      </c>
    </row>
    <row r="1664" spans="2:42" s="3" customFormat="1">
      <c r="B1664" s="213"/>
      <c r="C1664" s="35">
        <v>1660</v>
      </c>
      <c r="D1664" s="161"/>
      <c r="E1664" s="161"/>
      <c r="F1664" s="161"/>
      <c r="G1664" s="161"/>
      <c r="H1664" s="161"/>
      <c r="I1664" s="161"/>
      <c r="J1664" s="161"/>
      <c r="K1664" s="161"/>
      <c r="L1664" s="161"/>
      <c r="M1664" s="161"/>
      <c r="N1664" s="171"/>
      <c r="O1664" s="171"/>
      <c r="P1664" s="171"/>
      <c r="Q1664" s="171"/>
      <c r="R1664" s="171"/>
      <c r="S1664" s="171"/>
      <c r="T1664" s="208" t="str">
        <f t="shared" si="250"/>
        <v>MISSING</v>
      </c>
      <c r="U1664" s="208" t="str">
        <f t="shared" si="251"/>
        <v>MISSING</v>
      </c>
      <c r="X1664" s="56">
        <f t="shared" si="252"/>
        <v>-99</v>
      </c>
      <c r="Y1664" s="56">
        <f t="shared" si="253"/>
        <v>-99</v>
      </c>
      <c r="Z1664" s="56">
        <f t="shared" si="254"/>
        <v>-99</v>
      </c>
      <c r="AA1664" s="56">
        <f t="shared" si="255"/>
        <v>-99</v>
      </c>
      <c r="AB1664" s="56">
        <f t="shared" si="256"/>
        <v>-99</v>
      </c>
      <c r="AC1664" s="56">
        <f t="shared" si="257"/>
        <v>-99</v>
      </c>
      <c r="AE1664" s="82">
        <f>IF(D1664=1, 'adjustment factor'!$D$4, IF(D1664=-9,-999,IF(D1664="",-999,0)))</f>
        <v>-999</v>
      </c>
      <c r="AF1664" s="82">
        <f>IF(F1664=1, 'adjustment factor'!$D$5, IF(F1664=-9,-999,IF(F1664="",-999,0)))</f>
        <v>-999</v>
      </c>
      <c r="AG1664" s="82">
        <f>IF(E1664=1, 'adjustment factor'!$D$6, IF(E1664=-9,-999,IF(E1664="",-999,0)))</f>
        <v>-999</v>
      </c>
      <c r="AH1664" s="82">
        <f>IF(K1664&gt;=45,'adjustment factor'!$D$7,IF(K1664=-9,-1200,IF(K1664="",-1200,0)))</f>
        <v>-1200</v>
      </c>
      <c r="AI1664" s="82">
        <f>IF(L1664=1, 'adjustment factor'!$D$8, IF(L1664=-9,-999,IF(L1664="",-999,0)))</f>
        <v>-999</v>
      </c>
      <c r="AJ1664" s="82">
        <f>IF(AND(M1664&gt;=1,M1664&lt;=4),'adjustment factor'!$D$9,IF(M1664=-9,-999,IF(M1664=98,-999,IF(M1664=99,-999,IF(M1664="",-999,0)))))</f>
        <v>-999</v>
      </c>
      <c r="AK1664" s="82">
        <f>IF(H1664=1, 'adjustment factor'!$D$10, IF(H1664=-9,-999,IF(H1664="",-999,0)))</f>
        <v>-999</v>
      </c>
      <c r="AL1664" s="82">
        <f>IF(G1664=1, 'adjustment factor'!$D$11, IF(G1664=-9,-999,IF(G1664="",-999,0)))</f>
        <v>-999</v>
      </c>
      <c r="AM1664" s="82">
        <f>IF(I1664=1, 'adjustment factor'!$D$12, IF(I1664=-9,-999,IF(I1664="",-999,0)))</f>
        <v>-999</v>
      </c>
      <c r="AN1664" s="82">
        <f>IF(J1664=1, 'adjustment factor'!$D$13, IF(J1664=-9,-999,IF(J1664="",-999,0)))</f>
        <v>-999</v>
      </c>
      <c r="AO1664" s="82" t="str">
        <f t="shared" si="258"/>
        <v>-999</v>
      </c>
      <c r="AP1664" s="82" t="str">
        <f t="shared" si="259"/>
        <v>MISSING</v>
      </c>
    </row>
    <row r="1665" spans="2:42" s="3" customFormat="1">
      <c r="B1665" s="213"/>
      <c r="C1665" s="35">
        <v>1661</v>
      </c>
      <c r="D1665" s="161"/>
      <c r="E1665" s="161"/>
      <c r="F1665" s="161"/>
      <c r="G1665" s="161"/>
      <c r="H1665" s="161"/>
      <c r="I1665" s="161"/>
      <c r="J1665" s="161"/>
      <c r="K1665" s="161"/>
      <c r="L1665" s="161"/>
      <c r="M1665" s="161"/>
      <c r="N1665" s="171"/>
      <c r="O1665" s="171"/>
      <c r="P1665" s="171"/>
      <c r="Q1665" s="171"/>
      <c r="R1665" s="171"/>
      <c r="S1665" s="171"/>
      <c r="T1665" s="208" t="str">
        <f t="shared" si="250"/>
        <v>MISSING</v>
      </c>
      <c r="U1665" s="208" t="str">
        <f t="shared" si="251"/>
        <v>MISSING</v>
      </c>
      <c r="X1665" s="56">
        <f t="shared" si="252"/>
        <v>-99</v>
      </c>
      <c r="Y1665" s="56">
        <f t="shared" si="253"/>
        <v>-99</v>
      </c>
      <c r="Z1665" s="56">
        <f t="shared" si="254"/>
        <v>-99</v>
      </c>
      <c r="AA1665" s="56">
        <f t="shared" si="255"/>
        <v>-99</v>
      </c>
      <c r="AB1665" s="56">
        <f t="shared" si="256"/>
        <v>-99</v>
      </c>
      <c r="AC1665" s="56">
        <f t="shared" si="257"/>
        <v>-99</v>
      </c>
      <c r="AE1665" s="82">
        <f>IF(D1665=1, 'adjustment factor'!$D$4, IF(D1665=-9,-999,IF(D1665="",-999,0)))</f>
        <v>-999</v>
      </c>
      <c r="AF1665" s="82">
        <f>IF(F1665=1, 'adjustment factor'!$D$5, IF(F1665=-9,-999,IF(F1665="",-999,0)))</f>
        <v>-999</v>
      </c>
      <c r="AG1665" s="82">
        <f>IF(E1665=1, 'adjustment factor'!$D$6, IF(E1665=-9,-999,IF(E1665="",-999,0)))</f>
        <v>-999</v>
      </c>
      <c r="AH1665" s="82">
        <f>IF(K1665&gt;=45,'adjustment factor'!$D$7,IF(K1665=-9,-1200,IF(K1665="",-1200,0)))</f>
        <v>-1200</v>
      </c>
      <c r="AI1665" s="82">
        <f>IF(L1665=1, 'adjustment factor'!$D$8, IF(L1665=-9,-999,IF(L1665="",-999,0)))</f>
        <v>-999</v>
      </c>
      <c r="AJ1665" s="82">
        <f>IF(AND(M1665&gt;=1,M1665&lt;=4),'adjustment factor'!$D$9,IF(M1665=-9,-999,IF(M1665=98,-999,IF(M1665=99,-999,IF(M1665="",-999,0)))))</f>
        <v>-999</v>
      </c>
      <c r="AK1665" s="82">
        <f>IF(H1665=1, 'adjustment factor'!$D$10, IF(H1665=-9,-999,IF(H1665="",-999,0)))</f>
        <v>-999</v>
      </c>
      <c r="AL1665" s="82">
        <f>IF(G1665=1, 'adjustment factor'!$D$11, IF(G1665=-9,-999,IF(G1665="",-999,0)))</f>
        <v>-999</v>
      </c>
      <c r="AM1665" s="82">
        <f>IF(I1665=1, 'adjustment factor'!$D$12, IF(I1665=-9,-999,IF(I1665="",-999,0)))</f>
        <v>-999</v>
      </c>
      <c r="AN1665" s="82">
        <f>IF(J1665=1, 'adjustment factor'!$D$13, IF(J1665=-9,-999,IF(J1665="",-999,0)))</f>
        <v>-999</v>
      </c>
      <c r="AO1665" s="82" t="str">
        <f t="shared" si="258"/>
        <v>-999</v>
      </c>
      <c r="AP1665" s="82" t="str">
        <f t="shared" si="259"/>
        <v>MISSING</v>
      </c>
    </row>
    <row r="1666" spans="2:42" s="3" customFormat="1">
      <c r="B1666" s="213"/>
      <c r="C1666" s="35">
        <v>1662</v>
      </c>
      <c r="D1666" s="161"/>
      <c r="E1666" s="161"/>
      <c r="F1666" s="161"/>
      <c r="G1666" s="161"/>
      <c r="H1666" s="161"/>
      <c r="I1666" s="161"/>
      <c r="J1666" s="161"/>
      <c r="K1666" s="161"/>
      <c r="L1666" s="161"/>
      <c r="M1666" s="161"/>
      <c r="N1666" s="171"/>
      <c r="O1666" s="171"/>
      <c r="P1666" s="171"/>
      <c r="Q1666" s="171"/>
      <c r="R1666" s="171"/>
      <c r="S1666" s="171"/>
      <c r="T1666" s="208" t="str">
        <f t="shared" si="250"/>
        <v>MISSING</v>
      </c>
      <c r="U1666" s="208" t="str">
        <f t="shared" si="251"/>
        <v>MISSING</v>
      </c>
      <c r="X1666" s="56">
        <f t="shared" si="252"/>
        <v>-99</v>
      </c>
      <c r="Y1666" s="56">
        <f t="shared" si="253"/>
        <v>-99</v>
      </c>
      <c r="Z1666" s="56">
        <f t="shared" si="254"/>
        <v>-99</v>
      </c>
      <c r="AA1666" s="56">
        <f t="shared" si="255"/>
        <v>-99</v>
      </c>
      <c r="AB1666" s="56">
        <f t="shared" si="256"/>
        <v>-99</v>
      </c>
      <c r="AC1666" s="56">
        <f t="shared" si="257"/>
        <v>-99</v>
      </c>
      <c r="AE1666" s="82">
        <f>IF(D1666=1, 'adjustment factor'!$D$4, IF(D1666=-9,-999,IF(D1666="",-999,0)))</f>
        <v>-999</v>
      </c>
      <c r="AF1666" s="82">
        <f>IF(F1666=1, 'adjustment factor'!$D$5, IF(F1666=-9,-999,IF(F1666="",-999,0)))</f>
        <v>-999</v>
      </c>
      <c r="AG1666" s="82">
        <f>IF(E1666=1, 'adjustment factor'!$D$6, IF(E1666=-9,-999,IF(E1666="",-999,0)))</f>
        <v>-999</v>
      </c>
      <c r="AH1666" s="82">
        <f>IF(K1666&gt;=45,'adjustment factor'!$D$7,IF(K1666=-9,-1200,IF(K1666="",-1200,0)))</f>
        <v>-1200</v>
      </c>
      <c r="AI1666" s="82">
        <f>IF(L1666=1, 'adjustment factor'!$D$8, IF(L1666=-9,-999,IF(L1666="",-999,0)))</f>
        <v>-999</v>
      </c>
      <c r="AJ1666" s="82">
        <f>IF(AND(M1666&gt;=1,M1666&lt;=4),'adjustment factor'!$D$9,IF(M1666=-9,-999,IF(M1666=98,-999,IF(M1666=99,-999,IF(M1666="",-999,0)))))</f>
        <v>-999</v>
      </c>
      <c r="AK1666" s="82">
        <f>IF(H1666=1, 'adjustment factor'!$D$10, IF(H1666=-9,-999,IF(H1666="",-999,0)))</f>
        <v>-999</v>
      </c>
      <c r="AL1666" s="82">
        <f>IF(G1666=1, 'adjustment factor'!$D$11, IF(G1666=-9,-999,IF(G1666="",-999,0)))</f>
        <v>-999</v>
      </c>
      <c r="AM1666" s="82">
        <f>IF(I1666=1, 'adjustment factor'!$D$12, IF(I1666=-9,-999,IF(I1666="",-999,0)))</f>
        <v>-999</v>
      </c>
      <c r="AN1666" s="82">
        <f>IF(J1666=1, 'adjustment factor'!$D$13, IF(J1666=-9,-999,IF(J1666="",-999,0)))</f>
        <v>-999</v>
      </c>
      <c r="AO1666" s="82" t="str">
        <f t="shared" si="258"/>
        <v>-999</v>
      </c>
      <c r="AP1666" s="82" t="str">
        <f t="shared" si="259"/>
        <v>MISSING</v>
      </c>
    </row>
    <row r="1667" spans="2:42" s="3" customFormat="1">
      <c r="B1667" s="213"/>
      <c r="C1667" s="35">
        <v>1663</v>
      </c>
      <c r="D1667" s="161"/>
      <c r="E1667" s="161"/>
      <c r="F1667" s="161"/>
      <c r="G1667" s="161"/>
      <c r="H1667" s="161"/>
      <c r="I1667" s="161"/>
      <c r="J1667" s="161"/>
      <c r="K1667" s="161"/>
      <c r="L1667" s="161"/>
      <c r="M1667" s="161"/>
      <c r="N1667" s="171"/>
      <c r="O1667" s="171"/>
      <c r="P1667" s="171"/>
      <c r="Q1667" s="171"/>
      <c r="R1667" s="171"/>
      <c r="S1667" s="171"/>
      <c r="T1667" s="208" t="str">
        <f t="shared" si="250"/>
        <v>MISSING</v>
      </c>
      <c r="U1667" s="208" t="str">
        <f t="shared" si="251"/>
        <v>MISSING</v>
      </c>
      <c r="X1667" s="56">
        <f t="shared" si="252"/>
        <v>-99</v>
      </c>
      <c r="Y1667" s="56">
        <f t="shared" si="253"/>
        <v>-99</v>
      </c>
      <c r="Z1667" s="56">
        <f t="shared" si="254"/>
        <v>-99</v>
      </c>
      <c r="AA1667" s="56">
        <f t="shared" si="255"/>
        <v>-99</v>
      </c>
      <c r="AB1667" s="56">
        <f t="shared" si="256"/>
        <v>-99</v>
      </c>
      <c r="AC1667" s="56">
        <f t="shared" si="257"/>
        <v>-99</v>
      </c>
      <c r="AE1667" s="82">
        <f>IF(D1667=1, 'adjustment factor'!$D$4, IF(D1667=-9,-999,IF(D1667="",-999,0)))</f>
        <v>-999</v>
      </c>
      <c r="AF1667" s="82">
        <f>IF(F1667=1, 'adjustment factor'!$D$5, IF(F1667=-9,-999,IF(F1667="",-999,0)))</f>
        <v>-999</v>
      </c>
      <c r="AG1667" s="82">
        <f>IF(E1667=1, 'adjustment factor'!$D$6, IF(E1667=-9,-999,IF(E1667="",-999,0)))</f>
        <v>-999</v>
      </c>
      <c r="AH1667" s="82">
        <f>IF(K1667&gt;=45,'adjustment factor'!$D$7,IF(K1667=-9,-1200,IF(K1667="",-1200,0)))</f>
        <v>-1200</v>
      </c>
      <c r="AI1667" s="82">
        <f>IF(L1667=1, 'adjustment factor'!$D$8, IF(L1667=-9,-999,IF(L1667="",-999,0)))</f>
        <v>-999</v>
      </c>
      <c r="AJ1667" s="82">
        <f>IF(AND(M1667&gt;=1,M1667&lt;=4),'adjustment factor'!$D$9,IF(M1667=-9,-999,IF(M1667=98,-999,IF(M1667=99,-999,IF(M1667="",-999,0)))))</f>
        <v>-999</v>
      </c>
      <c r="AK1667" s="82">
        <f>IF(H1667=1, 'adjustment factor'!$D$10, IF(H1667=-9,-999,IF(H1667="",-999,0)))</f>
        <v>-999</v>
      </c>
      <c r="AL1667" s="82">
        <f>IF(G1667=1, 'adjustment factor'!$D$11, IF(G1667=-9,-999,IF(G1667="",-999,0)))</f>
        <v>-999</v>
      </c>
      <c r="AM1667" s="82">
        <f>IF(I1667=1, 'adjustment factor'!$D$12, IF(I1667=-9,-999,IF(I1667="",-999,0)))</f>
        <v>-999</v>
      </c>
      <c r="AN1667" s="82">
        <f>IF(J1667=1, 'adjustment factor'!$D$13, IF(J1667=-9,-999,IF(J1667="",-999,0)))</f>
        <v>-999</v>
      </c>
      <c r="AO1667" s="82" t="str">
        <f t="shared" si="258"/>
        <v>-999</v>
      </c>
      <c r="AP1667" s="82" t="str">
        <f t="shared" si="259"/>
        <v>MISSING</v>
      </c>
    </row>
    <row r="1668" spans="2:42" s="3" customFormat="1">
      <c r="B1668" s="213"/>
      <c r="C1668" s="35">
        <v>1664</v>
      </c>
      <c r="D1668" s="161"/>
      <c r="E1668" s="161"/>
      <c r="F1668" s="161"/>
      <c r="G1668" s="161"/>
      <c r="H1668" s="161"/>
      <c r="I1668" s="161"/>
      <c r="J1668" s="161"/>
      <c r="K1668" s="161"/>
      <c r="L1668" s="161"/>
      <c r="M1668" s="161"/>
      <c r="N1668" s="171"/>
      <c r="O1668" s="171"/>
      <c r="P1668" s="171"/>
      <c r="Q1668" s="171"/>
      <c r="R1668" s="171"/>
      <c r="S1668" s="171"/>
      <c r="T1668" s="208" t="str">
        <f t="shared" si="250"/>
        <v>MISSING</v>
      </c>
      <c r="U1668" s="208" t="str">
        <f t="shared" si="251"/>
        <v>MISSING</v>
      </c>
      <c r="X1668" s="56">
        <f t="shared" si="252"/>
        <v>-99</v>
      </c>
      <c r="Y1668" s="56">
        <f t="shared" si="253"/>
        <v>-99</v>
      </c>
      <c r="Z1668" s="56">
        <f t="shared" si="254"/>
        <v>-99</v>
      </c>
      <c r="AA1668" s="56">
        <f t="shared" si="255"/>
        <v>-99</v>
      </c>
      <c r="AB1668" s="56">
        <f t="shared" si="256"/>
        <v>-99</v>
      </c>
      <c r="AC1668" s="56">
        <f t="shared" si="257"/>
        <v>-99</v>
      </c>
      <c r="AE1668" s="82">
        <f>IF(D1668=1, 'adjustment factor'!$D$4, IF(D1668=-9,-999,IF(D1668="",-999,0)))</f>
        <v>-999</v>
      </c>
      <c r="AF1668" s="82">
        <f>IF(F1668=1, 'adjustment factor'!$D$5, IF(F1668=-9,-999,IF(F1668="",-999,0)))</f>
        <v>-999</v>
      </c>
      <c r="AG1668" s="82">
        <f>IF(E1668=1, 'adjustment factor'!$D$6, IF(E1668=-9,-999,IF(E1668="",-999,0)))</f>
        <v>-999</v>
      </c>
      <c r="AH1668" s="82">
        <f>IF(K1668&gt;=45,'adjustment factor'!$D$7,IF(K1668=-9,-1200,IF(K1668="",-1200,0)))</f>
        <v>-1200</v>
      </c>
      <c r="AI1668" s="82">
        <f>IF(L1668=1, 'adjustment factor'!$D$8, IF(L1668=-9,-999,IF(L1668="",-999,0)))</f>
        <v>-999</v>
      </c>
      <c r="AJ1668" s="82">
        <f>IF(AND(M1668&gt;=1,M1668&lt;=4),'adjustment factor'!$D$9,IF(M1668=-9,-999,IF(M1668=98,-999,IF(M1668=99,-999,IF(M1668="",-999,0)))))</f>
        <v>-999</v>
      </c>
      <c r="AK1668" s="82">
        <f>IF(H1668=1, 'adjustment factor'!$D$10, IF(H1668=-9,-999,IF(H1668="",-999,0)))</f>
        <v>-999</v>
      </c>
      <c r="AL1668" s="82">
        <f>IF(G1668=1, 'adjustment factor'!$D$11, IF(G1668=-9,-999,IF(G1668="",-999,0)))</f>
        <v>-999</v>
      </c>
      <c r="AM1668" s="82">
        <f>IF(I1668=1, 'adjustment factor'!$D$12, IF(I1668=-9,-999,IF(I1668="",-999,0)))</f>
        <v>-999</v>
      </c>
      <c r="AN1668" s="82">
        <f>IF(J1668=1, 'adjustment factor'!$D$13, IF(J1668=-9,-999,IF(J1668="",-999,0)))</f>
        <v>-999</v>
      </c>
      <c r="AO1668" s="82" t="str">
        <f t="shared" si="258"/>
        <v>-999</v>
      </c>
      <c r="AP1668" s="82" t="str">
        <f t="shared" si="259"/>
        <v>MISSING</v>
      </c>
    </row>
    <row r="1669" spans="2:42" s="3" customFormat="1">
      <c r="B1669" s="213"/>
      <c r="C1669" s="35">
        <v>1665</v>
      </c>
      <c r="D1669" s="161"/>
      <c r="E1669" s="161"/>
      <c r="F1669" s="161"/>
      <c r="G1669" s="161"/>
      <c r="H1669" s="161"/>
      <c r="I1669" s="161"/>
      <c r="J1669" s="161"/>
      <c r="K1669" s="161"/>
      <c r="L1669" s="161"/>
      <c r="M1669" s="161"/>
      <c r="N1669" s="171"/>
      <c r="O1669" s="171"/>
      <c r="P1669" s="171"/>
      <c r="Q1669" s="171"/>
      <c r="R1669" s="171"/>
      <c r="S1669" s="171"/>
      <c r="T1669" s="208" t="str">
        <f t="shared" ref="T1669:T1732" si="260">IF(SUM(X1669:AC1669)&gt;-0.01, SUM(X1669:AC1669), "MISSING")</f>
        <v>MISSING</v>
      </c>
      <c r="U1669" s="208" t="str">
        <f t="shared" ref="U1669:U1732" si="261">IF(AP1669="MISSING","MISSING", 3.88+0.604*T1669+0.055*(T1669^2)-AP1669)</f>
        <v>MISSING</v>
      </c>
      <c r="X1669" s="56">
        <f t="shared" ref="X1669:X1732" si="262">IF(N1669&gt;0,((N1669-3)*-1),-99)</f>
        <v>-99</v>
      </c>
      <c r="Y1669" s="56">
        <f t="shared" ref="Y1669:Y1732" si="263">IF(O1669&gt;0,((O1669-3)*-1),-99)</f>
        <v>-99</v>
      </c>
      <c r="Z1669" s="56">
        <f t="shared" ref="Z1669:Z1732" si="264">IF(P1669&gt;0,((P1669-3)*-1),-99)</f>
        <v>-99</v>
      </c>
      <c r="AA1669" s="56">
        <f t="shared" ref="AA1669:AA1732" si="265">IF(Q1669&gt;0,((Q1669-3)*-1),-99)</f>
        <v>-99</v>
      </c>
      <c r="AB1669" s="56">
        <f t="shared" ref="AB1669:AB1732" si="266">IF(R1669&gt;0,((R1669-3)*-1),-99)</f>
        <v>-99</v>
      </c>
      <c r="AC1669" s="56">
        <f t="shared" ref="AC1669:AC1732" si="267">IF(S1669&gt;0,((S1669-3)*-1),-99)</f>
        <v>-99</v>
      </c>
      <c r="AE1669" s="82">
        <f>IF(D1669=1, 'adjustment factor'!$D$4, IF(D1669=-9,-999,IF(D1669="",-999,0)))</f>
        <v>-999</v>
      </c>
      <c r="AF1669" s="82">
        <f>IF(F1669=1, 'adjustment factor'!$D$5, IF(F1669=-9,-999,IF(F1669="",-999,0)))</f>
        <v>-999</v>
      </c>
      <c r="AG1669" s="82">
        <f>IF(E1669=1, 'adjustment factor'!$D$6, IF(E1669=-9,-999,IF(E1669="",-999,0)))</f>
        <v>-999</v>
      </c>
      <c r="AH1669" s="82">
        <f>IF(K1669&gt;=45,'adjustment factor'!$D$7,IF(K1669=-9,-1200,IF(K1669="",-1200,0)))</f>
        <v>-1200</v>
      </c>
      <c r="AI1669" s="82">
        <f>IF(L1669=1, 'adjustment factor'!$D$8, IF(L1669=-9,-999,IF(L1669="",-999,0)))</f>
        <v>-999</v>
      </c>
      <c r="AJ1669" s="82">
        <f>IF(AND(M1669&gt;=1,M1669&lt;=4),'adjustment factor'!$D$9,IF(M1669=-9,-999,IF(M1669=98,-999,IF(M1669=99,-999,IF(M1669="",-999,0)))))</f>
        <v>-999</v>
      </c>
      <c r="AK1669" s="82">
        <f>IF(H1669=1, 'adjustment factor'!$D$10, IF(H1669=-9,-999,IF(H1669="",-999,0)))</f>
        <v>-999</v>
      </c>
      <c r="AL1669" s="82">
        <f>IF(G1669=1, 'adjustment factor'!$D$11, IF(G1669=-9,-999,IF(G1669="",-999,0)))</f>
        <v>-999</v>
      </c>
      <c r="AM1669" s="82">
        <f>IF(I1669=1, 'adjustment factor'!$D$12, IF(I1669=-9,-999,IF(I1669="",-999,0)))</f>
        <v>-999</v>
      </c>
      <c r="AN1669" s="82">
        <f>IF(J1669=1, 'adjustment factor'!$D$13, IF(J1669=-9,-999,IF(J1669="",-999,0)))</f>
        <v>-999</v>
      </c>
      <c r="AO1669" s="82" t="str">
        <f t="shared" si="258"/>
        <v>-999</v>
      </c>
      <c r="AP1669" s="82" t="str">
        <f t="shared" si="259"/>
        <v>MISSING</v>
      </c>
    </row>
    <row r="1670" spans="2:42" s="3" customFormat="1">
      <c r="B1670" s="213"/>
      <c r="C1670" s="35">
        <v>1666</v>
      </c>
      <c r="D1670" s="161"/>
      <c r="E1670" s="161"/>
      <c r="F1670" s="161"/>
      <c r="G1670" s="161"/>
      <c r="H1670" s="161"/>
      <c r="I1670" s="161"/>
      <c r="J1670" s="161"/>
      <c r="K1670" s="161"/>
      <c r="L1670" s="161"/>
      <c r="M1670" s="161"/>
      <c r="N1670" s="171"/>
      <c r="O1670" s="171"/>
      <c r="P1670" s="171"/>
      <c r="Q1670" s="171"/>
      <c r="R1670" s="171"/>
      <c r="S1670" s="171"/>
      <c r="T1670" s="208" t="str">
        <f t="shared" si="260"/>
        <v>MISSING</v>
      </c>
      <c r="U1670" s="208" t="str">
        <f t="shared" si="261"/>
        <v>MISSING</v>
      </c>
      <c r="X1670" s="56">
        <f t="shared" si="262"/>
        <v>-99</v>
      </c>
      <c r="Y1670" s="56">
        <f t="shared" si="263"/>
        <v>-99</v>
      </c>
      <c r="Z1670" s="56">
        <f t="shared" si="264"/>
        <v>-99</v>
      </c>
      <c r="AA1670" s="56">
        <f t="shared" si="265"/>
        <v>-99</v>
      </c>
      <c r="AB1670" s="56">
        <f t="shared" si="266"/>
        <v>-99</v>
      </c>
      <c r="AC1670" s="56">
        <f t="shared" si="267"/>
        <v>-99</v>
      </c>
      <c r="AE1670" s="82">
        <f>IF(D1670=1, 'adjustment factor'!$D$4, IF(D1670=-9,-999,IF(D1670="",-999,0)))</f>
        <v>-999</v>
      </c>
      <c r="AF1670" s="82">
        <f>IF(F1670=1, 'adjustment factor'!$D$5, IF(F1670=-9,-999,IF(F1670="",-999,0)))</f>
        <v>-999</v>
      </c>
      <c r="AG1670" s="82">
        <f>IF(E1670=1, 'adjustment factor'!$D$6, IF(E1670=-9,-999,IF(E1670="",-999,0)))</f>
        <v>-999</v>
      </c>
      <c r="AH1670" s="82">
        <f>IF(K1670&gt;=45,'adjustment factor'!$D$7,IF(K1670=-9,-1200,IF(K1670="",-1200,0)))</f>
        <v>-1200</v>
      </c>
      <c r="AI1670" s="82">
        <f>IF(L1670=1, 'adjustment factor'!$D$8, IF(L1670=-9,-999,IF(L1670="",-999,0)))</f>
        <v>-999</v>
      </c>
      <c r="AJ1670" s="82">
        <f>IF(AND(M1670&gt;=1,M1670&lt;=4),'adjustment factor'!$D$9,IF(M1670=-9,-999,IF(M1670=98,-999,IF(M1670=99,-999,IF(M1670="",-999,0)))))</f>
        <v>-999</v>
      </c>
      <c r="AK1670" s="82">
        <f>IF(H1670=1, 'adjustment factor'!$D$10, IF(H1670=-9,-999,IF(H1670="",-999,0)))</f>
        <v>-999</v>
      </c>
      <c r="AL1670" s="82">
        <f>IF(G1670=1, 'adjustment factor'!$D$11, IF(G1670=-9,-999,IF(G1670="",-999,0)))</f>
        <v>-999</v>
      </c>
      <c r="AM1670" s="82">
        <f>IF(I1670=1, 'adjustment factor'!$D$12, IF(I1670=-9,-999,IF(I1670="",-999,0)))</f>
        <v>-999</v>
      </c>
      <c r="AN1670" s="82">
        <f>IF(J1670=1, 'adjustment factor'!$D$13, IF(J1670=-9,-999,IF(J1670="",-999,0)))</f>
        <v>-999</v>
      </c>
      <c r="AO1670" s="82" t="str">
        <f t="shared" ref="AO1670:AO1733" si="268">IF(-AE1670-AF1670-AG1670-AH1670+AI1670+AJ1670-AK1670-AL1670-AM1670-AN1670&lt;3, -AE1670-AF1670-AG1670-AH1670+AI1670+AJ1670-AK1670-AL1670-AM1670-AN1670, "-999")</f>
        <v>-999</v>
      </c>
      <c r="AP1670" s="82" t="str">
        <f t="shared" ref="AP1670:AP1733" si="269">IF(AND(SUM(AE1670:AN1670)&gt;-1, (SUM(X1670:AC1670)&gt;-1)), 14.353-AE1670-AF1670-AG1670-AH1670+AI1670+AJ1670-AK1670-AL1670-AM1670-AN1670, "MISSING")</f>
        <v>MISSING</v>
      </c>
    </row>
    <row r="1671" spans="2:42" s="3" customFormat="1">
      <c r="B1671" s="213"/>
      <c r="C1671" s="35">
        <v>1667</v>
      </c>
      <c r="D1671" s="161"/>
      <c r="E1671" s="161"/>
      <c r="F1671" s="161"/>
      <c r="G1671" s="161"/>
      <c r="H1671" s="161"/>
      <c r="I1671" s="161"/>
      <c r="J1671" s="161"/>
      <c r="K1671" s="161"/>
      <c r="L1671" s="161"/>
      <c r="M1671" s="161"/>
      <c r="N1671" s="171"/>
      <c r="O1671" s="171"/>
      <c r="P1671" s="171"/>
      <c r="Q1671" s="171"/>
      <c r="R1671" s="171"/>
      <c r="S1671" s="171"/>
      <c r="T1671" s="208" t="str">
        <f t="shared" si="260"/>
        <v>MISSING</v>
      </c>
      <c r="U1671" s="208" t="str">
        <f t="shared" si="261"/>
        <v>MISSING</v>
      </c>
      <c r="X1671" s="56">
        <f t="shared" si="262"/>
        <v>-99</v>
      </c>
      <c r="Y1671" s="56">
        <f t="shared" si="263"/>
        <v>-99</v>
      </c>
      <c r="Z1671" s="56">
        <f t="shared" si="264"/>
        <v>-99</v>
      </c>
      <c r="AA1671" s="56">
        <f t="shared" si="265"/>
        <v>-99</v>
      </c>
      <c r="AB1671" s="56">
        <f t="shared" si="266"/>
        <v>-99</v>
      </c>
      <c r="AC1671" s="56">
        <f t="shared" si="267"/>
        <v>-99</v>
      </c>
      <c r="AE1671" s="82">
        <f>IF(D1671=1, 'adjustment factor'!$D$4, IF(D1671=-9,-999,IF(D1671="",-999,0)))</f>
        <v>-999</v>
      </c>
      <c r="AF1671" s="82">
        <f>IF(F1671=1, 'adjustment factor'!$D$5, IF(F1671=-9,-999,IF(F1671="",-999,0)))</f>
        <v>-999</v>
      </c>
      <c r="AG1671" s="82">
        <f>IF(E1671=1, 'adjustment factor'!$D$6, IF(E1671=-9,-999,IF(E1671="",-999,0)))</f>
        <v>-999</v>
      </c>
      <c r="AH1671" s="82">
        <f>IF(K1671&gt;=45,'adjustment factor'!$D$7,IF(K1671=-9,-1200,IF(K1671="",-1200,0)))</f>
        <v>-1200</v>
      </c>
      <c r="AI1671" s="82">
        <f>IF(L1671=1, 'adjustment factor'!$D$8, IF(L1671=-9,-999,IF(L1671="",-999,0)))</f>
        <v>-999</v>
      </c>
      <c r="AJ1671" s="82">
        <f>IF(AND(M1671&gt;=1,M1671&lt;=4),'adjustment factor'!$D$9,IF(M1671=-9,-999,IF(M1671=98,-999,IF(M1671=99,-999,IF(M1671="",-999,0)))))</f>
        <v>-999</v>
      </c>
      <c r="AK1671" s="82">
        <f>IF(H1671=1, 'adjustment factor'!$D$10, IF(H1671=-9,-999,IF(H1671="",-999,0)))</f>
        <v>-999</v>
      </c>
      <c r="AL1671" s="82">
        <f>IF(G1671=1, 'adjustment factor'!$D$11, IF(G1671=-9,-999,IF(G1671="",-999,0)))</f>
        <v>-999</v>
      </c>
      <c r="AM1671" s="82">
        <f>IF(I1671=1, 'adjustment factor'!$D$12, IF(I1671=-9,-999,IF(I1671="",-999,0)))</f>
        <v>-999</v>
      </c>
      <c r="AN1671" s="82">
        <f>IF(J1671=1, 'adjustment factor'!$D$13, IF(J1671=-9,-999,IF(J1671="",-999,0)))</f>
        <v>-999</v>
      </c>
      <c r="AO1671" s="82" t="str">
        <f t="shared" si="268"/>
        <v>-999</v>
      </c>
      <c r="AP1671" s="82" t="str">
        <f t="shared" si="269"/>
        <v>MISSING</v>
      </c>
    </row>
    <row r="1672" spans="2:42" s="3" customFormat="1">
      <c r="B1672" s="213"/>
      <c r="C1672" s="35">
        <v>1668</v>
      </c>
      <c r="D1672" s="161"/>
      <c r="E1672" s="161"/>
      <c r="F1672" s="161"/>
      <c r="G1672" s="161"/>
      <c r="H1672" s="161"/>
      <c r="I1672" s="161"/>
      <c r="J1672" s="161"/>
      <c r="K1672" s="161"/>
      <c r="L1672" s="161"/>
      <c r="M1672" s="161"/>
      <c r="N1672" s="171"/>
      <c r="O1672" s="171"/>
      <c r="P1672" s="171"/>
      <c r="Q1672" s="171"/>
      <c r="R1672" s="171"/>
      <c r="S1672" s="171"/>
      <c r="T1672" s="208" t="str">
        <f t="shared" si="260"/>
        <v>MISSING</v>
      </c>
      <c r="U1672" s="208" t="str">
        <f t="shared" si="261"/>
        <v>MISSING</v>
      </c>
      <c r="X1672" s="56">
        <f t="shared" si="262"/>
        <v>-99</v>
      </c>
      <c r="Y1672" s="56">
        <f t="shared" si="263"/>
        <v>-99</v>
      </c>
      <c r="Z1672" s="56">
        <f t="shared" si="264"/>
        <v>-99</v>
      </c>
      <c r="AA1672" s="56">
        <f t="shared" si="265"/>
        <v>-99</v>
      </c>
      <c r="AB1672" s="56">
        <f t="shared" si="266"/>
        <v>-99</v>
      </c>
      <c r="AC1672" s="56">
        <f t="shared" si="267"/>
        <v>-99</v>
      </c>
      <c r="AE1672" s="82">
        <f>IF(D1672=1, 'adjustment factor'!$D$4, IF(D1672=-9,-999,IF(D1672="",-999,0)))</f>
        <v>-999</v>
      </c>
      <c r="AF1672" s="82">
        <f>IF(F1672=1, 'adjustment factor'!$D$5, IF(F1672=-9,-999,IF(F1672="",-999,0)))</f>
        <v>-999</v>
      </c>
      <c r="AG1672" s="82">
        <f>IF(E1672=1, 'adjustment factor'!$D$6, IF(E1672=-9,-999,IF(E1672="",-999,0)))</f>
        <v>-999</v>
      </c>
      <c r="AH1672" s="82">
        <f>IF(K1672&gt;=45,'adjustment factor'!$D$7,IF(K1672=-9,-1200,IF(K1672="",-1200,0)))</f>
        <v>-1200</v>
      </c>
      <c r="AI1672" s="82">
        <f>IF(L1672=1, 'adjustment factor'!$D$8, IF(L1672=-9,-999,IF(L1672="",-999,0)))</f>
        <v>-999</v>
      </c>
      <c r="AJ1672" s="82">
        <f>IF(AND(M1672&gt;=1,M1672&lt;=4),'adjustment factor'!$D$9,IF(M1672=-9,-999,IF(M1672=98,-999,IF(M1672=99,-999,IF(M1672="",-999,0)))))</f>
        <v>-999</v>
      </c>
      <c r="AK1672" s="82">
        <f>IF(H1672=1, 'adjustment factor'!$D$10, IF(H1672=-9,-999,IF(H1672="",-999,0)))</f>
        <v>-999</v>
      </c>
      <c r="AL1672" s="82">
        <f>IF(G1672=1, 'adjustment factor'!$D$11, IF(G1672=-9,-999,IF(G1672="",-999,0)))</f>
        <v>-999</v>
      </c>
      <c r="AM1672" s="82">
        <f>IF(I1672=1, 'adjustment factor'!$D$12, IF(I1672=-9,-999,IF(I1672="",-999,0)))</f>
        <v>-999</v>
      </c>
      <c r="AN1672" s="82">
        <f>IF(J1672=1, 'adjustment factor'!$D$13, IF(J1672=-9,-999,IF(J1672="",-999,0)))</f>
        <v>-999</v>
      </c>
      <c r="AO1672" s="82" t="str">
        <f t="shared" si="268"/>
        <v>-999</v>
      </c>
      <c r="AP1672" s="82" t="str">
        <f t="shared" si="269"/>
        <v>MISSING</v>
      </c>
    </row>
    <row r="1673" spans="2:42" s="3" customFormat="1">
      <c r="B1673" s="213"/>
      <c r="C1673" s="35">
        <v>1669</v>
      </c>
      <c r="D1673" s="161"/>
      <c r="E1673" s="161"/>
      <c r="F1673" s="161"/>
      <c r="G1673" s="161"/>
      <c r="H1673" s="161"/>
      <c r="I1673" s="161"/>
      <c r="J1673" s="161"/>
      <c r="K1673" s="161"/>
      <c r="L1673" s="161"/>
      <c r="M1673" s="161"/>
      <c r="N1673" s="171"/>
      <c r="O1673" s="171"/>
      <c r="P1673" s="171"/>
      <c r="Q1673" s="171"/>
      <c r="R1673" s="171"/>
      <c r="S1673" s="171"/>
      <c r="T1673" s="208" t="str">
        <f t="shared" si="260"/>
        <v>MISSING</v>
      </c>
      <c r="U1673" s="208" t="str">
        <f t="shared" si="261"/>
        <v>MISSING</v>
      </c>
      <c r="X1673" s="56">
        <f t="shared" si="262"/>
        <v>-99</v>
      </c>
      <c r="Y1673" s="56">
        <f t="shared" si="263"/>
        <v>-99</v>
      </c>
      <c r="Z1673" s="56">
        <f t="shared" si="264"/>
        <v>-99</v>
      </c>
      <c r="AA1673" s="56">
        <f t="shared" si="265"/>
        <v>-99</v>
      </c>
      <c r="AB1673" s="56">
        <f t="shared" si="266"/>
        <v>-99</v>
      </c>
      <c r="AC1673" s="56">
        <f t="shared" si="267"/>
        <v>-99</v>
      </c>
      <c r="AE1673" s="82">
        <f>IF(D1673=1, 'adjustment factor'!$D$4, IF(D1673=-9,-999,IF(D1673="",-999,0)))</f>
        <v>-999</v>
      </c>
      <c r="AF1673" s="82">
        <f>IF(F1673=1, 'adjustment factor'!$D$5, IF(F1673=-9,-999,IF(F1673="",-999,0)))</f>
        <v>-999</v>
      </c>
      <c r="AG1673" s="82">
        <f>IF(E1673=1, 'adjustment factor'!$D$6, IF(E1673=-9,-999,IF(E1673="",-999,0)))</f>
        <v>-999</v>
      </c>
      <c r="AH1673" s="82">
        <f>IF(K1673&gt;=45,'adjustment factor'!$D$7,IF(K1673=-9,-1200,IF(K1673="",-1200,0)))</f>
        <v>-1200</v>
      </c>
      <c r="AI1673" s="82">
        <f>IF(L1673=1, 'adjustment factor'!$D$8, IF(L1673=-9,-999,IF(L1673="",-999,0)))</f>
        <v>-999</v>
      </c>
      <c r="AJ1673" s="82">
        <f>IF(AND(M1673&gt;=1,M1673&lt;=4),'adjustment factor'!$D$9,IF(M1673=-9,-999,IF(M1673=98,-999,IF(M1673=99,-999,IF(M1673="",-999,0)))))</f>
        <v>-999</v>
      </c>
      <c r="AK1673" s="82">
        <f>IF(H1673=1, 'adjustment factor'!$D$10, IF(H1673=-9,-999,IF(H1673="",-999,0)))</f>
        <v>-999</v>
      </c>
      <c r="AL1673" s="82">
        <f>IF(G1673=1, 'adjustment factor'!$D$11, IF(G1673=-9,-999,IF(G1673="",-999,0)))</f>
        <v>-999</v>
      </c>
      <c r="AM1673" s="82">
        <f>IF(I1673=1, 'adjustment factor'!$D$12, IF(I1673=-9,-999,IF(I1673="",-999,0)))</f>
        <v>-999</v>
      </c>
      <c r="AN1673" s="82">
        <f>IF(J1673=1, 'adjustment factor'!$D$13, IF(J1673=-9,-999,IF(J1673="",-999,0)))</f>
        <v>-999</v>
      </c>
      <c r="AO1673" s="82" t="str">
        <f t="shared" si="268"/>
        <v>-999</v>
      </c>
      <c r="AP1673" s="82" t="str">
        <f t="shared" si="269"/>
        <v>MISSING</v>
      </c>
    </row>
    <row r="1674" spans="2:42" s="3" customFormat="1">
      <c r="B1674" s="213"/>
      <c r="C1674" s="35">
        <v>1670</v>
      </c>
      <c r="D1674" s="161"/>
      <c r="E1674" s="161"/>
      <c r="F1674" s="161"/>
      <c r="G1674" s="161"/>
      <c r="H1674" s="161"/>
      <c r="I1674" s="161"/>
      <c r="J1674" s="161"/>
      <c r="K1674" s="161"/>
      <c r="L1674" s="161"/>
      <c r="M1674" s="161"/>
      <c r="N1674" s="171"/>
      <c r="O1674" s="171"/>
      <c r="P1674" s="171"/>
      <c r="Q1674" s="171"/>
      <c r="R1674" s="171"/>
      <c r="S1674" s="171"/>
      <c r="T1674" s="208" t="str">
        <f t="shared" si="260"/>
        <v>MISSING</v>
      </c>
      <c r="U1674" s="208" t="str">
        <f t="shared" si="261"/>
        <v>MISSING</v>
      </c>
      <c r="X1674" s="56">
        <f t="shared" si="262"/>
        <v>-99</v>
      </c>
      <c r="Y1674" s="56">
        <f t="shared" si="263"/>
        <v>-99</v>
      </c>
      <c r="Z1674" s="56">
        <f t="shared" si="264"/>
        <v>-99</v>
      </c>
      <c r="AA1674" s="56">
        <f t="shared" si="265"/>
        <v>-99</v>
      </c>
      <c r="AB1674" s="56">
        <f t="shared" si="266"/>
        <v>-99</v>
      </c>
      <c r="AC1674" s="56">
        <f t="shared" si="267"/>
        <v>-99</v>
      </c>
      <c r="AE1674" s="82">
        <f>IF(D1674=1, 'adjustment factor'!$D$4, IF(D1674=-9,-999,IF(D1674="",-999,0)))</f>
        <v>-999</v>
      </c>
      <c r="AF1674" s="82">
        <f>IF(F1674=1, 'adjustment factor'!$D$5, IF(F1674=-9,-999,IF(F1674="",-999,0)))</f>
        <v>-999</v>
      </c>
      <c r="AG1674" s="82">
        <f>IF(E1674=1, 'adjustment factor'!$D$6, IF(E1674=-9,-999,IF(E1674="",-999,0)))</f>
        <v>-999</v>
      </c>
      <c r="AH1674" s="82">
        <f>IF(K1674&gt;=45,'adjustment factor'!$D$7,IF(K1674=-9,-1200,IF(K1674="",-1200,0)))</f>
        <v>-1200</v>
      </c>
      <c r="AI1674" s="82">
        <f>IF(L1674=1, 'adjustment factor'!$D$8, IF(L1674=-9,-999,IF(L1674="",-999,0)))</f>
        <v>-999</v>
      </c>
      <c r="AJ1674" s="82">
        <f>IF(AND(M1674&gt;=1,M1674&lt;=4),'adjustment factor'!$D$9,IF(M1674=-9,-999,IF(M1674=98,-999,IF(M1674=99,-999,IF(M1674="",-999,0)))))</f>
        <v>-999</v>
      </c>
      <c r="AK1674" s="82">
        <f>IF(H1674=1, 'adjustment factor'!$D$10, IF(H1674=-9,-999,IF(H1674="",-999,0)))</f>
        <v>-999</v>
      </c>
      <c r="AL1674" s="82">
        <f>IF(G1674=1, 'adjustment factor'!$D$11, IF(G1674=-9,-999,IF(G1674="",-999,0)))</f>
        <v>-999</v>
      </c>
      <c r="AM1674" s="82">
        <f>IF(I1674=1, 'adjustment factor'!$D$12, IF(I1674=-9,-999,IF(I1674="",-999,0)))</f>
        <v>-999</v>
      </c>
      <c r="AN1674" s="82">
        <f>IF(J1674=1, 'adjustment factor'!$D$13, IF(J1674=-9,-999,IF(J1674="",-999,0)))</f>
        <v>-999</v>
      </c>
      <c r="AO1674" s="82" t="str">
        <f t="shared" si="268"/>
        <v>-999</v>
      </c>
      <c r="AP1674" s="82" t="str">
        <f t="shared" si="269"/>
        <v>MISSING</v>
      </c>
    </row>
    <row r="1675" spans="2:42" s="3" customFormat="1">
      <c r="B1675" s="213"/>
      <c r="C1675" s="35">
        <v>1671</v>
      </c>
      <c r="D1675" s="161"/>
      <c r="E1675" s="161"/>
      <c r="F1675" s="161"/>
      <c r="G1675" s="161"/>
      <c r="H1675" s="161"/>
      <c r="I1675" s="161"/>
      <c r="J1675" s="161"/>
      <c r="K1675" s="161"/>
      <c r="L1675" s="161"/>
      <c r="M1675" s="161"/>
      <c r="N1675" s="171"/>
      <c r="O1675" s="171"/>
      <c r="P1675" s="171"/>
      <c r="Q1675" s="171"/>
      <c r="R1675" s="171"/>
      <c r="S1675" s="171"/>
      <c r="T1675" s="208" t="str">
        <f t="shared" si="260"/>
        <v>MISSING</v>
      </c>
      <c r="U1675" s="208" t="str">
        <f t="shared" si="261"/>
        <v>MISSING</v>
      </c>
      <c r="X1675" s="56">
        <f t="shared" si="262"/>
        <v>-99</v>
      </c>
      <c r="Y1675" s="56">
        <f t="shared" si="263"/>
        <v>-99</v>
      </c>
      <c r="Z1675" s="56">
        <f t="shared" si="264"/>
        <v>-99</v>
      </c>
      <c r="AA1675" s="56">
        <f t="shared" si="265"/>
        <v>-99</v>
      </c>
      <c r="AB1675" s="56">
        <f t="shared" si="266"/>
        <v>-99</v>
      </c>
      <c r="AC1675" s="56">
        <f t="shared" si="267"/>
        <v>-99</v>
      </c>
      <c r="AE1675" s="82">
        <f>IF(D1675=1, 'adjustment factor'!$D$4, IF(D1675=-9,-999,IF(D1675="",-999,0)))</f>
        <v>-999</v>
      </c>
      <c r="AF1675" s="82">
        <f>IF(F1675=1, 'adjustment factor'!$D$5, IF(F1675=-9,-999,IF(F1675="",-999,0)))</f>
        <v>-999</v>
      </c>
      <c r="AG1675" s="82">
        <f>IF(E1675=1, 'adjustment factor'!$D$6, IF(E1675=-9,-999,IF(E1675="",-999,0)))</f>
        <v>-999</v>
      </c>
      <c r="AH1675" s="82">
        <f>IF(K1675&gt;=45,'adjustment factor'!$D$7,IF(K1675=-9,-1200,IF(K1675="",-1200,0)))</f>
        <v>-1200</v>
      </c>
      <c r="AI1675" s="82">
        <f>IF(L1675=1, 'adjustment factor'!$D$8, IF(L1675=-9,-999,IF(L1675="",-999,0)))</f>
        <v>-999</v>
      </c>
      <c r="AJ1675" s="82">
        <f>IF(AND(M1675&gt;=1,M1675&lt;=4),'adjustment factor'!$D$9,IF(M1675=-9,-999,IF(M1675=98,-999,IF(M1675=99,-999,IF(M1675="",-999,0)))))</f>
        <v>-999</v>
      </c>
      <c r="AK1675" s="82">
        <f>IF(H1675=1, 'adjustment factor'!$D$10, IF(H1675=-9,-999,IF(H1675="",-999,0)))</f>
        <v>-999</v>
      </c>
      <c r="AL1675" s="82">
        <f>IF(G1675=1, 'adjustment factor'!$D$11, IF(G1675=-9,-999,IF(G1675="",-999,0)))</f>
        <v>-999</v>
      </c>
      <c r="AM1675" s="82">
        <f>IF(I1675=1, 'adjustment factor'!$D$12, IF(I1675=-9,-999,IF(I1675="",-999,0)))</f>
        <v>-999</v>
      </c>
      <c r="AN1675" s="82">
        <f>IF(J1675=1, 'adjustment factor'!$D$13, IF(J1675=-9,-999,IF(J1675="",-999,0)))</f>
        <v>-999</v>
      </c>
      <c r="AO1675" s="82" t="str">
        <f t="shared" si="268"/>
        <v>-999</v>
      </c>
      <c r="AP1675" s="82" t="str">
        <f t="shared" si="269"/>
        <v>MISSING</v>
      </c>
    </row>
    <row r="1676" spans="2:42" s="3" customFormat="1">
      <c r="B1676" s="213"/>
      <c r="C1676" s="35">
        <v>1672</v>
      </c>
      <c r="D1676" s="161"/>
      <c r="E1676" s="161"/>
      <c r="F1676" s="161"/>
      <c r="G1676" s="161"/>
      <c r="H1676" s="161"/>
      <c r="I1676" s="161"/>
      <c r="J1676" s="161"/>
      <c r="K1676" s="161"/>
      <c r="L1676" s="161"/>
      <c r="M1676" s="161"/>
      <c r="N1676" s="171"/>
      <c r="O1676" s="171"/>
      <c r="P1676" s="171"/>
      <c r="Q1676" s="171"/>
      <c r="R1676" s="171"/>
      <c r="S1676" s="171"/>
      <c r="T1676" s="208" t="str">
        <f t="shared" si="260"/>
        <v>MISSING</v>
      </c>
      <c r="U1676" s="208" t="str">
        <f t="shared" si="261"/>
        <v>MISSING</v>
      </c>
      <c r="X1676" s="56">
        <f t="shared" si="262"/>
        <v>-99</v>
      </c>
      <c r="Y1676" s="56">
        <f t="shared" si="263"/>
        <v>-99</v>
      </c>
      <c r="Z1676" s="56">
        <f t="shared" si="264"/>
        <v>-99</v>
      </c>
      <c r="AA1676" s="56">
        <f t="shared" si="265"/>
        <v>-99</v>
      </c>
      <c r="AB1676" s="56">
        <f t="shared" si="266"/>
        <v>-99</v>
      </c>
      <c r="AC1676" s="56">
        <f t="shared" si="267"/>
        <v>-99</v>
      </c>
      <c r="AE1676" s="82">
        <f>IF(D1676=1, 'adjustment factor'!$D$4, IF(D1676=-9,-999,IF(D1676="",-999,0)))</f>
        <v>-999</v>
      </c>
      <c r="AF1676" s="82">
        <f>IF(F1676=1, 'adjustment factor'!$D$5, IF(F1676=-9,-999,IF(F1676="",-999,0)))</f>
        <v>-999</v>
      </c>
      <c r="AG1676" s="82">
        <f>IF(E1676=1, 'adjustment factor'!$D$6, IF(E1676=-9,-999,IF(E1676="",-999,0)))</f>
        <v>-999</v>
      </c>
      <c r="AH1676" s="82">
        <f>IF(K1676&gt;=45,'adjustment factor'!$D$7,IF(K1676=-9,-1200,IF(K1676="",-1200,0)))</f>
        <v>-1200</v>
      </c>
      <c r="AI1676" s="82">
        <f>IF(L1676=1, 'adjustment factor'!$D$8, IF(L1676=-9,-999,IF(L1676="",-999,0)))</f>
        <v>-999</v>
      </c>
      <c r="AJ1676" s="82">
        <f>IF(AND(M1676&gt;=1,M1676&lt;=4),'adjustment factor'!$D$9,IF(M1676=-9,-999,IF(M1676=98,-999,IF(M1676=99,-999,IF(M1676="",-999,0)))))</f>
        <v>-999</v>
      </c>
      <c r="AK1676" s="82">
        <f>IF(H1676=1, 'adjustment factor'!$D$10, IF(H1676=-9,-999,IF(H1676="",-999,0)))</f>
        <v>-999</v>
      </c>
      <c r="AL1676" s="82">
        <f>IF(G1676=1, 'adjustment factor'!$D$11, IF(G1676=-9,-999,IF(G1676="",-999,0)))</f>
        <v>-999</v>
      </c>
      <c r="AM1676" s="82">
        <f>IF(I1676=1, 'adjustment factor'!$D$12, IF(I1676=-9,-999,IF(I1676="",-999,0)))</f>
        <v>-999</v>
      </c>
      <c r="AN1676" s="82">
        <f>IF(J1676=1, 'adjustment factor'!$D$13, IF(J1676=-9,-999,IF(J1676="",-999,0)))</f>
        <v>-999</v>
      </c>
      <c r="AO1676" s="82" t="str">
        <f t="shared" si="268"/>
        <v>-999</v>
      </c>
      <c r="AP1676" s="82" t="str">
        <f t="shared" si="269"/>
        <v>MISSING</v>
      </c>
    </row>
    <row r="1677" spans="2:42" s="3" customFormat="1">
      <c r="B1677" s="213"/>
      <c r="C1677" s="35">
        <v>1673</v>
      </c>
      <c r="D1677" s="161"/>
      <c r="E1677" s="161"/>
      <c r="F1677" s="161"/>
      <c r="G1677" s="161"/>
      <c r="H1677" s="161"/>
      <c r="I1677" s="161"/>
      <c r="J1677" s="161"/>
      <c r="K1677" s="161"/>
      <c r="L1677" s="161"/>
      <c r="M1677" s="161"/>
      <c r="N1677" s="171"/>
      <c r="O1677" s="171"/>
      <c r="P1677" s="171"/>
      <c r="Q1677" s="171"/>
      <c r="R1677" s="171"/>
      <c r="S1677" s="171"/>
      <c r="T1677" s="208" t="str">
        <f t="shared" si="260"/>
        <v>MISSING</v>
      </c>
      <c r="U1677" s="208" t="str">
        <f t="shared" si="261"/>
        <v>MISSING</v>
      </c>
      <c r="X1677" s="56">
        <f t="shared" si="262"/>
        <v>-99</v>
      </c>
      <c r="Y1677" s="56">
        <f t="shared" si="263"/>
        <v>-99</v>
      </c>
      <c r="Z1677" s="56">
        <f t="shared" si="264"/>
        <v>-99</v>
      </c>
      <c r="AA1677" s="56">
        <f t="shared" si="265"/>
        <v>-99</v>
      </c>
      <c r="AB1677" s="56">
        <f t="shared" si="266"/>
        <v>-99</v>
      </c>
      <c r="AC1677" s="56">
        <f t="shared" si="267"/>
        <v>-99</v>
      </c>
      <c r="AE1677" s="82">
        <f>IF(D1677=1, 'adjustment factor'!$D$4, IF(D1677=-9,-999,IF(D1677="",-999,0)))</f>
        <v>-999</v>
      </c>
      <c r="AF1677" s="82">
        <f>IF(F1677=1, 'adjustment factor'!$D$5, IF(F1677=-9,-999,IF(F1677="",-999,0)))</f>
        <v>-999</v>
      </c>
      <c r="AG1677" s="82">
        <f>IF(E1677=1, 'adjustment factor'!$D$6, IF(E1677=-9,-999,IF(E1677="",-999,0)))</f>
        <v>-999</v>
      </c>
      <c r="AH1677" s="82">
        <f>IF(K1677&gt;=45,'adjustment factor'!$D$7,IF(K1677=-9,-1200,IF(K1677="",-1200,0)))</f>
        <v>-1200</v>
      </c>
      <c r="AI1677" s="82">
        <f>IF(L1677=1, 'adjustment factor'!$D$8, IF(L1677=-9,-999,IF(L1677="",-999,0)))</f>
        <v>-999</v>
      </c>
      <c r="AJ1677" s="82">
        <f>IF(AND(M1677&gt;=1,M1677&lt;=4),'adjustment factor'!$D$9,IF(M1677=-9,-999,IF(M1677=98,-999,IF(M1677=99,-999,IF(M1677="",-999,0)))))</f>
        <v>-999</v>
      </c>
      <c r="AK1677" s="82">
        <f>IF(H1677=1, 'adjustment factor'!$D$10, IF(H1677=-9,-999,IF(H1677="",-999,0)))</f>
        <v>-999</v>
      </c>
      <c r="AL1677" s="82">
        <f>IF(G1677=1, 'adjustment factor'!$D$11, IF(G1677=-9,-999,IF(G1677="",-999,0)))</f>
        <v>-999</v>
      </c>
      <c r="AM1677" s="82">
        <f>IF(I1677=1, 'adjustment factor'!$D$12, IF(I1677=-9,-999,IF(I1677="",-999,0)))</f>
        <v>-999</v>
      </c>
      <c r="AN1677" s="82">
        <f>IF(J1677=1, 'adjustment factor'!$D$13, IF(J1677=-9,-999,IF(J1677="",-999,0)))</f>
        <v>-999</v>
      </c>
      <c r="AO1677" s="82" t="str">
        <f t="shared" si="268"/>
        <v>-999</v>
      </c>
      <c r="AP1677" s="82" t="str">
        <f t="shared" si="269"/>
        <v>MISSING</v>
      </c>
    </row>
    <row r="1678" spans="2:42" s="3" customFormat="1">
      <c r="B1678" s="213"/>
      <c r="C1678" s="35">
        <v>1674</v>
      </c>
      <c r="D1678" s="161"/>
      <c r="E1678" s="161"/>
      <c r="F1678" s="161"/>
      <c r="G1678" s="161"/>
      <c r="H1678" s="161"/>
      <c r="I1678" s="161"/>
      <c r="J1678" s="161"/>
      <c r="K1678" s="161"/>
      <c r="L1678" s="161"/>
      <c r="M1678" s="161"/>
      <c r="N1678" s="171"/>
      <c r="O1678" s="171"/>
      <c r="P1678" s="171"/>
      <c r="Q1678" s="171"/>
      <c r="R1678" s="171"/>
      <c r="S1678" s="171"/>
      <c r="T1678" s="208" t="str">
        <f t="shared" si="260"/>
        <v>MISSING</v>
      </c>
      <c r="U1678" s="208" t="str">
        <f t="shared" si="261"/>
        <v>MISSING</v>
      </c>
      <c r="X1678" s="56">
        <f t="shared" si="262"/>
        <v>-99</v>
      </c>
      <c r="Y1678" s="56">
        <f t="shared" si="263"/>
        <v>-99</v>
      </c>
      <c r="Z1678" s="56">
        <f t="shared" si="264"/>
        <v>-99</v>
      </c>
      <c r="AA1678" s="56">
        <f t="shared" si="265"/>
        <v>-99</v>
      </c>
      <c r="AB1678" s="56">
        <f t="shared" si="266"/>
        <v>-99</v>
      </c>
      <c r="AC1678" s="56">
        <f t="shared" si="267"/>
        <v>-99</v>
      </c>
      <c r="AE1678" s="82">
        <f>IF(D1678=1, 'adjustment factor'!$D$4, IF(D1678=-9,-999,IF(D1678="",-999,0)))</f>
        <v>-999</v>
      </c>
      <c r="AF1678" s="82">
        <f>IF(F1678=1, 'adjustment factor'!$D$5, IF(F1678=-9,-999,IF(F1678="",-999,0)))</f>
        <v>-999</v>
      </c>
      <c r="AG1678" s="82">
        <f>IF(E1678=1, 'adjustment factor'!$D$6, IF(E1678=-9,-999,IF(E1678="",-999,0)))</f>
        <v>-999</v>
      </c>
      <c r="AH1678" s="82">
        <f>IF(K1678&gt;=45,'adjustment factor'!$D$7,IF(K1678=-9,-1200,IF(K1678="",-1200,0)))</f>
        <v>-1200</v>
      </c>
      <c r="AI1678" s="82">
        <f>IF(L1678=1, 'adjustment factor'!$D$8, IF(L1678=-9,-999,IF(L1678="",-999,0)))</f>
        <v>-999</v>
      </c>
      <c r="AJ1678" s="82">
        <f>IF(AND(M1678&gt;=1,M1678&lt;=4),'adjustment factor'!$D$9,IF(M1678=-9,-999,IF(M1678=98,-999,IF(M1678=99,-999,IF(M1678="",-999,0)))))</f>
        <v>-999</v>
      </c>
      <c r="AK1678" s="82">
        <f>IF(H1678=1, 'adjustment factor'!$D$10, IF(H1678=-9,-999,IF(H1678="",-999,0)))</f>
        <v>-999</v>
      </c>
      <c r="AL1678" s="82">
        <f>IF(G1678=1, 'adjustment factor'!$D$11, IF(G1678=-9,-999,IF(G1678="",-999,0)))</f>
        <v>-999</v>
      </c>
      <c r="AM1678" s="82">
        <f>IF(I1678=1, 'adjustment factor'!$D$12, IF(I1678=-9,-999,IF(I1678="",-999,0)))</f>
        <v>-999</v>
      </c>
      <c r="AN1678" s="82">
        <f>IF(J1678=1, 'adjustment factor'!$D$13, IF(J1678=-9,-999,IF(J1678="",-999,0)))</f>
        <v>-999</v>
      </c>
      <c r="AO1678" s="82" t="str">
        <f t="shared" si="268"/>
        <v>-999</v>
      </c>
      <c r="AP1678" s="82" t="str">
        <f t="shared" si="269"/>
        <v>MISSING</v>
      </c>
    </row>
    <row r="1679" spans="2:42" s="3" customFormat="1">
      <c r="B1679" s="213"/>
      <c r="C1679" s="35">
        <v>1675</v>
      </c>
      <c r="D1679" s="161"/>
      <c r="E1679" s="161"/>
      <c r="F1679" s="161"/>
      <c r="G1679" s="161"/>
      <c r="H1679" s="161"/>
      <c r="I1679" s="161"/>
      <c r="J1679" s="161"/>
      <c r="K1679" s="161"/>
      <c r="L1679" s="161"/>
      <c r="M1679" s="161"/>
      <c r="N1679" s="171"/>
      <c r="O1679" s="171"/>
      <c r="P1679" s="171"/>
      <c r="Q1679" s="171"/>
      <c r="R1679" s="171"/>
      <c r="S1679" s="171"/>
      <c r="T1679" s="208" t="str">
        <f t="shared" si="260"/>
        <v>MISSING</v>
      </c>
      <c r="U1679" s="208" t="str">
        <f t="shared" si="261"/>
        <v>MISSING</v>
      </c>
      <c r="X1679" s="56">
        <f t="shared" si="262"/>
        <v>-99</v>
      </c>
      <c r="Y1679" s="56">
        <f t="shared" si="263"/>
        <v>-99</v>
      </c>
      <c r="Z1679" s="56">
        <f t="shared" si="264"/>
        <v>-99</v>
      </c>
      <c r="AA1679" s="56">
        <f t="shared" si="265"/>
        <v>-99</v>
      </c>
      <c r="AB1679" s="56">
        <f t="shared" si="266"/>
        <v>-99</v>
      </c>
      <c r="AC1679" s="56">
        <f t="shared" si="267"/>
        <v>-99</v>
      </c>
      <c r="AE1679" s="82">
        <f>IF(D1679=1, 'adjustment factor'!$D$4, IF(D1679=-9,-999,IF(D1679="",-999,0)))</f>
        <v>-999</v>
      </c>
      <c r="AF1679" s="82">
        <f>IF(F1679=1, 'adjustment factor'!$D$5, IF(F1679=-9,-999,IF(F1679="",-999,0)))</f>
        <v>-999</v>
      </c>
      <c r="AG1679" s="82">
        <f>IF(E1679=1, 'adjustment factor'!$D$6, IF(E1679=-9,-999,IF(E1679="",-999,0)))</f>
        <v>-999</v>
      </c>
      <c r="AH1679" s="82">
        <f>IF(K1679&gt;=45,'adjustment factor'!$D$7,IF(K1679=-9,-1200,IF(K1679="",-1200,0)))</f>
        <v>-1200</v>
      </c>
      <c r="AI1679" s="82">
        <f>IF(L1679=1, 'adjustment factor'!$D$8, IF(L1679=-9,-999,IF(L1679="",-999,0)))</f>
        <v>-999</v>
      </c>
      <c r="AJ1679" s="82">
        <f>IF(AND(M1679&gt;=1,M1679&lt;=4),'adjustment factor'!$D$9,IF(M1679=-9,-999,IF(M1679=98,-999,IF(M1679=99,-999,IF(M1679="",-999,0)))))</f>
        <v>-999</v>
      </c>
      <c r="AK1679" s="82">
        <f>IF(H1679=1, 'adjustment factor'!$D$10, IF(H1679=-9,-999,IF(H1679="",-999,0)))</f>
        <v>-999</v>
      </c>
      <c r="AL1679" s="82">
        <f>IF(G1679=1, 'adjustment factor'!$D$11, IF(G1679=-9,-999,IF(G1679="",-999,0)))</f>
        <v>-999</v>
      </c>
      <c r="AM1679" s="82">
        <f>IF(I1679=1, 'adjustment factor'!$D$12, IF(I1679=-9,-999,IF(I1679="",-999,0)))</f>
        <v>-999</v>
      </c>
      <c r="AN1679" s="82">
        <f>IF(J1679=1, 'adjustment factor'!$D$13, IF(J1679=-9,-999,IF(J1679="",-999,0)))</f>
        <v>-999</v>
      </c>
      <c r="AO1679" s="82" t="str">
        <f t="shared" si="268"/>
        <v>-999</v>
      </c>
      <c r="AP1679" s="82" t="str">
        <f t="shared" si="269"/>
        <v>MISSING</v>
      </c>
    </row>
    <row r="1680" spans="2:42" s="3" customFormat="1">
      <c r="B1680" s="213"/>
      <c r="C1680" s="35">
        <v>1676</v>
      </c>
      <c r="D1680" s="161"/>
      <c r="E1680" s="161"/>
      <c r="F1680" s="161"/>
      <c r="G1680" s="161"/>
      <c r="H1680" s="161"/>
      <c r="I1680" s="161"/>
      <c r="J1680" s="161"/>
      <c r="K1680" s="161"/>
      <c r="L1680" s="161"/>
      <c r="M1680" s="161"/>
      <c r="N1680" s="171"/>
      <c r="O1680" s="171"/>
      <c r="P1680" s="171"/>
      <c r="Q1680" s="171"/>
      <c r="R1680" s="171"/>
      <c r="S1680" s="171"/>
      <c r="T1680" s="208" t="str">
        <f t="shared" si="260"/>
        <v>MISSING</v>
      </c>
      <c r="U1680" s="208" t="str">
        <f t="shared" si="261"/>
        <v>MISSING</v>
      </c>
      <c r="X1680" s="56">
        <f t="shared" si="262"/>
        <v>-99</v>
      </c>
      <c r="Y1680" s="56">
        <f t="shared" si="263"/>
        <v>-99</v>
      </c>
      <c r="Z1680" s="56">
        <f t="shared" si="264"/>
        <v>-99</v>
      </c>
      <c r="AA1680" s="56">
        <f t="shared" si="265"/>
        <v>-99</v>
      </c>
      <c r="AB1680" s="56">
        <f t="shared" si="266"/>
        <v>-99</v>
      </c>
      <c r="AC1680" s="56">
        <f t="shared" si="267"/>
        <v>-99</v>
      </c>
      <c r="AE1680" s="82">
        <f>IF(D1680=1, 'adjustment factor'!$D$4, IF(D1680=-9,-999,IF(D1680="",-999,0)))</f>
        <v>-999</v>
      </c>
      <c r="AF1680" s="82">
        <f>IF(F1680=1, 'adjustment factor'!$D$5, IF(F1680=-9,-999,IF(F1680="",-999,0)))</f>
        <v>-999</v>
      </c>
      <c r="AG1680" s="82">
        <f>IF(E1680=1, 'adjustment factor'!$D$6, IF(E1680=-9,-999,IF(E1680="",-999,0)))</f>
        <v>-999</v>
      </c>
      <c r="AH1680" s="82">
        <f>IF(K1680&gt;=45,'adjustment factor'!$D$7,IF(K1680=-9,-1200,IF(K1680="",-1200,0)))</f>
        <v>-1200</v>
      </c>
      <c r="AI1680" s="82">
        <f>IF(L1680=1, 'adjustment factor'!$D$8, IF(L1680=-9,-999,IF(L1680="",-999,0)))</f>
        <v>-999</v>
      </c>
      <c r="AJ1680" s="82">
        <f>IF(AND(M1680&gt;=1,M1680&lt;=4),'adjustment factor'!$D$9,IF(M1680=-9,-999,IF(M1680=98,-999,IF(M1680=99,-999,IF(M1680="",-999,0)))))</f>
        <v>-999</v>
      </c>
      <c r="AK1680" s="82">
        <f>IF(H1680=1, 'adjustment factor'!$D$10, IF(H1680=-9,-999,IF(H1680="",-999,0)))</f>
        <v>-999</v>
      </c>
      <c r="AL1680" s="82">
        <f>IF(G1680=1, 'adjustment factor'!$D$11, IF(G1680=-9,-999,IF(G1680="",-999,0)))</f>
        <v>-999</v>
      </c>
      <c r="AM1680" s="82">
        <f>IF(I1680=1, 'adjustment factor'!$D$12, IF(I1680=-9,-999,IF(I1680="",-999,0)))</f>
        <v>-999</v>
      </c>
      <c r="AN1680" s="82">
        <f>IF(J1680=1, 'adjustment factor'!$D$13, IF(J1680=-9,-999,IF(J1680="",-999,0)))</f>
        <v>-999</v>
      </c>
      <c r="AO1680" s="82" t="str">
        <f t="shared" si="268"/>
        <v>-999</v>
      </c>
      <c r="AP1680" s="82" t="str">
        <f t="shared" si="269"/>
        <v>MISSING</v>
      </c>
    </row>
    <row r="1681" spans="2:42" s="3" customFormat="1">
      <c r="B1681" s="213"/>
      <c r="C1681" s="35">
        <v>1677</v>
      </c>
      <c r="D1681" s="161"/>
      <c r="E1681" s="161"/>
      <c r="F1681" s="161"/>
      <c r="G1681" s="161"/>
      <c r="H1681" s="161"/>
      <c r="I1681" s="161"/>
      <c r="J1681" s="161"/>
      <c r="K1681" s="161"/>
      <c r="L1681" s="161"/>
      <c r="M1681" s="161"/>
      <c r="N1681" s="171"/>
      <c r="O1681" s="171"/>
      <c r="P1681" s="171"/>
      <c r="Q1681" s="171"/>
      <c r="R1681" s="171"/>
      <c r="S1681" s="171"/>
      <c r="T1681" s="208" t="str">
        <f t="shared" si="260"/>
        <v>MISSING</v>
      </c>
      <c r="U1681" s="208" t="str">
        <f t="shared" si="261"/>
        <v>MISSING</v>
      </c>
      <c r="X1681" s="56">
        <f t="shared" si="262"/>
        <v>-99</v>
      </c>
      <c r="Y1681" s="56">
        <f t="shared" si="263"/>
        <v>-99</v>
      </c>
      <c r="Z1681" s="56">
        <f t="shared" si="264"/>
        <v>-99</v>
      </c>
      <c r="AA1681" s="56">
        <f t="shared" si="265"/>
        <v>-99</v>
      </c>
      <c r="AB1681" s="56">
        <f t="shared" si="266"/>
        <v>-99</v>
      </c>
      <c r="AC1681" s="56">
        <f t="shared" si="267"/>
        <v>-99</v>
      </c>
      <c r="AE1681" s="82">
        <f>IF(D1681=1, 'adjustment factor'!$D$4, IF(D1681=-9,-999,IF(D1681="",-999,0)))</f>
        <v>-999</v>
      </c>
      <c r="AF1681" s="82">
        <f>IF(F1681=1, 'adjustment factor'!$D$5, IF(F1681=-9,-999,IF(F1681="",-999,0)))</f>
        <v>-999</v>
      </c>
      <c r="AG1681" s="82">
        <f>IF(E1681=1, 'adjustment factor'!$D$6, IF(E1681=-9,-999,IF(E1681="",-999,0)))</f>
        <v>-999</v>
      </c>
      <c r="AH1681" s="82">
        <f>IF(K1681&gt;=45,'adjustment factor'!$D$7,IF(K1681=-9,-1200,IF(K1681="",-1200,0)))</f>
        <v>-1200</v>
      </c>
      <c r="AI1681" s="82">
        <f>IF(L1681=1, 'adjustment factor'!$D$8, IF(L1681=-9,-999,IF(L1681="",-999,0)))</f>
        <v>-999</v>
      </c>
      <c r="AJ1681" s="82">
        <f>IF(AND(M1681&gt;=1,M1681&lt;=4),'adjustment factor'!$D$9,IF(M1681=-9,-999,IF(M1681=98,-999,IF(M1681=99,-999,IF(M1681="",-999,0)))))</f>
        <v>-999</v>
      </c>
      <c r="AK1681" s="82">
        <f>IF(H1681=1, 'adjustment factor'!$D$10, IF(H1681=-9,-999,IF(H1681="",-999,0)))</f>
        <v>-999</v>
      </c>
      <c r="AL1681" s="82">
        <f>IF(G1681=1, 'adjustment factor'!$D$11, IF(G1681=-9,-999,IF(G1681="",-999,0)))</f>
        <v>-999</v>
      </c>
      <c r="AM1681" s="82">
        <f>IF(I1681=1, 'adjustment factor'!$D$12, IF(I1681=-9,-999,IF(I1681="",-999,0)))</f>
        <v>-999</v>
      </c>
      <c r="AN1681" s="82">
        <f>IF(J1681=1, 'adjustment factor'!$D$13, IF(J1681=-9,-999,IF(J1681="",-999,0)))</f>
        <v>-999</v>
      </c>
      <c r="AO1681" s="82" t="str">
        <f t="shared" si="268"/>
        <v>-999</v>
      </c>
      <c r="AP1681" s="82" t="str">
        <f t="shared" si="269"/>
        <v>MISSING</v>
      </c>
    </row>
    <row r="1682" spans="2:42" s="3" customFormat="1">
      <c r="B1682" s="213"/>
      <c r="C1682" s="35">
        <v>1678</v>
      </c>
      <c r="D1682" s="161"/>
      <c r="E1682" s="161"/>
      <c r="F1682" s="161"/>
      <c r="G1682" s="161"/>
      <c r="H1682" s="161"/>
      <c r="I1682" s="161"/>
      <c r="J1682" s="161"/>
      <c r="K1682" s="161"/>
      <c r="L1682" s="161"/>
      <c r="M1682" s="161"/>
      <c r="N1682" s="171"/>
      <c r="O1682" s="171"/>
      <c r="P1682" s="171"/>
      <c r="Q1682" s="171"/>
      <c r="R1682" s="171"/>
      <c r="S1682" s="171"/>
      <c r="T1682" s="208" t="str">
        <f t="shared" si="260"/>
        <v>MISSING</v>
      </c>
      <c r="U1682" s="208" t="str">
        <f t="shared" si="261"/>
        <v>MISSING</v>
      </c>
      <c r="X1682" s="56">
        <f t="shared" si="262"/>
        <v>-99</v>
      </c>
      <c r="Y1682" s="56">
        <f t="shared" si="263"/>
        <v>-99</v>
      </c>
      <c r="Z1682" s="56">
        <f t="shared" si="264"/>
        <v>-99</v>
      </c>
      <c r="AA1682" s="56">
        <f t="shared" si="265"/>
        <v>-99</v>
      </c>
      <c r="AB1682" s="56">
        <f t="shared" si="266"/>
        <v>-99</v>
      </c>
      <c r="AC1682" s="56">
        <f t="shared" si="267"/>
        <v>-99</v>
      </c>
      <c r="AE1682" s="82">
        <f>IF(D1682=1, 'adjustment factor'!$D$4, IF(D1682=-9,-999,IF(D1682="",-999,0)))</f>
        <v>-999</v>
      </c>
      <c r="AF1682" s="82">
        <f>IF(F1682=1, 'adjustment factor'!$D$5, IF(F1682=-9,-999,IF(F1682="",-999,0)))</f>
        <v>-999</v>
      </c>
      <c r="AG1682" s="82">
        <f>IF(E1682=1, 'adjustment factor'!$D$6, IF(E1682=-9,-999,IF(E1682="",-999,0)))</f>
        <v>-999</v>
      </c>
      <c r="AH1682" s="82">
        <f>IF(K1682&gt;=45,'adjustment factor'!$D$7,IF(K1682=-9,-1200,IF(K1682="",-1200,0)))</f>
        <v>-1200</v>
      </c>
      <c r="AI1682" s="82">
        <f>IF(L1682=1, 'adjustment factor'!$D$8, IF(L1682=-9,-999,IF(L1682="",-999,0)))</f>
        <v>-999</v>
      </c>
      <c r="AJ1682" s="82">
        <f>IF(AND(M1682&gt;=1,M1682&lt;=4),'adjustment factor'!$D$9,IF(M1682=-9,-999,IF(M1682=98,-999,IF(M1682=99,-999,IF(M1682="",-999,0)))))</f>
        <v>-999</v>
      </c>
      <c r="AK1682" s="82">
        <f>IF(H1682=1, 'adjustment factor'!$D$10, IF(H1682=-9,-999,IF(H1682="",-999,0)))</f>
        <v>-999</v>
      </c>
      <c r="AL1682" s="82">
        <f>IF(G1682=1, 'adjustment factor'!$D$11, IF(G1682=-9,-999,IF(G1682="",-999,0)))</f>
        <v>-999</v>
      </c>
      <c r="AM1682" s="82">
        <f>IF(I1682=1, 'adjustment factor'!$D$12, IF(I1682=-9,-999,IF(I1682="",-999,0)))</f>
        <v>-999</v>
      </c>
      <c r="AN1682" s="82">
        <f>IF(J1682=1, 'adjustment factor'!$D$13, IF(J1682=-9,-999,IF(J1682="",-999,0)))</f>
        <v>-999</v>
      </c>
      <c r="AO1682" s="82" t="str">
        <f t="shared" si="268"/>
        <v>-999</v>
      </c>
      <c r="AP1682" s="82" t="str">
        <f t="shared" si="269"/>
        <v>MISSING</v>
      </c>
    </row>
    <row r="1683" spans="2:42" s="3" customFormat="1">
      <c r="B1683" s="213"/>
      <c r="C1683" s="35">
        <v>1679</v>
      </c>
      <c r="D1683" s="161"/>
      <c r="E1683" s="161"/>
      <c r="F1683" s="161"/>
      <c r="G1683" s="161"/>
      <c r="H1683" s="161"/>
      <c r="I1683" s="161"/>
      <c r="J1683" s="161"/>
      <c r="K1683" s="161"/>
      <c r="L1683" s="161"/>
      <c r="M1683" s="161"/>
      <c r="N1683" s="171"/>
      <c r="O1683" s="171"/>
      <c r="P1683" s="171"/>
      <c r="Q1683" s="171"/>
      <c r="R1683" s="171"/>
      <c r="S1683" s="171"/>
      <c r="T1683" s="208" t="str">
        <f t="shared" si="260"/>
        <v>MISSING</v>
      </c>
      <c r="U1683" s="208" t="str">
        <f t="shared" si="261"/>
        <v>MISSING</v>
      </c>
      <c r="X1683" s="56">
        <f t="shared" si="262"/>
        <v>-99</v>
      </c>
      <c r="Y1683" s="56">
        <f t="shared" si="263"/>
        <v>-99</v>
      </c>
      <c r="Z1683" s="56">
        <f t="shared" si="264"/>
        <v>-99</v>
      </c>
      <c r="AA1683" s="56">
        <f t="shared" si="265"/>
        <v>-99</v>
      </c>
      <c r="AB1683" s="56">
        <f t="shared" si="266"/>
        <v>-99</v>
      </c>
      <c r="AC1683" s="56">
        <f t="shared" si="267"/>
        <v>-99</v>
      </c>
      <c r="AE1683" s="82">
        <f>IF(D1683=1, 'adjustment factor'!$D$4, IF(D1683=-9,-999,IF(D1683="",-999,0)))</f>
        <v>-999</v>
      </c>
      <c r="AF1683" s="82">
        <f>IF(F1683=1, 'adjustment factor'!$D$5, IF(F1683=-9,-999,IF(F1683="",-999,0)))</f>
        <v>-999</v>
      </c>
      <c r="AG1683" s="82">
        <f>IF(E1683=1, 'adjustment factor'!$D$6, IF(E1683=-9,-999,IF(E1683="",-999,0)))</f>
        <v>-999</v>
      </c>
      <c r="AH1683" s="82">
        <f>IF(K1683&gt;=45,'adjustment factor'!$D$7,IF(K1683=-9,-1200,IF(K1683="",-1200,0)))</f>
        <v>-1200</v>
      </c>
      <c r="AI1683" s="82">
        <f>IF(L1683=1, 'adjustment factor'!$D$8, IF(L1683=-9,-999,IF(L1683="",-999,0)))</f>
        <v>-999</v>
      </c>
      <c r="AJ1683" s="82">
        <f>IF(AND(M1683&gt;=1,M1683&lt;=4),'adjustment factor'!$D$9,IF(M1683=-9,-999,IF(M1683=98,-999,IF(M1683=99,-999,IF(M1683="",-999,0)))))</f>
        <v>-999</v>
      </c>
      <c r="AK1683" s="82">
        <f>IF(H1683=1, 'adjustment factor'!$D$10, IF(H1683=-9,-999,IF(H1683="",-999,0)))</f>
        <v>-999</v>
      </c>
      <c r="AL1683" s="82">
        <f>IF(G1683=1, 'adjustment factor'!$D$11, IF(G1683=-9,-999,IF(G1683="",-999,0)))</f>
        <v>-999</v>
      </c>
      <c r="AM1683" s="82">
        <f>IF(I1683=1, 'adjustment factor'!$D$12, IF(I1683=-9,-999,IF(I1683="",-999,0)))</f>
        <v>-999</v>
      </c>
      <c r="AN1683" s="82">
        <f>IF(J1683=1, 'adjustment factor'!$D$13, IF(J1683=-9,-999,IF(J1683="",-999,0)))</f>
        <v>-999</v>
      </c>
      <c r="AO1683" s="82" t="str">
        <f t="shared" si="268"/>
        <v>-999</v>
      </c>
      <c r="AP1683" s="82" t="str">
        <f t="shared" si="269"/>
        <v>MISSING</v>
      </c>
    </row>
    <row r="1684" spans="2:42" s="3" customFormat="1">
      <c r="B1684" s="213"/>
      <c r="C1684" s="35">
        <v>1680</v>
      </c>
      <c r="D1684" s="161"/>
      <c r="E1684" s="161"/>
      <c r="F1684" s="161"/>
      <c r="G1684" s="161"/>
      <c r="H1684" s="161"/>
      <c r="I1684" s="161"/>
      <c r="J1684" s="161"/>
      <c r="K1684" s="161"/>
      <c r="L1684" s="161"/>
      <c r="M1684" s="161"/>
      <c r="N1684" s="171"/>
      <c r="O1684" s="171"/>
      <c r="P1684" s="171"/>
      <c r="Q1684" s="171"/>
      <c r="R1684" s="171"/>
      <c r="S1684" s="171"/>
      <c r="T1684" s="208" t="str">
        <f t="shared" si="260"/>
        <v>MISSING</v>
      </c>
      <c r="U1684" s="208" t="str">
        <f t="shared" si="261"/>
        <v>MISSING</v>
      </c>
      <c r="X1684" s="56">
        <f t="shared" si="262"/>
        <v>-99</v>
      </c>
      <c r="Y1684" s="56">
        <f t="shared" si="263"/>
        <v>-99</v>
      </c>
      <c r="Z1684" s="56">
        <f t="shared" si="264"/>
        <v>-99</v>
      </c>
      <c r="AA1684" s="56">
        <f t="shared" si="265"/>
        <v>-99</v>
      </c>
      <c r="AB1684" s="56">
        <f t="shared" si="266"/>
        <v>-99</v>
      </c>
      <c r="AC1684" s="56">
        <f t="shared" si="267"/>
        <v>-99</v>
      </c>
      <c r="AE1684" s="82">
        <f>IF(D1684=1, 'adjustment factor'!$D$4, IF(D1684=-9,-999,IF(D1684="",-999,0)))</f>
        <v>-999</v>
      </c>
      <c r="AF1684" s="82">
        <f>IF(F1684=1, 'adjustment factor'!$D$5, IF(F1684=-9,-999,IF(F1684="",-999,0)))</f>
        <v>-999</v>
      </c>
      <c r="AG1684" s="82">
        <f>IF(E1684=1, 'adjustment factor'!$D$6, IF(E1684=-9,-999,IF(E1684="",-999,0)))</f>
        <v>-999</v>
      </c>
      <c r="AH1684" s="82">
        <f>IF(K1684&gt;=45,'adjustment factor'!$D$7,IF(K1684=-9,-1200,IF(K1684="",-1200,0)))</f>
        <v>-1200</v>
      </c>
      <c r="AI1684" s="82">
        <f>IF(L1684=1, 'adjustment factor'!$D$8, IF(L1684=-9,-999,IF(L1684="",-999,0)))</f>
        <v>-999</v>
      </c>
      <c r="AJ1684" s="82">
        <f>IF(AND(M1684&gt;=1,M1684&lt;=4),'adjustment factor'!$D$9,IF(M1684=-9,-999,IF(M1684=98,-999,IF(M1684=99,-999,IF(M1684="",-999,0)))))</f>
        <v>-999</v>
      </c>
      <c r="AK1684" s="82">
        <f>IF(H1684=1, 'adjustment factor'!$D$10, IF(H1684=-9,-999,IF(H1684="",-999,0)))</f>
        <v>-999</v>
      </c>
      <c r="AL1684" s="82">
        <f>IF(G1684=1, 'adjustment factor'!$D$11, IF(G1684=-9,-999,IF(G1684="",-999,0)))</f>
        <v>-999</v>
      </c>
      <c r="AM1684" s="82">
        <f>IF(I1684=1, 'adjustment factor'!$D$12, IF(I1684=-9,-999,IF(I1684="",-999,0)))</f>
        <v>-999</v>
      </c>
      <c r="AN1684" s="82">
        <f>IF(J1684=1, 'adjustment factor'!$D$13, IF(J1684=-9,-999,IF(J1684="",-999,0)))</f>
        <v>-999</v>
      </c>
      <c r="AO1684" s="82" t="str">
        <f t="shared" si="268"/>
        <v>-999</v>
      </c>
      <c r="AP1684" s="82" t="str">
        <f t="shared" si="269"/>
        <v>MISSING</v>
      </c>
    </row>
    <row r="1685" spans="2:42" s="3" customFormat="1">
      <c r="B1685" s="213"/>
      <c r="C1685" s="35">
        <v>1681</v>
      </c>
      <c r="D1685" s="161"/>
      <c r="E1685" s="161"/>
      <c r="F1685" s="161"/>
      <c r="G1685" s="161"/>
      <c r="H1685" s="161"/>
      <c r="I1685" s="161"/>
      <c r="J1685" s="161"/>
      <c r="K1685" s="161"/>
      <c r="L1685" s="161"/>
      <c r="M1685" s="161"/>
      <c r="N1685" s="171"/>
      <c r="O1685" s="171"/>
      <c r="P1685" s="171"/>
      <c r="Q1685" s="171"/>
      <c r="R1685" s="171"/>
      <c r="S1685" s="171"/>
      <c r="T1685" s="208" t="str">
        <f t="shared" si="260"/>
        <v>MISSING</v>
      </c>
      <c r="U1685" s="208" t="str">
        <f t="shared" si="261"/>
        <v>MISSING</v>
      </c>
      <c r="X1685" s="56">
        <f t="shared" si="262"/>
        <v>-99</v>
      </c>
      <c r="Y1685" s="56">
        <f t="shared" si="263"/>
        <v>-99</v>
      </c>
      <c r="Z1685" s="56">
        <f t="shared" si="264"/>
        <v>-99</v>
      </c>
      <c r="AA1685" s="56">
        <f t="shared" si="265"/>
        <v>-99</v>
      </c>
      <c r="AB1685" s="56">
        <f t="shared" si="266"/>
        <v>-99</v>
      </c>
      <c r="AC1685" s="56">
        <f t="shared" si="267"/>
        <v>-99</v>
      </c>
      <c r="AE1685" s="82">
        <f>IF(D1685=1, 'adjustment factor'!$D$4, IF(D1685=-9,-999,IF(D1685="",-999,0)))</f>
        <v>-999</v>
      </c>
      <c r="AF1685" s="82">
        <f>IF(F1685=1, 'adjustment factor'!$D$5, IF(F1685=-9,-999,IF(F1685="",-999,0)))</f>
        <v>-999</v>
      </c>
      <c r="AG1685" s="82">
        <f>IF(E1685=1, 'adjustment factor'!$D$6, IF(E1685=-9,-999,IF(E1685="",-999,0)))</f>
        <v>-999</v>
      </c>
      <c r="AH1685" s="82">
        <f>IF(K1685&gt;=45,'adjustment factor'!$D$7,IF(K1685=-9,-1200,IF(K1685="",-1200,0)))</f>
        <v>-1200</v>
      </c>
      <c r="AI1685" s="82">
        <f>IF(L1685=1, 'adjustment factor'!$D$8, IF(L1685=-9,-999,IF(L1685="",-999,0)))</f>
        <v>-999</v>
      </c>
      <c r="AJ1685" s="82">
        <f>IF(AND(M1685&gt;=1,M1685&lt;=4),'adjustment factor'!$D$9,IF(M1685=-9,-999,IF(M1685=98,-999,IF(M1685=99,-999,IF(M1685="",-999,0)))))</f>
        <v>-999</v>
      </c>
      <c r="AK1685" s="82">
        <f>IF(H1685=1, 'adjustment factor'!$D$10, IF(H1685=-9,-999,IF(H1685="",-999,0)))</f>
        <v>-999</v>
      </c>
      <c r="AL1685" s="82">
        <f>IF(G1685=1, 'adjustment factor'!$D$11, IF(G1685=-9,-999,IF(G1685="",-999,0)))</f>
        <v>-999</v>
      </c>
      <c r="AM1685" s="82">
        <f>IF(I1685=1, 'adjustment factor'!$D$12, IF(I1685=-9,-999,IF(I1685="",-999,0)))</f>
        <v>-999</v>
      </c>
      <c r="AN1685" s="82">
        <f>IF(J1685=1, 'adjustment factor'!$D$13, IF(J1685=-9,-999,IF(J1685="",-999,0)))</f>
        <v>-999</v>
      </c>
      <c r="AO1685" s="82" t="str">
        <f t="shared" si="268"/>
        <v>-999</v>
      </c>
      <c r="AP1685" s="82" t="str">
        <f t="shared" si="269"/>
        <v>MISSING</v>
      </c>
    </row>
    <row r="1686" spans="2:42" s="3" customFormat="1">
      <c r="B1686" s="213"/>
      <c r="C1686" s="35">
        <v>1682</v>
      </c>
      <c r="D1686" s="161"/>
      <c r="E1686" s="161"/>
      <c r="F1686" s="161"/>
      <c r="G1686" s="161"/>
      <c r="H1686" s="161"/>
      <c r="I1686" s="161"/>
      <c r="J1686" s="161"/>
      <c r="K1686" s="161"/>
      <c r="L1686" s="161"/>
      <c r="M1686" s="161"/>
      <c r="N1686" s="171"/>
      <c r="O1686" s="171"/>
      <c r="P1686" s="171"/>
      <c r="Q1686" s="171"/>
      <c r="R1686" s="171"/>
      <c r="S1686" s="171"/>
      <c r="T1686" s="208" t="str">
        <f t="shared" si="260"/>
        <v>MISSING</v>
      </c>
      <c r="U1686" s="208" t="str">
        <f t="shared" si="261"/>
        <v>MISSING</v>
      </c>
      <c r="X1686" s="56">
        <f t="shared" si="262"/>
        <v>-99</v>
      </c>
      <c r="Y1686" s="56">
        <f t="shared" si="263"/>
        <v>-99</v>
      </c>
      <c r="Z1686" s="56">
        <f t="shared" si="264"/>
        <v>-99</v>
      </c>
      <c r="AA1686" s="56">
        <f t="shared" si="265"/>
        <v>-99</v>
      </c>
      <c r="AB1686" s="56">
        <f t="shared" si="266"/>
        <v>-99</v>
      </c>
      <c r="AC1686" s="56">
        <f t="shared" si="267"/>
        <v>-99</v>
      </c>
      <c r="AE1686" s="82">
        <f>IF(D1686=1, 'adjustment factor'!$D$4, IF(D1686=-9,-999,IF(D1686="",-999,0)))</f>
        <v>-999</v>
      </c>
      <c r="AF1686" s="82">
        <f>IF(F1686=1, 'adjustment factor'!$D$5, IF(F1686=-9,-999,IF(F1686="",-999,0)))</f>
        <v>-999</v>
      </c>
      <c r="AG1686" s="82">
        <f>IF(E1686=1, 'adjustment factor'!$D$6, IF(E1686=-9,-999,IF(E1686="",-999,0)))</f>
        <v>-999</v>
      </c>
      <c r="AH1686" s="82">
        <f>IF(K1686&gt;=45,'adjustment factor'!$D$7,IF(K1686=-9,-1200,IF(K1686="",-1200,0)))</f>
        <v>-1200</v>
      </c>
      <c r="AI1686" s="82">
        <f>IF(L1686=1, 'adjustment factor'!$D$8, IF(L1686=-9,-999,IF(L1686="",-999,0)))</f>
        <v>-999</v>
      </c>
      <c r="AJ1686" s="82">
        <f>IF(AND(M1686&gt;=1,M1686&lt;=4),'adjustment factor'!$D$9,IF(M1686=-9,-999,IF(M1686=98,-999,IF(M1686=99,-999,IF(M1686="",-999,0)))))</f>
        <v>-999</v>
      </c>
      <c r="AK1686" s="82">
        <f>IF(H1686=1, 'adjustment factor'!$D$10, IF(H1686=-9,-999,IF(H1686="",-999,0)))</f>
        <v>-999</v>
      </c>
      <c r="AL1686" s="82">
        <f>IF(G1686=1, 'adjustment factor'!$D$11, IF(G1686=-9,-999,IF(G1686="",-999,0)))</f>
        <v>-999</v>
      </c>
      <c r="AM1686" s="82">
        <f>IF(I1686=1, 'adjustment factor'!$D$12, IF(I1686=-9,-999,IF(I1686="",-999,0)))</f>
        <v>-999</v>
      </c>
      <c r="AN1686" s="82">
        <f>IF(J1686=1, 'adjustment factor'!$D$13, IF(J1686=-9,-999,IF(J1686="",-999,0)))</f>
        <v>-999</v>
      </c>
      <c r="AO1686" s="82" t="str">
        <f t="shared" si="268"/>
        <v>-999</v>
      </c>
      <c r="AP1686" s="82" t="str">
        <f t="shared" si="269"/>
        <v>MISSING</v>
      </c>
    </row>
    <row r="1687" spans="2:42" s="3" customFormat="1">
      <c r="B1687" s="213"/>
      <c r="C1687" s="35">
        <v>1683</v>
      </c>
      <c r="D1687" s="161"/>
      <c r="E1687" s="161"/>
      <c r="F1687" s="161"/>
      <c r="G1687" s="161"/>
      <c r="H1687" s="161"/>
      <c r="I1687" s="161"/>
      <c r="J1687" s="161"/>
      <c r="K1687" s="161"/>
      <c r="L1687" s="161"/>
      <c r="M1687" s="161"/>
      <c r="N1687" s="171"/>
      <c r="O1687" s="171"/>
      <c r="P1687" s="171"/>
      <c r="Q1687" s="171"/>
      <c r="R1687" s="171"/>
      <c r="S1687" s="171"/>
      <c r="T1687" s="208" t="str">
        <f t="shared" si="260"/>
        <v>MISSING</v>
      </c>
      <c r="U1687" s="208" t="str">
        <f t="shared" si="261"/>
        <v>MISSING</v>
      </c>
      <c r="X1687" s="56">
        <f t="shared" si="262"/>
        <v>-99</v>
      </c>
      <c r="Y1687" s="56">
        <f t="shared" si="263"/>
        <v>-99</v>
      </c>
      <c r="Z1687" s="56">
        <f t="shared" si="264"/>
        <v>-99</v>
      </c>
      <c r="AA1687" s="56">
        <f t="shared" si="265"/>
        <v>-99</v>
      </c>
      <c r="AB1687" s="56">
        <f t="shared" si="266"/>
        <v>-99</v>
      </c>
      <c r="AC1687" s="56">
        <f t="shared" si="267"/>
        <v>-99</v>
      </c>
      <c r="AE1687" s="82">
        <f>IF(D1687=1, 'adjustment factor'!$D$4, IF(D1687=-9,-999,IF(D1687="",-999,0)))</f>
        <v>-999</v>
      </c>
      <c r="AF1687" s="82">
        <f>IF(F1687=1, 'adjustment factor'!$D$5, IF(F1687=-9,-999,IF(F1687="",-999,0)))</f>
        <v>-999</v>
      </c>
      <c r="AG1687" s="82">
        <f>IF(E1687=1, 'adjustment factor'!$D$6, IF(E1687=-9,-999,IF(E1687="",-999,0)))</f>
        <v>-999</v>
      </c>
      <c r="AH1687" s="82">
        <f>IF(K1687&gt;=45,'adjustment factor'!$D$7,IF(K1687=-9,-1200,IF(K1687="",-1200,0)))</f>
        <v>-1200</v>
      </c>
      <c r="AI1687" s="82">
        <f>IF(L1687=1, 'adjustment factor'!$D$8, IF(L1687=-9,-999,IF(L1687="",-999,0)))</f>
        <v>-999</v>
      </c>
      <c r="AJ1687" s="82">
        <f>IF(AND(M1687&gt;=1,M1687&lt;=4),'adjustment factor'!$D$9,IF(M1687=-9,-999,IF(M1687=98,-999,IF(M1687=99,-999,IF(M1687="",-999,0)))))</f>
        <v>-999</v>
      </c>
      <c r="AK1687" s="82">
        <f>IF(H1687=1, 'adjustment factor'!$D$10, IF(H1687=-9,-999,IF(H1687="",-999,0)))</f>
        <v>-999</v>
      </c>
      <c r="AL1687" s="82">
        <f>IF(G1687=1, 'adjustment factor'!$D$11, IF(G1687=-9,-999,IF(G1687="",-999,0)))</f>
        <v>-999</v>
      </c>
      <c r="AM1687" s="82">
        <f>IF(I1687=1, 'adjustment factor'!$D$12, IF(I1687=-9,-999,IF(I1687="",-999,0)))</f>
        <v>-999</v>
      </c>
      <c r="AN1687" s="82">
        <f>IF(J1687=1, 'adjustment factor'!$D$13, IF(J1687=-9,-999,IF(J1687="",-999,0)))</f>
        <v>-999</v>
      </c>
      <c r="AO1687" s="82" t="str">
        <f t="shared" si="268"/>
        <v>-999</v>
      </c>
      <c r="AP1687" s="82" t="str">
        <f t="shared" si="269"/>
        <v>MISSING</v>
      </c>
    </row>
    <row r="1688" spans="2:42" s="3" customFormat="1">
      <c r="B1688" s="213"/>
      <c r="C1688" s="35">
        <v>1684</v>
      </c>
      <c r="D1688" s="161"/>
      <c r="E1688" s="161"/>
      <c r="F1688" s="161"/>
      <c r="G1688" s="161"/>
      <c r="H1688" s="161"/>
      <c r="I1688" s="161"/>
      <c r="J1688" s="161"/>
      <c r="K1688" s="161"/>
      <c r="L1688" s="161"/>
      <c r="M1688" s="161"/>
      <c r="N1688" s="171"/>
      <c r="O1688" s="171"/>
      <c r="P1688" s="171"/>
      <c r="Q1688" s="171"/>
      <c r="R1688" s="171"/>
      <c r="S1688" s="171"/>
      <c r="T1688" s="208" t="str">
        <f t="shared" si="260"/>
        <v>MISSING</v>
      </c>
      <c r="U1688" s="208" t="str">
        <f t="shared" si="261"/>
        <v>MISSING</v>
      </c>
      <c r="X1688" s="56">
        <f t="shared" si="262"/>
        <v>-99</v>
      </c>
      <c r="Y1688" s="56">
        <f t="shared" si="263"/>
        <v>-99</v>
      </c>
      <c r="Z1688" s="56">
        <f t="shared" si="264"/>
        <v>-99</v>
      </c>
      <c r="AA1688" s="56">
        <f t="shared" si="265"/>
        <v>-99</v>
      </c>
      <c r="AB1688" s="56">
        <f t="shared" si="266"/>
        <v>-99</v>
      </c>
      <c r="AC1688" s="56">
        <f t="shared" si="267"/>
        <v>-99</v>
      </c>
      <c r="AE1688" s="82">
        <f>IF(D1688=1, 'adjustment factor'!$D$4, IF(D1688=-9,-999,IF(D1688="",-999,0)))</f>
        <v>-999</v>
      </c>
      <c r="AF1688" s="82">
        <f>IF(F1688=1, 'adjustment factor'!$D$5, IF(F1688=-9,-999,IF(F1688="",-999,0)))</f>
        <v>-999</v>
      </c>
      <c r="AG1688" s="82">
        <f>IF(E1688=1, 'adjustment factor'!$D$6, IF(E1688=-9,-999,IF(E1688="",-999,0)))</f>
        <v>-999</v>
      </c>
      <c r="AH1688" s="82">
        <f>IF(K1688&gt;=45,'adjustment factor'!$D$7,IF(K1688=-9,-1200,IF(K1688="",-1200,0)))</f>
        <v>-1200</v>
      </c>
      <c r="AI1688" s="82">
        <f>IF(L1688=1, 'adjustment factor'!$D$8, IF(L1688=-9,-999,IF(L1688="",-999,0)))</f>
        <v>-999</v>
      </c>
      <c r="AJ1688" s="82">
        <f>IF(AND(M1688&gt;=1,M1688&lt;=4),'adjustment factor'!$D$9,IF(M1688=-9,-999,IF(M1688=98,-999,IF(M1688=99,-999,IF(M1688="",-999,0)))))</f>
        <v>-999</v>
      </c>
      <c r="AK1688" s="82">
        <f>IF(H1688=1, 'adjustment factor'!$D$10, IF(H1688=-9,-999,IF(H1688="",-999,0)))</f>
        <v>-999</v>
      </c>
      <c r="AL1688" s="82">
        <f>IF(G1688=1, 'adjustment factor'!$D$11, IF(G1688=-9,-999,IF(G1688="",-999,0)))</f>
        <v>-999</v>
      </c>
      <c r="AM1688" s="82">
        <f>IF(I1688=1, 'adjustment factor'!$D$12, IF(I1688=-9,-999,IF(I1688="",-999,0)))</f>
        <v>-999</v>
      </c>
      <c r="AN1688" s="82">
        <f>IF(J1688=1, 'adjustment factor'!$D$13, IF(J1688=-9,-999,IF(J1688="",-999,0)))</f>
        <v>-999</v>
      </c>
      <c r="AO1688" s="82" t="str">
        <f t="shared" si="268"/>
        <v>-999</v>
      </c>
      <c r="AP1688" s="82" t="str">
        <f t="shared" si="269"/>
        <v>MISSING</v>
      </c>
    </row>
    <row r="1689" spans="2:42" s="3" customFormat="1">
      <c r="B1689" s="213"/>
      <c r="C1689" s="35">
        <v>1685</v>
      </c>
      <c r="D1689" s="161"/>
      <c r="E1689" s="161"/>
      <c r="F1689" s="161"/>
      <c r="G1689" s="161"/>
      <c r="H1689" s="161"/>
      <c r="I1689" s="161"/>
      <c r="J1689" s="161"/>
      <c r="K1689" s="161"/>
      <c r="L1689" s="161"/>
      <c r="M1689" s="161"/>
      <c r="N1689" s="171"/>
      <c r="O1689" s="171"/>
      <c r="P1689" s="171"/>
      <c r="Q1689" s="171"/>
      <c r="R1689" s="171"/>
      <c r="S1689" s="171"/>
      <c r="T1689" s="208" t="str">
        <f t="shared" si="260"/>
        <v>MISSING</v>
      </c>
      <c r="U1689" s="208" t="str">
        <f t="shared" si="261"/>
        <v>MISSING</v>
      </c>
      <c r="X1689" s="56">
        <f t="shared" si="262"/>
        <v>-99</v>
      </c>
      <c r="Y1689" s="56">
        <f t="shared" si="263"/>
        <v>-99</v>
      </c>
      <c r="Z1689" s="56">
        <f t="shared" si="264"/>
        <v>-99</v>
      </c>
      <c r="AA1689" s="56">
        <f t="shared" si="265"/>
        <v>-99</v>
      </c>
      <c r="AB1689" s="56">
        <f t="shared" si="266"/>
        <v>-99</v>
      </c>
      <c r="AC1689" s="56">
        <f t="shared" si="267"/>
        <v>-99</v>
      </c>
      <c r="AE1689" s="82">
        <f>IF(D1689=1, 'adjustment factor'!$D$4, IF(D1689=-9,-999,IF(D1689="",-999,0)))</f>
        <v>-999</v>
      </c>
      <c r="AF1689" s="82">
        <f>IF(F1689=1, 'adjustment factor'!$D$5, IF(F1689=-9,-999,IF(F1689="",-999,0)))</f>
        <v>-999</v>
      </c>
      <c r="AG1689" s="82">
        <f>IF(E1689=1, 'adjustment factor'!$D$6, IF(E1689=-9,-999,IF(E1689="",-999,0)))</f>
        <v>-999</v>
      </c>
      <c r="AH1689" s="82">
        <f>IF(K1689&gt;=45,'adjustment factor'!$D$7,IF(K1689=-9,-1200,IF(K1689="",-1200,0)))</f>
        <v>-1200</v>
      </c>
      <c r="AI1689" s="82">
        <f>IF(L1689=1, 'adjustment factor'!$D$8, IF(L1689=-9,-999,IF(L1689="",-999,0)))</f>
        <v>-999</v>
      </c>
      <c r="AJ1689" s="82">
        <f>IF(AND(M1689&gt;=1,M1689&lt;=4),'adjustment factor'!$D$9,IF(M1689=-9,-999,IF(M1689=98,-999,IF(M1689=99,-999,IF(M1689="",-999,0)))))</f>
        <v>-999</v>
      </c>
      <c r="AK1689" s="82">
        <f>IF(H1689=1, 'adjustment factor'!$D$10, IF(H1689=-9,-999,IF(H1689="",-999,0)))</f>
        <v>-999</v>
      </c>
      <c r="AL1689" s="82">
        <f>IF(G1689=1, 'adjustment factor'!$D$11, IF(G1689=-9,-999,IF(G1689="",-999,0)))</f>
        <v>-999</v>
      </c>
      <c r="AM1689" s="82">
        <f>IF(I1689=1, 'adjustment factor'!$D$12, IF(I1689=-9,-999,IF(I1689="",-999,0)))</f>
        <v>-999</v>
      </c>
      <c r="AN1689" s="82">
        <f>IF(J1689=1, 'adjustment factor'!$D$13, IF(J1689=-9,-999,IF(J1689="",-999,0)))</f>
        <v>-999</v>
      </c>
      <c r="AO1689" s="82" t="str">
        <f t="shared" si="268"/>
        <v>-999</v>
      </c>
      <c r="AP1689" s="82" t="str">
        <f t="shared" si="269"/>
        <v>MISSING</v>
      </c>
    </row>
    <row r="1690" spans="2:42" s="3" customFormat="1">
      <c r="B1690" s="213"/>
      <c r="C1690" s="35">
        <v>1686</v>
      </c>
      <c r="D1690" s="161"/>
      <c r="E1690" s="161"/>
      <c r="F1690" s="161"/>
      <c r="G1690" s="161"/>
      <c r="H1690" s="161"/>
      <c r="I1690" s="161"/>
      <c r="J1690" s="161"/>
      <c r="K1690" s="161"/>
      <c r="L1690" s="161"/>
      <c r="M1690" s="161"/>
      <c r="N1690" s="171"/>
      <c r="O1690" s="171"/>
      <c r="P1690" s="171"/>
      <c r="Q1690" s="171"/>
      <c r="R1690" s="171"/>
      <c r="S1690" s="171"/>
      <c r="T1690" s="208" t="str">
        <f t="shared" si="260"/>
        <v>MISSING</v>
      </c>
      <c r="U1690" s="208" t="str">
        <f t="shared" si="261"/>
        <v>MISSING</v>
      </c>
      <c r="X1690" s="56">
        <f t="shared" si="262"/>
        <v>-99</v>
      </c>
      <c r="Y1690" s="56">
        <f t="shared" si="263"/>
        <v>-99</v>
      </c>
      <c r="Z1690" s="56">
        <f t="shared" si="264"/>
        <v>-99</v>
      </c>
      <c r="AA1690" s="56">
        <f t="shared" si="265"/>
        <v>-99</v>
      </c>
      <c r="AB1690" s="56">
        <f t="shared" si="266"/>
        <v>-99</v>
      </c>
      <c r="AC1690" s="56">
        <f t="shared" si="267"/>
        <v>-99</v>
      </c>
      <c r="AE1690" s="82">
        <f>IF(D1690=1, 'adjustment factor'!$D$4, IF(D1690=-9,-999,IF(D1690="",-999,0)))</f>
        <v>-999</v>
      </c>
      <c r="AF1690" s="82">
        <f>IF(F1690=1, 'adjustment factor'!$D$5, IF(F1690=-9,-999,IF(F1690="",-999,0)))</f>
        <v>-999</v>
      </c>
      <c r="AG1690" s="82">
        <f>IF(E1690=1, 'adjustment factor'!$D$6, IF(E1690=-9,-999,IF(E1690="",-999,0)))</f>
        <v>-999</v>
      </c>
      <c r="AH1690" s="82">
        <f>IF(K1690&gt;=45,'adjustment factor'!$D$7,IF(K1690=-9,-1200,IF(K1690="",-1200,0)))</f>
        <v>-1200</v>
      </c>
      <c r="AI1690" s="82">
        <f>IF(L1690=1, 'adjustment factor'!$D$8, IF(L1690=-9,-999,IF(L1690="",-999,0)))</f>
        <v>-999</v>
      </c>
      <c r="AJ1690" s="82">
        <f>IF(AND(M1690&gt;=1,M1690&lt;=4),'adjustment factor'!$D$9,IF(M1690=-9,-999,IF(M1690=98,-999,IF(M1690=99,-999,IF(M1690="",-999,0)))))</f>
        <v>-999</v>
      </c>
      <c r="AK1690" s="82">
        <f>IF(H1690=1, 'adjustment factor'!$D$10, IF(H1690=-9,-999,IF(H1690="",-999,0)))</f>
        <v>-999</v>
      </c>
      <c r="AL1690" s="82">
        <f>IF(G1690=1, 'adjustment factor'!$D$11, IF(G1690=-9,-999,IF(G1690="",-999,0)))</f>
        <v>-999</v>
      </c>
      <c r="AM1690" s="82">
        <f>IF(I1690=1, 'adjustment factor'!$D$12, IF(I1690=-9,-999,IF(I1690="",-999,0)))</f>
        <v>-999</v>
      </c>
      <c r="AN1690" s="82">
        <f>IF(J1690=1, 'adjustment factor'!$D$13, IF(J1690=-9,-999,IF(J1690="",-999,0)))</f>
        <v>-999</v>
      </c>
      <c r="AO1690" s="82" t="str">
        <f t="shared" si="268"/>
        <v>-999</v>
      </c>
      <c r="AP1690" s="82" t="str">
        <f t="shared" si="269"/>
        <v>MISSING</v>
      </c>
    </row>
    <row r="1691" spans="2:42" s="3" customFormat="1">
      <c r="B1691" s="213"/>
      <c r="C1691" s="35">
        <v>1687</v>
      </c>
      <c r="D1691" s="161"/>
      <c r="E1691" s="161"/>
      <c r="F1691" s="161"/>
      <c r="G1691" s="161"/>
      <c r="H1691" s="161"/>
      <c r="I1691" s="161"/>
      <c r="J1691" s="161"/>
      <c r="K1691" s="161"/>
      <c r="L1691" s="161"/>
      <c r="M1691" s="161"/>
      <c r="N1691" s="171"/>
      <c r="O1691" s="171"/>
      <c r="P1691" s="171"/>
      <c r="Q1691" s="171"/>
      <c r="R1691" s="171"/>
      <c r="S1691" s="171"/>
      <c r="T1691" s="208" t="str">
        <f t="shared" si="260"/>
        <v>MISSING</v>
      </c>
      <c r="U1691" s="208" t="str">
        <f t="shared" si="261"/>
        <v>MISSING</v>
      </c>
      <c r="X1691" s="56">
        <f t="shared" si="262"/>
        <v>-99</v>
      </c>
      <c r="Y1691" s="56">
        <f t="shared" si="263"/>
        <v>-99</v>
      </c>
      <c r="Z1691" s="56">
        <f t="shared" si="264"/>
        <v>-99</v>
      </c>
      <c r="AA1691" s="56">
        <f t="shared" si="265"/>
        <v>-99</v>
      </c>
      <c r="AB1691" s="56">
        <f t="shared" si="266"/>
        <v>-99</v>
      </c>
      <c r="AC1691" s="56">
        <f t="shared" si="267"/>
        <v>-99</v>
      </c>
      <c r="AE1691" s="82">
        <f>IF(D1691=1, 'adjustment factor'!$D$4, IF(D1691=-9,-999,IF(D1691="",-999,0)))</f>
        <v>-999</v>
      </c>
      <c r="AF1691" s="82">
        <f>IF(F1691=1, 'adjustment factor'!$D$5, IF(F1691=-9,-999,IF(F1691="",-999,0)))</f>
        <v>-999</v>
      </c>
      <c r="AG1691" s="82">
        <f>IF(E1691=1, 'adjustment factor'!$D$6, IF(E1691=-9,-999,IF(E1691="",-999,0)))</f>
        <v>-999</v>
      </c>
      <c r="AH1691" s="82">
        <f>IF(K1691&gt;=45,'adjustment factor'!$D$7,IF(K1691=-9,-1200,IF(K1691="",-1200,0)))</f>
        <v>-1200</v>
      </c>
      <c r="AI1691" s="82">
        <f>IF(L1691=1, 'adjustment factor'!$D$8, IF(L1691=-9,-999,IF(L1691="",-999,0)))</f>
        <v>-999</v>
      </c>
      <c r="AJ1691" s="82">
        <f>IF(AND(M1691&gt;=1,M1691&lt;=4),'adjustment factor'!$D$9,IF(M1691=-9,-999,IF(M1691=98,-999,IF(M1691=99,-999,IF(M1691="",-999,0)))))</f>
        <v>-999</v>
      </c>
      <c r="AK1691" s="82">
        <f>IF(H1691=1, 'adjustment factor'!$D$10, IF(H1691=-9,-999,IF(H1691="",-999,0)))</f>
        <v>-999</v>
      </c>
      <c r="AL1691" s="82">
        <f>IF(G1691=1, 'adjustment factor'!$D$11, IF(G1691=-9,-999,IF(G1691="",-999,0)))</f>
        <v>-999</v>
      </c>
      <c r="AM1691" s="82">
        <f>IF(I1691=1, 'adjustment factor'!$D$12, IF(I1691=-9,-999,IF(I1691="",-999,0)))</f>
        <v>-999</v>
      </c>
      <c r="AN1691" s="82">
        <f>IF(J1691=1, 'adjustment factor'!$D$13, IF(J1691=-9,-999,IF(J1691="",-999,0)))</f>
        <v>-999</v>
      </c>
      <c r="AO1691" s="82" t="str">
        <f t="shared" si="268"/>
        <v>-999</v>
      </c>
      <c r="AP1691" s="82" t="str">
        <f t="shared" si="269"/>
        <v>MISSING</v>
      </c>
    </row>
    <row r="1692" spans="2:42" s="3" customFormat="1">
      <c r="B1692" s="213"/>
      <c r="C1692" s="35">
        <v>1688</v>
      </c>
      <c r="D1692" s="161"/>
      <c r="E1692" s="161"/>
      <c r="F1692" s="161"/>
      <c r="G1692" s="161"/>
      <c r="H1692" s="161"/>
      <c r="I1692" s="161"/>
      <c r="J1692" s="161"/>
      <c r="K1692" s="161"/>
      <c r="L1692" s="161"/>
      <c r="M1692" s="161"/>
      <c r="N1692" s="171"/>
      <c r="O1692" s="171"/>
      <c r="P1692" s="171"/>
      <c r="Q1692" s="171"/>
      <c r="R1692" s="171"/>
      <c r="S1692" s="171"/>
      <c r="T1692" s="208" t="str">
        <f t="shared" si="260"/>
        <v>MISSING</v>
      </c>
      <c r="U1692" s="208" t="str">
        <f t="shared" si="261"/>
        <v>MISSING</v>
      </c>
      <c r="X1692" s="56">
        <f t="shared" si="262"/>
        <v>-99</v>
      </c>
      <c r="Y1692" s="56">
        <f t="shared" si="263"/>
        <v>-99</v>
      </c>
      <c r="Z1692" s="56">
        <f t="shared" si="264"/>
        <v>-99</v>
      </c>
      <c r="AA1692" s="56">
        <f t="shared" si="265"/>
        <v>-99</v>
      </c>
      <c r="AB1692" s="56">
        <f t="shared" si="266"/>
        <v>-99</v>
      </c>
      <c r="AC1692" s="56">
        <f t="shared" si="267"/>
        <v>-99</v>
      </c>
      <c r="AE1692" s="82">
        <f>IF(D1692=1, 'adjustment factor'!$D$4, IF(D1692=-9,-999,IF(D1692="",-999,0)))</f>
        <v>-999</v>
      </c>
      <c r="AF1692" s="82">
        <f>IF(F1692=1, 'adjustment factor'!$D$5, IF(F1692=-9,-999,IF(F1692="",-999,0)))</f>
        <v>-999</v>
      </c>
      <c r="AG1692" s="82">
        <f>IF(E1692=1, 'adjustment factor'!$D$6, IF(E1692=-9,-999,IF(E1692="",-999,0)))</f>
        <v>-999</v>
      </c>
      <c r="AH1692" s="82">
        <f>IF(K1692&gt;=45,'adjustment factor'!$D$7,IF(K1692=-9,-1200,IF(K1692="",-1200,0)))</f>
        <v>-1200</v>
      </c>
      <c r="AI1692" s="82">
        <f>IF(L1692=1, 'adjustment factor'!$D$8, IF(L1692=-9,-999,IF(L1692="",-999,0)))</f>
        <v>-999</v>
      </c>
      <c r="AJ1692" s="82">
        <f>IF(AND(M1692&gt;=1,M1692&lt;=4),'adjustment factor'!$D$9,IF(M1692=-9,-999,IF(M1692=98,-999,IF(M1692=99,-999,IF(M1692="",-999,0)))))</f>
        <v>-999</v>
      </c>
      <c r="AK1692" s="82">
        <f>IF(H1692=1, 'adjustment factor'!$D$10, IF(H1692=-9,-999,IF(H1692="",-999,0)))</f>
        <v>-999</v>
      </c>
      <c r="AL1692" s="82">
        <f>IF(G1692=1, 'adjustment factor'!$D$11, IF(G1692=-9,-999,IF(G1692="",-999,0)))</f>
        <v>-999</v>
      </c>
      <c r="AM1692" s="82">
        <f>IF(I1692=1, 'adjustment factor'!$D$12, IF(I1692=-9,-999,IF(I1692="",-999,0)))</f>
        <v>-999</v>
      </c>
      <c r="AN1692" s="82">
        <f>IF(J1692=1, 'adjustment factor'!$D$13, IF(J1692=-9,-999,IF(J1692="",-999,0)))</f>
        <v>-999</v>
      </c>
      <c r="AO1692" s="82" t="str">
        <f t="shared" si="268"/>
        <v>-999</v>
      </c>
      <c r="AP1692" s="82" t="str">
        <f t="shared" si="269"/>
        <v>MISSING</v>
      </c>
    </row>
    <row r="1693" spans="2:42" s="3" customFormat="1">
      <c r="B1693" s="213"/>
      <c r="C1693" s="35">
        <v>1689</v>
      </c>
      <c r="D1693" s="161"/>
      <c r="E1693" s="161"/>
      <c r="F1693" s="161"/>
      <c r="G1693" s="161"/>
      <c r="H1693" s="161"/>
      <c r="I1693" s="161"/>
      <c r="J1693" s="161"/>
      <c r="K1693" s="161"/>
      <c r="L1693" s="161"/>
      <c r="M1693" s="161"/>
      <c r="N1693" s="171"/>
      <c r="O1693" s="171"/>
      <c r="P1693" s="171"/>
      <c r="Q1693" s="171"/>
      <c r="R1693" s="171"/>
      <c r="S1693" s="171"/>
      <c r="T1693" s="208" t="str">
        <f t="shared" si="260"/>
        <v>MISSING</v>
      </c>
      <c r="U1693" s="208" t="str">
        <f t="shared" si="261"/>
        <v>MISSING</v>
      </c>
      <c r="X1693" s="56">
        <f t="shared" si="262"/>
        <v>-99</v>
      </c>
      <c r="Y1693" s="56">
        <f t="shared" si="263"/>
        <v>-99</v>
      </c>
      <c r="Z1693" s="56">
        <f t="shared" si="264"/>
        <v>-99</v>
      </c>
      <c r="AA1693" s="56">
        <f t="shared" si="265"/>
        <v>-99</v>
      </c>
      <c r="AB1693" s="56">
        <f t="shared" si="266"/>
        <v>-99</v>
      </c>
      <c r="AC1693" s="56">
        <f t="shared" si="267"/>
        <v>-99</v>
      </c>
      <c r="AE1693" s="82">
        <f>IF(D1693=1, 'adjustment factor'!$D$4, IF(D1693=-9,-999,IF(D1693="",-999,0)))</f>
        <v>-999</v>
      </c>
      <c r="AF1693" s="82">
        <f>IF(F1693=1, 'adjustment factor'!$D$5, IF(F1693=-9,-999,IF(F1693="",-999,0)))</f>
        <v>-999</v>
      </c>
      <c r="AG1693" s="82">
        <f>IF(E1693=1, 'adjustment factor'!$D$6, IF(E1693=-9,-999,IF(E1693="",-999,0)))</f>
        <v>-999</v>
      </c>
      <c r="AH1693" s="82">
        <f>IF(K1693&gt;=45,'adjustment factor'!$D$7,IF(K1693=-9,-1200,IF(K1693="",-1200,0)))</f>
        <v>-1200</v>
      </c>
      <c r="AI1693" s="82">
        <f>IF(L1693=1, 'adjustment factor'!$D$8, IF(L1693=-9,-999,IF(L1693="",-999,0)))</f>
        <v>-999</v>
      </c>
      <c r="AJ1693" s="82">
        <f>IF(AND(M1693&gt;=1,M1693&lt;=4),'adjustment factor'!$D$9,IF(M1693=-9,-999,IF(M1693=98,-999,IF(M1693=99,-999,IF(M1693="",-999,0)))))</f>
        <v>-999</v>
      </c>
      <c r="AK1693" s="82">
        <f>IF(H1693=1, 'adjustment factor'!$D$10, IF(H1693=-9,-999,IF(H1693="",-999,0)))</f>
        <v>-999</v>
      </c>
      <c r="AL1693" s="82">
        <f>IF(G1693=1, 'adjustment factor'!$D$11, IF(G1693=-9,-999,IF(G1693="",-999,0)))</f>
        <v>-999</v>
      </c>
      <c r="AM1693" s="82">
        <f>IF(I1693=1, 'adjustment factor'!$D$12, IF(I1693=-9,-999,IF(I1693="",-999,0)))</f>
        <v>-999</v>
      </c>
      <c r="AN1693" s="82">
        <f>IF(J1693=1, 'adjustment factor'!$D$13, IF(J1693=-9,-999,IF(J1693="",-999,0)))</f>
        <v>-999</v>
      </c>
      <c r="AO1693" s="82" t="str">
        <f t="shared" si="268"/>
        <v>-999</v>
      </c>
      <c r="AP1693" s="82" t="str">
        <f t="shared" si="269"/>
        <v>MISSING</v>
      </c>
    </row>
    <row r="1694" spans="2:42" s="3" customFormat="1">
      <c r="B1694" s="213"/>
      <c r="C1694" s="35">
        <v>1690</v>
      </c>
      <c r="D1694" s="161"/>
      <c r="E1694" s="161"/>
      <c r="F1694" s="161"/>
      <c r="G1694" s="161"/>
      <c r="H1694" s="161"/>
      <c r="I1694" s="161"/>
      <c r="J1694" s="161"/>
      <c r="K1694" s="161"/>
      <c r="L1694" s="161"/>
      <c r="M1694" s="161"/>
      <c r="N1694" s="171"/>
      <c r="O1694" s="171"/>
      <c r="P1694" s="171"/>
      <c r="Q1694" s="171"/>
      <c r="R1694" s="171"/>
      <c r="S1694" s="171"/>
      <c r="T1694" s="208" t="str">
        <f t="shared" si="260"/>
        <v>MISSING</v>
      </c>
      <c r="U1694" s="208" t="str">
        <f t="shared" si="261"/>
        <v>MISSING</v>
      </c>
      <c r="X1694" s="56">
        <f t="shared" si="262"/>
        <v>-99</v>
      </c>
      <c r="Y1694" s="56">
        <f t="shared" si="263"/>
        <v>-99</v>
      </c>
      <c r="Z1694" s="56">
        <f t="shared" si="264"/>
        <v>-99</v>
      </c>
      <c r="AA1694" s="56">
        <f t="shared" si="265"/>
        <v>-99</v>
      </c>
      <c r="AB1694" s="56">
        <f t="shared" si="266"/>
        <v>-99</v>
      </c>
      <c r="AC1694" s="56">
        <f t="shared" si="267"/>
        <v>-99</v>
      </c>
      <c r="AE1694" s="82">
        <f>IF(D1694=1, 'adjustment factor'!$D$4, IF(D1694=-9,-999,IF(D1694="",-999,0)))</f>
        <v>-999</v>
      </c>
      <c r="AF1694" s="82">
        <f>IF(F1694=1, 'adjustment factor'!$D$5, IF(F1694=-9,-999,IF(F1694="",-999,0)))</f>
        <v>-999</v>
      </c>
      <c r="AG1694" s="82">
        <f>IF(E1694=1, 'adjustment factor'!$D$6, IF(E1694=-9,-999,IF(E1694="",-999,0)))</f>
        <v>-999</v>
      </c>
      <c r="AH1694" s="82">
        <f>IF(K1694&gt;=45,'adjustment factor'!$D$7,IF(K1694=-9,-1200,IF(K1694="",-1200,0)))</f>
        <v>-1200</v>
      </c>
      <c r="AI1694" s="82">
        <f>IF(L1694=1, 'adjustment factor'!$D$8, IF(L1694=-9,-999,IF(L1694="",-999,0)))</f>
        <v>-999</v>
      </c>
      <c r="AJ1694" s="82">
        <f>IF(AND(M1694&gt;=1,M1694&lt;=4),'adjustment factor'!$D$9,IF(M1694=-9,-999,IF(M1694=98,-999,IF(M1694=99,-999,IF(M1694="",-999,0)))))</f>
        <v>-999</v>
      </c>
      <c r="AK1694" s="82">
        <f>IF(H1694=1, 'adjustment factor'!$D$10, IF(H1694=-9,-999,IF(H1694="",-999,0)))</f>
        <v>-999</v>
      </c>
      <c r="AL1694" s="82">
        <f>IF(G1694=1, 'adjustment factor'!$D$11, IF(G1694=-9,-999,IF(G1694="",-999,0)))</f>
        <v>-999</v>
      </c>
      <c r="AM1694" s="82">
        <f>IF(I1694=1, 'adjustment factor'!$D$12, IF(I1694=-9,-999,IF(I1694="",-999,0)))</f>
        <v>-999</v>
      </c>
      <c r="AN1694" s="82">
        <f>IF(J1694=1, 'adjustment factor'!$D$13, IF(J1694=-9,-999,IF(J1694="",-999,0)))</f>
        <v>-999</v>
      </c>
      <c r="AO1694" s="82" t="str">
        <f t="shared" si="268"/>
        <v>-999</v>
      </c>
      <c r="AP1694" s="82" t="str">
        <f t="shared" si="269"/>
        <v>MISSING</v>
      </c>
    </row>
    <row r="1695" spans="2:42" s="3" customFormat="1">
      <c r="B1695" s="213"/>
      <c r="C1695" s="35">
        <v>1691</v>
      </c>
      <c r="D1695" s="161"/>
      <c r="E1695" s="161"/>
      <c r="F1695" s="161"/>
      <c r="G1695" s="161"/>
      <c r="H1695" s="161"/>
      <c r="I1695" s="161"/>
      <c r="J1695" s="161"/>
      <c r="K1695" s="161"/>
      <c r="L1695" s="161"/>
      <c r="M1695" s="161"/>
      <c r="N1695" s="171"/>
      <c r="O1695" s="171"/>
      <c r="P1695" s="171"/>
      <c r="Q1695" s="171"/>
      <c r="R1695" s="171"/>
      <c r="S1695" s="171"/>
      <c r="T1695" s="208" t="str">
        <f t="shared" si="260"/>
        <v>MISSING</v>
      </c>
      <c r="U1695" s="208" t="str">
        <f t="shared" si="261"/>
        <v>MISSING</v>
      </c>
      <c r="X1695" s="56">
        <f t="shared" si="262"/>
        <v>-99</v>
      </c>
      <c r="Y1695" s="56">
        <f t="shared" si="263"/>
        <v>-99</v>
      </c>
      <c r="Z1695" s="56">
        <f t="shared" si="264"/>
        <v>-99</v>
      </c>
      <c r="AA1695" s="56">
        <f t="shared" si="265"/>
        <v>-99</v>
      </c>
      <c r="AB1695" s="56">
        <f t="shared" si="266"/>
        <v>-99</v>
      </c>
      <c r="AC1695" s="56">
        <f t="shared" si="267"/>
        <v>-99</v>
      </c>
      <c r="AE1695" s="82">
        <f>IF(D1695=1, 'adjustment factor'!$D$4, IF(D1695=-9,-999,IF(D1695="",-999,0)))</f>
        <v>-999</v>
      </c>
      <c r="AF1695" s="82">
        <f>IF(F1695=1, 'adjustment factor'!$D$5, IF(F1695=-9,-999,IF(F1695="",-999,0)))</f>
        <v>-999</v>
      </c>
      <c r="AG1695" s="82">
        <f>IF(E1695=1, 'adjustment factor'!$D$6, IF(E1695=-9,-999,IF(E1695="",-999,0)))</f>
        <v>-999</v>
      </c>
      <c r="AH1695" s="82">
        <f>IF(K1695&gt;=45,'adjustment factor'!$D$7,IF(K1695=-9,-1200,IF(K1695="",-1200,0)))</f>
        <v>-1200</v>
      </c>
      <c r="AI1695" s="82">
        <f>IF(L1695=1, 'adjustment factor'!$D$8, IF(L1695=-9,-999,IF(L1695="",-999,0)))</f>
        <v>-999</v>
      </c>
      <c r="AJ1695" s="82">
        <f>IF(AND(M1695&gt;=1,M1695&lt;=4),'adjustment factor'!$D$9,IF(M1695=-9,-999,IF(M1695=98,-999,IF(M1695=99,-999,IF(M1695="",-999,0)))))</f>
        <v>-999</v>
      </c>
      <c r="AK1695" s="82">
        <f>IF(H1695=1, 'adjustment factor'!$D$10, IF(H1695=-9,-999,IF(H1695="",-999,0)))</f>
        <v>-999</v>
      </c>
      <c r="AL1695" s="82">
        <f>IF(G1695=1, 'adjustment factor'!$D$11, IF(G1695=-9,-999,IF(G1695="",-999,0)))</f>
        <v>-999</v>
      </c>
      <c r="AM1695" s="82">
        <f>IF(I1695=1, 'adjustment factor'!$D$12, IF(I1695=-9,-999,IF(I1695="",-999,0)))</f>
        <v>-999</v>
      </c>
      <c r="AN1695" s="82">
        <f>IF(J1695=1, 'adjustment factor'!$D$13, IF(J1695=-9,-999,IF(J1695="",-999,0)))</f>
        <v>-999</v>
      </c>
      <c r="AO1695" s="82" t="str">
        <f t="shared" si="268"/>
        <v>-999</v>
      </c>
      <c r="AP1695" s="82" t="str">
        <f t="shared" si="269"/>
        <v>MISSING</v>
      </c>
    </row>
    <row r="1696" spans="2:42" s="3" customFormat="1">
      <c r="B1696" s="213"/>
      <c r="C1696" s="35">
        <v>1692</v>
      </c>
      <c r="D1696" s="161"/>
      <c r="E1696" s="161"/>
      <c r="F1696" s="161"/>
      <c r="G1696" s="161"/>
      <c r="H1696" s="161"/>
      <c r="I1696" s="161"/>
      <c r="J1696" s="161"/>
      <c r="K1696" s="161"/>
      <c r="L1696" s="161"/>
      <c r="M1696" s="161"/>
      <c r="N1696" s="171"/>
      <c r="O1696" s="171"/>
      <c r="P1696" s="171"/>
      <c r="Q1696" s="171"/>
      <c r="R1696" s="171"/>
      <c r="S1696" s="171"/>
      <c r="T1696" s="208" t="str">
        <f t="shared" si="260"/>
        <v>MISSING</v>
      </c>
      <c r="U1696" s="208" t="str">
        <f t="shared" si="261"/>
        <v>MISSING</v>
      </c>
      <c r="X1696" s="56">
        <f t="shared" si="262"/>
        <v>-99</v>
      </c>
      <c r="Y1696" s="56">
        <f t="shared" si="263"/>
        <v>-99</v>
      </c>
      <c r="Z1696" s="56">
        <f t="shared" si="264"/>
        <v>-99</v>
      </c>
      <c r="AA1696" s="56">
        <f t="shared" si="265"/>
        <v>-99</v>
      </c>
      <c r="AB1696" s="56">
        <f t="shared" si="266"/>
        <v>-99</v>
      </c>
      <c r="AC1696" s="56">
        <f t="shared" si="267"/>
        <v>-99</v>
      </c>
      <c r="AE1696" s="82">
        <f>IF(D1696=1, 'adjustment factor'!$D$4, IF(D1696=-9,-999,IF(D1696="",-999,0)))</f>
        <v>-999</v>
      </c>
      <c r="AF1696" s="82">
        <f>IF(F1696=1, 'adjustment factor'!$D$5, IF(F1696=-9,-999,IF(F1696="",-999,0)))</f>
        <v>-999</v>
      </c>
      <c r="AG1696" s="82">
        <f>IF(E1696=1, 'adjustment factor'!$D$6, IF(E1696=-9,-999,IF(E1696="",-999,0)))</f>
        <v>-999</v>
      </c>
      <c r="AH1696" s="82">
        <f>IF(K1696&gt;=45,'adjustment factor'!$D$7,IF(K1696=-9,-1200,IF(K1696="",-1200,0)))</f>
        <v>-1200</v>
      </c>
      <c r="AI1696" s="82">
        <f>IF(L1696=1, 'adjustment factor'!$D$8, IF(L1696=-9,-999,IF(L1696="",-999,0)))</f>
        <v>-999</v>
      </c>
      <c r="AJ1696" s="82">
        <f>IF(AND(M1696&gt;=1,M1696&lt;=4),'adjustment factor'!$D$9,IF(M1696=-9,-999,IF(M1696=98,-999,IF(M1696=99,-999,IF(M1696="",-999,0)))))</f>
        <v>-999</v>
      </c>
      <c r="AK1696" s="82">
        <f>IF(H1696=1, 'adjustment factor'!$D$10, IF(H1696=-9,-999,IF(H1696="",-999,0)))</f>
        <v>-999</v>
      </c>
      <c r="AL1696" s="82">
        <f>IF(G1696=1, 'adjustment factor'!$D$11, IF(G1696=-9,-999,IF(G1696="",-999,0)))</f>
        <v>-999</v>
      </c>
      <c r="AM1696" s="82">
        <f>IF(I1696=1, 'adjustment factor'!$D$12, IF(I1696=-9,-999,IF(I1696="",-999,0)))</f>
        <v>-999</v>
      </c>
      <c r="AN1696" s="82">
        <f>IF(J1696=1, 'adjustment factor'!$D$13, IF(J1696=-9,-999,IF(J1696="",-999,0)))</f>
        <v>-999</v>
      </c>
      <c r="AO1696" s="82" t="str">
        <f t="shared" si="268"/>
        <v>-999</v>
      </c>
      <c r="AP1696" s="82" t="str">
        <f t="shared" si="269"/>
        <v>MISSING</v>
      </c>
    </row>
    <row r="1697" spans="2:42" s="3" customFormat="1">
      <c r="B1697" s="213"/>
      <c r="C1697" s="35">
        <v>1693</v>
      </c>
      <c r="D1697" s="161"/>
      <c r="E1697" s="161"/>
      <c r="F1697" s="161"/>
      <c r="G1697" s="161"/>
      <c r="H1697" s="161"/>
      <c r="I1697" s="161"/>
      <c r="J1697" s="161"/>
      <c r="K1697" s="161"/>
      <c r="L1697" s="161"/>
      <c r="M1697" s="161"/>
      <c r="N1697" s="171"/>
      <c r="O1697" s="171"/>
      <c r="P1697" s="171"/>
      <c r="Q1697" s="171"/>
      <c r="R1697" s="171"/>
      <c r="S1697" s="171"/>
      <c r="T1697" s="208" t="str">
        <f t="shared" si="260"/>
        <v>MISSING</v>
      </c>
      <c r="U1697" s="208" t="str">
        <f t="shared" si="261"/>
        <v>MISSING</v>
      </c>
      <c r="X1697" s="56">
        <f t="shared" si="262"/>
        <v>-99</v>
      </c>
      <c r="Y1697" s="56">
        <f t="shared" si="263"/>
        <v>-99</v>
      </c>
      <c r="Z1697" s="56">
        <f t="shared" si="264"/>
        <v>-99</v>
      </c>
      <c r="AA1697" s="56">
        <f t="shared" si="265"/>
        <v>-99</v>
      </c>
      <c r="AB1697" s="56">
        <f t="shared" si="266"/>
        <v>-99</v>
      </c>
      <c r="AC1697" s="56">
        <f t="shared" si="267"/>
        <v>-99</v>
      </c>
      <c r="AE1697" s="82">
        <f>IF(D1697=1, 'adjustment factor'!$D$4, IF(D1697=-9,-999,IF(D1697="",-999,0)))</f>
        <v>-999</v>
      </c>
      <c r="AF1697" s="82">
        <f>IF(F1697=1, 'adjustment factor'!$D$5, IF(F1697=-9,-999,IF(F1697="",-999,0)))</f>
        <v>-999</v>
      </c>
      <c r="AG1697" s="82">
        <f>IF(E1697=1, 'adjustment factor'!$D$6, IF(E1697=-9,-999,IF(E1697="",-999,0)))</f>
        <v>-999</v>
      </c>
      <c r="AH1697" s="82">
        <f>IF(K1697&gt;=45,'adjustment factor'!$D$7,IF(K1697=-9,-1200,IF(K1697="",-1200,0)))</f>
        <v>-1200</v>
      </c>
      <c r="AI1697" s="82">
        <f>IF(L1697=1, 'adjustment factor'!$D$8, IF(L1697=-9,-999,IF(L1697="",-999,0)))</f>
        <v>-999</v>
      </c>
      <c r="AJ1697" s="82">
        <f>IF(AND(M1697&gt;=1,M1697&lt;=4),'adjustment factor'!$D$9,IF(M1697=-9,-999,IF(M1697=98,-999,IF(M1697=99,-999,IF(M1697="",-999,0)))))</f>
        <v>-999</v>
      </c>
      <c r="AK1697" s="82">
        <f>IF(H1697=1, 'adjustment factor'!$D$10, IF(H1697=-9,-999,IF(H1697="",-999,0)))</f>
        <v>-999</v>
      </c>
      <c r="AL1697" s="82">
        <f>IF(G1697=1, 'adjustment factor'!$D$11, IF(G1697=-9,-999,IF(G1697="",-999,0)))</f>
        <v>-999</v>
      </c>
      <c r="AM1697" s="82">
        <f>IF(I1697=1, 'adjustment factor'!$D$12, IF(I1697=-9,-999,IF(I1697="",-999,0)))</f>
        <v>-999</v>
      </c>
      <c r="AN1697" s="82">
        <f>IF(J1697=1, 'adjustment factor'!$D$13, IF(J1697=-9,-999,IF(J1697="",-999,0)))</f>
        <v>-999</v>
      </c>
      <c r="AO1697" s="82" t="str">
        <f t="shared" si="268"/>
        <v>-999</v>
      </c>
      <c r="AP1697" s="82" t="str">
        <f t="shared" si="269"/>
        <v>MISSING</v>
      </c>
    </row>
    <row r="1698" spans="2:42" s="3" customFormat="1">
      <c r="B1698" s="213"/>
      <c r="C1698" s="35">
        <v>1694</v>
      </c>
      <c r="D1698" s="161"/>
      <c r="E1698" s="161"/>
      <c r="F1698" s="161"/>
      <c r="G1698" s="161"/>
      <c r="H1698" s="161"/>
      <c r="I1698" s="161"/>
      <c r="J1698" s="161"/>
      <c r="K1698" s="161"/>
      <c r="L1698" s="161"/>
      <c r="M1698" s="161"/>
      <c r="N1698" s="171"/>
      <c r="O1698" s="171"/>
      <c r="P1698" s="171"/>
      <c r="Q1698" s="171"/>
      <c r="R1698" s="171"/>
      <c r="S1698" s="171"/>
      <c r="T1698" s="208" t="str">
        <f t="shared" si="260"/>
        <v>MISSING</v>
      </c>
      <c r="U1698" s="208" t="str">
        <f t="shared" si="261"/>
        <v>MISSING</v>
      </c>
      <c r="X1698" s="56">
        <f t="shared" si="262"/>
        <v>-99</v>
      </c>
      <c r="Y1698" s="56">
        <f t="shared" si="263"/>
        <v>-99</v>
      </c>
      <c r="Z1698" s="56">
        <f t="shared" si="264"/>
        <v>-99</v>
      </c>
      <c r="AA1698" s="56">
        <f t="shared" si="265"/>
        <v>-99</v>
      </c>
      <c r="AB1698" s="56">
        <f t="shared" si="266"/>
        <v>-99</v>
      </c>
      <c r="AC1698" s="56">
        <f t="shared" si="267"/>
        <v>-99</v>
      </c>
      <c r="AE1698" s="82">
        <f>IF(D1698=1, 'adjustment factor'!$D$4, IF(D1698=-9,-999,IF(D1698="",-999,0)))</f>
        <v>-999</v>
      </c>
      <c r="AF1698" s="82">
        <f>IF(F1698=1, 'adjustment factor'!$D$5, IF(F1698=-9,-999,IF(F1698="",-999,0)))</f>
        <v>-999</v>
      </c>
      <c r="AG1698" s="82">
        <f>IF(E1698=1, 'adjustment factor'!$D$6, IF(E1698=-9,-999,IF(E1698="",-999,0)))</f>
        <v>-999</v>
      </c>
      <c r="AH1698" s="82">
        <f>IF(K1698&gt;=45,'adjustment factor'!$D$7,IF(K1698=-9,-1200,IF(K1698="",-1200,0)))</f>
        <v>-1200</v>
      </c>
      <c r="AI1698" s="82">
        <f>IF(L1698=1, 'adjustment factor'!$D$8, IF(L1698=-9,-999,IF(L1698="",-999,0)))</f>
        <v>-999</v>
      </c>
      <c r="AJ1698" s="82">
        <f>IF(AND(M1698&gt;=1,M1698&lt;=4),'adjustment factor'!$D$9,IF(M1698=-9,-999,IF(M1698=98,-999,IF(M1698=99,-999,IF(M1698="",-999,0)))))</f>
        <v>-999</v>
      </c>
      <c r="AK1698" s="82">
        <f>IF(H1698=1, 'adjustment factor'!$D$10, IF(H1698=-9,-999,IF(H1698="",-999,0)))</f>
        <v>-999</v>
      </c>
      <c r="AL1698" s="82">
        <f>IF(G1698=1, 'adjustment factor'!$D$11, IF(G1698=-9,-999,IF(G1698="",-999,0)))</f>
        <v>-999</v>
      </c>
      <c r="AM1698" s="82">
        <f>IF(I1698=1, 'adjustment factor'!$D$12, IF(I1698=-9,-999,IF(I1698="",-999,0)))</f>
        <v>-999</v>
      </c>
      <c r="AN1698" s="82">
        <f>IF(J1698=1, 'adjustment factor'!$D$13, IF(J1698=-9,-999,IF(J1698="",-999,0)))</f>
        <v>-999</v>
      </c>
      <c r="AO1698" s="82" t="str">
        <f t="shared" si="268"/>
        <v>-999</v>
      </c>
      <c r="AP1698" s="82" t="str">
        <f t="shared" si="269"/>
        <v>MISSING</v>
      </c>
    </row>
    <row r="1699" spans="2:42" s="3" customFormat="1">
      <c r="B1699" s="213"/>
      <c r="C1699" s="35">
        <v>1695</v>
      </c>
      <c r="D1699" s="161"/>
      <c r="E1699" s="161"/>
      <c r="F1699" s="161"/>
      <c r="G1699" s="161"/>
      <c r="H1699" s="161"/>
      <c r="I1699" s="161"/>
      <c r="J1699" s="161"/>
      <c r="K1699" s="161"/>
      <c r="L1699" s="161"/>
      <c r="M1699" s="161"/>
      <c r="N1699" s="171"/>
      <c r="O1699" s="171"/>
      <c r="P1699" s="171"/>
      <c r="Q1699" s="171"/>
      <c r="R1699" s="171"/>
      <c r="S1699" s="171"/>
      <c r="T1699" s="208" t="str">
        <f t="shared" si="260"/>
        <v>MISSING</v>
      </c>
      <c r="U1699" s="208" t="str">
        <f t="shared" si="261"/>
        <v>MISSING</v>
      </c>
      <c r="X1699" s="56">
        <f t="shared" si="262"/>
        <v>-99</v>
      </c>
      <c r="Y1699" s="56">
        <f t="shared" si="263"/>
        <v>-99</v>
      </c>
      <c r="Z1699" s="56">
        <f t="shared" si="264"/>
        <v>-99</v>
      </c>
      <c r="AA1699" s="56">
        <f t="shared" si="265"/>
        <v>-99</v>
      </c>
      <c r="AB1699" s="56">
        <f t="shared" si="266"/>
        <v>-99</v>
      </c>
      <c r="AC1699" s="56">
        <f t="shared" si="267"/>
        <v>-99</v>
      </c>
      <c r="AE1699" s="82">
        <f>IF(D1699=1, 'adjustment factor'!$D$4, IF(D1699=-9,-999,IF(D1699="",-999,0)))</f>
        <v>-999</v>
      </c>
      <c r="AF1699" s="82">
        <f>IF(F1699=1, 'adjustment factor'!$D$5, IF(F1699=-9,-999,IF(F1699="",-999,0)))</f>
        <v>-999</v>
      </c>
      <c r="AG1699" s="82">
        <f>IF(E1699=1, 'adjustment factor'!$D$6, IF(E1699=-9,-999,IF(E1699="",-999,0)))</f>
        <v>-999</v>
      </c>
      <c r="AH1699" s="82">
        <f>IF(K1699&gt;=45,'adjustment factor'!$D$7,IF(K1699=-9,-1200,IF(K1699="",-1200,0)))</f>
        <v>-1200</v>
      </c>
      <c r="AI1699" s="82">
        <f>IF(L1699=1, 'adjustment factor'!$D$8, IF(L1699=-9,-999,IF(L1699="",-999,0)))</f>
        <v>-999</v>
      </c>
      <c r="AJ1699" s="82">
        <f>IF(AND(M1699&gt;=1,M1699&lt;=4),'adjustment factor'!$D$9,IF(M1699=-9,-999,IF(M1699=98,-999,IF(M1699=99,-999,IF(M1699="",-999,0)))))</f>
        <v>-999</v>
      </c>
      <c r="AK1699" s="82">
        <f>IF(H1699=1, 'adjustment factor'!$D$10, IF(H1699=-9,-999,IF(H1699="",-999,0)))</f>
        <v>-999</v>
      </c>
      <c r="AL1699" s="82">
        <f>IF(G1699=1, 'adjustment factor'!$D$11, IF(G1699=-9,-999,IF(G1699="",-999,0)))</f>
        <v>-999</v>
      </c>
      <c r="AM1699" s="82">
        <f>IF(I1699=1, 'adjustment factor'!$D$12, IF(I1699=-9,-999,IF(I1699="",-999,0)))</f>
        <v>-999</v>
      </c>
      <c r="AN1699" s="82">
        <f>IF(J1699=1, 'adjustment factor'!$D$13, IF(J1699=-9,-999,IF(J1699="",-999,0)))</f>
        <v>-999</v>
      </c>
      <c r="AO1699" s="82" t="str">
        <f t="shared" si="268"/>
        <v>-999</v>
      </c>
      <c r="AP1699" s="82" t="str">
        <f t="shared" si="269"/>
        <v>MISSING</v>
      </c>
    </row>
    <row r="1700" spans="2:42" s="3" customFormat="1">
      <c r="B1700" s="213"/>
      <c r="C1700" s="35">
        <v>1696</v>
      </c>
      <c r="D1700" s="161"/>
      <c r="E1700" s="161"/>
      <c r="F1700" s="161"/>
      <c r="G1700" s="161"/>
      <c r="H1700" s="161"/>
      <c r="I1700" s="161"/>
      <c r="J1700" s="161"/>
      <c r="K1700" s="161"/>
      <c r="L1700" s="161"/>
      <c r="M1700" s="161"/>
      <c r="N1700" s="171"/>
      <c r="O1700" s="171"/>
      <c r="P1700" s="171"/>
      <c r="Q1700" s="171"/>
      <c r="R1700" s="171"/>
      <c r="S1700" s="171"/>
      <c r="T1700" s="208" t="str">
        <f t="shared" si="260"/>
        <v>MISSING</v>
      </c>
      <c r="U1700" s="208" t="str">
        <f t="shared" si="261"/>
        <v>MISSING</v>
      </c>
      <c r="X1700" s="56">
        <f t="shared" si="262"/>
        <v>-99</v>
      </c>
      <c r="Y1700" s="56">
        <f t="shared" si="263"/>
        <v>-99</v>
      </c>
      <c r="Z1700" s="56">
        <f t="shared" si="264"/>
        <v>-99</v>
      </c>
      <c r="AA1700" s="56">
        <f t="shared" si="265"/>
        <v>-99</v>
      </c>
      <c r="AB1700" s="56">
        <f t="shared" si="266"/>
        <v>-99</v>
      </c>
      <c r="AC1700" s="56">
        <f t="shared" si="267"/>
        <v>-99</v>
      </c>
      <c r="AE1700" s="82">
        <f>IF(D1700=1, 'adjustment factor'!$D$4, IF(D1700=-9,-999,IF(D1700="",-999,0)))</f>
        <v>-999</v>
      </c>
      <c r="AF1700" s="82">
        <f>IF(F1700=1, 'adjustment factor'!$D$5, IF(F1700=-9,-999,IF(F1700="",-999,0)))</f>
        <v>-999</v>
      </c>
      <c r="AG1700" s="82">
        <f>IF(E1700=1, 'adjustment factor'!$D$6, IF(E1700=-9,-999,IF(E1700="",-999,0)))</f>
        <v>-999</v>
      </c>
      <c r="AH1700" s="82">
        <f>IF(K1700&gt;=45,'adjustment factor'!$D$7,IF(K1700=-9,-1200,IF(K1700="",-1200,0)))</f>
        <v>-1200</v>
      </c>
      <c r="AI1700" s="82">
        <f>IF(L1700=1, 'adjustment factor'!$D$8, IF(L1700=-9,-999,IF(L1700="",-999,0)))</f>
        <v>-999</v>
      </c>
      <c r="AJ1700" s="82">
        <f>IF(AND(M1700&gt;=1,M1700&lt;=4),'adjustment factor'!$D$9,IF(M1700=-9,-999,IF(M1700=98,-999,IF(M1700=99,-999,IF(M1700="",-999,0)))))</f>
        <v>-999</v>
      </c>
      <c r="AK1700" s="82">
        <f>IF(H1700=1, 'adjustment factor'!$D$10, IF(H1700=-9,-999,IF(H1700="",-999,0)))</f>
        <v>-999</v>
      </c>
      <c r="AL1700" s="82">
        <f>IF(G1700=1, 'adjustment factor'!$D$11, IF(G1700=-9,-999,IF(G1700="",-999,0)))</f>
        <v>-999</v>
      </c>
      <c r="AM1700" s="82">
        <f>IF(I1700=1, 'adjustment factor'!$D$12, IF(I1700=-9,-999,IF(I1700="",-999,0)))</f>
        <v>-999</v>
      </c>
      <c r="AN1700" s="82">
        <f>IF(J1700=1, 'adjustment factor'!$D$13, IF(J1700=-9,-999,IF(J1700="",-999,0)))</f>
        <v>-999</v>
      </c>
      <c r="AO1700" s="82" t="str">
        <f t="shared" si="268"/>
        <v>-999</v>
      </c>
      <c r="AP1700" s="82" t="str">
        <f t="shared" si="269"/>
        <v>MISSING</v>
      </c>
    </row>
    <row r="1701" spans="2:42" s="3" customFormat="1">
      <c r="B1701" s="213"/>
      <c r="C1701" s="35">
        <v>1697</v>
      </c>
      <c r="D1701" s="161"/>
      <c r="E1701" s="161"/>
      <c r="F1701" s="161"/>
      <c r="G1701" s="161"/>
      <c r="H1701" s="161"/>
      <c r="I1701" s="161"/>
      <c r="J1701" s="161"/>
      <c r="K1701" s="161"/>
      <c r="L1701" s="161"/>
      <c r="M1701" s="161"/>
      <c r="N1701" s="171"/>
      <c r="O1701" s="171"/>
      <c r="P1701" s="171"/>
      <c r="Q1701" s="171"/>
      <c r="R1701" s="171"/>
      <c r="S1701" s="171"/>
      <c r="T1701" s="208" t="str">
        <f t="shared" si="260"/>
        <v>MISSING</v>
      </c>
      <c r="U1701" s="208" t="str">
        <f t="shared" si="261"/>
        <v>MISSING</v>
      </c>
      <c r="X1701" s="56">
        <f t="shared" si="262"/>
        <v>-99</v>
      </c>
      <c r="Y1701" s="56">
        <f t="shared" si="263"/>
        <v>-99</v>
      </c>
      <c r="Z1701" s="56">
        <f t="shared" si="264"/>
        <v>-99</v>
      </c>
      <c r="AA1701" s="56">
        <f t="shared" si="265"/>
        <v>-99</v>
      </c>
      <c r="AB1701" s="56">
        <f t="shared" si="266"/>
        <v>-99</v>
      </c>
      <c r="AC1701" s="56">
        <f t="shared" si="267"/>
        <v>-99</v>
      </c>
      <c r="AE1701" s="82">
        <f>IF(D1701=1, 'adjustment factor'!$D$4, IF(D1701=-9,-999,IF(D1701="",-999,0)))</f>
        <v>-999</v>
      </c>
      <c r="AF1701" s="82">
        <f>IF(F1701=1, 'adjustment factor'!$D$5, IF(F1701=-9,-999,IF(F1701="",-999,0)))</f>
        <v>-999</v>
      </c>
      <c r="AG1701" s="82">
        <f>IF(E1701=1, 'adjustment factor'!$D$6, IF(E1701=-9,-999,IF(E1701="",-999,0)))</f>
        <v>-999</v>
      </c>
      <c r="AH1701" s="82">
        <f>IF(K1701&gt;=45,'adjustment factor'!$D$7,IF(K1701=-9,-1200,IF(K1701="",-1200,0)))</f>
        <v>-1200</v>
      </c>
      <c r="AI1701" s="82">
        <f>IF(L1701=1, 'adjustment factor'!$D$8, IF(L1701=-9,-999,IF(L1701="",-999,0)))</f>
        <v>-999</v>
      </c>
      <c r="AJ1701" s="82">
        <f>IF(AND(M1701&gt;=1,M1701&lt;=4),'adjustment factor'!$D$9,IF(M1701=-9,-999,IF(M1701=98,-999,IF(M1701=99,-999,IF(M1701="",-999,0)))))</f>
        <v>-999</v>
      </c>
      <c r="AK1701" s="82">
        <f>IF(H1701=1, 'adjustment factor'!$D$10, IF(H1701=-9,-999,IF(H1701="",-999,0)))</f>
        <v>-999</v>
      </c>
      <c r="AL1701" s="82">
        <f>IF(G1701=1, 'adjustment factor'!$D$11, IF(G1701=-9,-999,IF(G1701="",-999,0)))</f>
        <v>-999</v>
      </c>
      <c r="AM1701" s="82">
        <f>IF(I1701=1, 'adjustment factor'!$D$12, IF(I1701=-9,-999,IF(I1701="",-999,0)))</f>
        <v>-999</v>
      </c>
      <c r="AN1701" s="82">
        <f>IF(J1701=1, 'adjustment factor'!$D$13, IF(J1701=-9,-999,IF(J1701="",-999,0)))</f>
        <v>-999</v>
      </c>
      <c r="AO1701" s="82" t="str">
        <f t="shared" si="268"/>
        <v>-999</v>
      </c>
      <c r="AP1701" s="82" t="str">
        <f t="shared" si="269"/>
        <v>MISSING</v>
      </c>
    </row>
    <row r="1702" spans="2:42" s="3" customFormat="1">
      <c r="B1702" s="213"/>
      <c r="C1702" s="35">
        <v>1698</v>
      </c>
      <c r="D1702" s="161"/>
      <c r="E1702" s="161"/>
      <c r="F1702" s="161"/>
      <c r="G1702" s="161"/>
      <c r="H1702" s="161"/>
      <c r="I1702" s="161"/>
      <c r="J1702" s="161"/>
      <c r="K1702" s="161"/>
      <c r="L1702" s="161"/>
      <c r="M1702" s="161"/>
      <c r="N1702" s="171"/>
      <c r="O1702" s="171"/>
      <c r="P1702" s="171"/>
      <c r="Q1702" s="171"/>
      <c r="R1702" s="171"/>
      <c r="S1702" s="171"/>
      <c r="T1702" s="208" t="str">
        <f t="shared" si="260"/>
        <v>MISSING</v>
      </c>
      <c r="U1702" s="208" t="str">
        <f t="shared" si="261"/>
        <v>MISSING</v>
      </c>
      <c r="X1702" s="56">
        <f t="shared" si="262"/>
        <v>-99</v>
      </c>
      <c r="Y1702" s="56">
        <f t="shared" si="263"/>
        <v>-99</v>
      </c>
      <c r="Z1702" s="56">
        <f t="shared" si="264"/>
        <v>-99</v>
      </c>
      <c r="AA1702" s="56">
        <f t="shared" si="265"/>
        <v>-99</v>
      </c>
      <c r="AB1702" s="56">
        <f t="shared" si="266"/>
        <v>-99</v>
      </c>
      <c r="AC1702" s="56">
        <f t="shared" si="267"/>
        <v>-99</v>
      </c>
      <c r="AE1702" s="82">
        <f>IF(D1702=1, 'adjustment factor'!$D$4, IF(D1702=-9,-999,IF(D1702="",-999,0)))</f>
        <v>-999</v>
      </c>
      <c r="AF1702" s="82">
        <f>IF(F1702=1, 'adjustment factor'!$D$5, IF(F1702=-9,-999,IF(F1702="",-999,0)))</f>
        <v>-999</v>
      </c>
      <c r="AG1702" s="82">
        <f>IF(E1702=1, 'adjustment factor'!$D$6, IF(E1702=-9,-999,IF(E1702="",-999,0)))</f>
        <v>-999</v>
      </c>
      <c r="AH1702" s="82">
        <f>IF(K1702&gt;=45,'adjustment factor'!$D$7,IF(K1702=-9,-1200,IF(K1702="",-1200,0)))</f>
        <v>-1200</v>
      </c>
      <c r="AI1702" s="82">
        <f>IF(L1702=1, 'adjustment factor'!$D$8, IF(L1702=-9,-999,IF(L1702="",-999,0)))</f>
        <v>-999</v>
      </c>
      <c r="AJ1702" s="82">
        <f>IF(AND(M1702&gt;=1,M1702&lt;=4),'adjustment factor'!$D$9,IF(M1702=-9,-999,IF(M1702=98,-999,IF(M1702=99,-999,IF(M1702="",-999,0)))))</f>
        <v>-999</v>
      </c>
      <c r="AK1702" s="82">
        <f>IF(H1702=1, 'adjustment factor'!$D$10, IF(H1702=-9,-999,IF(H1702="",-999,0)))</f>
        <v>-999</v>
      </c>
      <c r="AL1702" s="82">
        <f>IF(G1702=1, 'adjustment factor'!$D$11, IF(G1702=-9,-999,IF(G1702="",-999,0)))</f>
        <v>-999</v>
      </c>
      <c r="AM1702" s="82">
        <f>IF(I1702=1, 'adjustment factor'!$D$12, IF(I1702=-9,-999,IF(I1702="",-999,0)))</f>
        <v>-999</v>
      </c>
      <c r="AN1702" s="82">
        <f>IF(J1702=1, 'adjustment factor'!$D$13, IF(J1702=-9,-999,IF(J1702="",-999,0)))</f>
        <v>-999</v>
      </c>
      <c r="AO1702" s="82" t="str">
        <f t="shared" si="268"/>
        <v>-999</v>
      </c>
      <c r="AP1702" s="82" t="str">
        <f t="shared" si="269"/>
        <v>MISSING</v>
      </c>
    </row>
    <row r="1703" spans="2:42" s="3" customFormat="1">
      <c r="B1703" s="213"/>
      <c r="C1703" s="35">
        <v>1699</v>
      </c>
      <c r="D1703" s="161"/>
      <c r="E1703" s="161"/>
      <c r="F1703" s="161"/>
      <c r="G1703" s="161"/>
      <c r="H1703" s="161"/>
      <c r="I1703" s="161"/>
      <c r="J1703" s="161"/>
      <c r="K1703" s="161"/>
      <c r="L1703" s="161"/>
      <c r="M1703" s="161"/>
      <c r="N1703" s="171"/>
      <c r="O1703" s="171"/>
      <c r="P1703" s="171"/>
      <c r="Q1703" s="171"/>
      <c r="R1703" s="171"/>
      <c r="S1703" s="171"/>
      <c r="T1703" s="208" t="str">
        <f t="shared" si="260"/>
        <v>MISSING</v>
      </c>
      <c r="U1703" s="208" t="str">
        <f t="shared" si="261"/>
        <v>MISSING</v>
      </c>
      <c r="X1703" s="56">
        <f t="shared" si="262"/>
        <v>-99</v>
      </c>
      <c r="Y1703" s="56">
        <f t="shared" si="263"/>
        <v>-99</v>
      </c>
      <c r="Z1703" s="56">
        <f t="shared" si="264"/>
        <v>-99</v>
      </c>
      <c r="AA1703" s="56">
        <f t="shared" si="265"/>
        <v>-99</v>
      </c>
      <c r="AB1703" s="56">
        <f t="shared" si="266"/>
        <v>-99</v>
      </c>
      <c r="AC1703" s="56">
        <f t="shared" si="267"/>
        <v>-99</v>
      </c>
      <c r="AE1703" s="82">
        <f>IF(D1703=1, 'adjustment factor'!$D$4, IF(D1703=-9,-999,IF(D1703="",-999,0)))</f>
        <v>-999</v>
      </c>
      <c r="AF1703" s="82">
        <f>IF(F1703=1, 'adjustment factor'!$D$5, IF(F1703=-9,-999,IF(F1703="",-999,0)))</f>
        <v>-999</v>
      </c>
      <c r="AG1703" s="82">
        <f>IF(E1703=1, 'adjustment factor'!$D$6, IF(E1703=-9,-999,IF(E1703="",-999,0)))</f>
        <v>-999</v>
      </c>
      <c r="AH1703" s="82">
        <f>IF(K1703&gt;=45,'adjustment factor'!$D$7,IF(K1703=-9,-1200,IF(K1703="",-1200,0)))</f>
        <v>-1200</v>
      </c>
      <c r="AI1703" s="82">
        <f>IF(L1703=1, 'adjustment factor'!$D$8, IF(L1703=-9,-999,IF(L1703="",-999,0)))</f>
        <v>-999</v>
      </c>
      <c r="AJ1703" s="82">
        <f>IF(AND(M1703&gt;=1,M1703&lt;=4),'adjustment factor'!$D$9,IF(M1703=-9,-999,IF(M1703=98,-999,IF(M1703=99,-999,IF(M1703="",-999,0)))))</f>
        <v>-999</v>
      </c>
      <c r="AK1703" s="82">
        <f>IF(H1703=1, 'adjustment factor'!$D$10, IF(H1703=-9,-999,IF(H1703="",-999,0)))</f>
        <v>-999</v>
      </c>
      <c r="AL1703" s="82">
        <f>IF(G1703=1, 'adjustment factor'!$D$11, IF(G1703=-9,-999,IF(G1703="",-999,0)))</f>
        <v>-999</v>
      </c>
      <c r="AM1703" s="82">
        <f>IF(I1703=1, 'adjustment factor'!$D$12, IF(I1703=-9,-999,IF(I1703="",-999,0)))</f>
        <v>-999</v>
      </c>
      <c r="AN1703" s="82">
        <f>IF(J1703=1, 'adjustment factor'!$D$13, IF(J1703=-9,-999,IF(J1703="",-999,0)))</f>
        <v>-999</v>
      </c>
      <c r="AO1703" s="82" t="str">
        <f t="shared" si="268"/>
        <v>-999</v>
      </c>
      <c r="AP1703" s="82" t="str">
        <f t="shared" si="269"/>
        <v>MISSING</v>
      </c>
    </row>
    <row r="1704" spans="2:42" s="3" customFormat="1">
      <c r="B1704" s="213"/>
      <c r="C1704" s="35">
        <v>1700</v>
      </c>
      <c r="D1704" s="161"/>
      <c r="E1704" s="161"/>
      <c r="F1704" s="161"/>
      <c r="G1704" s="161"/>
      <c r="H1704" s="161"/>
      <c r="I1704" s="161"/>
      <c r="J1704" s="161"/>
      <c r="K1704" s="161"/>
      <c r="L1704" s="161"/>
      <c r="M1704" s="161"/>
      <c r="N1704" s="171"/>
      <c r="O1704" s="171"/>
      <c r="P1704" s="171"/>
      <c r="Q1704" s="171"/>
      <c r="R1704" s="171"/>
      <c r="S1704" s="171"/>
      <c r="T1704" s="208" t="str">
        <f t="shared" si="260"/>
        <v>MISSING</v>
      </c>
      <c r="U1704" s="208" t="str">
        <f t="shared" si="261"/>
        <v>MISSING</v>
      </c>
      <c r="X1704" s="56">
        <f t="shared" si="262"/>
        <v>-99</v>
      </c>
      <c r="Y1704" s="56">
        <f t="shared" si="263"/>
        <v>-99</v>
      </c>
      <c r="Z1704" s="56">
        <f t="shared" si="264"/>
        <v>-99</v>
      </c>
      <c r="AA1704" s="56">
        <f t="shared" si="265"/>
        <v>-99</v>
      </c>
      <c r="AB1704" s="56">
        <f t="shared" si="266"/>
        <v>-99</v>
      </c>
      <c r="AC1704" s="56">
        <f t="shared" si="267"/>
        <v>-99</v>
      </c>
      <c r="AE1704" s="82">
        <f>IF(D1704=1, 'adjustment factor'!$D$4, IF(D1704=-9,-999,IF(D1704="",-999,0)))</f>
        <v>-999</v>
      </c>
      <c r="AF1704" s="82">
        <f>IF(F1704=1, 'adjustment factor'!$D$5, IF(F1704=-9,-999,IF(F1704="",-999,0)))</f>
        <v>-999</v>
      </c>
      <c r="AG1704" s="82">
        <f>IF(E1704=1, 'adjustment factor'!$D$6, IF(E1704=-9,-999,IF(E1704="",-999,0)))</f>
        <v>-999</v>
      </c>
      <c r="AH1704" s="82">
        <f>IF(K1704&gt;=45,'adjustment factor'!$D$7,IF(K1704=-9,-1200,IF(K1704="",-1200,0)))</f>
        <v>-1200</v>
      </c>
      <c r="AI1704" s="82">
        <f>IF(L1704=1, 'adjustment factor'!$D$8, IF(L1704=-9,-999,IF(L1704="",-999,0)))</f>
        <v>-999</v>
      </c>
      <c r="AJ1704" s="82">
        <f>IF(AND(M1704&gt;=1,M1704&lt;=4),'adjustment factor'!$D$9,IF(M1704=-9,-999,IF(M1704=98,-999,IF(M1704=99,-999,IF(M1704="",-999,0)))))</f>
        <v>-999</v>
      </c>
      <c r="AK1704" s="82">
        <f>IF(H1704=1, 'adjustment factor'!$D$10, IF(H1704=-9,-999,IF(H1704="",-999,0)))</f>
        <v>-999</v>
      </c>
      <c r="AL1704" s="82">
        <f>IF(G1704=1, 'adjustment factor'!$D$11, IF(G1704=-9,-999,IF(G1704="",-999,0)))</f>
        <v>-999</v>
      </c>
      <c r="AM1704" s="82">
        <f>IF(I1704=1, 'adjustment factor'!$D$12, IF(I1704=-9,-999,IF(I1704="",-999,0)))</f>
        <v>-999</v>
      </c>
      <c r="AN1704" s="82">
        <f>IF(J1704=1, 'adjustment factor'!$D$13, IF(J1704=-9,-999,IF(J1704="",-999,0)))</f>
        <v>-999</v>
      </c>
      <c r="AO1704" s="82" t="str">
        <f t="shared" si="268"/>
        <v>-999</v>
      </c>
      <c r="AP1704" s="82" t="str">
        <f t="shared" si="269"/>
        <v>MISSING</v>
      </c>
    </row>
    <row r="1705" spans="2:42" s="3" customFormat="1">
      <c r="B1705" s="213"/>
      <c r="C1705" s="35">
        <v>1701</v>
      </c>
      <c r="D1705" s="161"/>
      <c r="E1705" s="161"/>
      <c r="F1705" s="161"/>
      <c r="G1705" s="161"/>
      <c r="H1705" s="161"/>
      <c r="I1705" s="161"/>
      <c r="J1705" s="161"/>
      <c r="K1705" s="161"/>
      <c r="L1705" s="161"/>
      <c r="M1705" s="161"/>
      <c r="N1705" s="171"/>
      <c r="O1705" s="171"/>
      <c r="P1705" s="171"/>
      <c r="Q1705" s="171"/>
      <c r="R1705" s="171"/>
      <c r="S1705" s="171"/>
      <c r="T1705" s="208" t="str">
        <f t="shared" si="260"/>
        <v>MISSING</v>
      </c>
      <c r="U1705" s="208" t="str">
        <f t="shared" si="261"/>
        <v>MISSING</v>
      </c>
      <c r="X1705" s="56">
        <f t="shared" si="262"/>
        <v>-99</v>
      </c>
      <c r="Y1705" s="56">
        <f t="shared" si="263"/>
        <v>-99</v>
      </c>
      <c r="Z1705" s="56">
        <f t="shared" si="264"/>
        <v>-99</v>
      </c>
      <c r="AA1705" s="56">
        <f t="shared" si="265"/>
        <v>-99</v>
      </c>
      <c r="AB1705" s="56">
        <f t="shared" si="266"/>
        <v>-99</v>
      </c>
      <c r="AC1705" s="56">
        <f t="shared" si="267"/>
        <v>-99</v>
      </c>
      <c r="AE1705" s="82">
        <f>IF(D1705=1, 'adjustment factor'!$D$4, IF(D1705=-9,-999,IF(D1705="",-999,0)))</f>
        <v>-999</v>
      </c>
      <c r="AF1705" s="82">
        <f>IF(F1705=1, 'adjustment factor'!$D$5, IF(F1705=-9,-999,IF(F1705="",-999,0)))</f>
        <v>-999</v>
      </c>
      <c r="AG1705" s="82">
        <f>IF(E1705=1, 'adjustment factor'!$D$6, IF(E1705=-9,-999,IF(E1705="",-999,0)))</f>
        <v>-999</v>
      </c>
      <c r="AH1705" s="82">
        <f>IF(K1705&gt;=45,'adjustment factor'!$D$7,IF(K1705=-9,-1200,IF(K1705="",-1200,0)))</f>
        <v>-1200</v>
      </c>
      <c r="AI1705" s="82">
        <f>IF(L1705=1, 'adjustment factor'!$D$8, IF(L1705=-9,-999,IF(L1705="",-999,0)))</f>
        <v>-999</v>
      </c>
      <c r="AJ1705" s="82">
        <f>IF(AND(M1705&gt;=1,M1705&lt;=4),'adjustment factor'!$D$9,IF(M1705=-9,-999,IF(M1705=98,-999,IF(M1705=99,-999,IF(M1705="",-999,0)))))</f>
        <v>-999</v>
      </c>
      <c r="AK1705" s="82">
        <f>IF(H1705=1, 'adjustment factor'!$D$10, IF(H1705=-9,-999,IF(H1705="",-999,0)))</f>
        <v>-999</v>
      </c>
      <c r="AL1705" s="82">
        <f>IF(G1705=1, 'adjustment factor'!$D$11, IF(G1705=-9,-999,IF(G1705="",-999,0)))</f>
        <v>-999</v>
      </c>
      <c r="AM1705" s="82">
        <f>IF(I1705=1, 'adjustment factor'!$D$12, IF(I1705=-9,-999,IF(I1705="",-999,0)))</f>
        <v>-999</v>
      </c>
      <c r="AN1705" s="82">
        <f>IF(J1705=1, 'adjustment factor'!$D$13, IF(J1705=-9,-999,IF(J1705="",-999,0)))</f>
        <v>-999</v>
      </c>
      <c r="AO1705" s="82" t="str">
        <f t="shared" si="268"/>
        <v>-999</v>
      </c>
      <c r="AP1705" s="82" t="str">
        <f t="shared" si="269"/>
        <v>MISSING</v>
      </c>
    </row>
    <row r="1706" spans="2:42" s="3" customFormat="1">
      <c r="B1706" s="213"/>
      <c r="C1706" s="35">
        <v>1702</v>
      </c>
      <c r="D1706" s="161"/>
      <c r="E1706" s="161"/>
      <c r="F1706" s="161"/>
      <c r="G1706" s="161"/>
      <c r="H1706" s="161"/>
      <c r="I1706" s="161"/>
      <c r="J1706" s="161"/>
      <c r="K1706" s="161"/>
      <c r="L1706" s="161"/>
      <c r="M1706" s="161"/>
      <c r="N1706" s="171"/>
      <c r="O1706" s="171"/>
      <c r="P1706" s="171"/>
      <c r="Q1706" s="171"/>
      <c r="R1706" s="171"/>
      <c r="S1706" s="171"/>
      <c r="T1706" s="208" t="str">
        <f t="shared" si="260"/>
        <v>MISSING</v>
      </c>
      <c r="U1706" s="208" t="str">
        <f t="shared" si="261"/>
        <v>MISSING</v>
      </c>
      <c r="X1706" s="56">
        <f t="shared" si="262"/>
        <v>-99</v>
      </c>
      <c r="Y1706" s="56">
        <f t="shared" si="263"/>
        <v>-99</v>
      </c>
      <c r="Z1706" s="56">
        <f t="shared" si="264"/>
        <v>-99</v>
      </c>
      <c r="AA1706" s="56">
        <f t="shared" si="265"/>
        <v>-99</v>
      </c>
      <c r="AB1706" s="56">
        <f t="shared" si="266"/>
        <v>-99</v>
      </c>
      <c r="AC1706" s="56">
        <f t="shared" si="267"/>
        <v>-99</v>
      </c>
      <c r="AE1706" s="82">
        <f>IF(D1706=1, 'adjustment factor'!$D$4, IF(D1706=-9,-999,IF(D1706="",-999,0)))</f>
        <v>-999</v>
      </c>
      <c r="AF1706" s="82">
        <f>IF(F1706=1, 'adjustment factor'!$D$5, IF(F1706=-9,-999,IF(F1706="",-999,0)))</f>
        <v>-999</v>
      </c>
      <c r="AG1706" s="82">
        <f>IF(E1706=1, 'adjustment factor'!$D$6, IF(E1706=-9,-999,IF(E1706="",-999,0)))</f>
        <v>-999</v>
      </c>
      <c r="AH1706" s="82">
        <f>IF(K1706&gt;=45,'adjustment factor'!$D$7,IF(K1706=-9,-1200,IF(K1706="",-1200,0)))</f>
        <v>-1200</v>
      </c>
      <c r="AI1706" s="82">
        <f>IF(L1706=1, 'adjustment factor'!$D$8, IF(L1706=-9,-999,IF(L1706="",-999,0)))</f>
        <v>-999</v>
      </c>
      <c r="AJ1706" s="82">
        <f>IF(AND(M1706&gt;=1,M1706&lt;=4),'adjustment factor'!$D$9,IF(M1706=-9,-999,IF(M1706=98,-999,IF(M1706=99,-999,IF(M1706="",-999,0)))))</f>
        <v>-999</v>
      </c>
      <c r="AK1706" s="82">
        <f>IF(H1706=1, 'adjustment factor'!$D$10, IF(H1706=-9,-999,IF(H1706="",-999,0)))</f>
        <v>-999</v>
      </c>
      <c r="AL1706" s="82">
        <f>IF(G1706=1, 'adjustment factor'!$D$11, IF(G1706=-9,-999,IF(G1706="",-999,0)))</f>
        <v>-999</v>
      </c>
      <c r="AM1706" s="82">
        <f>IF(I1706=1, 'adjustment factor'!$D$12, IF(I1706=-9,-999,IF(I1706="",-999,0)))</f>
        <v>-999</v>
      </c>
      <c r="AN1706" s="82">
        <f>IF(J1706=1, 'adjustment factor'!$D$13, IF(J1706=-9,-999,IF(J1706="",-999,0)))</f>
        <v>-999</v>
      </c>
      <c r="AO1706" s="82" t="str">
        <f t="shared" si="268"/>
        <v>-999</v>
      </c>
      <c r="AP1706" s="82" t="str">
        <f t="shared" si="269"/>
        <v>MISSING</v>
      </c>
    </row>
    <row r="1707" spans="2:42" s="3" customFormat="1">
      <c r="B1707" s="213"/>
      <c r="C1707" s="35">
        <v>1703</v>
      </c>
      <c r="D1707" s="161"/>
      <c r="E1707" s="161"/>
      <c r="F1707" s="161"/>
      <c r="G1707" s="161"/>
      <c r="H1707" s="161"/>
      <c r="I1707" s="161"/>
      <c r="J1707" s="161"/>
      <c r="K1707" s="161"/>
      <c r="L1707" s="161"/>
      <c r="M1707" s="161"/>
      <c r="N1707" s="171"/>
      <c r="O1707" s="171"/>
      <c r="P1707" s="171"/>
      <c r="Q1707" s="171"/>
      <c r="R1707" s="171"/>
      <c r="S1707" s="171"/>
      <c r="T1707" s="208" t="str">
        <f t="shared" si="260"/>
        <v>MISSING</v>
      </c>
      <c r="U1707" s="208" t="str">
        <f t="shared" si="261"/>
        <v>MISSING</v>
      </c>
      <c r="X1707" s="56">
        <f t="shared" si="262"/>
        <v>-99</v>
      </c>
      <c r="Y1707" s="56">
        <f t="shared" si="263"/>
        <v>-99</v>
      </c>
      <c r="Z1707" s="56">
        <f t="shared" si="264"/>
        <v>-99</v>
      </c>
      <c r="AA1707" s="56">
        <f t="shared" si="265"/>
        <v>-99</v>
      </c>
      <c r="AB1707" s="56">
        <f t="shared" si="266"/>
        <v>-99</v>
      </c>
      <c r="AC1707" s="56">
        <f t="shared" si="267"/>
        <v>-99</v>
      </c>
      <c r="AE1707" s="82">
        <f>IF(D1707=1, 'adjustment factor'!$D$4, IF(D1707=-9,-999,IF(D1707="",-999,0)))</f>
        <v>-999</v>
      </c>
      <c r="AF1707" s="82">
        <f>IF(F1707=1, 'adjustment factor'!$D$5, IF(F1707=-9,-999,IF(F1707="",-999,0)))</f>
        <v>-999</v>
      </c>
      <c r="AG1707" s="82">
        <f>IF(E1707=1, 'adjustment factor'!$D$6, IF(E1707=-9,-999,IF(E1707="",-999,0)))</f>
        <v>-999</v>
      </c>
      <c r="AH1707" s="82">
        <f>IF(K1707&gt;=45,'adjustment factor'!$D$7,IF(K1707=-9,-1200,IF(K1707="",-1200,0)))</f>
        <v>-1200</v>
      </c>
      <c r="AI1707" s="82">
        <f>IF(L1707=1, 'adjustment factor'!$D$8, IF(L1707=-9,-999,IF(L1707="",-999,0)))</f>
        <v>-999</v>
      </c>
      <c r="AJ1707" s="82">
        <f>IF(AND(M1707&gt;=1,M1707&lt;=4),'adjustment factor'!$D$9,IF(M1707=-9,-999,IF(M1707=98,-999,IF(M1707=99,-999,IF(M1707="",-999,0)))))</f>
        <v>-999</v>
      </c>
      <c r="AK1707" s="82">
        <f>IF(H1707=1, 'adjustment factor'!$D$10, IF(H1707=-9,-999,IF(H1707="",-999,0)))</f>
        <v>-999</v>
      </c>
      <c r="AL1707" s="82">
        <f>IF(G1707=1, 'adjustment factor'!$D$11, IF(G1707=-9,-999,IF(G1707="",-999,0)))</f>
        <v>-999</v>
      </c>
      <c r="AM1707" s="82">
        <f>IF(I1707=1, 'adjustment factor'!$D$12, IF(I1707=-9,-999,IF(I1707="",-999,0)))</f>
        <v>-999</v>
      </c>
      <c r="AN1707" s="82">
        <f>IF(J1707=1, 'adjustment factor'!$D$13, IF(J1707=-9,-999,IF(J1707="",-999,0)))</f>
        <v>-999</v>
      </c>
      <c r="AO1707" s="82" t="str">
        <f t="shared" si="268"/>
        <v>-999</v>
      </c>
      <c r="AP1707" s="82" t="str">
        <f t="shared" si="269"/>
        <v>MISSING</v>
      </c>
    </row>
    <row r="1708" spans="2:42" s="3" customFormat="1">
      <c r="B1708" s="213"/>
      <c r="C1708" s="35">
        <v>1704</v>
      </c>
      <c r="D1708" s="161"/>
      <c r="E1708" s="161"/>
      <c r="F1708" s="161"/>
      <c r="G1708" s="161"/>
      <c r="H1708" s="161"/>
      <c r="I1708" s="161"/>
      <c r="J1708" s="161"/>
      <c r="K1708" s="161"/>
      <c r="L1708" s="161"/>
      <c r="M1708" s="161"/>
      <c r="N1708" s="171"/>
      <c r="O1708" s="171"/>
      <c r="P1708" s="171"/>
      <c r="Q1708" s="171"/>
      <c r="R1708" s="171"/>
      <c r="S1708" s="171"/>
      <c r="T1708" s="208" t="str">
        <f t="shared" si="260"/>
        <v>MISSING</v>
      </c>
      <c r="U1708" s="208" t="str">
        <f t="shared" si="261"/>
        <v>MISSING</v>
      </c>
      <c r="X1708" s="56">
        <f t="shared" si="262"/>
        <v>-99</v>
      </c>
      <c r="Y1708" s="56">
        <f t="shared" si="263"/>
        <v>-99</v>
      </c>
      <c r="Z1708" s="56">
        <f t="shared" si="264"/>
        <v>-99</v>
      </c>
      <c r="AA1708" s="56">
        <f t="shared" si="265"/>
        <v>-99</v>
      </c>
      <c r="AB1708" s="56">
        <f t="shared" si="266"/>
        <v>-99</v>
      </c>
      <c r="AC1708" s="56">
        <f t="shared" si="267"/>
        <v>-99</v>
      </c>
      <c r="AE1708" s="82">
        <f>IF(D1708=1, 'adjustment factor'!$D$4, IF(D1708=-9,-999,IF(D1708="",-999,0)))</f>
        <v>-999</v>
      </c>
      <c r="AF1708" s="82">
        <f>IF(F1708=1, 'adjustment factor'!$D$5, IF(F1708=-9,-999,IF(F1708="",-999,0)))</f>
        <v>-999</v>
      </c>
      <c r="AG1708" s="82">
        <f>IF(E1708=1, 'adjustment factor'!$D$6, IF(E1708=-9,-999,IF(E1708="",-999,0)))</f>
        <v>-999</v>
      </c>
      <c r="AH1708" s="82">
        <f>IF(K1708&gt;=45,'adjustment factor'!$D$7,IF(K1708=-9,-1200,IF(K1708="",-1200,0)))</f>
        <v>-1200</v>
      </c>
      <c r="AI1708" s="82">
        <f>IF(L1708=1, 'adjustment factor'!$D$8, IF(L1708=-9,-999,IF(L1708="",-999,0)))</f>
        <v>-999</v>
      </c>
      <c r="AJ1708" s="82">
        <f>IF(AND(M1708&gt;=1,M1708&lt;=4),'adjustment factor'!$D$9,IF(M1708=-9,-999,IF(M1708=98,-999,IF(M1708=99,-999,IF(M1708="",-999,0)))))</f>
        <v>-999</v>
      </c>
      <c r="AK1708" s="82">
        <f>IF(H1708=1, 'adjustment factor'!$D$10, IF(H1708=-9,-999,IF(H1708="",-999,0)))</f>
        <v>-999</v>
      </c>
      <c r="AL1708" s="82">
        <f>IF(G1708=1, 'adjustment factor'!$D$11, IF(G1708=-9,-999,IF(G1708="",-999,0)))</f>
        <v>-999</v>
      </c>
      <c r="AM1708" s="82">
        <f>IF(I1708=1, 'adjustment factor'!$D$12, IF(I1708=-9,-999,IF(I1708="",-999,0)))</f>
        <v>-999</v>
      </c>
      <c r="AN1708" s="82">
        <f>IF(J1708=1, 'adjustment factor'!$D$13, IF(J1708=-9,-999,IF(J1708="",-999,0)))</f>
        <v>-999</v>
      </c>
      <c r="AO1708" s="82" t="str">
        <f t="shared" si="268"/>
        <v>-999</v>
      </c>
      <c r="AP1708" s="82" t="str">
        <f t="shared" si="269"/>
        <v>MISSING</v>
      </c>
    </row>
    <row r="1709" spans="2:42" s="3" customFormat="1">
      <c r="B1709" s="213"/>
      <c r="C1709" s="35">
        <v>1705</v>
      </c>
      <c r="D1709" s="161"/>
      <c r="E1709" s="161"/>
      <c r="F1709" s="161"/>
      <c r="G1709" s="161"/>
      <c r="H1709" s="161"/>
      <c r="I1709" s="161"/>
      <c r="J1709" s="161"/>
      <c r="K1709" s="161"/>
      <c r="L1709" s="161"/>
      <c r="M1709" s="161"/>
      <c r="N1709" s="171"/>
      <c r="O1709" s="171"/>
      <c r="P1709" s="171"/>
      <c r="Q1709" s="171"/>
      <c r="R1709" s="171"/>
      <c r="S1709" s="171"/>
      <c r="T1709" s="208" t="str">
        <f t="shared" si="260"/>
        <v>MISSING</v>
      </c>
      <c r="U1709" s="208" t="str">
        <f t="shared" si="261"/>
        <v>MISSING</v>
      </c>
      <c r="X1709" s="56">
        <f t="shared" si="262"/>
        <v>-99</v>
      </c>
      <c r="Y1709" s="56">
        <f t="shared" si="263"/>
        <v>-99</v>
      </c>
      <c r="Z1709" s="56">
        <f t="shared" si="264"/>
        <v>-99</v>
      </c>
      <c r="AA1709" s="56">
        <f t="shared" si="265"/>
        <v>-99</v>
      </c>
      <c r="AB1709" s="56">
        <f t="shared" si="266"/>
        <v>-99</v>
      </c>
      <c r="AC1709" s="56">
        <f t="shared" si="267"/>
        <v>-99</v>
      </c>
      <c r="AE1709" s="82">
        <f>IF(D1709=1, 'adjustment factor'!$D$4, IF(D1709=-9,-999,IF(D1709="",-999,0)))</f>
        <v>-999</v>
      </c>
      <c r="AF1709" s="82">
        <f>IF(F1709=1, 'adjustment factor'!$D$5, IF(F1709=-9,-999,IF(F1709="",-999,0)))</f>
        <v>-999</v>
      </c>
      <c r="AG1709" s="82">
        <f>IF(E1709=1, 'adjustment factor'!$D$6, IF(E1709=-9,-999,IF(E1709="",-999,0)))</f>
        <v>-999</v>
      </c>
      <c r="AH1709" s="82">
        <f>IF(K1709&gt;=45,'adjustment factor'!$D$7,IF(K1709=-9,-1200,IF(K1709="",-1200,0)))</f>
        <v>-1200</v>
      </c>
      <c r="AI1709" s="82">
        <f>IF(L1709=1, 'adjustment factor'!$D$8, IF(L1709=-9,-999,IF(L1709="",-999,0)))</f>
        <v>-999</v>
      </c>
      <c r="AJ1709" s="82">
        <f>IF(AND(M1709&gt;=1,M1709&lt;=4),'adjustment factor'!$D$9,IF(M1709=-9,-999,IF(M1709=98,-999,IF(M1709=99,-999,IF(M1709="",-999,0)))))</f>
        <v>-999</v>
      </c>
      <c r="AK1709" s="82">
        <f>IF(H1709=1, 'adjustment factor'!$D$10, IF(H1709=-9,-999,IF(H1709="",-999,0)))</f>
        <v>-999</v>
      </c>
      <c r="AL1709" s="82">
        <f>IF(G1709=1, 'adjustment factor'!$D$11, IF(G1709=-9,-999,IF(G1709="",-999,0)))</f>
        <v>-999</v>
      </c>
      <c r="AM1709" s="82">
        <f>IF(I1709=1, 'adjustment factor'!$D$12, IF(I1709=-9,-999,IF(I1709="",-999,0)))</f>
        <v>-999</v>
      </c>
      <c r="AN1709" s="82">
        <f>IF(J1709=1, 'adjustment factor'!$D$13, IF(J1709=-9,-999,IF(J1709="",-999,0)))</f>
        <v>-999</v>
      </c>
      <c r="AO1709" s="82" t="str">
        <f t="shared" si="268"/>
        <v>-999</v>
      </c>
      <c r="AP1709" s="82" t="str">
        <f t="shared" si="269"/>
        <v>MISSING</v>
      </c>
    </row>
    <row r="1710" spans="2:42" s="3" customFormat="1">
      <c r="B1710" s="213"/>
      <c r="C1710" s="35">
        <v>1706</v>
      </c>
      <c r="D1710" s="161"/>
      <c r="E1710" s="161"/>
      <c r="F1710" s="161"/>
      <c r="G1710" s="161"/>
      <c r="H1710" s="161"/>
      <c r="I1710" s="161"/>
      <c r="J1710" s="161"/>
      <c r="K1710" s="161"/>
      <c r="L1710" s="161"/>
      <c r="M1710" s="161"/>
      <c r="N1710" s="171"/>
      <c r="O1710" s="171"/>
      <c r="P1710" s="171"/>
      <c r="Q1710" s="171"/>
      <c r="R1710" s="171"/>
      <c r="S1710" s="171"/>
      <c r="T1710" s="208" t="str">
        <f t="shared" si="260"/>
        <v>MISSING</v>
      </c>
      <c r="U1710" s="208" t="str">
        <f t="shared" si="261"/>
        <v>MISSING</v>
      </c>
      <c r="X1710" s="56">
        <f t="shared" si="262"/>
        <v>-99</v>
      </c>
      <c r="Y1710" s="56">
        <f t="shared" si="263"/>
        <v>-99</v>
      </c>
      <c r="Z1710" s="56">
        <f t="shared" si="264"/>
        <v>-99</v>
      </c>
      <c r="AA1710" s="56">
        <f t="shared" si="265"/>
        <v>-99</v>
      </c>
      <c r="AB1710" s="56">
        <f t="shared" si="266"/>
        <v>-99</v>
      </c>
      <c r="AC1710" s="56">
        <f t="shared" si="267"/>
        <v>-99</v>
      </c>
      <c r="AE1710" s="82">
        <f>IF(D1710=1, 'adjustment factor'!$D$4, IF(D1710=-9,-999,IF(D1710="",-999,0)))</f>
        <v>-999</v>
      </c>
      <c r="AF1710" s="82">
        <f>IF(F1710=1, 'adjustment factor'!$D$5, IF(F1710=-9,-999,IF(F1710="",-999,0)))</f>
        <v>-999</v>
      </c>
      <c r="AG1710" s="82">
        <f>IF(E1710=1, 'adjustment factor'!$D$6, IF(E1710=-9,-999,IF(E1710="",-999,0)))</f>
        <v>-999</v>
      </c>
      <c r="AH1710" s="82">
        <f>IF(K1710&gt;=45,'adjustment factor'!$D$7,IF(K1710=-9,-1200,IF(K1710="",-1200,0)))</f>
        <v>-1200</v>
      </c>
      <c r="AI1710" s="82">
        <f>IF(L1710=1, 'adjustment factor'!$D$8, IF(L1710=-9,-999,IF(L1710="",-999,0)))</f>
        <v>-999</v>
      </c>
      <c r="AJ1710" s="82">
        <f>IF(AND(M1710&gt;=1,M1710&lt;=4),'adjustment factor'!$D$9,IF(M1710=-9,-999,IF(M1710=98,-999,IF(M1710=99,-999,IF(M1710="",-999,0)))))</f>
        <v>-999</v>
      </c>
      <c r="AK1710" s="82">
        <f>IF(H1710=1, 'adjustment factor'!$D$10, IF(H1710=-9,-999,IF(H1710="",-999,0)))</f>
        <v>-999</v>
      </c>
      <c r="AL1710" s="82">
        <f>IF(G1710=1, 'adjustment factor'!$D$11, IF(G1710=-9,-999,IF(G1710="",-999,0)))</f>
        <v>-999</v>
      </c>
      <c r="AM1710" s="82">
        <f>IF(I1710=1, 'adjustment factor'!$D$12, IF(I1710=-9,-999,IF(I1710="",-999,0)))</f>
        <v>-999</v>
      </c>
      <c r="AN1710" s="82">
        <f>IF(J1710=1, 'adjustment factor'!$D$13, IF(J1710=-9,-999,IF(J1710="",-999,0)))</f>
        <v>-999</v>
      </c>
      <c r="AO1710" s="82" t="str">
        <f t="shared" si="268"/>
        <v>-999</v>
      </c>
      <c r="AP1710" s="82" t="str">
        <f t="shared" si="269"/>
        <v>MISSING</v>
      </c>
    </row>
    <row r="1711" spans="2:42" s="3" customFormat="1">
      <c r="B1711" s="213"/>
      <c r="C1711" s="35">
        <v>1707</v>
      </c>
      <c r="D1711" s="161"/>
      <c r="E1711" s="161"/>
      <c r="F1711" s="161"/>
      <c r="G1711" s="161"/>
      <c r="H1711" s="161"/>
      <c r="I1711" s="161"/>
      <c r="J1711" s="161"/>
      <c r="K1711" s="161"/>
      <c r="L1711" s="161"/>
      <c r="M1711" s="161"/>
      <c r="N1711" s="171"/>
      <c r="O1711" s="171"/>
      <c r="P1711" s="171"/>
      <c r="Q1711" s="171"/>
      <c r="R1711" s="171"/>
      <c r="S1711" s="171"/>
      <c r="T1711" s="208" t="str">
        <f t="shared" si="260"/>
        <v>MISSING</v>
      </c>
      <c r="U1711" s="208" t="str">
        <f t="shared" si="261"/>
        <v>MISSING</v>
      </c>
      <c r="X1711" s="56">
        <f t="shared" si="262"/>
        <v>-99</v>
      </c>
      <c r="Y1711" s="56">
        <f t="shared" si="263"/>
        <v>-99</v>
      </c>
      <c r="Z1711" s="56">
        <f t="shared" si="264"/>
        <v>-99</v>
      </c>
      <c r="AA1711" s="56">
        <f t="shared" si="265"/>
        <v>-99</v>
      </c>
      <c r="AB1711" s="56">
        <f t="shared" si="266"/>
        <v>-99</v>
      </c>
      <c r="AC1711" s="56">
        <f t="shared" si="267"/>
        <v>-99</v>
      </c>
      <c r="AE1711" s="82">
        <f>IF(D1711=1, 'adjustment factor'!$D$4, IF(D1711=-9,-999,IF(D1711="",-999,0)))</f>
        <v>-999</v>
      </c>
      <c r="AF1711" s="82">
        <f>IF(F1711=1, 'adjustment factor'!$D$5, IF(F1711=-9,-999,IF(F1711="",-999,0)))</f>
        <v>-999</v>
      </c>
      <c r="AG1711" s="82">
        <f>IF(E1711=1, 'adjustment factor'!$D$6, IF(E1711=-9,-999,IF(E1711="",-999,0)))</f>
        <v>-999</v>
      </c>
      <c r="AH1711" s="82">
        <f>IF(K1711&gt;=45,'adjustment factor'!$D$7,IF(K1711=-9,-1200,IF(K1711="",-1200,0)))</f>
        <v>-1200</v>
      </c>
      <c r="AI1711" s="82">
        <f>IF(L1711=1, 'adjustment factor'!$D$8, IF(L1711=-9,-999,IF(L1711="",-999,0)))</f>
        <v>-999</v>
      </c>
      <c r="AJ1711" s="82">
        <f>IF(AND(M1711&gt;=1,M1711&lt;=4),'adjustment factor'!$D$9,IF(M1711=-9,-999,IF(M1711=98,-999,IF(M1711=99,-999,IF(M1711="",-999,0)))))</f>
        <v>-999</v>
      </c>
      <c r="AK1711" s="82">
        <f>IF(H1711=1, 'adjustment factor'!$D$10, IF(H1711=-9,-999,IF(H1711="",-999,0)))</f>
        <v>-999</v>
      </c>
      <c r="AL1711" s="82">
        <f>IF(G1711=1, 'adjustment factor'!$D$11, IF(G1711=-9,-999,IF(G1711="",-999,0)))</f>
        <v>-999</v>
      </c>
      <c r="AM1711" s="82">
        <f>IF(I1711=1, 'adjustment factor'!$D$12, IF(I1711=-9,-999,IF(I1711="",-999,0)))</f>
        <v>-999</v>
      </c>
      <c r="AN1711" s="82">
        <f>IF(J1711=1, 'adjustment factor'!$D$13, IF(J1711=-9,-999,IF(J1711="",-999,0)))</f>
        <v>-999</v>
      </c>
      <c r="AO1711" s="82" t="str">
        <f t="shared" si="268"/>
        <v>-999</v>
      </c>
      <c r="AP1711" s="82" t="str">
        <f t="shared" si="269"/>
        <v>MISSING</v>
      </c>
    </row>
    <row r="1712" spans="2:42" s="3" customFormat="1">
      <c r="B1712" s="213"/>
      <c r="C1712" s="35">
        <v>1708</v>
      </c>
      <c r="D1712" s="161"/>
      <c r="E1712" s="161"/>
      <c r="F1712" s="161"/>
      <c r="G1712" s="161"/>
      <c r="H1712" s="161"/>
      <c r="I1712" s="161"/>
      <c r="J1712" s="161"/>
      <c r="K1712" s="161"/>
      <c r="L1712" s="161"/>
      <c r="M1712" s="161"/>
      <c r="N1712" s="171"/>
      <c r="O1712" s="171"/>
      <c r="P1712" s="171"/>
      <c r="Q1712" s="171"/>
      <c r="R1712" s="171"/>
      <c r="S1712" s="171"/>
      <c r="T1712" s="208" t="str">
        <f t="shared" si="260"/>
        <v>MISSING</v>
      </c>
      <c r="U1712" s="208" t="str">
        <f t="shared" si="261"/>
        <v>MISSING</v>
      </c>
      <c r="X1712" s="56">
        <f t="shared" si="262"/>
        <v>-99</v>
      </c>
      <c r="Y1712" s="56">
        <f t="shared" si="263"/>
        <v>-99</v>
      </c>
      <c r="Z1712" s="56">
        <f t="shared" si="264"/>
        <v>-99</v>
      </c>
      <c r="AA1712" s="56">
        <f t="shared" si="265"/>
        <v>-99</v>
      </c>
      <c r="AB1712" s="56">
        <f t="shared" si="266"/>
        <v>-99</v>
      </c>
      <c r="AC1712" s="56">
        <f t="shared" si="267"/>
        <v>-99</v>
      </c>
      <c r="AE1712" s="82">
        <f>IF(D1712=1, 'adjustment factor'!$D$4, IF(D1712=-9,-999,IF(D1712="",-999,0)))</f>
        <v>-999</v>
      </c>
      <c r="AF1712" s="82">
        <f>IF(F1712=1, 'adjustment factor'!$D$5, IF(F1712=-9,-999,IF(F1712="",-999,0)))</f>
        <v>-999</v>
      </c>
      <c r="AG1712" s="82">
        <f>IF(E1712=1, 'adjustment factor'!$D$6, IF(E1712=-9,-999,IF(E1712="",-999,0)))</f>
        <v>-999</v>
      </c>
      <c r="AH1712" s="82">
        <f>IF(K1712&gt;=45,'adjustment factor'!$D$7,IF(K1712=-9,-1200,IF(K1712="",-1200,0)))</f>
        <v>-1200</v>
      </c>
      <c r="AI1712" s="82">
        <f>IF(L1712=1, 'adjustment factor'!$D$8, IF(L1712=-9,-999,IF(L1712="",-999,0)))</f>
        <v>-999</v>
      </c>
      <c r="AJ1712" s="82">
        <f>IF(AND(M1712&gt;=1,M1712&lt;=4),'adjustment factor'!$D$9,IF(M1712=-9,-999,IF(M1712=98,-999,IF(M1712=99,-999,IF(M1712="",-999,0)))))</f>
        <v>-999</v>
      </c>
      <c r="AK1712" s="82">
        <f>IF(H1712=1, 'adjustment factor'!$D$10, IF(H1712=-9,-999,IF(H1712="",-999,0)))</f>
        <v>-999</v>
      </c>
      <c r="AL1712" s="82">
        <f>IF(G1712=1, 'adjustment factor'!$D$11, IF(G1712=-9,-999,IF(G1712="",-999,0)))</f>
        <v>-999</v>
      </c>
      <c r="AM1712" s="82">
        <f>IF(I1712=1, 'adjustment factor'!$D$12, IF(I1712=-9,-999,IF(I1712="",-999,0)))</f>
        <v>-999</v>
      </c>
      <c r="AN1712" s="82">
        <f>IF(J1712=1, 'adjustment factor'!$D$13, IF(J1712=-9,-999,IF(J1712="",-999,0)))</f>
        <v>-999</v>
      </c>
      <c r="AO1712" s="82" t="str">
        <f t="shared" si="268"/>
        <v>-999</v>
      </c>
      <c r="AP1712" s="82" t="str">
        <f t="shared" si="269"/>
        <v>MISSING</v>
      </c>
    </row>
    <row r="1713" spans="2:42" s="3" customFormat="1">
      <c r="B1713" s="213"/>
      <c r="C1713" s="35">
        <v>1709</v>
      </c>
      <c r="D1713" s="161"/>
      <c r="E1713" s="161"/>
      <c r="F1713" s="161"/>
      <c r="G1713" s="161"/>
      <c r="H1713" s="161"/>
      <c r="I1713" s="161"/>
      <c r="J1713" s="161"/>
      <c r="K1713" s="161"/>
      <c r="L1713" s="161"/>
      <c r="M1713" s="161"/>
      <c r="N1713" s="171"/>
      <c r="O1713" s="171"/>
      <c r="P1713" s="171"/>
      <c r="Q1713" s="171"/>
      <c r="R1713" s="171"/>
      <c r="S1713" s="171"/>
      <c r="T1713" s="208" t="str">
        <f t="shared" si="260"/>
        <v>MISSING</v>
      </c>
      <c r="U1713" s="208" t="str">
        <f t="shared" si="261"/>
        <v>MISSING</v>
      </c>
      <c r="X1713" s="56">
        <f t="shared" si="262"/>
        <v>-99</v>
      </c>
      <c r="Y1713" s="56">
        <f t="shared" si="263"/>
        <v>-99</v>
      </c>
      <c r="Z1713" s="56">
        <f t="shared" si="264"/>
        <v>-99</v>
      </c>
      <c r="AA1713" s="56">
        <f t="shared" si="265"/>
        <v>-99</v>
      </c>
      <c r="AB1713" s="56">
        <f t="shared" si="266"/>
        <v>-99</v>
      </c>
      <c r="AC1713" s="56">
        <f t="shared" si="267"/>
        <v>-99</v>
      </c>
      <c r="AE1713" s="82">
        <f>IF(D1713=1, 'adjustment factor'!$D$4, IF(D1713=-9,-999,IF(D1713="",-999,0)))</f>
        <v>-999</v>
      </c>
      <c r="AF1713" s="82">
        <f>IF(F1713=1, 'adjustment factor'!$D$5, IF(F1713=-9,-999,IF(F1713="",-999,0)))</f>
        <v>-999</v>
      </c>
      <c r="AG1713" s="82">
        <f>IF(E1713=1, 'adjustment factor'!$D$6, IF(E1713=-9,-999,IF(E1713="",-999,0)))</f>
        <v>-999</v>
      </c>
      <c r="AH1713" s="82">
        <f>IF(K1713&gt;=45,'adjustment factor'!$D$7,IF(K1713=-9,-1200,IF(K1713="",-1200,0)))</f>
        <v>-1200</v>
      </c>
      <c r="AI1713" s="82">
        <f>IF(L1713=1, 'adjustment factor'!$D$8, IF(L1713=-9,-999,IF(L1713="",-999,0)))</f>
        <v>-999</v>
      </c>
      <c r="AJ1713" s="82">
        <f>IF(AND(M1713&gt;=1,M1713&lt;=4),'adjustment factor'!$D$9,IF(M1713=-9,-999,IF(M1713=98,-999,IF(M1713=99,-999,IF(M1713="",-999,0)))))</f>
        <v>-999</v>
      </c>
      <c r="AK1713" s="82">
        <f>IF(H1713=1, 'adjustment factor'!$D$10, IF(H1713=-9,-999,IF(H1713="",-999,0)))</f>
        <v>-999</v>
      </c>
      <c r="AL1713" s="82">
        <f>IF(G1713=1, 'adjustment factor'!$D$11, IF(G1713=-9,-999,IF(G1713="",-999,0)))</f>
        <v>-999</v>
      </c>
      <c r="AM1713" s="82">
        <f>IF(I1713=1, 'adjustment factor'!$D$12, IF(I1713=-9,-999,IF(I1713="",-999,0)))</f>
        <v>-999</v>
      </c>
      <c r="AN1713" s="82">
        <f>IF(J1713=1, 'adjustment factor'!$D$13, IF(J1713=-9,-999,IF(J1713="",-999,0)))</f>
        <v>-999</v>
      </c>
      <c r="AO1713" s="82" t="str">
        <f t="shared" si="268"/>
        <v>-999</v>
      </c>
      <c r="AP1713" s="82" t="str">
        <f t="shared" si="269"/>
        <v>MISSING</v>
      </c>
    </row>
    <row r="1714" spans="2:42" s="3" customFormat="1">
      <c r="B1714" s="213"/>
      <c r="C1714" s="35">
        <v>1710</v>
      </c>
      <c r="D1714" s="161"/>
      <c r="E1714" s="161"/>
      <c r="F1714" s="161"/>
      <c r="G1714" s="161"/>
      <c r="H1714" s="161"/>
      <c r="I1714" s="161"/>
      <c r="J1714" s="161"/>
      <c r="K1714" s="161"/>
      <c r="L1714" s="161"/>
      <c r="M1714" s="161"/>
      <c r="N1714" s="171"/>
      <c r="O1714" s="171"/>
      <c r="P1714" s="171"/>
      <c r="Q1714" s="171"/>
      <c r="R1714" s="171"/>
      <c r="S1714" s="171"/>
      <c r="T1714" s="208" t="str">
        <f t="shared" si="260"/>
        <v>MISSING</v>
      </c>
      <c r="U1714" s="208" t="str">
        <f t="shared" si="261"/>
        <v>MISSING</v>
      </c>
      <c r="X1714" s="56">
        <f t="shared" si="262"/>
        <v>-99</v>
      </c>
      <c r="Y1714" s="56">
        <f t="shared" si="263"/>
        <v>-99</v>
      </c>
      <c r="Z1714" s="56">
        <f t="shared" si="264"/>
        <v>-99</v>
      </c>
      <c r="AA1714" s="56">
        <f t="shared" si="265"/>
        <v>-99</v>
      </c>
      <c r="AB1714" s="56">
        <f t="shared" si="266"/>
        <v>-99</v>
      </c>
      <c r="AC1714" s="56">
        <f t="shared" si="267"/>
        <v>-99</v>
      </c>
      <c r="AE1714" s="82">
        <f>IF(D1714=1, 'adjustment factor'!$D$4, IF(D1714=-9,-999,IF(D1714="",-999,0)))</f>
        <v>-999</v>
      </c>
      <c r="AF1714" s="82">
        <f>IF(F1714=1, 'adjustment factor'!$D$5, IF(F1714=-9,-999,IF(F1714="",-999,0)))</f>
        <v>-999</v>
      </c>
      <c r="AG1714" s="82">
        <f>IF(E1714=1, 'adjustment factor'!$D$6, IF(E1714=-9,-999,IF(E1714="",-999,0)))</f>
        <v>-999</v>
      </c>
      <c r="AH1714" s="82">
        <f>IF(K1714&gt;=45,'adjustment factor'!$D$7,IF(K1714=-9,-1200,IF(K1714="",-1200,0)))</f>
        <v>-1200</v>
      </c>
      <c r="AI1714" s="82">
        <f>IF(L1714=1, 'adjustment factor'!$D$8, IF(L1714=-9,-999,IF(L1714="",-999,0)))</f>
        <v>-999</v>
      </c>
      <c r="AJ1714" s="82">
        <f>IF(AND(M1714&gt;=1,M1714&lt;=4),'adjustment factor'!$D$9,IF(M1714=-9,-999,IF(M1714=98,-999,IF(M1714=99,-999,IF(M1714="",-999,0)))))</f>
        <v>-999</v>
      </c>
      <c r="AK1714" s="82">
        <f>IF(H1714=1, 'adjustment factor'!$D$10, IF(H1714=-9,-999,IF(H1714="",-999,0)))</f>
        <v>-999</v>
      </c>
      <c r="AL1714" s="82">
        <f>IF(G1714=1, 'adjustment factor'!$D$11, IF(G1714=-9,-999,IF(G1714="",-999,0)))</f>
        <v>-999</v>
      </c>
      <c r="AM1714" s="82">
        <f>IF(I1714=1, 'adjustment factor'!$D$12, IF(I1714=-9,-999,IF(I1714="",-999,0)))</f>
        <v>-999</v>
      </c>
      <c r="AN1714" s="82">
        <f>IF(J1714=1, 'adjustment factor'!$D$13, IF(J1714=-9,-999,IF(J1714="",-999,0)))</f>
        <v>-999</v>
      </c>
      <c r="AO1714" s="82" t="str">
        <f t="shared" si="268"/>
        <v>-999</v>
      </c>
      <c r="AP1714" s="82" t="str">
        <f t="shared" si="269"/>
        <v>MISSING</v>
      </c>
    </row>
    <row r="1715" spans="2:42" s="3" customFormat="1">
      <c r="B1715" s="213"/>
      <c r="C1715" s="35">
        <v>1711</v>
      </c>
      <c r="D1715" s="161"/>
      <c r="E1715" s="161"/>
      <c r="F1715" s="161"/>
      <c r="G1715" s="161"/>
      <c r="H1715" s="161"/>
      <c r="I1715" s="161"/>
      <c r="J1715" s="161"/>
      <c r="K1715" s="161"/>
      <c r="L1715" s="161"/>
      <c r="M1715" s="161"/>
      <c r="N1715" s="171"/>
      <c r="O1715" s="171"/>
      <c r="P1715" s="171"/>
      <c r="Q1715" s="171"/>
      <c r="R1715" s="171"/>
      <c r="S1715" s="171"/>
      <c r="T1715" s="208" t="str">
        <f t="shared" si="260"/>
        <v>MISSING</v>
      </c>
      <c r="U1715" s="208" t="str">
        <f t="shared" si="261"/>
        <v>MISSING</v>
      </c>
      <c r="X1715" s="56">
        <f t="shared" si="262"/>
        <v>-99</v>
      </c>
      <c r="Y1715" s="56">
        <f t="shared" si="263"/>
        <v>-99</v>
      </c>
      <c r="Z1715" s="56">
        <f t="shared" si="264"/>
        <v>-99</v>
      </c>
      <c r="AA1715" s="56">
        <f t="shared" si="265"/>
        <v>-99</v>
      </c>
      <c r="AB1715" s="56">
        <f t="shared" si="266"/>
        <v>-99</v>
      </c>
      <c r="AC1715" s="56">
        <f t="shared" si="267"/>
        <v>-99</v>
      </c>
      <c r="AE1715" s="82">
        <f>IF(D1715=1, 'adjustment factor'!$D$4, IF(D1715=-9,-999,IF(D1715="",-999,0)))</f>
        <v>-999</v>
      </c>
      <c r="AF1715" s="82">
        <f>IF(F1715=1, 'adjustment factor'!$D$5, IF(F1715=-9,-999,IF(F1715="",-999,0)))</f>
        <v>-999</v>
      </c>
      <c r="AG1715" s="82">
        <f>IF(E1715=1, 'adjustment factor'!$D$6, IF(E1715=-9,-999,IF(E1715="",-999,0)))</f>
        <v>-999</v>
      </c>
      <c r="AH1715" s="82">
        <f>IF(K1715&gt;=45,'adjustment factor'!$D$7,IF(K1715=-9,-1200,IF(K1715="",-1200,0)))</f>
        <v>-1200</v>
      </c>
      <c r="AI1715" s="82">
        <f>IF(L1715=1, 'adjustment factor'!$D$8, IF(L1715=-9,-999,IF(L1715="",-999,0)))</f>
        <v>-999</v>
      </c>
      <c r="AJ1715" s="82">
        <f>IF(AND(M1715&gt;=1,M1715&lt;=4),'adjustment factor'!$D$9,IF(M1715=-9,-999,IF(M1715=98,-999,IF(M1715=99,-999,IF(M1715="",-999,0)))))</f>
        <v>-999</v>
      </c>
      <c r="AK1715" s="82">
        <f>IF(H1715=1, 'adjustment factor'!$D$10, IF(H1715=-9,-999,IF(H1715="",-999,0)))</f>
        <v>-999</v>
      </c>
      <c r="AL1715" s="82">
        <f>IF(G1715=1, 'adjustment factor'!$D$11, IF(G1715=-9,-999,IF(G1715="",-999,0)))</f>
        <v>-999</v>
      </c>
      <c r="AM1715" s="82">
        <f>IF(I1715=1, 'adjustment factor'!$D$12, IF(I1715=-9,-999,IF(I1715="",-999,0)))</f>
        <v>-999</v>
      </c>
      <c r="AN1715" s="82">
        <f>IF(J1715=1, 'adjustment factor'!$D$13, IF(J1715=-9,-999,IF(J1715="",-999,0)))</f>
        <v>-999</v>
      </c>
      <c r="AO1715" s="82" t="str">
        <f t="shared" si="268"/>
        <v>-999</v>
      </c>
      <c r="AP1715" s="82" t="str">
        <f t="shared" si="269"/>
        <v>MISSING</v>
      </c>
    </row>
    <row r="1716" spans="2:42" s="3" customFormat="1">
      <c r="B1716" s="213"/>
      <c r="C1716" s="35">
        <v>1712</v>
      </c>
      <c r="D1716" s="161"/>
      <c r="E1716" s="161"/>
      <c r="F1716" s="161"/>
      <c r="G1716" s="161"/>
      <c r="H1716" s="161"/>
      <c r="I1716" s="161"/>
      <c r="J1716" s="161"/>
      <c r="K1716" s="161"/>
      <c r="L1716" s="161"/>
      <c r="M1716" s="161"/>
      <c r="N1716" s="171"/>
      <c r="O1716" s="171"/>
      <c r="P1716" s="171"/>
      <c r="Q1716" s="171"/>
      <c r="R1716" s="171"/>
      <c r="S1716" s="171"/>
      <c r="T1716" s="208" t="str">
        <f t="shared" si="260"/>
        <v>MISSING</v>
      </c>
      <c r="U1716" s="208" t="str">
        <f t="shared" si="261"/>
        <v>MISSING</v>
      </c>
      <c r="X1716" s="56">
        <f t="shared" si="262"/>
        <v>-99</v>
      </c>
      <c r="Y1716" s="56">
        <f t="shared" si="263"/>
        <v>-99</v>
      </c>
      <c r="Z1716" s="56">
        <f t="shared" si="264"/>
        <v>-99</v>
      </c>
      <c r="AA1716" s="56">
        <f t="shared" si="265"/>
        <v>-99</v>
      </c>
      <c r="AB1716" s="56">
        <f t="shared" si="266"/>
        <v>-99</v>
      </c>
      <c r="AC1716" s="56">
        <f t="shared" si="267"/>
        <v>-99</v>
      </c>
      <c r="AE1716" s="82">
        <f>IF(D1716=1, 'adjustment factor'!$D$4, IF(D1716=-9,-999,IF(D1716="",-999,0)))</f>
        <v>-999</v>
      </c>
      <c r="AF1716" s="82">
        <f>IF(F1716=1, 'adjustment factor'!$D$5, IF(F1716=-9,-999,IF(F1716="",-999,0)))</f>
        <v>-999</v>
      </c>
      <c r="AG1716" s="82">
        <f>IF(E1716=1, 'adjustment factor'!$D$6, IF(E1716=-9,-999,IF(E1716="",-999,0)))</f>
        <v>-999</v>
      </c>
      <c r="AH1716" s="82">
        <f>IF(K1716&gt;=45,'adjustment factor'!$D$7,IF(K1716=-9,-1200,IF(K1716="",-1200,0)))</f>
        <v>-1200</v>
      </c>
      <c r="AI1716" s="82">
        <f>IF(L1716=1, 'adjustment factor'!$D$8, IF(L1716=-9,-999,IF(L1716="",-999,0)))</f>
        <v>-999</v>
      </c>
      <c r="AJ1716" s="82">
        <f>IF(AND(M1716&gt;=1,M1716&lt;=4),'adjustment factor'!$D$9,IF(M1716=-9,-999,IF(M1716=98,-999,IF(M1716=99,-999,IF(M1716="",-999,0)))))</f>
        <v>-999</v>
      </c>
      <c r="AK1716" s="82">
        <f>IF(H1716=1, 'adjustment factor'!$D$10, IF(H1716=-9,-999,IF(H1716="",-999,0)))</f>
        <v>-999</v>
      </c>
      <c r="AL1716" s="82">
        <f>IF(G1716=1, 'adjustment factor'!$D$11, IF(G1716=-9,-999,IF(G1716="",-999,0)))</f>
        <v>-999</v>
      </c>
      <c r="AM1716" s="82">
        <f>IF(I1716=1, 'adjustment factor'!$D$12, IF(I1716=-9,-999,IF(I1716="",-999,0)))</f>
        <v>-999</v>
      </c>
      <c r="AN1716" s="82">
        <f>IF(J1716=1, 'adjustment factor'!$D$13, IF(J1716=-9,-999,IF(J1716="",-999,0)))</f>
        <v>-999</v>
      </c>
      <c r="AO1716" s="82" t="str">
        <f t="shared" si="268"/>
        <v>-999</v>
      </c>
      <c r="AP1716" s="82" t="str">
        <f t="shared" si="269"/>
        <v>MISSING</v>
      </c>
    </row>
    <row r="1717" spans="2:42" s="3" customFormat="1">
      <c r="B1717" s="213"/>
      <c r="C1717" s="35">
        <v>1713</v>
      </c>
      <c r="D1717" s="161"/>
      <c r="E1717" s="161"/>
      <c r="F1717" s="161"/>
      <c r="G1717" s="161"/>
      <c r="H1717" s="161"/>
      <c r="I1717" s="161"/>
      <c r="J1717" s="161"/>
      <c r="K1717" s="161"/>
      <c r="L1717" s="161"/>
      <c r="M1717" s="161"/>
      <c r="N1717" s="171"/>
      <c r="O1717" s="171"/>
      <c r="P1717" s="171"/>
      <c r="Q1717" s="171"/>
      <c r="R1717" s="171"/>
      <c r="S1717" s="171"/>
      <c r="T1717" s="208" t="str">
        <f t="shared" si="260"/>
        <v>MISSING</v>
      </c>
      <c r="U1717" s="208" t="str">
        <f t="shared" si="261"/>
        <v>MISSING</v>
      </c>
      <c r="X1717" s="56">
        <f t="shared" si="262"/>
        <v>-99</v>
      </c>
      <c r="Y1717" s="56">
        <f t="shared" si="263"/>
        <v>-99</v>
      </c>
      <c r="Z1717" s="56">
        <f t="shared" si="264"/>
        <v>-99</v>
      </c>
      <c r="AA1717" s="56">
        <f t="shared" si="265"/>
        <v>-99</v>
      </c>
      <c r="AB1717" s="56">
        <f t="shared" si="266"/>
        <v>-99</v>
      </c>
      <c r="AC1717" s="56">
        <f t="shared" si="267"/>
        <v>-99</v>
      </c>
      <c r="AE1717" s="82">
        <f>IF(D1717=1, 'adjustment factor'!$D$4, IF(D1717=-9,-999,IF(D1717="",-999,0)))</f>
        <v>-999</v>
      </c>
      <c r="AF1717" s="82">
        <f>IF(F1717=1, 'adjustment factor'!$D$5, IF(F1717=-9,-999,IF(F1717="",-999,0)))</f>
        <v>-999</v>
      </c>
      <c r="AG1717" s="82">
        <f>IF(E1717=1, 'adjustment factor'!$D$6, IF(E1717=-9,-999,IF(E1717="",-999,0)))</f>
        <v>-999</v>
      </c>
      <c r="AH1717" s="82">
        <f>IF(K1717&gt;=45,'adjustment factor'!$D$7,IF(K1717=-9,-1200,IF(K1717="",-1200,0)))</f>
        <v>-1200</v>
      </c>
      <c r="AI1717" s="82">
        <f>IF(L1717=1, 'adjustment factor'!$D$8, IF(L1717=-9,-999,IF(L1717="",-999,0)))</f>
        <v>-999</v>
      </c>
      <c r="AJ1717" s="82">
        <f>IF(AND(M1717&gt;=1,M1717&lt;=4),'adjustment factor'!$D$9,IF(M1717=-9,-999,IF(M1717=98,-999,IF(M1717=99,-999,IF(M1717="",-999,0)))))</f>
        <v>-999</v>
      </c>
      <c r="AK1717" s="82">
        <f>IF(H1717=1, 'adjustment factor'!$D$10, IF(H1717=-9,-999,IF(H1717="",-999,0)))</f>
        <v>-999</v>
      </c>
      <c r="AL1717" s="82">
        <f>IF(G1717=1, 'adjustment factor'!$D$11, IF(G1717=-9,-999,IF(G1717="",-999,0)))</f>
        <v>-999</v>
      </c>
      <c r="AM1717" s="82">
        <f>IF(I1717=1, 'adjustment factor'!$D$12, IF(I1717=-9,-999,IF(I1717="",-999,0)))</f>
        <v>-999</v>
      </c>
      <c r="AN1717" s="82">
        <f>IF(J1717=1, 'adjustment factor'!$D$13, IF(J1717=-9,-999,IF(J1717="",-999,0)))</f>
        <v>-999</v>
      </c>
      <c r="AO1717" s="82" t="str">
        <f t="shared" si="268"/>
        <v>-999</v>
      </c>
      <c r="AP1717" s="82" t="str">
        <f t="shared" si="269"/>
        <v>MISSING</v>
      </c>
    </row>
    <row r="1718" spans="2:42" s="3" customFormat="1">
      <c r="B1718" s="213"/>
      <c r="C1718" s="35">
        <v>1714</v>
      </c>
      <c r="D1718" s="161"/>
      <c r="E1718" s="161"/>
      <c r="F1718" s="161"/>
      <c r="G1718" s="161"/>
      <c r="H1718" s="161"/>
      <c r="I1718" s="161"/>
      <c r="J1718" s="161"/>
      <c r="K1718" s="161"/>
      <c r="L1718" s="161"/>
      <c r="M1718" s="161"/>
      <c r="N1718" s="171"/>
      <c r="O1718" s="171"/>
      <c r="P1718" s="171"/>
      <c r="Q1718" s="171"/>
      <c r="R1718" s="171"/>
      <c r="S1718" s="171"/>
      <c r="T1718" s="208" t="str">
        <f t="shared" si="260"/>
        <v>MISSING</v>
      </c>
      <c r="U1718" s="208" t="str">
        <f t="shared" si="261"/>
        <v>MISSING</v>
      </c>
      <c r="X1718" s="56">
        <f t="shared" si="262"/>
        <v>-99</v>
      </c>
      <c r="Y1718" s="56">
        <f t="shared" si="263"/>
        <v>-99</v>
      </c>
      <c r="Z1718" s="56">
        <f t="shared" si="264"/>
        <v>-99</v>
      </c>
      <c r="AA1718" s="56">
        <f t="shared" si="265"/>
        <v>-99</v>
      </c>
      <c r="AB1718" s="56">
        <f t="shared" si="266"/>
        <v>-99</v>
      </c>
      <c r="AC1718" s="56">
        <f t="shared" si="267"/>
        <v>-99</v>
      </c>
      <c r="AE1718" s="82">
        <f>IF(D1718=1, 'adjustment factor'!$D$4, IF(D1718=-9,-999,IF(D1718="",-999,0)))</f>
        <v>-999</v>
      </c>
      <c r="AF1718" s="82">
        <f>IF(F1718=1, 'adjustment factor'!$D$5, IF(F1718=-9,-999,IF(F1718="",-999,0)))</f>
        <v>-999</v>
      </c>
      <c r="AG1718" s="82">
        <f>IF(E1718=1, 'adjustment factor'!$D$6, IF(E1718=-9,-999,IF(E1718="",-999,0)))</f>
        <v>-999</v>
      </c>
      <c r="AH1718" s="82">
        <f>IF(K1718&gt;=45,'adjustment factor'!$D$7,IF(K1718=-9,-1200,IF(K1718="",-1200,0)))</f>
        <v>-1200</v>
      </c>
      <c r="AI1718" s="82">
        <f>IF(L1718=1, 'adjustment factor'!$D$8, IF(L1718=-9,-999,IF(L1718="",-999,0)))</f>
        <v>-999</v>
      </c>
      <c r="AJ1718" s="82">
        <f>IF(AND(M1718&gt;=1,M1718&lt;=4),'adjustment factor'!$D$9,IF(M1718=-9,-999,IF(M1718=98,-999,IF(M1718=99,-999,IF(M1718="",-999,0)))))</f>
        <v>-999</v>
      </c>
      <c r="AK1718" s="82">
        <f>IF(H1718=1, 'adjustment factor'!$D$10, IF(H1718=-9,-999,IF(H1718="",-999,0)))</f>
        <v>-999</v>
      </c>
      <c r="AL1718" s="82">
        <f>IF(G1718=1, 'adjustment factor'!$D$11, IF(G1718=-9,-999,IF(G1718="",-999,0)))</f>
        <v>-999</v>
      </c>
      <c r="AM1718" s="82">
        <f>IF(I1718=1, 'adjustment factor'!$D$12, IF(I1718=-9,-999,IF(I1718="",-999,0)))</f>
        <v>-999</v>
      </c>
      <c r="AN1718" s="82">
        <f>IF(J1718=1, 'adjustment factor'!$D$13, IF(J1718=-9,-999,IF(J1718="",-999,0)))</f>
        <v>-999</v>
      </c>
      <c r="AO1718" s="82" t="str">
        <f t="shared" si="268"/>
        <v>-999</v>
      </c>
      <c r="AP1718" s="82" t="str">
        <f t="shared" si="269"/>
        <v>MISSING</v>
      </c>
    </row>
    <row r="1719" spans="2:42" s="3" customFormat="1">
      <c r="B1719" s="213"/>
      <c r="C1719" s="35">
        <v>1715</v>
      </c>
      <c r="D1719" s="161"/>
      <c r="E1719" s="161"/>
      <c r="F1719" s="161"/>
      <c r="G1719" s="161"/>
      <c r="H1719" s="161"/>
      <c r="I1719" s="161"/>
      <c r="J1719" s="161"/>
      <c r="K1719" s="161"/>
      <c r="L1719" s="161"/>
      <c r="M1719" s="161"/>
      <c r="N1719" s="171"/>
      <c r="O1719" s="171"/>
      <c r="P1719" s="171"/>
      <c r="Q1719" s="171"/>
      <c r="R1719" s="171"/>
      <c r="S1719" s="171"/>
      <c r="T1719" s="208" t="str">
        <f t="shared" si="260"/>
        <v>MISSING</v>
      </c>
      <c r="U1719" s="208" t="str">
        <f t="shared" si="261"/>
        <v>MISSING</v>
      </c>
      <c r="X1719" s="56">
        <f t="shared" si="262"/>
        <v>-99</v>
      </c>
      <c r="Y1719" s="56">
        <f t="shared" si="263"/>
        <v>-99</v>
      </c>
      <c r="Z1719" s="56">
        <f t="shared" si="264"/>
        <v>-99</v>
      </c>
      <c r="AA1719" s="56">
        <f t="shared" si="265"/>
        <v>-99</v>
      </c>
      <c r="AB1719" s="56">
        <f t="shared" si="266"/>
        <v>-99</v>
      </c>
      <c r="AC1719" s="56">
        <f t="shared" si="267"/>
        <v>-99</v>
      </c>
      <c r="AE1719" s="82">
        <f>IF(D1719=1, 'adjustment factor'!$D$4, IF(D1719=-9,-999,IF(D1719="",-999,0)))</f>
        <v>-999</v>
      </c>
      <c r="AF1719" s="82">
        <f>IF(F1719=1, 'adjustment factor'!$D$5, IF(F1719=-9,-999,IF(F1719="",-999,0)))</f>
        <v>-999</v>
      </c>
      <c r="AG1719" s="82">
        <f>IF(E1719=1, 'adjustment factor'!$D$6, IF(E1719=-9,-999,IF(E1719="",-999,0)))</f>
        <v>-999</v>
      </c>
      <c r="AH1719" s="82">
        <f>IF(K1719&gt;=45,'adjustment factor'!$D$7,IF(K1719=-9,-1200,IF(K1719="",-1200,0)))</f>
        <v>-1200</v>
      </c>
      <c r="AI1719" s="82">
        <f>IF(L1719=1, 'adjustment factor'!$D$8, IF(L1719=-9,-999,IF(L1719="",-999,0)))</f>
        <v>-999</v>
      </c>
      <c r="AJ1719" s="82">
        <f>IF(AND(M1719&gt;=1,M1719&lt;=4),'adjustment factor'!$D$9,IF(M1719=-9,-999,IF(M1719=98,-999,IF(M1719=99,-999,IF(M1719="",-999,0)))))</f>
        <v>-999</v>
      </c>
      <c r="AK1719" s="82">
        <f>IF(H1719=1, 'adjustment factor'!$D$10, IF(H1719=-9,-999,IF(H1719="",-999,0)))</f>
        <v>-999</v>
      </c>
      <c r="AL1719" s="82">
        <f>IF(G1719=1, 'adjustment factor'!$D$11, IF(G1719=-9,-999,IF(G1719="",-999,0)))</f>
        <v>-999</v>
      </c>
      <c r="AM1719" s="82">
        <f>IF(I1719=1, 'adjustment factor'!$D$12, IF(I1719=-9,-999,IF(I1719="",-999,0)))</f>
        <v>-999</v>
      </c>
      <c r="AN1719" s="82">
        <f>IF(J1719=1, 'adjustment factor'!$D$13, IF(J1719=-9,-999,IF(J1719="",-999,0)))</f>
        <v>-999</v>
      </c>
      <c r="AO1719" s="82" t="str">
        <f t="shared" si="268"/>
        <v>-999</v>
      </c>
      <c r="AP1719" s="82" t="str">
        <f t="shared" si="269"/>
        <v>MISSING</v>
      </c>
    </row>
    <row r="1720" spans="2:42" s="3" customFormat="1">
      <c r="B1720" s="213"/>
      <c r="C1720" s="35">
        <v>1716</v>
      </c>
      <c r="D1720" s="161"/>
      <c r="E1720" s="161"/>
      <c r="F1720" s="161"/>
      <c r="G1720" s="161"/>
      <c r="H1720" s="161"/>
      <c r="I1720" s="161"/>
      <c r="J1720" s="161"/>
      <c r="K1720" s="161"/>
      <c r="L1720" s="161"/>
      <c r="M1720" s="161"/>
      <c r="N1720" s="171"/>
      <c r="O1720" s="171"/>
      <c r="P1720" s="171"/>
      <c r="Q1720" s="171"/>
      <c r="R1720" s="171"/>
      <c r="S1720" s="171"/>
      <c r="T1720" s="208" t="str">
        <f t="shared" si="260"/>
        <v>MISSING</v>
      </c>
      <c r="U1720" s="208" t="str">
        <f t="shared" si="261"/>
        <v>MISSING</v>
      </c>
      <c r="X1720" s="56">
        <f t="shared" si="262"/>
        <v>-99</v>
      </c>
      <c r="Y1720" s="56">
        <f t="shared" si="263"/>
        <v>-99</v>
      </c>
      <c r="Z1720" s="56">
        <f t="shared" si="264"/>
        <v>-99</v>
      </c>
      <c r="AA1720" s="56">
        <f t="shared" si="265"/>
        <v>-99</v>
      </c>
      <c r="AB1720" s="56">
        <f t="shared" si="266"/>
        <v>-99</v>
      </c>
      <c r="AC1720" s="56">
        <f t="shared" si="267"/>
        <v>-99</v>
      </c>
      <c r="AE1720" s="82">
        <f>IF(D1720=1, 'adjustment factor'!$D$4, IF(D1720=-9,-999,IF(D1720="",-999,0)))</f>
        <v>-999</v>
      </c>
      <c r="AF1720" s="82">
        <f>IF(F1720=1, 'adjustment factor'!$D$5, IF(F1720=-9,-999,IF(F1720="",-999,0)))</f>
        <v>-999</v>
      </c>
      <c r="AG1720" s="82">
        <f>IF(E1720=1, 'adjustment factor'!$D$6, IF(E1720=-9,-999,IF(E1720="",-999,0)))</f>
        <v>-999</v>
      </c>
      <c r="AH1720" s="82">
        <f>IF(K1720&gt;=45,'adjustment factor'!$D$7,IF(K1720=-9,-1200,IF(K1720="",-1200,0)))</f>
        <v>-1200</v>
      </c>
      <c r="AI1720" s="82">
        <f>IF(L1720=1, 'adjustment factor'!$D$8, IF(L1720=-9,-999,IF(L1720="",-999,0)))</f>
        <v>-999</v>
      </c>
      <c r="AJ1720" s="82">
        <f>IF(AND(M1720&gt;=1,M1720&lt;=4),'adjustment factor'!$D$9,IF(M1720=-9,-999,IF(M1720=98,-999,IF(M1720=99,-999,IF(M1720="",-999,0)))))</f>
        <v>-999</v>
      </c>
      <c r="AK1720" s="82">
        <f>IF(H1720=1, 'adjustment factor'!$D$10, IF(H1720=-9,-999,IF(H1720="",-999,0)))</f>
        <v>-999</v>
      </c>
      <c r="AL1720" s="82">
        <f>IF(G1720=1, 'adjustment factor'!$D$11, IF(G1720=-9,-999,IF(G1720="",-999,0)))</f>
        <v>-999</v>
      </c>
      <c r="AM1720" s="82">
        <f>IF(I1720=1, 'adjustment factor'!$D$12, IF(I1720=-9,-999,IF(I1720="",-999,0)))</f>
        <v>-999</v>
      </c>
      <c r="AN1720" s="82">
        <f>IF(J1720=1, 'adjustment factor'!$D$13, IF(J1720=-9,-999,IF(J1720="",-999,0)))</f>
        <v>-999</v>
      </c>
      <c r="AO1720" s="82" t="str">
        <f t="shared" si="268"/>
        <v>-999</v>
      </c>
      <c r="AP1720" s="82" t="str">
        <f t="shared" si="269"/>
        <v>MISSING</v>
      </c>
    </row>
    <row r="1721" spans="2:42" s="3" customFormat="1">
      <c r="B1721" s="213"/>
      <c r="C1721" s="35">
        <v>1717</v>
      </c>
      <c r="D1721" s="161"/>
      <c r="E1721" s="161"/>
      <c r="F1721" s="161"/>
      <c r="G1721" s="161"/>
      <c r="H1721" s="161"/>
      <c r="I1721" s="161"/>
      <c r="J1721" s="161"/>
      <c r="K1721" s="161"/>
      <c r="L1721" s="161"/>
      <c r="M1721" s="161"/>
      <c r="N1721" s="171"/>
      <c r="O1721" s="171"/>
      <c r="P1721" s="171"/>
      <c r="Q1721" s="171"/>
      <c r="R1721" s="171"/>
      <c r="S1721" s="171"/>
      <c r="T1721" s="208" t="str">
        <f t="shared" si="260"/>
        <v>MISSING</v>
      </c>
      <c r="U1721" s="208" t="str">
        <f t="shared" si="261"/>
        <v>MISSING</v>
      </c>
      <c r="X1721" s="56">
        <f t="shared" si="262"/>
        <v>-99</v>
      </c>
      <c r="Y1721" s="56">
        <f t="shared" si="263"/>
        <v>-99</v>
      </c>
      <c r="Z1721" s="56">
        <f t="shared" si="264"/>
        <v>-99</v>
      </c>
      <c r="AA1721" s="56">
        <f t="shared" si="265"/>
        <v>-99</v>
      </c>
      <c r="AB1721" s="56">
        <f t="shared" si="266"/>
        <v>-99</v>
      </c>
      <c r="AC1721" s="56">
        <f t="shared" si="267"/>
        <v>-99</v>
      </c>
      <c r="AE1721" s="82">
        <f>IF(D1721=1, 'adjustment factor'!$D$4, IF(D1721=-9,-999,IF(D1721="",-999,0)))</f>
        <v>-999</v>
      </c>
      <c r="AF1721" s="82">
        <f>IF(F1721=1, 'adjustment factor'!$D$5, IF(F1721=-9,-999,IF(F1721="",-999,0)))</f>
        <v>-999</v>
      </c>
      <c r="AG1721" s="82">
        <f>IF(E1721=1, 'adjustment factor'!$D$6, IF(E1721=-9,-999,IF(E1721="",-999,0)))</f>
        <v>-999</v>
      </c>
      <c r="AH1721" s="82">
        <f>IF(K1721&gt;=45,'adjustment factor'!$D$7,IF(K1721=-9,-1200,IF(K1721="",-1200,0)))</f>
        <v>-1200</v>
      </c>
      <c r="AI1721" s="82">
        <f>IF(L1721=1, 'adjustment factor'!$D$8, IF(L1721=-9,-999,IF(L1721="",-999,0)))</f>
        <v>-999</v>
      </c>
      <c r="AJ1721" s="82">
        <f>IF(AND(M1721&gt;=1,M1721&lt;=4),'adjustment factor'!$D$9,IF(M1721=-9,-999,IF(M1721=98,-999,IF(M1721=99,-999,IF(M1721="",-999,0)))))</f>
        <v>-999</v>
      </c>
      <c r="AK1721" s="82">
        <f>IF(H1721=1, 'adjustment factor'!$D$10, IF(H1721=-9,-999,IF(H1721="",-999,0)))</f>
        <v>-999</v>
      </c>
      <c r="AL1721" s="82">
        <f>IF(G1721=1, 'adjustment factor'!$D$11, IF(G1721=-9,-999,IF(G1721="",-999,0)))</f>
        <v>-999</v>
      </c>
      <c r="AM1721" s="82">
        <f>IF(I1721=1, 'adjustment factor'!$D$12, IF(I1721=-9,-999,IF(I1721="",-999,0)))</f>
        <v>-999</v>
      </c>
      <c r="AN1721" s="82">
        <f>IF(J1721=1, 'adjustment factor'!$D$13, IF(J1721=-9,-999,IF(J1721="",-999,0)))</f>
        <v>-999</v>
      </c>
      <c r="AO1721" s="82" t="str">
        <f t="shared" si="268"/>
        <v>-999</v>
      </c>
      <c r="AP1721" s="82" t="str">
        <f t="shared" si="269"/>
        <v>MISSING</v>
      </c>
    </row>
    <row r="1722" spans="2:42" s="3" customFormat="1">
      <c r="B1722" s="213"/>
      <c r="C1722" s="35">
        <v>1718</v>
      </c>
      <c r="D1722" s="161"/>
      <c r="E1722" s="161"/>
      <c r="F1722" s="161"/>
      <c r="G1722" s="161"/>
      <c r="H1722" s="161"/>
      <c r="I1722" s="161"/>
      <c r="J1722" s="161"/>
      <c r="K1722" s="161"/>
      <c r="L1722" s="161"/>
      <c r="M1722" s="161"/>
      <c r="N1722" s="171"/>
      <c r="O1722" s="171"/>
      <c r="P1722" s="171"/>
      <c r="Q1722" s="171"/>
      <c r="R1722" s="171"/>
      <c r="S1722" s="171"/>
      <c r="T1722" s="208" t="str">
        <f t="shared" si="260"/>
        <v>MISSING</v>
      </c>
      <c r="U1722" s="208" t="str">
        <f t="shared" si="261"/>
        <v>MISSING</v>
      </c>
      <c r="X1722" s="56">
        <f t="shared" si="262"/>
        <v>-99</v>
      </c>
      <c r="Y1722" s="56">
        <f t="shared" si="263"/>
        <v>-99</v>
      </c>
      <c r="Z1722" s="56">
        <f t="shared" si="264"/>
        <v>-99</v>
      </c>
      <c r="AA1722" s="56">
        <f t="shared" si="265"/>
        <v>-99</v>
      </c>
      <c r="AB1722" s="56">
        <f t="shared" si="266"/>
        <v>-99</v>
      </c>
      <c r="AC1722" s="56">
        <f t="shared" si="267"/>
        <v>-99</v>
      </c>
      <c r="AE1722" s="82">
        <f>IF(D1722=1, 'adjustment factor'!$D$4, IF(D1722=-9,-999,IF(D1722="",-999,0)))</f>
        <v>-999</v>
      </c>
      <c r="AF1722" s="82">
        <f>IF(F1722=1, 'adjustment factor'!$D$5, IF(F1722=-9,-999,IF(F1722="",-999,0)))</f>
        <v>-999</v>
      </c>
      <c r="AG1722" s="82">
        <f>IF(E1722=1, 'adjustment factor'!$D$6, IF(E1722=-9,-999,IF(E1722="",-999,0)))</f>
        <v>-999</v>
      </c>
      <c r="AH1722" s="82">
        <f>IF(K1722&gt;=45,'adjustment factor'!$D$7,IF(K1722=-9,-1200,IF(K1722="",-1200,0)))</f>
        <v>-1200</v>
      </c>
      <c r="AI1722" s="82">
        <f>IF(L1722=1, 'adjustment factor'!$D$8, IF(L1722=-9,-999,IF(L1722="",-999,0)))</f>
        <v>-999</v>
      </c>
      <c r="AJ1722" s="82">
        <f>IF(AND(M1722&gt;=1,M1722&lt;=4),'adjustment factor'!$D$9,IF(M1722=-9,-999,IF(M1722=98,-999,IF(M1722=99,-999,IF(M1722="",-999,0)))))</f>
        <v>-999</v>
      </c>
      <c r="AK1722" s="82">
        <f>IF(H1722=1, 'adjustment factor'!$D$10, IF(H1722=-9,-999,IF(H1722="",-999,0)))</f>
        <v>-999</v>
      </c>
      <c r="AL1722" s="82">
        <f>IF(G1722=1, 'adjustment factor'!$D$11, IF(G1722=-9,-999,IF(G1722="",-999,0)))</f>
        <v>-999</v>
      </c>
      <c r="AM1722" s="82">
        <f>IF(I1722=1, 'adjustment factor'!$D$12, IF(I1722=-9,-999,IF(I1722="",-999,0)))</f>
        <v>-999</v>
      </c>
      <c r="AN1722" s="82">
        <f>IF(J1722=1, 'adjustment factor'!$D$13, IF(J1722=-9,-999,IF(J1722="",-999,0)))</f>
        <v>-999</v>
      </c>
      <c r="AO1722" s="82" t="str">
        <f t="shared" si="268"/>
        <v>-999</v>
      </c>
      <c r="AP1722" s="82" t="str">
        <f t="shared" si="269"/>
        <v>MISSING</v>
      </c>
    </row>
    <row r="1723" spans="2:42" s="3" customFormat="1">
      <c r="B1723" s="213"/>
      <c r="C1723" s="35">
        <v>1719</v>
      </c>
      <c r="D1723" s="161"/>
      <c r="E1723" s="161"/>
      <c r="F1723" s="161"/>
      <c r="G1723" s="161"/>
      <c r="H1723" s="161"/>
      <c r="I1723" s="161"/>
      <c r="J1723" s="161"/>
      <c r="K1723" s="161"/>
      <c r="L1723" s="161"/>
      <c r="M1723" s="161"/>
      <c r="N1723" s="171"/>
      <c r="O1723" s="171"/>
      <c r="P1723" s="171"/>
      <c r="Q1723" s="171"/>
      <c r="R1723" s="171"/>
      <c r="S1723" s="171"/>
      <c r="T1723" s="208" t="str">
        <f t="shared" si="260"/>
        <v>MISSING</v>
      </c>
      <c r="U1723" s="208" t="str">
        <f t="shared" si="261"/>
        <v>MISSING</v>
      </c>
      <c r="X1723" s="56">
        <f t="shared" si="262"/>
        <v>-99</v>
      </c>
      <c r="Y1723" s="56">
        <f t="shared" si="263"/>
        <v>-99</v>
      </c>
      <c r="Z1723" s="56">
        <f t="shared" si="264"/>
        <v>-99</v>
      </c>
      <c r="AA1723" s="56">
        <f t="shared" si="265"/>
        <v>-99</v>
      </c>
      <c r="AB1723" s="56">
        <f t="shared" si="266"/>
        <v>-99</v>
      </c>
      <c r="AC1723" s="56">
        <f t="shared" si="267"/>
        <v>-99</v>
      </c>
      <c r="AE1723" s="82">
        <f>IF(D1723=1, 'adjustment factor'!$D$4, IF(D1723=-9,-999,IF(D1723="",-999,0)))</f>
        <v>-999</v>
      </c>
      <c r="AF1723" s="82">
        <f>IF(F1723=1, 'adjustment factor'!$D$5, IF(F1723=-9,-999,IF(F1723="",-999,0)))</f>
        <v>-999</v>
      </c>
      <c r="AG1723" s="82">
        <f>IF(E1723=1, 'adjustment factor'!$D$6, IF(E1723=-9,-999,IF(E1723="",-999,0)))</f>
        <v>-999</v>
      </c>
      <c r="AH1723" s="82">
        <f>IF(K1723&gt;=45,'adjustment factor'!$D$7,IF(K1723=-9,-1200,IF(K1723="",-1200,0)))</f>
        <v>-1200</v>
      </c>
      <c r="AI1723" s="82">
        <f>IF(L1723=1, 'adjustment factor'!$D$8, IF(L1723=-9,-999,IF(L1723="",-999,0)))</f>
        <v>-999</v>
      </c>
      <c r="AJ1723" s="82">
        <f>IF(AND(M1723&gt;=1,M1723&lt;=4),'adjustment factor'!$D$9,IF(M1723=-9,-999,IF(M1723=98,-999,IF(M1723=99,-999,IF(M1723="",-999,0)))))</f>
        <v>-999</v>
      </c>
      <c r="AK1723" s="82">
        <f>IF(H1723=1, 'adjustment factor'!$D$10, IF(H1723=-9,-999,IF(H1723="",-999,0)))</f>
        <v>-999</v>
      </c>
      <c r="AL1723" s="82">
        <f>IF(G1723=1, 'adjustment factor'!$D$11, IF(G1723=-9,-999,IF(G1723="",-999,0)))</f>
        <v>-999</v>
      </c>
      <c r="AM1723" s="82">
        <f>IF(I1723=1, 'adjustment factor'!$D$12, IF(I1723=-9,-999,IF(I1723="",-999,0)))</f>
        <v>-999</v>
      </c>
      <c r="AN1723" s="82">
        <f>IF(J1723=1, 'adjustment factor'!$D$13, IF(J1723=-9,-999,IF(J1723="",-999,0)))</f>
        <v>-999</v>
      </c>
      <c r="AO1723" s="82" t="str">
        <f t="shared" si="268"/>
        <v>-999</v>
      </c>
      <c r="AP1723" s="82" t="str">
        <f t="shared" si="269"/>
        <v>MISSING</v>
      </c>
    </row>
    <row r="1724" spans="2:42" s="3" customFormat="1">
      <c r="B1724" s="213"/>
      <c r="C1724" s="35">
        <v>1720</v>
      </c>
      <c r="D1724" s="161"/>
      <c r="E1724" s="161"/>
      <c r="F1724" s="161"/>
      <c r="G1724" s="161"/>
      <c r="H1724" s="161"/>
      <c r="I1724" s="161"/>
      <c r="J1724" s="161"/>
      <c r="K1724" s="161"/>
      <c r="L1724" s="161"/>
      <c r="M1724" s="161"/>
      <c r="N1724" s="171"/>
      <c r="O1724" s="171"/>
      <c r="P1724" s="171"/>
      <c r="Q1724" s="171"/>
      <c r="R1724" s="171"/>
      <c r="S1724" s="171"/>
      <c r="T1724" s="208" t="str">
        <f t="shared" si="260"/>
        <v>MISSING</v>
      </c>
      <c r="U1724" s="208" t="str">
        <f t="shared" si="261"/>
        <v>MISSING</v>
      </c>
      <c r="X1724" s="56">
        <f t="shared" si="262"/>
        <v>-99</v>
      </c>
      <c r="Y1724" s="56">
        <f t="shared" si="263"/>
        <v>-99</v>
      </c>
      <c r="Z1724" s="56">
        <f t="shared" si="264"/>
        <v>-99</v>
      </c>
      <c r="AA1724" s="56">
        <f t="shared" si="265"/>
        <v>-99</v>
      </c>
      <c r="AB1724" s="56">
        <f t="shared" si="266"/>
        <v>-99</v>
      </c>
      <c r="AC1724" s="56">
        <f t="shared" si="267"/>
        <v>-99</v>
      </c>
      <c r="AE1724" s="82">
        <f>IF(D1724=1, 'adjustment factor'!$D$4, IF(D1724=-9,-999,IF(D1724="",-999,0)))</f>
        <v>-999</v>
      </c>
      <c r="AF1724" s="82">
        <f>IF(F1724=1, 'adjustment factor'!$D$5, IF(F1724=-9,-999,IF(F1724="",-999,0)))</f>
        <v>-999</v>
      </c>
      <c r="AG1724" s="82">
        <f>IF(E1724=1, 'adjustment factor'!$D$6, IF(E1724=-9,-999,IF(E1724="",-999,0)))</f>
        <v>-999</v>
      </c>
      <c r="AH1724" s="82">
        <f>IF(K1724&gt;=45,'adjustment factor'!$D$7,IF(K1724=-9,-1200,IF(K1724="",-1200,0)))</f>
        <v>-1200</v>
      </c>
      <c r="AI1724" s="82">
        <f>IF(L1724=1, 'adjustment factor'!$D$8, IF(L1724=-9,-999,IF(L1724="",-999,0)))</f>
        <v>-999</v>
      </c>
      <c r="AJ1724" s="82">
        <f>IF(AND(M1724&gt;=1,M1724&lt;=4),'adjustment factor'!$D$9,IF(M1724=-9,-999,IF(M1724=98,-999,IF(M1724=99,-999,IF(M1724="",-999,0)))))</f>
        <v>-999</v>
      </c>
      <c r="AK1724" s="82">
        <f>IF(H1724=1, 'adjustment factor'!$D$10, IF(H1724=-9,-999,IF(H1724="",-999,0)))</f>
        <v>-999</v>
      </c>
      <c r="AL1724" s="82">
        <f>IF(G1724=1, 'adjustment factor'!$D$11, IF(G1724=-9,-999,IF(G1724="",-999,0)))</f>
        <v>-999</v>
      </c>
      <c r="AM1724" s="82">
        <f>IF(I1724=1, 'adjustment factor'!$D$12, IF(I1724=-9,-999,IF(I1724="",-999,0)))</f>
        <v>-999</v>
      </c>
      <c r="AN1724" s="82">
        <f>IF(J1724=1, 'adjustment factor'!$D$13, IF(J1724=-9,-999,IF(J1724="",-999,0)))</f>
        <v>-999</v>
      </c>
      <c r="AO1724" s="82" t="str">
        <f t="shared" si="268"/>
        <v>-999</v>
      </c>
      <c r="AP1724" s="82" t="str">
        <f t="shared" si="269"/>
        <v>MISSING</v>
      </c>
    </row>
    <row r="1725" spans="2:42" s="3" customFormat="1">
      <c r="B1725" s="213"/>
      <c r="C1725" s="35">
        <v>1721</v>
      </c>
      <c r="D1725" s="161"/>
      <c r="E1725" s="161"/>
      <c r="F1725" s="161"/>
      <c r="G1725" s="161"/>
      <c r="H1725" s="161"/>
      <c r="I1725" s="161"/>
      <c r="J1725" s="161"/>
      <c r="K1725" s="161"/>
      <c r="L1725" s="161"/>
      <c r="M1725" s="161"/>
      <c r="N1725" s="171"/>
      <c r="O1725" s="171"/>
      <c r="P1725" s="171"/>
      <c r="Q1725" s="171"/>
      <c r="R1725" s="171"/>
      <c r="S1725" s="171"/>
      <c r="T1725" s="208" t="str">
        <f t="shared" si="260"/>
        <v>MISSING</v>
      </c>
      <c r="U1725" s="208" t="str">
        <f t="shared" si="261"/>
        <v>MISSING</v>
      </c>
      <c r="X1725" s="56">
        <f t="shared" si="262"/>
        <v>-99</v>
      </c>
      <c r="Y1725" s="56">
        <f t="shared" si="263"/>
        <v>-99</v>
      </c>
      <c r="Z1725" s="56">
        <f t="shared" si="264"/>
        <v>-99</v>
      </c>
      <c r="AA1725" s="56">
        <f t="shared" si="265"/>
        <v>-99</v>
      </c>
      <c r="AB1725" s="56">
        <f t="shared" si="266"/>
        <v>-99</v>
      </c>
      <c r="AC1725" s="56">
        <f t="shared" si="267"/>
        <v>-99</v>
      </c>
      <c r="AE1725" s="82">
        <f>IF(D1725=1, 'adjustment factor'!$D$4, IF(D1725=-9,-999,IF(D1725="",-999,0)))</f>
        <v>-999</v>
      </c>
      <c r="AF1725" s="82">
        <f>IF(F1725=1, 'adjustment factor'!$D$5, IF(F1725=-9,-999,IF(F1725="",-999,0)))</f>
        <v>-999</v>
      </c>
      <c r="AG1725" s="82">
        <f>IF(E1725=1, 'adjustment factor'!$D$6, IF(E1725=-9,-999,IF(E1725="",-999,0)))</f>
        <v>-999</v>
      </c>
      <c r="AH1725" s="82">
        <f>IF(K1725&gt;=45,'adjustment factor'!$D$7,IF(K1725=-9,-1200,IF(K1725="",-1200,0)))</f>
        <v>-1200</v>
      </c>
      <c r="AI1725" s="82">
        <f>IF(L1725=1, 'adjustment factor'!$D$8, IF(L1725=-9,-999,IF(L1725="",-999,0)))</f>
        <v>-999</v>
      </c>
      <c r="AJ1725" s="82">
        <f>IF(AND(M1725&gt;=1,M1725&lt;=4),'adjustment factor'!$D$9,IF(M1725=-9,-999,IF(M1725=98,-999,IF(M1725=99,-999,IF(M1725="",-999,0)))))</f>
        <v>-999</v>
      </c>
      <c r="AK1725" s="82">
        <f>IF(H1725=1, 'adjustment factor'!$D$10, IF(H1725=-9,-999,IF(H1725="",-999,0)))</f>
        <v>-999</v>
      </c>
      <c r="AL1725" s="82">
        <f>IF(G1725=1, 'adjustment factor'!$D$11, IF(G1725=-9,-999,IF(G1725="",-999,0)))</f>
        <v>-999</v>
      </c>
      <c r="AM1725" s="82">
        <f>IF(I1725=1, 'adjustment factor'!$D$12, IF(I1725=-9,-999,IF(I1725="",-999,0)))</f>
        <v>-999</v>
      </c>
      <c r="AN1725" s="82">
        <f>IF(J1725=1, 'adjustment factor'!$D$13, IF(J1725=-9,-999,IF(J1725="",-999,0)))</f>
        <v>-999</v>
      </c>
      <c r="AO1725" s="82" t="str">
        <f t="shared" si="268"/>
        <v>-999</v>
      </c>
      <c r="AP1725" s="82" t="str">
        <f t="shared" si="269"/>
        <v>MISSING</v>
      </c>
    </row>
    <row r="1726" spans="2:42" s="3" customFormat="1">
      <c r="B1726" s="213"/>
      <c r="C1726" s="35">
        <v>1722</v>
      </c>
      <c r="D1726" s="161"/>
      <c r="E1726" s="161"/>
      <c r="F1726" s="161"/>
      <c r="G1726" s="161"/>
      <c r="H1726" s="161"/>
      <c r="I1726" s="161"/>
      <c r="J1726" s="161"/>
      <c r="K1726" s="161"/>
      <c r="L1726" s="161"/>
      <c r="M1726" s="161"/>
      <c r="N1726" s="171"/>
      <c r="O1726" s="171"/>
      <c r="P1726" s="171"/>
      <c r="Q1726" s="171"/>
      <c r="R1726" s="171"/>
      <c r="S1726" s="171"/>
      <c r="T1726" s="208" t="str">
        <f t="shared" si="260"/>
        <v>MISSING</v>
      </c>
      <c r="U1726" s="208" t="str">
        <f t="shared" si="261"/>
        <v>MISSING</v>
      </c>
      <c r="X1726" s="56">
        <f t="shared" si="262"/>
        <v>-99</v>
      </c>
      <c r="Y1726" s="56">
        <f t="shared" si="263"/>
        <v>-99</v>
      </c>
      <c r="Z1726" s="56">
        <f t="shared" si="264"/>
        <v>-99</v>
      </c>
      <c r="AA1726" s="56">
        <f t="shared" si="265"/>
        <v>-99</v>
      </c>
      <c r="AB1726" s="56">
        <f t="shared" si="266"/>
        <v>-99</v>
      </c>
      <c r="AC1726" s="56">
        <f t="shared" si="267"/>
        <v>-99</v>
      </c>
      <c r="AE1726" s="82">
        <f>IF(D1726=1, 'adjustment factor'!$D$4, IF(D1726=-9,-999,IF(D1726="",-999,0)))</f>
        <v>-999</v>
      </c>
      <c r="AF1726" s="82">
        <f>IF(F1726=1, 'adjustment factor'!$D$5, IF(F1726=-9,-999,IF(F1726="",-999,0)))</f>
        <v>-999</v>
      </c>
      <c r="AG1726" s="82">
        <f>IF(E1726=1, 'adjustment factor'!$D$6, IF(E1726=-9,-999,IF(E1726="",-999,0)))</f>
        <v>-999</v>
      </c>
      <c r="AH1726" s="82">
        <f>IF(K1726&gt;=45,'adjustment factor'!$D$7,IF(K1726=-9,-1200,IF(K1726="",-1200,0)))</f>
        <v>-1200</v>
      </c>
      <c r="AI1726" s="82">
        <f>IF(L1726=1, 'adjustment factor'!$D$8, IF(L1726=-9,-999,IF(L1726="",-999,0)))</f>
        <v>-999</v>
      </c>
      <c r="AJ1726" s="82">
        <f>IF(AND(M1726&gt;=1,M1726&lt;=4),'adjustment factor'!$D$9,IF(M1726=-9,-999,IF(M1726=98,-999,IF(M1726=99,-999,IF(M1726="",-999,0)))))</f>
        <v>-999</v>
      </c>
      <c r="AK1726" s="82">
        <f>IF(H1726=1, 'adjustment factor'!$D$10, IF(H1726=-9,-999,IF(H1726="",-999,0)))</f>
        <v>-999</v>
      </c>
      <c r="AL1726" s="82">
        <f>IF(G1726=1, 'adjustment factor'!$D$11, IF(G1726=-9,-999,IF(G1726="",-999,0)))</f>
        <v>-999</v>
      </c>
      <c r="AM1726" s="82">
        <f>IF(I1726=1, 'adjustment factor'!$D$12, IF(I1726=-9,-999,IF(I1726="",-999,0)))</f>
        <v>-999</v>
      </c>
      <c r="AN1726" s="82">
        <f>IF(J1726=1, 'adjustment factor'!$D$13, IF(J1726=-9,-999,IF(J1726="",-999,0)))</f>
        <v>-999</v>
      </c>
      <c r="AO1726" s="82" t="str">
        <f t="shared" si="268"/>
        <v>-999</v>
      </c>
      <c r="AP1726" s="82" t="str">
        <f t="shared" si="269"/>
        <v>MISSING</v>
      </c>
    </row>
    <row r="1727" spans="2:42" s="3" customFormat="1">
      <c r="B1727" s="213"/>
      <c r="C1727" s="35">
        <v>1723</v>
      </c>
      <c r="D1727" s="161"/>
      <c r="E1727" s="161"/>
      <c r="F1727" s="161"/>
      <c r="G1727" s="161"/>
      <c r="H1727" s="161"/>
      <c r="I1727" s="161"/>
      <c r="J1727" s="161"/>
      <c r="K1727" s="161"/>
      <c r="L1727" s="161"/>
      <c r="M1727" s="161"/>
      <c r="N1727" s="171"/>
      <c r="O1727" s="171"/>
      <c r="P1727" s="171"/>
      <c r="Q1727" s="171"/>
      <c r="R1727" s="171"/>
      <c r="S1727" s="171"/>
      <c r="T1727" s="208" t="str">
        <f t="shared" si="260"/>
        <v>MISSING</v>
      </c>
      <c r="U1727" s="208" t="str">
        <f t="shared" si="261"/>
        <v>MISSING</v>
      </c>
      <c r="X1727" s="56">
        <f t="shared" si="262"/>
        <v>-99</v>
      </c>
      <c r="Y1727" s="56">
        <f t="shared" si="263"/>
        <v>-99</v>
      </c>
      <c r="Z1727" s="56">
        <f t="shared" si="264"/>
        <v>-99</v>
      </c>
      <c r="AA1727" s="56">
        <f t="shared" si="265"/>
        <v>-99</v>
      </c>
      <c r="AB1727" s="56">
        <f t="shared" si="266"/>
        <v>-99</v>
      </c>
      <c r="AC1727" s="56">
        <f t="shared" si="267"/>
        <v>-99</v>
      </c>
      <c r="AE1727" s="82">
        <f>IF(D1727=1, 'adjustment factor'!$D$4, IF(D1727=-9,-999,IF(D1727="",-999,0)))</f>
        <v>-999</v>
      </c>
      <c r="AF1727" s="82">
        <f>IF(F1727=1, 'adjustment factor'!$D$5, IF(F1727=-9,-999,IF(F1727="",-999,0)))</f>
        <v>-999</v>
      </c>
      <c r="AG1727" s="82">
        <f>IF(E1727=1, 'adjustment factor'!$D$6, IF(E1727=-9,-999,IF(E1727="",-999,0)))</f>
        <v>-999</v>
      </c>
      <c r="AH1727" s="82">
        <f>IF(K1727&gt;=45,'adjustment factor'!$D$7,IF(K1727=-9,-1200,IF(K1727="",-1200,0)))</f>
        <v>-1200</v>
      </c>
      <c r="AI1727" s="82">
        <f>IF(L1727=1, 'adjustment factor'!$D$8, IF(L1727=-9,-999,IF(L1727="",-999,0)))</f>
        <v>-999</v>
      </c>
      <c r="AJ1727" s="82">
        <f>IF(AND(M1727&gt;=1,M1727&lt;=4),'adjustment factor'!$D$9,IF(M1727=-9,-999,IF(M1727=98,-999,IF(M1727=99,-999,IF(M1727="",-999,0)))))</f>
        <v>-999</v>
      </c>
      <c r="AK1727" s="82">
        <f>IF(H1727=1, 'adjustment factor'!$D$10, IF(H1727=-9,-999,IF(H1727="",-999,0)))</f>
        <v>-999</v>
      </c>
      <c r="AL1727" s="82">
        <f>IF(G1727=1, 'adjustment factor'!$D$11, IF(G1727=-9,-999,IF(G1727="",-999,0)))</f>
        <v>-999</v>
      </c>
      <c r="AM1727" s="82">
        <f>IF(I1727=1, 'adjustment factor'!$D$12, IF(I1727=-9,-999,IF(I1727="",-999,0)))</f>
        <v>-999</v>
      </c>
      <c r="AN1727" s="82">
        <f>IF(J1727=1, 'adjustment factor'!$D$13, IF(J1727=-9,-999,IF(J1727="",-999,0)))</f>
        <v>-999</v>
      </c>
      <c r="AO1727" s="82" t="str">
        <f t="shared" si="268"/>
        <v>-999</v>
      </c>
      <c r="AP1727" s="82" t="str">
        <f t="shared" si="269"/>
        <v>MISSING</v>
      </c>
    </row>
    <row r="1728" spans="2:42" s="3" customFormat="1">
      <c r="B1728" s="213"/>
      <c r="C1728" s="35">
        <v>1724</v>
      </c>
      <c r="D1728" s="161"/>
      <c r="E1728" s="161"/>
      <c r="F1728" s="161"/>
      <c r="G1728" s="161"/>
      <c r="H1728" s="161"/>
      <c r="I1728" s="161"/>
      <c r="J1728" s="161"/>
      <c r="K1728" s="161"/>
      <c r="L1728" s="161"/>
      <c r="M1728" s="161"/>
      <c r="N1728" s="171"/>
      <c r="O1728" s="171"/>
      <c r="P1728" s="171"/>
      <c r="Q1728" s="171"/>
      <c r="R1728" s="171"/>
      <c r="S1728" s="171"/>
      <c r="T1728" s="208" t="str">
        <f t="shared" si="260"/>
        <v>MISSING</v>
      </c>
      <c r="U1728" s="208" t="str">
        <f t="shared" si="261"/>
        <v>MISSING</v>
      </c>
      <c r="X1728" s="56">
        <f t="shared" si="262"/>
        <v>-99</v>
      </c>
      <c r="Y1728" s="56">
        <f t="shared" si="263"/>
        <v>-99</v>
      </c>
      <c r="Z1728" s="56">
        <f t="shared" si="264"/>
        <v>-99</v>
      </c>
      <c r="AA1728" s="56">
        <f t="shared" si="265"/>
        <v>-99</v>
      </c>
      <c r="AB1728" s="56">
        <f t="shared" si="266"/>
        <v>-99</v>
      </c>
      <c r="AC1728" s="56">
        <f t="shared" si="267"/>
        <v>-99</v>
      </c>
      <c r="AE1728" s="82">
        <f>IF(D1728=1, 'adjustment factor'!$D$4, IF(D1728=-9,-999,IF(D1728="",-999,0)))</f>
        <v>-999</v>
      </c>
      <c r="AF1728" s="82">
        <f>IF(F1728=1, 'adjustment factor'!$D$5, IF(F1728=-9,-999,IF(F1728="",-999,0)))</f>
        <v>-999</v>
      </c>
      <c r="AG1728" s="82">
        <f>IF(E1728=1, 'adjustment factor'!$D$6, IF(E1728=-9,-999,IF(E1728="",-999,0)))</f>
        <v>-999</v>
      </c>
      <c r="AH1728" s="82">
        <f>IF(K1728&gt;=45,'adjustment factor'!$D$7,IF(K1728=-9,-1200,IF(K1728="",-1200,0)))</f>
        <v>-1200</v>
      </c>
      <c r="AI1728" s="82">
        <f>IF(L1728=1, 'adjustment factor'!$D$8, IF(L1728=-9,-999,IF(L1728="",-999,0)))</f>
        <v>-999</v>
      </c>
      <c r="AJ1728" s="82">
        <f>IF(AND(M1728&gt;=1,M1728&lt;=4),'adjustment factor'!$D$9,IF(M1728=-9,-999,IF(M1728=98,-999,IF(M1728=99,-999,IF(M1728="",-999,0)))))</f>
        <v>-999</v>
      </c>
      <c r="AK1728" s="82">
        <f>IF(H1728=1, 'adjustment factor'!$D$10, IF(H1728=-9,-999,IF(H1728="",-999,0)))</f>
        <v>-999</v>
      </c>
      <c r="AL1728" s="82">
        <f>IF(G1728=1, 'adjustment factor'!$D$11, IF(G1728=-9,-999,IF(G1728="",-999,0)))</f>
        <v>-999</v>
      </c>
      <c r="AM1728" s="82">
        <f>IF(I1728=1, 'adjustment factor'!$D$12, IF(I1728=-9,-999,IF(I1728="",-999,0)))</f>
        <v>-999</v>
      </c>
      <c r="AN1728" s="82">
        <f>IF(J1728=1, 'adjustment factor'!$D$13, IF(J1728=-9,-999,IF(J1728="",-999,0)))</f>
        <v>-999</v>
      </c>
      <c r="AO1728" s="82" t="str">
        <f t="shared" si="268"/>
        <v>-999</v>
      </c>
      <c r="AP1728" s="82" t="str">
        <f t="shared" si="269"/>
        <v>MISSING</v>
      </c>
    </row>
    <row r="1729" spans="2:42" s="3" customFormat="1">
      <c r="B1729" s="213"/>
      <c r="C1729" s="35">
        <v>1725</v>
      </c>
      <c r="D1729" s="161"/>
      <c r="E1729" s="161"/>
      <c r="F1729" s="161"/>
      <c r="G1729" s="161"/>
      <c r="H1729" s="161"/>
      <c r="I1729" s="161"/>
      <c r="J1729" s="161"/>
      <c r="K1729" s="161"/>
      <c r="L1729" s="161"/>
      <c r="M1729" s="161"/>
      <c r="N1729" s="171"/>
      <c r="O1729" s="171"/>
      <c r="P1729" s="171"/>
      <c r="Q1729" s="171"/>
      <c r="R1729" s="171"/>
      <c r="S1729" s="171"/>
      <c r="T1729" s="208" t="str">
        <f t="shared" si="260"/>
        <v>MISSING</v>
      </c>
      <c r="U1729" s="208" t="str">
        <f t="shared" si="261"/>
        <v>MISSING</v>
      </c>
      <c r="X1729" s="56">
        <f t="shared" si="262"/>
        <v>-99</v>
      </c>
      <c r="Y1729" s="56">
        <f t="shared" si="263"/>
        <v>-99</v>
      </c>
      <c r="Z1729" s="56">
        <f t="shared" si="264"/>
        <v>-99</v>
      </c>
      <c r="AA1729" s="56">
        <f t="shared" si="265"/>
        <v>-99</v>
      </c>
      <c r="AB1729" s="56">
        <f t="shared" si="266"/>
        <v>-99</v>
      </c>
      <c r="AC1729" s="56">
        <f t="shared" si="267"/>
        <v>-99</v>
      </c>
      <c r="AE1729" s="82">
        <f>IF(D1729=1, 'adjustment factor'!$D$4, IF(D1729=-9,-999,IF(D1729="",-999,0)))</f>
        <v>-999</v>
      </c>
      <c r="AF1729" s="82">
        <f>IF(F1729=1, 'adjustment factor'!$D$5, IF(F1729=-9,-999,IF(F1729="",-999,0)))</f>
        <v>-999</v>
      </c>
      <c r="AG1729" s="82">
        <f>IF(E1729=1, 'adjustment factor'!$D$6, IF(E1729=-9,-999,IF(E1729="",-999,0)))</f>
        <v>-999</v>
      </c>
      <c r="AH1729" s="82">
        <f>IF(K1729&gt;=45,'adjustment factor'!$D$7,IF(K1729=-9,-1200,IF(K1729="",-1200,0)))</f>
        <v>-1200</v>
      </c>
      <c r="AI1729" s="82">
        <f>IF(L1729=1, 'adjustment factor'!$D$8, IF(L1729=-9,-999,IF(L1729="",-999,0)))</f>
        <v>-999</v>
      </c>
      <c r="AJ1729" s="82">
        <f>IF(AND(M1729&gt;=1,M1729&lt;=4),'adjustment factor'!$D$9,IF(M1729=-9,-999,IF(M1729=98,-999,IF(M1729=99,-999,IF(M1729="",-999,0)))))</f>
        <v>-999</v>
      </c>
      <c r="AK1729" s="82">
        <f>IF(H1729=1, 'adjustment factor'!$D$10, IF(H1729=-9,-999,IF(H1729="",-999,0)))</f>
        <v>-999</v>
      </c>
      <c r="AL1729" s="82">
        <f>IF(G1729=1, 'adjustment factor'!$D$11, IF(G1729=-9,-999,IF(G1729="",-999,0)))</f>
        <v>-999</v>
      </c>
      <c r="AM1729" s="82">
        <f>IF(I1729=1, 'adjustment factor'!$D$12, IF(I1729=-9,-999,IF(I1729="",-999,0)))</f>
        <v>-999</v>
      </c>
      <c r="AN1729" s="82">
        <f>IF(J1729=1, 'adjustment factor'!$D$13, IF(J1729=-9,-999,IF(J1729="",-999,0)))</f>
        <v>-999</v>
      </c>
      <c r="AO1729" s="82" t="str">
        <f t="shared" si="268"/>
        <v>-999</v>
      </c>
      <c r="AP1729" s="82" t="str">
        <f t="shared" si="269"/>
        <v>MISSING</v>
      </c>
    </row>
    <row r="1730" spans="2:42" s="3" customFormat="1">
      <c r="B1730" s="213"/>
      <c r="C1730" s="35">
        <v>1726</v>
      </c>
      <c r="D1730" s="161"/>
      <c r="E1730" s="161"/>
      <c r="F1730" s="161"/>
      <c r="G1730" s="161"/>
      <c r="H1730" s="161"/>
      <c r="I1730" s="161"/>
      <c r="J1730" s="161"/>
      <c r="K1730" s="161"/>
      <c r="L1730" s="161"/>
      <c r="M1730" s="161"/>
      <c r="N1730" s="171"/>
      <c r="O1730" s="171"/>
      <c r="P1730" s="171"/>
      <c r="Q1730" s="171"/>
      <c r="R1730" s="171"/>
      <c r="S1730" s="171"/>
      <c r="T1730" s="208" t="str">
        <f t="shared" si="260"/>
        <v>MISSING</v>
      </c>
      <c r="U1730" s="208" t="str">
        <f t="shared" si="261"/>
        <v>MISSING</v>
      </c>
      <c r="X1730" s="56">
        <f t="shared" si="262"/>
        <v>-99</v>
      </c>
      <c r="Y1730" s="56">
        <f t="shared" si="263"/>
        <v>-99</v>
      </c>
      <c r="Z1730" s="56">
        <f t="shared" si="264"/>
        <v>-99</v>
      </c>
      <c r="AA1730" s="56">
        <f t="shared" si="265"/>
        <v>-99</v>
      </c>
      <c r="AB1730" s="56">
        <f t="shared" si="266"/>
        <v>-99</v>
      </c>
      <c r="AC1730" s="56">
        <f t="shared" si="267"/>
        <v>-99</v>
      </c>
      <c r="AE1730" s="82">
        <f>IF(D1730=1, 'adjustment factor'!$D$4, IF(D1730=-9,-999,IF(D1730="",-999,0)))</f>
        <v>-999</v>
      </c>
      <c r="AF1730" s="82">
        <f>IF(F1730=1, 'adjustment factor'!$D$5, IF(F1730=-9,-999,IF(F1730="",-999,0)))</f>
        <v>-999</v>
      </c>
      <c r="AG1730" s="82">
        <f>IF(E1730=1, 'adjustment factor'!$D$6, IF(E1730=-9,-999,IF(E1730="",-999,0)))</f>
        <v>-999</v>
      </c>
      <c r="AH1730" s="82">
        <f>IF(K1730&gt;=45,'adjustment factor'!$D$7,IF(K1730=-9,-1200,IF(K1730="",-1200,0)))</f>
        <v>-1200</v>
      </c>
      <c r="AI1730" s="82">
        <f>IF(L1730=1, 'adjustment factor'!$D$8, IF(L1730=-9,-999,IF(L1730="",-999,0)))</f>
        <v>-999</v>
      </c>
      <c r="AJ1730" s="82">
        <f>IF(AND(M1730&gt;=1,M1730&lt;=4),'adjustment factor'!$D$9,IF(M1730=-9,-999,IF(M1730=98,-999,IF(M1730=99,-999,IF(M1730="",-999,0)))))</f>
        <v>-999</v>
      </c>
      <c r="AK1730" s="82">
        <f>IF(H1730=1, 'adjustment factor'!$D$10, IF(H1730=-9,-999,IF(H1730="",-999,0)))</f>
        <v>-999</v>
      </c>
      <c r="AL1730" s="82">
        <f>IF(G1730=1, 'adjustment factor'!$D$11, IF(G1730=-9,-999,IF(G1730="",-999,0)))</f>
        <v>-999</v>
      </c>
      <c r="AM1730" s="82">
        <f>IF(I1730=1, 'adjustment factor'!$D$12, IF(I1730=-9,-999,IF(I1730="",-999,0)))</f>
        <v>-999</v>
      </c>
      <c r="AN1730" s="82">
        <f>IF(J1730=1, 'adjustment factor'!$D$13, IF(J1730=-9,-999,IF(J1730="",-999,0)))</f>
        <v>-999</v>
      </c>
      <c r="AO1730" s="82" t="str">
        <f t="shared" si="268"/>
        <v>-999</v>
      </c>
      <c r="AP1730" s="82" t="str">
        <f t="shared" si="269"/>
        <v>MISSING</v>
      </c>
    </row>
    <row r="1731" spans="2:42" s="3" customFormat="1">
      <c r="B1731" s="213"/>
      <c r="C1731" s="35">
        <v>1727</v>
      </c>
      <c r="D1731" s="161"/>
      <c r="E1731" s="161"/>
      <c r="F1731" s="161"/>
      <c r="G1731" s="161"/>
      <c r="H1731" s="161"/>
      <c r="I1731" s="161"/>
      <c r="J1731" s="161"/>
      <c r="K1731" s="161"/>
      <c r="L1731" s="161"/>
      <c r="M1731" s="161"/>
      <c r="N1731" s="171"/>
      <c r="O1731" s="171"/>
      <c r="P1731" s="171"/>
      <c r="Q1731" s="171"/>
      <c r="R1731" s="171"/>
      <c r="S1731" s="171"/>
      <c r="T1731" s="208" t="str">
        <f t="shared" si="260"/>
        <v>MISSING</v>
      </c>
      <c r="U1731" s="208" t="str">
        <f t="shared" si="261"/>
        <v>MISSING</v>
      </c>
      <c r="X1731" s="56">
        <f t="shared" si="262"/>
        <v>-99</v>
      </c>
      <c r="Y1731" s="56">
        <f t="shared" si="263"/>
        <v>-99</v>
      </c>
      <c r="Z1731" s="56">
        <f t="shared" si="264"/>
        <v>-99</v>
      </c>
      <c r="AA1731" s="56">
        <f t="shared" si="265"/>
        <v>-99</v>
      </c>
      <c r="AB1731" s="56">
        <f t="shared" si="266"/>
        <v>-99</v>
      </c>
      <c r="AC1731" s="56">
        <f t="shared" si="267"/>
        <v>-99</v>
      </c>
      <c r="AE1731" s="82">
        <f>IF(D1731=1, 'adjustment factor'!$D$4, IF(D1731=-9,-999,IF(D1731="",-999,0)))</f>
        <v>-999</v>
      </c>
      <c r="AF1731" s="82">
        <f>IF(F1731=1, 'adjustment factor'!$D$5, IF(F1731=-9,-999,IF(F1731="",-999,0)))</f>
        <v>-999</v>
      </c>
      <c r="AG1731" s="82">
        <f>IF(E1731=1, 'adjustment factor'!$D$6, IF(E1731=-9,-999,IF(E1731="",-999,0)))</f>
        <v>-999</v>
      </c>
      <c r="AH1731" s="82">
        <f>IF(K1731&gt;=45,'adjustment factor'!$D$7,IF(K1731=-9,-1200,IF(K1731="",-1200,0)))</f>
        <v>-1200</v>
      </c>
      <c r="AI1731" s="82">
        <f>IF(L1731=1, 'adjustment factor'!$D$8, IF(L1731=-9,-999,IF(L1731="",-999,0)))</f>
        <v>-999</v>
      </c>
      <c r="AJ1731" s="82">
        <f>IF(AND(M1731&gt;=1,M1731&lt;=4),'adjustment factor'!$D$9,IF(M1731=-9,-999,IF(M1731=98,-999,IF(M1731=99,-999,IF(M1731="",-999,0)))))</f>
        <v>-999</v>
      </c>
      <c r="AK1731" s="82">
        <f>IF(H1731=1, 'adjustment factor'!$D$10, IF(H1731=-9,-999,IF(H1731="",-999,0)))</f>
        <v>-999</v>
      </c>
      <c r="AL1731" s="82">
        <f>IF(G1731=1, 'adjustment factor'!$D$11, IF(G1731=-9,-999,IF(G1731="",-999,0)))</f>
        <v>-999</v>
      </c>
      <c r="AM1731" s="82">
        <f>IF(I1731=1, 'adjustment factor'!$D$12, IF(I1731=-9,-999,IF(I1731="",-999,0)))</f>
        <v>-999</v>
      </c>
      <c r="AN1731" s="82">
        <f>IF(J1731=1, 'adjustment factor'!$D$13, IF(J1731=-9,-999,IF(J1731="",-999,0)))</f>
        <v>-999</v>
      </c>
      <c r="AO1731" s="82" t="str">
        <f t="shared" si="268"/>
        <v>-999</v>
      </c>
      <c r="AP1731" s="82" t="str">
        <f t="shared" si="269"/>
        <v>MISSING</v>
      </c>
    </row>
    <row r="1732" spans="2:42" s="3" customFormat="1">
      <c r="B1732" s="213"/>
      <c r="C1732" s="35">
        <v>1728</v>
      </c>
      <c r="D1732" s="161"/>
      <c r="E1732" s="161"/>
      <c r="F1732" s="161"/>
      <c r="G1732" s="161"/>
      <c r="H1732" s="161"/>
      <c r="I1732" s="161"/>
      <c r="J1732" s="161"/>
      <c r="K1732" s="161"/>
      <c r="L1732" s="161"/>
      <c r="M1732" s="161"/>
      <c r="N1732" s="171"/>
      <c r="O1732" s="171"/>
      <c r="P1732" s="171"/>
      <c r="Q1732" s="171"/>
      <c r="R1732" s="171"/>
      <c r="S1732" s="171"/>
      <c r="T1732" s="208" t="str">
        <f t="shared" si="260"/>
        <v>MISSING</v>
      </c>
      <c r="U1732" s="208" t="str">
        <f t="shared" si="261"/>
        <v>MISSING</v>
      </c>
      <c r="X1732" s="56">
        <f t="shared" si="262"/>
        <v>-99</v>
      </c>
      <c r="Y1732" s="56">
        <f t="shared" si="263"/>
        <v>-99</v>
      </c>
      <c r="Z1732" s="56">
        <f t="shared" si="264"/>
        <v>-99</v>
      </c>
      <c r="AA1732" s="56">
        <f t="shared" si="265"/>
        <v>-99</v>
      </c>
      <c r="AB1732" s="56">
        <f t="shared" si="266"/>
        <v>-99</v>
      </c>
      <c r="AC1732" s="56">
        <f t="shared" si="267"/>
        <v>-99</v>
      </c>
      <c r="AE1732" s="82">
        <f>IF(D1732=1, 'adjustment factor'!$D$4, IF(D1732=-9,-999,IF(D1732="",-999,0)))</f>
        <v>-999</v>
      </c>
      <c r="AF1732" s="82">
        <f>IF(F1732=1, 'adjustment factor'!$D$5, IF(F1732=-9,-999,IF(F1732="",-999,0)))</f>
        <v>-999</v>
      </c>
      <c r="AG1732" s="82">
        <f>IF(E1732=1, 'adjustment factor'!$D$6, IF(E1732=-9,-999,IF(E1732="",-999,0)))</f>
        <v>-999</v>
      </c>
      <c r="AH1732" s="82">
        <f>IF(K1732&gt;=45,'adjustment factor'!$D$7,IF(K1732=-9,-1200,IF(K1732="",-1200,0)))</f>
        <v>-1200</v>
      </c>
      <c r="AI1732" s="82">
        <f>IF(L1732=1, 'adjustment factor'!$D$8, IF(L1732=-9,-999,IF(L1732="",-999,0)))</f>
        <v>-999</v>
      </c>
      <c r="AJ1732" s="82">
        <f>IF(AND(M1732&gt;=1,M1732&lt;=4),'adjustment factor'!$D$9,IF(M1732=-9,-999,IF(M1732=98,-999,IF(M1732=99,-999,IF(M1732="",-999,0)))))</f>
        <v>-999</v>
      </c>
      <c r="AK1732" s="82">
        <f>IF(H1732=1, 'adjustment factor'!$D$10, IF(H1732=-9,-999,IF(H1732="",-999,0)))</f>
        <v>-999</v>
      </c>
      <c r="AL1732" s="82">
        <f>IF(G1732=1, 'adjustment factor'!$D$11, IF(G1732=-9,-999,IF(G1732="",-999,0)))</f>
        <v>-999</v>
      </c>
      <c r="AM1732" s="82">
        <f>IF(I1732=1, 'adjustment factor'!$D$12, IF(I1732=-9,-999,IF(I1732="",-999,0)))</f>
        <v>-999</v>
      </c>
      <c r="AN1732" s="82">
        <f>IF(J1732=1, 'adjustment factor'!$D$13, IF(J1732=-9,-999,IF(J1732="",-999,0)))</f>
        <v>-999</v>
      </c>
      <c r="AO1732" s="82" t="str">
        <f t="shared" si="268"/>
        <v>-999</v>
      </c>
      <c r="AP1732" s="82" t="str">
        <f t="shared" si="269"/>
        <v>MISSING</v>
      </c>
    </row>
    <row r="1733" spans="2:42" s="3" customFormat="1">
      <c r="B1733" s="213"/>
      <c r="C1733" s="35">
        <v>1729</v>
      </c>
      <c r="D1733" s="161"/>
      <c r="E1733" s="161"/>
      <c r="F1733" s="161"/>
      <c r="G1733" s="161"/>
      <c r="H1733" s="161"/>
      <c r="I1733" s="161"/>
      <c r="J1733" s="161"/>
      <c r="K1733" s="161"/>
      <c r="L1733" s="161"/>
      <c r="M1733" s="161"/>
      <c r="N1733" s="171"/>
      <c r="O1733" s="171"/>
      <c r="P1733" s="171"/>
      <c r="Q1733" s="171"/>
      <c r="R1733" s="171"/>
      <c r="S1733" s="171"/>
      <c r="T1733" s="208" t="str">
        <f t="shared" ref="T1733:T1796" si="270">IF(SUM(X1733:AC1733)&gt;-0.01, SUM(X1733:AC1733), "MISSING")</f>
        <v>MISSING</v>
      </c>
      <c r="U1733" s="208" t="str">
        <f t="shared" ref="U1733:U1796" si="271">IF(AP1733="MISSING","MISSING", 3.88+0.604*T1733+0.055*(T1733^2)-AP1733)</f>
        <v>MISSING</v>
      </c>
      <c r="X1733" s="56">
        <f t="shared" ref="X1733:X1796" si="272">IF(N1733&gt;0,((N1733-3)*-1),-99)</f>
        <v>-99</v>
      </c>
      <c r="Y1733" s="56">
        <f t="shared" ref="Y1733:Y1796" si="273">IF(O1733&gt;0,((O1733-3)*-1),-99)</f>
        <v>-99</v>
      </c>
      <c r="Z1733" s="56">
        <f t="shared" ref="Z1733:Z1796" si="274">IF(P1733&gt;0,((P1733-3)*-1),-99)</f>
        <v>-99</v>
      </c>
      <c r="AA1733" s="56">
        <f t="shared" ref="AA1733:AA1796" si="275">IF(Q1733&gt;0,((Q1733-3)*-1),-99)</f>
        <v>-99</v>
      </c>
      <c r="AB1733" s="56">
        <f t="shared" ref="AB1733:AB1796" si="276">IF(R1733&gt;0,((R1733-3)*-1),-99)</f>
        <v>-99</v>
      </c>
      <c r="AC1733" s="56">
        <f t="shared" ref="AC1733:AC1796" si="277">IF(S1733&gt;0,((S1733-3)*-1),-99)</f>
        <v>-99</v>
      </c>
      <c r="AE1733" s="82">
        <f>IF(D1733=1, 'adjustment factor'!$D$4, IF(D1733=-9,-999,IF(D1733="",-999,0)))</f>
        <v>-999</v>
      </c>
      <c r="AF1733" s="82">
        <f>IF(F1733=1, 'adjustment factor'!$D$5, IF(F1733=-9,-999,IF(F1733="",-999,0)))</f>
        <v>-999</v>
      </c>
      <c r="AG1733" s="82">
        <f>IF(E1733=1, 'adjustment factor'!$D$6, IF(E1733=-9,-999,IF(E1733="",-999,0)))</f>
        <v>-999</v>
      </c>
      <c r="AH1733" s="82">
        <f>IF(K1733&gt;=45,'adjustment factor'!$D$7,IF(K1733=-9,-1200,IF(K1733="",-1200,0)))</f>
        <v>-1200</v>
      </c>
      <c r="AI1733" s="82">
        <f>IF(L1733=1, 'adjustment factor'!$D$8, IF(L1733=-9,-999,IF(L1733="",-999,0)))</f>
        <v>-999</v>
      </c>
      <c r="AJ1733" s="82">
        <f>IF(AND(M1733&gt;=1,M1733&lt;=4),'adjustment factor'!$D$9,IF(M1733=-9,-999,IF(M1733=98,-999,IF(M1733=99,-999,IF(M1733="",-999,0)))))</f>
        <v>-999</v>
      </c>
      <c r="AK1733" s="82">
        <f>IF(H1733=1, 'adjustment factor'!$D$10, IF(H1733=-9,-999,IF(H1733="",-999,0)))</f>
        <v>-999</v>
      </c>
      <c r="AL1733" s="82">
        <f>IF(G1733=1, 'adjustment factor'!$D$11, IF(G1733=-9,-999,IF(G1733="",-999,0)))</f>
        <v>-999</v>
      </c>
      <c r="AM1733" s="82">
        <f>IF(I1733=1, 'adjustment factor'!$D$12, IF(I1733=-9,-999,IF(I1733="",-999,0)))</f>
        <v>-999</v>
      </c>
      <c r="AN1733" s="82">
        <f>IF(J1733=1, 'adjustment factor'!$D$13, IF(J1733=-9,-999,IF(J1733="",-999,0)))</f>
        <v>-999</v>
      </c>
      <c r="AO1733" s="82" t="str">
        <f t="shared" si="268"/>
        <v>-999</v>
      </c>
      <c r="AP1733" s="82" t="str">
        <f t="shared" si="269"/>
        <v>MISSING</v>
      </c>
    </row>
    <row r="1734" spans="2:42" s="3" customFormat="1">
      <c r="B1734" s="213"/>
      <c r="C1734" s="35">
        <v>1730</v>
      </c>
      <c r="D1734" s="161"/>
      <c r="E1734" s="161"/>
      <c r="F1734" s="161"/>
      <c r="G1734" s="161"/>
      <c r="H1734" s="161"/>
      <c r="I1734" s="161"/>
      <c r="J1734" s="161"/>
      <c r="K1734" s="161"/>
      <c r="L1734" s="161"/>
      <c r="M1734" s="161"/>
      <c r="N1734" s="171"/>
      <c r="O1734" s="171"/>
      <c r="P1734" s="171"/>
      <c r="Q1734" s="171"/>
      <c r="R1734" s="171"/>
      <c r="S1734" s="171"/>
      <c r="T1734" s="208" t="str">
        <f t="shared" si="270"/>
        <v>MISSING</v>
      </c>
      <c r="U1734" s="208" t="str">
        <f t="shared" si="271"/>
        <v>MISSING</v>
      </c>
      <c r="X1734" s="56">
        <f t="shared" si="272"/>
        <v>-99</v>
      </c>
      <c r="Y1734" s="56">
        <f t="shared" si="273"/>
        <v>-99</v>
      </c>
      <c r="Z1734" s="56">
        <f t="shared" si="274"/>
        <v>-99</v>
      </c>
      <c r="AA1734" s="56">
        <f t="shared" si="275"/>
        <v>-99</v>
      </c>
      <c r="AB1734" s="56">
        <f t="shared" si="276"/>
        <v>-99</v>
      </c>
      <c r="AC1734" s="56">
        <f t="shared" si="277"/>
        <v>-99</v>
      </c>
      <c r="AE1734" s="82">
        <f>IF(D1734=1, 'adjustment factor'!$D$4, IF(D1734=-9,-999,IF(D1734="",-999,0)))</f>
        <v>-999</v>
      </c>
      <c r="AF1734" s="82">
        <f>IF(F1734=1, 'adjustment factor'!$D$5, IF(F1734=-9,-999,IF(F1734="",-999,0)))</f>
        <v>-999</v>
      </c>
      <c r="AG1734" s="82">
        <f>IF(E1734=1, 'adjustment factor'!$D$6, IF(E1734=-9,-999,IF(E1734="",-999,0)))</f>
        <v>-999</v>
      </c>
      <c r="AH1734" s="82">
        <f>IF(K1734&gt;=45,'adjustment factor'!$D$7,IF(K1734=-9,-1200,IF(K1734="",-1200,0)))</f>
        <v>-1200</v>
      </c>
      <c r="AI1734" s="82">
        <f>IF(L1734=1, 'adjustment factor'!$D$8, IF(L1734=-9,-999,IF(L1734="",-999,0)))</f>
        <v>-999</v>
      </c>
      <c r="AJ1734" s="82">
        <f>IF(AND(M1734&gt;=1,M1734&lt;=4),'adjustment factor'!$D$9,IF(M1734=-9,-999,IF(M1734=98,-999,IF(M1734=99,-999,IF(M1734="",-999,0)))))</f>
        <v>-999</v>
      </c>
      <c r="AK1734" s="82">
        <f>IF(H1734=1, 'adjustment factor'!$D$10, IF(H1734=-9,-999,IF(H1734="",-999,0)))</f>
        <v>-999</v>
      </c>
      <c r="AL1734" s="82">
        <f>IF(G1734=1, 'adjustment factor'!$D$11, IF(G1734=-9,-999,IF(G1734="",-999,0)))</f>
        <v>-999</v>
      </c>
      <c r="AM1734" s="82">
        <f>IF(I1734=1, 'adjustment factor'!$D$12, IF(I1734=-9,-999,IF(I1734="",-999,0)))</f>
        <v>-999</v>
      </c>
      <c r="AN1734" s="82">
        <f>IF(J1734=1, 'adjustment factor'!$D$13, IF(J1734=-9,-999,IF(J1734="",-999,0)))</f>
        <v>-999</v>
      </c>
      <c r="AO1734" s="82" t="str">
        <f t="shared" ref="AO1734:AO1797" si="278">IF(-AE1734-AF1734-AG1734-AH1734+AI1734+AJ1734-AK1734-AL1734-AM1734-AN1734&lt;3, -AE1734-AF1734-AG1734-AH1734+AI1734+AJ1734-AK1734-AL1734-AM1734-AN1734, "-999")</f>
        <v>-999</v>
      </c>
      <c r="AP1734" s="82" t="str">
        <f t="shared" ref="AP1734:AP1797" si="279">IF(AND(SUM(AE1734:AN1734)&gt;-1, (SUM(X1734:AC1734)&gt;-1)), 14.353-AE1734-AF1734-AG1734-AH1734+AI1734+AJ1734-AK1734-AL1734-AM1734-AN1734, "MISSING")</f>
        <v>MISSING</v>
      </c>
    </row>
    <row r="1735" spans="2:42" s="3" customFormat="1">
      <c r="B1735" s="213"/>
      <c r="C1735" s="35">
        <v>1731</v>
      </c>
      <c r="D1735" s="161"/>
      <c r="E1735" s="161"/>
      <c r="F1735" s="161"/>
      <c r="G1735" s="161"/>
      <c r="H1735" s="161"/>
      <c r="I1735" s="161"/>
      <c r="J1735" s="161"/>
      <c r="K1735" s="161"/>
      <c r="L1735" s="161"/>
      <c r="M1735" s="161"/>
      <c r="N1735" s="171"/>
      <c r="O1735" s="171"/>
      <c r="P1735" s="171"/>
      <c r="Q1735" s="171"/>
      <c r="R1735" s="171"/>
      <c r="S1735" s="171"/>
      <c r="T1735" s="208" t="str">
        <f t="shared" si="270"/>
        <v>MISSING</v>
      </c>
      <c r="U1735" s="208" t="str">
        <f t="shared" si="271"/>
        <v>MISSING</v>
      </c>
      <c r="X1735" s="56">
        <f t="shared" si="272"/>
        <v>-99</v>
      </c>
      <c r="Y1735" s="56">
        <f t="shared" si="273"/>
        <v>-99</v>
      </c>
      <c r="Z1735" s="56">
        <f t="shared" si="274"/>
        <v>-99</v>
      </c>
      <c r="AA1735" s="56">
        <f t="shared" si="275"/>
        <v>-99</v>
      </c>
      <c r="AB1735" s="56">
        <f t="shared" si="276"/>
        <v>-99</v>
      </c>
      <c r="AC1735" s="56">
        <f t="shared" si="277"/>
        <v>-99</v>
      </c>
      <c r="AE1735" s="82">
        <f>IF(D1735=1, 'adjustment factor'!$D$4, IF(D1735=-9,-999,IF(D1735="",-999,0)))</f>
        <v>-999</v>
      </c>
      <c r="AF1735" s="82">
        <f>IF(F1735=1, 'adjustment factor'!$D$5, IF(F1735=-9,-999,IF(F1735="",-999,0)))</f>
        <v>-999</v>
      </c>
      <c r="AG1735" s="82">
        <f>IF(E1735=1, 'adjustment factor'!$D$6, IF(E1735=-9,-999,IF(E1735="",-999,0)))</f>
        <v>-999</v>
      </c>
      <c r="AH1735" s="82">
        <f>IF(K1735&gt;=45,'adjustment factor'!$D$7,IF(K1735=-9,-1200,IF(K1735="",-1200,0)))</f>
        <v>-1200</v>
      </c>
      <c r="AI1735" s="82">
        <f>IF(L1735=1, 'adjustment factor'!$D$8, IF(L1735=-9,-999,IF(L1735="",-999,0)))</f>
        <v>-999</v>
      </c>
      <c r="AJ1735" s="82">
        <f>IF(AND(M1735&gt;=1,M1735&lt;=4),'adjustment factor'!$D$9,IF(M1735=-9,-999,IF(M1735=98,-999,IF(M1735=99,-999,IF(M1735="",-999,0)))))</f>
        <v>-999</v>
      </c>
      <c r="AK1735" s="82">
        <f>IF(H1735=1, 'adjustment factor'!$D$10, IF(H1735=-9,-999,IF(H1735="",-999,0)))</f>
        <v>-999</v>
      </c>
      <c r="AL1735" s="82">
        <f>IF(G1735=1, 'adjustment factor'!$D$11, IF(G1735=-9,-999,IF(G1735="",-999,0)))</f>
        <v>-999</v>
      </c>
      <c r="AM1735" s="82">
        <f>IF(I1735=1, 'adjustment factor'!$D$12, IF(I1735=-9,-999,IF(I1735="",-999,0)))</f>
        <v>-999</v>
      </c>
      <c r="AN1735" s="82">
        <f>IF(J1735=1, 'adjustment factor'!$D$13, IF(J1735=-9,-999,IF(J1735="",-999,0)))</f>
        <v>-999</v>
      </c>
      <c r="AO1735" s="82" t="str">
        <f t="shared" si="278"/>
        <v>-999</v>
      </c>
      <c r="AP1735" s="82" t="str">
        <f t="shared" si="279"/>
        <v>MISSING</v>
      </c>
    </row>
    <row r="1736" spans="2:42" s="3" customFormat="1">
      <c r="B1736" s="213"/>
      <c r="C1736" s="35">
        <v>1732</v>
      </c>
      <c r="D1736" s="161"/>
      <c r="E1736" s="161"/>
      <c r="F1736" s="161"/>
      <c r="G1736" s="161"/>
      <c r="H1736" s="161"/>
      <c r="I1736" s="161"/>
      <c r="J1736" s="161"/>
      <c r="K1736" s="161"/>
      <c r="L1736" s="161"/>
      <c r="M1736" s="161"/>
      <c r="N1736" s="171"/>
      <c r="O1736" s="171"/>
      <c r="P1736" s="171"/>
      <c r="Q1736" s="171"/>
      <c r="R1736" s="171"/>
      <c r="S1736" s="171"/>
      <c r="T1736" s="208" t="str">
        <f t="shared" si="270"/>
        <v>MISSING</v>
      </c>
      <c r="U1736" s="208" t="str">
        <f t="shared" si="271"/>
        <v>MISSING</v>
      </c>
      <c r="X1736" s="56">
        <f t="shared" si="272"/>
        <v>-99</v>
      </c>
      <c r="Y1736" s="56">
        <f t="shared" si="273"/>
        <v>-99</v>
      </c>
      <c r="Z1736" s="56">
        <f t="shared" si="274"/>
        <v>-99</v>
      </c>
      <c r="AA1736" s="56">
        <f t="shared" si="275"/>
        <v>-99</v>
      </c>
      <c r="AB1736" s="56">
        <f t="shared" si="276"/>
        <v>-99</v>
      </c>
      <c r="AC1736" s="56">
        <f t="shared" si="277"/>
        <v>-99</v>
      </c>
      <c r="AE1736" s="82">
        <f>IF(D1736=1, 'adjustment factor'!$D$4, IF(D1736=-9,-999,IF(D1736="",-999,0)))</f>
        <v>-999</v>
      </c>
      <c r="AF1736" s="82">
        <f>IF(F1736=1, 'adjustment factor'!$D$5, IF(F1736=-9,-999,IF(F1736="",-999,0)))</f>
        <v>-999</v>
      </c>
      <c r="AG1736" s="82">
        <f>IF(E1736=1, 'adjustment factor'!$D$6, IF(E1736=-9,-999,IF(E1736="",-999,0)))</f>
        <v>-999</v>
      </c>
      <c r="AH1736" s="82">
        <f>IF(K1736&gt;=45,'adjustment factor'!$D$7,IF(K1736=-9,-1200,IF(K1736="",-1200,0)))</f>
        <v>-1200</v>
      </c>
      <c r="AI1736" s="82">
        <f>IF(L1736=1, 'adjustment factor'!$D$8, IF(L1736=-9,-999,IF(L1736="",-999,0)))</f>
        <v>-999</v>
      </c>
      <c r="AJ1736" s="82">
        <f>IF(AND(M1736&gt;=1,M1736&lt;=4),'adjustment factor'!$D$9,IF(M1736=-9,-999,IF(M1736=98,-999,IF(M1736=99,-999,IF(M1736="",-999,0)))))</f>
        <v>-999</v>
      </c>
      <c r="AK1736" s="82">
        <f>IF(H1736=1, 'adjustment factor'!$D$10, IF(H1736=-9,-999,IF(H1736="",-999,0)))</f>
        <v>-999</v>
      </c>
      <c r="AL1736" s="82">
        <f>IF(G1736=1, 'adjustment factor'!$D$11, IF(G1736=-9,-999,IF(G1736="",-999,0)))</f>
        <v>-999</v>
      </c>
      <c r="AM1736" s="82">
        <f>IF(I1736=1, 'adjustment factor'!$D$12, IF(I1736=-9,-999,IF(I1736="",-999,0)))</f>
        <v>-999</v>
      </c>
      <c r="AN1736" s="82">
        <f>IF(J1736=1, 'adjustment factor'!$D$13, IF(J1736=-9,-999,IF(J1736="",-999,0)))</f>
        <v>-999</v>
      </c>
      <c r="AO1736" s="82" t="str">
        <f t="shared" si="278"/>
        <v>-999</v>
      </c>
      <c r="AP1736" s="82" t="str">
        <f t="shared" si="279"/>
        <v>MISSING</v>
      </c>
    </row>
    <row r="1737" spans="2:42" s="3" customFormat="1">
      <c r="B1737" s="213"/>
      <c r="C1737" s="35">
        <v>1733</v>
      </c>
      <c r="D1737" s="161"/>
      <c r="E1737" s="161"/>
      <c r="F1737" s="161"/>
      <c r="G1737" s="161"/>
      <c r="H1737" s="161"/>
      <c r="I1737" s="161"/>
      <c r="J1737" s="161"/>
      <c r="K1737" s="161"/>
      <c r="L1737" s="161"/>
      <c r="M1737" s="161"/>
      <c r="N1737" s="171"/>
      <c r="O1737" s="171"/>
      <c r="P1737" s="171"/>
      <c r="Q1737" s="171"/>
      <c r="R1737" s="171"/>
      <c r="S1737" s="171"/>
      <c r="T1737" s="208" t="str">
        <f t="shared" si="270"/>
        <v>MISSING</v>
      </c>
      <c r="U1737" s="208" t="str">
        <f t="shared" si="271"/>
        <v>MISSING</v>
      </c>
      <c r="X1737" s="56">
        <f t="shared" si="272"/>
        <v>-99</v>
      </c>
      <c r="Y1737" s="56">
        <f t="shared" si="273"/>
        <v>-99</v>
      </c>
      <c r="Z1737" s="56">
        <f t="shared" si="274"/>
        <v>-99</v>
      </c>
      <c r="AA1737" s="56">
        <f t="shared" si="275"/>
        <v>-99</v>
      </c>
      <c r="AB1737" s="56">
        <f t="shared" si="276"/>
        <v>-99</v>
      </c>
      <c r="AC1737" s="56">
        <f t="shared" si="277"/>
        <v>-99</v>
      </c>
      <c r="AE1737" s="82">
        <f>IF(D1737=1, 'adjustment factor'!$D$4, IF(D1737=-9,-999,IF(D1737="",-999,0)))</f>
        <v>-999</v>
      </c>
      <c r="AF1737" s="82">
        <f>IF(F1737=1, 'adjustment factor'!$D$5, IF(F1737=-9,-999,IF(F1737="",-999,0)))</f>
        <v>-999</v>
      </c>
      <c r="AG1737" s="82">
        <f>IF(E1737=1, 'adjustment factor'!$D$6, IF(E1737=-9,-999,IF(E1737="",-999,0)))</f>
        <v>-999</v>
      </c>
      <c r="AH1737" s="82">
        <f>IF(K1737&gt;=45,'adjustment factor'!$D$7,IF(K1737=-9,-1200,IF(K1737="",-1200,0)))</f>
        <v>-1200</v>
      </c>
      <c r="AI1737" s="82">
        <f>IF(L1737=1, 'adjustment factor'!$D$8, IF(L1737=-9,-999,IF(L1737="",-999,0)))</f>
        <v>-999</v>
      </c>
      <c r="AJ1737" s="82">
        <f>IF(AND(M1737&gt;=1,M1737&lt;=4),'adjustment factor'!$D$9,IF(M1737=-9,-999,IF(M1737=98,-999,IF(M1737=99,-999,IF(M1737="",-999,0)))))</f>
        <v>-999</v>
      </c>
      <c r="AK1737" s="82">
        <f>IF(H1737=1, 'adjustment factor'!$D$10, IF(H1737=-9,-999,IF(H1737="",-999,0)))</f>
        <v>-999</v>
      </c>
      <c r="AL1737" s="82">
        <f>IF(G1737=1, 'adjustment factor'!$D$11, IF(G1737=-9,-999,IF(G1737="",-999,0)))</f>
        <v>-999</v>
      </c>
      <c r="AM1737" s="82">
        <f>IF(I1737=1, 'adjustment factor'!$D$12, IF(I1737=-9,-999,IF(I1737="",-999,0)))</f>
        <v>-999</v>
      </c>
      <c r="AN1737" s="82">
        <f>IF(J1737=1, 'adjustment factor'!$D$13, IF(J1737=-9,-999,IF(J1737="",-999,0)))</f>
        <v>-999</v>
      </c>
      <c r="AO1737" s="82" t="str">
        <f t="shared" si="278"/>
        <v>-999</v>
      </c>
      <c r="AP1737" s="82" t="str">
        <f t="shared" si="279"/>
        <v>MISSING</v>
      </c>
    </row>
    <row r="1738" spans="2:42" s="3" customFormat="1">
      <c r="B1738" s="213"/>
      <c r="C1738" s="35">
        <v>1734</v>
      </c>
      <c r="D1738" s="161"/>
      <c r="E1738" s="161"/>
      <c r="F1738" s="161"/>
      <c r="G1738" s="161"/>
      <c r="H1738" s="161"/>
      <c r="I1738" s="161"/>
      <c r="J1738" s="161"/>
      <c r="K1738" s="161"/>
      <c r="L1738" s="161"/>
      <c r="M1738" s="161"/>
      <c r="N1738" s="171"/>
      <c r="O1738" s="171"/>
      <c r="P1738" s="171"/>
      <c r="Q1738" s="171"/>
      <c r="R1738" s="171"/>
      <c r="S1738" s="171"/>
      <c r="T1738" s="208" t="str">
        <f t="shared" si="270"/>
        <v>MISSING</v>
      </c>
      <c r="U1738" s="208" t="str">
        <f t="shared" si="271"/>
        <v>MISSING</v>
      </c>
      <c r="X1738" s="56">
        <f t="shared" si="272"/>
        <v>-99</v>
      </c>
      <c r="Y1738" s="56">
        <f t="shared" si="273"/>
        <v>-99</v>
      </c>
      <c r="Z1738" s="56">
        <f t="shared" si="274"/>
        <v>-99</v>
      </c>
      <c r="AA1738" s="56">
        <f t="shared" si="275"/>
        <v>-99</v>
      </c>
      <c r="AB1738" s="56">
        <f t="shared" si="276"/>
        <v>-99</v>
      </c>
      <c r="AC1738" s="56">
        <f t="shared" si="277"/>
        <v>-99</v>
      </c>
      <c r="AE1738" s="82">
        <f>IF(D1738=1, 'adjustment factor'!$D$4, IF(D1738=-9,-999,IF(D1738="",-999,0)))</f>
        <v>-999</v>
      </c>
      <c r="AF1738" s="82">
        <f>IF(F1738=1, 'adjustment factor'!$D$5, IF(F1738=-9,-999,IF(F1738="",-999,0)))</f>
        <v>-999</v>
      </c>
      <c r="AG1738" s="82">
        <f>IF(E1738=1, 'adjustment factor'!$D$6, IF(E1738=-9,-999,IF(E1738="",-999,0)))</f>
        <v>-999</v>
      </c>
      <c r="AH1738" s="82">
        <f>IF(K1738&gt;=45,'adjustment factor'!$D$7,IF(K1738=-9,-1200,IF(K1738="",-1200,0)))</f>
        <v>-1200</v>
      </c>
      <c r="AI1738" s="82">
        <f>IF(L1738=1, 'adjustment factor'!$D$8, IF(L1738=-9,-999,IF(L1738="",-999,0)))</f>
        <v>-999</v>
      </c>
      <c r="AJ1738" s="82">
        <f>IF(AND(M1738&gt;=1,M1738&lt;=4),'adjustment factor'!$D$9,IF(M1738=-9,-999,IF(M1738=98,-999,IF(M1738=99,-999,IF(M1738="",-999,0)))))</f>
        <v>-999</v>
      </c>
      <c r="AK1738" s="82">
        <f>IF(H1738=1, 'adjustment factor'!$D$10, IF(H1738=-9,-999,IF(H1738="",-999,0)))</f>
        <v>-999</v>
      </c>
      <c r="AL1738" s="82">
        <f>IF(G1738=1, 'adjustment factor'!$D$11, IF(G1738=-9,-999,IF(G1738="",-999,0)))</f>
        <v>-999</v>
      </c>
      <c r="AM1738" s="82">
        <f>IF(I1738=1, 'adjustment factor'!$D$12, IF(I1738=-9,-999,IF(I1738="",-999,0)))</f>
        <v>-999</v>
      </c>
      <c r="AN1738" s="82">
        <f>IF(J1738=1, 'adjustment factor'!$D$13, IF(J1738=-9,-999,IF(J1738="",-999,0)))</f>
        <v>-999</v>
      </c>
      <c r="AO1738" s="82" t="str">
        <f t="shared" si="278"/>
        <v>-999</v>
      </c>
      <c r="AP1738" s="82" t="str">
        <f t="shared" si="279"/>
        <v>MISSING</v>
      </c>
    </row>
    <row r="1739" spans="2:42" s="3" customFormat="1">
      <c r="B1739" s="213"/>
      <c r="C1739" s="35">
        <v>1735</v>
      </c>
      <c r="D1739" s="161"/>
      <c r="E1739" s="161"/>
      <c r="F1739" s="161"/>
      <c r="G1739" s="161"/>
      <c r="H1739" s="161"/>
      <c r="I1739" s="161"/>
      <c r="J1739" s="161"/>
      <c r="K1739" s="161"/>
      <c r="L1739" s="161"/>
      <c r="M1739" s="161"/>
      <c r="N1739" s="171"/>
      <c r="O1739" s="171"/>
      <c r="P1739" s="171"/>
      <c r="Q1739" s="171"/>
      <c r="R1739" s="171"/>
      <c r="S1739" s="171"/>
      <c r="T1739" s="208" t="str">
        <f t="shared" si="270"/>
        <v>MISSING</v>
      </c>
      <c r="U1739" s="208" t="str">
        <f t="shared" si="271"/>
        <v>MISSING</v>
      </c>
      <c r="X1739" s="56">
        <f t="shared" si="272"/>
        <v>-99</v>
      </c>
      <c r="Y1739" s="56">
        <f t="shared" si="273"/>
        <v>-99</v>
      </c>
      <c r="Z1739" s="56">
        <f t="shared" si="274"/>
        <v>-99</v>
      </c>
      <c r="AA1739" s="56">
        <f t="shared" si="275"/>
        <v>-99</v>
      </c>
      <c r="AB1739" s="56">
        <f t="shared" si="276"/>
        <v>-99</v>
      </c>
      <c r="AC1739" s="56">
        <f t="shared" si="277"/>
        <v>-99</v>
      </c>
      <c r="AE1739" s="82">
        <f>IF(D1739=1, 'adjustment factor'!$D$4, IF(D1739=-9,-999,IF(D1739="",-999,0)))</f>
        <v>-999</v>
      </c>
      <c r="AF1739" s="82">
        <f>IF(F1739=1, 'adjustment factor'!$D$5, IF(F1739=-9,-999,IF(F1739="",-999,0)))</f>
        <v>-999</v>
      </c>
      <c r="AG1739" s="82">
        <f>IF(E1739=1, 'adjustment factor'!$D$6, IF(E1739=-9,-999,IF(E1739="",-999,0)))</f>
        <v>-999</v>
      </c>
      <c r="AH1739" s="82">
        <f>IF(K1739&gt;=45,'adjustment factor'!$D$7,IF(K1739=-9,-1200,IF(K1739="",-1200,0)))</f>
        <v>-1200</v>
      </c>
      <c r="AI1739" s="82">
        <f>IF(L1739=1, 'adjustment factor'!$D$8, IF(L1739=-9,-999,IF(L1739="",-999,0)))</f>
        <v>-999</v>
      </c>
      <c r="AJ1739" s="82">
        <f>IF(AND(M1739&gt;=1,M1739&lt;=4),'adjustment factor'!$D$9,IF(M1739=-9,-999,IF(M1739=98,-999,IF(M1739=99,-999,IF(M1739="",-999,0)))))</f>
        <v>-999</v>
      </c>
      <c r="AK1739" s="82">
        <f>IF(H1739=1, 'adjustment factor'!$D$10, IF(H1739=-9,-999,IF(H1739="",-999,0)))</f>
        <v>-999</v>
      </c>
      <c r="AL1739" s="82">
        <f>IF(G1739=1, 'adjustment factor'!$D$11, IF(G1739=-9,-999,IF(G1739="",-999,0)))</f>
        <v>-999</v>
      </c>
      <c r="AM1739" s="82">
        <f>IF(I1739=1, 'adjustment factor'!$D$12, IF(I1739=-9,-999,IF(I1739="",-999,0)))</f>
        <v>-999</v>
      </c>
      <c r="AN1739" s="82">
        <f>IF(J1739=1, 'adjustment factor'!$D$13, IF(J1739=-9,-999,IF(J1739="",-999,0)))</f>
        <v>-999</v>
      </c>
      <c r="AO1739" s="82" t="str">
        <f t="shared" si="278"/>
        <v>-999</v>
      </c>
      <c r="AP1739" s="82" t="str">
        <f t="shared" si="279"/>
        <v>MISSING</v>
      </c>
    </row>
    <row r="1740" spans="2:42" s="3" customFormat="1">
      <c r="B1740" s="213"/>
      <c r="C1740" s="35">
        <v>1736</v>
      </c>
      <c r="D1740" s="161"/>
      <c r="E1740" s="161"/>
      <c r="F1740" s="161"/>
      <c r="G1740" s="161"/>
      <c r="H1740" s="161"/>
      <c r="I1740" s="161"/>
      <c r="J1740" s="161"/>
      <c r="K1740" s="161"/>
      <c r="L1740" s="161"/>
      <c r="M1740" s="161"/>
      <c r="N1740" s="171"/>
      <c r="O1740" s="171"/>
      <c r="P1740" s="171"/>
      <c r="Q1740" s="171"/>
      <c r="R1740" s="171"/>
      <c r="S1740" s="171"/>
      <c r="T1740" s="208" t="str">
        <f t="shared" si="270"/>
        <v>MISSING</v>
      </c>
      <c r="U1740" s="208" t="str">
        <f t="shared" si="271"/>
        <v>MISSING</v>
      </c>
      <c r="X1740" s="56">
        <f t="shared" si="272"/>
        <v>-99</v>
      </c>
      <c r="Y1740" s="56">
        <f t="shared" si="273"/>
        <v>-99</v>
      </c>
      <c r="Z1740" s="56">
        <f t="shared" si="274"/>
        <v>-99</v>
      </c>
      <c r="AA1740" s="56">
        <f t="shared" si="275"/>
        <v>-99</v>
      </c>
      <c r="AB1740" s="56">
        <f t="shared" si="276"/>
        <v>-99</v>
      </c>
      <c r="AC1740" s="56">
        <f t="shared" si="277"/>
        <v>-99</v>
      </c>
      <c r="AE1740" s="82">
        <f>IF(D1740=1, 'adjustment factor'!$D$4, IF(D1740=-9,-999,IF(D1740="",-999,0)))</f>
        <v>-999</v>
      </c>
      <c r="AF1740" s="82">
        <f>IF(F1740=1, 'adjustment factor'!$D$5, IF(F1740=-9,-999,IF(F1740="",-999,0)))</f>
        <v>-999</v>
      </c>
      <c r="AG1740" s="82">
        <f>IF(E1740=1, 'adjustment factor'!$D$6, IF(E1740=-9,-999,IF(E1740="",-999,0)))</f>
        <v>-999</v>
      </c>
      <c r="AH1740" s="82">
        <f>IF(K1740&gt;=45,'adjustment factor'!$D$7,IF(K1740=-9,-1200,IF(K1740="",-1200,0)))</f>
        <v>-1200</v>
      </c>
      <c r="AI1740" s="82">
        <f>IF(L1740=1, 'adjustment factor'!$D$8, IF(L1740=-9,-999,IF(L1740="",-999,0)))</f>
        <v>-999</v>
      </c>
      <c r="AJ1740" s="82">
        <f>IF(AND(M1740&gt;=1,M1740&lt;=4),'adjustment factor'!$D$9,IF(M1740=-9,-999,IF(M1740=98,-999,IF(M1740=99,-999,IF(M1740="",-999,0)))))</f>
        <v>-999</v>
      </c>
      <c r="AK1740" s="82">
        <f>IF(H1740=1, 'adjustment factor'!$D$10, IF(H1740=-9,-999,IF(H1740="",-999,0)))</f>
        <v>-999</v>
      </c>
      <c r="AL1740" s="82">
        <f>IF(G1740=1, 'adjustment factor'!$D$11, IF(G1740=-9,-999,IF(G1740="",-999,0)))</f>
        <v>-999</v>
      </c>
      <c r="AM1740" s="82">
        <f>IF(I1740=1, 'adjustment factor'!$D$12, IF(I1740=-9,-999,IF(I1740="",-999,0)))</f>
        <v>-999</v>
      </c>
      <c r="AN1740" s="82">
        <f>IF(J1740=1, 'adjustment factor'!$D$13, IF(J1740=-9,-999,IF(J1740="",-999,0)))</f>
        <v>-999</v>
      </c>
      <c r="AO1740" s="82" t="str">
        <f t="shared" si="278"/>
        <v>-999</v>
      </c>
      <c r="AP1740" s="82" t="str">
        <f t="shared" si="279"/>
        <v>MISSING</v>
      </c>
    </row>
    <row r="1741" spans="2:42" s="3" customFormat="1">
      <c r="B1741" s="213"/>
      <c r="C1741" s="35">
        <v>1737</v>
      </c>
      <c r="D1741" s="161"/>
      <c r="E1741" s="161"/>
      <c r="F1741" s="161"/>
      <c r="G1741" s="161"/>
      <c r="H1741" s="161"/>
      <c r="I1741" s="161"/>
      <c r="J1741" s="161"/>
      <c r="K1741" s="161"/>
      <c r="L1741" s="161"/>
      <c r="M1741" s="161"/>
      <c r="N1741" s="171"/>
      <c r="O1741" s="171"/>
      <c r="P1741" s="171"/>
      <c r="Q1741" s="171"/>
      <c r="R1741" s="171"/>
      <c r="S1741" s="171"/>
      <c r="T1741" s="208" t="str">
        <f t="shared" si="270"/>
        <v>MISSING</v>
      </c>
      <c r="U1741" s="208" t="str">
        <f t="shared" si="271"/>
        <v>MISSING</v>
      </c>
      <c r="X1741" s="56">
        <f t="shared" si="272"/>
        <v>-99</v>
      </c>
      <c r="Y1741" s="56">
        <f t="shared" si="273"/>
        <v>-99</v>
      </c>
      <c r="Z1741" s="56">
        <f t="shared" si="274"/>
        <v>-99</v>
      </c>
      <c r="AA1741" s="56">
        <f t="shared" si="275"/>
        <v>-99</v>
      </c>
      <c r="AB1741" s="56">
        <f t="shared" si="276"/>
        <v>-99</v>
      </c>
      <c r="AC1741" s="56">
        <f t="shared" si="277"/>
        <v>-99</v>
      </c>
      <c r="AE1741" s="82">
        <f>IF(D1741=1, 'adjustment factor'!$D$4, IF(D1741=-9,-999,IF(D1741="",-999,0)))</f>
        <v>-999</v>
      </c>
      <c r="AF1741" s="82">
        <f>IF(F1741=1, 'adjustment factor'!$D$5, IF(F1741=-9,-999,IF(F1741="",-999,0)))</f>
        <v>-999</v>
      </c>
      <c r="AG1741" s="82">
        <f>IF(E1741=1, 'adjustment factor'!$D$6, IF(E1741=-9,-999,IF(E1741="",-999,0)))</f>
        <v>-999</v>
      </c>
      <c r="AH1741" s="82">
        <f>IF(K1741&gt;=45,'adjustment factor'!$D$7,IF(K1741=-9,-1200,IF(K1741="",-1200,0)))</f>
        <v>-1200</v>
      </c>
      <c r="AI1741" s="82">
        <f>IF(L1741=1, 'adjustment factor'!$D$8, IF(L1741=-9,-999,IF(L1741="",-999,0)))</f>
        <v>-999</v>
      </c>
      <c r="AJ1741" s="82">
        <f>IF(AND(M1741&gt;=1,M1741&lt;=4),'adjustment factor'!$D$9,IF(M1741=-9,-999,IF(M1741=98,-999,IF(M1741=99,-999,IF(M1741="",-999,0)))))</f>
        <v>-999</v>
      </c>
      <c r="AK1741" s="82">
        <f>IF(H1741=1, 'adjustment factor'!$D$10, IF(H1741=-9,-999,IF(H1741="",-999,0)))</f>
        <v>-999</v>
      </c>
      <c r="AL1741" s="82">
        <f>IF(G1741=1, 'adjustment factor'!$D$11, IF(G1741=-9,-999,IF(G1741="",-999,0)))</f>
        <v>-999</v>
      </c>
      <c r="AM1741" s="82">
        <f>IF(I1741=1, 'adjustment factor'!$D$12, IF(I1741=-9,-999,IF(I1741="",-999,0)))</f>
        <v>-999</v>
      </c>
      <c r="AN1741" s="82">
        <f>IF(J1741=1, 'adjustment factor'!$D$13, IF(J1741=-9,-999,IF(J1741="",-999,0)))</f>
        <v>-999</v>
      </c>
      <c r="AO1741" s="82" t="str">
        <f t="shared" si="278"/>
        <v>-999</v>
      </c>
      <c r="AP1741" s="82" t="str">
        <f t="shared" si="279"/>
        <v>MISSING</v>
      </c>
    </row>
    <row r="1742" spans="2:42" s="3" customFormat="1">
      <c r="B1742" s="213"/>
      <c r="C1742" s="35">
        <v>1738</v>
      </c>
      <c r="D1742" s="161"/>
      <c r="E1742" s="161"/>
      <c r="F1742" s="161"/>
      <c r="G1742" s="161"/>
      <c r="H1742" s="161"/>
      <c r="I1742" s="161"/>
      <c r="J1742" s="161"/>
      <c r="K1742" s="161"/>
      <c r="L1742" s="161"/>
      <c r="M1742" s="161"/>
      <c r="N1742" s="171"/>
      <c r="O1742" s="171"/>
      <c r="P1742" s="171"/>
      <c r="Q1742" s="171"/>
      <c r="R1742" s="171"/>
      <c r="S1742" s="171"/>
      <c r="T1742" s="208" t="str">
        <f t="shared" si="270"/>
        <v>MISSING</v>
      </c>
      <c r="U1742" s="208" t="str">
        <f t="shared" si="271"/>
        <v>MISSING</v>
      </c>
      <c r="X1742" s="56">
        <f t="shared" si="272"/>
        <v>-99</v>
      </c>
      <c r="Y1742" s="56">
        <f t="shared" si="273"/>
        <v>-99</v>
      </c>
      <c r="Z1742" s="56">
        <f t="shared" si="274"/>
        <v>-99</v>
      </c>
      <c r="AA1742" s="56">
        <f t="shared" si="275"/>
        <v>-99</v>
      </c>
      <c r="AB1742" s="56">
        <f t="shared" si="276"/>
        <v>-99</v>
      </c>
      <c r="AC1742" s="56">
        <f t="shared" si="277"/>
        <v>-99</v>
      </c>
      <c r="AE1742" s="82">
        <f>IF(D1742=1, 'adjustment factor'!$D$4, IF(D1742=-9,-999,IF(D1742="",-999,0)))</f>
        <v>-999</v>
      </c>
      <c r="AF1742" s="82">
        <f>IF(F1742=1, 'adjustment factor'!$D$5, IF(F1742=-9,-999,IF(F1742="",-999,0)))</f>
        <v>-999</v>
      </c>
      <c r="AG1742" s="82">
        <f>IF(E1742=1, 'adjustment factor'!$D$6, IF(E1742=-9,-999,IF(E1742="",-999,0)))</f>
        <v>-999</v>
      </c>
      <c r="AH1742" s="82">
        <f>IF(K1742&gt;=45,'adjustment factor'!$D$7,IF(K1742=-9,-1200,IF(K1742="",-1200,0)))</f>
        <v>-1200</v>
      </c>
      <c r="AI1742" s="82">
        <f>IF(L1742=1, 'adjustment factor'!$D$8, IF(L1742=-9,-999,IF(L1742="",-999,0)))</f>
        <v>-999</v>
      </c>
      <c r="AJ1742" s="82">
        <f>IF(AND(M1742&gt;=1,M1742&lt;=4),'adjustment factor'!$D$9,IF(M1742=-9,-999,IF(M1742=98,-999,IF(M1742=99,-999,IF(M1742="",-999,0)))))</f>
        <v>-999</v>
      </c>
      <c r="AK1742" s="82">
        <f>IF(H1742=1, 'adjustment factor'!$D$10, IF(H1742=-9,-999,IF(H1742="",-999,0)))</f>
        <v>-999</v>
      </c>
      <c r="AL1742" s="82">
        <f>IF(G1742=1, 'adjustment factor'!$D$11, IF(G1742=-9,-999,IF(G1742="",-999,0)))</f>
        <v>-999</v>
      </c>
      <c r="AM1742" s="82">
        <f>IF(I1742=1, 'adjustment factor'!$D$12, IF(I1742=-9,-999,IF(I1742="",-999,0)))</f>
        <v>-999</v>
      </c>
      <c r="AN1742" s="82">
        <f>IF(J1742=1, 'adjustment factor'!$D$13, IF(J1742=-9,-999,IF(J1742="",-999,0)))</f>
        <v>-999</v>
      </c>
      <c r="AO1742" s="82" t="str">
        <f t="shared" si="278"/>
        <v>-999</v>
      </c>
      <c r="AP1742" s="82" t="str">
        <f t="shared" si="279"/>
        <v>MISSING</v>
      </c>
    </row>
    <row r="1743" spans="2:42" s="3" customFormat="1">
      <c r="B1743" s="213"/>
      <c r="C1743" s="35">
        <v>1739</v>
      </c>
      <c r="D1743" s="161"/>
      <c r="E1743" s="161"/>
      <c r="F1743" s="161"/>
      <c r="G1743" s="161"/>
      <c r="H1743" s="161"/>
      <c r="I1743" s="161"/>
      <c r="J1743" s="161"/>
      <c r="K1743" s="161"/>
      <c r="L1743" s="161"/>
      <c r="M1743" s="161"/>
      <c r="N1743" s="171"/>
      <c r="O1743" s="171"/>
      <c r="P1743" s="171"/>
      <c r="Q1743" s="171"/>
      <c r="R1743" s="171"/>
      <c r="S1743" s="171"/>
      <c r="T1743" s="208" t="str">
        <f t="shared" si="270"/>
        <v>MISSING</v>
      </c>
      <c r="U1743" s="208" t="str">
        <f t="shared" si="271"/>
        <v>MISSING</v>
      </c>
      <c r="X1743" s="56">
        <f t="shared" si="272"/>
        <v>-99</v>
      </c>
      <c r="Y1743" s="56">
        <f t="shared" si="273"/>
        <v>-99</v>
      </c>
      <c r="Z1743" s="56">
        <f t="shared" si="274"/>
        <v>-99</v>
      </c>
      <c r="AA1743" s="56">
        <f t="shared" si="275"/>
        <v>-99</v>
      </c>
      <c r="AB1743" s="56">
        <f t="shared" si="276"/>
        <v>-99</v>
      </c>
      <c r="AC1743" s="56">
        <f t="shared" si="277"/>
        <v>-99</v>
      </c>
      <c r="AE1743" s="82">
        <f>IF(D1743=1, 'adjustment factor'!$D$4, IF(D1743=-9,-999,IF(D1743="",-999,0)))</f>
        <v>-999</v>
      </c>
      <c r="AF1743" s="82">
        <f>IF(F1743=1, 'adjustment factor'!$D$5, IF(F1743=-9,-999,IF(F1743="",-999,0)))</f>
        <v>-999</v>
      </c>
      <c r="AG1743" s="82">
        <f>IF(E1743=1, 'adjustment factor'!$D$6, IF(E1743=-9,-999,IF(E1743="",-999,0)))</f>
        <v>-999</v>
      </c>
      <c r="AH1743" s="82">
        <f>IF(K1743&gt;=45,'adjustment factor'!$D$7,IF(K1743=-9,-1200,IF(K1743="",-1200,0)))</f>
        <v>-1200</v>
      </c>
      <c r="AI1743" s="82">
        <f>IF(L1743=1, 'adjustment factor'!$D$8, IF(L1743=-9,-999,IF(L1743="",-999,0)))</f>
        <v>-999</v>
      </c>
      <c r="AJ1743" s="82">
        <f>IF(AND(M1743&gt;=1,M1743&lt;=4),'adjustment factor'!$D$9,IF(M1743=-9,-999,IF(M1743=98,-999,IF(M1743=99,-999,IF(M1743="",-999,0)))))</f>
        <v>-999</v>
      </c>
      <c r="AK1743" s="82">
        <f>IF(H1743=1, 'adjustment factor'!$D$10, IF(H1743=-9,-999,IF(H1743="",-999,0)))</f>
        <v>-999</v>
      </c>
      <c r="AL1743" s="82">
        <f>IF(G1743=1, 'adjustment factor'!$D$11, IF(G1743=-9,-999,IF(G1743="",-999,0)))</f>
        <v>-999</v>
      </c>
      <c r="AM1743" s="82">
        <f>IF(I1743=1, 'adjustment factor'!$D$12, IF(I1743=-9,-999,IF(I1743="",-999,0)))</f>
        <v>-999</v>
      </c>
      <c r="AN1743" s="82">
        <f>IF(J1743=1, 'adjustment factor'!$D$13, IF(J1743=-9,-999,IF(J1743="",-999,0)))</f>
        <v>-999</v>
      </c>
      <c r="AO1743" s="82" t="str">
        <f t="shared" si="278"/>
        <v>-999</v>
      </c>
      <c r="AP1743" s="82" t="str">
        <f t="shared" si="279"/>
        <v>MISSING</v>
      </c>
    </row>
    <row r="1744" spans="2:42" s="3" customFormat="1">
      <c r="B1744" s="213"/>
      <c r="C1744" s="35">
        <v>1740</v>
      </c>
      <c r="D1744" s="161"/>
      <c r="E1744" s="161"/>
      <c r="F1744" s="161"/>
      <c r="G1744" s="161"/>
      <c r="H1744" s="161"/>
      <c r="I1744" s="161"/>
      <c r="J1744" s="161"/>
      <c r="K1744" s="161"/>
      <c r="L1744" s="161"/>
      <c r="M1744" s="161"/>
      <c r="N1744" s="171"/>
      <c r="O1744" s="171"/>
      <c r="P1744" s="171"/>
      <c r="Q1744" s="171"/>
      <c r="R1744" s="171"/>
      <c r="S1744" s="171"/>
      <c r="T1744" s="208" t="str">
        <f t="shared" si="270"/>
        <v>MISSING</v>
      </c>
      <c r="U1744" s="208" t="str">
        <f t="shared" si="271"/>
        <v>MISSING</v>
      </c>
      <c r="X1744" s="56">
        <f t="shared" si="272"/>
        <v>-99</v>
      </c>
      <c r="Y1744" s="56">
        <f t="shared" si="273"/>
        <v>-99</v>
      </c>
      <c r="Z1744" s="56">
        <f t="shared" si="274"/>
        <v>-99</v>
      </c>
      <c r="AA1744" s="56">
        <f t="shared" si="275"/>
        <v>-99</v>
      </c>
      <c r="AB1744" s="56">
        <f t="shared" si="276"/>
        <v>-99</v>
      </c>
      <c r="AC1744" s="56">
        <f t="shared" si="277"/>
        <v>-99</v>
      </c>
      <c r="AE1744" s="82">
        <f>IF(D1744=1, 'adjustment factor'!$D$4, IF(D1744=-9,-999,IF(D1744="",-999,0)))</f>
        <v>-999</v>
      </c>
      <c r="AF1744" s="82">
        <f>IF(F1744=1, 'adjustment factor'!$D$5, IF(F1744=-9,-999,IF(F1744="",-999,0)))</f>
        <v>-999</v>
      </c>
      <c r="AG1744" s="82">
        <f>IF(E1744=1, 'adjustment factor'!$D$6, IF(E1744=-9,-999,IF(E1744="",-999,0)))</f>
        <v>-999</v>
      </c>
      <c r="AH1744" s="82">
        <f>IF(K1744&gt;=45,'adjustment factor'!$D$7,IF(K1744=-9,-1200,IF(K1744="",-1200,0)))</f>
        <v>-1200</v>
      </c>
      <c r="AI1744" s="82">
        <f>IF(L1744=1, 'adjustment factor'!$D$8, IF(L1744=-9,-999,IF(L1744="",-999,0)))</f>
        <v>-999</v>
      </c>
      <c r="AJ1744" s="82">
        <f>IF(AND(M1744&gt;=1,M1744&lt;=4),'adjustment factor'!$D$9,IF(M1744=-9,-999,IF(M1744=98,-999,IF(M1744=99,-999,IF(M1744="",-999,0)))))</f>
        <v>-999</v>
      </c>
      <c r="AK1744" s="82">
        <f>IF(H1744=1, 'adjustment factor'!$D$10, IF(H1744=-9,-999,IF(H1744="",-999,0)))</f>
        <v>-999</v>
      </c>
      <c r="AL1744" s="82">
        <f>IF(G1744=1, 'adjustment factor'!$D$11, IF(G1744=-9,-999,IF(G1744="",-999,0)))</f>
        <v>-999</v>
      </c>
      <c r="AM1744" s="82">
        <f>IF(I1744=1, 'adjustment factor'!$D$12, IF(I1744=-9,-999,IF(I1744="",-999,0)))</f>
        <v>-999</v>
      </c>
      <c r="AN1744" s="82">
        <f>IF(J1744=1, 'adjustment factor'!$D$13, IF(J1744=-9,-999,IF(J1744="",-999,0)))</f>
        <v>-999</v>
      </c>
      <c r="AO1744" s="82" t="str">
        <f t="shared" si="278"/>
        <v>-999</v>
      </c>
      <c r="AP1744" s="82" t="str">
        <f t="shared" si="279"/>
        <v>MISSING</v>
      </c>
    </row>
    <row r="1745" spans="2:42" s="3" customFormat="1">
      <c r="B1745" s="213"/>
      <c r="C1745" s="35">
        <v>1741</v>
      </c>
      <c r="D1745" s="161"/>
      <c r="E1745" s="161"/>
      <c r="F1745" s="161"/>
      <c r="G1745" s="161"/>
      <c r="H1745" s="161"/>
      <c r="I1745" s="161"/>
      <c r="J1745" s="161"/>
      <c r="K1745" s="161"/>
      <c r="L1745" s="161"/>
      <c r="M1745" s="161"/>
      <c r="N1745" s="171"/>
      <c r="O1745" s="171"/>
      <c r="P1745" s="171"/>
      <c r="Q1745" s="171"/>
      <c r="R1745" s="171"/>
      <c r="S1745" s="171"/>
      <c r="T1745" s="208" t="str">
        <f t="shared" si="270"/>
        <v>MISSING</v>
      </c>
      <c r="U1745" s="208" t="str">
        <f t="shared" si="271"/>
        <v>MISSING</v>
      </c>
      <c r="X1745" s="56">
        <f t="shared" si="272"/>
        <v>-99</v>
      </c>
      <c r="Y1745" s="56">
        <f t="shared" si="273"/>
        <v>-99</v>
      </c>
      <c r="Z1745" s="56">
        <f t="shared" si="274"/>
        <v>-99</v>
      </c>
      <c r="AA1745" s="56">
        <f t="shared" si="275"/>
        <v>-99</v>
      </c>
      <c r="AB1745" s="56">
        <f t="shared" si="276"/>
        <v>-99</v>
      </c>
      <c r="AC1745" s="56">
        <f t="shared" si="277"/>
        <v>-99</v>
      </c>
      <c r="AE1745" s="82">
        <f>IF(D1745=1, 'adjustment factor'!$D$4, IF(D1745=-9,-999,IF(D1745="",-999,0)))</f>
        <v>-999</v>
      </c>
      <c r="AF1745" s="82">
        <f>IF(F1745=1, 'adjustment factor'!$D$5, IF(F1745=-9,-999,IF(F1745="",-999,0)))</f>
        <v>-999</v>
      </c>
      <c r="AG1745" s="82">
        <f>IF(E1745=1, 'adjustment factor'!$D$6, IF(E1745=-9,-999,IF(E1745="",-999,0)))</f>
        <v>-999</v>
      </c>
      <c r="AH1745" s="82">
        <f>IF(K1745&gt;=45,'adjustment factor'!$D$7,IF(K1745=-9,-1200,IF(K1745="",-1200,0)))</f>
        <v>-1200</v>
      </c>
      <c r="AI1745" s="82">
        <f>IF(L1745=1, 'adjustment factor'!$D$8, IF(L1745=-9,-999,IF(L1745="",-999,0)))</f>
        <v>-999</v>
      </c>
      <c r="AJ1745" s="82">
        <f>IF(AND(M1745&gt;=1,M1745&lt;=4),'adjustment factor'!$D$9,IF(M1745=-9,-999,IF(M1745=98,-999,IF(M1745=99,-999,IF(M1745="",-999,0)))))</f>
        <v>-999</v>
      </c>
      <c r="AK1745" s="82">
        <f>IF(H1745=1, 'adjustment factor'!$D$10, IF(H1745=-9,-999,IF(H1745="",-999,0)))</f>
        <v>-999</v>
      </c>
      <c r="AL1745" s="82">
        <f>IF(G1745=1, 'adjustment factor'!$D$11, IF(G1745=-9,-999,IF(G1745="",-999,0)))</f>
        <v>-999</v>
      </c>
      <c r="AM1745" s="82">
        <f>IF(I1745=1, 'adjustment factor'!$D$12, IF(I1745=-9,-999,IF(I1745="",-999,0)))</f>
        <v>-999</v>
      </c>
      <c r="AN1745" s="82">
        <f>IF(J1745=1, 'adjustment factor'!$D$13, IF(J1745=-9,-999,IF(J1745="",-999,0)))</f>
        <v>-999</v>
      </c>
      <c r="AO1745" s="82" t="str">
        <f t="shared" si="278"/>
        <v>-999</v>
      </c>
      <c r="AP1745" s="82" t="str">
        <f t="shared" si="279"/>
        <v>MISSING</v>
      </c>
    </row>
    <row r="1746" spans="2:42" s="3" customFormat="1">
      <c r="B1746" s="213"/>
      <c r="C1746" s="35">
        <v>1742</v>
      </c>
      <c r="D1746" s="161"/>
      <c r="E1746" s="161"/>
      <c r="F1746" s="161"/>
      <c r="G1746" s="161"/>
      <c r="H1746" s="161"/>
      <c r="I1746" s="161"/>
      <c r="J1746" s="161"/>
      <c r="K1746" s="161"/>
      <c r="L1746" s="161"/>
      <c r="M1746" s="161"/>
      <c r="N1746" s="171"/>
      <c r="O1746" s="171"/>
      <c r="P1746" s="171"/>
      <c r="Q1746" s="171"/>
      <c r="R1746" s="171"/>
      <c r="S1746" s="171"/>
      <c r="T1746" s="208" t="str">
        <f t="shared" si="270"/>
        <v>MISSING</v>
      </c>
      <c r="U1746" s="208" t="str">
        <f t="shared" si="271"/>
        <v>MISSING</v>
      </c>
      <c r="X1746" s="56">
        <f t="shared" si="272"/>
        <v>-99</v>
      </c>
      <c r="Y1746" s="56">
        <f t="shared" si="273"/>
        <v>-99</v>
      </c>
      <c r="Z1746" s="56">
        <f t="shared" si="274"/>
        <v>-99</v>
      </c>
      <c r="AA1746" s="56">
        <f t="shared" si="275"/>
        <v>-99</v>
      </c>
      <c r="AB1746" s="56">
        <f t="shared" si="276"/>
        <v>-99</v>
      </c>
      <c r="AC1746" s="56">
        <f t="shared" si="277"/>
        <v>-99</v>
      </c>
      <c r="AE1746" s="82">
        <f>IF(D1746=1, 'adjustment factor'!$D$4, IF(D1746=-9,-999,IF(D1746="",-999,0)))</f>
        <v>-999</v>
      </c>
      <c r="AF1746" s="82">
        <f>IF(F1746=1, 'adjustment factor'!$D$5, IF(F1746=-9,-999,IF(F1746="",-999,0)))</f>
        <v>-999</v>
      </c>
      <c r="AG1746" s="82">
        <f>IF(E1746=1, 'adjustment factor'!$D$6, IF(E1746=-9,-999,IF(E1746="",-999,0)))</f>
        <v>-999</v>
      </c>
      <c r="AH1746" s="82">
        <f>IF(K1746&gt;=45,'adjustment factor'!$D$7,IF(K1746=-9,-1200,IF(K1746="",-1200,0)))</f>
        <v>-1200</v>
      </c>
      <c r="AI1746" s="82">
        <f>IF(L1746=1, 'adjustment factor'!$D$8, IF(L1746=-9,-999,IF(L1746="",-999,0)))</f>
        <v>-999</v>
      </c>
      <c r="AJ1746" s="82">
        <f>IF(AND(M1746&gt;=1,M1746&lt;=4),'adjustment factor'!$D$9,IF(M1746=-9,-999,IF(M1746=98,-999,IF(M1746=99,-999,IF(M1746="",-999,0)))))</f>
        <v>-999</v>
      </c>
      <c r="AK1746" s="82">
        <f>IF(H1746=1, 'adjustment factor'!$D$10, IF(H1746=-9,-999,IF(H1746="",-999,0)))</f>
        <v>-999</v>
      </c>
      <c r="AL1746" s="82">
        <f>IF(G1746=1, 'adjustment factor'!$D$11, IF(G1746=-9,-999,IF(G1746="",-999,0)))</f>
        <v>-999</v>
      </c>
      <c r="AM1746" s="82">
        <f>IF(I1746=1, 'adjustment factor'!$D$12, IF(I1746=-9,-999,IF(I1746="",-999,0)))</f>
        <v>-999</v>
      </c>
      <c r="AN1746" s="82">
        <f>IF(J1746=1, 'adjustment factor'!$D$13, IF(J1746=-9,-999,IF(J1746="",-999,0)))</f>
        <v>-999</v>
      </c>
      <c r="AO1746" s="82" t="str">
        <f t="shared" si="278"/>
        <v>-999</v>
      </c>
      <c r="AP1746" s="82" t="str">
        <f t="shared" si="279"/>
        <v>MISSING</v>
      </c>
    </row>
    <row r="1747" spans="2:42" s="3" customFormat="1">
      <c r="B1747" s="213"/>
      <c r="C1747" s="35">
        <v>1743</v>
      </c>
      <c r="D1747" s="161"/>
      <c r="E1747" s="161"/>
      <c r="F1747" s="161"/>
      <c r="G1747" s="161"/>
      <c r="H1747" s="161"/>
      <c r="I1747" s="161"/>
      <c r="J1747" s="161"/>
      <c r="K1747" s="161"/>
      <c r="L1747" s="161"/>
      <c r="M1747" s="161"/>
      <c r="N1747" s="171"/>
      <c r="O1747" s="171"/>
      <c r="P1747" s="171"/>
      <c r="Q1747" s="171"/>
      <c r="R1747" s="171"/>
      <c r="S1747" s="171"/>
      <c r="T1747" s="208" t="str">
        <f t="shared" si="270"/>
        <v>MISSING</v>
      </c>
      <c r="U1747" s="208" t="str">
        <f t="shared" si="271"/>
        <v>MISSING</v>
      </c>
      <c r="X1747" s="56">
        <f t="shared" si="272"/>
        <v>-99</v>
      </c>
      <c r="Y1747" s="56">
        <f t="shared" si="273"/>
        <v>-99</v>
      </c>
      <c r="Z1747" s="56">
        <f t="shared" si="274"/>
        <v>-99</v>
      </c>
      <c r="AA1747" s="56">
        <f t="shared" si="275"/>
        <v>-99</v>
      </c>
      <c r="AB1747" s="56">
        <f t="shared" si="276"/>
        <v>-99</v>
      </c>
      <c r="AC1747" s="56">
        <f t="shared" si="277"/>
        <v>-99</v>
      </c>
      <c r="AE1747" s="82">
        <f>IF(D1747=1, 'adjustment factor'!$D$4, IF(D1747=-9,-999,IF(D1747="",-999,0)))</f>
        <v>-999</v>
      </c>
      <c r="AF1747" s="82">
        <f>IF(F1747=1, 'adjustment factor'!$D$5, IF(F1747=-9,-999,IF(F1747="",-999,0)))</f>
        <v>-999</v>
      </c>
      <c r="AG1747" s="82">
        <f>IF(E1747=1, 'adjustment factor'!$D$6, IF(E1747=-9,-999,IF(E1747="",-999,0)))</f>
        <v>-999</v>
      </c>
      <c r="AH1747" s="82">
        <f>IF(K1747&gt;=45,'adjustment factor'!$D$7,IF(K1747=-9,-1200,IF(K1747="",-1200,0)))</f>
        <v>-1200</v>
      </c>
      <c r="AI1747" s="82">
        <f>IF(L1747=1, 'adjustment factor'!$D$8, IF(L1747=-9,-999,IF(L1747="",-999,0)))</f>
        <v>-999</v>
      </c>
      <c r="AJ1747" s="82">
        <f>IF(AND(M1747&gt;=1,M1747&lt;=4),'adjustment factor'!$D$9,IF(M1747=-9,-999,IF(M1747=98,-999,IF(M1747=99,-999,IF(M1747="",-999,0)))))</f>
        <v>-999</v>
      </c>
      <c r="AK1747" s="82">
        <f>IF(H1747=1, 'adjustment factor'!$D$10, IF(H1747=-9,-999,IF(H1747="",-999,0)))</f>
        <v>-999</v>
      </c>
      <c r="AL1747" s="82">
        <f>IF(G1747=1, 'adjustment factor'!$D$11, IF(G1747=-9,-999,IF(G1747="",-999,0)))</f>
        <v>-999</v>
      </c>
      <c r="AM1747" s="82">
        <f>IF(I1747=1, 'adjustment factor'!$D$12, IF(I1747=-9,-999,IF(I1747="",-999,0)))</f>
        <v>-999</v>
      </c>
      <c r="AN1747" s="82">
        <f>IF(J1747=1, 'adjustment factor'!$D$13, IF(J1747=-9,-999,IF(J1747="",-999,0)))</f>
        <v>-999</v>
      </c>
      <c r="AO1747" s="82" t="str">
        <f t="shared" si="278"/>
        <v>-999</v>
      </c>
      <c r="AP1747" s="82" t="str">
        <f t="shared" si="279"/>
        <v>MISSING</v>
      </c>
    </row>
    <row r="1748" spans="2:42" s="3" customFormat="1">
      <c r="B1748" s="213"/>
      <c r="C1748" s="35">
        <v>1744</v>
      </c>
      <c r="D1748" s="161"/>
      <c r="E1748" s="161"/>
      <c r="F1748" s="161"/>
      <c r="G1748" s="161"/>
      <c r="H1748" s="161"/>
      <c r="I1748" s="161"/>
      <c r="J1748" s="161"/>
      <c r="K1748" s="161"/>
      <c r="L1748" s="161"/>
      <c r="M1748" s="161"/>
      <c r="N1748" s="171"/>
      <c r="O1748" s="171"/>
      <c r="P1748" s="171"/>
      <c r="Q1748" s="171"/>
      <c r="R1748" s="171"/>
      <c r="S1748" s="171"/>
      <c r="T1748" s="208" t="str">
        <f t="shared" si="270"/>
        <v>MISSING</v>
      </c>
      <c r="U1748" s="208" t="str">
        <f t="shared" si="271"/>
        <v>MISSING</v>
      </c>
      <c r="X1748" s="56">
        <f t="shared" si="272"/>
        <v>-99</v>
      </c>
      <c r="Y1748" s="56">
        <f t="shared" si="273"/>
        <v>-99</v>
      </c>
      <c r="Z1748" s="56">
        <f t="shared" si="274"/>
        <v>-99</v>
      </c>
      <c r="AA1748" s="56">
        <f t="shared" si="275"/>
        <v>-99</v>
      </c>
      <c r="AB1748" s="56">
        <f t="shared" si="276"/>
        <v>-99</v>
      </c>
      <c r="AC1748" s="56">
        <f t="shared" si="277"/>
        <v>-99</v>
      </c>
      <c r="AE1748" s="82">
        <f>IF(D1748=1, 'adjustment factor'!$D$4, IF(D1748=-9,-999,IF(D1748="",-999,0)))</f>
        <v>-999</v>
      </c>
      <c r="AF1748" s="82">
        <f>IF(F1748=1, 'adjustment factor'!$D$5, IF(F1748=-9,-999,IF(F1748="",-999,0)))</f>
        <v>-999</v>
      </c>
      <c r="AG1748" s="82">
        <f>IF(E1748=1, 'adjustment factor'!$D$6, IF(E1748=-9,-999,IF(E1748="",-999,0)))</f>
        <v>-999</v>
      </c>
      <c r="AH1748" s="82">
        <f>IF(K1748&gt;=45,'adjustment factor'!$D$7,IF(K1748=-9,-1200,IF(K1748="",-1200,0)))</f>
        <v>-1200</v>
      </c>
      <c r="AI1748" s="82">
        <f>IF(L1748=1, 'adjustment factor'!$D$8, IF(L1748=-9,-999,IF(L1748="",-999,0)))</f>
        <v>-999</v>
      </c>
      <c r="AJ1748" s="82">
        <f>IF(AND(M1748&gt;=1,M1748&lt;=4),'adjustment factor'!$D$9,IF(M1748=-9,-999,IF(M1748=98,-999,IF(M1748=99,-999,IF(M1748="",-999,0)))))</f>
        <v>-999</v>
      </c>
      <c r="AK1748" s="82">
        <f>IF(H1748=1, 'adjustment factor'!$D$10, IF(H1748=-9,-999,IF(H1748="",-999,0)))</f>
        <v>-999</v>
      </c>
      <c r="AL1748" s="82">
        <f>IF(G1748=1, 'adjustment factor'!$D$11, IF(G1748=-9,-999,IF(G1748="",-999,0)))</f>
        <v>-999</v>
      </c>
      <c r="AM1748" s="82">
        <f>IF(I1748=1, 'adjustment factor'!$D$12, IF(I1748=-9,-999,IF(I1748="",-999,0)))</f>
        <v>-999</v>
      </c>
      <c r="AN1748" s="82">
        <f>IF(J1748=1, 'adjustment factor'!$D$13, IF(J1748=-9,-999,IF(J1748="",-999,0)))</f>
        <v>-999</v>
      </c>
      <c r="AO1748" s="82" t="str">
        <f t="shared" si="278"/>
        <v>-999</v>
      </c>
      <c r="AP1748" s="82" t="str">
        <f t="shared" si="279"/>
        <v>MISSING</v>
      </c>
    </row>
    <row r="1749" spans="2:42" s="3" customFormat="1">
      <c r="B1749" s="213"/>
      <c r="C1749" s="35">
        <v>1745</v>
      </c>
      <c r="D1749" s="161"/>
      <c r="E1749" s="161"/>
      <c r="F1749" s="161"/>
      <c r="G1749" s="161"/>
      <c r="H1749" s="161"/>
      <c r="I1749" s="161"/>
      <c r="J1749" s="161"/>
      <c r="K1749" s="161"/>
      <c r="L1749" s="161"/>
      <c r="M1749" s="161"/>
      <c r="N1749" s="171"/>
      <c r="O1749" s="171"/>
      <c r="P1749" s="171"/>
      <c r="Q1749" s="171"/>
      <c r="R1749" s="171"/>
      <c r="S1749" s="171"/>
      <c r="T1749" s="208" t="str">
        <f t="shared" si="270"/>
        <v>MISSING</v>
      </c>
      <c r="U1749" s="208" t="str">
        <f t="shared" si="271"/>
        <v>MISSING</v>
      </c>
      <c r="X1749" s="56">
        <f t="shared" si="272"/>
        <v>-99</v>
      </c>
      <c r="Y1749" s="56">
        <f t="shared" si="273"/>
        <v>-99</v>
      </c>
      <c r="Z1749" s="56">
        <f t="shared" si="274"/>
        <v>-99</v>
      </c>
      <c r="AA1749" s="56">
        <f t="shared" si="275"/>
        <v>-99</v>
      </c>
      <c r="AB1749" s="56">
        <f t="shared" si="276"/>
        <v>-99</v>
      </c>
      <c r="AC1749" s="56">
        <f t="shared" si="277"/>
        <v>-99</v>
      </c>
      <c r="AE1749" s="82">
        <f>IF(D1749=1, 'adjustment factor'!$D$4, IF(D1749=-9,-999,IF(D1749="",-999,0)))</f>
        <v>-999</v>
      </c>
      <c r="AF1749" s="82">
        <f>IF(F1749=1, 'adjustment factor'!$D$5, IF(F1749=-9,-999,IF(F1749="",-999,0)))</f>
        <v>-999</v>
      </c>
      <c r="AG1749" s="82">
        <f>IF(E1749=1, 'adjustment factor'!$D$6, IF(E1749=-9,-999,IF(E1749="",-999,0)))</f>
        <v>-999</v>
      </c>
      <c r="AH1749" s="82">
        <f>IF(K1749&gt;=45,'adjustment factor'!$D$7,IF(K1749=-9,-1200,IF(K1749="",-1200,0)))</f>
        <v>-1200</v>
      </c>
      <c r="AI1749" s="82">
        <f>IF(L1749=1, 'adjustment factor'!$D$8, IF(L1749=-9,-999,IF(L1749="",-999,0)))</f>
        <v>-999</v>
      </c>
      <c r="AJ1749" s="82">
        <f>IF(AND(M1749&gt;=1,M1749&lt;=4),'adjustment factor'!$D$9,IF(M1749=-9,-999,IF(M1749=98,-999,IF(M1749=99,-999,IF(M1749="",-999,0)))))</f>
        <v>-999</v>
      </c>
      <c r="AK1749" s="82">
        <f>IF(H1749=1, 'adjustment factor'!$D$10, IF(H1749=-9,-999,IF(H1749="",-999,0)))</f>
        <v>-999</v>
      </c>
      <c r="AL1749" s="82">
        <f>IF(G1749=1, 'adjustment factor'!$D$11, IF(G1749=-9,-999,IF(G1749="",-999,0)))</f>
        <v>-999</v>
      </c>
      <c r="AM1749" s="82">
        <f>IF(I1749=1, 'adjustment factor'!$D$12, IF(I1749=-9,-999,IF(I1749="",-999,0)))</f>
        <v>-999</v>
      </c>
      <c r="AN1749" s="82">
        <f>IF(J1749=1, 'adjustment factor'!$D$13, IF(J1749=-9,-999,IF(J1749="",-999,0)))</f>
        <v>-999</v>
      </c>
      <c r="AO1749" s="82" t="str">
        <f t="shared" si="278"/>
        <v>-999</v>
      </c>
      <c r="AP1749" s="82" t="str">
        <f t="shared" si="279"/>
        <v>MISSING</v>
      </c>
    </row>
    <row r="1750" spans="2:42" s="3" customFormat="1">
      <c r="B1750" s="213"/>
      <c r="C1750" s="35">
        <v>1746</v>
      </c>
      <c r="D1750" s="161"/>
      <c r="E1750" s="161"/>
      <c r="F1750" s="161"/>
      <c r="G1750" s="161"/>
      <c r="H1750" s="161"/>
      <c r="I1750" s="161"/>
      <c r="J1750" s="161"/>
      <c r="K1750" s="161"/>
      <c r="L1750" s="161"/>
      <c r="M1750" s="161"/>
      <c r="N1750" s="171"/>
      <c r="O1750" s="171"/>
      <c r="P1750" s="171"/>
      <c r="Q1750" s="171"/>
      <c r="R1750" s="171"/>
      <c r="S1750" s="171"/>
      <c r="T1750" s="208" t="str">
        <f t="shared" si="270"/>
        <v>MISSING</v>
      </c>
      <c r="U1750" s="208" t="str">
        <f t="shared" si="271"/>
        <v>MISSING</v>
      </c>
      <c r="X1750" s="56">
        <f t="shared" si="272"/>
        <v>-99</v>
      </c>
      <c r="Y1750" s="56">
        <f t="shared" si="273"/>
        <v>-99</v>
      </c>
      <c r="Z1750" s="56">
        <f t="shared" si="274"/>
        <v>-99</v>
      </c>
      <c r="AA1750" s="56">
        <f t="shared" si="275"/>
        <v>-99</v>
      </c>
      <c r="AB1750" s="56">
        <f t="shared" si="276"/>
        <v>-99</v>
      </c>
      <c r="AC1750" s="56">
        <f t="shared" si="277"/>
        <v>-99</v>
      </c>
      <c r="AE1750" s="82">
        <f>IF(D1750=1, 'adjustment factor'!$D$4, IF(D1750=-9,-999,IF(D1750="",-999,0)))</f>
        <v>-999</v>
      </c>
      <c r="AF1750" s="82">
        <f>IF(F1750=1, 'adjustment factor'!$D$5, IF(F1750=-9,-999,IF(F1750="",-999,0)))</f>
        <v>-999</v>
      </c>
      <c r="AG1750" s="82">
        <f>IF(E1750=1, 'adjustment factor'!$D$6, IF(E1750=-9,-999,IF(E1750="",-999,0)))</f>
        <v>-999</v>
      </c>
      <c r="AH1750" s="82">
        <f>IF(K1750&gt;=45,'adjustment factor'!$D$7,IF(K1750=-9,-1200,IF(K1750="",-1200,0)))</f>
        <v>-1200</v>
      </c>
      <c r="AI1750" s="82">
        <f>IF(L1750=1, 'adjustment factor'!$D$8, IF(L1750=-9,-999,IF(L1750="",-999,0)))</f>
        <v>-999</v>
      </c>
      <c r="AJ1750" s="82">
        <f>IF(AND(M1750&gt;=1,M1750&lt;=4),'adjustment factor'!$D$9,IF(M1750=-9,-999,IF(M1750=98,-999,IF(M1750=99,-999,IF(M1750="",-999,0)))))</f>
        <v>-999</v>
      </c>
      <c r="AK1750" s="82">
        <f>IF(H1750=1, 'adjustment factor'!$D$10, IF(H1750=-9,-999,IF(H1750="",-999,0)))</f>
        <v>-999</v>
      </c>
      <c r="AL1750" s="82">
        <f>IF(G1750=1, 'adjustment factor'!$D$11, IF(G1750=-9,-999,IF(G1750="",-999,0)))</f>
        <v>-999</v>
      </c>
      <c r="AM1750" s="82">
        <f>IF(I1750=1, 'adjustment factor'!$D$12, IF(I1750=-9,-999,IF(I1750="",-999,0)))</f>
        <v>-999</v>
      </c>
      <c r="AN1750" s="82">
        <f>IF(J1750=1, 'adjustment factor'!$D$13, IF(J1750=-9,-999,IF(J1750="",-999,0)))</f>
        <v>-999</v>
      </c>
      <c r="AO1750" s="82" t="str">
        <f t="shared" si="278"/>
        <v>-999</v>
      </c>
      <c r="AP1750" s="82" t="str">
        <f t="shared" si="279"/>
        <v>MISSING</v>
      </c>
    </row>
    <row r="1751" spans="2:42" s="3" customFormat="1">
      <c r="B1751" s="213"/>
      <c r="C1751" s="35">
        <v>1747</v>
      </c>
      <c r="D1751" s="161"/>
      <c r="E1751" s="161"/>
      <c r="F1751" s="161"/>
      <c r="G1751" s="161"/>
      <c r="H1751" s="161"/>
      <c r="I1751" s="161"/>
      <c r="J1751" s="161"/>
      <c r="K1751" s="161"/>
      <c r="L1751" s="161"/>
      <c r="M1751" s="161"/>
      <c r="N1751" s="171"/>
      <c r="O1751" s="171"/>
      <c r="P1751" s="171"/>
      <c r="Q1751" s="171"/>
      <c r="R1751" s="171"/>
      <c r="S1751" s="171"/>
      <c r="T1751" s="208" t="str">
        <f t="shared" si="270"/>
        <v>MISSING</v>
      </c>
      <c r="U1751" s="208" t="str">
        <f t="shared" si="271"/>
        <v>MISSING</v>
      </c>
      <c r="X1751" s="56">
        <f t="shared" si="272"/>
        <v>-99</v>
      </c>
      <c r="Y1751" s="56">
        <f t="shared" si="273"/>
        <v>-99</v>
      </c>
      <c r="Z1751" s="56">
        <f t="shared" si="274"/>
        <v>-99</v>
      </c>
      <c r="AA1751" s="56">
        <f t="shared" si="275"/>
        <v>-99</v>
      </c>
      <c r="AB1751" s="56">
        <f t="shared" si="276"/>
        <v>-99</v>
      </c>
      <c r="AC1751" s="56">
        <f t="shared" si="277"/>
        <v>-99</v>
      </c>
      <c r="AE1751" s="82">
        <f>IF(D1751=1, 'adjustment factor'!$D$4, IF(D1751=-9,-999,IF(D1751="",-999,0)))</f>
        <v>-999</v>
      </c>
      <c r="AF1751" s="82">
        <f>IF(F1751=1, 'adjustment factor'!$D$5, IF(F1751=-9,-999,IF(F1751="",-999,0)))</f>
        <v>-999</v>
      </c>
      <c r="AG1751" s="82">
        <f>IF(E1751=1, 'adjustment factor'!$D$6, IF(E1751=-9,-999,IF(E1751="",-999,0)))</f>
        <v>-999</v>
      </c>
      <c r="AH1751" s="82">
        <f>IF(K1751&gt;=45,'adjustment factor'!$D$7,IF(K1751=-9,-1200,IF(K1751="",-1200,0)))</f>
        <v>-1200</v>
      </c>
      <c r="AI1751" s="82">
        <f>IF(L1751=1, 'adjustment factor'!$D$8, IF(L1751=-9,-999,IF(L1751="",-999,0)))</f>
        <v>-999</v>
      </c>
      <c r="AJ1751" s="82">
        <f>IF(AND(M1751&gt;=1,M1751&lt;=4),'adjustment factor'!$D$9,IF(M1751=-9,-999,IF(M1751=98,-999,IF(M1751=99,-999,IF(M1751="",-999,0)))))</f>
        <v>-999</v>
      </c>
      <c r="AK1751" s="82">
        <f>IF(H1751=1, 'adjustment factor'!$D$10, IF(H1751=-9,-999,IF(H1751="",-999,0)))</f>
        <v>-999</v>
      </c>
      <c r="AL1751" s="82">
        <f>IF(G1751=1, 'adjustment factor'!$D$11, IF(G1751=-9,-999,IF(G1751="",-999,0)))</f>
        <v>-999</v>
      </c>
      <c r="AM1751" s="82">
        <f>IF(I1751=1, 'adjustment factor'!$D$12, IF(I1751=-9,-999,IF(I1751="",-999,0)))</f>
        <v>-999</v>
      </c>
      <c r="AN1751" s="82">
        <f>IF(J1751=1, 'adjustment factor'!$D$13, IF(J1751=-9,-999,IF(J1751="",-999,0)))</f>
        <v>-999</v>
      </c>
      <c r="AO1751" s="82" t="str">
        <f t="shared" si="278"/>
        <v>-999</v>
      </c>
      <c r="AP1751" s="82" t="str">
        <f t="shared" si="279"/>
        <v>MISSING</v>
      </c>
    </row>
    <row r="1752" spans="2:42" s="3" customFormat="1">
      <c r="B1752" s="213"/>
      <c r="C1752" s="35">
        <v>1748</v>
      </c>
      <c r="D1752" s="161"/>
      <c r="E1752" s="161"/>
      <c r="F1752" s="161"/>
      <c r="G1752" s="161"/>
      <c r="H1752" s="161"/>
      <c r="I1752" s="161"/>
      <c r="J1752" s="161"/>
      <c r="K1752" s="161"/>
      <c r="L1752" s="161"/>
      <c r="M1752" s="161"/>
      <c r="N1752" s="171"/>
      <c r="O1752" s="171"/>
      <c r="P1752" s="171"/>
      <c r="Q1752" s="171"/>
      <c r="R1752" s="171"/>
      <c r="S1752" s="171"/>
      <c r="T1752" s="208" t="str">
        <f t="shared" si="270"/>
        <v>MISSING</v>
      </c>
      <c r="U1752" s="208" t="str">
        <f t="shared" si="271"/>
        <v>MISSING</v>
      </c>
      <c r="X1752" s="56">
        <f t="shared" si="272"/>
        <v>-99</v>
      </c>
      <c r="Y1752" s="56">
        <f t="shared" si="273"/>
        <v>-99</v>
      </c>
      <c r="Z1752" s="56">
        <f t="shared" si="274"/>
        <v>-99</v>
      </c>
      <c r="AA1752" s="56">
        <f t="shared" si="275"/>
        <v>-99</v>
      </c>
      <c r="AB1752" s="56">
        <f t="shared" si="276"/>
        <v>-99</v>
      </c>
      <c r="AC1752" s="56">
        <f t="shared" si="277"/>
        <v>-99</v>
      </c>
      <c r="AE1752" s="82">
        <f>IF(D1752=1, 'adjustment factor'!$D$4, IF(D1752=-9,-999,IF(D1752="",-999,0)))</f>
        <v>-999</v>
      </c>
      <c r="AF1752" s="82">
        <f>IF(F1752=1, 'adjustment factor'!$D$5, IF(F1752=-9,-999,IF(F1752="",-999,0)))</f>
        <v>-999</v>
      </c>
      <c r="AG1752" s="82">
        <f>IF(E1752=1, 'adjustment factor'!$D$6, IF(E1752=-9,-999,IF(E1752="",-999,0)))</f>
        <v>-999</v>
      </c>
      <c r="AH1752" s="82">
        <f>IF(K1752&gt;=45,'adjustment factor'!$D$7,IF(K1752=-9,-1200,IF(K1752="",-1200,0)))</f>
        <v>-1200</v>
      </c>
      <c r="AI1752" s="82">
        <f>IF(L1752=1, 'adjustment factor'!$D$8, IF(L1752=-9,-999,IF(L1752="",-999,0)))</f>
        <v>-999</v>
      </c>
      <c r="AJ1752" s="82">
        <f>IF(AND(M1752&gt;=1,M1752&lt;=4),'adjustment factor'!$D$9,IF(M1752=-9,-999,IF(M1752=98,-999,IF(M1752=99,-999,IF(M1752="",-999,0)))))</f>
        <v>-999</v>
      </c>
      <c r="AK1752" s="82">
        <f>IF(H1752=1, 'adjustment factor'!$D$10, IF(H1752=-9,-999,IF(H1752="",-999,0)))</f>
        <v>-999</v>
      </c>
      <c r="AL1752" s="82">
        <f>IF(G1752=1, 'adjustment factor'!$D$11, IF(G1752=-9,-999,IF(G1752="",-999,0)))</f>
        <v>-999</v>
      </c>
      <c r="AM1752" s="82">
        <f>IF(I1752=1, 'adjustment factor'!$D$12, IF(I1752=-9,-999,IF(I1752="",-999,0)))</f>
        <v>-999</v>
      </c>
      <c r="AN1752" s="82">
        <f>IF(J1752=1, 'adjustment factor'!$D$13, IF(J1752=-9,-999,IF(J1752="",-999,0)))</f>
        <v>-999</v>
      </c>
      <c r="AO1752" s="82" t="str">
        <f t="shared" si="278"/>
        <v>-999</v>
      </c>
      <c r="AP1752" s="82" t="str">
        <f t="shared" si="279"/>
        <v>MISSING</v>
      </c>
    </row>
    <row r="1753" spans="2:42" s="3" customFormat="1">
      <c r="B1753" s="213"/>
      <c r="C1753" s="35">
        <v>1749</v>
      </c>
      <c r="D1753" s="161"/>
      <c r="E1753" s="161"/>
      <c r="F1753" s="161"/>
      <c r="G1753" s="161"/>
      <c r="H1753" s="161"/>
      <c r="I1753" s="161"/>
      <c r="J1753" s="161"/>
      <c r="K1753" s="161"/>
      <c r="L1753" s="161"/>
      <c r="M1753" s="161"/>
      <c r="N1753" s="171"/>
      <c r="O1753" s="171"/>
      <c r="P1753" s="171"/>
      <c r="Q1753" s="171"/>
      <c r="R1753" s="171"/>
      <c r="S1753" s="171"/>
      <c r="T1753" s="208" t="str">
        <f t="shared" si="270"/>
        <v>MISSING</v>
      </c>
      <c r="U1753" s="208" t="str">
        <f t="shared" si="271"/>
        <v>MISSING</v>
      </c>
      <c r="X1753" s="56">
        <f t="shared" si="272"/>
        <v>-99</v>
      </c>
      <c r="Y1753" s="56">
        <f t="shared" si="273"/>
        <v>-99</v>
      </c>
      <c r="Z1753" s="56">
        <f t="shared" si="274"/>
        <v>-99</v>
      </c>
      <c r="AA1753" s="56">
        <f t="shared" si="275"/>
        <v>-99</v>
      </c>
      <c r="AB1753" s="56">
        <f t="shared" si="276"/>
        <v>-99</v>
      </c>
      <c r="AC1753" s="56">
        <f t="shared" si="277"/>
        <v>-99</v>
      </c>
      <c r="AE1753" s="82">
        <f>IF(D1753=1, 'adjustment factor'!$D$4, IF(D1753=-9,-999,IF(D1753="",-999,0)))</f>
        <v>-999</v>
      </c>
      <c r="AF1753" s="82">
        <f>IF(F1753=1, 'adjustment factor'!$D$5, IF(F1753=-9,-999,IF(F1753="",-999,0)))</f>
        <v>-999</v>
      </c>
      <c r="AG1753" s="82">
        <f>IF(E1753=1, 'adjustment factor'!$D$6, IF(E1753=-9,-999,IF(E1753="",-999,0)))</f>
        <v>-999</v>
      </c>
      <c r="AH1753" s="82">
        <f>IF(K1753&gt;=45,'adjustment factor'!$D$7,IF(K1753=-9,-1200,IF(K1753="",-1200,0)))</f>
        <v>-1200</v>
      </c>
      <c r="AI1753" s="82">
        <f>IF(L1753=1, 'adjustment factor'!$D$8, IF(L1753=-9,-999,IF(L1753="",-999,0)))</f>
        <v>-999</v>
      </c>
      <c r="AJ1753" s="82">
        <f>IF(AND(M1753&gt;=1,M1753&lt;=4),'adjustment factor'!$D$9,IF(M1753=-9,-999,IF(M1753=98,-999,IF(M1753=99,-999,IF(M1753="",-999,0)))))</f>
        <v>-999</v>
      </c>
      <c r="AK1753" s="82">
        <f>IF(H1753=1, 'adjustment factor'!$D$10, IF(H1753=-9,-999,IF(H1753="",-999,0)))</f>
        <v>-999</v>
      </c>
      <c r="AL1753" s="82">
        <f>IF(G1753=1, 'adjustment factor'!$D$11, IF(G1753=-9,-999,IF(G1753="",-999,0)))</f>
        <v>-999</v>
      </c>
      <c r="AM1753" s="82">
        <f>IF(I1753=1, 'adjustment factor'!$D$12, IF(I1753=-9,-999,IF(I1753="",-999,0)))</f>
        <v>-999</v>
      </c>
      <c r="AN1753" s="82">
        <f>IF(J1753=1, 'adjustment factor'!$D$13, IF(J1753=-9,-999,IF(J1753="",-999,0)))</f>
        <v>-999</v>
      </c>
      <c r="AO1753" s="82" t="str">
        <f t="shared" si="278"/>
        <v>-999</v>
      </c>
      <c r="AP1753" s="82" t="str">
        <f t="shared" si="279"/>
        <v>MISSING</v>
      </c>
    </row>
    <row r="1754" spans="2:42" s="3" customFormat="1">
      <c r="B1754" s="213"/>
      <c r="C1754" s="35">
        <v>1750</v>
      </c>
      <c r="D1754" s="161"/>
      <c r="E1754" s="161"/>
      <c r="F1754" s="161"/>
      <c r="G1754" s="161"/>
      <c r="H1754" s="161"/>
      <c r="I1754" s="161"/>
      <c r="J1754" s="161"/>
      <c r="K1754" s="161"/>
      <c r="L1754" s="161"/>
      <c r="M1754" s="161"/>
      <c r="N1754" s="171"/>
      <c r="O1754" s="171"/>
      <c r="P1754" s="171"/>
      <c r="Q1754" s="171"/>
      <c r="R1754" s="171"/>
      <c r="S1754" s="171"/>
      <c r="T1754" s="208" t="str">
        <f t="shared" si="270"/>
        <v>MISSING</v>
      </c>
      <c r="U1754" s="208" t="str">
        <f t="shared" si="271"/>
        <v>MISSING</v>
      </c>
      <c r="X1754" s="56">
        <f t="shared" si="272"/>
        <v>-99</v>
      </c>
      <c r="Y1754" s="56">
        <f t="shared" si="273"/>
        <v>-99</v>
      </c>
      <c r="Z1754" s="56">
        <f t="shared" si="274"/>
        <v>-99</v>
      </c>
      <c r="AA1754" s="56">
        <f t="shared" si="275"/>
        <v>-99</v>
      </c>
      <c r="AB1754" s="56">
        <f t="shared" si="276"/>
        <v>-99</v>
      </c>
      <c r="AC1754" s="56">
        <f t="shared" si="277"/>
        <v>-99</v>
      </c>
      <c r="AE1754" s="82">
        <f>IF(D1754=1, 'adjustment factor'!$D$4, IF(D1754=-9,-999,IF(D1754="",-999,0)))</f>
        <v>-999</v>
      </c>
      <c r="AF1754" s="82">
        <f>IF(F1754=1, 'adjustment factor'!$D$5, IF(F1754=-9,-999,IF(F1754="",-999,0)))</f>
        <v>-999</v>
      </c>
      <c r="AG1754" s="82">
        <f>IF(E1754=1, 'adjustment factor'!$D$6, IF(E1754=-9,-999,IF(E1754="",-999,0)))</f>
        <v>-999</v>
      </c>
      <c r="AH1754" s="82">
        <f>IF(K1754&gt;=45,'adjustment factor'!$D$7,IF(K1754=-9,-1200,IF(K1754="",-1200,0)))</f>
        <v>-1200</v>
      </c>
      <c r="AI1754" s="82">
        <f>IF(L1754=1, 'adjustment factor'!$D$8, IF(L1754=-9,-999,IF(L1754="",-999,0)))</f>
        <v>-999</v>
      </c>
      <c r="AJ1754" s="82">
        <f>IF(AND(M1754&gt;=1,M1754&lt;=4),'adjustment factor'!$D$9,IF(M1754=-9,-999,IF(M1754=98,-999,IF(M1754=99,-999,IF(M1754="",-999,0)))))</f>
        <v>-999</v>
      </c>
      <c r="AK1754" s="82">
        <f>IF(H1754=1, 'adjustment factor'!$D$10, IF(H1754=-9,-999,IF(H1754="",-999,0)))</f>
        <v>-999</v>
      </c>
      <c r="AL1754" s="82">
        <f>IF(G1754=1, 'adjustment factor'!$D$11, IF(G1754=-9,-999,IF(G1754="",-999,0)))</f>
        <v>-999</v>
      </c>
      <c r="AM1754" s="82">
        <f>IF(I1754=1, 'adjustment factor'!$D$12, IF(I1754=-9,-999,IF(I1754="",-999,0)))</f>
        <v>-999</v>
      </c>
      <c r="AN1754" s="82">
        <f>IF(J1754=1, 'adjustment factor'!$D$13, IF(J1754=-9,-999,IF(J1754="",-999,0)))</f>
        <v>-999</v>
      </c>
      <c r="AO1754" s="82" t="str">
        <f t="shared" si="278"/>
        <v>-999</v>
      </c>
      <c r="AP1754" s="82" t="str">
        <f t="shared" si="279"/>
        <v>MISSING</v>
      </c>
    </row>
    <row r="1755" spans="2:42" s="3" customFormat="1">
      <c r="B1755" s="213"/>
      <c r="C1755" s="35">
        <v>1751</v>
      </c>
      <c r="D1755" s="161"/>
      <c r="E1755" s="161"/>
      <c r="F1755" s="161"/>
      <c r="G1755" s="161"/>
      <c r="H1755" s="161"/>
      <c r="I1755" s="161"/>
      <c r="J1755" s="161"/>
      <c r="K1755" s="161"/>
      <c r="L1755" s="161"/>
      <c r="M1755" s="161"/>
      <c r="N1755" s="171"/>
      <c r="O1755" s="171"/>
      <c r="P1755" s="171"/>
      <c r="Q1755" s="171"/>
      <c r="R1755" s="171"/>
      <c r="S1755" s="171"/>
      <c r="T1755" s="208" t="str">
        <f t="shared" si="270"/>
        <v>MISSING</v>
      </c>
      <c r="U1755" s="208" t="str">
        <f t="shared" si="271"/>
        <v>MISSING</v>
      </c>
      <c r="X1755" s="56">
        <f t="shared" si="272"/>
        <v>-99</v>
      </c>
      <c r="Y1755" s="56">
        <f t="shared" si="273"/>
        <v>-99</v>
      </c>
      <c r="Z1755" s="56">
        <f t="shared" si="274"/>
        <v>-99</v>
      </c>
      <c r="AA1755" s="56">
        <f t="shared" si="275"/>
        <v>-99</v>
      </c>
      <c r="AB1755" s="56">
        <f t="shared" si="276"/>
        <v>-99</v>
      </c>
      <c r="AC1755" s="56">
        <f t="shared" si="277"/>
        <v>-99</v>
      </c>
      <c r="AE1755" s="82">
        <f>IF(D1755=1, 'adjustment factor'!$D$4, IF(D1755=-9,-999,IF(D1755="",-999,0)))</f>
        <v>-999</v>
      </c>
      <c r="AF1755" s="82">
        <f>IF(F1755=1, 'adjustment factor'!$D$5, IF(F1755=-9,-999,IF(F1755="",-999,0)))</f>
        <v>-999</v>
      </c>
      <c r="AG1755" s="82">
        <f>IF(E1755=1, 'adjustment factor'!$D$6, IF(E1755=-9,-999,IF(E1755="",-999,0)))</f>
        <v>-999</v>
      </c>
      <c r="AH1755" s="82">
        <f>IF(K1755&gt;=45,'adjustment factor'!$D$7,IF(K1755=-9,-1200,IF(K1755="",-1200,0)))</f>
        <v>-1200</v>
      </c>
      <c r="AI1755" s="82">
        <f>IF(L1755=1, 'adjustment factor'!$D$8, IF(L1755=-9,-999,IF(L1755="",-999,0)))</f>
        <v>-999</v>
      </c>
      <c r="AJ1755" s="82">
        <f>IF(AND(M1755&gt;=1,M1755&lt;=4),'adjustment factor'!$D$9,IF(M1755=-9,-999,IF(M1755=98,-999,IF(M1755=99,-999,IF(M1755="",-999,0)))))</f>
        <v>-999</v>
      </c>
      <c r="AK1755" s="82">
        <f>IF(H1755=1, 'adjustment factor'!$D$10, IF(H1755=-9,-999,IF(H1755="",-999,0)))</f>
        <v>-999</v>
      </c>
      <c r="AL1755" s="82">
        <f>IF(G1755=1, 'adjustment factor'!$D$11, IF(G1755=-9,-999,IF(G1755="",-999,0)))</f>
        <v>-999</v>
      </c>
      <c r="AM1755" s="82">
        <f>IF(I1755=1, 'adjustment factor'!$D$12, IF(I1755=-9,-999,IF(I1755="",-999,0)))</f>
        <v>-999</v>
      </c>
      <c r="AN1755" s="82">
        <f>IF(J1755=1, 'adjustment factor'!$D$13, IF(J1755=-9,-999,IF(J1755="",-999,0)))</f>
        <v>-999</v>
      </c>
      <c r="AO1755" s="82" t="str">
        <f t="shared" si="278"/>
        <v>-999</v>
      </c>
      <c r="AP1755" s="82" t="str">
        <f t="shared" si="279"/>
        <v>MISSING</v>
      </c>
    </row>
    <row r="1756" spans="2:42" s="3" customFormat="1">
      <c r="B1756" s="213"/>
      <c r="C1756" s="35">
        <v>1752</v>
      </c>
      <c r="D1756" s="161"/>
      <c r="E1756" s="161"/>
      <c r="F1756" s="161"/>
      <c r="G1756" s="161"/>
      <c r="H1756" s="161"/>
      <c r="I1756" s="161"/>
      <c r="J1756" s="161"/>
      <c r="K1756" s="161"/>
      <c r="L1756" s="161"/>
      <c r="M1756" s="161"/>
      <c r="N1756" s="171"/>
      <c r="O1756" s="171"/>
      <c r="P1756" s="171"/>
      <c r="Q1756" s="171"/>
      <c r="R1756" s="171"/>
      <c r="S1756" s="171"/>
      <c r="T1756" s="208" t="str">
        <f t="shared" si="270"/>
        <v>MISSING</v>
      </c>
      <c r="U1756" s="208" t="str">
        <f t="shared" si="271"/>
        <v>MISSING</v>
      </c>
      <c r="X1756" s="56">
        <f t="shared" si="272"/>
        <v>-99</v>
      </c>
      <c r="Y1756" s="56">
        <f t="shared" si="273"/>
        <v>-99</v>
      </c>
      <c r="Z1756" s="56">
        <f t="shared" si="274"/>
        <v>-99</v>
      </c>
      <c r="AA1756" s="56">
        <f t="shared" si="275"/>
        <v>-99</v>
      </c>
      <c r="AB1756" s="56">
        <f t="shared" si="276"/>
        <v>-99</v>
      </c>
      <c r="AC1756" s="56">
        <f t="shared" si="277"/>
        <v>-99</v>
      </c>
      <c r="AE1756" s="82">
        <f>IF(D1756=1, 'adjustment factor'!$D$4, IF(D1756=-9,-999,IF(D1756="",-999,0)))</f>
        <v>-999</v>
      </c>
      <c r="AF1756" s="82">
        <f>IF(F1756=1, 'adjustment factor'!$D$5, IF(F1756=-9,-999,IF(F1756="",-999,0)))</f>
        <v>-999</v>
      </c>
      <c r="AG1756" s="82">
        <f>IF(E1756=1, 'adjustment factor'!$D$6, IF(E1756=-9,-999,IF(E1756="",-999,0)))</f>
        <v>-999</v>
      </c>
      <c r="AH1756" s="82">
        <f>IF(K1756&gt;=45,'adjustment factor'!$D$7,IF(K1756=-9,-1200,IF(K1756="",-1200,0)))</f>
        <v>-1200</v>
      </c>
      <c r="AI1756" s="82">
        <f>IF(L1756=1, 'adjustment factor'!$D$8, IF(L1756=-9,-999,IF(L1756="",-999,0)))</f>
        <v>-999</v>
      </c>
      <c r="AJ1756" s="82">
        <f>IF(AND(M1756&gt;=1,M1756&lt;=4),'adjustment factor'!$D$9,IF(M1756=-9,-999,IF(M1756=98,-999,IF(M1756=99,-999,IF(M1756="",-999,0)))))</f>
        <v>-999</v>
      </c>
      <c r="AK1756" s="82">
        <f>IF(H1756=1, 'adjustment factor'!$D$10, IF(H1756=-9,-999,IF(H1756="",-999,0)))</f>
        <v>-999</v>
      </c>
      <c r="AL1756" s="82">
        <f>IF(G1756=1, 'adjustment factor'!$D$11, IF(G1756=-9,-999,IF(G1756="",-999,0)))</f>
        <v>-999</v>
      </c>
      <c r="AM1756" s="82">
        <f>IF(I1756=1, 'adjustment factor'!$D$12, IF(I1756=-9,-999,IF(I1756="",-999,0)))</f>
        <v>-999</v>
      </c>
      <c r="AN1756" s="82">
        <f>IF(J1756=1, 'adjustment factor'!$D$13, IF(J1756=-9,-999,IF(J1756="",-999,0)))</f>
        <v>-999</v>
      </c>
      <c r="AO1756" s="82" t="str">
        <f t="shared" si="278"/>
        <v>-999</v>
      </c>
      <c r="AP1756" s="82" t="str">
        <f t="shared" si="279"/>
        <v>MISSING</v>
      </c>
    </row>
    <row r="1757" spans="2:42" s="3" customFormat="1">
      <c r="B1757" s="213"/>
      <c r="C1757" s="35">
        <v>1753</v>
      </c>
      <c r="D1757" s="161"/>
      <c r="E1757" s="161"/>
      <c r="F1757" s="161"/>
      <c r="G1757" s="161"/>
      <c r="H1757" s="161"/>
      <c r="I1757" s="161"/>
      <c r="J1757" s="161"/>
      <c r="K1757" s="161"/>
      <c r="L1757" s="161"/>
      <c r="M1757" s="161"/>
      <c r="N1757" s="171"/>
      <c r="O1757" s="171"/>
      <c r="P1757" s="171"/>
      <c r="Q1757" s="171"/>
      <c r="R1757" s="171"/>
      <c r="S1757" s="171"/>
      <c r="T1757" s="208" t="str">
        <f t="shared" si="270"/>
        <v>MISSING</v>
      </c>
      <c r="U1757" s="208" t="str">
        <f t="shared" si="271"/>
        <v>MISSING</v>
      </c>
      <c r="X1757" s="56">
        <f t="shared" si="272"/>
        <v>-99</v>
      </c>
      <c r="Y1757" s="56">
        <f t="shared" si="273"/>
        <v>-99</v>
      </c>
      <c r="Z1757" s="56">
        <f t="shared" si="274"/>
        <v>-99</v>
      </c>
      <c r="AA1757" s="56">
        <f t="shared" si="275"/>
        <v>-99</v>
      </c>
      <c r="AB1757" s="56">
        <f t="shared" si="276"/>
        <v>-99</v>
      </c>
      <c r="AC1757" s="56">
        <f t="shared" si="277"/>
        <v>-99</v>
      </c>
      <c r="AE1757" s="82">
        <f>IF(D1757=1, 'adjustment factor'!$D$4, IF(D1757=-9,-999,IF(D1757="",-999,0)))</f>
        <v>-999</v>
      </c>
      <c r="AF1757" s="82">
        <f>IF(F1757=1, 'adjustment factor'!$D$5, IF(F1757=-9,-999,IF(F1757="",-999,0)))</f>
        <v>-999</v>
      </c>
      <c r="AG1757" s="82">
        <f>IF(E1757=1, 'adjustment factor'!$D$6, IF(E1757=-9,-999,IF(E1757="",-999,0)))</f>
        <v>-999</v>
      </c>
      <c r="AH1757" s="82">
        <f>IF(K1757&gt;=45,'adjustment factor'!$D$7,IF(K1757=-9,-1200,IF(K1757="",-1200,0)))</f>
        <v>-1200</v>
      </c>
      <c r="AI1757" s="82">
        <f>IF(L1757=1, 'adjustment factor'!$D$8, IF(L1757=-9,-999,IF(L1757="",-999,0)))</f>
        <v>-999</v>
      </c>
      <c r="AJ1757" s="82">
        <f>IF(AND(M1757&gt;=1,M1757&lt;=4),'adjustment factor'!$D$9,IF(M1757=-9,-999,IF(M1757=98,-999,IF(M1757=99,-999,IF(M1757="",-999,0)))))</f>
        <v>-999</v>
      </c>
      <c r="AK1757" s="82">
        <f>IF(H1757=1, 'adjustment factor'!$D$10, IF(H1757=-9,-999,IF(H1757="",-999,0)))</f>
        <v>-999</v>
      </c>
      <c r="AL1757" s="82">
        <f>IF(G1757=1, 'adjustment factor'!$D$11, IF(G1757=-9,-999,IF(G1757="",-999,0)))</f>
        <v>-999</v>
      </c>
      <c r="AM1757" s="82">
        <f>IF(I1757=1, 'adjustment factor'!$D$12, IF(I1757=-9,-999,IF(I1757="",-999,0)))</f>
        <v>-999</v>
      </c>
      <c r="AN1757" s="82">
        <f>IF(J1757=1, 'adjustment factor'!$D$13, IF(J1757=-9,-999,IF(J1757="",-999,0)))</f>
        <v>-999</v>
      </c>
      <c r="AO1757" s="82" t="str">
        <f t="shared" si="278"/>
        <v>-999</v>
      </c>
      <c r="AP1757" s="82" t="str">
        <f t="shared" si="279"/>
        <v>MISSING</v>
      </c>
    </row>
    <row r="1758" spans="2:42" s="3" customFormat="1">
      <c r="B1758" s="213"/>
      <c r="C1758" s="35">
        <v>1754</v>
      </c>
      <c r="D1758" s="161"/>
      <c r="E1758" s="161"/>
      <c r="F1758" s="161"/>
      <c r="G1758" s="161"/>
      <c r="H1758" s="161"/>
      <c r="I1758" s="161"/>
      <c r="J1758" s="161"/>
      <c r="K1758" s="161"/>
      <c r="L1758" s="161"/>
      <c r="M1758" s="161"/>
      <c r="N1758" s="171"/>
      <c r="O1758" s="171"/>
      <c r="P1758" s="171"/>
      <c r="Q1758" s="171"/>
      <c r="R1758" s="171"/>
      <c r="S1758" s="171"/>
      <c r="T1758" s="208" t="str">
        <f t="shared" si="270"/>
        <v>MISSING</v>
      </c>
      <c r="U1758" s="208" t="str">
        <f t="shared" si="271"/>
        <v>MISSING</v>
      </c>
      <c r="X1758" s="56">
        <f t="shared" si="272"/>
        <v>-99</v>
      </c>
      <c r="Y1758" s="56">
        <f t="shared" si="273"/>
        <v>-99</v>
      </c>
      <c r="Z1758" s="56">
        <f t="shared" si="274"/>
        <v>-99</v>
      </c>
      <c r="AA1758" s="56">
        <f t="shared" si="275"/>
        <v>-99</v>
      </c>
      <c r="AB1758" s="56">
        <f t="shared" si="276"/>
        <v>-99</v>
      </c>
      <c r="AC1758" s="56">
        <f t="shared" si="277"/>
        <v>-99</v>
      </c>
      <c r="AE1758" s="82">
        <f>IF(D1758=1, 'adjustment factor'!$D$4, IF(D1758=-9,-999,IF(D1758="",-999,0)))</f>
        <v>-999</v>
      </c>
      <c r="AF1758" s="82">
        <f>IF(F1758=1, 'adjustment factor'!$D$5, IF(F1758=-9,-999,IF(F1758="",-999,0)))</f>
        <v>-999</v>
      </c>
      <c r="AG1758" s="82">
        <f>IF(E1758=1, 'adjustment factor'!$D$6, IF(E1758=-9,-999,IF(E1758="",-999,0)))</f>
        <v>-999</v>
      </c>
      <c r="AH1758" s="82">
        <f>IF(K1758&gt;=45,'adjustment factor'!$D$7,IF(K1758=-9,-1200,IF(K1758="",-1200,0)))</f>
        <v>-1200</v>
      </c>
      <c r="AI1758" s="82">
        <f>IF(L1758=1, 'adjustment factor'!$D$8, IF(L1758=-9,-999,IF(L1758="",-999,0)))</f>
        <v>-999</v>
      </c>
      <c r="AJ1758" s="82">
        <f>IF(AND(M1758&gt;=1,M1758&lt;=4),'adjustment factor'!$D$9,IF(M1758=-9,-999,IF(M1758=98,-999,IF(M1758=99,-999,IF(M1758="",-999,0)))))</f>
        <v>-999</v>
      </c>
      <c r="AK1758" s="82">
        <f>IF(H1758=1, 'adjustment factor'!$D$10, IF(H1758=-9,-999,IF(H1758="",-999,0)))</f>
        <v>-999</v>
      </c>
      <c r="AL1758" s="82">
        <f>IF(G1758=1, 'adjustment factor'!$D$11, IF(G1758=-9,-999,IF(G1758="",-999,0)))</f>
        <v>-999</v>
      </c>
      <c r="AM1758" s="82">
        <f>IF(I1758=1, 'adjustment factor'!$D$12, IF(I1758=-9,-999,IF(I1758="",-999,0)))</f>
        <v>-999</v>
      </c>
      <c r="AN1758" s="82">
        <f>IF(J1758=1, 'adjustment factor'!$D$13, IF(J1758=-9,-999,IF(J1758="",-999,0)))</f>
        <v>-999</v>
      </c>
      <c r="AO1758" s="82" t="str">
        <f t="shared" si="278"/>
        <v>-999</v>
      </c>
      <c r="AP1758" s="82" t="str">
        <f t="shared" si="279"/>
        <v>MISSING</v>
      </c>
    </row>
    <row r="1759" spans="2:42" s="3" customFormat="1">
      <c r="B1759" s="213"/>
      <c r="C1759" s="35">
        <v>1755</v>
      </c>
      <c r="D1759" s="161"/>
      <c r="E1759" s="161"/>
      <c r="F1759" s="161"/>
      <c r="G1759" s="161"/>
      <c r="H1759" s="161"/>
      <c r="I1759" s="161"/>
      <c r="J1759" s="161"/>
      <c r="K1759" s="161"/>
      <c r="L1759" s="161"/>
      <c r="M1759" s="161"/>
      <c r="N1759" s="171"/>
      <c r="O1759" s="171"/>
      <c r="P1759" s="171"/>
      <c r="Q1759" s="171"/>
      <c r="R1759" s="171"/>
      <c r="S1759" s="171"/>
      <c r="T1759" s="208" t="str">
        <f t="shared" si="270"/>
        <v>MISSING</v>
      </c>
      <c r="U1759" s="208" t="str">
        <f t="shared" si="271"/>
        <v>MISSING</v>
      </c>
      <c r="X1759" s="56">
        <f t="shared" si="272"/>
        <v>-99</v>
      </c>
      <c r="Y1759" s="56">
        <f t="shared" si="273"/>
        <v>-99</v>
      </c>
      <c r="Z1759" s="56">
        <f t="shared" si="274"/>
        <v>-99</v>
      </c>
      <c r="AA1759" s="56">
        <f t="shared" si="275"/>
        <v>-99</v>
      </c>
      <c r="AB1759" s="56">
        <f t="shared" si="276"/>
        <v>-99</v>
      </c>
      <c r="AC1759" s="56">
        <f t="shared" si="277"/>
        <v>-99</v>
      </c>
      <c r="AE1759" s="82">
        <f>IF(D1759=1, 'adjustment factor'!$D$4, IF(D1759=-9,-999,IF(D1759="",-999,0)))</f>
        <v>-999</v>
      </c>
      <c r="AF1759" s="82">
        <f>IF(F1759=1, 'adjustment factor'!$D$5, IF(F1759=-9,-999,IF(F1759="",-999,0)))</f>
        <v>-999</v>
      </c>
      <c r="AG1759" s="82">
        <f>IF(E1759=1, 'adjustment factor'!$D$6, IF(E1759=-9,-999,IF(E1759="",-999,0)))</f>
        <v>-999</v>
      </c>
      <c r="AH1759" s="82">
        <f>IF(K1759&gt;=45,'adjustment factor'!$D$7,IF(K1759=-9,-1200,IF(K1759="",-1200,0)))</f>
        <v>-1200</v>
      </c>
      <c r="AI1759" s="82">
        <f>IF(L1759=1, 'adjustment factor'!$D$8, IF(L1759=-9,-999,IF(L1759="",-999,0)))</f>
        <v>-999</v>
      </c>
      <c r="AJ1759" s="82">
        <f>IF(AND(M1759&gt;=1,M1759&lt;=4),'adjustment factor'!$D$9,IF(M1759=-9,-999,IF(M1759=98,-999,IF(M1759=99,-999,IF(M1759="",-999,0)))))</f>
        <v>-999</v>
      </c>
      <c r="AK1759" s="82">
        <f>IF(H1759=1, 'adjustment factor'!$D$10, IF(H1759=-9,-999,IF(H1759="",-999,0)))</f>
        <v>-999</v>
      </c>
      <c r="AL1759" s="82">
        <f>IF(G1759=1, 'adjustment factor'!$D$11, IF(G1759=-9,-999,IF(G1759="",-999,0)))</f>
        <v>-999</v>
      </c>
      <c r="AM1759" s="82">
        <f>IF(I1759=1, 'adjustment factor'!$D$12, IF(I1759=-9,-999,IF(I1759="",-999,0)))</f>
        <v>-999</v>
      </c>
      <c r="AN1759" s="82">
        <f>IF(J1759=1, 'adjustment factor'!$D$13, IF(J1759=-9,-999,IF(J1759="",-999,0)))</f>
        <v>-999</v>
      </c>
      <c r="AO1759" s="82" t="str">
        <f t="shared" si="278"/>
        <v>-999</v>
      </c>
      <c r="AP1759" s="82" t="str">
        <f t="shared" si="279"/>
        <v>MISSING</v>
      </c>
    </row>
    <row r="1760" spans="2:42" s="3" customFormat="1">
      <c r="B1760" s="213"/>
      <c r="C1760" s="35">
        <v>1756</v>
      </c>
      <c r="D1760" s="161"/>
      <c r="E1760" s="161"/>
      <c r="F1760" s="161"/>
      <c r="G1760" s="161"/>
      <c r="H1760" s="161"/>
      <c r="I1760" s="161"/>
      <c r="J1760" s="161"/>
      <c r="K1760" s="161"/>
      <c r="L1760" s="161"/>
      <c r="M1760" s="161"/>
      <c r="N1760" s="171"/>
      <c r="O1760" s="171"/>
      <c r="P1760" s="171"/>
      <c r="Q1760" s="171"/>
      <c r="R1760" s="171"/>
      <c r="S1760" s="171"/>
      <c r="T1760" s="208" t="str">
        <f t="shared" si="270"/>
        <v>MISSING</v>
      </c>
      <c r="U1760" s="208" t="str">
        <f t="shared" si="271"/>
        <v>MISSING</v>
      </c>
      <c r="X1760" s="56">
        <f t="shared" si="272"/>
        <v>-99</v>
      </c>
      <c r="Y1760" s="56">
        <f t="shared" si="273"/>
        <v>-99</v>
      </c>
      <c r="Z1760" s="56">
        <f t="shared" si="274"/>
        <v>-99</v>
      </c>
      <c r="AA1760" s="56">
        <f t="shared" si="275"/>
        <v>-99</v>
      </c>
      <c r="AB1760" s="56">
        <f t="shared" si="276"/>
        <v>-99</v>
      </c>
      <c r="AC1760" s="56">
        <f t="shared" si="277"/>
        <v>-99</v>
      </c>
      <c r="AE1760" s="82">
        <f>IF(D1760=1, 'adjustment factor'!$D$4, IF(D1760=-9,-999,IF(D1760="",-999,0)))</f>
        <v>-999</v>
      </c>
      <c r="AF1760" s="82">
        <f>IF(F1760=1, 'adjustment factor'!$D$5, IF(F1760=-9,-999,IF(F1760="",-999,0)))</f>
        <v>-999</v>
      </c>
      <c r="AG1760" s="82">
        <f>IF(E1760=1, 'adjustment factor'!$D$6, IF(E1760=-9,-999,IF(E1760="",-999,0)))</f>
        <v>-999</v>
      </c>
      <c r="AH1760" s="82">
        <f>IF(K1760&gt;=45,'adjustment factor'!$D$7,IF(K1760=-9,-1200,IF(K1760="",-1200,0)))</f>
        <v>-1200</v>
      </c>
      <c r="AI1760" s="82">
        <f>IF(L1760=1, 'adjustment factor'!$D$8, IF(L1760=-9,-999,IF(L1760="",-999,0)))</f>
        <v>-999</v>
      </c>
      <c r="AJ1760" s="82">
        <f>IF(AND(M1760&gt;=1,M1760&lt;=4),'adjustment factor'!$D$9,IF(M1760=-9,-999,IF(M1760=98,-999,IF(M1760=99,-999,IF(M1760="",-999,0)))))</f>
        <v>-999</v>
      </c>
      <c r="AK1760" s="82">
        <f>IF(H1760=1, 'adjustment factor'!$D$10, IF(H1760=-9,-999,IF(H1760="",-999,0)))</f>
        <v>-999</v>
      </c>
      <c r="AL1760" s="82">
        <f>IF(G1760=1, 'adjustment factor'!$D$11, IF(G1760=-9,-999,IF(G1760="",-999,0)))</f>
        <v>-999</v>
      </c>
      <c r="AM1760" s="82">
        <f>IF(I1760=1, 'adjustment factor'!$D$12, IF(I1760=-9,-999,IF(I1760="",-999,0)))</f>
        <v>-999</v>
      </c>
      <c r="AN1760" s="82">
        <f>IF(J1760=1, 'adjustment factor'!$D$13, IF(J1760=-9,-999,IF(J1760="",-999,0)))</f>
        <v>-999</v>
      </c>
      <c r="AO1760" s="82" t="str">
        <f t="shared" si="278"/>
        <v>-999</v>
      </c>
      <c r="AP1760" s="82" t="str">
        <f t="shared" si="279"/>
        <v>MISSING</v>
      </c>
    </row>
    <row r="1761" spans="2:42" s="3" customFormat="1">
      <c r="B1761" s="213"/>
      <c r="C1761" s="35">
        <v>1757</v>
      </c>
      <c r="D1761" s="161"/>
      <c r="E1761" s="161"/>
      <c r="F1761" s="161"/>
      <c r="G1761" s="161"/>
      <c r="H1761" s="161"/>
      <c r="I1761" s="161"/>
      <c r="J1761" s="161"/>
      <c r="K1761" s="161"/>
      <c r="L1761" s="161"/>
      <c r="M1761" s="161"/>
      <c r="N1761" s="171"/>
      <c r="O1761" s="171"/>
      <c r="P1761" s="171"/>
      <c r="Q1761" s="171"/>
      <c r="R1761" s="171"/>
      <c r="S1761" s="171"/>
      <c r="T1761" s="208" t="str">
        <f t="shared" si="270"/>
        <v>MISSING</v>
      </c>
      <c r="U1761" s="208" t="str">
        <f t="shared" si="271"/>
        <v>MISSING</v>
      </c>
      <c r="X1761" s="56">
        <f t="shared" si="272"/>
        <v>-99</v>
      </c>
      <c r="Y1761" s="56">
        <f t="shared" si="273"/>
        <v>-99</v>
      </c>
      <c r="Z1761" s="56">
        <f t="shared" si="274"/>
        <v>-99</v>
      </c>
      <c r="AA1761" s="56">
        <f t="shared" si="275"/>
        <v>-99</v>
      </c>
      <c r="AB1761" s="56">
        <f t="shared" si="276"/>
        <v>-99</v>
      </c>
      <c r="AC1761" s="56">
        <f t="shared" si="277"/>
        <v>-99</v>
      </c>
      <c r="AE1761" s="82">
        <f>IF(D1761=1, 'adjustment factor'!$D$4, IF(D1761=-9,-999,IF(D1761="",-999,0)))</f>
        <v>-999</v>
      </c>
      <c r="AF1761" s="82">
        <f>IF(F1761=1, 'adjustment factor'!$D$5, IF(F1761=-9,-999,IF(F1761="",-999,0)))</f>
        <v>-999</v>
      </c>
      <c r="AG1761" s="82">
        <f>IF(E1761=1, 'adjustment factor'!$D$6, IF(E1761=-9,-999,IF(E1761="",-999,0)))</f>
        <v>-999</v>
      </c>
      <c r="AH1761" s="82">
        <f>IF(K1761&gt;=45,'adjustment factor'!$D$7,IF(K1761=-9,-1200,IF(K1761="",-1200,0)))</f>
        <v>-1200</v>
      </c>
      <c r="AI1761" s="82">
        <f>IF(L1761=1, 'adjustment factor'!$D$8, IF(L1761=-9,-999,IF(L1761="",-999,0)))</f>
        <v>-999</v>
      </c>
      <c r="AJ1761" s="82">
        <f>IF(AND(M1761&gt;=1,M1761&lt;=4),'adjustment factor'!$D$9,IF(M1761=-9,-999,IF(M1761=98,-999,IF(M1761=99,-999,IF(M1761="",-999,0)))))</f>
        <v>-999</v>
      </c>
      <c r="AK1761" s="82">
        <f>IF(H1761=1, 'adjustment factor'!$D$10, IF(H1761=-9,-999,IF(H1761="",-999,0)))</f>
        <v>-999</v>
      </c>
      <c r="AL1761" s="82">
        <f>IF(G1761=1, 'adjustment factor'!$D$11, IF(G1761=-9,-999,IF(G1761="",-999,0)))</f>
        <v>-999</v>
      </c>
      <c r="AM1761" s="82">
        <f>IF(I1761=1, 'adjustment factor'!$D$12, IF(I1761=-9,-999,IF(I1761="",-999,0)))</f>
        <v>-999</v>
      </c>
      <c r="AN1761" s="82">
        <f>IF(J1761=1, 'adjustment factor'!$D$13, IF(J1761=-9,-999,IF(J1761="",-999,0)))</f>
        <v>-999</v>
      </c>
      <c r="AO1761" s="82" t="str">
        <f t="shared" si="278"/>
        <v>-999</v>
      </c>
      <c r="AP1761" s="82" t="str">
        <f t="shared" si="279"/>
        <v>MISSING</v>
      </c>
    </row>
    <row r="1762" spans="2:42" s="3" customFormat="1">
      <c r="B1762" s="213"/>
      <c r="C1762" s="35">
        <v>1758</v>
      </c>
      <c r="D1762" s="161"/>
      <c r="E1762" s="161"/>
      <c r="F1762" s="161"/>
      <c r="G1762" s="161"/>
      <c r="H1762" s="161"/>
      <c r="I1762" s="161"/>
      <c r="J1762" s="161"/>
      <c r="K1762" s="161"/>
      <c r="L1762" s="161"/>
      <c r="M1762" s="161"/>
      <c r="N1762" s="171"/>
      <c r="O1762" s="171"/>
      <c r="P1762" s="171"/>
      <c r="Q1762" s="171"/>
      <c r="R1762" s="171"/>
      <c r="S1762" s="171"/>
      <c r="T1762" s="208" t="str">
        <f t="shared" si="270"/>
        <v>MISSING</v>
      </c>
      <c r="U1762" s="208" t="str">
        <f t="shared" si="271"/>
        <v>MISSING</v>
      </c>
      <c r="X1762" s="56">
        <f t="shared" si="272"/>
        <v>-99</v>
      </c>
      <c r="Y1762" s="56">
        <f t="shared" si="273"/>
        <v>-99</v>
      </c>
      <c r="Z1762" s="56">
        <f t="shared" si="274"/>
        <v>-99</v>
      </c>
      <c r="AA1762" s="56">
        <f t="shared" si="275"/>
        <v>-99</v>
      </c>
      <c r="AB1762" s="56">
        <f t="shared" si="276"/>
        <v>-99</v>
      </c>
      <c r="AC1762" s="56">
        <f t="shared" si="277"/>
        <v>-99</v>
      </c>
      <c r="AE1762" s="82">
        <f>IF(D1762=1, 'adjustment factor'!$D$4, IF(D1762=-9,-999,IF(D1762="",-999,0)))</f>
        <v>-999</v>
      </c>
      <c r="AF1762" s="82">
        <f>IF(F1762=1, 'adjustment factor'!$D$5, IF(F1762=-9,-999,IF(F1762="",-999,0)))</f>
        <v>-999</v>
      </c>
      <c r="AG1762" s="82">
        <f>IF(E1762=1, 'adjustment factor'!$D$6, IF(E1762=-9,-999,IF(E1762="",-999,0)))</f>
        <v>-999</v>
      </c>
      <c r="AH1762" s="82">
        <f>IF(K1762&gt;=45,'adjustment factor'!$D$7,IF(K1762=-9,-1200,IF(K1762="",-1200,0)))</f>
        <v>-1200</v>
      </c>
      <c r="AI1762" s="82">
        <f>IF(L1762=1, 'adjustment factor'!$D$8, IF(L1762=-9,-999,IF(L1762="",-999,0)))</f>
        <v>-999</v>
      </c>
      <c r="AJ1762" s="82">
        <f>IF(AND(M1762&gt;=1,M1762&lt;=4),'adjustment factor'!$D$9,IF(M1762=-9,-999,IF(M1762=98,-999,IF(M1762=99,-999,IF(M1762="",-999,0)))))</f>
        <v>-999</v>
      </c>
      <c r="AK1762" s="82">
        <f>IF(H1762=1, 'adjustment factor'!$D$10, IF(H1762=-9,-999,IF(H1762="",-999,0)))</f>
        <v>-999</v>
      </c>
      <c r="AL1762" s="82">
        <f>IF(G1762=1, 'adjustment factor'!$D$11, IF(G1762=-9,-999,IF(G1762="",-999,0)))</f>
        <v>-999</v>
      </c>
      <c r="AM1762" s="82">
        <f>IF(I1762=1, 'adjustment factor'!$D$12, IF(I1762=-9,-999,IF(I1762="",-999,0)))</f>
        <v>-999</v>
      </c>
      <c r="AN1762" s="82">
        <f>IF(J1762=1, 'adjustment factor'!$D$13, IF(J1762=-9,-999,IF(J1762="",-999,0)))</f>
        <v>-999</v>
      </c>
      <c r="AO1762" s="82" t="str">
        <f t="shared" si="278"/>
        <v>-999</v>
      </c>
      <c r="AP1762" s="82" t="str">
        <f t="shared" si="279"/>
        <v>MISSING</v>
      </c>
    </row>
    <row r="1763" spans="2:42" s="3" customFormat="1">
      <c r="B1763" s="213"/>
      <c r="C1763" s="35">
        <v>1759</v>
      </c>
      <c r="D1763" s="161"/>
      <c r="E1763" s="161"/>
      <c r="F1763" s="161"/>
      <c r="G1763" s="161"/>
      <c r="H1763" s="161"/>
      <c r="I1763" s="161"/>
      <c r="J1763" s="161"/>
      <c r="K1763" s="161"/>
      <c r="L1763" s="161"/>
      <c r="M1763" s="161"/>
      <c r="N1763" s="171"/>
      <c r="O1763" s="171"/>
      <c r="P1763" s="171"/>
      <c r="Q1763" s="171"/>
      <c r="R1763" s="171"/>
      <c r="S1763" s="171"/>
      <c r="T1763" s="208" t="str">
        <f t="shared" si="270"/>
        <v>MISSING</v>
      </c>
      <c r="U1763" s="208" t="str">
        <f t="shared" si="271"/>
        <v>MISSING</v>
      </c>
      <c r="X1763" s="56">
        <f t="shared" si="272"/>
        <v>-99</v>
      </c>
      <c r="Y1763" s="56">
        <f t="shared" si="273"/>
        <v>-99</v>
      </c>
      <c r="Z1763" s="56">
        <f t="shared" si="274"/>
        <v>-99</v>
      </c>
      <c r="AA1763" s="56">
        <f t="shared" si="275"/>
        <v>-99</v>
      </c>
      <c r="AB1763" s="56">
        <f t="shared" si="276"/>
        <v>-99</v>
      </c>
      <c r="AC1763" s="56">
        <f t="shared" si="277"/>
        <v>-99</v>
      </c>
      <c r="AE1763" s="82">
        <f>IF(D1763=1, 'adjustment factor'!$D$4, IF(D1763=-9,-999,IF(D1763="",-999,0)))</f>
        <v>-999</v>
      </c>
      <c r="AF1763" s="82">
        <f>IF(F1763=1, 'adjustment factor'!$D$5, IF(F1763=-9,-999,IF(F1763="",-999,0)))</f>
        <v>-999</v>
      </c>
      <c r="AG1763" s="82">
        <f>IF(E1763=1, 'adjustment factor'!$D$6, IF(E1763=-9,-999,IF(E1763="",-999,0)))</f>
        <v>-999</v>
      </c>
      <c r="AH1763" s="82">
        <f>IF(K1763&gt;=45,'adjustment factor'!$D$7,IF(K1763=-9,-1200,IF(K1763="",-1200,0)))</f>
        <v>-1200</v>
      </c>
      <c r="AI1763" s="82">
        <f>IF(L1763=1, 'adjustment factor'!$D$8, IF(L1763=-9,-999,IF(L1763="",-999,0)))</f>
        <v>-999</v>
      </c>
      <c r="AJ1763" s="82">
        <f>IF(AND(M1763&gt;=1,M1763&lt;=4),'adjustment factor'!$D$9,IF(M1763=-9,-999,IF(M1763=98,-999,IF(M1763=99,-999,IF(M1763="",-999,0)))))</f>
        <v>-999</v>
      </c>
      <c r="AK1763" s="82">
        <f>IF(H1763=1, 'adjustment factor'!$D$10, IF(H1763=-9,-999,IF(H1763="",-999,0)))</f>
        <v>-999</v>
      </c>
      <c r="AL1763" s="82">
        <f>IF(G1763=1, 'adjustment factor'!$D$11, IF(G1763=-9,-999,IF(G1763="",-999,0)))</f>
        <v>-999</v>
      </c>
      <c r="AM1763" s="82">
        <f>IF(I1763=1, 'adjustment factor'!$D$12, IF(I1763=-9,-999,IF(I1763="",-999,0)))</f>
        <v>-999</v>
      </c>
      <c r="AN1763" s="82">
        <f>IF(J1763=1, 'adjustment factor'!$D$13, IF(J1763=-9,-999,IF(J1763="",-999,0)))</f>
        <v>-999</v>
      </c>
      <c r="AO1763" s="82" t="str">
        <f t="shared" si="278"/>
        <v>-999</v>
      </c>
      <c r="AP1763" s="82" t="str">
        <f t="shared" si="279"/>
        <v>MISSING</v>
      </c>
    </row>
    <row r="1764" spans="2:42" s="3" customFormat="1">
      <c r="B1764" s="213"/>
      <c r="C1764" s="35">
        <v>1760</v>
      </c>
      <c r="D1764" s="161"/>
      <c r="E1764" s="161"/>
      <c r="F1764" s="161"/>
      <c r="G1764" s="161"/>
      <c r="H1764" s="161"/>
      <c r="I1764" s="161"/>
      <c r="J1764" s="161"/>
      <c r="K1764" s="161"/>
      <c r="L1764" s="161"/>
      <c r="M1764" s="161"/>
      <c r="N1764" s="171"/>
      <c r="O1764" s="171"/>
      <c r="P1764" s="171"/>
      <c r="Q1764" s="171"/>
      <c r="R1764" s="171"/>
      <c r="S1764" s="171"/>
      <c r="T1764" s="208" t="str">
        <f t="shared" si="270"/>
        <v>MISSING</v>
      </c>
      <c r="U1764" s="208" t="str">
        <f t="shared" si="271"/>
        <v>MISSING</v>
      </c>
      <c r="X1764" s="56">
        <f t="shared" si="272"/>
        <v>-99</v>
      </c>
      <c r="Y1764" s="56">
        <f t="shared" si="273"/>
        <v>-99</v>
      </c>
      <c r="Z1764" s="56">
        <f t="shared" si="274"/>
        <v>-99</v>
      </c>
      <c r="AA1764" s="56">
        <f t="shared" si="275"/>
        <v>-99</v>
      </c>
      <c r="AB1764" s="56">
        <f t="shared" si="276"/>
        <v>-99</v>
      </c>
      <c r="AC1764" s="56">
        <f t="shared" si="277"/>
        <v>-99</v>
      </c>
      <c r="AE1764" s="82">
        <f>IF(D1764=1, 'adjustment factor'!$D$4, IF(D1764=-9,-999,IF(D1764="",-999,0)))</f>
        <v>-999</v>
      </c>
      <c r="AF1764" s="82">
        <f>IF(F1764=1, 'adjustment factor'!$D$5, IF(F1764=-9,-999,IF(F1764="",-999,0)))</f>
        <v>-999</v>
      </c>
      <c r="AG1764" s="82">
        <f>IF(E1764=1, 'adjustment factor'!$D$6, IF(E1764=-9,-999,IF(E1764="",-999,0)))</f>
        <v>-999</v>
      </c>
      <c r="AH1764" s="82">
        <f>IF(K1764&gt;=45,'adjustment factor'!$D$7,IF(K1764=-9,-1200,IF(K1764="",-1200,0)))</f>
        <v>-1200</v>
      </c>
      <c r="AI1764" s="82">
        <f>IF(L1764=1, 'adjustment factor'!$D$8, IF(L1764=-9,-999,IF(L1764="",-999,0)))</f>
        <v>-999</v>
      </c>
      <c r="AJ1764" s="82">
        <f>IF(AND(M1764&gt;=1,M1764&lt;=4),'adjustment factor'!$D$9,IF(M1764=-9,-999,IF(M1764=98,-999,IF(M1764=99,-999,IF(M1764="",-999,0)))))</f>
        <v>-999</v>
      </c>
      <c r="AK1764" s="82">
        <f>IF(H1764=1, 'adjustment factor'!$D$10, IF(H1764=-9,-999,IF(H1764="",-999,0)))</f>
        <v>-999</v>
      </c>
      <c r="AL1764" s="82">
        <f>IF(G1764=1, 'adjustment factor'!$D$11, IF(G1764=-9,-999,IF(G1764="",-999,0)))</f>
        <v>-999</v>
      </c>
      <c r="AM1764" s="82">
        <f>IF(I1764=1, 'adjustment factor'!$D$12, IF(I1764=-9,-999,IF(I1764="",-999,0)))</f>
        <v>-999</v>
      </c>
      <c r="AN1764" s="82">
        <f>IF(J1764=1, 'adjustment factor'!$D$13, IF(J1764=-9,-999,IF(J1764="",-999,0)))</f>
        <v>-999</v>
      </c>
      <c r="AO1764" s="82" t="str">
        <f t="shared" si="278"/>
        <v>-999</v>
      </c>
      <c r="AP1764" s="82" t="str">
        <f t="shared" si="279"/>
        <v>MISSING</v>
      </c>
    </row>
    <row r="1765" spans="2:42" s="3" customFormat="1">
      <c r="B1765" s="213"/>
      <c r="C1765" s="35">
        <v>1761</v>
      </c>
      <c r="D1765" s="161"/>
      <c r="E1765" s="161"/>
      <c r="F1765" s="161"/>
      <c r="G1765" s="161"/>
      <c r="H1765" s="161"/>
      <c r="I1765" s="161"/>
      <c r="J1765" s="161"/>
      <c r="K1765" s="161"/>
      <c r="L1765" s="161"/>
      <c r="M1765" s="161"/>
      <c r="N1765" s="171"/>
      <c r="O1765" s="171"/>
      <c r="P1765" s="171"/>
      <c r="Q1765" s="171"/>
      <c r="R1765" s="171"/>
      <c r="S1765" s="171"/>
      <c r="T1765" s="208" t="str">
        <f t="shared" si="270"/>
        <v>MISSING</v>
      </c>
      <c r="U1765" s="208" t="str">
        <f t="shared" si="271"/>
        <v>MISSING</v>
      </c>
      <c r="X1765" s="56">
        <f t="shared" si="272"/>
        <v>-99</v>
      </c>
      <c r="Y1765" s="56">
        <f t="shared" si="273"/>
        <v>-99</v>
      </c>
      <c r="Z1765" s="56">
        <f t="shared" si="274"/>
        <v>-99</v>
      </c>
      <c r="AA1765" s="56">
        <f t="shared" si="275"/>
        <v>-99</v>
      </c>
      <c r="AB1765" s="56">
        <f t="shared" si="276"/>
        <v>-99</v>
      </c>
      <c r="AC1765" s="56">
        <f t="shared" si="277"/>
        <v>-99</v>
      </c>
      <c r="AE1765" s="82">
        <f>IF(D1765=1, 'adjustment factor'!$D$4, IF(D1765=-9,-999,IF(D1765="",-999,0)))</f>
        <v>-999</v>
      </c>
      <c r="AF1765" s="82">
        <f>IF(F1765=1, 'adjustment factor'!$D$5, IF(F1765=-9,-999,IF(F1765="",-999,0)))</f>
        <v>-999</v>
      </c>
      <c r="AG1765" s="82">
        <f>IF(E1765=1, 'adjustment factor'!$D$6, IF(E1765=-9,-999,IF(E1765="",-999,0)))</f>
        <v>-999</v>
      </c>
      <c r="AH1765" s="82">
        <f>IF(K1765&gt;=45,'adjustment factor'!$D$7,IF(K1765=-9,-1200,IF(K1765="",-1200,0)))</f>
        <v>-1200</v>
      </c>
      <c r="AI1765" s="82">
        <f>IF(L1765=1, 'adjustment factor'!$D$8, IF(L1765=-9,-999,IF(L1765="",-999,0)))</f>
        <v>-999</v>
      </c>
      <c r="AJ1765" s="82">
        <f>IF(AND(M1765&gt;=1,M1765&lt;=4),'adjustment factor'!$D$9,IF(M1765=-9,-999,IF(M1765=98,-999,IF(M1765=99,-999,IF(M1765="",-999,0)))))</f>
        <v>-999</v>
      </c>
      <c r="AK1765" s="82">
        <f>IF(H1765=1, 'adjustment factor'!$D$10, IF(H1765=-9,-999,IF(H1765="",-999,0)))</f>
        <v>-999</v>
      </c>
      <c r="AL1765" s="82">
        <f>IF(G1765=1, 'adjustment factor'!$D$11, IF(G1765=-9,-999,IF(G1765="",-999,0)))</f>
        <v>-999</v>
      </c>
      <c r="AM1765" s="82">
        <f>IF(I1765=1, 'adjustment factor'!$D$12, IF(I1765=-9,-999,IF(I1765="",-999,0)))</f>
        <v>-999</v>
      </c>
      <c r="AN1765" s="82">
        <f>IF(J1765=1, 'adjustment factor'!$D$13, IF(J1765=-9,-999,IF(J1765="",-999,0)))</f>
        <v>-999</v>
      </c>
      <c r="AO1765" s="82" t="str">
        <f t="shared" si="278"/>
        <v>-999</v>
      </c>
      <c r="AP1765" s="82" t="str">
        <f t="shared" si="279"/>
        <v>MISSING</v>
      </c>
    </row>
    <row r="1766" spans="2:42" s="3" customFormat="1">
      <c r="B1766" s="213"/>
      <c r="C1766" s="35">
        <v>1762</v>
      </c>
      <c r="D1766" s="161"/>
      <c r="E1766" s="161"/>
      <c r="F1766" s="161"/>
      <c r="G1766" s="161"/>
      <c r="H1766" s="161"/>
      <c r="I1766" s="161"/>
      <c r="J1766" s="161"/>
      <c r="K1766" s="161"/>
      <c r="L1766" s="161"/>
      <c r="M1766" s="161"/>
      <c r="N1766" s="171"/>
      <c r="O1766" s="171"/>
      <c r="P1766" s="171"/>
      <c r="Q1766" s="171"/>
      <c r="R1766" s="171"/>
      <c r="S1766" s="171"/>
      <c r="T1766" s="208" t="str">
        <f t="shared" si="270"/>
        <v>MISSING</v>
      </c>
      <c r="U1766" s="208" t="str">
        <f t="shared" si="271"/>
        <v>MISSING</v>
      </c>
      <c r="X1766" s="56">
        <f t="shared" si="272"/>
        <v>-99</v>
      </c>
      <c r="Y1766" s="56">
        <f t="shared" si="273"/>
        <v>-99</v>
      </c>
      <c r="Z1766" s="56">
        <f t="shared" si="274"/>
        <v>-99</v>
      </c>
      <c r="AA1766" s="56">
        <f t="shared" si="275"/>
        <v>-99</v>
      </c>
      <c r="AB1766" s="56">
        <f t="shared" si="276"/>
        <v>-99</v>
      </c>
      <c r="AC1766" s="56">
        <f t="shared" si="277"/>
        <v>-99</v>
      </c>
      <c r="AE1766" s="82">
        <f>IF(D1766=1, 'adjustment factor'!$D$4, IF(D1766=-9,-999,IF(D1766="",-999,0)))</f>
        <v>-999</v>
      </c>
      <c r="AF1766" s="82">
        <f>IF(F1766=1, 'adjustment factor'!$D$5, IF(F1766=-9,-999,IF(F1766="",-999,0)))</f>
        <v>-999</v>
      </c>
      <c r="AG1766" s="82">
        <f>IF(E1766=1, 'adjustment factor'!$D$6, IF(E1766=-9,-999,IF(E1766="",-999,0)))</f>
        <v>-999</v>
      </c>
      <c r="AH1766" s="82">
        <f>IF(K1766&gt;=45,'adjustment factor'!$D$7,IF(K1766=-9,-1200,IF(K1766="",-1200,0)))</f>
        <v>-1200</v>
      </c>
      <c r="AI1766" s="82">
        <f>IF(L1766=1, 'adjustment factor'!$D$8, IF(L1766=-9,-999,IF(L1766="",-999,0)))</f>
        <v>-999</v>
      </c>
      <c r="AJ1766" s="82">
        <f>IF(AND(M1766&gt;=1,M1766&lt;=4),'adjustment factor'!$D$9,IF(M1766=-9,-999,IF(M1766=98,-999,IF(M1766=99,-999,IF(M1766="",-999,0)))))</f>
        <v>-999</v>
      </c>
      <c r="AK1766" s="82">
        <f>IF(H1766=1, 'adjustment factor'!$D$10, IF(H1766=-9,-999,IF(H1766="",-999,0)))</f>
        <v>-999</v>
      </c>
      <c r="AL1766" s="82">
        <f>IF(G1766=1, 'adjustment factor'!$D$11, IF(G1766=-9,-999,IF(G1766="",-999,0)))</f>
        <v>-999</v>
      </c>
      <c r="AM1766" s="82">
        <f>IF(I1766=1, 'adjustment factor'!$D$12, IF(I1766=-9,-999,IF(I1766="",-999,0)))</f>
        <v>-999</v>
      </c>
      <c r="AN1766" s="82">
        <f>IF(J1766=1, 'adjustment factor'!$D$13, IF(J1766=-9,-999,IF(J1766="",-999,0)))</f>
        <v>-999</v>
      </c>
      <c r="AO1766" s="82" t="str">
        <f t="shared" si="278"/>
        <v>-999</v>
      </c>
      <c r="AP1766" s="82" t="str">
        <f t="shared" si="279"/>
        <v>MISSING</v>
      </c>
    </row>
    <row r="1767" spans="2:42" s="3" customFormat="1">
      <c r="B1767" s="213"/>
      <c r="C1767" s="35">
        <v>1763</v>
      </c>
      <c r="D1767" s="161"/>
      <c r="E1767" s="161"/>
      <c r="F1767" s="161"/>
      <c r="G1767" s="161"/>
      <c r="H1767" s="161"/>
      <c r="I1767" s="161"/>
      <c r="J1767" s="161"/>
      <c r="K1767" s="161"/>
      <c r="L1767" s="161"/>
      <c r="M1767" s="161"/>
      <c r="N1767" s="171"/>
      <c r="O1767" s="171"/>
      <c r="P1767" s="171"/>
      <c r="Q1767" s="171"/>
      <c r="R1767" s="171"/>
      <c r="S1767" s="171"/>
      <c r="T1767" s="208" t="str">
        <f t="shared" si="270"/>
        <v>MISSING</v>
      </c>
      <c r="U1767" s="208" t="str">
        <f t="shared" si="271"/>
        <v>MISSING</v>
      </c>
      <c r="X1767" s="56">
        <f t="shared" si="272"/>
        <v>-99</v>
      </c>
      <c r="Y1767" s="56">
        <f t="shared" si="273"/>
        <v>-99</v>
      </c>
      <c r="Z1767" s="56">
        <f t="shared" si="274"/>
        <v>-99</v>
      </c>
      <c r="AA1767" s="56">
        <f t="shared" si="275"/>
        <v>-99</v>
      </c>
      <c r="AB1767" s="56">
        <f t="shared" si="276"/>
        <v>-99</v>
      </c>
      <c r="AC1767" s="56">
        <f t="shared" si="277"/>
        <v>-99</v>
      </c>
      <c r="AE1767" s="82">
        <f>IF(D1767=1, 'adjustment factor'!$D$4, IF(D1767=-9,-999,IF(D1767="",-999,0)))</f>
        <v>-999</v>
      </c>
      <c r="AF1767" s="82">
        <f>IF(F1767=1, 'adjustment factor'!$D$5, IF(F1767=-9,-999,IF(F1767="",-999,0)))</f>
        <v>-999</v>
      </c>
      <c r="AG1767" s="82">
        <f>IF(E1767=1, 'adjustment factor'!$D$6, IF(E1767=-9,-999,IF(E1767="",-999,0)))</f>
        <v>-999</v>
      </c>
      <c r="AH1767" s="82">
        <f>IF(K1767&gt;=45,'adjustment factor'!$D$7,IF(K1767=-9,-1200,IF(K1767="",-1200,0)))</f>
        <v>-1200</v>
      </c>
      <c r="AI1767" s="82">
        <f>IF(L1767=1, 'adjustment factor'!$D$8, IF(L1767=-9,-999,IF(L1767="",-999,0)))</f>
        <v>-999</v>
      </c>
      <c r="AJ1767" s="82">
        <f>IF(AND(M1767&gt;=1,M1767&lt;=4),'adjustment factor'!$D$9,IF(M1767=-9,-999,IF(M1767=98,-999,IF(M1767=99,-999,IF(M1767="",-999,0)))))</f>
        <v>-999</v>
      </c>
      <c r="AK1767" s="82">
        <f>IF(H1767=1, 'adjustment factor'!$D$10, IF(H1767=-9,-999,IF(H1767="",-999,0)))</f>
        <v>-999</v>
      </c>
      <c r="AL1767" s="82">
        <f>IF(G1767=1, 'adjustment factor'!$D$11, IF(G1767=-9,-999,IF(G1767="",-999,0)))</f>
        <v>-999</v>
      </c>
      <c r="AM1767" s="82">
        <f>IF(I1767=1, 'adjustment factor'!$D$12, IF(I1767=-9,-999,IF(I1767="",-999,0)))</f>
        <v>-999</v>
      </c>
      <c r="AN1767" s="82">
        <f>IF(J1767=1, 'adjustment factor'!$D$13, IF(J1767=-9,-999,IF(J1767="",-999,0)))</f>
        <v>-999</v>
      </c>
      <c r="AO1767" s="82" t="str">
        <f t="shared" si="278"/>
        <v>-999</v>
      </c>
      <c r="AP1767" s="82" t="str">
        <f t="shared" si="279"/>
        <v>MISSING</v>
      </c>
    </row>
    <row r="1768" spans="2:42" s="3" customFormat="1">
      <c r="B1768" s="213"/>
      <c r="C1768" s="35">
        <v>1764</v>
      </c>
      <c r="D1768" s="161"/>
      <c r="E1768" s="161"/>
      <c r="F1768" s="161"/>
      <c r="G1768" s="161"/>
      <c r="H1768" s="161"/>
      <c r="I1768" s="161"/>
      <c r="J1768" s="161"/>
      <c r="K1768" s="161"/>
      <c r="L1768" s="161"/>
      <c r="M1768" s="161"/>
      <c r="N1768" s="171"/>
      <c r="O1768" s="171"/>
      <c r="P1768" s="171"/>
      <c r="Q1768" s="171"/>
      <c r="R1768" s="171"/>
      <c r="S1768" s="171"/>
      <c r="T1768" s="208" t="str">
        <f t="shared" si="270"/>
        <v>MISSING</v>
      </c>
      <c r="U1768" s="208" t="str">
        <f t="shared" si="271"/>
        <v>MISSING</v>
      </c>
      <c r="X1768" s="56">
        <f t="shared" si="272"/>
        <v>-99</v>
      </c>
      <c r="Y1768" s="56">
        <f t="shared" si="273"/>
        <v>-99</v>
      </c>
      <c r="Z1768" s="56">
        <f t="shared" si="274"/>
        <v>-99</v>
      </c>
      <c r="AA1768" s="56">
        <f t="shared" si="275"/>
        <v>-99</v>
      </c>
      <c r="AB1768" s="56">
        <f t="shared" si="276"/>
        <v>-99</v>
      </c>
      <c r="AC1768" s="56">
        <f t="shared" si="277"/>
        <v>-99</v>
      </c>
      <c r="AE1768" s="82">
        <f>IF(D1768=1, 'adjustment factor'!$D$4, IF(D1768=-9,-999,IF(D1768="",-999,0)))</f>
        <v>-999</v>
      </c>
      <c r="AF1768" s="82">
        <f>IF(F1768=1, 'adjustment factor'!$D$5, IF(F1768=-9,-999,IF(F1768="",-999,0)))</f>
        <v>-999</v>
      </c>
      <c r="AG1768" s="82">
        <f>IF(E1768=1, 'adjustment factor'!$D$6, IF(E1768=-9,-999,IF(E1768="",-999,0)))</f>
        <v>-999</v>
      </c>
      <c r="AH1768" s="82">
        <f>IF(K1768&gt;=45,'adjustment factor'!$D$7,IF(K1768=-9,-1200,IF(K1768="",-1200,0)))</f>
        <v>-1200</v>
      </c>
      <c r="AI1768" s="82">
        <f>IF(L1768=1, 'adjustment factor'!$D$8, IF(L1768=-9,-999,IF(L1768="",-999,0)))</f>
        <v>-999</v>
      </c>
      <c r="AJ1768" s="82">
        <f>IF(AND(M1768&gt;=1,M1768&lt;=4),'adjustment factor'!$D$9,IF(M1768=-9,-999,IF(M1768=98,-999,IF(M1768=99,-999,IF(M1768="",-999,0)))))</f>
        <v>-999</v>
      </c>
      <c r="AK1768" s="82">
        <f>IF(H1768=1, 'adjustment factor'!$D$10, IF(H1768=-9,-999,IF(H1768="",-999,0)))</f>
        <v>-999</v>
      </c>
      <c r="AL1768" s="82">
        <f>IF(G1768=1, 'adjustment factor'!$D$11, IF(G1768=-9,-999,IF(G1768="",-999,0)))</f>
        <v>-999</v>
      </c>
      <c r="AM1768" s="82">
        <f>IF(I1768=1, 'adjustment factor'!$D$12, IF(I1768=-9,-999,IF(I1768="",-999,0)))</f>
        <v>-999</v>
      </c>
      <c r="AN1768" s="82">
        <f>IF(J1768=1, 'adjustment factor'!$D$13, IF(J1768=-9,-999,IF(J1768="",-999,0)))</f>
        <v>-999</v>
      </c>
      <c r="AO1768" s="82" t="str">
        <f t="shared" si="278"/>
        <v>-999</v>
      </c>
      <c r="AP1768" s="82" t="str">
        <f t="shared" si="279"/>
        <v>MISSING</v>
      </c>
    </row>
    <row r="1769" spans="2:42" s="3" customFormat="1">
      <c r="B1769" s="213"/>
      <c r="C1769" s="35">
        <v>1765</v>
      </c>
      <c r="D1769" s="161"/>
      <c r="E1769" s="161"/>
      <c r="F1769" s="161"/>
      <c r="G1769" s="161"/>
      <c r="H1769" s="161"/>
      <c r="I1769" s="161"/>
      <c r="J1769" s="161"/>
      <c r="K1769" s="161"/>
      <c r="L1769" s="161"/>
      <c r="M1769" s="161"/>
      <c r="N1769" s="171"/>
      <c r="O1769" s="171"/>
      <c r="P1769" s="171"/>
      <c r="Q1769" s="171"/>
      <c r="R1769" s="171"/>
      <c r="S1769" s="171"/>
      <c r="T1769" s="208" t="str">
        <f t="shared" si="270"/>
        <v>MISSING</v>
      </c>
      <c r="U1769" s="208" t="str">
        <f t="shared" si="271"/>
        <v>MISSING</v>
      </c>
      <c r="X1769" s="56">
        <f t="shared" si="272"/>
        <v>-99</v>
      </c>
      <c r="Y1769" s="56">
        <f t="shared" si="273"/>
        <v>-99</v>
      </c>
      <c r="Z1769" s="56">
        <f t="shared" si="274"/>
        <v>-99</v>
      </c>
      <c r="AA1769" s="56">
        <f t="shared" si="275"/>
        <v>-99</v>
      </c>
      <c r="AB1769" s="56">
        <f t="shared" si="276"/>
        <v>-99</v>
      </c>
      <c r="AC1769" s="56">
        <f t="shared" si="277"/>
        <v>-99</v>
      </c>
      <c r="AE1769" s="82">
        <f>IF(D1769=1, 'adjustment factor'!$D$4, IF(D1769=-9,-999,IF(D1769="",-999,0)))</f>
        <v>-999</v>
      </c>
      <c r="AF1769" s="82">
        <f>IF(F1769=1, 'adjustment factor'!$D$5, IF(F1769=-9,-999,IF(F1769="",-999,0)))</f>
        <v>-999</v>
      </c>
      <c r="AG1769" s="82">
        <f>IF(E1769=1, 'adjustment factor'!$D$6, IF(E1769=-9,-999,IF(E1769="",-999,0)))</f>
        <v>-999</v>
      </c>
      <c r="AH1769" s="82">
        <f>IF(K1769&gt;=45,'adjustment factor'!$D$7,IF(K1769=-9,-1200,IF(K1769="",-1200,0)))</f>
        <v>-1200</v>
      </c>
      <c r="AI1769" s="82">
        <f>IF(L1769=1, 'adjustment factor'!$D$8, IF(L1769=-9,-999,IF(L1769="",-999,0)))</f>
        <v>-999</v>
      </c>
      <c r="AJ1769" s="82">
        <f>IF(AND(M1769&gt;=1,M1769&lt;=4),'adjustment factor'!$D$9,IF(M1769=-9,-999,IF(M1769=98,-999,IF(M1769=99,-999,IF(M1769="",-999,0)))))</f>
        <v>-999</v>
      </c>
      <c r="AK1769" s="82">
        <f>IF(H1769=1, 'adjustment factor'!$D$10, IF(H1769=-9,-999,IF(H1769="",-999,0)))</f>
        <v>-999</v>
      </c>
      <c r="AL1769" s="82">
        <f>IF(G1769=1, 'adjustment factor'!$D$11, IF(G1769=-9,-999,IF(G1769="",-999,0)))</f>
        <v>-999</v>
      </c>
      <c r="AM1769" s="82">
        <f>IF(I1769=1, 'adjustment factor'!$D$12, IF(I1769=-9,-999,IF(I1769="",-999,0)))</f>
        <v>-999</v>
      </c>
      <c r="AN1769" s="82">
        <f>IF(J1769=1, 'adjustment factor'!$D$13, IF(J1769=-9,-999,IF(J1769="",-999,0)))</f>
        <v>-999</v>
      </c>
      <c r="AO1769" s="82" t="str">
        <f t="shared" si="278"/>
        <v>-999</v>
      </c>
      <c r="AP1769" s="82" t="str">
        <f t="shared" si="279"/>
        <v>MISSING</v>
      </c>
    </row>
    <row r="1770" spans="2:42" s="3" customFormat="1">
      <c r="B1770" s="213"/>
      <c r="C1770" s="35">
        <v>1766</v>
      </c>
      <c r="D1770" s="161"/>
      <c r="E1770" s="161"/>
      <c r="F1770" s="161"/>
      <c r="G1770" s="161"/>
      <c r="H1770" s="161"/>
      <c r="I1770" s="161"/>
      <c r="J1770" s="161"/>
      <c r="K1770" s="161"/>
      <c r="L1770" s="161"/>
      <c r="M1770" s="161"/>
      <c r="N1770" s="171"/>
      <c r="O1770" s="171"/>
      <c r="P1770" s="171"/>
      <c r="Q1770" s="171"/>
      <c r="R1770" s="171"/>
      <c r="S1770" s="171"/>
      <c r="T1770" s="208" t="str">
        <f t="shared" si="270"/>
        <v>MISSING</v>
      </c>
      <c r="U1770" s="208" t="str">
        <f t="shared" si="271"/>
        <v>MISSING</v>
      </c>
      <c r="X1770" s="56">
        <f t="shared" si="272"/>
        <v>-99</v>
      </c>
      <c r="Y1770" s="56">
        <f t="shared" si="273"/>
        <v>-99</v>
      </c>
      <c r="Z1770" s="56">
        <f t="shared" si="274"/>
        <v>-99</v>
      </c>
      <c r="AA1770" s="56">
        <f t="shared" si="275"/>
        <v>-99</v>
      </c>
      <c r="AB1770" s="56">
        <f t="shared" si="276"/>
        <v>-99</v>
      </c>
      <c r="AC1770" s="56">
        <f t="shared" si="277"/>
        <v>-99</v>
      </c>
      <c r="AE1770" s="82">
        <f>IF(D1770=1, 'adjustment factor'!$D$4, IF(D1770=-9,-999,IF(D1770="",-999,0)))</f>
        <v>-999</v>
      </c>
      <c r="AF1770" s="82">
        <f>IF(F1770=1, 'adjustment factor'!$D$5, IF(F1770=-9,-999,IF(F1770="",-999,0)))</f>
        <v>-999</v>
      </c>
      <c r="AG1770" s="82">
        <f>IF(E1770=1, 'adjustment factor'!$D$6, IF(E1770=-9,-999,IF(E1770="",-999,0)))</f>
        <v>-999</v>
      </c>
      <c r="AH1770" s="82">
        <f>IF(K1770&gt;=45,'adjustment factor'!$D$7,IF(K1770=-9,-1200,IF(K1770="",-1200,0)))</f>
        <v>-1200</v>
      </c>
      <c r="AI1770" s="82">
        <f>IF(L1770=1, 'adjustment factor'!$D$8, IF(L1770=-9,-999,IF(L1770="",-999,0)))</f>
        <v>-999</v>
      </c>
      <c r="AJ1770" s="82">
        <f>IF(AND(M1770&gt;=1,M1770&lt;=4),'adjustment factor'!$D$9,IF(M1770=-9,-999,IF(M1770=98,-999,IF(M1770=99,-999,IF(M1770="",-999,0)))))</f>
        <v>-999</v>
      </c>
      <c r="AK1770" s="82">
        <f>IF(H1770=1, 'adjustment factor'!$D$10, IF(H1770=-9,-999,IF(H1770="",-999,0)))</f>
        <v>-999</v>
      </c>
      <c r="AL1770" s="82">
        <f>IF(G1770=1, 'adjustment factor'!$D$11, IF(G1770=-9,-999,IF(G1770="",-999,0)))</f>
        <v>-999</v>
      </c>
      <c r="AM1770" s="82">
        <f>IF(I1770=1, 'adjustment factor'!$D$12, IF(I1770=-9,-999,IF(I1770="",-999,0)))</f>
        <v>-999</v>
      </c>
      <c r="AN1770" s="82">
        <f>IF(J1770=1, 'adjustment factor'!$D$13, IF(J1770=-9,-999,IF(J1770="",-999,0)))</f>
        <v>-999</v>
      </c>
      <c r="AO1770" s="82" t="str">
        <f t="shared" si="278"/>
        <v>-999</v>
      </c>
      <c r="AP1770" s="82" t="str">
        <f t="shared" si="279"/>
        <v>MISSING</v>
      </c>
    </row>
    <row r="1771" spans="2:42" s="3" customFormat="1">
      <c r="B1771" s="213"/>
      <c r="C1771" s="35">
        <v>1767</v>
      </c>
      <c r="D1771" s="161"/>
      <c r="E1771" s="161"/>
      <c r="F1771" s="161"/>
      <c r="G1771" s="161"/>
      <c r="H1771" s="161"/>
      <c r="I1771" s="161"/>
      <c r="J1771" s="161"/>
      <c r="K1771" s="161"/>
      <c r="L1771" s="161"/>
      <c r="M1771" s="161"/>
      <c r="N1771" s="171"/>
      <c r="O1771" s="171"/>
      <c r="P1771" s="171"/>
      <c r="Q1771" s="171"/>
      <c r="R1771" s="171"/>
      <c r="S1771" s="171"/>
      <c r="T1771" s="208" t="str">
        <f t="shared" si="270"/>
        <v>MISSING</v>
      </c>
      <c r="U1771" s="208" t="str">
        <f t="shared" si="271"/>
        <v>MISSING</v>
      </c>
      <c r="X1771" s="56">
        <f t="shared" si="272"/>
        <v>-99</v>
      </c>
      <c r="Y1771" s="56">
        <f t="shared" si="273"/>
        <v>-99</v>
      </c>
      <c r="Z1771" s="56">
        <f t="shared" si="274"/>
        <v>-99</v>
      </c>
      <c r="AA1771" s="56">
        <f t="shared" si="275"/>
        <v>-99</v>
      </c>
      <c r="AB1771" s="56">
        <f t="shared" si="276"/>
        <v>-99</v>
      </c>
      <c r="AC1771" s="56">
        <f t="shared" si="277"/>
        <v>-99</v>
      </c>
      <c r="AE1771" s="82">
        <f>IF(D1771=1, 'adjustment factor'!$D$4, IF(D1771=-9,-999,IF(D1771="",-999,0)))</f>
        <v>-999</v>
      </c>
      <c r="AF1771" s="82">
        <f>IF(F1771=1, 'adjustment factor'!$D$5, IF(F1771=-9,-999,IF(F1771="",-999,0)))</f>
        <v>-999</v>
      </c>
      <c r="AG1771" s="82">
        <f>IF(E1771=1, 'adjustment factor'!$D$6, IF(E1771=-9,-999,IF(E1771="",-999,0)))</f>
        <v>-999</v>
      </c>
      <c r="AH1771" s="82">
        <f>IF(K1771&gt;=45,'adjustment factor'!$D$7,IF(K1771=-9,-1200,IF(K1771="",-1200,0)))</f>
        <v>-1200</v>
      </c>
      <c r="AI1771" s="82">
        <f>IF(L1771=1, 'adjustment factor'!$D$8, IF(L1771=-9,-999,IF(L1771="",-999,0)))</f>
        <v>-999</v>
      </c>
      <c r="AJ1771" s="82">
        <f>IF(AND(M1771&gt;=1,M1771&lt;=4),'adjustment factor'!$D$9,IF(M1771=-9,-999,IF(M1771=98,-999,IF(M1771=99,-999,IF(M1771="",-999,0)))))</f>
        <v>-999</v>
      </c>
      <c r="AK1771" s="82">
        <f>IF(H1771=1, 'adjustment factor'!$D$10, IF(H1771=-9,-999,IF(H1771="",-999,0)))</f>
        <v>-999</v>
      </c>
      <c r="AL1771" s="82">
        <f>IF(G1771=1, 'adjustment factor'!$D$11, IF(G1771=-9,-999,IF(G1771="",-999,0)))</f>
        <v>-999</v>
      </c>
      <c r="AM1771" s="82">
        <f>IF(I1771=1, 'adjustment factor'!$D$12, IF(I1771=-9,-999,IF(I1771="",-999,0)))</f>
        <v>-999</v>
      </c>
      <c r="AN1771" s="82">
        <f>IF(J1771=1, 'adjustment factor'!$D$13, IF(J1771=-9,-999,IF(J1771="",-999,0)))</f>
        <v>-999</v>
      </c>
      <c r="AO1771" s="82" t="str">
        <f t="shared" si="278"/>
        <v>-999</v>
      </c>
      <c r="AP1771" s="82" t="str">
        <f t="shared" si="279"/>
        <v>MISSING</v>
      </c>
    </row>
    <row r="1772" spans="2:42" s="3" customFormat="1">
      <c r="B1772" s="213"/>
      <c r="C1772" s="35">
        <v>1768</v>
      </c>
      <c r="D1772" s="161"/>
      <c r="E1772" s="161"/>
      <c r="F1772" s="161"/>
      <c r="G1772" s="161"/>
      <c r="H1772" s="161"/>
      <c r="I1772" s="161"/>
      <c r="J1772" s="161"/>
      <c r="K1772" s="161"/>
      <c r="L1772" s="161"/>
      <c r="M1772" s="161"/>
      <c r="N1772" s="171"/>
      <c r="O1772" s="171"/>
      <c r="P1772" s="171"/>
      <c r="Q1772" s="171"/>
      <c r="R1772" s="171"/>
      <c r="S1772" s="171"/>
      <c r="T1772" s="208" t="str">
        <f t="shared" si="270"/>
        <v>MISSING</v>
      </c>
      <c r="U1772" s="208" t="str">
        <f t="shared" si="271"/>
        <v>MISSING</v>
      </c>
      <c r="X1772" s="56">
        <f t="shared" si="272"/>
        <v>-99</v>
      </c>
      <c r="Y1772" s="56">
        <f t="shared" si="273"/>
        <v>-99</v>
      </c>
      <c r="Z1772" s="56">
        <f t="shared" si="274"/>
        <v>-99</v>
      </c>
      <c r="AA1772" s="56">
        <f t="shared" si="275"/>
        <v>-99</v>
      </c>
      <c r="AB1772" s="56">
        <f t="shared" si="276"/>
        <v>-99</v>
      </c>
      <c r="AC1772" s="56">
        <f t="shared" si="277"/>
        <v>-99</v>
      </c>
      <c r="AE1772" s="82">
        <f>IF(D1772=1, 'adjustment factor'!$D$4, IF(D1772=-9,-999,IF(D1772="",-999,0)))</f>
        <v>-999</v>
      </c>
      <c r="AF1772" s="82">
        <f>IF(F1772=1, 'adjustment factor'!$D$5, IF(F1772=-9,-999,IF(F1772="",-999,0)))</f>
        <v>-999</v>
      </c>
      <c r="AG1772" s="82">
        <f>IF(E1772=1, 'adjustment factor'!$D$6, IF(E1772=-9,-999,IF(E1772="",-999,0)))</f>
        <v>-999</v>
      </c>
      <c r="AH1772" s="82">
        <f>IF(K1772&gt;=45,'adjustment factor'!$D$7,IF(K1772=-9,-1200,IF(K1772="",-1200,0)))</f>
        <v>-1200</v>
      </c>
      <c r="AI1772" s="82">
        <f>IF(L1772=1, 'adjustment factor'!$D$8, IF(L1772=-9,-999,IF(L1772="",-999,0)))</f>
        <v>-999</v>
      </c>
      <c r="AJ1772" s="82">
        <f>IF(AND(M1772&gt;=1,M1772&lt;=4),'adjustment factor'!$D$9,IF(M1772=-9,-999,IF(M1772=98,-999,IF(M1772=99,-999,IF(M1772="",-999,0)))))</f>
        <v>-999</v>
      </c>
      <c r="AK1772" s="82">
        <f>IF(H1772=1, 'adjustment factor'!$D$10, IF(H1772=-9,-999,IF(H1772="",-999,0)))</f>
        <v>-999</v>
      </c>
      <c r="AL1772" s="82">
        <f>IF(G1772=1, 'adjustment factor'!$D$11, IF(G1772=-9,-999,IF(G1772="",-999,0)))</f>
        <v>-999</v>
      </c>
      <c r="AM1772" s="82">
        <f>IF(I1772=1, 'adjustment factor'!$D$12, IF(I1772=-9,-999,IF(I1772="",-999,0)))</f>
        <v>-999</v>
      </c>
      <c r="AN1772" s="82">
        <f>IF(J1772=1, 'adjustment factor'!$D$13, IF(J1772=-9,-999,IF(J1772="",-999,0)))</f>
        <v>-999</v>
      </c>
      <c r="AO1772" s="82" t="str">
        <f t="shared" si="278"/>
        <v>-999</v>
      </c>
      <c r="AP1772" s="82" t="str">
        <f t="shared" si="279"/>
        <v>MISSING</v>
      </c>
    </row>
    <row r="1773" spans="2:42" s="3" customFormat="1">
      <c r="B1773" s="213"/>
      <c r="C1773" s="35">
        <v>1769</v>
      </c>
      <c r="D1773" s="161"/>
      <c r="E1773" s="161"/>
      <c r="F1773" s="161"/>
      <c r="G1773" s="161"/>
      <c r="H1773" s="161"/>
      <c r="I1773" s="161"/>
      <c r="J1773" s="161"/>
      <c r="K1773" s="161"/>
      <c r="L1773" s="161"/>
      <c r="M1773" s="161"/>
      <c r="N1773" s="171"/>
      <c r="O1773" s="171"/>
      <c r="P1773" s="171"/>
      <c r="Q1773" s="171"/>
      <c r="R1773" s="171"/>
      <c r="S1773" s="171"/>
      <c r="T1773" s="208" t="str">
        <f t="shared" si="270"/>
        <v>MISSING</v>
      </c>
      <c r="U1773" s="208" t="str">
        <f t="shared" si="271"/>
        <v>MISSING</v>
      </c>
      <c r="X1773" s="56">
        <f t="shared" si="272"/>
        <v>-99</v>
      </c>
      <c r="Y1773" s="56">
        <f t="shared" si="273"/>
        <v>-99</v>
      </c>
      <c r="Z1773" s="56">
        <f t="shared" si="274"/>
        <v>-99</v>
      </c>
      <c r="AA1773" s="56">
        <f t="shared" si="275"/>
        <v>-99</v>
      </c>
      <c r="AB1773" s="56">
        <f t="shared" si="276"/>
        <v>-99</v>
      </c>
      <c r="AC1773" s="56">
        <f t="shared" si="277"/>
        <v>-99</v>
      </c>
      <c r="AE1773" s="82">
        <f>IF(D1773=1, 'adjustment factor'!$D$4, IF(D1773=-9,-999,IF(D1773="",-999,0)))</f>
        <v>-999</v>
      </c>
      <c r="AF1773" s="82">
        <f>IF(F1773=1, 'adjustment factor'!$D$5, IF(F1773=-9,-999,IF(F1773="",-999,0)))</f>
        <v>-999</v>
      </c>
      <c r="AG1773" s="82">
        <f>IF(E1773=1, 'adjustment factor'!$D$6, IF(E1773=-9,-999,IF(E1773="",-999,0)))</f>
        <v>-999</v>
      </c>
      <c r="AH1773" s="82">
        <f>IF(K1773&gt;=45,'adjustment factor'!$D$7,IF(K1773=-9,-1200,IF(K1773="",-1200,0)))</f>
        <v>-1200</v>
      </c>
      <c r="AI1773" s="82">
        <f>IF(L1773=1, 'adjustment factor'!$D$8, IF(L1773=-9,-999,IF(L1773="",-999,0)))</f>
        <v>-999</v>
      </c>
      <c r="AJ1773" s="82">
        <f>IF(AND(M1773&gt;=1,M1773&lt;=4),'adjustment factor'!$D$9,IF(M1773=-9,-999,IF(M1773=98,-999,IF(M1773=99,-999,IF(M1773="",-999,0)))))</f>
        <v>-999</v>
      </c>
      <c r="AK1773" s="82">
        <f>IF(H1773=1, 'adjustment factor'!$D$10, IF(H1773=-9,-999,IF(H1773="",-999,0)))</f>
        <v>-999</v>
      </c>
      <c r="AL1773" s="82">
        <f>IF(G1773=1, 'adjustment factor'!$D$11, IF(G1773=-9,-999,IF(G1773="",-999,0)))</f>
        <v>-999</v>
      </c>
      <c r="AM1773" s="82">
        <f>IF(I1773=1, 'adjustment factor'!$D$12, IF(I1773=-9,-999,IF(I1773="",-999,0)))</f>
        <v>-999</v>
      </c>
      <c r="AN1773" s="82">
        <f>IF(J1773=1, 'adjustment factor'!$D$13, IF(J1773=-9,-999,IF(J1773="",-999,0)))</f>
        <v>-999</v>
      </c>
      <c r="AO1773" s="82" t="str">
        <f t="shared" si="278"/>
        <v>-999</v>
      </c>
      <c r="AP1773" s="82" t="str">
        <f t="shared" si="279"/>
        <v>MISSING</v>
      </c>
    </row>
    <row r="1774" spans="2:42" s="3" customFormat="1">
      <c r="B1774" s="213"/>
      <c r="C1774" s="35">
        <v>1770</v>
      </c>
      <c r="D1774" s="161"/>
      <c r="E1774" s="161"/>
      <c r="F1774" s="161"/>
      <c r="G1774" s="161"/>
      <c r="H1774" s="161"/>
      <c r="I1774" s="161"/>
      <c r="J1774" s="161"/>
      <c r="K1774" s="161"/>
      <c r="L1774" s="161"/>
      <c r="M1774" s="161"/>
      <c r="N1774" s="171"/>
      <c r="O1774" s="171"/>
      <c r="P1774" s="171"/>
      <c r="Q1774" s="171"/>
      <c r="R1774" s="171"/>
      <c r="S1774" s="171"/>
      <c r="T1774" s="208" t="str">
        <f t="shared" si="270"/>
        <v>MISSING</v>
      </c>
      <c r="U1774" s="208" t="str">
        <f t="shared" si="271"/>
        <v>MISSING</v>
      </c>
      <c r="X1774" s="56">
        <f t="shared" si="272"/>
        <v>-99</v>
      </c>
      <c r="Y1774" s="56">
        <f t="shared" si="273"/>
        <v>-99</v>
      </c>
      <c r="Z1774" s="56">
        <f t="shared" si="274"/>
        <v>-99</v>
      </c>
      <c r="AA1774" s="56">
        <f t="shared" si="275"/>
        <v>-99</v>
      </c>
      <c r="AB1774" s="56">
        <f t="shared" si="276"/>
        <v>-99</v>
      </c>
      <c r="AC1774" s="56">
        <f t="shared" si="277"/>
        <v>-99</v>
      </c>
      <c r="AE1774" s="82">
        <f>IF(D1774=1, 'adjustment factor'!$D$4, IF(D1774=-9,-999,IF(D1774="",-999,0)))</f>
        <v>-999</v>
      </c>
      <c r="AF1774" s="82">
        <f>IF(F1774=1, 'adjustment factor'!$D$5, IF(F1774=-9,-999,IF(F1774="",-999,0)))</f>
        <v>-999</v>
      </c>
      <c r="AG1774" s="82">
        <f>IF(E1774=1, 'adjustment factor'!$D$6, IF(E1774=-9,-999,IF(E1774="",-999,0)))</f>
        <v>-999</v>
      </c>
      <c r="AH1774" s="82">
        <f>IF(K1774&gt;=45,'adjustment factor'!$D$7,IF(K1774=-9,-1200,IF(K1774="",-1200,0)))</f>
        <v>-1200</v>
      </c>
      <c r="AI1774" s="82">
        <f>IF(L1774=1, 'adjustment factor'!$D$8, IF(L1774=-9,-999,IF(L1774="",-999,0)))</f>
        <v>-999</v>
      </c>
      <c r="AJ1774" s="82">
        <f>IF(AND(M1774&gt;=1,M1774&lt;=4),'adjustment factor'!$D$9,IF(M1774=-9,-999,IF(M1774=98,-999,IF(M1774=99,-999,IF(M1774="",-999,0)))))</f>
        <v>-999</v>
      </c>
      <c r="AK1774" s="82">
        <f>IF(H1774=1, 'adjustment factor'!$D$10, IF(H1774=-9,-999,IF(H1774="",-999,0)))</f>
        <v>-999</v>
      </c>
      <c r="AL1774" s="82">
        <f>IF(G1774=1, 'adjustment factor'!$D$11, IF(G1774=-9,-999,IF(G1774="",-999,0)))</f>
        <v>-999</v>
      </c>
      <c r="AM1774" s="82">
        <f>IF(I1774=1, 'adjustment factor'!$D$12, IF(I1774=-9,-999,IF(I1774="",-999,0)))</f>
        <v>-999</v>
      </c>
      <c r="AN1774" s="82">
        <f>IF(J1774=1, 'adjustment factor'!$D$13, IF(J1774=-9,-999,IF(J1774="",-999,0)))</f>
        <v>-999</v>
      </c>
      <c r="AO1774" s="82" t="str">
        <f t="shared" si="278"/>
        <v>-999</v>
      </c>
      <c r="AP1774" s="82" t="str">
        <f t="shared" si="279"/>
        <v>MISSING</v>
      </c>
    </row>
    <row r="1775" spans="2:42" s="3" customFormat="1">
      <c r="B1775" s="213"/>
      <c r="C1775" s="35">
        <v>1771</v>
      </c>
      <c r="D1775" s="161"/>
      <c r="E1775" s="161"/>
      <c r="F1775" s="161"/>
      <c r="G1775" s="161"/>
      <c r="H1775" s="161"/>
      <c r="I1775" s="161"/>
      <c r="J1775" s="161"/>
      <c r="K1775" s="161"/>
      <c r="L1775" s="161"/>
      <c r="M1775" s="161"/>
      <c r="N1775" s="171"/>
      <c r="O1775" s="171"/>
      <c r="P1775" s="171"/>
      <c r="Q1775" s="171"/>
      <c r="R1775" s="171"/>
      <c r="S1775" s="171"/>
      <c r="T1775" s="208" t="str">
        <f t="shared" si="270"/>
        <v>MISSING</v>
      </c>
      <c r="U1775" s="208" t="str">
        <f t="shared" si="271"/>
        <v>MISSING</v>
      </c>
      <c r="X1775" s="56">
        <f t="shared" si="272"/>
        <v>-99</v>
      </c>
      <c r="Y1775" s="56">
        <f t="shared" si="273"/>
        <v>-99</v>
      </c>
      <c r="Z1775" s="56">
        <f t="shared" si="274"/>
        <v>-99</v>
      </c>
      <c r="AA1775" s="56">
        <f t="shared" si="275"/>
        <v>-99</v>
      </c>
      <c r="AB1775" s="56">
        <f t="shared" si="276"/>
        <v>-99</v>
      </c>
      <c r="AC1775" s="56">
        <f t="shared" si="277"/>
        <v>-99</v>
      </c>
      <c r="AE1775" s="82">
        <f>IF(D1775=1, 'adjustment factor'!$D$4, IF(D1775=-9,-999,IF(D1775="",-999,0)))</f>
        <v>-999</v>
      </c>
      <c r="AF1775" s="82">
        <f>IF(F1775=1, 'adjustment factor'!$D$5, IF(F1775=-9,-999,IF(F1775="",-999,0)))</f>
        <v>-999</v>
      </c>
      <c r="AG1775" s="82">
        <f>IF(E1775=1, 'adjustment factor'!$D$6, IF(E1775=-9,-999,IF(E1775="",-999,0)))</f>
        <v>-999</v>
      </c>
      <c r="AH1775" s="82">
        <f>IF(K1775&gt;=45,'adjustment factor'!$D$7,IF(K1775=-9,-1200,IF(K1775="",-1200,0)))</f>
        <v>-1200</v>
      </c>
      <c r="AI1775" s="82">
        <f>IF(L1775=1, 'adjustment factor'!$D$8, IF(L1775=-9,-999,IF(L1775="",-999,0)))</f>
        <v>-999</v>
      </c>
      <c r="AJ1775" s="82">
        <f>IF(AND(M1775&gt;=1,M1775&lt;=4),'adjustment factor'!$D$9,IF(M1775=-9,-999,IF(M1775=98,-999,IF(M1775=99,-999,IF(M1775="",-999,0)))))</f>
        <v>-999</v>
      </c>
      <c r="AK1775" s="82">
        <f>IF(H1775=1, 'adjustment factor'!$D$10, IF(H1775=-9,-999,IF(H1775="",-999,0)))</f>
        <v>-999</v>
      </c>
      <c r="AL1775" s="82">
        <f>IF(G1775=1, 'adjustment factor'!$D$11, IF(G1775=-9,-999,IF(G1775="",-999,0)))</f>
        <v>-999</v>
      </c>
      <c r="AM1775" s="82">
        <f>IF(I1775=1, 'adjustment factor'!$D$12, IF(I1775=-9,-999,IF(I1775="",-999,0)))</f>
        <v>-999</v>
      </c>
      <c r="AN1775" s="82">
        <f>IF(J1775=1, 'adjustment factor'!$D$13, IF(J1775=-9,-999,IF(J1775="",-999,0)))</f>
        <v>-999</v>
      </c>
      <c r="AO1775" s="82" t="str">
        <f t="shared" si="278"/>
        <v>-999</v>
      </c>
      <c r="AP1775" s="82" t="str">
        <f t="shared" si="279"/>
        <v>MISSING</v>
      </c>
    </row>
    <row r="1776" spans="2:42" s="3" customFormat="1">
      <c r="B1776" s="213"/>
      <c r="C1776" s="35">
        <v>1772</v>
      </c>
      <c r="D1776" s="161"/>
      <c r="E1776" s="161"/>
      <c r="F1776" s="161"/>
      <c r="G1776" s="161"/>
      <c r="H1776" s="161"/>
      <c r="I1776" s="161"/>
      <c r="J1776" s="161"/>
      <c r="K1776" s="161"/>
      <c r="L1776" s="161"/>
      <c r="M1776" s="161"/>
      <c r="N1776" s="171"/>
      <c r="O1776" s="171"/>
      <c r="P1776" s="171"/>
      <c r="Q1776" s="171"/>
      <c r="R1776" s="171"/>
      <c r="S1776" s="171"/>
      <c r="T1776" s="208" t="str">
        <f t="shared" si="270"/>
        <v>MISSING</v>
      </c>
      <c r="U1776" s="208" t="str">
        <f t="shared" si="271"/>
        <v>MISSING</v>
      </c>
      <c r="X1776" s="56">
        <f t="shared" si="272"/>
        <v>-99</v>
      </c>
      <c r="Y1776" s="56">
        <f t="shared" si="273"/>
        <v>-99</v>
      </c>
      <c r="Z1776" s="56">
        <f t="shared" si="274"/>
        <v>-99</v>
      </c>
      <c r="AA1776" s="56">
        <f t="shared" si="275"/>
        <v>-99</v>
      </c>
      <c r="AB1776" s="56">
        <f t="shared" si="276"/>
        <v>-99</v>
      </c>
      <c r="AC1776" s="56">
        <f t="shared" si="277"/>
        <v>-99</v>
      </c>
      <c r="AE1776" s="82">
        <f>IF(D1776=1, 'adjustment factor'!$D$4, IF(D1776=-9,-999,IF(D1776="",-999,0)))</f>
        <v>-999</v>
      </c>
      <c r="AF1776" s="82">
        <f>IF(F1776=1, 'adjustment factor'!$D$5, IF(F1776=-9,-999,IF(F1776="",-999,0)))</f>
        <v>-999</v>
      </c>
      <c r="AG1776" s="82">
        <f>IF(E1776=1, 'adjustment factor'!$D$6, IF(E1776=-9,-999,IF(E1776="",-999,0)))</f>
        <v>-999</v>
      </c>
      <c r="AH1776" s="82">
        <f>IF(K1776&gt;=45,'adjustment factor'!$D$7,IF(K1776=-9,-1200,IF(K1776="",-1200,0)))</f>
        <v>-1200</v>
      </c>
      <c r="AI1776" s="82">
        <f>IF(L1776=1, 'adjustment factor'!$D$8, IF(L1776=-9,-999,IF(L1776="",-999,0)))</f>
        <v>-999</v>
      </c>
      <c r="AJ1776" s="82">
        <f>IF(AND(M1776&gt;=1,M1776&lt;=4),'adjustment factor'!$D$9,IF(M1776=-9,-999,IF(M1776=98,-999,IF(M1776=99,-999,IF(M1776="",-999,0)))))</f>
        <v>-999</v>
      </c>
      <c r="AK1776" s="82">
        <f>IF(H1776=1, 'adjustment factor'!$D$10, IF(H1776=-9,-999,IF(H1776="",-999,0)))</f>
        <v>-999</v>
      </c>
      <c r="AL1776" s="82">
        <f>IF(G1776=1, 'adjustment factor'!$D$11, IF(G1776=-9,-999,IF(G1776="",-999,0)))</f>
        <v>-999</v>
      </c>
      <c r="AM1776" s="82">
        <f>IF(I1776=1, 'adjustment factor'!$D$12, IF(I1776=-9,-999,IF(I1776="",-999,0)))</f>
        <v>-999</v>
      </c>
      <c r="AN1776" s="82">
        <f>IF(J1776=1, 'adjustment factor'!$D$13, IF(J1776=-9,-999,IF(J1776="",-999,0)))</f>
        <v>-999</v>
      </c>
      <c r="AO1776" s="82" t="str">
        <f t="shared" si="278"/>
        <v>-999</v>
      </c>
      <c r="AP1776" s="82" t="str">
        <f t="shared" si="279"/>
        <v>MISSING</v>
      </c>
    </row>
    <row r="1777" spans="2:42" s="3" customFormat="1">
      <c r="B1777" s="213"/>
      <c r="C1777" s="35">
        <v>1773</v>
      </c>
      <c r="D1777" s="161"/>
      <c r="E1777" s="161"/>
      <c r="F1777" s="161"/>
      <c r="G1777" s="161"/>
      <c r="H1777" s="161"/>
      <c r="I1777" s="161"/>
      <c r="J1777" s="161"/>
      <c r="K1777" s="161"/>
      <c r="L1777" s="161"/>
      <c r="M1777" s="161"/>
      <c r="N1777" s="171"/>
      <c r="O1777" s="171"/>
      <c r="P1777" s="171"/>
      <c r="Q1777" s="171"/>
      <c r="R1777" s="171"/>
      <c r="S1777" s="171"/>
      <c r="T1777" s="208" t="str">
        <f t="shared" si="270"/>
        <v>MISSING</v>
      </c>
      <c r="U1777" s="208" t="str">
        <f t="shared" si="271"/>
        <v>MISSING</v>
      </c>
      <c r="X1777" s="56">
        <f t="shared" si="272"/>
        <v>-99</v>
      </c>
      <c r="Y1777" s="56">
        <f t="shared" si="273"/>
        <v>-99</v>
      </c>
      <c r="Z1777" s="56">
        <f t="shared" si="274"/>
        <v>-99</v>
      </c>
      <c r="AA1777" s="56">
        <f t="shared" si="275"/>
        <v>-99</v>
      </c>
      <c r="AB1777" s="56">
        <f t="shared" si="276"/>
        <v>-99</v>
      </c>
      <c r="AC1777" s="56">
        <f t="shared" si="277"/>
        <v>-99</v>
      </c>
      <c r="AE1777" s="82">
        <f>IF(D1777=1, 'adjustment factor'!$D$4, IF(D1777=-9,-999,IF(D1777="",-999,0)))</f>
        <v>-999</v>
      </c>
      <c r="AF1777" s="82">
        <f>IF(F1777=1, 'adjustment factor'!$D$5, IF(F1777=-9,-999,IF(F1777="",-999,0)))</f>
        <v>-999</v>
      </c>
      <c r="AG1777" s="82">
        <f>IF(E1777=1, 'adjustment factor'!$D$6, IF(E1777=-9,-999,IF(E1777="",-999,0)))</f>
        <v>-999</v>
      </c>
      <c r="AH1777" s="82">
        <f>IF(K1777&gt;=45,'adjustment factor'!$D$7,IF(K1777=-9,-1200,IF(K1777="",-1200,0)))</f>
        <v>-1200</v>
      </c>
      <c r="AI1777" s="82">
        <f>IF(L1777=1, 'adjustment factor'!$D$8, IF(L1777=-9,-999,IF(L1777="",-999,0)))</f>
        <v>-999</v>
      </c>
      <c r="AJ1777" s="82">
        <f>IF(AND(M1777&gt;=1,M1777&lt;=4),'adjustment factor'!$D$9,IF(M1777=-9,-999,IF(M1777=98,-999,IF(M1777=99,-999,IF(M1777="",-999,0)))))</f>
        <v>-999</v>
      </c>
      <c r="AK1777" s="82">
        <f>IF(H1777=1, 'adjustment factor'!$D$10, IF(H1777=-9,-999,IF(H1777="",-999,0)))</f>
        <v>-999</v>
      </c>
      <c r="AL1777" s="82">
        <f>IF(G1777=1, 'adjustment factor'!$D$11, IF(G1777=-9,-999,IF(G1777="",-999,0)))</f>
        <v>-999</v>
      </c>
      <c r="AM1777" s="82">
        <f>IF(I1777=1, 'adjustment factor'!$D$12, IF(I1777=-9,-999,IF(I1777="",-999,0)))</f>
        <v>-999</v>
      </c>
      <c r="AN1777" s="82">
        <f>IF(J1777=1, 'adjustment factor'!$D$13, IF(J1777=-9,-999,IF(J1777="",-999,0)))</f>
        <v>-999</v>
      </c>
      <c r="AO1777" s="82" t="str">
        <f t="shared" si="278"/>
        <v>-999</v>
      </c>
      <c r="AP1777" s="82" t="str">
        <f t="shared" si="279"/>
        <v>MISSING</v>
      </c>
    </row>
    <row r="1778" spans="2:42" s="3" customFormat="1">
      <c r="B1778" s="213"/>
      <c r="C1778" s="35">
        <v>1774</v>
      </c>
      <c r="D1778" s="161"/>
      <c r="E1778" s="161"/>
      <c r="F1778" s="161"/>
      <c r="G1778" s="161"/>
      <c r="H1778" s="161"/>
      <c r="I1778" s="161"/>
      <c r="J1778" s="161"/>
      <c r="K1778" s="161"/>
      <c r="L1778" s="161"/>
      <c r="M1778" s="161"/>
      <c r="N1778" s="171"/>
      <c r="O1778" s="171"/>
      <c r="P1778" s="171"/>
      <c r="Q1778" s="171"/>
      <c r="R1778" s="171"/>
      <c r="S1778" s="171"/>
      <c r="T1778" s="208" t="str">
        <f t="shared" si="270"/>
        <v>MISSING</v>
      </c>
      <c r="U1778" s="208" t="str">
        <f t="shared" si="271"/>
        <v>MISSING</v>
      </c>
      <c r="X1778" s="56">
        <f t="shared" si="272"/>
        <v>-99</v>
      </c>
      <c r="Y1778" s="56">
        <f t="shared" si="273"/>
        <v>-99</v>
      </c>
      <c r="Z1778" s="56">
        <f t="shared" si="274"/>
        <v>-99</v>
      </c>
      <c r="AA1778" s="56">
        <f t="shared" si="275"/>
        <v>-99</v>
      </c>
      <c r="AB1778" s="56">
        <f t="shared" si="276"/>
        <v>-99</v>
      </c>
      <c r="AC1778" s="56">
        <f t="shared" si="277"/>
        <v>-99</v>
      </c>
      <c r="AE1778" s="82">
        <f>IF(D1778=1, 'adjustment factor'!$D$4, IF(D1778=-9,-999,IF(D1778="",-999,0)))</f>
        <v>-999</v>
      </c>
      <c r="AF1778" s="82">
        <f>IF(F1778=1, 'adjustment factor'!$D$5, IF(F1778=-9,-999,IF(F1778="",-999,0)))</f>
        <v>-999</v>
      </c>
      <c r="AG1778" s="82">
        <f>IF(E1778=1, 'adjustment factor'!$D$6, IF(E1778=-9,-999,IF(E1778="",-999,0)))</f>
        <v>-999</v>
      </c>
      <c r="AH1778" s="82">
        <f>IF(K1778&gt;=45,'adjustment factor'!$D$7,IF(K1778=-9,-1200,IF(K1778="",-1200,0)))</f>
        <v>-1200</v>
      </c>
      <c r="AI1778" s="82">
        <f>IF(L1778=1, 'adjustment factor'!$D$8, IF(L1778=-9,-999,IF(L1778="",-999,0)))</f>
        <v>-999</v>
      </c>
      <c r="AJ1778" s="82">
        <f>IF(AND(M1778&gt;=1,M1778&lt;=4),'adjustment factor'!$D$9,IF(M1778=-9,-999,IF(M1778=98,-999,IF(M1778=99,-999,IF(M1778="",-999,0)))))</f>
        <v>-999</v>
      </c>
      <c r="AK1778" s="82">
        <f>IF(H1778=1, 'adjustment factor'!$D$10, IF(H1778=-9,-999,IF(H1778="",-999,0)))</f>
        <v>-999</v>
      </c>
      <c r="AL1778" s="82">
        <f>IF(G1778=1, 'adjustment factor'!$D$11, IF(G1778=-9,-999,IF(G1778="",-999,0)))</f>
        <v>-999</v>
      </c>
      <c r="AM1778" s="82">
        <f>IF(I1778=1, 'adjustment factor'!$D$12, IF(I1778=-9,-999,IF(I1778="",-999,0)))</f>
        <v>-999</v>
      </c>
      <c r="AN1778" s="82">
        <f>IF(J1778=1, 'adjustment factor'!$D$13, IF(J1778=-9,-999,IF(J1778="",-999,0)))</f>
        <v>-999</v>
      </c>
      <c r="AO1778" s="82" t="str">
        <f t="shared" si="278"/>
        <v>-999</v>
      </c>
      <c r="AP1778" s="82" t="str">
        <f t="shared" si="279"/>
        <v>MISSING</v>
      </c>
    </row>
    <row r="1779" spans="2:42" s="3" customFormat="1">
      <c r="B1779" s="213"/>
      <c r="C1779" s="35">
        <v>1775</v>
      </c>
      <c r="D1779" s="161"/>
      <c r="E1779" s="161"/>
      <c r="F1779" s="161"/>
      <c r="G1779" s="161"/>
      <c r="H1779" s="161"/>
      <c r="I1779" s="161"/>
      <c r="J1779" s="161"/>
      <c r="K1779" s="161"/>
      <c r="L1779" s="161"/>
      <c r="M1779" s="161"/>
      <c r="N1779" s="171"/>
      <c r="O1779" s="171"/>
      <c r="P1779" s="171"/>
      <c r="Q1779" s="171"/>
      <c r="R1779" s="171"/>
      <c r="S1779" s="171"/>
      <c r="T1779" s="208" t="str">
        <f t="shared" si="270"/>
        <v>MISSING</v>
      </c>
      <c r="U1779" s="208" t="str">
        <f t="shared" si="271"/>
        <v>MISSING</v>
      </c>
      <c r="X1779" s="56">
        <f t="shared" si="272"/>
        <v>-99</v>
      </c>
      <c r="Y1779" s="56">
        <f t="shared" si="273"/>
        <v>-99</v>
      </c>
      <c r="Z1779" s="56">
        <f t="shared" si="274"/>
        <v>-99</v>
      </c>
      <c r="AA1779" s="56">
        <f t="shared" si="275"/>
        <v>-99</v>
      </c>
      <c r="AB1779" s="56">
        <f t="shared" si="276"/>
        <v>-99</v>
      </c>
      <c r="AC1779" s="56">
        <f t="shared" si="277"/>
        <v>-99</v>
      </c>
      <c r="AE1779" s="82">
        <f>IF(D1779=1, 'adjustment factor'!$D$4, IF(D1779=-9,-999,IF(D1779="",-999,0)))</f>
        <v>-999</v>
      </c>
      <c r="AF1779" s="82">
        <f>IF(F1779=1, 'adjustment factor'!$D$5, IF(F1779=-9,-999,IF(F1779="",-999,0)))</f>
        <v>-999</v>
      </c>
      <c r="AG1779" s="82">
        <f>IF(E1779=1, 'adjustment factor'!$D$6, IF(E1779=-9,-999,IF(E1779="",-999,0)))</f>
        <v>-999</v>
      </c>
      <c r="AH1779" s="82">
        <f>IF(K1779&gt;=45,'adjustment factor'!$D$7,IF(K1779=-9,-1200,IF(K1779="",-1200,0)))</f>
        <v>-1200</v>
      </c>
      <c r="AI1779" s="82">
        <f>IF(L1779=1, 'adjustment factor'!$D$8, IF(L1779=-9,-999,IF(L1779="",-999,0)))</f>
        <v>-999</v>
      </c>
      <c r="AJ1779" s="82">
        <f>IF(AND(M1779&gt;=1,M1779&lt;=4),'adjustment factor'!$D$9,IF(M1779=-9,-999,IF(M1779=98,-999,IF(M1779=99,-999,IF(M1779="",-999,0)))))</f>
        <v>-999</v>
      </c>
      <c r="AK1779" s="82">
        <f>IF(H1779=1, 'adjustment factor'!$D$10, IF(H1779=-9,-999,IF(H1779="",-999,0)))</f>
        <v>-999</v>
      </c>
      <c r="AL1779" s="82">
        <f>IF(G1779=1, 'adjustment factor'!$D$11, IF(G1779=-9,-999,IF(G1779="",-999,0)))</f>
        <v>-999</v>
      </c>
      <c r="AM1779" s="82">
        <f>IF(I1779=1, 'adjustment factor'!$D$12, IF(I1779=-9,-999,IF(I1779="",-999,0)))</f>
        <v>-999</v>
      </c>
      <c r="AN1779" s="82">
        <f>IF(J1779=1, 'adjustment factor'!$D$13, IF(J1779=-9,-999,IF(J1779="",-999,0)))</f>
        <v>-999</v>
      </c>
      <c r="AO1779" s="82" t="str">
        <f t="shared" si="278"/>
        <v>-999</v>
      </c>
      <c r="AP1779" s="82" t="str">
        <f t="shared" si="279"/>
        <v>MISSING</v>
      </c>
    </row>
    <row r="1780" spans="2:42" s="3" customFormat="1">
      <c r="B1780" s="213"/>
      <c r="C1780" s="35">
        <v>1776</v>
      </c>
      <c r="D1780" s="161"/>
      <c r="E1780" s="161"/>
      <c r="F1780" s="161"/>
      <c r="G1780" s="161"/>
      <c r="H1780" s="161"/>
      <c r="I1780" s="161"/>
      <c r="J1780" s="161"/>
      <c r="K1780" s="161"/>
      <c r="L1780" s="161"/>
      <c r="M1780" s="161"/>
      <c r="N1780" s="171"/>
      <c r="O1780" s="171"/>
      <c r="P1780" s="171"/>
      <c r="Q1780" s="171"/>
      <c r="R1780" s="171"/>
      <c r="S1780" s="171"/>
      <c r="T1780" s="208" t="str">
        <f t="shared" si="270"/>
        <v>MISSING</v>
      </c>
      <c r="U1780" s="208" t="str">
        <f t="shared" si="271"/>
        <v>MISSING</v>
      </c>
      <c r="X1780" s="56">
        <f t="shared" si="272"/>
        <v>-99</v>
      </c>
      <c r="Y1780" s="56">
        <f t="shared" si="273"/>
        <v>-99</v>
      </c>
      <c r="Z1780" s="56">
        <f t="shared" si="274"/>
        <v>-99</v>
      </c>
      <c r="AA1780" s="56">
        <f t="shared" si="275"/>
        <v>-99</v>
      </c>
      <c r="AB1780" s="56">
        <f t="shared" si="276"/>
        <v>-99</v>
      </c>
      <c r="AC1780" s="56">
        <f t="shared" si="277"/>
        <v>-99</v>
      </c>
      <c r="AE1780" s="82">
        <f>IF(D1780=1, 'adjustment factor'!$D$4, IF(D1780=-9,-999,IF(D1780="",-999,0)))</f>
        <v>-999</v>
      </c>
      <c r="AF1780" s="82">
        <f>IF(F1780=1, 'adjustment factor'!$D$5, IF(F1780=-9,-999,IF(F1780="",-999,0)))</f>
        <v>-999</v>
      </c>
      <c r="AG1780" s="82">
        <f>IF(E1780=1, 'adjustment factor'!$D$6, IF(E1780=-9,-999,IF(E1780="",-999,0)))</f>
        <v>-999</v>
      </c>
      <c r="AH1780" s="82">
        <f>IF(K1780&gt;=45,'adjustment factor'!$D$7,IF(K1780=-9,-1200,IF(K1780="",-1200,0)))</f>
        <v>-1200</v>
      </c>
      <c r="AI1780" s="82">
        <f>IF(L1780=1, 'adjustment factor'!$D$8, IF(L1780=-9,-999,IF(L1780="",-999,0)))</f>
        <v>-999</v>
      </c>
      <c r="AJ1780" s="82">
        <f>IF(AND(M1780&gt;=1,M1780&lt;=4),'adjustment factor'!$D$9,IF(M1780=-9,-999,IF(M1780=98,-999,IF(M1780=99,-999,IF(M1780="",-999,0)))))</f>
        <v>-999</v>
      </c>
      <c r="AK1780" s="82">
        <f>IF(H1780=1, 'adjustment factor'!$D$10, IF(H1780=-9,-999,IF(H1780="",-999,0)))</f>
        <v>-999</v>
      </c>
      <c r="AL1780" s="82">
        <f>IF(G1780=1, 'adjustment factor'!$D$11, IF(G1780=-9,-999,IF(G1780="",-999,0)))</f>
        <v>-999</v>
      </c>
      <c r="AM1780" s="82">
        <f>IF(I1780=1, 'adjustment factor'!$D$12, IF(I1780=-9,-999,IF(I1780="",-999,0)))</f>
        <v>-999</v>
      </c>
      <c r="AN1780" s="82">
        <f>IF(J1780=1, 'adjustment factor'!$D$13, IF(J1780=-9,-999,IF(J1780="",-999,0)))</f>
        <v>-999</v>
      </c>
      <c r="AO1780" s="82" t="str">
        <f t="shared" si="278"/>
        <v>-999</v>
      </c>
      <c r="AP1780" s="82" t="str">
        <f t="shared" si="279"/>
        <v>MISSING</v>
      </c>
    </row>
    <row r="1781" spans="2:42" s="3" customFormat="1">
      <c r="B1781" s="213"/>
      <c r="C1781" s="35">
        <v>1777</v>
      </c>
      <c r="D1781" s="161"/>
      <c r="E1781" s="161"/>
      <c r="F1781" s="161"/>
      <c r="G1781" s="161"/>
      <c r="H1781" s="161"/>
      <c r="I1781" s="161"/>
      <c r="J1781" s="161"/>
      <c r="K1781" s="161"/>
      <c r="L1781" s="161"/>
      <c r="M1781" s="161"/>
      <c r="N1781" s="171"/>
      <c r="O1781" s="171"/>
      <c r="P1781" s="171"/>
      <c r="Q1781" s="171"/>
      <c r="R1781" s="171"/>
      <c r="S1781" s="171"/>
      <c r="T1781" s="208" t="str">
        <f t="shared" si="270"/>
        <v>MISSING</v>
      </c>
      <c r="U1781" s="208" t="str">
        <f t="shared" si="271"/>
        <v>MISSING</v>
      </c>
      <c r="X1781" s="56">
        <f t="shared" si="272"/>
        <v>-99</v>
      </c>
      <c r="Y1781" s="56">
        <f t="shared" si="273"/>
        <v>-99</v>
      </c>
      <c r="Z1781" s="56">
        <f t="shared" si="274"/>
        <v>-99</v>
      </c>
      <c r="AA1781" s="56">
        <f t="shared" si="275"/>
        <v>-99</v>
      </c>
      <c r="AB1781" s="56">
        <f t="shared" si="276"/>
        <v>-99</v>
      </c>
      <c r="AC1781" s="56">
        <f t="shared" si="277"/>
        <v>-99</v>
      </c>
      <c r="AE1781" s="82">
        <f>IF(D1781=1, 'adjustment factor'!$D$4, IF(D1781=-9,-999,IF(D1781="",-999,0)))</f>
        <v>-999</v>
      </c>
      <c r="AF1781" s="82">
        <f>IF(F1781=1, 'adjustment factor'!$D$5, IF(F1781=-9,-999,IF(F1781="",-999,0)))</f>
        <v>-999</v>
      </c>
      <c r="AG1781" s="82">
        <f>IF(E1781=1, 'adjustment factor'!$D$6, IF(E1781=-9,-999,IF(E1781="",-999,0)))</f>
        <v>-999</v>
      </c>
      <c r="AH1781" s="82">
        <f>IF(K1781&gt;=45,'adjustment factor'!$D$7,IF(K1781=-9,-1200,IF(K1781="",-1200,0)))</f>
        <v>-1200</v>
      </c>
      <c r="AI1781" s="82">
        <f>IF(L1781=1, 'adjustment factor'!$D$8, IF(L1781=-9,-999,IF(L1781="",-999,0)))</f>
        <v>-999</v>
      </c>
      <c r="AJ1781" s="82">
        <f>IF(AND(M1781&gt;=1,M1781&lt;=4),'adjustment factor'!$D$9,IF(M1781=-9,-999,IF(M1781=98,-999,IF(M1781=99,-999,IF(M1781="",-999,0)))))</f>
        <v>-999</v>
      </c>
      <c r="AK1781" s="82">
        <f>IF(H1781=1, 'adjustment factor'!$D$10, IF(H1781=-9,-999,IF(H1781="",-999,0)))</f>
        <v>-999</v>
      </c>
      <c r="AL1781" s="82">
        <f>IF(G1781=1, 'adjustment factor'!$D$11, IF(G1781=-9,-999,IF(G1781="",-999,0)))</f>
        <v>-999</v>
      </c>
      <c r="AM1781" s="82">
        <f>IF(I1781=1, 'adjustment factor'!$D$12, IF(I1781=-9,-999,IF(I1781="",-999,0)))</f>
        <v>-999</v>
      </c>
      <c r="AN1781" s="82">
        <f>IF(J1781=1, 'adjustment factor'!$D$13, IF(J1781=-9,-999,IF(J1781="",-999,0)))</f>
        <v>-999</v>
      </c>
      <c r="AO1781" s="82" t="str">
        <f t="shared" si="278"/>
        <v>-999</v>
      </c>
      <c r="AP1781" s="82" t="str">
        <f t="shared" si="279"/>
        <v>MISSING</v>
      </c>
    </row>
    <row r="1782" spans="2:42" s="3" customFormat="1">
      <c r="B1782" s="213"/>
      <c r="C1782" s="35">
        <v>1778</v>
      </c>
      <c r="D1782" s="161"/>
      <c r="E1782" s="161"/>
      <c r="F1782" s="161"/>
      <c r="G1782" s="161"/>
      <c r="H1782" s="161"/>
      <c r="I1782" s="161"/>
      <c r="J1782" s="161"/>
      <c r="K1782" s="161"/>
      <c r="L1782" s="161"/>
      <c r="M1782" s="161"/>
      <c r="N1782" s="171"/>
      <c r="O1782" s="171"/>
      <c r="P1782" s="171"/>
      <c r="Q1782" s="171"/>
      <c r="R1782" s="171"/>
      <c r="S1782" s="171"/>
      <c r="T1782" s="208" t="str">
        <f t="shared" si="270"/>
        <v>MISSING</v>
      </c>
      <c r="U1782" s="208" t="str">
        <f t="shared" si="271"/>
        <v>MISSING</v>
      </c>
      <c r="X1782" s="56">
        <f t="shared" si="272"/>
        <v>-99</v>
      </c>
      <c r="Y1782" s="56">
        <f t="shared" si="273"/>
        <v>-99</v>
      </c>
      <c r="Z1782" s="56">
        <f t="shared" si="274"/>
        <v>-99</v>
      </c>
      <c r="AA1782" s="56">
        <f t="shared" si="275"/>
        <v>-99</v>
      </c>
      <c r="AB1782" s="56">
        <f t="shared" si="276"/>
        <v>-99</v>
      </c>
      <c r="AC1782" s="56">
        <f t="shared" si="277"/>
        <v>-99</v>
      </c>
      <c r="AE1782" s="82">
        <f>IF(D1782=1, 'adjustment factor'!$D$4, IF(D1782=-9,-999,IF(D1782="",-999,0)))</f>
        <v>-999</v>
      </c>
      <c r="AF1782" s="82">
        <f>IF(F1782=1, 'adjustment factor'!$D$5, IF(F1782=-9,-999,IF(F1782="",-999,0)))</f>
        <v>-999</v>
      </c>
      <c r="AG1782" s="82">
        <f>IF(E1782=1, 'adjustment factor'!$D$6, IF(E1782=-9,-999,IF(E1782="",-999,0)))</f>
        <v>-999</v>
      </c>
      <c r="AH1782" s="82">
        <f>IF(K1782&gt;=45,'adjustment factor'!$D$7,IF(K1782=-9,-1200,IF(K1782="",-1200,0)))</f>
        <v>-1200</v>
      </c>
      <c r="AI1782" s="82">
        <f>IF(L1782=1, 'adjustment factor'!$D$8, IF(L1782=-9,-999,IF(L1782="",-999,0)))</f>
        <v>-999</v>
      </c>
      <c r="AJ1782" s="82">
        <f>IF(AND(M1782&gt;=1,M1782&lt;=4),'adjustment factor'!$D$9,IF(M1782=-9,-999,IF(M1782=98,-999,IF(M1782=99,-999,IF(M1782="",-999,0)))))</f>
        <v>-999</v>
      </c>
      <c r="AK1782" s="82">
        <f>IF(H1782=1, 'adjustment factor'!$D$10, IF(H1782=-9,-999,IF(H1782="",-999,0)))</f>
        <v>-999</v>
      </c>
      <c r="AL1782" s="82">
        <f>IF(G1782=1, 'adjustment factor'!$D$11, IF(G1782=-9,-999,IF(G1782="",-999,0)))</f>
        <v>-999</v>
      </c>
      <c r="AM1782" s="82">
        <f>IF(I1782=1, 'adjustment factor'!$D$12, IF(I1782=-9,-999,IF(I1782="",-999,0)))</f>
        <v>-999</v>
      </c>
      <c r="AN1782" s="82">
        <f>IF(J1782=1, 'adjustment factor'!$D$13, IF(J1782=-9,-999,IF(J1782="",-999,0)))</f>
        <v>-999</v>
      </c>
      <c r="AO1782" s="82" t="str">
        <f t="shared" si="278"/>
        <v>-999</v>
      </c>
      <c r="AP1782" s="82" t="str">
        <f t="shared" si="279"/>
        <v>MISSING</v>
      </c>
    </row>
    <row r="1783" spans="2:42" s="3" customFormat="1">
      <c r="B1783" s="213"/>
      <c r="C1783" s="35">
        <v>1779</v>
      </c>
      <c r="D1783" s="161"/>
      <c r="E1783" s="161"/>
      <c r="F1783" s="161"/>
      <c r="G1783" s="161"/>
      <c r="H1783" s="161"/>
      <c r="I1783" s="161"/>
      <c r="J1783" s="161"/>
      <c r="K1783" s="161"/>
      <c r="L1783" s="161"/>
      <c r="M1783" s="161"/>
      <c r="N1783" s="171"/>
      <c r="O1783" s="171"/>
      <c r="P1783" s="171"/>
      <c r="Q1783" s="171"/>
      <c r="R1783" s="171"/>
      <c r="S1783" s="171"/>
      <c r="T1783" s="208" t="str">
        <f t="shared" si="270"/>
        <v>MISSING</v>
      </c>
      <c r="U1783" s="208" t="str">
        <f t="shared" si="271"/>
        <v>MISSING</v>
      </c>
      <c r="X1783" s="56">
        <f t="shared" si="272"/>
        <v>-99</v>
      </c>
      <c r="Y1783" s="56">
        <f t="shared" si="273"/>
        <v>-99</v>
      </c>
      <c r="Z1783" s="56">
        <f t="shared" si="274"/>
        <v>-99</v>
      </c>
      <c r="AA1783" s="56">
        <f t="shared" si="275"/>
        <v>-99</v>
      </c>
      <c r="AB1783" s="56">
        <f t="shared" si="276"/>
        <v>-99</v>
      </c>
      <c r="AC1783" s="56">
        <f t="shared" si="277"/>
        <v>-99</v>
      </c>
      <c r="AE1783" s="82">
        <f>IF(D1783=1, 'adjustment factor'!$D$4, IF(D1783=-9,-999,IF(D1783="",-999,0)))</f>
        <v>-999</v>
      </c>
      <c r="AF1783" s="82">
        <f>IF(F1783=1, 'adjustment factor'!$D$5, IF(F1783=-9,-999,IF(F1783="",-999,0)))</f>
        <v>-999</v>
      </c>
      <c r="AG1783" s="82">
        <f>IF(E1783=1, 'adjustment factor'!$D$6, IF(E1783=-9,-999,IF(E1783="",-999,0)))</f>
        <v>-999</v>
      </c>
      <c r="AH1783" s="82">
        <f>IF(K1783&gt;=45,'adjustment factor'!$D$7,IF(K1783=-9,-1200,IF(K1783="",-1200,0)))</f>
        <v>-1200</v>
      </c>
      <c r="AI1783" s="82">
        <f>IF(L1783=1, 'adjustment factor'!$D$8, IF(L1783=-9,-999,IF(L1783="",-999,0)))</f>
        <v>-999</v>
      </c>
      <c r="AJ1783" s="82">
        <f>IF(AND(M1783&gt;=1,M1783&lt;=4),'adjustment factor'!$D$9,IF(M1783=-9,-999,IF(M1783=98,-999,IF(M1783=99,-999,IF(M1783="",-999,0)))))</f>
        <v>-999</v>
      </c>
      <c r="AK1783" s="82">
        <f>IF(H1783=1, 'adjustment factor'!$D$10, IF(H1783=-9,-999,IF(H1783="",-999,0)))</f>
        <v>-999</v>
      </c>
      <c r="AL1783" s="82">
        <f>IF(G1783=1, 'adjustment factor'!$D$11, IF(G1783=-9,-999,IF(G1783="",-999,0)))</f>
        <v>-999</v>
      </c>
      <c r="AM1783" s="82">
        <f>IF(I1783=1, 'adjustment factor'!$D$12, IF(I1783=-9,-999,IF(I1783="",-999,0)))</f>
        <v>-999</v>
      </c>
      <c r="AN1783" s="82">
        <f>IF(J1783=1, 'adjustment factor'!$D$13, IF(J1783=-9,-999,IF(J1783="",-999,0)))</f>
        <v>-999</v>
      </c>
      <c r="AO1783" s="82" t="str">
        <f t="shared" si="278"/>
        <v>-999</v>
      </c>
      <c r="AP1783" s="82" t="str">
        <f t="shared" si="279"/>
        <v>MISSING</v>
      </c>
    </row>
    <row r="1784" spans="2:42" s="3" customFormat="1">
      <c r="B1784" s="213"/>
      <c r="C1784" s="35">
        <v>1780</v>
      </c>
      <c r="D1784" s="161"/>
      <c r="E1784" s="161"/>
      <c r="F1784" s="161"/>
      <c r="G1784" s="161"/>
      <c r="H1784" s="161"/>
      <c r="I1784" s="161"/>
      <c r="J1784" s="161"/>
      <c r="K1784" s="161"/>
      <c r="L1784" s="161"/>
      <c r="M1784" s="161"/>
      <c r="N1784" s="171"/>
      <c r="O1784" s="171"/>
      <c r="P1784" s="171"/>
      <c r="Q1784" s="171"/>
      <c r="R1784" s="171"/>
      <c r="S1784" s="171"/>
      <c r="T1784" s="208" t="str">
        <f t="shared" si="270"/>
        <v>MISSING</v>
      </c>
      <c r="U1784" s="208" t="str">
        <f t="shared" si="271"/>
        <v>MISSING</v>
      </c>
      <c r="X1784" s="56">
        <f t="shared" si="272"/>
        <v>-99</v>
      </c>
      <c r="Y1784" s="56">
        <f t="shared" si="273"/>
        <v>-99</v>
      </c>
      <c r="Z1784" s="56">
        <f t="shared" si="274"/>
        <v>-99</v>
      </c>
      <c r="AA1784" s="56">
        <f t="shared" si="275"/>
        <v>-99</v>
      </c>
      <c r="AB1784" s="56">
        <f t="shared" si="276"/>
        <v>-99</v>
      </c>
      <c r="AC1784" s="56">
        <f t="shared" si="277"/>
        <v>-99</v>
      </c>
      <c r="AE1784" s="82">
        <f>IF(D1784=1, 'adjustment factor'!$D$4, IF(D1784=-9,-999,IF(D1784="",-999,0)))</f>
        <v>-999</v>
      </c>
      <c r="AF1784" s="82">
        <f>IF(F1784=1, 'adjustment factor'!$D$5, IF(F1784=-9,-999,IF(F1784="",-999,0)))</f>
        <v>-999</v>
      </c>
      <c r="AG1784" s="82">
        <f>IF(E1784=1, 'adjustment factor'!$D$6, IF(E1784=-9,-999,IF(E1784="",-999,0)))</f>
        <v>-999</v>
      </c>
      <c r="AH1784" s="82">
        <f>IF(K1784&gt;=45,'adjustment factor'!$D$7,IF(K1784=-9,-1200,IF(K1784="",-1200,0)))</f>
        <v>-1200</v>
      </c>
      <c r="AI1784" s="82">
        <f>IF(L1784=1, 'adjustment factor'!$D$8, IF(L1784=-9,-999,IF(L1784="",-999,0)))</f>
        <v>-999</v>
      </c>
      <c r="AJ1784" s="82">
        <f>IF(AND(M1784&gt;=1,M1784&lt;=4),'adjustment factor'!$D$9,IF(M1784=-9,-999,IF(M1784=98,-999,IF(M1784=99,-999,IF(M1784="",-999,0)))))</f>
        <v>-999</v>
      </c>
      <c r="AK1784" s="82">
        <f>IF(H1784=1, 'adjustment factor'!$D$10, IF(H1784=-9,-999,IF(H1784="",-999,0)))</f>
        <v>-999</v>
      </c>
      <c r="AL1784" s="82">
        <f>IF(G1784=1, 'adjustment factor'!$D$11, IF(G1784=-9,-999,IF(G1784="",-999,0)))</f>
        <v>-999</v>
      </c>
      <c r="AM1784" s="82">
        <f>IF(I1784=1, 'adjustment factor'!$D$12, IF(I1784=-9,-999,IF(I1784="",-999,0)))</f>
        <v>-999</v>
      </c>
      <c r="AN1784" s="82">
        <f>IF(J1784=1, 'adjustment factor'!$D$13, IF(J1784=-9,-999,IF(J1784="",-999,0)))</f>
        <v>-999</v>
      </c>
      <c r="AO1784" s="82" t="str">
        <f t="shared" si="278"/>
        <v>-999</v>
      </c>
      <c r="AP1784" s="82" t="str">
        <f t="shared" si="279"/>
        <v>MISSING</v>
      </c>
    </row>
    <row r="1785" spans="2:42" s="3" customFormat="1">
      <c r="B1785" s="213"/>
      <c r="C1785" s="35">
        <v>1781</v>
      </c>
      <c r="D1785" s="161"/>
      <c r="E1785" s="161"/>
      <c r="F1785" s="161"/>
      <c r="G1785" s="161"/>
      <c r="H1785" s="161"/>
      <c r="I1785" s="161"/>
      <c r="J1785" s="161"/>
      <c r="K1785" s="161"/>
      <c r="L1785" s="161"/>
      <c r="M1785" s="161"/>
      <c r="N1785" s="171"/>
      <c r="O1785" s="171"/>
      <c r="P1785" s="171"/>
      <c r="Q1785" s="171"/>
      <c r="R1785" s="171"/>
      <c r="S1785" s="171"/>
      <c r="T1785" s="208" t="str">
        <f t="shared" si="270"/>
        <v>MISSING</v>
      </c>
      <c r="U1785" s="208" t="str">
        <f t="shared" si="271"/>
        <v>MISSING</v>
      </c>
      <c r="X1785" s="56">
        <f t="shared" si="272"/>
        <v>-99</v>
      </c>
      <c r="Y1785" s="56">
        <f t="shared" si="273"/>
        <v>-99</v>
      </c>
      <c r="Z1785" s="56">
        <f t="shared" si="274"/>
        <v>-99</v>
      </c>
      <c r="AA1785" s="56">
        <f t="shared" si="275"/>
        <v>-99</v>
      </c>
      <c r="AB1785" s="56">
        <f t="shared" si="276"/>
        <v>-99</v>
      </c>
      <c r="AC1785" s="56">
        <f t="shared" si="277"/>
        <v>-99</v>
      </c>
      <c r="AE1785" s="82">
        <f>IF(D1785=1, 'adjustment factor'!$D$4, IF(D1785=-9,-999,IF(D1785="",-999,0)))</f>
        <v>-999</v>
      </c>
      <c r="AF1785" s="82">
        <f>IF(F1785=1, 'adjustment factor'!$D$5, IF(F1785=-9,-999,IF(F1785="",-999,0)))</f>
        <v>-999</v>
      </c>
      <c r="AG1785" s="82">
        <f>IF(E1785=1, 'adjustment factor'!$D$6, IF(E1785=-9,-999,IF(E1785="",-999,0)))</f>
        <v>-999</v>
      </c>
      <c r="AH1785" s="82">
        <f>IF(K1785&gt;=45,'adjustment factor'!$D$7,IF(K1785=-9,-1200,IF(K1785="",-1200,0)))</f>
        <v>-1200</v>
      </c>
      <c r="AI1785" s="82">
        <f>IF(L1785=1, 'adjustment factor'!$D$8, IF(L1785=-9,-999,IF(L1785="",-999,0)))</f>
        <v>-999</v>
      </c>
      <c r="AJ1785" s="82">
        <f>IF(AND(M1785&gt;=1,M1785&lt;=4),'adjustment factor'!$D$9,IF(M1785=-9,-999,IF(M1785=98,-999,IF(M1785=99,-999,IF(M1785="",-999,0)))))</f>
        <v>-999</v>
      </c>
      <c r="AK1785" s="82">
        <f>IF(H1785=1, 'adjustment factor'!$D$10, IF(H1785=-9,-999,IF(H1785="",-999,0)))</f>
        <v>-999</v>
      </c>
      <c r="AL1785" s="82">
        <f>IF(G1785=1, 'adjustment factor'!$D$11, IF(G1785=-9,-999,IF(G1785="",-999,0)))</f>
        <v>-999</v>
      </c>
      <c r="AM1785" s="82">
        <f>IF(I1785=1, 'adjustment factor'!$D$12, IF(I1785=-9,-999,IF(I1785="",-999,0)))</f>
        <v>-999</v>
      </c>
      <c r="AN1785" s="82">
        <f>IF(J1785=1, 'adjustment factor'!$D$13, IF(J1785=-9,-999,IF(J1785="",-999,0)))</f>
        <v>-999</v>
      </c>
      <c r="AO1785" s="82" t="str">
        <f t="shared" si="278"/>
        <v>-999</v>
      </c>
      <c r="AP1785" s="82" t="str">
        <f t="shared" si="279"/>
        <v>MISSING</v>
      </c>
    </row>
    <row r="1786" spans="2:42" s="3" customFormat="1">
      <c r="B1786" s="213"/>
      <c r="C1786" s="35">
        <v>1782</v>
      </c>
      <c r="D1786" s="161"/>
      <c r="E1786" s="161"/>
      <c r="F1786" s="161"/>
      <c r="G1786" s="161"/>
      <c r="H1786" s="161"/>
      <c r="I1786" s="161"/>
      <c r="J1786" s="161"/>
      <c r="K1786" s="161"/>
      <c r="L1786" s="161"/>
      <c r="M1786" s="161"/>
      <c r="N1786" s="171"/>
      <c r="O1786" s="171"/>
      <c r="P1786" s="171"/>
      <c r="Q1786" s="171"/>
      <c r="R1786" s="171"/>
      <c r="S1786" s="171"/>
      <c r="T1786" s="208" t="str">
        <f t="shared" si="270"/>
        <v>MISSING</v>
      </c>
      <c r="U1786" s="208" t="str">
        <f t="shared" si="271"/>
        <v>MISSING</v>
      </c>
      <c r="X1786" s="56">
        <f t="shared" si="272"/>
        <v>-99</v>
      </c>
      <c r="Y1786" s="56">
        <f t="shared" si="273"/>
        <v>-99</v>
      </c>
      <c r="Z1786" s="56">
        <f t="shared" si="274"/>
        <v>-99</v>
      </c>
      <c r="AA1786" s="56">
        <f t="shared" si="275"/>
        <v>-99</v>
      </c>
      <c r="AB1786" s="56">
        <f t="shared" si="276"/>
        <v>-99</v>
      </c>
      <c r="AC1786" s="56">
        <f t="shared" si="277"/>
        <v>-99</v>
      </c>
      <c r="AE1786" s="82">
        <f>IF(D1786=1, 'adjustment factor'!$D$4, IF(D1786=-9,-999,IF(D1786="",-999,0)))</f>
        <v>-999</v>
      </c>
      <c r="AF1786" s="82">
        <f>IF(F1786=1, 'adjustment factor'!$D$5, IF(F1786=-9,-999,IF(F1786="",-999,0)))</f>
        <v>-999</v>
      </c>
      <c r="AG1786" s="82">
        <f>IF(E1786=1, 'adjustment factor'!$D$6, IF(E1786=-9,-999,IF(E1786="",-999,0)))</f>
        <v>-999</v>
      </c>
      <c r="AH1786" s="82">
        <f>IF(K1786&gt;=45,'adjustment factor'!$D$7,IF(K1786=-9,-1200,IF(K1786="",-1200,0)))</f>
        <v>-1200</v>
      </c>
      <c r="AI1786" s="82">
        <f>IF(L1786=1, 'adjustment factor'!$D$8, IF(L1786=-9,-999,IF(L1786="",-999,0)))</f>
        <v>-999</v>
      </c>
      <c r="AJ1786" s="82">
        <f>IF(AND(M1786&gt;=1,M1786&lt;=4),'adjustment factor'!$D$9,IF(M1786=-9,-999,IF(M1786=98,-999,IF(M1786=99,-999,IF(M1786="",-999,0)))))</f>
        <v>-999</v>
      </c>
      <c r="AK1786" s="82">
        <f>IF(H1786=1, 'adjustment factor'!$D$10, IF(H1786=-9,-999,IF(H1786="",-999,0)))</f>
        <v>-999</v>
      </c>
      <c r="AL1786" s="82">
        <f>IF(G1786=1, 'adjustment factor'!$D$11, IF(G1786=-9,-999,IF(G1786="",-999,0)))</f>
        <v>-999</v>
      </c>
      <c r="AM1786" s="82">
        <f>IF(I1786=1, 'adjustment factor'!$D$12, IF(I1786=-9,-999,IF(I1786="",-999,0)))</f>
        <v>-999</v>
      </c>
      <c r="AN1786" s="82">
        <f>IF(J1786=1, 'adjustment factor'!$D$13, IF(J1786=-9,-999,IF(J1786="",-999,0)))</f>
        <v>-999</v>
      </c>
      <c r="AO1786" s="82" t="str">
        <f t="shared" si="278"/>
        <v>-999</v>
      </c>
      <c r="AP1786" s="82" t="str">
        <f t="shared" si="279"/>
        <v>MISSING</v>
      </c>
    </row>
    <row r="1787" spans="2:42" s="3" customFormat="1">
      <c r="B1787" s="213"/>
      <c r="C1787" s="35">
        <v>1783</v>
      </c>
      <c r="D1787" s="161"/>
      <c r="E1787" s="161"/>
      <c r="F1787" s="161"/>
      <c r="G1787" s="161"/>
      <c r="H1787" s="161"/>
      <c r="I1787" s="161"/>
      <c r="J1787" s="161"/>
      <c r="K1787" s="161"/>
      <c r="L1787" s="161"/>
      <c r="M1787" s="161"/>
      <c r="N1787" s="171"/>
      <c r="O1787" s="171"/>
      <c r="P1787" s="171"/>
      <c r="Q1787" s="171"/>
      <c r="R1787" s="171"/>
      <c r="S1787" s="171"/>
      <c r="T1787" s="208" t="str">
        <f t="shared" si="270"/>
        <v>MISSING</v>
      </c>
      <c r="U1787" s="208" t="str">
        <f t="shared" si="271"/>
        <v>MISSING</v>
      </c>
      <c r="X1787" s="56">
        <f t="shared" si="272"/>
        <v>-99</v>
      </c>
      <c r="Y1787" s="56">
        <f t="shared" si="273"/>
        <v>-99</v>
      </c>
      <c r="Z1787" s="56">
        <f t="shared" si="274"/>
        <v>-99</v>
      </c>
      <c r="AA1787" s="56">
        <f t="shared" si="275"/>
        <v>-99</v>
      </c>
      <c r="AB1787" s="56">
        <f t="shared" si="276"/>
        <v>-99</v>
      </c>
      <c r="AC1787" s="56">
        <f t="shared" si="277"/>
        <v>-99</v>
      </c>
      <c r="AE1787" s="82">
        <f>IF(D1787=1, 'adjustment factor'!$D$4, IF(D1787=-9,-999,IF(D1787="",-999,0)))</f>
        <v>-999</v>
      </c>
      <c r="AF1787" s="82">
        <f>IF(F1787=1, 'adjustment factor'!$D$5, IF(F1787=-9,-999,IF(F1787="",-999,0)))</f>
        <v>-999</v>
      </c>
      <c r="AG1787" s="82">
        <f>IF(E1787=1, 'adjustment factor'!$D$6, IF(E1787=-9,-999,IF(E1787="",-999,0)))</f>
        <v>-999</v>
      </c>
      <c r="AH1787" s="82">
        <f>IF(K1787&gt;=45,'adjustment factor'!$D$7,IF(K1787=-9,-1200,IF(K1787="",-1200,0)))</f>
        <v>-1200</v>
      </c>
      <c r="AI1787" s="82">
        <f>IF(L1787=1, 'adjustment factor'!$D$8, IF(L1787=-9,-999,IF(L1787="",-999,0)))</f>
        <v>-999</v>
      </c>
      <c r="AJ1787" s="82">
        <f>IF(AND(M1787&gt;=1,M1787&lt;=4),'adjustment factor'!$D$9,IF(M1787=-9,-999,IF(M1787=98,-999,IF(M1787=99,-999,IF(M1787="",-999,0)))))</f>
        <v>-999</v>
      </c>
      <c r="AK1787" s="82">
        <f>IF(H1787=1, 'adjustment factor'!$D$10, IF(H1787=-9,-999,IF(H1787="",-999,0)))</f>
        <v>-999</v>
      </c>
      <c r="AL1787" s="82">
        <f>IF(G1787=1, 'adjustment factor'!$D$11, IF(G1787=-9,-999,IF(G1787="",-999,0)))</f>
        <v>-999</v>
      </c>
      <c r="AM1787" s="82">
        <f>IF(I1787=1, 'adjustment factor'!$D$12, IF(I1787=-9,-999,IF(I1787="",-999,0)))</f>
        <v>-999</v>
      </c>
      <c r="AN1787" s="82">
        <f>IF(J1787=1, 'adjustment factor'!$D$13, IF(J1787=-9,-999,IF(J1787="",-999,0)))</f>
        <v>-999</v>
      </c>
      <c r="AO1787" s="82" t="str">
        <f t="shared" si="278"/>
        <v>-999</v>
      </c>
      <c r="AP1787" s="82" t="str">
        <f t="shared" si="279"/>
        <v>MISSING</v>
      </c>
    </row>
    <row r="1788" spans="2:42" s="3" customFormat="1">
      <c r="B1788" s="213"/>
      <c r="C1788" s="35">
        <v>1784</v>
      </c>
      <c r="D1788" s="161"/>
      <c r="E1788" s="161"/>
      <c r="F1788" s="161"/>
      <c r="G1788" s="161"/>
      <c r="H1788" s="161"/>
      <c r="I1788" s="161"/>
      <c r="J1788" s="161"/>
      <c r="K1788" s="161"/>
      <c r="L1788" s="161"/>
      <c r="M1788" s="161"/>
      <c r="N1788" s="171"/>
      <c r="O1788" s="171"/>
      <c r="P1788" s="171"/>
      <c r="Q1788" s="171"/>
      <c r="R1788" s="171"/>
      <c r="S1788" s="171"/>
      <c r="T1788" s="208" t="str">
        <f t="shared" si="270"/>
        <v>MISSING</v>
      </c>
      <c r="U1788" s="208" t="str">
        <f t="shared" si="271"/>
        <v>MISSING</v>
      </c>
      <c r="X1788" s="56">
        <f t="shared" si="272"/>
        <v>-99</v>
      </c>
      <c r="Y1788" s="56">
        <f t="shared" si="273"/>
        <v>-99</v>
      </c>
      <c r="Z1788" s="56">
        <f t="shared" si="274"/>
        <v>-99</v>
      </c>
      <c r="AA1788" s="56">
        <f t="shared" si="275"/>
        <v>-99</v>
      </c>
      <c r="AB1788" s="56">
        <f t="shared" si="276"/>
        <v>-99</v>
      </c>
      <c r="AC1788" s="56">
        <f t="shared" si="277"/>
        <v>-99</v>
      </c>
      <c r="AE1788" s="82">
        <f>IF(D1788=1, 'adjustment factor'!$D$4, IF(D1788=-9,-999,IF(D1788="",-999,0)))</f>
        <v>-999</v>
      </c>
      <c r="AF1788" s="82">
        <f>IF(F1788=1, 'adjustment factor'!$D$5, IF(F1788=-9,-999,IF(F1788="",-999,0)))</f>
        <v>-999</v>
      </c>
      <c r="AG1788" s="82">
        <f>IF(E1788=1, 'adjustment factor'!$D$6, IF(E1788=-9,-999,IF(E1788="",-999,0)))</f>
        <v>-999</v>
      </c>
      <c r="AH1788" s="82">
        <f>IF(K1788&gt;=45,'adjustment factor'!$D$7,IF(K1788=-9,-1200,IF(K1788="",-1200,0)))</f>
        <v>-1200</v>
      </c>
      <c r="AI1788" s="82">
        <f>IF(L1788=1, 'adjustment factor'!$D$8, IF(L1788=-9,-999,IF(L1788="",-999,0)))</f>
        <v>-999</v>
      </c>
      <c r="AJ1788" s="82">
        <f>IF(AND(M1788&gt;=1,M1788&lt;=4),'adjustment factor'!$D$9,IF(M1788=-9,-999,IF(M1788=98,-999,IF(M1788=99,-999,IF(M1788="",-999,0)))))</f>
        <v>-999</v>
      </c>
      <c r="AK1788" s="82">
        <f>IF(H1788=1, 'adjustment factor'!$D$10, IF(H1788=-9,-999,IF(H1788="",-999,0)))</f>
        <v>-999</v>
      </c>
      <c r="AL1788" s="82">
        <f>IF(G1788=1, 'adjustment factor'!$D$11, IF(G1788=-9,-999,IF(G1788="",-999,0)))</f>
        <v>-999</v>
      </c>
      <c r="AM1788" s="82">
        <f>IF(I1788=1, 'adjustment factor'!$D$12, IF(I1788=-9,-999,IF(I1788="",-999,0)))</f>
        <v>-999</v>
      </c>
      <c r="AN1788" s="82">
        <f>IF(J1788=1, 'adjustment factor'!$D$13, IF(J1788=-9,-999,IF(J1788="",-999,0)))</f>
        <v>-999</v>
      </c>
      <c r="AO1788" s="82" t="str">
        <f t="shared" si="278"/>
        <v>-999</v>
      </c>
      <c r="AP1788" s="82" t="str">
        <f t="shared" si="279"/>
        <v>MISSING</v>
      </c>
    </row>
    <row r="1789" spans="2:42" s="3" customFormat="1">
      <c r="B1789" s="213"/>
      <c r="C1789" s="35">
        <v>1785</v>
      </c>
      <c r="D1789" s="161"/>
      <c r="E1789" s="161"/>
      <c r="F1789" s="161"/>
      <c r="G1789" s="161"/>
      <c r="H1789" s="161"/>
      <c r="I1789" s="161"/>
      <c r="J1789" s="161"/>
      <c r="K1789" s="161"/>
      <c r="L1789" s="161"/>
      <c r="M1789" s="161"/>
      <c r="N1789" s="171"/>
      <c r="O1789" s="171"/>
      <c r="P1789" s="171"/>
      <c r="Q1789" s="171"/>
      <c r="R1789" s="171"/>
      <c r="S1789" s="171"/>
      <c r="T1789" s="208" t="str">
        <f t="shared" si="270"/>
        <v>MISSING</v>
      </c>
      <c r="U1789" s="208" t="str">
        <f t="shared" si="271"/>
        <v>MISSING</v>
      </c>
      <c r="X1789" s="56">
        <f t="shared" si="272"/>
        <v>-99</v>
      </c>
      <c r="Y1789" s="56">
        <f t="shared" si="273"/>
        <v>-99</v>
      </c>
      <c r="Z1789" s="56">
        <f t="shared" si="274"/>
        <v>-99</v>
      </c>
      <c r="AA1789" s="56">
        <f t="shared" si="275"/>
        <v>-99</v>
      </c>
      <c r="AB1789" s="56">
        <f t="shared" si="276"/>
        <v>-99</v>
      </c>
      <c r="AC1789" s="56">
        <f t="shared" si="277"/>
        <v>-99</v>
      </c>
      <c r="AE1789" s="82">
        <f>IF(D1789=1, 'adjustment factor'!$D$4, IF(D1789=-9,-999,IF(D1789="",-999,0)))</f>
        <v>-999</v>
      </c>
      <c r="AF1789" s="82">
        <f>IF(F1789=1, 'adjustment factor'!$D$5, IF(F1789=-9,-999,IF(F1789="",-999,0)))</f>
        <v>-999</v>
      </c>
      <c r="AG1789" s="82">
        <f>IF(E1789=1, 'adjustment factor'!$D$6, IF(E1789=-9,-999,IF(E1789="",-999,0)))</f>
        <v>-999</v>
      </c>
      <c r="AH1789" s="82">
        <f>IF(K1789&gt;=45,'adjustment factor'!$D$7,IF(K1789=-9,-1200,IF(K1789="",-1200,0)))</f>
        <v>-1200</v>
      </c>
      <c r="AI1789" s="82">
        <f>IF(L1789=1, 'adjustment factor'!$D$8, IF(L1789=-9,-999,IF(L1789="",-999,0)))</f>
        <v>-999</v>
      </c>
      <c r="AJ1789" s="82">
        <f>IF(AND(M1789&gt;=1,M1789&lt;=4),'adjustment factor'!$D$9,IF(M1789=-9,-999,IF(M1789=98,-999,IF(M1789=99,-999,IF(M1789="",-999,0)))))</f>
        <v>-999</v>
      </c>
      <c r="AK1789" s="82">
        <f>IF(H1789=1, 'adjustment factor'!$D$10, IF(H1789=-9,-999,IF(H1789="",-999,0)))</f>
        <v>-999</v>
      </c>
      <c r="AL1789" s="82">
        <f>IF(G1789=1, 'adjustment factor'!$D$11, IF(G1789=-9,-999,IF(G1789="",-999,0)))</f>
        <v>-999</v>
      </c>
      <c r="AM1789" s="82">
        <f>IF(I1789=1, 'adjustment factor'!$D$12, IF(I1789=-9,-999,IF(I1789="",-999,0)))</f>
        <v>-999</v>
      </c>
      <c r="AN1789" s="82">
        <f>IF(J1789=1, 'adjustment factor'!$D$13, IF(J1789=-9,-999,IF(J1789="",-999,0)))</f>
        <v>-999</v>
      </c>
      <c r="AO1789" s="82" t="str">
        <f t="shared" si="278"/>
        <v>-999</v>
      </c>
      <c r="AP1789" s="82" t="str">
        <f t="shared" si="279"/>
        <v>MISSING</v>
      </c>
    </row>
    <row r="1790" spans="2:42" s="3" customFormat="1">
      <c r="B1790" s="213"/>
      <c r="C1790" s="35">
        <v>1786</v>
      </c>
      <c r="D1790" s="161"/>
      <c r="E1790" s="161"/>
      <c r="F1790" s="161"/>
      <c r="G1790" s="161"/>
      <c r="H1790" s="161"/>
      <c r="I1790" s="161"/>
      <c r="J1790" s="161"/>
      <c r="K1790" s="161"/>
      <c r="L1790" s="161"/>
      <c r="M1790" s="161"/>
      <c r="N1790" s="171"/>
      <c r="O1790" s="171"/>
      <c r="P1790" s="171"/>
      <c r="Q1790" s="171"/>
      <c r="R1790" s="171"/>
      <c r="S1790" s="171"/>
      <c r="T1790" s="208" t="str">
        <f t="shared" si="270"/>
        <v>MISSING</v>
      </c>
      <c r="U1790" s="208" t="str">
        <f t="shared" si="271"/>
        <v>MISSING</v>
      </c>
      <c r="X1790" s="56">
        <f t="shared" si="272"/>
        <v>-99</v>
      </c>
      <c r="Y1790" s="56">
        <f t="shared" si="273"/>
        <v>-99</v>
      </c>
      <c r="Z1790" s="56">
        <f t="shared" si="274"/>
        <v>-99</v>
      </c>
      <c r="AA1790" s="56">
        <f t="shared" si="275"/>
        <v>-99</v>
      </c>
      <c r="AB1790" s="56">
        <f t="shared" si="276"/>
        <v>-99</v>
      </c>
      <c r="AC1790" s="56">
        <f t="shared" si="277"/>
        <v>-99</v>
      </c>
      <c r="AE1790" s="82">
        <f>IF(D1790=1, 'adjustment factor'!$D$4, IF(D1790=-9,-999,IF(D1790="",-999,0)))</f>
        <v>-999</v>
      </c>
      <c r="AF1790" s="82">
        <f>IF(F1790=1, 'adjustment factor'!$D$5, IF(F1790=-9,-999,IF(F1790="",-999,0)))</f>
        <v>-999</v>
      </c>
      <c r="AG1790" s="82">
        <f>IF(E1790=1, 'adjustment factor'!$D$6, IF(E1790=-9,-999,IF(E1790="",-999,0)))</f>
        <v>-999</v>
      </c>
      <c r="AH1790" s="82">
        <f>IF(K1790&gt;=45,'adjustment factor'!$D$7,IF(K1790=-9,-1200,IF(K1790="",-1200,0)))</f>
        <v>-1200</v>
      </c>
      <c r="AI1790" s="82">
        <f>IF(L1790=1, 'adjustment factor'!$D$8, IF(L1790=-9,-999,IF(L1790="",-999,0)))</f>
        <v>-999</v>
      </c>
      <c r="AJ1790" s="82">
        <f>IF(AND(M1790&gt;=1,M1790&lt;=4),'adjustment factor'!$D$9,IF(M1790=-9,-999,IF(M1790=98,-999,IF(M1790=99,-999,IF(M1790="",-999,0)))))</f>
        <v>-999</v>
      </c>
      <c r="AK1790" s="82">
        <f>IF(H1790=1, 'adjustment factor'!$D$10, IF(H1790=-9,-999,IF(H1790="",-999,0)))</f>
        <v>-999</v>
      </c>
      <c r="AL1790" s="82">
        <f>IF(G1790=1, 'adjustment factor'!$D$11, IF(G1790=-9,-999,IF(G1790="",-999,0)))</f>
        <v>-999</v>
      </c>
      <c r="AM1790" s="82">
        <f>IF(I1790=1, 'adjustment factor'!$D$12, IF(I1790=-9,-999,IF(I1790="",-999,0)))</f>
        <v>-999</v>
      </c>
      <c r="AN1790" s="82">
        <f>IF(J1790=1, 'adjustment factor'!$D$13, IF(J1790=-9,-999,IF(J1790="",-999,0)))</f>
        <v>-999</v>
      </c>
      <c r="AO1790" s="82" t="str">
        <f t="shared" si="278"/>
        <v>-999</v>
      </c>
      <c r="AP1790" s="82" t="str">
        <f t="shared" si="279"/>
        <v>MISSING</v>
      </c>
    </row>
    <row r="1791" spans="2:42" s="3" customFormat="1">
      <c r="B1791" s="213"/>
      <c r="C1791" s="35">
        <v>1787</v>
      </c>
      <c r="D1791" s="161"/>
      <c r="E1791" s="161"/>
      <c r="F1791" s="161"/>
      <c r="G1791" s="161"/>
      <c r="H1791" s="161"/>
      <c r="I1791" s="161"/>
      <c r="J1791" s="161"/>
      <c r="K1791" s="161"/>
      <c r="L1791" s="161"/>
      <c r="M1791" s="161"/>
      <c r="N1791" s="171"/>
      <c r="O1791" s="171"/>
      <c r="P1791" s="171"/>
      <c r="Q1791" s="171"/>
      <c r="R1791" s="171"/>
      <c r="S1791" s="171"/>
      <c r="T1791" s="208" t="str">
        <f t="shared" si="270"/>
        <v>MISSING</v>
      </c>
      <c r="U1791" s="208" t="str">
        <f t="shared" si="271"/>
        <v>MISSING</v>
      </c>
      <c r="X1791" s="56">
        <f t="shared" si="272"/>
        <v>-99</v>
      </c>
      <c r="Y1791" s="56">
        <f t="shared" si="273"/>
        <v>-99</v>
      </c>
      <c r="Z1791" s="56">
        <f t="shared" si="274"/>
        <v>-99</v>
      </c>
      <c r="AA1791" s="56">
        <f t="shared" si="275"/>
        <v>-99</v>
      </c>
      <c r="AB1791" s="56">
        <f t="shared" si="276"/>
        <v>-99</v>
      </c>
      <c r="AC1791" s="56">
        <f t="shared" si="277"/>
        <v>-99</v>
      </c>
      <c r="AE1791" s="82">
        <f>IF(D1791=1, 'adjustment factor'!$D$4, IF(D1791=-9,-999,IF(D1791="",-999,0)))</f>
        <v>-999</v>
      </c>
      <c r="AF1791" s="82">
        <f>IF(F1791=1, 'adjustment factor'!$D$5, IF(F1791=-9,-999,IF(F1791="",-999,0)))</f>
        <v>-999</v>
      </c>
      <c r="AG1791" s="82">
        <f>IF(E1791=1, 'adjustment factor'!$D$6, IF(E1791=-9,-999,IF(E1791="",-999,0)))</f>
        <v>-999</v>
      </c>
      <c r="AH1791" s="82">
        <f>IF(K1791&gt;=45,'adjustment factor'!$D$7,IF(K1791=-9,-1200,IF(K1791="",-1200,0)))</f>
        <v>-1200</v>
      </c>
      <c r="AI1791" s="82">
        <f>IF(L1791=1, 'adjustment factor'!$D$8, IF(L1791=-9,-999,IF(L1791="",-999,0)))</f>
        <v>-999</v>
      </c>
      <c r="AJ1791" s="82">
        <f>IF(AND(M1791&gt;=1,M1791&lt;=4),'adjustment factor'!$D$9,IF(M1791=-9,-999,IF(M1791=98,-999,IF(M1791=99,-999,IF(M1791="",-999,0)))))</f>
        <v>-999</v>
      </c>
      <c r="AK1791" s="82">
        <f>IF(H1791=1, 'adjustment factor'!$D$10, IF(H1791=-9,-999,IF(H1791="",-999,0)))</f>
        <v>-999</v>
      </c>
      <c r="AL1791" s="82">
        <f>IF(G1791=1, 'adjustment factor'!$D$11, IF(G1791=-9,-999,IF(G1791="",-999,0)))</f>
        <v>-999</v>
      </c>
      <c r="AM1791" s="82">
        <f>IF(I1791=1, 'adjustment factor'!$D$12, IF(I1791=-9,-999,IF(I1791="",-999,0)))</f>
        <v>-999</v>
      </c>
      <c r="AN1791" s="82">
        <f>IF(J1791=1, 'adjustment factor'!$D$13, IF(J1791=-9,-999,IF(J1791="",-999,0)))</f>
        <v>-999</v>
      </c>
      <c r="AO1791" s="82" t="str">
        <f t="shared" si="278"/>
        <v>-999</v>
      </c>
      <c r="AP1791" s="82" t="str">
        <f t="shared" si="279"/>
        <v>MISSING</v>
      </c>
    </row>
    <row r="1792" spans="2:42" s="3" customFormat="1">
      <c r="B1792" s="213"/>
      <c r="C1792" s="35">
        <v>1788</v>
      </c>
      <c r="D1792" s="161"/>
      <c r="E1792" s="161"/>
      <c r="F1792" s="161"/>
      <c r="G1792" s="161"/>
      <c r="H1792" s="161"/>
      <c r="I1792" s="161"/>
      <c r="J1792" s="161"/>
      <c r="K1792" s="161"/>
      <c r="L1792" s="161"/>
      <c r="M1792" s="161"/>
      <c r="N1792" s="171"/>
      <c r="O1792" s="171"/>
      <c r="P1792" s="171"/>
      <c r="Q1792" s="171"/>
      <c r="R1792" s="171"/>
      <c r="S1792" s="171"/>
      <c r="T1792" s="208" t="str">
        <f t="shared" si="270"/>
        <v>MISSING</v>
      </c>
      <c r="U1792" s="208" t="str">
        <f t="shared" si="271"/>
        <v>MISSING</v>
      </c>
      <c r="X1792" s="56">
        <f t="shared" si="272"/>
        <v>-99</v>
      </c>
      <c r="Y1792" s="56">
        <f t="shared" si="273"/>
        <v>-99</v>
      </c>
      <c r="Z1792" s="56">
        <f t="shared" si="274"/>
        <v>-99</v>
      </c>
      <c r="AA1792" s="56">
        <f t="shared" si="275"/>
        <v>-99</v>
      </c>
      <c r="AB1792" s="56">
        <f t="shared" si="276"/>
        <v>-99</v>
      </c>
      <c r="AC1792" s="56">
        <f t="shared" si="277"/>
        <v>-99</v>
      </c>
      <c r="AE1792" s="82">
        <f>IF(D1792=1, 'adjustment factor'!$D$4, IF(D1792=-9,-999,IF(D1792="",-999,0)))</f>
        <v>-999</v>
      </c>
      <c r="AF1792" s="82">
        <f>IF(F1792=1, 'adjustment factor'!$D$5, IF(F1792=-9,-999,IF(F1792="",-999,0)))</f>
        <v>-999</v>
      </c>
      <c r="AG1792" s="82">
        <f>IF(E1792=1, 'adjustment factor'!$D$6, IF(E1792=-9,-999,IF(E1792="",-999,0)))</f>
        <v>-999</v>
      </c>
      <c r="AH1792" s="82">
        <f>IF(K1792&gt;=45,'adjustment factor'!$D$7,IF(K1792=-9,-1200,IF(K1792="",-1200,0)))</f>
        <v>-1200</v>
      </c>
      <c r="AI1792" s="82">
        <f>IF(L1792=1, 'adjustment factor'!$D$8, IF(L1792=-9,-999,IF(L1792="",-999,0)))</f>
        <v>-999</v>
      </c>
      <c r="AJ1792" s="82">
        <f>IF(AND(M1792&gt;=1,M1792&lt;=4),'adjustment factor'!$D$9,IF(M1792=-9,-999,IF(M1792=98,-999,IF(M1792=99,-999,IF(M1792="",-999,0)))))</f>
        <v>-999</v>
      </c>
      <c r="AK1792" s="82">
        <f>IF(H1792=1, 'adjustment factor'!$D$10, IF(H1792=-9,-999,IF(H1792="",-999,0)))</f>
        <v>-999</v>
      </c>
      <c r="AL1792" s="82">
        <f>IF(G1792=1, 'adjustment factor'!$D$11, IF(G1792=-9,-999,IF(G1792="",-999,0)))</f>
        <v>-999</v>
      </c>
      <c r="AM1792" s="82">
        <f>IF(I1792=1, 'adjustment factor'!$D$12, IF(I1792=-9,-999,IF(I1792="",-999,0)))</f>
        <v>-999</v>
      </c>
      <c r="AN1792" s="82">
        <f>IF(J1792=1, 'adjustment factor'!$D$13, IF(J1792=-9,-999,IF(J1792="",-999,0)))</f>
        <v>-999</v>
      </c>
      <c r="AO1792" s="82" t="str">
        <f t="shared" si="278"/>
        <v>-999</v>
      </c>
      <c r="AP1792" s="82" t="str">
        <f t="shared" si="279"/>
        <v>MISSING</v>
      </c>
    </row>
    <row r="1793" spans="2:42" s="3" customFormat="1">
      <c r="B1793" s="213"/>
      <c r="C1793" s="35">
        <v>1789</v>
      </c>
      <c r="D1793" s="161"/>
      <c r="E1793" s="161"/>
      <c r="F1793" s="161"/>
      <c r="G1793" s="161"/>
      <c r="H1793" s="161"/>
      <c r="I1793" s="161"/>
      <c r="J1793" s="161"/>
      <c r="K1793" s="161"/>
      <c r="L1793" s="161"/>
      <c r="M1793" s="161"/>
      <c r="N1793" s="171"/>
      <c r="O1793" s="171"/>
      <c r="P1793" s="171"/>
      <c r="Q1793" s="171"/>
      <c r="R1793" s="171"/>
      <c r="S1793" s="171"/>
      <c r="T1793" s="208" t="str">
        <f t="shared" si="270"/>
        <v>MISSING</v>
      </c>
      <c r="U1793" s="208" t="str">
        <f t="shared" si="271"/>
        <v>MISSING</v>
      </c>
      <c r="X1793" s="56">
        <f t="shared" si="272"/>
        <v>-99</v>
      </c>
      <c r="Y1793" s="56">
        <f t="shared" si="273"/>
        <v>-99</v>
      </c>
      <c r="Z1793" s="56">
        <f t="shared" si="274"/>
        <v>-99</v>
      </c>
      <c r="AA1793" s="56">
        <f t="shared" si="275"/>
        <v>-99</v>
      </c>
      <c r="AB1793" s="56">
        <f t="shared" si="276"/>
        <v>-99</v>
      </c>
      <c r="AC1793" s="56">
        <f t="shared" si="277"/>
        <v>-99</v>
      </c>
      <c r="AE1793" s="82">
        <f>IF(D1793=1, 'adjustment factor'!$D$4, IF(D1793=-9,-999,IF(D1793="",-999,0)))</f>
        <v>-999</v>
      </c>
      <c r="AF1793" s="82">
        <f>IF(F1793=1, 'adjustment factor'!$D$5, IF(F1793=-9,-999,IF(F1793="",-999,0)))</f>
        <v>-999</v>
      </c>
      <c r="AG1793" s="82">
        <f>IF(E1793=1, 'adjustment factor'!$D$6, IF(E1793=-9,-999,IF(E1793="",-999,0)))</f>
        <v>-999</v>
      </c>
      <c r="AH1793" s="82">
        <f>IF(K1793&gt;=45,'adjustment factor'!$D$7,IF(K1793=-9,-1200,IF(K1793="",-1200,0)))</f>
        <v>-1200</v>
      </c>
      <c r="AI1793" s="82">
        <f>IF(L1793=1, 'adjustment factor'!$D$8, IF(L1793=-9,-999,IF(L1793="",-999,0)))</f>
        <v>-999</v>
      </c>
      <c r="AJ1793" s="82">
        <f>IF(AND(M1793&gt;=1,M1793&lt;=4),'adjustment factor'!$D$9,IF(M1793=-9,-999,IF(M1793=98,-999,IF(M1793=99,-999,IF(M1793="",-999,0)))))</f>
        <v>-999</v>
      </c>
      <c r="AK1793" s="82">
        <f>IF(H1793=1, 'adjustment factor'!$D$10, IF(H1793=-9,-999,IF(H1793="",-999,0)))</f>
        <v>-999</v>
      </c>
      <c r="AL1793" s="82">
        <f>IF(G1793=1, 'adjustment factor'!$D$11, IF(G1793=-9,-999,IF(G1793="",-999,0)))</f>
        <v>-999</v>
      </c>
      <c r="AM1793" s="82">
        <f>IF(I1793=1, 'adjustment factor'!$D$12, IF(I1793=-9,-999,IF(I1793="",-999,0)))</f>
        <v>-999</v>
      </c>
      <c r="AN1793" s="82">
        <f>IF(J1793=1, 'adjustment factor'!$D$13, IF(J1793=-9,-999,IF(J1793="",-999,0)))</f>
        <v>-999</v>
      </c>
      <c r="AO1793" s="82" t="str">
        <f t="shared" si="278"/>
        <v>-999</v>
      </c>
      <c r="AP1793" s="82" t="str">
        <f t="shared" si="279"/>
        <v>MISSING</v>
      </c>
    </row>
    <row r="1794" spans="2:42" s="3" customFormat="1">
      <c r="B1794" s="213"/>
      <c r="C1794" s="35">
        <v>1790</v>
      </c>
      <c r="D1794" s="161"/>
      <c r="E1794" s="161"/>
      <c r="F1794" s="161"/>
      <c r="G1794" s="161"/>
      <c r="H1794" s="161"/>
      <c r="I1794" s="161"/>
      <c r="J1794" s="161"/>
      <c r="K1794" s="161"/>
      <c r="L1794" s="161"/>
      <c r="M1794" s="161"/>
      <c r="N1794" s="171"/>
      <c r="O1794" s="171"/>
      <c r="P1794" s="171"/>
      <c r="Q1794" s="171"/>
      <c r="R1794" s="171"/>
      <c r="S1794" s="171"/>
      <c r="T1794" s="208" t="str">
        <f t="shared" si="270"/>
        <v>MISSING</v>
      </c>
      <c r="U1794" s="208" t="str">
        <f t="shared" si="271"/>
        <v>MISSING</v>
      </c>
      <c r="X1794" s="56">
        <f t="shared" si="272"/>
        <v>-99</v>
      </c>
      <c r="Y1794" s="56">
        <f t="shared" si="273"/>
        <v>-99</v>
      </c>
      <c r="Z1794" s="56">
        <f t="shared" si="274"/>
        <v>-99</v>
      </c>
      <c r="AA1794" s="56">
        <f t="shared" si="275"/>
        <v>-99</v>
      </c>
      <c r="AB1794" s="56">
        <f t="shared" si="276"/>
        <v>-99</v>
      </c>
      <c r="AC1794" s="56">
        <f t="shared" si="277"/>
        <v>-99</v>
      </c>
      <c r="AE1794" s="82">
        <f>IF(D1794=1, 'adjustment factor'!$D$4, IF(D1794=-9,-999,IF(D1794="",-999,0)))</f>
        <v>-999</v>
      </c>
      <c r="AF1794" s="82">
        <f>IF(F1794=1, 'adjustment factor'!$D$5, IF(F1794=-9,-999,IF(F1794="",-999,0)))</f>
        <v>-999</v>
      </c>
      <c r="AG1794" s="82">
        <f>IF(E1794=1, 'adjustment factor'!$D$6, IF(E1794=-9,-999,IF(E1794="",-999,0)))</f>
        <v>-999</v>
      </c>
      <c r="AH1794" s="82">
        <f>IF(K1794&gt;=45,'adjustment factor'!$D$7,IF(K1794=-9,-1200,IF(K1794="",-1200,0)))</f>
        <v>-1200</v>
      </c>
      <c r="AI1794" s="82">
        <f>IF(L1794=1, 'adjustment factor'!$D$8, IF(L1794=-9,-999,IF(L1794="",-999,0)))</f>
        <v>-999</v>
      </c>
      <c r="AJ1794" s="82">
        <f>IF(AND(M1794&gt;=1,M1794&lt;=4),'adjustment factor'!$D$9,IF(M1794=-9,-999,IF(M1794=98,-999,IF(M1794=99,-999,IF(M1794="",-999,0)))))</f>
        <v>-999</v>
      </c>
      <c r="AK1794" s="82">
        <f>IF(H1794=1, 'adjustment factor'!$D$10, IF(H1794=-9,-999,IF(H1794="",-999,0)))</f>
        <v>-999</v>
      </c>
      <c r="AL1794" s="82">
        <f>IF(G1794=1, 'adjustment factor'!$D$11, IF(G1794=-9,-999,IF(G1794="",-999,0)))</f>
        <v>-999</v>
      </c>
      <c r="AM1794" s="82">
        <f>IF(I1794=1, 'adjustment factor'!$D$12, IF(I1794=-9,-999,IF(I1794="",-999,0)))</f>
        <v>-999</v>
      </c>
      <c r="AN1794" s="82">
        <f>IF(J1794=1, 'adjustment factor'!$D$13, IF(J1794=-9,-999,IF(J1794="",-999,0)))</f>
        <v>-999</v>
      </c>
      <c r="AO1794" s="82" t="str">
        <f t="shared" si="278"/>
        <v>-999</v>
      </c>
      <c r="AP1794" s="82" t="str">
        <f t="shared" si="279"/>
        <v>MISSING</v>
      </c>
    </row>
    <row r="1795" spans="2:42" s="3" customFormat="1">
      <c r="B1795" s="213"/>
      <c r="C1795" s="35">
        <v>1791</v>
      </c>
      <c r="D1795" s="161"/>
      <c r="E1795" s="161"/>
      <c r="F1795" s="161"/>
      <c r="G1795" s="161"/>
      <c r="H1795" s="161"/>
      <c r="I1795" s="161"/>
      <c r="J1795" s="161"/>
      <c r="K1795" s="161"/>
      <c r="L1795" s="161"/>
      <c r="M1795" s="161"/>
      <c r="N1795" s="171"/>
      <c r="O1795" s="171"/>
      <c r="P1795" s="171"/>
      <c r="Q1795" s="171"/>
      <c r="R1795" s="171"/>
      <c r="S1795" s="171"/>
      <c r="T1795" s="208" t="str">
        <f t="shared" si="270"/>
        <v>MISSING</v>
      </c>
      <c r="U1795" s="208" t="str">
        <f t="shared" si="271"/>
        <v>MISSING</v>
      </c>
      <c r="X1795" s="56">
        <f t="shared" si="272"/>
        <v>-99</v>
      </c>
      <c r="Y1795" s="56">
        <f t="shared" si="273"/>
        <v>-99</v>
      </c>
      <c r="Z1795" s="56">
        <f t="shared" si="274"/>
        <v>-99</v>
      </c>
      <c r="AA1795" s="56">
        <f t="shared" si="275"/>
        <v>-99</v>
      </c>
      <c r="AB1795" s="56">
        <f t="shared" si="276"/>
        <v>-99</v>
      </c>
      <c r="AC1795" s="56">
        <f t="shared" si="277"/>
        <v>-99</v>
      </c>
      <c r="AE1795" s="82">
        <f>IF(D1795=1, 'adjustment factor'!$D$4, IF(D1795=-9,-999,IF(D1795="",-999,0)))</f>
        <v>-999</v>
      </c>
      <c r="AF1795" s="82">
        <f>IF(F1795=1, 'adjustment factor'!$D$5, IF(F1795=-9,-999,IF(F1795="",-999,0)))</f>
        <v>-999</v>
      </c>
      <c r="AG1795" s="82">
        <f>IF(E1795=1, 'adjustment factor'!$D$6, IF(E1795=-9,-999,IF(E1795="",-999,0)))</f>
        <v>-999</v>
      </c>
      <c r="AH1795" s="82">
        <f>IF(K1795&gt;=45,'adjustment factor'!$D$7,IF(K1795=-9,-1200,IF(K1795="",-1200,0)))</f>
        <v>-1200</v>
      </c>
      <c r="AI1795" s="82">
        <f>IF(L1795=1, 'adjustment factor'!$D$8, IF(L1795=-9,-999,IF(L1795="",-999,0)))</f>
        <v>-999</v>
      </c>
      <c r="AJ1795" s="82">
        <f>IF(AND(M1795&gt;=1,M1795&lt;=4),'adjustment factor'!$D$9,IF(M1795=-9,-999,IF(M1795=98,-999,IF(M1795=99,-999,IF(M1795="",-999,0)))))</f>
        <v>-999</v>
      </c>
      <c r="AK1795" s="82">
        <f>IF(H1795=1, 'adjustment factor'!$D$10, IF(H1795=-9,-999,IF(H1795="",-999,0)))</f>
        <v>-999</v>
      </c>
      <c r="AL1795" s="82">
        <f>IF(G1795=1, 'adjustment factor'!$D$11, IF(G1795=-9,-999,IF(G1795="",-999,0)))</f>
        <v>-999</v>
      </c>
      <c r="AM1795" s="82">
        <f>IF(I1795=1, 'adjustment factor'!$D$12, IF(I1795=-9,-999,IF(I1795="",-999,0)))</f>
        <v>-999</v>
      </c>
      <c r="AN1795" s="82">
        <f>IF(J1795=1, 'adjustment factor'!$D$13, IF(J1795=-9,-999,IF(J1795="",-999,0)))</f>
        <v>-999</v>
      </c>
      <c r="AO1795" s="82" t="str">
        <f t="shared" si="278"/>
        <v>-999</v>
      </c>
      <c r="AP1795" s="82" t="str">
        <f t="shared" si="279"/>
        <v>MISSING</v>
      </c>
    </row>
    <row r="1796" spans="2:42" s="3" customFormat="1">
      <c r="B1796" s="213"/>
      <c r="C1796" s="35">
        <v>1792</v>
      </c>
      <c r="D1796" s="161"/>
      <c r="E1796" s="161"/>
      <c r="F1796" s="161"/>
      <c r="G1796" s="161"/>
      <c r="H1796" s="161"/>
      <c r="I1796" s="161"/>
      <c r="J1796" s="161"/>
      <c r="K1796" s="161"/>
      <c r="L1796" s="161"/>
      <c r="M1796" s="161"/>
      <c r="N1796" s="171"/>
      <c r="O1796" s="171"/>
      <c r="P1796" s="171"/>
      <c r="Q1796" s="171"/>
      <c r="R1796" s="171"/>
      <c r="S1796" s="171"/>
      <c r="T1796" s="208" t="str">
        <f t="shared" si="270"/>
        <v>MISSING</v>
      </c>
      <c r="U1796" s="208" t="str">
        <f t="shared" si="271"/>
        <v>MISSING</v>
      </c>
      <c r="X1796" s="56">
        <f t="shared" si="272"/>
        <v>-99</v>
      </c>
      <c r="Y1796" s="56">
        <f t="shared" si="273"/>
        <v>-99</v>
      </c>
      <c r="Z1796" s="56">
        <f t="shared" si="274"/>
        <v>-99</v>
      </c>
      <c r="AA1796" s="56">
        <f t="shared" si="275"/>
        <v>-99</v>
      </c>
      <c r="AB1796" s="56">
        <f t="shared" si="276"/>
        <v>-99</v>
      </c>
      <c r="AC1796" s="56">
        <f t="shared" si="277"/>
        <v>-99</v>
      </c>
      <c r="AE1796" s="82">
        <f>IF(D1796=1, 'adjustment factor'!$D$4, IF(D1796=-9,-999,IF(D1796="",-999,0)))</f>
        <v>-999</v>
      </c>
      <c r="AF1796" s="82">
        <f>IF(F1796=1, 'adjustment factor'!$D$5, IF(F1796=-9,-999,IF(F1796="",-999,0)))</f>
        <v>-999</v>
      </c>
      <c r="AG1796" s="82">
        <f>IF(E1796=1, 'adjustment factor'!$D$6, IF(E1796=-9,-999,IF(E1796="",-999,0)))</f>
        <v>-999</v>
      </c>
      <c r="AH1796" s="82">
        <f>IF(K1796&gt;=45,'adjustment factor'!$D$7,IF(K1796=-9,-1200,IF(K1796="",-1200,0)))</f>
        <v>-1200</v>
      </c>
      <c r="AI1796" s="82">
        <f>IF(L1796=1, 'adjustment factor'!$D$8, IF(L1796=-9,-999,IF(L1796="",-999,0)))</f>
        <v>-999</v>
      </c>
      <c r="AJ1796" s="82">
        <f>IF(AND(M1796&gt;=1,M1796&lt;=4),'adjustment factor'!$D$9,IF(M1796=-9,-999,IF(M1796=98,-999,IF(M1796=99,-999,IF(M1796="",-999,0)))))</f>
        <v>-999</v>
      </c>
      <c r="AK1796" s="82">
        <f>IF(H1796=1, 'adjustment factor'!$D$10, IF(H1796=-9,-999,IF(H1796="",-999,0)))</f>
        <v>-999</v>
      </c>
      <c r="AL1796" s="82">
        <f>IF(G1796=1, 'adjustment factor'!$D$11, IF(G1796=-9,-999,IF(G1796="",-999,0)))</f>
        <v>-999</v>
      </c>
      <c r="AM1796" s="82">
        <f>IF(I1796=1, 'adjustment factor'!$D$12, IF(I1796=-9,-999,IF(I1796="",-999,0)))</f>
        <v>-999</v>
      </c>
      <c r="AN1796" s="82">
        <f>IF(J1796=1, 'adjustment factor'!$D$13, IF(J1796=-9,-999,IF(J1796="",-999,0)))</f>
        <v>-999</v>
      </c>
      <c r="AO1796" s="82" t="str">
        <f t="shared" si="278"/>
        <v>-999</v>
      </c>
      <c r="AP1796" s="82" t="str">
        <f t="shared" si="279"/>
        <v>MISSING</v>
      </c>
    </row>
    <row r="1797" spans="2:42" s="3" customFormat="1">
      <c r="B1797" s="213"/>
      <c r="C1797" s="35">
        <v>1793</v>
      </c>
      <c r="D1797" s="161"/>
      <c r="E1797" s="161"/>
      <c r="F1797" s="161"/>
      <c r="G1797" s="161"/>
      <c r="H1797" s="161"/>
      <c r="I1797" s="161"/>
      <c r="J1797" s="161"/>
      <c r="K1797" s="161"/>
      <c r="L1797" s="161"/>
      <c r="M1797" s="161"/>
      <c r="N1797" s="171"/>
      <c r="O1797" s="171"/>
      <c r="P1797" s="171"/>
      <c r="Q1797" s="171"/>
      <c r="R1797" s="171"/>
      <c r="S1797" s="171"/>
      <c r="T1797" s="208" t="str">
        <f t="shared" ref="T1797:T1860" si="280">IF(SUM(X1797:AC1797)&gt;-0.01, SUM(X1797:AC1797), "MISSING")</f>
        <v>MISSING</v>
      </c>
      <c r="U1797" s="208" t="str">
        <f t="shared" ref="U1797:U1860" si="281">IF(AP1797="MISSING","MISSING", 3.88+0.604*T1797+0.055*(T1797^2)-AP1797)</f>
        <v>MISSING</v>
      </c>
      <c r="X1797" s="56">
        <f t="shared" ref="X1797:X1860" si="282">IF(N1797&gt;0,((N1797-3)*-1),-99)</f>
        <v>-99</v>
      </c>
      <c r="Y1797" s="56">
        <f t="shared" ref="Y1797:Y1860" si="283">IF(O1797&gt;0,((O1797-3)*-1),-99)</f>
        <v>-99</v>
      </c>
      <c r="Z1797" s="56">
        <f t="shared" ref="Z1797:Z1860" si="284">IF(P1797&gt;0,((P1797-3)*-1),-99)</f>
        <v>-99</v>
      </c>
      <c r="AA1797" s="56">
        <f t="shared" ref="AA1797:AA1860" si="285">IF(Q1797&gt;0,((Q1797-3)*-1),-99)</f>
        <v>-99</v>
      </c>
      <c r="AB1797" s="56">
        <f t="shared" ref="AB1797:AB1860" si="286">IF(R1797&gt;0,((R1797-3)*-1),-99)</f>
        <v>-99</v>
      </c>
      <c r="AC1797" s="56">
        <f t="shared" ref="AC1797:AC1860" si="287">IF(S1797&gt;0,((S1797-3)*-1),-99)</f>
        <v>-99</v>
      </c>
      <c r="AE1797" s="82">
        <f>IF(D1797=1, 'adjustment factor'!$D$4, IF(D1797=-9,-999,IF(D1797="",-999,0)))</f>
        <v>-999</v>
      </c>
      <c r="AF1797" s="82">
        <f>IF(F1797=1, 'adjustment factor'!$D$5, IF(F1797=-9,-999,IF(F1797="",-999,0)))</f>
        <v>-999</v>
      </c>
      <c r="AG1797" s="82">
        <f>IF(E1797=1, 'adjustment factor'!$D$6, IF(E1797=-9,-999,IF(E1797="",-999,0)))</f>
        <v>-999</v>
      </c>
      <c r="AH1797" s="82">
        <f>IF(K1797&gt;=45,'adjustment factor'!$D$7,IF(K1797=-9,-1200,IF(K1797="",-1200,0)))</f>
        <v>-1200</v>
      </c>
      <c r="AI1797" s="82">
        <f>IF(L1797=1, 'adjustment factor'!$D$8, IF(L1797=-9,-999,IF(L1797="",-999,0)))</f>
        <v>-999</v>
      </c>
      <c r="AJ1797" s="82">
        <f>IF(AND(M1797&gt;=1,M1797&lt;=4),'adjustment factor'!$D$9,IF(M1797=-9,-999,IF(M1797=98,-999,IF(M1797=99,-999,IF(M1797="",-999,0)))))</f>
        <v>-999</v>
      </c>
      <c r="AK1797" s="82">
        <f>IF(H1797=1, 'adjustment factor'!$D$10, IF(H1797=-9,-999,IF(H1797="",-999,0)))</f>
        <v>-999</v>
      </c>
      <c r="AL1797" s="82">
        <f>IF(G1797=1, 'adjustment factor'!$D$11, IF(G1797=-9,-999,IF(G1797="",-999,0)))</f>
        <v>-999</v>
      </c>
      <c r="AM1797" s="82">
        <f>IF(I1797=1, 'adjustment factor'!$D$12, IF(I1797=-9,-999,IF(I1797="",-999,0)))</f>
        <v>-999</v>
      </c>
      <c r="AN1797" s="82">
        <f>IF(J1797=1, 'adjustment factor'!$D$13, IF(J1797=-9,-999,IF(J1797="",-999,0)))</f>
        <v>-999</v>
      </c>
      <c r="AO1797" s="82" t="str">
        <f t="shared" si="278"/>
        <v>-999</v>
      </c>
      <c r="AP1797" s="82" t="str">
        <f t="shared" si="279"/>
        <v>MISSING</v>
      </c>
    </row>
    <row r="1798" spans="2:42" s="3" customFormat="1">
      <c r="B1798" s="213"/>
      <c r="C1798" s="35">
        <v>1794</v>
      </c>
      <c r="D1798" s="161"/>
      <c r="E1798" s="161"/>
      <c r="F1798" s="161"/>
      <c r="G1798" s="161"/>
      <c r="H1798" s="161"/>
      <c r="I1798" s="161"/>
      <c r="J1798" s="161"/>
      <c r="K1798" s="161"/>
      <c r="L1798" s="161"/>
      <c r="M1798" s="161"/>
      <c r="N1798" s="171"/>
      <c r="O1798" s="171"/>
      <c r="P1798" s="171"/>
      <c r="Q1798" s="171"/>
      <c r="R1798" s="171"/>
      <c r="S1798" s="171"/>
      <c r="T1798" s="208" t="str">
        <f t="shared" si="280"/>
        <v>MISSING</v>
      </c>
      <c r="U1798" s="208" t="str">
        <f t="shared" si="281"/>
        <v>MISSING</v>
      </c>
      <c r="X1798" s="56">
        <f t="shared" si="282"/>
        <v>-99</v>
      </c>
      <c r="Y1798" s="56">
        <f t="shared" si="283"/>
        <v>-99</v>
      </c>
      <c r="Z1798" s="56">
        <f t="shared" si="284"/>
        <v>-99</v>
      </c>
      <c r="AA1798" s="56">
        <f t="shared" si="285"/>
        <v>-99</v>
      </c>
      <c r="AB1798" s="56">
        <f t="shared" si="286"/>
        <v>-99</v>
      </c>
      <c r="AC1798" s="56">
        <f t="shared" si="287"/>
        <v>-99</v>
      </c>
      <c r="AE1798" s="82">
        <f>IF(D1798=1, 'adjustment factor'!$D$4, IF(D1798=-9,-999,IF(D1798="",-999,0)))</f>
        <v>-999</v>
      </c>
      <c r="AF1798" s="82">
        <f>IF(F1798=1, 'adjustment factor'!$D$5, IF(F1798=-9,-999,IF(F1798="",-999,0)))</f>
        <v>-999</v>
      </c>
      <c r="AG1798" s="82">
        <f>IF(E1798=1, 'adjustment factor'!$D$6, IF(E1798=-9,-999,IF(E1798="",-999,0)))</f>
        <v>-999</v>
      </c>
      <c r="AH1798" s="82">
        <f>IF(K1798&gt;=45,'adjustment factor'!$D$7,IF(K1798=-9,-1200,IF(K1798="",-1200,0)))</f>
        <v>-1200</v>
      </c>
      <c r="AI1798" s="82">
        <f>IF(L1798=1, 'adjustment factor'!$D$8, IF(L1798=-9,-999,IF(L1798="",-999,0)))</f>
        <v>-999</v>
      </c>
      <c r="AJ1798" s="82">
        <f>IF(AND(M1798&gt;=1,M1798&lt;=4),'adjustment factor'!$D$9,IF(M1798=-9,-999,IF(M1798=98,-999,IF(M1798=99,-999,IF(M1798="",-999,0)))))</f>
        <v>-999</v>
      </c>
      <c r="AK1798" s="82">
        <f>IF(H1798=1, 'adjustment factor'!$D$10, IF(H1798=-9,-999,IF(H1798="",-999,0)))</f>
        <v>-999</v>
      </c>
      <c r="AL1798" s="82">
        <f>IF(G1798=1, 'adjustment factor'!$D$11, IF(G1798=-9,-999,IF(G1798="",-999,0)))</f>
        <v>-999</v>
      </c>
      <c r="AM1798" s="82">
        <f>IF(I1798=1, 'adjustment factor'!$D$12, IF(I1798=-9,-999,IF(I1798="",-999,0)))</f>
        <v>-999</v>
      </c>
      <c r="AN1798" s="82">
        <f>IF(J1798=1, 'adjustment factor'!$D$13, IF(J1798=-9,-999,IF(J1798="",-999,0)))</f>
        <v>-999</v>
      </c>
      <c r="AO1798" s="82" t="str">
        <f t="shared" ref="AO1798:AO1861" si="288">IF(-AE1798-AF1798-AG1798-AH1798+AI1798+AJ1798-AK1798-AL1798-AM1798-AN1798&lt;3, -AE1798-AF1798-AG1798-AH1798+AI1798+AJ1798-AK1798-AL1798-AM1798-AN1798, "-999")</f>
        <v>-999</v>
      </c>
      <c r="AP1798" s="82" t="str">
        <f t="shared" ref="AP1798:AP1861" si="289">IF(AND(SUM(AE1798:AN1798)&gt;-1, (SUM(X1798:AC1798)&gt;-1)), 14.353-AE1798-AF1798-AG1798-AH1798+AI1798+AJ1798-AK1798-AL1798-AM1798-AN1798, "MISSING")</f>
        <v>MISSING</v>
      </c>
    </row>
    <row r="1799" spans="2:42" s="3" customFormat="1">
      <c r="B1799" s="213"/>
      <c r="C1799" s="35">
        <v>1795</v>
      </c>
      <c r="D1799" s="161"/>
      <c r="E1799" s="161"/>
      <c r="F1799" s="161"/>
      <c r="G1799" s="161"/>
      <c r="H1799" s="161"/>
      <c r="I1799" s="161"/>
      <c r="J1799" s="161"/>
      <c r="K1799" s="161"/>
      <c r="L1799" s="161"/>
      <c r="M1799" s="161"/>
      <c r="N1799" s="171"/>
      <c r="O1799" s="171"/>
      <c r="P1799" s="171"/>
      <c r="Q1799" s="171"/>
      <c r="R1799" s="171"/>
      <c r="S1799" s="171"/>
      <c r="T1799" s="208" t="str">
        <f t="shared" si="280"/>
        <v>MISSING</v>
      </c>
      <c r="U1799" s="208" t="str">
        <f t="shared" si="281"/>
        <v>MISSING</v>
      </c>
      <c r="X1799" s="56">
        <f t="shared" si="282"/>
        <v>-99</v>
      </c>
      <c r="Y1799" s="56">
        <f t="shared" si="283"/>
        <v>-99</v>
      </c>
      <c r="Z1799" s="56">
        <f t="shared" si="284"/>
        <v>-99</v>
      </c>
      <c r="AA1799" s="56">
        <f t="shared" si="285"/>
        <v>-99</v>
      </c>
      <c r="AB1799" s="56">
        <f t="shared" si="286"/>
        <v>-99</v>
      </c>
      <c r="AC1799" s="56">
        <f t="shared" si="287"/>
        <v>-99</v>
      </c>
      <c r="AE1799" s="82">
        <f>IF(D1799=1, 'adjustment factor'!$D$4, IF(D1799=-9,-999,IF(D1799="",-999,0)))</f>
        <v>-999</v>
      </c>
      <c r="AF1799" s="82">
        <f>IF(F1799=1, 'adjustment factor'!$D$5, IF(F1799=-9,-999,IF(F1799="",-999,0)))</f>
        <v>-999</v>
      </c>
      <c r="AG1799" s="82">
        <f>IF(E1799=1, 'adjustment factor'!$D$6, IF(E1799=-9,-999,IF(E1799="",-999,0)))</f>
        <v>-999</v>
      </c>
      <c r="AH1799" s="82">
        <f>IF(K1799&gt;=45,'adjustment factor'!$D$7,IF(K1799=-9,-1200,IF(K1799="",-1200,0)))</f>
        <v>-1200</v>
      </c>
      <c r="AI1799" s="82">
        <f>IF(L1799=1, 'adjustment factor'!$D$8, IF(L1799=-9,-999,IF(L1799="",-999,0)))</f>
        <v>-999</v>
      </c>
      <c r="AJ1799" s="82">
        <f>IF(AND(M1799&gt;=1,M1799&lt;=4),'adjustment factor'!$D$9,IF(M1799=-9,-999,IF(M1799=98,-999,IF(M1799=99,-999,IF(M1799="",-999,0)))))</f>
        <v>-999</v>
      </c>
      <c r="AK1799" s="82">
        <f>IF(H1799=1, 'adjustment factor'!$D$10, IF(H1799=-9,-999,IF(H1799="",-999,0)))</f>
        <v>-999</v>
      </c>
      <c r="AL1799" s="82">
        <f>IF(G1799=1, 'adjustment factor'!$D$11, IF(G1799=-9,-999,IF(G1799="",-999,0)))</f>
        <v>-999</v>
      </c>
      <c r="AM1799" s="82">
        <f>IF(I1799=1, 'adjustment factor'!$D$12, IF(I1799=-9,-999,IF(I1799="",-999,0)))</f>
        <v>-999</v>
      </c>
      <c r="AN1799" s="82">
        <f>IF(J1799=1, 'adjustment factor'!$D$13, IF(J1799=-9,-999,IF(J1799="",-999,0)))</f>
        <v>-999</v>
      </c>
      <c r="AO1799" s="82" t="str">
        <f t="shared" si="288"/>
        <v>-999</v>
      </c>
      <c r="AP1799" s="82" t="str">
        <f t="shared" si="289"/>
        <v>MISSING</v>
      </c>
    </row>
    <row r="1800" spans="2:42" s="3" customFormat="1">
      <c r="B1800" s="213"/>
      <c r="C1800" s="35">
        <v>1796</v>
      </c>
      <c r="D1800" s="161"/>
      <c r="E1800" s="161"/>
      <c r="F1800" s="161"/>
      <c r="G1800" s="161"/>
      <c r="H1800" s="161"/>
      <c r="I1800" s="161"/>
      <c r="J1800" s="161"/>
      <c r="K1800" s="161"/>
      <c r="L1800" s="161"/>
      <c r="M1800" s="161"/>
      <c r="N1800" s="171"/>
      <c r="O1800" s="171"/>
      <c r="P1800" s="171"/>
      <c r="Q1800" s="171"/>
      <c r="R1800" s="171"/>
      <c r="S1800" s="171"/>
      <c r="T1800" s="208" t="str">
        <f t="shared" si="280"/>
        <v>MISSING</v>
      </c>
      <c r="U1800" s="208" t="str">
        <f t="shared" si="281"/>
        <v>MISSING</v>
      </c>
      <c r="X1800" s="56">
        <f t="shared" si="282"/>
        <v>-99</v>
      </c>
      <c r="Y1800" s="56">
        <f t="shared" si="283"/>
        <v>-99</v>
      </c>
      <c r="Z1800" s="56">
        <f t="shared" si="284"/>
        <v>-99</v>
      </c>
      <c r="AA1800" s="56">
        <f t="shared" si="285"/>
        <v>-99</v>
      </c>
      <c r="AB1800" s="56">
        <f t="shared" si="286"/>
        <v>-99</v>
      </c>
      <c r="AC1800" s="56">
        <f t="shared" si="287"/>
        <v>-99</v>
      </c>
      <c r="AE1800" s="82">
        <f>IF(D1800=1, 'adjustment factor'!$D$4, IF(D1800=-9,-999,IF(D1800="",-999,0)))</f>
        <v>-999</v>
      </c>
      <c r="AF1800" s="82">
        <f>IF(F1800=1, 'adjustment factor'!$D$5, IF(F1800=-9,-999,IF(F1800="",-999,0)))</f>
        <v>-999</v>
      </c>
      <c r="AG1800" s="82">
        <f>IF(E1800=1, 'adjustment factor'!$D$6, IF(E1800=-9,-999,IF(E1800="",-999,0)))</f>
        <v>-999</v>
      </c>
      <c r="AH1800" s="82">
        <f>IF(K1800&gt;=45,'adjustment factor'!$D$7,IF(K1800=-9,-1200,IF(K1800="",-1200,0)))</f>
        <v>-1200</v>
      </c>
      <c r="AI1800" s="82">
        <f>IF(L1800=1, 'adjustment factor'!$D$8, IF(L1800=-9,-999,IF(L1800="",-999,0)))</f>
        <v>-999</v>
      </c>
      <c r="AJ1800" s="82">
        <f>IF(AND(M1800&gt;=1,M1800&lt;=4),'adjustment factor'!$D$9,IF(M1800=-9,-999,IF(M1800=98,-999,IF(M1800=99,-999,IF(M1800="",-999,0)))))</f>
        <v>-999</v>
      </c>
      <c r="AK1800" s="82">
        <f>IF(H1800=1, 'adjustment factor'!$D$10, IF(H1800=-9,-999,IF(H1800="",-999,0)))</f>
        <v>-999</v>
      </c>
      <c r="AL1800" s="82">
        <f>IF(G1800=1, 'adjustment factor'!$D$11, IF(G1800=-9,-999,IF(G1800="",-999,0)))</f>
        <v>-999</v>
      </c>
      <c r="AM1800" s="82">
        <f>IF(I1800=1, 'adjustment factor'!$D$12, IF(I1800=-9,-999,IF(I1800="",-999,0)))</f>
        <v>-999</v>
      </c>
      <c r="AN1800" s="82">
        <f>IF(J1800=1, 'adjustment factor'!$D$13, IF(J1800=-9,-999,IF(J1800="",-999,0)))</f>
        <v>-999</v>
      </c>
      <c r="AO1800" s="82" t="str">
        <f t="shared" si="288"/>
        <v>-999</v>
      </c>
      <c r="AP1800" s="82" t="str">
        <f t="shared" si="289"/>
        <v>MISSING</v>
      </c>
    </row>
    <row r="1801" spans="2:42" s="3" customFormat="1">
      <c r="B1801" s="213"/>
      <c r="C1801" s="35">
        <v>1797</v>
      </c>
      <c r="D1801" s="161"/>
      <c r="E1801" s="161"/>
      <c r="F1801" s="161"/>
      <c r="G1801" s="161"/>
      <c r="H1801" s="161"/>
      <c r="I1801" s="161"/>
      <c r="J1801" s="161"/>
      <c r="K1801" s="161"/>
      <c r="L1801" s="161"/>
      <c r="M1801" s="161"/>
      <c r="N1801" s="171"/>
      <c r="O1801" s="171"/>
      <c r="P1801" s="171"/>
      <c r="Q1801" s="171"/>
      <c r="R1801" s="171"/>
      <c r="S1801" s="171"/>
      <c r="T1801" s="208" t="str">
        <f t="shared" si="280"/>
        <v>MISSING</v>
      </c>
      <c r="U1801" s="208" t="str">
        <f t="shared" si="281"/>
        <v>MISSING</v>
      </c>
      <c r="X1801" s="56">
        <f t="shared" si="282"/>
        <v>-99</v>
      </c>
      <c r="Y1801" s="56">
        <f t="shared" si="283"/>
        <v>-99</v>
      </c>
      <c r="Z1801" s="56">
        <f t="shared" si="284"/>
        <v>-99</v>
      </c>
      <c r="AA1801" s="56">
        <f t="shared" si="285"/>
        <v>-99</v>
      </c>
      <c r="AB1801" s="56">
        <f t="shared" si="286"/>
        <v>-99</v>
      </c>
      <c r="AC1801" s="56">
        <f t="shared" si="287"/>
        <v>-99</v>
      </c>
      <c r="AE1801" s="82">
        <f>IF(D1801=1, 'adjustment factor'!$D$4, IF(D1801=-9,-999,IF(D1801="",-999,0)))</f>
        <v>-999</v>
      </c>
      <c r="AF1801" s="82">
        <f>IF(F1801=1, 'adjustment factor'!$D$5, IF(F1801=-9,-999,IF(F1801="",-999,0)))</f>
        <v>-999</v>
      </c>
      <c r="AG1801" s="82">
        <f>IF(E1801=1, 'adjustment factor'!$D$6, IF(E1801=-9,-999,IF(E1801="",-999,0)))</f>
        <v>-999</v>
      </c>
      <c r="AH1801" s="82">
        <f>IF(K1801&gt;=45,'adjustment factor'!$D$7,IF(K1801=-9,-1200,IF(K1801="",-1200,0)))</f>
        <v>-1200</v>
      </c>
      <c r="AI1801" s="82">
        <f>IF(L1801=1, 'adjustment factor'!$D$8, IF(L1801=-9,-999,IF(L1801="",-999,0)))</f>
        <v>-999</v>
      </c>
      <c r="AJ1801" s="82">
        <f>IF(AND(M1801&gt;=1,M1801&lt;=4),'adjustment factor'!$D$9,IF(M1801=-9,-999,IF(M1801=98,-999,IF(M1801=99,-999,IF(M1801="",-999,0)))))</f>
        <v>-999</v>
      </c>
      <c r="AK1801" s="82">
        <f>IF(H1801=1, 'adjustment factor'!$D$10, IF(H1801=-9,-999,IF(H1801="",-999,0)))</f>
        <v>-999</v>
      </c>
      <c r="AL1801" s="82">
        <f>IF(G1801=1, 'adjustment factor'!$D$11, IF(G1801=-9,-999,IF(G1801="",-999,0)))</f>
        <v>-999</v>
      </c>
      <c r="AM1801" s="82">
        <f>IF(I1801=1, 'adjustment factor'!$D$12, IF(I1801=-9,-999,IF(I1801="",-999,0)))</f>
        <v>-999</v>
      </c>
      <c r="AN1801" s="82">
        <f>IF(J1801=1, 'adjustment factor'!$D$13, IF(J1801=-9,-999,IF(J1801="",-999,0)))</f>
        <v>-999</v>
      </c>
      <c r="AO1801" s="82" t="str">
        <f t="shared" si="288"/>
        <v>-999</v>
      </c>
      <c r="AP1801" s="82" t="str">
        <f t="shared" si="289"/>
        <v>MISSING</v>
      </c>
    </row>
    <row r="1802" spans="2:42" s="3" customFormat="1">
      <c r="B1802" s="213"/>
      <c r="C1802" s="35">
        <v>1798</v>
      </c>
      <c r="D1802" s="161"/>
      <c r="E1802" s="161"/>
      <c r="F1802" s="161"/>
      <c r="G1802" s="161"/>
      <c r="H1802" s="161"/>
      <c r="I1802" s="161"/>
      <c r="J1802" s="161"/>
      <c r="K1802" s="161"/>
      <c r="L1802" s="161"/>
      <c r="M1802" s="161"/>
      <c r="N1802" s="171"/>
      <c r="O1802" s="171"/>
      <c r="P1802" s="171"/>
      <c r="Q1802" s="171"/>
      <c r="R1802" s="171"/>
      <c r="S1802" s="171"/>
      <c r="T1802" s="208" t="str">
        <f t="shared" si="280"/>
        <v>MISSING</v>
      </c>
      <c r="U1802" s="208" t="str">
        <f t="shared" si="281"/>
        <v>MISSING</v>
      </c>
      <c r="X1802" s="56">
        <f t="shared" si="282"/>
        <v>-99</v>
      </c>
      <c r="Y1802" s="56">
        <f t="shared" si="283"/>
        <v>-99</v>
      </c>
      <c r="Z1802" s="56">
        <f t="shared" si="284"/>
        <v>-99</v>
      </c>
      <c r="AA1802" s="56">
        <f t="shared" si="285"/>
        <v>-99</v>
      </c>
      <c r="AB1802" s="56">
        <f t="shared" si="286"/>
        <v>-99</v>
      </c>
      <c r="AC1802" s="56">
        <f t="shared" si="287"/>
        <v>-99</v>
      </c>
      <c r="AE1802" s="82">
        <f>IF(D1802=1, 'adjustment factor'!$D$4, IF(D1802=-9,-999,IF(D1802="",-999,0)))</f>
        <v>-999</v>
      </c>
      <c r="AF1802" s="82">
        <f>IF(F1802=1, 'adjustment factor'!$D$5, IF(F1802=-9,-999,IF(F1802="",-999,0)))</f>
        <v>-999</v>
      </c>
      <c r="AG1802" s="82">
        <f>IF(E1802=1, 'adjustment factor'!$D$6, IF(E1802=-9,-999,IF(E1802="",-999,0)))</f>
        <v>-999</v>
      </c>
      <c r="AH1802" s="82">
        <f>IF(K1802&gt;=45,'adjustment factor'!$D$7,IF(K1802=-9,-1200,IF(K1802="",-1200,0)))</f>
        <v>-1200</v>
      </c>
      <c r="AI1802" s="82">
        <f>IF(L1802=1, 'adjustment factor'!$D$8, IF(L1802=-9,-999,IF(L1802="",-999,0)))</f>
        <v>-999</v>
      </c>
      <c r="AJ1802" s="82">
        <f>IF(AND(M1802&gt;=1,M1802&lt;=4),'adjustment factor'!$D$9,IF(M1802=-9,-999,IF(M1802=98,-999,IF(M1802=99,-999,IF(M1802="",-999,0)))))</f>
        <v>-999</v>
      </c>
      <c r="AK1802" s="82">
        <f>IF(H1802=1, 'adjustment factor'!$D$10, IF(H1802=-9,-999,IF(H1802="",-999,0)))</f>
        <v>-999</v>
      </c>
      <c r="AL1802" s="82">
        <f>IF(G1802=1, 'adjustment factor'!$D$11, IF(G1802=-9,-999,IF(G1802="",-999,0)))</f>
        <v>-999</v>
      </c>
      <c r="AM1802" s="82">
        <f>IF(I1802=1, 'adjustment factor'!$D$12, IF(I1802=-9,-999,IF(I1802="",-999,0)))</f>
        <v>-999</v>
      </c>
      <c r="AN1802" s="82">
        <f>IF(J1802=1, 'adjustment factor'!$D$13, IF(J1802=-9,-999,IF(J1802="",-999,0)))</f>
        <v>-999</v>
      </c>
      <c r="AO1802" s="82" t="str">
        <f t="shared" si="288"/>
        <v>-999</v>
      </c>
      <c r="AP1802" s="82" t="str">
        <f t="shared" si="289"/>
        <v>MISSING</v>
      </c>
    </row>
    <row r="1803" spans="2:42" s="3" customFormat="1">
      <c r="B1803" s="213"/>
      <c r="C1803" s="35">
        <v>1799</v>
      </c>
      <c r="D1803" s="161"/>
      <c r="E1803" s="161"/>
      <c r="F1803" s="161"/>
      <c r="G1803" s="161"/>
      <c r="H1803" s="161"/>
      <c r="I1803" s="161"/>
      <c r="J1803" s="161"/>
      <c r="K1803" s="161"/>
      <c r="L1803" s="161"/>
      <c r="M1803" s="161"/>
      <c r="N1803" s="171"/>
      <c r="O1803" s="171"/>
      <c r="P1803" s="171"/>
      <c r="Q1803" s="171"/>
      <c r="R1803" s="171"/>
      <c r="S1803" s="171"/>
      <c r="T1803" s="208" t="str">
        <f t="shared" si="280"/>
        <v>MISSING</v>
      </c>
      <c r="U1803" s="208" t="str">
        <f t="shared" si="281"/>
        <v>MISSING</v>
      </c>
      <c r="X1803" s="56">
        <f t="shared" si="282"/>
        <v>-99</v>
      </c>
      <c r="Y1803" s="56">
        <f t="shared" si="283"/>
        <v>-99</v>
      </c>
      <c r="Z1803" s="56">
        <f t="shared" si="284"/>
        <v>-99</v>
      </c>
      <c r="AA1803" s="56">
        <f t="shared" si="285"/>
        <v>-99</v>
      </c>
      <c r="AB1803" s="56">
        <f t="shared" si="286"/>
        <v>-99</v>
      </c>
      <c r="AC1803" s="56">
        <f t="shared" si="287"/>
        <v>-99</v>
      </c>
      <c r="AE1803" s="82">
        <f>IF(D1803=1, 'adjustment factor'!$D$4, IF(D1803=-9,-999,IF(D1803="",-999,0)))</f>
        <v>-999</v>
      </c>
      <c r="AF1803" s="82">
        <f>IF(F1803=1, 'adjustment factor'!$D$5, IF(F1803=-9,-999,IF(F1803="",-999,0)))</f>
        <v>-999</v>
      </c>
      <c r="AG1803" s="82">
        <f>IF(E1803=1, 'adjustment factor'!$D$6, IF(E1803=-9,-999,IF(E1803="",-999,0)))</f>
        <v>-999</v>
      </c>
      <c r="AH1803" s="82">
        <f>IF(K1803&gt;=45,'adjustment factor'!$D$7,IF(K1803=-9,-1200,IF(K1803="",-1200,0)))</f>
        <v>-1200</v>
      </c>
      <c r="AI1803" s="82">
        <f>IF(L1803=1, 'adjustment factor'!$D$8, IF(L1803=-9,-999,IF(L1803="",-999,0)))</f>
        <v>-999</v>
      </c>
      <c r="AJ1803" s="82">
        <f>IF(AND(M1803&gt;=1,M1803&lt;=4),'adjustment factor'!$D$9,IF(M1803=-9,-999,IF(M1803=98,-999,IF(M1803=99,-999,IF(M1803="",-999,0)))))</f>
        <v>-999</v>
      </c>
      <c r="AK1803" s="82">
        <f>IF(H1803=1, 'adjustment factor'!$D$10, IF(H1803=-9,-999,IF(H1803="",-999,0)))</f>
        <v>-999</v>
      </c>
      <c r="AL1803" s="82">
        <f>IF(G1803=1, 'adjustment factor'!$D$11, IF(G1803=-9,-999,IF(G1803="",-999,0)))</f>
        <v>-999</v>
      </c>
      <c r="AM1803" s="82">
        <f>IF(I1803=1, 'adjustment factor'!$D$12, IF(I1803=-9,-999,IF(I1803="",-999,0)))</f>
        <v>-999</v>
      </c>
      <c r="AN1803" s="82">
        <f>IF(J1803=1, 'adjustment factor'!$D$13, IF(J1803=-9,-999,IF(J1803="",-999,0)))</f>
        <v>-999</v>
      </c>
      <c r="AO1803" s="82" t="str">
        <f t="shared" si="288"/>
        <v>-999</v>
      </c>
      <c r="AP1803" s="82" t="str">
        <f t="shared" si="289"/>
        <v>MISSING</v>
      </c>
    </row>
    <row r="1804" spans="2:42" s="3" customFormat="1">
      <c r="B1804" s="213"/>
      <c r="C1804" s="35">
        <v>1800</v>
      </c>
      <c r="D1804" s="161"/>
      <c r="E1804" s="161"/>
      <c r="F1804" s="161"/>
      <c r="G1804" s="161"/>
      <c r="H1804" s="161"/>
      <c r="I1804" s="161"/>
      <c r="J1804" s="161"/>
      <c r="K1804" s="161"/>
      <c r="L1804" s="161"/>
      <c r="M1804" s="161"/>
      <c r="N1804" s="171"/>
      <c r="O1804" s="171"/>
      <c r="P1804" s="171"/>
      <c r="Q1804" s="171"/>
      <c r="R1804" s="171"/>
      <c r="S1804" s="171"/>
      <c r="T1804" s="208" t="str">
        <f t="shared" si="280"/>
        <v>MISSING</v>
      </c>
      <c r="U1804" s="208" t="str">
        <f t="shared" si="281"/>
        <v>MISSING</v>
      </c>
      <c r="X1804" s="56">
        <f t="shared" si="282"/>
        <v>-99</v>
      </c>
      <c r="Y1804" s="56">
        <f t="shared" si="283"/>
        <v>-99</v>
      </c>
      <c r="Z1804" s="56">
        <f t="shared" si="284"/>
        <v>-99</v>
      </c>
      <c r="AA1804" s="56">
        <f t="shared" si="285"/>
        <v>-99</v>
      </c>
      <c r="AB1804" s="56">
        <f t="shared" si="286"/>
        <v>-99</v>
      </c>
      <c r="AC1804" s="56">
        <f t="shared" si="287"/>
        <v>-99</v>
      </c>
      <c r="AE1804" s="82">
        <f>IF(D1804=1, 'adjustment factor'!$D$4, IF(D1804=-9,-999,IF(D1804="",-999,0)))</f>
        <v>-999</v>
      </c>
      <c r="AF1804" s="82">
        <f>IF(F1804=1, 'adjustment factor'!$D$5, IF(F1804=-9,-999,IF(F1804="",-999,0)))</f>
        <v>-999</v>
      </c>
      <c r="AG1804" s="82">
        <f>IF(E1804=1, 'adjustment factor'!$D$6, IF(E1804=-9,-999,IF(E1804="",-999,0)))</f>
        <v>-999</v>
      </c>
      <c r="AH1804" s="82">
        <f>IF(K1804&gt;=45,'adjustment factor'!$D$7,IF(K1804=-9,-1200,IF(K1804="",-1200,0)))</f>
        <v>-1200</v>
      </c>
      <c r="AI1804" s="82">
        <f>IF(L1804=1, 'adjustment factor'!$D$8, IF(L1804=-9,-999,IF(L1804="",-999,0)))</f>
        <v>-999</v>
      </c>
      <c r="AJ1804" s="82">
        <f>IF(AND(M1804&gt;=1,M1804&lt;=4),'adjustment factor'!$D$9,IF(M1804=-9,-999,IF(M1804=98,-999,IF(M1804=99,-999,IF(M1804="",-999,0)))))</f>
        <v>-999</v>
      </c>
      <c r="AK1804" s="82">
        <f>IF(H1804=1, 'adjustment factor'!$D$10, IF(H1804=-9,-999,IF(H1804="",-999,0)))</f>
        <v>-999</v>
      </c>
      <c r="AL1804" s="82">
        <f>IF(G1804=1, 'adjustment factor'!$D$11, IF(G1804=-9,-999,IF(G1804="",-999,0)))</f>
        <v>-999</v>
      </c>
      <c r="AM1804" s="82">
        <f>IF(I1804=1, 'adjustment factor'!$D$12, IF(I1804=-9,-999,IF(I1804="",-999,0)))</f>
        <v>-999</v>
      </c>
      <c r="AN1804" s="82">
        <f>IF(J1804=1, 'adjustment factor'!$D$13, IF(J1804=-9,-999,IF(J1804="",-999,0)))</f>
        <v>-999</v>
      </c>
      <c r="AO1804" s="82" t="str">
        <f t="shared" si="288"/>
        <v>-999</v>
      </c>
      <c r="AP1804" s="82" t="str">
        <f t="shared" si="289"/>
        <v>MISSING</v>
      </c>
    </row>
    <row r="1805" spans="2:42" s="3" customFormat="1">
      <c r="B1805" s="213"/>
      <c r="C1805" s="35">
        <v>1801</v>
      </c>
      <c r="D1805" s="161"/>
      <c r="E1805" s="161"/>
      <c r="F1805" s="161"/>
      <c r="G1805" s="161"/>
      <c r="H1805" s="161"/>
      <c r="I1805" s="161"/>
      <c r="J1805" s="161"/>
      <c r="K1805" s="161"/>
      <c r="L1805" s="161"/>
      <c r="M1805" s="161"/>
      <c r="N1805" s="171"/>
      <c r="O1805" s="171"/>
      <c r="P1805" s="171"/>
      <c r="Q1805" s="171"/>
      <c r="R1805" s="171"/>
      <c r="S1805" s="171"/>
      <c r="T1805" s="208" t="str">
        <f t="shared" si="280"/>
        <v>MISSING</v>
      </c>
      <c r="U1805" s="208" t="str">
        <f t="shared" si="281"/>
        <v>MISSING</v>
      </c>
      <c r="X1805" s="56">
        <f t="shared" si="282"/>
        <v>-99</v>
      </c>
      <c r="Y1805" s="56">
        <f t="shared" si="283"/>
        <v>-99</v>
      </c>
      <c r="Z1805" s="56">
        <f t="shared" si="284"/>
        <v>-99</v>
      </c>
      <c r="AA1805" s="56">
        <f t="shared" si="285"/>
        <v>-99</v>
      </c>
      <c r="AB1805" s="56">
        <f t="shared" si="286"/>
        <v>-99</v>
      </c>
      <c r="AC1805" s="56">
        <f t="shared" si="287"/>
        <v>-99</v>
      </c>
      <c r="AE1805" s="82">
        <f>IF(D1805=1, 'adjustment factor'!$D$4, IF(D1805=-9,-999,IF(D1805="",-999,0)))</f>
        <v>-999</v>
      </c>
      <c r="AF1805" s="82">
        <f>IF(F1805=1, 'adjustment factor'!$D$5, IF(F1805=-9,-999,IF(F1805="",-999,0)))</f>
        <v>-999</v>
      </c>
      <c r="AG1805" s="82">
        <f>IF(E1805=1, 'adjustment factor'!$D$6, IF(E1805=-9,-999,IF(E1805="",-999,0)))</f>
        <v>-999</v>
      </c>
      <c r="AH1805" s="82">
        <f>IF(K1805&gt;=45,'adjustment factor'!$D$7,IF(K1805=-9,-1200,IF(K1805="",-1200,0)))</f>
        <v>-1200</v>
      </c>
      <c r="AI1805" s="82">
        <f>IF(L1805=1, 'adjustment factor'!$D$8, IF(L1805=-9,-999,IF(L1805="",-999,0)))</f>
        <v>-999</v>
      </c>
      <c r="AJ1805" s="82">
        <f>IF(AND(M1805&gt;=1,M1805&lt;=4),'adjustment factor'!$D$9,IF(M1805=-9,-999,IF(M1805=98,-999,IF(M1805=99,-999,IF(M1805="",-999,0)))))</f>
        <v>-999</v>
      </c>
      <c r="AK1805" s="82">
        <f>IF(H1805=1, 'adjustment factor'!$D$10, IF(H1805=-9,-999,IF(H1805="",-999,0)))</f>
        <v>-999</v>
      </c>
      <c r="AL1805" s="82">
        <f>IF(G1805=1, 'adjustment factor'!$D$11, IF(G1805=-9,-999,IF(G1805="",-999,0)))</f>
        <v>-999</v>
      </c>
      <c r="AM1805" s="82">
        <f>IF(I1805=1, 'adjustment factor'!$D$12, IF(I1805=-9,-999,IF(I1805="",-999,0)))</f>
        <v>-999</v>
      </c>
      <c r="AN1805" s="82">
        <f>IF(J1805=1, 'adjustment factor'!$D$13, IF(J1805=-9,-999,IF(J1805="",-999,0)))</f>
        <v>-999</v>
      </c>
      <c r="AO1805" s="82" t="str">
        <f t="shared" si="288"/>
        <v>-999</v>
      </c>
      <c r="AP1805" s="82" t="str">
        <f t="shared" si="289"/>
        <v>MISSING</v>
      </c>
    </row>
    <row r="1806" spans="2:42" s="3" customFormat="1">
      <c r="B1806" s="213"/>
      <c r="C1806" s="35">
        <v>1802</v>
      </c>
      <c r="D1806" s="161"/>
      <c r="E1806" s="161"/>
      <c r="F1806" s="161"/>
      <c r="G1806" s="161"/>
      <c r="H1806" s="161"/>
      <c r="I1806" s="161"/>
      <c r="J1806" s="161"/>
      <c r="K1806" s="161"/>
      <c r="L1806" s="161"/>
      <c r="M1806" s="161"/>
      <c r="N1806" s="171"/>
      <c r="O1806" s="171"/>
      <c r="P1806" s="171"/>
      <c r="Q1806" s="171"/>
      <c r="R1806" s="171"/>
      <c r="S1806" s="171"/>
      <c r="T1806" s="208" t="str">
        <f t="shared" si="280"/>
        <v>MISSING</v>
      </c>
      <c r="U1806" s="208" t="str">
        <f t="shared" si="281"/>
        <v>MISSING</v>
      </c>
      <c r="X1806" s="56">
        <f t="shared" si="282"/>
        <v>-99</v>
      </c>
      <c r="Y1806" s="56">
        <f t="shared" si="283"/>
        <v>-99</v>
      </c>
      <c r="Z1806" s="56">
        <f t="shared" si="284"/>
        <v>-99</v>
      </c>
      <c r="AA1806" s="56">
        <f t="shared" si="285"/>
        <v>-99</v>
      </c>
      <c r="AB1806" s="56">
        <f t="shared" si="286"/>
        <v>-99</v>
      </c>
      <c r="AC1806" s="56">
        <f t="shared" si="287"/>
        <v>-99</v>
      </c>
      <c r="AE1806" s="82">
        <f>IF(D1806=1, 'adjustment factor'!$D$4, IF(D1806=-9,-999,IF(D1806="",-999,0)))</f>
        <v>-999</v>
      </c>
      <c r="AF1806" s="82">
        <f>IF(F1806=1, 'adjustment factor'!$D$5, IF(F1806=-9,-999,IF(F1806="",-999,0)))</f>
        <v>-999</v>
      </c>
      <c r="AG1806" s="82">
        <f>IF(E1806=1, 'adjustment factor'!$D$6, IF(E1806=-9,-999,IF(E1806="",-999,0)))</f>
        <v>-999</v>
      </c>
      <c r="AH1806" s="82">
        <f>IF(K1806&gt;=45,'adjustment factor'!$D$7,IF(K1806=-9,-1200,IF(K1806="",-1200,0)))</f>
        <v>-1200</v>
      </c>
      <c r="AI1806" s="82">
        <f>IF(L1806=1, 'adjustment factor'!$D$8, IF(L1806=-9,-999,IF(L1806="",-999,0)))</f>
        <v>-999</v>
      </c>
      <c r="AJ1806" s="82">
        <f>IF(AND(M1806&gt;=1,M1806&lt;=4),'adjustment factor'!$D$9,IF(M1806=-9,-999,IF(M1806=98,-999,IF(M1806=99,-999,IF(M1806="",-999,0)))))</f>
        <v>-999</v>
      </c>
      <c r="AK1806" s="82">
        <f>IF(H1806=1, 'adjustment factor'!$D$10, IF(H1806=-9,-999,IF(H1806="",-999,0)))</f>
        <v>-999</v>
      </c>
      <c r="AL1806" s="82">
        <f>IF(G1806=1, 'adjustment factor'!$D$11, IF(G1806=-9,-999,IF(G1806="",-999,0)))</f>
        <v>-999</v>
      </c>
      <c r="AM1806" s="82">
        <f>IF(I1806=1, 'adjustment factor'!$D$12, IF(I1806=-9,-999,IF(I1806="",-999,0)))</f>
        <v>-999</v>
      </c>
      <c r="AN1806" s="82">
        <f>IF(J1806=1, 'adjustment factor'!$D$13, IF(J1806=-9,-999,IF(J1806="",-999,0)))</f>
        <v>-999</v>
      </c>
      <c r="AO1806" s="82" t="str">
        <f t="shared" si="288"/>
        <v>-999</v>
      </c>
      <c r="AP1806" s="82" t="str">
        <f t="shared" si="289"/>
        <v>MISSING</v>
      </c>
    </row>
    <row r="1807" spans="2:42" s="3" customFormat="1">
      <c r="B1807" s="213"/>
      <c r="C1807" s="35">
        <v>1803</v>
      </c>
      <c r="D1807" s="161"/>
      <c r="E1807" s="161"/>
      <c r="F1807" s="161"/>
      <c r="G1807" s="161"/>
      <c r="H1807" s="161"/>
      <c r="I1807" s="161"/>
      <c r="J1807" s="161"/>
      <c r="K1807" s="161"/>
      <c r="L1807" s="161"/>
      <c r="M1807" s="161"/>
      <c r="N1807" s="171"/>
      <c r="O1807" s="171"/>
      <c r="P1807" s="171"/>
      <c r="Q1807" s="171"/>
      <c r="R1807" s="171"/>
      <c r="S1807" s="171"/>
      <c r="T1807" s="208" t="str">
        <f t="shared" si="280"/>
        <v>MISSING</v>
      </c>
      <c r="U1807" s="208" t="str">
        <f t="shared" si="281"/>
        <v>MISSING</v>
      </c>
      <c r="X1807" s="56">
        <f t="shared" si="282"/>
        <v>-99</v>
      </c>
      <c r="Y1807" s="56">
        <f t="shared" si="283"/>
        <v>-99</v>
      </c>
      <c r="Z1807" s="56">
        <f t="shared" si="284"/>
        <v>-99</v>
      </c>
      <c r="AA1807" s="56">
        <f t="shared" si="285"/>
        <v>-99</v>
      </c>
      <c r="AB1807" s="56">
        <f t="shared" si="286"/>
        <v>-99</v>
      </c>
      <c r="AC1807" s="56">
        <f t="shared" si="287"/>
        <v>-99</v>
      </c>
      <c r="AE1807" s="82">
        <f>IF(D1807=1, 'adjustment factor'!$D$4, IF(D1807=-9,-999,IF(D1807="",-999,0)))</f>
        <v>-999</v>
      </c>
      <c r="AF1807" s="82">
        <f>IF(F1807=1, 'adjustment factor'!$D$5, IF(F1807=-9,-999,IF(F1807="",-999,0)))</f>
        <v>-999</v>
      </c>
      <c r="AG1807" s="82">
        <f>IF(E1807=1, 'adjustment factor'!$D$6, IF(E1807=-9,-999,IF(E1807="",-999,0)))</f>
        <v>-999</v>
      </c>
      <c r="AH1807" s="82">
        <f>IF(K1807&gt;=45,'adjustment factor'!$D$7,IF(K1807=-9,-1200,IF(K1807="",-1200,0)))</f>
        <v>-1200</v>
      </c>
      <c r="AI1807" s="82">
        <f>IF(L1807=1, 'adjustment factor'!$D$8, IF(L1807=-9,-999,IF(L1807="",-999,0)))</f>
        <v>-999</v>
      </c>
      <c r="AJ1807" s="82">
        <f>IF(AND(M1807&gt;=1,M1807&lt;=4),'adjustment factor'!$D$9,IF(M1807=-9,-999,IF(M1807=98,-999,IF(M1807=99,-999,IF(M1807="",-999,0)))))</f>
        <v>-999</v>
      </c>
      <c r="AK1807" s="82">
        <f>IF(H1807=1, 'adjustment factor'!$D$10, IF(H1807=-9,-999,IF(H1807="",-999,0)))</f>
        <v>-999</v>
      </c>
      <c r="AL1807" s="82">
        <f>IF(G1807=1, 'adjustment factor'!$D$11, IF(G1807=-9,-999,IF(G1807="",-999,0)))</f>
        <v>-999</v>
      </c>
      <c r="AM1807" s="82">
        <f>IF(I1807=1, 'adjustment factor'!$D$12, IF(I1807=-9,-999,IF(I1807="",-999,0)))</f>
        <v>-999</v>
      </c>
      <c r="AN1807" s="82">
        <f>IF(J1807=1, 'adjustment factor'!$D$13, IF(J1807=-9,-999,IF(J1807="",-999,0)))</f>
        <v>-999</v>
      </c>
      <c r="AO1807" s="82" t="str">
        <f t="shared" si="288"/>
        <v>-999</v>
      </c>
      <c r="AP1807" s="82" t="str">
        <f t="shared" si="289"/>
        <v>MISSING</v>
      </c>
    </row>
    <row r="1808" spans="2:42" s="3" customFormat="1">
      <c r="B1808" s="213"/>
      <c r="C1808" s="35">
        <v>1804</v>
      </c>
      <c r="D1808" s="161"/>
      <c r="E1808" s="161"/>
      <c r="F1808" s="161"/>
      <c r="G1808" s="161"/>
      <c r="H1808" s="161"/>
      <c r="I1808" s="161"/>
      <c r="J1808" s="161"/>
      <c r="K1808" s="161"/>
      <c r="L1808" s="161"/>
      <c r="M1808" s="161"/>
      <c r="N1808" s="171"/>
      <c r="O1808" s="171"/>
      <c r="P1808" s="171"/>
      <c r="Q1808" s="171"/>
      <c r="R1808" s="171"/>
      <c r="S1808" s="171"/>
      <c r="T1808" s="208" t="str">
        <f t="shared" si="280"/>
        <v>MISSING</v>
      </c>
      <c r="U1808" s="208" t="str">
        <f t="shared" si="281"/>
        <v>MISSING</v>
      </c>
      <c r="X1808" s="56">
        <f t="shared" si="282"/>
        <v>-99</v>
      </c>
      <c r="Y1808" s="56">
        <f t="shared" si="283"/>
        <v>-99</v>
      </c>
      <c r="Z1808" s="56">
        <f t="shared" si="284"/>
        <v>-99</v>
      </c>
      <c r="AA1808" s="56">
        <f t="shared" si="285"/>
        <v>-99</v>
      </c>
      <c r="AB1808" s="56">
        <f t="shared" si="286"/>
        <v>-99</v>
      </c>
      <c r="AC1808" s="56">
        <f t="shared" si="287"/>
        <v>-99</v>
      </c>
      <c r="AE1808" s="82">
        <f>IF(D1808=1, 'adjustment factor'!$D$4, IF(D1808=-9,-999,IF(D1808="",-999,0)))</f>
        <v>-999</v>
      </c>
      <c r="AF1808" s="82">
        <f>IF(F1808=1, 'adjustment factor'!$D$5, IF(F1808=-9,-999,IF(F1808="",-999,0)))</f>
        <v>-999</v>
      </c>
      <c r="AG1808" s="82">
        <f>IF(E1808=1, 'adjustment factor'!$D$6, IF(E1808=-9,-999,IF(E1808="",-999,0)))</f>
        <v>-999</v>
      </c>
      <c r="AH1808" s="82">
        <f>IF(K1808&gt;=45,'adjustment factor'!$D$7,IF(K1808=-9,-1200,IF(K1808="",-1200,0)))</f>
        <v>-1200</v>
      </c>
      <c r="AI1808" s="82">
        <f>IF(L1808=1, 'adjustment factor'!$D$8, IF(L1808=-9,-999,IF(L1808="",-999,0)))</f>
        <v>-999</v>
      </c>
      <c r="AJ1808" s="82">
        <f>IF(AND(M1808&gt;=1,M1808&lt;=4),'adjustment factor'!$D$9,IF(M1808=-9,-999,IF(M1808=98,-999,IF(M1808=99,-999,IF(M1808="",-999,0)))))</f>
        <v>-999</v>
      </c>
      <c r="AK1808" s="82">
        <f>IF(H1808=1, 'adjustment factor'!$D$10, IF(H1808=-9,-999,IF(H1808="",-999,0)))</f>
        <v>-999</v>
      </c>
      <c r="AL1808" s="82">
        <f>IF(G1808=1, 'adjustment factor'!$D$11, IF(G1808=-9,-999,IF(G1808="",-999,0)))</f>
        <v>-999</v>
      </c>
      <c r="AM1808" s="82">
        <f>IF(I1808=1, 'adjustment factor'!$D$12, IF(I1808=-9,-999,IF(I1808="",-999,0)))</f>
        <v>-999</v>
      </c>
      <c r="AN1808" s="82">
        <f>IF(J1808=1, 'adjustment factor'!$D$13, IF(J1808=-9,-999,IF(J1808="",-999,0)))</f>
        <v>-999</v>
      </c>
      <c r="AO1808" s="82" t="str">
        <f t="shared" si="288"/>
        <v>-999</v>
      </c>
      <c r="AP1808" s="82" t="str">
        <f t="shared" si="289"/>
        <v>MISSING</v>
      </c>
    </row>
    <row r="1809" spans="2:42" s="3" customFormat="1">
      <c r="B1809" s="213"/>
      <c r="C1809" s="35">
        <v>1805</v>
      </c>
      <c r="D1809" s="161"/>
      <c r="E1809" s="161"/>
      <c r="F1809" s="161"/>
      <c r="G1809" s="161"/>
      <c r="H1809" s="161"/>
      <c r="I1809" s="161"/>
      <c r="J1809" s="161"/>
      <c r="K1809" s="161"/>
      <c r="L1809" s="161"/>
      <c r="M1809" s="161"/>
      <c r="N1809" s="171"/>
      <c r="O1809" s="171"/>
      <c r="P1809" s="171"/>
      <c r="Q1809" s="171"/>
      <c r="R1809" s="171"/>
      <c r="S1809" s="171"/>
      <c r="T1809" s="208" t="str">
        <f t="shared" si="280"/>
        <v>MISSING</v>
      </c>
      <c r="U1809" s="208" t="str">
        <f t="shared" si="281"/>
        <v>MISSING</v>
      </c>
      <c r="X1809" s="56">
        <f t="shared" si="282"/>
        <v>-99</v>
      </c>
      <c r="Y1809" s="56">
        <f t="shared" si="283"/>
        <v>-99</v>
      </c>
      <c r="Z1809" s="56">
        <f t="shared" si="284"/>
        <v>-99</v>
      </c>
      <c r="AA1809" s="56">
        <f t="shared" si="285"/>
        <v>-99</v>
      </c>
      <c r="AB1809" s="56">
        <f t="shared" si="286"/>
        <v>-99</v>
      </c>
      <c r="AC1809" s="56">
        <f t="shared" si="287"/>
        <v>-99</v>
      </c>
      <c r="AE1809" s="82">
        <f>IF(D1809=1, 'adjustment factor'!$D$4, IF(D1809=-9,-999,IF(D1809="",-999,0)))</f>
        <v>-999</v>
      </c>
      <c r="AF1809" s="82">
        <f>IF(F1809=1, 'adjustment factor'!$D$5, IF(F1809=-9,-999,IF(F1809="",-999,0)))</f>
        <v>-999</v>
      </c>
      <c r="AG1809" s="82">
        <f>IF(E1809=1, 'adjustment factor'!$D$6, IF(E1809=-9,-999,IF(E1809="",-999,0)))</f>
        <v>-999</v>
      </c>
      <c r="AH1809" s="82">
        <f>IF(K1809&gt;=45,'adjustment factor'!$D$7,IF(K1809=-9,-1200,IF(K1809="",-1200,0)))</f>
        <v>-1200</v>
      </c>
      <c r="AI1809" s="82">
        <f>IF(L1809=1, 'adjustment factor'!$D$8, IF(L1809=-9,-999,IF(L1809="",-999,0)))</f>
        <v>-999</v>
      </c>
      <c r="AJ1809" s="82">
        <f>IF(AND(M1809&gt;=1,M1809&lt;=4),'adjustment factor'!$D$9,IF(M1809=-9,-999,IF(M1809=98,-999,IF(M1809=99,-999,IF(M1809="",-999,0)))))</f>
        <v>-999</v>
      </c>
      <c r="AK1809" s="82">
        <f>IF(H1809=1, 'adjustment factor'!$D$10, IF(H1809=-9,-999,IF(H1809="",-999,0)))</f>
        <v>-999</v>
      </c>
      <c r="AL1809" s="82">
        <f>IF(G1809=1, 'adjustment factor'!$D$11, IF(G1809=-9,-999,IF(G1809="",-999,0)))</f>
        <v>-999</v>
      </c>
      <c r="AM1809" s="82">
        <f>IF(I1809=1, 'adjustment factor'!$D$12, IF(I1809=-9,-999,IF(I1809="",-999,0)))</f>
        <v>-999</v>
      </c>
      <c r="AN1809" s="82">
        <f>IF(J1809=1, 'adjustment factor'!$D$13, IF(J1809=-9,-999,IF(J1809="",-999,0)))</f>
        <v>-999</v>
      </c>
      <c r="AO1809" s="82" t="str">
        <f t="shared" si="288"/>
        <v>-999</v>
      </c>
      <c r="AP1809" s="82" t="str">
        <f t="shared" si="289"/>
        <v>MISSING</v>
      </c>
    </row>
    <row r="1810" spans="2:42" s="3" customFormat="1">
      <c r="B1810" s="213"/>
      <c r="C1810" s="35">
        <v>1806</v>
      </c>
      <c r="D1810" s="161"/>
      <c r="E1810" s="161"/>
      <c r="F1810" s="161"/>
      <c r="G1810" s="161"/>
      <c r="H1810" s="161"/>
      <c r="I1810" s="161"/>
      <c r="J1810" s="161"/>
      <c r="K1810" s="161"/>
      <c r="L1810" s="161"/>
      <c r="M1810" s="161"/>
      <c r="N1810" s="171"/>
      <c r="O1810" s="171"/>
      <c r="P1810" s="171"/>
      <c r="Q1810" s="171"/>
      <c r="R1810" s="171"/>
      <c r="S1810" s="171"/>
      <c r="T1810" s="208" t="str">
        <f t="shared" si="280"/>
        <v>MISSING</v>
      </c>
      <c r="U1810" s="208" t="str">
        <f t="shared" si="281"/>
        <v>MISSING</v>
      </c>
      <c r="X1810" s="56">
        <f t="shared" si="282"/>
        <v>-99</v>
      </c>
      <c r="Y1810" s="56">
        <f t="shared" si="283"/>
        <v>-99</v>
      </c>
      <c r="Z1810" s="56">
        <f t="shared" si="284"/>
        <v>-99</v>
      </c>
      <c r="AA1810" s="56">
        <f t="shared" si="285"/>
        <v>-99</v>
      </c>
      <c r="AB1810" s="56">
        <f t="shared" si="286"/>
        <v>-99</v>
      </c>
      <c r="AC1810" s="56">
        <f t="shared" si="287"/>
        <v>-99</v>
      </c>
      <c r="AE1810" s="82">
        <f>IF(D1810=1, 'adjustment factor'!$D$4, IF(D1810=-9,-999,IF(D1810="",-999,0)))</f>
        <v>-999</v>
      </c>
      <c r="AF1810" s="82">
        <f>IF(F1810=1, 'adjustment factor'!$D$5, IF(F1810=-9,-999,IF(F1810="",-999,0)))</f>
        <v>-999</v>
      </c>
      <c r="AG1810" s="82">
        <f>IF(E1810=1, 'adjustment factor'!$D$6, IF(E1810=-9,-999,IF(E1810="",-999,0)))</f>
        <v>-999</v>
      </c>
      <c r="AH1810" s="82">
        <f>IF(K1810&gt;=45,'adjustment factor'!$D$7,IF(K1810=-9,-1200,IF(K1810="",-1200,0)))</f>
        <v>-1200</v>
      </c>
      <c r="AI1810" s="82">
        <f>IF(L1810=1, 'adjustment factor'!$D$8, IF(L1810=-9,-999,IF(L1810="",-999,0)))</f>
        <v>-999</v>
      </c>
      <c r="AJ1810" s="82">
        <f>IF(AND(M1810&gt;=1,M1810&lt;=4),'adjustment factor'!$D$9,IF(M1810=-9,-999,IF(M1810=98,-999,IF(M1810=99,-999,IF(M1810="",-999,0)))))</f>
        <v>-999</v>
      </c>
      <c r="AK1810" s="82">
        <f>IF(H1810=1, 'adjustment factor'!$D$10, IF(H1810=-9,-999,IF(H1810="",-999,0)))</f>
        <v>-999</v>
      </c>
      <c r="AL1810" s="82">
        <f>IF(G1810=1, 'adjustment factor'!$D$11, IF(G1810=-9,-999,IF(G1810="",-999,0)))</f>
        <v>-999</v>
      </c>
      <c r="AM1810" s="82">
        <f>IF(I1810=1, 'adjustment factor'!$D$12, IF(I1810=-9,-999,IF(I1810="",-999,0)))</f>
        <v>-999</v>
      </c>
      <c r="AN1810" s="82">
        <f>IF(J1810=1, 'adjustment factor'!$D$13, IF(J1810=-9,-999,IF(J1810="",-999,0)))</f>
        <v>-999</v>
      </c>
      <c r="AO1810" s="82" t="str">
        <f t="shared" si="288"/>
        <v>-999</v>
      </c>
      <c r="AP1810" s="82" t="str">
        <f t="shared" si="289"/>
        <v>MISSING</v>
      </c>
    </row>
    <row r="1811" spans="2:42" s="3" customFormat="1">
      <c r="B1811" s="213"/>
      <c r="C1811" s="35">
        <v>1807</v>
      </c>
      <c r="D1811" s="161"/>
      <c r="E1811" s="161"/>
      <c r="F1811" s="161"/>
      <c r="G1811" s="161"/>
      <c r="H1811" s="161"/>
      <c r="I1811" s="161"/>
      <c r="J1811" s="161"/>
      <c r="K1811" s="161"/>
      <c r="L1811" s="161"/>
      <c r="M1811" s="161"/>
      <c r="N1811" s="171"/>
      <c r="O1811" s="171"/>
      <c r="P1811" s="171"/>
      <c r="Q1811" s="171"/>
      <c r="R1811" s="171"/>
      <c r="S1811" s="171"/>
      <c r="T1811" s="208" t="str">
        <f t="shared" si="280"/>
        <v>MISSING</v>
      </c>
      <c r="U1811" s="208" t="str">
        <f t="shared" si="281"/>
        <v>MISSING</v>
      </c>
      <c r="X1811" s="56">
        <f t="shared" si="282"/>
        <v>-99</v>
      </c>
      <c r="Y1811" s="56">
        <f t="shared" si="283"/>
        <v>-99</v>
      </c>
      <c r="Z1811" s="56">
        <f t="shared" si="284"/>
        <v>-99</v>
      </c>
      <c r="AA1811" s="56">
        <f t="shared" si="285"/>
        <v>-99</v>
      </c>
      <c r="AB1811" s="56">
        <f t="shared" si="286"/>
        <v>-99</v>
      </c>
      <c r="AC1811" s="56">
        <f t="shared" si="287"/>
        <v>-99</v>
      </c>
      <c r="AE1811" s="82">
        <f>IF(D1811=1, 'adjustment factor'!$D$4, IF(D1811=-9,-999,IF(D1811="",-999,0)))</f>
        <v>-999</v>
      </c>
      <c r="AF1811" s="82">
        <f>IF(F1811=1, 'adjustment factor'!$D$5, IF(F1811=-9,-999,IF(F1811="",-999,0)))</f>
        <v>-999</v>
      </c>
      <c r="AG1811" s="82">
        <f>IF(E1811=1, 'adjustment factor'!$D$6, IF(E1811=-9,-999,IF(E1811="",-999,0)))</f>
        <v>-999</v>
      </c>
      <c r="AH1811" s="82">
        <f>IF(K1811&gt;=45,'adjustment factor'!$D$7,IF(K1811=-9,-1200,IF(K1811="",-1200,0)))</f>
        <v>-1200</v>
      </c>
      <c r="AI1811" s="82">
        <f>IF(L1811=1, 'adjustment factor'!$D$8, IF(L1811=-9,-999,IF(L1811="",-999,0)))</f>
        <v>-999</v>
      </c>
      <c r="AJ1811" s="82">
        <f>IF(AND(M1811&gt;=1,M1811&lt;=4),'adjustment factor'!$D$9,IF(M1811=-9,-999,IF(M1811=98,-999,IF(M1811=99,-999,IF(M1811="",-999,0)))))</f>
        <v>-999</v>
      </c>
      <c r="AK1811" s="82">
        <f>IF(H1811=1, 'adjustment factor'!$D$10, IF(H1811=-9,-999,IF(H1811="",-999,0)))</f>
        <v>-999</v>
      </c>
      <c r="AL1811" s="82">
        <f>IF(G1811=1, 'adjustment factor'!$D$11, IF(G1811=-9,-999,IF(G1811="",-999,0)))</f>
        <v>-999</v>
      </c>
      <c r="AM1811" s="82">
        <f>IF(I1811=1, 'adjustment factor'!$D$12, IF(I1811=-9,-999,IF(I1811="",-999,0)))</f>
        <v>-999</v>
      </c>
      <c r="AN1811" s="82">
        <f>IF(J1811=1, 'adjustment factor'!$D$13, IF(J1811=-9,-999,IF(J1811="",-999,0)))</f>
        <v>-999</v>
      </c>
      <c r="AO1811" s="82" t="str">
        <f t="shared" si="288"/>
        <v>-999</v>
      </c>
      <c r="AP1811" s="82" t="str">
        <f t="shared" si="289"/>
        <v>MISSING</v>
      </c>
    </row>
    <row r="1812" spans="2:42" s="3" customFormat="1">
      <c r="B1812" s="213"/>
      <c r="C1812" s="35">
        <v>1808</v>
      </c>
      <c r="D1812" s="161"/>
      <c r="E1812" s="161"/>
      <c r="F1812" s="161"/>
      <c r="G1812" s="161"/>
      <c r="H1812" s="161"/>
      <c r="I1812" s="161"/>
      <c r="J1812" s="161"/>
      <c r="K1812" s="161"/>
      <c r="L1812" s="161"/>
      <c r="M1812" s="161"/>
      <c r="N1812" s="171"/>
      <c r="O1812" s="171"/>
      <c r="P1812" s="171"/>
      <c r="Q1812" s="171"/>
      <c r="R1812" s="171"/>
      <c r="S1812" s="171"/>
      <c r="T1812" s="208" t="str">
        <f t="shared" si="280"/>
        <v>MISSING</v>
      </c>
      <c r="U1812" s="208" t="str">
        <f t="shared" si="281"/>
        <v>MISSING</v>
      </c>
      <c r="X1812" s="56">
        <f t="shared" si="282"/>
        <v>-99</v>
      </c>
      <c r="Y1812" s="56">
        <f t="shared" si="283"/>
        <v>-99</v>
      </c>
      <c r="Z1812" s="56">
        <f t="shared" si="284"/>
        <v>-99</v>
      </c>
      <c r="AA1812" s="56">
        <f t="shared" si="285"/>
        <v>-99</v>
      </c>
      <c r="AB1812" s="56">
        <f t="shared" si="286"/>
        <v>-99</v>
      </c>
      <c r="AC1812" s="56">
        <f t="shared" si="287"/>
        <v>-99</v>
      </c>
      <c r="AE1812" s="82">
        <f>IF(D1812=1, 'adjustment factor'!$D$4, IF(D1812=-9,-999,IF(D1812="",-999,0)))</f>
        <v>-999</v>
      </c>
      <c r="AF1812" s="82">
        <f>IF(F1812=1, 'adjustment factor'!$D$5, IF(F1812=-9,-999,IF(F1812="",-999,0)))</f>
        <v>-999</v>
      </c>
      <c r="AG1812" s="82">
        <f>IF(E1812=1, 'adjustment factor'!$D$6, IF(E1812=-9,-999,IF(E1812="",-999,0)))</f>
        <v>-999</v>
      </c>
      <c r="AH1812" s="82">
        <f>IF(K1812&gt;=45,'adjustment factor'!$D$7,IF(K1812=-9,-1200,IF(K1812="",-1200,0)))</f>
        <v>-1200</v>
      </c>
      <c r="AI1812" s="82">
        <f>IF(L1812=1, 'adjustment factor'!$D$8, IF(L1812=-9,-999,IF(L1812="",-999,0)))</f>
        <v>-999</v>
      </c>
      <c r="AJ1812" s="82">
        <f>IF(AND(M1812&gt;=1,M1812&lt;=4),'adjustment factor'!$D$9,IF(M1812=-9,-999,IF(M1812=98,-999,IF(M1812=99,-999,IF(M1812="",-999,0)))))</f>
        <v>-999</v>
      </c>
      <c r="AK1812" s="82">
        <f>IF(H1812=1, 'adjustment factor'!$D$10, IF(H1812=-9,-999,IF(H1812="",-999,0)))</f>
        <v>-999</v>
      </c>
      <c r="AL1812" s="82">
        <f>IF(G1812=1, 'adjustment factor'!$D$11, IF(G1812=-9,-999,IF(G1812="",-999,0)))</f>
        <v>-999</v>
      </c>
      <c r="AM1812" s="82">
        <f>IF(I1812=1, 'adjustment factor'!$D$12, IF(I1812=-9,-999,IF(I1812="",-999,0)))</f>
        <v>-999</v>
      </c>
      <c r="AN1812" s="82">
        <f>IF(J1812=1, 'adjustment factor'!$D$13, IF(J1812=-9,-999,IF(J1812="",-999,0)))</f>
        <v>-999</v>
      </c>
      <c r="AO1812" s="82" t="str">
        <f t="shared" si="288"/>
        <v>-999</v>
      </c>
      <c r="AP1812" s="82" t="str">
        <f t="shared" si="289"/>
        <v>MISSING</v>
      </c>
    </row>
    <row r="1813" spans="2:42" s="3" customFormat="1">
      <c r="B1813" s="213"/>
      <c r="C1813" s="35">
        <v>1809</v>
      </c>
      <c r="D1813" s="161"/>
      <c r="E1813" s="161"/>
      <c r="F1813" s="161"/>
      <c r="G1813" s="161"/>
      <c r="H1813" s="161"/>
      <c r="I1813" s="161"/>
      <c r="J1813" s="161"/>
      <c r="K1813" s="161"/>
      <c r="L1813" s="161"/>
      <c r="M1813" s="161"/>
      <c r="N1813" s="171"/>
      <c r="O1813" s="171"/>
      <c r="P1813" s="171"/>
      <c r="Q1813" s="171"/>
      <c r="R1813" s="171"/>
      <c r="S1813" s="171"/>
      <c r="T1813" s="208" t="str">
        <f t="shared" si="280"/>
        <v>MISSING</v>
      </c>
      <c r="U1813" s="208" t="str">
        <f t="shared" si="281"/>
        <v>MISSING</v>
      </c>
      <c r="X1813" s="56">
        <f t="shared" si="282"/>
        <v>-99</v>
      </c>
      <c r="Y1813" s="56">
        <f t="shared" si="283"/>
        <v>-99</v>
      </c>
      <c r="Z1813" s="56">
        <f t="shared" si="284"/>
        <v>-99</v>
      </c>
      <c r="AA1813" s="56">
        <f t="shared" si="285"/>
        <v>-99</v>
      </c>
      <c r="AB1813" s="56">
        <f t="shared" si="286"/>
        <v>-99</v>
      </c>
      <c r="AC1813" s="56">
        <f t="shared" si="287"/>
        <v>-99</v>
      </c>
      <c r="AE1813" s="82">
        <f>IF(D1813=1, 'adjustment factor'!$D$4, IF(D1813=-9,-999,IF(D1813="",-999,0)))</f>
        <v>-999</v>
      </c>
      <c r="AF1813" s="82">
        <f>IF(F1813=1, 'adjustment factor'!$D$5, IF(F1813=-9,-999,IF(F1813="",-999,0)))</f>
        <v>-999</v>
      </c>
      <c r="AG1813" s="82">
        <f>IF(E1813=1, 'adjustment factor'!$D$6, IF(E1813=-9,-999,IF(E1813="",-999,0)))</f>
        <v>-999</v>
      </c>
      <c r="AH1813" s="82">
        <f>IF(K1813&gt;=45,'adjustment factor'!$D$7,IF(K1813=-9,-1200,IF(K1813="",-1200,0)))</f>
        <v>-1200</v>
      </c>
      <c r="AI1813" s="82">
        <f>IF(L1813=1, 'adjustment factor'!$D$8, IF(L1813=-9,-999,IF(L1813="",-999,0)))</f>
        <v>-999</v>
      </c>
      <c r="AJ1813" s="82">
        <f>IF(AND(M1813&gt;=1,M1813&lt;=4),'adjustment factor'!$D$9,IF(M1813=-9,-999,IF(M1813=98,-999,IF(M1813=99,-999,IF(M1813="",-999,0)))))</f>
        <v>-999</v>
      </c>
      <c r="AK1813" s="82">
        <f>IF(H1813=1, 'adjustment factor'!$D$10, IF(H1813=-9,-999,IF(H1813="",-999,0)))</f>
        <v>-999</v>
      </c>
      <c r="AL1813" s="82">
        <f>IF(G1813=1, 'adjustment factor'!$D$11, IF(G1813=-9,-999,IF(G1813="",-999,0)))</f>
        <v>-999</v>
      </c>
      <c r="AM1813" s="82">
        <f>IF(I1813=1, 'adjustment factor'!$D$12, IF(I1813=-9,-999,IF(I1813="",-999,0)))</f>
        <v>-999</v>
      </c>
      <c r="AN1813" s="82">
        <f>IF(J1813=1, 'adjustment factor'!$D$13, IF(J1813=-9,-999,IF(J1813="",-999,0)))</f>
        <v>-999</v>
      </c>
      <c r="AO1813" s="82" t="str">
        <f t="shared" si="288"/>
        <v>-999</v>
      </c>
      <c r="AP1813" s="82" t="str">
        <f t="shared" si="289"/>
        <v>MISSING</v>
      </c>
    </row>
    <row r="1814" spans="2:42" s="3" customFormat="1">
      <c r="B1814" s="213"/>
      <c r="C1814" s="35">
        <v>1810</v>
      </c>
      <c r="D1814" s="161"/>
      <c r="E1814" s="161"/>
      <c r="F1814" s="161"/>
      <c r="G1814" s="161"/>
      <c r="H1814" s="161"/>
      <c r="I1814" s="161"/>
      <c r="J1814" s="161"/>
      <c r="K1814" s="161"/>
      <c r="L1814" s="161"/>
      <c r="M1814" s="161"/>
      <c r="N1814" s="171"/>
      <c r="O1814" s="171"/>
      <c r="P1814" s="171"/>
      <c r="Q1814" s="171"/>
      <c r="R1814" s="171"/>
      <c r="S1814" s="171"/>
      <c r="T1814" s="208" t="str">
        <f t="shared" si="280"/>
        <v>MISSING</v>
      </c>
      <c r="U1814" s="208" t="str">
        <f t="shared" si="281"/>
        <v>MISSING</v>
      </c>
      <c r="X1814" s="56">
        <f t="shared" si="282"/>
        <v>-99</v>
      </c>
      <c r="Y1814" s="56">
        <f t="shared" si="283"/>
        <v>-99</v>
      </c>
      <c r="Z1814" s="56">
        <f t="shared" si="284"/>
        <v>-99</v>
      </c>
      <c r="AA1814" s="56">
        <f t="shared" si="285"/>
        <v>-99</v>
      </c>
      <c r="AB1814" s="56">
        <f t="shared" si="286"/>
        <v>-99</v>
      </c>
      <c r="AC1814" s="56">
        <f t="shared" si="287"/>
        <v>-99</v>
      </c>
      <c r="AE1814" s="82">
        <f>IF(D1814=1, 'adjustment factor'!$D$4, IF(D1814=-9,-999,IF(D1814="",-999,0)))</f>
        <v>-999</v>
      </c>
      <c r="AF1814" s="82">
        <f>IF(F1814=1, 'adjustment factor'!$D$5, IF(F1814=-9,-999,IF(F1814="",-999,0)))</f>
        <v>-999</v>
      </c>
      <c r="AG1814" s="82">
        <f>IF(E1814=1, 'adjustment factor'!$D$6, IF(E1814=-9,-999,IF(E1814="",-999,0)))</f>
        <v>-999</v>
      </c>
      <c r="AH1814" s="82">
        <f>IF(K1814&gt;=45,'adjustment factor'!$D$7,IF(K1814=-9,-1200,IF(K1814="",-1200,0)))</f>
        <v>-1200</v>
      </c>
      <c r="AI1814" s="82">
        <f>IF(L1814=1, 'adjustment factor'!$D$8, IF(L1814=-9,-999,IF(L1814="",-999,0)))</f>
        <v>-999</v>
      </c>
      <c r="AJ1814" s="82">
        <f>IF(AND(M1814&gt;=1,M1814&lt;=4),'adjustment factor'!$D$9,IF(M1814=-9,-999,IF(M1814=98,-999,IF(M1814=99,-999,IF(M1814="",-999,0)))))</f>
        <v>-999</v>
      </c>
      <c r="AK1814" s="82">
        <f>IF(H1814=1, 'adjustment factor'!$D$10, IF(H1814=-9,-999,IF(H1814="",-999,0)))</f>
        <v>-999</v>
      </c>
      <c r="AL1814" s="82">
        <f>IF(G1814=1, 'adjustment factor'!$D$11, IF(G1814=-9,-999,IF(G1814="",-999,0)))</f>
        <v>-999</v>
      </c>
      <c r="AM1814" s="82">
        <f>IF(I1814=1, 'adjustment factor'!$D$12, IF(I1814=-9,-999,IF(I1814="",-999,0)))</f>
        <v>-999</v>
      </c>
      <c r="AN1814" s="82">
        <f>IF(J1814=1, 'adjustment factor'!$D$13, IF(J1814=-9,-999,IF(J1814="",-999,0)))</f>
        <v>-999</v>
      </c>
      <c r="AO1814" s="82" t="str">
        <f t="shared" si="288"/>
        <v>-999</v>
      </c>
      <c r="AP1814" s="82" t="str">
        <f t="shared" si="289"/>
        <v>MISSING</v>
      </c>
    </row>
    <row r="1815" spans="2:42" s="3" customFormat="1">
      <c r="B1815" s="213"/>
      <c r="C1815" s="35">
        <v>1811</v>
      </c>
      <c r="D1815" s="161"/>
      <c r="E1815" s="161"/>
      <c r="F1815" s="161"/>
      <c r="G1815" s="161"/>
      <c r="H1815" s="161"/>
      <c r="I1815" s="161"/>
      <c r="J1815" s="161"/>
      <c r="K1815" s="161"/>
      <c r="L1815" s="161"/>
      <c r="M1815" s="161"/>
      <c r="N1815" s="171"/>
      <c r="O1815" s="171"/>
      <c r="P1815" s="171"/>
      <c r="Q1815" s="171"/>
      <c r="R1815" s="171"/>
      <c r="S1815" s="171"/>
      <c r="T1815" s="208" t="str">
        <f t="shared" si="280"/>
        <v>MISSING</v>
      </c>
      <c r="U1815" s="208" t="str">
        <f t="shared" si="281"/>
        <v>MISSING</v>
      </c>
      <c r="X1815" s="56">
        <f t="shared" si="282"/>
        <v>-99</v>
      </c>
      <c r="Y1815" s="56">
        <f t="shared" si="283"/>
        <v>-99</v>
      </c>
      <c r="Z1815" s="56">
        <f t="shared" si="284"/>
        <v>-99</v>
      </c>
      <c r="AA1815" s="56">
        <f t="shared" si="285"/>
        <v>-99</v>
      </c>
      <c r="AB1815" s="56">
        <f t="shared" si="286"/>
        <v>-99</v>
      </c>
      <c r="AC1815" s="56">
        <f t="shared" si="287"/>
        <v>-99</v>
      </c>
      <c r="AE1815" s="82">
        <f>IF(D1815=1, 'adjustment factor'!$D$4, IF(D1815=-9,-999,IF(D1815="",-999,0)))</f>
        <v>-999</v>
      </c>
      <c r="AF1815" s="82">
        <f>IF(F1815=1, 'adjustment factor'!$D$5, IF(F1815=-9,-999,IF(F1815="",-999,0)))</f>
        <v>-999</v>
      </c>
      <c r="AG1815" s="82">
        <f>IF(E1815=1, 'adjustment factor'!$D$6, IF(E1815=-9,-999,IF(E1815="",-999,0)))</f>
        <v>-999</v>
      </c>
      <c r="AH1815" s="82">
        <f>IF(K1815&gt;=45,'adjustment factor'!$D$7,IF(K1815=-9,-1200,IF(K1815="",-1200,0)))</f>
        <v>-1200</v>
      </c>
      <c r="AI1815" s="82">
        <f>IF(L1815=1, 'adjustment factor'!$D$8, IF(L1815=-9,-999,IF(L1815="",-999,0)))</f>
        <v>-999</v>
      </c>
      <c r="AJ1815" s="82">
        <f>IF(AND(M1815&gt;=1,M1815&lt;=4),'adjustment factor'!$D$9,IF(M1815=-9,-999,IF(M1815=98,-999,IF(M1815=99,-999,IF(M1815="",-999,0)))))</f>
        <v>-999</v>
      </c>
      <c r="AK1815" s="82">
        <f>IF(H1815=1, 'adjustment factor'!$D$10, IF(H1815=-9,-999,IF(H1815="",-999,0)))</f>
        <v>-999</v>
      </c>
      <c r="AL1815" s="82">
        <f>IF(G1815=1, 'adjustment factor'!$D$11, IF(G1815=-9,-999,IF(G1815="",-999,0)))</f>
        <v>-999</v>
      </c>
      <c r="AM1815" s="82">
        <f>IF(I1815=1, 'adjustment factor'!$D$12, IF(I1815=-9,-999,IF(I1815="",-999,0)))</f>
        <v>-999</v>
      </c>
      <c r="AN1815" s="82">
        <f>IF(J1815=1, 'adjustment factor'!$D$13, IF(J1815=-9,-999,IF(J1815="",-999,0)))</f>
        <v>-999</v>
      </c>
      <c r="AO1815" s="82" t="str">
        <f t="shared" si="288"/>
        <v>-999</v>
      </c>
      <c r="AP1815" s="82" t="str">
        <f t="shared" si="289"/>
        <v>MISSING</v>
      </c>
    </row>
    <row r="1816" spans="2:42" s="3" customFormat="1">
      <c r="B1816" s="213"/>
      <c r="C1816" s="35">
        <v>1812</v>
      </c>
      <c r="D1816" s="161"/>
      <c r="E1816" s="161"/>
      <c r="F1816" s="161"/>
      <c r="G1816" s="161"/>
      <c r="H1816" s="161"/>
      <c r="I1816" s="161"/>
      <c r="J1816" s="161"/>
      <c r="K1816" s="161"/>
      <c r="L1816" s="161"/>
      <c r="M1816" s="161"/>
      <c r="N1816" s="171"/>
      <c r="O1816" s="171"/>
      <c r="P1816" s="171"/>
      <c r="Q1816" s="171"/>
      <c r="R1816" s="171"/>
      <c r="S1816" s="171"/>
      <c r="T1816" s="208" t="str">
        <f t="shared" si="280"/>
        <v>MISSING</v>
      </c>
      <c r="U1816" s="208" t="str">
        <f t="shared" si="281"/>
        <v>MISSING</v>
      </c>
      <c r="X1816" s="56">
        <f t="shared" si="282"/>
        <v>-99</v>
      </c>
      <c r="Y1816" s="56">
        <f t="shared" si="283"/>
        <v>-99</v>
      </c>
      <c r="Z1816" s="56">
        <f t="shared" si="284"/>
        <v>-99</v>
      </c>
      <c r="AA1816" s="56">
        <f t="shared" si="285"/>
        <v>-99</v>
      </c>
      <c r="AB1816" s="56">
        <f t="shared" si="286"/>
        <v>-99</v>
      </c>
      <c r="AC1816" s="56">
        <f t="shared" si="287"/>
        <v>-99</v>
      </c>
      <c r="AE1816" s="82">
        <f>IF(D1816=1, 'adjustment factor'!$D$4, IF(D1816=-9,-999,IF(D1816="",-999,0)))</f>
        <v>-999</v>
      </c>
      <c r="AF1816" s="82">
        <f>IF(F1816=1, 'adjustment factor'!$D$5, IF(F1816=-9,-999,IF(F1816="",-999,0)))</f>
        <v>-999</v>
      </c>
      <c r="AG1816" s="82">
        <f>IF(E1816=1, 'adjustment factor'!$D$6, IF(E1816=-9,-999,IF(E1816="",-999,0)))</f>
        <v>-999</v>
      </c>
      <c r="AH1816" s="82">
        <f>IF(K1816&gt;=45,'adjustment factor'!$D$7,IF(K1816=-9,-1200,IF(K1816="",-1200,0)))</f>
        <v>-1200</v>
      </c>
      <c r="AI1816" s="82">
        <f>IF(L1816=1, 'adjustment factor'!$D$8, IF(L1816=-9,-999,IF(L1816="",-999,0)))</f>
        <v>-999</v>
      </c>
      <c r="AJ1816" s="82">
        <f>IF(AND(M1816&gt;=1,M1816&lt;=4),'adjustment factor'!$D$9,IF(M1816=-9,-999,IF(M1816=98,-999,IF(M1816=99,-999,IF(M1816="",-999,0)))))</f>
        <v>-999</v>
      </c>
      <c r="AK1816" s="82">
        <f>IF(H1816=1, 'adjustment factor'!$D$10, IF(H1816=-9,-999,IF(H1816="",-999,0)))</f>
        <v>-999</v>
      </c>
      <c r="AL1816" s="82">
        <f>IF(G1816=1, 'adjustment factor'!$D$11, IF(G1816=-9,-999,IF(G1816="",-999,0)))</f>
        <v>-999</v>
      </c>
      <c r="AM1816" s="82">
        <f>IF(I1816=1, 'adjustment factor'!$D$12, IF(I1816=-9,-999,IF(I1816="",-999,0)))</f>
        <v>-999</v>
      </c>
      <c r="AN1816" s="82">
        <f>IF(J1816=1, 'adjustment factor'!$D$13, IF(J1816=-9,-999,IF(J1816="",-999,0)))</f>
        <v>-999</v>
      </c>
      <c r="AO1816" s="82" t="str">
        <f t="shared" si="288"/>
        <v>-999</v>
      </c>
      <c r="AP1816" s="82" t="str">
        <f t="shared" si="289"/>
        <v>MISSING</v>
      </c>
    </row>
    <row r="1817" spans="2:42" s="3" customFormat="1">
      <c r="B1817" s="213"/>
      <c r="C1817" s="35">
        <v>1813</v>
      </c>
      <c r="D1817" s="161"/>
      <c r="E1817" s="161"/>
      <c r="F1817" s="161"/>
      <c r="G1817" s="161"/>
      <c r="H1817" s="161"/>
      <c r="I1817" s="161"/>
      <c r="J1817" s="161"/>
      <c r="K1817" s="161"/>
      <c r="L1817" s="161"/>
      <c r="M1817" s="161"/>
      <c r="N1817" s="171"/>
      <c r="O1817" s="171"/>
      <c r="P1817" s="171"/>
      <c r="Q1817" s="171"/>
      <c r="R1817" s="171"/>
      <c r="S1817" s="171"/>
      <c r="T1817" s="208" t="str">
        <f t="shared" si="280"/>
        <v>MISSING</v>
      </c>
      <c r="U1817" s="208" t="str">
        <f t="shared" si="281"/>
        <v>MISSING</v>
      </c>
      <c r="X1817" s="56">
        <f t="shared" si="282"/>
        <v>-99</v>
      </c>
      <c r="Y1817" s="56">
        <f t="shared" si="283"/>
        <v>-99</v>
      </c>
      <c r="Z1817" s="56">
        <f t="shared" si="284"/>
        <v>-99</v>
      </c>
      <c r="AA1817" s="56">
        <f t="shared" si="285"/>
        <v>-99</v>
      </c>
      <c r="AB1817" s="56">
        <f t="shared" si="286"/>
        <v>-99</v>
      </c>
      <c r="AC1817" s="56">
        <f t="shared" si="287"/>
        <v>-99</v>
      </c>
      <c r="AE1817" s="82">
        <f>IF(D1817=1, 'adjustment factor'!$D$4, IF(D1817=-9,-999,IF(D1817="",-999,0)))</f>
        <v>-999</v>
      </c>
      <c r="AF1817" s="82">
        <f>IF(F1817=1, 'adjustment factor'!$D$5, IF(F1817=-9,-999,IF(F1817="",-999,0)))</f>
        <v>-999</v>
      </c>
      <c r="AG1817" s="82">
        <f>IF(E1817=1, 'adjustment factor'!$D$6, IF(E1817=-9,-999,IF(E1817="",-999,0)))</f>
        <v>-999</v>
      </c>
      <c r="AH1817" s="82">
        <f>IF(K1817&gt;=45,'adjustment factor'!$D$7,IF(K1817=-9,-1200,IF(K1817="",-1200,0)))</f>
        <v>-1200</v>
      </c>
      <c r="AI1817" s="82">
        <f>IF(L1817=1, 'adjustment factor'!$D$8, IF(L1817=-9,-999,IF(L1817="",-999,0)))</f>
        <v>-999</v>
      </c>
      <c r="AJ1817" s="82">
        <f>IF(AND(M1817&gt;=1,M1817&lt;=4),'adjustment factor'!$D$9,IF(M1817=-9,-999,IF(M1817=98,-999,IF(M1817=99,-999,IF(M1817="",-999,0)))))</f>
        <v>-999</v>
      </c>
      <c r="AK1817" s="82">
        <f>IF(H1817=1, 'adjustment factor'!$D$10, IF(H1817=-9,-999,IF(H1817="",-999,0)))</f>
        <v>-999</v>
      </c>
      <c r="AL1817" s="82">
        <f>IF(G1817=1, 'adjustment factor'!$D$11, IF(G1817=-9,-999,IF(G1817="",-999,0)))</f>
        <v>-999</v>
      </c>
      <c r="AM1817" s="82">
        <f>IF(I1817=1, 'adjustment factor'!$D$12, IF(I1817=-9,-999,IF(I1817="",-999,0)))</f>
        <v>-999</v>
      </c>
      <c r="AN1817" s="82">
        <f>IF(J1817=1, 'adjustment factor'!$D$13, IF(J1817=-9,-999,IF(J1817="",-999,0)))</f>
        <v>-999</v>
      </c>
      <c r="AO1817" s="82" t="str">
        <f t="shared" si="288"/>
        <v>-999</v>
      </c>
      <c r="AP1817" s="82" t="str">
        <f t="shared" si="289"/>
        <v>MISSING</v>
      </c>
    </row>
    <row r="1818" spans="2:42" s="3" customFormat="1">
      <c r="B1818" s="213"/>
      <c r="C1818" s="35">
        <v>1814</v>
      </c>
      <c r="D1818" s="161"/>
      <c r="E1818" s="161"/>
      <c r="F1818" s="161"/>
      <c r="G1818" s="161"/>
      <c r="H1818" s="161"/>
      <c r="I1818" s="161"/>
      <c r="J1818" s="161"/>
      <c r="K1818" s="161"/>
      <c r="L1818" s="161"/>
      <c r="M1818" s="161"/>
      <c r="N1818" s="171"/>
      <c r="O1818" s="171"/>
      <c r="P1818" s="171"/>
      <c r="Q1818" s="171"/>
      <c r="R1818" s="171"/>
      <c r="S1818" s="171"/>
      <c r="T1818" s="208" t="str">
        <f t="shared" si="280"/>
        <v>MISSING</v>
      </c>
      <c r="U1818" s="208" t="str">
        <f t="shared" si="281"/>
        <v>MISSING</v>
      </c>
      <c r="X1818" s="56">
        <f t="shared" si="282"/>
        <v>-99</v>
      </c>
      <c r="Y1818" s="56">
        <f t="shared" si="283"/>
        <v>-99</v>
      </c>
      <c r="Z1818" s="56">
        <f t="shared" si="284"/>
        <v>-99</v>
      </c>
      <c r="AA1818" s="56">
        <f t="shared" si="285"/>
        <v>-99</v>
      </c>
      <c r="AB1818" s="56">
        <f t="shared" si="286"/>
        <v>-99</v>
      </c>
      <c r="AC1818" s="56">
        <f t="shared" si="287"/>
        <v>-99</v>
      </c>
      <c r="AE1818" s="82">
        <f>IF(D1818=1, 'adjustment factor'!$D$4, IF(D1818=-9,-999,IF(D1818="",-999,0)))</f>
        <v>-999</v>
      </c>
      <c r="AF1818" s="82">
        <f>IF(F1818=1, 'adjustment factor'!$D$5, IF(F1818=-9,-999,IF(F1818="",-999,0)))</f>
        <v>-999</v>
      </c>
      <c r="AG1818" s="82">
        <f>IF(E1818=1, 'adjustment factor'!$D$6, IF(E1818=-9,-999,IF(E1818="",-999,0)))</f>
        <v>-999</v>
      </c>
      <c r="AH1818" s="82">
        <f>IF(K1818&gt;=45,'adjustment factor'!$D$7,IF(K1818=-9,-1200,IF(K1818="",-1200,0)))</f>
        <v>-1200</v>
      </c>
      <c r="AI1818" s="82">
        <f>IF(L1818=1, 'adjustment factor'!$D$8, IF(L1818=-9,-999,IF(L1818="",-999,0)))</f>
        <v>-999</v>
      </c>
      <c r="AJ1818" s="82">
        <f>IF(AND(M1818&gt;=1,M1818&lt;=4),'adjustment factor'!$D$9,IF(M1818=-9,-999,IF(M1818=98,-999,IF(M1818=99,-999,IF(M1818="",-999,0)))))</f>
        <v>-999</v>
      </c>
      <c r="AK1818" s="82">
        <f>IF(H1818=1, 'adjustment factor'!$D$10, IF(H1818=-9,-999,IF(H1818="",-999,0)))</f>
        <v>-999</v>
      </c>
      <c r="AL1818" s="82">
        <f>IF(G1818=1, 'adjustment factor'!$D$11, IF(G1818=-9,-999,IF(G1818="",-999,0)))</f>
        <v>-999</v>
      </c>
      <c r="AM1818" s="82">
        <f>IF(I1818=1, 'adjustment factor'!$D$12, IF(I1818=-9,-999,IF(I1818="",-999,0)))</f>
        <v>-999</v>
      </c>
      <c r="AN1818" s="82">
        <f>IF(J1818=1, 'adjustment factor'!$D$13, IF(J1818=-9,-999,IF(J1818="",-999,0)))</f>
        <v>-999</v>
      </c>
      <c r="AO1818" s="82" t="str">
        <f t="shared" si="288"/>
        <v>-999</v>
      </c>
      <c r="AP1818" s="82" t="str">
        <f t="shared" si="289"/>
        <v>MISSING</v>
      </c>
    </row>
    <row r="1819" spans="2:42" s="3" customFormat="1">
      <c r="B1819" s="213"/>
      <c r="C1819" s="35">
        <v>1815</v>
      </c>
      <c r="D1819" s="161"/>
      <c r="E1819" s="161"/>
      <c r="F1819" s="161"/>
      <c r="G1819" s="161"/>
      <c r="H1819" s="161"/>
      <c r="I1819" s="161"/>
      <c r="J1819" s="161"/>
      <c r="K1819" s="161"/>
      <c r="L1819" s="161"/>
      <c r="M1819" s="161"/>
      <c r="N1819" s="171"/>
      <c r="O1819" s="171"/>
      <c r="P1819" s="171"/>
      <c r="Q1819" s="171"/>
      <c r="R1819" s="171"/>
      <c r="S1819" s="171"/>
      <c r="T1819" s="208" t="str">
        <f t="shared" si="280"/>
        <v>MISSING</v>
      </c>
      <c r="U1819" s="208" t="str">
        <f t="shared" si="281"/>
        <v>MISSING</v>
      </c>
      <c r="X1819" s="56">
        <f t="shared" si="282"/>
        <v>-99</v>
      </c>
      <c r="Y1819" s="56">
        <f t="shared" si="283"/>
        <v>-99</v>
      </c>
      <c r="Z1819" s="56">
        <f t="shared" si="284"/>
        <v>-99</v>
      </c>
      <c r="AA1819" s="56">
        <f t="shared" si="285"/>
        <v>-99</v>
      </c>
      <c r="AB1819" s="56">
        <f t="shared" si="286"/>
        <v>-99</v>
      </c>
      <c r="AC1819" s="56">
        <f t="shared" si="287"/>
        <v>-99</v>
      </c>
      <c r="AE1819" s="82">
        <f>IF(D1819=1, 'adjustment factor'!$D$4, IF(D1819=-9,-999,IF(D1819="",-999,0)))</f>
        <v>-999</v>
      </c>
      <c r="AF1819" s="82">
        <f>IF(F1819=1, 'adjustment factor'!$D$5, IF(F1819=-9,-999,IF(F1819="",-999,0)))</f>
        <v>-999</v>
      </c>
      <c r="AG1819" s="82">
        <f>IF(E1819=1, 'adjustment factor'!$D$6, IF(E1819=-9,-999,IF(E1819="",-999,0)))</f>
        <v>-999</v>
      </c>
      <c r="AH1819" s="82">
        <f>IF(K1819&gt;=45,'adjustment factor'!$D$7,IF(K1819=-9,-1200,IF(K1819="",-1200,0)))</f>
        <v>-1200</v>
      </c>
      <c r="AI1819" s="82">
        <f>IF(L1819=1, 'adjustment factor'!$D$8, IF(L1819=-9,-999,IF(L1819="",-999,0)))</f>
        <v>-999</v>
      </c>
      <c r="AJ1819" s="82">
        <f>IF(AND(M1819&gt;=1,M1819&lt;=4),'adjustment factor'!$D$9,IF(M1819=-9,-999,IF(M1819=98,-999,IF(M1819=99,-999,IF(M1819="",-999,0)))))</f>
        <v>-999</v>
      </c>
      <c r="AK1819" s="82">
        <f>IF(H1819=1, 'adjustment factor'!$D$10, IF(H1819=-9,-999,IF(H1819="",-999,0)))</f>
        <v>-999</v>
      </c>
      <c r="AL1819" s="82">
        <f>IF(G1819=1, 'adjustment factor'!$D$11, IF(G1819=-9,-999,IF(G1819="",-999,0)))</f>
        <v>-999</v>
      </c>
      <c r="AM1819" s="82">
        <f>IF(I1819=1, 'adjustment factor'!$D$12, IF(I1819=-9,-999,IF(I1819="",-999,0)))</f>
        <v>-999</v>
      </c>
      <c r="AN1819" s="82">
        <f>IF(J1819=1, 'adjustment factor'!$D$13, IF(J1819=-9,-999,IF(J1819="",-999,0)))</f>
        <v>-999</v>
      </c>
      <c r="AO1819" s="82" t="str">
        <f t="shared" si="288"/>
        <v>-999</v>
      </c>
      <c r="AP1819" s="82" t="str">
        <f t="shared" si="289"/>
        <v>MISSING</v>
      </c>
    </row>
    <row r="1820" spans="2:42" s="3" customFormat="1">
      <c r="B1820" s="213"/>
      <c r="C1820" s="35">
        <v>1816</v>
      </c>
      <c r="D1820" s="161"/>
      <c r="E1820" s="161"/>
      <c r="F1820" s="161"/>
      <c r="G1820" s="161"/>
      <c r="H1820" s="161"/>
      <c r="I1820" s="161"/>
      <c r="J1820" s="161"/>
      <c r="K1820" s="161"/>
      <c r="L1820" s="161"/>
      <c r="M1820" s="161"/>
      <c r="N1820" s="171"/>
      <c r="O1820" s="171"/>
      <c r="P1820" s="171"/>
      <c r="Q1820" s="171"/>
      <c r="R1820" s="171"/>
      <c r="S1820" s="171"/>
      <c r="T1820" s="208" t="str">
        <f t="shared" si="280"/>
        <v>MISSING</v>
      </c>
      <c r="U1820" s="208" t="str">
        <f t="shared" si="281"/>
        <v>MISSING</v>
      </c>
      <c r="X1820" s="56">
        <f t="shared" si="282"/>
        <v>-99</v>
      </c>
      <c r="Y1820" s="56">
        <f t="shared" si="283"/>
        <v>-99</v>
      </c>
      <c r="Z1820" s="56">
        <f t="shared" si="284"/>
        <v>-99</v>
      </c>
      <c r="AA1820" s="56">
        <f t="shared" si="285"/>
        <v>-99</v>
      </c>
      <c r="AB1820" s="56">
        <f t="shared" si="286"/>
        <v>-99</v>
      </c>
      <c r="AC1820" s="56">
        <f t="shared" si="287"/>
        <v>-99</v>
      </c>
      <c r="AE1820" s="82">
        <f>IF(D1820=1, 'adjustment factor'!$D$4, IF(D1820=-9,-999,IF(D1820="",-999,0)))</f>
        <v>-999</v>
      </c>
      <c r="AF1820" s="82">
        <f>IF(F1820=1, 'adjustment factor'!$D$5, IF(F1820=-9,-999,IF(F1820="",-999,0)))</f>
        <v>-999</v>
      </c>
      <c r="AG1820" s="82">
        <f>IF(E1820=1, 'adjustment factor'!$D$6, IF(E1820=-9,-999,IF(E1820="",-999,0)))</f>
        <v>-999</v>
      </c>
      <c r="AH1820" s="82">
        <f>IF(K1820&gt;=45,'adjustment factor'!$D$7,IF(K1820=-9,-1200,IF(K1820="",-1200,0)))</f>
        <v>-1200</v>
      </c>
      <c r="AI1820" s="82">
        <f>IF(L1820=1, 'adjustment factor'!$D$8, IF(L1820=-9,-999,IF(L1820="",-999,0)))</f>
        <v>-999</v>
      </c>
      <c r="AJ1820" s="82">
        <f>IF(AND(M1820&gt;=1,M1820&lt;=4),'adjustment factor'!$D$9,IF(M1820=-9,-999,IF(M1820=98,-999,IF(M1820=99,-999,IF(M1820="",-999,0)))))</f>
        <v>-999</v>
      </c>
      <c r="AK1820" s="82">
        <f>IF(H1820=1, 'adjustment factor'!$D$10, IF(H1820=-9,-999,IF(H1820="",-999,0)))</f>
        <v>-999</v>
      </c>
      <c r="AL1820" s="82">
        <f>IF(G1820=1, 'adjustment factor'!$D$11, IF(G1820=-9,-999,IF(G1820="",-999,0)))</f>
        <v>-999</v>
      </c>
      <c r="AM1820" s="82">
        <f>IF(I1820=1, 'adjustment factor'!$D$12, IF(I1820=-9,-999,IF(I1820="",-999,0)))</f>
        <v>-999</v>
      </c>
      <c r="AN1820" s="82">
        <f>IF(J1820=1, 'adjustment factor'!$D$13, IF(J1820=-9,-999,IF(J1820="",-999,0)))</f>
        <v>-999</v>
      </c>
      <c r="AO1820" s="82" t="str">
        <f t="shared" si="288"/>
        <v>-999</v>
      </c>
      <c r="AP1820" s="82" t="str">
        <f t="shared" si="289"/>
        <v>MISSING</v>
      </c>
    </row>
    <row r="1821" spans="2:42" s="3" customFormat="1">
      <c r="B1821" s="213"/>
      <c r="C1821" s="35">
        <v>1817</v>
      </c>
      <c r="D1821" s="161"/>
      <c r="E1821" s="161"/>
      <c r="F1821" s="161"/>
      <c r="G1821" s="161"/>
      <c r="H1821" s="161"/>
      <c r="I1821" s="161"/>
      <c r="J1821" s="161"/>
      <c r="K1821" s="161"/>
      <c r="L1821" s="161"/>
      <c r="M1821" s="161"/>
      <c r="N1821" s="171"/>
      <c r="O1821" s="171"/>
      <c r="P1821" s="171"/>
      <c r="Q1821" s="171"/>
      <c r="R1821" s="171"/>
      <c r="S1821" s="171"/>
      <c r="T1821" s="208" t="str">
        <f t="shared" si="280"/>
        <v>MISSING</v>
      </c>
      <c r="U1821" s="208" t="str">
        <f t="shared" si="281"/>
        <v>MISSING</v>
      </c>
      <c r="X1821" s="56">
        <f t="shared" si="282"/>
        <v>-99</v>
      </c>
      <c r="Y1821" s="56">
        <f t="shared" si="283"/>
        <v>-99</v>
      </c>
      <c r="Z1821" s="56">
        <f t="shared" si="284"/>
        <v>-99</v>
      </c>
      <c r="AA1821" s="56">
        <f t="shared" si="285"/>
        <v>-99</v>
      </c>
      <c r="AB1821" s="56">
        <f t="shared" si="286"/>
        <v>-99</v>
      </c>
      <c r="AC1821" s="56">
        <f t="shared" si="287"/>
        <v>-99</v>
      </c>
      <c r="AE1821" s="82">
        <f>IF(D1821=1, 'adjustment factor'!$D$4, IF(D1821=-9,-999,IF(D1821="",-999,0)))</f>
        <v>-999</v>
      </c>
      <c r="AF1821" s="82">
        <f>IF(F1821=1, 'adjustment factor'!$D$5, IF(F1821=-9,-999,IF(F1821="",-999,0)))</f>
        <v>-999</v>
      </c>
      <c r="AG1821" s="82">
        <f>IF(E1821=1, 'adjustment factor'!$D$6, IF(E1821=-9,-999,IF(E1821="",-999,0)))</f>
        <v>-999</v>
      </c>
      <c r="AH1821" s="82">
        <f>IF(K1821&gt;=45,'adjustment factor'!$D$7,IF(K1821=-9,-1200,IF(K1821="",-1200,0)))</f>
        <v>-1200</v>
      </c>
      <c r="AI1821" s="82">
        <f>IF(L1821=1, 'adjustment factor'!$D$8, IF(L1821=-9,-999,IF(L1821="",-999,0)))</f>
        <v>-999</v>
      </c>
      <c r="AJ1821" s="82">
        <f>IF(AND(M1821&gt;=1,M1821&lt;=4),'adjustment factor'!$D$9,IF(M1821=-9,-999,IF(M1821=98,-999,IF(M1821=99,-999,IF(M1821="",-999,0)))))</f>
        <v>-999</v>
      </c>
      <c r="AK1821" s="82">
        <f>IF(H1821=1, 'adjustment factor'!$D$10, IF(H1821=-9,-999,IF(H1821="",-999,0)))</f>
        <v>-999</v>
      </c>
      <c r="AL1821" s="82">
        <f>IF(G1821=1, 'adjustment factor'!$D$11, IF(G1821=-9,-999,IF(G1821="",-999,0)))</f>
        <v>-999</v>
      </c>
      <c r="AM1821" s="82">
        <f>IF(I1821=1, 'adjustment factor'!$D$12, IF(I1821=-9,-999,IF(I1821="",-999,0)))</f>
        <v>-999</v>
      </c>
      <c r="AN1821" s="82">
        <f>IF(J1821=1, 'adjustment factor'!$D$13, IF(J1821=-9,-999,IF(J1821="",-999,0)))</f>
        <v>-999</v>
      </c>
      <c r="AO1821" s="82" t="str">
        <f t="shared" si="288"/>
        <v>-999</v>
      </c>
      <c r="AP1821" s="82" t="str">
        <f t="shared" si="289"/>
        <v>MISSING</v>
      </c>
    </row>
    <row r="1822" spans="2:42" s="3" customFormat="1">
      <c r="B1822" s="213"/>
      <c r="C1822" s="35">
        <v>1818</v>
      </c>
      <c r="D1822" s="161"/>
      <c r="E1822" s="161"/>
      <c r="F1822" s="161"/>
      <c r="G1822" s="161"/>
      <c r="H1822" s="161"/>
      <c r="I1822" s="161"/>
      <c r="J1822" s="161"/>
      <c r="K1822" s="161"/>
      <c r="L1822" s="161"/>
      <c r="M1822" s="161"/>
      <c r="N1822" s="171"/>
      <c r="O1822" s="171"/>
      <c r="P1822" s="171"/>
      <c r="Q1822" s="171"/>
      <c r="R1822" s="171"/>
      <c r="S1822" s="171"/>
      <c r="T1822" s="208" t="str">
        <f t="shared" si="280"/>
        <v>MISSING</v>
      </c>
      <c r="U1822" s="208" t="str">
        <f t="shared" si="281"/>
        <v>MISSING</v>
      </c>
      <c r="X1822" s="56">
        <f t="shared" si="282"/>
        <v>-99</v>
      </c>
      <c r="Y1822" s="56">
        <f t="shared" si="283"/>
        <v>-99</v>
      </c>
      <c r="Z1822" s="56">
        <f t="shared" si="284"/>
        <v>-99</v>
      </c>
      <c r="AA1822" s="56">
        <f t="shared" si="285"/>
        <v>-99</v>
      </c>
      <c r="AB1822" s="56">
        <f t="shared" si="286"/>
        <v>-99</v>
      </c>
      <c r="AC1822" s="56">
        <f t="shared" si="287"/>
        <v>-99</v>
      </c>
      <c r="AE1822" s="82">
        <f>IF(D1822=1, 'adjustment factor'!$D$4, IF(D1822=-9,-999,IF(D1822="",-999,0)))</f>
        <v>-999</v>
      </c>
      <c r="AF1822" s="82">
        <f>IF(F1822=1, 'adjustment factor'!$D$5, IF(F1822=-9,-999,IF(F1822="",-999,0)))</f>
        <v>-999</v>
      </c>
      <c r="AG1822" s="82">
        <f>IF(E1822=1, 'adjustment factor'!$D$6, IF(E1822=-9,-999,IF(E1822="",-999,0)))</f>
        <v>-999</v>
      </c>
      <c r="AH1822" s="82">
        <f>IF(K1822&gt;=45,'adjustment factor'!$D$7,IF(K1822=-9,-1200,IF(K1822="",-1200,0)))</f>
        <v>-1200</v>
      </c>
      <c r="AI1822" s="82">
        <f>IF(L1822=1, 'adjustment factor'!$D$8, IF(L1822=-9,-999,IF(L1822="",-999,0)))</f>
        <v>-999</v>
      </c>
      <c r="AJ1822" s="82">
        <f>IF(AND(M1822&gt;=1,M1822&lt;=4),'adjustment factor'!$D$9,IF(M1822=-9,-999,IF(M1822=98,-999,IF(M1822=99,-999,IF(M1822="",-999,0)))))</f>
        <v>-999</v>
      </c>
      <c r="AK1822" s="82">
        <f>IF(H1822=1, 'adjustment factor'!$D$10, IF(H1822=-9,-999,IF(H1822="",-999,0)))</f>
        <v>-999</v>
      </c>
      <c r="AL1822" s="82">
        <f>IF(G1822=1, 'adjustment factor'!$D$11, IF(G1822=-9,-999,IF(G1822="",-999,0)))</f>
        <v>-999</v>
      </c>
      <c r="AM1822" s="82">
        <f>IF(I1822=1, 'adjustment factor'!$D$12, IF(I1822=-9,-999,IF(I1822="",-999,0)))</f>
        <v>-999</v>
      </c>
      <c r="AN1822" s="82">
        <f>IF(J1822=1, 'adjustment factor'!$D$13, IF(J1822=-9,-999,IF(J1822="",-999,0)))</f>
        <v>-999</v>
      </c>
      <c r="AO1822" s="82" t="str">
        <f t="shared" si="288"/>
        <v>-999</v>
      </c>
      <c r="AP1822" s="82" t="str">
        <f t="shared" si="289"/>
        <v>MISSING</v>
      </c>
    </row>
    <row r="1823" spans="2:42" s="3" customFormat="1">
      <c r="B1823" s="213"/>
      <c r="C1823" s="35">
        <v>1819</v>
      </c>
      <c r="D1823" s="161"/>
      <c r="E1823" s="161"/>
      <c r="F1823" s="161"/>
      <c r="G1823" s="161"/>
      <c r="H1823" s="161"/>
      <c r="I1823" s="161"/>
      <c r="J1823" s="161"/>
      <c r="K1823" s="161"/>
      <c r="L1823" s="161"/>
      <c r="M1823" s="161"/>
      <c r="N1823" s="171"/>
      <c r="O1823" s="171"/>
      <c r="P1823" s="171"/>
      <c r="Q1823" s="171"/>
      <c r="R1823" s="171"/>
      <c r="S1823" s="171"/>
      <c r="T1823" s="208" t="str">
        <f t="shared" si="280"/>
        <v>MISSING</v>
      </c>
      <c r="U1823" s="208" t="str">
        <f t="shared" si="281"/>
        <v>MISSING</v>
      </c>
      <c r="X1823" s="56">
        <f t="shared" si="282"/>
        <v>-99</v>
      </c>
      <c r="Y1823" s="56">
        <f t="shared" si="283"/>
        <v>-99</v>
      </c>
      <c r="Z1823" s="56">
        <f t="shared" si="284"/>
        <v>-99</v>
      </c>
      <c r="AA1823" s="56">
        <f t="shared" si="285"/>
        <v>-99</v>
      </c>
      <c r="AB1823" s="56">
        <f t="shared" si="286"/>
        <v>-99</v>
      </c>
      <c r="AC1823" s="56">
        <f t="shared" si="287"/>
        <v>-99</v>
      </c>
      <c r="AE1823" s="82">
        <f>IF(D1823=1, 'adjustment factor'!$D$4, IF(D1823=-9,-999,IF(D1823="",-999,0)))</f>
        <v>-999</v>
      </c>
      <c r="AF1823" s="82">
        <f>IF(F1823=1, 'adjustment factor'!$D$5, IF(F1823=-9,-999,IF(F1823="",-999,0)))</f>
        <v>-999</v>
      </c>
      <c r="AG1823" s="82">
        <f>IF(E1823=1, 'adjustment factor'!$D$6, IF(E1823=-9,-999,IF(E1823="",-999,0)))</f>
        <v>-999</v>
      </c>
      <c r="AH1823" s="82">
        <f>IF(K1823&gt;=45,'adjustment factor'!$D$7,IF(K1823=-9,-1200,IF(K1823="",-1200,0)))</f>
        <v>-1200</v>
      </c>
      <c r="AI1823" s="82">
        <f>IF(L1823=1, 'adjustment factor'!$D$8, IF(L1823=-9,-999,IF(L1823="",-999,0)))</f>
        <v>-999</v>
      </c>
      <c r="AJ1823" s="82">
        <f>IF(AND(M1823&gt;=1,M1823&lt;=4),'adjustment factor'!$D$9,IF(M1823=-9,-999,IF(M1823=98,-999,IF(M1823=99,-999,IF(M1823="",-999,0)))))</f>
        <v>-999</v>
      </c>
      <c r="AK1823" s="82">
        <f>IF(H1823=1, 'adjustment factor'!$D$10, IF(H1823=-9,-999,IF(H1823="",-999,0)))</f>
        <v>-999</v>
      </c>
      <c r="AL1823" s="82">
        <f>IF(G1823=1, 'adjustment factor'!$D$11, IF(G1823=-9,-999,IF(G1823="",-999,0)))</f>
        <v>-999</v>
      </c>
      <c r="AM1823" s="82">
        <f>IF(I1823=1, 'adjustment factor'!$D$12, IF(I1823=-9,-999,IF(I1823="",-999,0)))</f>
        <v>-999</v>
      </c>
      <c r="AN1823" s="82">
        <f>IF(J1823=1, 'adjustment factor'!$D$13, IF(J1823=-9,-999,IF(J1823="",-999,0)))</f>
        <v>-999</v>
      </c>
      <c r="AO1823" s="82" t="str">
        <f t="shared" si="288"/>
        <v>-999</v>
      </c>
      <c r="AP1823" s="82" t="str">
        <f t="shared" si="289"/>
        <v>MISSING</v>
      </c>
    </row>
    <row r="1824" spans="2:42" s="3" customFormat="1">
      <c r="B1824" s="213"/>
      <c r="C1824" s="35">
        <v>1820</v>
      </c>
      <c r="D1824" s="161"/>
      <c r="E1824" s="161"/>
      <c r="F1824" s="161"/>
      <c r="G1824" s="161"/>
      <c r="H1824" s="161"/>
      <c r="I1824" s="161"/>
      <c r="J1824" s="161"/>
      <c r="K1824" s="161"/>
      <c r="L1824" s="161"/>
      <c r="M1824" s="161"/>
      <c r="N1824" s="171"/>
      <c r="O1824" s="171"/>
      <c r="P1824" s="171"/>
      <c r="Q1824" s="171"/>
      <c r="R1824" s="171"/>
      <c r="S1824" s="171"/>
      <c r="T1824" s="208" t="str">
        <f t="shared" si="280"/>
        <v>MISSING</v>
      </c>
      <c r="U1824" s="208" t="str">
        <f t="shared" si="281"/>
        <v>MISSING</v>
      </c>
      <c r="X1824" s="56">
        <f t="shared" si="282"/>
        <v>-99</v>
      </c>
      <c r="Y1824" s="56">
        <f t="shared" si="283"/>
        <v>-99</v>
      </c>
      <c r="Z1824" s="56">
        <f t="shared" si="284"/>
        <v>-99</v>
      </c>
      <c r="AA1824" s="56">
        <f t="shared" si="285"/>
        <v>-99</v>
      </c>
      <c r="AB1824" s="56">
        <f t="shared" si="286"/>
        <v>-99</v>
      </c>
      <c r="AC1824" s="56">
        <f t="shared" si="287"/>
        <v>-99</v>
      </c>
      <c r="AE1824" s="82">
        <f>IF(D1824=1, 'adjustment factor'!$D$4, IF(D1824=-9,-999,IF(D1824="",-999,0)))</f>
        <v>-999</v>
      </c>
      <c r="AF1824" s="82">
        <f>IF(F1824=1, 'adjustment factor'!$D$5, IF(F1824=-9,-999,IF(F1824="",-999,0)))</f>
        <v>-999</v>
      </c>
      <c r="AG1824" s="82">
        <f>IF(E1824=1, 'adjustment factor'!$D$6, IF(E1824=-9,-999,IF(E1824="",-999,0)))</f>
        <v>-999</v>
      </c>
      <c r="AH1824" s="82">
        <f>IF(K1824&gt;=45,'adjustment factor'!$D$7,IF(K1824=-9,-1200,IF(K1824="",-1200,0)))</f>
        <v>-1200</v>
      </c>
      <c r="AI1824" s="82">
        <f>IF(L1824=1, 'adjustment factor'!$D$8, IF(L1824=-9,-999,IF(L1824="",-999,0)))</f>
        <v>-999</v>
      </c>
      <c r="AJ1824" s="82">
        <f>IF(AND(M1824&gt;=1,M1824&lt;=4),'adjustment factor'!$D$9,IF(M1824=-9,-999,IF(M1824=98,-999,IF(M1824=99,-999,IF(M1824="",-999,0)))))</f>
        <v>-999</v>
      </c>
      <c r="AK1824" s="82">
        <f>IF(H1824=1, 'adjustment factor'!$D$10, IF(H1824=-9,-999,IF(H1824="",-999,0)))</f>
        <v>-999</v>
      </c>
      <c r="AL1824" s="82">
        <f>IF(G1824=1, 'adjustment factor'!$D$11, IF(G1824=-9,-999,IF(G1824="",-999,0)))</f>
        <v>-999</v>
      </c>
      <c r="AM1824" s="82">
        <f>IF(I1824=1, 'adjustment factor'!$D$12, IF(I1824=-9,-999,IF(I1824="",-999,0)))</f>
        <v>-999</v>
      </c>
      <c r="AN1824" s="82">
        <f>IF(J1824=1, 'adjustment factor'!$D$13, IF(J1824=-9,-999,IF(J1824="",-999,0)))</f>
        <v>-999</v>
      </c>
      <c r="AO1824" s="82" t="str">
        <f t="shared" si="288"/>
        <v>-999</v>
      </c>
      <c r="AP1824" s="82" t="str">
        <f t="shared" si="289"/>
        <v>MISSING</v>
      </c>
    </row>
    <row r="1825" spans="2:42" s="3" customFormat="1">
      <c r="B1825" s="213"/>
      <c r="C1825" s="35">
        <v>1821</v>
      </c>
      <c r="D1825" s="161"/>
      <c r="E1825" s="161"/>
      <c r="F1825" s="161"/>
      <c r="G1825" s="161"/>
      <c r="H1825" s="161"/>
      <c r="I1825" s="161"/>
      <c r="J1825" s="161"/>
      <c r="K1825" s="161"/>
      <c r="L1825" s="161"/>
      <c r="M1825" s="161"/>
      <c r="N1825" s="171"/>
      <c r="O1825" s="171"/>
      <c r="P1825" s="171"/>
      <c r="Q1825" s="171"/>
      <c r="R1825" s="171"/>
      <c r="S1825" s="171"/>
      <c r="T1825" s="208" t="str">
        <f t="shared" si="280"/>
        <v>MISSING</v>
      </c>
      <c r="U1825" s="208" t="str">
        <f t="shared" si="281"/>
        <v>MISSING</v>
      </c>
      <c r="X1825" s="56">
        <f t="shared" si="282"/>
        <v>-99</v>
      </c>
      <c r="Y1825" s="56">
        <f t="shared" si="283"/>
        <v>-99</v>
      </c>
      <c r="Z1825" s="56">
        <f t="shared" si="284"/>
        <v>-99</v>
      </c>
      <c r="AA1825" s="56">
        <f t="shared" si="285"/>
        <v>-99</v>
      </c>
      <c r="AB1825" s="56">
        <f t="shared" si="286"/>
        <v>-99</v>
      </c>
      <c r="AC1825" s="56">
        <f t="shared" si="287"/>
        <v>-99</v>
      </c>
      <c r="AE1825" s="82">
        <f>IF(D1825=1, 'adjustment factor'!$D$4, IF(D1825=-9,-999,IF(D1825="",-999,0)))</f>
        <v>-999</v>
      </c>
      <c r="AF1825" s="82">
        <f>IF(F1825=1, 'adjustment factor'!$D$5, IF(F1825=-9,-999,IF(F1825="",-999,0)))</f>
        <v>-999</v>
      </c>
      <c r="AG1825" s="82">
        <f>IF(E1825=1, 'adjustment factor'!$D$6, IF(E1825=-9,-999,IF(E1825="",-999,0)))</f>
        <v>-999</v>
      </c>
      <c r="AH1825" s="82">
        <f>IF(K1825&gt;=45,'adjustment factor'!$D$7,IF(K1825=-9,-1200,IF(K1825="",-1200,0)))</f>
        <v>-1200</v>
      </c>
      <c r="AI1825" s="82">
        <f>IF(L1825=1, 'adjustment factor'!$D$8, IF(L1825=-9,-999,IF(L1825="",-999,0)))</f>
        <v>-999</v>
      </c>
      <c r="AJ1825" s="82">
        <f>IF(AND(M1825&gt;=1,M1825&lt;=4),'adjustment factor'!$D$9,IF(M1825=-9,-999,IF(M1825=98,-999,IF(M1825=99,-999,IF(M1825="",-999,0)))))</f>
        <v>-999</v>
      </c>
      <c r="AK1825" s="82">
        <f>IF(H1825=1, 'adjustment factor'!$D$10, IF(H1825=-9,-999,IF(H1825="",-999,0)))</f>
        <v>-999</v>
      </c>
      <c r="AL1825" s="82">
        <f>IF(G1825=1, 'adjustment factor'!$D$11, IF(G1825=-9,-999,IF(G1825="",-999,0)))</f>
        <v>-999</v>
      </c>
      <c r="AM1825" s="82">
        <f>IF(I1825=1, 'adjustment factor'!$D$12, IF(I1825=-9,-999,IF(I1825="",-999,0)))</f>
        <v>-999</v>
      </c>
      <c r="AN1825" s="82">
        <f>IF(J1825=1, 'adjustment factor'!$D$13, IF(J1825=-9,-999,IF(J1825="",-999,0)))</f>
        <v>-999</v>
      </c>
      <c r="AO1825" s="82" t="str">
        <f t="shared" si="288"/>
        <v>-999</v>
      </c>
      <c r="AP1825" s="82" t="str">
        <f t="shared" si="289"/>
        <v>MISSING</v>
      </c>
    </row>
    <row r="1826" spans="2:42" s="3" customFormat="1">
      <c r="B1826" s="213"/>
      <c r="C1826" s="35">
        <v>1822</v>
      </c>
      <c r="D1826" s="161"/>
      <c r="E1826" s="161"/>
      <c r="F1826" s="161"/>
      <c r="G1826" s="161"/>
      <c r="H1826" s="161"/>
      <c r="I1826" s="161"/>
      <c r="J1826" s="161"/>
      <c r="K1826" s="161"/>
      <c r="L1826" s="161"/>
      <c r="M1826" s="161"/>
      <c r="N1826" s="171"/>
      <c r="O1826" s="171"/>
      <c r="P1826" s="171"/>
      <c r="Q1826" s="171"/>
      <c r="R1826" s="171"/>
      <c r="S1826" s="171"/>
      <c r="T1826" s="208" t="str">
        <f t="shared" si="280"/>
        <v>MISSING</v>
      </c>
      <c r="U1826" s="208" t="str">
        <f t="shared" si="281"/>
        <v>MISSING</v>
      </c>
      <c r="X1826" s="56">
        <f t="shared" si="282"/>
        <v>-99</v>
      </c>
      <c r="Y1826" s="56">
        <f t="shared" si="283"/>
        <v>-99</v>
      </c>
      <c r="Z1826" s="56">
        <f t="shared" si="284"/>
        <v>-99</v>
      </c>
      <c r="AA1826" s="56">
        <f t="shared" si="285"/>
        <v>-99</v>
      </c>
      <c r="AB1826" s="56">
        <f t="shared" si="286"/>
        <v>-99</v>
      </c>
      <c r="AC1826" s="56">
        <f t="shared" si="287"/>
        <v>-99</v>
      </c>
      <c r="AE1826" s="82">
        <f>IF(D1826=1, 'adjustment factor'!$D$4, IF(D1826=-9,-999,IF(D1826="",-999,0)))</f>
        <v>-999</v>
      </c>
      <c r="AF1826" s="82">
        <f>IF(F1826=1, 'adjustment factor'!$D$5, IF(F1826=-9,-999,IF(F1826="",-999,0)))</f>
        <v>-999</v>
      </c>
      <c r="AG1826" s="82">
        <f>IF(E1826=1, 'adjustment factor'!$D$6, IF(E1826=-9,-999,IF(E1826="",-999,0)))</f>
        <v>-999</v>
      </c>
      <c r="AH1826" s="82">
        <f>IF(K1826&gt;=45,'adjustment factor'!$D$7,IF(K1826=-9,-1200,IF(K1826="",-1200,0)))</f>
        <v>-1200</v>
      </c>
      <c r="AI1826" s="82">
        <f>IF(L1826=1, 'adjustment factor'!$D$8, IF(L1826=-9,-999,IF(L1826="",-999,0)))</f>
        <v>-999</v>
      </c>
      <c r="AJ1826" s="82">
        <f>IF(AND(M1826&gt;=1,M1826&lt;=4),'adjustment factor'!$D$9,IF(M1826=-9,-999,IF(M1826=98,-999,IF(M1826=99,-999,IF(M1826="",-999,0)))))</f>
        <v>-999</v>
      </c>
      <c r="AK1826" s="82">
        <f>IF(H1826=1, 'adjustment factor'!$D$10, IF(H1826=-9,-999,IF(H1826="",-999,0)))</f>
        <v>-999</v>
      </c>
      <c r="AL1826" s="82">
        <f>IF(G1826=1, 'adjustment factor'!$D$11, IF(G1826=-9,-999,IF(G1826="",-999,0)))</f>
        <v>-999</v>
      </c>
      <c r="AM1826" s="82">
        <f>IF(I1826=1, 'adjustment factor'!$D$12, IF(I1826=-9,-999,IF(I1826="",-999,0)))</f>
        <v>-999</v>
      </c>
      <c r="AN1826" s="82">
        <f>IF(J1826=1, 'adjustment factor'!$D$13, IF(J1826=-9,-999,IF(J1826="",-999,0)))</f>
        <v>-999</v>
      </c>
      <c r="AO1826" s="82" t="str">
        <f t="shared" si="288"/>
        <v>-999</v>
      </c>
      <c r="AP1826" s="82" t="str">
        <f t="shared" si="289"/>
        <v>MISSING</v>
      </c>
    </row>
    <row r="1827" spans="2:42" s="3" customFormat="1">
      <c r="B1827" s="213"/>
      <c r="C1827" s="35">
        <v>1823</v>
      </c>
      <c r="D1827" s="161"/>
      <c r="E1827" s="161"/>
      <c r="F1827" s="161"/>
      <c r="G1827" s="161"/>
      <c r="H1827" s="161"/>
      <c r="I1827" s="161"/>
      <c r="J1827" s="161"/>
      <c r="K1827" s="161"/>
      <c r="L1827" s="161"/>
      <c r="M1827" s="161"/>
      <c r="N1827" s="171"/>
      <c r="O1827" s="171"/>
      <c r="P1827" s="171"/>
      <c r="Q1827" s="171"/>
      <c r="R1827" s="171"/>
      <c r="S1827" s="171"/>
      <c r="T1827" s="208" t="str">
        <f t="shared" si="280"/>
        <v>MISSING</v>
      </c>
      <c r="U1827" s="208" t="str">
        <f t="shared" si="281"/>
        <v>MISSING</v>
      </c>
      <c r="X1827" s="56">
        <f t="shared" si="282"/>
        <v>-99</v>
      </c>
      <c r="Y1827" s="56">
        <f t="shared" si="283"/>
        <v>-99</v>
      </c>
      <c r="Z1827" s="56">
        <f t="shared" si="284"/>
        <v>-99</v>
      </c>
      <c r="AA1827" s="56">
        <f t="shared" si="285"/>
        <v>-99</v>
      </c>
      <c r="AB1827" s="56">
        <f t="shared" si="286"/>
        <v>-99</v>
      </c>
      <c r="AC1827" s="56">
        <f t="shared" si="287"/>
        <v>-99</v>
      </c>
      <c r="AE1827" s="82">
        <f>IF(D1827=1, 'adjustment factor'!$D$4, IF(D1827=-9,-999,IF(D1827="",-999,0)))</f>
        <v>-999</v>
      </c>
      <c r="AF1827" s="82">
        <f>IF(F1827=1, 'adjustment factor'!$D$5, IF(F1827=-9,-999,IF(F1827="",-999,0)))</f>
        <v>-999</v>
      </c>
      <c r="AG1827" s="82">
        <f>IF(E1827=1, 'adjustment factor'!$D$6, IF(E1827=-9,-999,IF(E1827="",-999,0)))</f>
        <v>-999</v>
      </c>
      <c r="AH1827" s="82">
        <f>IF(K1827&gt;=45,'adjustment factor'!$D$7,IF(K1827=-9,-1200,IF(K1827="",-1200,0)))</f>
        <v>-1200</v>
      </c>
      <c r="AI1827" s="82">
        <f>IF(L1827=1, 'adjustment factor'!$D$8, IF(L1827=-9,-999,IF(L1827="",-999,0)))</f>
        <v>-999</v>
      </c>
      <c r="AJ1827" s="82">
        <f>IF(AND(M1827&gt;=1,M1827&lt;=4),'adjustment factor'!$D$9,IF(M1827=-9,-999,IF(M1827=98,-999,IF(M1827=99,-999,IF(M1827="",-999,0)))))</f>
        <v>-999</v>
      </c>
      <c r="AK1827" s="82">
        <f>IF(H1827=1, 'adjustment factor'!$D$10, IF(H1827=-9,-999,IF(H1827="",-999,0)))</f>
        <v>-999</v>
      </c>
      <c r="AL1827" s="82">
        <f>IF(G1827=1, 'adjustment factor'!$D$11, IF(G1827=-9,-999,IF(G1827="",-999,0)))</f>
        <v>-999</v>
      </c>
      <c r="AM1827" s="82">
        <f>IF(I1827=1, 'adjustment factor'!$D$12, IF(I1827=-9,-999,IF(I1827="",-999,0)))</f>
        <v>-999</v>
      </c>
      <c r="AN1827" s="82">
        <f>IF(J1827=1, 'adjustment factor'!$D$13, IF(J1827=-9,-999,IF(J1827="",-999,0)))</f>
        <v>-999</v>
      </c>
      <c r="AO1827" s="82" t="str">
        <f t="shared" si="288"/>
        <v>-999</v>
      </c>
      <c r="AP1827" s="82" t="str">
        <f t="shared" si="289"/>
        <v>MISSING</v>
      </c>
    </row>
    <row r="1828" spans="2:42" s="3" customFormat="1">
      <c r="B1828" s="213"/>
      <c r="C1828" s="35">
        <v>1824</v>
      </c>
      <c r="D1828" s="161"/>
      <c r="E1828" s="161"/>
      <c r="F1828" s="161"/>
      <c r="G1828" s="161"/>
      <c r="H1828" s="161"/>
      <c r="I1828" s="161"/>
      <c r="J1828" s="161"/>
      <c r="K1828" s="161"/>
      <c r="L1828" s="161"/>
      <c r="M1828" s="161"/>
      <c r="N1828" s="171"/>
      <c r="O1828" s="171"/>
      <c r="P1828" s="171"/>
      <c r="Q1828" s="171"/>
      <c r="R1828" s="171"/>
      <c r="S1828" s="171"/>
      <c r="T1828" s="208" t="str">
        <f t="shared" si="280"/>
        <v>MISSING</v>
      </c>
      <c r="U1828" s="208" t="str">
        <f t="shared" si="281"/>
        <v>MISSING</v>
      </c>
      <c r="X1828" s="56">
        <f t="shared" si="282"/>
        <v>-99</v>
      </c>
      <c r="Y1828" s="56">
        <f t="shared" si="283"/>
        <v>-99</v>
      </c>
      <c r="Z1828" s="56">
        <f t="shared" si="284"/>
        <v>-99</v>
      </c>
      <c r="AA1828" s="56">
        <f t="shared" si="285"/>
        <v>-99</v>
      </c>
      <c r="AB1828" s="56">
        <f t="shared" si="286"/>
        <v>-99</v>
      </c>
      <c r="AC1828" s="56">
        <f t="shared" si="287"/>
        <v>-99</v>
      </c>
      <c r="AE1828" s="82">
        <f>IF(D1828=1, 'adjustment factor'!$D$4, IF(D1828=-9,-999,IF(D1828="",-999,0)))</f>
        <v>-999</v>
      </c>
      <c r="AF1828" s="82">
        <f>IF(F1828=1, 'adjustment factor'!$D$5, IF(F1828=-9,-999,IF(F1828="",-999,0)))</f>
        <v>-999</v>
      </c>
      <c r="AG1828" s="82">
        <f>IF(E1828=1, 'adjustment factor'!$D$6, IF(E1828=-9,-999,IF(E1828="",-999,0)))</f>
        <v>-999</v>
      </c>
      <c r="AH1828" s="82">
        <f>IF(K1828&gt;=45,'adjustment factor'!$D$7,IF(K1828=-9,-1200,IF(K1828="",-1200,0)))</f>
        <v>-1200</v>
      </c>
      <c r="AI1828" s="82">
        <f>IF(L1828=1, 'adjustment factor'!$D$8, IF(L1828=-9,-999,IF(L1828="",-999,0)))</f>
        <v>-999</v>
      </c>
      <c r="AJ1828" s="82">
        <f>IF(AND(M1828&gt;=1,M1828&lt;=4),'adjustment factor'!$D$9,IF(M1828=-9,-999,IF(M1828=98,-999,IF(M1828=99,-999,IF(M1828="",-999,0)))))</f>
        <v>-999</v>
      </c>
      <c r="AK1828" s="82">
        <f>IF(H1828=1, 'adjustment factor'!$D$10, IF(H1828=-9,-999,IF(H1828="",-999,0)))</f>
        <v>-999</v>
      </c>
      <c r="AL1828" s="82">
        <f>IF(G1828=1, 'adjustment factor'!$D$11, IF(G1828=-9,-999,IF(G1828="",-999,0)))</f>
        <v>-999</v>
      </c>
      <c r="AM1828" s="82">
        <f>IF(I1828=1, 'adjustment factor'!$D$12, IF(I1828=-9,-999,IF(I1828="",-999,0)))</f>
        <v>-999</v>
      </c>
      <c r="AN1828" s="82">
        <f>IF(J1828=1, 'adjustment factor'!$D$13, IF(J1828=-9,-999,IF(J1828="",-999,0)))</f>
        <v>-999</v>
      </c>
      <c r="AO1828" s="82" t="str">
        <f t="shared" si="288"/>
        <v>-999</v>
      </c>
      <c r="AP1828" s="82" t="str">
        <f t="shared" si="289"/>
        <v>MISSING</v>
      </c>
    </row>
    <row r="1829" spans="2:42" s="3" customFormat="1">
      <c r="B1829" s="213"/>
      <c r="C1829" s="35">
        <v>1825</v>
      </c>
      <c r="D1829" s="161"/>
      <c r="E1829" s="161"/>
      <c r="F1829" s="161"/>
      <c r="G1829" s="161"/>
      <c r="H1829" s="161"/>
      <c r="I1829" s="161"/>
      <c r="J1829" s="161"/>
      <c r="K1829" s="161"/>
      <c r="L1829" s="161"/>
      <c r="M1829" s="161"/>
      <c r="N1829" s="171"/>
      <c r="O1829" s="171"/>
      <c r="P1829" s="171"/>
      <c r="Q1829" s="171"/>
      <c r="R1829" s="171"/>
      <c r="S1829" s="171"/>
      <c r="T1829" s="208" t="str">
        <f t="shared" si="280"/>
        <v>MISSING</v>
      </c>
      <c r="U1829" s="208" t="str">
        <f t="shared" si="281"/>
        <v>MISSING</v>
      </c>
      <c r="X1829" s="56">
        <f t="shared" si="282"/>
        <v>-99</v>
      </c>
      <c r="Y1829" s="56">
        <f t="shared" si="283"/>
        <v>-99</v>
      </c>
      <c r="Z1829" s="56">
        <f t="shared" si="284"/>
        <v>-99</v>
      </c>
      <c r="AA1829" s="56">
        <f t="shared" si="285"/>
        <v>-99</v>
      </c>
      <c r="AB1829" s="56">
        <f t="shared" si="286"/>
        <v>-99</v>
      </c>
      <c r="AC1829" s="56">
        <f t="shared" si="287"/>
        <v>-99</v>
      </c>
      <c r="AE1829" s="82">
        <f>IF(D1829=1, 'adjustment factor'!$D$4, IF(D1829=-9,-999,IF(D1829="",-999,0)))</f>
        <v>-999</v>
      </c>
      <c r="AF1829" s="82">
        <f>IF(F1829=1, 'adjustment factor'!$D$5, IF(F1829=-9,-999,IF(F1829="",-999,0)))</f>
        <v>-999</v>
      </c>
      <c r="AG1829" s="82">
        <f>IF(E1829=1, 'adjustment factor'!$D$6, IF(E1829=-9,-999,IF(E1829="",-999,0)))</f>
        <v>-999</v>
      </c>
      <c r="AH1829" s="82">
        <f>IF(K1829&gt;=45,'adjustment factor'!$D$7,IF(K1829=-9,-1200,IF(K1829="",-1200,0)))</f>
        <v>-1200</v>
      </c>
      <c r="AI1829" s="82">
        <f>IF(L1829=1, 'adjustment factor'!$D$8, IF(L1829=-9,-999,IF(L1829="",-999,0)))</f>
        <v>-999</v>
      </c>
      <c r="AJ1829" s="82">
        <f>IF(AND(M1829&gt;=1,M1829&lt;=4),'adjustment factor'!$D$9,IF(M1829=-9,-999,IF(M1829=98,-999,IF(M1829=99,-999,IF(M1829="",-999,0)))))</f>
        <v>-999</v>
      </c>
      <c r="AK1829" s="82">
        <f>IF(H1829=1, 'adjustment factor'!$D$10, IF(H1829=-9,-999,IF(H1829="",-999,0)))</f>
        <v>-999</v>
      </c>
      <c r="AL1829" s="82">
        <f>IF(G1829=1, 'adjustment factor'!$D$11, IF(G1829=-9,-999,IF(G1829="",-999,0)))</f>
        <v>-999</v>
      </c>
      <c r="AM1829" s="82">
        <f>IF(I1829=1, 'adjustment factor'!$D$12, IF(I1829=-9,-999,IF(I1829="",-999,0)))</f>
        <v>-999</v>
      </c>
      <c r="AN1829" s="82">
        <f>IF(J1829=1, 'adjustment factor'!$D$13, IF(J1829=-9,-999,IF(J1829="",-999,0)))</f>
        <v>-999</v>
      </c>
      <c r="AO1829" s="82" t="str">
        <f t="shared" si="288"/>
        <v>-999</v>
      </c>
      <c r="AP1829" s="82" t="str">
        <f t="shared" si="289"/>
        <v>MISSING</v>
      </c>
    </row>
    <row r="1830" spans="2:42" s="3" customFormat="1">
      <c r="B1830" s="213"/>
      <c r="C1830" s="35">
        <v>1826</v>
      </c>
      <c r="D1830" s="161"/>
      <c r="E1830" s="161"/>
      <c r="F1830" s="161"/>
      <c r="G1830" s="161"/>
      <c r="H1830" s="161"/>
      <c r="I1830" s="161"/>
      <c r="J1830" s="161"/>
      <c r="K1830" s="161"/>
      <c r="L1830" s="161"/>
      <c r="M1830" s="161"/>
      <c r="N1830" s="171"/>
      <c r="O1830" s="171"/>
      <c r="P1830" s="171"/>
      <c r="Q1830" s="171"/>
      <c r="R1830" s="171"/>
      <c r="S1830" s="171"/>
      <c r="T1830" s="208" t="str">
        <f t="shared" si="280"/>
        <v>MISSING</v>
      </c>
      <c r="U1830" s="208" t="str">
        <f t="shared" si="281"/>
        <v>MISSING</v>
      </c>
      <c r="X1830" s="56">
        <f t="shared" si="282"/>
        <v>-99</v>
      </c>
      <c r="Y1830" s="56">
        <f t="shared" si="283"/>
        <v>-99</v>
      </c>
      <c r="Z1830" s="56">
        <f t="shared" si="284"/>
        <v>-99</v>
      </c>
      <c r="AA1830" s="56">
        <f t="shared" si="285"/>
        <v>-99</v>
      </c>
      <c r="AB1830" s="56">
        <f t="shared" si="286"/>
        <v>-99</v>
      </c>
      <c r="AC1830" s="56">
        <f t="shared" si="287"/>
        <v>-99</v>
      </c>
      <c r="AE1830" s="82">
        <f>IF(D1830=1, 'adjustment factor'!$D$4, IF(D1830=-9,-999,IF(D1830="",-999,0)))</f>
        <v>-999</v>
      </c>
      <c r="AF1830" s="82">
        <f>IF(F1830=1, 'adjustment factor'!$D$5, IF(F1830=-9,-999,IF(F1830="",-999,0)))</f>
        <v>-999</v>
      </c>
      <c r="AG1830" s="82">
        <f>IF(E1830=1, 'adjustment factor'!$D$6, IF(E1830=-9,-999,IF(E1830="",-999,0)))</f>
        <v>-999</v>
      </c>
      <c r="AH1830" s="82">
        <f>IF(K1830&gt;=45,'adjustment factor'!$D$7,IF(K1830=-9,-1200,IF(K1830="",-1200,0)))</f>
        <v>-1200</v>
      </c>
      <c r="AI1830" s="82">
        <f>IF(L1830=1, 'adjustment factor'!$D$8, IF(L1830=-9,-999,IF(L1830="",-999,0)))</f>
        <v>-999</v>
      </c>
      <c r="AJ1830" s="82">
        <f>IF(AND(M1830&gt;=1,M1830&lt;=4),'adjustment factor'!$D$9,IF(M1830=-9,-999,IF(M1830=98,-999,IF(M1830=99,-999,IF(M1830="",-999,0)))))</f>
        <v>-999</v>
      </c>
      <c r="AK1830" s="82">
        <f>IF(H1830=1, 'adjustment factor'!$D$10, IF(H1830=-9,-999,IF(H1830="",-999,0)))</f>
        <v>-999</v>
      </c>
      <c r="AL1830" s="82">
        <f>IF(G1830=1, 'adjustment factor'!$D$11, IF(G1830=-9,-999,IF(G1830="",-999,0)))</f>
        <v>-999</v>
      </c>
      <c r="AM1830" s="82">
        <f>IF(I1830=1, 'adjustment factor'!$D$12, IF(I1830=-9,-999,IF(I1830="",-999,0)))</f>
        <v>-999</v>
      </c>
      <c r="AN1830" s="82">
        <f>IF(J1830=1, 'adjustment factor'!$D$13, IF(J1830=-9,-999,IF(J1830="",-999,0)))</f>
        <v>-999</v>
      </c>
      <c r="AO1830" s="82" t="str">
        <f t="shared" si="288"/>
        <v>-999</v>
      </c>
      <c r="AP1830" s="82" t="str">
        <f t="shared" si="289"/>
        <v>MISSING</v>
      </c>
    </row>
    <row r="1831" spans="2:42" s="3" customFormat="1">
      <c r="B1831" s="213"/>
      <c r="C1831" s="35">
        <v>1827</v>
      </c>
      <c r="D1831" s="161"/>
      <c r="E1831" s="161"/>
      <c r="F1831" s="161"/>
      <c r="G1831" s="161"/>
      <c r="H1831" s="161"/>
      <c r="I1831" s="161"/>
      <c r="J1831" s="161"/>
      <c r="K1831" s="161"/>
      <c r="L1831" s="161"/>
      <c r="M1831" s="161"/>
      <c r="N1831" s="171"/>
      <c r="O1831" s="171"/>
      <c r="P1831" s="171"/>
      <c r="Q1831" s="171"/>
      <c r="R1831" s="171"/>
      <c r="S1831" s="171"/>
      <c r="T1831" s="208" t="str">
        <f t="shared" si="280"/>
        <v>MISSING</v>
      </c>
      <c r="U1831" s="208" t="str">
        <f t="shared" si="281"/>
        <v>MISSING</v>
      </c>
      <c r="X1831" s="56">
        <f t="shared" si="282"/>
        <v>-99</v>
      </c>
      <c r="Y1831" s="56">
        <f t="shared" si="283"/>
        <v>-99</v>
      </c>
      <c r="Z1831" s="56">
        <f t="shared" si="284"/>
        <v>-99</v>
      </c>
      <c r="AA1831" s="56">
        <f t="shared" si="285"/>
        <v>-99</v>
      </c>
      <c r="AB1831" s="56">
        <f t="shared" si="286"/>
        <v>-99</v>
      </c>
      <c r="AC1831" s="56">
        <f t="shared" si="287"/>
        <v>-99</v>
      </c>
      <c r="AE1831" s="82">
        <f>IF(D1831=1, 'adjustment factor'!$D$4, IF(D1831=-9,-999,IF(D1831="",-999,0)))</f>
        <v>-999</v>
      </c>
      <c r="AF1831" s="82">
        <f>IF(F1831=1, 'adjustment factor'!$D$5, IF(F1831=-9,-999,IF(F1831="",-999,0)))</f>
        <v>-999</v>
      </c>
      <c r="AG1831" s="82">
        <f>IF(E1831=1, 'adjustment factor'!$D$6, IF(E1831=-9,-999,IF(E1831="",-999,0)))</f>
        <v>-999</v>
      </c>
      <c r="AH1831" s="82">
        <f>IF(K1831&gt;=45,'adjustment factor'!$D$7,IF(K1831=-9,-1200,IF(K1831="",-1200,0)))</f>
        <v>-1200</v>
      </c>
      <c r="AI1831" s="82">
        <f>IF(L1831=1, 'adjustment factor'!$D$8, IF(L1831=-9,-999,IF(L1831="",-999,0)))</f>
        <v>-999</v>
      </c>
      <c r="AJ1831" s="82">
        <f>IF(AND(M1831&gt;=1,M1831&lt;=4),'adjustment factor'!$D$9,IF(M1831=-9,-999,IF(M1831=98,-999,IF(M1831=99,-999,IF(M1831="",-999,0)))))</f>
        <v>-999</v>
      </c>
      <c r="AK1831" s="82">
        <f>IF(H1831=1, 'adjustment factor'!$D$10, IF(H1831=-9,-999,IF(H1831="",-999,0)))</f>
        <v>-999</v>
      </c>
      <c r="AL1831" s="82">
        <f>IF(G1831=1, 'adjustment factor'!$D$11, IF(G1831=-9,-999,IF(G1831="",-999,0)))</f>
        <v>-999</v>
      </c>
      <c r="AM1831" s="82">
        <f>IF(I1831=1, 'adjustment factor'!$D$12, IF(I1831=-9,-999,IF(I1831="",-999,0)))</f>
        <v>-999</v>
      </c>
      <c r="AN1831" s="82">
        <f>IF(J1831=1, 'adjustment factor'!$D$13, IF(J1831=-9,-999,IF(J1831="",-999,0)))</f>
        <v>-999</v>
      </c>
      <c r="AO1831" s="82" t="str">
        <f t="shared" si="288"/>
        <v>-999</v>
      </c>
      <c r="AP1831" s="82" t="str">
        <f t="shared" si="289"/>
        <v>MISSING</v>
      </c>
    </row>
    <row r="1832" spans="2:42" s="3" customFormat="1">
      <c r="B1832" s="213"/>
      <c r="C1832" s="35">
        <v>1828</v>
      </c>
      <c r="D1832" s="161"/>
      <c r="E1832" s="161"/>
      <c r="F1832" s="161"/>
      <c r="G1832" s="161"/>
      <c r="H1832" s="161"/>
      <c r="I1832" s="161"/>
      <c r="J1832" s="161"/>
      <c r="K1832" s="161"/>
      <c r="L1832" s="161"/>
      <c r="M1832" s="161"/>
      <c r="N1832" s="171"/>
      <c r="O1832" s="171"/>
      <c r="P1832" s="171"/>
      <c r="Q1832" s="171"/>
      <c r="R1832" s="171"/>
      <c r="S1832" s="171"/>
      <c r="T1832" s="208" t="str">
        <f t="shared" si="280"/>
        <v>MISSING</v>
      </c>
      <c r="U1832" s="208" t="str">
        <f t="shared" si="281"/>
        <v>MISSING</v>
      </c>
      <c r="X1832" s="56">
        <f t="shared" si="282"/>
        <v>-99</v>
      </c>
      <c r="Y1832" s="56">
        <f t="shared" si="283"/>
        <v>-99</v>
      </c>
      <c r="Z1832" s="56">
        <f t="shared" si="284"/>
        <v>-99</v>
      </c>
      <c r="AA1832" s="56">
        <f t="shared" si="285"/>
        <v>-99</v>
      </c>
      <c r="AB1832" s="56">
        <f t="shared" si="286"/>
        <v>-99</v>
      </c>
      <c r="AC1832" s="56">
        <f t="shared" si="287"/>
        <v>-99</v>
      </c>
      <c r="AE1832" s="82">
        <f>IF(D1832=1, 'adjustment factor'!$D$4, IF(D1832=-9,-999,IF(D1832="",-999,0)))</f>
        <v>-999</v>
      </c>
      <c r="AF1832" s="82">
        <f>IF(F1832=1, 'adjustment factor'!$D$5, IF(F1832=-9,-999,IF(F1832="",-999,0)))</f>
        <v>-999</v>
      </c>
      <c r="AG1832" s="82">
        <f>IF(E1832=1, 'adjustment factor'!$D$6, IF(E1832=-9,-999,IF(E1832="",-999,0)))</f>
        <v>-999</v>
      </c>
      <c r="AH1832" s="82">
        <f>IF(K1832&gt;=45,'adjustment factor'!$D$7,IF(K1832=-9,-1200,IF(K1832="",-1200,0)))</f>
        <v>-1200</v>
      </c>
      <c r="AI1832" s="82">
        <f>IF(L1832=1, 'adjustment factor'!$D$8, IF(L1832=-9,-999,IF(L1832="",-999,0)))</f>
        <v>-999</v>
      </c>
      <c r="AJ1832" s="82">
        <f>IF(AND(M1832&gt;=1,M1832&lt;=4),'adjustment factor'!$D$9,IF(M1832=-9,-999,IF(M1832=98,-999,IF(M1832=99,-999,IF(M1832="",-999,0)))))</f>
        <v>-999</v>
      </c>
      <c r="AK1832" s="82">
        <f>IF(H1832=1, 'adjustment factor'!$D$10, IF(H1832=-9,-999,IF(H1832="",-999,0)))</f>
        <v>-999</v>
      </c>
      <c r="AL1832" s="82">
        <f>IF(G1832=1, 'adjustment factor'!$D$11, IF(G1832=-9,-999,IF(G1832="",-999,0)))</f>
        <v>-999</v>
      </c>
      <c r="AM1832" s="82">
        <f>IF(I1832=1, 'adjustment factor'!$D$12, IF(I1832=-9,-999,IF(I1832="",-999,0)))</f>
        <v>-999</v>
      </c>
      <c r="AN1832" s="82">
        <f>IF(J1832=1, 'adjustment factor'!$D$13, IF(J1832=-9,-999,IF(J1832="",-999,0)))</f>
        <v>-999</v>
      </c>
      <c r="AO1832" s="82" t="str">
        <f t="shared" si="288"/>
        <v>-999</v>
      </c>
      <c r="AP1832" s="82" t="str">
        <f t="shared" si="289"/>
        <v>MISSING</v>
      </c>
    </row>
    <row r="1833" spans="2:42" s="3" customFormat="1">
      <c r="B1833" s="213"/>
      <c r="C1833" s="35">
        <v>1829</v>
      </c>
      <c r="D1833" s="161"/>
      <c r="E1833" s="161"/>
      <c r="F1833" s="161"/>
      <c r="G1833" s="161"/>
      <c r="H1833" s="161"/>
      <c r="I1833" s="161"/>
      <c r="J1833" s="161"/>
      <c r="K1833" s="161"/>
      <c r="L1833" s="161"/>
      <c r="M1833" s="161"/>
      <c r="N1833" s="171"/>
      <c r="O1833" s="171"/>
      <c r="P1833" s="171"/>
      <c r="Q1833" s="171"/>
      <c r="R1833" s="171"/>
      <c r="S1833" s="171"/>
      <c r="T1833" s="208" t="str">
        <f t="shared" si="280"/>
        <v>MISSING</v>
      </c>
      <c r="U1833" s="208" t="str">
        <f t="shared" si="281"/>
        <v>MISSING</v>
      </c>
      <c r="X1833" s="56">
        <f t="shared" si="282"/>
        <v>-99</v>
      </c>
      <c r="Y1833" s="56">
        <f t="shared" si="283"/>
        <v>-99</v>
      </c>
      <c r="Z1833" s="56">
        <f t="shared" si="284"/>
        <v>-99</v>
      </c>
      <c r="AA1833" s="56">
        <f t="shared" si="285"/>
        <v>-99</v>
      </c>
      <c r="AB1833" s="56">
        <f t="shared" si="286"/>
        <v>-99</v>
      </c>
      <c r="AC1833" s="56">
        <f t="shared" si="287"/>
        <v>-99</v>
      </c>
      <c r="AE1833" s="82">
        <f>IF(D1833=1, 'adjustment factor'!$D$4, IF(D1833=-9,-999,IF(D1833="",-999,0)))</f>
        <v>-999</v>
      </c>
      <c r="AF1833" s="82">
        <f>IF(F1833=1, 'adjustment factor'!$D$5, IF(F1833=-9,-999,IF(F1833="",-999,0)))</f>
        <v>-999</v>
      </c>
      <c r="AG1833" s="82">
        <f>IF(E1833=1, 'adjustment factor'!$D$6, IF(E1833=-9,-999,IF(E1833="",-999,0)))</f>
        <v>-999</v>
      </c>
      <c r="AH1833" s="82">
        <f>IF(K1833&gt;=45,'adjustment factor'!$D$7,IF(K1833=-9,-1200,IF(K1833="",-1200,0)))</f>
        <v>-1200</v>
      </c>
      <c r="AI1833" s="82">
        <f>IF(L1833=1, 'adjustment factor'!$D$8, IF(L1833=-9,-999,IF(L1833="",-999,0)))</f>
        <v>-999</v>
      </c>
      <c r="AJ1833" s="82">
        <f>IF(AND(M1833&gt;=1,M1833&lt;=4),'adjustment factor'!$D$9,IF(M1833=-9,-999,IF(M1833=98,-999,IF(M1833=99,-999,IF(M1833="",-999,0)))))</f>
        <v>-999</v>
      </c>
      <c r="AK1833" s="82">
        <f>IF(H1833=1, 'adjustment factor'!$D$10, IF(H1833=-9,-999,IF(H1833="",-999,0)))</f>
        <v>-999</v>
      </c>
      <c r="AL1833" s="82">
        <f>IF(G1833=1, 'adjustment factor'!$D$11, IF(G1833=-9,-999,IF(G1833="",-999,0)))</f>
        <v>-999</v>
      </c>
      <c r="AM1833" s="82">
        <f>IF(I1833=1, 'adjustment factor'!$D$12, IF(I1833=-9,-999,IF(I1833="",-999,0)))</f>
        <v>-999</v>
      </c>
      <c r="AN1833" s="82">
        <f>IF(J1833=1, 'adjustment factor'!$D$13, IF(J1833=-9,-999,IF(J1833="",-999,0)))</f>
        <v>-999</v>
      </c>
      <c r="AO1833" s="82" t="str">
        <f t="shared" si="288"/>
        <v>-999</v>
      </c>
      <c r="AP1833" s="82" t="str">
        <f t="shared" si="289"/>
        <v>MISSING</v>
      </c>
    </row>
    <row r="1834" spans="2:42" s="3" customFormat="1">
      <c r="B1834" s="213"/>
      <c r="C1834" s="35">
        <v>1830</v>
      </c>
      <c r="D1834" s="161"/>
      <c r="E1834" s="161"/>
      <c r="F1834" s="161"/>
      <c r="G1834" s="161"/>
      <c r="H1834" s="161"/>
      <c r="I1834" s="161"/>
      <c r="J1834" s="161"/>
      <c r="K1834" s="161"/>
      <c r="L1834" s="161"/>
      <c r="M1834" s="161"/>
      <c r="N1834" s="171"/>
      <c r="O1834" s="171"/>
      <c r="P1834" s="171"/>
      <c r="Q1834" s="171"/>
      <c r="R1834" s="171"/>
      <c r="S1834" s="171"/>
      <c r="T1834" s="208" t="str">
        <f t="shared" si="280"/>
        <v>MISSING</v>
      </c>
      <c r="U1834" s="208" t="str">
        <f t="shared" si="281"/>
        <v>MISSING</v>
      </c>
      <c r="X1834" s="56">
        <f t="shared" si="282"/>
        <v>-99</v>
      </c>
      <c r="Y1834" s="56">
        <f t="shared" si="283"/>
        <v>-99</v>
      </c>
      <c r="Z1834" s="56">
        <f t="shared" si="284"/>
        <v>-99</v>
      </c>
      <c r="AA1834" s="56">
        <f t="shared" si="285"/>
        <v>-99</v>
      </c>
      <c r="AB1834" s="56">
        <f t="shared" si="286"/>
        <v>-99</v>
      </c>
      <c r="AC1834" s="56">
        <f t="shared" si="287"/>
        <v>-99</v>
      </c>
      <c r="AE1834" s="82">
        <f>IF(D1834=1, 'adjustment factor'!$D$4, IF(D1834=-9,-999,IF(D1834="",-999,0)))</f>
        <v>-999</v>
      </c>
      <c r="AF1834" s="82">
        <f>IF(F1834=1, 'adjustment factor'!$D$5, IF(F1834=-9,-999,IF(F1834="",-999,0)))</f>
        <v>-999</v>
      </c>
      <c r="AG1834" s="82">
        <f>IF(E1834=1, 'adjustment factor'!$D$6, IF(E1834=-9,-999,IF(E1834="",-999,0)))</f>
        <v>-999</v>
      </c>
      <c r="AH1834" s="82">
        <f>IF(K1834&gt;=45,'adjustment factor'!$D$7,IF(K1834=-9,-1200,IF(K1834="",-1200,0)))</f>
        <v>-1200</v>
      </c>
      <c r="AI1834" s="82">
        <f>IF(L1834=1, 'adjustment factor'!$D$8, IF(L1834=-9,-999,IF(L1834="",-999,0)))</f>
        <v>-999</v>
      </c>
      <c r="AJ1834" s="82">
        <f>IF(AND(M1834&gt;=1,M1834&lt;=4),'adjustment factor'!$D$9,IF(M1834=-9,-999,IF(M1834=98,-999,IF(M1834=99,-999,IF(M1834="",-999,0)))))</f>
        <v>-999</v>
      </c>
      <c r="AK1834" s="82">
        <f>IF(H1834=1, 'adjustment factor'!$D$10, IF(H1834=-9,-999,IF(H1834="",-999,0)))</f>
        <v>-999</v>
      </c>
      <c r="AL1834" s="82">
        <f>IF(G1834=1, 'adjustment factor'!$D$11, IF(G1834=-9,-999,IF(G1834="",-999,0)))</f>
        <v>-999</v>
      </c>
      <c r="AM1834" s="82">
        <f>IF(I1834=1, 'adjustment factor'!$D$12, IF(I1834=-9,-999,IF(I1834="",-999,0)))</f>
        <v>-999</v>
      </c>
      <c r="AN1834" s="82">
        <f>IF(J1834=1, 'adjustment factor'!$D$13, IF(J1834=-9,-999,IF(J1834="",-999,0)))</f>
        <v>-999</v>
      </c>
      <c r="AO1834" s="82" t="str">
        <f t="shared" si="288"/>
        <v>-999</v>
      </c>
      <c r="AP1834" s="82" t="str">
        <f t="shared" si="289"/>
        <v>MISSING</v>
      </c>
    </row>
    <row r="1835" spans="2:42" s="3" customFormat="1">
      <c r="B1835" s="213"/>
      <c r="C1835" s="35">
        <v>1831</v>
      </c>
      <c r="D1835" s="161"/>
      <c r="E1835" s="161"/>
      <c r="F1835" s="161"/>
      <c r="G1835" s="161"/>
      <c r="H1835" s="161"/>
      <c r="I1835" s="161"/>
      <c r="J1835" s="161"/>
      <c r="K1835" s="161"/>
      <c r="L1835" s="161"/>
      <c r="M1835" s="161"/>
      <c r="N1835" s="171"/>
      <c r="O1835" s="171"/>
      <c r="P1835" s="171"/>
      <c r="Q1835" s="171"/>
      <c r="R1835" s="171"/>
      <c r="S1835" s="171"/>
      <c r="T1835" s="208" t="str">
        <f t="shared" si="280"/>
        <v>MISSING</v>
      </c>
      <c r="U1835" s="208" t="str">
        <f t="shared" si="281"/>
        <v>MISSING</v>
      </c>
      <c r="X1835" s="56">
        <f t="shared" si="282"/>
        <v>-99</v>
      </c>
      <c r="Y1835" s="56">
        <f t="shared" si="283"/>
        <v>-99</v>
      </c>
      <c r="Z1835" s="56">
        <f t="shared" si="284"/>
        <v>-99</v>
      </c>
      <c r="AA1835" s="56">
        <f t="shared" si="285"/>
        <v>-99</v>
      </c>
      <c r="AB1835" s="56">
        <f t="shared" si="286"/>
        <v>-99</v>
      </c>
      <c r="AC1835" s="56">
        <f t="shared" si="287"/>
        <v>-99</v>
      </c>
      <c r="AE1835" s="82">
        <f>IF(D1835=1, 'adjustment factor'!$D$4, IF(D1835=-9,-999,IF(D1835="",-999,0)))</f>
        <v>-999</v>
      </c>
      <c r="AF1835" s="82">
        <f>IF(F1835=1, 'adjustment factor'!$D$5, IF(F1835=-9,-999,IF(F1835="",-999,0)))</f>
        <v>-999</v>
      </c>
      <c r="AG1835" s="82">
        <f>IF(E1835=1, 'adjustment factor'!$D$6, IF(E1835=-9,-999,IF(E1835="",-999,0)))</f>
        <v>-999</v>
      </c>
      <c r="AH1835" s="82">
        <f>IF(K1835&gt;=45,'adjustment factor'!$D$7,IF(K1835=-9,-1200,IF(K1835="",-1200,0)))</f>
        <v>-1200</v>
      </c>
      <c r="AI1835" s="82">
        <f>IF(L1835=1, 'adjustment factor'!$D$8, IF(L1835=-9,-999,IF(L1835="",-999,0)))</f>
        <v>-999</v>
      </c>
      <c r="AJ1835" s="82">
        <f>IF(AND(M1835&gt;=1,M1835&lt;=4),'adjustment factor'!$D$9,IF(M1835=-9,-999,IF(M1835=98,-999,IF(M1835=99,-999,IF(M1835="",-999,0)))))</f>
        <v>-999</v>
      </c>
      <c r="AK1835" s="82">
        <f>IF(H1835=1, 'adjustment factor'!$D$10, IF(H1835=-9,-999,IF(H1835="",-999,0)))</f>
        <v>-999</v>
      </c>
      <c r="AL1835" s="82">
        <f>IF(G1835=1, 'adjustment factor'!$D$11, IF(G1835=-9,-999,IF(G1835="",-999,0)))</f>
        <v>-999</v>
      </c>
      <c r="AM1835" s="82">
        <f>IF(I1835=1, 'adjustment factor'!$D$12, IF(I1835=-9,-999,IF(I1835="",-999,0)))</f>
        <v>-999</v>
      </c>
      <c r="AN1835" s="82">
        <f>IF(J1835=1, 'adjustment factor'!$D$13, IF(J1835=-9,-999,IF(J1835="",-999,0)))</f>
        <v>-999</v>
      </c>
      <c r="AO1835" s="82" t="str">
        <f t="shared" si="288"/>
        <v>-999</v>
      </c>
      <c r="AP1835" s="82" t="str">
        <f t="shared" si="289"/>
        <v>MISSING</v>
      </c>
    </row>
    <row r="1836" spans="2:42" s="3" customFormat="1">
      <c r="B1836" s="213"/>
      <c r="C1836" s="35">
        <v>1832</v>
      </c>
      <c r="D1836" s="161"/>
      <c r="E1836" s="161"/>
      <c r="F1836" s="161"/>
      <c r="G1836" s="161"/>
      <c r="H1836" s="161"/>
      <c r="I1836" s="161"/>
      <c r="J1836" s="161"/>
      <c r="K1836" s="161"/>
      <c r="L1836" s="161"/>
      <c r="M1836" s="161"/>
      <c r="N1836" s="171"/>
      <c r="O1836" s="171"/>
      <c r="P1836" s="171"/>
      <c r="Q1836" s="171"/>
      <c r="R1836" s="171"/>
      <c r="S1836" s="171"/>
      <c r="T1836" s="208" t="str">
        <f t="shared" si="280"/>
        <v>MISSING</v>
      </c>
      <c r="U1836" s="208" t="str">
        <f t="shared" si="281"/>
        <v>MISSING</v>
      </c>
      <c r="X1836" s="56">
        <f t="shared" si="282"/>
        <v>-99</v>
      </c>
      <c r="Y1836" s="56">
        <f t="shared" si="283"/>
        <v>-99</v>
      </c>
      <c r="Z1836" s="56">
        <f t="shared" si="284"/>
        <v>-99</v>
      </c>
      <c r="AA1836" s="56">
        <f t="shared" si="285"/>
        <v>-99</v>
      </c>
      <c r="AB1836" s="56">
        <f t="shared" si="286"/>
        <v>-99</v>
      </c>
      <c r="AC1836" s="56">
        <f t="shared" si="287"/>
        <v>-99</v>
      </c>
      <c r="AE1836" s="82">
        <f>IF(D1836=1, 'adjustment factor'!$D$4, IF(D1836=-9,-999,IF(D1836="",-999,0)))</f>
        <v>-999</v>
      </c>
      <c r="AF1836" s="82">
        <f>IF(F1836=1, 'adjustment factor'!$D$5, IF(F1836=-9,-999,IF(F1836="",-999,0)))</f>
        <v>-999</v>
      </c>
      <c r="AG1836" s="82">
        <f>IF(E1836=1, 'adjustment factor'!$D$6, IF(E1836=-9,-999,IF(E1836="",-999,0)))</f>
        <v>-999</v>
      </c>
      <c r="AH1836" s="82">
        <f>IF(K1836&gt;=45,'adjustment factor'!$D$7,IF(K1836=-9,-1200,IF(K1836="",-1200,0)))</f>
        <v>-1200</v>
      </c>
      <c r="AI1836" s="82">
        <f>IF(L1836=1, 'adjustment factor'!$D$8, IF(L1836=-9,-999,IF(L1836="",-999,0)))</f>
        <v>-999</v>
      </c>
      <c r="AJ1836" s="82">
        <f>IF(AND(M1836&gt;=1,M1836&lt;=4),'adjustment factor'!$D$9,IF(M1836=-9,-999,IF(M1836=98,-999,IF(M1836=99,-999,IF(M1836="",-999,0)))))</f>
        <v>-999</v>
      </c>
      <c r="AK1836" s="82">
        <f>IF(H1836=1, 'adjustment factor'!$D$10, IF(H1836=-9,-999,IF(H1836="",-999,0)))</f>
        <v>-999</v>
      </c>
      <c r="AL1836" s="82">
        <f>IF(G1836=1, 'adjustment factor'!$D$11, IF(G1836=-9,-999,IF(G1836="",-999,0)))</f>
        <v>-999</v>
      </c>
      <c r="AM1836" s="82">
        <f>IF(I1836=1, 'adjustment factor'!$D$12, IF(I1836=-9,-999,IF(I1836="",-999,0)))</f>
        <v>-999</v>
      </c>
      <c r="AN1836" s="82">
        <f>IF(J1836=1, 'adjustment factor'!$D$13, IF(J1836=-9,-999,IF(J1836="",-999,0)))</f>
        <v>-999</v>
      </c>
      <c r="AO1836" s="82" t="str">
        <f t="shared" si="288"/>
        <v>-999</v>
      </c>
      <c r="AP1836" s="82" t="str">
        <f t="shared" si="289"/>
        <v>MISSING</v>
      </c>
    </row>
    <row r="1837" spans="2:42" s="3" customFormat="1">
      <c r="B1837" s="213"/>
      <c r="C1837" s="35">
        <v>1833</v>
      </c>
      <c r="D1837" s="161"/>
      <c r="E1837" s="161"/>
      <c r="F1837" s="161"/>
      <c r="G1837" s="161"/>
      <c r="H1837" s="161"/>
      <c r="I1837" s="161"/>
      <c r="J1837" s="161"/>
      <c r="K1837" s="161"/>
      <c r="L1837" s="161"/>
      <c r="M1837" s="161"/>
      <c r="N1837" s="171"/>
      <c r="O1837" s="171"/>
      <c r="P1837" s="171"/>
      <c r="Q1837" s="171"/>
      <c r="R1837" s="171"/>
      <c r="S1837" s="171"/>
      <c r="T1837" s="208" t="str">
        <f t="shared" si="280"/>
        <v>MISSING</v>
      </c>
      <c r="U1837" s="208" t="str">
        <f t="shared" si="281"/>
        <v>MISSING</v>
      </c>
      <c r="X1837" s="56">
        <f t="shared" si="282"/>
        <v>-99</v>
      </c>
      <c r="Y1837" s="56">
        <f t="shared" si="283"/>
        <v>-99</v>
      </c>
      <c r="Z1837" s="56">
        <f t="shared" si="284"/>
        <v>-99</v>
      </c>
      <c r="AA1837" s="56">
        <f t="shared" si="285"/>
        <v>-99</v>
      </c>
      <c r="AB1837" s="56">
        <f t="shared" si="286"/>
        <v>-99</v>
      </c>
      <c r="AC1837" s="56">
        <f t="shared" si="287"/>
        <v>-99</v>
      </c>
      <c r="AE1837" s="82">
        <f>IF(D1837=1, 'adjustment factor'!$D$4, IF(D1837=-9,-999,IF(D1837="",-999,0)))</f>
        <v>-999</v>
      </c>
      <c r="AF1837" s="82">
        <f>IF(F1837=1, 'adjustment factor'!$D$5, IF(F1837=-9,-999,IF(F1837="",-999,0)))</f>
        <v>-999</v>
      </c>
      <c r="AG1837" s="82">
        <f>IF(E1837=1, 'adjustment factor'!$D$6, IF(E1837=-9,-999,IF(E1837="",-999,0)))</f>
        <v>-999</v>
      </c>
      <c r="AH1837" s="82">
        <f>IF(K1837&gt;=45,'adjustment factor'!$D$7,IF(K1837=-9,-1200,IF(K1837="",-1200,0)))</f>
        <v>-1200</v>
      </c>
      <c r="AI1837" s="82">
        <f>IF(L1837=1, 'adjustment factor'!$D$8, IF(L1837=-9,-999,IF(L1837="",-999,0)))</f>
        <v>-999</v>
      </c>
      <c r="AJ1837" s="82">
        <f>IF(AND(M1837&gt;=1,M1837&lt;=4),'adjustment factor'!$D$9,IF(M1837=-9,-999,IF(M1837=98,-999,IF(M1837=99,-999,IF(M1837="",-999,0)))))</f>
        <v>-999</v>
      </c>
      <c r="AK1837" s="82">
        <f>IF(H1837=1, 'adjustment factor'!$D$10, IF(H1837=-9,-999,IF(H1837="",-999,0)))</f>
        <v>-999</v>
      </c>
      <c r="AL1837" s="82">
        <f>IF(G1837=1, 'adjustment factor'!$D$11, IF(G1837=-9,-999,IF(G1837="",-999,0)))</f>
        <v>-999</v>
      </c>
      <c r="AM1837" s="82">
        <f>IF(I1837=1, 'adjustment factor'!$D$12, IF(I1837=-9,-999,IF(I1837="",-999,0)))</f>
        <v>-999</v>
      </c>
      <c r="AN1837" s="82">
        <f>IF(J1837=1, 'adjustment factor'!$D$13, IF(J1837=-9,-999,IF(J1837="",-999,0)))</f>
        <v>-999</v>
      </c>
      <c r="AO1837" s="82" t="str">
        <f t="shared" si="288"/>
        <v>-999</v>
      </c>
      <c r="AP1837" s="82" t="str">
        <f t="shared" si="289"/>
        <v>MISSING</v>
      </c>
    </row>
    <row r="1838" spans="2:42" s="3" customFormat="1">
      <c r="B1838" s="213"/>
      <c r="C1838" s="35">
        <v>1834</v>
      </c>
      <c r="D1838" s="161"/>
      <c r="E1838" s="161"/>
      <c r="F1838" s="161"/>
      <c r="G1838" s="161"/>
      <c r="H1838" s="161"/>
      <c r="I1838" s="161"/>
      <c r="J1838" s="161"/>
      <c r="K1838" s="161"/>
      <c r="L1838" s="161"/>
      <c r="M1838" s="161"/>
      <c r="N1838" s="171"/>
      <c r="O1838" s="171"/>
      <c r="P1838" s="171"/>
      <c r="Q1838" s="171"/>
      <c r="R1838" s="171"/>
      <c r="S1838" s="171"/>
      <c r="T1838" s="208" t="str">
        <f t="shared" si="280"/>
        <v>MISSING</v>
      </c>
      <c r="U1838" s="208" t="str">
        <f t="shared" si="281"/>
        <v>MISSING</v>
      </c>
      <c r="X1838" s="56">
        <f t="shared" si="282"/>
        <v>-99</v>
      </c>
      <c r="Y1838" s="56">
        <f t="shared" si="283"/>
        <v>-99</v>
      </c>
      <c r="Z1838" s="56">
        <f t="shared" si="284"/>
        <v>-99</v>
      </c>
      <c r="AA1838" s="56">
        <f t="shared" si="285"/>
        <v>-99</v>
      </c>
      <c r="AB1838" s="56">
        <f t="shared" si="286"/>
        <v>-99</v>
      </c>
      <c r="AC1838" s="56">
        <f t="shared" si="287"/>
        <v>-99</v>
      </c>
      <c r="AE1838" s="82">
        <f>IF(D1838=1, 'adjustment factor'!$D$4, IF(D1838=-9,-999,IF(D1838="",-999,0)))</f>
        <v>-999</v>
      </c>
      <c r="AF1838" s="82">
        <f>IF(F1838=1, 'adjustment factor'!$D$5, IF(F1838=-9,-999,IF(F1838="",-999,0)))</f>
        <v>-999</v>
      </c>
      <c r="AG1838" s="82">
        <f>IF(E1838=1, 'adjustment factor'!$D$6, IF(E1838=-9,-999,IF(E1838="",-999,0)))</f>
        <v>-999</v>
      </c>
      <c r="AH1838" s="82">
        <f>IF(K1838&gt;=45,'adjustment factor'!$D$7,IF(K1838=-9,-1200,IF(K1838="",-1200,0)))</f>
        <v>-1200</v>
      </c>
      <c r="AI1838" s="82">
        <f>IF(L1838=1, 'adjustment factor'!$D$8, IF(L1838=-9,-999,IF(L1838="",-999,0)))</f>
        <v>-999</v>
      </c>
      <c r="AJ1838" s="82">
        <f>IF(AND(M1838&gt;=1,M1838&lt;=4),'adjustment factor'!$D$9,IF(M1838=-9,-999,IF(M1838=98,-999,IF(M1838=99,-999,IF(M1838="",-999,0)))))</f>
        <v>-999</v>
      </c>
      <c r="AK1838" s="82">
        <f>IF(H1838=1, 'adjustment factor'!$D$10, IF(H1838=-9,-999,IF(H1838="",-999,0)))</f>
        <v>-999</v>
      </c>
      <c r="AL1838" s="82">
        <f>IF(G1838=1, 'adjustment factor'!$D$11, IF(G1838=-9,-999,IF(G1838="",-999,0)))</f>
        <v>-999</v>
      </c>
      <c r="AM1838" s="82">
        <f>IF(I1838=1, 'adjustment factor'!$D$12, IF(I1838=-9,-999,IF(I1838="",-999,0)))</f>
        <v>-999</v>
      </c>
      <c r="AN1838" s="82">
        <f>IF(J1838=1, 'adjustment factor'!$D$13, IF(J1838=-9,-999,IF(J1838="",-999,0)))</f>
        <v>-999</v>
      </c>
      <c r="AO1838" s="82" t="str">
        <f t="shared" si="288"/>
        <v>-999</v>
      </c>
      <c r="AP1838" s="82" t="str">
        <f t="shared" si="289"/>
        <v>MISSING</v>
      </c>
    </row>
    <row r="1839" spans="2:42" s="3" customFormat="1">
      <c r="B1839" s="213"/>
      <c r="C1839" s="35">
        <v>1835</v>
      </c>
      <c r="D1839" s="161"/>
      <c r="E1839" s="161"/>
      <c r="F1839" s="161"/>
      <c r="G1839" s="161"/>
      <c r="H1839" s="161"/>
      <c r="I1839" s="161"/>
      <c r="J1839" s="161"/>
      <c r="K1839" s="161"/>
      <c r="L1839" s="161"/>
      <c r="M1839" s="161"/>
      <c r="N1839" s="171"/>
      <c r="O1839" s="171"/>
      <c r="P1839" s="171"/>
      <c r="Q1839" s="171"/>
      <c r="R1839" s="171"/>
      <c r="S1839" s="171"/>
      <c r="T1839" s="208" t="str">
        <f t="shared" si="280"/>
        <v>MISSING</v>
      </c>
      <c r="U1839" s="208" t="str">
        <f t="shared" si="281"/>
        <v>MISSING</v>
      </c>
      <c r="X1839" s="56">
        <f t="shared" si="282"/>
        <v>-99</v>
      </c>
      <c r="Y1839" s="56">
        <f t="shared" si="283"/>
        <v>-99</v>
      </c>
      <c r="Z1839" s="56">
        <f t="shared" si="284"/>
        <v>-99</v>
      </c>
      <c r="AA1839" s="56">
        <f t="shared" si="285"/>
        <v>-99</v>
      </c>
      <c r="AB1839" s="56">
        <f t="shared" si="286"/>
        <v>-99</v>
      </c>
      <c r="AC1839" s="56">
        <f t="shared" si="287"/>
        <v>-99</v>
      </c>
      <c r="AE1839" s="82">
        <f>IF(D1839=1, 'adjustment factor'!$D$4, IF(D1839=-9,-999,IF(D1839="",-999,0)))</f>
        <v>-999</v>
      </c>
      <c r="AF1839" s="82">
        <f>IF(F1839=1, 'adjustment factor'!$D$5, IF(F1839=-9,-999,IF(F1839="",-999,0)))</f>
        <v>-999</v>
      </c>
      <c r="AG1839" s="82">
        <f>IF(E1839=1, 'adjustment factor'!$D$6, IF(E1839=-9,-999,IF(E1839="",-999,0)))</f>
        <v>-999</v>
      </c>
      <c r="AH1839" s="82">
        <f>IF(K1839&gt;=45,'adjustment factor'!$D$7,IF(K1839=-9,-1200,IF(K1839="",-1200,0)))</f>
        <v>-1200</v>
      </c>
      <c r="AI1839" s="82">
        <f>IF(L1839=1, 'adjustment factor'!$D$8, IF(L1839=-9,-999,IF(L1839="",-999,0)))</f>
        <v>-999</v>
      </c>
      <c r="AJ1839" s="82">
        <f>IF(AND(M1839&gt;=1,M1839&lt;=4),'adjustment factor'!$D$9,IF(M1839=-9,-999,IF(M1839=98,-999,IF(M1839=99,-999,IF(M1839="",-999,0)))))</f>
        <v>-999</v>
      </c>
      <c r="AK1839" s="82">
        <f>IF(H1839=1, 'adjustment factor'!$D$10, IF(H1839=-9,-999,IF(H1839="",-999,0)))</f>
        <v>-999</v>
      </c>
      <c r="AL1839" s="82">
        <f>IF(G1839=1, 'adjustment factor'!$D$11, IF(G1839=-9,-999,IF(G1839="",-999,0)))</f>
        <v>-999</v>
      </c>
      <c r="AM1839" s="82">
        <f>IF(I1839=1, 'adjustment factor'!$D$12, IF(I1839=-9,-999,IF(I1839="",-999,0)))</f>
        <v>-999</v>
      </c>
      <c r="AN1839" s="82">
        <f>IF(J1839=1, 'adjustment factor'!$D$13, IF(J1839=-9,-999,IF(J1839="",-999,0)))</f>
        <v>-999</v>
      </c>
      <c r="AO1839" s="82" t="str">
        <f t="shared" si="288"/>
        <v>-999</v>
      </c>
      <c r="AP1839" s="82" t="str">
        <f t="shared" si="289"/>
        <v>MISSING</v>
      </c>
    </row>
    <row r="1840" spans="2:42" s="3" customFormat="1">
      <c r="B1840" s="213"/>
      <c r="C1840" s="35">
        <v>1836</v>
      </c>
      <c r="D1840" s="161"/>
      <c r="E1840" s="161"/>
      <c r="F1840" s="161"/>
      <c r="G1840" s="161"/>
      <c r="H1840" s="161"/>
      <c r="I1840" s="161"/>
      <c r="J1840" s="161"/>
      <c r="K1840" s="161"/>
      <c r="L1840" s="161"/>
      <c r="M1840" s="161"/>
      <c r="N1840" s="171"/>
      <c r="O1840" s="171"/>
      <c r="P1840" s="171"/>
      <c r="Q1840" s="171"/>
      <c r="R1840" s="171"/>
      <c r="S1840" s="171"/>
      <c r="T1840" s="208" t="str">
        <f t="shared" si="280"/>
        <v>MISSING</v>
      </c>
      <c r="U1840" s="208" t="str">
        <f t="shared" si="281"/>
        <v>MISSING</v>
      </c>
      <c r="X1840" s="56">
        <f t="shared" si="282"/>
        <v>-99</v>
      </c>
      <c r="Y1840" s="56">
        <f t="shared" si="283"/>
        <v>-99</v>
      </c>
      <c r="Z1840" s="56">
        <f t="shared" si="284"/>
        <v>-99</v>
      </c>
      <c r="AA1840" s="56">
        <f t="shared" si="285"/>
        <v>-99</v>
      </c>
      <c r="AB1840" s="56">
        <f t="shared" si="286"/>
        <v>-99</v>
      </c>
      <c r="AC1840" s="56">
        <f t="shared" si="287"/>
        <v>-99</v>
      </c>
      <c r="AE1840" s="82">
        <f>IF(D1840=1, 'adjustment factor'!$D$4, IF(D1840=-9,-999,IF(D1840="",-999,0)))</f>
        <v>-999</v>
      </c>
      <c r="AF1840" s="82">
        <f>IF(F1840=1, 'adjustment factor'!$D$5, IF(F1840=-9,-999,IF(F1840="",-999,0)))</f>
        <v>-999</v>
      </c>
      <c r="AG1840" s="82">
        <f>IF(E1840=1, 'adjustment factor'!$D$6, IF(E1840=-9,-999,IF(E1840="",-999,0)))</f>
        <v>-999</v>
      </c>
      <c r="AH1840" s="82">
        <f>IF(K1840&gt;=45,'adjustment factor'!$D$7,IF(K1840=-9,-1200,IF(K1840="",-1200,0)))</f>
        <v>-1200</v>
      </c>
      <c r="AI1840" s="82">
        <f>IF(L1840=1, 'adjustment factor'!$D$8, IF(L1840=-9,-999,IF(L1840="",-999,0)))</f>
        <v>-999</v>
      </c>
      <c r="AJ1840" s="82">
        <f>IF(AND(M1840&gt;=1,M1840&lt;=4),'adjustment factor'!$D$9,IF(M1840=-9,-999,IF(M1840=98,-999,IF(M1840=99,-999,IF(M1840="",-999,0)))))</f>
        <v>-999</v>
      </c>
      <c r="AK1840" s="82">
        <f>IF(H1840=1, 'adjustment factor'!$D$10, IF(H1840=-9,-999,IF(H1840="",-999,0)))</f>
        <v>-999</v>
      </c>
      <c r="AL1840" s="82">
        <f>IF(G1840=1, 'adjustment factor'!$D$11, IF(G1840=-9,-999,IF(G1840="",-999,0)))</f>
        <v>-999</v>
      </c>
      <c r="AM1840" s="82">
        <f>IF(I1840=1, 'adjustment factor'!$D$12, IF(I1840=-9,-999,IF(I1840="",-999,0)))</f>
        <v>-999</v>
      </c>
      <c r="AN1840" s="82">
        <f>IF(J1840=1, 'adjustment factor'!$D$13, IF(J1840=-9,-999,IF(J1840="",-999,0)))</f>
        <v>-999</v>
      </c>
      <c r="AO1840" s="82" t="str">
        <f t="shared" si="288"/>
        <v>-999</v>
      </c>
      <c r="AP1840" s="82" t="str">
        <f t="shared" si="289"/>
        <v>MISSING</v>
      </c>
    </row>
    <row r="1841" spans="2:42" s="3" customFormat="1">
      <c r="B1841" s="213"/>
      <c r="C1841" s="35">
        <v>1837</v>
      </c>
      <c r="D1841" s="161"/>
      <c r="E1841" s="161"/>
      <c r="F1841" s="161"/>
      <c r="G1841" s="161"/>
      <c r="H1841" s="161"/>
      <c r="I1841" s="161"/>
      <c r="J1841" s="161"/>
      <c r="K1841" s="161"/>
      <c r="L1841" s="161"/>
      <c r="M1841" s="161"/>
      <c r="N1841" s="171"/>
      <c r="O1841" s="171"/>
      <c r="P1841" s="171"/>
      <c r="Q1841" s="171"/>
      <c r="R1841" s="171"/>
      <c r="S1841" s="171"/>
      <c r="T1841" s="208" t="str">
        <f t="shared" si="280"/>
        <v>MISSING</v>
      </c>
      <c r="U1841" s="208" t="str">
        <f t="shared" si="281"/>
        <v>MISSING</v>
      </c>
      <c r="X1841" s="56">
        <f t="shared" si="282"/>
        <v>-99</v>
      </c>
      <c r="Y1841" s="56">
        <f t="shared" si="283"/>
        <v>-99</v>
      </c>
      <c r="Z1841" s="56">
        <f t="shared" si="284"/>
        <v>-99</v>
      </c>
      <c r="AA1841" s="56">
        <f t="shared" si="285"/>
        <v>-99</v>
      </c>
      <c r="AB1841" s="56">
        <f t="shared" si="286"/>
        <v>-99</v>
      </c>
      <c r="AC1841" s="56">
        <f t="shared" si="287"/>
        <v>-99</v>
      </c>
      <c r="AE1841" s="82">
        <f>IF(D1841=1, 'adjustment factor'!$D$4, IF(D1841=-9,-999,IF(D1841="",-999,0)))</f>
        <v>-999</v>
      </c>
      <c r="AF1841" s="82">
        <f>IF(F1841=1, 'adjustment factor'!$D$5, IF(F1841=-9,-999,IF(F1841="",-999,0)))</f>
        <v>-999</v>
      </c>
      <c r="AG1841" s="82">
        <f>IF(E1841=1, 'adjustment factor'!$D$6, IF(E1841=-9,-999,IF(E1841="",-999,0)))</f>
        <v>-999</v>
      </c>
      <c r="AH1841" s="82">
        <f>IF(K1841&gt;=45,'adjustment factor'!$D$7,IF(K1841=-9,-1200,IF(K1841="",-1200,0)))</f>
        <v>-1200</v>
      </c>
      <c r="AI1841" s="82">
        <f>IF(L1841=1, 'adjustment factor'!$D$8, IF(L1841=-9,-999,IF(L1841="",-999,0)))</f>
        <v>-999</v>
      </c>
      <c r="AJ1841" s="82">
        <f>IF(AND(M1841&gt;=1,M1841&lt;=4),'adjustment factor'!$D$9,IF(M1841=-9,-999,IF(M1841=98,-999,IF(M1841=99,-999,IF(M1841="",-999,0)))))</f>
        <v>-999</v>
      </c>
      <c r="AK1841" s="82">
        <f>IF(H1841=1, 'adjustment factor'!$D$10, IF(H1841=-9,-999,IF(H1841="",-999,0)))</f>
        <v>-999</v>
      </c>
      <c r="AL1841" s="82">
        <f>IF(G1841=1, 'adjustment factor'!$D$11, IF(G1841=-9,-999,IF(G1841="",-999,0)))</f>
        <v>-999</v>
      </c>
      <c r="AM1841" s="82">
        <f>IF(I1841=1, 'adjustment factor'!$D$12, IF(I1841=-9,-999,IF(I1841="",-999,0)))</f>
        <v>-999</v>
      </c>
      <c r="AN1841" s="82">
        <f>IF(J1841=1, 'adjustment factor'!$D$13, IF(J1841=-9,-999,IF(J1841="",-999,0)))</f>
        <v>-999</v>
      </c>
      <c r="AO1841" s="82" t="str">
        <f t="shared" si="288"/>
        <v>-999</v>
      </c>
      <c r="AP1841" s="82" t="str">
        <f t="shared" si="289"/>
        <v>MISSING</v>
      </c>
    </row>
    <row r="1842" spans="2:42" s="3" customFormat="1">
      <c r="B1842" s="213"/>
      <c r="C1842" s="35">
        <v>1838</v>
      </c>
      <c r="D1842" s="161"/>
      <c r="E1842" s="161"/>
      <c r="F1842" s="161"/>
      <c r="G1842" s="161"/>
      <c r="H1842" s="161"/>
      <c r="I1842" s="161"/>
      <c r="J1842" s="161"/>
      <c r="K1842" s="161"/>
      <c r="L1842" s="161"/>
      <c r="M1842" s="161"/>
      <c r="N1842" s="171"/>
      <c r="O1842" s="171"/>
      <c r="P1842" s="171"/>
      <c r="Q1842" s="171"/>
      <c r="R1842" s="171"/>
      <c r="S1842" s="171"/>
      <c r="T1842" s="208" t="str">
        <f t="shared" si="280"/>
        <v>MISSING</v>
      </c>
      <c r="U1842" s="208" t="str">
        <f t="shared" si="281"/>
        <v>MISSING</v>
      </c>
      <c r="X1842" s="56">
        <f t="shared" si="282"/>
        <v>-99</v>
      </c>
      <c r="Y1842" s="56">
        <f t="shared" si="283"/>
        <v>-99</v>
      </c>
      <c r="Z1842" s="56">
        <f t="shared" si="284"/>
        <v>-99</v>
      </c>
      <c r="AA1842" s="56">
        <f t="shared" si="285"/>
        <v>-99</v>
      </c>
      <c r="AB1842" s="56">
        <f t="shared" si="286"/>
        <v>-99</v>
      </c>
      <c r="AC1842" s="56">
        <f t="shared" si="287"/>
        <v>-99</v>
      </c>
      <c r="AE1842" s="82">
        <f>IF(D1842=1, 'adjustment factor'!$D$4, IF(D1842=-9,-999,IF(D1842="",-999,0)))</f>
        <v>-999</v>
      </c>
      <c r="AF1842" s="82">
        <f>IF(F1842=1, 'adjustment factor'!$D$5, IF(F1842=-9,-999,IF(F1842="",-999,0)))</f>
        <v>-999</v>
      </c>
      <c r="AG1842" s="82">
        <f>IF(E1842=1, 'adjustment factor'!$D$6, IF(E1842=-9,-999,IF(E1842="",-999,0)))</f>
        <v>-999</v>
      </c>
      <c r="AH1842" s="82">
        <f>IF(K1842&gt;=45,'adjustment factor'!$D$7,IF(K1842=-9,-1200,IF(K1842="",-1200,0)))</f>
        <v>-1200</v>
      </c>
      <c r="AI1842" s="82">
        <f>IF(L1842=1, 'adjustment factor'!$D$8, IF(L1842=-9,-999,IF(L1842="",-999,0)))</f>
        <v>-999</v>
      </c>
      <c r="AJ1842" s="82">
        <f>IF(AND(M1842&gt;=1,M1842&lt;=4),'adjustment factor'!$D$9,IF(M1842=-9,-999,IF(M1842=98,-999,IF(M1842=99,-999,IF(M1842="",-999,0)))))</f>
        <v>-999</v>
      </c>
      <c r="AK1842" s="82">
        <f>IF(H1842=1, 'adjustment factor'!$D$10, IF(H1842=-9,-999,IF(H1842="",-999,0)))</f>
        <v>-999</v>
      </c>
      <c r="AL1842" s="82">
        <f>IF(G1842=1, 'adjustment factor'!$D$11, IF(G1842=-9,-999,IF(G1842="",-999,0)))</f>
        <v>-999</v>
      </c>
      <c r="AM1842" s="82">
        <f>IF(I1842=1, 'adjustment factor'!$D$12, IF(I1842=-9,-999,IF(I1842="",-999,0)))</f>
        <v>-999</v>
      </c>
      <c r="AN1842" s="82">
        <f>IF(J1842=1, 'adjustment factor'!$D$13, IF(J1842=-9,-999,IF(J1842="",-999,0)))</f>
        <v>-999</v>
      </c>
      <c r="AO1842" s="82" t="str">
        <f t="shared" si="288"/>
        <v>-999</v>
      </c>
      <c r="AP1842" s="82" t="str">
        <f t="shared" si="289"/>
        <v>MISSING</v>
      </c>
    </row>
    <row r="1843" spans="2:42" s="3" customFormat="1">
      <c r="B1843" s="213"/>
      <c r="C1843" s="35">
        <v>1839</v>
      </c>
      <c r="D1843" s="161"/>
      <c r="E1843" s="161"/>
      <c r="F1843" s="161"/>
      <c r="G1843" s="161"/>
      <c r="H1843" s="161"/>
      <c r="I1843" s="161"/>
      <c r="J1843" s="161"/>
      <c r="K1843" s="161"/>
      <c r="L1843" s="161"/>
      <c r="M1843" s="161"/>
      <c r="N1843" s="171"/>
      <c r="O1843" s="171"/>
      <c r="P1843" s="171"/>
      <c r="Q1843" s="171"/>
      <c r="R1843" s="171"/>
      <c r="S1843" s="171"/>
      <c r="T1843" s="208" t="str">
        <f t="shared" si="280"/>
        <v>MISSING</v>
      </c>
      <c r="U1843" s="208" t="str">
        <f t="shared" si="281"/>
        <v>MISSING</v>
      </c>
      <c r="X1843" s="56">
        <f t="shared" si="282"/>
        <v>-99</v>
      </c>
      <c r="Y1843" s="56">
        <f t="shared" si="283"/>
        <v>-99</v>
      </c>
      <c r="Z1843" s="56">
        <f t="shared" si="284"/>
        <v>-99</v>
      </c>
      <c r="AA1843" s="56">
        <f t="shared" si="285"/>
        <v>-99</v>
      </c>
      <c r="AB1843" s="56">
        <f t="shared" si="286"/>
        <v>-99</v>
      </c>
      <c r="AC1843" s="56">
        <f t="shared" si="287"/>
        <v>-99</v>
      </c>
      <c r="AE1843" s="82">
        <f>IF(D1843=1, 'adjustment factor'!$D$4, IF(D1843=-9,-999,IF(D1843="",-999,0)))</f>
        <v>-999</v>
      </c>
      <c r="AF1843" s="82">
        <f>IF(F1843=1, 'adjustment factor'!$D$5, IF(F1843=-9,-999,IF(F1843="",-999,0)))</f>
        <v>-999</v>
      </c>
      <c r="AG1843" s="82">
        <f>IF(E1843=1, 'adjustment factor'!$D$6, IF(E1843=-9,-999,IF(E1843="",-999,0)))</f>
        <v>-999</v>
      </c>
      <c r="AH1843" s="82">
        <f>IF(K1843&gt;=45,'adjustment factor'!$D$7,IF(K1843=-9,-1200,IF(K1843="",-1200,0)))</f>
        <v>-1200</v>
      </c>
      <c r="AI1843" s="82">
        <f>IF(L1843=1, 'adjustment factor'!$D$8, IF(L1843=-9,-999,IF(L1843="",-999,0)))</f>
        <v>-999</v>
      </c>
      <c r="AJ1843" s="82">
        <f>IF(AND(M1843&gt;=1,M1843&lt;=4),'adjustment factor'!$D$9,IF(M1843=-9,-999,IF(M1843=98,-999,IF(M1843=99,-999,IF(M1843="",-999,0)))))</f>
        <v>-999</v>
      </c>
      <c r="AK1843" s="82">
        <f>IF(H1843=1, 'adjustment factor'!$D$10, IF(H1843=-9,-999,IF(H1843="",-999,0)))</f>
        <v>-999</v>
      </c>
      <c r="AL1843" s="82">
        <f>IF(G1843=1, 'adjustment factor'!$D$11, IF(G1843=-9,-999,IF(G1843="",-999,0)))</f>
        <v>-999</v>
      </c>
      <c r="AM1843" s="82">
        <f>IF(I1843=1, 'adjustment factor'!$D$12, IF(I1843=-9,-999,IF(I1843="",-999,0)))</f>
        <v>-999</v>
      </c>
      <c r="AN1843" s="82">
        <f>IF(J1843=1, 'adjustment factor'!$D$13, IF(J1843=-9,-999,IF(J1843="",-999,0)))</f>
        <v>-999</v>
      </c>
      <c r="AO1843" s="82" t="str">
        <f t="shared" si="288"/>
        <v>-999</v>
      </c>
      <c r="AP1843" s="82" t="str">
        <f t="shared" si="289"/>
        <v>MISSING</v>
      </c>
    </row>
    <row r="1844" spans="2:42" s="3" customFormat="1">
      <c r="B1844" s="213"/>
      <c r="C1844" s="35">
        <v>1840</v>
      </c>
      <c r="D1844" s="161"/>
      <c r="E1844" s="161"/>
      <c r="F1844" s="161"/>
      <c r="G1844" s="161"/>
      <c r="H1844" s="161"/>
      <c r="I1844" s="161"/>
      <c r="J1844" s="161"/>
      <c r="K1844" s="161"/>
      <c r="L1844" s="161"/>
      <c r="M1844" s="161"/>
      <c r="N1844" s="171"/>
      <c r="O1844" s="171"/>
      <c r="P1844" s="171"/>
      <c r="Q1844" s="171"/>
      <c r="R1844" s="171"/>
      <c r="S1844" s="171"/>
      <c r="T1844" s="208" t="str">
        <f t="shared" si="280"/>
        <v>MISSING</v>
      </c>
      <c r="U1844" s="208" t="str">
        <f t="shared" si="281"/>
        <v>MISSING</v>
      </c>
      <c r="X1844" s="56">
        <f t="shared" si="282"/>
        <v>-99</v>
      </c>
      <c r="Y1844" s="56">
        <f t="shared" si="283"/>
        <v>-99</v>
      </c>
      <c r="Z1844" s="56">
        <f t="shared" si="284"/>
        <v>-99</v>
      </c>
      <c r="AA1844" s="56">
        <f t="shared" si="285"/>
        <v>-99</v>
      </c>
      <c r="AB1844" s="56">
        <f t="shared" si="286"/>
        <v>-99</v>
      </c>
      <c r="AC1844" s="56">
        <f t="shared" si="287"/>
        <v>-99</v>
      </c>
      <c r="AE1844" s="82">
        <f>IF(D1844=1, 'adjustment factor'!$D$4, IF(D1844=-9,-999,IF(D1844="",-999,0)))</f>
        <v>-999</v>
      </c>
      <c r="AF1844" s="82">
        <f>IF(F1844=1, 'adjustment factor'!$D$5, IF(F1844=-9,-999,IF(F1844="",-999,0)))</f>
        <v>-999</v>
      </c>
      <c r="AG1844" s="82">
        <f>IF(E1844=1, 'adjustment factor'!$D$6, IF(E1844=-9,-999,IF(E1844="",-999,0)))</f>
        <v>-999</v>
      </c>
      <c r="AH1844" s="82">
        <f>IF(K1844&gt;=45,'adjustment factor'!$D$7,IF(K1844=-9,-1200,IF(K1844="",-1200,0)))</f>
        <v>-1200</v>
      </c>
      <c r="AI1844" s="82">
        <f>IF(L1844=1, 'adjustment factor'!$D$8, IF(L1844=-9,-999,IF(L1844="",-999,0)))</f>
        <v>-999</v>
      </c>
      <c r="AJ1844" s="82">
        <f>IF(AND(M1844&gt;=1,M1844&lt;=4),'adjustment factor'!$D$9,IF(M1844=-9,-999,IF(M1844=98,-999,IF(M1844=99,-999,IF(M1844="",-999,0)))))</f>
        <v>-999</v>
      </c>
      <c r="AK1844" s="82">
        <f>IF(H1844=1, 'adjustment factor'!$D$10, IF(H1844=-9,-999,IF(H1844="",-999,0)))</f>
        <v>-999</v>
      </c>
      <c r="AL1844" s="82">
        <f>IF(G1844=1, 'adjustment factor'!$D$11, IF(G1844=-9,-999,IF(G1844="",-999,0)))</f>
        <v>-999</v>
      </c>
      <c r="AM1844" s="82">
        <f>IF(I1844=1, 'adjustment factor'!$D$12, IF(I1844=-9,-999,IF(I1844="",-999,0)))</f>
        <v>-999</v>
      </c>
      <c r="AN1844" s="82">
        <f>IF(J1844=1, 'adjustment factor'!$D$13, IF(J1844=-9,-999,IF(J1844="",-999,0)))</f>
        <v>-999</v>
      </c>
      <c r="AO1844" s="82" t="str">
        <f t="shared" si="288"/>
        <v>-999</v>
      </c>
      <c r="AP1844" s="82" t="str">
        <f t="shared" si="289"/>
        <v>MISSING</v>
      </c>
    </row>
    <row r="1845" spans="2:42" s="3" customFormat="1">
      <c r="B1845" s="213"/>
      <c r="C1845" s="35">
        <v>1841</v>
      </c>
      <c r="D1845" s="161"/>
      <c r="E1845" s="161"/>
      <c r="F1845" s="161"/>
      <c r="G1845" s="161"/>
      <c r="H1845" s="161"/>
      <c r="I1845" s="161"/>
      <c r="J1845" s="161"/>
      <c r="K1845" s="161"/>
      <c r="L1845" s="161"/>
      <c r="M1845" s="161"/>
      <c r="N1845" s="171"/>
      <c r="O1845" s="171"/>
      <c r="P1845" s="171"/>
      <c r="Q1845" s="171"/>
      <c r="R1845" s="171"/>
      <c r="S1845" s="171"/>
      <c r="T1845" s="208" t="str">
        <f t="shared" si="280"/>
        <v>MISSING</v>
      </c>
      <c r="U1845" s="208" t="str">
        <f t="shared" si="281"/>
        <v>MISSING</v>
      </c>
      <c r="X1845" s="56">
        <f t="shared" si="282"/>
        <v>-99</v>
      </c>
      <c r="Y1845" s="56">
        <f t="shared" si="283"/>
        <v>-99</v>
      </c>
      <c r="Z1845" s="56">
        <f t="shared" si="284"/>
        <v>-99</v>
      </c>
      <c r="AA1845" s="56">
        <f t="shared" si="285"/>
        <v>-99</v>
      </c>
      <c r="AB1845" s="56">
        <f t="shared" si="286"/>
        <v>-99</v>
      </c>
      <c r="AC1845" s="56">
        <f t="shared" si="287"/>
        <v>-99</v>
      </c>
      <c r="AE1845" s="82">
        <f>IF(D1845=1, 'adjustment factor'!$D$4, IF(D1845=-9,-999,IF(D1845="",-999,0)))</f>
        <v>-999</v>
      </c>
      <c r="AF1845" s="82">
        <f>IF(F1845=1, 'adjustment factor'!$D$5, IF(F1845=-9,-999,IF(F1845="",-999,0)))</f>
        <v>-999</v>
      </c>
      <c r="AG1845" s="82">
        <f>IF(E1845=1, 'adjustment factor'!$D$6, IF(E1845=-9,-999,IF(E1845="",-999,0)))</f>
        <v>-999</v>
      </c>
      <c r="AH1845" s="82">
        <f>IF(K1845&gt;=45,'adjustment factor'!$D$7,IF(K1845=-9,-1200,IF(K1845="",-1200,0)))</f>
        <v>-1200</v>
      </c>
      <c r="AI1845" s="82">
        <f>IF(L1845=1, 'adjustment factor'!$D$8, IF(L1845=-9,-999,IF(L1845="",-999,0)))</f>
        <v>-999</v>
      </c>
      <c r="AJ1845" s="82">
        <f>IF(AND(M1845&gt;=1,M1845&lt;=4),'adjustment factor'!$D$9,IF(M1845=-9,-999,IF(M1845=98,-999,IF(M1845=99,-999,IF(M1845="",-999,0)))))</f>
        <v>-999</v>
      </c>
      <c r="AK1845" s="82">
        <f>IF(H1845=1, 'adjustment factor'!$D$10, IF(H1845=-9,-999,IF(H1845="",-999,0)))</f>
        <v>-999</v>
      </c>
      <c r="AL1845" s="82">
        <f>IF(G1845=1, 'adjustment factor'!$D$11, IF(G1845=-9,-999,IF(G1845="",-999,0)))</f>
        <v>-999</v>
      </c>
      <c r="AM1845" s="82">
        <f>IF(I1845=1, 'adjustment factor'!$D$12, IF(I1845=-9,-999,IF(I1845="",-999,0)))</f>
        <v>-999</v>
      </c>
      <c r="AN1845" s="82">
        <f>IF(J1845=1, 'adjustment factor'!$D$13, IF(J1845=-9,-999,IF(J1845="",-999,0)))</f>
        <v>-999</v>
      </c>
      <c r="AO1845" s="82" t="str">
        <f t="shared" si="288"/>
        <v>-999</v>
      </c>
      <c r="AP1845" s="82" t="str">
        <f t="shared" si="289"/>
        <v>MISSING</v>
      </c>
    </row>
    <row r="1846" spans="2:42" s="3" customFormat="1">
      <c r="B1846" s="213"/>
      <c r="C1846" s="35">
        <v>1842</v>
      </c>
      <c r="D1846" s="161"/>
      <c r="E1846" s="161"/>
      <c r="F1846" s="161"/>
      <c r="G1846" s="161"/>
      <c r="H1846" s="161"/>
      <c r="I1846" s="161"/>
      <c r="J1846" s="161"/>
      <c r="K1846" s="161"/>
      <c r="L1846" s="161"/>
      <c r="M1846" s="161"/>
      <c r="N1846" s="171"/>
      <c r="O1846" s="171"/>
      <c r="P1846" s="171"/>
      <c r="Q1846" s="171"/>
      <c r="R1846" s="171"/>
      <c r="S1846" s="171"/>
      <c r="T1846" s="208" t="str">
        <f t="shared" si="280"/>
        <v>MISSING</v>
      </c>
      <c r="U1846" s="208" t="str">
        <f t="shared" si="281"/>
        <v>MISSING</v>
      </c>
      <c r="X1846" s="56">
        <f t="shared" si="282"/>
        <v>-99</v>
      </c>
      <c r="Y1846" s="56">
        <f t="shared" si="283"/>
        <v>-99</v>
      </c>
      <c r="Z1846" s="56">
        <f t="shared" si="284"/>
        <v>-99</v>
      </c>
      <c r="AA1846" s="56">
        <f t="shared" si="285"/>
        <v>-99</v>
      </c>
      <c r="AB1846" s="56">
        <f t="shared" si="286"/>
        <v>-99</v>
      </c>
      <c r="AC1846" s="56">
        <f t="shared" si="287"/>
        <v>-99</v>
      </c>
      <c r="AE1846" s="82">
        <f>IF(D1846=1, 'adjustment factor'!$D$4, IF(D1846=-9,-999,IF(D1846="",-999,0)))</f>
        <v>-999</v>
      </c>
      <c r="AF1846" s="82">
        <f>IF(F1846=1, 'adjustment factor'!$D$5, IF(F1846=-9,-999,IF(F1846="",-999,0)))</f>
        <v>-999</v>
      </c>
      <c r="AG1846" s="82">
        <f>IF(E1846=1, 'adjustment factor'!$D$6, IF(E1846=-9,-999,IF(E1846="",-999,0)))</f>
        <v>-999</v>
      </c>
      <c r="AH1846" s="82">
        <f>IF(K1846&gt;=45,'adjustment factor'!$D$7,IF(K1846=-9,-1200,IF(K1846="",-1200,0)))</f>
        <v>-1200</v>
      </c>
      <c r="AI1846" s="82">
        <f>IF(L1846=1, 'adjustment factor'!$D$8, IF(L1846=-9,-999,IF(L1846="",-999,0)))</f>
        <v>-999</v>
      </c>
      <c r="AJ1846" s="82">
        <f>IF(AND(M1846&gt;=1,M1846&lt;=4),'adjustment factor'!$D$9,IF(M1846=-9,-999,IF(M1846=98,-999,IF(M1846=99,-999,IF(M1846="",-999,0)))))</f>
        <v>-999</v>
      </c>
      <c r="AK1846" s="82">
        <f>IF(H1846=1, 'adjustment factor'!$D$10, IF(H1846=-9,-999,IF(H1846="",-999,0)))</f>
        <v>-999</v>
      </c>
      <c r="AL1846" s="82">
        <f>IF(G1846=1, 'adjustment factor'!$D$11, IF(G1846=-9,-999,IF(G1846="",-999,0)))</f>
        <v>-999</v>
      </c>
      <c r="AM1846" s="82">
        <f>IF(I1846=1, 'adjustment factor'!$D$12, IF(I1846=-9,-999,IF(I1846="",-999,0)))</f>
        <v>-999</v>
      </c>
      <c r="AN1846" s="82">
        <f>IF(J1846=1, 'adjustment factor'!$D$13, IF(J1846=-9,-999,IF(J1846="",-999,0)))</f>
        <v>-999</v>
      </c>
      <c r="AO1846" s="82" t="str">
        <f t="shared" si="288"/>
        <v>-999</v>
      </c>
      <c r="AP1846" s="82" t="str">
        <f t="shared" si="289"/>
        <v>MISSING</v>
      </c>
    </row>
    <row r="1847" spans="2:42" s="3" customFormat="1">
      <c r="B1847" s="213"/>
      <c r="C1847" s="35">
        <v>1843</v>
      </c>
      <c r="D1847" s="161"/>
      <c r="E1847" s="161"/>
      <c r="F1847" s="161"/>
      <c r="G1847" s="161"/>
      <c r="H1847" s="161"/>
      <c r="I1847" s="161"/>
      <c r="J1847" s="161"/>
      <c r="K1847" s="161"/>
      <c r="L1847" s="161"/>
      <c r="M1847" s="161"/>
      <c r="N1847" s="171"/>
      <c r="O1847" s="171"/>
      <c r="P1847" s="171"/>
      <c r="Q1847" s="171"/>
      <c r="R1847" s="171"/>
      <c r="S1847" s="171"/>
      <c r="T1847" s="208" t="str">
        <f t="shared" si="280"/>
        <v>MISSING</v>
      </c>
      <c r="U1847" s="208" t="str">
        <f t="shared" si="281"/>
        <v>MISSING</v>
      </c>
      <c r="X1847" s="56">
        <f t="shared" si="282"/>
        <v>-99</v>
      </c>
      <c r="Y1847" s="56">
        <f t="shared" si="283"/>
        <v>-99</v>
      </c>
      <c r="Z1847" s="56">
        <f t="shared" si="284"/>
        <v>-99</v>
      </c>
      <c r="AA1847" s="56">
        <f t="shared" si="285"/>
        <v>-99</v>
      </c>
      <c r="AB1847" s="56">
        <f t="shared" si="286"/>
        <v>-99</v>
      </c>
      <c r="AC1847" s="56">
        <f t="shared" si="287"/>
        <v>-99</v>
      </c>
      <c r="AE1847" s="82">
        <f>IF(D1847=1, 'adjustment factor'!$D$4, IF(D1847=-9,-999,IF(D1847="",-999,0)))</f>
        <v>-999</v>
      </c>
      <c r="AF1847" s="82">
        <f>IF(F1847=1, 'adjustment factor'!$D$5, IF(F1847=-9,-999,IF(F1847="",-999,0)))</f>
        <v>-999</v>
      </c>
      <c r="AG1847" s="82">
        <f>IF(E1847=1, 'adjustment factor'!$D$6, IF(E1847=-9,-999,IF(E1847="",-999,0)))</f>
        <v>-999</v>
      </c>
      <c r="AH1847" s="82">
        <f>IF(K1847&gt;=45,'adjustment factor'!$D$7,IF(K1847=-9,-1200,IF(K1847="",-1200,0)))</f>
        <v>-1200</v>
      </c>
      <c r="AI1847" s="82">
        <f>IF(L1847=1, 'adjustment factor'!$D$8, IF(L1847=-9,-999,IF(L1847="",-999,0)))</f>
        <v>-999</v>
      </c>
      <c r="AJ1847" s="82">
        <f>IF(AND(M1847&gt;=1,M1847&lt;=4),'adjustment factor'!$D$9,IF(M1847=-9,-999,IF(M1847=98,-999,IF(M1847=99,-999,IF(M1847="",-999,0)))))</f>
        <v>-999</v>
      </c>
      <c r="AK1847" s="82">
        <f>IF(H1847=1, 'adjustment factor'!$D$10, IF(H1847=-9,-999,IF(H1847="",-999,0)))</f>
        <v>-999</v>
      </c>
      <c r="AL1847" s="82">
        <f>IF(G1847=1, 'adjustment factor'!$D$11, IF(G1847=-9,-999,IF(G1847="",-999,0)))</f>
        <v>-999</v>
      </c>
      <c r="AM1847" s="82">
        <f>IF(I1847=1, 'adjustment factor'!$D$12, IF(I1847=-9,-999,IF(I1847="",-999,0)))</f>
        <v>-999</v>
      </c>
      <c r="AN1847" s="82">
        <f>IF(J1847=1, 'adjustment factor'!$D$13, IF(J1847=-9,-999,IF(J1847="",-999,0)))</f>
        <v>-999</v>
      </c>
      <c r="AO1847" s="82" t="str">
        <f t="shared" si="288"/>
        <v>-999</v>
      </c>
      <c r="AP1847" s="82" t="str">
        <f t="shared" si="289"/>
        <v>MISSING</v>
      </c>
    </row>
    <row r="1848" spans="2:42" s="3" customFormat="1">
      <c r="B1848" s="213"/>
      <c r="C1848" s="35">
        <v>1844</v>
      </c>
      <c r="D1848" s="161"/>
      <c r="E1848" s="161"/>
      <c r="F1848" s="161"/>
      <c r="G1848" s="161"/>
      <c r="H1848" s="161"/>
      <c r="I1848" s="161"/>
      <c r="J1848" s="161"/>
      <c r="K1848" s="161"/>
      <c r="L1848" s="161"/>
      <c r="M1848" s="161"/>
      <c r="N1848" s="171"/>
      <c r="O1848" s="171"/>
      <c r="P1848" s="171"/>
      <c r="Q1848" s="171"/>
      <c r="R1848" s="171"/>
      <c r="S1848" s="171"/>
      <c r="T1848" s="208" t="str">
        <f t="shared" si="280"/>
        <v>MISSING</v>
      </c>
      <c r="U1848" s="208" t="str">
        <f t="shared" si="281"/>
        <v>MISSING</v>
      </c>
      <c r="X1848" s="56">
        <f t="shared" si="282"/>
        <v>-99</v>
      </c>
      <c r="Y1848" s="56">
        <f t="shared" si="283"/>
        <v>-99</v>
      </c>
      <c r="Z1848" s="56">
        <f t="shared" si="284"/>
        <v>-99</v>
      </c>
      <c r="AA1848" s="56">
        <f t="shared" si="285"/>
        <v>-99</v>
      </c>
      <c r="AB1848" s="56">
        <f t="shared" si="286"/>
        <v>-99</v>
      </c>
      <c r="AC1848" s="56">
        <f t="shared" si="287"/>
        <v>-99</v>
      </c>
      <c r="AE1848" s="82">
        <f>IF(D1848=1, 'adjustment factor'!$D$4, IF(D1848=-9,-999,IF(D1848="",-999,0)))</f>
        <v>-999</v>
      </c>
      <c r="AF1848" s="82">
        <f>IF(F1848=1, 'adjustment factor'!$D$5, IF(F1848=-9,-999,IF(F1848="",-999,0)))</f>
        <v>-999</v>
      </c>
      <c r="AG1848" s="82">
        <f>IF(E1848=1, 'adjustment factor'!$D$6, IF(E1848=-9,-999,IF(E1848="",-999,0)))</f>
        <v>-999</v>
      </c>
      <c r="AH1848" s="82">
        <f>IF(K1848&gt;=45,'adjustment factor'!$D$7,IF(K1848=-9,-1200,IF(K1848="",-1200,0)))</f>
        <v>-1200</v>
      </c>
      <c r="AI1848" s="82">
        <f>IF(L1848=1, 'adjustment factor'!$D$8, IF(L1848=-9,-999,IF(L1848="",-999,0)))</f>
        <v>-999</v>
      </c>
      <c r="AJ1848" s="82">
        <f>IF(AND(M1848&gt;=1,M1848&lt;=4),'adjustment factor'!$D$9,IF(M1848=-9,-999,IF(M1848=98,-999,IF(M1848=99,-999,IF(M1848="",-999,0)))))</f>
        <v>-999</v>
      </c>
      <c r="AK1848" s="82">
        <f>IF(H1848=1, 'adjustment factor'!$D$10, IF(H1848=-9,-999,IF(H1848="",-999,0)))</f>
        <v>-999</v>
      </c>
      <c r="AL1848" s="82">
        <f>IF(G1848=1, 'adjustment factor'!$D$11, IF(G1848=-9,-999,IF(G1848="",-999,0)))</f>
        <v>-999</v>
      </c>
      <c r="AM1848" s="82">
        <f>IF(I1848=1, 'adjustment factor'!$D$12, IF(I1848=-9,-999,IF(I1848="",-999,0)))</f>
        <v>-999</v>
      </c>
      <c r="AN1848" s="82">
        <f>IF(J1848=1, 'adjustment factor'!$D$13, IF(J1848=-9,-999,IF(J1848="",-999,0)))</f>
        <v>-999</v>
      </c>
      <c r="AO1848" s="82" t="str">
        <f t="shared" si="288"/>
        <v>-999</v>
      </c>
      <c r="AP1848" s="82" t="str">
        <f t="shared" si="289"/>
        <v>MISSING</v>
      </c>
    </row>
    <row r="1849" spans="2:42" s="3" customFormat="1">
      <c r="B1849" s="213"/>
      <c r="C1849" s="35">
        <v>1845</v>
      </c>
      <c r="D1849" s="161"/>
      <c r="E1849" s="161"/>
      <c r="F1849" s="161"/>
      <c r="G1849" s="161"/>
      <c r="H1849" s="161"/>
      <c r="I1849" s="161"/>
      <c r="J1849" s="161"/>
      <c r="K1849" s="161"/>
      <c r="L1849" s="161"/>
      <c r="M1849" s="161"/>
      <c r="N1849" s="171"/>
      <c r="O1849" s="171"/>
      <c r="P1849" s="171"/>
      <c r="Q1849" s="171"/>
      <c r="R1849" s="171"/>
      <c r="S1849" s="171"/>
      <c r="T1849" s="208" t="str">
        <f t="shared" si="280"/>
        <v>MISSING</v>
      </c>
      <c r="U1849" s="208" t="str">
        <f t="shared" si="281"/>
        <v>MISSING</v>
      </c>
      <c r="X1849" s="56">
        <f t="shared" si="282"/>
        <v>-99</v>
      </c>
      <c r="Y1849" s="56">
        <f t="shared" si="283"/>
        <v>-99</v>
      </c>
      <c r="Z1849" s="56">
        <f t="shared" si="284"/>
        <v>-99</v>
      </c>
      <c r="AA1849" s="56">
        <f t="shared" si="285"/>
        <v>-99</v>
      </c>
      <c r="AB1849" s="56">
        <f t="shared" si="286"/>
        <v>-99</v>
      </c>
      <c r="AC1849" s="56">
        <f t="shared" si="287"/>
        <v>-99</v>
      </c>
      <c r="AE1849" s="82">
        <f>IF(D1849=1, 'adjustment factor'!$D$4, IF(D1849=-9,-999,IF(D1849="",-999,0)))</f>
        <v>-999</v>
      </c>
      <c r="AF1849" s="82">
        <f>IF(F1849=1, 'adjustment factor'!$D$5, IF(F1849=-9,-999,IF(F1849="",-999,0)))</f>
        <v>-999</v>
      </c>
      <c r="AG1849" s="82">
        <f>IF(E1849=1, 'adjustment factor'!$D$6, IF(E1849=-9,-999,IF(E1849="",-999,0)))</f>
        <v>-999</v>
      </c>
      <c r="AH1849" s="82">
        <f>IF(K1849&gt;=45,'adjustment factor'!$D$7,IF(K1849=-9,-1200,IF(K1849="",-1200,0)))</f>
        <v>-1200</v>
      </c>
      <c r="AI1849" s="82">
        <f>IF(L1849=1, 'adjustment factor'!$D$8, IF(L1849=-9,-999,IF(L1849="",-999,0)))</f>
        <v>-999</v>
      </c>
      <c r="AJ1849" s="82">
        <f>IF(AND(M1849&gt;=1,M1849&lt;=4),'adjustment factor'!$D$9,IF(M1849=-9,-999,IF(M1849=98,-999,IF(M1849=99,-999,IF(M1849="",-999,0)))))</f>
        <v>-999</v>
      </c>
      <c r="AK1849" s="82">
        <f>IF(H1849=1, 'adjustment factor'!$D$10, IF(H1849=-9,-999,IF(H1849="",-999,0)))</f>
        <v>-999</v>
      </c>
      <c r="AL1849" s="82">
        <f>IF(G1849=1, 'adjustment factor'!$D$11, IF(G1849=-9,-999,IF(G1849="",-999,0)))</f>
        <v>-999</v>
      </c>
      <c r="AM1849" s="82">
        <f>IF(I1849=1, 'adjustment factor'!$D$12, IF(I1849=-9,-999,IF(I1849="",-999,0)))</f>
        <v>-999</v>
      </c>
      <c r="AN1849" s="82">
        <f>IF(J1849=1, 'adjustment factor'!$D$13, IF(J1849=-9,-999,IF(J1849="",-999,0)))</f>
        <v>-999</v>
      </c>
      <c r="AO1849" s="82" t="str">
        <f t="shared" si="288"/>
        <v>-999</v>
      </c>
      <c r="AP1849" s="82" t="str">
        <f t="shared" si="289"/>
        <v>MISSING</v>
      </c>
    </row>
    <row r="1850" spans="2:42" s="3" customFormat="1">
      <c r="B1850" s="213"/>
      <c r="C1850" s="35">
        <v>1846</v>
      </c>
      <c r="D1850" s="161"/>
      <c r="E1850" s="161"/>
      <c r="F1850" s="161"/>
      <c r="G1850" s="161"/>
      <c r="H1850" s="161"/>
      <c r="I1850" s="161"/>
      <c r="J1850" s="161"/>
      <c r="K1850" s="161"/>
      <c r="L1850" s="161"/>
      <c r="M1850" s="161"/>
      <c r="N1850" s="171"/>
      <c r="O1850" s="171"/>
      <c r="P1850" s="171"/>
      <c r="Q1850" s="171"/>
      <c r="R1850" s="171"/>
      <c r="S1850" s="171"/>
      <c r="T1850" s="208" t="str">
        <f t="shared" si="280"/>
        <v>MISSING</v>
      </c>
      <c r="U1850" s="208" t="str">
        <f t="shared" si="281"/>
        <v>MISSING</v>
      </c>
      <c r="X1850" s="56">
        <f t="shared" si="282"/>
        <v>-99</v>
      </c>
      <c r="Y1850" s="56">
        <f t="shared" si="283"/>
        <v>-99</v>
      </c>
      <c r="Z1850" s="56">
        <f t="shared" si="284"/>
        <v>-99</v>
      </c>
      <c r="AA1850" s="56">
        <f t="shared" si="285"/>
        <v>-99</v>
      </c>
      <c r="AB1850" s="56">
        <f t="shared" si="286"/>
        <v>-99</v>
      </c>
      <c r="AC1850" s="56">
        <f t="shared" si="287"/>
        <v>-99</v>
      </c>
      <c r="AE1850" s="82">
        <f>IF(D1850=1, 'adjustment factor'!$D$4, IF(D1850=-9,-999,IF(D1850="",-999,0)))</f>
        <v>-999</v>
      </c>
      <c r="AF1850" s="82">
        <f>IF(F1850=1, 'adjustment factor'!$D$5, IF(F1850=-9,-999,IF(F1850="",-999,0)))</f>
        <v>-999</v>
      </c>
      <c r="AG1850" s="82">
        <f>IF(E1850=1, 'adjustment factor'!$D$6, IF(E1850=-9,-999,IF(E1850="",-999,0)))</f>
        <v>-999</v>
      </c>
      <c r="AH1850" s="82">
        <f>IF(K1850&gt;=45,'adjustment factor'!$D$7,IF(K1850=-9,-1200,IF(K1850="",-1200,0)))</f>
        <v>-1200</v>
      </c>
      <c r="AI1850" s="82">
        <f>IF(L1850=1, 'adjustment factor'!$D$8, IF(L1850=-9,-999,IF(L1850="",-999,0)))</f>
        <v>-999</v>
      </c>
      <c r="AJ1850" s="82">
        <f>IF(AND(M1850&gt;=1,M1850&lt;=4),'adjustment factor'!$D$9,IF(M1850=-9,-999,IF(M1850=98,-999,IF(M1850=99,-999,IF(M1850="",-999,0)))))</f>
        <v>-999</v>
      </c>
      <c r="AK1850" s="82">
        <f>IF(H1850=1, 'adjustment factor'!$D$10, IF(H1850=-9,-999,IF(H1850="",-999,0)))</f>
        <v>-999</v>
      </c>
      <c r="AL1850" s="82">
        <f>IF(G1850=1, 'adjustment factor'!$D$11, IF(G1850=-9,-999,IF(G1850="",-999,0)))</f>
        <v>-999</v>
      </c>
      <c r="AM1850" s="82">
        <f>IF(I1850=1, 'adjustment factor'!$D$12, IF(I1850=-9,-999,IF(I1850="",-999,0)))</f>
        <v>-999</v>
      </c>
      <c r="AN1850" s="82">
        <f>IF(J1850=1, 'adjustment factor'!$D$13, IF(J1850=-9,-999,IF(J1850="",-999,0)))</f>
        <v>-999</v>
      </c>
      <c r="AO1850" s="82" t="str">
        <f t="shared" si="288"/>
        <v>-999</v>
      </c>
      <c r="AP1850" s="82" t="str">
        <f t="shared" si="289"/>
        <v>MISSING</v>
      </c>
    </row>
    <row r="1851" spans="2:42" s="3" customFormat="1">
      <c r="B1851" s="213"/>
      <c r="C1851" s="35">
        <v>1847</v>
      </c>
      <c r="D1851" s="161"/>
      <c r="E1851" s="161"/>
      <c r="F1851" s="161"/>
      <c r="G1851" s="161"/>
      <c r="H1851" s="161"/>
      <c r="I1851" s="161"/>
      <c r="J1851" s="161"/>
      <c r="K1851" s="161"/>
      <c r="L1851" s="161"/>
      <c r="M1851" s="161"/>
      <c r="N1851" s="171"/>
      <c r="O1851" s="171"/>
      <c r="P1851" s="171"/>
      <c r="Q1851" s="171"/>
      <c r="R1851" s="171"/>
      <c r="S1851" s="171"/>
      <c r="T1851" s="208" t="str">
        <f t="shared" si="280"/>
        <v>MISSING</v>
      </c>
      <c r="U1851" s="208" t="str">
        <f t="shared" si="281"/>
        <v>MISSING</v>
      </c>
      <c r="X1851" s="56">
        <f t="shared" si="282"/>
        <v>-99</v>
      </c>
      <c r="Y1851" s="56">
        <f t="shared" si="283"/>
        <v>-99</v>
      </c>
      <c r="Z1851" s="56">
        <f t="shared" si="284"/>
        <v>-99</v>
      </c>
      <c r="AA1851" s="56">
        <f t="shared" si="285"/>
        <v>-99</v>
      </c>
      <c r="AB1851" s="56">
        <f t="shared" si="286"/>
        <v>-99</v>
      </c>
      <c r="AC1851" s="56">
        <f t="shared" si="287"/>
        <v>-99</v>
      </c>
      <c r="AE1851" s="82">
        <f>IF(D1851=1, 'adjustment factor'!$D$4, IF(D1851=-9,-999,IF(D1851="",-999,0)))</f>
        <v>-999</v>
      </c>
      <c r="AF1851" s="82">
        <f>IF(F1851=1, 'adjustment factor'!$D$5, IF(F1851=-9,-999,IF(F1851="",-999,0)))</f>
        <v>-999</v>
      </c>
      <c r="AG1851" s="82">
        <f>IF(E1851=1, 'adjustment factor'!$D$6, IF(E1851=-9,-999,IF(E1851="",-999,0)))</f>
        <v>-999</v>
      </c>
      <c r="AH1851" s="82">
        <f>IF(K1851&gt;=45,'adjustment factor'!$D$7,IF(K1851=-9,-1200,IF(K1851="",-1200,0)))</f>
        <v>-1200</v>
      </c>
      <c r="AI1851" s="82">
        <f>IF(L1851=1, 'adjustment factor'!$D$8, IF(L1851=-9,-999,IF(L1851="",-999,0)))</f>
        <v>-999</v>
      </c>
      <c r="AJ1851" s="82">
        <f>IF(AND(M1851&gt;=1,M1851&lt;=4),'adjustment factor'!$D$9,IF(M1851=-9,-999,IF(M1851=98,-999,IF(M1851=99,-999,IF(M1851="",-999,0)))))</f>
        <v>-999</v>
      </c>
      <c r="AK1851" s="82">
        <f>IF(H1851=1, 'adjustment factor'!$D$10, IF(H1851=-9,-999,IF(H1851="",-999,0)))</f>
        <v>-999</v>
      </c>
      <c r="AL1851" s="82">
        <f>IF(G1851=1, 'adjustment factor'!$D$11, IF(G1851=-9,-999,IF(G1851="",-999,0)))</f>
        <v>-999</v>
      </c>
      <c r="AM1851" s="82">
        <f>IF(I1851=1, 'adjustment factor'!$D$12, IF(I1851=-9,-999,IF(I1851="",-999,0)))</f>
        <v>-999</v>
      </c>
      <c r="AN1851" s="82">
        <f>IF(J1851=1, 'adjustment factor'!$D$13, IF(J1851=-9,-999,IF(J1851="",-999,0)))</f>
        <v>-999</v>
      </c>
      <c r="AO1851" s="82" t="str">
        <f t="shared" si="288"/>
        <v>-999</v>
      </c>
      <c r="AP1851" s="82" t="str">
        <f t="shared" si="289"/>
        <v>MISSING</v>
      </c>
    </row>
    <row r="1852" spans="2:42" s="3" customFormat="1">
      <c r="B1852" s="213"/>
      <c r="C1852" s="35">
        <v>1848</v>
      </c>
      <c r="D1852" s="161"/>
      <c r="E1852" s="161"/>
      <c r="F1852" s="161"/>
      <c r="G1852" s="161"/>
      <c r="H1852" s="161"/>
      <c r="I1852" s="161"/>
      <c r="J1852" s="161"/>
      <c r="K1852" s="161"/>
      <c r="L1852" s="161"/>
      <c r="M1852" s="161"/>
      <c r="N1852" s="171"/>
      <c r="O1852" s="171"/>
      <c r="P1852" s="171"/>
      <c r="Q1852" s="171"/>
      <c r="R1852" s="171"/>
      <c r="S1852" s="171"/>
      <c r="T1852" s="208" t="str">
        <f t="shared" si="280"/>
        <v>MISSING</v>
      </c>
      <c r="U1852" s="208" t="str">
        <f t="shared" si="281"/>
        <v>MISSING</v>
      </c>
      <c r="X1852" s="56">
        <f t="shared" si="282"/>
        <v>-99</v>
      </c>
      <c r="Y1852" s="56">
        <f t="shared" si="283"/>
        <v>-99</v>
      </c>
      <c r="Z1852" s="56">
        <f t="shared" si="284"/>
        <v>-99</v>
      </c>
      <c r="AA1852" s="56">
        <f t="shared" si="285"/>
        <v>-99</v>
      </c>
      <c r="AB1852" s="56">
        <f t="shared" si="286"/>
        <v>-99</v>
      </c>
      <c r="AC1852" s="56">
        <f t="shared" si="287"/>
        <v>-99</v>
      </c>
      <c r="AE1852" s="82">
        <f>IF(D1852=1, 'adjustment factor'!$D$4, IF(D1852=-9,-999,IF(D1852="",-999,0)))</f>
        <v>-999</v>
      </c>
      <c r="AF1852" s="82">
        <f>IF(F1852=1, 'adjustment factor'!$D$5, IF(F1852=-9,-999,IF(F1852="",-999,0)))</f>
        <v>-999</v>
      </c>
      <c r="AG1852" s="82">
        <f>IF(E1852=1, 'adjustment factor'!$D$6, IF(E1852=-9,-999,IF(E1852="",-999,0)))</f>
        <v>-999</v>
      </c>
      <c r="AH1852" s="82">
        <f>IF(K1852&gt;=45,'adjustment factor'!$D$7,IF(K1852=-9,-1200,IF(K1852="",-1200,0)))</f>
        <v>-1200</v>
      </c>
      <c r="AI1852" s="82">
        <f>IF(L1852=1, 'adjustment factor'!$D$8, IF(L1852=-9,-999,IF(L1852="",-999,0)))</f>
        <v>-999</v>
      </c>
      <c r="AJ1852" s="82">
        <f>IF(AND(M1852&gt;=1,M1852&lt;=4),'adjustment factor'!$D$9,IF(M1852=-9,-999,IF(M1852=98,-999,IF(M1852=99,-999,IF(M1852="",-999,0)))))</f>
        <v>-999</v>
      </c>
      <c r="AK1852" s="82">
        <f>IF(H1852=1, 'adjustment factor'!$D$10, IF(H1852=-9,-999,IF(H1852="",-999,0)))</f>
        <v>-999</v>
      </c>
      <c r="AL1852" s="82">
        <f>IF(G1852=1, 'adjustment factor'!$D$11, IF(G1852=-9,-999,IF(G1852="",-999,0)))</f>
        <v>-999</v>
      </c>
      <c r="AM1852" s="82">
        <f>IF(I1852=1, 'adjustment factor'!$D$12, IF(I1852=-9,-999,IF(I1852="",-999,0)))</f>
        <v>-999</v>
      </c>
      <c r="AN1852" s="82">
        <f>IF(J1852=1, 'adjustment factor'!$D$13, IF(J1852=-9,-999,IF(J1852="",-999,0)))</f>
        <v>-999</v>
      </c>
      <c r="AO1852" s="82" t="str">
        <f t="shared" si="288"/>
        <v>-999</v>
      </c>
      <c r="AP1852" s="82" t="str">
        <f t="shared" si="289"/>
        <v>MISSING</v>
      </c>
    </row>
    <row r="1853" spans="2:42" s="3" customFormat="1">
      <c r="B1853" s="213"/>
      <c r="C1853" s="35">
        <v>1849</v>
      </c>
      <c r="D1853" s="161"/>
      <c r="E1853" s="161"/>
      <c r="F1853" s="161"/>
      <c r="G1853" s="161"/>
      <c r="H1853" s="161"/>
      <c r="I1853" s="161"/>
      <c r="J1853" s="161"/>
      <c r="K1853" s="161"/>
      <c r="L1853" s="161"/>
      <c r="M1853" s="161"/>
      <c r="N1853" s="171"/>
      <c r="O1853" s="171"/>
      <c r="P1853" s="171"/>
      <c r="Q1853" s="171"/>
      <c r="R1853" s="171"/>
      <c r="S1853" s="171"/>
      <c r="T1853" s="208" t="str">
        <f t="shared" si="280"/>
        <v>MISSING</v>
      </c>
      <c r="U1853" s="208" t="str">
        <f t="shared" si="281"/>
        <v>MISSING</v>
      </c>
      <c r="X1853" s="56">
        <f t="shared" si="282"/>
        <v>-99</v>
      </c>
      <c r="Y1853" s="56">
        <f t="shared" si="283"/>
        <v>-99</v>
      </c>
      <c r="Z1853" s="56">
        <f t="shared" si="284"/>
        <v>-99</v>
      </c>
      <c r="AA1853" s="56">
        <f t="shared" si="285"/>
        <v>-99</v>
      </c>
      <c r="AB1853" s="56">
        <f t="shared" si="286"/>
        <v>-99</v>
      </c>
      <c r="AC1853" s="56">
        <f t="shared" si="287"/>
        <v>-99</v>
      </c>
      <c r="AE1853" s="82">
        <f>IF(D1853=1, 'adjustment factor'!$D$4, IF(D1853=-9,-999,IF(D1853="",-999,0)))</f>
        <v>-999</v>
      </c>
      <c r="AF1853" s="82">
        <f>IF(F1853=1, 'adjustment factor'!$D$5, IF(F1853=-9,-999,IF(F1853="",-999,0)))</f>
        <v>-999</v>
      </c>
      <c r="AG1853" s="82">
        <f>IF(E1853=1, 'adjustment factor'!$D$6, IF(E1853=-9,-999,IF(E1853="",-999,0)))</f>
        <v>-999</v>
      </c>
      <c r="AH1853" s="82">
        <f>IF(K1853&gt;=45,'adjustment factor'!$D$7,IF(K1853=-9,-1200,IF(K1853="",-1200,0)))</f>
        <v>-1200</v>
      </c>
      <c r="AI1853" s="82">
        <f>IF(L1853=1, 'adjustment factor'!$D$8, IF(L1853=-9,-999,IF(L1853="",-999,0)))</f>
        <v>-999</v>
      </c>
      <c r="AJ1853" s="82">
        <f>IF(AND(M1853&gt;=1,M1853&lt;=4),'adjustment factor'!$D$9,IF(M1853=-9,-999,IF(M1853=98,-999,IF(M1853=99,-999,IF(M1853="",-999,0)))))</f>
        <v>-999</v>
      </c>
      <c r="AK1853" s="82">
        <f>IF(H1853=1, 'adjustment factor'!$D$10, IF(H1853=-9,-999,IF(H1853="",-999,0)))</f>
        <v>-999</v>
      </c>
      <c r="AL1853" s="82">
        <f>IF(G1853=1, 'adjustment factor'!$D$11, IF(G1853=-9,-999,IF(G1853="",-999,0)))</f>
        <v>-999</v>
      </c>
      <c r="AM1853" s="82">
        <f>IF(I1853=1, 'adjustment factor'!$D$12, IF(I1853=-9,-999,IF(I1853="",-999,0)))</f>
        <v>-999</v>
      </c>
      <c r="AN1853" s="82">
        <f>IF(J1853=1, 'adjustment factor'!$D$13, IF(J1853=-9,-999,IF(J1853="",-999,0)))</f>
        <v>-999</v>
      </c>
      <c r="AO1853" s="82" t="str">
        <f t="shared" si="288"/>
        <v>-999</v>
      </c>
      <c r="AP1853" s="82" t="str">
        <f t="shared" si="289"/>
        <v>MISSING</v>
      </c>
    </row>
    <row r="1854" spans="2:42" s="3" customFormat="1">
      <c r="B1854" s="213"/>
      <c r="C1854" s="35">
        <v>1850</v>
      </c>
      <c r="D1854" s="161"/>
      <c r="E1854" s="161"/>
      <c r="F1854" s="161"/>
      <c r="G1854" s="161"/>
      <c r="H1854" s="161"/>
      <c r="I1854" s="161"/>
      <c r="J1854" s="161"/>
      <c r="K1854" s="161"/>
      <c r="L1854" s="161"/>
      <c r="M1854" s="161"/>
      <c r="N1854" s="171"/>
      <c r="O1854" s="171"/>
      <c r="P1854" s="171"/>
      <c r="Q1854" s="171"/>
      <c r="R1854" s="171"/>
      <c r="S1854" s="171"/>
      <c r="T1854" s="208" t="str">
        <f t="shared" si="280"/>
        <v>MISSING</v>
      </c>
      <c r="U1854" s="208" t="str">
        <f t="shared" si="281"/>
        <v>MISSING</v>
      </c>
      <c r="X1854" s="56">
        <f t="shared" si="282"/>
        <v>-99</v>
      </c>
      <c r="Y1854" s="56">
        <f t="shared" si="283"/>
        <v>-99</v>
      </c>
      <c r="Z1854" s="56">
        <f t="shared" si="284"/>
        <v>-99</v>
      </c>
      <c r="AA1854" s="56">
        <f t="shared" si="285"/>
        <v>-99</v>
      </c>
      <c r="AB1854" s="56">
        <f t="shared" si="286"/>
        <v>-99</v>
      </c>
      <c r="AC1854" s="56">
        <f t="shared" si="287"/>
        <v>-99</v>
      </c>
      <c r="AE1854" s="82">
        <f>IF(D1854=1, 'adjustment factor'!$D$4, IF(D1854=-9,-999,IF(D1854="",-999,0)))</f>
        <v>-999</v>
      </c>
      <c r="AF1854" s="82">
        <f>IF(F1854=1, 'adjustment factor'!$D$5, IF(F1854=-9,-999,IF(F1854="",-999,0)))</f>
        <v>-999</v>
      </c>
      <c r="AG1854" s="82">
        <f>IF(E1854=1, 'adjustment factor'!$D$6, IF(E1854=-9,-999,IF(E1854="",-999,0)))</f>
        <v>-999</v>
      </c>
      <c r="AH1854" s="82">
        <f>IF(K1854&gt;=45,'adjustment factor'!$D$7,IF(K1854=-9,-1200,IF(K1854="",-1200,0)))</f>
        <v>-1200</v>
      </c>
      <c r="AI1854" s="82">
        <f>IF(L1854=1, 'adjustment factor'!$D$8, IF(L1854=-9,-999,IF(L1854="",-999,0)))</f>
        <v>-999</v>
      </c>
      <c r="AJ1854" s="82">
        <f>IF(AND(M1854&gt;=1,M1854&lt;=4),'adjustment factor'!$D$9,IF(M1854=-9,-999,IF(M1854=98,-999,IF(M1854=99,-999,IF(M1854="",-999,0)))))</f>
        <v>-999</v>
      </c>
      <c r="AK1854" s="82">
        <f>IF(H1854=1, 'adjustment factor'!$D$10, IF(H1854=-9,-999,IF(H1854="",-999,0)))</f>
        <v>-999</v>
      </c>
      <c r="AL1854" s="82">
        <f>IF(G1854=1, 'adjustment factor'!$D$11, IF(G1854=-9,-999,IF(G1854="",-999,0)))</f>
        <v>-999</v>
      </c>
      <c r="AM1854" s="82">
        <f>IF(I1854=1, 'adjustment factor'!$D$12, IF(I1854=-9,-999,IF(I1854="",-999,0)))</f>
        <v>-999</v>
      </c>
      <c r="AN1854" s="82">
        <f>IF(J1854=1, 'adjustment factor'!$D$13, IF(J1854=-9,-999,IF(J1854="",-999,0)))</f>
        <v>-999</v>
      </c>
      <c r="AO1854" s="82" t="str">
        <f t="shared" si="288"/>
        <v>-999</v>
      </c>
      <c r="AP1854" s="82" t="str">
        <f t="shared" si="289"/>
        <v>MISSING</v>
      </c>
    </row>
    <row r="1855" spans="2:42" s="3" customFormat="1">
      <c r="B1855" s="213"/>
      <c r="C1855" s="35">
        <v>1851</v>
      </c>
      <c r="D1855" s="161"/>
      <c r="E1855" s="161"/>
      <c r="F1855" s="161"/>
      <c r="G1855" s="161"/>
      <c r="H1855" s="161"/>
      <c r="I1855" s="161"/>
      <c r="J1855" s="161"/>
      <c r="K1855" s="161"/>
      <c r="L1855" s="161"/>
      <c r="M1855" s="161"/>
      <c r="N1855" s="171"/>
      <c r="O1855" s="171"/>
      <c r="P1855" s="171"/>
      <c r="Q1855" s="171"/>
      <c r="R1855" s="171"/>
      <c r="S1855" s="171"/>
      <c r="T1855" s="208" t="str">
        <f t="shared" si="280"/>
        <v>MISSING</v>
      </c>
      <c r="U1855" s="208" t="str">
        <f t="shared" si="281"/>
        <v>MISSING</v>
      </c>
      <c r="X1855" s="56">
        <f t="shared" si="282"/>
        <v>-99</v>
      </c>
      <c r="Y1855" s="56">
        <f t="shared" si="283"/>
        <v>-99</v>
      </c>
      <c r="Z1855" s="56">
        <f t="shared" si="284"/>
        <v>-99</v>
      </c>
      <c r="AA1855" s="56">
        <f t="shared" si="285"/>
        <v>-99</v>
      </c>
      <c r="AB1855" s="56">
        <f t="shared" si="286"/>
        <v>-99</v>
      </c>
      <c r="AC1855" s="56">
        <f t="shared" si="287"/>
        <v>-99</v>
      </c>
      <c r="AE1855" s="82">
        <f>IF(D1855=1, 'adjustment factor'!$D$4, IF(D1855=-9,-999,IF(D1855="",-999,0)))</f>
        <v>-999</v>
      </c>
      <c r="AF1855" s="82">
        <f>IF(F1855=1, 'adjustment factor'!$D$5, IF(F1855=-9,-999,IF(F1855="",-999,0)))</f>
        <v>-999</v>
      </c>
      <c r="AG1855" s="82">
        <f>IF(E1855=1, 'adjustment factor'!$D$6, IF(E1855=-9,-999,IF(E1855="",-999,0)))</f>
        <v>-999</v>
      </c>
      <c r="AH1855" s="82">
        <f>IF(K1855&gt;=45,'adjustment factor'!$D$7,IF(K1855=-9,-1200,IF(K1855="",-1200,0)))</f>
        <v>-1200</v>
      </c>
      <c r="AI1855" s="82">
        <f>IF(L1855=1, 'adjustment factor'!$D$8, IF(L1855=-9,-999,IF(L1855="",-999,0)))</f>
        <v>-999</v>
      </c>
      <c r="AJ1855" s="82">
        <f>IF(AND(M1855&gt;=1,M1855&lt;=4),'adjustment factor'!$D$9,IF(M1855=-9,-999,IF(M1855=98,-999,IF(M1855=99,-999,IF(M1855="",-999,0)))))</f>
        <v>-999</v>
      </c>
      <c r="AK1855" s="82">
        <f>IF(H1855=1, 'adjustment factor'!$D$10, IF(H1855=-9,-999,IF(H1855="",-999,0)))</f>
        <v>-999</v>
      </c>
      <c r="AL1855" s="82">
        <f>IF(G1855=1, 'adjustment factor'!$D$11, IF(G1855=-9,-999,IF(G1855="",-999,0)))</f>
        <v>-999</v>
      </c>
      <c r="AM1855" s="82">
        <f>IF(I1855=1, 'adjustment factor'!$D$12, IF(I1855=-9,-999,IF(I1855="",-999,0)))</f>
        <v>-999</v>
      </c>
      <c r="AN1855" s="82">
        <f>IF(J1855=1, 'adjustment factor'!$D$13, IF(J1855=-9,-999,IF(J1855="",-999,0)))</f>
        <v>-999</v>
      </c>
      <c r="AO1855" s="82" t="str">
        <f t="shared" si="288"/>
        <v>-999</v>
      </c>
      <c r="AP1855" s="82" t="str">
        <f t="shared" si="289"/>
        <v>MISSING</v>
      </c>
    </row>
    <row r="1856" spans="2:42" s="3" customFormat="1">
      <c r="B1856" s="213"/>
      <c r="C1856" s="35">
        <v>1852</v>
      </c>
      <c r="D1856" s="161"/>
      <c r="E1856" s="161"/>
      <c r="F1856" s="161"/>
      <c r="G1856" s="161"/>
      <c r="H1856" s="161"/>
      <c r="I1856" s="161"/>
      <c r="J1856" s="161"/>
      <c r="K1856" s="161"/>
      <c r="L1856" s="161"/>
      <c r="M1856" s="161"/>
      <c r="N1856" s="171"/>
      <c r="O1856" s="171"/>
      <c r="P1856" s="171"/>
      <c r="Q1856" s="171"/>
      <c r="R1856" s="171"/>
      <c r="S1856" s="171"/>
      <c r="T1856" s="208" t="str">
        <f t="shared" si="280"/>
        <v>MISSING</v>
      </c>
      <c r="U1856" s="208" t="str">
        <f t="shared" si="281"/>
        <v>MISSING</v>
      </c>
      <c r="X1856" s="56">
        <f t="shared" si="282"/>
        <v>-99</v>
      </c>
      <c r="Y1856" s="56">
        <f t="shared" si="283"/>
        <v>-99</v>
      </c>
      <c r="Z1856" s="56">
        <f t="shared" si="284"/>
        <v>-99</v>
      </c>
      <c r="AA1856" s="56">
        <f t="shared" si="285"/>
        <v>-99</v>
      </c>
      <c r="AB1856" s="56">
        <f t="shared" si="286"/>
        <v>-99</v>
      </c>
      <c r="AC1856" s="56">
        <f t="shared" si="287"/>
        <v>-99</v>
      </c>
      <c r="AE1856" s="82">
        <f>IF(D1856=1, 'adjustment factor'!$D$4, IF(D1856=-9,-999,IF(D1856="",-999,0)))</f>
        <v>-999</v>
      </c>
      <c r="AF1856" s="82">
        <f>IF(F1856=1, 'adjustment factor'!$D$5, IF(F1856=-9,-999,IF(F1856="",-999,0)))</f>
        <v>-999</v>
      </c>
      <c r="AG1856" s="82">
        <f>IF(E1856=1, 'adjustment factor'!$D$6, IF(E1856=-9,-999,IF(E1856="",-999,0)))</f>
        <v>-999</v>
      </c>
      <c r="AH1856" s="82">
        <f>IF(K1856&gt;=45,'adjustment factor'!$D$7,IF(K1856=-9,-1200,IF(K1856="",-1200,0)))</f>
        <v>-1200</v>
      </c>
      <c r="AI1856" s="82">
        <f>IF(L1856=1, 'adjustment factor'!$D$8, IF(L1856=-9,-999,IF(L1856="",-999,0)))</f>
        <v>-999</v>
      </c>
      <c r="AJ1856" s="82">
        <f>IF(AND(M1856&gt;=1,M1856&lt;=4),'adjustment factor'!$D$9,IF(M1856=-9,-999,IF(M1856=98,-999,IF(M1856=99,-999,IF(M1856="",-999,0)))))</f>
        <v>-999</v>
      </c>
      <c r="AK1856" s="82">
        <f>IF(H1856=1, 'adjustment factor'!$D$10, IF(H1856=-9,-999,IF(H1856="",-999,0)))</f>
        <v>-999</v>
      </c>
      <c r="AL1856" s="82">
        <f>IF(G1856=1, 'adjustment factor'!$D$11, IF(G1856=-9,-999,IF(G1856="",-999,0)))</f>
        <v>-999</v>
      </c>
      <c r="AM1856" s="82">
        <f>IF(I1856=1, 'adjustment factor'!$D$12, IF(I1856=-9,-999,IF(I1856="",-999,0)))</f>
        <v>-999</v>
      </c>
      <c r="AN1856" s="82">
        <f>IF(J1856=1, 'adjustment factor'!$D$13, IF(J1856=-9,-999,IF(J1856="",-999,0)))</f>
        <v>-999</v>
      </c>
      <c r="AO1856" s="82" t="str">
        <f t="shared" si="288"/>
        <v>-999</v>
      </c>
      <c r="AP1856" s="82" t="str">
        <f t="shared" si="289"/>
        <v>MISSING</v>
      </c>
    </row>
    <row r="1857" spans="2:42" s="3" customFormat="1">
      <c r="B1857" s="213"/>
      <c r="C1857" s="35">
        <v>1853</v>
      </c>
      <c r="D1857" s="161"/>
      <c r="E1857" s="161"/>
      <c r="F1857" s="161"/>
      <c r="G1857" s="161"/>
      <c r="H1857" s="161"/>
      <c r="I1857" s="161"/>
      <c r="J1857" s="161"/>
      <c r="K1857" s="161"/>
      <c r="L1857" s="161"/>
      <c r="M1857" s="161"/>
      <c r="N1857" s="171"/>
      <c r="O1857" s="171"/>
      <c r="P1857" s="171"/>
      <c r="Q1857" s="171"/>
      <c r="R1857" s="171"/>
      <c r="S1857" s="171"/>
      <c r="T1857" s="208" t="str">
        <f t="shared" si="280"/>
        <v>MISSING</v>
      </c>
      <c r="U1857" s="208" t="str">
        <f t="shared" si="281"/>
        <v>MISSING</v>
      </c>
      <c r="X1857" s="56">
        <f t="shared" si="282"/>
        <v>-99</v>
      </c>
      <c r="Y1857" s="56">
        <f t="shared" si="283"/>
        <v>-99</v>
      </c>
      <c r="Z1857" s="56">
        <f t="shared" si="284"/>
        <v>-99</v>
      </c>
      <c r="AA1857" s="56">
        <f t="shared" si="285"/>
        <v>-99</v>
      </c>
      <c r="AB1857" s="56">
        <f t="shared" si="286"/>
        <v>-99</v>
      </c>
      <c r="AC1857" s="56">
        <f t="shared" si="287"/>
        <v>-99</v>
      </c>
      <c r="AE1857" s="82">
        <f>IF(D1857=1, 'adjustment factor'!$D$4, IF(D1857=-9,-999,IF(D1857="",-999,0)))</f>
        <v>-999</v>
      </c>
      <c r="AF1857" s="82">
        <f>IF(F1857=1, 'adjustment factor'!$D$5, IF(F1857=-9,-999,IF(F1857="",-999,0)))</f>
        <v>-999</v>
      </c>
      <c r="AG1857" s="82">
        <f>IF(E1857=1, 'adjustment factor'!$D$6, IF(E1857=-9,-999,IF(E1857="",-999,0)))</f>
        <v>-999</v>
      </c>
      <c r="AH1857" s="82">
        <f>IF(K1857&gt;=45,'adjustment factor'!$D$7,IF(K1857=-9,-1200,IF(K1857="",-1200,0)))</f>
        <v>-1200</v>
      </c>
      <c r="AI1857" s="82">
        <f>IF(L1857=1, 'adjustment factor'!$D$8, IF(L1857=-9,-999,IF(L1857="",-999,0)))</f>
        <v>-999</v>
      </c>
      <c r="AJ1857" s="82">
        <f>IF(AND(M1857&gt;=1,M1857&lt;=4),'adjustment factor'!$D$9,IF(M1857=-9,-999,IF(M1857=98,-999,IF(M1857=99,-999,IF(M1857="",-999,0)))))</f>
        <v>-999</v>
      </c>
      <c r="AK1857" s="82">
        <f>IF(H1857=1, 'adjustment factor'!$D$10, IF(H1857=-9,-999,IF(H1857="",-999,0)))</f>
        <v>-999</v>
      </c>
      <c r="AL1857" s="82">
        <f>IF(G1857=1, 'adjustment factor'!$D$11, IF(G1857=-9,-999,IF(G1857="",-999,0)))</f>
        <v>-999</v>
      </c>
      <c r="AM1857" s="82">
        <f>IF(I1857=1, 'adjustment factor'!$D$12, IF(I1857=-9,-999,IF(I1857="",-999,0)))</f>
        <v>-999</v>
      </c>
      <c r="AN1857" s="82">
        <f>IF(J1857=1, 'adjustment factor'!$D$13, IF(J1857=-9,-999,IF(J1857="",-999,0)))</f>
        <v>-999</v>
      </c>
      <c r="AO1857" s="82" t="str">
        <f t="shared" si="288"/>
        <v>-999</v>
      </c>
      <c r="AP1857" s="82" t="str">
        <f t="shared" si="289"/>
        <v>MISSING</v>
      </c>
    </row>
    <row r="1858" spans="2:42" s="3" customFormat="1">
      <c r="B1858" s="213"/>
      <c r="C1858" s="35">
        <v>1854</v>
      </c>
      <c r="D1858" s="161"/>
      <c r="E1858" s="161"/>
      <c r="F1858" s="161"/>
      <c r="G1858" s="161"/>
      <c r="H1858" s="161"/>
      <c r="I1858" s="161"/>
      <c r="J1858" s="161"/>
      <c r="K1858" s="161"/>
      <c r="L1858" s="161"/>
      <c r="M1858" s="161"/>
      <c r="N1858" s="171"/>
      <c r="O1858" s="171"/>
      <c r="P1858" s="171"/>
      <c r="Q1858" s="171"/>
      <c r="R1858" s="171"/>
      <c r="S1858" s="171"/>
      <c r="T1858" s="208" t="str">
        <f t="shared" si="280"/>
        <v>MISSING</v>
      </c>
      <c r="U1858" s="208" t="str">
        <f t="shared" si="281"/>
        <v>MISSING</v>
      </c>
      <c r="X1858" s="56">
        <f t="shared" si="282"/>
        <v>-99</v>
      </c>
      <c r="Y1858" s="56">
        <f t="shared" si="283"/>
        <v>-99</v>
      </c>
      <c r="Z1858" s="56">
        <f t="shared" si="284"/>
        <v>-99</v>
      </c>
      <c r="AA1858" s="56">
        <f t="shared" si="285"/>
        <v>-99</v>
      </c>
      <c r="AB1858" s="56">
        <f t="shared" si="286"/>
        <v>-99</v>
      </c>
      <c r="AC1858" s="56">
        <f t="shared" si="287"/>
        <v>-99</v>
      </c>
      <c r="AE1858" s="82">
        <f>IF(D1858=1, 'adjustment factor'!$D$4, IF(D1858=-9,-999,IF(D1858="",-999,0)))</f>
        <v>-999</v>
      </c>
      <c r="AF1858" s="82">
        <f>IF(F1858=1, 'adjustment factor'!$D$5, IF(F1858=-9,-999,IF(F1858="",-999,0)))</f>
        <v>-999</v>
      </c>
      <c r="AG1858" s="82">
        <f>IF(E1858=1, 'adjustment factor'!$D$6, IF(E1858=-9,-999,IF(E1858="",-999,0)))</f>
        <v>-999</v>
      </c>
      <c r="AH1858" s="82">
        <f>IF(K1858&gt;=45,'adjustment factor'!$D$7,IF(K1858=-9,-1200,IF(K1858="",-1200,0)))</f>
        <v>-1200</v>
      </c>
      <c r="AI1858" s="82">
        <f>IF(L1858=1, 'adjustment factor'!$D$8, IF(L1858=-9,-999,IF(L1858="",-999,0)))</f>
        <v>-999</v>
      </c>
      <c r="AJ1858" s="82">
        <f>IF(AND(M1858&gt;=1,M1858&lt;=4),'adjustment factor'!$D$9,IF(M1858=-9,-999,IF(M1858=98,-999,IF(M1858=99,-999,IF(M1858="",-999,0)))))</f>
        <v>-999</v>
      </c>
      <c r="AK1858" s="82">
        <f>IF(H1858=1, 'adjustment factor'!$D$10, IF(H1858=-9,-999,IF(H1858="",-999,0)))</f>
        <v>-999</v>
      </c>
      <c r="AL1858" s="82">
        <f>IF(G1858=1, 'adjustment factor'!$D$11, IF(G1858=-9,-999,IF(G1858="",-999,0)))</f>
        <v>-999</v>
      </c>
      <c r="AM1858" s="82">
        <f>IF(I1858=1, 'adjustment factor'!$D$12, IF(I1858=-9,-999,IF(I1858="",-999,0)))</f>
        <v>-999</v>
      </c>
      <c r="AN1858" s="82">
        <f>IF(J1858=1, 'adjustment factor'!$D$13, IF(J1858=-9,-999,IF(J1858="",-999,0)))</f>
        <v>-999</v>
      </c>
      <c r="AO1858" s="82" t="str">
        <f t="shared" si="288"/>
        <v>-999</v>
      </c>
      <c r="AP1858" s="82" t="str">
        <f t="shared" si="289"/>
        <v>MISSING</v>
      </c>
    </row>
    <row r="1859" spans="2:42" s="3" customFormat="1">
      <c r="B1859" s="213"/>
      <c r="C1859" s="35">
        <v>1855</v>
      </c>
      <c r="D1859" s="161"/>
      <c r="E1859" s="161"/>
      <c r="F1859" s="161"/>
      <c r="G1859" s="161"/>
      <c r="H1859" s="161"/>
      <c r="I1859" s="161"/>
      <c r="J1859" s="161"/>
      <c r="K1859" s="161"/>
      <c r="L1859" s="161"/>
      <c r="M1859" s="161"/>
      <c r="N1859" s="171"/>
      <c r="O1859" s="171"/>
      <c r="P1859" s="171"/>
      <c r="Q1859" s="171"/>
      <c r="R1859" s="171"/>
      <c r="S1859" s="171"/>
      <c r="T1859" s="208" t="str">
        <f t="shared" si="280"/>
        <v>MISSING</v>
      </c>
      <c r="U1859" s="208" t="str">
        <f t="shared" si="281"/>
        <v>MISSING</v>
      </c>
      <c r="X1859" s="56">
        <f t="shared" si="282"/>
        <v>-99</v>
      </c>
      <c r="Y1859" s="56">
        <f t="shared" si="283"/>
        <v>-99</v>
      </c>
      <c r="Z1859" s="56">
        <f t="shared" si="284"/>
        <v>-99</v>
      </c>
      <c r="AA1859" s="56">
        <f t="shared" si="285"/>
        <v>-99</v>
      </c>
      <c r="AB1859" s="56">
        <f t="shared" si="286"/>
        <v>-99</v>
      </c>
      <c r="AC1859" s="56">
        <f t="shared" si="287"/>
        <v>-99</v>
      </c>
      <c r="AE1859" s="82">
        <f>IF(D1859=1, 'adjustment factor'!$D$4, IF(D1859=-9,-999,IF(D1859="",-999,0)))</f>
        <v>-999</v>
      </c>
      <c r="AF1859" s="82">
        <f>IF(F1859=1, 'adjustment factor'!$D$5, IF(F1859=-9,-999,IF(F1859="",-999,0)))</f>
        <v>-999</v>
      </c>
      <c r="AG1859" s="82">
        <f>IF(E1859=1, 'adjustment factor'!$D$6, IF(E1859=-9,-999,IF(E1859="",-999,0)))</f>
        <v>-999</v>
      </c>
      <c r="AH1859" s="82">
        <f>IF(K1859&gt;=45,'adjustment factor'!$D$7,IF(K1859=-9,-1200,IF(K1859="",-1200,0)))</f>
        <v>-1200</v>
      </c>
      <c r="AI1859" s="82">
        <f>IF(L1859=1, 'adjustment factor'!$D$8, IF(L1859=-9,-999,IF(L1859="",-999,0)))</f>
        <v>-999</v>
      </c>
      <c r="AJ1859" s="82">
        <f>IF(AND(M1859&gt;=1,M1859&lt;=4),'adjustment factor'!$D$9,IF(M1859=-9,-999,IF(M1859=98,-999,IF(M1859=99,-999,IF(M1859="",-999,0)))))</f>
        <v>-999</v>
      </c>
      <c r="AK1859" s="82">
        <f>IF(H1859=1, 'adjustment factor'!$D$10, IF(H1859=-9,-999,IF(H1859="",-999,0)))</f>
        <v>-999</v>
      </c>
      <c r="AL1859" s="82">
        <f>IF(G1859=1, 'adjustment factor'!$D$11, IF(G1859=-9,-999,IF(G1859="",-999,0)))</f>
        <v>-999</v>
      </c>
      <c r="AM1859" s="82">
        <f>IF(I1859=1, 'adjustment factor'!$D$12, IF(I1859=-9,-999,IF(I1859="",-999,0)))</f>
        <v>-999</v>
      </c>
      <c r="AN1859" s="82">
        <f>IF(J1859=1, 'adjustment factor'!$D$13, IF(J1859=-9,-999,IF(J1859="",-999,0)))</f>
        <v>-999</v>
      </c>
      <c r="AO1859" s="82" t="str">
        <f t="shared" si="288"/>
        <v>-999</v>
      </c>
      <c r="AP1859" s="82" t="str">
        <f t="shared" si="289"/>
        <v>MISSING</v>
      </c>
    </row>
    <row r="1860" spans="2:42" s="3" customFormat="1">
      <c r="B1860" s="213"/>
      <c r="C1860" s="35">
        <v>1856</v>
      </c>
      <c r="D1860" s="161"/>
      <c r="E1860" s="161"/>
      <c r="F1860" s="161"/>
      <c r="G1860" s="161"/>
      <c r="H1860" s="161"/>
      <c r="I1860" s="161"/>
      <c r="J1860" s="161"/>
      <c r="K1860" s="161"/>
      <c r="L1860" s="161"/>
      <c r="M1860" s="161"/>
      <c r="N1860" s="171"/>
      <c r="O1860" s="171"/>
      <c r="P1860" s="171"/>
      <c r="Q1860" s="171"/>
      <c r="R1860" s="171"/>
      <c r="S1860" s="171"/>
      <c r="T1860" s="208" t="str">
        <f t="shared" si="280"/>
        <v>MISSING</v>
      </c>
      <c r="U1860" s="208" t="str">
        <f t="shared" si="281"/>
        <v>MISSING</v>
      </c>
      <c r="X1860" s="56">
        <f t="shared" si="282"/>
        <v>-99</v>
      </c>
      <c r="Y1860" s="56">
        <f t="shared" si="283"/>
        <v>-99</v>
      </c>
      <c r="Z1860" s="56">
        <f t="shared" si="284"/>
        <v>-99</v>
      </c>
      <c r="AA1860" s="56">
        <f t="shared" si="285"/>
        <v>-99</v>
      </c>
      <c r="AB1860" s="56">
        <f t="shared" si="286"/>
        <v>-99</v>
      </c>
      <c r="AC1860" s="56">
        <f t="shared" si="287"/>
        <v>-99</v>
      </c>
      <c r="AE1860" s="82">
        <f>IF(D1860=1, 'adjustment factor'!$D$4, IF(D1860=-9,-999,IF(D1860="",-999,0)))</f>
        <v>-999</v>
      </c>
      <c r="AF1860" s="82">
        <f>IF(F1860=1, 'adjustment factor'!$D$5, IF(F1860=-9,-999,IF(F1860="",-999,0)))</f>
        <v>-999</v>
      </c>
      <c r="AG1860" s="82">
        <f>IF(E1860=1, 'adjustment factor'!$D$6, IF(E1860=-9,-999,IF(E1860="",-999,0)))</f>
        <v>-999</v>
      </c>
      <c r="AH1860" s="82">
        <f>IF(K1860&gt;=45,'adjustment factor'!$D$7,IF(K1860=-9,-1200,IF(K1860="",-1200,0)))</f>
        <v>-1200</v>
      </c>
      <c r="AI1860" s="82">
        <f>IF(L1860=1, 'adjustment factor'!$D$8, IF(L1860=-9,-999,IF(L1860="",-999,0)))</f>
        <v>-999</v>
      </c>
      <c r="AJ1860" s="82">
        <f>IF(AND(M1860&gt;=1,M1860&lt;=4),'adjustment factor'!$D$9,IF(M1860=-9,-999,IF(M1860=98,-999,IF(M1860=99,-999,IF(M1860="",-999,0)))))</f>
        <v>-999</v>
      </c>
      <c r="AK1860" s="82">
        <f>IF(H1860=1, 'adjustment factor'!$D$10, IF(H1860=-9,-999,IF(H1860="",-999,0)))</f>
        <v>-999</v>
      </c>
      <c r="AL1860" s="82">
        <f>IF(G1860=1, 'adjustment factor'!$D$11, IF(G1860=-9,-999,IF(G1860="",-999,0)))</f>
        <v>-999</v>
      </c>
      <c r="AM1860" s="82">
        <f>IF(I1860=1, 'adjustment factor'!$D$12, IF(I1860=-9,-999,IF(I1860="",-999,0)))</f>
        <v>-999</v>
      </c>
      <c r="AN1860" s="82">
        <f>IF(J1860=1, 'adjustment factor'!$D$13, IF(J1860=-9,-999,IF(J1860="",-999,0)))</f>
        <v>-999</v>
      </c>
      <c r="AO1860" s="82" t="str">
        <f t="shared" si="288"/>
        <v>-999</v>
      </c>
      <c r="AP1860" s="82" t="str">
        <f t="shared" si="289"/>
        <v>MISSING</v>
      </c>
    </row>
    <row r="1861" spans="2:42" s="3" customFormat="1">
      <c r="B1861" s="213"/>
      <c r="C1861" s="35">
        <v>1857</v>
      </c>
      <c r="D1861" s="161"/>
      <c r="E1861" s="161"/>
      <c r="F1861" s="161"/>
      <c r="G1861" s="161"/>
      <c r="H1861" s="161"/>
      <c r="I1861" s="161"/>
      <c r="J1861" s="161"/>
      <c r="K1861" s="161"/>
      <c r="L1861" s="161"/>
      <c r="M1861" s="161"/>
      <c r="N1861" s="171"/>
      <c r="O1861" s="171"/>
      <c r="P1861" s="171"/>
      <c r="Q1861" s="171"/>
      <c r="R1861" s="171"/>
      <c r="S1861" s="171"/>
      <c r="T1861" s="208" t="str">
        <f t="shared" ref="T1861:T1924" si="290">IF(SUM(X1861:AC1861)&gt;-0.01, SUM(X1861:AC1861), "MISSING")</f>
        <v>MISSING</v>
      </c>
      <c r="U1861" s="208" t="str">
        <f t="shared" ref="U1861:U1924" si="291">IF(AP1861="MISSING","MISSING", 3.88+0.604*T1861+0.055*(T1861^2)-AP1861)</f>
        <v>MISSING</v>
      </c>
      <c r="X1861" s="56">
        <f t="shared" ref="X1861:X1924" si="292">IF(N1861&gt;0,((N1861-3)*-1),-99)</f>
        <v>-99</v>
      </c>
      <c r="Y1861" s="56">
        <f t="shared" ref="Y1861:Y1924" si="293">IF(O1861&gt;0,((O1861-3)*-1),-99)</f>
        <v>-99</v>
      </c>
      <c r="Z1861" s="56">
        <f t="shared" ref="Z1861:Z1924" si="294">IF(P1861&gt;0,((P1861-3)*-1),-99)</f>
        <v>-99</v>
      </c>
      <c r="AA1861" s="56">
        <f t="shared" ref="AA1861:AA1924" si="295">IF(Q1861&gt;0,((Q1861-3)*-1),-99)</f>
        <v>-99</v>
      </c>
      <c r="AB1861" s="56">
        <f t="shared" ref="AB1861:AB1924" si="296">IF(R1861&gt;0,((R1861-3)*-1),-99)</f>
        <v>-99</v>
      </c>
      <c r="AC1861" s="56">
        <f t="shared" ref="AC1861:AC1924" si="297">IF(S1861&gt;0,((S1861-3)*-1),-99)</f>
        <v>-99</v>
      </c>
      <c r="AE1861" s="82">
        <f>IF(D1861=1, 'adjustment factor'!$D$4, IF(D1861=-9,-999,IF(D1861="",-999,0)))</f>
        <v>-999</v>
      </c>
      <c r="AF1861" s="82">
        <f>IF(F1861=1, 'adjustment factor'!$D$5, IF(F1861=-9,-999,IF(F1861="",-999,0)))</f>
        <v>-999</v>
      </c>
      <c r="AG1861" s="82">
        <f>IF(E1861=1, 'adjustment factor'!$D$6, IF(E1861=-9,-999,IF(E1861="",-999,0)))</f>
        <v>-999</v>
      </c>
      <c r="AH1861" s="82">
        <f>IF(K1861&gt;=45,'adjustment factor'!$D$7,IF(K1861=-9,-1200,IF(K1861="",-1200,0)))</f>
        <v>-1200</v>
      </c>
      <c r="AI1861" s="82">
        <f>IF(L1861=1, 'adjustment factor'!$D$8, IF(L1861=-9,-999,IF(L1861="",-999,0)))</f>
        <v>-999</v>
      </c>
      <c r="AJ1861" s="82">
        <f>IF(AND(M1861&gt;=1,M1861&lt;=4),'adjustment factor'!$D$9,IF(M1861=-9,-999,IF(M1861=98,-999,IF(M1861=99,-999,IF(M1861="",-999,0)))))</f>
        <v>-999</v>
      </c>
      <c r="AK1861" s="82">
        <f>IF(H1861=1, 'adjustment factor'!$D$10, IF(H1861=-9,-999,IF(H1861="",-999,0)))</f>
        <v>-999</v>
      </c>
      <c r="AL1861" s="82">
        <f>IF(G1861=1, 'adjustment factor'!$D$11, IF(G1861=-9,-999,IF(G1861="",-999,0)))</f>
        <v>-999</v>
      </c>
      <c r="AM1861" s="82">
        <f>IF(I1861=1, 'adjustment factor'!$D$12, IF(I1861=-9,-999,IF(I1861="",-999,0)))</f>
        <v>-999</v>
      </c>
      <c r="AN1861" s="82">
        <f>IF(J1861=1, 'adjustment factor'!$D$13, IF(J1861=-9,-999,IF(J1861="",-999,0)))</f>
        <v>-999</v>
      </c>
      <c r="AO1861" s="82" t="str">
        <f t="shared" si="288"/>
        <v>-999</v>
      </c>
      <c r="AP1861" s="82" t="str">
        <f t="shared" si="289"/>
        <v>MISSING</v>
      </c>
    </row>
    <row r="1862" spans="2:42" s="3" customFormat="1">
      <c r="B1862" s="213"/>
      <c r="C1862" s="35">
        <v>1858</v>
      </c>
      <c r="D1862" s="161"/>
      <c r="E1862" s="161"/>
      <c r="F1862" s="161"/>
      <c r="G1862" s="161"/>
      <c r="H1862" s="161"/>
      <c r="I1862" s="161"/>
      <c r="J1862" s="161"/>
      <c r="K1862" s="161"/>
      <c r="L1862" s="161"/>
      <c r="M1862" s="161"/>
      <c r="N1862" s="171"/>
      <c r="O1862" s="171"/>
      <c r="P1862" s="171"/>
      <c r="Q1862" s="171"/>
      <c r="R1862" s="171"/>
      <c r="S1862" s="171"/>
      <c r="T1862" s="208" t="str">
        <f t="shared" si="290"/>
        <v>MISSING</v>
      </c>
      <c r="U1862" s="208" t="str">
        <f t="shared" si="291"/>
        <v>MISSING</v>
      </c>
      <c r="X1862" s="56">
        <f t="shared" si="292"/>
        <v>-99</v>
      </c>
      <c r="Y1862" s="56">
        <f t="shared" si="293"/>
        <v>-99</v>
      </c>
      <c r="Z1862" s="56">
        <f t="shared" si="294"/>
        <v>-99</v>
      </c>
      <c r="AA1862" s="56">
        <f t="shared" si="295"/>
        <v>-99</v>
      </c>
      <c r="AB1862" s="56">
        <f t="shared" si="296"/>
        <v>-99</v>
      </c>
      <c r="AC1862" s="56">
        <f t="shared" si="297"/>
        <v>-99</v>
      </c>
      <c r="AE1862" s="82">
        <f>IF(D1862=1, 'adjustment factor'!$D$4, IF(D1862=-9,-999,IF(D1862="",-999,0)))</f>
        <v>-999</v>
      </c>
      <c r="AF1862" s="82">
        <f>IF(F1862=1, 'adjustment factor'!$D$5, IF(F1862=-9,-999,IF(F1862="",-999,0)))</f>
        <v>-999</v>
      </c>
      <c r="AG1862" s="82">
        <f>IF(E1862=1, 'adjustment factor'!$D$6, IF(E1862=-9,-999,IF(E1862="",-999,0)))</f>
        <v>-999</v>
      </c>
      <c r="AH1862" s="82">
        <f>IF(K1862&gt;=45,'adjustment factor'!$D$7,IF(K1862=-9,-1200,IF(K1862="",-1200,0)))</f>
        <v>-1200</v>
      </c>
      <c r="AI1862" s="82">
        <f>IF(L1862=1, 'adjustment factor'!$D$8, IF(L1862=-9,-999,IF(L1862="",-999,0)))</f>
        <v>-999</v>
      </c>
      <c r="AJ1862" s="82">
        <f>IF(AND(M1862&gt;=1,M1862&lt;=4),'adjustment factor'!$D$9,IF(M1862=-9,-999,IF(M1862=98,-999,IF(M1862=99,-999,IF(M1862="",-999,0)))))</f>
        <v>-999</v>
      </c>
      <c r="AK1862" s="82">
        <f>IF(H1862=1, 'adjustment factor'!$D$10, IF(H1862=-9,-999,IF(H1862="",-999,0)))</f>
        <v>-999</v>
      </c>
      <c r="AL1862" s="82">
        <f>IF(G1862=1, 'adjustment factor'!$D$11, IF(G1862=-9,-999,IF(G1862="",-999,0)))</f>
        <v>-999</v>
      </c>
      <c r="AM1862" s="82">
        <f>IF(I1862=1, 'adjustment factor'!$D$12, IF(I1862=-9,-999,IF(I1862="",-999,0)))</f>
        <v>-999</v>
      </c>
      <c r="AN1862" s="82">
        <f>IF(J1862=1, 'adjustment factor'!$D$13, IF(J1862=-9,-999,IF(J1862="",-999,0)))</f>
        <v>-999</v>
      </c>
      <c r="AO1862" s="82" t="str">
        <f t="shared" ref="AO1862:AO1925" si="298">IF(-AE1862-AF1862-AG1862-AH1862+AI1862+AJ1862-AK1862-AL1862-AM1862-AN1862&lt;3, -AE1862-AF1862-AG1862-AH1862+AI1862+AJ1862-AK1862-AL1862-AM1862-AN1862, "-999")</f>
        <v>-999</v>
      </c>
      <c r="AP1862" s="82" t="str">
        <f t="shared" ref="AP1862:AP1925" si="299">IF(AND(SUM(AE1862:AN1862)&gt;-1, (SUM(X1862:AC1862)&gt;-1)), 14.353-AE1862-AF1862-AG1862-AH1862+AI1862+AJ1862-AK1862-AL1862-AM1862-AN1862, "MISSING")</f>
        <v>MISSING</v>
      </c>
    </row>
    <row r="1863" spans="2:42" s="3" customFormat="1">
      <c r="B1863" s="213"/>
      <c r="C1863" s="35">
        <v>1859</v>
      </c>
      <c r="D1863" s="161"/>
      <c r="E1863" s="161"/>
      <c r="F1863" s="161"/>
      <c r="G1863" s="161"/>
      <c r="H1863" s="161"/>
      <c r="I1863" s="161"/>
      <c r="J1863" s="161"/>
      <c r="K1863" s="161"/>
      <c r="L1863" s="161"/>
      <c r="M1863" s="161"/>
      <c r="N1863" s="171"/>
      <c r="O1863" s="171"/>
      <c r="P1863" s="171"/>
      <c r="Q1863" s="171"/>
      <c r="R1863" s="171"/>
      <c r="S1863" s="171"/>
      <c r="T1863" s="208" t="str">
        <f t="shared" si="290"/>
        <v>MISSING</v>
      </c>
      <c r="U1863" s="208" t="str">
        <f t="shared" si="291"/>
        <v>MISSING</v>
      </c>
      <c r="X1863" s="56">
        <f t="shared" si="292"/>
        <v>-99</v>
      </c>
      <c r="Y1863" s="56">
        <f t="shared" si="293"/>
        <v>-99</v>
      </c>
      <c r="Z1863" s="56">
        <f t="shared" si="294"/>
        <v>-99</v>
      </c>
      <c r="AA1863" s="56">
        <f t="shared" si="295"/>
        <v>-99</v>
      </c>
      <c r="AB1863" s="56">
        <f t="shared" si="296"/>
        <v>-99</v>
      </c>
      <c r="AC1863" s="56">
        <f t="shared" si="297"/>
        <v>-99</v>
      </c>
      <c r="AE1863" s="82">
        <f>IF(D1863=1, 'adjustment factor'!$D$4, IF(D1863=-9,-999,IF(D1863="",-999,0)))</f>
        <v>-999</v>
      </c>
      <c r="AF1863" s="82">
        <f>IF(F1863=1, 'adjustment factor'!$D$5, IF(F1863=-9,-999,IF(F1863="",-999,0)))</f>
        <v>-999</v>
      </c>
      <c r="AG1863" s="82">
        <f>IF(E1863=1, 'adjustment factor'!$D$6, IF(E1863=-9,-999,IF(E1863="",-999,0)))</f>
        <v>-999</v>
      </c>
      <c r="AH1863" s="82">
        <f>IF(K1863&gt;=45,'adjustment factor'!$D$7,IF(K1863=-9,-1200,IF(K1863="",-1200,0)))</f>
        <v>-1200</v>
      </c>
      <c r="AI1863" s="82">
        <f>IF(L1863=1, 'adjustment factor'!$D$8, IF(L1863=-9,-999,IF(L1863="",-999,0)))</f>
        <v>-999</v>
      </c>
      <c r="AJ1863" s="82">
        <f>IF(AND(M1863&gt;=1,M1863&lt;=4),'adjustment factor'!$D$9,IF(M1863=-9,-999,IF(M1863=98,-999,IF(M1863=99,-999,IF(M1863="",-999,0)))))</f>
        <v>-999</v>
      </c>
      <c r="AK1863" s="82">
        <f>IF(H1863=1, 'adjustment factor'!$D$10, IF(H1863=-9,-999,IF(H1863="",-999,0)))</f>
        <v>-999</v>
      </c>
      <c r="AL1863" s="82">
        <f>IF(G1863=1, 'adjustment factor'!$D$11, IF(G1863=-9,-999,IF(G1863="",-999,0)))</f>
        <v>-999</v>
      </c>
      <c r="AM1863" s="82">
        <f>IF(I1863=1, 'adjustment factor'!$D$12, IF(I1863=-9,-999,IF(I1863="",-999,0)))</f>
        <v>-999</v>
      </c>
      <c r="AN1863" s="82">
        <f>IF(J1863=1, 'adjustment factor'!$D$13, IF(J1863=-9,-999,IF(J1863="",-999,0)))</f>
        <v>-999</v>
      </c>
      <c r="AO1863" s="82" t="str">
        <f t="shared" si="298"/>
        <v>-999</v>
      </c>
      <c r="AP1863" s="82" t="str">
        <f t="shared" si="299"/>
        <v>MISSING</v>
      </c>
    </row>
    <row r="1864" spans="2:42" s="3" customFormat="1">
      <c r="B1864" s="213"/>
      <c r="C1864" s="35">
        <v>1860</v>
      </c>
      <c r="D1864" s="161"/>
      <c r="E1864" s="161"/>
      <c r="F1864" s="161"/>
      <c r="G1864" s="161"/>
      <c r="H1864" s="161"/>
      <c r="I1864" s="161"/>
      <c r="J1864" s="161"/>
      <c r="K1864" s="161"/>
      <c r="L1864" s="161"/>
      <c r="M1864" s="161"/>
      <c r="N1864" s="171"/>
      <c r="O1864" s="171"/>
      <c r="P1864" s="171"/>
      <c r="Q1864" s="171"/>
      <c r="R1864" s="171"/>
      <c r="S1864" s="171"/>
      <c r="T1864" s="208" t="str">
        <f t="shared" si="290"/>
        <v>MISSING</v>
      </c>
      <c r="U1864" s="208" t="str">
        <f t="shared" si="291"/>
        <v>MISSING</v>
      </c>
      <c r="X1864" s="56">
        <f t="shared" si="292"/>
        <v>-99</v>
      </c>
      <c r="Y1864" s="56">
        <f t="shared" si="293"/>
        <v>-99</v>
      </c>
      <c r="Z1864" s="56">
        <f t="shared" si="294"/>
        <v>-99</v>
      </c>
      <c r="AA1864" s="56">
        <f t="shared" si="295"/>
        <v>-99</v>
      </c>
      <c r="AB1864" s="56">
        <f t="shared" si="296"/>
        <v>-99</v>
      </c>
      <c r="AC1864" s="56">
        <f t="shared" si="297"/>
        <v>-99</v>
      </c>
      <c r="AE1864" s="82">
        <f>IF(D1864=1, 'adjustment factor'!$D$4, IF(D1864=-9,-999,IF(D1864="",-999,0)))</f>
        <v>-999</v>
      </c>
      <c r="AF1864" s="82">
        <f>IF(F1864=1, 'adjustment factor'!$D$5, IF(F1864=-9,-999,IF(F1864="",-999,0)))</f>
        <v>-999</v>
      </c>
      <c r="AG1864" s="82">
        <f>IF(E1864=1, 'adjustment factor'!$D$6, IF(E1864=-9,-999,IF(E1864="",-999,0)))</f>
        <v>-999</v>
      </c>
      <c r="AH1864" s="82">
        <f>IF(K1864&gt;=45,'adjustment factor'!$D$7,IF(K1864=-9,-1200,IF(K1864="",-1200,0)))</f>
        <v>-1200</v>
      </c>
      <c r="AI1864" s="82">
        <f>IF(L1864=1, 'adjustment factor'!$D$8, IF(L1864=-9,-999,IF(L1864="",-999,0)))</f>
        <v>-999</v>
      </c>
      <c r="AJ1864" s="82">
        <f>IF(AND(M1864&gt;=1,M1864&lt;=4),'adjustment factor'!$D$9,IF(M1864=-9,-999,IF(M1864=98,-999,IF(M1864=99,-999,IF(M1864="",-999,0)))))</f>
        <v>-999</v>
      </c>
      <c r="AK1864" s="82">
        <f>IF(H1864=1, 'adjustment factor'!$D$10, IF(H1864=-9,-999,IF(H1864="",-999,0)))</f>
        <v>-999</v>
      </c>
      <c r="AL1864" s="82">
        <f>IF(G1864=1, 'adjustment factor'!$D$11, IF(G1864=-9,-999,IF(G1864="",-999,0)))</f>
        <v>-999</v>
      </c>
      <c r="AM1864" s="82">
        <f>IF(I1864=1, 'adjustment factor'!$D$12, IF(I1864=-9,-999,IF(I1864="",-999,0)))</f>
        <v>-999</v>
      </c>
      <c r="AN1864" s="82">
        <f>IF(J1864=1, 'adjustment factor'!$D$13, IF(J1864=-9,-999,IF(J1864="",-999,0)))</f>
        <v>-999</v>
      </c>
      <c r="AO1864" s="82" t="str">
        <f t="shared" si="298"/>
        <v>-999</v>
      </c>
      <c r="AP1864" s="82" t="str">
        <f t="shared" si="299"/>
        <v>MISSING</v>
      </c>
    </row>
    <row r="1865" spans="2:42" s="3" customFormat="1">
      <c r="B1865" s="213"/>
      <c r="C1865" s="35">
        <v>1861</v>
      </c>
      <c r="D1865" s="161"/>
      <c r="E1865" s="161"/>
      <c r="F1865" s="161"/>
      <c r="G1865" s="161"/>
      <c r="H1865" s="161"/>
      <c r="I1865" s="161"/>
      <c r="J1865" s="161"/>
      <c r="K1865" s="161"/>
      <c r="L1865" s="161"/>
      <c r="M1865" s="161"/>
      <c r="N1865" s="171"/>
      <c r="O1865" s="171"/>
      <c r="P1865" s="171"/>
      <c r="Q1865" s="171"/>
      <c r="R1865" s="171"/>
      <c r="S1865" s="171"/>
      <c r="T1865" s="208" t="str">
        <f t="shared" si="290"/>
        <v>MISSING</v>
      </c>
      <c r="U1865" s="208" t="str">
        <f t="shared" si="291"/>
        <v>MISSING</v>
      </c>
      <c r="X1865" s="56">
        <f t="shared" si="292"/>
        <v>-99</v>
      </c>
      <c r="Y1865" s="56">
        <f t="shared" si="293"/>
        <v>-99</v>
      </c>
      <c r="Z1865" s="56">
        <f t="shared" si="294"/>
        <v>-99</v>
      </c>
      <c r="AA1865" s="56">
        <f t="shared" si="295"/>
        <v>-99</v>
      </c>
      <c r="AB1865" s="56">
        <f t="shared" si="296"/>
        <v>-99</v>
      </c>
      <c r="AC1865" s="56">
        <f t="shared" si="297"/>
        <v>-99</v>
      </c>
      <c r="AE1865" s="82">
        <f>IF(D1865=1, 'adjustment factor'!$D$4, IF(D1865=-9,-999,IF(D1865="",-999,0)))</f>
        <v>-999</v>
      </c>
      <c r="AF1865" s="82">
        <f>IF(F1865=1, 'adjustment factor'!$D$5, IF(F1865=-9,-999,IF(F1865="",-999,0)))</f>
        <v>-999</v>
      </c>
      <c r="AG1865" s="82">
        <f>IF(E1865=1, 'adjustment factor'!$D$6, IF(E1865=-9,-999,IF(E1865="",-999,0)))</f>
        <v>-999</v>
      </c>
      <c r="AH1865" s="82">
        <f>IF(K1865&gt;=45,'adjustment factor'!$D$7,IF(K1865=-9,-1200,IF(K1865="",-1200,0)))</f>
        <v>-1200</v>
      </c>
      <c r="AI1865" s="82">
        <f>IF(L1865=1, 'adjustment factor'!$D$8, IF(L1865=-9,-999,IF(L1865="",-999,0)))</f>
        <v>-999</v>
      </c>
      <c r="AJ1865" s="82">
        <f>IF(AND(M1865&gt;=1,M1865&lt;=4),'adjustment factor'!$D$9,IF(M1865=-9,-999,IF(M1865=98,-999,IF(M1865=99,-999,IF(M1865="",-999,0)))))</f>
        <v>-999</v>
      </c>
      <c r="AK1865" s="82">
        <f>IF(H1865=1, 'adjustment factor'!$D$10, IF(H1865=-9,-999,IF(H1865="",-999,0)))</f>
        <v>-999</v>
      </c>
      <c r="AL1865" s="82">
        <f>IF(G1865=1, 'adjustment factor'!$D$11, IF(G1865=-9,-999,IF(G1865="",-999,0)))</f>
        <v>-999</v>
      </c>
      <c r="AM1865" s="82">
        <f>IF(I1865=1, 'adjustment factor'!$D$12, IF(I1865=-9,-999,IF(I1865="",-999,0)))</f>
        <v>-999</v>
      </c>
      <c r="AN1865" s="82">
        <f>IF(J1865=1, 'adjustment factor'!$D$13, IF(J1865=-9,-999,IF(J1865="",-999,0)))</f>
        <v>-999</v>
      </c>
      <c r="AO1865" s="82" t="str">
        <f t="shared" si="298"/>
        <v>-999</v>
      </c>
      <c r="AP1865" s="82" t="str">
        <f t="shared" si="299"/>
        <v>MISSING</v>
      </c>
    </row>
    <row r="1866" spans="2:42" s="3" customFormat="1">
      <c r="B1866" s="213"/>
      <c r="C1866" s="35">
        <v>1862</v>
      </c>
      <c r="D1866" s="161"/>
      <c r="E1866" s="161"/>
      <c r="F1866" s="161"/>
      <c r="G1866" s="161"/>
      <c r="H1866" s="161"/>
      <c r="I1866" s="161"/>
      <c r="J1866" s="161"/>
      <c r="K1866" s="161"/>
      <c r="L1866" s="161"/>
      <c r="M1866" s="161"/>
      <c r="N1866" s="171"/>
      <c r="O1866" s="171"/>
      <c r="P1866" s="171"/>
      <c r="Q1866" s="171"/>
      <c r="R1866" s="171"/>
      <c r="S1866" s="171"/>
      <c r="T1866" s="208" t="str">
        <f t="shared" si="290"/>
        <v>MISSING</v>
      </c>
      <c r="U1866" s="208" t="str">
        <f t="shared" si="291"/>
        <v>MISSING</v>
      </c>
      <c r="X1866" s="56">
        <f t="shared" si="292"/>
        <v>-99</v>
      </c>
      <c r="Y1866" s="56">
        <f t="shared" si="293"/>
        <v>-99</v>
      </c>
      <c r="Z1866" s="56">
        <f t="shared" si="294"/>
        <v>-99</v>
      </c>
      <c r="AA1866" s="56">
        <f t="shared" si="295"/>
        <v>-99</v>
      </c>
      <c r="AB1866" s="56">
        <f t="shared" si="296"/>
        <v>-99</v>
      </c>
      <c r="AC1866" s="56">
        <f t="shared" si="297"/>
        <v>-99</v>
      </c>
      <c r="AE1866" s="82">
        <f>IF(D1866=1, 'adjustment factor'!$D$4, IF(D1866=-9,-999,IF(D1866="",-999,0)))</f>
        <v>-999</v>
      </c>
      <c r="AF1866" s="82">
        <f>IF(F1866=1, 'adjustment factor'!$D$5, IF(F1866=-9,-999,IF(F1866="",-999,0)))</f>
        <v>-999</v>
      </c>
      <c r="AG1866" s="82">
        <f>IF(E1866=1, 'adjustment factor'!$D$6, IF(E1866=-9,-999,IF(E1866="",-999,0)))</f>
        <v>-999</v>
      </c>
      <c r="AH1866" s="82">
        <f>IF(K1866&gt;=45,'adjustment factor'!$D$7,IF(K1866=-9,-1200,IF(K1866="",-1200,0)))</f>
        <v>-1200</v>
      </c>
      <c r="AI1866" s="82">
        <f>IF(L1866=1, 'adjustment factor'!$D$8, IF(L1866=-9,-999,IF(L1866="",-999,0)))</f>
        <v>-999</v>
      </c>
      <c r="AJ1866" s="82">
        <f>IF(AND(M1866&gt;=1,M1866&lt;=4),'adjustment factor'!$D$9,IF(M1866=-9,-999,IF(M1866=98,-999,IF(M1866=99,-999,IF(M1866="",-999,0)))))</f>
        <v>-999</v>
      </c>
      <c r="AK1866" s="82">
        <f>IF(H1866=1, 'adjustment factor'!$D$10, IF(H1866=-9,-999,IF(H1866="",-999,0)))</f>
        <v>-999</v>
      </c>
      <c r="AL1866" s="82">
        <f>IF(G1866=1, 'adjustment factor'!$D$11, IF(G1866=-9,-999,IF(G1866="",-999,0)))</f>
        <v>-999</v>
      </c>
      <c r="AM1866" s="82">
        <f>IF(I1866=1, 'adjustment factor'!$D$12, IF(I1866=-9,-999,IF(I1866="",-999,0)))</f>
        <v>-999</v>
      </c>
      <c r="AN1866" s="82">
        <f>IF(J1866=1, 'adjustment factor'!$D$13, IF(J1866=-9,-999,IF(J1866="",-999,0)))</f>
        <v>-999</v>
      </c>
      <c r="AO1866" s="82" t="str">
        <f t="shared" si="298"/>
        <v>-999</v>
      </c>
      <c r="AP1866" s="82" t="str">
        <f t="shared" si="299"/>
        <v>MISSING</v>
      </c>
    </row>
    <row r="1867" spans="2:42" s="3" customFormat="1">
      <c r="B1867" s="213"/>
      <c r="C1867" s="35">
        <v>1863</v>
      </c>
      <c r="D1867" s="161"/>
      <c r="E1867" s="161"/>
      <c r="F1867" s="161"/>
      <c r="G1867" s="161"/>
      <c r="H1867" s="161"/>
      <c r="I1867" s="161"/>
      <c r="J1867" s="161"/>
      <c r="K1867" s="161"/>
      <c r="L1867" s="161"/>
      <c r="M1867" s="161"/>
      <c r="N1867" s="171"/>
      <c r="O1867" s="171"/>
      <c r="P1867" s="171"/>
      <c r="Q1867" s="171"/>
      <c r="R1867" s="171"/>
      <c r="S1867" s="171"/>
      <c r="T1867" s="208" t="str">
        <f t="shared" si="290"/>
        <v>MISSING</v>
      </c>
      <c r="U1867" s="208" t="str">
        <f t="shared" si="291"/>
        <v>MISSING</v>
      </c>
      <c r="X1867" s="56">
        <f t="shared" si="292"/>
        <v>-99</v>
      </c>
      <c r="Y1867" s="56">
        <f t="shared" si="293"/>
        <v>-99</v>
      </c>
      <c r="Z1867" s="56">
        <f t="shared" si="294"/>
        <v>-99</v>
      </c>
      <c r="AA1867" s="56">
        <f t="shared" si="295"/>
        <v>-99</v>
      </c>
      <c r="AB1867" s="56">
        <f t="shared" si="296"/>
        <v>-99</v>
      </c>
      <c r="AC1867" s="56">
        <f t="shared" si="297"/>
        <v>-99</v>
      </c>
      <c r="AE1867" s="82">
        <f>IF(D1867=1, 'adjustment factor'!$D$4, IF(D1867=-9,-999,IF(D1867="",-999,0)))</f>
        <v>-999</v>
      </c>
      <c r="AF1867" s="82">
        <f>IF(F1867=1, 'adjustment factor'!$D$5, IF(F1867=-9,-999,IF(F1867="",-999,0)))</f>
        <v>-999</v>
      </c>
      <c r="AG1867" s="82">
        <f>IF(E1867=1, 'adjustment factor'!$D$6, IF(E1867=-9,-999,IF(E1867="",-999,0)))</f>
        <v>-999</v>
      </c>
      <c r="AH1867" s="82">
        <f>IF(K1867&gt;=45,'adjustment factor'!$D$7,IF(K1867=-9,-1200,IF(K1867="",-1200,0)))</f>
        <v>-1200</v>
      </c>
      <c r="AI1867" s="82">
        <f>IF(L1867=1, 'adjustment factor'!$D$8, IF(L1867=-9,-999,IF(L1867="",-999,0)))</f>
        <v>-999</v>
      </c>
      <c r="AJ1867" s="82">
        <f>IF(AND(M1867&gt;=1,M1867&lt;=4),'adjustment factor'!$D$9,IF(M1867=-9,-999,IF(M1867=98,-999,IF(M1867=99,-999,IF(M1867="",-999,0)))))</f>
        <v>-999</v>
      </c>
      <c r="AK1867" s="82">
        <f>IF(H1867=1, 'adjustment factor'!$D$10, IF(H1867=-9,-999,IF(H1867="",-999,0)))</f>
        <v>-999</v>
      </c>
      <c r="AL1867" s="82">
        <f>IF(G1867=1, 'adjustment factor'!$D$11, IF(G1867=-9,-999,IF(G1867="",-999,0)))</f>
        <v>-999</v>
      </c>
      <c r="AM1867" s="82">
        <f>IF(I1867=1, 'adjustment factor'!$D$12, IF(I1867=-9,-999,IF(I1867="",-999,0)))</f>
        <v>-999</v>
      </c>
      <c r="AN1867" s="82">
        <f>IF(J1867=1, 'adjustment factor'!$D$13, IF(J1867=-9,-999,IF(J1867="",-999,0)))</f>
        <v>-999</v>
      </c>
      <c r="AO1867" s="82" t="str">
        <f t="shared" si="298"/>
        <v>-999</v>
      </c>
      <c r="AP1867" s="82" t="str">
        <f t="shared" si="299"/>
        <v>MISSING</v>
      </c>
    </row>
    <row r="1868" spans="2:42" s="3" customFormat="1">
      <c r="B1868" s="213"/>
      <c r="C1868" s="35">
        <v>1864</v>
      </c>
      <c r="D1868" s="161"/>
      <c r="E1868" s="161"/>
      <c r="F1868" s="161"/>
      <c r="G1868" s="161"/>
      <c r="H1868" s="161"/>
      <c r="I1868" s="161"/>
      <c r="J1868" s="161"/>
      <c r="K1868" s="161"/>
      <c r="L1868" s="161"/>
      <c r="M1868" s="161"/>
      <c r="N1868" s="171"/>
      <c r="O1868" s="171"/>
      <c r="P1868" s="171"/>
      <c r="Q1868" s="171"/>
      <c r="R1868" s="171"/>
      <c r="S1868" s="171"/>
      <c r="T1868" s="208" t="str">
        <f t="shared" si="290"/>
        <v>MISSING</v>
      </c>
      <c r="U1868" s="208" t="str">
        <f t="shared" si="291"/>
        <v>MISSING</v>
      </c>
      <c r="X1868" s="56">
        <f t="shared" si="292"/>
        <v>-99</v>
      </c>
      <c r="Y1868" s="56">
        <f t="shared" si="293"/>
        <v>-99</v>
      </c>
      <c r="Z1868" s="56">
        <f t="shared" si="294"/>
        <v>-99</v>
      </c>
      <c r="AA1868" s="56">
        <f t="shared" si="295"/>
        <v>-99</v>
      </c>
      <c r="AB1868" s="56">
        <f t="shared" si="296"/>
        <v>-99</v>
      </c>
      <c r="AC1868" s="56">
        <f t="shared" si="297"/>
        <v>-99</v>
      </c>
      <c r="AE1868" s="82">
        <f>IF(D1868=1, 'adjustment factor'!$D$4, IF(D1868=-9,-999,IF(D1868="",-999,0)))</f>
        <v>-999</v>
      </c>
      <c r="AF1868" s="82">
        <f>IF(F1868=1, 'adjustment factor'!$D$5, IF(F1868=-9,-999,IF(F1868="",-999,0)))</f>
        <v>-999</v>
      </c>
      <c r="AG1868" s="82">
        <f>IF(E1868=1, 'adjustment factor'!$D$6, IF(E1868=-9,-999,IF(E1868="",-999,0)))</f>
        <v>-999</v>
      </c>
      <c r="AH1868" s="82">
        <f>IF(K1868&gt;=45,'adjustment factor'!$D$7,IF(K1868=-9,-1200,IF(K1868="",-1200,0)))</f>
        <v>-1200</v>
      </c>
      <c r="AI1868" s="82">
        <f>IF(L1868=1, 'adjustment factor'!$D$8, IF(L1868=-9,-999,IF(L1868="",-999,0)))</f>
        <v>-999</v>
      </c>
      <c r="AJ1868" s="82">
        <f>IF(AND(M1868&gt;=1,M1868&lt;=4),'adjustment factor'!$D$9,IF(M1868=-9,-999,IF(M1868=98,-999,IF(M1868=99,-999,IF(M1868="",-999,0)))))</f>
        <v>-999</v>
      </c>
      <c r="AK1868" s="82">
        <f>IF(H1868=1, 'adjustment factor'!$D$10, IF(H1868=-9,-999,IF(H1868="",-999,0)))</f>
        <v>-999</v>
      </c>
      <c r="AL1868" s="82">
        <f>IF(G1868=1, 'adjustment factor'!$D$11, IF(G1868=-9,-999,IF(G1868="",-999,0)))</f>
        <v>-999</v>
      </c>
      <c r="AM1868" s="82">
        <f>IF(I1868=1, 'adjustment factor'!$D$12, IF(I1868=-9,-999,IF(I1868="",-999,0)))</f>
        <v>-999</v>
      </c>
      <c r="AN1868" s="82">
        <f>IF(J1868=1, 'adjustment factor'!$D$13, IF(J1868=-9,-999,IF(J1868="",-999,0)))</f>
        <v>-999</v>
      </c>
      <c r="AO1868" s="82" t="str">
        <f t="shared" si="298"/>
        <v>-999</v>
      </c>
      <c r="AP1868" s="82" t="str">
        <f t="shared" si="299"/>
        <v>MISSING</v>
      </c>
    </row>
    <row r="1869" spans="2:42" s="3" customFormat="1">
      <c r="B1869" s="213"/>
      <c r="C1869" s="35">
        <v>1865</v>
      </c>
      <c r="D1869" s="161"/>
      <c r="E1869" s="161"/>
      <c r="F1869" s="161"/>
      <c r="G1869" s="161"/>
      <c r="H1869" s="161"/>
      <c r="I1869" s="161"/>
      <c r="J1869" s="161"/>
      <c r="K1869" s="161"/>
      <c r="L1869" s="161"/>
      <c r="M1869" s="161"/>
      <c r="N1869" s="171"/>
      <c r="O1869" s="171"/>
      <c r="P1869" s="171"/>
      <c r="Q1869" s="171"/>
      <c r="R1869" s="171"/>
      <c r="S1869" s="171"/>
      <c r="T1869" s="208" t="str">
        <f t="shared" si="290"/>
        <v>MISSING</v>
      </c>
      <c r="U1869" s="208" t="str">
        <f t="shared" si="291"/>
        <v>MISSING</v>
      </c>
      <c r="X1869" s="56">
        <f t="shared" si="292"/>
        <v>-99</v>
      </c>
      <c r="Y1869" s="56">
        <f t="shared" si="293"/>
        <v>-99</v>
      </c>
      <c r="Z1869" s="56">
        <f t="shared" si="294"/>
        <v>-99</v>
      </c>
      <c r="AA1869" s="56">
        <f t="shared" si="295"/>
        <v>-99</v>
      </c>
      <c r="AB1869" s="56">
        <f t="shared" si="296"/>
        <v>-99</v>
      </c>
      <c r="AC1869" s="56">
        <f t="shared" si="297"/>
        <v>-99</v>
      </c>
      <c r="AE1869" s="82">
        <f>IF(D1869=1, 'adjustment factor'!$D$4, IF(D1869=-9,-999,IF(D1869="",-999,0)))</f>
        <v>-999</v>
      </c>
      <c r="AF1869" s="82">
        <f>IF(F1869=1, 'adjustment factor'!$D$5, IF(F1869=-9,-999,IF(F1869="",-999,0)))</f>
        <v>-999</v>
      </c>
      <c r="AG1869" s="82">
        <f>IF(E1869=1, 'adjustment factor'!$D$6, IF(E1869=-9,-999,IF(E1869="",-999,0)))</f>
        <v>-999</v>
      </c>
      <c r="AH1869" s="82">
        <f>IF(K1869&gt;=45,'adjustment factor'!$D$7,IF(K1869=-9,-1200,IF(K1869="",-1200,0)))</f>
        <v>-1200</v>
      </c>
      <c r="AI1869" s="82">
        <f>IF(L1869=1, 'adjustment factor'!$D$8, IF(L1869=-9,-999,IF(L1869="",-999,0)))</f>
        <v>-999</v>
      </c>
      <c r="AJ1869" s="82">
        <f>IF(AND(M1869&gt;=1,M1869&lt;=4),'adjustment factor'!$D$9,IF(M1869=-9,-999,IF(M1869=98,-999,IF(M1869=99,-999,IF(M1869="",-999,0)))))</f>
        <v>-999</v>
      </c>
      <c r="AK1869" s="82">
        <f>IF(H1869=1, 'adjustment factor'!$D$10, IF(H1869=-9,-999,IF(H1869="",-999,0)))</f>
        <v>-999</v>
      </c>
      <c r="AL1869" s="82">
        <f>IF(G1869=1, 'adjustment factor'!$D$11, IF(G1869=-9,-999,IF(G1869="",-999,0)))</f>
        <v>-999</v>
      </c>
      <c r="AM1869" s="82">
        <f>IF(I1869=1, 'adjustment factor'!$D$12, IF(I1869=-9,-999,IF(I1869="",-999,0)))</f>
        <v>-999</v>
      </c>
      <c r="AN1869" s="82">
        <f>IF(J1869=1, 'adjustment factor'!$D$13, IF(J1869=-9,-999,IF(J1869="",-999,0)))</f>
        <v>-999</v>
      </c>
      <c r="AO1869" s="82" t="str">
        <f t="shared" si="298"/>
        <v>-999</v>
      </c>
      <c r="AP1869" s="82" t="str">
        <f t="shared" si="299"/>
        <v>MISSING</v>
      </c>
    </row>
    <row r="1870" spans="2:42" s="3" customFormat="1">
      <c r="B1870" s="213"/>
      <c r="C1870" s="35">
        <v>1866</v>
      </c>
      <c r="D1870" s="161"/>
      <c r="E1870" s="161"/>
      <c r="F1870" s="161"/>
      <c r="G1870" s="161"/>
      <c r="H1870" s="161"/>
      <c r="I1870" s="161"/>
      <c r="J1870" s="161"/>
      <c r="K1870" s="161"/>
      <c r="L1870" s="161"/>
      <c r="M1870" s="161"/>
      <c r="N1870" s="171"/>
      <c r="O1870" s="171"/>
      <c r="P1870" s="171"/>
      <c r="Q1870" s="171"/>
      <c r="R1870" s="171"/>
      <c r="S1870" s="171"/>
      <c r="T1870" s="208" t="str">
        <f t="shared" si="290"/>
        <v>MISSING</v>
      </c>
      <c r="U1870" s="208" t="str">
        <f t="shared" si="291"/>
        <v>MISSING</v>
      </c>
      <c r="X1870" s="56">
        <f t="shared" si="292"/>
        <v>-99</v>
      </c>
      <c r="Y1870" s="56">
        <f t="shared" si="293"/>
        <v>-99</v>
      </c>
      <c r="Z1870" s="56">
        <f t="shared" si="294"/>
        <v>-99</v>
      </c>
      <c r="AA1870" s="56">
        <f t="shared" si="295"/>
        <v>-99</v>
      </c>
      <c r="AB1870" s="56">
        <f t="shared" si="296"/>
        <v>-99</v>
      </c>
      <c r="AC1870" s="56">
        <f t="shared" si="297"/>
        <v>-99</v>
      </c>
      <c r="AE1870" s="82">
        <f>IF(D1870=1, 'adjustment factor'!$D$4, IF(D1870=-9,-999,IF(D1870="",-999,0)))</f>
        <v>-999</v>
      </c>
      <c r="AF1870" s="82">
        <f>IF(F1870=1, 'adjustment factor'!$D$5, IF(F1870=-9,-999,IF(F1870="",-999,0)))</f>
        <v>-999</v>
      </c>
      <c r="AG1870" s="82">
        <f>IF(E1870=1, 'adjustment factor'!$D$6, IF(E1870=-9,-999,IF(E1870="",-999,0)))</f>
        <v>-999</v>
      </c>
      <c r="AH1870" s="82">
        <f>IF(K1870&gt;=45,'adjustment factor'!$D$7,IF(K1870=-9,-1200,IF(K1870="",-1200,0)))</f>
        <v>-1200</v>
      </c>
      <c r="AI1870" s="82">
        <f>IF(L1870=1, 'adjustment factor'!$D$8, IF(L1870=-9,-999,IF(L1870="",-999,0)))</f>
        <v>-999</v>
      </c>
      <c r="AJ1870" s="82">
        <f>IF(AND(M1870&gt;=1,M1870&lt;=4),'adjustment factor'!$D$9,IF(M1870=-9,-999,IF(M1870=98,-999,IF(M1870=99,-999,IF(M1870="",-999,0)))))</f>
        <v>-999</v>
      </c>
      <c r="AK1870" s="82">
        <f>IF(H1870=1, 'adjustment factor'!$D$10, IF(H1870=-9,-999,IF(H1870="",-999,0)))</f>
        <v>-999</v>
      </c>
      <c r="AL1870" s="82">
        <f>IF(G1870=1, 'adjustment factor'!$D$11, IF(G1870=-9,-999,IF(G1870="",-999,0)))</f>
        <v>-999</v>
      </c>
      <c r="AM1870" s="82">
        <f>IF(I1870=1, 'adjustment factor'!$D$12, IF(I1870=-9,-999,IF(I1870="",-999,0)))</f>
        <v>-999</v>
      </c>
      <c r="AN1870" s="82">
        <f>IF(J1870=1, 'adjustment factor'!$D$13, IF(J1870=-9,-999,IF(J1870="",-999,0)))</f>
        <v>-999</v>
      </c>
      <c r="AO1870" s="82" t="str">
        <f t="shared" si="298"/>
        <v>-999</v>
      </c>
      <c r="AP1870" s="82" t="str">
        <f t="shared" si="299"/>
        <v>MISSING</v>
      </c>
    </row>
    <row r="1871" spans="2:42" s="3" customFormat="1">
      <c r="B1871" s="213"/>
      <c r="C1871" s="35">
        <v>1867</v>
      </c>
      <c r="D1871" s="161"/>
      <c r="E1871" s="161"/>
      <c r="F1871" s="161"/>
      <c r="G1871" s="161"/>
      <c r="H1871" s="161"/>
      <c r="I1871" s="161"/>
      <c r="J1871" s="161"/>
      <c r="K1871" s="161"/>
      <c r="L1871" s="161"/>
      <c r="M1871" s="161"/>
      <c r="N1871" s="171"/>
      <c r="O1871" s="171"/>
      <c r="P1871" s="171"/>
      <c r="Q1871" s="171"/>
      <c r="R1871" s="171"/>
      <c r="S1871" s="171"/>
      <c r="T1871" s="208" t="str">
        <f t="shared" si="290"/>
        <v>MISSING</v>
      </c>
      <c r="U1871" s="208" t="str">
        <f t="shared" si="291"/>
        <v>MISSING</v>
      </c>
      <c r="X1871" s="56">
        <f t="shared" si="292"/>
        <v>-99</v>
      </c>
      <c r="Y1871" s="56">
        <f t="shared" si="293"/>
        <v>-99</v>
      </c>
      <c r="Z1871" s="56">
        <f t="shared" si="294"/>
        <v>-99</v>
      </c>
      <c r="AA1871" s="56">
        <f t="shared" si="295"/>
        <v>-99</v>
      </c>
      <c r="AB1871" s="56">
        <f t="shared" si="296"/>
        <v>-99</v>
      </c>
      <c r="AC1871" s="56">
        <f t="shared" si="297"/>
        <v>-99</v>
      </c>
      <c r="AE1871" s="82">
        <f>IF(D1871=1, 'adjustment factor'!$D$4, IF(D1871=-9,-999,IF(D1871="",-999,0)))</f>
        <v>-999</v>
      </c>
      <c r="AF1871" s="82">
        <f>IF(F1871=1, 'adjustment factor'!$D$5, IF(F1871=-9,-999,IF(F1871="",-999,0)))</f>
        <v>-999</v>
      </c>
      <c r="AG1871" s="82">
        <f>IF(E1871=1, 'adjustment factor'!$D$6, IF(E1871=-9,-999,IF(E1871="",-999,0)))</f>
        <v>-999</v>
      </c>
      <c r="AH1871" s="82">
        <f>IF(K1871&gt;=45,'adjustment factor'!$D$7,IF(K1871=-9,-1200,IF(K1871="",-1200,0)))</f>
        <v>-1200</v>
      </c>
      <c r="AI1871" s="82">
        <f>IF(L1871=1, 'adjustment factor'!$D$8, IF(L1871=-9,-999,IF(L1871="",-999,0)))</f>
        <v>-999</v>
      </c>
      <c r="AJ1871" s="82">
        <f>IF(AND(M1871&gt;=1,M1871&lt;=4),'adjustment factor'!$D$9,IF(M1871=-9,-999,IF(M1871=98,-999,IF(M1871=99,-999,IF(M1871="",-999,0)))))</f>
        <v>-999</v>
      </c>
      <c r="AK1871" s="82">
        <f>IF(H1871=1, 'adjustment factor'!$D$10, IF(H1871=-9,-999,IF(H1871="",-999,0)))</f>
        <v>-999</v>
      </c>
      <c r="AL1871" s="82">
        <f>IF(G1871=1, 'adjustment factor'!$D$11, IF(G1871=-9,-999,IF(G1871="",-999,0)))</f>
        <v>-999</v>
      </c>
      <c r="AM1871" s="82">
        <f>IF(I1871=1, 'adjustment factor'!$D$12, IF(I1871=-9,-999,IF(I1871="",-999,0)))</f>
        <v>-999</v>
      </c>
      <c r="AN1871" s="82">
        <f>IF(J1871=1, 'adjustment factor'!$D$13, IF(J1871=-9,-999,IF(J1871="",-999,0)))</f>
        <v>-999</v>
      </c>
      <c r="AO1871" s="82" t="str">
        <f t="shared" si="298"/>
        <v>-999</v>
      </c>
      <c r="AP1871" s="82" t="str">
        <f t="shared" si="299"/>
        <v>MISSING</v>
      </c>
    </row>
    <row r="1872" spans="2:42" s="3" customFormat="1">
      <c r="B1872" s="213"/>
      <c r="C1872" s="35">
        <v>1868</v>
      </c>
      <c r="D1872" s="161"/>
      <c r="E1872" s="161"/>
      <c r="F1872" s="161"/>
      <c r="G1872" s="161"/>
      <c r="H1872" s="161"/>
      <c r="I1872" s="161"/>
      <c r="J1872" s="161"/>
      <c r="K1872" s="161"/>
      <c r="L1872" s="161"/>
      <c r="M1872" s="161"/>
      <c r="N1872" s="171"/>
      <c r="O1872" s="171"/>
      <c r="P1872" s="171"/>
      <c r="Q1872" s="171"/>
      <c r="R1872" s="171"/>
      <c r="S1872" s="171"/>
      <c r="T1872" s="208" t="str">
        <f t="shared" si="290"/>
        <v>MISSING</v>
      </c>
      <c r="U1872" s="208" t="str">
        <f t="shared" si="291"/>
        <v>MISSING</v>
      </c>
      <c r="X1872" s="56">
        <f t="shared" si="292"/>
        <v>-99</v>
      </c>
      <c r="Y1872" s="56">
        <f t="shared" si="293"/>
        <v>-99</v>
      </c>
      <c r="Z1872" s="56">
        <f t="shared" si="294"/>
        <v>-99</v>
      </c>
      <c r="AA1872" s="56">
        <f t="shared" si="295"/>
        <v>-99</v>
      </c>
      <c r="AB1872" s="56">
        <f t="shared" si="296"/>
        <v>-99</v>
      </c>
      <c r="AC1872" s="56">
        <f t="shared" si="297"/>
        <v>-99</v>
      </c>
      <c r="AE1872" s="82">
        <f>IF(D1872=1, 'adjustment factor'!$D$4, IF(D1872=-9,-999,IF(D1872="",-999,0)))</f>
        <v>-999</v>
      </c>
      <c r="AF1872" s="82">
        <f>IF(F1872=1, 'adjustment factor'!$D$5, IF(F1872=-9,-999,IF(F1872="",-999,0)))</f>
        <v>-999</v>
      </c>
      <c r="AG1872" s="82">
        <f>IF(E1872=1, 'adjustment factor'!$D$6, IF(E1872=-9,-999,IF(E1872="",-999,0)))</f>
        <v>-999</v>
      </c>
      <c r="AH1872" s="82">
        <f>IF(K1872&gt;=45,'adjustment factor'!$D$7,IF(K1872=-9,-1200,IF(K1872="",-1200,0)))</f>
        <v>-1200</v>
      </c>
      <c r="AI1872" s="82">
        <f>IF(L1872=1, 'adjustment factor'!$D$8, IF(L1872=-9,-999,IF(L1872="",-999,0)))</f>
        <v>-999</v>
      </c>
      <c r="AJ1872" s="82">
        <f>IF(AND(M1872&gt;=1,M1872&lt;=4),'adjustment factor'!$D$9,IF(M1872=-9,-999,IF(M1872=98,-999,IF(M1872=99,-999,IF(M1872="",-999,0)))))</f>
        <v>-999</v>
      </c>
      <c r="AK1872" s="82">
        <f>IF(H1872=1, 'adjustment factor'!$D$10, IF(H1872=-9,-999,IF(H1872="",-999,0)))</f>
        <v>-999</v>
      </c>
      <c r="AL1872" s="82">
        <f>IF(G1872=1, 'adjustment factor'!$D$11, IF(G1872=-9,-999,IF(G1872="",-999,0)))</f>
        <v>-999</v>
      </c>
      <c r="AM1872" s="82">
        <f>IF(I1872=1, 'adjustment factor'!$D$12, IF(I1872=-9,-999,IF(I1872="",-999,0)))</f>
        <v>-999</v>
      </c>
      <c r="AN1872" s="82">
        <f>IF(J1872=1, 'adjustment factor'!$D$13, IF(J1872=-9,-999,IF(J1872="",-999,0)))</f>
        <v>-999</v>
      </c>
      <c r="AO1872" s="82" t="str">
        <f t="shared" si="298"/>
        <v>-999</v>
      </c>
      <c r="AP1872" s="82" t="str">
        <f t="shared" si="299"/>
        <v>MISSING</v>
      </c>
    </row>
    <row r="1873" spans="2:42" s="3" customFormat="1">
      <c r="B1873" s="213"/>
      <c r="C1873" s="35">
        <v>1869</v>
      </c>
      <c r="D1873" s="161"/>
      <c r="E1873" s="161"/>
      <c r="F1873" s="161"/>
      <c r="G1873" s="161"/>
      <c r="H1873" s="161"/>
      <c r="I1873" s="161"/>
      <c r="J1873" s="161"/>
      <c r="K1873" s="161"/>
      <c r="L1873" s="161"/>
      <c r="M1873" s="161"/>
      <c r="N1873" s="171"/>
      <c r="O1873" s="171"/>
      <c r="P1873" s="171"/>
      <c r="Q1873" s="171"/>
      <c r="R1873" s="171"/>
      <c r="S1873" s="171"/>
      <c r="T1873" s="208" t="str">
        <f t="shared" si="290"/>
        <v>MISSING</v>
      </c>
      <c r="U1873" s="208" t="str">
        <f t="shared" si="291"/>
        <v>MISSING</v>
      </c>
      <c r="X1873" s="56">
        <f t="shared" si="292"/>
        <v>-99</v>
      </c>
      <c r="Y1873" s="56">
        <f t="shared" si="293"/>
        <v>-99</v>
      </c>
      <c r="Z1873" s="56">
        <f t="shared" si="294"/>
        <v>-99</v>
      </c>
      <c r="AA1873" s="56">
        <f t="shared" si="295"/>
        <v>-99</v>
      </c>
      <c r="AB1873" s="56">
        <f t="shared" si="296"/>
        <v>-99</v>
      </c>
      <c r="AC1873" s="56">
        <f t="shared" si="297"/>
        <v>-99</v>
      </c>
      <c r="AE1873" s="82">
        <f>IF(D1873=1, 'adjustment factor'!$D$4, IF(D1873=-9,-999,IF(D1873="",-999,0)))</f>
        <v>-999</v>
      </c>
      <c r="AF1873" s="82">
        <f>IF(F1873=1, 'adjustment factor'!$D$5, IF(F1873=-9,-999,IF(F1873="",-999,0)))</f>
        <v>-999</v>
      </c>
      <c r="AG1873" s="82">
        <f>IF(E1873=1, 'adjustment factor'!$D$6, IF(E1873=-9,-999,IF(E1873="",-999,0)))</f>
        <v>-999</v>
      </c>
      <c r="AH1873" s="82">
        <f>IF(K1873&gt;=45,'adjustment factor'!$D$7,IF(K1873=-9,-1200,IF(K1873="",-1200,0)))</f>
        <v>-1200</v>
      </c>
      <c r="AI1873" s="82">
        <f>IF(L1873=1, 'adjustment factor'!$D$8, IF(L1873=-9,-999,IF(L1873="",-999,0)))</f>
        <v>-999</v>
      </c>
      <c r="AJ1873" s="82">
        <f>IF(AND(M1873&gt;=1,M1873&lt;=4),'adjustment factor'!$D$9,IF(M1873=-9,-999,IF(M1873=98,-999,IF(M1873=99,-999,IF(M1873="",-999,0)))))</f>
        <v>-999</v>
      </c>
      <c r="AK1873" s="82">
        <f>IF(H1873=1, 'adjustment factor'!$D$10, IF(H1873=-9,-999,IF(H1873="",-999,0)))</f>
        <v>-999</v>
      </c>
      <c r="AL1873" s="82">
        <f>IF(G1873=1, 'adjustment factor'!$D$11, IF(G1873=-9,-999,IF(G1873="",-999,0)))</f>
        <v>-999</v>
      </c>
      <c r="AM1873" s="82">
        <f>IF(I1873=1, 'adjustment factor'!$D$12, IF(I1873=-9,-999,IF(I1873="",-999,0)))</f>
        <v>-999</v>
      </c>
      <c r="AN1873" s="82">
        <f>IF(J1873=1, 'adjustment factor'!$D$13, IF(J1873=-9,-999,IF(J1873="",-999,0)))</f>
        <v>-999</v>
      </c>
      <c r="AO1873" s="82" t="str">
        <f t="shared" si="298"/>
        <v>-999</v>
      </c>
      <c r="AP1873" s="82" t="str">
        <f t="shared" si="299"/>
        <v>MISSING</v>
      </c>
    </row>
    <row r="1874" spans="2:42" s="3" customFormat="1">
      <c r="B1874" s="213"/>
      <c r="C1874" s="35">
        <v>1870</v>
      </c>
      <c r="D1874" s="161"/>
      <c r="E1874" s="161"/>
      <c r="F1874" s="161"/>
      <c r="G1874" s="161"/>
      <c r="H1874" s="161"/>
      <c r="I1874" s="161"/>
      <c r="J1874" s="161"/>
      <c r="K1874" s="161"/>
      <c r="L1874" s="161"/>
      <c r="M1874" s="161"/>
      <c r="N1874" s="171"/>
      <c r="O1874" s="171"/>
      <c r="P1874" s="171"/>
      <c r="Q1874" s="171"/>
      <c r="R1874" s="171"/>
      <c r="S1874" s="171"/>
      <c r="T1874" s="208" t="str">
        <f t="shared" si="290"/>
        <v>MISSING</v>
      </c>
      <c r="U1874" s="208" t="str">
        <f t="shared" si="291"/>
        <v>MISSING</v>
      </c>
      <c r="X1874" s="56">
        <f t="shared" si="292"/>
        <v>-99</v>
      </c>
      <c r="Y1874" s="56">
        <f t="shared" si="293"/>
        <v>-99</v>
      </c>
      <c r="Z1874" s="56">
        <f t="shared" si="294"/>
        <v>-99</v>
      </c>
      <c r="AA1874" s="56">
        <f t="shared" si="295"/>
        <v>-99</v>
      </c>
      <c r="AB1874" s="56">
        <f t="shared" si="296"/>
        <v>-99</v>
      </c>
      <c r="AC1874" s="56">
        <f t="shared" si="297"/>
        <v>-99</v>
      </c>
      <c r="AE1874" s="82">
        <f>IF(D1874=1, 'adjustment factor'!$D$4, IF(D1874=-9,-999,IF(D1874="",-999,0)))</f>
        <v>-999</v>
      </c>
      <c r="AF1874" s="82">
        <f>IF(F1874=1, 'adjustment factor'!$D$5, IF(F1874=-9,-999,IF(F1874="",-999,0)))</f>
        <v>-999</v>
      </c>
      <c r="AG1874" s="82">
        <f>IF(E1874=1, 'adjustment factor'!$D$6, IF(E1874=-9,-999,IF(E1874="",-999,0)))</f>
        <v>-999</v>
      </c>
      <c r="AH1874" s="82">
        <f>IF(K1874&gt;=45,'adjustment factor'!$D$7,IF(K1874=-9,-1200,IF(K1874="",-1200,0)))</f>
        <v>-1200</v>
      </c>
      <c r="AI1874" s="82">
        <f>IF(L1874=1, 'adjustment factor'!$D$8, IF(L1874=-9,-999,IF(L1874="",-999,0)))</f>
        <v>-999</v>
      </c>
      <c r="AJ1874" s="82">
        <f>IF(AND(M1874&gt;=1,M1874&lt;=4),'adjustment factor'!$D$9,IF(M1874=-9,-999,IF(M1874=98,-999,IF(M1874=99,-999,IF(M1874="",-999,0)))))</f>
        <v>-999</v>
      </c>
      <c r="AK1874" s="82">
        <f>IF(H1874=1, 'adjustment factor'!$D$10, IF(H1874=-9,-999,IF(H1874="",-999,0)))</f>
        <v>-999</v>
      </c>
      <c r="AL1874" s="82">
        <f>IF(G1874=1, 'adjustment factor'!$D$11, IF(G1874=-9,-999,IF(G1874="",-999,0)))</f>
        <v>-999</v>
      </c>
      <c r="AM1874" s="82">
        <f>IF(I1874=1, 'adjustment factor'!$D$12, IF(I1874=-9,-999,IF(I1874="",-999,0)))</f>
        <v>-999</v>
      </c>
      <c r="AN1874" s="82">
        <f>IF(J1874=1, 'adjustment factor'!$D$13, IF(J1874=-9,-999,IF(J1874="",-999,0)))</f>
        <v>-999</v>
      </c>
      <c r="AO1874" s="82" t="str">
        <f t="shared" si="298"/>
        <v>-999</v>
      </c>
      <c r="AP1874" s="82" t="str">
        <f t="shared" si="299"/>
        <v>MISSING</v>
      </c>
    </row>
    <row r="1875" spans="2:42" s="3" customFormat="1">
      <c r="B1875" s="213"/>
      <c r="C1875" s="35">
        <v>1871</v>
      </c>
      <c r="D1875" s="161"/>
      <c r="E1875" s="161"/>
      <c r="F1875" s="161"/>
      <c r="G1875" s="161"/>
      <c r="H1875" s="161"/>
      <c r="I1875" s="161"/>
      <c r="J1875" s="161"/>
      <c r="K1875" s="161"/>
      <c r="L1875" s="161"/>
      <c r="M1875" s="161"/>
      <c r="N1875" s="171"/>
      <c r="O1875" s="171"/>
      <c r="P1875" s="171"/>
      <c r="Q1875" s="171"/>
      <c r="R1875" s="171"/>
      <c r="S1875" s="171"/>
      <c r="T1875" s="208" t="str">
        <f t="shared" si="290"/>
        <v>MISSING</v>
      </c>
      <c r="U1875" s="208" t="str">
        <f t="shared" si="291"/>
        <v>MISSING</v>
      </c>
      <c r="X1875" s="56">
        <f t="shared" si="292"/>
        <v>-99</v>
      </c>
      <c r="Y1875" s="56">
        <f t="shared" si="293"/>
        <v>-99</v>
      </c>
      <c r="Z1875" s="56">
        <f t="shared" si="294"/>
        <v>-99</v>
      </c>
      <c r="AA1875" s="56">
        <f t="shared" si="295"/>
        <v>-99</v>
      </c>
      <c r="AB1875" s="56">
        <f t="shared" si="296"/>
        <v>-99</v>
      </c>
      <c r="AC1875" s="56">
        <f t="shared" si="297"/>
        <v>-99</v>
      </c>
      <c r="AE1875" s="82">
        <f>IF(D1875=1, 'adjustment factor'!$D$4, IF(D1875=-9,-999,IF(D1875="",-999,0)))</f>
        <v>-999</v>
      </c>
      <c r="AF1875" s="82">
        <f>IF(F1875=1, 'adjustment factor'!$D$5, IF(F1875=-9,-999,IF(F1875="",-999,0)))</f>
        <v>-999</v>
      </c>
      <c r="AG1875" s="82">
        <f>IF(E1875=1, 'adjustment factor'!$D$6, IF(E1875=-9,-999,IF(E1875="",-999,0)))</f>
        <v>-999</v>
      </c>
      <c r="AH1875" s="82">
        <f>IF(K1875&gt;=45,'adjustment factor'!$D$7,IF(K1875=-9,-1200,IF(K1875="",-1200,0)))</f>
        <v>-1200</v>
      </c>
      <c r="AI1875" s="82">
        <f>IF(L1875=1, 'adjustment factor'!$D$8, IF(L1875=-9,-999,IF(L1875="",-999,0)))</f>
        <v>-999</v>
      </c>
      <c r="AJ1875" s="82">
        <f>IF(AND(M1875&gt;=1,M1875&lt;=4),'adjustment factor'!$D$9,IF(M1875=-9,-999,IF(M1875=98,-999,IF(M1875=99,-999,IF(M1875="",-999,0)))))</f>
        <v>-999</v>
      </c>
      <c r="AK1875" s="82">
        <f>IF(H1875=1, 'adjustment factor'!$D$10, IF(H1875=-9,-999,IF(H1875="",-999,0)))</f>
        <v>-999</v>
      </c>
      <c r="AL1875" s="82">
        <f>IF(G1875=1, 'adjustment factor'!$D$11, IF(G1875=-9,-999,IF(G1875="",-999,0)))</f>
        <v>-999</v>
      </c>
      <c r="AM1875" s="82">
        <f>IF(I1875=1, 'adjustment factor'!$D$12, IF(I1875=-9,-999,IF(I1875="",-999,0)))</f>
        <v>-999</v>
      </c>
      <c r="AN1875" s="82">
        <f>IF(J1875=1, 'adjustment factor'!$D$13, IF(J1875=-9,-999,IF(J1875="",-999,0)))</f>
        <v>-999</v>
      </c>
      <c r="AO1875" s="82" t="str">
        <f t="shared" si="298"/>
        <v>-999</v>
      </c>
      <c r="AP1875" s="82" t="str">
        <f t="shared" si="299"/>
        <v>MISSING</v>
      </c>
    </row>
    <row r="1876" spans="2:42" s="3" customFormat="1">
      <c r="B1876" s="213"/>
      <c r="C1876" s="35">
        <v>1872</v>
      </c>
      <c r="D1876" s="161"/>
      <c r="E1876" s="161"/>
      <c r="F1876" s="161"/>
      <c r="G1876" s="161"/>
      <c r="H1876" s="161"/>
      <c r="I1876" s="161"/>
      <c r="J1876" s="161"/>
      <c r="K1876" s="161"/>
      <c r="L1876" s="161"/>
      <c r="M1876" s="161"/>
      <c r="N1876" s="171"/>
      <c r="O1876" s="171"/>
      <c r="P1876" s="171"/>
      <c r="Q1876" s="171"/>
      <c r="R1876" s="171"/>
      <c r="S1876" s="171"/>
      <c r="T1876" s="208" t="str">
        <f t="shared" si="290"/>
        <v>MISSING</v>
      </c>
      <c r="U1876" s="208" t="str">
        <f t="shared" si="291"/>
        <v>MISSING</v>
      </c>
      <c r="X1876" s="56">
        <f t="shared" si="292"/>
        <v>-99</v>
      </c>
      <c r="Y1876" s="56">
        <f t="shared" si="293"/>
        <v>-99</v>
      </c>
      <c r="Z1876" s="56">
        <f t="shared" si="294"/>
        <v>-99</v>
      </c>
      <c r="AA1876" s="56">
        <f t="shared" si="295"/>
        <v>-99</v>
      </c>
      <c r="AB1876" s="56">
        <f t="shared" si="296"/>
        <v>-99</v>
      </c>
      <c r="AC1876" s="56">
        <f t="shared" si="297"/>
        <v>-99</v>
      </c>
      <c r="AE1876" s="82">
        <f>IF(D1876=1, 'adjustment factor'!$D$4, IF(D1876=-9,-999,IF(D1876="",-999,0)))</f>
        <v>-999</v>
      </c>
      <c r="AF1876" s="82">
        <f>IF(F1876=1, 'adjustment factor'!$D$5, IF(F1876=-9,-999,IF(F1876="",-999,0)))</f>
        <v>-999</v>
      </c>
      <c r="AG1876" s="82">
        <f>IF(E1876=1, 'adjustment factor'!$D$6, IF(E1876=-9,-999,IF(E1876="",-999,0)))</f>
        <v>-999</v>
      </c>
      <c r="AH1876" s="82">
        <f>IF(K1876&gt;=45,'adjustment factor'!$D$7,IF(K1876=-9,-1200,IF(K1876="",-1200,0)))</f>
        <v>-1200</v>
      </c>
      <c r="AI1876" s="82">
        <f>IF(L1876=1, 'adjustment factor'!$D$8, IF(L1876=-9,-999,IF(L1876="",-999,0)))</f>
        <v>-999</v>
      </c>
      <c r="AJ1876" s="82">
        <f>IF(AND(M1876&gt;=1,M1876&lt;=4),'adjustment factor'!$D$9,IF(M1876=-9,-999,IF(M1876=98,-999,IF(M1876=99,-999,IF(M1876="",-999,0)))))</f>
        <v>-999</v>
      </c>
      <c r="AK1876" s="82">
        <f>IF(H1876=1, 'adjustment factor'!$D$10, IF(H1876=-9,-999,IF(H1876="",-999,0)))</f>
        <v>-999</v>
      </c>
      <c r="AL1876" s="82">
        <f>IF(G1876=1, 'adjustment factor'!$D$11, IF(G1876=-9,-999,IF(G1876="",-999,0)))</f>
        <v>-999</v>
      </c>
      <c r="AM1876" s="82">
        <f>IF(I1876=1, 'adjustment factor'!$D$12, IF(I1876=-9,-999,IF(I1876="",-999,0)))</f>
        <v>-999</v>
      </c>
      <c r="AN1876" s="82">
        <f>IF(J1876=1, 'adjustment factor'!$D$13, IF(J1876=-9,-999,IF(J1876="",-999,0)))</f>
        <v>-999</v>
      </c>
      <c r="AO1876" s="82" t="str">
        <f t="shared" si="298"/>
        <v>-999</v>
      </c>
      <c r="AP1876" s="82" t="str">
        <f t="shared" si="299"/>
        <v>MISSING</v>
      </c>
    </row>
    <row r="1877" spans="2:42" s="3" customFormat="1">
      <c r="B1877" s="213"/>
      <c r="C1877" s="35">
        <v>1873</v>
      </c>
      <c r="D1877" s="161"/>
      <c r="E1877" s="161"/>
      <c r="F1877" s="161"/>
      <c r="G1877" s="161"/>
      <c r="H1877" s="161"/>
      <c r="I1877" s="161"/>
      <c r="J1877" s="161"/>
      <c r="K1877" s="161"/>
      <c r="L1877" s="161"/>
      <c r="M1877" s="161"/>
      <c r="N1877" s="171"/>
      <c r="O1877" s="171"/>
      <c r="P1877" s="171"/>
      <c r="Q1877" s="171"/>
      <c r="R1877" s="171"/>
      <c r="S1877" s="171"/>
      <c r="T1877" s="208" t="str">
        <f t="shared" si="290"/>
        <v>MISSING</v>
      </c>
      <c r="U1877" s="208" t="str">
        <f t="shared" si="291"/>
        <v>MISSING</v>
      </c>
      <c r="X1877" s="56">
        <f t="shared" si="292"/>
        <v>-99</v>
      </c>
      <c r="Y1877" s="56">
        <f t="shared" si="293"/>
        <v>-99</v>
      </c>
      <c r="Z1877" s="56">
        <f t="shared" si="294"/>
        <v>-99</v>
      </c>
      <c r="AA1877" s="56">
        <f t="shared" si="295"/>
        <v>-99</v>
      </c>
      <c r="AB1877" s="56">
        <f t="shared" si="296"/>
        <v>-99</v>
      </c>
      <c r="AC1877" s="56">
        <f t="shared" si="297"/>
        <v>-99</v>
      </c>
      <c r="AE1877" s="82">
        <f>IF(D1877=1, 'adjustment factor'!$D$4, IF(D1877=-9,-999,IF(D1877="",-999,0)))</f>
        <v>-999</v>
      </c>
      <c r="AF1877" s="82">
        <f>IF(F1877=1, 'adjustment factor'!$D$5, IF(F1877=-9,-999,IF(F1877="",-999,0)))</f>
        <v>-999</v>
      </c>
      <c r="AG1877" s="82">
        <f>IF(E1877=1, 'adjustment factor'!$D$6, IF(E1877=-9,-999,IF(E1877="",-999,0)))</f>
        <v>-999</v>
      </c>
      <c r="AH1877" s="82">
        <f>IF(K1877&gt;=45,'adjustment factor'!$D$7,IF(K1877=-9,-1200,IF(K1877="",-1200,0)))</f>
        <v>-1200</v>
      </c>
      <c r="AI1877" s="82">
        <f>IF(L1877=1, 'adjustment factor'!$D$8, IF(L1877=-9,-999,IF(L1877="",-999,0)))</f>
        <v>-999</v>
      </c>
      <c r="AJ1877" s="82">
        <f>IF(AND(M1877&gt;=1,M1877&lt;=4),'adjustment factor'!$D$9,IF(M1877=-9,-999,IF(M1877=98,-999,IF(M1877=99,-999,IF(M1877="",-999,0)))))</f>
        <v>-999</v>
      </c>
      <c r="AK1877" s="82">
        <f>IF(H1877=1, 'adjustment factor'!$D$10, IF(H1877=-9,-999,IF(H1877="",-999,0)))</f>
        <v>-999</v>
      </c>
      <c r="AL1877" s="82">
        <f>IF(G1877=1, 'adjustment factor'!$D$11, IF(G1877=-9,-999,IF(G1877="",-999,0)))</f>
        <v>-999</v>
      </c>
      <c r="AM1877" s="82">
        <f>IF(I1877=1, 'adjustment factor'!$D$12, IF(I1877=-9,-999,IF(I1877="",-999,0)))</f>
        <v>-999</v>
      </c>
      <c r="AN1877" s="82">
        <f>IF(J1877=1, 'adjustment factor'!$D$13, IF(J1877=-9,-999,IF(J1877="",-999,0)))</f>
        <v>-999</v>
      </c>
      <c r="AO1877" s="82" t="str">
        <f t="shared" si="298"/>
        <v>-999</v>
      </c>
      <c r="AP1877" s="82" t="str">
        <f t="shared" si="299"/>
        <v>MISSING</v>
      </c>
    </row>
    <row r="1878" spans="2:42" s="3" customFormat="1">
      <c r="B1878" s="213"/>
      <c r="C1878" s="35">
        <v>1874</v>
      </c>
      <c r="D1878" s="161"/>
      <c r="E1878" s="161"/>
      <c r="F1878" s="161"/>
      <c r="G1878" s="161"/>
      <c r="H1878" s="161"/>
      <c r="I1878" s="161"/>
      <c r="J1878" s="161"/>
      <c r="K1878" s="161"/>
      <c r="L1878" s="161"/>
      <c r="M1878" s="161"/>
      <c r="N1878" s="171"/>
      <c r="O1878" s="171"/>
      <c r="P1878" s="171"/>
      <c r="Q1878" s="171"/>
      <c r="R1878" s="171"/>
      <c r="S1878" s="171"/>
      <c r="T1878" s="208" t="str">
        <f t="shared" si="290"/>
        <v>MISSING</v>
      </c>
      <c r="U1878" s="208" t="str">
        <f t="shared" si="291"/>
        <v>MISSING</v>
      </c>
      <c r="X1878" s="56">
        <f t="shared" si="292"/>
        <v>-99</v>
      </c>
      <c r="Y1878" s="56">
        <f t="shared" si="293"/>
        <v>-99</v>
      </c>
      <c r="Z1878" s="56">
        <f t="shared" si="294"/>
        <v>-99</v>
      </c>
      <c r="AA1878" s="56">
        <f t="shared" si="295"/>
        <v>-99</v>
      </c>
      <c r="AB1878" s="56">
        <f t="shared" si="296"/>
        <v>-99</v>
      </c>
      <c r="AC1878" s="56">
        <f t="shared" si="297"/>
        <v>-99</v>
      </c>
      <c r="AE1878" s="82">
        <f>IF(D1878=1, 'adjustment factor'!$D$4, IF(D1878=-9,-999,IF(D1878="",-999,0)))</f>
        <v>-999</v>
      </c>
      <c r="AF1878" s="82">
        <f>IF(F1878=1, 'adjustment factor'!$D$5, IF(F1878=-9,-999,IF(F1878="",-999,0)))</f>
        <v>-999</v>
      </c>
      <c r="AG1878" s="82">
        <f>IF(E1878=1, 'adjustment factor'!$D$6, IF(E1878=-9,-999,IF(E1878="",-999,0)))</f>
        <v>-999</v>
      </c>
      <c r="AH1878" s="82">
        <f>IF(K1878&gt;=45,'adjustment factor'!$D$7,IF(K1878=-9,-1200,IF(K1878="",-1200,0)))</f>
        <v>-1200</v>
      </c>
      <c r="AI1878" s="82">
        <f>IF(L1878=1, 'adjustment factor'!$D$8, IF(L1878=-9,-999,IF(L1878="",-999,0)))</f>
        <v>-999</v>
      </c>
      <c r="AJ1878" s="82">
        <f>IF(AND(M1878&gt;=1,M1878&lt;=4),'adjustment factor'!$D$9,IF(M1878=-9,-999,IF(M1878=98,-999,IF(M1878=99,-999,IF(M1878="",-999,0)))))</f>
        <v>-999</v>
      </c>
      <c r="AK1878" s="82">
        <f>IF(H1878=1, 'adjustment factor'!$D$10, IF(H1878=-9,-999,IF(H1878="",-999,0)))</f>
        <v>-999</v>
      </c>
      <c r="AL1878" s="82">
        <f>IF(G1878=1, 'adjustment factor'!$D$11, IF(G1878=-9,-999,IF(G1878="",-999,0)))</f>
        <v>-999</v>
      </c>
      <c r="AM1878" s="82">
        <f>IF(I1878=1, 'adjustment factor'!$D$12, IF(I1878=-9,-999,IF(I1878="",-999,0)))</f>
        <v>-999</v>
      </c>
      <c r="AN1878" s="82">
        <f>IF(J1878=1, 'adjustment factor'!$D$13, IF(J1878=-9,-999,IF(J1878="",-999,0)))</f>
        <v>-999</v>
      </c>
      <c r="AO1878" s="82" t="str">
        <f t="shared" si="298"/>
        <v>-999</v>
      </c>
      <c r="AP1878" s="82" t="str">
        <f t="shared" si="299"/>
        <v>MISSING</v>
      </c>
    </row>
    <row r="1879" spans="2:42" s="3" customFormat="1">
      <c r="B1879" s="213"/>
      <c r="C1879" s="35">
        <v>1875</v>
      </c>
      <c r="D1879" s="161"/>
      <c r="E1879" s="161"/>
      <c r="F1879" s="161"/>
      <c r="G1879" s="161"/>
      <c r="H1879" s="161"/>
      <c r="I1879" s="161"/>
      <c r="J1879" s="161"/>
      <c r="K1879" s="161"/>
      <c r="L1879" s="161"/>
      <c r="M1879" s="161"/>
      <c r="N1879" s="171"/>
      <c r="O1879" s="171"/>
      <c r="P1879" s="171"/>
      <c r="Q1879" s="171"/>
      <c r="R1879" s="171"/>
      <c r="S1879" s="171"/>
      <c r="T1879" s="208" t="str">
        <f t="shared" si="290"/>
        <v>MISSING</v>
      </c>
      <c r="U1879" s="208" t="str">
        <f t="shared" si="291"/>
        <v>MISSING</v>
      </c>
      <c r="X1879" s="56">
        <f t="shared" si="292"/>
        <v>-99</v>
      </c>
      <c r="Y1879" s="56">
        <f t="shared" si="293"/>
        <v>-99</v>
      </c>
      <c r="Z1879" s="56">
        <f t="shared" si="294"/>
        <v>-99</v>
      </c>
      <c r="AA1879" s="56">
        <f t="shared" si="295"/>
        <v>-99</v>
      </c>
      <c r="AB1879" s="56">
        <f t="shared" si="296"/>
        <v>-99</v>
      </c>
      <c r="AC1879" s="56">
        <f t="shared" si="297"/>
        <v>-99</v>
      </c>
      <c r="AE1879" s="82">
        <f>IF(D1879=1, 'adjustment factor'!$D$4, IF(D1879=-9,-999,IF(D1879="",-999,0)))</f>
        <v>-999</v>
      </c>
      <c r="AF1879" s="82">
        <f>IF(F1879=1, 'adjustment factor'!$D$5, IF(F1879=-9,-999,IF(F1879="",-999,0)))</f>
        <v>-999</v>
      </c>
      <c r="AG1879" s="82">
        <f>IF(E1879=1, 'adjustment factor'!$D$6, IF(E1879=-9,-999,IF(E1879="",-999,0)))</f>
        <v>-999</v>
      </c>
      <c r="AH1879" s="82">
        <f>IF(K1879&gt;=45,'adjustment factor'!$D$7,IF(K1879=-9,-1200,IF(K1879="",-1200,0)))</f>
        <v>-1200</v>
      </c>
      <c r="AI1879" s="82">
        <f>IF(L1879=1, 'adjustment factor'!$D$8, IF(L1879=-9,-999,IF(L1879="",-999,0)))</f>
        <v>-999</v>
      </c>
      <c r="AJ1879" s="82">
        <f>IF(AND(M1879&gt;=1,M1879&lt;=4),'adjustment factor'!$D$9,IF(M1879=-9,-999,IF(M1879=98,-999,IF(M1879=99,-999,IF(M1879="",-999,0)))))</f>
        <v>-999</v>
      </c>
      <c r="AK1879" s="82">
        <f>IF(H1879=1, 'adjustment factor'!$D$10, IF(H1879=-9,-999,IF(H1879="",-999,0)))</f>
        <v>-999</v>
      </c>
      <c r="AL1879" s="82">
        <f>IF(G1879=1, 'adjustment factor'!$D$11, IF(G1879=-9,-999,IF(G1879="",-999,0)))</f>
        <v>-999</v>
      </c>
      <c r="AM1879" s="82">
        <f>IF(I1879=1, 'adjustment factor'!$D$12, IF(I1879=-9,-999,IF(I1879="",-999,0)))</f>
        <v>-999</v>
      </c>
      <c r="AN1879" s="82">
        <f>IF(J1879=1, 'adjustment factor'!$D$13, IF(J1879=-9,-999,IF(J1879="",-999,0)))</f>
        <v>-999</v>
      </c>
      <c r="AO1879" s="82" t="str">
        <f t="shared" si="298"/>
        <v>-999</v>
      </c>
      <c r="AP1879" s="82" t="str">
        <f t="shared" si="299"/>
        <v>MISSING</v>
      </c>
    </row>
    <row r="1880" spans="2:42" s="3" customFormat="1">
      <c r="B1880" s="213"/>
      <c r="C1880" s="35">
        <v>1876</v>
      </c>
      <c r="D1880" s="161"/>
      <c r="E1880" s="161"/>
      <c r="F1880" s="161"/>
      <c r="G1880" s="161"/>
      <c r="H1880" s="161"/>
      <c r="I1880" s="161"/>
      <c r="J1880" s="161"/>
      <c r="K1880" s="161"/>
      <c r="L1880" s="161"/>
      <c r="M1880" s="161"/>
      <c r="N1880" s="171"/>
      <c r="O1880" s="171"/>
      <c r="P1880" s="171"/>
      <c r="Q1880" s="171"/>
      <c r="R1880" s="171"/>
      <c r="S1880" s="171"/>
      <c r="T1880" s="208" t="str">
        <f t="shared" si="290"/>
        <v>MISSING</v>
      </c>
      <c r="U1880" s="208" t="str">
        <f t="shared" si="291"/>
        <v>MISSING</v>
      </c>
      <c r="X1880" s="56">
        <f t="shared" si="292"/>
        <v>-99</v>
      </c>
      <c r="Y1880" s="56">
        <f t="shared" si="293"/>
        <v>-99</v>
      </c>
      <c r="Z1880" s="56">
        <f t="shared" si="294"/>
        <v>-99</v>
      </c>
      <c r="AA1880" s="56">
        <f t="shared" si="295"/>
        <v>-99</v>
      </c>
      <c r="AB1880" s="56">
        <f t="shared" si="296"/>
        <v>-99</v>
      </c>
      <c r="AC1880" s="56">
        <f t="shared" si="297"/>
        <v>-99</v>
      </c>
      <c r="AE1880" s="82">
        <f>IF(D1880=1, 'adjustment factor'!$D$4, IF(D1880=-9,-999,IF(D1880="",-999,0)))</f>
        <v>-999</v>
      </c>
      <c r="AF1880" s="82">
        <f>IF(F1880=1, 'adjustment factor'!$D$5, IF(F1880=-9,-999,IF(F1880="",-999,0)))</f>
        <v>-999</v>
      </c>
      <c r="AG1880" s="82">
        <f>IF(E1880=1, 'adjustment factor'!$D$6, IF(E1880=-9,-999,IF(E1880="",-999,0)))</f>
        <v>-999</v>
      </c>
      <c r="AH1880" s="82">
        <f>IF(K1880&gt;=45,'adjustment factor'!$D$7,IF(K1880=-9,-1200,IF(K1880="",-1200,0)))</f>
        <v>-1200</v>
      </c>
      <c r="AI1880" s="82">
        <f>IF(L1880=1, 'adjustment factor'!$D$8, IF(L1880=-9,-999,IF(L1880="",-999,0)))</f>
        <v>-999</v>
      </c>
      <c r="AJ1880" s="82">
        <f>IF(AND(M1880&gt;=1,M1880&lt;=4),'adjustment factor'!$D$9,IF(M1880=-9,-999,IF(M1880=98,-999,IF(M1880=99,-999,IF(M1880="",-999,0)))))</f>
        <v>-999</v>
      </c>
      <c r="AK1880" s="82">
        <f>IF(H1880=1, 'adjustment factor'!$D$10, IF(H1880=-9,-999,IF(H1880="",-999,0)))</f>
        <v>-999</v>
      </c>
      <c r="AL1880" s="82">
        <f>IF(G1880=1, 'adjustment factor'!$D$11, IF(G1880=-9,-999,IF(G1880="",-999,0)))</f>
        <v>-999</v>
      </c>
      <c r="AM1880" s="82">
        <f>IF(I1880=1, 'adjustment factor'!$D$12, IF(I1880=-9,-999,IF(I1880="",-999,0)))</f>
        <v>-999</v>
      </c>
      <c r="AN1880" s="82">
        <f>IF(J1880=1, 'adjustment factor'!$D$13, IF(J1880=-9,-999,IF(J1880="",-999,0)))</f>
        <v>-999</v>
      </c>
      <c r="AO1880" s="82" t="str">
        <f t="shared" si="298"/>
        <v>-999</v>
      </c>
      <c r="AP1880" s="82" t="str">
        <f t="shared" si="299"/>
        <v>MISSING</v>
      </c>
    </row>
    <row r="1881" spans="2:42" s="3" customFormat="1">
      <c r="B1881" s="213"/>
      <c r="C1881" s="35">
        <v>1877</v>
      </c>
      <c r="D1881" s="161"/>
      <c r="E1881" s="161"/>
      <c r="F1881" s="161"/>
      <c r="G1881" s="161"/>
      <c r="H1881" s="161"/>
      <c r="I1881" s="161"/>
      <c r="J1881" s="161"/>
      <c r="K1881" s="161"/>
      <c r="L1881" s="161"/>
      <c r="M1881" s="161"/>
      <c r="N1881" s="171"/>
      <c r="O1881" s="171"/>
      <c r="P1881" s="171"/>
      <c r="Q1881" s="171"/>
      <c r="R1881" s="171"/>
      <c r="S1881" s="171"/>
      <c r="T1881" s="208" t="str">
        <f t="shared" si="290"/>
        <v>MISSING</v>
      </c>
      <c r="U1881" s="208" t="str">
        <f t="shared" si="291"/>
        <v>MISSING</v>
      </c>
      <c r="X1881" s="56">
        <f t="shared" si="292"/>
        <v>-99</v>
      </c>
      <c r="Y1881" s="56">
        <f t="shared" si="293"/>
        <v>-99</v>
      </c>
      <c r="Z1881" s="56">
        <f t="shared" si="294"/>
        <v>-99</v>
      </c>
      <c r="AA1881" s="56">
        <f t="shared" si="295"/>
        <v>-99</v>
      </c>
      <c r="AB1881" s="56">
        <f t="shared" si="296"/>
        <v>-99</v>
      </c>
      <c r="AC1881" s="56">
        <f t="shared" si="297"/>
        <v>-99</v>
      </c>
      <c r="AE1881" s="82">
        <f>IF(D1881=1, 'adjustment factor'!$D$4, IF(D1881=-9,-999,IF(D1881="",-999,0)))</f>
        <v>-999</v>
      </c>
      <c r="AF1881" s="82">
        <f>IF(F1881=1, 'adjustment factor'!$D$5, IF(F1881=-9,-999,IF(F1881="",-999,0)))</f>
        <v>-999</v>
      </c>
      <c r="AG1881" s="82">
        <f>IF(E1881=1, 'adjustment factor'!$D$6, IF(E1881=-9,-999,IF(E1881="",-999,0)))</f>
        <v>-999</v>
      </c>
      <c r="AH1881" s="82">
        <f>IF(K1881&gt;=45,'adjustment factor'!$D$7,IF(K1881=-9,-1200,IF(K1881="",-1200,0)))</f>
        <v>-1200</v>
      </c>
      <c r="AI1881" s="82">
        <f>IF(L1881=1, 'adjustment factor'!$D$8, IF(L1881=-9,-999,IF(L1881="",-999,0)))</f>
        <v>-999</v>
      </c>
      <c r="AJ1881" s="82">
        <f>IF(AND(M1881&gt;=1,M1881&lt;=4),'adjustment factor'!$D$9,IF(M1881=-9,-999,IF(M1881=98,-999,IF(M1881=99,-999,IF(M1881="",-999,0)))))</f>
        <v>-999</v>
      </c>
      <c r="AK1881" s="82">
        <f>IF(H1881=1, 'adjustment factor'!$D$10, IF(H1881=-9,-999,IF(H1881="",-999,0)))</f>
        <v>-999</v>
      </c>
      <c r="AL1881" s="82">
        <f>IF(G1881=1, 'adjustment factor'!$D$11, IF(G1881=-9,-999,IF(G1881="",-999,0)))</f>
        <v>-999</v>
      </c>
      <c r="AM1881" s="82">
        <f>IF(I1881=1, 'adjustment factor'!$D$12, IF(I1881=-9,-999,IF(I1881="",-999,0)))</f>
        <v>-999</v>
      </c>
      <c r="AN1881" s="82">
        <f>IF(J1881=1, 'adjustment factor'!$D$13, IF(J1881=-9,-999,IF(J1881="",-999,0)))</f>
        <v>-999</v>
      </c>
      <c r="AO1881" s="82" t="str">
        <f t="shared" si="298"/>
        <v>-999</v>
      </c>
      <c r="AP1881" s="82" t="str">
        <f t="shared" si="299"/>
        <v>MISSING</v>
      </c>
    </row>
    <row r="1882" spans="2:42" s="3" customFormat="1">
      <c r="B1882" s="213"/>
      <c r="C1882" s="35">
        <v>1878</v>
      </c>
      <c r="D1882" s="161"/>
      <c r="E1882" s="161"/>
      <c r="F1882" s="161"/>
      <c r="G1882" s="161"/>
      <c r="H1882" s="161"/>
      <c r="I1882" s="161"/>
      <c r="J1882" s="161"/>
      <c r="K1882" s="161"/>
      <c r="L1882" s="161"/>
      <c r="M1882" s="161"/>
      <c r="N1882" s="171"/>
      <c r="O1882" s="171"/>
      <c r="P1882" s="171"/>
      <c r="Q1882" s="171"/>
      <c r="R1882" s="171"/>
      <c r="S1882" s="171"/>
      <c r="T1882" s="208" t="str">
        <f t="shared" si="290"/>
        <v>MISSING</v>
      </c>
      <c r="U1882" s="208" t="str">
        <f t="shared" si="291"/>
        <v>MISSING</v>
      </c>
      <c r="X1882" s="56">
        <f t="shared" si="292"/>
        <v>-99</v>
      </c>
      <c r="Y1882" s="56">
        <f t="shared" si="293"/>
        <v>-99</v>
      </c>
      <c r="Z1882" s="56">
        <f t="shared" si="294"/>
        <v>-99</v>
      </c>
      <c r="AA1882" s="56">
        <f t="shared" si="295"/>
        <v>-99</v>
      </c>
      <c r="AB1882" s="56">
        <f t="shared" si="296"/>
        <v>-99</v>
      </c>
      <c r="AC1882" s="56">
        <f t="shared" si="297"/>
        <v>-99</v>
      </c>
      <c r="AE1882" s="82">
        <f>IF(D1882=1, 'adjustment factor'!$D$4, IF(D1882=-9,-999,IF(D1882="",-999,0)))</f>
        <v>-999</v>
      </c>
      <c r="AF1882" s="82">
        <f>IF(F1882=1, 'adjustment factor'!$D$5, IF(F1882=-9,-999,IF(F1882="",-999,0)))</f>
        <v>-999</v>
      </c>
      <c r="AG1882" s="82">
        <f>IF(E1882=1, 'adjustment factor'!$D$6, IF(E1882=-9,-999,IF(E1882="",-999,0)))</f>
        <v>-999</v>
      </c>
      <c r="AH1882" s="82">
        <f>IF(K1882&gt;=45,'adjustment factor'!$D$7,IF(K1882=-9,-1200,IF(K1882="",-1200,0)))</f>
        <v>-1200</v>
      </c>
      <c r="AI1882" s="82">
        <f>IF(L1882=1, 'adjustment factor'!$D$8, IF(L1882=-9,-999,IF(L1882="",-999,0)))</f>
        <v>-999</v>
      </c>
      <c r="AJ1882" s="82">
        <f>IF(AND(M1882&gt;=1,M1882&lt;=4),'adjustment factor'!$D$9,IF(M1882=-9,-999,IF(M1882=98,-999,IF(M1882=99,-999,IF(M1882="",-999,0)))))</f>
        <v>-999</v>
      </c>
      <c r="AK1882" s="82">
        <f>IF(H1882=1, 'adjustment factor'!$D$10, IF(H1882=-9,-999,IF(H1882="",-999,0)))</f>
        <v>-999</v>
      </c>
      <c r="AL1882" s="82">
        <f>IF(G1882=1, 'adjustment factor'!$D$11, IF(G1882=-9,-999,IF(G1882="",-999,0)))</f>
        <v>-999</v>
      </c>
      <c r="AM1882" s="82">
        <f>IF(I1882=1, 'adjustment factor'!$D$12, IF(I1882=-9,-999,IF(I1882="",-999,0)))</f>
        <v>-999</v>
      </c>
      <c r="AN1882" s="82">
        <f>IF(J1882=1, 'adjustment factor'!$D$13, IF(J1882=-9,-999,IF(J1882="",-999,0)))</f>
        <v>-999</v>
      </c>
      <c r="AO1882" s="82" t="str">
        <f t="shared" si="298"/>
        <v>-999</v>
      </c>
      <c r="AP1882" s="82" t="str">
        <f t="shared" si="299"/>
        <v>MISSING</v>
      </c>
    </row>
    <row r="1883" spans="2:42" s="3" customFormat="1">
      <c r="B1883" s="213"/>
      <c r="C1883" s="35">
        <v>1879</v>
      </c>
      <c r="D1883" s="161"/>
      <c r="E1883" s="161"/>
      <c r="F1883" s="161"/>
      <c r="G1883" s="161"/>
      <c r="H1883" s="161"/>
      <c r="I1883" s="161"/>
      <c r="J1883" s="161"/>
      <c r="K1883" s="161"/>
      <c r="L1883" s="161"/>
      <c r="M1883" s="161"/>
      <c r="N1883" s="171"/>
      <c r="O1883" s="171"/>
      <c r="P1883" s="171"/>
      <c r="Q1883" s="171"/>
      <c r="R1883" s="171"/>
      <c r="S1883" s="171"/>
      <c r="T1883" s="208" t="str">
        <f t="shared" si="290"/>
        <v>MISSING</v>
      </c>
      <c r="U1883" s="208" t="str">
        <f t="shared" si="291"/>
        <v>MISSING</v>
      </c>
      <c r="X1883" s="56">
        <f t="shared" si="292"/>
        <v>-99</v>
      </c>
      <c r="Y1883" s="56">
        <f t="shared" si="293"/>
        <v>-99</v>
      </c>
      <c r="Z1883" s="56">
        <f t="shared" si="294"/>
        <v>-99</v>
      </c>
      <c r="AA1883" s="56">
        <f t="shared" si="295"/>
        <v>-99</v>
      </c>
      <c r="AB1883" s="56">
        <f t="shared" si="296"/>
        <v>-99</v>
      </c>
      <c r="AC1883" s="56">
        <f t="shared" si="297"/>
        <v>-99</v>
      </c>
      <c r="AE1883" s="82">
        <f>IF(D1883=1, 'adjustment factor'!$D$4, IF(D1883=-9,-999,IF(D1883="",-999,0)))</f>
        <v>-999</v>
      </c>
      <c r="AF1883" s="82">
        <f>IF(F1883=1, 'adjustment factor'!$D$5, IF(F1883=-9,-999,IF(F1883="",-999,0)))</f>
        <v>-999</v>
      </c>
      <c r="AG1883" s="82">
        <f>IF(E1883=1, 'adjustment factor'!$D$6, IF(E1883=-9,-999,IF(E1883="",-999,0)))</f>
        <v>-999</v>
      </c>
      <c r="AH1883" s="82">
        <f>IF(K1883&gt;=45,'adjustment factor'!$D$7,IF(K1883=-9,-1200,IF(K1883="",-1200,0)))</f>
        <v>-1200</v>
      </c>
      <c r="AI1883" s="82">
        <f>IF(L1883=1, 'adjustment factor'!$D$8, IF(L1883=-9,-999,IF(L1883="",-999,0)))</f>
        <v>-999</v>
      </c>
      <c r="AJ1883" s="82">
        <f>IF(AND(M1883&gt;=1,M1883&lt;=4),'adjustment factor'!$D$9,IF(M1883=-9,-999,IF(M1883=98,-999,IF(M1883=99,-999,IF(M1883="",-999,0)))))</f>
        <v>-999</v>
      </c>
      <c r="AK1883" s="82">
        <f>IF(H1883=1, 'adjustment factor'!$D$10, IF(H1883=-9,-999,IF(H1883="",-999,0)))</f>
        <v>-999</v>
      </c>
      <c r="AL1883" s="82">
        <f>IF(G1883=1, 'adjustment factor'!$D$11, IF(G1883=-9,-999,IF(G1883="",-999,0)))</f>
        <v>-999</v>
      </c>
      <c r="AM1883" s="82">
        <f>IF(I1883=1, 'adjustment factor'!$D$12, IF(I1883=-9,-999,IF(I1883="",-999,0)))</f>
        <v>-999</v>
      </c>
      <c r="AN1883" s="82">
        <f>IF(J1883=1, 'adjustment factor'!$D$13, IF(J1883=-9,-999,IF(J1883="",-999,0)))</f>
        <v>-999</v>
      </c>
      <c r="AO1883" s="82" t="str">
        <f t="shared" si="298"/>
        <v>-999</v>
      </c>
      <c r="AP1883" s="82" t="str">
        <f t="shared" si="299"/>
        <v>MISSING</v>
      </c>
    </row>
    <row r="1884" spans="2:42" s="3" customFormat="1">
      <c r="B1884" s="213"/>
      <c r="C1884" s="35">
        <v>1880</v>
      </c>
      <c r="D1884" s="161"/>
      <c r="E1884" s="161"/>
      <c r="F1884" s="161"/>
      <c r="G1884" s="161"/>
      <c r="H1884" s="161"/>
      <c r="I1884" s="161"/>
      <c r="J1884" s="161"/>
      <c r="K1884" s="161"/>
      <c r="L1884" s="161"/>
      <c r="M1884" s="161"/>
      <c r="N1884" s="171"/>
      <c r="O1884" s="171"/>
      <c r="P1884" s="171"/>
      <c r="Q1884" s="171"/>
      <c r="R1884" s="171"/>
      <c r="S1884" s="171"/>
      <c r="T1884" s="208" t="str">
        <f t="shared" si="290"/>
        <v>MISSING</v>
      </c>
      <c r="U1884" s="208" t="str">
        <f t="shared" si="291"/>
        <v>MISSING</v>
      </c>
      <c r="X1884" s="56">
        <f t="shared" si="292"/>
        <v>-99</v>
      </c>
      <c r="Y1884" s="56">
        <f t="shared" si="293"/>
        <v>-99</v>
      </c>
      <c r="Z1884" s="56">
        <f t="shared" si="294"/>
        <v>-99</v>
      </c>
      <c r="AA1884" s="56">
        <f t="shared" si="295"/>
        <v>-99</v>
      </c>
      <c r="AB1884" s="56">
        <f t="shared" si="296"/>
        <v>-99</v>
      </c>
      <c r="AC1884" s="56">
        <f t="shared" si="297"/>
        <v>-99</v>
      </c>
      <c r="AE1884" s="82">
        <f>IF(D1884=1, 'adjustment factor'!$D$4, IF(D1884=-9,-999,IF(D1884="",-999,0)))</f>
        <v>-999</v>
      </c>
      <c r="AF1884" s="82">
        <f>IF(F1884=1, 'adjustment factor'!$D$5, IF(F1884=-9,-999,IF(F1884="",-999,0)))</f>
        <v>-999</v>
      </c>
      <c r="AG1884" s="82">
        <f>IF(E1884=1, 'adjustment factor'!$D$6, IF(E1884=-9,-999,IF(E1884="",-999,0)))</f>
        <v>-999</v>
      </c>
      <c r="AH1884" s="82">
        <f>IF(K1884&gt;=45,'adjustment factor'!$D$7,IF(K1884=-9,-1200,IF(K1884="",-1200,0)))</f>
        <v>-1200</v>
      </c>
      <c r="AI1884" s="82">
        <f>IF(L1884=1, 'adjustment factor'!$D$8, IF(L1884=-9,-999,IF(L1884="",-999,0)))</f>
        <v>-999</v>
      </c>
      <c r="AJ1884" s="82">
        <f>IF(AND(M1884&gt;=1,M1884&lt;=4),'adjustment factor'!$D$9,IF(M1884=-9,-999,IF(M1884=98,-999,IF(M1884=99,-999,IF(M1884="",-999,0)))))</f>
        <v>-999</v>
      </c>
      <c r="AK1884" s="82">
        <f>IF(H1884=1, 'adjustment factor'!$D$10, IF(H1884=-9,-999,IF(H1884="",-999,0)))</f>
        <v>-999</v>
      </c>
      <c r="AL1884" s="82">
        <f>IF(G1884=1, 'adjustment factor'!$D$11, IF(G1884=-9,-999,IF(G1884="",-999,0)))</f>
        <v>-999</v>
      </c>
      <c r="AM1884" s="82">
        <f>IF(I1884=1, 'adjustment factor'!$D$12, IF(I1884=-9,-999,IF(I1884="",-999,0)))</f>
        <v>-999</v>
      </c>
      <c r="AN1884" s="82">
        <f>IF(J1884=1, 'adjustment factor'!$D$13, IF(J1884=-9,-999,IF(J1884="",-999,0)))</f>
        <v>-999</v>
      </c>
      <c r="AO1884" s="82" t="str">
        <f t="shared" si="298"/>
        <v>-999</v>
      </c>
      <c r="AP1884" s="82" t="str">
        <f t="shared" si="299"/>
        <v>MISSING</v>
      </c>
    </row>
    <row r="1885" spans="2:42" s="3" customFormat="1">
      <c r="B1885" s="213"/>
      <c r="C1885" s="35">
        <v>1881</v>
      </c>
      <c r="D1885" s="161"/>
      <c r="E1885" s="161"/>
      <c r="F1885" s="161"/>
      <c r="G1885" s="161"/>
      <c r="H1885" s="161"/>
      <c r="I1885" s="161"/>
      <c r="J1885" s="161"/>
      <c r="K1885" s="161"/>
      <c r="L1885" s="161"/>
      <c r="M1885" s="161"/>
      <c r="N1885" s="171"/>
      <c r="O1885" s="171"/>
      <c r="P1885" s="171"/>
      <c r="Q1885" s="171"/>
      <c r="R1885" s="171"/>
      <c r="S1885" s="171"/>
      <c r="T1885" s="208" t="str">
        <f t="shared" si="290"/>
        <v>MISSING</v>
      </c>
      <c r="U1885" s="208" t="str">
        <f t="shared" si="291"/>
        <v>MISSING</v>
      </c>
      <c r="X1885" s="56">
        <f t="shared" si="292"/>
        <v>-99</v>
      </c>
      <c r="Y1885" s="56">
        <f t="shared" si="293"/>
        <v>-99</v>
      </c>
      <c r="Z1885" s="56">
        <f t="shared" si="294"/>
        <v>-99</v>
      </c>
      <c r="AA1885" s="56">
        <f t="shared" si="295"/>
        <v>-99</v>
      </c>
      <c r="AB1885" s="56">
        <f t="shared" si="296"/>
        <v>-99</v>
      </c>
      <c r="AC1885" s="56">
        <f t="shared" si="297"/>
        <v>-99</v>
      </c>
      <c r="AE1885" s="82">
        <f>IF(D1885=1, 'adjustment factor'!$D$4, IF(D1885=-9,-999,IF(D1885="",-999,0)))</f>
        <v>-999</v>
      </c>
      <c r="AF1885" s="82">
        <f>IF(F1885=1, 'adjustment factor'!$D$5, IF(F1885=-9,-999,IF(F1885="",-999,0)))</f>
        <v>-999</v>
      </c>
      <c r="AG1885" s="82">
        <f>IF(E1885=1, 'adjustment factor'!$D$6, IF(E1885=-9,-999,IF(E1885="",-999,0)))</f>
        <v>-999</v>
      </c>
      <c r="AH1885" s="82">
        <f>IF(K1885&gt;=45,'adjustment factor'!$D$7,IF(K1885=-9,-1200,IF(K1885="",-1200,0)))</f>
        <v>-1200</v>
      </c>
      <c r="AI1885" s="82">
        <f>IF(L1885=1, 'adjustment factor'!$D$8, IF(L1885=-9,-999,IF(L1885="",-999,0)))</f>
        <v>-999</v>
      </c>
      <c r="AJ1885" s="82">
        <f>IF(AND(M1885&gt;=1,M1885&lt;=4),'adjustment factor'!$D$9,IF(M1885=-9,-999,IF(M1885=98,-999,IF(M1885=99,-999,IF(M1885="",-999,0)))))</f>
        <v>-999</v>
      </c>
      <c r="AK1885" s="82">
        <f>IF(H1885=1, 'adjustment factor'!$D$10, IF(H1885=-9,-999,IF(H1885="",-999,0)))</f>
        <v>-999</v>
      </c>
      <c r="AL1885" s="82">
        <f>IF(G1885=1, 'adjustment factor'!$D$11, IF(G1885=-9,-999,IF(G1885="",-999,0)))</f>
        <v>-999</v>
      </c>
      <c r="AM1885" s="82">
        <f>IF(I1885=1, 'adjustment factor'!$D$12, IF(I1885=-9,-999,IF(I1885="",-999,0)))</f>
        <v>-999</v>
      </c>
      <c r="AN1885" s="82">
        <f>IF(J1885=1, 'adjustment factor'!$D$13, IF(J1885=-9,-999,IF(J1885="",-999,0)))</f>
        <v>-999</v>
      </c>
      <c r="AO1885" s="82" t="str">
        <f t="shared" si="298"/>
        <v>-999</v>
      </c>
      <c r="AP1885" s="82" t="str">
        <f t="shared" si="299"/>
        <v>MISSING</v>
      </c>
    </row>
    <row r="1886" spans="2:42" s="3" customFormat="1">
      <c r="B1886" s="213"/>
      <c r="C1886" s="35">
        <v>1882</v>
      </c>
      <c r="D1886" s="161"/>
      <c r="E1886" s="161"/>
      <c r="F1886" s="161"/>
      <c r="G1886" s="161"/>
      <c r="H1886" s="161"/>
      <c r="I1886" s="161"/>
      <c r="J1886" s="161"/>
      <c r="K1886" s="161"/>
      <c r="L1886" s="161"/>
      <c r="M1886" s="161"/>
      <c r="N1886" s="171"/>
      <c r="O1886" s="171"/>
      <c r="P1886" s="171"/>
      <c r="Q1886" s="171"/>
      <c r="R1886" s="171"/>
      <c r="S1886" s="171"/>
      <c r="T1886" s="208" t="str">
        <f t="shared" si="290"/>
        <v>MISSING</v>
      </c>
      <c r="U1886" s="208" t="str">
        <f t="shared" si="291"/>
        <v>MISSING</v>
      </c>
      <c r="X1886" s="56">
        <f t="shared" si="292"/>
        <v>-99</v>
      </c>
      <c r="Y1886" s="56">
        <f t="shared" si="293"/>
        <v>-99</v>
      </c>
      <c r="Z1886" s="56">
        <f t="shared" si="294"/>
        <v>-99</v>
      </c>
      <c r="AA1886" s="56">
        <f t="shared" si="295"/>
        <v>-99</v>
      </c>
      <c r="AB1886" s="56">
        <f t="shared" si="296"/>
        <v>-99</v>
      </c>
      <c r="AC1886" s="56">
        <f t="shared" si="297"/>
        <v>-99</v>
      </c>
      <c r="AE1886" s="82">
        <f>IF(D1886=1, 'adjustment factor'!$D$4, IF(D1886=-9,-999,IF(D1886="",-999,0)))</f>
        <v>-999</v>
      </c>
      <c r="AF1886" s="82">
        <f>IF(F1886=1, 'adjustment factor'!$D$5, IF(F1886=-9,-999,IF(F1886="",-999,0)))</f>
        <v>-999</v>
      </c>
      <c r="AG1886" s="82">
        <f>IF(E1886=1, 'adjustment factor'!$D$6, IF(E1886=-9,-999,IF(E1886="",-999,0)))</f>
        <v>-999</v>
      </c>
      <c r="AH1886" s="82">
        <f>IF(K1886&gt;=45,'adjustment factor'!$D$7,IF(K1886=-9,-1200,IF(K1886="",-1200,0)))</f>
        <v>-1200</v>
      </c>
      <c r="AI1886" s="82">
        <f>IF(L1886=1, 'adjustment factor'!$D$8, IF(L1886=-9,-999,IF(L1886="",-999,0)))</f>
        <v>-999</v>
      </c>
      <c r="AJ1886" s="82">
        <f>IF(AND(M1886&gt;=1,M1886&lt;=4),'adjustment factor'!$D$9,IF(M1886=-9,-999,IF(M1886=98,-999,IF(M1886=99,-999,IF(M1886="",-999,0)))))</f>
        <v>-999</v>
      </c>
      <c r="AK1886" s="82">
        <f>IF(H1886=1, 'adjustment factor'!$D$10, IF(H1886=-9,-999,IF(H1886="",-999,0)))</f>
        <v>-999</v>
      </c>
      <c r="AL1886" s="82">
        <f>IF(G1886=1, 'adjustment factor'!$D$11, IF(G1886=-9,-999,IF(G1886="",-999,0)))</f>
        <v>-999</v>
      </c>
      <c r="AM1886" s="82">
        <f>IF(I1886=1, 'adjustment factor'!$D$12, IF(I1886=-9,-999,IF(I1886="",-999,0)))</f>
        <v>-999</v>
      </c>
      <c r="AN1886" s="82">
        <f>IF(J1886=1, 'adjustment factor'!$D$13, IF(J1886=-9,-999,IF(J1886="",-999,0)))</f>
        <v>-999</v>
      </c>
      <c r="AO1886" s="82" t="str">
        <f t="shared" si="298"/>
        <v>-999</v>
      </c>
      <c r="AP1886" s="82" t="str">
        <f t="shared" si="299"/>
        <v>MISSING</v>
      </c>
    </row>
    <row r="1887" spans="2:42" s="3" customFormat="1">
      <c r="B1887" s="213"/>
      <c r="C1887" s="35">
        <v>1883</v>
      </c>
      <c r="D1887" s="161"/>
      <c r="E1887" s="161"/>
      <c r="F1887" s="161"/>
      <c r="G1887" s="161"/>
      <c r="H1887" s="161"/>
      <c r="I1887" s="161"/>
      <c r="J1887" s="161"/>
      <c r="K1887" s="161"/>
      <c r="L1887" s="161"/>
      <c r="M1887" s="161"/>
      <c r="N1887" s="171"/>
      <c r="O1887" s="171"/>
      <c r="P1887" s="171"/>
      <c r="Q1887" s="171"/>
      <c r="R1887" s="171"/>
      <c r="S1887" s="171"/>
      <c r="T1887" s="208" t="str">
        <f t="shared" si="290"/>
        <v>MISSING</v>
      </c>
      <c r="U1887" s="208" t="str">
        <f t="shared" si="291"/>
        <v>MISSING</v>
      </c>
      <c r="X1887" s="56">
        <f t="shared" si="292"/>
        <v>-99</v>
      </c>
      <c r="Y1887" s="56">
        <f t="shared" si="293"/>
        <v>-99</v>
      </c>
      <c r="Z1887" s="56">
        <f t="shared" si="294"/>
        <v>-99</v>
      </c>
      <c r="AA1887" s="56">
        <f t="shared" si="295"/>
        <v>-99</v>
      </c>
      <c r="AB1887" s="56">
        <f t="shared" si="296"/>
        <v>-99</v>
      </c>
      <c r="AC1887" s="56">
        <f t="shared" si="297"/>
        <v>-99</v>
      </c>
      <c r="AE1887" s="82">
        <f>IF(D1887=1, 'adjustment factor'!$D$4, IF(D1887=-9,-999,IF(D1887="",-999,0)))</f>
        <v>-999</v>
      </c>
      <c r="AF1887" s="82">
        <f>IF(F1887=1, 'adjustment factor'!$D$5, IF(F1887=-9,-999,IF(F1887="",-999,0)))</f>
        <v>-999</v>
      </c>
      <c r="AG1887" s="82">
        <f>IF(E1887=1, 'adjustment factor'!$D$6, IF(E1887=-9,-999,IF(E1887="",-999,0)))</f>
        <v>-999</v>
      </c>
      <c r="AH1887" s="82">
        <f>IF(K1887&gt;=45,'adjustment factor'!$D$7,IF(K1887=-9,-1200,IF(K1887="",-1200,0)))</f>
        <v>-1200</v>
      </c>
      <c r="AI1887" s="82">
        <f>IF(L1887=1, 'adjustment factor'!$D$8, IF(L1887=-9,-999,IF(L1887="",-999,0)))</f>
        <v>-999</v>
      </c>
      <c r="AJ1887" s="82">
        <f>IF(AND(M1887&gt;=1,M1887&lt;=4),'adjustment factor'!$D$9,IF(M1887=-9,-999,IF(M1887=98,-999,IF(M1887=99,-999,IF(M1887="",-999,0)))))</f>
        <v>-999</v>
      </c>
      <c r="AK1887" s="82">
        <f>IF(H1887=1, 'adjustment factor'!$D$10, IF(H1887=-9,-999,IF(H1887="",-999,0)))</f>
        <v>-999</v>
      </c>
      <c r="AL1887" s="82">
        <f>IF(G1887=1, 'adjustment factor'!$D$11, IF(G1887=-9,-999,IF(G1887="",-999,0)))</f>
        <v>-999</v>
      </c>
      <c r="AM1887" s="82">
        <f>IF(I1887=1, 'adjustment factor'!$D$12, IF(I1887=-9,-999,IF(I1887="",-999,0)))</f>
        <v>-999</v>
      </c>
      <c r="AN1887" s="82">
        <f>IF(J1887=1, 'adjustment factor'!$D$13, IF(J1887=-9,-999,IF(J1887="",-999,0)))</f>
        <v>-999</v>
      </c>
      <c r="AO1887" s="82" t="str">
        <f t="shared" si="298"/>
        <v>-999</v>
      </c>
      <c r="AP1887" s="82" t="str">
        <f t="shared" si="299"/>
        <v>MISSING</v>
      </c>
    </row>
    <row r="1888" spans="2:42" s="3" customFormat="1">
      <c r="B1888" s="213"/>
      <c r="C1888" s="35">
        <v>1884</v>
      </c>
      <c r="D1888" s="161"/>
      <c r="E1888" s="161"/>
      <c r="F1888" s="161"/>
      <c r="G1888" s="161"/>
      <c r="H1888" s="161"/>
      <c r="I1888" s="161"/>
      <c r="J1888" s="161"/>
      <c r="K1888" s="161"/>
      <c r="L1888" s="161"/>
      <c r="M1888" s="161"/>
      <c r="N1888" s="171"/>
      <c r="O1888" s="171"/>
      <c r="P1888" s="171"/>
      <c r="Q1888" s="171"/>
      <c r="R1888" s="171"/>
      <c r="S1888" s="171"/>
      <c r="T1888" s="208" t="str">
        <f t="shared" si="290"/>
        <v>MISSING</v>
      </c>
      <c r="U1888" s="208" t="str">
        <f t="shared" si="291"/>
        <v>MISSING</v>
      </c>
      <c r="X1888" s="56">
        <f t="shared" si="292"/>
        <v>-99</v>
      </c>
      <c r="Y1888" s="56">
        <f t="shared" si="293"/>
        <v>-99</v>
      </c>
      <c r="Z1888" s="56">
        <f t="shared" si="294"/>
        <v>-99</v>
      </c>
      <c r="AA1888" s="56">
        <f t="shared" si="295"/>
        <v>-99</v>
      </c>
      <c r="AB1888" s="56">
        <f t="shared" si="296"/>
        <v>-99</v>
      </c>
      <c r="AC1888" s="56">
        <f t="shared" si="297"/>
        <v>-99</v>
      </c>
      <c r="AE1888" s="82">
        <f>IF(D1888=1, 'adjustment factor'!$D$4, IF(D1888=-9,-999,IF(D1888="",-999,0)))</f>
        <v>-999</v>
      </c>
      <c r="AF1888" s="82">
        <f>IF(F1888=1, 'adjustment factor'!$D$5, IF(F1888=-9,-999,IF(F1888="",-999,0)))</f>
        <v>-999</v>
      </c>
      <c r="AG1888" s="82">
        <f>IF(E1888=1, 'adjustment factor'!$D$6, IF(E1888=-9,-999,IF(E1888="",-999,0)))</f>
        <v>-999</v>
      </c>
      <c r="AH1888" s="82">
        <f>IF(K1888&gt;=45,'adjustment factor'!$D$7,IF(K1888=-9,-1200,IF(K1888="",-1200,0)))</f>
        <v>-1200</v>
      </c>
      <c r="AI1888" s="82">
        <f>IF(L1888=1, 'adjustment factor'!$D$8, IF(L1888=-9,-999,IF(L1888="",-999,0)))</f>
        <v>-999</v>
      </c>
      <c r="AJ1888" s="82">
        <f>IF(AND(M1888&gt;=1,M1888&lt;=4),'adjustment factor'!$D$9,IF(M1888=-9,-999,IF(M1888=98,-999,IF(M1888=99,-999,IF(M1888="",-999,0)))))</f>
        <v>-999</v>
      </c>
      <c r="AK1888" s="82">
        <f>IF(H1888=1, 'adjustment factor'!$D$10, IF(H1888=-9,-999,IF(H1888="",-999,0)))</f>
        <v>-999</v>
      </c>
      <c r="AL1888" s="82">
        <f>IF(G1888=1, 'adjustment factor'!$D$11, IF(G1888=-9,-999,IF(G1888="",-999,0)))</f>
        <v>-999</v>
      </c>
      <c r="AM1888" s="82">
        <f>IF(I1888=1, 'adjustment factor'!$D$12, IF(I1888=-9,-999,IF(I1888="",-999,0)))</f>
        <v>-999</v>
      </c>
      <c r="AN1888" s="82">
        <f>IF(J1888=1, 'adjustment factor'!$D$13, IF(J1888=-9,-999,IF(J1888="",-999,0)))</f>
        <v>-999</v>
      </c>
      <c r="AO1888" s="82" t="str">
        <f t="shared" si="298"/>
        <v>-999</v>
      </c>
      <c r="AP1888" s="82" t="str">
        <f t="shared" si="299"/>
        <v>MISSING</v>
      </c>
    </row>
    <row r="1889" spans="2:42" s="3" customFormat="1">
      <c r="B1889" s="213"/>
      <c r="C1889" s="35">
        <v>1885</v>
      </c>
      <c r="D1889" s="161"/>
      <c r="E1889" s="161"/>
      <c r="F1889" s="161"/>
      <c r="G1889" s="161"/>
      <c r="H1889" s="161"/>
      <c r="I1889" s="161"/>
      <c r="J1889" s="161"/>
      <c r="K1889" s="161"/>
      <c r="L1889" s="161"/>
      <c r="M1889" s="161"/>
      <c r="N1889" s="171"/>
      <c r="O1889" s="171"/>
      <c r="P1889" s="171"/>
      <c r="Q1889" s="171"/>
      <c r="R1889" s="171"/>
      <c r="S1889" s="171"/>
      <c r="T1889" s="208" t="str">
        <f t="shared" si="290"/>
        <v>MISSING</v>
      </c>
      <c r="U1889" s="208" t="str">
        <f t="shared" si="291"/>
        <v>MISSING</v>
      </c>
      <c r="X1889" s="56">
        <f t="shared" si="292"/>
        <v>-99</v>
      </c>
      <c r="Y1889" s="56">
        <f t="shared" si="293"/>
        <v>-99</v>
      </c>
      <c r="Z1889" s="56">
        <f t="shared" si="294"/>
        <v>-99</v>
      </c>
      <c r="AA1889" s="56">
        <f t="shared" si="295"/>
        <v>-99</v>
      </c>
      <c r="AB1889" s="56">
        <f t="shared" si="296"/>
        <v>-99</v>
      </c>
      <c r="AC1889" s="56">
        <f t="shared" si="297"/>
        <v>-99</v>
      </c>
      <c r="AE1889" s="82">
        <f>IF(D1889=1, 'adjustment factor'!$D$4, IF(D1889=-9,-999,IF(D1889="",-999,0)))</f>
        <v>-999</v>
      </c>
      <c r="AF1889" s="82">
        <f>IF(F1889=1, 'adjustment factor'!$D$5, IF(F1889=-9,-999,IF(F1889="",-999,0)))</f>
        <v>-999</v>
      </c>
      <c r="AG1889" s="82">
        <f>IF(E1889=1, 'adjustment factor'!$D$6, IF(E1889=-9,-999,IF(E1889="",-999,0)))</f>
        <v>-999</v>
      </c>
      <c r="AH1889" s="82">
        <f>IF(K1889&gt;=45,'adjustment factor'!$D$7,IF(K1889=-9,-1200,IF(K1889="",-1200,0)))</f>
        <v>-1200</v>
      </c>
      <c r="AI1889" s="82">
        <f>IF(L1889=1, 'adjustment factor'!$D$8, IF(L1889=-9,-999,IF(L1889="",-999,0)))</f>
        <v>-999</v>
      </c>
      <c r="AJ1889" s="82">
        <f>IF(AND(M1889&gt;=1,M1889&lt;=4),'adjustment factor'!$D$9,IF(M1889=-9,-999,IF(M1889=98,-999,IF(M1889=99,-999,IF(M1889="",-999,0)))))</f>
        <v>-999</v>
      </c>
      <c r="AK1889" s="82">
        <f>IF(H1889=1, 'adjustment factor'!$D$10, IF(H1889=-9,-999,IF(H1889="",-999,0)))</f>
        <v>-999</v>
      </c>
      <c r="AL1889" s="82">
        <f>IF(G1889=1, 'adjustment factor'!$D$11, IF(G1889=-9,-999,IF(G1889="",-999,0)))</f>
        <v>-999</v>
      </c>
      <c r="AM1889" s="82">
        <f>IF(I1889=1, 'adjustment factor'!$D$12, IF(I1889=-9,-999,IF(I1889="",-999,0)))</f>
        <v>-999</v>
      </c>
      <c r="AN1889" s="82">
        <f>IF(J1889=1, 'adjustment factor'!$D$13, IF(J1889=-9,-999,IF(J1889="",-999,0)))</f>
        <v>-999</v>
      </c>
      <c r="AO1889" s="82" t="str">
        <f t="shared" si="298"/>
        <v>-999</v>
      </c>
      <c r="AP1889" s="82" t="str">
        <f t="shared" si="299"/>
        <v>MISSING</v>
      </c>
    </row>
    <row r="1890" spans="2:42" s="3" customFormat="1">
      <c r="B1890" s="213"/>
      <c r="C1890" s="35">
        <v>1886</v>
      </c>
      <c r="D1890" s="161"/>
      <c r="E1890" s="161"/>
      <c r="F1890" s="161"/>
      <c r="G1890" s="161"/>
      <c r="H1890" s="161"/>
      <c r="I1890" s="161"/>
      <c r="J1890" s="161"/>
      <c r="K1890" s="161"/>
      <c r="L1890" s="161"/>
      <c r="M1890" s="161"/>
      <c r="N1890" s="171"/>
      <c r="O1890" s="171"/>
      <c r="P1890" s="171"/>
      <c r="Q1890" s="171"/>
      <c r="R1890" s="171"/>
      <c r="S1890" s="171"/>
      <c r="T1890" s="208" t="str">
        <f t="shared" si="290"/>
        <v>MISSING</v>
      </c>
      <c r="U1890" s="208" t="str">
        <f t="shared" si="291"/>
        <v>MISSING</v>
      </c>
      <c r="X1890" s="56">
        <f t="shared" si="292"/>
        <v>-99</v>
      </c>
      <c r="Y1890" s="56">
        <f t="shared" si="293"/>
        <v>-99</v>
      </c>
      <c r="Z1890" s="56">
        <f t="shared" si="294"/>
        <v>-99</v>
      </c>
      <c r="AA1890" s="56">
        <f t="shared" si="295"/>
        <v>-99</v>
      </c>
      <c r="AB1890" s="56">
        <f t="shared" si="296"/>
        <v>-99</v>
      </c>
      <c r="AC1890" s="56">
        <f t="shared" si="297"/>
        <v>-99</v>
      </c>
      <c r="AE1890" s="82">
        <f>IF(D1890=1, 'adjustment factor'!$D$4, IF(D1890=-9,-999,IF(D1890="",-999,0)))</f>
        <v>-999</v>
      </c>
      <c r="AF1890" s="82">
        <f>IF(F1890=1, 'adjustment factor'!$D$5, IF(F1890=-9,-999,IF(F1890="",-999,0)))</f>
        <v>-999</v>
      </c>
      <c r="AG1890" s="82">
        <f>IF(E1890=1, 'adjustment factor'!$D$6, IF(E1890=-9,-999,IF(E1890="",-999,0)))</f>
        <v>-999</v>
      </c>
      <c r="AH1890" s="82">
        <f>IF(K1890&gt;=45,'adjustment factor'!$D$7,IF(K1890=-9,-1200,IF(K1890="",-1200,0)))</f>
        <v>-1200</v>
      </c>
      <c r="AI1890" s="82">
        <f>IF(L1890=1, 'adjustment factor'!$D$8, IF(L1890=-9,-999,IF(L1890="",-999,0)))</f>
        <v>-999</v>
      </c>
      <c r="AJ1890" s="82">
        <f>IF(AND(M1890&gt;=1,M1890&lt;=4),'adjustment factor'!$D$9,IF(M1890=-9,-999,IF(M1890=98,-999,IF(M1890=99,-999,IF(M1890="",-999,0)))))</f>
        <v>-999</v>
      </c>
      <c r="AK1890" s="82">
        <f>IF(H1890=1, 'adjustment factor'!$D$10, IF(H1890=-9,-999,IF(H1890="",-999,0)))</f>
        <v>-999</v>
      </c>
      <c r="AL1890" s="82">
        <f>IF(G1890=1, 'adjustment factor'!$D$11, IF(G1890=-9,-999,IF(G1890="",-999,0)))</f>
        <v>-999</v>
      </c>
      <c r="AM1890" s="82">
        <f>IF(I1890=1, 'adjustment factor'!$D$12, IF(I1890=-9,-999,IF(I1890="",-999,0)))</f>
        <v>-999</v>
      </c>
      <c r="AN1890" s="82">
        <f>IF(J1890=1, 'adjustment factor'!$D$13, IF(J1890=-9,-999,IF(J1890="",-999,0)))</f>
        <v>-999</v>
      </c>
      <c r="AO1890" s="82" t="str">
        <f t="shared" si="298"/>
        <v>-999</v>
      </c>
      <c r="AP1890" s="82" t="str">
        <f t="shared" si="299"/>
        <v>MISSING</v>
      </c>
    </row>
    <row r="1891" spans="2:42" s="3" customFormat="1">
      <c r="B1891" s="213"/>
      <c r="C1891" s="35">
        <v>1887</v>
      </c>
      <c r="D1891" s="161"/>
      <c r="E1891" s="161"/>
      <c r="F1891" s="161"/>
      <c r="G1891" s="161"/>
      <c r="H1891" s="161"/>
      <c r="I1891" s="161"/>
      <c r="J1891" s="161"/>
      <c r="K1891" s="161"/>
      <c r="L1891" s="161"/>
      <c r="M1891" s="161"/>
      <c r="N1891" s="171"/>
      <c r="O1891" s="171"/>
      <c r="P1891" s="171"/>
      <c r="Q1891" s="171"/>
      <c r="R1891" s="171"/>
      <c r="S1891" s="171"/>
      <c r="T1891" s="208" t="str">
        <f t="shared" si="290"/>
        <v>MISSING</v>
      </c>
      <c r="U1891" s="208" t="str">
        <f t="shared" si="291"/>
        <v>MISSING</v>
      </c>
      <c r="X1891" s="56">
        <f t="shared" si="292"/>
        <v>-99</v>
      </c>
      <c r="Y1891" s="56">
        <f t="shared" si="293"/>
        <v>-99</v>
      </c>
      <c r="Z1891" s="56">
        <f t="shared" si="294"/>
        <v>-99</v>
      </c>
      <c r="AA1891" s="56">
        <f t="shared" si="295"/>
        <v>-99</v>
      </c>
      <c r="AB1891" s="56">
        <f t="shared" si="296"/>
        <v>-99</v>
      </c>
      <c r="AC1891" s="56">
        <f t="shared" si="297"/>
        <v>-99</v>
      </c>
      <c r="AE1891" s="82">
        <f>IF(D1891=1, 'adjustment factor'!$D$4, IF(D1891=-9,-999,IF(D1891="",-999,0)))</f>
        <v>-999</v>
      </c>
      <c r="AF1891" s="82">
        <f>IF(F1891=1, 'adjustment factor'!$D$5, IF(F1891=-9,-999,IF(F1891="",-999,0)))</f>
        <v>-999</v>
      </c>
      <c r="AG1891" s="82">
        <f>IF(E1891=1, 'adjustment factor'!$D$6, IF(E1891=-9,-999,IF(E1891="",-999,0)))</f>
        <v>-999</v>
      </c>
      <c r="AH1891" s="82">
        <f>IF(K1891&gt;=45,'adjustment factor'!$D$7,IF(K1891=-9,-1200,IF(K1891="",-1200,0)))</f>
        <v>-1200</v>
      </c>
      <c r="AI1891" s="82">
        <f>IF(L1891=1, 'adjustment factor'!$D$8, IF(L1891=-9,-999,IF(L1891="",-999,0)))</f>
        <v>-999</v>
      </c>
      <c r="AJ1891" s="82">
        <f>IF(AND(M1891&gt;=1,M1891&lt;=4),'adjustment factor'!$D$9,IF(M1891=-9,-999,IF(M1891=98,-999,IF(M1891=99,-999,IF(M1891="",-999,0)))))</f>
        <v>-999</v>
      </c>
      <c r="AK1891" s="82">
        <f>IF(H1891=1, 'adjustment factor'!$D$10, IF(H1891=-9,-999,IF(H1891="",-999,0)))</f>
        <v>-999</v>
      </c>
      <c r="AL1891" s="82">
        <f>IF(G1891=1, 'adjustment factor'!$D$11, IF(G1891=-9,-999,IF(G1891="",-999,0)))</f>
        <v>-999</v>
      </c>
      <c r="AM1891" s="82">
        <f>IF(I1891=1, 'adjustment factor'!$D$12, IF(I1891=-9,-999,IF(I1891="",-999,0)))</f>
        <v>-999</v>
      </c>
      <c r="AN1891" s="82">
        <f>IF(J1891=1, 'adjustment factor'!$D$13, IF(J1891=-9,-999,IF(J1891="",-999,0)))</f>
        <v>-999</v>
      </c>
      <c r="AO1891" s="82" t="str">
        <f t="shared" si="298"/>
        <v>-999</v>
      </c>
      <c r="AP1891" s="82" t="str">
        <f t="shared" si="299"/>
        <v>MISSING</v>
      </c>
    </row>
    <row r="1892" spans="2:42" s="3" customFormat="1">
      <c r="B1892" s="213"/>
      <c r="C1892" s="35">
        <v>1888</v>
      </c>
      <c r="D1892" s="161"/>
      <c r="E1892" s="161"/>
      <c r="F1892" s="161"/>
      <c r="G1892" s="161"/>
      <c r="H1892" s="161"/>
      <c r="I1892" s="161"/>
      <c r="J1892" s="161"/>
      <c r="K1892" s="161"/>
      <c r="L1892" s="161"/>
      <c r="M1892" s="161"/>
      <c r="N1892" s="171"/>
      <c r="O1892" s="171"/>
      <c r="P1892" s="171"/>
      <c r="Q1892" s="171"/>
      <c r="R1892" s="171"/>
      <c r="S1892" s="171"/>
      <c r="T1892" s="208" t="str">
        <f t="shared" si="290"/>
        <v>MISSING</v>
      </c>
      <c r="U1892" s="208" t="str">
        <f t="shared" si="291"/>
        <v>MISSING</v>
      </c>
      <c r="X1892" s="56">
        <f t="shared" si="292"/>
        <v>-99</v>
      </c>
      <c r="Y1892" s="56">
        <f t="shared" si="293"/>
        <v>-99</v>
      </c>
      <c r="Z1892" s="56">
        <f t="shared" si="294"/>
        <v>-99</v>
      </c>
      <c r="AA1892" s="56">
        <f t="shared" si="295"/>
        <v>-99</v>
      </c>
      <c r="AB1892" s="56">
        <f t="shared" si="296"/>
        <v>-99</v>
      </c>
      <c r="AC1892" s="56">
        <f t="shared" si="297"/>
        <v>-99</v>
      </c>
      <c r="AE1892" s="82">
        <f>IF(D1892=1, 'adjustment factor'!$D$4, IF(D1892=-9,-999,IF(D1892="",-999,0)))</f>
        <v>-999</v>
      </c>
      <c r="AF1892" s="82">
        <f>IF(F1892=1, 'adjustment factor'!$D$5, IF(F1892=-9,-999,IF(F1892="",-999,0)))</f>
        <v>-999</v>
      </c>
      <c r="AG1892" s="82">
        <f>IF(E1892=1, 'adjustment factor'!$D$6, IF(E1892=-9,-999,IF(E1892="",-999,0)))</f>
        <v>-999</v>
      </c>
      <c r="AH1892" s="82">
        <f>IF(K1892&gt;=45,'adjustment factor'!$D$7,IF(K1892=-9,-1200,IF(K1892="",-1200,0)))</f>
        <v>-1200</v>
      </c>
      <c r="AI1892" s="82">
        <f>IF(L1892=1, 'adjustment factor'!$D$8, IF(L1892=-9,-999,IF(L1892="",-999,0)))</f>
        <v>-999</v>
      </c>
      <c r="AJ1892" s="82">
        <f>IF(AND(M1892&gt;=1,M1892&lt;=4),'adjustment factor'!$D$9,IF(M1892=-9,-999,IF(M1892=98,-999,IF(M1892=99,-999,IF(M1892="",-999,0)))))</f>
        <v>-999</v>
      </c>
      <c r="AK1892" s="82">
        <f>IF(H1892=1, 'adjustment factor'!$D$10, IF(H1892=-9,-999,IF(H1892="",-999,0)))</f>
        <v>-999</v>
      </c>
      <c r="AL1892" s="82">
        <f>IF(G1892=1, 'adjustment factor'!$D$11, IF(G1892=-9,-999,IF(G1892="",-999,0)))</f>
        <v>-999</v>
      </c>
      <c r="AM1892" s="82">
        <f>IF(I1892=1, 'adjustment factor'!$D$12, IF(I1892=-9,-999,IF(I1892="",-999,0)))</f>
        <v>-999</v>
      </c>
      <c r="AN1892" s="82">
        <f>IF(J1892=1, 'adjustment factor'!$D$13, IF(J1892=-9,-999,IF(J1892="",-999,0)))</f>
        <v>-999</v>
      </c>
      <c r="AO1892" s="82" t="str">
        <f t="shared" si="298"/>
        <v>-999</v>
      </c>
      <c r="AP1892" s="82" t="str">
        <f t="shared" si="299"/>
        <v>MISSING</v>
      </c>
    </row>
    <row r="1893" spans="2:42" s="3" customFormat="1">
      <c r="B1893" s="213"/>
      <c r="C1893" s="35">
        <v>1889</v>
      </c>
      <c r="D1893" s="161"/>
      <c r="E1893" s="161"/>
      <c r="F1893" s="161"/>
      <c r="G1893" s="161"/>
      <c r="H1893" s="161"/>
      <c r="I1893" s="161"/>
      <c r="J1893" s="161"/>
      <c r="K1893" s="161"/>
      <c r="L1893" s="161"/>
      <c r="M1893" s="161"/>
      <c r="N1893" s="171"/>
      <c r="O1893" s="171"/>
      <c r="P1893" s="171"/>
      <c r="Q1893" s="171"/>
      <c r="R1893" s="171"/>
      <c r="S1893" s="171"/>
      <c r="T1893" s="208" t="str">
        <f t="shared" si="290"/>
        <v>MISSING</v>
      </c>
      <c r="U1893" s="208" t="str">
        <f t="shared" si="291"/>
        <v>MISSING</v>
      </c>
      <c r="X1893" s="56">
        <f t="shared" si="292"/>
        <v>-99</v>
      </c>
      <c r="Y1893" s="56">
        <f t="shared" si="293"/>
        <v>-99</v>
      </c>
      <c r="Z1893" s="56">
        <f t="shared" si="294"/>
        <v>-99</v>
      </c>
      <c r="AA1893" s="56">
        <f t="shared" si="295"/>
        <v>-99</v>
      </c>
      <c r="AB1893" s="56">
        <f t="shared" si="296"/>
        <v>-99</v>
      </c>
      <c r="AC1893" s="56">
        <f t="shared" si="297"/>
        <v>-99</v>
      </c>
      <c r="AE1893" s="82">
        <f>IF(D1893=1, 'adjustment factor'!$D$4, IF(D1893=-9,-999,IF(D1893="",-999,0)))</f>
        <v>-999</v>
      </c>
      <c r="AF1893" s="82">
        <f>IF(F1893=1, 'adjustment factor'!$D$5, IF(F1893=-9,-999,IF(F1893="",-999,0)))</f>
        <v>-999</v>
      </c>
      <c r="AG1893" s="82">
        <f>IF(E1893=1, 'adjustment factor'!$D$6, IF(E1893=-9,-999,IF(E1893="",-999,0)))</f>
        <v>-999</v>
      </c>
      <c r="AH1893" s="82">
        <f>IF(K1893&gt;=45,'adjustment factor'!$D$7,IF(K1893=-9,-1200,IF(K1893="",-1200,0)))</f>
        <v>-1200</v>
      </c>
      <c r="AI1893" s="82">
        <f>IF(L1893=1, 'adjustment factor'!$D$8, IF(L1893=-9,-999,IF(L1893="",-999,0)))</f>
        <v>-999</v>
      </c>
      <c r="AJ1893" s="82">
        <f>IF(AND(M1893&gt;=1,M1893&lt;=4),'adjustment factor'!$D$9,IF(M1893=-9,-999,IF(M1893=98,-999,IF(M1893=99,-999,IF(M1893="",-999,0)))))</f>
        <v>-999</v>
      </c>
      <c r="AK1893" s="82">
        <f>IF(H1893=1, 'adjustment factor'!$D$10, IF(H1893=-9,-999,IF(H1893="",-999,0)))</f>
        <v>-999</v>
      </c>
      <c r="AL1893" s="82">
        <f>IF(G1893=1, 'adjustment factor'!$D$11, IF(G1893=-9,-999,IF(G1893="",-999,0)))</f>
        <v>-999</v>
      </c>
      <c r="AM1893" s="82">
        <f>IF(I1893=1, 'adjustment factor'!$D$12, IF(I1893=-9,-999,IF(I1893="",-999,0)))</f>
        <v>-999</v>
      </c>
      <c r="AN1893" s="82">
        <f>IF(J1893=1, 'adjustment factor'!$D$13, IF(J1893=-9,-999,IF(J1893="",-999,0)))</f>
        <v>-999</v>
      </c>
      <c r="AO1893" s="82" t="str">
        <f t="shared" si="298"/>
        <v>-999</v>
      </c>
      <c r="AP1893" s="82" t="str">
        <f t="shared" si="299"/>
        <v>MISSING</v>
      </c>
    </row>
    <row r="1894" spans="2:42" s="3" customFormat="1">
      <c r="B1894" s="213"/>
      <c r="C1894" s="35">
        <v>1890</v>
      </c>
      <c r="D1894" s="161"/>
      <c r="E1894" s="161"/>
      <c r="F1894" s="161"/>
      <c r="G1894" s="161"/>
      <c r="H1894" s="161"/>
      <c r="I1894" s="161"/>
      <c r="J1894" s="161"/>
      <c r="K1894" s="161"/>
      <c r="L1894" s="161"/>
      <c r="M1894" s="161"/>
      <c r="N1894" s="171"/>
      <c r="O1894" s="171"/>
      <c r="P1894" s="171"/>
      <c r="Q1894" s="171"/>
      <c r="R1894" s="171"/>
      <c r="S1894" s="171"/>
      <c r="T1894" s="208" t="str">
        <f t="shared" si="290"/>
        <v>MISSING</v>
      </c>
      <c r="U1894" s="208" t="str">
        <f t="shared" si="291"/>
        <v>MISSING</v>
      </c>
      <c r="X1894" s="56">
        <f t="shared" si="292"/>
        <v>-99</v>
      </c>
      <c r="Y1894" s="56">
        <f t="shared" si="293"/>
        <v>-99</v>
      </c>
      <c r="Z1894" s="56">
        <f t="shared" si="294"/>
        <v>-99</v>
      </c>
      <c r="AA1894" s="56">
        <f t="shared" si="295"/>
        <v>-99</v>
      </c>
      <c r="AB1894" s="56">
        <f t="shared" si="296"/>
        <v>-99</v>
      </c>
      <c r="AC1894" s="56">
        <f t="shared" si="297"/>
        <v>-99</v>
      </c>
      <c r="AE1894" s="82">
        <f>IF(D1894=1, 'adjustment factor'!$D$4, IF(D1894=-9,-999,IF(D1894="",-999,0)))</f>
        <v>-999</v>
      </c>
      <c r="AF1894" s="82">
        <f>IF(F1894=1, 'adjustment factor'!$D$5, IF(F1894=-9,-999,IF(F1894="",-999,0)))</f>
        <v>-999</v>
      </c>
      <c r="AG1894" s="82">
        <f>IF(E1894=1, 'adjustment factor'!$D$6, IF(E1894=-9,-999,IF(E1894="",-999,0)))</f>
        <v>-999</v>
      </c>
      <c r="AH1894" s="82">
        <f>IF(K1894&gt;=45,'adjustment factor'!$D$7,IF(K1894=-9,-1200,IF(K1894="",-1200,0)))</f>
        <v>-1200</v>
      </c>
      <c r="AI1894" s="82">
        <f>IF(L1894=1, 'adjustment factor'!$D$8, IF(L1894=-9,-999,IF(L1894="",-999,0)))</f>
        <v>-999</v>
      </c>
      <c r="AJ1894" s="82">
        <f>IF(AND(M1894&gt;=1,M1894&lt;=4),'adjustment factor'!$D$9,IF(M1894=-9,-999,IF(M1894=98,-999,IF(M1894=99,-999,IF(M1894="",-999,0)))))</f>
        <v>-999</v>
      </c>
      <c r="AK1894" s="82">
        <f>IF(H1894=1, 'adjustment factor'!$D$10, IF(H1894=-9,-999,IF(H1894="",-999,0)))</f>
        <v>-999</v>
      </c>
      <c r="AL1894" s="82">
        <f>IF(G1894=1, 'adjustment factor'!$D$11, IF(G1894=-9,-999,IF(G1894="",-999,0)))</f>
        <v>-999</v>
      </c>
      <c r="AM1894" s="82">
        <f>IF(I1894=1, 'adjustment factor'!$D$12, IF(I1894=-9,-999,IF(I1894="",-999,0)))</f>
        <v>-999</v>
      </c>
      <c r="AN1894" s="82">
        <f>IF(J1894=1, 'adjustment factor'!$D$13, IF(J1894=-9,-999,IF(J1894="",-999,0)))</f>
        <v>-999</v>
      </c>
      <c r="AO1894" s="82" t="str">
        <f t="shared" si="298"/>
        <v>-999</v>
      </c>
      <c r="AP1894" s="82" t="str">
        <f t="shared" si="299"/>
        <v>MISSING</v>
      </c>
    </row>
    <row r="1895" spans="2:42" s="3" customFormat="1">
      <c r="B1895" s="213"/>
      <c r="C1895" s="35">
        <v>1891</v>
      </c>
      <c r="D1895" s="161"/>
      <c r="E1895" s="161"/>
      <c r="F1895" s="161"/>
      <c r="G1895" s="161"/>
      <c r="H1895" s="161"/>
      <c r="I1895" s="161"/>
      <c r="J1895" s="161"/>
      <c r="K1895" s="161"/>
      <c r="L1895" s="161"/>
      <c r="M1895" s="161"/>
      <c r="N1895" s="171"/>
      <c r="O1895" s="171"/>
      <c r="P1895" s="171"/>
      <c r="Q1895" s="171"/>
      <c r="R1895" s="171"/>
      <c r="S1895" s="171"/>
      <c r="T1895" s="208" t="str">
        <f t="shared" si="290"/>
        <v>MISSING</v>
      </c>
      <c r="U1895" s="208" t="str">
        <f t="shared" si="291"/>
        <v>MISSING</v>
      </c>
      <c r="X1895" s="56">
        <f t="shared" si="292"/>
        <v>-99</v>
      </c>
      <c r="Y1895" s="56">
        <f t="shared" si="293"/>
        <v>-99</v>
      </c>
      <c r="Z1895" s="56">
        <f t="shared" si="294"/>
        <v>-99</v>
      </c>
      <c r="AA1895" s="56">
        <f t="shared" si="295"/>
        <v>-99</v>
      </c>
      <c r="AB1895" s="56">
        <f t="shared" si="296"/>
        <v>-99</v>
      </c>
      <c r="AC1895" s="56">
        <f t="shared" si="297"/>
        <v>-99</v>
      </c>
      <c r="AE1895" s="82">
        <f>IF(D1895=1, 'adjustment factor'!$D$4, IF(D1895=-9,-999,IF(D1895="",-999,0)))</f>
        <v>-999</v>
      </c>
      <c r="AF1895" s="82">
        <f>IF(F1895=1, 'adjustment factor'!$D$5, IF(F1895=-9,-999,IF(F1895="",-999,0)))</f>
        <v>-999</v>
      </c>
      <c r="AG1895" s="82">
        <f>IF(E1895=1, 'adjustment factor'!$D$6, IF(E1895=-9,-999,IF(E1895="",-999,0)))</f>
        <v>-999</v>
      </c>
      <c r="AH1895" s="82">
        <f>IF(K1895&gt;=45,'adjustment factor'!$D$7,IF(K1895=-9,-1200,IF(K1895="",-1200,0)))</f>
        <v>-1200</v>
      </c>
      <c r="AI1895" s="82">
        <f>IF(L1895=1, 'adjustment factor'!$D$8, IF(L1895=-9,-999,IF(L1895="",-999,0)))</f>
        <v>-999</v>
      </c>
      <c r="AJ1895" s="82">
        <f>IF(AND(M1895&gt;=1,M1895&lt;=4),'adjustment factor'!$D$9,IF(M1895=-9,-999,IF(M1895=98,-999,IF(M1895=99,-999,IF(M1895="",-999,0)))))</f>
        <v>-999</v>
      </c>
      <c r="AK1895" s="82">
        <f>IF(H1895=1, 'adjustment factor'!$D$10, IF(H1895=-9,-999,IF(H1895="",-999,0)))</f>
        <v>-999</v>
      </c>
      <c r="AL1895" s="82">
        <f>IF(G1895=1, 'adjustment factor'!$D$11, IF(G1895=-9,-999,IF(G1895="",-999,0)))</f>
        <v>-999</v>
      </c>
      <c r="AM1895" s="82">
        <f>IF(I1895=1, 'adjustment factor'!$D$12, IF(I1895=-9,-999,IF(I1895="",-999,0)))</f>
        <v>-999</v>
      </c>
      <c r="AN1895" s="82">
        <f>IF(J1895=1, 'adjustment factor'!$D$13, IF(J1895=-9,-999,IF(J1895="",-999,0)))</f>
        <v>-999</v>
      </c>
      <c r="AO1895" s="82" t="str">
        <f t="shared" si="298"/>
        <v>-999</v>
      </c>
      <c r="AP1895" s="82" t="str">
        <f t="shared" si="299"/>
        <v>MISSING</v>
      </c>
    </row>
    <row r="1896" spans="2:42" s="3" customFormat="1">
      <c r="B1896" s="213"/>
      <c r="C1896" s="35">
        <v>1892</v>
      </c>
      <c r="D1896" s="161"/>
      <c r="E1896" s="161"/>
      <c r="F1896" s="161"/>
      <c r="G1896" s="161"/>
      <c r="H1896" s="161"/>
      <c r="I1896" s="161"/>
      <c r="J1896" s="161"/>
      <c r="K1896" s="161"/>
      <c r="L1896" s="161"/>
      <c r="M1896" s="161"/>
      <c r="N1896" s="171"/>
      <c r="O1896" s="171"/>
      <c r="P1896" s="171"/>
      <c r="Q1896" s="171"/>
      <c r="R1896" s="171"/>
      <c r="S1896" s="171"/>
      <c r="T1896" s="208" t="str">
        <f t="shared" si="290"/>
        <v>MISSING</v>
      </c>
      <c r="U1896" s="208" t="str">
        <f t="shared" si="291"/>
        <v>MISSING</v>
      </c>
      <c r="X1896" s="56">
        <f t="shared" si="292"/>
        <v>-99</v>
      </c>
      <c r="Y1896" s="56">
        <f t="shared" si="293"/>
        <v>-99</v>
      </c>
      <c r="Z1896" s="56">
        <f t="shared" si="294"/>
        <v>-99</v>
      </c>
      <c r="AA1896" s="56">
        <f t="shared" si="295"/>
        <v>-99</v>
      </c>
      <c r="AB1896" s="56">
        <f t="shared" si="296"/>
        <v>-99</v>
      </c>
      <c r="AC1896" s="56">
        <f t="shared" si="297"/>
        <v>-99</v>
      </c>
      <c r="AE1896" s="82">
        <f>IF(D1896=1, 'adjustment factor'!$D$4, IF(D1896=-9,-999,IF(D1896="",-999,0)))</f>
        <v>-999</v>
      </c>
      <c r="AF1896" s="82">
        <f>IF(F1896=1, 'adjustment factor'!$D$5, IF(F1896=-9,-999,IF(F1896="",-999,0)))</f>
        <v>-999</v>
      </c>
      <c r="AG1896" s="82">
        <f>IF(E1896=1, 'adjustment factor'!$D$6, IF(E1896=-9,-999,IF(E1896="",-999,0)))</f>
        <v>-999</v>
      </c>
      <c r="AH1896" s="82">
        <f>IF(K1896&gt;=45,'adjustment factor'!$D$7,IF(K1896=-9,-1200,IF(K1896="",-1200,0)))</f>
        <v>-1200</v>
      </c>
      <c r="AI1896" s="82">
        <f>IF(L1896=1, 'adjustment factor'!$D$8, IF(L1896=-9,-999,IF(L1896="",-999,0)))</f>
        <v>-999</v>
      </c>
      <c r="AJ1896" s="82">
        <f>IF(AND(M1896&gt;=1,M1896&lt;=4),'adjustment factor'!$D$9,IF(M1896=-9,-999,IF(M1896=98,-999,IF(M1896=99,-999,IF(M1896="",-999,0)))))</f>
        <v>-999</v>
      </c>
      <c r="AK1896" s="82">
        <f>IF(H1896=1, 'adjustment factor'!$D$10, IF(H1896=-9,-999,IF(H1896="",-999,0)))</f>
        <v>-999</v>
      </c>
      <c r="AL1896" s="82">
        <f>IF(G1896=1, 'adjustment factor'!$D$11, IF(G1896=-9,-999,IF(G1896="",-999,0)))</f>
        <v>-999</v>
      </c>
      <c r="AM1896" s="82">
        <f>IF(I1896=1, 'adjustment factor'!$D$12, IF(I1896=-9,-999,IF(I1896="",-999,0)))</f>
        <v>-999</v>
      </c>
      <c r="AN1896" s="82">
        <f>IF(J1896=1, 'adjustment factor'!$D$13, IF(J1896=-9,-999,IF(J1896="",-999,0)))</f>
        <v>-999</v>
      </c>
      <c r="AO1896" s="82" t="str">
        <f t="shared" si="298"/>
        <v>-999</v>
      </c>
      <c r="AP1896" s="82" t="str">
        <f t="shared" si="299"/>
        <v>MISSING</v>
      </c>
    </row>
    <row r="1897" spans="2:42" s="3" customFormat="1">
      <c r="B1897" s="213"/>
      <c r="C1897" s="35">
        <v>1893</v>
      </c>
      <c r="D1897" s="161"/>
      <c r="E1897" s="161"/>
      <c r="F1897" s="161"/>
      <c r="G1897" s="161"/>
      <c r="H1897" s="161"/>
      <c r="I1897" s="161"/>
      <c r="J1897" s="161"/>
      <c r="K1897" s="161"/>
      <c r="L1897" s="161"/>
      <c r="M1897" s="161"/>
      <c r="N1897" s="171"/>
      <c r="O1897" s="171"/>
      <c r="P1897" s="171"/>
      <c r="Q1897" s="171"/>
      <c r="R1897" s="171"/>
      <c r="S1897" s="171"/>
      <c r="T1897" s="208" t="str">
        <f t="shared" si="290"/>
        <v>MISSING</v>
      </c>
      <c r="U1897" s="208" t="str">
        <f t="shared" si="291"/>
        <v>MISSING</v>
      </c>
      <c r="X1897" s="56">
        <f t="shared" si="292"/>
        <v>-99</v>
      </c>
      <c r="Y1897" s="56">
        <f t="shared" si="293"/>
        <v>-99</v>
      </c>
      <c r="Z1897" s="56">
        <f t="shared" si="294"/>
        <v>-99</v>
      </c>
      <c r="AA1897" s="56">
        <f t="shared" si="295"/>
        <v>-99</v>
      </c>
      <c r="AB1897" s="56">
        <f t="shared" si="296"/>
        <v>-99</v>
      </c>
      <c r="AC1897" s="56">
        <f t="shared" si="297"/>
        <v>-99</v>
      </c>
      <c r="AE1897" s="82">
        <f>IF(D1897=1, 'adjustment factor'!$D$4, IF(D1897=-9,-999,IF(D1897="",-999,0)))</f>
        <v>-999</v>
      </c>
      <c r="AF1897" s="82">
        <f>IF(F1897=1, 'adjustment factor'!$D$5, IF(F1897=-9,-999,IF(F1897="",-999,0)))</f>
        <v>-999</v>
      </c>
      <c r="AG1897" s="82">
        <f>IF(E1897=1, 'adjustment factor'!$D$6, IF(E1897=-9,-999,IF(E1897="",-999,0)))</f>
        <v>-999</v>
      </c>
      <c r="AH1897" s="82">
        <f>IF(K1897&gt;=45,'adjustment factor'!$D$7,IF(K1897=-9,-1200,IF(K1897="",-1200,0)))</f>
        <v>-1200</v>
      </c>
      <c r="AI1897" s="82">
        <f>IF(L1897=1, 'adjustment factor'!$D$8, IF(L1897=-9,-999,IF(L1897="",-999,0)))</f>
        <v>-999</v>
      </c>
      <c r="AJ1897" s="82">
        <f>IF(AND(M1897&gt;=1,M1897&lt;=4),'adjustment factor'!$D$9,IF(M1897=-9,-999,IF(M1897=98,-999,IF(M1897=99,-999,IF(M1897="",-999,0)))))</f>
        <v>-999</v>
      </c>
      <c r="AK1897" s="82">
        <f>IF(H1897=1, 'adjustment factor'!$D$10, IF(H1897=-9,-999,IF(H1897="",-999,0)))</f>
        <v>-999</v>
      </c>
      <c r="AL1897" s="82">
        <f>IF(G1897=1, 'adjustment factor'!$D$11, IF(G1897=-9,-999,IF(G1897="",-999,0)))</f>
        <v>-999</v>
      </c>
      <c r="AM1897" s="82">
        <f>IF(I1897=1, 'adjustment factor'!$D$12, IF(I1897=-9,-999,IF(I1897="",-999,0)))</f>
        <v>-999</v>
      </c>
      <c r="AN1897" s="82">
        <f>IF(J1897=1, 'adjustment factor'!$D$13, IF(J1897=-9,-999,IF(J1897="",-999,0)))</f>
        <v>-999</v>
      </c>
      <c r="AO1897" s="82" t="str">
        <f t="shared" si="298"/>
        <v>-999</v>
      </c>
      <c r="AP1897" s="82" t="str">
        <f t="shared" si="299"/>
        <v>MISSING</v>
      </c>
    </row>
    <row r="1898" spans="2:42" s="3" customFormat="1">
      <c r="B1898" s="213"/>
      <c r="C1898" s="35">
        <v>1894</v>
      </c>
      <c r="D1898" s="161"/>
      <c r="E1898" s="161"/>
      <c r="F1898" s="161"/>
      <c r="G1898" s="161"/>
      <c r="H1898" s="161"/>
      <c r="I1898" s="161"/>
      <c r="J1898" s="161"/>
      <c r="K1898" s="161"/>
      <c r="L1898" s="161"/>
      <c r="M1898" s="161"/>
      <c r="N1898" s="171"/>
      <c r="O1898" s="171"/>
      <c r="P1898" s="171"/>
      <c r="Q1898" s="171"/>
      <c r="R1898" s="171"/>
      <c r="S1898" s="171"/>
      <c r="T1898" s="208" t="str">
        <f t="shared" si="290"/>
        <v>MISSING</v>
      </c>
      <c r="U1898" s="208" t="str">
        <f t="shared" si="291"/>
        <v>MISSING</v>
      </c>
      <c r="X1898" s="56">
        <f t="shared" si="292"/>
        <v>-99</v>
      </c>
      <c r="Y1898" s="56">
        <f t="shared" si="293"/>
        <v>-99</v>
      </c>
      <c r="Z1898" s="56">
        <f t="shared" si="294"/>
        <v>-99</v>
      </c>
      <c r="AA1898" s="56">
        <f t="shared" si="295"/>
        <v>-99</v>
      </c>
      <c r="AB1898" s="56">
        <f t="shared" si="296"/>
        <v>-99</v>
      </c>
      <c r="AC1898" s="56">
        <f t="shared" si="297"/>
        <v>-99</v>
      </c>
      <c r="AE1898" s="82">
        <f>IF(D1898=1, 'adjustment factor'!$D$4, IF(D1898=-9,-999,IF(D1898="",-999,0)))</f>
        <v>-999</v>
      </c>
      <c r="AF1898" s="82">
        <f>IF(F1898=1, 'adjustment factor'!$D$5, IF(F1898=-9,-999,IF(F1898="",-999,0)))</f>
        <v>-999</v>
      </c>
      <c r="AG1898" s="82">
        <f>IF(E1898=1, 'adjustment factor'!$D$6, IF(E1898=-9,-999,IF(E1898="",-999,0)))</f>
        <v>-999</v>
      </c>
      <c r="AH1898" s="82">
        <f>IF(K1898&gt;=45,'adjustment factor'!$D$7,IF(K1898=-9,-1200,IF(K1898="",-1200,0)))</f>
        <v>-1200</v>
      </c>
      <c r="AI1898" s="82">
        <f>IF(L1898=1, 'adjustment factor'!$D$8, IF(L1898=-9,-999,IF(L1898="",-999,0)))</f>
        <v>-999</v>
      </c>
      <c r="AJ1898" s="82">
        <f>IF(AND(M1898&gt;=1,M1898&lt;=4),'adjustment factor'!$D$9,IF(M1898=-9,-999,IF(M1898=98,-999,IF(M1898=99,-999,IF(M1898="",-999,0)))))</f>
        <v>-999</v>
      </c>
      <c r="AK1898" s="82">
        <f>IF(H1898=1, 'adjustment factor'!$D$10, IF(H1898=-9,-999,IF(H1898="",-999,0)))</f>
        <v>-999</v>
      </c>
      <c r="AL1898" s="82">
        <f>IF(G1898=1, 'adjustment factor'!$D$11, IF(G1898=-9,-999,IF(G1898="",-999,0)))</f>
        <v>-999</v>
      </c>
      <c r="AM1898" s="82">
        <f>IF(I1898=1, 'adjustment factor'!$D$12, IF(I1898=-9,-999,IF(I1898="",-999,0)))</f>
        <v>-999</v>
      </c>
      <c r="AN1898" s="82">
        <f>IF(J1898=1, 'adjustment factor'!$D$13, IF(J1898=-9,-999,IF(J1898="",-999,0)))</f>
        <v>-999</v>
      </c>
      <c r="AO1898" s="82" t="str">
        <f t="shared" si="298"/>
        <v>-999</v>
      </c>
      <c r="AP1898" s="82" t="str">
        <f t="shared" si="299"/>
        <v>MISSING</v>
      </c>
    </row>
    <row r="1899" spans="2:42" s="3" customFormat="1">
      <c r="B1899" s="213"/>
      <c r="C1899" s="35">
        <v>1895</v>
      </c>
      <c r="D1899" s="161"/>
      <c r="E1899" s="161"/>
      <c r="F1899" s="161"/>
      <c r="G1899" s="161"/>
      <c r="H1899" s="161"/>
      <c r="I1899" s="161"/>
      <c r="J1899" s="161"/>
      <c r="K1899" s="161"/>
      <c r="L1899" s="161"/>
      <c r="M1899" s="161"/>
      <c r="N1899" s="171"/>
      <c r="O1899" s="171"/>
      <c r="P1899" s="171"/>
      <c r="Q1899" s="171"/>
      <c r="R1899" s="171"/>
      <c r="S1899" s="171"/>
      <c r="T1899" s="208" t="str">
        <f t="shared" si="290"/>
        <v>MISSING</v>
      </c>
      <c r="U1899" s="208" t="str">
        <f t="shared" si="291"/>
        <v>MISSING</v>
      </c>
      <c r="X1899" s="56">
        <f t="shared" si="292"/>
        <v>-99</v>
      </c>
      <c r="Y1899" s="56">
        <f t="shared" si="293"/>
        <v>-99</v>
      </c>
      <c r="Z1899" s="56">
        <f t="shared" si="294"/>
        <v>-99</v>
      </c>
      <c r="AA1899" s="56">
        <f t="shared" si="295"/>
        <v>-99</v>
      </c>
      <c r="AB1899" s="56">
        <f t="shared" si="296"/>
        <v>-99</v>
      </c>
      <c r="AC1899" s="56">
        <f t="shared" si="297"/>
        <v>-99</v>
      </c>
      <c r="AE1899" s="82">
        <f>IF(D1899=1, 'adjustment factor'!$D$4, IF(D1899=-9,-999,IF(D1899="",-999,0)))</f>
        <v>-999</v>
      </c>
      <c r="AF1899" s="82">
        <f>IF(F1899=1, 'adjustment factor'!$D$5, IF(F1899=-9,-999,IF(F1899="",-999,0)))</f>
        <v>-999</v>
      </c>
      <c r="AG1899" s="82">
        <f>IF(E1899=1, 'adjustment factor'!$D$6, IF(E1899=-9,-999,IF(E1899="",-999,0)))</f>
        <v>-999</v>
      </c>
      <c r="AH1899" s="82">
        <f>IF(K1899&gt;=45,'adjustment factor'!$D$7,IF(K1899=-9,-1200,IF(K1899="",-1200,0)))</f>
        <v>-1200</v>
      </c>
      <c r="AI1899" s="82">
        <f>IF(L1899=1, 'adjustment factor'!$D$8, IF(L1899=-9,-999,IF(L1899="",-999,0)))</f>
        <v>-999</v>
      </c>
      <c r="AJ1899" s="82">
        <f>IF(AND(M1899&gt;=1,M1899&lt;=4),'adjustment factor'!$D$9,IF(M1899=-9,-999,IF(M1899=98,-999,IF(M1899=99,-999,IF(M1899="",-999,0)))))</f>
        <v>-999</v>
      </c>
      <c r="AK1899" s="82">
        <f>IF(H1899=1, 'adjustment factor'!$D$10, IF(H1899=-9,-999,IF(H1899="",-999,0)))</f>
        <v>-999</v>
      </c>
      <c r="AL1899" s="82">
        <f>IF(G1899=1, 'adjustment factor'!$D$11, IF(G1899=-9,-999,IF(G1899="",-999,0)))</f>
        <v>-999</v>
      </c>
      <c r="AM1899" s="82">
        <f>IF(I1899=1, 'adjustment factor'!$D$12, IF(I1899=-9,-999,IF(I1899="",-999,0)))</f>
        <v>-999</v>
      </c>
      <c r="AN1899" s="82">
        <f>IF(J1899=1, 'adjustment factor'!$D$13, IF(J1899=-9,-999,IF(J1899="",-999,0)))</f>
        <v>-999</v>
      </c>
      <c r="AO1899" s="82" t="str">
        <f t="shared" si="298"/>
        <v>-999</v>
      </c>
      <c r="AP1899" s="82" t="str">
        <f t="shared" si="299"/>
        <v>MISSING</v>
      </c>
    </row>
    <row r="1900" spans="2:42" s="3" customFormat="1">
      <c r="B1900" s="213"/>
      <c r="C1900" s="35">
        <v>1896</v>
      </c>
      <c r="D1900" s="161"/>
      <c r="E1900" s="161"/>
      <c r="F1900" s="161"/>
      <c r="G1900" s="161"/>
      <c r="H1900" s="161"/>
      <c r="I1900" s="161"/>
      <c r="J1900" s="161"/>
      <c r="K1900" s="161"/>
      <c r="L1900" s="161"/>
      <c r="M1900" s="161"/>
      <c r="N1900" s="171"/>
      <c r="O1900" s="171"/>
      <c r="P1900" s="171"/>
      <c r="Q1900" s="171"/>
      <c r="R1900" s="171"/>
      <c r="S1900" s="171"/>
      <c r="T1900" s="208" t="str">
        <f t="shared" si="290"/>
        <v>MISSING</v>
      </c>
      <c r="U1900" s="208" t="str">
        <f t="shared" si="291"/>
        <v>MISSING</v>
      </c>
      <c r="X1900" s="56">
        <f t="shared" si="292"/>
        <v>-99</v>
      </c>
      <c r="Y1900" s="56">
        <f t="shared" si="293"/>
        <v>-99</v>
      </c>
      <c r="Z1900" s="56">
        <f t="shared" si="294"/>
        <v>-99</v>
      </c>
      <c r="AA1900" s="56">
        <f t="shared" si="295"/>
        <v>-99</v>
      </c>
      <c r="AB1900" s="56">
        <f t="shared" si="296"/>
        <v>-99</v>
      </c>
      <c r="AC1900" s="56">
        <f t="shared" si="297"/>
        <v>-99</v>
      </c>
      <c r="AE1900" s="82">
        <f>IF(D1900=1, 'adjustment factor'!$D$4, IF(D1900=-9,-999,IF(D1900="",-999,0)))</f>
        <v>-999</v>
      </c>
      <c r="AF1900" s="82">
        <f>IF(F1900=1, 'adjustment factor'!$D$5, IF(F1900=-9,-999,IF(F1900="",-999,0)))</f>
        <v>-999</v>
      </c>
      <c r="AG1900" s="82">
        <f>IF(E1900=1, 'adjustment factor'!$D$6, IF(E1900=-9,-999,IF(E1900="",-999,0)))</f>
        <v>-999</v>
      </c>
      <c r="AH1900" s="82">
        <f>IF(K1900&gt;=45,'adjustment factor'!$D$7,IF(K1900=-9,-1200,IF(K1900="",-1200,0)))</f>
        <v>-1200</v>
      </c>
      <c r="AI1900" s="82">
        <f>IF(L1900=1, 'adjustment factor'!$D$8, IF(L1900=-9,-999,IF(L1900="",-999,0)))</f>
        <v>-999</v>
      </c>
      <c r="AJ1900" s="82">
        <f>IF(AND(M1900&gt;=1,M1900&lt;=4),'adjustment factor'!$D$9,IF(M1900=-9,-999,IF(M1900=98,-999,IF(M1900=99,-999,IF(M1900="",-999,0)))))</f>
        <v>-999</v>
      </c>
      <c r="AK1900" s="82">
        <f>IF(H1900=1, 'adjustment factor'!$D$10, IF(H1900=-9,-999,IF(H1900="",-999,0)))</f>
        <v>-999</v>
      </c>
      <c r="AL1900" s="82">
        <f>IF(G1900=1, 'adjustment factor'!$D$11, IF(G1900=-9,-999,IF(G1900="",-999,0)))</f>
        <v>-999</v>
      </c>
      <c r="AM1900" s="82">
        <f>IF(I1900=1, 'adjustment factor'!$D$12, IF(I1900=-9,-999,IF(I1900="",-999,0)))</f>
        <v>-999</v>
      </c>
      <c r="AN1900" s="82">
        <f>IF(J1900=1, 'adjustment factor'!$D$13, IF(J1900=-9,-999,IF(J1900="",-999,0)))</f>
        <v>-999</v>
      </c>
      <c r="AO1900" s="82" t="str">
        <f t="shared" si="298"/>
        <v>-999</v>
      </c>
      <c r="AP1900" s="82" t="str">
        <f t="shared" si="299"/>
        <v>MISSING</v>
      </c>
    </row>
    <row r="1901" spans="2:42" s="3" customFormat="1">
      <c r="B1901" s="213"/>
      <c r="C1901" s="35">
        <v>1897</v>
      </c>
      <c r="D1901" s="161"/>
      <c r="E1901" s="161"/>
      <c r="F1901" s="161"/>
      <c r="G1901" s="161"/>
      <c r="H1901" s="161"/>
      <c r="I1901" s="161"/>
      <c r="J1901" s="161"/>
      <c r="K1901" s="161"/>
      <c r="L1901" s="161"/>
      <c r="M1901" s="161"/>
      <c r="N1901" s="171"/>
      <c r="O1901" s="171"/>
      <c r="P1901" s="171"/>
      <c r="Q1901" s="171"/>
      <c r="R1901" s="171"/>
      <c r="S1901" s="171"/>
      <c r="T1901" s="208" t="str">
        <f t="shared" si="290"/>
        <v>MISSING</v>
      </c>
      <c r="U1901" s="208" t="str">
        <f t="shared" si="291"/>
        <v>MISSING</v>
      </c>
      <c r="X1901" s="56">
        <f t="shared" si="292"/>
        <v>-99</v>
      </c>
      <c r="Y1901" s="56">
        <f t="shared" si="293"/>
        <v>-99</v>
      </c>
      <c r="Z1901" s="56">
        <f t="shared" si="294"/>
        <v>-99</v>
      </c>
      <c r="AA1901" s="56">
        <f t="shared" si="295"/>
        <v>-99</v>
      </c>
      <c r="AB1901" s="56">
        <f t="shared" si="296"/>
        <v>-99</v>
      </c>
      <c r="AC1901" s="56">
        <f t="shared" si="297"/>
        <v>-99</v>
      </c>
      <c r="AE1901" s="82">
        <f>IF(D1901=1, 'adjustment factor'!$D$4, IF(D1901=-9,-999,IF(D1901="",-999,0)))</f>
        <v>-999</v>
      </c>
      <c r="AF1901" s="82">
        <f>IF(F1901=1, 'adjustment factor'!$D$5, IF(F1901=-9,-999,IF(F1901="",-999,0)))</f>
        <v>-999</v>
      </c>
      <c r="AG1901" s="82">
        <f>IF(E1901=1, 'adjustment factor'!$D$6, IF(E1901=-9,-999,IF(E1901="",-999,0)))</f>
        <v>-999</v>
      </c>
      <c r="AH1901" s="82">
        <f>IF(K1901&gt;=45,'adjustment factor'!$D$7,IF(K1901=-9,-1200,IF(K1901="",-1200,0)))</f>
        <v>-1200</v>
      </c>
      <c r="AI1901" s="82">
        <f>IF(L1901=1, 'adjustment factor'!$D$8, IF(L1901=-9,-999,IF(L1901="",-999,0)))</f>
        <v>-999</v>
      </c>
      <c r="AJ1901" s="82">
        <f>IF(AND(M1901&gt;=1,M1901&lt;=4),'adjustment factor'!$D$9,IF(M1901=-9,-999,IF(M1901=98,-999,IF(M1901=99,-999,IF(M1901="",-999,0)))))</f>
        <v>-999</v>
      </c>
      <c r="AK1901" s="82">
        <f>IF(H1901=1, 'adjustment factor'!$D$10, IF(H1901=-9,-999,IF(H1901="",-999,0)))</f>
        <v>-999</v>
      </c>
      <c r="AL1901" s="82">
        <f>IF(G1901=1, 'adjustment factor'!$D$11, IF(G1901=-9,-999,IF(G1901="",-999,0)))</f>
        <v>-999</v>
      </c>
      <c r="AM1901" s="82">
        <f>IF(I1901=1, 'adjustment factor'!$D$12, IF(I1901=-9,-999,IF(I1901="",-999,0)))</f>
        <v>-999</v>
      </c>
      <c r="AN1901" s="82">
        <f>IF(J1901=1, 'adjustment factor'!$D$13, IF(J1901=-9,-999,IF(J1901="",-999,0)))</f>
        <v>-999</v>
      </c>
      <c r="AO1901" s="82" t="str">
        <f t="shared" si="298"/>
        <v>-999</v>
      </c>
      <c r="AP1901" s="82" t="str">
        <f t="shared" si="299"/>
        <v>MISSING</v>
      </c>
    </row>
    <row r="1902" spans="2:42" s="3" customFormat="1">
      <c r="B1902" s="213"/>
      <c r="C1902" s="35">
        <v>1898</v>
      </c>
      <c r="D1902" s="161"/>
      <c r="E1902" s="161"/>
      <c r="F1902" s="161"/>
      <c r="G1902" s="161"/>
      <c r="H1902" s="161"/>
      <c r="I1902" s="161"/>
      <c r="J1902" s="161"/>
      <c r="K1902" s="161"/>
      <c r="L1902" s="161"/>
      <c r="M1902" s="161"/>
      <c r="N1902" s="171"/>
      <c r="O1902" s="171"/>
      <c r="P1902" s="171"/>
      <c r="Q1902" s="171"/>
      <c r="R1902" s="171"/>
      <c r="S1902" s="171"/>
      <c r="T1902" s="208" t="str">
        <f t="shared" si="290"/>
        <v>MISSING</v>
      </c>
      <c r="U1902" s="208" t="str">
        <f t="shared" si="291"/>
        <v>MISSING</v>
      </c>
      <c r="X1902" s="56">
        <f t="shared" si="292"/>
        <v>-99</v>
      </c>
      <c r="Y1902" s="56">
        <f t="shared" si="293"/>
        <v>-99</v>
      </c>
      <c r="Z1902" s="56">
        <f t="shared" si="294"/>
        <v>-99</v>
      </c>
      <c r="AA1902" s="56">
        <f t="shared" si="295"/>
        <v>-99</v>
      </c>
      <c r="AB1902" s="56">
        <f t="shared" si="296"/>
        <v>-99</v>
      </c>
      <c r="AC1902" s="56">
        <f t="shared" si="297"/>
        <v>-99</v>
      </c>
      <c r="AE1902" s="82">
        <f>IF(D1902=1, 'adjustment factor'!$D$4, IF(D1902=-9,-999,IF(D1902="",-999,0)))</f>
        <v>-999</v>
      </c>
      <c r="AF1902" s="82">
        <f>IF(F1902=1, 'adjustment factor'!$D$5, IF(F1902=-9,-999,IF(F1902="",-999,0)))</f>
        <v>-999</v>
      </c>
      <c r="AG1902" s="82">
        <f>IF(E1902=1, 'adjustment factor'!$D$6, IF(E1902=-9,-999,IF(E1902="",-999,0)))</f>
        <v>-999</v>
      </c>
      <c r="AH1902" s="82">
        <f>IF(K1902&gt;=45,'adjustment factor'!$D$7,IF(K1902=-9,-1200,IF(K1902="",-1200,0)))</f>
        <v>-1200</v>
      </c>
      <c r="AI1902" s="82">
        <f>IF(L1902=1, 'adjustment factor'!$D$8, IF(L1902=-9,-999,IF(L1902="",-999,0)))</f>
        <v>-999</v>
      </c>
      <c r="AJ1902" s="82">
        <f>IF(AND(M1902&gt;=1,M1902&lt;=4),'adjustment factor'!$D$9,IF(M1902=-9,-999,IF(M1902=98,-999,IF(M1902=99,-999,IF(M1902="",-999,0)))))</f>
        <v>-999</v>
      </c>
      <c r="AK1902" s="82">
        <f>IF(H1902=1, 'adjustment factor'!$D$10, IF(H1902=-9,-999,IF(H1902="",-999,0)))</f>
        <v>-999</v>
      </c>
      <c r="AL1902" s="82">
        <f>IF(G1902=1, 'adjustment factor'!$D$11, IF(G1902=-9,-999,IF(G1902="",-999,0)))</f>
        <v>-999</v>
      </c>
      <c r="AM1902" s="82">
        <f>IF(I1902=1, 'adjustment factor'!$D$12, IF(I1902=-9,-999,IF(I1902="",-999,0)))</f>
        <v>-999</v>
      </c>
      <c r="AN1902" s="82">
        <f>IF(J1902=1, 'adjustment factor'!$D$13, IF(J1902=-9,-999,IF(J1902="",-999,0)))</f>
        <v>-999</v>
      </c>
      <c r="AO1902" s="82" t="str">
        <f t="shared" si="298"/>
        <v>-999</v>
      </c>
      <c r="AP1902" s="82" t="str">
        <f t="shared" si="299"/>
        <v>MISSING</v>
      </c>
    </row>
    <row r="1903" spans="2:42" s="3" customFormat="1">
      <c r="B1903" s="213"/>
      <c r="C1903" s="35">
        <v>1899</v>
      </c>
      <c r="D1903" s="161"/>
      <c r="E1903" s="161"/>
      <c r="F1903" s="161"/>
      <c r="G1903" s="161"/>
      <c r="H1903" s="161"/>
      <c r="I1903" s="161"/>
      <c r="J1903" s="161"/>
      <c r="K1903" s="161"/>
      <c r="L1903" s="161"/>
      <c r="M1903" s="161"/>
      <c r="N1903" s="171"/>
      <c r="O1903" s="171"/>
      <c r="P1903" s="171"/>
      <c r="Q1903" s="171"/>
      <c r="R1903" s="171"/>
      <c r="S1903" s="171"/>
      <c r="T1903" s="208" t="str">
        <f t="shared" si="290"/>
        <v>MISSING</v>
      </c>
      <c r="U1903" s="208" t="str">
        <f t="shared" si="291"/>
        <v>MISSING</v>
      </c>
      <c r="X1903" s="56">
        <f t="shared" si="292"/>
        <v>-99</v>
      </c>
      <c r="Y1903" s="56">
        <f t="shared" si="293"/>
        <v>-99</v>
      </c>
      <c r="Z1903" s="56">
        <f t="shared" si="294"/>
        <v>-99</v>
      </c>
      <c r="AA1903" s="56">
        <f t="shared" si="295"/>
        <v>-99</v>
      </c>
      <c r="AB1903" s="56">
        <f t="shared" si="296"/>
        <v>-99</v>
      </c>
      <c r="AC1903" s="56">
        <f t="shared" si="297"/>
        <v>-99</v>
      </c>
      <c r="AE1903" s="82">
        <f>IF(D1903=1, 'adjustment factor'!$D$4, IF(D1903=-9,-999,IF(D1903="",-999,0)))</f>
        <v>-999</v>
      </c>
      <c r="AF1903" s="82">
        <f>IF(F1903=1, 'adjustment factor'!$D$5, IF(F1903=-9,-999,IF(F1903="",-999,0)))</f>
        <v>-999</v>
      </c>
      <c r="AG1903" s="82">
        <f>IF(E1903=1, 'adjustment factor'!$D$6, IF(E1903=-9,-999,IF(E1903="",-999,0)))</f>
        <v>-999</v>
      </c>
      <c r="AH1903" s="82">
        <f>IF(K1903&gt;=45,'adjustment factor'!$D$7,IF(K1903=-9,-1200,IF(K1903="",-1200,0)))</f>
        <v>-1200</v>
      </c>
      <c r="AI1903" s="82">
        <f>IF(L1903=1, 'adjustment factor'!$D$8, IF(L1903=-9,-999,IF(L1903="",-999,0)))</f>
        <v>-999</v>
      </c>
      <c r="AJ1903" s="82">
        <f>IF(AND(M1903&gt;=1,M1903&lt;=4),'adjustment factor'!$D$9,IF(M1903=-9,-999,IF(M1903=98,-999,IF(M1903=99,-999,IF(M1903="",-999,0)))))</f>
        <v>-999</v>
      </c>
      <c r="AK1903" s="82">
        <f>IF(H1903=1, 'adjustment factor'!$D$10, IF(H1903=-9,-999,IF(H1903="",-999,0)))</f>
        <v>-999</v>
      </c>
      <c r="AL1903" s="82">
        <f>IF(G1903=1, 'adjustment factor'!$D$11, IF(G1903=-9,-999,IF(G1903="",-999,0)))</f>
        <v>-999</v>
      </c>
      <c r="AM1903" s="82">
        <f>IF(I1903=1, 'adjustment factor'!$D$12, IF(I1903=-9,-999,IF(I1903="",-999,0)))</f>
        <v>-999</v>
      </c>
      <c r="AN1903" s="82">
        <f>IF(J1903=1, 'adjustment factor'!$D$13, IF(J1903=-9,-999,IF(J1903="",-999,0)))</f>
        <v>-999</v>
      </c>
      <c r="AO1903" s="82" t="str">
        <f t="shared" si="298"/>
        <v>-999</v>
      </c>
      <c r="AP1903" s="82" t="str">
        <f t="shared" si="299"/>
        <v>MISSING</v>
      </c>
    </row>
    <row r="1904" spans="2:42" s="3" customFormat="1">
      <c r="B1904" s="213"/>
      <c r="C1904" s="35">
        <v>1900</v>
      </c>
      <c r="D1904" s="161"/>
      <c r="E1904" s="161"/>
      <c r="F1904" s="161"/>
      <c r="G1904" s="161"/>
      <c r="H1904" s="161"/>
      <c r="I1904" s="161"/>
      <c r="J1904" s="161"/>
      <c r="K1904" s="161"/>
      <c r="L1904" s="161"/>
      <c r="M1904" s="161"/>
      <c r="N1904" s="171"/>
      <c r="O1904" s="171"/>
      <c r="P1904" s="171"/>
      <c r="Q1904" s="171"/>
      <c r="R1904" s="171"/>
      <c r="S1904" s="171"/>
      <c r="T1904" s="208" t="str">
        <f t="shared" si="290"/>
        <v>MISSING</v>
      </c>
      <c r="U1904" s="208" t="str">
        <f t="shared" si="291"/>
        <v>MISSING</v>
      </c>
      <c r="X1904" s="56">
        <f t="shared" si="292"/>
        <v>-99</v>
      </c>
      <c r="Y1904" s="56">
        <f t="shared" si="293"/>
        <v>-99</v>
      </c>
      <c r="Z1904" s="56">
        <f t="shared" si="294"/>
        <v>-99</v>
      </c>
      <c r="AA1904" s="56">
        <f t="shared" si="295"/>
        <v>-99</v>
      </c>
      <c r="AB1904" s="56">
        <f t="shared" si="296"/>
        <v>-99</v>
      </c>
      <c r="AC1904" s="56">
        <f t="shared" si="297"/>
        <v>-99</v>
      </c>
      <c r="AE1904" s="82">
        <f>IF(D1904=1, 'adjustment factor'!$D$4, IF(D1904=-9,-999,IF(D1904="",-999,0)))</f>
        <v>-999</v>
      </c>
      <c r="AF1904" s="82">
        <f>IF(F1904=1, 'adjustment factor'!$D$5, IF(F1904=-9,-999,IF(F1904="",-999,0)))</f>
        <v>-999</v>
      </c>
      <c r="AG1904" s="82">
        <f>IF(E1904=1, 'adjustment factor'!$D$6, IF(E1904=-9,-999,IF(E1904="",-999,0)))</f>
        <v>-999</v>
      </c>
      <c r="AH1904" s="82">
        <f>IF(K1904&gt;=45,'adjustment factor'!$D$7,IF(K1904=-9,-1200,IF(K1904="",-1200,0)))</f>
        <v>-1200</v>
      </c>
      <c r="AI1904" s="82">
        <f>IF(L1904=1, 'adjustment factor'!$D$8, IF(L1904=-9,-999,IF(L1904="",-999,0)))</f>
        <v>-999</v>
      </c>
      <c r="AJ1904" s="82">
        <f>IF(AND(M1904&gt;=1,M1904&lt;=4),'adjustment factor'!$D$9,IF(M1904=-9,-999,IF(M1904=98,-999,IF(M1904=99,-999,IF(M1904="",-999,0)))))</f>
        <v>-999</v>
      </c>
      <c r="AK1904" s="82">
        <f>IF(H1904=1, 'adjustment factor'!$D$10, IF(H1904=-9,-999,IF(H1904="",-999,0)))</f>
        <v>-999</v>
      </c>
      <c r="AL1904" s="82">
        <f>IF(G1904=1, 'adjustment factor'!$D$11, IF(G1904=-9,-999,IF(G1904="",-999,0)))</f>
        <v>-999</v>
      </c>
      <c r="AM1904" s="82">
        <f>IF(I1904=1, 'adjustment factor'!$D$12, IF(I1904=-9,-999,IF(I1904="",-999,0)))</f>
        <v>-999</v>
      </c>
      <c r="AN1904" s="82">
        <f>IF(J1904=1, 'adjustment factor'!$D$13, IF(J1904=-9,-999,IF(J1904="",-999,0)))</f>
        <v>-999</v>
      </c>
      <c r="AO1904" s="82" t="str">
        <f t="shared" si="298"/>
        <v>-999</v>
      </c>
      <c r="AP1904" s="82" t="str">
        <f t="shared" si="299"/>
        <v>MISSING</v>
      </c>
    </row>
    <row r="1905" spans="2:42" s="3" customFormat="1">
      <c r="B1905" s="213"/>
      <c r="C1905" s="35">
        <v>1901</v>
      </c>
      <c r="D1905" s="161"/>
      <c r="E1905" s="161"/>
      <c r="F1905" s="161"/>
      <c r="G1905" s="161"/>
      <c r="H1905" s="161"/>
      <c r="I1905" s="161"/>
      <c r="J1905" s="161"/>
      <c r="K1905" s="161"/>
      <c r="L1905" s="161"/>
      <c r="M1905" s="161"/>
      <c r="N1905" s="171"/>
      <c r="O1905" s="171"/>
      <c r="P1905" s="171"/>
      <c r="Q1905" s="171"/>
      <c r="R1905" s="171"/>
      <c r="S1905" s="171"/>
      <c r="T1905" s="208" t="str">
        <f t="shared" si="290"/>
        <v>MISSING</v>
      </c>
      <c r="U1905" s="208" t="str">
        <f t="shared" si="291"/>
        <v>MISSING</v>
      </c>
      <c r="X1905" s="56">
        <f t="shared" si="292"/>
        <v>-99</v>
      </c>
      <c r="Y1905" s="56">
        <f t="shared" si="293"/>
        <v>-99</v>
      </c>
      <c r="Z1905" s="56">
        <f t="shared" si="294"/>
        <v>-99</v>
      </c>
      <c r="AA1905" s="56">
        <f t="shared" si="295"/>
        <v>-99</v>
      </c>
      <c r="AB1905" s="56">
        <f t="shared" si="296"/>
        <v>-99</v>
      </c>
      <c r="AC1905" s="56">
        <f t="shared" si="297"/>
        <v>-99</v>
      </c>
      <c r="AE1905" s="82">
        <f>IF(D1905=1, 'adjustment factor'!$D$4, IF(D1905=-9,-999,IF(D1905="",-999,0)))</f>
        <v>-999</v>
      </c>
      <c r="AF1905" s="82">
        <f>IF(F1905=1, 'adjustment factor'!$D$5, IF(F1905=-9,-999,IF(F1905="",-999,0)))</f>
        <v>-999</v>
      </c>
      <c r="AG1905" s="82">
        <f>IF(E1905=1, 'adjustment factor'!$D$6, IF(E1905=-9,-999,IF(E1905="",-999,0)))</f>
        <v>-999</v>
      </c>
      <c r="AH1905" s="82">
        <f>IF(K1905&gt;=45,'adjustment factor'!$D$7,IF(K1905=-9,-1200,IF(K1905="",-1200,0)))</f>
        <v>-1200</v>
      </c>
      <c r="AI1905" s="82">
        <f>IF(L1905=1, 'adjustment factor'!$D$8, IF(L1905=-9,-999,IF(L1905="",-999,0)))</f>
        <v>-999</v>
      </c>
      <c r="AJ1905" s="82">
        <f>IF(AND(M1905&gt;=1,M1905&lt;=4),'adjustment factor'!$D$9,IF(M1905=-9,-999,IF(M1905=98,-999,IF(M1905=99,-999,IF(M1905="",-999,0)))))</f>
        <v>-999</v>
      </c>
      <c r="AK1905" s="82">
        <f>IF(H1905=1, 'adjustment factor'!$D$10, IF(H1905=-9,-999,IF(H1905="",-999,0)))</f>
        <v>-999</v>
      </c>
      <c r="AL1905" s="82">
        <f>IF(G1905=1, 'adjustment factor'!$D$11, IF(G1905=-9,-999,IF(G1905="",-999,0)))</f>
        <v>-999</v>
      </c>
      <c r="AM1905" s="82">
        <f>IF(I1905=1, 'adjustment factor'!$D$12, IF(I1905=-9,-999,IF(I1905="",-999,0)))</f>
        <v>-999</v>
      </c>
      <c r="AN1905" s="82">
        <f>IF(J1905=1, 'adjustment factor'!$D$13, IF(J1905=-9,-999,IF(J1905="",-999,0)))</f>
        <v>-999</v>
      </c>
      <c r="AO1905" s="82" t="str">
        <f t="shared" si="298"/>
        <v>-999</v>
      </c>
      <c r="AP1905" s="82" t="str">
        <f t="shared" si="299"/>
        <v>MISSING</v>
      </c>
    </row>
    <row r="1906" spans="2:42" s="3" customFormat="1">
      <c r="B1906" s="213"/>
      <c r="C1906" s="35">
        <v>1902</v>
      </c>
      <c r="D1906" s="161"/>
      <c r="E1906" s="161"/>
      <c r="F1906" s="161"/>
      <c r="G1906" s="161"/>
      <c r="H1906" s="161"/>
      <c r="I1906" s="161"/>
      <c r="J1906" s="161"/>
      <c r="K1906" s="161"/>
      <c r="L1906" s="161"/>
      <c r="M1906" s="161"/>
      <c r="N1906" s="171"/>
      <c r="O1906" s="171"/>
      <c r="P1906" s="171"/>
      <c r="Q1906" s="171"/>
      <c r="R1906" s="171"/>
      <c r="S1906" s="171"/>
      <c r="T1906" s="208" t="str">
        <f t="shared" si="290"/>
        <v>MISSING</v>
      </c>
      <c r="U1906" s="208" t="str">
        <f t="shared" si="291"/>
        <v>MISSING</v>
      </c>
      <c r="X1906" s="56">
        <f t="shared" si="292"/>
        <v>-99</v>
      </c>
      <c r="Y1906" s="56">
        <f t="shared" si="293"/>
        <v>-99</v>
      </c>
      <c r="Z1906" s="56">
        <f t="shared" si="294"/>
        <v>-99</v>
      </c>
      <c r="AA1906" s="56">
        <f t="shared" si="295"/>
        <v>-99</v>
      </c>
      <c r="AB1906" s="56">
        <f t="shared" si="296"/>
        <v>-99</v>
      </c>
      <c r="AC1906" s="56">
        <f t="shared" si="297"/>
        <v>-99</v>
      </c>
      <c r="AE1906" s="82">
        <f>IF(D1906=1, 'adjustment factor'!$D$4, IF(D1906=-9,-999,IF(D1906="",-999,0)))</f>
        <v>-999</v>
      </c>
      <c r="AF1906" s="82">
        <f>IF(F1906=1, 'adjustment factor'!$D$5, IF(F1906=-9,-999,IF(F1906="",-999,0)))</f>
        <v>-999</v>
      </c>
      <c r="AG1906" s="82">
        <f>IF(E1906=1, 'adjustment factor'!$D$6, IF(E1906=-9,-999,IF(E1906="",-999,0)))</f>
        <v>-999</v>
      </c>
      <c r="AH1906" s="82">
        <f>IF(K1906&gt;=45,'adjustment factor'!$D$7,IF(K1906=-9,-1200,IF(K1906="",-1200,0)))</f>
        <v>-1200</v>
      </c>
      <c r="AI1906" s="82">
        <f>IF(L1906=1, 'adjustment factor'!$D$8, IF(L1906=-9,-999,IF(L1906="",-999,0)))</f>
        <v>-999</v>
      </c>
      <c r="AJ1906" s="82">
        <f>IF(AND(M1906&gt;=1,M1906&lt;=4),'adjustment factor'!$D$9,IF(M1906=-9,-999,IF(M1906=98,-999,IF(M1906=99,-999,IF(M1906="",-999,0)))))</f>
        <v>-999</v>
      </c>
      <c r="AK1906" s="82">
        <f>IF(H1906=1, 'adjustment factor'!$D$10, IF(H1906=-9,-999,IF(H1906="",-999,0)))</f>
        <v>-999</v>
      </c>
      <c r="AL1906" s="82">
        <f>IF(G1906=1, 'adjustment factor'!$D$11, IF(G1906=-9,-999,IF(G1906="",-999,0)))</f>
        <v>-999</v>
      </c>
      <c r="AM1906" s="82">
        <f>IF(I1906=1, 'adjustment factor'!$D$12, IF(I1906=-9,-999,IF(I1906="",-999,0)))</f>
        <v>-999</v>
      </c>
      <c r="AN1906" s="82">
        <f>IF(J1906=1, 'adjustment factor'!$D$13, IF(J1906=-9,-999,IF(J1906="",-999,0)))</f>
        <v>-999</v>
      </c>
      <c r="AO1906" s="82" t="str">
        <f t="shared" si="298"/>
        <v>-999</v>
      </c>
      <c r="AP1906" s="82" t="str">
        <f t="shared" si="299"/>
        <v>MISSING</v>
      </c>
    </row>
    <row r="1907" spans="2:42" s="3" customFormat="1">
      <c r="B1907" s="213"/>
      <c r="C1907" s="35">
        <v>1903</v>
      </c>
      <c r="D1907" s="161"/>
      <c r="E1907" s="161"/>
      <c r="F1907" s="161"/>
      <c r="G1907" s="161"/>
      <c r="H1907" s="161"/>
      <c r="I1907" s="161"/>
      <c r="J1907" s="161"/>
      <c r="K1907" s="161"/>
      <c r="L1907" s="161"/>
      <c r="M1907" s="161"/>
      <c r="N1907" s="171"/>
      <c r="O1907" s="171"/>
      <c r="P1907" s="171"/>
      <c r="Q1907" s="171"/>
      <c r="R1907" s="171"/>
      <c r="S1907" s="171"/>
      <c r="T1907" s="208" t="str">
        <f t="shared" si="290"/>
        <v>MISSING</v>
      </c>
      <c r="U1907" s="208" t="str">
        <f t="shared" si="291"/>
        <v>MISSING</v>
      </c>
      <c r="X1907" s="56">
        <f t="shared" si="292"/>
        <v>-99</v>
      </c>
      <c r="Y1907" s="56">
        <f t="shared" si="293"/>
        <v>-99</v>
      </c>
      <c r="Z1907" s="56">
        <f t="shared" si="294"/>
        <v>-99</v>
      </c>
      <c r="AA1907" s="56">
        <f t="shared" si="295"/>
        <v>-99</v>
      </c>
      <c r="AB1907" s="56">
        <f t="shared" si="296"/>
        <v>-99</v>
      </c>
      <c r="AC1907" s="56">
        <f t="shared" si="297"/>
        <v>-99</v>
      </c>
      <c r="AE1907" s="82">
        <f>IF(D1907=1, 'adjustment factor'!$D$4, IF(D1907=-9,-999,IF(D1907="",-999,0)))</f>
        <v>-999</v>
      </c>
      <c r="AF1907" s="82">
        <f>IF(F1907=1, 'adjustment factor'!$D$5, IF(F1907=-9,-999,IF(F1907="",-999,0)))</f>
        <v>-999</v>
      </c>
      <c r="AG1907" s="82">
        <f>IF(E1907=1, 'adjustment factor'!$D$6, IF(E1907=-9,-999,IF(E1907="",-999,0)))</f>
        <v>-999</v>
      </c>
      <c r="AH1907" s="82">
        <f>IF(K1907&gt;=45,'adjustment factor'!$D$7,IF(K1907=-9,-1200,IF(K1907="",-1200,0)))</f>
        <v>-1200</v>
      </c>
      <c r="AI1907" s="82">
        <f>IF(L1907=1, 'adjustment factor'!$D$8, IF(L1907=-9,-999,IF(L1907="",-999,0)))</f>
        <v>-999</v>
      </c>
      <c r="AJ1907" s="82">
        <f>IF(AND(M1907&gt;=1,M1907&lt;=4),'adjustment factor'!$D$9,IF(M1907=-9,-999,IF(M1907=98,-999,IF(M1907=99,-999,IF(M1907="",-999,0)))))</f>
        <v>-999</v>
      </c>
      <c r="AK1907" s="82">
        <f>IF(H1907=1, 'adjustment factor'!$D$10, IF(H1907=-9,-999,IF(H1907="",-999,0)))</f>
        <v>-999</v>
      </c>
      <c r="AL1907" s="82">
        <f>IF(G1907=1, 'adjustment factor'!$D$11, IF(G1907=-9,-999,IF(G1907="",-999,0)))</f>
        <v>-999</v>
      </c>
      <c r="AM1907" s="82">
        <f>IF(I1907=1, 'adjustment factor'!$D$12, IF(I1907=-9,-999,IF(I1907="",-999,0)))</f>
        <v>-999</v>
      </c>
      <c r="AN1907" s="82">
        <f>IF(J1907=1, 'adjustment factor'!$D$13, IF(J1907=-9,-999,IF(J1907="",-999,0)))</f>
        <v>-999</v>
      </c>
      <c r="AO1907" s="82" t="str">
        <f t="shared" si="298"/>
        <v>-999</v>
      </c>
      <c r="AP1907" s="82" t="str">
        <f t="shared" si="299"/>
        <v>MISSING</v>
      </c>
    </row>
    <row r="1908" spans="2:42" s="3" customFormat="1">
      <c r="B1908" s="213"/>
      <c r="C1908" s="35">
        <v>1904</v>
      </c>
      <c r="D1908" s="161"/>
      <c r="E1908" s="161"/>
      <c r="F1908" s="161"/>
      <c r="G1908" s="161"/>
      <c r="H1908" s="161"/>
      <c r="I1908" s="161"/>
      <c r="J1908" s="161"/>
      <c r="K1908" s="161"/>
      <c r="L1908" s="161"/>
      <c r="M1908" s="161"/>
      <c r="N1908" s="171"/>
      <c r="O1908" s="171"/>
      <c r="P1908" s="171"/>
      <c r="Q1908" s="171"/>
      <c r="R1908" s="171"/>
      <c r="S1908" s="171"/>
      <c r="T1908" s="208" t="str">
        <f t="shared" si="290"/>
        <v>MISSING</v>
      </c>
      <c r="U1908" s="208" t="str">
        <f t="shared" si="291"/>
        <v>MISSING</v>
      </c>
      <c r="X1908" s="56">
        <f t="shared" si="292"/>
        <v>-99</v>
      </c>
      <c r="Y1908" s="56">
        <f t="shared" si="293"/>
        <v>-99</v>
      </c>
      <c r="Z1908" s="56">
        <f t="shared" si="294"/>
        <v>-99</v>
      </c>
      <c r="AA1908" s="56">
        <f t="shared" si="295"/>
        <v>-99</v>
      </c>
      <c r="AB1908" s="56">
        <f t="shared" si="296"/>
        <v>-99</v>
      </c>
      <c r="AC1908" s="56">
        <f t="shared" si="297"/>
        <v>-99</v>
      </c>
      <c r="AE1908" s="82">
        <f>IF(D1908=1, 'adjustment factor'!$D$4, IF(D1908=-9,-999,IF(D1908="",-999,0)))</f>
        <v>-999</v>
      </c>
      <c r="AF1908" s="82">
        <f>IF(F1908=1, 'adjustment factor'!$D$5, IF(F1908=-9,-999,IF(F1908="",-999,0)))</f>
        <v>-999</v>
      </c>
      <c r="AG1908" s="82">
        <f>IF(E1908=1, 'adjustment factor'!$D$6, IF(E1908=-9,-999,IF(E1908="",-999,0)))</f>
        <v>-999</v>
      </c>
      <c r="AH1908" s="82">
        <f>IF(K1908&gt;=45,'adjustment factor'!$D$7,IF(K1908=-9,-1200,IF(K1908="",-1200,0)))</f>
        <v>-1200</v>
      </c>
      <c r="AI1908" s="82">
        <f>IF(L1908=1, 'adjustment factor'!$D$8, IF(L1908=-9,-999,IF(L1908="",-999,0)))</f>
        <v>-999</v>
      </c>
      <c r="AJ1908" s="82">
        <f>IF(AND(M1908&gt;=1,M1908&lt;=4),'adjustment factor'!$D$9,IF(M1908=-9,-999,IF(M1908=98,-999,IF(M1908=99,-999,IF(M1908="",-999,0)))))</f>
        <v>-999</v>
      </c>
      <c r="AK1908" s="82">
        <f>IF(H1908=1, 'adjustment factor'!$D$10, IF(H1908=-9,-999,IF(H1908="",-999,0)))</f>
        <v>-999</v>
      </c>
      <c r="AL1908" s="82">
        <f>IF(G1908=1, 'adjustment factor'!$D$11, IF(G1908=-9,-999,IF(G1908="",-999,0)))</f>
        <v>-999</v>
      </c>
      <c r="AM1908" s="82">
        <f>IF(I1908=1, 'adjustment factor'!$D$12, IF(I1908=-9,-999,IF(I1908="",-999,0)))</f>
        <v>-999</v>
      </c>
      <c r="AN1908" s="82">
        <f>IF(J1908=1, 'adjustment factor'!$D$13, IF(J1908=-9,-999,IF(J1908="",-999,0)))</f>
        <v>-999</v>
      </c>
      <c r="AO1908" s="82" t="str">
        <f t="shared" si="298"/>
        <v>-999</v>
      </c>
      <c r="AP1908" s="82" t="str">
        <f t="shared" si="299"/>
        <v>MISSING</v>
      </c>
    </row>
    <row r="1909" spans="2:42" s="3" customFormat="1">
      <c r="B1909" s="213"/>
      <c r="C1909" s="35">
        <v>1905</v>
      </c>
      <c r="D1909" s="161"/>
      <c r="E1909" s="161"/>
      <c r="F1909" s="161"/>
      <c r="G1909" s="161"/>
      <c r="H1909" s="161"/>
      <c r="I1909" s="161"/>
      <c r="J1909" s="161"/>
      <c r="K1909" s="161"/>
      <c r="L1909" s="161"/>
      <c r="M1909" s="161"/>
      <c r="N1909" s="171"/>
      <c r="O1909" s="171"/>
      <c r="P1909" s="171"/>
      <c r="Q1909" s="171"/>
      <c r="R1909" s="171"/>
      <c r="S1909" s="171"/>
      <c r="T1909" s="208" t="str">
        <f t="shared" si="290"/>
        <v>MISSING</v>
      </c>
      <c r="U1909" s="208" t="str">
        <f t="shared" si="291"/>
        <v>MISSING</v>
      </c>
      <c r="X1909" s="56">
        <f t="shared" si="292"/>
        <v>-99</v>
      </c>
      <c r="Y1909" s="56">
        <f t="shared" si="293"/>
        <v>-99</v>
      </c>
      <c r="Z1909" s="56">
        <f t="shared" si="294"/>
        <v>-99</v>
      </c>
      <c r="AA1909" s="56">
        <f t="shared" si="295"/>
        <v>-99</v>
      </c>
      <c r="AB1909" s="56">
        <f t="shared" si="296"/>
        <v>-99</v>
      </c>
      <c r="AC1909" s="56">
        <f t="shared" si="297"/>
        <v>-99</v>
      </c>
      <c r="AE1909" s="82">
        <f>IF(D1909=1, 'adjustment factor'!$D$4, IF(D1909=-9,-999,IF(D1909="",-999,0)))</f>
        <v>-999</v>
      </c>
      <c r="AF1909" s="82">
        <f>IF(F1909=1, 'adjustment factor'!$D$5, IF(F1909=-9,-999,IF(F1909="",-999,0)))</f>
        <v>-999</v>
      </c>
      <c r="AG1909" s="82">
        <f>IF(E1909=1, 'adjustment factor'!$D$6, IF(E1909=-9,-999,IF(E1909="",-999,0)))</f>
        <v>-999</v>
      </c>
      <c r="AH1909" s="82">
        <f>IF(K1909&gt;=45,'adjustment factor'!$D$7,IF(K1909=-9,-1200,IF(K1909="",-1200,0)))</f>
        <v>-1200</v>
      </c>
      <c r="AI1909" s="82">
        <f>IF(L1909=1, 'adjustment factor'!$D$8, IF(L1909=-9,-999,IF(L1909="",-999,0)))</f>
        <v>-999</v>
      </c>
      <c r="AJ1909" s="82">
        <f>IF(AND(M1909&gt;=1,M1909&lt;=4),'adjustment factor'!$D$9,IF(M1909=-9,-999,IF(M1909=98,-999,IF(M1909=99,-999,IF(M1909="",-999,0)))))</f>
        <v>-999</v>
      </c>
      <c r="AK1909" s="82">
        <f>IF(H1909=1, 'adjustment factor'!$D$10, IF(H1909=-9,-999,IF(H1909="",-999,0)))</f>
        <v>-999</v>
      </c>
      <c r="AL1909" s="82">
        <f>IF(G1909=1, 'adjustment factor'!$D$11, IF(G1909=-9,-999,IF(G1909="",-999,0)))</f>
        <v>-999</v>
      </c>
      <c r="AM1909" s="82">
        <f>IF(I1909=1, 'adjustment factor'!$D$12, IF(I1909=-9,-999,IF(I1909="",-999,0)))</f>
        <v>-999</v>
      </c>
      <c r="AN1909" s="82">
        <f>IF(J1909=1, 'adjustment factor'!$D$13, IF(J1909=-9,-999,IF(J1909="",-999,0)))</f>
        <v>-999</v>
      </c>
      <c r="AO1909" s="82" t="str">
        <f t="shared" si="298"/>
        <v>-999</v>
      </c>
      <c r="AP1909" s="82" t="str">
        <f t="shared" si="299"/>
        <v>MISSING</v>
      </c>
    </row>
    <row r="1910" spans="2:42" s="3" customFormat="1">
      <c r="B1910" s="213"/>
      <c r="C1910" s="35">
        <v>1906</v>
      </c>
      <c r="D1910" s="161"/>
      <c r="E1910" s="161"/>
      <c r="F1910" s="161"/>
      <c r="G1910" s="161"/>
      <c r="H1910" s="161"/>
      <c r="I1910" s="161"/>
      <c r="J1910" s="161"/>
      <c r="K1910" s="161"/>
      <c r="L1910" s="161"/>
      <c r="M1910" s="161"/>
      <c r="N1910" s="171"/>
      <c r="O1910" s="171"/>
      <c r="P1910" s="171"/>
      <c r="Q1910" s="171"/>
      <c r="R1910" s="171"/>
      <c r="S1910" s="171"/>
      <c r="T1910" s="208" t="str">
        <f t="shared" si="290"/>
        <v>MISSING</v>
      </c>
      <c r="U1910" s="208" t="str">
        <f t="shared" si="291"/>
        <v>MISSING</v>
      </c>
      <c r="X1910" s="56">
        <f t="shared" si="292"/>
        <v>-99</v>
      </c>
      <c r="Y1910" s="56">
        <f t="shared" si="293"/>
        <v>-99</v>
      </c>
      <c r="Z1910" s="56">
        <f t="shared" si="294"/>
        <v>-99</v>
      </c>
      <c r="AA1910" s="56">
        <f t="shared" si="295"/>
        <v>-99</v>
      </c>
      <c r="AB1910" s="56">
        <f t="shared" si="296"/>
        <v>-99</v>
      </c>
      <c r="AC1910" s="56">
        <f t="shared" si="297"/>
        <v>-99</v>
      </c>
      <c r="AE1910" s="82">
        <f>IF(D1910=1, 'adjustment factor'!$D$4, IF(D1910=-9,-999,IF(D1910="",-999,0)))</f>
        <v>-999</v>
      </c>
      <c r="AF1910" s="82">
        <f>IF(F1910=1, 'adjustment factor'!$D$5, IF(F1910=-9,-999,IF(F1910="",-999,0)))</f>
        <v>-999</v>
      </c>
      <c r="AG1910" s="82">
        <f>IF(E1910=1, 'adjustment factor'!$D$6, IF(E1910=-9,-999,IF(E1910="",-999,0)))</f>
        <v>-999</v>
      </c>
      <c r="AH1910" s="82">
        <f>IF(K1910&gt;=45,'adjustment factor'!$D$7,IF(K1910=-9,-1200,IF(K1910="",-1200,0)))</f>
        <v>-1200</v>
      </c>
      <c r="AI1910" s="82">
        <f>IF(L1910=1, 'adjustment factor'!$D$8, IF(L1910=-9,-999,IF(L1910="",-999,0)))</f>
        <v>-999</v>
      </c>
      <c r="AJ1910" s="82">
        <f>IF(AND(M1910&gt;=1,M1910&lt;=4),'adjustment factor'!$D$9,IF(M1910=-9,-999,IF(M1910=98,-999,IF(M1910=99,-999,IF(M1910="",-999,0)))))</f>
        <v>-999</v>
      </c>
      <c r="AK1910" s="82">
        <f>IF(H1910=1, 'adjustment factor'!$D$10, IF(H1910=-9,-999,IF(H1910="",-999,0)))</f>
        <v>-999</v>
      </c>
      <c r="AL1910" s="82">
        <f>IF(G1910=1, 'adjustment factor'!$D$11, IF(G1910=-9,-999,IF(G1910="",-999,0)))</f>
        <v>-999</v>
      </c>
      <c r="AM1910" s="82">
        <f>IF(I1910=1, 'adjustment factor'!$D$12, IF(I1910=-9,-999,IF(I1910="",-999,0)))</f>
        <v>-999</v>
      </c>
      <c r="AN1910" s="82">
        <f>IF(J1910=1, 'adjustment factor'!$D$13, IF(J1910=-9,-999,IF(J1910="",-999,0)))</f>
        <v>-999</v>
      </c>
      <c r="AO1910" s="82" t="str">
        <f t="shared" si="298"/>
        <v>-999</v>
      </c>
      <c r="AP1910" s="82" t="str">
        <f t="shared" si="299"/>
        <v>MISSING</v>
      </c>
    </row>
    <row r="1911" spans="2:42" s="3" customFormat="1">
      <c r="B1911" s="213"/>
      <c r="C1911" s="35">
        <v>1907</v>
      </c>
      <c r="D1911" s="161"/>
      <c r="E1911" s="161"/>
      <c r="F1911" s="161"/>
      <c r="G1911" s="161"/>
      <c r="H1911" s="161"/>
      <c r="I1911" s="161"/>
      <c r="J1911" s="161"/>
      <c r="K1911" s="161"/>
      <c r="L1911" s="161"/>
      <c r="M1911" s="161"/>
      <c r="N1911" s="171"/>
      <c r="O1911" s="171"/>
      <c r="P1911" s="171"/>
      <c r="Q1911" s="171"/>
      <c r="R1911" s="171"/>
      <c r="S1911" s="171"/>
      <c r="T1911" s="208" t="str">
        <f t="shared" si="290"/>
        <v>MISSING</v>
      </c>
      <c r="U1911" s="208" t="str">
        <f t="shared" si="291"/>
        <v>MISSING</v>
      </c>
      <c r="X1911" s="56">
        <f t="shared" si="292"/>
        <v>-99</v>
      </c>
      <c r="Y1911" s="56">
        <f t="shared" si="293"/>
        <v>-99</v>
      </c>
      <c r="Z1911" s="56">
        <f t="shared" si="294"/>
        <v>-99</v>
      </c>
      <c r="AA1911" s="56">
        <f t="shared" si="295"/>
        <v>-99</v>
      </c>
      <c r="AB1911" s="56">
        <f t="shared" si="296"/>
        <v>-99</v>
      </c>
      <c r="AC1911" s="56">
        <f t="shared" si="297"/>
        <v>-99</v>
      </c>
      <c r="AE1911" s="82">
        <f>IF(D1911=1, 'adjustment factor'!$D$4, IF(D1911=-9,-999,IF(D1911="",-999,0)))</f>
        <v>-999</v>
      </c>
      <c r="AF1911" s="82">
        <f>IF(F1911=1, 'adjustment factor'!$D$5, IF(F1911=-9,-999,IF(F1911="",-999,0)))</f>
        <v>-999</v>
      </c>
      <c r="AG1911" s="82">
        <f>IF(E1911=1, 'adjustment factor'!$D$6, IF(E1911=-9,-999,IF(E1911="",-999,0)))</f>
        <v>-999</v>
      </c>
      <c r="AH1911" s="82">
        <f>IF(K1911&gt;=45,'adjustment factor'!$D$7,IF(K1911=-9,-1200,IF(K1911="",-1200,0)))</f>
        <v>-1200</v>
      </c>
      <c r="AI1911" s="82">
        <f>IF(L1911=1, 'adjustment factor'!$D$8, IF(L1911=-9,-999,IF(L1911="",-999,0)))</f>
        <v>-999</v>
      </c>
      <c r="AJ1911" s="82">
        <f>IF(AND(M1911&gt;=1,M1911&lt;=4),'adjustment factor'!$D$9,IF(M1911=-9,-999,IF(M1911=98,-999,IF(M1911=99,-999,IF(M1911="",-999,0)))))</f>
        <v>-999</v>
      </c>
      <c r="AK1911" s="82">
        <f>IF(H1911=1, 'adjustment factor'!$D$10, IF(H1911=-9,-999,IF(H1911="",-999,0)))</f>
        <v>-999</v>
      </c>
      <c r="AL1911" s="82">
        <f>IF(G1911=1, 'adjustment factor'!$D$11, IF(G1911=-9,-999,IF(G1911="",-999,0)))</f>
        <v>-999</v>
      </c>
      <c r="AM1911" s="82">
        <f>IF(I1911=1, 'adjustment factor'!$D$12, IF(I1911=-9,-999,IF(I1911="",-999,0)))</f>
        <v>-999</v>
      </c>
      <c r="AN1911" s="82">
        <f>IF(J1911=1, 'adjustment factor'!$D$13, IF(J1911=-9,-999,IF(J1911="",-999,0)))</f>
        <v>-999</v>
      </c>
      <c r="AO1911" s="82" t="str">
        <f t="shared" si="298"/>
        <v>-999</v>
      </c>
      <c r="AP1911" s="82" t="str">
        <f t="shared" si="299"/>
        <v>MISSING</v>
      </c>
    </row>
    <row r="1912" spans="2:42" s="3" customFormat="1">
      <c r="B1912" s="213"/>
      <c r="C1912" s="35">
        <v>1908</v>
      </c>
      <c r="D1912" s="161"/>
      <c r="E1912" s="161"/>
      <c r="F1912" s="161"/>
      <c r="G1912" s="161"/>
      <c r="H1912" s="161"/>
      <c r="I1912" s="161"/>
      <c r="J1912" s="161"/>
      <c r="K1912" s="161"/>
      <c r="L1912" s="161"/>
      <c r="M1912" s="161"/>
      <c r="N1912" s="171"/>
      <c r="O1912" s="171"/>
      <c r="P1912" s="171"/>
      <c r="Q1912" s="171"/>
      <c r="R1912" s="171"/>
      <c r="S1912" s="171"/>
      <c r="T1912" s="208" t="str">
        <f t="shared" si="290"/>
        <v>MISSING</v>
      </c>
      <c r="U1912" s="208" t="str">
        <f t="shared" si="291"/>
        <v>MISSING</v>
      </c>
      <c r="X1912" s="56">
        <f t="shared" si="292"/>
        <v>-99</v>
      </c>
      <c r="Y1912" s="56">
        <f t="shared" si="293"/>
        <v>-99</v>
      </c>
      <c r="Z1912" s="56">
        <f t="shared" si="294"/>
        <v>-99</v>
      </c>
      <c r="AA1912" s="56">
        <f t="shared" si="295"/>
        <v>-99</v>
      </c>
      <c r="AB1912" s="56">
        <f t="shared" si="296"/>
        <v>-99</v>
      </c>
      <c r="AC1912" s="56">
        <f t="shared" si="297"/>
        <v>-99</v>
      </c>
      <c r="AE1912" s="82">
        <f>IF(D1912=1, 'adjustment factor'!$D$4, IF(D1912=-9,-999,IF(D1912="",-999,0)))</f>
        <v>-999</v>
      </c>
      <c r="AF1912" s="82">
        <f>IF(F1912=1, 'adjustment factor'!$D$5, IF(F1912=-9,-999,IF(F1912="",-999,0)))</f>
        <v>-999</v>
      </c>
      <c r="AG1912" s="82">
        <f>IF(E1912=1, 'adjustment factor'!$D$6, IF(E1912=-9,-999,IF(E1912="",-999,0)))</f>
        <v>-999</v>
      </c>
      <c r="AH1912" s="82">
        <f>IF(K1912&gt;=45,'adjustment factor'!$D$7,IF(K1912=-9,-1200,IF(K1912="",-1200,0)))</f>
        <v>-1200</v>
      </c>
      <c r="AI1912" s="82">
        <f>IF(L1912=1, 'adjustment factor'!$D$8, IF(L1912=-9,-999,IF(L1912="",-999,0)))</f>
        <v>-999</v>
      </c>
      <c r="AJ1912" s="82">
        <f>IF(AND(M1912&gt;=1,M1912&lt;=4),'adjustment factor'!$D$9,IF(M1912=-9,-999,IF(M1912=98,-999,IF(M1912=99,-999,IF(M1912="",-999,0)))))</f>
        <v>-999</v>
      </c>
      <c r="AK1912" s="82">
        <f>IF(H1912=1, 'adjustment factor'!$D$10, IF(H1912=-9,-999,IF(H1912="",-999,0)))</f>
        <v>-999</v>
      </c>
      <c r="AL1912" s="82">
        <f>IF(G1912=1, 'adjustment factor'!$D$11, IF(G1912=-9,-999,IF(G1912="",-999,0)))</f>
        <v>-999</v>
      </c>
      <c r="AM1912" s="82">
        <f>IF(I1912=1, 'adjustment factor'!$D$12, IF(I1912=-9,-999,IF(I1912="",-999,0)))</f>
        <v>-999</v>
      </c>
      <c r="AN1912" s="82">
        <f>IF(J1912=1, 'adjustment factor'!$D$13, IF(J1912=-9,-999,IF(J1912="",-999,0)))</f>
        <v>-999</v>
      </c>
      <c r="AO1912" s="82" t="str">
        <f t="shared" si="298"/>
        <v>-999</v>
      </c>
      <c r="AP1912" s="82" t="str">
        <f t="shared" si="299"/>
        <v>MISSING</v>
      </c>
    </row>
    <row r="1913" spans="2:42" s="3" customFormat="1">
      <c r="B1913" s="213"/>
      <c r="C1913" s="35">
        <v>1909</v>
      </c>
      <c r="D1913" s="161"/>
      <c r="E1913" s="161"/>
      <c r="F1913" s="161"/>
      <c r="G1913" s="161"/>
      <c r="H1913" s="161"/>
      <c r="I1913" s="161"/>
      <c r="J1913" s="161"/>
      <c r="K1913" s="161"/>
      <c r="L1913" s="161"/>
      <c r="M1913" s="161"/>
      <c r="N1913" s="171"/>
      <c r="O1913" s="171"/>
      <c r="P1913" s="171"/>
      <c r="Q1913" s="171"/>
      <c r="R1913" s="171"/>
      <c r="S1913" s="171"/>
      <c r="T1913" s="208" t="str">
        <f t="shared" si="290"/>
        <v>MISSING</v>
      </c>
      <c r="U1913" s="208" t="str">
        <f t="shared" si="291"/>
        <v>MISSING</v>
      </c>
      <c r="X1913" s="56">
        <f t="shared" si="292"/>
        <v>-99</v>
      </c>
      <c r="Y1913" s="56">
        <f t="shared" si="293"/>
        <v>-99</v>
      </c>
      <c r="Z1913" s="56">
        <f t="shared" si="294"/>
        <v>-99</v>
      </c>
      <c r="AA1913" s="56">
        <f t="shared" si="295"/>
        <v>-99</v>
      </c>
      <c r="AB1913" s="56">
        <f t="shared" si="296"/>
        <v>-99</v>
      </c>
      <c r="AC1913" s="56">
        <f t="shared" si="297"/>
        <v>-99</v>
      </c>
      <c r="AE1913" s="82">
        <f>IF(D1913=1, 'adjustment factor'!$D$4, IF(D1913=-9,-999,IF(D1913="",-999,0)))</f>
        <v>-999</v>
      </c>
      <c r="AF1913" s="82">
        <f>IF(F1913=1, 'adjustment factor'!$D$5, IF(F1913=-9,-999,IF(F1913="",-999,0)))</f>
        <v>-999</v>
      </c>
      <c r="AG1913" s="82">
        <f>IF(E1913=1, 'adjustment factor'!$D$6, IF(E1913=-9,-999,IF(E1913="",-999,0)))</f>
        <v>-999</v>
      </c>
      <c r="AH1913" s="82">
        <f>IF(K1913&gt;=45,'adjustment factor'!$D$7,IF(K1913=-9,-1200,IF(K1913="",-1200,0)))</f>
        <v>-1200</v>
      </c>
      <c r="AI1913" s="82">
        <f>IF(L1913=1, 'adjustment factor'!$D$8, IF(L1913=-9,-999,IF(L1913="",-999,0)))</f>
        <v>-999</v>
      </c>
      <c r="AJ1913" s="82">
        <f>IF(AND(M1913&gt;=1,M1913&lt;=4),'adjustment factor'!$D$9,IF(M1913=-9,-999,IF(M1913=98,-999,IF(M1913=99,-999,IF(M1913="",-999,0)))))</f>
        <v>-999</v>
      </c>
      <c r="AK1913" s="82">
        <f>IF(H1913=1, 'adjustment factor'!$D$10, IF(H1913=-9,-999,IF(H1913="",-999,0)))</f>
        <v>-999</v>
      </c>
      <c r="AL1913" s="82">
        <f>IF(G1913=1, 'adjustment factor'!$D$11, IF(G1913=-9,-999,IF(G1913="",-999,0)))</f>
        <v>-999</v>
      </c>
      <c r="AM1913" s="82">
        <f>IF(I1913=1, 'adjustment factor'!$D$12, IF(I1913=-9,-999,IF(I1913="",-999,0)))</f>
        <v>-999</v>
      </c>
      <c r="AN1913" s="82">
        <f>IF(J1913=1, 'adjustment factor'!$D$13, IF(J1913=-9,-999,IF(J1913="",-999,0)))</f>
        <v>-999</v>
      </c>
      <c r="AO1913" s="82" t="str">
        <f t="shared" si="298"/>
        <v>-999</v>
      </c>
      <c r="AP1913" s="82" t="str">
        <f t="shared" si="299"/>
        <v>MISSING</v>
      </c>
    </row>
    <row r="1914" spans="2:42" s="3" customFormat="1">
      <c r="B1914" s="213"/>
      <c r="C1914" s="35">
        <v>1910</v>
      </c>
      <c r="D1914" s="161"/>
      <c r="E1914" s="161"/>
      <c r="F1914" s="161"/>
      <c r="G1914" s="161"/>
      <c r="H1914" s="161"/>
      <c r="I1914" s="161"/>
      <c r="J1914" s="161"/>
      <c r="K1914" s="161"/>
      <c r="L1914" s="161"/>
      <c r="M1914" s="161"/>
      <c r="N1914" s="171"/>
      <c r="O1914" s="171"/>
      <c r="P1914" s="171"/>
      <c r="Q1914" s="171"/>
      <c r="R1914" s="171"/>
      <c r="S1914" s="171"/>
      <c r="T1914" s="208" t="str">
        <f t="shared" si="290"/>
        <v>MISSING</v>
      </c>
      <c r="U1914" s="208" t="str">
        <f t="shared" si="291"/>
        <v>MISSING</v>
      </c>
      <c r="X1914" s="56">
        <f t="shared" si="292"/>
        <v>-99</v>
      </c>
      <c r="Y1914" s="56">
        <f t="shared" si="293"/>
        <v>-99</v>
      </c>
      <c r="Z1914" s="56">
        <f t="shared" si="294"/>
        <v>-99</v>
      </c>
      <c r="AA1914" s="56">
        <f t="shared" si="295"/>
        <v>-99</v>
      </c>
      <c r="AB1914" s="56">
        <f t="shared" si="296"/>
        <v>-99</v>
      </c>
      <c r="AC1914" s="56">
        <f t="shared" si="297"/>
        <v>-99</v>
      </c>
      <c r="AE1914" s="82">
        <f>IF(D1914=1, 'adjustment factor'!$D$4, IF(D1914=-9,-999,IF(D1914="",-999,0)))</f>
        <v>-999</v>
      </c>
      <c r="AF1914" s="82">
        <f>IF(F1914=1, 'adjustment factor'!$D$5, IF(F1914=-9,-999,IF(F1914="",-999,0)))</f>
        <v>-999</v>
      </c>
      <c r="AG1914" s="82">
        <f>IF(E1914=1, 'adjustment factor'!$D$6, IF(E1914=-9,-999,IF(E1914="",-999,0)))</f>
        <v>-999</v>
      </c>
      <c r="AH1914" s="82">
        <f>IF(K1914&gt;=45,'adjustment factor'!$D$7,IF(K1914=-9,-1200,IF(K1914="",-1200,0)))</f>
        <v>-1200</v>
      </c>
      <c r="AI1914" s="82">
        <f>IF(L1914=1, 'adjustment factor'!$D$8, IF(L1914=-9,-999,IF(L1914="",-999,0)))</f>
        <v>-999</v>
      </c>
      <c r="AJ1914" s="82">
        <f>IF(AND(M1914&gt;=1,M1914&lt;=4),'adjustment factor'!$D$9,IF(M1914=-9,-999,IF(M1914=98,-999,IF(M1914=99,-999,IF(M1914="",-999,0)))))</f>
        <v>-999</v>
      </c>
      <c r="AK1914" s="82">
        <f>IF(H1914=1, 'adjustment factor'!$D$10, IF(H1914=-9,-999,IF(H1914="",-999,0)))</f>
        <v>-999</v>
      </c>
      <c r="AL1914" s="82">
        <f>IF(G1914=1, 'adjustment factor'!$D$11, IF(G1914=-9,-999,IF(G1914="",-999,0)))</f>
        <v>-999</v>
      </c>
      <c r="AM1914" s="82">
        <f>IF(I1914=1, 'adjustment factor'!$D$12, IF(I1914=-9,-999,IF(I1914="",-999,0)))</f>
        <v>-999</v>
      </c>
      <c r="AN1914" s="82">
        <f>IF(J1914=1, 'adjustment factor'!$D$13, IF(J1914=-9,-999,IF(J1914="",-999,0)))</f>
        <v>-999</v>
      </c>
      <c r="AO1914" s="82" t="str">
        <f t="shared" si="298"/>
        <v>-999</v>
      </c>
      <c r="AP1914" s="82" t="str">
        <f t="shared" si="299"/>
        <v>MISSING</v>
      </c>
    </row>
    <row r="1915" spans="2:42" s="3" customFormat="1">
      <c r="B1915" s="213"/>
      <c r="C1915" s="35">
        <v>1911</v>
      </c>
      <c r="D1915" s="161"/>
      <c r="E1915" s="161"/>
      <c r="F1915" s="161"/>
      <c r="G1915" s="161"/>
      <c r="H1915" s="161"/>
      <c r="I1915" s="161"/>
      <c r="J1915" s="161"/>
      <c r="K1915" s="161"/>
      <c r="L1915" s="161"/>
      <c r="M1915" s="161"/>
      <c r="N1915" s="171"/>
      <c r="O1915" s="171"/>
      <c r="P1915" s="171"/>
      <c r="Q1915" s="171"/>
      <c r="R1915" s="171"/>
      <c r="S1915" s="171"/>
      <c r="T1915" s="208" t="str">
        <f t="shared" si="290"/>
        <v>MISSING</v>
      </c>
      <c r="U1915" s="208" t="str">
        <f t="shared" si="291"/>
        <v>MISSING</v>
      </c>
      <c r="X1915" s="56">
        <f t="shared" si="292"/>
        <v>-99</v>
      </c>
      <c r="Y1915" s="56">
        <f t="shared" si="293"/>
        <v>-99</v>
      </c>
      <c r="Z1915" s="56">
        <f t="shared" si="294"/>
        <v>-99</v>
      </c>
      <c r="AA1915" s="56">
        <f t="shared" si="295"/>
        <v>-99</v>
      </c>
      <c r="AB1915" s="56">
        <f t="shared" si="296"/>
        <v>-99</v>
      </c>
      <c r="AC1915" s="56">
        <f t="shared" si="297"/>
        <v>-99</v>
      </c>
      <c r="AE1915" s="82">
        <f>IF(D1915=1, 'adjustment factor'!$D$4, IF(D1915=-9,-999,IF(D1915="",-999,0)))</f>
        <v>-999</v>
      </c>
      <c r="AF1915" s="82">
        <f>IF(F1915=1, 'adjustment factor'!$D$5, IF(F1915=-9,-999,IF(F1915="",-999,0)))</f>
        <v>-999</v>
      </c>
      <c r="AG1915" s="82">
        <f>IF(E1915=1, 'adjustment factor'!$D$6, IF(E1915=-9,-999,IF(E1915="",-999,0)))</f>
        <v>-999</v>
      </c>
      <c r="AH1915" s="82">
        <f>IF(K1915&gt;=45,'adjustment factor'!$D$7,IF(K1915=-9,-1200,IF(K1915="",-1200,0)))</f>
        <v>-1200</v>
      </c>
      <c r="AI1915" s="82">
        <f>IF(L1915=1, 'adjustment factor'!$D$8, IF(L1915=-9,-999,IF(L1915="",-999,0)))</f>
        <v>-999</v>
      </c>
      <c r="AJ1915" s="82">
        <f>IF(AND(M1915&gt;=1,M1915&lt;=4),'adjustment factor'!$D$9,IF(M1915=-9,-999,IF(M1915=98,-999,IF(M1915=99,-999,IF(M1915="",-999,0)))))</f>
        <v>-999</v>
      </c>
      <c r="AK1915" s="82">
        <f>IF(H1915=1, 'adjustment factor'!$D$10, IF(H1915=-9,-999,IF(H1915="",-999,0)))</f>
        <v>-999</v>
      </c>
      <c r="AL1915" s="82">
        <f>IF(G1915=1, 'adjustment factor'!$D$11, IF(G1915=-9,-999,IF(G1915="",-999,0)))</f>
        <v>-999</v>
      </c>
      <c r="AM1915" s="82">
        <f>IF(I1915=1, 'adjustment factor'!$D$12, IF(I1915=-9,-999,IF(I1915="",-999,0)))</f>
        <v>-999</v>
      </c>
      <c r="AN1915" s="82">
        <f>IF(J1915=1, 'adjustment factor'!$D$13, IF(J1915=-9,-999,IF(J1915="",-999,0)))</f>
        <v>-999</v>
      </c>
      <c r="AO1915" s="82" t="str">
        <f t="shared" si="298"/>
        <v>-999</v>
      </c>
      <c r="AP1915" s="82" t="str">
        <f t="shared" si="299"/>
        <v>MISSING</v>
      </c>
    </row>
    <row r="1916" spans="2:42" s="3" customFormat="1">
      <c r="B1916" s="213"/>
      <c r="C1916" s="35">
        <v>1912</v>
      </c>
      <c r="D1916" s="161"/>
      <c r="E1916" s="161"/>
      <c r="F1916" s="161"/>
      <c r="G1916" s="161"/>
      <c r="H1916" s="161"/>
      <c r="I1916" s="161"/>
      <c r="J1916" s="161"/>
      <c r="K1916" s="161"/>
      <c r="L1916" s="161"/>
      <c r="M1916" s="161"/>
      <c r="N1916" s="171"/>
      <c r="O1916" s="171"/>
      <c r="P1916" s="171"/>
      <c r="Q1916" s="171"/>
      <c r="R1916" s="171"/>
      <c r="S1916" s="171"/>
      <c r="T1916" s="208" t="str">
        <f t="shared" si="290"/>
        <v>MISSING</v>
      </c>
      <c r="U1916" s="208" t="str">
        <f t="shared" si="291"/>
        <v>MISSING</v>
      </c>
      <c r="X1916" s="56">
        <f t="shared" si="292"/>
        <v>-99</v>
      </c>
      <c r="Y1916" s="56">
        <f t="shared" si="293"/>
        <v>-99</v>
      </c>
      <c r="Z1916" s="56">
        <f t="shared" si="294"/>
        <v>-99</v>
      </c>
      <c r="AA1916" s="56">
        <f t="shared" si="295"/>
        <v>-99</v>
      </c>
      <c r="AB1916" s="56">
        <f t="shared" si="296"/>
        <v>-99</v>
      </c>
      <c r="AC1916" s="56">
        <f t="shared" si="297"/>
        <v>-99</v>
      </c>
      <c r="AE1916" s="82">
        <f>IF(D1916=1, 'adjustment factor'!$D$4, IF(D1916=-9,-999,IF(D1916="",-999,0)))</f>
        <v>-999</v>
      </c>
      <c r="AF1916" s="82">
        <f>IF(F1916=1, 'adjustment factor'!$D$5, IF(F1916=-9,-999,IF(F1916="",-999,0)))</f>
        <v>-999</v>
      </c>
      <c r="AG1916" s="82">
        <f>IF(E1916=1, 'adjustment factor'!$D$6, IF(E1916=-9,-999,IF(E1916="",-999,0)))</f>
        <v>-999</v>
      </c>
      <c r="AH1916" s="82">
        <f>IF(K1916&gt;=45,'adjustment factor'!$D$7,IF(K1916=-9,-1200,IF(K1916="",-1200,0)))</f>
        <v>-1200</v>
      </c>
      <c r="AI1916" s="82">
        <f>IF(L1916=1, 'adjustment factor'!$D$8, IF(L1916=-9,-999,IF(L1916="",-999,0)))</f>
        <v>-999</v>
      </c>
      <c r="AJ1916" s="82">
        <f>IF(AND(M1916&gt;=1,M1916&lt;=4),'adjustment factor'!$D$9,IF(M1916=-9,-999,IF(M1916=98,-999,IF(M1916=99,-999,IF(M1916="",-999,0)))))</f>
        <v>-999</v>
      </c>
      <c r="AK1916" s="82">
        <f>IF(H1916=1, 'adjustment factor'!$D$10, IF(H1916=-9,-999,IF(H1916="",-999,0)))</f>
        <v>-999</v>
      </c>
      <c r="AL1916" s="82">
        <f>IF(G1916=1, 'adjustment factor'!$D$11, IF(G1916=-9,-999,IF(G1916="",-999,0)))</f>
        <v>-999</v>
      </c>
      <c r="AM1916" s="82">
        <f>IF(I1916=1, 'adjustment factor'!$D$12, IF(I1916=-9,-999,IF(I1916="",-999,0)))</f>
        <v>-999</v>
      </c>
      <c r="AN1916" s="82">
        <f>IF(J1916=1, 'adjustment factor'!$D$13, IF(J1916=-9,-999,IF(J1916="",-999,0)))</f>
        <v>-999</v>
      </c>
      <c r="AO1916" s="82" t="str">
        <f t="shared" si="298"/>
        <v>-999</v>
      </c>
      <c r="AP1916" s="82" t="str">
        <f t="shared" si="299"/>
        <v>MISSING</v>
      </c>
    </row>
    <row r="1917" spans="2:42" s="3" customFormat="1">
      <c r="B1917" s="213"/>
      <c r="C1917" s="35">
        <v>1913</v>
      </c>
      <c r="D1917" s="161"/>
      <c r="E1917" s="161"/>
      <c r="F1917" s="161"/>
      <c r="G1917" s="161"/>
      <c r="H1917" s="161"/>
      <c r="I1917" s="161"/>
      <c r="J1917" s="161"/>
      <c r="K1917" s="161"/>
      <c r="L1917" s="161"/>
      <c r="M1917" s="161"/>
      <c r="N1917" s="171"/>
      <c r="O1917" s="171"/>
      <c r="P1917" s="171"/>
      <c r="Q1917" s="171"/>
      <c r="R1917" s="171"/>
      <c r="S1917" s="171"/>
      <c r="T1917" s="208" t="str">
        <f t="shared" si="290"/>
        <v>MISSING</v>
      </c>
      <c r="U1917" s="208" t="str">
        <f t="shared" si="291"/>
        <v>MISSING</v>
      </c>
      <c r="X1917" s="56">
        <f t="shared" si="292"/>
        <v>-99</v>
      </c>
      <c r="Y1917" s="56">
        <f t="shared" si="293"/>
        <v>-99</v>
      </c>
      <c r="Z1917" s="56">
        <f t="shared" si="294"/>
        <v>-99</v>
      </c>
      <c r="AA1917" s="56">
        <f t="shared" si="295"/>
        <v>-99</v>
      </c>
      <c r="AB1917" s="56">
        <f t="shared" si="296"/>
        <v>-99</v>
      </c>
      <c r="AC1917" s="56">
        <f t="shared" si="297"/>
        <v>-99</v>
      </c>
      <c r="AE1917" s="82">
        <f>IF(D1917=1, 'adjustment factor'!$D$4, IF(D1917=-9,-999,IF(D1917="",-999,0)))</f>
        <v>-999</v>
      </c>
      <c r="AF1917" s="82">
        <f>IF(F1917=1, 'adjustment factor'!$D$5, IF(F1917=-9,-999,IF(F1917="",-999,0)))</f>
        <v>-999</v>
      </c>
      <c r="AG1917" s="82">
        <f>IF(E1917=1, 'adjustment factor'!$D$6, IF(E1917=-9,-999,IF(E1917="",-999,0)))</f>
        <v>-999</v>
      </c>
      <c r="AH1917" s="82">
        <f>IF(K1917&gt;=45,'adjustment factor'!$D$7,IF(K1917=-9,-1200,IF(K1917="",-1200,0)))</f>
        <v>-1200</v>
      </c>
      <c r="AI1917" s="82">
        <f>IF(L1917=1, 'adjustment factor'!$D$8, IF(L1917=-9,-999,IF(L1917="",-999,0)))</f>
        <v>-999</v>
      </c>
      <c r="AJ1917" s="82">
        <f>IF(AND(M1917&gt;=1,M1917&lt;=4),'adjustment factor'!$D$9,IF(M1917=-9,-999,IF(M1917=98,-999,IF(M1917=99,-999,IF(M1917="",-999,0)))))</f>
        <v>-999</v>
      </c>
      <c r="AK1917" s="82">
        <f>IF(H1917=1, 'adjustment factor'!$D$10, IF(H1917=-9,-999,IF(H1917="",-999,0)))</f>
        <v>-999</v>
      </c>
      <c r="AL1917" s="82">
        <f>IF(G1917=1, 'adjustment factor'!$D$11, IF(G1917=-9,-999,IF(G1917="",-999,0)))</f>
        <v>-999</v>
      </c>
      <c r="AM1917" s="82">
        <f>IF(I1917=1, 'adjustment factor'!$D$12, IF(I1917=-9,-999,IF(I1917="",-999,0)))</f>
        <v>-999</v>
      </c>
      <c r="AN1917" s="82">
        <f>IF(J1917=1, 'adjustment factor'!$D$13, IF(J1917=-9,-999,IF(J1917="",-999,0)))</f>
        <v>-999</v>
      </c>
      <c r="AO1917" s="82" t="str">
        <f t="shared" si="298"/>
        <v>-999</v>
      </c>
      <c r="AP1917" s="82" t="str">
        <f t="shared" si="299"/>
        <v>MISSING</v>
      </c>
    </row>
    <row r="1918" spans="2:42" s="3" customFormat="1">
      <c r="B1918" s="213"/>
      <c r="C1918" s="35">
        <v>1914</v>
      </c>
      <c r="D1918" s="161"/>
      <c r="E1918" s="161"/>
      <c r="F1918" s="161"/>
      <c r="G1918" s="161"/>
      <c r="H1918" s="161"/>
      <c r="I1918" s="161"/>
      <c r="J1918" s="161"/>
      <c r="K1918" s="161"/>
      <c r="L1918" s="161"/>
      <c r="M1918" s="161"/>
      <c r="N1918" s="171"/>
      <c r="O1918" s="171"/>
      <c r="P1918" s="171"/>
      <c r="Q1918" s="171"/>
      <c r="R1918" s="171"/>
      <c r="S1918" s="171"/>
      <c r="T1918" s="208" t="str">
        <f t="shared" si="290"/>
        <v>MISSING</v>
      </c>
      <c r="U1918" s="208" t="str">
        <f t="shared" si="291"/>
        <v>MISSING</v>
      </c>
      <c r="X1918" s="56">
        <f t="shared" si="292"/>
        <v>-99</v>
      </c>
      <c r="Y1918" s="56">
        <f t="shared" si="293"/>
        <v>-99</v>
      </c>
      <c r="Z1918" s="56">
        <f t="shared" si="294"/>
        <v>-99</v>
      </c>
      <c r="AA1918" s="56">
        <f t="shared" si="295"/>
        <v>-99</v>
      </c>
      <c r="AB1918" s="56">
        <f t="shared" si="296"/>
        <v>-99</v>
      </c>
      <c r="AC1918" s="56">
        <f t="shared" si="297"/>
        <v>-99</v>
      </c>
      <c r="AE1918" s="82">
        <f>IF(D1918=1, 'adjustment factor'!$D$4, IF(D1918=-9,-999,IF(D1918="",-999,0)))</f>
        <v>-999</v>
      </c>
      <c r="AF1918" s="82">
        <f>IF(F1918=1, 'adjustment factor'!$D$5, IF(F1918=-9,-999,IF(F1918="",-999,0)))</f>
        <v>-999</v>
      </c>
      <c r="AG1918" s="82">
        <f>IF(E1918=1, 'adjustment factor'!$D$6, IF(E1918=-9,-999,IF(E1918="",-999,0)))</f>
        <v>-999</v>
      </c>
      <c r="AH1918" s="82">
        <f>IF(K1918&gt;=45,'adjustment factor'!$D$7,IF(K1918=-9,-1200,IF(K1918="",-1200,0)))</f>
        <v>-1200</v>
      </c>
      <c r="AI1918" s="82">
        <f>IF(L1918=1, 'adjustment factor'!$D$8, IF(L1918=-9,-999,IF(L1918="",-999,0)))</f>
        <v>-999</v>
      </c>
      <c r="AJ1918" s="82">
        <f>IF(AND(M1918&gt;=1,M1918&lt;=4),'adjustment factor'!$D$9,IF(M1918=-9,-999,IF(M1918=98,-999,IF(M1918=99,-999,IF(M1918="",-999,0)))))</f>
        <v>-999</v>
      </c>
      <c r="AK1918" s="82">
        <f>IF(H1918=1, 'adjustment factor'!$D$10, IF(H1918=-9,-999,IF(H1918="",-999,0)))</f>
        <v>-999</v>
      </c>
      <c r="AL1918" s="82">
        <f>IF(G1918=1, 'adjustment factor'!$D$11, IF(G1918=-9,-999,IF(G1918="",-999,0)))</f>
        <v>-999</v>
      </c>
      <c r="AM1918" s="82">
        <f>IF(I1918=1, 'adjustment factor'!$D$12, IF(I1918=-9,-999,IF(I1918="",-999,0)))</f>
        <v>-999</v>
      </c>
      <c r="AN1918" s="82">
        <f>IF(J1918=1, 'adjustment factor'!$D$13, IF(J1918=-9,-999,IF(J1918="",-999,0)))</f>
        <v>-999</v>
      </c>
      <c r="AO1918" s="82" t="str">
        <f t="shared" si="298"/>
        <v>-999</v>
      </c>
      <c r="AP1918" s="82" t="str">
        <f t="shared" si="299"/>
        <v>MISSING</v>
      </c>
    </row>
    <row r="1919" spans="2:42" s="3" customFormat="1">
      <c r="B1919" s="213"/>
      <c r="C1919" s="35">
        <v>1915</v>
      </c>
      <c r="D1919" s="161"/>
      <c r="E1919" s="161"/>
      <c r="F1919" s="161"/>
      <c r="G1919" s="161"/>
      <c r="H1919" s="161"/>
      <c r="I1919" s="161"/>
      <c r="J1919" s="161"/>
      <c r="K1919" s="161"/>
      <c r="L1919" s="161"/>
      <c r="M1919" s="161"/>
      <c r="N1919" s="171"/>
      <c r="O1919" s="171"/>
      <c r="P1919" s="171"/>
      <c r="Q1919" s="171"/>
      <c r="R1919" s="171"/>
      <c r="S1919" s="171"/>
      <c r="T1919" s="208" t="str">
        <f t="shared" si="290"/>
        <v>MISSING</v>
      </c>
      <c r="U1919" s="208" t="str">
        <f t="shared" si="291"/>
        <v>MISSING</v>
      </c>
      <c r="X1919" s="56">
        <f t="shared" si="292"/>
        <v>-99</v>
      </c>
      <c r="Y1919" s="56">
        <f t="shared" si="293"/>
        <v>-99</v>
      </c>
      <c r="Z1919" s="56">
        <f t="shared" si="294"/>
        <v>-99</v>
      </c>
      <c r="AA1919" s="56">
        <f t="shared" si="295"/>
        <v>-99</v>
      </c>
      <c r="AB1919" s="56">
        <f t="shared" si="296"/>
        <v>-99</v>
      </c>
      <c r="AC1919" s="56">
        <f t="shared" si="297"/>
        <v>-99</v>
      </c>
      <c r="AE1919" s="82">
        <f>IF(D1919=1, 'adjustment factor'!$D$4, IF(D1919=-9,-999,IF(D1919="",-999,0)))</f>
        <v>-999</v>
      </c>
      <c r="AF1919" s="82">
        <f>IF(F1919=1, 'adjustment factor'!$D$5, IF(F1919=-9,-999,IF(F1919="",-999,0)))</f>
        <v>-999</v>
      </c>
      <c r="AG1919" s="82">
        <f>IF(E1919=1, 'adjustment factor'!$D$6, IF(E1919=-9,-999,IF(E1919="",-999,0)))</f>
        <v>-999</v>
      </c>
      <c r="AH1919" s="82">
        <f>IF(K1919&gt;=45,'adjustment factor'!$D$7,IF(K1919=-9,-1200,IF(K1919="",-1200,0)))</f>
        <v>-1200</v>
      </c>
      <c r="AI1919" s="82">
        <f>IF(L1919=1, 'adjustment factor'!$D$8, IF(L1919=-9,-999,IF(L1919="",-999,0)))</f>
        <v>-999</v>
      </c>
      <c r="AJ1919" s="82">
        <f>IF(AND(M1919&gt;=1,M1919&lt;=4),'adjustment factor'!$D$9,IF(M1919=-9,-999,IF(M1919=98,-999,IF(M1919=99,-999,IF(M1919="",-999,0)))))</f>
        <v>-999</v>
      </c>
      <c r="AK1919" s="82">
        <f>IF(H1919=1, 'adjustment factor'!$D$10, IF(H1919=-9,-999,IF(H1919="",-999,0)))</f>
        <v>-999</v>
      </c>
      <c r="AL1919" s="82">
        <f>IF(G1919=1, 'adjustment factor'!$D$11, IF(G1919=-9,-999,IF(G1919="",-999,0)))</f>
        <v>-999</v>
      </c>
      <c r="AM1919" s="82">
        <f>IF(I1919=1, 'adjustment factor'!$D$12, IF(I1919=-9,-999,IF(I1919="",-999,0)))</f>
        <v>-999</v>
      </c>
      <c r="AN1919" s="82">
        <f>IF(J1919=1, 'adjustment factor'!$D$13, IF(J1919=-9,-999,IF(J1919="",-999,0)))</f>
        <v>-999</v>
      </c>
      <c r="AO1919" s="82" t="str">
        <f t="shared" si="298"/>
        <v>-999</v>
      </c>
      <c r="AP1919" s="82" t="str">
        <f t="shared" si="299"/>
        <v>MISSING</v>
      </c>
    </row>
    <row r="1920" spans="2:42" s="3" customFormat="1">
      <c r="B1920" s="213"/>
      <c r="C1920" s="35">
        <v>1916</v>
      </c>
      <c r="D1920" s="161"/>
      <c r="E1920" s="161"/>
      <c r="F1920" s="161"/>
      <c r="G1920" s="161"/>
      <c r="H1920" s="161"/>
      <c r="I1920" s="161"/>
      <c r="J1920" s="161"/>
      <c r="K1920" s="161"/>
      <c r="L1920" s="161"/>
      <c r="M1920" s="161"/>
      <c r="N1920" s="171"/>
      <c r="O1920" s="171"/>
      <c r="P1920" s="171"/>
      <c r="Q1920" s="171"/>
      <c r="R1920" s="171"/>
      <c r="S1920" s="171"/>
      <c r="T1920" s="208" t="str">
        <f t="shared" si="290"/>
        <v>MISSING</v>
      </c>
      <c r="U1920" s="208" t="str">
        <f t="shared" si="291"/>
        <v>MISSING</v>
      </c>
      <c r="X1920" s="56">
        <f t="shared" si="292"/>
        <v>-99</v>
      </c>
      <c r="Y1920" s="56">
        <f t="shared" si="293"/>
        <v>-99</v>
      </c>
      <c r="Z1920" s="56">
        <f t="shared" si="294"/>
        <v>-99</v>
      </c>
      <c r="AA1920" s="56">
        <f t="shared" si="295"/>
        <v>-99</v>
      </c>
      <c r="AB1920" s="56">
        <f t="shared" si="296"/>
        <v>-99</v>
      </c>
      <c r="AC1920" s="56">
        <f t="shared" si="297"/>
        <v>-99</v>
      </c>
      <c r="AE1920" s="82">
        <f>IF(D1920=1, 'adjustment factor'!$D$4, IF(D1920=-9,-999,IF(D1920="",-999,0)))</f>
        <v>-999</v>
      </c>
      <c r="AF1920" s="82">
        <f>IF(F1920=1, 'adjustment factor'!$D$5, IF(F1920=-9,-999,IF(F1920="",-999,0)))</f>
        <v>-999</v>
      </c>
      <c r="AG1920" s="82">
        <f>IF(E1920=1, 'adjustment factor'!$D$6, IF(E1920=-9,-999,IF(E1920="",-999,0)))</f>
        <v>-999</v>
      </c>
      <c r="AH1920" s="82">
        <f>IF(K1920&gt;=45,'adjustment factor'!$D$7,IF(K1920=-9,-1200,IF(K1920="",-1200,0)))</f>
        <v>-1200</v>
      </c>
      <c r="AI1920" s="82">
        <f>IF(L1920=1, 'adjustment factor'!$D$8, IF(L1920=-9,-999,IF(L1920="",-999,0)))</f>
        <v>-999</v>
      </c>
      <c r="AJ1920" s="82">
        <f>IF(AND(M1920&gt;=1,M1920&lt;=4),'adjustment factor'!$D$9,IF(M1920=-9,-999,IF(M1920=98,-999,IF(M1920=99,-999,IF(M1920="",-999,0)))))</f>
        <v>-999</v>
      </c>
      <c r="AK1920" s="82">
        <f>IF(H1920=1, 'adjustment factor'!$D$10, IF(H1920=-9,-999,IF(H1920="",-999,0)))</f>
        <v>-999</v>
      </c>
      <c r="AL1920" s="82">
        <f>IF(G1920=1, 'adjustment factor'!$D$11, IF(G1920=-9,-999,IF(G1920="",-999,0)))</f>
        <v>-999</v>
      </c>
      <c r="AM1920" s="82">
        <f>IF(I1920=1, 'adjustment factor'!$D$12, IF(I1920=-9,-999,IF(I1920="",-999,0)))</f>
        <v>-999</v>
      </c>
      <c r="AN1920" s="82">
        <f>IF(J1920=1, 'adjustment factor'!$D$13, IF(J1920=-9,-999,IF(J1920="",-999,0)))</f>
        <v>-999</v>
      </c>
      <c r="AO1920" s="82" t="str">
        <f t="shared" si="298"/>
        <v>-999</v>
      </c>
      <c r="AP1920" s="82" t="str">
        <f t="shared" si="299"/>
        <v>MISSING</v>
      </c>
    </row>
    <row r="1921" spans="2:42" s="3" customFormat="1">
      <c r="B1921" s="213"/>
      <c r="C1921" s="35">
        <v>1917</v>
      </c>
      <c r="D1921" s="161"/>
      <c r="E1921" s="161"/>
      <c r="F1921" s="161"/>
      <c r="G1921" s="161"/>
      <c r="H1921" s="161"/>
      <c r="I1921" s="161"/>
      <c r="J1921" s="161"/>
      <c r="K1921" s="161"/>
      <c r="L1921" s="161"/>
      <c r="M1921" s="161"/>
      <c r="N1921" s="171"/>
      <c r="O1921" s="171"/>
      <c r="P1921" s="171"/>
      <c r="Q1921" s="171"/>
      <c r="R1921" s="171"/>
      <c r="S1921" s="171"/>
      <c r="T1921" s="208" t="str">
        <f t="shared" si="290"/>
        <v>MISSING</v>
      </c>
      <c r="U1921" s="208" t="str">
        <f t="shared" si="291"/>
        <v>MISSING</v>
      </c>
      <c r="X1921" s="56">
        <f t="shared" si="292"/>
        <v>-99</v>
      </c>
      <c r="Y1921" s="56">
        <f t="shared" si="293"/>
        <v>-99</v>
      </c>
      <c r="Z1921" s="56">
        <f t="shared" si="294"/>
        <v>-99</v>
      </c>
      <c r="AA1921" s="56">
        <f t="shared" si="295"/>
        <v>-99</v>
      </c>
      <c r="AB1921" s="56">
        <f t="shared" si="296"/>
        <v>-99</v>
      </c>
      <c r="AC1921" s="56">
        <f t="shared" si="297"/>
        <v>-99</v>
      </c>
      <c r="AE1921" s="82">
        <f>IF(D1921=1, 'adjustment factor'!$D$4, IF(D1921=-9,-999,IF(D1921="",-999,0)))</f>
        <v>-999</v>
      </c>
      <c r="AF1921" s="82">
        <f>IF(F1921=1, 'adjustment factor'!$D$5, IF(F1921=-9,-999,IF(F1921="",-999,0)))</f>
        <v>-999</v>
      </c>
      <c r="AG1921" s="82">
        <f>IF(E1921=1, 'adjustment factor'!$D$6, IF(E1921=-9,-999,IF(E1921="",-999,0)))</f>
        <v>-999</v>
      </c>
      <c r="AH1921" s="82">
        <f>IF(K1921&gt;=45,'adjustment factor'!$D$7,IF(K1921=-9,-1200,IF(K1921="",-1200,0)))</f>
        <v>-1200</v>
      </c>
      <c r="AI1921" s="82">
        <f>IF(L1921=1, 'adjustment factor'!$D$8, IF(L1921=-9,-999,IF(L1921="",-999,0)))</f>
        <v>-999</v>
      </c>
      <c r="AJ1921" s="82">
        <f>IF(AND(M1921&gt;=1,M1921&lt;=4),'adjustment factor'!$D$9,IF(M1921=-9,-999,IF(M1921=98,-999,IF(M1921=99,-999,IF(M1921="",-999,0)))))</f>
        <v>-999</v>
      </c>
      <c r="AK1921" s="82">
        <f>IF(H1921=1, 'adjustment factor'!$D$10, IF(H1921=-9,-999,IF(H1921="",-999,0)))</f>
        <v>-999</v>
      </c>
      <c r="AL1921" s="82">
        <f>IF(G1921=1, 'adjustment factor'!$D$11, IF(G1921=-9,-999,IF(G1921="",-999,0)))</f>
        <v>-999</v>
      </c>
      <c r="AM1921" s="82">
        <f>IF(I1921=1, 'adjustment factor'!$D$12, IF(I1921=-9,-999,IF(I1921="",-999,0)))</f>
        <v>-999</v>
      </c>
      <c r="AN1921" s="82">
        <f>IF(J1921=1, 'adjustment factor'!$D$13, IF(J1921=-9,-999,IF(J1921="",-999,0)))</f>
        <v>-999</v>
      </c>
      <c r="AO1921" s="82" t="str">
        <f t="shared" si="298"/>
        <v>-999</v>
      </c>
      <c r="AP1921" s="82" t="str">
        <f t="shared" si="299"/>
        <v>MISSING</v>
      </c>
    </row>
    <row r="1922" spans="2:42" s="3" customFormat="1">
      <c r="B1922" s="213"/>
      <c r="C1922" s="35">
        <v>1918</v>
      </c>
      <c r="D1922" s="161"/>
      <c r="E1922" s="161"/>
      <c r="F1922" s="161"/>
      <c r="G1922" s="161"/>
      <c r="H1922" s="161"/>
      <c r="I1922" s="161"/>
      <c r="J1922" s="161"/>
      <c r="K1922" s="161"/>
      <c r="L1922" s="161"/>
      <c r="M1922" s="161"/>
      <c r="N1922" s="171"/>
      <c r="O1922" s="171"/>
      <c r="P1922" s="171"/>
      <c r="Q1922" s="171"/>
      <c r="R1922" s="171"/>
      <c r="S1922" s="171"/>
      <c r="T1922" s="208" t="str">
        <f t="shared" si="290"/>
        <v>MISSING</v>
      </c>
      <c r="U1922" s="208" t="str">
        <f t="shared" si="291"/>
        <v>MISSING</v>
      </c>
      <c r="X1922" s="56">
        <f t="shared" si="292"/>
        <v>-99</v>
      </c>
      <c r="Y1922" s="56">
        <f t="shared" si="293"/>
        <v>-99</v>
      </c>
      <c r="Z1922" s="56">
        <f t="shared" si="294"/>
        <v>-99</v>
      </c>
      <c r="AA1922" s="56">
        <f t="shared" si="295"/>
        <v>-99</v>
      </c>
      <c r="AB1922" s="56">
        <f t="shared" si="296"/>
        <v>-99</v>
      </c>
      <c r="AC1922" s="56">
        <f t="shared" si="297"/>
        <v>-99</v>
      </c>
      <c r="AE1922" s="82">
        <f>IF(D1922=1, 'adjustment factor'!$D$4, IF(D1922=-9,-999,IF(D1922="",-999,0)))</f>
        <v>-999</v>
      </c>
      <c r="AF1922" s="82">
        <f>IF(F1922=1, 'adjustment factor'!$D$5, IF(F1922=-9,-999,IF(F1922="",-999,0)))</f>
        <v>-999</v>
      </c>
      <c r="AG1922" s="82">
        <f>IF(E1922=1, 'adjustment factor'!$D$6, IF(E1922=-9,-999,IF(E1922="",-999,0)))</f>
        <v>-999</v>
      </c>
      <c r="AH1922" s="82">
        <f>IF(K1922&gt;=45,'adjustment factor'!$D$7,IF(K1922=-9,-1200,IF(K1922="",-1200,0)))</f>
        <v>-1200</v>
      </c>
      <c r="AI1922" s="82">
        <f>IF(L1922=1, 'adjustment factor'!$D$8, IF(L1922=-9,-999,IF(L1922="",-999,0)))</f>
        <v>-999</v>
      </c>
      <c r="AJ1922" s="82">
        <f>IF(AND(M1922&gt;=1,M1922&lt;=4),'adjustment factor'!$D$9,IF(M1922=-9,-999,IF(M1922=98,-999,IF(M1922=99,-999,IF(M1922="",-999,0)))))</f>
        <v>-999</v>
      </c>
      <c r="AK1922" s="82">
        <f>IF(H1922=1, 'adjustment factor'!$D$10, IF(H1922=-9,-999,IF(H1922="",-999,0)))</f>
        <v>-999</v>
      </c>
      <c r="AL1922" s="82">
        <f>IF(G1922=1, 'adjustment factor'!$D$11, IF(G1922=-9,-999,IF(G1922="",-999,0)))</f>
        <v>-999</v>
      </c>
      <c r="AM1922" s="82">
        <f>IF(I1922=1, 'adjustment factor'!$D$12, IF(I1922=-9,-999,IF(I1922="",-999,0)))</f>
        <v>-999</v>
      </c>
      <c r="AN1922" s="82">
        <f>IF(J1922=1, 'adjustment factor'!$D$13, IF(J1922=-9,-999,IF(J1922="",-999,0)))</f>
        <v>-999</v>
      </c>
      <c r="AO1922" s="82" t="str">
        <f t="shared" si="298"/>
        <v>-999</v>
      </c>
      <c r="AP1922" s="82" t="str">
        <f t="shared" si="299"/>
        <v>MISSING</v>
      </c>
    </row>
    <row r="1923" spans="2:42" s="3" customFormat="1">
      <c r="B1923" s="213"/>
      <c r="C1923" s="35">
        <v>1919</v>
      </c>
      <c r="D1923" s="161"/>
      <c r="E1923" s="161"/>
      <c r="F1923" s="161"/>
      <c r="G1923" s="161"/>
      <c r="H1923" s="161"/>
      <c r="I1923" s="161"/>
      <c r="J1923" s="161"/>
      <c r="K1923" s="161"/>
      <c r="L1923" s="161"/>
      <c r="M1923" s="161"/>
      <c r="N1923" s="171"/>
      <c r="O1923" s="171"/>
      <c r="P1923" s="171"/>
      <c r="Q1923" s="171"/>
      <c r="R1923" s="171"/>
      <c r="S1923" s="171"/>
      <c r="T1923" s="208" t="str">
        <f t="shared" si="290"/>
        <v>MISSING</v>
      </c>
      <c r="U1923" s="208" t="str">
        <f t="shared" si="291"/>
        <v>MISSING</v>
      </c>
      <c r="X1923" s="56">
        <f t="shared" si="292"/>
        <v>-99</v>
      </c>
      <c r="Y1923" s="56">
        <f t="shared" si="293"/>
        <v>-99</v>
      </c>
      <c r="Z1923" s="56">
        <f t="shared" si="294"/>
        <v>-99</v>
      </c>
      <c r="AA1923" s="56">
        <f t="shared" si="295"/>
        <v>-99</v>
      </c>
      <c r="AB1923" s="56">
        <f t="shared" si="296"/>
        <v>-99</v>
      </c>
      <c r="AC1923" s="56">
        <f t="shared" si="297"/>
        <v>-99</v>
      </c>
      <c r="AE1923" s="82">
        <f>IF(D1923=1, 'adjustment factor'!$D$4, IF(D1923=-9,-999,IF(D1923="",-999,0)))</f>
        <v>-999</v>
      </c>
      <c r="AF1923" s="82">
        <f>IF(F1923=1, 'adjustment factor'!$D$5, IF(F1923=-9,-999,IF(F1923="",-999,0)))</f>
        <v>-999</v>
      </c>
      <c r="AG1923" s="82">
        <f>IF(E1923=1, 'adjustment factor'!$D$6, IF(E1923=-9,-999,IF(E1923="",-999,0)))</f>
        <v>-999</v>
      </c>
      <c r="AH1923" s="82">
        <f>IF(K1923&gt;=45,'adjustment factor'!$D$7,IF(K1923=-9,-1200,IF(K1923="",-1200,0)))</f>
        <v>-1200</v>
      </c>
      <c r="AI1923" s="82">
        <f>IF(L1923=1, 'adjustment factor'!$D$8, IF(L1923=-9,-999,IF(L1923="",-999,0)))</f>
        <v>-999</v>
      </c>
      <c r="AJ1923" s="82">
        <f>IF(AND(M1923&gt;=1,M1923&lt;=4),'adjustment factor'!$D$9,IF(M1923=-9,-999,IF(M1923=98,-999,IF(M1923=99,-999,IF(M1923="",-999,0)))))</f>
        <v>-999</v>
      </c>
      <c r="AK1923" s="82">
        <f>IF(H1923=1, 'adjustment factor'!$D$10, IF(H1923=-9,-999,IF(H1923="",-999,0)))</f>
        <v>-999</v>
      </c>
      <c r="AL1923" s="82">
        <f>IF(G1923=1, 'adjustment factor'!$D$11, IF(G1923=-9,-999,IF(G1923="",-999,0)))</f>
        <v>-999</v>
      </c>
      <c r="AM1923" s="82">
        <f>IF(I1923=1, 'adjustment factor'!$D$12, IF(I1923=-9,-999,IF(I1923="",-999,0)))</f>
        <v>-999</v>
      </c>
      <c r="AN1923" s="82">
        <f>IF(J1923=1, 'adjustment factor'!$D$13, IF(J1923=-9,-999,IF(J1923="",-999,0)))</f>
        <v>-999</v>
      </c>
      <c r="AO1923" s="82" t="str">
        <f t="shared" si="298"/>
        <v>-999</v>
      </c>
      <c r="AP1923" s="82" t="str">
        <f t="shared" si="299"/>
        <v>MISSING</v>
      </c>
    </row>
    <row r="1924" spans="2:42" s="3" customFormat="1">
      <c r="B1924" s="213"/>
      <c r="C1924" s="35">
        <v>1920</v>
      </c>
      <c r="D1924" s="161"/>
      <c r="E1924" s="161"/>
      <c r="F1924" s="161"/>
      <c r="G1924" s="161"/>
      <c r="H1924" s="161"/>
      <c r="I1924" s="161"/>
      <c r="J1924" s="161"/>
      <c r="K1924" s="161"/>
      <c r="L1924" s="161"/>
      <c r="M1924" s="161"/>
      <c r="N1924" s="171"/>
      <c r="O1924" s="171"/>
      <c r="P1924" s="171"/>
      <c r="Q1924" s="171"/>
      <c r="R1924" s="171"/>
      <c r="S1924" s="171"/>
      <c r="T1924" s="208" t="str">
        <f t="shared" si="290"/>
        <v>MISSING</v>
      </c>
      <c r="U1924" s="208" t="str">
        <f t="shared" si="291"/>
        <v>MISSING</v>
      </c>
      <c r="X1924" s="56">
        <f t="shared" si="292"/>
        <v>-99</v>
      </c>
      <c r="Y1924" s="56">
        <f t="shared" si="293"/>
        <v>-99</v>
      </c>
      <c r="Z1924" s="56">
        <f t="shared" si="294"/>
        <v>-99</v>
      </c>
      <c r="AA1924" s="56">
        <f t="shared" si="295"/>
        <v>-99</v>
      </c>
      <c r="AB1924" s="56">
        <f t="shared" si="296"/>
        <v>-99</v>
      </c>
      <c r="AC1924" s="56">
        <f t="shared" si="297"/>
        <v>-99</v>
      </c>
      <c r="AE1924" s="82">
        <f>IF(D1924=1, 'adjustment factor'!$D$4, IF(D1924=-9,-999,IF(D1924="",-999,0)))</f>
        <v>-999</v>
      </c>
      <c r="AF1924" s="82">
        <f>IF(F1924=1, 'adjustment factor'!$D$5, IF(F1924=-9,-999,IF(F1924="",-999,0)))</f>
        <v>-999</v>
      </c>
      <c r="AG1924" s="82">
        <f>IF(E1924=1, 'adjustment factor'!$D$6, IF(E1924=-9,-999,IF(E1924="",-999,0)))</f>
        <v>-999</v>
      </c>
      <c r="AH1924" s="82">
        <f>IF(K1924&gt;=45,'adjustment factor'!$D$7,IF(K1924=-9,-1200,IF(K1924="",-1200,0)))</f>
        <v>-1200</v>
      </c>
      <c r="AI1924" s="82">
        <f>IF(L1924=1, 'adjustment factor'!$D$8, IF(L1924=-9,-999,IF(L1924="",-999,0)))</f>
        <v>-999</v>
      </c>
      <c r="AJ1924" s="82">
        <f>IF(AND(M1924&gt;=1,M1924&lt;=4),'adjustment factor'!$D$9,IF(M1924=-9,-999,IF(M1924=98,-999,IF(M1924=99,-999,IF(M1924="",-999,0)))))</f>
        <v>-999</v>
      </c>
      <c r="AK1924" s="82">
        <f>IF(H1924=1, 'adjustment factor'!$D$10, IF(H1924=-9,-999,IF(H1924="",-999,0)))</f>
        <v>-999</v>
      </c>
      <c r="AL1924" s="82">
        <f>IF(G1924=1, 'adjustment factor'!$D$11, IF(G1924=-9,-999,IF(G1924="",-999,0)))</f>
        <v>-999</v>
      </c>
      <c r="AM1924" s="82">
        <f>IF(I1924=1, 'adjustment factor'!$D$12, IF(I1924=-9,-999,IF(I1924="",-999,0)))</f>
        <v>-999</v>
      </c>
      <c r="AN1924" s="82">
        <f>IF(J1924=1, 'adjustment factor'!$D$13, IF(J1924=-9,-999,IF(J1924="",-999,0)))</f>
        <v>-999</v>
      </c>
      <c r="AO1924" s="82" t="str">
        <f t="shared" si="298"/>
        <v>-999</v>
      </c>
      <c r="AP1924" s="82" t="str">
        <f t="shared" si="299"/>
        <v>MISSING</v>
      </c>
    </row>
    <row r="1925" spans="2:42" s="3" customFormat="1">
      <c r="B1925" s="213"/>
      <c r="C1925" s="35">
        <v>1921</v>
      </c>
      <c r="D1925" s="161"/>
      <c r="E1925" s="161"/>
      <c r="F1925" s="161"/>
      <c r="G1925" s="161"/>
      <c r="H1925" s="161"/>
      <c r="I1925" s="161"/>
      <c r="J1925" s="161"/>
      <c r="K1925" s="161"/>
      <c r="L1925" s="161"/>
      <c r="M1925" s="161"/>
      <c r="N1925" s="171"/>
      <c r="O1925" s="171"/>
      <c r="P1925" s="171"/>
      <c r="Q1925" s="171"/>
      <c r="R1925" s="171"/>
      <c r="S1925" s="171"/>
      <c r="T1925" s="208" t="str">
        <f t="shared" ref="T1925:T1988" si="300">IF(SUM(X1925:AC1925)&gt;-0.01, SUM(X1925:AC1925), "MISSING")</f>
        <v>MISSING</v>
      </c>
      <c r="U1925" s="208" t="str">
        <f t="shared" ref="U1925:U1988" si="301">IF(AP1925="MISSING","MISSING", 3.88+0.604*T1925+0.055*(T1925^2)-AP1925)</f>
        <v>MISSING</v>
      </c>
      <c r="X1925" s="56">
        <f t="shared" ref="X1925:X1990" si="302">IF(N1925&gt;0,((N1925-3)*-1),-99)</f>
        <v>-99</v>
      </c>
      <c r="Y1925" s="56">
        <f t="shared" ref="Y1925:Y1990" si="303">IF(O1925&gt;0,((O1925-3)*-1),-99)</f>
        <v>-99</v>
      </c>
      <c r="Z1925" s="56">
        <f t="shared" ref="Z1925:Z1990" si="304">IF(P1925&gt;0,((P1925-3)*-1),-99)</f>
        <v>-99</v>
      </c>
      <c r="AA1925" s="56">
        <f t="shared" ref="AA1925:AA1990" si="305">IF(Q1925&gt;0,((Q1925-3)*-1),-99)</f>
        <v>-99</v>
      </c>
      <c r="AB1925" s="56">
        <f t="shared" ref="AB1925:AB1990" si="306">IF(R1925&gt;0,((R1925-3)*-1),-99)</f>
        <v>-99</v>
      </c>
      <c r="AC1925" s="56">
        <f t="shared" ref="AC1925:AC1990" si="307">IF(S1925&gt;0,((S1925-3)*-1),-99)</f>
        <v>-99</v>
      </c>
      <c r="AE1925" s="82">
        <f>IF(D1925=1, 'adjustment factor'!$D$4, IF(D1925=-9,-999,IF(D1925="",-999,0)))</f>
        <v>-999</v>
      </c>
      <c r="AF1925" s="82">
        <f>IF(F1925=1, 'adjustment factor'!$D$5, IF(F1925=-9,-999,IF(F1925="",-999,0)))</f>
        <v>-999</v>
      </c>
      <c r="AG1925" s="82">
        <f>IF(E1925=1, 'adjustment factor'!$D$6, IF(E1925=-9,-999,IF(E1925="",-999,0)))</f>
        <v>-999</v>
      </c>
      <c r="AH1925" s="82">
        <f>IF(K1925&gt;=45,'adjustment factor'!$D$7,IF(K1925=-9,-1200,IF(K1925="",-1200,0)))</f>
        <v>-1200</v>
      </c>
      <c r="AI1925" s="82">
        <f>IF(L1925=1, 'adjustment factor'!$D$8, IF(L1925=-9,-999,IF(L1925="",-999,0)))</f>
        <v>-999</v>
      </c>
      <c r="AJ1925" s="82">
        <f>IF(AND(M1925&gt;=1,M1925&lt;=4),'adjustment factor'!$D$9,IF(M1925=-9,-999,IF(M1925=98,-999,IF(M1925=99,-999,IF(M1925="",-999,0)))))</f>
        <v>-999</v>
      </c>
      <c r="AK1925" s="82">
        <f>IF(H1925=1, 'adjustment factor'!$D$10, IF(H1925=-9,-999,IF(H1925="",-999,0)))</f>
        <v>-999</v>
      </c>
      <c r="AL1925" s="82">
        <f>IF(G1925=1, 'adjustment factor'!$D$11, IF(G1925=-9,-999,IF(G1925="",-999,0)))</f>
        <v>-999</v>
      </c>
      <c r="AM1925" s="82">
        <f>IF(I1925=1, 'adjustment factor'!$D$12, IF(I1925=-9,-999,IF(I1925="",-999,0)))</f>
        <v>-999</v>
      </c>
      <c r="AN1925" s="82">
        <f>IF(J1925=1, 'adjustment factor'!$D$13, IF(J1925=-9,-999,IF(J1925="",-999,0)))</f>
        <v>-999</v>
      </c>
      <c r="AO1925" s="82" t="str">
        <f t="shared" si="298"/>
        <v>-999</v>
      </c>
      <c r="AP1925" s="82" t="str">
        <f t="shared" si="299"/>
        <v>MISSING</v>
      </c>
    </row>
    <row r="1926" spans="2:42" s="3" customFormat="1">
      <c r="B1926" s="213"/>
      <c r="C1926" s="35">
        <v>1922</v>
      </c>
      <c r="D1926" s="161"/>
      <c r="E1926" s="161"/>
      <c r="F1926" s="161"/>
      <c r="G1926" s="161"/>
      <c r="H1926" s="161"/>
      <c r="I1926" s="161"/>
      <c r="J1926" s="161"/>
      <c r="K1926" s="161"/>
      <c r="L1926" s="161"/>
      <c r="M1926" s="161"/>
      <c r="N1926" s="171"/>
      <c r="O1926" s="171"/>
      <c r="P1926" s="171"/>
      <c r="Q1926" s="171"/>
      <c r="R1926" s="171"/>
      <c r="S1926" s="171"/>
      <c r="T1926" s="208" t="str">
        <f t="shared" si="300"/>
        <v>MISSING</v>
      </c>
      <c r="U1926" s="208" t="str">
        <f t="shared" si="301"/>
        <v>MISSING</v>
      </c>
      <c r="X1926" s="56">
        <f t="shared" si="302"/>
        <v>-99</v>
      </c>
      <c r="Y1926" s="56">
        <f t="shared" si="303"/>
        <v>-99</v>
      </c>
      <c r="Z1926" s="56">
        <f t="shared" si="304"/>
        <v>-99</v>
      </c>
      <c r="AA1926" s="56">
        <f t="shared" si="305"/>
        <v>-99</v>
      </c>
      <c r="AB1926" s="56">
        <f t="shared" si="306"/>
        <v>-99</v>
      </c>
      <c r="AC1926" s="56">
        <f t="shared" si="307"/>
        <v>-99</v>
      </c>
      <c r="AE1926" s="82">
        <f>IF(D1926=1, 'adjustment factor'!$D$4, IF(D1926=-9,-999,IF(D1926="",-999,0)))</f>
        <v>-999</v>
      </c>
      <c r="AF1926" s="82">
        <f>IF(F1926=1, 'adjustment factor'!$D$5, IF(F1926=-9,-999,IF(F1926="",-999,0)))</f>
        <v>-999</v>
      </c>
      <c r="AG1926" s="82">
        <f>IF(E1926=1, 'adjustment factor'!$D$6, IF(E1926=-9,-999,IF(E1926="",-999,0)))</f>
        <v>-999</v>
      </c>
      <c r="AH1926" s="82">
        <f>IF(K1926&gt;=45,'adjustment factor'!$D$7,IF(K1926=-9,-1200,IF(K1926="",-1200,0)))</f>
        <v>-1200</v>
      </c>
      <c r="AI1926" s="82">
        <f>IF(L1926=1, 'adjustment factor'!$D$8, IF(L1926=-9,-999,IF(L1926="",-999,0)))</f>
        <v>-999</v>
      </c>
      <c r="AJ1926" s="82">
        <f>IF(AND(M1926&gt;=1,M1926&lt;=4),'adjustment factor'!$D$9,IF(M1926=-9,-999,IF(M1926=98,-999,IF(M1926=99,-999,IF(M1926="",-999,0)))))</f>
        <v>-999</v>
      </c>
      <c r="AK1926" s="82">
        <f>IF(H1926=1, 'adjustment factor'!$D$10, IF(H1926=-9,-999,IF(H1926="",-999,0)))</f>
        <v>-999</v>
      </c>
      <c r="AL1926" s="82">
        <f>IF(G1926=1, 'adjustment factor'!$D$11, IF(G1926=-9,-999,IF(G1926="",-999,0)))</f>
        <v>-999</v>
      </c>
      <c r="AM1926" s="82">
        <f>IF(I1926=1, 'adjustment factor'!$D$12, IF(I1926=-9,-999,IF(I1926="",-999,0)))</f>
        <v>-999</v>
      </c>
      <c r="AN1926" s="82">
        <f>IF(J1926=1, 'adjustment factor'!$D$13, IF(J1926=-9,-999,IF(J1926="",-999,0)))</f>
        <v>-999</v>
      </c>
      <c r="AO1926" s="82" t="str">
        <f t="shared" ref="AO1926:AO1989" si="308">IF(-AE1926-AF1926-AG1926-AH1926+AI1926+AJ1926-AK1926-AL1926-AM1926-AN1926&lt;3, -AE1926-AF1926-AG1926-AH1926+AI1926+AJ1926-AK1926-AL1926-AM1926-AN1926, "-999")</f>
        <v>-999</v>
      </c>
      <c r="AP1926" s="82" t="str">
        <f t="shared" ref="AP1926:AP1989" si="309">IF(AND(SUM(AE1926:AN1926)&gt;-1, (SUM(X1926:AC1926)&gt;-1)), 14.353-AE1926-AF1926-AG1926-AH1926+AI1926+AJ1926-AK1926-AL1926-AM1926-AN1926, "MISSING")</f>
        <v>MISSING</v>
      </c>
    </row>
    <row r="1927" spans="2:42" s="3" customFormat="1">
      <c r="B1927" s="213"/>
      <c r="C1927" s="35">
        <v>1923</v>
      </c>
      <c r="D1927" s="161"/>
      <c r="E1927" s="161"/>
      <c r="F1927" s="161"/>
      <c r="G1927" s="161"/>
      <c r="H1927" s="161"/>
      <c r="I1927" s="161"/>
      <c r="J1927" s="161"/>
      <c r="K1927" s="161"/>
      <c r="L1927" s="161"/>
      <c r="M1927" s="161"/>
      <c r="N1927" s="171"/>
      <c r="O1927" s="171"/>
      <c r="P1927" s="171"/>
      <c r="Q1927" s="171"/>
      <c r="R1927" s="171"/>
      <c r="S1927" s="171"/>
      <c r="T1927" s="208" t="str">
        <f t="shared" si="300"/>
        <v>MISSING</v>
      </c>
      <c r="U1927" s="208" t="str">
        <f t="shared" si="301"/>
        <v>MISSING</v>
      </c>
      <c r="X1927" s="56">
        <f t="shared" si="302"/>
        <v>-99</v>
      </c>
      <c r="Y1927" s="56">
        <f t="shared" si="303"/>
        <v>-99</v>
      </c>
      <c r="Z1927" s="56">
        <f t="shared" si="304"/>
        <v>-99</v>
      </c>
      <c r="AA1927" s="56">
        <f t="shared" si="305"/>
        <v>-99</v>
      </c>
      <c r="AB1927" s="56">
        <f t="shared" si="306"/>
        <v>-99</v>
      </c>
      <c r="AC1927" s="56">
        <f t="shared" si="307"/>
        <v>-99</v>
      </c>
      <c r="AE1927" s="82">
        <f>IF(D1927=1, 'adjustment factor'!$D$4, IF(D1927=-9,-999,IF(D1927="",-999,0)))</f>
        <v>-999</v>
      </c>
      <c r="AF1927" s="82">
        <f>IF(F1927=1, 'adjustment factor'!$D$5, IF(F1927=-9,-999,IF(F1927="",-999,0)))</f>
        <v>-999</v>
      </c>
      <c r="AG1927" s="82">
        <f>IF(E1927=1, 'adjustment factor'!$D$6, IF(E1927=-9,-999,IF(E1927="",-999,0)))</f>
        <v>-999</v>
      </c>
      <c r="AH1927" s="82">
        <f>IF(K1927&gt;=45,'adjustment factor'!$D$7,IF(K1927=-9,-1200,IF(K1927="",-1200,0)))</f>
        <v>-1200</v>
      </c>
      <c r="AI1927" s="82">
        <f>IF(L1927=1, 'adjustment factor'!$D$8, IF(L1927=-9,-999,IF(L1927="",-999,0)))</f>
        <v>-999</v>
      </c>
      <c r="AJ1927" s="82">
        <f>IF(AND(M1927&gt;=1,M1927&lt;=4),'adjustment factor'!$D$9,IF(M1927=-9,-999,IF(M1927=98,-999,IF(M1927=99,-999,IF(M1927="",-999,0)))))</f>
        <v>-999</v>
      </c>
      <c r="AK1927" s="82">
        <f>IF(H1927=1, 'adjustment factor'!$D$10, IF(H1927=-9,-999,IF(H1927="",-999,0)))</f>
        <v>-999</v>
      </c>
      <c r="AL1927" s="82">
        <f>IF(G1927=1, 'adjustment factor'!$D$11, IF(G1927=-9,-999,IF(G1927="",-999,0)))</f>
        <v>-999</v>
      </c>
      <c r="AM1927" s="82">
        <f>IF(I1927=1, 'adjustment factor'!$D$12, IF(I1927=-9,-999,IF(I1927="",-999,0)))</f>
        <v>-999</v>
      </c>
      <c r="AN1927" s="82">
        <f>IF(J1927=1, 'adjustment factor'!$D$13, IF(J1927=-9,-999,IF(J1927="",-999,0)))</f>
        <v>-999</v>
      </c>
      <c r="AO1927" s="82" t="str">
        <f t="shared" si="308"/>
        <v>-999</v>
      </c>
      <c r="AP1927" s="82" t="str">
        <f t="shared" si="309"/>
        <v>MISSING</v>
      </c>
    </row>
    <row r="1928" spans="2:42" s="3" customFormat="1">
      <c r="B1928" s="213"/>
      <c r="C1928" s="35">
        <v>1924</v>
      </c>
      <c r="D1928" s="161"/>
      <c r="E1928" s="161"/>
      <c r="F1928" s="161"/>
      <c r="G1928" s="161"/>
      <c r="H1928" s="161"/>
      <c r="I1928" s="161"/>
      <c r="J1928" s="161"/>
      <c r="K1928" s="161"/>
      <c r="L1928" s="161"/>
      <c r="M1928" s="161"/>
      <c r="N1928" s="171"/>
      <c r="O1928" s="171"/>
      <c r="P1928" s="171"/>
      <c r="Q1928" s="171"/>
      <c r="R1928" s="171"/>
      <c r="S1928" s="171"/>
      <c r="T1928" s="208" t="str">
        <f t="shared" si="300"/>
        <v>MISSING</v>
      </c>
      <c r="U1928" s="208" t="str">
        <f t="shared" si="301"/>
        <v>MISSING</v>
      </c>
      <c r="X1928" s="56">
        <f t="shared" si="302"/>
        <v>-99</v>
      </c>
      <c r="Y1928" s="56">
        <f t="shared" si="303"/>
        <v>-99</v>
      </c>
      <c r="Z1928" s="56">
        <f t="shared" si="304"/>
        <v>-99</v>
      </c>
      <c r="AA1928" s="56">
        <f t="shared" si="305"/>
        <v>-99</v>
      </c>
      <c r="AB1928" s="56">
        <f t="shared" si="306"/>
        <v>-99</v>
      </c>
      <c r="AC1928" s="56">
        <f t="shared" si="307"/>
        <v>-99</v>
      </c>
      <c r="AE1928" s="82">
        <f>IF(D1928=1, 'adjustment factor'!$D$4, IF(D1928=-9,-999,IF(D1928="",-999,0)))</f>
        <v>-999</v>
      </c>
      <c r="AF1928" s="82">
        <f>IF(F1928=1, 'adjustment factor'!$D$5, IF(F1928=-9,-999,IF(F1928="",-999,0)))</f>
        <v>-999</v>
      </c>
      <c r="AG1928" s="82">
        <f>IF(E1928=1, 'adjustment factor'!$D$6, IF(E1928=-9,-999,IF(E1928="",-999,0)))</f>
        <v>-999</v>
      </c>
      <c r="AH1928" s="82">
        <f>IF(K1928&gt;=45,'adjustment factor'!$D$7,IF(K1928=-9,-1200,IF(K1928="",-1200,0)))</f>
        <v>-1200</v>
      </c>
      <c r="AI1928" s="82">
        <f>IF(L1928=1, 'adjustment factor'!$D$8, IF(L1928=-9,-999,IF(L1928="",-999,0)))</f>
        <v>-999</v>
      </c>
      <c r="AJ1928" s="82">
        <f>IF(AND(M1928&gt;=1,M1928&lt;=4),'adjustment factor'!$D$9,IF(M1928=-9,-999,IF(M1928=98,-999,IF(M1928=99,-999,IF(M1928="",-999,0)))))</f>
        <v>-999</v>
      </c>
      <c r="AK1928" s="82">
        <f>IF(H1928=1, 'adjustment factor'!$D$10, IF(H1928=-9,-999,IF(H1928="",-999,0)))</f>
        <v>-999</v>
      </c>
      <c r="AL1928" s="82">
        <f>IF(G1928=1, 'adjustment factor'!$D$11, IF(G1928=-9,-999,IF(G1928="",-999,0)))</f>
        <v>-999</v>
      </c>
      <c r="AM1928" s="82">
        <f>IF(I1928=1, 'adjustment factor'!$D$12, IF(I1928=-9,-999,IF(I1928="",-999,0)))</f>
        <v>-999</v>
      </c>
      <c r="AN1928" s="82">
        <f>IF(J1928=1, 'adjustment factor'!$D$13, IF(J1928=-9,-999,IF(J1928="",-999,0)))</f>
        <v>-999</v>
      </c>
      <c r="AO1928" s="82" t="str">
        <f t="shared" si="308"/>
        <v>-999</v>
      </c>
      <c r="AP1928" s="82" t="str">
        <f t="shared" si="309"/>
        <v>MISSING</v>
      </c>
    </row>
    <row r="1929" spans="2:42" s="3" customFormat="1">
      <c r="B1929" s="213"/>
      <c r="C1929" s="35">
        <v>1925</v>
      </c>
      <c r="D1929" s="161"/>
      <c r="E1929" s="161"/>
      <c r="F1929" s="161"/>
      <c r="G1929" s="161"/>
      <c r="H1929" s="161"/>
      <c r="I1929" s="161"/>
      <c r="J1929" s="161"/>
      <c r="K1929" s="161"/>
      <c r="L1929" s="161"/>
      <c r="M1929" s="161"/>
      <c r="N1929" s="171"/>
      <c r="O1929" s="171"/>
      <c r="P1929" s="171"/>
      <c r="Q1929" s="171"/>
      <c r="R1929" s="171"/>
      <c r="S1929" s="171"/>
      <c r="T1929" s="208" t="str">
        <f t="shared" si="300"/>
        <v>MISSING</v>
      </c>
      <c r="U1929" s="208" t="str">
        <f t="shared" si="301"/>
        <v>MISSING</v>
      </c>
      <c r="X1929" s="56">
        <f t="shared" si="302"/>
        <v>-99</v>
      </c>
      <c r="Y1929" s="56">
        <f t="shared" si="303"/>
        <v>-99</v>
      </c>
      <c r="Z1929" s="56">
        <f t="shared" si="304"/>
        <v>-99</v>
      </c>
      <c r="AA1929" s="56">
        <f t="shared" si="305"/>
        <v>-99</v>
      </c>
      <c r="AB1929" s="56">
        <f t="shared" si="306"/>
        <v>-99</v>
      </c>
      <c r="AC1929" s="56">
        <f t="shared" si="307"/>
        <v>-99</v>
      </c>
      <c r="AE1929" s="82">
        <f>IF(D1929=1, 'adjustment factor'!$D$4, IF(D1929=-9,-999,IF(D1929="",-999,0)))</f>
        <v>-999</v>
      </c>
      <c r="AF1929" s="82">
        <f>IF(F1929=1, 'adjustment factor'!$D$5, IF(F1929=-9,-999,IF(F1929="",-999,0)))</f>
        <v>-999</v>
      </c>
      <c r="AG1929" s="82">
        <f>IF(E1929=1, 'adjustment factor'!$D$6, IF(E1929=-9,-999,IF(E1929="",-999,0)))</f>
        <v>-999</v>
      </c>
      <c r="AH1929" s="82">
        <f>IF(K1929&gt;=45,'adjustment factor'!$D$7,IF(K1929=-9,-1200,IF(K1929="",-1200,0)))</f>
        <v>-1200</v>
      </c>
      <c r="AI1929" s="82">
        <f>IF(L1929=1, 'adjustment factor'!$D$8, IF(L1929=-9,-999,IF(L1929="",-999,0)))</f>
        <v>-999</v>
      </c>
      <c r="AJ1929" s="82">
        <f>IF(AND(M1929&gt;=1,M1929&lt;=4),'adjustment factor'!$D$9,IF(M1929=-9,-999,IF(M1929=98,-999,IF(M1929=99,-999,IF(M1929="",-999,0)))))</f>
        <v>-999</v>
      </c>
      <c r="AK1929" s="82">
        <f>IF(H1929=1, 'adjustment factor'!$D$10, IF(H1929=-9,-999,IF(H1929="",-999,0)))</f>
        <v>-999</v>
      </c>
      <c r="AL1929" s="82">
        <f>IF(G1929=1, 'adjustment factor'!$D$11, IF(G1929=-9,-999,IF(G1929="",-999,0)))</f>
        <v>-999</v>
      </c>
      <c r="AM1929" s="82">
        <f>IF(I1929=1, 'adjustment factor'!$D$12, IF(I1929=-9,-999,IF(I1929="",-999,0)))</f>
        <v>-999</v>
      </c>
      <c r="AN1929" s="82">
        <f>IF(J1929=1, 'adjustment factor'!$D$13, IF(J1929=-9,-999,IF(J1929="",-999,0)))</f>
        <v>-999</v>
      </c>
      <c r="AO1929" s="82" t="str">
        <f t="shared" si="308"/>
        <v>-999</v>
      </c>
      <c r="AP1929" s="82" t="str">
        <f t="shared" si="309"/>
        <v>MISSING</v>
      </c>
    </row>
    <row r="1930" spans="2:42" s="3" customFormat="1">
      <c r="B1930" s="213"/>
      <c r="C1930" s="35">
        <v>1926</v>
      </c>
      <c r="D1930" s="161"/>
      <c r="E1930" s="161"/>
      <c r="F1930" s="161"/>
      <c r="G1930" s="161"/>
      <c r="H1930" s="161"/>
      <c r="I1930" s="161"/>
      <c r="J1930" s="161"/>
      <c r="K1930" s="161"/>
      <c r="L1930" s="161"/>
      <c r="M1930" s="161"/>
      <c r="N1930" s="171"/>
      <c r="O1930" s="171"/>
      <c r="P1930" s="171"/>
      <c r="Q1930" s="171"/>
      <c r="R1930" s="171"/>
      <c r="S1930" s="171"/>
      <c r="T1930" s="208" t="str">
        <f t="shared" si="300"/>
        <v>MISSING</v>
      </c>
      <c r="U1930" s="208" t="str">
        <f t="shared" si="301"/>
        <v>MISSING</v>
      </c>
      <c r="X1930" s="56">
        <f t="shared" si="302"/>
        <v>-99</v>
      </c>
      <c r="Y1930" s="56">
        <f t="shared" si="303"/>
        <v>-99</v>
      </c>
      <c r="Z1930" s="56">
        <f t="shared" si="304"/>
        <v>-99</v>
      </c>
      <c r="AA1930" s="56">
        <f t="shared" si="305"/>
        <v>-99</v>
      </c>
      <c r="AB1930" s="56">
        <f t="shared" si="306"/>
        <v>-99</v>
      </c>
      <c r="AC1930" s="56">
        <f t="shared" si="307"/>
        <v>-99</v>
      </c>
      <c r="AE1930" s="82">
        <f>IF(D1930=1, 'adjustment factor'!$D$4, IF(D1930=-9,-999,IF(D1930="",-999,0)))</f>
        <v>-999</v>
      </c>
      <c r="AF1930" s="82">
        <f>IF(F1930=1, 'adjustment factor'!$D$5, IF(F1930=-9,-999,IF(F1930="",-999,0)))</f>
        <v>-999</v>
      </c>
      <c r="AG1930" s="82">
        <f>IF(E1930=1, 'adjustment factor'!$D$6, IF(E1930=-9,-999,IF(E1930="",-999,0)))</f>
        <v>-999</v>
      </c>
      <c r="AH1930" s="82">
        <f>IF(K1930&gt;=45,'adjustment factor'!$D$7,IF(K1930=-9,-1200,IF(K1930="",-1200,0)))</f>
        <v>-1200</v>
      </c>
      <c r="AI1930" s="82">
        <f>IF(L1930=1, 'adjustment factor'!$D$8, IF(L1930=-9,-999,IF(L1930="",-999,0)))</f>
        <v>-999</v>
      </c>
      <c r="AJ1930" s="82">
        <f>IF(AND(M1930&gt;=1,M1930&lt;=4),'adjustment factor'!$D$9,IF(M1930=-9,-999,IF(M1930=98,-999,IF(M1930=99,-999,IF(M1930="",-999,0)))))</f>
        <v>-999</v>
      </c>
      <c r="AK1930" s="82">
        <f>IF(H1930=1, 'adjustment factor'!$D$10, IF(H1930=-9,-999,IF(H1930="",-999,0)))</f>
        <v>-999</v>
      </c>
      <c r="AL1930" s="82">
        <f>IF(G1930=1, 'adjustment factor'!$D$11, IF(G1930=-9,-999,IF(G1930="",-999,0)))</f>
        <v>-999</v>
      </c>
      <c r="AM1930" s="82">
        <f>IF(I1930=1, 'adjustment factor'!$D$12, IF(I1930=-9,-999,IF(I1930="",-999,0)))</f>
        <v>-999</v>
      </c>
      <c r="AN1930" s="82">
        <f>IF(J1930=1, 'adjustment factor'!$D$13, IF(J1930=-9,-999,IF(J1930="",-999,0)))</f>
        <v>-999</v>
      </c>
      <c r="AO1930" s="82" t="str">
        <f t="shared" si="308"/>
        <v>-999</v>
      </c>
      <c r="AP1930" s="82" t="str">
        <f t="shared" si="309"/>
        <v>MISSING</v>
      </c>
    </row>
    <row r="1931" spans="2:42" s="3" customFormat="1">
      <c r="B1931" s="213"/>
      <c r="C1931" s="35">
        <v>1927</v>
      </c>
      <c r="D1931" s="161"/>
      <c r="E1931" s="161"/>
      <c r="F1931" s="161"/>
      <c r="G1931" s="161"/>
      <c r="H1931" s="161"/>
      <c r="I1931" s="161"/>
      <c r="J1931" s="161"/>
      <c r="K1931" s="161"/>
      <c r="L1931" s="161"/>
      <c r="M1931" s="161"/>
      <c r="N1931" s="171"/>
      <c r="O1931" s="171"/>
      <c r="P1931" s="171"/>
      <c r="Q1931" s="171"/>
      <c r="R1931" s="171"/>
      <c r="S1931" s="171"/>
      <c r="T1931" s="208" t="str">
        <f t="shared" si="300"/>
        <v>MISSING</v>
      </c>
      <c r="U1931" s="208" t="str">
        <f t="shared" si="301"/>
        <v>MISSING</v>
      </c>
      <c r="X1931" s="56">
        <f t="shared" si="302"/>
        <v>-99</v>
      </c>
      <c r="Y1931" s="56">
        <f t="shared" si="303"/>
        <v>-99</v>
      </c>
      <c r="Z1931" s="56">
        <f t="shared" si="304"/>
        <v>-99</v>
      </c>
      <c r="AA1931" s="56">
        <f t="shared" si="305"/>
        <v>-99</v>
      </c>
      <c r="AB1931" s="56">
        <f t="shared" si="306"/>
        <v>-99</v>
      </c>
      <c r="AC1931" s="56">
        <f t="shared" si="307"/>
        <v>-99</v>
      </c>
      <c r="AE1931" s="82">
        <f>IF(D1931=1, 'adjustment factor'!$D$4, IF(D1931=-9,-999,IF(D1931="",-999,0)))</f>
        <v>-999</v>
      </c>
      <c r="AF1931" s="82">
        <f>IF(F1931=1, 'adjustment factor'!$D$5, IF(F1931=-9,-999,IF(F1931="",-999,0)))</f>
        <v>-999</v>
      </c>
      <c r="AG1931" s="82">
        <f>IF(E1931=1, 'adjustment factor'!$D$6, IF(E1931=-9,-999,IF(E1931="",-999,0)))</f>
        <v>-999</v>
      </c>
      <c r="AH1931" s="82">
        <f>IF(K1931&gt;=45,'adjustment factor'!$D$7,IF(K1931=-9,-1200,IF(K1931="",-1200,0)))</f>
        <v>-1200</v>
      </c>
      <c r="AI1931" s="82">
        <f>IF(L1931=1, 'adjustment factor'!$D$8, IF(L1931=-9,-999,IF(L1931="",-999,0)))</f>
        <v>-999</v>
      </c>
      <c r="AJ1931" s="82">
        <f>IF(AND(M1931&gt;=1,M1931&lt;=4),'adjustment factor'!$D$9,IF(M1931=-9,-999,IF(M1931=98,-999,IF(M1931=99,-999,IF(M1931="",-999,0)))))</f>
        <v>-999</v>
      </c>
      <c r="AK1931" s="82">
        <f>IF(H1931=1, 'adjustment factor'!$D$10, IF(H1931=-9,-999,IF(H1931="",-999,0)))</f>
        <v>-999</v>
      </c>
      <c r="AL1931" s="82">
        <f>IF(G1931=1, 'adjustment factor'!$D$11, IF(G1931=-9,-999,IF(G1931="",-999,0)))</f>
        <v>-999</v>
      </c>
      <c r="AM1931" s="82">
        <f>IF(I1931=1, 'adjustment factor'!$D$12, IF(I1931=-9,-999,IF(I1931="",-999,0)))</f>
        <v>-999</v>
      </c>
      <c r="AN1931" s="82">
        <f>IF(J1931=1, 'adjustment factor'!$D$13, IF(J1931=-9,-999,IF(J1931="",-999,0)))</f>
        <v>-999</v>
      </c>
      <c r="AO1931" s="82" t="str">
        <f t="shared" si="308"/>
        <v>-999</v>
      </c>
      <c r="AP1931" s="82" t="str">
        <f t="shared" si="309"/>
        <v>MISSING</v>
      </c>
    </row>
    <row r="1932" spans="2:42" s="3" customFormat="1">
      <c r="B1932" s="213"/>
      <c r="C1932" s="35">
        <v>1928</v>
      </c>
      <c r="D1932" s="161"/>
      <c r="E1932" s="161"/>
      <c r="F1932" s="161"/>
      <c r="G1932" s="161"/>
      <c r="H1932" s="161"/>
      <c r="I1932" s="161"/>
      <c r="J1932" s="161"/>
      <c r="K1932" s="161"/>
      <c r="L1932" s="161"/>
      <c r="M1932" s="161"/>
      <c r="N1932" s="171"/>
      <c r="O1932" s="171"/>
      <c r="P1932" s="171"/>
      <c r="Q1932" s="171"/>
      <c r="R1932" s="171"/>
      <c r="S1932" s="171"/>
      <c r="T1932" s="208" t="str">
        <f t="shared" si="300"/>
        <v>MISSING</v>
      </c>
      <c r="U1932" s="208" t="str">
        <f t="shared" si="301"/>
        <v>MISSING</v>
      </c>
      <c r="X1932" s="56">
        <f t="shared" si="302"/>
        <v>-99</v>
      </c>
      <c r="Y1932" s="56">
        <f t="shared" si="303"/>
        <v>-99</v>
      </c>
      <c r="Z1932" s="56">
        <f t="shared" si="304"/>
        <v>-99</v>
      </c>
      <c r="AA1932" s="56">
        <f t="shared" si="305"/>
        <v>-99</v>
      </c>
      <c r="AB1932" s="56">
        <f t="shared" si="306"/>
        <v>-99</v>
      </c>
      <c r="AC1932" s="56">
        <f t="shared" si="307"/>
        <v>-99</v>
      </c>
      <c r="AE1932" s="82">
        <f>IF(D1932=1, 'adjustment factor'!$D$4, IF(D1932=-9,-999,IF(D1932="",-999,0)))</f>
        <v>-999</v>
      </c>
      <c r="AF1932" s="82">
        <f>IF(F1932=1, 'adjustment factor'!$D$5, IF(F1932=-9,-999,IF(F1932="",-999,0)))</f>
        <v>-999</v>
      </c>
      <c r="AG1932" s="82">
        <f>IF(E1932=1, 'adjustment factor'!$D$6, IF(E1932=-9,-999,IF(E1932="",-999,0)))</f>
        <v>-999</v>
      </c>
      <c r="AH1932" s="82">
        <f>IF(K1932&gt;=45,'adjustment factor'!$D$7,IF(K1932=-9,-1200,IF(K1932="",-1200,0)))</f>
        <v>-1200</v>
      </c>
      <c r="AI1932" s="82">
        <f>IF(L1932=1, 'adjustment factor'!$D$8, IF(L1932=-9,-999,IF(L1932="",-999,0)))</f>
        <v>-999</v>
      </c>
      <c r="AJ1932" s="82">
        <f>IF(AND(M1932&gt;=1,M1932&lt;=4),'adjustment factor'!$D$9,IF(M1932=-9,-999,IF(M1932=98,-999,IF(M1932=99,-999,IF(M1932="",-999,0)))))</f>
        <v>-999</v>
      </c>
      <c r="AK1932" s="82">
        <f>IF(H1932=1, 'adjustment factor'!$D$10, IF(H1932=-9,-999,IF(H1932="",-999,0)))</f>
        <v>-999</v>
      </c>
      <c r="AL1932" s="82">
        <f>IF(G1932=1, 'adjustment factor'!$D$11, IF(G1932=-9,-999,IF(G1932="",-999,0)))</f>
        <v>-999</v>
      </c>
      <c r="AM1932" s="82">
        <f>IF(I1932=1, 'adjustment factor'!$D$12, IF(I1932=-9,-999,IF(I1932="",-999,0)))</f>
        <v>-999</v>
      </c>
      <c r="AN1932" s="82">
        <f>IF(J1932=1, 'adjustment factor'!$D$13, IF(J1932=-9,-999,IF(J1932="",-999,0)))</f>
        <v>-999</v>
      </c>
      <c r="AO1932" s="82" t="str">
        <f t="shared" si="308"/>
        <v>-999</v>
      </c>
      <c r="AP1932" s="82" t="str">
        <f t="shared" si="309"/>
        <v>MISSING</v>
      </c>
    </row>
    <row r="1933" spans="2:42" s="3" customFormat="1">
      <c r="B1933" s="213"/>
      <c r="C1933" s="35">
        <v>1929</v>
      </c>
      <c r="D1933" s="161"/>
      <c r="E1933" s="161"/>
      <c r="F1933" s="161"/>
      <c r="G1933" s="161"/>
      <c r="H1933" s="161"/>
      <c r="I1933" s="161"/>
      <c r="J1933" s="161"/>
      <c r="K1933" s="161"/>
      <c r="L1933" s="161"/>
      <c r="M1933" s="161"/>
      <c r="N1933" s="171"/>
      <c r="O1933" s="171"/>
      <c r="P1933" s="171"/>
      <c r="Q1933" s="171"/>
      <c r="R1933" s="171"/>
      <c r="S1933" s="171"/>
      <c r="T1933" s="208" t="str">
        <f t="shared" si="300"/>
        <v>MISSING</v>
      </c>
      <c r="U1933" s="208" t="str">
        <f t="shared" si="301"/>
        <v>MISSING</v>
      </c>
      <c r="X1933" s="56">
        <f t="shared" si="302"/>
        <v>-99</v>
      </c>
      <c r="Y1933" s="56">
        <f t="shared" si="303"/>
        <v>-99</v>
      </c>
      <c r="Z1933" s="56">
        <f t="shared" si="304"/>
        <v>-99</v>
      </c>
      <c r="AA1933" s="56">
        <f t="shared" si="305"/>
        <v>-99</v>
      </c>
      <c r="AB1933" s="56">
        <f t="shared" si="306"/>
        <v>-99</v>
      </c>
      <c r="AC1933" s="56">
        <f t="shared" si="307"/>
        <v>-99</v>
      </c>
      <c r="AE1933" s="82">
        <f>IF(D1933=1, 'adjustment factor'!$D$4, IF(D1933=-9,-999,IF(D1933="",-999,0)))</f>
        <v>-999</v>
      </c>
      <c r="AF1933" s="82">
        <f>IF(F1933=1, 'adjustment factor'!$D$5, IF(F1933=-9,-999,IF(F1933="",-999,0)))</f>
        <v>-999</v>
      </c>
      <c r="AG1933" s="82">
        <f>IF(E1933=1, 'adjustment factor'!$D$6, IF(E1933=-9,-999,IF(E1933="",-999,0)))</f>
        <v>-999</v>
      </c>
      <c r="AH1933" s="82">
        <f>IF(K1933&gt;=45,'adjustment factor'!$D$7,IF(K1933=-9,-1200,IF(K1933="",-1200,0)))</f>
        <v>-1200</v>
      </c>
      <c r="AI1933" s="82">
        <f>IF(L1933=1, 'adjustment factor'!$D$8, IF(L1933=-9,-999,IF(L1933="",-999,0)))</f>
        <v>-999</v>
      </c>
      <c r="AJ1933" s="82">
        <f>IF(AND(M1933&gt;=1,M1933&lt;=4),'adjustment factor'!$D$9,IF(M1933=-9,-999,IF(M1933=98,-999,IF(M1933=99,-999,IF(M1933="",-999,0)))))</f>
        <v>-999</v>
      </c>
      <c r="AK1933" s="82">
        <f>IF(H1933=1, 'adjustment factor'!$D$10, IF(H1933=-9,-999,IF(H1933="",-999,0)))</f>
        <v>-999</v>
      </c>
      <c r="AL1933" s="82">
        <f>IF(G1933=1, 'adjustment factor'!$D$11, IF(G1933=-9,-999,IF(G1933="",-999,0)))</f>
        <v>-999</v>
      </c>
      <c r="AM1933" s="82">
        <f>IF(I1933=1, 'adjustment factor'!$D$12, IF(I1933=-9,-999,IF(I1933="",-999,0)))</f>
        <v>-999</v>
      </c>
      <c r="AN1933" s="82">
        <f>IF(J1933=1, 'adjustment factor'!$D$13, IF(J1933=-9,-999,IF(J1933="",-999,0)))</f>
        <v>-999</v>
      </c>
      <c r="AO1933" s="82" t="str">
        <f t="shared" si="308"/>
        <v>-999</v>
      </c>
      <c r="AP1933" s="82" t="str">
        <f t="shared" si="309"/>
        <v>MISSING</v>
      </c>
    </row>
    <row r="1934" spans="2:42" s="3" customFormat="1">
      <c r="B1934" s="213"/>
      <c r="C1934" s="35">
        <v>1930</v>
      </c>
      <c r="D1934" s="161"/>
      <c r="E1934" s="161"/>
      <c r="F1934" s="161"/>
      <c r="G1934" s="161"/>
      <c r="H1934" s="161"/>
      <c r="I1934" s="161"/>
      <c r="J1934" s="161"/>
      <c r="K1934" s="161"/>
      <c r="L1934" s="161"/>
      <c r="M1934" s="161"/>
      <c r="N1934" s="171"/>
      <c r="O1934" s="171"/>
      <c r="P1934" s="171"/>
      <c r="Q1934" s="171"/>
      <c r="R1934" s="171"/>
      <c r="S1934" s="171"/>
      <c r="T1934" s="208" t="str">
        <f t="shared" si="300"/>
        <v>MISSING</v>
      </c>
      <c r="U1934" s="208" t="str">
        <f t="shared" si="301"/>
        <v>MISSING</v>
      </c>
      <c r="X1934" s="56">
        <f t="shared" si="302"/>
        <v>-99</v>
      </c>
      <c r="Y1934" s="56">
        <f t="shared" si="303"/>
        <v>-99</v>
      </c>
      <c r="Z1934" s="56">
        <f t="shared" si="304"/>
        <v>-99</v>
      </c>
      <c r="AA1934" s="56">
        <f t="shared" si="305"/>
        <v>-99</v>
      </c>
      <c r="AB1934" s="56">
        <f t="shared" si="306"/>
        <v>-99</v>
      </c>
      <c r="AC1934" s="56">
        <f t="shared" si="307"/>
        <v>-99</v>
      </c>
      <c r="AE1934" s="82">
        <f>IF(D1934=1, 'adjustment factor'!$D$4, IF(D1934=-9,-999,IF(D1934="",-999,0)))</f>
        <v>-999</v>
      </c>
      <c r="AF1934" s="82">
        <f>IF(F1934=1, 'adjustment factor'!$D$5, IF(F1934=-9,-999,IF(F1934="",-999,0)))</f>
        <v>-999</v>
      </c>
      <c r="AG1934" s="82">
        <f>IF(E1934=1, 'adjustment factor'!$D$6, IF(E1934=-9,-999,IF(E1934="",-999,0)))</f>
        <v>-999</v>
      </c>
      <c r="AH1934" s="82">
        <f>IF(K1934&gt;=45,'adjustment factor'!$D$7,IF(K1934=-9,-1200,IF(K1934="",-1200,0)))</f>
        <v>-1200</v>
      </c>
      <c r="AI1934" s="82">
        <f>IF(L1934=1, 'adjustment factor'!$D$8, IF(L1934=-9,-999,IF(L1934="",-999,0)))</f>
        <v>-999</v>
      </c>
      <c r="AJ1934" s="82">
        <f>IF(AND(M1934&gt;=1,M1934&lt;=4),'adjustment factor'!$D$9,IF(M1934=-9,-999,IF(M1934=98,-999,IF(M1934=99,-999,IF(M1934="",-999,0)))))</f>
        <v>-999</v>
      </c>
      <c r="AK1934" s="82">
        <f>IF(H1934=1, 'adjustment factor'!$D$10, IF(H1934=-9,-999,IF(H1934="",-999,0)))</f>
        <v>-999</v>
      </c>
      <c r="AL1934" s="82">
        <f>IF(G1934=1, 'adjustment factor'!$D$11, IF(G1934=-9,-999,IF(G1934="",-999,0)))</f>
        <v>-999</v>
      </c>
      <c r="AM1934" s="82">
        <f>IF(I1934=1, 'adjustment factor'!$D$12, IF(I1934=-9,-999,IF(I1934="",-999,0)))</f>
        <v>-999</v>
      </c>
      <c r="AN1934" s="82">
        <f>IF(J1934=1, 'adjustment factor'!$D$13, IF(J1934=-9,-999,IF(J1934="",-999,0)))</f>
        <v>-999</v>
      </c>
      <c r="AO1934" s="82" t="str">
        <f t="shared" si="308"/>
        <v>-999</v>
      </c>
      <c r="AP1934" s="82" t="str">
        <f t="shared" si="309"/>
        <v>MISSING</v>
      </c>
    </row>
    <row r="1935" spans="2:42" s="3" customFormat="1">
      <c r="B1935" s="213"/>
      <c r="C1935" s="35">
        <v>1931</v>
      </c>
      <c r="D1935" s="161"/>
      <c r="E1935" s="161"/>
      <c r="F1935" s="161"/>
      <c r="G1935" s="161"/>
      <c r="H1935" s="161"/>
      <c r="I1935" s="161"/>
      <c r="J1935" s="161"/>
      <c r="K1935" s="161"/>
      <c r="L1935" s="161"/>
      <c r="M1935" s="161"/>
      <c r="N1935" s="171"/>
      <c r="O1935" s="171"/>
      <c r="P1935" s="171"/>
      <c r="Q1935" s="171"/>
      <c r="R1935" s="171"/>
      <c r="S1935" s="171"/>
      <c r="T1935" s="208" t="str">
        <f t="shared" si="300"/>
        <v>MISSING</v>
      </c>
      <c r="U1935" s="208" t="str">
        <f t="shared" si="301"/>
        <v>MISSING</v>
      </c>
      <c r="X1935" s="56">
        <f t="shared" si="302"/>
        <v>-99</v>
      </c>
      <c r="Y1935" s="56">
        <f t="shared" si="303"/>
        <v>-99</v>
      </c>
      <c r="Z1935" s="56">
        <f t="shared" si="304"/>
        <v>-99</v>
      </c>
      <c r="AA1935" s="56">
        <f t="shared" si="305"/>
        <v>-99</v>
      </c>
      <c r="AB1935" s="56">
        <f t="shared" si="306"/>
        <v>-99</v>
      </c>
      <c r="AC1935" s="56">
        <f t="shared" si="307"/>
        <v>-99</v>
      </c>
      <c r="AE1935" s="82">
        <f>IF(D1935=1, 'adjustment factor'!$D$4, IF(D1935=-9,-999,IF(D1935="",-999,0)))</f>
        <v>-999</v>
      </c>
      <c r="AF1935" s="82">
        <f>IF(F1935=1, 'adjustment factor'!$D$5, IF(F1935=-9,-999,IF(F1935="",-999,0)))</f>
        <v>-999</v>
      </c>
      <c r="AG1935" s="82">
        <f>IF(E1935=1, 'adjustment factor'!$D$6, IF(E1935=-9,-999,IF(E1935="",-999,0)))</f>
        <v>-999</v>
      </c>
      <c r="AH1935" s="82">
        <f>IF(K1935&gt;=45,'adjustment factor'!$D$7,IF(K1935=-9,-1200,IF(K1935="",-1200,0)))</f>
        <v>-1200</v>
      </c>
      <c r="AI1935" s="82">
        <f>IF(L1935=1, 'adjustment factor'!$D$8, IF(L1935=-9,-999,IF(L1935="",-999,0)))</f>
        <v>-999</v>
      </c>
      <c r="AJ1935" s="82">
        <f>IF(AND(M1935&gt;=1,M1935&lt;=4),'adjustment factor'!$D$9,IF(M1935=-9,-999,IF(M1935=98,-999,IF(M1935=99,-999,IF(M1935="",-999,0)))))</f>
        <v>-999</v>
      </c>
      <c r="AK1935" s="82">
        <f>IF(H1935=1, 'adjustment factor'!$D$10, IF(H1935=-9,-999,IF(H1935="",-999,0)))</f>
        <v>-999</v>
      </c>
      <c r="AL1935" s="82">
        <f>IF(G1935=1, 'adjustment factor'!$D$11, IF(G1935=-9,-999,IF(G1935="",-999,0)))</f>
        <v>-999</v>
      </c>
      <c r="AM1935" s="82">
        <f>IF(I1935=1, 'adjustment factor'!$D$12, IF(I1935=-9,-999,IF(I1935="",-999,0)))</f>
        <v>-999</v>
      </c>
      <c r="AN1935" s="82">
        <f>IF(J1935=1, 'adjustment factor'!$D$13, IF(J1935=-9,-999,IF(J1935="",-999,0)))</f>
        <v>-999</v>
      </c>
      <c r="AO1935" s="82" t="str">
        <f t="shared" si="308"/>
        <v>-999</v>
      </c>
      <c r="AP1935" s="82" t="str">
        <f t="shared" si="309"/>
        <v>MISSING</v>
      </c>
    </row>
    <row r="1936" spans="2:42" s="3" customFormat="1">
      <c r="B1936" s="213"/>
      <c r="C1936" s="35">
        <v>1932</v>
      </c>
      <c r="D1936" s="161"/>
      <c r="E1936" s="161"/>
      <c r="F1936" s="161"/>
      <c r="G1936" s="161"/>
      <c r="H1936" s="161"/>
      <c r="I1936" s="161"/>
      <c r="J1936" s="161"/>
      <c r="K1936" s="161"/>
      <c r="L1936" s="161"/>
      <c r="M1936" s="161"/>
      <c r="N1936" s="171"/>
      <c r="O1936" s="171"/>
      <c r="P1936" s="171"/>
      <c r="Q1936" s="171"/>
      <c r="R1936" s="171"/>
      <c r="S1936" s="171"/>
      <c r="T1936" s="208" t="str">
        <f t="shared" si="300"/>
        <v>MISSING</v>
      </c>
      <c r="U1936" s="208" t="str">
        <f t="shared" si="301"/>
        <v>MISSING</v>
      </c>
      <c r="X1936" s="56">
        <f t="shared" si="302"/>
        <v>-99</v>
      </c>
      <c r="Y1936" s="56">
        <f t="shared" si="303"/>
        <v>-99</v>
      </c>
      <c r="Z1936" s="56">
        <f t="shared" si="304"/>
        <v>-99</v>
      </c>
      <c r="AA1936" s="56">
        <f t="shared" si="305"/>
        <v>-99</v>
      </c>
      <c r="AB1936" s="56">
        <f t="shared" si="306"/>
        <v>-99</v>
      </c>
      <c r="AC1936" s="56">
        <f t="shared" si="307"/>
        <v>-99</v>
      </c>
      <c r="AE1936" s="82">
        <f>IF(D1936=1, 'adjustment factor'!$D$4, IF(D1936=-9,-999,IF(D1936="",-999,0)))</f>
        <v>-999</v>
      </c>
      <c r="AF1936" s="82">
        <f>IF(F1936=1, 'adjustment factor'!$D$5, IF(F1936=-9,-999,IF(F1936="",-999,0)))</f>
        <v>-999</v>
      </c>
      <c r="AG1936" s="82">
        <f>IF(E1936=1, 'adjustment factor'!$D$6, IF(E1936=-9,-999,IF(E1936="",-999,0)))</f>
        <v>-999</v>
      </c>
      <c r="AH1936" s="82">
        <f>IF(K1936&gt;=45,'adjustment factor'!$D$7,IF(K1936=-9,-1200,IF(K1936="",-1200,0)))</f>
        <v>-1200</v>
      </c>
      <c r="AI1936" s="82">
        <f>IF(L1936=1, 'adjustment factor'!$D$8, IF(L1936=-9,-999,IF(L1936="",-999,0)))</f>
        <v>-999</v>
      </c>
      <c r="AJ1936" s="82">
        <f>IF(AND(M1936&gt;=1,M1936&lt;=4),'adjustment factor'!$D$9,IF(M1936=-9,-999,IF(M1936=98,-999,IF(M1936=99,-999,IF(M1936="",-999,0)))))</f>
        <v>-999</v>
      </c>
      <c r="AK1936" s="82">
        <f>IF(H1936=1, 'adjustment factor'!$D$10, IF(H1936=-9,-999,IF(H1936="",-999,0)))</f>
        <v>-999</v>
      </c>
      <c r="AL1936" s="82">
        <f>IF(G1936=1, 'adjustment factor'!$D$11, IF(G1936=-9,-999,IF(G1936="",-999,0)))</f>
        <v>-999</v>
      </c>
      <c r="AM1936" s="82">
        <f>IF(I1936=1, 'adjustment factor'!$D$12, IF(I1936=-9,-999,IF(I1936="",-999,0)))</f>
        <v>-999</v>
      </c>
      <c r="AN1936" s="82">
        <f>IF(J1936=1, 'adjustment factor'!$D$13, IF(J1936=-9,-999,IF(J1936="",-999,0)))</f>
        <v>-999</v>
      </c>
      <c r="AO1936" s="82" t="str">
        <f t="shared" si="308"/>
        <v>-999</v>
      </c>
      <c r="AP1936" s="82" t="str">
        <f t="shared" si="309"/>
        <v>MISSING</v>
      </c>
    </row>
    <row r="1937" spans="2:42" s="3" customFormat="1">
      <c r="B1937" s="213"/>
      <c r="C1937" s="35">
        <v>1933</v>
      </c>
      <c r="D1937" s="161"/>
      <c r="E1937" s="161"/>
      <c r="F1937" s="161"/>
      <c r="G1937" s="161"/>
      <c r="H1937" s="161"/>
      <c r="I1937" s="161"/>
      <c r="J1937" s="161"/>
      <c r="K1937" s="161"/>
      <c r="L1937" s="161"/>
      <c r="M1937" s="161"/>
      <c r="N1937" s="171"/>
      <c r="O1937" s="171"/>
      <c r="P1937" s="171"/>
      <c r="Q1937" s="171"/>
      <c r="R1937" s="171"/>
      <c r="S1937" s="171"/>
      <c r="T1937" s="208" t="str">
        <f t="shared" si="300"/>
        <v>MISSING</v>
      </c>
      <c r="U1937" s="208" t="str">
        <f t="shared" si="301"/>
        <v>MISSING</v>
      </c>
      <c r="X1937" s="56">
        <f t="shared" si="302"/>
        <v>-99</v>
      </c>
      <c r="Y1937" s="56">
        <f t="shared" si="303"/>
        <v>-99</v>
      </c>
      <c r="Z1937" s="56">
        <f t="shared" si="304"/>
        <v>-99</v>
      </c>
      <c r="AA1937" s="56">
        <f t="shared" si="305"/>
        <v>-99</v>
      </c>
      <c r="AB1937" s="56">
        <f t="shared" si="306"/>
        <v>-99</v>
      </c>
      <c r="AC1937" s="56">
        <f t="shared" si="307"/>
        <v>-99</v>
      </c>
      <c r="AE1937" s="82">
        <f>IF(D1937=1, 'adjustment factor'!$D$4, IF(D1937=-9,-999,IF(D1937="",-999,0)))</f>
        <v>-999</v>
      </c>
      <c r="AF1937" s="82">
        <f>IF(F1937=1, 'adjustment factor'!$D$5, IF(F1937=-9,-999,IF(F1937="",-999,0)))</f>
        <v>-999</v>
      </c>
      <c r="AG1937" s="82">
        <f>IF(E1937=1, 'adjustment factor'!$D$6, IF(E1937=-9,-999,IF(E1937="",-999,0)))</f>
        <v>-999</v>
      </c>
      <c r="AH1937" s="82">
        <f>IF(K1937&gt;=45,'adjustment factor'!$D$7,IF(K1937=-9,-1200,IF(K1937="",-1200,0)))</f>
        <v>-1200</v>
      </c>
      <c r="AI1937" s="82">
        <f>IF(L1937=1, 'adjustment factor'!$D$8, IF(L1937=-9,-999,IF(L1937="",-999,0)))</f>
        <v>-999</v>
      </c>
      <c r="AJ1937" s="82">
        <f>IF(AND(M1937&gt;=1,M1937&lt;=4),'adjustment factor'!$D$9,IF(M1937=-9,-999,IF(M1937=98,-999,IF(M1937=99,-999,IF(M1937="",-999,0)))))</f>
        <v>-999</v>
      </c>
      <c r="AK1937" s="82">
        <f>IF(H1937=1, 'adjustment factor'!$D$10, IF(H1937=-9,-999,IF(H1937="",-999,0)))</f>
        <v>-999</v>
      </c>
      <c r="AL1937" s="82">
        <f>IF(G1937=1, 'adjustment factor'!$D$11, IF(G1937=-9,-999,IF(G1937="",-999,0)))</f>
        <v>-999</v>
      </c>
      <c r="AM1937" s="82">
        <f>IF(I1937=1, 'adjustment factor'!$D$12, IF(I1937=-9,-999,IF(I1937="",-999,0)))</f>
        <v>-999</v>
      </c>
      <c r="AN1937" s="82">
        <f>IF(J1937=1, 'adjustment factor'!$D$13, IF(J1937=-9,-999,IF(J1937="",-999,0)))</f>
        <v>-999</v>
      </c>
      <c r="AO1937" s="82" t="str">
        <f t="shared" si="308"/>
        <v>-999</v>
      </c>
      <c r="AP1937" s="82" t="str">
        <f t="shared" si="309"/>
        <v>MISSING</v>
      </c>
    </row>
    <row r="1938" spans="2:42" s="3" customFormat="1">
      <c r="B1938" s="213"/>
      <c r="C1938" s="35">
        <v>1934</v>
      </c>
      <c r="D1938" s="161"/>
      <c r="E1938" s="161"/>
      <c r="F1938" s="161"/>
      <c r="G1938" s="161"/>
      <c r="H1938" s="161"/>
      <c r="I1938" s="161"/>
      <c r="J1938" s="161"/>
      <c r="K1938" s="161"/>
      <c r="L1938" s="161"/>
      <c r="M1938" s="161"/>
      <c r="N1938" s="171"/>
      <c r="O1938" s="171"/>
      <c r="P1938" s="171"/>
      <c r="Q1938" s="171"/>
      <c r="R1938" s="171"/>
      <c r="S1938" s="171"/>
      <c r="T1938" s="208" t="str">
        <f t="shared" si="300"/>
        <v>MISSING</v>
      </c>
      <c r="U1938" s="208" t="str">
        <f t="shared" si="301"/>
        <v>MISSING</v>
      </c>
      <c r="X1938" s="56">
        <f t="shared" si="302"/>
        <v>-99</v>
      </c>
      <c r="Y1938" s="56">
        <f t="shared" si="303"/>
        <v>-99</v>
      </c>
      <c r="Z1938" s="56">
        <f t="shared" si="304"/>
        <v>-99</v>
      </c>
      <c r="AA1938" s="56">
        <f t="shared" si="305"/>
        <v>-99</v>
      </c>
      <c r="AB1938" s="56">
        <f t="shared" si="306"/>
        <v>-99</v>
      </c>
      <c r="AC1938" s="56">
        <f t="shared" si="307"/>
        <v>-99</v>
      </c>
      <c r="AE1938" s="82">
        <f>IF(D1938=1, 'adjustment factor'!$D$4, IF(D1938=-9,-999,IF(D1938="",-999,0)))</f>
        <v>-999</v>
      </c>
      <c r="AF1938" s="82">
        <f>IF(F1938=1, 'adjustment factor'!$D$5, IF(F1938=-9,-999,IF(F1938="",-999,0)))</f>
        <v>-999</v>
      </c>
      <c r="AG1938" s="82">
        <f>IF(E1938=1, 'adjustment factor'!$D$6, IF(E1938=-9,-999,IF(E1938="",-999,0)))</f>
        <v>-999</v>
      </c>
      <c r="AH1938" s="82">
        <f>IF(K1938&gt;=45,'adjustment factor'!$D$7,IF(K1938=-9,-1200,IF(K1938="",-1200,0)))</f>
        <v>-1200</v>
      </c>
      <c r="AI1938" s="82">
        <f>IF(L1938=1, 'adjustment factor'!$D$8, IF(L1938=-9,-999,IF(L1938="",-999,0)))</f>
        <v>-999</v>
      </c>
      <c r="AJ1938" s="82">
        <f>IF(AND(M1938&gt;=1,M1938&lt;=4),'adjustment factor'!$D$9,IF(M1938=-9,-999,IF(M1938=98,-999,IF(M1938=99,-999,IF(M1938="",-999,0)))))</f>
        <v>-999</v>
      </c>
      <c r="AK1938" s="82">
        <f>IF(H1938=1, 'adjustment factor'!$D$10, IF(H1938=-9,-999,IF(H1938="",-999,0)))</f>
        <v>-999</v>
      </c>
      <c r="AL1938" s="82">
        <f>IF(G1938=1, 'adjustment factor'!$D$11, IF(G1938=-9,-999,IF(G1938="",-999,0)))</f>
        <v>-999</v>
      </c>
      <c r="AM1938" s="82">
        <f>IF(I1938=1, 'adjustment factor'!$D$12, IF(I1938=-9,-999,IF(I1938="",-999,0)))</f>
        <v>-999</v>
      </c>
      <c r="AN1938" s="82">
        <f>IF(J1938=1, 'adjustment factor'!$D$13, IF(J1938=-9,-999,IF(J1938="",-999,0)))</f>
        <v>-999</v>
      </c>
      <c r="AO1938" s="82" t="str">
        <f t="shared" si="308"/>
        <v>-999</v>
      </c>
      <c r="AP1938" s="82" t="str">
        <f t="shared" si="309"/>
        <v>MISSING</v>
      </c>
    </row>
    <row r="1939" spans="2:42" s="3" customFormat="1">
      <c r="B1939" s="213"/>
      <c r="C1939" s="35">
        <v>1935</v>
      </c>
      <c r="D1939" s="161"/>
      <c r="E1939" s="161"/>
      <c r="F1939" s="161"/>
      <c r="G1939" s="161"/>
      <c r="H1939" s="161"/>
      <c r="I1939" s="161"/>
      <c r="J1939" s="161"/>
      <c r="K1939" s="161"/>
      <c r="L1939" s="161"/>
      <c r="M1939" s="161"/>
      <c r="N1939" s="171"/>
      <c r="O1939" s="171"/>
      <c r="P1939" s="171"/>
      <c r="Q1939" s="171"/>
      <c r="R1939" s="171"/>
      <c r="S1939" s="171"/>
      <c r="T1939" s="208" t="str">
        <f t="shared" si="300"/>
        <v>MISSING</v>
      </c>
      <c r="U1939" s="208" t="str">
        <f t="shared" si="301"/>
        <v>MISSING</v>
      </c>
      <c r="X1939" s="56">
        <f t="shared" si="302"/>
        <v>-99</v>
      </c>
      <c r="Y1939" s="56">
        <f t="shared" si="303"/>
        <v>-99</v>
      </c>
      <c r="Z1939" s="56">
        <f t="shared" si="304"/>
        <v>-99</v>
      </c>
      <c r="AA1939" s="56">
        <f t="shared" si="305"/>
        <v>-99</v>
      </c>
      <c r="AB1939" s="56">
        <f t="shared" si="306"/>
        <v>-99</v>
      </c>
      <c r="AC1939" s="56">
        <f t="shared" si="307"/>
        <v>-99</v>
      </c>
      <c r="AE1939" s="82">
        <f>IF(D1939=1, 'adjustment factor'!$D$4, IF(D1939=-9,-999,IF(D1939="",-999,0)))</f>
        <v>-999</v>
      </c>
      <c r="AF1939" s="82">
        <f>IF(F1939=1, 'adjustment factor'!$D$5, IF(F1939=-9,-999,IF(F1939="",-999,0)))</f>
        <v>-999</v>
      </c>
      <c r="AG1939" s="82">
        <f>IF(E1939=1, 'adjustment factor'!$D$6, IF(E1939=-9,-999,IF(E1939="",-999,0)))</f>
        <v>-999</v>
      </c>
      <c r="AH1939" s="82">
        <f>IF(K1939&gt;=45,'adjustment factor'!$D$7,IF(K1939=-9,-1200,IF(K1939="",-1200,0)))</f>
        <v>-1200</v>
      </c>
      <c r="AI1939" s="82">
        <f>IF(L1939=1, 'adjustment factor'!$D$8, IF(L1939=-9,-999,IF(L1939="",-999,0)))</f>
        <v>-999</v>
      </c>
      <c r="AJ1939" s="82">
        <f>IF(AND(M1939&gt;=1,M1939&lt;=4),'adjustment factor'!$D$9,IF(M1939=-9,-999,IF(M1939=98,-999,IF(M1939=99,-999,IF(M1939="",-999,0)))))</f>
        <v>-999</v>
      </c>
      <c r="AK1939" s="82">
        <f>IF(H1939=1, 'adjustment factor'!$D$10, IF(H1939=-9,-999,IF(H1939="",-999,0)))</f>
        <v>-999</v>
      </c>
      <c r="AL1939" s="82">
        <f>IF(G1939=1, 'adjustment factor'!$D$11, IF(G1939=-9,-999,IF(G1939="",-999,0)))</f>
        <v>-999</v>
      </c>
      <c r="AM1939" s="82">
        <f>IF(I1939=1, 'adjustment factor'!$D$12, IF(I1939=-9,-999,IF(I1939="",-999,0)))</f>
        <v>-999</v>
      </c>
      <c r="AN1939" s="82">
        <f>IF(J1939=1, 'adjustment factor'!$D$13, IF(J1939=-9,-999,IF(J1939="",-999,0)))</f>
        <v>-999</v>
      </c>
      <c r="AO1939" s="82" t="str">
        <f t="shared" si="308"/>
        <v>-999</v>
      </c>
      <c r="AP1939" s="82" t="str">
        <f t="shared" si="309"/>
        <v>MISSING</v>
      </c>
    </row>
    <row r="1940" spans="2:42" s="3" customFormat="1">
      <c r="B1940" s="213"/>
      <c r="C1940" s="35">
        <v>1936</v>
      </c>
      <c r="D1940" s="161"/>
      <c r="E1940" s="161"/>
      <c r="F1940" s="161"/>
      <c r="G1940" s="161"/>
      <c r="H1940" s="161"/>
      <c r="I1940" s="161"/>
      <c r="J1940" s="161"/>
      <c r="K1940" s="161"/>
      <c r="L1940" s="161"/>
      <c r="M1940" s="161"/>
      <c r="N1940" s="171"/>
      <c r="O1940" s="171"/>
      <c r="P1940" s="171"/>
      <c r="Q1940" s="171"/>
      <c r="R1940" s="171"/>
      <c r="S1940" s="171"/>
      <c r="T1940" s="208" t="str">
        <f t="shared" si="300"/>
        <v>MISSING</v>
      </c>
      <c r="U1940" s="208" t="str">
        <f t="shared" si="301"/>
        <v>MISSING</v>
      </c>
      <c r="X1940" s="56">
        <f t="shared" si="302"/>
        <v>-99</v>
      </c>
      <c r="Y1940" s="56">
        <f t="shared" si="303"/>
        <v>-99</v>
      </c>
      <c r="Z1940" s="56">
        <f t="shared" si="304"/>
        <v>-99</v>
      </c>
      <c r="AA1940" s="56">
        <f t="shared" si="305"/>
        <v>-99</v>
      </c>
      <c r="AB1940" s="56">
        <f t="shared" si="306"/>
        <v>-99</v>
      </c>
      <c r="AC1940" s="56">
        <f t="shared" si="307"/>
        <v>-99</v>
      </c>
      <c r="AE1940" s="82">
        <f>IF(D1940=1, 'adjustment factor'!$D$4, IF(D1940=-9,-999,IF(D1940="",-999,0)))</f>
        <v>-999</v>
      </c>
      <c r="AF1940" s="82">
        <f>IF(F1940=1, 'adjustment factor'!$D$5, IF(F1940=-9,-999,IF(F1940="",-999,0)))</f>
        <v>-999</v>
      </c>
      <c r="AG1940" s="82">
        <f>IF(E1940=1, 'adjustment factor'!$D$6, IF(E1940=-9,-999,IF(E1940="",-999,0)))</f>
        <v>-999</v>
      </c>
      <c r="AH1940" s="82">
        <f>IF(K1940&gt;=45,'adjustment factor'!$D$7,IF(K1940=-9,-1200,IF(K1940="",-1200,0)))</f>
        <v>-1200</v>
      </c>
      <c r="AI1940" s="82">
        <f>IF(L1940=1, 'adjustment factor'!$D$8, IF(L1940=-9,-999,IF(L1940="",-999,0)))</f>
        <v>-999</v>
      </c>
      <c r="AJ1940" s="82">
        <f>IF(AND(M1940&gt;=1,M1940&lt;=4),'adjustment factor'!$D$9,IF(M1940=-9,-999,IF(M1940=98,-999,IF(M1940=99,-999,IF(M1940="",-999,0)))))</f>
        <v>-999</v>
      </c>
      <c r="AK1940" s="82">
        <f>IF(H1940=1, 'adjustment factor'!$D$10, IF(H1940=-9,-999,IF(H1940="",-999,0)))</f>
        <v>-999</v>
      </c>
      <c r="AL1940" s="82">
        <f>IF(G1940=1, 'adjustment factor'!$D$11, IF(G1940=-9,-999,IF(G1940="",-999,0)))</f>
        <v>-999</v>
      </c>
      <c r="AM1940" s="82">
        <f>IF(I1940=1, 'adjustment factor'!$D$12, IF(I1940=-9,-999,IF(I1940="",-999,0)))</f>
        <v>-999</v>
      </c>
      <c r="AN1940" s="82">
        <f>IF(J1940=1, 'adjustment factor'!$D$13, IF(J1940=-9,-999,IF(J1940="",-999,0)))</f>
        <v>-999</v>
      </c>
      <c r="AO1940" s="82" t="str">
        <f t="shared" si="308"/>
        <v>-999</v>
      </c>
      <c r="AP1940" s="82" t="str">
        <f t="shared" si="309"/>
        <v>MISSING</v>
      </c>
    </row>
    <row r="1941" spans="2:42" s="3" customFormat="1">
      <c r="B1941" s="213"/>
      <c r="C1941" s="35">
        <v>1937</v>
      </c>
      <c r="D1941" s="161"/>
      <c r="E1941" s="161"/>
      <c r="F1941" s="161"/>
      <c r="G1941" s="161"/>
      <c r="H1941" s="161"/>
      <c r="I1941" s="161"/>
      <c r="J1941" s="161"/>
      <c r="K1941" s="161"/>
      <c r="L1941" s="161"/>
      <c r="M1941" s="161"/>
      <c r="N1941" s="171"/>
      <c r="O1941" s="171"/>
      <c r="P1941" s="171"/>
      <c r="Q1941" s="171"/>
      <c r="R1941" s="171"/>
      <c r="S1941" s="171"/>
      <c r="T1941" s="208" t="str">
        <f t="shared" si="300"/>
        <v>MISSING</v>
      </c>
      <c r="U1941" s="208" t="str">
        <f t="shared" si="301"/>
        <v>MISSING</v>
      </c>
      <c r="X1941" s="56">
        <f t="shared" si="302"/>
        <v>-99</v>
      </c>
      <c r="Y1941" s="56">
        <f t="shared" si="303"/>
        <v>-99</v>
      </c>
      <c r="Z1941" s="56">
        <f t="shared" si="304"/>
        <v>-99</v>
      </c>
      <c r="AA1941" s="56">
        <f t="shared" si="305"/>
        <v>-99</v>
      </c>
      <c r="AB1941" s="56">
        <f t="shared" si="306"/>
        <v>-99</v>
      </c>
      <c r="AC1941" s="56">
        <f t="shared" si="307"/>
        <v>-99</v>
      </c>
      <c r="AE1941" s="82">
        <f>IF(D1941=1, 'adjustment factor'!$D$4, IF(D1941=-9,-999,IF(D1941="",-999,0)))</f>
        <v>-999</v>
      </c>
      <c r="AF1941" s="82">
        <f>IF(F1941=1, 'adjustment factor'!$D$5, IF(F1941=-9,-999,IF(F1941="",-999,0)))</f>
        <v>-999</v>
      </c>
      <c r="AG1941" s="82">
        <f>IF(E1941=1, 'adjustment factor'!$D$6, IF(E1941=-9,-999,IF(E1941="",-999,0)))</f>
        <v>-999</v>
      </c>
      <c r="AH1941" s="82">
        <f>IF(K1941&gt;=45,'adjustment factor'!$D$7,IF(K1941=-9,-1200,IF(K1941="",-1200,0)))</f>
        <v>-1200</v>
      </c>
      <c r="AI1941" s="82">
        <f>IF(L1941=1, 'adjustment factor'!$D$8, IF(L1941=-9,-999,IF(L1941="",-999,0)))</f>
        <v>-999</v>
      </c>
      <c r="AJ1941" s="82">
        <f>IF(AND(M1941&gt;=1,M1941&lt;=4),'adjustment factor'!$D$9,IF(M1941=-9,-999,IF(M1941=98,-999,IF(M1941=99,-999,IF(M1941="",-999,0)))))</f>
        <v>-999</v>
      </c>
      <c r="AK1941" s="82">
        <f>IF(H1941=1, 'adjustment factor'!$D$10, IF(H1941=-9,-999,IF(H1941="",-999,0)))</f>
        <v>-999</v>
      </c>
      <c r="AL1941" s="82">
        <f>IF(G1941=1, 'adjustment factor'!$D$11, IF(G1941=-9,-999,IF(G1941="",-999,0)))</f>
        <v>-999</v>
      </c>
      <c r="AM1941" s="82">
        <f>IF(I1941=1, 'adjustment factor'!$D$12, IF(I1941=-9,-999,IF(I1941="",-999,0)))</f>
        <v>-999</v>
      </c>
      <c r="AN1941" s="82">
        <f>IF(J1941=1, 'adjustment factor'!$D$13, IF(J1941=-9,-999,IF(J1941="",-999,0)))</f>
        <v>-999</v>
      </c>
      <c r="AO1941" s="82" t="str">
        <f t="shared" si="308"/>
        <v>-999</v>
      </c>
      <c r="AP1941" s="82" t="str">
        <f t="shared" si="309"/>
        <v>MISSING</v>
      </c>
    </row>
    <row r="1942" spans="2:42" s="3" customFormat="1">
      <c r="B1942" s="213"/>
      <c r="C1942" s="35">
        <v>1938</v>
      </c>
      <c r="D1942" s="161"/>
      <c r="E1942" s="161"/>
      <c r="F1942" s="161"/>
      <c r="G1942" s="161"/>
      <c r="H1942" s="161"/>
      <c r="I1942" s="161"/>
      <c r="J1942" s="161"/>
      <c r="K1942" s="161"/>
      <c r="L1942" s="161"/>
      <c r="M1942" s="161"/>
      <c r="N1942" s="171"/>
      <c r="O1942" s="171"/>
      <c r="P1942" s="171"/>
      <c r="Q1942" s="171"/>
      <c r="R1942" s="171"/>
      <c r="S1942" s="171"/>
      <c r="T1942" s="208" t="str">
        <f t="shared" si="300"/>
        <v>MISSING</v>
      </c>
      <c r="U1942" s="208" t="str">
        <f t="shared" si="301"/>
        <v>MISSING</v>
      </c>
      <c r="X1942" s="56">
        <f t="shared" si="302"/>
        <v>-99</v>
      </c>
      <c r="Y1942" s="56">
        <f t="shared" si="303"/>
        <v>-99</v>
      </c>
      <c r="Z1942" s="56">
        <f t="shared" si="304"/>
        <v>-99</v>
      </c>
      <c r="AA1942" s="56">
        <f t="shared" si="305"/>
        <v>-99</v>
      </c>
      <c r="AB1942" s="56">
        <f t="shared" si="306"/>
        <v>-99</v>
      </c>
      <c r="AC1942" s="56">
        <f t="shared" si="307"/>
        <v>-99</v>
      </c>
      <c r="AE1942" s="82">
        <f>IF(D1942=1, 'adjustment factor'!$D$4, IF(D1942=-9,-999,IF(D1942="",-999,0)))</f>
        <v>-999</v>
      </c>
      <c r="AF1942" s="82">
        <f>IF(F1942=1, 'adjustment factor'!$D$5, IF(F1942=-9,-999,IF(F1942="",-999,0)))</f>
        <v>-999</v>
      </c>
      <c r="AG1942" s="82">
        <f>IF(E1942=1, 'adjustment factor'!$D$6, IF(E1942=-9,-999,IF(E1942="",-999,0)))</f>
        <v>-999</v>
      </c>
      <c r="AH1942" s="82">
        <f>IF(K1942&gt;=45,'adjustment factor'!$D$7,IF(K1942=-9,-1200,IF(K1942="",-1200,0)))</f>
        <v>-1200</v>
      </c>
      <c r="AI1942" s="82">
        <f>IF(L1942=1, 'adjustment factor'!$D$8, IF(L1942=-9,-999,IF(L1942="",-999,0)))</f>
        <v>-999</v>
      </c>
      <c r="AJ1942" s="82">
        <f>IF(AND(M1942&gt;=1,M1942&lt;=4),'adjustment factor'!$D$9,IF(M1942=-9,-999,IF(M1942=98,-999,IF(M1942=99,-999,IF(M1942="",-999,0)))))</f>
        <v>-999</v>
      </c>
      <c r="AK1942" s="82">
        <f>IF(H1942=1, 'adjustment factor'!$D$10, IF(H1942=-9,-999,IF(H1942="",-999,0)))</f>
        <v>-999</v>
      </c>
      <c r="AL1942" s="82">
        <f>IF(G1942=1, 'adjustment factor'!$D$11, IF(G1942=-9,-999,IF(G1942="",-999,0)))</f>
        <v>-999</v>
      </c>
      <c r="AM1942" s="82">
        <f>IF(I1942=1, 'adjustment factor'!$D$12, IF(I1942=-9,-999,IF(I1942="",-999,0)))</f>
        <v>-999</v>
      </c>
      <c r="AN1942" s="82">
        <f>IF(J1942=1, 'adjustment factor'!$D$13, IF(J1942=-9,-999,IF(J1942="",-999,0)))</f>
        <v>-999</v>
      </c>
      <c r="AO1942" s="82" t="str">
        <f t="shared" si="308"/>
        <v>-999</v>
      </c>
      <c r="AP1942" s="82" t="str">
        <f t="shared" si="309"/>
        <v>MISSING</v>
      </c>
    </row>
    <row r="1943" spans="2:42" s="3" customFormat="1">
      <c r="B1943" s="213"/>
      <c r="C1943" s="35">
        <v>1939</v>
      </c>
      <c r="D1943" s="161"/>
      <c r="E1943" s="161"/>
      <c r="F1943" s="161"/>
      <c r="G1943" s="161"/>
      <c r="H1943" s="161"/>
      <c r="I1943" s="161"/>
      <c r="J1943" s="161"/>
      <c r="K1943" s="161"/>
      <c r="L1943" s="161"/>
      <c r="M1943" s="161"/>
      <c r="N1943" s="171"/>
      <c r="O1943" s="171"/>
      <c r="P1943" s="171"/>
      <c r="Q1943" s="171"/>
      <c r="R1943" s="171"/>
      <c r="S1943" s="171"/>
      <c r="T1943" s="208" t="str">
        <f t="shared" si="300"/>
        <v>MISSING</v>
      </c>
      <c r="U1943" s="208" t="str">
        <f t="shared" si="301"/>
        <v>MISSING</v>
      </c>
      <c r="X1943" s="56">
        <f t="shared" si="302"/>
        <v>-99</v>
      </c>
      <c r="Y1943" s="56">
        <f t="shared" si="303"/>
        <v>-99</v>
      </c>
      <c r="Z1943" s="56">
        <f t="shared" si="304"/>
        <v>-99</v>
      </c>
      <c r="AA1943" s="56">
        <f t="shared" si="305"/>
        <v>-99</v>
      </c>
      <c r="AB1943" s="56">
        <f t="shared" si="306"/>
        <v>-99</v>
      </c>
      <c r="AC1943" s="56">
        <f t="shared" si="307"/>
        <v>-99</v>
      </c>
      <c r="AE1943" s="82">
        <f>IF(D1943=1, 'adjustment factor'!$D$4, IF(D1943=-9,-999,IF(D1943="",-999,0)))</f>
        <v>-999</v>
      </c>
      <c r="AF1943" s="82">
        <f>IF(F1943=1, 'adjustment factor'!$D$5, IF(F1943=-9,-999,IF(F1943="",-999,0)))</f>
        <v>-999</v>
      </c>
      <c r="AG1943" s="82">
        <f>IF(E1943=1, 'adjustment factor'!$D$6, IF(E1943=-9,-999,IF(E1943="",-999,0)))</f>
        <v>-999</v>
      </c>
      <c r="AH1943" s="82">
        <f>IF(K1943&gt;=45,'adjustment factor'!$D$7,IF(K1943=-9,-1200,IF(K1943="",-1200,0)))</f>
        <v>-1200</v>
      </c>
      <c r="AI1943" s="82">
        <f>IF(L1943=1, 'adjustment factor'!$D$8, IF(L1943=-9,-999,IF(L1943="",-999,0)))</f>
        <v>-999</v>
      </c>
      <c r="AJ1943" s="82">
        <f>IF(AND(M1943&gt;=1,M1943&lt;=4),'adjustment factor'!$D$9,IF(M1943=-9,-999,IF(M1943=98,-999,IF(M1943=99,-999,IF(M1943="",-999,0)))))</f>
        <v>-999</v>
      </c>
      <c r="AK1943" s="82">
        <f>IF(H1943=1, 'adjustment factor'!$D$10, IF(H1943=-9,-999,IF(H1943="",-999,0)))</f>
        <v>-999</v>
      </c>
      <c r="AL1943" s="82">
        <f>IF(G1943=1, 'adjustment factor'!$D$11, IF(G1943=-9,-999,IF(G1943="",-999,0)))</f>
        <v>-999</v>
      </c>
      <c r="AM1943" s="82">
        <f>IF(I1943=1, 'adjustment factor'!$D$12, IF(I1943=-9,-999,IF(I1943="",-999,0)))</f>
        <v>-999</v>
      </c>
      <c r="AN1943" s="82">
        <f>IF(J1943=1, 'adjustment factor'!$D$13, IF(J1943=-9,-999,IF(J1943="",-999,0)))</f>
        <v>-999</v>
      </c>
      <c r="AO1943" s="82" t="str">
        <f t="shared" si="308"/>
        <v>-999</v>
      </c>
      <c r="AP1943" s="82" t="str">
        <f t="shared" si="309"/>
        <v>MISSING</v>
      </c>
    </row>
    <row r="1944" spans="2:42" s="3" customFormat="1">
      <c r="B1944" s="213"/>
      <c r="C1944" s="35">
        <v>1940</v>
      </c>
      <c r="D1944" s="161"/>
      <c r="E1944" s="161"/>
      <c r="F1944" s="161"/>
      <c r="G1944" s="161"/>
      <c r="H1944" s="161"/>
      <c r="I1944" s="161"/>
      <c r="J1944" s="161"/>
      <c r="K1944" s="161"/>
      <c r="L1944" s="161"/>
      <c r="M1944" s="161"/>
      <c r="N1944" s="171"/>
      <c r="O1944" s="171"/>
      <c r="P1944" s="171"/>
      <c r="Q1944" s="171"/>
      <c r="R1944" s="171"/>
      <c r="S1944" s="171"/>
      <c r="T1944" s="208" t="str">
        <f t="shared" si="300"/>
        <v>MISSING</v>
      </c>
      <c r="U1944" s="208" t="str">
        <f t="shared" si="301"/>
        <v>MISSING</v>
      </c>
      <c r="X1944" s="56">
        <f t="shared" si="302"/>
        <v>-99</v>
      </c>
      <c r="Y1944" s="56">
        <f t="shared" si="303"/>
        <v>-99</v>
      </c>
      <c r="Z1944" s="56">
        <f t="shared" si="304"/>
        <v>-99</v>
      </c>
      <c r="AA1944" s="56">
        <f t="shared" si="305"/>
        <v>-99</v>
      </c>
      <c r="AB1944" s="56">
        <f t="shared" si="306"/>
        <v>-99</v>
      </c>
      <c r="AC1944" s="56">
        <f t="shared" si="307"/>
        <v>-99</v>
      </c>
      <c r="AE1944" s="82">
        <f>IF(D1944=1, 'adjustment factor'!$D$4, IF(D1944=-9,-999,IF(D1944="",-999,0)))</f>
        <v>-999</v>
      </c>
      <c r="AF1944" s="82">
        <f>IF(F1944=1, 'adjustment factor'!$D$5, IF(F1944=-9,-999,IF(F1944="",-999,0)))</f>
        <v>-999</v>
      </c>
      <c r="AG1944" s="82">
        <f>IF(E1944=1, 'adjustment factor'!$D$6, IF(E1944=-9,-999,IF(E1944="",-999,0)))</f>
        <v>-999</v>
      </c>
      <c r="AH1944" s="82">
        <f>IF(K1944&gt;=45,'adjustment factor'!$D$7,IF(K1944=-9,-1200,IF(K1944="",-1200,0)))</f>
        <v>-1200</v>
      </c>
      <c r="AI1944" s="82">
        <f>IF(L1944=1, 'adjustment factor'!$D$8, IF(L1944=-9,-999,IF(L1944="",-999,0)))</f>
        <v>-999</v>
      </c>
      <c r="AJ1944" s="82">
        <f>IF(AND(M1944&gt;=1,M1944&lt;=4),'adjustment factor'!$D$9,IF(M1944=-9,-999,IF(M1944=98,-999,IF(M1944=99,-999,IF(M1944="",-999,0)))))</f>
        <v>-999</v>
      </c>
      <c r="AK1944" s="82">
        <f>IF(H1944=1, 'adjustment factor'!$D$10, IF(H1944=-9,-999,IF(H1944="",-999,0)))</f>
        <v>-999</v>
      </c>
      <c r="AL1944" s="82">
        <f>IF(G1944=1, 'adjustment factor'!$D$11, IF(G1944=-9,-999,IF(G1944="",-999,0)))</f>
        <v>-999</v>
      </c>
      <c r="AM1944" s="82">
        <f>IF(I1944=1, 'adjustment factor'!$D$12, IF(I1944=-9,-999,IF(I1944="",-999,0)))</f>
        <v>-999</v>
      </c>
      <c r="AN1944" s="82">
        <f>IF(J1944=1, 'adjustment factor'!$D$13, IF(J1944=-9,-999,IF(J1944="",-999,0)))</f>
        <v>-999</v>
      </c>
      <c r="AO1944" s="82" t="str">
        <f t="shared" si="308"/>
        <v>-999</v>
      </c>
      <c r="AP1944" s="82" t="str">
        <f t="shared" si="309"/>
        <v>MISSING</v>
      </c>
    </row>
    <row r="1945" spans="2:42" s="3" customFormat="1">
      <c r="B1945" s="213"/>
      <c r="C1945" s="35">
        <v>1941</v>
      </c>
      <c r="D1945" s="161"/>
      <c r="E1945" s="161"/>
      <c r="F1945" s="161"/>
      <c r="G1945" s="161"/>
      <c r="H1945" s="161"/>
      <c r="I1945" s="161"/>
      <c r="J1945" s="161"/>
      <c r="K1945" s="161"/>
      <c r="L1945" s="161"/>
      <c r="M1945" s="161"/>
      <c r="N1945" s="171"/>
      <c r="O1945" s="171"/>
      <c r="P1945" s="171"/>
      <c r="Q1945" s="171"/>
      <c r="R1945" s="171"/>
      <c r="S1945" s="171"/>
      <c r="T1945" s="208" t="str">
        <f t="shared" si="300"/>
        <v>MISSING</v>
      </c>
      <c r="U1945" s="208" t="str">
        <f t="shared" si="301"/>
        <v>MISSING</v>
      </c>
      <c r="X1945" s="56">
        <f t="shared" si="302"/>
        <v>-99</v>
      </c>
      <c r="Y1945" s="56">
        <f t="shared" si="303"/>
        <v>-99</v>
      </c>
      <c r="Z1945" s="56">
        <f t="shared" si="304"/>
        <v>-99</v>
      </c>
      <c r="AA1945" s="56">
        <f t="shared" si="305"/>
        <v>-99</v>
      </c>
      <c r="AB1945" s="56">
        <f t="shared" si="306"/>
        <v>-99</v>
      </c>
      <c r="AC1945" s="56">
        <f t="shared" si="307"/>
        <v>-99</v>
      </c>
      <c r="AE1945" s="82">
        <f>IF(D1945=1, 'adjustment factor'!$D$4, IF(D1945=-9,-999,IF(D1945="",-999,0)))</f>
        <v>-999</v>
      </c>
      <c r="AF1945" s="82">
        <f>IF(F1945=1, 'adjustment factor'!$D$5, IF(F1945=-9,-999,IF(F1945="",-999,0)))</f>
        <v>-999</v>
      </c>
      <c r="AG1945" s="82">
        <f>IF(E1945=1, 'adjustment factor'!$D$6, IF(E1945=-9,-999,IF(E1945="",-999,0)))</f>
        <v>-999</v>
      </c>
      <c r="AH1945" s="82">
        <f>IF(K1945&gt;=45,'adjustment factor'!$D$7,IF(K1945=-9,-1200,IF(K1945="",-1200,0)))</f>
        <v>-1200</v>
      </c>
      <c r="AI1945" s="82">
        <f>IF(L1945=1, 'adjustment factor'!$D$8, IF(L1945=-9,-999,IF(L1945="",-999,0)))</f>
        <v>-999</v>
      </c>
      <c r="AJ1945" s="82">
        <f>IF(AND(M1945&gt;=1,M1945&lt;=4),'adjustment factor'!$D$9,IF(M1945=-9,-999,IF(M1945=98,-999,IF(M1945=99,-999,IF(M1945="",-999,0)))))</f>
        <v>-999</v>
      </c>
      <c r="AK1945" s="82">
        <f>IF(H1945=1, 'adjustment factor'!$D$10, IF(H1945=-9,-999,IF(H1945="",-999,0)))</f>
        <v>-999</v>
      </c>
      <c r="AL1945" s="82">
        <f>IF(G1945=1, 'adjustment factor'!$D$11, IF(G1945=-9,-999,IF(G1945="",-999,0)))</f>
        <v>-999</v>
      </c>
      <c r="AM1945" s="82">
        <f>IF(I1945=1, 'adjustment factor'!$D$12, IF(I1945=-9,-999,IF(I1945="",-999,0)))</f>
        <v>-999</v>
      </c>
      <c r="AN1945" s="82">
        <f>IF(J1945=1, 'adjustment factor'!$D$13, IF(J1945=-9,-999,IF(J1945="",-999,0)))</f>
        <v>-999</v>
      </c>
      <c r="AO1945" s="82" t="str">
        <f t="shared" si="308"/>
        <v>-999</v>
      </c>
      <c r="AP1945" s="82" t="str">
        <f t="shared" si="309"/>
        <v>MISSING</v>
      </c>
    </row>
    <row r="1946" spans="2:42" s="3" customFormat="1">
      <c r="B1946" s="213"/>
      <c r="C1946" s="35">
        <v>1942</v>
      </c>
      <c r="D1946" s="161"/>
      <c r="E1946" s="161"/>
      <c r="F1946" s="161"/>
      <c r="G1946" s="161"/>
      <c r="H1946" s="161"/>
      <c r="I1946" s="161"/>
      <c r="J1946" s="161"/>
      <c r="K1946" s="161"/>
      <c r="L1946" s="161"/>
      <c r="M1946" s="161"/>
      <c r="N1946" s="171"/>
      <c r="O1946" s="171"/>
      <c r="P1946" s="171"/>
      <c r="Q1946" s="171"/>
      <c r="R1946" s="171"/>
      <c r="S1946" s="171"/>
      <c r="T1946" s="208" t="str">
        <f t="shared" si="300"/>
        <v>MISSING</v>
      </c>
      <c r="U1946" s="208" t="str">
        <f t="shared" si="301"/>
        <v>MISSING</v>
      </c>
      <c r="X1946" s="56">
        <f t="shared" si="302"/>
        <v>-99</v>
      </c>
      <c r="Y1946" s="56">
        <f t="shared" si="303"/>
        <v>-99</v>
      </c>
      <c r="Z1946" s="56">
        <f t="shared" si="304"/>
        <v>-99</v>
      </c>
      <c r="AA1946" s="56">
        <f t="shared" si="305"/>
        <v>-99</v>
      </c>
      <c r="AB1946" s="56">
        <f t="shared" si="306"/>
        <v>-99</v>
      </c>
      <c r="AC1946" s="56">
        <f t="shared" si="307"/>
        <v>-99</v>
      </c>
      <c r="AE1946" s="82">
        <f>IF(D1946=1, 'adjustment factor'!$D$4, IF(D1946=-9,-999,IF(D1946="",-999,0)))</f>
        <v>-999</v>
      </c>
      <c r="AF1946" s="82">
        <f>IF(F1946=1, 'adjustment factor'!$D$5, IF(F1946=-9,-999,IF(F1946="",-999,0)))</f>
        <v>-999</v>
      </c>
      <c r="AG1946" s="82">
        <f>IF(E1946=1, 'adjustment factor'!$D$6, IF(E1946=-9,-999,IF(E1946="",-999,0)))</f>
        <v>-999</v>
      </c>
      <c r="AH1946" s="82">
        <f>IF(K1946&gt;=45,'adjustment factor'!$D$7,IF(K1946=-9,-1200,IF(K1946="",-1200,0)))</f>
        <v>-1200</v>
      </c>
      <c r="AI1946" s="82">
        <f>IF(L1946=1, 'adjustment factor'!$D$8, IF(L1946=-9,-999,IF(L1946="",-999,0)))</f>
        <v>-999</v>
      </c>
      <c r="AJ1946" s="82">
        <f>IF(AND(M1946&gt;=1,M1946&lt;=4),'adjustment factor'!$D$9,IF(M1946=-9,-999,IF(M1946=98,-999,IF(M1946=99,-999,IF(M1946="",-999,0)))))</f>
        <v>-999</v>
      </c>
      <c r="AK1946" s="82">
        <f>IF(H1946=1, 'adjustment factor'!$D$10, IF(H1946=-9,-999,IF(H1946="",-999,0)))</f>
        <v>-999</v>
      </c>
      <c r="AL1946" s="82">
        <f>IF(G1946=1, 'adjustment factor'!$D$11, IF(G1946=-9,-999,IF(G1946="",-999,0)))</f>
        <v>-999</v>
      </c>
      <c r="AM1946" s="82">
        <f>IF(I1946=1, 'adjustment factor'!$D$12, IF(I1946=-9,-999,IF(I1946="",-999,0)))</f>
        <v>-999</v>
      </c>
      <c r="AN1946" s="82">
        <f>IF(J1946=1, 'adjustment factor'!$D$13, IF(J1946=-9,-999,IF(J1946="",-999,0)))</f>
        <v>-999</v>
      </c>
      <c r="AO1946" s="82" t="str">
        <f t="shared" si="308"/>
        <v>-999</v>
      </c>
      <c r="AP1946" s="82" t="str">
        <f t="shared" si="309"/>
        <v>MISSING</v>
      </c>
    </row>
    <row r="1947" spans="2:42" s="3" customFormat="1">
      <c r="B1947" s="213"/>
      <c r="C1947" s="35">
        <v>1943</v>
      </c>
      <c r="D1947" s="161"/>
      <c r="E1947" s="161"/>
      <c r="F1947" s="161"/>
      <c r="G1947" s="161"/>
      <c r="H1947" s="161"/>
      <c r="I1947" s="161"/>
      <c r="J1947" s="161"/>
      <c r="K1947" s="161"/>
      <c r="L1947" s="161"/>
      <c r="M1947" s="161"/>
      <c r="N1947" s="171"/>
      <c r="O1947" s="171"/>
      <c r="P1947" s="171"/>
      <c r="Q1947" s="171"/>
      <c r="R1947" s="171"/>
      <c r="S1947" s="171"/>
      <c r="T1947" s="208" t="str">
        <f t="shared" si="300"/>
        <v>MISSING</v>
      </c>
      <c r="U1947" s="208" t="str">
        <f t="shared" si="301"/>
        <v>MISSING</v>
      </c>
      <c r="X1947" s="56">
        <f t="shared" si="302"/>
        <v>-99</v>
      </c>
      <c r="Y1947" s="56">
        <f t="shared" si="303"/>
        <v>-99</v>
      </c>
      <c r="Z1947" s="56">
        <f t="shared" si="304"/>
        <v>-99</v>
      </c>
      <c r="AA1947" s="56">
        <f t="shared" si="305"/>
        <v>-99</v>
      </c>
      <c r="AB1947" s="56">
        <f t="shared" si="306"/>
        <v>-99</v>
      </c>
      <c r="AC1947" s="56">
        <f t="shared" si="307"/>
        <v>-99</v>
      </c>
      <c r="AE1947" s="82">
        <f>IF(D1947=1, 'adjustment factor'!$D$4, IF(D1947=-9,-999,IF(D1947="",-999,0)))</f>
        <v>-999</v>
      </c>
      <c r="AF1947" s="82">
        <f>IF(F1947=1, 'adjustment factor'!$D$5, IF(F1947=-9,-999,IF(F1947="",-999,0)))</f>
        <v>-999</v>
      </c>
      <c r="AG1947" s="82">
        <f>IF(E1947=1, 'adjustment factor'!$D$6, IF(E1947=-9,-999,IF(E1947="",-999,0)))</f>
        <v>-999</v>
      </c>
      <c r="AH1947" s="82">
        <f>IF(K1947&gt;=45,'adjustment factor'!$D$7,IF(K1947=-9,-1200,IF(K1947="",-1200,0)))</f>
        <v>-1200</v>
      </c>
      <c r="AI1947" s="82">
        <f>IF(L1947=1, 'adjustment factor'!$D$8, IF(L1947=-9,-999,IF(L1947="",-999,0)))</f>
        <v>-999</v>
      </c>
      <c r="AJ1947" s="82">
        <f>IF(AND(M1947&gt;=1,M1947&lt;=4),'adjustment factor'!$D$9,IF(M1947=-9,-999,IF(M1947=98,-999,IF(M1947=99,-999,IF(M1947="",-999,0)))))</f>
        <v>-999</v>
      </c>
      <c r="AK1947" s="82">
        <f>IF(H1947=1, 'adjustment factor'!$D$10, IF(H1947=-9,-999,IF(H1947="",-999,0)))</f>
        <v>-999</v>
      </c>
      <c r="AL1947" s="82">
        <f>IF(G1947=1, 'adjustment factor'!$D$11, IF(G1947=-9,-999,IF(G1947="",-999,0)))</f>
        <v>-999</v>
      </c>
      <c r="AM1947" s="82">
        <f>IF(I1947=1, 'adjustment factor'!$D$12, IF(I1947=-9,-999,IF(I1947="",-999,0)))</f>
        <v>-999</v>
      </c>
      <c r="AN1947" s="82">
        <f>IF(J1947=1, 'adjustment factor'!$D$13, IF(J1947=-9,-999,IF(J1947="",-999,0)))</f>
        <v>-999</v>
      </c>
      <c r="AO1947" s="82" t="str">
        <f t="shared" si="308"/>
        <v>-999</v>
      </c>
      <c r="AP1947" s="82" t="str">
        <f t="shared" si="309"/>
        <v>MISSING</v>
      </c>
    </row>
    <row r="1948" spans="2:42" s="3" customFormat="1">
      <c r="B1948" s="213"/>
      <c r="C1948" s="35">
        <v>1944</v>
      </c>
      <c r="D1948" s="161"/>
      <c r="E1948" s="161"/>
      <c r="F1948" s="161"/>
      <c r="G1948" s="161"/>
      <c r="H1948" s="161"/>
      <c r="I1948" s="161"/>
      <c r="J1948" s="161"/>
      <c r="K1948" s="161"/>
      <c r="L1948" s="161"/>
      <c r="M1948" s="161"/>
      <c r="N1948" s="171"/>
      <c r="O1948" s="171"/>
      <c r="P1948" s="171"/>
      <c r="Q1948" s="171"/>
      <c r="R1948" s="171"/>
      <c r="S1948" s="171"/>
      <c r="T1948" s="208" t="str">
        <f t="shared" si="300"/>
        <v>MISSING</v>
      </c>
      <c r="U1948" s="208" t="str">
        <f t="shared" si="301"/>
        <v>MISSING</v>
      </c>
      <c r="X1948" s="56">
        <f t="shared" si="302"/>
        <v>-99</v>
      </c>
      <c r="Y1948" s="56">
        <f t="shared" si="303"/>
        <v>-99</v>
      </c>
      <c r="Z1948" s="56">
        <f t="shared" si="304"/>
        <v>-99</v>
      </c>
      <c r="AA1948" s="56">
        <f t="shared" si="305"/>
        <v>-99</v>
      </c>
      <c r="AB1948" s="56">
        <f t="shared" si="306"/>
        <v>-99</v>
      </c>
      <c r="AC1948" s="56">
        <f t="shared" si="307"/>
        <v>-99</v>
      </c>
      <c r="AE1948" s="82">
        <f>IF(D1948=1, 'adjustment factor'!$D$4, IF(D1948=-9,-999,IF(D1948="",-999,0)))</f>
        <v>-999</v>
      </c>
      <c r="AF1948" s="82">
        <f>IF(F1948=1, 'adjustment factor'!$D$5, IF(F1948=-9,-999,IF(F1948="",-999,0)))</f>
        <v>-999</v>
      </c>
      <c r="AG1948" s="82">
        <f>IF(E1948=1, 'adjustment factor'!$D$6, IF(E1948=-9,-999,IF(E1948="",-999,0)))</f>
        <v>-999</v>
      </c>
      <c r="AH1948" s="82">
        <f>IF(K1948&gt;=45,'adjustment factor'!$D$7,IF(K1948=-9,-1200,IF(K1948="",-1200,0)))</f>
        <v>-1200</v>
      </c>
      <c r="AI1948" s="82">
        <f>IF(L1948=1, 'adjustment factor'!$D$8, IF(L1948=-9,-999,IF(L1948="",-999,0)))</f>
        <v>-999</v>
      </c>
      <c r="AJ1948" s="82">
        <f>IF(AND(M1948&gt;=1,M1948&lt;=4),'adjustment factor'!$D$9,IF(M1948=-9,-999,IF(M1948=98,-999,IF(M1948=99,-999,IF(M1948="",-999,0)))))</f>
        <v>-999</v>
      </c>
      <c r="AK1948" s="82">
        <f>IF(H1948=1, 'adjustment factor'!$D$10, IF(H1948=-9,-999,IF(H1948="",-999,0)))</f>
        <v>-999</v>
      </c>
      <c r="AL1948" s="82">
        <f>IF(G1948=1, 'adjustment factor'!$D$11, IF(G1948=-9,-999,IF(G1948="",-999,0)))</f>
        <v>-999</v>
      </c>
      <c r="AM1948" s="82">
        <f>IF(I1948=1, 'adjustment factor'!$D$12, IF(I1948=-9,-999,IF(I1948="",-999,0)))</f>
        <v>-999</v>
      </c>
      <c r="AN1948" s="82">
        <f>IF(J1948=1, 'adjustment factor'!$D$13, IF(J1948=-9,-999,IF(J1948="",-999,0)))</f>
        <v>-999</v>
      </c>
      <c r="AO1948" s="82" t="str">
        <f t="shared" si="308"/>
        <v>-999</v>
      </c>
      <c r="AP1948" s="82" t="str">
        <f t="shared" si="309"/>
        <v>MISSING</v>
      </c>
    </row>
    <row r="1949" spans="2:42" s="3" customFormat="1">
      <c r="B1949" s="213"/>
      <c r="C1949" s="35">
        <v>1945</v>
      </c>
      <c r="D1949" s="161"/>
      <c r="E1949" s="161"/>
      <c r="F1949" s="161"/>
      <c r="G1949" s="161"/>
      <c r="H1949" s="161"/>
      <c r="I1949" s="161"/>
      <c r="J1949" s="161"/>
      <c r="K1949" s="161"/>
      <c r="L1949" s="161"/>
      <c r="M1949" s="161"/>
      <c r="N1949" s="171"/>
      <c r="O1949" s="171"/>
      <c r="P1949" s="171"/>
      <c r="Q1949" s="171"/>
      <c r="R1949" s="171"/>
      <c r="S1949" s="171"/>
      <c r="T1949" s="208" t="str">
        <f t="shared" si="300"/>
        <v>MISSING</v>
      </c>
      <c r="U1949" s="208" t="str">
        <f t="shared" si="301"/>
        <v>MISSING</v>
      </c>
      <c r="X1949" s="56">
        <f t="shared" si="302"/>
        <v>-99</v>
      </c>
      <c r="Y1949" s="56">
        <f t="shared" si="303"/>
        <v>-99</v>
      </c>
      <c r="Z1949" s="56">
        <f t="shared" si="304"/>
        <v>-99</v>
      </c>
      <c r="AA1949" s="56">
        <f t="shared" si="305"/>
        <v>-99</v>
      </c>
      <c r="AB1949" s="56">
        <f t="shared" si="306"/>
        <v>-99</v>
      </c>
      <c r="AC1949" s="56">
        <f t="shared" si="307"/>
        <v>-99</v>
      </c>
      <c r="AE1949" s="82">
        <f>IF(D1949=1, 'adjustment factor'!$D$4, IF(D1949=-9,-999,IF(D1949="",-999,0)))</f>
        <v>-999</v>
      </c>
      <c r="AF1949" s="82">
        <f>IF(F1949=1, 'adjustment factor'!$D$5, IF(F1949=-9,-999,IF(F1949="",-999,0)))</f>
        <v>-999</v>
      </c>
      <c r="AG1949" s="82">
        <f>IF(E1949=1, 'adjustment factor'!$D$6, IF(E1949=-9,-999,IF(E1949="",-999,0)))</f>
        <v>-999</v>
      </c>
      <c r="AH1949" s="82">
        <f>IF(K1949&gt;=45,'adjustment factor'!$D$7,IF(K1949=-9,-1200,IF(K1949="",-1200,0)))</f>
        <v>-1200</v>
      </c>
      <c r="AI1949" s="82">
        <f>IF(L1949=1, 'adjustment factor'!$D$8, IF(L1949=-9,-999,IF(L1949="",-999,0)))</f>
        <v>-999</v>
      </c>
      <c r="AJ1949" s="82">
        <f>IF(AND(M1949&gt;=1,M1949&lt;=4),'adjustment factor'!$D$9,IF(M1949=-9,-999,IF(M1949=98,-999,IF(M1949=99,-999,IF(M1949="",-999,0)))))</f>
        <v>-999</v>
      </c>
      <c r="AK1949" s="82">
        <f>IF(H1949=1, 'adjustment factor'!$D$10, IF(H1949=-9,-999,IF(H1949="",-999,0)))</f>
        <v>-999</v>
      </c>
      <c r="AL1949" s="82">
        <f>IF(G1949=1, 'adjustment factor'!$D$11, IF(G1949=-9,-999,IF(G1949="",-999,0)))</f>
        <v>-999</v>
      </c>
      <c r="AM1949" s="82">
        <f>IF(I1949=1, 'adjustment factor'!$D$12, IF(I1949=-9,-999,IF(I1949="",-999,0)))</f>
        <v>-999</v>
      </c>
      <c r="AN1949" s="82">
        <f>IF(J1949=1, 'adjustment factor'!$D$13, IF(J1949=-9,-999,IF(J1949="",-999,0)))</f>
        <v>-999</v>
      </c>
      <c r="AO1949" s="82" t="str">
        <f t="shared" si="308"/>
        <v>-999</v>
      </c>
      <c r="AP1949" s="82" t="str">
        <f t="shared" si="309"/>
        <v>MISSING</v>
      </c>
    </row>
    <row r="1950" spans="2:42" s="3" customFormat="1">
      <c r="B1950" s="213"/>
      <c r="C1950" s="35">
        <v>1946</v>
      </c>
      <c r="D1950" s="161"/>
      <c r="E1950" s="161"/>
      <c r="F1950" s="161"/>
      <c r="G1950" s="161"/>
      <c r="H1950" s="161"/>
      <c r="I1950" s="161"/>
      <c r="J1950" s="161"/>
      <c r="K1950" s="161"/>
      <c r="L1950" s="161"/>
      <c r="M1950" s="161"/>
      <c r="N1950" s="171"/>
      <c r="O1950" s="171"/>
      <c r="P1950" s="171"/>
      <c r="Q1950" s="171"/>
      <c r="R1950" s="171"/>
      <c r="S1950" s="171"/>
      <c r="T1950" s="208" t="str">
        <f t="shared" si="300"/>
        <v>MISSING</v>
      </c>
      <c r="U1950" s="208" t="str">
        <f t="shared" si="301"/>
        <v>MISSING</v>
      </c>
      <c r="X1950" s="56">
        <f t="shared" si="302"/>
        <v>-99</v>
      </c>
      <c r="Y1950" s="56">
        <f t="shared" si="303"/>
        <v>-99</v>
      </c>
      <c r="Z1950" s="56">
        <f t="shared" si="304"/>
        <v>-99</v>
      </c>
      <c r="AA1950" s="56">
        <f t="shared" si="305"/>
        <v>-99</v>
      </c>
      <c r="AB1950" s="56">
        <f t="shared" si="306"/>
        <v>-99</v>
      </c>
      <c r="AC1950" s="56">
        <f t="shared" si="307"/>
        <v>-99</v>
      </c>
      <c r="AE1950" s="82">
        <f>IF(D1950=1, 'adjustment factor'!$D$4, IF(D1950=-9,-999,IF(D1950="",-999,0)))</f>
        <v>-999</v>
      </c>
      <c r="AF1950" s="82">
        <f>IF(F1950=1, 'adjustment factor'!$D$5, IF(F1950=-9,-999,IF(F1950="",-999,0)))</f>
        <v>-999</v>
      </c>
      <c r="AG1950" s="82">
        <f>IF(E1950=1, 'adjustment factor'!$D$6, IF(E1950=-9,-999,IF(E1950="",-999,0)))</f>
        <v>-999</v>
      </c>
      <c r="AH1950" s="82">
        <f>IF(K1950&gt;=45,'adjustment factor'!$D$7,IF(K1950=-9,-1200,IF(K1950="",-1200,0)))</f>
        <v>-1200</v>
      </c>
      <c r="AI1950" s="82">
        <f>IF(L1950=1, 'adjustment factor'!$D$8, IF(L1950=-9,-999,IF(L1950="",-999,0)))</f>
        <v>-999</v>
      </c>
      <c r="AJ1950" s="82">
        <f>IF(AND(M1950&gt;=1,M1950&lt;=4),'adjustment factor'!$D$9,IF(M1950=-9,-999,IF(M1950=98,-999,IF(M1950=99,-999,IF(M1950="",-999,0)))))</f>
        <v>-999</v>
      </c>
      <c r="AK1950" s="82">
        <f>IF(H1950=1, 'adjustment factor'!$D$10, IF(H1950=-9,-999,IF(H1950="",-999,0)))</f>
        <v>-999</v>
      </c>
      <c r="AL1950" s="82">
        <f>IF(G1950=1, 'adjustment factor'!$D$11, IF(G1950=-9,-999,IF(G1950="",-999,0)))</f>
        <v>-999</v>
      </c>
      <c r="AM1950" s="82">
        <f>IF(I1950=1, 'adjustment factor'!$D$12, IF(I1950=-9,-999,IF(I1950="",-999,0)))</f>
        <v>-999</v>
      </c>
      <c r="AN1950" s="82">
        <f>IF(J1950=1, 'adjustment factor'!$D$13, IF(J1950=-9,-999,IF(J1950="",-999,0)))</f>
        <v>-999</v>
      </c>
      <c r="AO1950" s="82" t="str">
        <f t="shared" si="308"/>
        <v>-999</v>
      </c>
      <c r="AP1950" s="82" t="str">
        <f t="shared" si="309"/>
        <v>MISSING</v>
      </c>
    </row>
    <row r="1951" spans="2:42" s="3" customFormat="1">
      <c r="B1951" s="213"/>
      <c r="C1951" s="35">
        <v>1947</v>
      </c>
      <c r="D1951" s="161"/>
      <c r="E1951" s="161"/>
      <c r="F1951" s="161"/>
      <c r="G1951" s="161"/>
      <c r="H1951" s="161"/>
      <c r="I1951" s="161"/>
      <c r="J1951" s="161"/>
      <c r="K1951" s="161"/>
      <c r="L1951" s="161"/>
      <c r="M1951" s="161"/>
      <c r="N1951" s="171"/>
      <c r="O1951" s="171"/>
      <c r="P1951" s="171"/>
      <c r="Q1951" s="171"/>
      <c r="R1951" s="171"/>
      <c r="S1951" s="171"/>
      <c r="T1951" s="208" t="str">
        <f t="shared" si="300"/>
        <v>MISSING</v>
      </c>
      <c r="U1951" s="208" t="str">
        <f t="shared" si="301"/>
        <v>MISSING</v>
      </c>
      <c r="X1951" s="56">
        <f t="shared" si="302"/>
        <v>-99</v>
      </c>
      <c r="Y1951" s="56">
        <f t="shared" si="303"/>
        <v>-99</v>
      </c>
      <c r="Z1951" s="56">
        <f t="shared" si="304"/>
        <v>-99</v>
      </c>
      <c r="AA1951" s="56">
        <f t="shared" si="305"/>
        <v>-99</v>
      </c>
      <c r="AB1951" s="56">
        <f t="shared" si="306"/>
        <v>-99</v>
      </c>
      <c r="AC1951" s="56">
        <f t="shared" si="307"/>
        <v>-99</v>
      </c>
      <c r="AE1951" s="82">
        <f>IF(D1951=1, 'adjustment factor'!$D$4, IF(D1951=-9,-999,IF(D1951="",-999,0)))</f>
        <v>-999</v>
      </c>
      <c r="AF1951" s="82">
        <f>IF(F1951=1, 'adjustment factor'!$D$5, IF(F1951=-9,-999,IF(F1951="",-999,0)))</f>
        <v>-999</v>
      </c>
      <c r="AG1951" s="82">
        <f>IF(E1951=1, 'adjustment factor'!$D$6, IF(E1951=-9,-999,IF(E1951="",-999,0)))</f>
        <v>-999</v>
      </c>
      <c r="AH1951" s="82">
        <f>IF(K1951&gt;=45,'adjustment factor'!$D$7,IF(K1951=-9,-1200,IF(K1951="",-1200,0)))</f>
        <v>-1200</v>
      </c>
      <c r="AI1951" s="82">
        <f>IF(L1951=1, 'adjustment factor'!$D$8, IF(L1951=-9,-999,IF(L1951="",-999,0)))</f>
        <v>-999</v>
      </c>
      <c r="AJ1951" s="82">
        <f>IF(AND(M1951&gt;=1,M1951&lt;=4),'adjustment factor'!$D$9,IF(M1951=-9,-999,IF(M1951=98,-999,IF(M1951=99,-999,IF(M1951="",-999,0)))))</f>
        <v>-999</v>
      </c>
      <c r="AK1951" s="82">
        <f>IF(H1951=1, 'adjustment factor'!$D$10, IF(H1951=-9,-999,IF(H1951="",-999,0)))</f>
        <v>-999</v>
      </c>
      <c r="AL1951" s="82">
        <f>IF(G1951=1, 'adjustment factor'!$D$11, IF(G1951=-9,-999,IF(G1951="",-999,0)))</f>
        <v>-999</v>
      </c>
      <c r="AM1951" s="82">
        <f>IF(I1951=1, 'adjustment factor'!$D$12, IF(I1951=-9,-999,IF(I1951="",-999,0)))</f>
        <v>-999</v>
      </c>
      <c r="AN1951" s="82">
        <f>IF(J1951=1, 'adjustment factor'!$D$13, IF(J1951=-9,-999,IF(J1951="",-999,0)))</f>
        <v>-999</v>
      </c>
      <c r="AO1951" s="82" t="str">
        <f t="shared" si="308"/>
        <v>-999</v>
      </c>
      <c r="AP1951" s="82" t="str">
        <f t="shared" si="309"/>
        <v>MISSING</v>
      </c>
    </row>
    <row r="1952" spans="2:42" s="3" customFormat="1">
      <c r="B1952" s="213"/>
      <c r="C1952" s="35">
        <v>1948</v>
      </c>
      <c r="D1952" s="161"/>
      <c r="E1952" s="161"/>
      <c r="F1952" s="161"/>
      <c r="G1952" s="161"/>
      <c r="H1952" s="161"/>
      <c r="I1952" s="161"/>
      <c r="J1952" s="161"/>
      <c r="K1952" s="161"/>
      <c r="L1952" s="161"/>
      <c r="M1952" s="161"/>
      <c r="N1952" s="171"/>
      <c r="O1952" s="171"/>
      <c r="P1952" s="171"/>
      <c r="Q1952" s="171"/>
      <c r="R1952" s="171"/>
      <c r="S1952" s="171"/>
      <c r="T1952" s="208" t="str">
        <f t="shared" si="300"/>
        <v>MISSING</v>
      </c>
      <c r="U1952" s="208" t="str">
        <f t="shared" si="301"/>
        <v>MISSING</v>
      </c>
      <c r="X1952" s="56">
        <f t="shared" si="302"/>
        <v>-99</v>
      </c>
      <c r="Y1952" s="56">
        <f t="shared" si="303"/>
        <v>-99</v>
      </c>
      <c r="Z1952" s="56">
        <f t="shared" si="304"/>
        <v>-99</v>
      </c>
      <c r="AA1952" s="56">
        <f t="shared" si="305"/>
        <v>-99</v>
      </c>
      <c r="AB1952" s="56">
        <f t="shared" si="306"/>
        <v>-99</v>
      </c>
      <c r="AC1952" s="56">
        <f t="shared" si="307"/>
        <v>-99</v>
      </c>
      <c r="AE1952" s="82">
        <f>IF(D1952=1, 'adjustment factor'!$D$4, IF(D1952=-9,-999,IF(D1952="",-999,0)))</f>
        <v>-999</v>
      </c>
      <c r="AF1952" s="82">
        <f>IF(F1952=1, 'adjustment factor'!$D$5, IF(F1952=-9,-999,IF(F1952="",-999,0)))</f>
        <v>-999</v>
      </c>
      <c r="AG1952" s="82">
        <f>IF(E1952=1, 'adjustment factor'!$D$6, IF(E1952=-9,-999,IF(E1952="",-999,0)))</f>
        <v>-999</v>
      </c>
      <c r="AH1952" s="82">
        <f>IF(K1952&gt;=45,'adjustment factor'!$D$7,IF(K1952=-9,-1200,IF(K1952="",-1200,0)))</f>
        <v>-1200</v>
      </c>
      <c r="AI1952" s="82">
        <f>IF(L1952=1, 'adjustment factor'!$D$8, IF(L1952=-9,-999,IF(L1952="",-999,0)))</f>
        <v>-999</v>
      </c>
      <c r="AJ1952" s="82">
        <f>IF(AND(M1952&gt;=1,M1952&lt;=4),'adjustment factor'!$D$9,IF(M1952=-9,-999,IF(M1952=98,-999,IF(M1952=99,-999,IF(M1952="",-999,0)))))</f>
        <v>-999</v>
      </c>
      <c r="AK1952" s="82">
        <f>IF(H1952=1, 'adjustment factor'!$D$10, IF(H1952=-9,-999,IF(H1952="",-999,0)))</f>
        <v>-999</v>
      </c>
      <c r="AL1952" s="82">
        <f>IF(G1952=1, 'adjustment factor'!$D$11, IF(G1952=-9,-999,IF(G1952="",-999,0)))</f>
        <v>-999</v>
      </c>
      <c r="AM1952" s="82">
        <f>IF(I1952=1, 'adjustment factor'!$D$12, IF(I1952=-9,-999,IF(I1952="",-999,0)))</f>
        <v>-999</v>
      </c>
      <c r="AN1952" s="82">
        <f>IF(J1952=1, 'adjustment factor'!$D$13, IF(J1952=-9,-999,IF(J1952="",-999,0)))</f>
        <v>-999</v>
      </c>
      <c r="AO1952" s="82" t="str">
        <f t="shared" si="308"/>
        <v>-999</v>
      </c>
      <c r="AP1952" s="82" t="str">
        <f t="shared" si="309"/>
        <v>MISSING</v>
      </c>
    </row>
    <row r="1953" spans="2:42" s="3" customFormat="1">
      <c r="B1953" s="213"/>
      <c r="C1953" s="35">
        <v>1949</v>
      </c>
      <c r="D1953" s="161"/>
      <c r="E1953" s="161"/>
      <c r="F1953" s="161"/>
      <c r="G1953" s="161"/>
      <c r="H1953" s="161"/>
      <c r="I1953" s="161"/>
      <c r="J1953" s="161"/>
      <c r="K1953" s="161"/>
      <c r="L1953" s="161"/>
      <c r="M1953" s="161"/>
      <c r="N1953" s="171"/>
      <c r="O1953" s="171"/>
      <c r="P1953" s="171"/>
      <c r="Q1953" s="171"/>
      <c r="R1953" s="171"/>
      <c r="S1953" s="171"/>
      <c r="T1953" s="208" t="str">
        <f t="shared" si="300"/>
        <v>MISSING</v>
      </c>
      <c r="U1953" s="208" t="str">
        <f t="shared" si="301"/>
        <v>MISSING</v>
      </c>
      <c r="X1953" s="56">
        <f t="shared" si="302"/>
        <v>-99</v>
      </c>
      <c r="Y1953" s="56">
        <f t="shared" si="303"/>
        <v>-99</v>
      </c>
      <c r="Z1953" s="56">
        <f t="shared" si="304"/>
        <v>-99</v>
      </c>
      <c r="AA1953" s="56">
        <f t="shared" si="305"/>
        <v>-99</v>
      </c>
      <c r="AB1953" s="56">
        <f t="shared" si="306"/>
        <v>-99</v>
      </c>
      <c r="AC1953" s="56">
        <f t="shared" si="307"/>
        <v>-99</v>
      </c>
      <c r="AE1953" s="82">
        <f>IF(D1953=1, 'adjustment factor'!$D$4, IF(D1953=-9,-999,IF(D1953="",-999,0)))</f>
        <v>-999</v>
      </c>
      <c r="AF1953" s="82">
        <f>IF(F1953=1, 'adjustment factor'!$D$5, IF(F1953=-9,-999,IF(F1953="",-999,0)))</f>
        <v>-999</v>
      </c>
      <c r="AG1953" s="82">
        <f>IF(E1953=1, 'adjustment factor'!$D$6, IF(E1953=-9,-999,IF(E1953="",-999,0)))</f>
        <v>-999</v>
      </c>
      <c r="AH1953" s="82">
        <f>IF(K1953&gt;=45,'adjustment factor'!$D$7,IF(K1953=-9,-1200,IF(K1953="",-1200,0)))</f>
        <v>-1200</v>
      </c>
      <c r="AI1953" s="82">
        <f>IF(L1953=1, 'adjustment factor'!$D$8, IF(L1953=-9,-999,IF(L1953="",-999,0)))</f>
        <v>-999</v>
      </c>
      <c r="AJ1953" s="82">
        <f>IF(AND(M1953&gt;=1,M1953&lt;=4),'adjustment factor'!$D$9,IF(M1953=-9,-999,IF(M1953=98,-999,IF(M1953=99,-999,IF(M1953="",-999,0)))))</f>
        <v>-999</v>
      </c>
      <c r="AK1953" s="82">
        <f>IF(H1953=1, 'adjustment factor'!$D$10, IF(H1953=-9,-999,IF(H1953="",-999,0)))</f>
        <v>-999</v>
      </c>
      <c r="AL1953" s="82">
        <f>IF(G1953=1, 'adjustment factor'!$D$11, IF(G1953=-9,-999,IF(G1953="",-999,0)))</f>
        <v>-999</v>
      </c>
      <c r="AM1953" s="82">
        <f>IF(I1953=1, 'adjustment factor'!$D$12, IF(I1953=-9,-999,IF(I1953="",-999,0)))</f>
        <v>-999</v>
      </c>
      <c r="AN1953" s="82">
        <f>IF(J1953=1, 'adjustment factor'!$D$13, IF(J1953=-9,-999,IF(J1953="",-999,0)))</f>
        <v>-999</v>
      </c>
      <c r="AO1953" s="82" t="str">
        <f t="shared" si="308"/>
        <v>-999</v>
      </c>
      <c r="AP1953" s="82" t="str">
        <f t="shared" si="309"/>
        <v>MISSING</v>
      </c>
    </row>
    <row r="1954" spans="2:42" s="3" customFormat="1">
      <c r="B1954" s="213"/>
      <c r="C1954" s="35">
        <v>1950</v>
      </c>
      <c r="D1954" s="161"/>
      <c r="E1954" s="161"/>
      <c r="F1954" s="161"/>
      <c r="G1954" s="161"/>
      <c r="H1954" s="161"/>
      <c r="I1954" s="161"/>
      <c r="J1954" s="161"/>
      <c r="K1954" s="161"/>
      <c r="L1954" s="161"/>
      <c r="M1954" s="161"/>
      <c r="N1954" s="171"/>
      <c r="O1954" s="171"/>
      <c r="P1954" s="171"/>
      <c r="Q1954" s="171"/>
      <c r="R1954" s="171"/>
      <c r="S1954" s="171"/>
      <c r="T1954" s="208" t="str">
        <f t="shared" si="300"/>
        <v>MISSING</v>
      </c>
      <c r="U1954" s="208" t="str">
        <f t="shared" si="301"/>
        <v>MISSING</v>
      </c>
      <c r="X1954" s="56">
        <f t="shared" si="302"/>
        <v>-99</v>
      </c>
      <c r="Y1954" s="56">
        <f t="shared" si="303"/>
        <v>-99</v>
      </c>
      <c r="Z1954" s="56">
        <f t="shared" si="304"/>
        <v>-99</v>
      </c>
      <c r="AA1954" s="56">
        <f t="shared" si="305"/>
        <v>-99</v>
      </c>
      <c r="AB1954" s="56">
        <f t="shared" si="306"/>
        <v>-99</v>
      </c>
      <c r="AC1954" s="56">
        <f t="shared" si="307"/>
        <v>-99</v>
      </c>
      <c r="AE1954" s="82">
        <f>IF(D1954=1, 'adjustment factor'!$D$4, IF(D1954=-9,-999,IF(D1954="",-999,0)))</f>
        <v>-999</v>
      </c>
      <c r="AF1954" s="82">
        <f>IF(F1954=1, 'adjustment factor'!$D$5, IF(F1954=-9,-999,IF(F1954="",-999,0)))</f>
        <v>-999</v>
      </c>
      <c r="AG1954" s="82">
        <f>IF(E1954=1, 'adjustment factor'!$D$6, IF(E1954=-9,-999,IF(E1954="",-999,0)))</f>
        <v>-999</v>
      </c>
      <c r="AH1954" s="82">
        <f>IF(K1954&gt;=45,'adjustment factor'!$D$7,IF(K1954=-9,-1200,IF(K1954="",-1200,0)))</f>
        <v>-1200</v>
      </c>
      <c r="AI1954" s="82">
        <f>IF(L1954=1, 'adjustment factor'!$D$8, IF(L1954=-9,-999,IF(L1954="",-999,0)))</f>
        <v>-999</v>
      </c>
      <c r="AJ1954" s="82">
        <f>IF(AND(M1954&gt;=1,M1954&lt;=4),'adjustment factor'!$D$9,IF(M1954=-9,-999,IF(M1954=98,-999,IF(M1954=99,-999,IF(M1954="",-999,0)))))</f>
        <v>-999</v>
      </c>
      <c r="AK1954" s="82">
        <f>IF(H1954=1, 'adjustment factor'!$D$10, IF(H1954=-9,-999,IF(H1954="",-999,0)))</f>
        <v>-999</v>
      </c>
      <c r="AL1954" s="82">
        <f>IF(G1954=1, 'adjustment factor'!$D$11, IF(G1954=-9,-999,IF(G1954="",-999,0)))</f>
        <v>-999</v>
      </c>
      <c r="AM1954" s="82">
        <f>IF(I1954=1, 'adjustment factor'!$D$12, IF(I1954=-9,-999,IF(I1954="",-999,0)))</f>
        <v>-999</v>
      </c>
      <c r="AN1954" s="82">
        <f>IF(J1954=1, 'adjustment factor'!$D$13, IF(J1954=-9,-999,IF(J1954="",-999,0)))</f>
        <v>-999</v>
      </c>
      <c r="AO1954" s="82" t="str">
        <f t="shared" si="308"/>
        <v>-999</v>
      </c>
      <c r="AP1954" s="82" t="str">
        <f t="shared" si="309"/>
        <v>MISSING</v>
      </c>
    </row>
    <row r="1955" spans="2:42" s="3" customFormat="1">
      <c r="B1955" s="213"/>
      <c r="C1955" s="35">
        <v>1951</v>
      </c>
      <c r="D1955" s="161"/>
      <c r="E1955" s="161"/>
      <c r="F1955" s="161"/>
      <c r="G1955" s="161"/>
      <c r="H1955" s="161"/>
      <c r="I1955" s="161"/>
      <c r="J1955" s="161"/>
      <c r="K1955" s="161"/>
      <c r="L1955" s="161"/>
      <c r="M1955" s="161"/>
      <c r="N1955" s="171"/>
      <c r="O1955" s="171"/>
      <c r="P1955" s="171"/>
      <c r="Q1955" s="171"/>
      <c r="R1955" s="171"/>
      <c r="S1955" s="171"/>
      <c r="T1955" s="208" t="str">
        <f t="shared" si="300"/>
        <v>MISSING</v>
      </c>
      <c r="U1955" s="208" t="str">
        <f t="shared" si="301"/>
        <v>MISSING</v>
      </c>
      <c r="X1955" s="56">
        <f t="shared" si="302"/>
        <v>-99</v>
      </c>
      <c r="Y1955" s="56">
        <f t="shared" si="303"/>
        <v>-99</v>
      </c>
      <c r="Z1955" s="56">
        <f t="shared" si="304"/>
        <v>-99</v>
      </c>
      <c r="AA1955" s="56">
        <f t="shared" si="305"/>
        <v>-99</v>
      </c>
      <c r="AB1955" s="56">
        <f t="shared" si="306"/>
        <v>-99</v>
      </c>
      <c r="AC1955" s="56">
        <f t="shared" si="307"/>
        <v>-99</v>
      </c>
      <c r="AE1955" s="82">
        <f>IF(D1955=1, 'adjustment factor'!$D$4, IF(D1955=-9,-999,IF(D1955="",-999,0)))</f>
        <v>-999</v>
      </c>
      <c r="AF1955" s="82">
        <f>IF(F1955=1, 'adjustment factor'!$D$5, IF(F1955=-9,-999,IF(F1955="",-999,0)))</f>
        <v>-999</v>
      </c>
      <c r="AG1955" s="82">
        <f>IF(E1955=1, 'adjustment factor'!$D$6, IF(E1955=-9,-999,IF(E1955="",-999,0)))</f>
        <v>-999</v>
      </c>
      <c r="AH1955" s="82">
        <f>IF(K1955&gt;=45,'adjustment factor'!$D$7,IF(K1955=-9,-1200,IF(K1955="",-1200,0)))</f>
        <v>-1200</v>
      </c>
      <c r="AI1955" s="82">
        <f>IF(L1955=1, 'adjustment factor'!$D$8, IF(L1955=-9,-999,IF(L1955="",-999,0)))</f>
        <v>-999</v>
      </c>
      <c r="AJ1955" s="82">
        <f>IF(AND(M1955&gt;=1,M1955&lt;=4),'adjustment factor'!$D$9,IF(M1955=-9,-999,IF(M1955=98,-999,IF(M1955=99,-999,IF(M1955="",-999,0)))))</f>
        <v>-999</v>
      </c>
      <c r="AK1955" s="82">
        <f>IF(H1955=1, 'adjustment factor'!$D$10, IF(H1955=-9,-999,IF(H1955="",-999,0)))</f>
        <v>-999</v>
      </c>
      <c r="AL1955" s="82">
        <f>IF(G1955=1, 'adjustment factor'!$D$11, IF(G1955=-9,-999,IF(G1955="",-999,0)))</f>
        <v>-999</v>
      </c>
      <c r="AM1955" s="82">
        <f>IF(I1955=1, 'adjustment factor'!$D$12, IF(I1955=-9,-999,IF(I1955="",-999,0)))</f>
        <v>-999</v>
      </c>
      <c r="AN1955" s="82">
        <f>IF(J1955=1, 'adjustment factor'!$D$13, IF(J1955=-9,-999,IF(J1955="",-999,0)))</f>
        <v>-999</v>
      </c>
      <c r="AO1955" s="82" t="str">
        <f t="shared" si="308"/>
        <v>-999</v>
      </c>
      <c r="AP1955" s="82" t="str">
        <f t="shared" si="309"/>
        <v>MISSING</v>
      </c>
    </row>
    <row r="1956" spans="2:42" s="3" customFormat="1">
      <c r="B1956" s="213"/>
      <c r="C1956" s="35">
        <v>1952</v>
      </c>
      <c r="D1956" s="161"/>
      <c r="E1956" s="161"/>
      <c r="F1956" s="161"/>
      <c r="G1956" s="161"/>
      <c r="H1956" s="161"/>
      <c r="I1956" s="161"/>
      <c r="J1956" s="161"/>
      <c r="K1956" s="161"/>
      <c r="L1956" s="161"/>
      <c r="M1956" s="161"/>
      <c r="N1956" s="171"/>
      <c r="O1956" s="171"/>
      <c r="P1956" s="171"/>
      <c r="Q1956" s="171"/>
      <c r="R1956" s="171"/>
      <c r="S1956" s="171"/>
      <c r="T1956" s="208" t="str">
        <f t="shared" si="300"/>
        <v>MISSING</v>
      </c>
      <c r="U1956" s="208" t="str">
        <f t="shared" si="301"/>
        <v>MISSING</v>
      </c>
      <c r="X1956" s="56">
        <f t="shared" si="302"/>
        <v>-99</v>
      </c>
      <c r="Y1956" s="56">
        <f t="shared" si="303"/>
        <v>-99</v>
      </c>
      <c r="Z1956" s="56">
        <f t="shared" si="304"/>
        <v>-99</v>
      </c>
      <c r="AA1956" s="56">
        <f t="shared" si="305"/>
        <v>-99</v>
      </c>
      <c r="AB1956" s="56">
        <f t="shared" si="306"/>
        <v>-99</v>
      </c>
      <c r="AC1956" s="56">
        <f t="shared" si="307"/>
        <v>-99</v>
      </c>
      <c r="AE1956" s="82">
        <f>IF(D1956=1, 'adjustment factor'!$D$4, IF(D1956=-9,-999,IF(D1956="",-999,0)))</f>
        <v>-999</v>
      </c>
      <c r="AF1956" s="82">
        <f>IF(F1956=1, 'adjustment factor'!$D$5, IF(F1956=-9,-999,IF(F1956="",-999,0)))</f>
        <v>-999</v>
      </c>
      <c r="AG1956" s="82">
        <f>IF(E1956=1, 'adjustment factor'!$D$6, IF(E1956=-9,-999,IF(E1956="",-999,0)))</f>
        <v>-999</v>
      </c>
      <c r="AH1956" s="82">
        <f>IF(K1956&gt;=45,'adjustment factor'!$D$7,IF(K1956=-9,-1200,IF(K1956="",-1200,0)))</f>
        <v>-1200</v>
      </c>
      <c r="AI1956" s="82">
        <f>IF(L1956=1, 'adjustment factor'!$D$8, IF(L1956=-9,-999,IF(L1956="",-999,0)))</f>
        <v>-999</v>
      </c>
      <c r="AJ1956" s="82">
        <f>IF(AND(M1956&gt;=1,M1956&lt;=4),'adjustment factor'!$D$9,IF(M1956=-9,-999,IF(M1956=98,-999,IF(M1956=99,-999,IF(M1956="",-999,0)))))</f>
        <v>-999</v>
      </c>
      <c r="AK1956" s="82">
        <f>IF(H1956=1, 'adjustment factor'!$D$10, IF(H1956=-9,-999,IF(H1956="",-999,0)))</f>
        <v>-999</v>
      </c>
      <c r="AL1956" s="82">
        <f>IF(G1956=1, 'adjustment factor'!$D$11, IF(G1956=-9,-999,IF(G1956="",-999,0)))</f>
        <v>-999</v>
      </c>
      <c r="AM1956" s="82">
        <f>IF(I1956=1, 'adjustment factor'!$D$12, IF(I1956=-9,-999,IF(I1956="",-999,0)))</f>
        <v>-999</v>
      </c>
      <c r="AN1956" s="82">
        <f>IF(J1956=1, 'adjustment factor'!$D$13, IF(J1956=-9,-999,IF(J1956="",-999,0)))</f>
        <v>-999</v>
      </c>
      <c r="AO1956" s="82" t="str">
        <f t="shared" si="308"/>
        <v>-999</v>
      </c>
      <c r="AP1956" s="82" t="str">
        <f t="shared" si="309"/>
        <v>MISSING</v>
      </c>
    </row>
    <row r="1957" spans="2:42" s="3" customFormat="1">
      <c r="B1957" s="213"/>
      <c r="C1957" s="35">
        <v>1953</v>
      </c>
      <c r="D1957" s="161"/>
      <c r="E1957" s="161"/>
      <c r="F1957" s="161"/>
      <c r="G1957" s="161"/>
      <c r="H1957" s="161"/>
      <c r="I1957" s="161"/>
      <c r="J1957" s="161"/>
      <c r="K1957" s="161"/>
      <c r="L1957" s="161"/>
      <c r="M1957" s="161"/>
      <c r="N1957" s="171"/>
      <c r="O1957" s="171"/>
      <c r="P1957" s="171"/>
      <c r="Q1957" s="171"/>
      <c r="R1957" s="171"/>
      <c r="S1957" s="171"/>
      <c r="T1957" s="208" t="str">
        <f t="shared" si="300"/>
        <v>MISSING</v>
      </c>
      <c r="U1957" s="208" t="str">
        <f t="shared" si="301"/>
        <v>MISSING</v>
      </c>
      <c r="X1957" s="56">
        <f t="shared" si="302"/>
        <v>-99</v>
      </c>
      <c r="Y1957" s="56">
        <f t="shared" si="303"/>
        <v>-99</v>
      </c>
      <c r="Z1957" s="56">
        <f t="shared" si="304"/>
        <v>-99</v>
      </c>
      <c r="AA1957" s="56">
        <f t="shared" si="305"/>
        <v>-99</v>
      </c>
      <c r="AB1957" s="56">
        <f t="shared" si="306"/>
        <v>-99</v>
      </c>
      <c r="AC1957" s="56">
        <f t="shared" si="307"/>
        <v>-99</v>
      </c>
      <c r="AE1957" s="82">
        <f>IF(D1957=1, 'adjustment factor'!$D$4, IF(D1957=-9,-999,IF(D1957="",-999,0)))</f>
        <v>-999</v>
      </c>
      <c r="AF1957" s="82">
        <f>IF(F1957=1, 'adjustment factor'!$D$5, IF(F1957=-9,-999,IF(F1957="",-999,0)))</f>
        <v>-999</v>
      </c>
      <c r="AG1957" s="82">
        <f>IF(E1957=1, 'adjustment factor'!$D$6, IF(E1957=-9,-999,IF(E1957="",-999,0)))</f>
        <v>-999</v>
      </c>
      <c r="AH1957" s="82">
        <f>IF(K1957&gt;=45,'adjustment factor'!$D$7,IF(K1957=-9,-1200,IF(K1957="",-1200,0)))</f>
        <v>-1200</v>
      </c>
      <c r="AI1957" s="82">
        <f>IF(L1957=1, 'adjustment factor'!$D$8, IF(L1957=-9,-999,IF(L1957="",-999,0)))</f>
        <v>-999</v>
      </c>
      <c r="AJ1957" s="82">
        <f>IF(AND(M1957&gt;=1,M1957&lt;=4),'adjustment factor'!$D$9,IF(M1957=-9,-999,IF(M1957=98,-999,IF(M1957=99,-999,IF(M1957="",-999,0)))))</f>
        <v>-999</v>
      </c>
      <c r="AK1957" s="82">
        <f>IF(H1957=1, 'adjustment factor'!$D$10, IF(H1957=-9,-999,IF(H1957="",-999,0)))</f>
        <v>-999</v>
      </c>
      <c r="AL1957" s="82">
        <f>IF(G1957=1, 'adjustment factor'!$D$11, IF(G1957=-9,-999,IF(G1957="",-999,0)))</f>
        <v>-999</v>
      </c>
      <c r="AM1957" s="82">
        <f>IF(I1957=1, 'adjustment factor'!$D$12, IF(I1957=-9,-999,IF(I1957="",-999,0)))</f>
        <v>-999</v>
      </c>
      <c r="AN1957" s="82">
        <f>IF(J1957=1, 'adjustment factor'!$D$13, IF(J1957=-9,-999,IF(J1957="",-999,0)))</f>
        <v>-999</v>
      </c>
      <c r="AO1957" s="82" t="str">
        <f t="shared" si="308"/>
        <v>-999</v>
      </c>
      <c r="AP1957" s="82" t="str">
        <f t="shared" si="309"/>
        <v>MISSING</v>
      </c>
    </row>
    <row r="1958" spans="2:42" s="3" customFormat="1">
      <c r="B1958" s="213"/>
      <c r="C1958" s="35">
        <v>1954</v>
      </c>
      <c r="D1958" s="161"/>
      <c r="E1958" s="161"/>
      <c r="F1958" s="161"/>
      <c r="G1958" s="161"/>
      <c r="H1958" s="161"/>
      <c r="I1958" s="161"/>
      <c r="J1958" s="161"/>
      <c r="K1958" s="161"/>
      <c r="L1958" s="161"/>
      <c r="M1958" s="161"/>
      <c r="N1958" s="171"/>
      <c r="O1958" s="171"/>
      <c r="P1958" s="171"/>
      <c r="Q1958" s="171"/>
      <c r="R1958" s="171"/>
      <c r="S1958" s="171"/>
      <c r="T1958" s="208" t="str">
        <f t="shared" si="300"/>
        <v>MISSING</v>
      </c>
      <c r="U1958" s="208" t="str">
        <f t="shared" si="301"/>
        <v>MISSING</v>
      </c>
      <c r="X1958" s="56">
        <f t="shared" si="302"/>
        <v>-99</v>
      </c>
      <c r="Y1958" s="56">
        <f t="shared" si="303"/>
        <v>-99</v>
      </c>
      <c r="Z1958" s="56">
        <f t="shared" si="304"/>
        <v>-99</v>
      </c>
      <c r="AA1958" s="56">
        <f t="shared" si="305"/>
        <v>-99</v>
      </c>
      <c r="AB1958" s="56">
        <f t="shared" si="306"/>
        <v>-99</v>
      </c>
      <c r="AC1958" s="56">
        <f t="shared" si="307"/>
        <v>-99</v>
      </c>
      <c r="AE1958" s="82">
        <f>IF(D1958=1, 'adjustment factor'!$D$4, IF(D1958=-9,-999,IF(D1958="",-999,0)))</f>
        <v>-999</v>
      </c>
      <c r="AF1958" s="82">
        <f>IF(F1958=1, 'adjustment factor'!$D$5, IF(F1958=-9,-999,IF(F1958="",-999,0)))</f>
        <v>-999</v>
      </c>
      <c r="AG1958" s="82">
        <f>IF(E1958=1, 'adjustment factor'!$D$6, IF(E1958=-9,-999,IF(E1958="",-999,0)))</f>
        <v>-999</v>
      </c>
      <c r="AH1958" s="82">
        <f>IF(K1958&gt;=45,'adjustment factor'!$D$7,IF(K1958=-9,-1200,IF(K1958="",-1200,0)))</f>
        <v>-1200</v>
      </c>
      <c r="AI1958" s="82">
        <f>IF(L1958=1, 'adjustment factor'!$D$8, IF(L1958=-9,-999,IF(L1958="",-999,0)))</f>
        <v>-999</v>
      </c>
      <c r="AJ1958" s="82">
        <f>IF(AND(M1958&gt;=1,M1958&lt;=4),'adjustment factor'!$D$9,IF(M1958=-9,-999,IF(M1958=98,-999,IF(M1958=99,-999,IF(M1958="",-999,0)))))</f>
        <v>-999</v>
      </c>
      <c r="AK1958" s="82">
        <f>IF(H1958=1, 'adjustment factor'!$D$10, IF(H1958=-9,-999,IF(H1958="",-999,0)))</f>
        <v>-999</v>
      </c>
      <c r="AL1958" s="82">
        <f>IF(G1958=1, 'adjustment factor'!$D$11, IF(G1958=-9,-999,IF(G1958="",-999,0)))</f>
        <v>-999</v>
      </c>
      <c r="AM1958" s="82">
        <f>IF(I1958=1, 'adjustment factor'!$D$12, IF(I1958=-9,-999,IF(I1958="",-999,0)))</f>
        <v>-999</v>
      </c>
      <c r="AN1958" s="82">
        <f>IF(J1958=1, 'adjustment factor'!$D$13, IF(J1958=-9,-999,IF(J1958="",-999,0)))</f>
        <v>-999</v>
      </c>
      <c r="AO1958" s="82" t="str">
        <f t="shared" si="308"/>
        <v>-999</v>
      </c>
      <c r="AP1958" s="82" t="str">
        <f t="shared" si="309"/>
        <v>MISSING</v>
      </c>
    </row>
    <row r="1959" spans="2:42" s="3" customFormat="1">
      <c r="B1959" s="213"/>
      <c r="C1959" s="35">
        <v>1955</v>
      </c>
      <c r="D1959" s="161"/>
      <c r="E1959" s="161"/>
      <c r="F1959" s="161"/>
      <c r="G1959" s="161"/>
      <c r="H1959" s="161"/>
      <c r="I1959" s="161"/>
      <c r="J1959" s="161"/>
      <c r="K1959" s="161"/>
      <c r="L1959" s="161"/>
      <c r="M1959" s="161"/>
      <c r="N1959" s="171"/>
      <c r="O1959" s="171"/>
      <c r="P1959" s="171"/>
      <c r="Q1959" s="171"/>
      <c r="R1959" s="171"/>
      <c r="S1959" s="171"/>
      <c r="T1959" s="208" t="str">
        <f t="shared" si="300"/>
        <v>MISSING</v>
      </c>
      <c r="U1959" s="208" t="str">
        <f t="shared" si="301"/>
        <v>MISSING</v>
      </c>
      <c r="X1959" s="56">
        <f t="shared" si="302"/>
        <v>-99</v>
      </c>
      <c r="Y1959" s="56">
        <f t="shared" si="303"/>
        <v>-99</v>
      </c>
      <c r="Z1959" s="56">
        <f t="shared" si="304"/>
        <v>-99</v>
      </c>
      <c r="AA1959" s="56">
        <f t="shared" si="305"/>
        <v>-99</v>
      </c>
      <c r="AB1959" s="56">
        <f t="shared" si="306"/>
        <v>-99</v>
      </c>
      <c r="AC1959" s="56">
        <f t="shared" si="307"/>
        <v>-99</v>
      </c>
      <c r="AE1959" s="82">
        <f>IF(D1959=1, 'adjustment factor'!$D$4, IF(D1959=-9,-999,IF(D1959="",-999,0)))</f>
        <v>-999</v>
      </c>
      <c r="AF1959" s="82">
        <f>IF(F1959=1, 'adjustment factor'!$D$5, IF(F1959=-9,-999,IF(F1959="",-999,0)))</f>
        <v>-999</v>
      </c>
      <c r="AG1959" s="82">
        <f>IF(E1959=1, 'adjustment factor'!$D$6, IF(E1959=-9,-999,IF(E1959="",-999,0)))</f>
        <v>-999</v>
      </c>
      <c r="AH1959" s="82">
        <f>IF(K1959&gt;=45,'adjustment factor'!$D$7,IF(K1959=-9,-1200,IF(K1959="",-1200,0)))</f>
        <v>-1200</v>
      </c>
      <c r="AI1959" s="82">
        <f>IF(L1959=1, 'adjustment factor'!$D$8, IF(L1959=-9,-999,IF(L1959="",-999,0)))</f>
        <v>-999</v>
      </c>
      <c r="AJ1959" s="82">
        <f>IF(AND(M1959&gt;=1,M1959&lt;=4),'adjustment factor'!$D$9,IF(M1959=-9,-999,IF(M1959=98,-999,IF(M1959=99,-999,IF(M1959="",-999,0)))))</f>
        <v>-999</v>
      </c>
      <c r="AK1959" s="82">
        <f>IF(H1959=1, 'adjustment factor'!$D$10, IF(H1959=-9,-999,IF(H1959="",-999,0)))</f>
        <v>-999</v>
      </c>
      <c r="AL1959" s="82">
        <f>IF(G1959=1, 'adjustment factor'!$D$11, IF(G1959=-9,-999,IF(G1959="",-999,0)))</f>
        <v>-999</v>
      </c>
      <c r="AM1959" s="82">
        <f>IF(I1959=1, 'adjustment factor'!$D$12, IF(I1959=-9,-999,IF(I1959="",-999,0)))</f>
        <v>-999</v>
      </c>
      <c r="AN1959" s="82">
        <f>IF(J1959=1, 'adjustment factor'!$D$13, IF(J1959=-9,-999,IF(J1959="",-999,0)))</f>
        <v>-999</v>
      </c>
      <c r="AO1959" s="82" t="str">
        <f t="shared" si="308"/>
        <v>-999</v>
      </c>
      <c r="AP1959" s="82" t="str">
        <f t="shared" si="309"/>
        <v>MISSING</v>
      </c>
    </row>
    <row r="1960" spans="2:42" s="3" customFormat="1">
      <c r="B1960" s="213"/>
      <c r="C1960" s="35">
        <v>1956</v>
      </c>
      <c r="D1960" s="161"/>
      <c r="E1960" s="161"/>
      <c r="F1960" s="161"/>
      <c r="G1960" s="161"/>
      <c r="H1960" s="161"/>
      <c r="I1960" s="161"/>
      <c r="J1960" s="161"/>
      <c r="K1960" s="161"/>
      <c r="L1960" s="161"/>
      <c r="M1960" s="161"/>
      <c r="N1960" s="171"/>
      <c r="O1960" s="171"/>
      <c r="P1960" s="171"/>
      <c r="Q1960" s="171"/>
      <c r="R1960" s="171"/>
      <c r="S1960" s="171"/>
      <c r="T1960" s="208" t="str">
        <f t="shared" si="300"/>
        <v>MISSING</v>
      </c>
      <c r="U1960" s="208" t="str">
        <f t="shared" si="301"/>
        <v>MISSING</v>
      </c>
      <c r="X1960" s="56">
        <f t="shared" si="302"/>
        <v>-99</v>
      </c>
      <c r="Y1960" s="56">
        <f t="shared" si="303"/>
        <v>-99</v>
      </c>
      <c r="Z1960" s="56">
        <f t="shared" si="304"/>
        <v>-99</v>
      </c>
      <c r="AA1960" s="56">
        <f t="shared" si="305"/>
        <v>-99</v>
      </c>
      <c r="AB1960" s="56">
        <f t="shared" si="306"/>
        <v>-99</v>
      </c>
      <c r="AC1960" s="56">
        <f t="shared" si="307"/>
        <v>-99</v>
      </c>
      <c r="AE1960" s="82">
        <f>IF(D1960=1, 'adjustment factor'!$D$4, IF(D1960=-9,-999,IF(D1960="",-999,0)))</f>
        <v>-999</v>
      </c>
      <c r="AF1960" s="82">
        <f>IF(F1960=1, 'adjustment factor'!$D$5, IF(F1960=-9,-999,IF(F1960="",-999,0)))</f>
        <v>-999</v>
      </c>
      <c r="AG1960" s="82">
        <f>IF(E1960=1, 'adjustment factor'!$D$6, IF(E1960=-9,-999,IF(E1960="",-999,0)))</f>
        <v>-999</v>
      </c>
      <c r="AH1960" s="82">
        <f>IF(K1960&gt;=45,'adjustment factor'!$D$7,IF(K1960=-9,-1200,IF(K1960="",-1200,0)))</f>
        <v>-1200</v>
      </c>
      <c r="AI1960" s="82">
        <f>IF(L1960=1, 'adjustment factor'!$D$8, IF(L1960=-9,-999,IF(L1960="",-999,0)))</f>
        <v>-999</v>
      </c>
      <c r="AJ1960" s="82">
        <f>IF(AND(M1960&gt;=1,M1960&lt;=4),'adjustment factor'!$D$9,IF(M1960=-9,-999,IF(M1960=98,-999,IF(M1960=99,-999,IF(M1960="",-999,0)))))</f>
        <v>-999</v>
      </c>
      <c r="AK1960" s="82">
        <f>IF(H1960=1, 'adjustment factor'!$D$10, IF(H1960=-9,-999,IF(H1960="",-999,0)))</f>
        <v>-999</v>
      </c>
      <c r="AL1960" s="82">
        <f>IF(G1960=1, 'adjustment factor'!$D$11, IF(G1960=-9,-999,IF(G1960="",-999,0)))</f>
        <v>-999</v>
      </c>
      <c r="AM1960" s="82">
        <f>IF(I1960=1, 'adjustment factor'!$D$12, IF(I1960=-9,-999,IF(I1960="",-999,0)))</f>
        <v>-999</v>
      </c>
      <c r="AN1960" s="82">
        <f>IF(J1960=1, 'adjustment factor'!$D$13, IF(J1960=-9,-999,IF(J1960="",-999,0)))</f>
        <v>-999</v>
      </c>
      <c r="AO1960" s="82" t="str">
        <f t="shared" si="308"/>
        <v>-999</v>
      </c>
      <c r="AP1960" s="82" t="str">
        <f t="shared" si="309"/>
        <v>MISSING</v>
      </c>
    </row>
    <row r="1961" spans="2:42" s="3" customFormat="1">
      <c r="B1961" s="213"/>
      <c r="C1961" s="35">
        <v>1957</v>
      </c>
      <c r="D1961" s="161"/>
      <c r="E1961" s="161"/>
      <c r="F1961" s="161"/>
      <c r="G1961" s="161"/>
      <c r="H1961" s="161"/>
      <c r="I1961" s="161"/>
      <c r="J1961" s="161"/>
      <c r="K1961" s="161"/>
      <c r="L1961" s="161"/>
      <c r="M1961" s="161"/>
      <c r="N1961" s="171"/>
      <c r="O1961" s="171"/>
      <c r="P1961" s="171"/>
      <c r="Q1961" s="171"/>
      <c r="R1961" s="171"/>
      <c r="S1961" s="171"/>
      <c r="T1961" s="208" t="str">
        <f t="shared" si="300"/>
        <v>MISSING</v>
      </c>
      <c r="U1961" s="208" t="str">
        <f t="shared" si="301"/>
        <v>MISSING</v>
      </c>
      <c r="X1961" s="56">
        <f t="shared" si="302"/>
        <v>-99</v>
      </c>
      <c r="Y1961" s="56">
        <f t="shared" si="303"/>
        <v>-99</v>
      </c>
      <c r="Z1961" s="56">
        <f t="shared" si="304"/>
        <v>-99</v>
      </c>
      <c r="AA1961" s="56">
        <f t="shared" si="305"/>
        <v>-99</v>
      </c>
      <c r="AB1961" s="56">
        <f t="shared" si="306"/>
        <v>-99</v>
      </c>
      <c r="AC1961" s="56">
        <f t="shared" si="307"/>
        <v>-99</v>
      </c>
      <c r="AE1961" s="82">
        <f>IF(D1961=1, 'adjustment factor'!$D$4, IF(D1961=-9,-999,IF(D1961="",-999,0)))</f>
        <v>-999</v>
      </c>
      <c r="AF1961" s="82">
        <f>IF(F1961=1, 'adjustment factor'!$D$5, IF(F1961=-9,-999,IF(F1961="",-999,0)))</f>
        <v>-999</v>
      </c>
      <c r="AG1961" s="82">
        <f>IF(E1961=1, 'adjustment factor'!$D$6, IF(E1961=-9,-999,IF(E1961="",-999,0)))</f>
        <v>-999</v>
      </c>
      <c r="AH1961" s="82">
        <f>IF(K1961&gt;=45,'adjustment factor'!$D$7,IF(K1961=-9,-1200,IF(K1961="",-1200,0)))</f>
        <v>-1200</v>
      </c>
      <c r="AI1961" s="82">
        <f>IF(L1961=1, 'adjustment factor'!$D$8, IF(L1961=-9,-999,IF(L1961="",-999,0)))</f>
        <v>-999</v>
      </c>
      <c r="AJ1961" s="82">
        <f>IF(AND(M1961&gt;=1,M1961&lt;=4),'adjustment factor'!$D$9,IF(M1961=-9,-999,IF(M1961=98,-999,IF(M1961=99,-999,IF(M1961="",-999,0)))))</f>
        <v>-999</v>
      </c>
      <c r="AK1961" s="82">
        <f>IF(H1961=1, 'adjustment factor'!$D$10, IF(H1961=-9,-999,IF(H1961="",-999,0)))</f>
        <v>-999</v>
      </c>
      <c r="AL1961" s="82">
        <f>IF(G1961=1, 'adjustment factor'!$D$11, IF(G1961=-9,-999,IF(G1961="",-999,0)))</f>
        <v>-999</v>
      </c>
      <c r="AM1961" s="82">
        <f>IF(I1961=1, 'adjustment factor'!$D$12, IF(I1961=-9,-999,IF(I1961="",-999,0)))</f>
        <v>-999</v>
      </c>
      <c r="AN1961" s="82">
        <f>IF(J1961=1, 'adjustment factor'!$D$13, IF(J1961=-9,-999,IF(J1961="",-999,0)))</f>
        <v>-999</v>
      </c>
      <c r="AO1961" s="82" t="str">
        <f t="shared" si="308"/>
        <v>-999</v>
      </c>
      <c r="AP1961" s="82" t="str">
        <f t="shared" si="309"/>
        <v>MISSING</v>
      </c>
    </row>
    <row r="1962" spans="2:42" s="3" customFormat="1">
      <c r="B1962" s="213"/>
      <c r="C1962" s="35">
        <v>1958</v>
      </c>
      <c r="D1962" s="161"/>
      <c r="E1962" s="161"/>
      <c r="F1962" s="161"/>
      <c r="G1962" s="161"/>
      <c r="H1962" s="161"/>
      <c r="I1962" s="161"/>
      <c r="J1962" s="161"/>
      <c r="K1962" s="161"/>
      <c r="L1962" s="161"/>
      <c r="M1962" s="161"/>
      <c r="N1962" s="171"/>
      <c r="O1962" s="171"/>
      <c r="P1962" s="171"/>
      <c r="Q1962" s="171"/>
      <c r="R1962" s="171"/>
      <c r="S1962" s="171"/>
      <c r="T1962" s="208" t="str">
        <f t="shared" si="300"/>
        <v>MISSING</v>
      </c>
      <c r="U1962" s="208" t="str">
        <f t="shared" si="301"/>
        <v>MISSING</v>
      </c>
      <c r="X1962" s="56">
        <f t="shared" si="302"/>
        <v>-99</v>
      </c>
      <c r="Y1962" s="56">
        <f t="shared" si="303"/>
        <v>-99</v>
      </c>
      <c r="Z1962" s="56">
        <f t="shared" si="304"/>
        <v>-99</v>
      </c>
      <c r="AA1962" s="56">
        <f t="shared" si="305"/>
        <v>-99</v>
      </c>
      <c r="AB1962" s="56">
        <f t="shared" si="306"/>
        <v>-99</v>
      </c>
      <c r="AC1962" s="56">
        <f t="shared" si="307"/>
        <v>-99</v>
      </c>
      <c r="AE1962" s="82">
        <f>IF(D1962=1, 'adjustment factor'!$D$4, IF(D1962=-9,-999,IF(D1962="",-999,0)))</f>
        <v>-999</v>
      </c>
      <c r="AF1962" s="82">
        <f>IF(F1962=1, 'adjustment factor'!$D$5, IF(F1962=-9,-999,IF(F1962="",-999,0)))</f>
        <v>-999</v>
      </c>
      <c r="AG1962" s="82">
        <f>IF(E1962=1, 'adjustment factor'!$D$6, IF(E1962=-9,-999,IF(E1962="",-999,0)))</f>
        <v>-999</v>
      </c>
      <c r="AH1962" s="82">
        <f>IF(K1962&gt;=45,'adjustment factor'!$D$7,IF(K1962=-9,-1200,IF(K1962="",-1200,0)))</f>
        <v>-1200</v>
      </c>
      <c r="AI1962" s="82">
        <f>IF(L1962=1, 'adjustment factor'!$D$8, IF(L1962=-9,-999,IF(L1962="",-999,0)))</f>
        <v>-999</v>
      </c>
      <c r="AJ1962" s="82">
        <f>IF(AND(M1962&gt;=1,M1962&lt;=4),'adjustment factor'!$D$9,IF(M1962=-9,-999,IF(M1962=98,-999,IF(M1962=99,-999,IF(M1962="",-999,0)))))</f>
        <v>-999</v>
      </c>
      <c r="AK1962" s="82">
        <f>IF(H1962=1, 'adjustment factor'!$D$10, IF(H1962=-9,-999,IF(H1962="",-999,0)))</f>
        <v>-999</v>
      </c>
      <c r="AL1962" s="82">
        <f>IF(G1962=1, 'adjustment factor'!$D$11, IF(G1962=-9,-999,IF(G1962="",-999,0)))</f>
        <v>-999</v>
      </c>
      <c r="AM1962" s="82">
        <f>IF(I1962=1, 'adjustment factor'!$D$12, IF(I1962=-9,-999,IF(I1962="",-999,0)))</f>
        <v>-999</v>
      </c>
      <c r="AN1962" s="82">
        <f>IF(J1962=1, 'adjustment factor'!$D$13, IF(J1962=-9,-999,IF(J1962="",-999,0)))</f>
        <v>-999</v>
      </c>
      <c r="AO1962" s="82" t="str">
        <f t="shared" si="308"/>
        <v>-999</v>
      </c>
      <c r="AP1962" s="82" t="str">
        <f t="shared" si="309"/>
        <v>MISSING</v>
      </c>
    </row>
    <row r="1963" spans="2:42" s="3" customFormat="1">
      <c r="B1963" s="213"/>
      <c r="C1963" s="35">
        <v>1959</v>
      </c>
      <c r="D1963" s="161"/>
      <c r="E1963" s="161"/>
      <c r="F1963" s="161"/>
      <c r="G1963" s="161"/>
      <c r="H1963" s="161"/>
      <c r="I1963" s="161"/>
      <c r="J1963" s="161"/>
      <c r="K1963" s="161"/>
      <c r="L1963" s="161"/>
      <c r="M1963" s="161"/>
      <c r="N1963" s="171"/>
      <c r="O1963" s="171"/>
      <c r="P1963" s="171"/>
      <c r="Q1963" s="171"/>
      <c r="R1963" s="171"/>
      <c r="S1963" s="171"/>
      <c r="T1963" s="208" t="str">
        <f t="shared" si="300"/>
        <v>MISSING</v>
      </c>
      <c r="U1963" s="208" t="str">
        <f t="shared" si="301"/>
        <v>MISSING</v>
      </c>
      <c r="X1963" s="56">
        <f t="shared" si="302"/>
        <v>-99</v>
      </c>
      <c r="Y1963" s="56">
        <f t="shared" si="303"/>
        <v>-99</v>
      </c>
      <c r="Z1963" s="56">
        <f t="shared" si="304"/>
        <v>-99</v>
      </c>
      <c r="AA1963" s="56">
        <f t="shared" si="305"/>
        <v>-99</v>
      </c>
      <c r="AB1963" s="56">
        <f t="shared" si="306"/>
        <v>-99</v>
      </c>
      <c r="AC1963" s="56">
        <f t="shared" si="307"/>
        <v>-99</v>
      </c>
      <c r="AE1963" s="82">
        <f>IF(D1963=1, 'adjustment factor'!$D$4, IF(D1963=-9,-999,IF(D1963="",-999,0)))</f>
        <v>-999</v>
      </c>
      <c r="AF1963" s="82">
        <f>IF(F1963=1, 'adjustment factor'!$D$5, IF(F1963=-9,-999,IF(F1963="",-999,0)))</f>
        <v>-999</v>
      </c>
      <c r="AG1963" s="82">
        <f>IF(E1963=1, 'adjustment factor'!$D$6, IF(E1963=-9,-999,IF(E1963="",-999,0)))</f>
        <v>-999</v>
      </c>
      <c r="AH1963" s="82">
        <f>IF(K1963&gt;=45,'adjustment factor'!$D$7,IF(K1963=-9,-1200,IF(K1963="",-1200,0)))</f>
        <v>-1200</v>
      </c>
      <c r="AI1963" s="82">
        <f>IF(L1963=1, 'adjustment factor'!$D$8, IF(L1963=-9,-999,IF(L1963="",-999,0)))</f>
        <v>-999</v>
      </c>
      <c r="AJ1963" s="82">
        <f>IF(AND(M1963&gt;=1,M1963&lt;=4),'adjustment factor'!$D$9,IF(M1963=-9,-999,IF(M1963=98,-999,IF(M1963=99,-999,IF(M1963="",-999,0)))))</f>
        <v>-999</v>
      </c>
      <c r="AK1963" s="82">
        <f>IF(H1963=1, 'adjustment factor'!$D$10, IF(H1963=-9,-999,IF(H1963="",-999,0)))</f>
        <v>-999</v>
      </c>
      <c r="AL1963" s="82">
        <f>IF(G1963=1, 'adjustment factor'!$D$11, IF(G1963=-9,-999,IF(G1963="",-999,0)))</f>
        <v>-999</v>
      </c>
      <c r="AM1963" s="82">
        <f>IF(I1963=1, 'adjustment factor'!$D$12, IF(I1963=-9,-999,IF(I1963="",-999,0)))</f>
        <v>-999</v>
      </c>
      <c r="AN1963" s="82">
        <f>IF(J1963=1, 'adjustment factor'!$D$13, IF(J1963=-9,-999,IF(J1963="",-999,0)))</f>
        <v>-999</v>
      </c>
      <c r="AO1963" s="82" t="str">
        <f t="shared" si="308"/>
        <v>-999</v>
      </c>
      <c r="AP1963" s="82" t="str">
        <f t="shared" si="309"/>
        <v>MISSING</v>
      </c>
    </row>
    <row r="1964" spans="2:42" s="3" customFormat="1">
      <c r="B1964" s="213"/>
      <c r="C1964" s="35">
        <v>1960</v>
      </c>
      <c r="D1964" s="161"/>
      <c r="E1964" s="161"/>
      <c r="F1964" s="161"/>
      <c r="G1964" s="161"/>
      <c r="H1964" s="161"/>
      <c r="I1964" s="161"/>
      <c r="J1964" s="161"/>
      <c r="K1964" s="161"/>
      <c r="L1964" s="161"/>
      <c r="M1964" s="161"/>
      <c r="N1964" s="171"/>
      <c r="O1964" s="171"/>
      <c r="P1964" s="171"/>
      <c r="Q1964" s="171"/>
      <c r="R1964" s="171"/>
      <c r="S1964" s="171"/>
      <c r="T1964" s="208" t="str">
        <f t="shared" si="300"/>
        <v>MISSING</v>
      </c>
      <c r="U1964" s="208" t="str">
        <f t="shared" si="301"/>
        <v>MISSING</v>
      </c>
      <c r="X1964" s="56">
        <f t="shared" si="302"/>
        <v>-99</v>
      </c>
      <c r="Y1964" s="56">
        <f t="shared" si="303"/>
        <v>-99</v>
      </c>
      <c r="Z1964" s="56">
        <f t="shared" si="304"/>
        <v>-99</v>
      </c>
      <c r="AA1964" s="56">
        <f t="shared" si="305"/>
        <v>-99</v>
      </c>
      <c r="AB1964" s="56">
        <f t="shared" si="306"/>
        <v>-99</v>
      </c>
      <c r="AC1964" s="56">
        <f t="shared" si="307"/>
        <v>-99</v>
      </c>
      <c r="AE1964" s="82">
        <f>IF(D1964=1, 'adjustment factor'!$D$4, IF(D1964=-9,-999,IF(D1964="",-999,0)))</f>
        <v>-999</v>
      </c>
      <c r="AF1964" s="82">
        <f>IF(F1964=1, 'adjustment factor'!$D$5, IF(F1964=-9,-999,IF(F1964="",-999,0)))</f>
        <v>-999</v>
      </c>
      <c r="AG1964" s="82">
        <f>IF(E1964=1, 'adjustment factor'!$D$6, IF(E1964=-9,-999,IF(E1964="",-999,0)))</f>
        <v>-999</v>
      </c>
      <c r="AH1964" s="82">
        <f>IF(K1964&gt;=45,'adjustment factor'!$D$7,IF(K1964=-9,-1200,IF(K1964="",-1200,0)))</f>
        <v>-1200</v>
      </c>
      <c r="AI1964" s="82">
        <f>IF(L1964=1, 'adjustment factor'!$D$8, IF(L1964=-9,-999,IF(L1964="",-999,0)))</f>
        <v>-999</v>
      </c>
      <c r="AJ1964" s="82">
        <f>IF(AND(M1964&gt;=1,M1964&lt;=4),'adjustment factor'!$D$9,IF(M1964=-9,-999,IF(M1964=98,-999,IF(M1964=99,-999,IF(M1964="",-999,0)))))</f>
        <v>-999</v>
      </c>
      <c r="AK1964" s="82">
        <f>IF(H1964=1, 'adjustment factor'!$D$10, IF(H1964=-9,-999,IF(H1964="",-999,0)))</f>
        <v>-999</v>
      </c>
      <c r="AL1964" s="82">
        <f>IF(G1964=1, 'adjustment factor'!$D$11, IF(G1964=-9,-999,IF(G1964="",-999,0)))</f>
        <v>-999</v>
      </c>
      <c r="AM1964" s="82">
        <f>IF(I1964=1, 'adjustment factor'!$D$12, IF(I1964=-9,-999,IF(I1964="",-999,0)))</f>
        <v>-999</v>
      </c>
      <c r="AN1964" s="82">
        <f>IF(J1964=1, 'adjustment factor'!$D$13, IF(J1964=-9,-999,IF(J1964="",-999,0)))</f>
        <v>-999</v>
      </c>
      <c r="AO1964" s="82" t="str">
        <f t="shared" si="308"/>
        <v>-999</v>
      </c>
      <c r="AP1964" s="82" t="str">
        <f t="shared" si="309"/>
        <v>MISSING</v>
      </c>
    </row>
    <row r="1965" spans="2:42" s="3" customFormat="1">
      <c r="B1965" s="213"/>
      <c r="C1965" s="35">
        <v>1961</v>
      </c>
      <c r="D1965" s="161"/>
      <c r="E1965" s="161"/>
      <c r="F1965" s="161"/>
      <c r="G1965" s="161"/>
      <c r="H1965" s="161"/>
      <c r="I1965" s="161"/>
      <c r="J1965" s="161"/>
      <c r="K1965" s="161"/>
      <c r="L1965" s="161"/>
      <c r="M1965" s="161"/>
      <c r="N1965" s="171"/>
      <c r="O1965" s="171"/>
      <c r="P1965" s="171"/>
      <c r="Q1965" s="171"/>
      <c r="R1965" s="171"/>
      <c r="S1965" s="171"/>
      <c r="T1965" s="208" t="str">
        <f t="shared" si="300"/>
        <v>MISSING</v>
      </c>
      <c r="U1965" s="208" t="str">
        <f t="shared" si="301"/>
        <v>MISSING</v>
      </c>
      <c r="X1965" s="56">
        <f t="shared" si="302"/>
        <v>-99</v>
      </c>
      <c r="Y1965" s="56">
        <f t="shared" si="303"/>
        <v>-99</v>
      </c>
      <c r="Z1965" s="56">
        <f t="shared" si="304"/>
        <v>-99</v>
      </c>
      <c r="AA1965" s="56">
        <f t="shared" si="305"/>
        <v>-99</v>
      </c>
      <c r="AB1965" s="56">
        <f t="shared" si="306"/>
        <v>-99</v>
      </c>
      <c r="AC1965" s="56">
        <f t="shared" si="307"/>
        <v>-99</v>
      </c>
      <c r="AE1965" s="82">
        <f>IF(D1965=1, 'adjustment factor'!$D$4, IF(D1965=-9,-999,IF(D1965="",-999,0)))</f>
        <v>-999</v>
      </c>
      <c r="AF1965" s="82">
        <f>IF(F1965=1, 'adjustment factor'!$D$5, IF(F1965=-9,-999,IF(F1965="",-999,0)))</f>
        <v>-999</v>
      </c>
      <c r="AG1965" s="82">
        <f>IF(E1965=1, 'adjustment factor'!$D$6, IF(E1965=-9,-999,IF(E1965="",-999,0)))</f>
        <v>-999</v>
      </c>
      <c r="AH1965" s="82">
        <f>IF(K1965&gt;=45,'adjustment factor'!$D$7,IF(K1965=-9,-1200,IF(K1965="",-1200,0)))</f>
        <v>-1200</v>
      </c>
      <c r="AI1965" s="82">
        <f>IF(L1965=1, 'adjustment factor'!$D$8, IF(L1965=-9,-999,IF(L1965="",-999,0)))</f>
        <v>-999</v>
      </c>
      <c r="AJ1965" s="82">
        <f>IF(AND(M1965&gt;=1,M1965&lt;=4),'adjustment factor'!$D$9,IF(M1965=-9,-999,IF(M1965=98,-999,IF(M1965=99,-999,IF(M1965="",-999,0)))))</f>
        <v>-999</v>
      </c>
      <c r="AK1965" s="82">
        <f>IF(H1965=1, 'adjustment factor'!$D$10, IF(H1965=-9,-999,IF(H1965="",-999,0)))</f>
        <v>-999</v>
      </c>
      <c r="AL1965" s="82">
        <f>IF(G1965=1, 'adjustment factor'!$D$11, IF(G1965=-9,-999,IF(G1965="",-999,0)))</f>
        <v>-999</v>
      </c>
      <c r="AM1965" s="82">
        <f>IF(I1965=1, 'adjustment factor'!$D$12, IF(I1965=-9,-999,IF(I1965="",-999,0)))</f>
        <v>-999</v>
      </c>
      <c r="AN1965" s="82">
        <f>IF(J1965=1, 'adjustment factor'!$D$13, IF(J1965=-9,-999,IF(J1965="",-999,0)))</f>
        <v>-999</v>
      </c>
      <c r="AO1965" s="82" t="str">
        <f t="shared" si="308"/>
        <v>-999</v>
      </c>
      <c r="AP1965" s="82" t="str">
        <f t="shared" si="309"/>
        <v>MISSING</v>
      </c>
    </row>
    <row r="1966" spans="2:42" s="3" customFormat="1">
      <c r="B1966" s="213"/>
      <c r="C1966" s="35">
        <v>1962</v>
      </c>
      <c r="D1966" s="161"/>
      <c r="E1966" s="161"/>
      <c r="F1966" s="161"/>
      <c r="G1966" s="161"/>
      <c r="H1966" s="161"/>
      <c r="I1966" s="161"/>
      <c r="J1966" s="161"/>
      <c r="K1966" s="161"/>
      <c r="L1966" s="161"/>
      <c r="M1966" s="161"/>
      <c r="N1966" s="171"/>
      <c r="O1966" s="171"/>
      <c r="P1966" s="171"/>
      <c r="Q1966" s="171"/>
      <c r="R1966" s="171"/>
      <c r="S1966" s="171"/>
      <c r="T1966" s="208" t="str">
        <f t="shared" si="300"/>
        <v>MISSING</v>
      </c>
      <c r="U1966" s="208" t="str">
        <f t="shared" si="301"/>
        <v>MISSING</v>
      </c>
      <c r="X1966" s="56">
        <f t="shared" si="302"/>
        <v>-99</v>
      </c>
      <c r="Y1966" s="56">
        <f t="shared" si="303"/>
        <v>-99</v>
      </c>
      <c r="Z1966" s="56">
        <f t="shared" si="304"/>
        <v>-99</v>
      </c>
      <c r="AA1966" s="56">
        <f t="shared" si="305"/>
        <v>-99</v>
      </c>
      <c r="AB1966" s="56">
        <f t="shared" si="306"/>
        <v>-99</v>
      </c>
      <c r="AC1966" s="56">
        <f t="shared" si="307"/>
        <v>-99</v>
      </c>
      <c r="AE1966" s="82">
        <f>IF(D1966=1, 'adjustment factor'!$D$4, IF(D1966=-9,-999,IF(D1966="",-999,0)))</f>
        <v>-999</v>
      </c>
      <c r="AF1966" s="82">
        <f>IF(F1966=1, 'adjustment factor'!$D$5, IF(F1966=-9,-999,IF(F1966="",-999,0)))</f>
        <v>-999</v>
      </c>
      <c r="AG1966" s="82">
        <f>IF(E1966=1, 'adjustment factor'!$D$6, IF(E1966=-9,-999,IF(E1966="",-999,0)))</f>
        <v>-999</v>
      </c>
      <c r="AH1966" s="82">
        <f>IF(K1966&gt;=45,'adjustment factor'!$D$7,IF(K1966=-9,-1200,IF(K1966="",-1200,0)))</f>
        <v>-1200</v>
      </c>
      <c r="AI1966" s="82">
        <f>IF(L1966=1, 'adjustment factor'!$D$8, IF(L1966=-9,-999,IF(L1966="",-999,0)))</f>
        <v>-999</v>
      </c>
      <c r="AJ1966" s="82">
        <f>IF(AND(M1966&gt;=1,M1966&lt;=4),'adjustment factor'!$D$9,IF(M1966=-9,-999,IF(M1966=98,-999,IF(M1966=99,-999,IF(M1966="",-999,0)))))</f>
        <v>-999</v>
      </c>
      <c r="AK1966" s="82">
        <f>IF(H1966=1, 'adjustment factor'!$D$10, IF(H1966=-9,-999,IF(H1966="",-999,0)))</f>
        <v>-999</v>
      </c>
      <c r="AL1966" s="82">
        <f>IF(G1966=1, 'adjustment factor'!$D$11, IF(G1966=-9,-999,IF(G1966="",-999,0)))</f>
        <v>-999</v>
      </c>
      <c r="AM1966" s="82">
        <f>IF(I1966=1, 'adjustment factor'!$D$12, IF(I1966=-9,-999,IF(I1966="",-999,0)))</f>
        <v>-999</v>
      </c>
      <c r="AN1966" s="82">
        <f>IF(J1966=1, 'adjustment factor'!$D$13, IF(J1966=-9,-999,IF(J1966="",-999,0)))</f>
        <v>-999</v>
      </c>
      <c r="AO1966" s="82" t="str">
        <f t="shared" si="308"/>
        <v>-999</v>
      </c>
      <c r="AP1966" s="82" t="str">
        <f t="shared" si="309"/>
        <v>MISSING</v>
      </c>
    </row>
    <row r="1967" spans="2:42" s="3" customFormat="1">
      <c r="B1967" s="213"/>
      <c r="C1967" s="35">
        <v>1963</v>
      </c>
      <c r="D1967" s="161"/>
      <c r="E1967" s="161"/>
      <c r="F1967" s="161"/>
      <c r="G1967" s="161"/>
      <c r="H1967" s="161"/>
      <c r="I1967" s="161"/>
      <c r="J1967" s="161"/>
      <c r="K1967" s="161"/>
      <c r="L1967" s="161"/>
      <c r="M1967" s="161"/>
      <c r="N1967" s="171"/>
      <c r="O1967" s="171"/>
      <c r="P1967" s="171"/>
      <c r="Q1967" s="171"/>
      <c r="R1967" s="171"/>
      <c r="S1967" s="171"/>
      <c r="T1967" s="208" t="str">
        <f t="shared" si="300"/>
        <v>MISSING</v>
      </c>
      <c r="U1967" s="208" t="str">
        <f t="shared" si="301"/>
        <v>MISSING</v>
      </c>
      <c r="X1967" s="56">
        <f t="shared" si="302"/>
        <v>-99</v>
      </c>
      <c r="Y1967" s="56">
        <f t="shared" si="303"/>
        <v>-99</v>
      </c>
      <c r="Z1967" s="56">
        <f t="shared" si="304"/>
        <v>-99</v>
      </c>
      <c r="AA1967" s="56">
        <f t="shared" si="305"/>
        <v>-99</v>
      </c>
      <c r="AB1967" s="56">
        <f t="shared" si="306"/>
        <v>-99</v>
      </c>
      <c r="AC1967" s="56">
        <f t="shared" si="307"/>
        <v>-99</v>
      </c>
      <c r="AE1967" s="82">
        <f>IF(D1967=1, 'adjustment factor'!$D$4, IF(D1967=-9,-999,IF(D1967="",-999,0)))</f>
        <v>-999</v>
      </c>
      <c r="AF1967" s="82">
        <f>IF(F1967=1, 'adjustment factor'!$D$5, IF(F1967=-9,-999,IF(F1967="",-999,0)))</f>
        <v>-999</v>
      </c>
      <c r="AG1967" s="82">
        <f>IF(E1967=1, 'adjustment factor'!$D$6, IF(E1967=-9,-999,IF(E1967="",-999,0)))</f>
        <v>-999</v>
      </c>
      <c r="AH1967" s="82">
        <f>IF(K1967&gt;=45,'adjustment factor'!$D$7,IF(K1967=-9,-1200,IF(K1967="",-1200,0)))</f>
        <v>-1200</v>
      </c>
      <c r="AI1967" s="82">
        <f>IF(L1967=1, 'adjustment factor'!$D$8, IF(L1967=-9,-999,IF(L1967="",-999,0)))</f>
        <v>-999</v>
      </c>
      <c r="AJ1967" s="82">
        <f>IF(AND(M1967&gt;=1,M1967&lt;=4),'adjustment factor'!$D$9,IF(M1967=-9,-999,IF(M1967=98,-999,IF(M1967=99,-999,IF(M1967="",-999,0)))))</f>
        <v>-999</v>
      </c>
      <c r="AK1967" s="82">
        <f>IF(H1967=1, 'adjustment factor'!$D$10, IF(H1967=-9,-999,IF(H1967="",-999,0)))</f>
        <v>-999</v>
      </c>
      <c r="AL1967" s="82">
        <f>IF(G1967=1, 'adjustment factor'!$D$11, IF(G1967=-9,-999,IF(G1967="",-999,0)))</f>
        <v>-999</v>
      </c>
      <c r="AM1967" s="82">
        <f>IF(I1967=1, 'adjustment factor'!$D$12, IF(I1967=-9,-999,IF(I1967="",-999,0)))</f>
        <v>-999</v>
      </c>
      <c r="AN1967" s="82">
        <f>IF(J1967=1, 'adjustment factor'!$D$13, IF(J1967=-9,-999,IF(J1967="",-999,0)))</f>
        <v>-999</v>
      </c>
      <c r="AO1967" s="82" t="str">
        <f t="shared" si="308"/>
        <v>-999</v>
      </c>
      <c r="AP1967" s="82" t="str">
        <f t="shared" si="309"/>
        <v>MISSING</v>
      </c>
    </row>
    <row r="1968" spans="2:42" s="3" customFormat="1">
      <c r="B1968" s="213"/>
      <c r="C1968" s="35">
        <v>1964</v>
      </c>
      <c r="D1968" s="161"/>
      <c r="E1968" s="161"/>
      <c r="F1968" s="161"/>
      <c r="G1968" s="161"/>
      <c r="H1968" s="161"/>
      <c r="I1968" s="161"/>
      <c r="J1968" s="161"/>
      <c r="K1968" s="161"/>
      <c r="L1968" s="161"/>
      <c r="M1968" s="161"/>
      <c r="N1968" s="171"/>
      <c r="O1968" s="171"/>
      <c r="P1968" s="171"/>
      <c r="Q1968" s="171"/>
      <c r="R1968" s="171"/>
      <c r="S1968" s="171"/>
      <c r="T1968" s="208" t="str">
        <f t="shared" si="300"/>
        <v>MISSING</v>
      </c>
      <c r="U1968" s="208" t="str">
        <f t="shared" si="301"/>
        <v>MISSING</v>
      </c>
      <c r="X1968" s="56">
        <f t="shared" si="302"/>
        <v>-99</v>
      </c>
      <c r="Y1968" s="56">
        <f t="shared" si="303"/>
        <v>-99</v>
      </c>
      <c r="Z1968" s="56">
        <f t="shared" si="304"/>
        <v>-99</v>
      </c>
      <c r="AA1968" s="56">
        <f t="shared" si="305"/>
        <v>-99</v>
      </c>
      <c r="AB1968" s="56">
        <f t="shared" si="306"/>
        <v>-99</v>
      </c>
      <c r="AC1968" s="56">
        <f t="shared" si="307"/>
        <v>-99</v>
      </c>
      <c r="AE1968" s="82">
        <f>IF(D1968=1, 'adjustment factor'!$D$4, IF(D1968=-9,-999,IF(D1968="",-999,0)))</f>
        <v>-999</v>
      </c>
      <c r="AF1968" s="82">
        <f>IF(F1968=1, 'adjustment factor'!$D$5, IF(F1968=-9,-999,IF(F1968="",-999,0)))</f>
        <v>-999</v>
      </c>
      <c r="AG1968" s="82">
        <f>IF(E1968=1, 'adjustment factor'!$D$6, IF(E1968=-9,-999,IF(E1968="",-999,0)))</f>
        <v>-999</v>
      </c>
      <c r="AH1968" s="82">
        <f>IF(K1968&gt;=45,'adjustment factor'!$D$7,IF(K1968=-9,-1200,IF(K1968="",-1200,0)))</f>
        <v>-1200</v>
      </c>
      <c r="AI1968" s="82">
        <f>IF(L1968=1, 'adjustment factor'!$D$8, IF(L1968=-9,-999,IF(L1968="",-999,0)))</f>
        <v>-999</v>
      </c>
      <c r="AJ1968" s="82">
        <f>IF(AND(M1968&gt;=1,M1968&lt;=4),'adjustment factor'!$D$9,IF(M1968=-9,-999,IF(M1968=98,-999,IF(M1968=99,-999,IF(M1968="",-999,0)))))</f>
        <v>-999</v>
      </c>
      <c r="AK1968" s="82">
        <f>IF(H1968=1, 'adjustment factor'!$D$10, IF(H1968=-9,-999,IF(H1968="",-999,0)))</f>
        <v>-999</v>
      </c>
      <c r="AL1968" s="82">
        <f>IF(G1968=1, 'adjustment factor'!$D$11, IF(G1968=-9,-999,IF(G1968="",-999,0)))</f>
        <v>-999</v>
      </c>
      <c r="AM1968" s="82">
        <f>IF(I1968=1, 'adjustment factor'!$D$12, IF(I1968=-9,-999,IF(I1968="",-999,0)))</f>
        <v>-999</v>
      </c>
      <c r="AN1968" s="82">
        <f>IF(J1968=1, 'adjustment factor'!$D$13, IF(J1968=-9,-999,IF(J1968="",-999,0)))</f>
        <v>-999</v>
      </c>
      <c r="AO1968" s="82" t="str">
        <f t="shared" si="308"/>
        <v>-999</v>
      </c>
      <c r="AP1968" s="82" t="str">
        <f t="shared" si="309"/>
        <v>MISSING</v>
      </c>
    </row>
    <row r="1969" spans="2:42" s="3" customFormat="1">
      <c r="B1969" s="213"/>
      <c r="C1969" s="35">
        <v>1965</v>
      </c>
      <c r="D1969" s="161"/>
      <c r="E1969" s="161"/>
      <c r="F1969" s="161"/>
      <c r="G1969" s="161"/>
      <c r="H1969" s="161"/>
      <c r="I1969" s="161"/>
      <c r="J1969" s="161"/>
      <c r="K1969" s="161"/>
      <c r="L1969" s="161"/>
      <c r="M1969" s="161"/>
      <c r="N1969" s="171"/>
      <c r="O1969" s="171"/>
      <c r="P1969" s="171"/>
      <c r="Q1969" s="171"/>
      <c r="R1969" s="171"/>
      <c r="S1969" s="171"/>
      <c r="T1969" s="208" t="str">
        <f t="shared" si="300"/>
        <v>MISSING</v>
      </c>
      <c r="U1969" s="208" t="str">
        <f t="shared" si="301"/>
        <v>MISSING</v>
      </c>
      <c r="X1969" s="56">
        <f t="shared" si="302"/>
        <v>-99</v>
      </c>
      <c r="Y1969" s="56">
        <f t="shared" si="303"/>
        <v>-99</v>
      </c>
      <c r="Z1969" s="56">
        <f t="shared" si="304"/>
        <v>-99</v>
      </c>
      <c r="AA1969" s="56">
        <f t="shared" si="305"/>
        <v>-99</v>
      </c>
      <c r="AB1969" s="56">
        <f t="shared" si="306"/>
        <v>-99</v>
      </c>
      <c r="AC1969" s="56">
        <f t="shared" si="307"/>
        <v>-99</v>
      </c>
      <c r="AE1969" s="82">
        <f>IF(D1969=1, 'adjustment factor'!$D$4, IF(D1969=-9,-999,IF(D1969="",-999,0)))</f>
        <v>-999</v>
      </c>
      <c r="AF1969" s="82">
        <f>IF(F1969=1, 'adjustment factor'!$D$5, IF(F1969=-9,-999,IF(F1969="",-999,0)))</f>
        <v>-999</v>
      </c>
      <c r="AG1969" s="82">
        <f>IF(E1969=1, 'adjustment factor'!$D$6, IF(E1969=-9,-999,IF(E1969="",-999,0)))</f>
        <v>-999</v>
      </c>
      <c r="AH1969" s="82">
        <f>IF(K1969&gt;=45,'adjustment factor'!$D$7,IF(K1969=-9,-1200,IF(K1969="",-1200,0)))</f>
        <v>-1200</v>
      </c>
      <c r="AI1969" s="82">
        <f>IF(L1969=1, 'adjustment factor'!$D$8, IF(L1969=-9,-999,IF(L1969="",-999,0)))</f>
        <v>-999</v>
      </c>
      <c r="AJ1969" s="82">
        <f>IF(AND(M1969&gt;=1,M1969&lt;=4),'adjustment factor'!$D$9,IF(M1969=-9,-999,IF(M1969=98,-999,IF(M1969=99,-999,IF(M1969="",-999,0)))))</f>
        <v>-999</v>
      </c>
      <c r="AK1969" s="82">
        <f>IF(H1969=1, 'adjustment factor'!$D$10, IF(H1969=-9,-999,IF(H1969="",-999,0)))</f>
        <v>-999</v>
      </c>
      <c r="AL1969" s="82">
        <f>IF(G1969=1, 'adjustment factor'!$D$11, IF(G1969=-9,-999,IF(G1969="",-999,0)))</f>
        <v>-999</v>
      </c>
      <c r="AM1969" s="82">
        <f>IF(I1969=1, 'adjustment factor'!$D$12, IF(I1969=-9,-999,IF(I1969="",-999,0)))</f>
        <v>-999</v>
      </c>
      <c r="AN1969" s="82">
        <f>IF(J1969=1, 'adjustment factor'!$D$13, IF(J1969=-9,-999,IF(J1969="",-999,0)))</f>
        <v>-999</v>
      </c>
      <c r="AO1969" s="82" t="str">
        <f t="shared" si="308"/>
        <v>-999</v>
      </c>
      <c r="AP1969" s="82" t="str">
        <f t="shared" si="309"/>
        <v>MISSING</v>
      </c>
    </row>
    <row r="1970" spans="2:42" s="3" customFormat="1">
      <c r="B1970" s="213"/>
      <c r="C1970" s="35">
        <v>1966</v>
      </c>
      <c r="D1970" s="161"/>
      <c r="E1970" s="161"/>
      <c r="F1970" s="161"/>
      <c r="G1970" s="161"/>
      <c r="H1970" s="161"/>
      <c r="I1970" s="161"/>
      <c r="J1970" s="161"/>
      <c r="K1970" s="161"/>
      <c r="L1970" s="161"/>
      <c r="M1970" s="161"/>
      <c r="N1970" s="171"/>
      <c r="O1970" s="171"/>
      <c r="P1970" s="171"/>
      <c r="Q1970" s="171"/>
      <c r="R1970" s="171"/>
      <c r="S1970" s="171"/>
      <c r="T1970" s="208" t="str">
        <f t="shared" si="300"/>
        <v>MISSING</v>
      </c>
      <c r="U1970" s="208" t="str">
        <f t="shared" si="301"/>
        <v>MISSING</v>
      </c>
      <c r="X1970" s="56">
        <f t="shared" si="302"/>
        <v>-99</v>
      </c>
      <c r="Y1970" s="56">
        <f t="shared" si="303"/>
        <v>-99</v>
      </c>
      <c r="Z1970" s="56">
        <f t="shared" si="304"/>
        <v>-99</v>
      </c>
      <c r="AA1970" s="56">
        <f t="shared" si="305"/>
        <v>-99</v>
      </c>
      <c r="AB1970" s="56">
        <f t="shared" si="306"/>
        <v>-99</v>
      </c>
      <c r="AC1970" s="56">
        <f t="shared" si="307"/>
        <v>-99</v>
      </c>
      <c r="AE1970" s="82">
        <f>IF(D1970=1, 'adjustment factor'!$D$4, IF(D1970=-9,-999,IF(D1970="",-999,0)))</f>
        <v>-999</v>
      </c>
      <c r="AF1970" s="82">
        <f>IF(F1970=1, 'adjustment factor'!$D$5, IF(F1970=-9,-999,IF(F1970="",-999,0)))</f>
        <v>-999</v>
      </c>
      <c r="AG1970" s="82">
        <f>IF(E1970=1, 'adjustment factor'!$D$6, IF(E1970=-9,-999,IF(E1970="",-999,0)))</f>
        <v>-999</v>
      </c>
      <c r="AH1970" s="82">
        <f>IF(K1970&gt;=45,'adjustment factor'!$D$7,IF(K1970=-9,-1200,IF(K1970="",-1200,0)))</f>
        <v>-1200</v>
      </c>
      <c r="AI1970" s="82">
        <f>IF(L1970=1, 'adjustment factor'!$D$8, IF(L1970=-9,-999,IF(L1970="",-999,0)))</f>
        <v>-999</v>
      </c>
      <c r="AJ1970" s="82">
        <f>IF(AND(M1970&gt;=1,M1970&lt;=4),'adjustment factor'!$D$9,IF(M1970=-9,-999,IF(M1970=98,-999,IF(M1970=99,-999,IF(M1970="",-999,0)))))</f>
        <v>-999</v>
      </c>
      <c r="AK1970" s="82">
        <f>IF(H1970=1, 'adjustment factor'!$D$10, IF(H1970=-9,-999,IF(H1970="",-999,0)))</f>
        <v>-999</v>
      </c>
      <c r="AL1970" s="82">
        <f>IF(G1970=1, 'adjustment factor'!$D$11, IF(G1970=-9,-999,IF(G1970="",-999,0)))</f>
        <v>-999</v>
      </c>
      <c r="AM1970" s="82">
        <f>IF(I1970=1, 'adjustment factor'!$D$12, IF(I1970=-9,-999,IF(I1970="",-999,0)))</f>
        <v>-999</v>
      </c>
      <c r="AN1970" s="82">
        <f>IF(J1970=1, 'adjustment factor'!$D$13, IF(J1970=-9,-999,IF(J1970="",-999,0)))</f>
        <v>-999</v>
      </c>
      <c r="AO1970" s="82" t="str">
        <f t="shared" si="308"/>
        <v>-999</v>
      </c>
      <c r="AP1970" s="82" t="str">
        <f t="shared" si="309"/>
        <v>MISSING</v>
      </c>
    </row>
    <row r="1971" spans="2:42" s="3" customFormat="1">
      <c r="B1971" s="213"/>
      <c r="C1971" s="35">
        <v>1967</v>
      </c>
      <c r="D1971" s="161"/>
      <c r="E1971" s="161"/>
      <c r="F1971" s="161"/>
      <c r="G1971" s="161"/>
      <c r="H1971" s="161"/>
      <c r="I1971" s="161"/>
      <c r="J1971" s="161"/>
      <c r="K1971" s="161"/>
      <c r="L1971" s="161"/>
      <c r="M1971" s="161"/>
      <c r="N1971" s="171"/>
      <c r="O1971" s="171"/>
      <c r="P1971" s="171"/>
      <c r="Q1971" s="171"/>
      <c r="R1971" s="171"/>
      <c r="S1971" s="171"/>
      <c r="T1971" s="208" t="str">
        <f t="shared" si="300"/>
        <v>MISSING</v>
      </c>
      <c r="U1971" s="208" t="str">
        <f t="shared" si="301"/>
        <v>MISSING</v>
      </c>
      <c r="X1971" s="56">
        <f t="shared" si="302"/>
        <v>-99</v>
      </c>
      <c r="Y1971" s="56">
        <f t="shared" si="303"/>
        <v>-99</v>
      </c>
      <c r="Z1971" s="56">
        <f t="shared" si="304"/>
        <v>-99</v>
      </c>
      <c r="AA1971" s="56">
        <f t="shared" si="305"/>
        <v>-99</v>
      </c>
      <c r="AB1971" s="56">
        <f t="shared" si="306"/>
        <v>-99</v>
      </c>
      <c r="AC1971" s="56">
        <f t="shared" si="307"/>
        <v>-99</v>
      </c>
      <c r="AE1971" s="82">
        <f>IF(D1971=1, 'adjustment factor'!$D$4, IF(D1971=-9,-999,IF(D1971="",-999,0)))</f>
        <v>-999</v>
      </c>
      <c r="AF1971" s="82">
        <f>IF(F1971=1, 'adjustment factor'!$D$5, IF(F1971=-9,-999,IF(F1971="",-999,0)))</f>
        <v>-999</v>
      </c>
      <c r="AG1971" s="82">
        <f>IF(E1971=1, 'adjustment factor'!$D$6, IF(E1971=-9,-999,IF(E1971="",-999,0)))</f>
        <v>-999</v>
      </c>
      <c r="AH1971" s="82">
        <f>IF(K1971&gt;=45,'adjustment factor'!$D$7,IF(K1971=-9,-1200,IF(K1971="",-1200,0)))</f>
        <v>-1200</v>
      </c>
      <c r="AI1971" s="82">
        <f>IF(L1971=1, 'adjustment factor'!$D$8, IF(L1971=-9,-999,IF(L1971="",-999,0)))</f>
        <v>-999</v>
      </c>
      <c r="AJ1971" s="82">
        <f>IF(AND(M1971&gt;=1,M1971&lt;=4),'adjustment factor'!$D$9,IF(M1971=-9,-999,IF(M1971=98,-999,IF(M1971=99,-999,IF(M1971="",-999,0)))))</f>
        <v>-999</v>
      </c>
      <c r="AK1971" s="82">
        <f>IF(H1971=1, 'adjustment factor'!$D$10, IF(H1971=-9,-999,IF(H1971="",-999,0)))</f>
        <v>-999</v>
      </c>
      <c r="AL1971" s="82">
        <f>IF(G1971=1, 'adjustment factor'!$D$11, IF(G1971=-9,-999,IF(G1971="",-999,0)))</f>
        <v>-999</v>
      </c>
      <c r="AM1971" s="82">
        <f>IF(I1971=1, 'adjustment factor'!$D$12, IF(I1971=-9,-999,IF(I1971="",-999,0)))</f>
        <v>-999</v>
      </c>
      <c r="AN1971" s="82">
        <f>IF(J1971=1, 'adjustment factor'!$D$13, IF(J1971=-9,-999,IF(J1971="",-999,0)))</f>
        <v>-999</v>
      </c>
      <c r="AO1971" s="82" t="str">
        <f t="shared" si="308"/>
        <v>-999</v>
      </c>
      <c r="AP1971" s="82" t="str">
        <f t="shared" si="309"/>
        <v>MISSING</v>
      </c>
    </row>
    <row r="1972" spans="2:42" s="3" customFormat="1">
      <c r="B1972" s="213"/>
      <c r="C1972" s="35">
        <v>1968</v>
      </c>
      <c r="D1972" s="161"/>
      <c r="E1972" s="161"/>
      <c r="F1972" s="161"/>
      <c r="G1972" s="161"/>
      <c r="H1972" s="161"/>
      <c r="I1972" s="161"/>
      <c r="J1972" s="161"/>
      <c r="K1972" s="161"/>
      <c r="L1972" s="161"/>
      <c r="M1972" s="161"/>
      <c r="N1972" s="171"/>
      <c r="O1972" s="171"/>
      <c r="P1972" s="171"/>
      <c r="Q1972" s="171"/>
      <c r="R1972" s="171"/>
      <c r="S1972" s="171"/>
      <c r="T1972" s="208" t="str">
        <f t="shared" si="300"/>
        <v>MISSING</v>
      </c>
      <c r="U1972" s="208" t="str">
        <f t="shared" si="301"/>
        <v>MISSING</v>
      </c>
      <c r="X1972" s="56">
        <f t="shared" si="302"/>
        <v>-99</v>
      </c>
      <c r="Y1972" s="56">
        <f t="shared" si="303"/>
        <v>-99</v>
      </c>
      <c r="Z1972" s="56">
        <f t="shared" si="304"/>
        <v>-99</v>
      </c>
      <c r="AA1972" s="56">
        <f t="shared" si="305"/>
        <v>-99</v>
      </c>
      <c r="AB1972" s="56">
        <f t="shared" si="306"/>
        <v>-99</v>
      </c>
      <c r="AC1972" s="56">
        <f t="shared" si="307"/>
        <v>-99</v>
      </c>
      <c r="AE1972" s="82">
        <f>IF(D1972=1, 'adjustment factor'!$D$4, IF(D1972=-9,-999,IF(D1972="",-999,0)))</f>
        <v>-999</v>
      </c>
      <c r="AF1972" s="82">
        <f>IF(F1972=1, 'adjustment factor'!$D$5, IF(F1972=-9,-999,IF(F1972="",-999,0)))</f>
        <v>-999</v>
      </c>
      <c r="AG1972" s="82">
        <f>IF(E1972=1, 'adjustment factor'!$D$6, IF(E1972=-9,-999,IF(E1972="",-999,0)))</f>
        <v>-999</v>
      </c>
      <c r="AH1972" s="82">
        <f>IF(K1972&gt;=45,'adjustment factor'!$D$7,IF(K1972=-9,-1200,IF(K1972="",-1200,0)))</f>
        <v>-1200</v>
      </c>
      <c r="AI1972" s="82">
        <f>IF(L1972=1, 'adjustment factor'!$D$8, IF(L1972=-9,-999,IF(L1972="",-999,0)))</f>
        <v>-999</v>
      </c>
      <c r="AJ1972" s="82">
        <f>IF(AND(M1972&gt;=1,M1972&lt;=4),'adjustment factor'!$D$9,IF(M1972=-9,-999,IF(M1972=98,-999,IF(M1972=99,-999,IF(M1972="",-999,0)))))</f>
        <v>-999</v>
      </c>
      <c r="AK1972" s="82">
        <f>IF(H1972=1, 'adjustment factor'!$D$10, IF(H1972=-9,-999,IF(H1972="",-999,0)))</f>
        <v>-999</v>
      </c>
      <c r="AL1972" s="82">
        <f>IF(G1972=1, 'adjustment factor'!$D$11, IF(G1972=-9,-999,IF(G1972="",-999,0)))</f>
        <v>-999</v>
      </c>
      <c r="AM1972" s="82">
        <f>IF(I1972=1, 'adjustment factor'!$D$12, IF(I1972=-9,-999,IF(I1972="",-999,0)))</f>
        <v>-999</v>
      </c>
      <c r="AN1972" s="82">
        <f>IF(J1972=1, 'adjustment factor'!$D$13, IF(J1972=-9,-999,IF(J1972="",-999,0)))</f>
        <v>-999</v>
      </c>
      <c r="AO1972" s="82" t="str">
        <f t="shared" si="308"/>
        <v>-999</v>
      </c>
      <c r="AP1972" s="82" t="str">
        <f t="shared" si="309"/>
        <v>MISSING</v>
      </c>
    </row>
    <row r="1973" spans="2:42" s="3" customFormat="1">
      <c r="B1973" s="213"/>
      <c r="C1973" s="35">
        <v>1969</v>
      </c>
      <c r="D1973" s="161"/>
      <c r="E1973" s="161"/>
      <c r="F1973" s="161"/>
      <c r="G1973" s="161"/>
      <c r="H1973" s="161"/>
      <c r="I1973" s="161"/>
      <c r="J1973" s="161"/>
      <c r="K1973" s="161"/>
      <c r="L1973" s="161"/>
      <c r="M1973" s="161"/>
      <c r="N1973" s="171"/>
      <c r="O1973" s="171"/>
      <c r="P1973" s="171"/>
      <c r="Q1973" s="171"/>
      <c r="R1973" s="171"/>
      <c r="S1973" s="171"/>
      <c r="T1973" s="208" t="str">
        <f t="shared" si="300"/>
        <v>MISSING</v>
      </c>
      <c r="U1973" s="208" t="str">
        <f t="shared" si="301"/>
        <v>MISSING</v>
      </c>
      <c r="X1973" s="56">
        <f t="shared" si="302"/>
        <v>-99</v>
      </c>
      <c r="Y1973" s="56">
        <f t="shared" si="303"/>
        <v>-99</v>
      </c>
      <c r="Z1973" s="56">
        <f t="shared" si="304"/>
        <v>-99</v>
      </c>
      <c r="AA1973" s="56">
        <f t="shared" si="305"/>
        <v>-99</v>
      </c>
      <c r="AB1973" s="56">
        <f t="shared" si="306"/>
        <v>-99</v>
      </c>
      <c r="AC1973" s="56">
        <f t="shared" si="307"/>
        <v>-99</v>
      </c>
      <c r="AE1973" s="82">
        <f>IF(D1973=1, 'adjustment factor'!$D$4, IF(D1973=-9,-999,IF(D1973="",-999,0)))</f>
        <v>-999</v>
      </c>
      <c r="AF1973" s="82">
        <f>IF(F1973=1, 'adjustment factor'!$D$5, IF(F1973=-9,-999,IF(F1973="",-999,0)))</f>
        <v>-999</v>
      </c>
      <c r="AG1973" s="82">
        <f>IF(E1973=1, 'adjustment factor'!$D$6, IF(E1973=-9,-999,IF(E1973="",-999,0)))</f>
        <v>-999</v>
      </c>
      <c r="AH1973" s="82">
        <f>IF(K1973&gt;=45,'adjustment factor'!$D$7,IF(K1973=-9,-1200,IF(K1973="",-1200,0)))</f>
        <v>-1200</v>
      </c>
      <c r="AI1973" s="82">
        <f>IF(L1973=1, 'adjustment factor'!$D$8, IF(L1973=-9,-999,IF(L1973="",-999,0)))</f>
        <v>-999</v>
      </c>
      <c r="AJ1973" s="82">
        <f>IF(AND(M1973&gt;=1,M1973&lt;=4),'adjustment factor'!$D$9,IF(M1973=-9,-999,IF(M1973=98,-999,IF(M1973=99,-999,IF(M1973="",-999,0)))))</f>
        <v>-999</v>
      </c>
      <c r="AK1973" s="82">
        <f>IF(H1973=1, 'adjustment factor'!$D$10, IF(H1973=-9,-999,IF(H1973="",-999,0)))</f>
        <v>-999</v>
      </c>
      <c r="AL1973" s="82">
        <f>IF(G1973=1, 'adjustment factor'!$D$11, IF(G1973=-9,-999,IF(G1973="",-999,0)))</f>
        <v>-999</v>
      </c>
      <c r="AM1973" s="82">
        <f>IF(I1973=1, 'adjustment factor'!$D$12, IF(I1973=-9,-999,IF(I1973="",-999,0)))</f>
        <v>-999</v>
      </c>
      <c r="AN1973" s="82">
        <f>IF(J1973=1, 'adjustment factor'!$D$13, IF(J1973=-9,-999,IF(J1973="",-999,0)))</f>
        <v>-999</v>
      </c>
      <c r="AO1973" s="82" t="str">
        <f t="shared" si="308"/>
        <v>-999</v>
      </c>
      <c r="AP1973" s="82" t="str">
        <f t="shared" si="309"/>
        <v>MISSING</v>
      </c>
    </row>
    <row r="1974" spans="2:42" s="3" customFormat="1">
      <c r="B1974" s="213"/>
      <c r="C1974" s="35">
        <v>1970</v>
      </c>
      <c r="D1974" s="161"/>
      <c r="E1974" s="161"/>
      <c r="F1974" s="161"/>
      <c r="G1974" s="161"/>
      <c r="H1974" s="161"/>
      <c r="I1974" s="161"/>
      <c r="J1974" s="161"/>
      <c r="K1974" s="161"/>
      <c r="L1974" s="161"/>
      <c r="M1974" s="161"/>
      <c r="N1974" s="171"/>
      <c r="O1974" s="171"/>
      <c r="P1974" s="171"/>
      <c r="Q1974" s="171"/>
      <c r="R1974" s="171"/>
      <c r="S1974" s="171"/>
      <c r="T1974" s="208" t="str">
        <f t="shared" si="300"/>
        <v>MISSING</v>
      </c>
      <c r="U1974" s="208" t="str">
        <f t="shared" si="301"/>
        <v>MISSING</v>
      </c>
      <c r="X1974" s="56">
        <f t="shared" si="302"/>
        <v>-99</v>
      </c>
      <c r="Y1974" s="56">
        <f t="shared" si="303"/>
        <v>-99</v>
      </c>
      <c r="Z1974" s="56">
        <f t="shared" si="304"/>
        <v>-99</v>
      </c>
      <c r="AA1974" s="56">
        <f t="shared" si="305"/>
        <v>-99</v>
      </c>
      <c r="AB1974" s="56">
        <f t="shared" si="306"/>
        <v>-99</v>
      </c>
      <c r="AC1974" s="56">
        <f t="shared" si="307"/>
        <v>-99</v>
      </c>
      <c r="AE1974" s="82">
        <f>IF(D1974=1, 'adjustment factor'!$D$4, IF(D1974=-9,-999,IF(D1974="",-999,0)))</f>
        <v>-999</v>
      </c>
      <c r="AF1974" s="82">
        <f>IF(F1974=1, 'adjustment factor'!$D$5, IF(F1974=-9,-999,IF(F1974="",-999,0)))</f>
        <v>-999</v>
      </c>
      <c r="AG1974" s="82">
        <f>IF(E1974=1, 'adjustment factor'!$D$6, IF(E1974=-9,-999,IF(E1974="",-999,0)))</f>
        <v>-999</v>
      </c>
      <c r="AH1974" s="82">
        <f>IF(K1974&gt;=45,'adjustment factor'!$D$7,IF(K1974=-9,-1200,IF(K1974="",-1200,0)))</f>
        <v>-1200</v>
      </c>
      <c r="AI1974" s="82">
        <f>IF(L1974=1, 'adjustment factor'!$D$8, IF(L1974=-9,-999,IF(L1974="",-999,0)))</f>
        <v>-999</v>
      </c>
      <c r="AJ1974" s="82">
        <f>IF(AND(M1974&gt;=1,M1974&lt;=4),'adjustment factor'!$D$9,IF(M1974=-9,-999,IF(M1974=98,-999,IF(M1974=99,-999,IF(M1974="",-999,0)))))</f>
        <v>-999</v>
      </c>
      <c r="AK1974" s="82">
        <f>IF(H1974=1, 'adjustment factor'!$D$10, IF(H1974=-9,-999,IF(H1974="",-999,0)))</f>
        <v>-999</v>
      </c>
      <c r="AL1974" s="82">
        <f>IF(G1974=1, 'adjustment factor'!$D$11, IF(G1974=-9,-999,IF(G1974="",-999,0)))</f>
        <v>-999</v>
      </c>
      <c r="AM1974" s="82">
        <f>IF(I1974=1, 'adjustment factor'!$D$12, IF(I1974=-9,-999,IF(I1974="",-999,0)))</f>
        <v>-999</v>
      </c>
      <c r="AN1974" s="82">
        <f>IF(J1974=1, 'adjustment factor'!$D$13, IF(J1974=-9,-999,IF(J1974="",-999,0)))</f>
        <v>-999</v>
      </c>
      <c r="AO1974" s="82" t="str">
        <f t="shared" si="308"/>
        <v>-999</v>
      </c>
      <c r="AP1974" s="82" t="str">
        <f t="shared" si="309"/>
        <v>MISSING</v>
      </c>
    </row>
    <row r="1975" spans="2:42" s="3" customFormat="1">
      <c r="B1975" s="213"/>
      <c r="C1975" s="35">
        <v>1971</v>
      </c>
      <c r="D1975" s="161"/>
      <c r="E1975" s="161"/>
      <c r="F1975" s="161"/>
      <c r="G1975" s="161"/>
      <c r="H1975" s="161"/>
      <c r="I1975" s="161"/>
      <c r="J1975" s="161"/>
      <c r="K1975" s="161"/>
      <c r="L1975" s="161"/>
      <c r="M1975" s="161"/>
      <c r="N1975" s="171"/>
      <c r="O1975" s="171"/>
      <c r="P1975" s="171"/>
      <c r="Q1975" s="171"/>
      <c r="R1975" s="171"/>
      <c r="S1975" s="171"/>
      <c r="T1975" s="208" t="str">
        <f t="shared" si="300"/>
        <v>MISSING</v>
      </c>
      <c r="U1975" s="208" t="str">
        <f t="shared" si="301"/>
        <v>MISSING</v>
      </c>
      <c r="X1975" s="56">
        <f t="shared" si="302"/>
        <v>-99</v>
      </c>
      <c r="Y1975" s="56">
        <f t="shared" si="303"/>
        <v>-99</v>
      </c>
      <c r="Z1975" s="56">
        <f t="shared" si="304"/>
        <v>-99</v>
      </c>
      <c r="AA1975" s="56">
        <f t="shared" si="305"/>
        <v>-99</v>
      </c>
      <c r="AB1975" s="56">
        <f t="shared" si="306"/>
        <v>-99</v>
      </c>
      <c r="AC1975" s="56">
        <f t="shared" si="307"/>
        <v>-99</v>
      </c>
      <c r="AE1975" s="82">
        <f>IF(D1975=1, 'adjustment factor'!$D$4, IF(D1975=-9,-999,IF(D1975="",-999,0)))</f>
        <v>-999</v>
      </c>
      <c r="AF1975" s="82">
        <f>IF(F1975=1, 'adjustment factor'!$D$5, IF(F1975=-9,-999,IF(F1975="",-999,0)))</f>
        <v>-999</v>
      </c>
      <c r="AG1975" s="82">
        <f>IF(E1975=1, 'adjustment factor'!$D$6, IF(E1975=-9,-999,IF(E1975="",-999,0)))</f>
        <v>-999</v>
      </c>
      <c r="AH1975" s="82">
        <f>IF(K1975&gt;=45,'adjustment factor'!$D$7,IF(K1975=-9,-1200,IF(K1975="",-1200,0)))</f>
        <v>-1200</v>
      </c>
      <c r="AI1975" s="82">
        <f>IF(L1975=1, 'adjustment factor'!$D$8, IF(L1975=-9,-999,IF(L1975="",-999,0)))</f>
        <v>-999</v>
      </c>
      <c r="AJ1975" s="82">
        <f>IF(AND(M1975&gt;=1,M1975&lt;=4),'adjustment factor'!$D$9,IF(M1975=-9,-999,IF(M1975=98,-999,IF(M1975=99,-999,IF(M1975="",-999,0)))))</f>
        <v>-999</v>
      </c>
      <c r="AK1975" s="82">
        <f>IF(H1975=1, 'adjustment factor'!$D$10, IF(H1975=-9,-999,IF(H1975="",-999,0)))</f>
        <v>-999</v>
      </c>
      <c r="AL1975" s="82">
        <f>IF(G1975=1, 'adjustment factor'!$D$11, IF(G1975=-9,-999,IF(G1975="",-999,0)))</f>
        <v>-999</v>
      </c>
      <c r="AM1975" s="82">
        <f>IF(I1975=1, 'adjustment factor'!$D$12, IF(I1975=-9,-999,IF(I1975="",-999,0)))</f>
        <v>-999</v>
      </c>
      <c r="AN1975" s="82">
        <f>IF(J1975=1, 'adjustment factor'!$D$13, IF(J1975=-9,-999,IF(J1975="",-999,0)))</f>
        <v>-999</v>
      </c>
      <c r="AO1975" s="82" t="str">
        <f t="shared" si="308"/>
        <v>-999</v>
      </c>
      <c r="AP1975" s="82" t="str">
        <f t="shared" si="309"/>
        <v>MISSING</v>
      </c>
    </row>
    <row r="1976" spans="2:42" s="3" customFormat="1">
      <c r="B1976" s="213"/>
      <c r="C1976" s="35">
        <v>1972</v>
      </c>
      <c r="D1976" s="161"/>
      <c r="E1976" s="161"/>
      <c r="F1976" s="161"/>
      <c r="G1976" s="161"/>
      <c r="H1976" s="161"/>
      <c r="I1976" s="161"/>
      <c r="J1976" s="161"/>
      <c r="K1976" s="161"/>
      <c r="L1976" s="161"/>
      <c r="M1976" s="161"/>
      <c r="N1976" s="171"/>
      <c r="O1976" s="171"/>
      <c r="P1976" s="171"/>
      <c r="Q1976" s="171"/>
      <c r="R1976" s="171"/>
      <c r="S1976" s="171"/>
      <c r="T1976" s="208" t="str">
        <f t="shared" si="300"/>
        <v>MISSING</v>
      </c>
      <c r="U1976" s="208" t="str">
        <f t="shared" si="301"/>
        <v>MISSING</v>
      </c>
      <c r="X1976" s="56">
        <f t="shared" si="302"/>
        <v>-99</v>
      </c>
      <c r="Y1976" s="56">
        <f t="shared" si="303"/>
        <v>-99</v>
      </c>
      <c r="Z1976" s="56">
        <f t="shared" si="304"/>
        <v>-99</v>
      </c>
      <c r="AA1976" s="56">
        <f t="shared" si="305"/>
        <v>-99</v>
      </c>
      <c r="AB1976" s="56">
        <f t="shared" si="306"/>
        <v>-99</v>
      </c>
      <c r="AC1976" s="56">
        <f t="shared" si="307"/>
        <v>-99</v>
      </c>
      <c r="AE1976" s="82">
        <f>IF(D1976=1, 'adjustment factor'!$D$4, IF(D1976=-9,-999,IF(D1976="",-999,0)))</f>
        <v>-999</v>
      </c>
      <c r="AF1976" s="82">
        <f>IF(F1976=1, 'adjustment factor'!$D$5, IF(F1976=-9,-999,IF(F1976="",-999,0)))</f>
        <v>-999</v>
      </c>
      <c r="AG1976" s="82">
        <f>IF(E1976=1, 'adjustment factor'!$D$6, IF(E1976=-9,-999,IF(E1976="",-999,0)))</f>
        <v>-999</v>
      </c>
      <c r="AH1976" s="82">
        <f>IF(K1976&gt;=45,'adjustment factor'!$D$7,IF(K1976=-9,-1200,IF(K1976="",-1200,0)))</f>
        <v>-1200</v>
      </c>
      <c r="AI1976" s="82">
        <f>IF(L1976=1, 'adjustment factor'!$D$8, IF(L1976=-9,-999,IF(L1976="",-999,0)))</f>
        <v>-999</v>
      </c>
      <c r="AJ1976" s="82">
        <f>IF(AND(M1976&gt;=1,M1976&lt;=4),'adjustment factor'!$D$9,IF(M1976=-9,-999,IF(M1976=98,-999,IF(M1976=99,-999,IF(M1976="",-999,0)))))</f>
        <v>-999</v>
      </c>
      <c r="AK1976" s="82">
        <f>IF(H1976=1, 'adjustment factor'!$D$10, IF(H1976=-9,-999,IF(H1976="",-999,0)))</f>
        <v>-999</v>
      </c>
      <c r="AL1976" s="82">
        <f>IF(G1976=1, 'adjustment factor'!$D$11, IF(G1976=-9,-999,IF(G1976="",-999,0)))</f>
        <v>-999</v>
      </c>
      <c r="AM1976" s="82">
        <f>IF(I1976=1, 'adjustment factor'!$D$12, IF(I1976=-9,-999,IF(I1976="",-999,0)))</f>
        <v>-999</v>
      </c>
      <c r="AN1976" s="82">
        <f>IF(J1976=1, 'adjustment factor'!$D$13, IF(J1976=-9,-999,IF(J1976="",-999,0)))</f>
        <v>-999</v>
      </c>
      <c r="AO1976" s="82" t="str">
        <f t="shared" si="308"/>
        <v>-999</v>
      </c>
      <c r="AP1976" s="82" t="str">
        <f t="shared" si="309"/>
        <v>MISSING</v>
      </c>
    </row>
    <row r="1977" spans="2:42" s="3" customFormat="1">
      <c r="B1977" s="213"/>
      <c r="C1977" s="35">
        <v>1973</v>
      </c>
      <c r="D1977" s="161"/>
      <c r="E1977" s="161"/>
      <c r="F1977" s="161"/>
      <c r="G1977" s="161"/>
      <c r="H1977" s="161"/>
      <c r="I1977" s="161"/>
      <c r="J1977" s="161"/>
      <c r="K1977" s="161"/>
      <c r="L1977" s="161"/>
      <c r="M1977" s="161"/>
      <c r="N1977" s="171"/>
      <c r="O1977" s="171"/>
      <c r="P1977" s="171"/>
      <c r="Q1977" s="171"/>
      <c r="R1977" s="171"/>
      <c r="S1977" s="171"/>
      <c r="T1977" s="208" t="str">
        <f t="shared" si="300"/>
        <v>MISSING</v>
      </c>
      <c r="U1977" s="208" t="str">
        <f t="shared" si="301"/>
        <v>MISSING</v>
      </c>
      <c r="X1977" s="56">
        <f t="shared" si="302"/>
        <v>-99</v>
      </c>
      <c r="Y1977" s="56">
        <f t="shared" si="303"/>
        <v>-99</v>
      </c>
      <c r="Z1977" s="56">
        <f t="shared" si="304"/>
        <v>-99</v>
      </c>
      <c r="AA1977" s="56">
        <f t="shared" si="305"/>
        <v>-99</v>
      </c>
      <c r="AB1977" s="56">
        <f t="shared" si="306"/>
        <v>-99</v>
      </c>
      <c r="AC1977" s="56">
        <f t="shared" si="307"/>
        <v>-99</v>
      </c>
      <c r="AE1977" s="82">
        <f>IF(D1977=1, 'adjustment factor'!$D$4, IF(D1977=-9,-999,IF(D1977="",-999,0)))</f>
        <v>-999</v>
      </c>
      <c r="AF1977" s="82">
        <f>IF(F1977=1, 'adjustment factor'!$D$5, IF(F1977=-9,-999,IF(F1977="",-999,0)))</f>
        <v>-999</v>
      </c>
      <c r="AG1977" s="82">
        <f>IF(E1977=1, 'adjustment factor'!$D$6, IF(E1977=-9,-999,IF(E1977="",-999,0)))</f>
        <v>-999</v>
      </c>
      <c r="AH1977" s="82">
        <f>IF(K1977&gt;=45,'adjustment factor'!$D$7,IF(K1977=-9,-1200,IF(K1977="",-1200,0)))</f>
        <v>-1200</v>
      </c>
      <c r="AI1977" s="82">
        <f>IF(L1977=1, 'adjustment factor'!$D$8, IF(L1977=-9,-999,IF(L1977="",-999,0)))</f>
        <v>-999</v>
      </c>
      <c r="AJ1977" s="82">
        <f>IF(AND(M1977&gt;=1,M1977&lt;=4),'adjustment factor'!$D$9,IF(M1977=-9,-999,IF(M1977=98,-999,IF(M1977=99,-999,IF(M1977="",-999,0)))))</f>
        <v>-999</v>
      </c>
      <c r="AK1977" s="82">
        <f>IF(H1977=1, 'adjustment factor'!$D$10, IF(H1977=-9,-999,IF(H1977="",-999,0)))</f>
        <v>-999</v>
      </c>
      <c r="AL1977" s="82">
        <f>IF(G1977=1, 'adjustment factor'!$D$11, IF(G1977=-9,-999,IF(G1977="",-999,0)))</f>
        <v>-999</v>
      </c>
      <c r="AM1977" s="82">
        <f>IF(I1977=1, 'adjustment factor'!$D$12, IF(I1977=-9,-999,IF(I1977="",-999,0)))</f>
        <v>-999</v>
      </c>
      <c r="AN1977" s="82">
        <f>IF(J1977=1, 'adjustment factor'!$D$13, IF(J1977=-9,-999,IF(J1977="",-999,0)))</f>
        <v>-999</v>
      </c>
      <c r="AO1977" s="82" t="str">
        <f t="shared" si="308"/>
        <v>-999</v>
      </c>
      <c r="AP1977" s="82" t="str">
        <f t="shared" si="309"/>
        <v>MISSING</v>
      </c>
    </row>
    <row r="1978" spans="2:42" s="3" customFormat="1">
      <c r="B1978" s="213"/>
      <c r="C1978" s="35">
        <v>1974</v>
      </c>
      <c r="D1978" s="161"/>
      <c r="E1978" s="161"/>
      <c r="F1978" s="161"/>
      <c r="G1978" s="161"/>
      <c r="H1978" s="161"/>
      <c r="I1978" s="161"/>
      <c r="J1978" s="161"/>
      <c r="K1978" s="161"/>
      <c r="L1978" s="161"/>
      <c r="M1978" s="161"/>
      <c r="N1978" s="171"/>
      <c r="O1978" s="171"/>
      <c r="P1978" s="171"/>
      <c r="Q1978" s="171"/>
      <c r="R1978" s="171"/>
      <c r="S1978" s="171"/>
      <c r="T1978" s="208" t="str">
        <f t="shared" si="300"/>
        <v>MISSING</v>
      </c>
      <c r="U1978" s="208" t="str">
        <f t="shared" si="301"/>
        <v>MISSING</v>
      </c>
      <c r="X1978" s="56">
        <f t="shared" si="302"/>
        <v>-99</v>
      </c>
      <c r="Y1978" s="56">
        <f t="shared" si="303"/>
        <v>-99</v>
      </c>
      <c r="Z1978" s="56">
        <f t="shared" si="304"/>
        <v>-99</v>
      </c>
      <c r="AA1978" s="56">
        <f t="shared" si="305"/>
        <v>-99</v>
      </c>
      <c r="AB1978" s="56">
        <f t="shared" si="306"/>
        <v>-99</v>
      </c>
      <c r="AC1978" s="56">
        <f t="shared" si="307"/>
        <v>-99</v>
      </c>
      <c r="AE1978" s="82">
        <f>IF(D1978=1, 'adjustment factor'!$D$4, IF(D1978=-9,-999,IF(D1978="",-999,0)))</f>
        <v>-999</v>
      </c>
      <c r="AF1978" s="82">
        <f>IF(F1978=1, 'adjustment factor'!$D$5, IF(F1978=-9,-999,IF(F1978="",-999,0)))</f>
        <v>-999</v>
      </c>
      <c r="AG1978" s="82">
        <f>IF(E1978=1, 'adjustment factor'!$D$6, IF(E1978=-9,-999,IF(E1978="",-999,0)))</f>
        <v>-999</v>
      </c>
      <c r="AH1978" s="82">
        <f>IF(K1978&gt;=45,'adjustment factor'!$D$7,IF(K1978=-9,-1200,IF(K1978="",-1200,0)))</f>
        <v>-1200</v>
      </c>
      <c r="AI1978" s="82">
        <f>IF(L1978=1, 'adjustment factor'!$D$8, IF(L1978=-9,-999,IF(L1978="",-999,0)))</f>
        <v>-999</v>
      </c>
      <c r="AJ1978" s="82">
        <f>IF(AND(M1978&gt;=1,M1978&lt;=4),'adjustment factor'!$D$9,IF(M1978=-9,-999,IF(M1978=98,-999,IF(M1978=99,-999,IF(M1978="",-999,0)))))</f>
        <v>-999</v>
      </c>
      <c r="AK1978" s="82">
        <f>IF(H1978=1, 'adjustment factor'!$D$10, IF(H1978=-9,-999,IF(H1978="",-999,0)))</f>
        <v>-999</v>
      </c>
      <c r="AL1978" s="82">
        <f>IF(G1978=1, 'adjustment factor'!$D$11, IF(G1978=-9,-999,IF(G1978="",-999,0)))</f>
        <v>-999</v>
      </c>
      <c r="AM1978" s="82">
        <f>IF(I1978=1, 'adjustment factor'!$D$12, IF(I1978=-9,-999,IF(I1978="",-999,0)))</f>
        <v>-999</v>
      </c>
      <c r="AN1978" s="82">
        <f>IF(J1978=1, 'adjustment factor'!$D$13, IF(J1978=-9,-999,IF(J1978="",-999,0)))</f>
        <v>-999</v>
      </c>
      <c r="AO1978" s="82" t="str">
        <f t="shared" si="308"/>
        <v>-999</v>
      </c>
      <c r="AP1978" s="82" t="str">
        <f t="shared" si="309"/>
        <v>MISSING</v>
      </c>
    </row>
    <row r="1979" spans="2:42" s="3" customFormat="1">
      <c r="B1979" s="213"/>
      <c r="C1979" s="35">
        <v>1975</v>
      </c>
      <c r="D1979" s="161"/>
      <c r="E1979" s="161"/>
      <c r="F1979" s="161"/>
      <c r="G1979" s="161"/>
      <c r="H1979" s="161"/>
      <c r="I1979" s="161"/>
      <c r="J1979" s="161"/>
      <c r="K1979" s="161"/>
      <c r="L1979" s="161"/>
      <c r="M1979" s="161"/>
      <c r="N1979" s="171"/>
      <c r="O1979" s="171"/>
      <c r="P1979" s="171"/>
      <c r="Q1979" s="171"/>
      <c r="R1979" s="171"/>
      <c r="S1979" s="171"/>
      <c r="T1979" s="208" t="str">
        <f t="shared" si="300"/>
        <v>MISSING</v>
      </c>
      <c r="U1979" s="208" t="str">
        <f t="shared" si="301"/>
        <v>MISSING</v>
      </c>
      <c r="X1979" s="56">
        <f t="shared" si="302"/>
        <v>-99</v>
      </c>
      <c r="Y1979" s="56">
        <f t="shared" si="303"/>
        <v>-99</v>
      </c>
      <c r="Z1979" s="56">
        <f t="shared" si="304"/>
        <v>-99</v>
      </c>
      <c r="AA1979" s="56">
        <f t="shared" si="305"/>
        <v>-99</v>
      </c>
      <c r="AB1979" s="56">
        <f t="shared" si="306"/>
        <v>-99</v>
      </c>
      <c r="AC1979" s="56">
        <f t="shared" si="307"/>
        <v>-99</v>
      </c>
      <c r="AE1979" s="82">
        <f>IF(D1979=1, 'adjustment factor'!$D$4, IF(D1979=-9,-999,IF(D1979="",-999,0)))</f>
        <v>-999</v>
      </c>
      <c r="AF1979" s="82">
        <f>IF(F1979=1, 'adjustment factor'!$D$5, IF(F1979=-9,-999,IF(F1979="",-999,0)))</f>
        <v>-999</v>
      </c>
      <c r="AG1979" s="82">
        <f>IF(E1979=1, 'adjustment factor'!$D$6, IF(E1979=-9,-999,IF(E1979="",-999,0)))</f>
        <v>-999</v>
      </c>
      <c r="AH1979" s="82">
        <f>IF(K1979&gt;=45,'adjustment factor'!$D$7,IF(K1979=-9,-1200,IF(K1979="",-1200,0)))</f>
        <v>-1200</v>
      </c>
      <c r="AI1979" s="82">
        <f>IF(L1979=1, 'adjustment factor'!$D$8, IF(L1979=-9,-999,IF(L1979="",-999,0)))</f>
        <v>-999</v>
      </c>
      <c r="AJ1979" s="82">
        <f>IF(AND(M1979&gt;=1,M1979&lt;=4),'adjustment factor'!$D$9,IF(M1979=-9,-999,IF(M1979=98,-999,IF(M1979=99,-999,IF(M1979="",-999,0)))))</f>
        <v>-999</v>
      </c>
      <c r="AK1979" s="82">
        <f>IF(H1979=1, 'adjustment factor'!$D$10, IF(H1979=-9,-999,IF(H1979="",-999,0)))</f>
        <v>-999</v>
      </c>
      <c r="AL1979" s="82">
        <f>IF(G1979=1, 'adjustment factor'!$D$11, IF(G1979=-9,-999,IF(G1979="",-999,0)))</f>
        <v>-999</v>
      </c>
      <c r="AM1979" s="82">
        <f>IF(I1979=1, 'adjustment factor'!$D$12, IF(I1979=-9,-999,IF(I1979="",-999,0)))</f>
        <v>-999</v>
      </c>
      <c r="AN1979" s="82">
        <f>IF(J1979=1, 'adjustment factor'!$D$13, IF(J1979=-9,-999,IF(J1979="",-999,0)))</f>
        <v>-999</v>
      </c>
      <c r="AO1979" s="82" t="str">
        <f t="shared" si="308"/>
        <v>-999</v>
      </c>
      <c r="AP1979" s="82" t="str">
        <f t="shared" si="309"/>
        <v>MISSING</v>
      </c>
    </row>
    <row r="1980" spans="2:42" s="3" customFormat="1">
      <c r="B1980" s="213"/>
      <c r="C1980" s="35">
        <v>1976</v>
      </c>
      <c r="D1980" s="161"/>
      <c r="E1980" s="161"/>
      <c r="F1980" s="161"/>
      <c r="G1980" s="161"/>
      <c r="H1980" s="161"/>
      <c r="I1980" s="161"/>
      <c r="J1980" s="161"/>
      <c r="K1980" s="161"/>
      <c r="L1980" s="161"/>
      <c r="M1980" s="161"/>
      <c r="N1980" s="171"/>
      <c r="O1980" s="171"/>
      <c r="P1980" s="171"/>
      <c r="Q1980" s="171"/>
      <c r="R1980" s="171"/>
      <c r="S1980" s="171"/>
      <c r="T1980" s="208" t="str">
        <f t="shared" si="300"/>
        <v>MISSING</v>
      </c>
      <c r="U1980" s="208" t="str">
        <f t="shared" si="301"/>
        <v>MISSING</v>
      </c>
      <c r="X1980" s="56">
        <f t="shared" si="302"/>
        <v>-99</v>
      </c>
      <c r="Y1980" s="56">
        <f t="shared" si="303"/>
        <v>-99</v>
      </c>
      <c r="Z1980" s="56">
        <f t="shared" si="304"/>
        <v>-99</v>
      </c>
      <c r="AA1980" s="56">
        <f t="shared" si="305"/>
        <v>-99</v>
      </c>
      <c r="AB1980" s="56">
        <f t="shared" si="306"/>
        <v>-99</v>
      </c>
      <c r="AC1980" s="56">
        <f t="shared" si="307"/>
        <v>-99</v>
      </c>
      <c r="AE1980" s="82">
        <f>IF(D1980=1, 'adjustment factor'!$D$4, IF(D1980=-9,-999,IF(D1980="",-999,0)))</f>
        <v>-999</v>
      </c>
      <c r="AF1980" s="82">
        <f>IF(F1980=1, 'adjustment factor'!$D$5, IF(F1980=-9,-999,IF(F1980="",-999,0)))</f>
        <v>-999</v>
      </c>
      <c r="AG1980" s="82">
        <f>IF(E1980=1, 'adjustment factor'!$D$6, IF(E1980=-9,-999,IF(E1980="",-999,0)))</f>
        <v>-999</v>
      </c>
      <c r="AH1980" s="82">
        <f>IF(K1980&gt;=45,'adjustment factor'!$D$7,IF(K1980=-9,-1200,IF(K1980="",-1200,0)))</f>
        <v>-1200</v>
      </c>
      <c r="AI1980" s="82">
        <f>IF(L1980=1, 'adjustment factor'!$D$8, IF(L1980=-9,-999,IF(L1980="",-999,0)))</f>
        <v>-999</v>
      </c>
      <c r="AJ1980" s="82">
        <f>IF(AND(M1980&gt;=1,M1980&lt;=4),'adjustment factor'!$D$9,IF(M1980=-9,-999,IF(M1980=98,-999,IF(M1980=99,-999,IF(M1980="",-999,0)))))</f>
        <v>-999</v>
      </c>
      <c r="AK1980" s="82">
        <f>IF(H1980=1, 'adjustment factor'!$D$10, IF(H1980=-9,-999,IF(H1980="",-999,0)))</f>
        <v>-999</v>
      </c>
      <c r="AL1980" s="82">
        <f>IF(G1980=1, 'adjustment factor'!$D$11, IF(G1980=-9,-999,IF(G1980="",-999,0)))</f>
        <v>-999</v>
      </c>
      <c r="AM1980" s="82">
        <f>IF(I1980=1, 'adjustment factor'!$D$12, IF(I1980=-9,-999,IF(I1980="",-999,0)))</f>
        <v>-999</v>
      </c>
      <c r="AN1980" s="82">
        <f>IF(J1980=1, 'adjustment factor'!$D$13, IF(J1980=-9,-999,IF(J1980="",-999,0)))</f>
        <v>-999</v>
      </c>
      <c r="AO1980" s="82" t="str">
        <f t="shared" si="308"/>
        <v>-999</v>
      </c>
      <c r="AP1980" s="82" t="str">
        <f t="shared" si="309"/>
        <v>MISSING</v>
      </c>
    </row>
    <row r="1981" spans="2:42" s="3" customFormat="1">
      <c r="B1981" s="213"/>
      <c r="C1981" s="35">
        <v>1977</v>
      </c>
      <c r="D1981" s="161"/>
      <c r="E1981" s="161"/>
      <c r="F1981" s="161"/>
      <c r="G1981" s="161"/>
      <c r="H1981" s="161"/>
      <c r="I1981" s="161"/>
      <c r="J1981" s="161"/>
      <c r="K1981" s="161"/>
      <c r="L1981" s="161"/>
      <c r="M1981" s="161"/>
      <c r="N1981" s="171"/>
      <c r="O1981" s="171"/>
      <c r="P1981" s="171"/>
      <c r="Q1981" s="171"/>
      <c r="R1981" s="171"/>
      <c r="S1981" s="171"/>
      <c r="T1981" s="208" t="str">
        <f t="shared" si="300"/>
        <v>MISSING</v>
      </c>
      <c r="U1981" s="208" t="str">
        <f t="shared" si="301"/>
        <v>MISSING</v>
      </c>
      <c r="X1981" s="56">
        <f t="shared" si="302"/>
        <v>-99</v>
      </c>
      <c r="Y1981" s="56">
        <f t="shared" si="303"/>
        <v>-99</v>
      </c>
      <c r="Z1981" s="56">
        <f t="shared" si="304"/>
        <v>-99</v>
      </c>
      <c r="AA1981" s="56">
        <f t="shared" si="305"/>
        <v>-99</v>
      </c>
      <c r="AB1981" s="56">
        <f t="shared" si="306"/>
        <v>-99</v>
      </c>
      <c r="AC1981" s="56">
        <f t="shared" si="307"/>
        <v>-99</v>
      </c>
      <c r="AE1981" s="82">
        <f>IF(D1981=1, 'adjustment factor'!$D$4, IF(D1981=-9,-999,IF(D1981="",-999,0)))</f>
        <v>-999</v>
      </c>
      <c r="AF1981" s="82">
        <f>IF(F1981=1, 'adjustment factor'!$D$5, IF(F1981=-9,-999,IF(F1981="",-999,0)))</f>
        <v>-999</v>
      </c>
      <c r="AG1981" s="82">
        <f>IF(E1981=1, 'adjustment factor'!$D$6, IF(E1981=-9,-999,IF(E1981="",-999,0)))</f>
        <v>-999</v>
      </c>
      <c r="AH1981" s="82">
        <f>IF(K1981&gt;=45,'adjustment factor'!$D$7,IF(K1981=-9,-1200,IF(K1981="",-1200,0)))</f>
        <v>-1200</v>
      </c>
      <c r="AI1981" s="82">
        <f>IF(L1981=1, 'adjustment factor'!$D$8, IF(L1981=-9,-999,IF(L1981="",-999,0)))</f>
        <v>-999</v>
      </c>
      <c r="AJ1981" s="82">
        <f>IF(AND(M1981&gt;=1,M1981&lt;=4),'adjustment factor'!$D$9,IF(M1981=-9,-999,IF(M1981=98,-999,IF(M1981=99,-999,IF(M1981="",-999,0)))))</f>
        <v>-999</v>
      </c>
      <c r="AK1981" s="82">
        <f>IF(H1981=1, 'adjustment factor'!$D$10, IF(H1981=-9,-999,IF(H1981="",-999,0)))</f>
        <v>-999</v>
      </c>
      <c r="AL1981" s="82">
        <f>IF(G1981=1, 'adjustment factor'!$D$11, IF(G1981=-9,-999,IF(G1981="",-999,0)))</f>
        <v>-999</v>
      </c>
      <c r="AM1981" s="82">
        <f>IF(I1981=1, 'adjustment factor'!$D$12, IF(I1981=-9,-999,IF(I1981="",-999,0)))</f>
        <v>-999</v>
      </c>
      <c r="AN1981" s="82">
        <f>IF(J1981=1, 'adjustment factor'!$D$13, IF(J1981=-9,-999,IF(J1981="",-999,0)))</f>
        <v>-999</v>
      </c>
      <c r="AO1981" s="82" t="str">
        <f t="shared" si="308"/>
        <v>-999</v>
      </c>
      <c r="AP1981" s="82" t="str">
        <f t="shared" si="309"/>
        <v>MISSING</v>
      </c>
    </row>
    <row r="1982" spans="2:42" s="3" customFormat="1">
      <c r="B1982" s="213"/>
      <c r="C1982" s="35">
        <v>1978</v>
      </c>
      <c r="D1982" s="161"/>
      <c r="E1982" s="161"/>
      <c r="F1982" s="161"/>
      <c r="G1982" s="161"/>
      <c r="H1982" s="161"/>
      <c r="I1982" s="161"/>
      <c r="J1982" s="161"/>
      <c r="K1982" s="161"/>
      <c r="L1982" s="161"/>
      <c r="M1982" s="161"/>
      <c r="N1982" s="171"/>
      <c r="O1982" s="171"/>
      <c r="P1982" s="171"/>
      <c r="Q1982" s="171"/>
      <c r="R1982" s="171"/>
      <c r="S1982" s="171"/>
      <c r="T1982" s="208" t="str">
        <f t="shared" si="300"/>
        <v>MISSING</v>
      </c>
      <c r="U1982" s="208" t="str">
        <f t="shared" si="301"/>
        <v>MISSING</v>
      </c>
      <c r="X1982" s="56">
        <f t="shared" si="302"/>
        <v>-99</v>
      </c>
      <c r="Y1982" s="56">
        <f t="shared" si="303"/>
        <v>-99</v>
      </c>
      <c r="Z1982" s="56">
        <f t="shared" si="304"/>
        <v>-99</v>
      </c>
      <c r="AA1982" s="56">
        <f t="shared" si="305"/>
        <v>-99</v>
      </c>
      <c r="AB1982" s="56">
        <f t="shared" si="306"/>
        <v>-99</v>
      </c>
      <c r="AC1982" s="56">
        <f t="shared" si="307"/>
        <v>-99</v>
      </c>
      <c r="AE1982" s="82">
        <f>IF(D1982=1, 'adjustment factor'!$D$4, IF(D1982=-9,-999,IF(D1982="",-999,0)))</f>
        <v>-999</v>
      </c>
      <c r="AF1982" s="82">
        <f>IF(F1982=1, 'adjustment factor'!$D$5, IF(F1982=-9,-999,IF(F1982="",-999,0)))</f>
        <v>-999</v>
      </c>
      <c r="AG1982" s="82">
        <f>IF(E1982=1, 'adjustment factor'!$D$6, IF(E1982=-9,-999,IF(E1982="",-999,0)))</f>
        <v>-999</v>
      </c>
      <c r="AH1982" s="82">
        <f>IF(K1982&gt;=45,'adjustment factor'!$D$7,IF(K1982=-9,-1200,IF(K1982="",-1200,0)))</f>
        <v>-1200</v>
      </c>
      <c r="AI1982" s="82">
        <f>IF(L1982=1, 'adjustment factor'!$D$8, IF(L1982=-9,-999,IF(L1982="",-999,0)))</f>
        <v>-999</v>
      </c>
      <c r="AJ1982" s="82">
        <f>IF(AND(M1982&gt;=1,M1982&lt;=4),'adjustment factor'!$D$9,IF(M1982=-9,-999,IF(M1982=98,-999,IF(M1982=99,-999,IF(M1982="",-999,0)))))</f>
        <v>-999</v>
      </c>
      <c r="AK1982" s="82">
        <f>IF(H1982=1, 'adjustment factor'!$D$10, IF(H1982=-9,-999,IF(H1982="",-999,0)))</f>
        <v>-999</v>
      </c>
      <c r="AL1982" s="82">
        <f>IF(G1982=1, 'adjustment factor'!$D$11, IF(G1982=-9,-999,IF(G1982="",-999,0)))</f>
        <v>-999</v>
      </c>
      <c r="AM1982" s="82">
        <f>IF(I1982=1, 'adjustment factor'!$D$12, IF(I1982=-9,-999,IF(I1982="",-999,0)))</f>
        <v>-999</v>
      </c>
      <c r="AN1982" s="82">
        <f>IF(J1982=1, 'adjustment factor'!$D$13, IF(J1982=-9,-999,IF(J1982="",-999,0)))</f>
        <v>-999</v>
      </c>
      <c r="AO1982" s="82" t="str">
        <f t="shared" si="308"/>
        <v>-999</v>
      </c>
      <c r="AP1982" s="82" t="str">
        <f t="shared" si="309"/>
        <v>MISSING</v>
      </c>
    </row>
    <row r="1983" spans="2:42" s="3" customFormat="1">
      <c r="B1983" s="213"/>
      <c r="C1983" s="35">
        <v>1979</v>
      </c>
      <c r="D1983" s="161"/>
      <c r="E1983" s="161"/>
      <c r="F1983" s="161"/>
      <c r="G1983" s="161"/>
      <c r="H1983" s="161"/>
      <c r="I1983" s="161"/>
      <c r="J1983" s="161"/>
      <c r="K1983" s="161"/>
      <c r="L1983" s="161"/>
      <c r="M1983" s="161"/>
      <c r="N1983" s="171"/>
      <c r="O1983" s="171"/>
      <c r="P1983" s="171"/>
      <c r="Q1983" s="171"/>
      <c r="R1983" s="171"/>
      <c r="S1983" s="171"/>
      <c r="T1983" s="208" t="str">
        <f t="shared" si="300"/>
        <v>MISSING</v>
      </c>
      <c r="U1983" s="208" t="str">
        <f t="shared" si="301"/>
        <v>MISSING</v>
      </c>
      <c r="X1983" s="56">
        <f t="shared" si="302"/>
        <v>-99</v>
      </c>
      <c r="Y1983" s="56">
        <f t="shared" si="303"/>
        <v>-99</v>
      </c>
      <c r="Z1983" s="56">
        <f t="shared" si="304"/>
        <v>-99</v>
      </c>
      <c r="AA1983" s="56">
        <f t="shared" si="305"/>
        <v>-99</v>
      </c>
      <c r="AB1983" s="56">
        <f t="shared" si="306"/>
        <v>-99</v>
      </c>
      <c r="AC1983" s="56">
        <f t="shared" si="307"/>
        <v>-99</v>
      </c>
      <c r="AE1983" s="82">
        <f>IF(D1983=1, 'adjustment factor'!$D$4, IF(D1983=-9,-999,IF(D1983="",-999,0)))</f>
        <v>-999</v>
      </c>
      <c r="AF1983" s="82">
        <f>IF(F1983=1, 'adjustment factor'!$D$5, IF(F1983=-9,-999,IF(F1983="",-999,0)))</f>
        <v>-999</v>
      </c>
      <c r="AG1983" s="82">
        <f>IF(E1983=1, 'adjustment factor'!$D$6, IF(E1983=-9,-999,IF(E1983="",-999,0)))</f>
        <v>-999</v>
      </c>
      <c r="AH1983" s="82">
        <f>IF(K1983&gt;=45,'adjustment factor'!$D$7,IF(K1983=-9,-1200,IF(K1983="",-1200,0)))</f>
        <v>-1200</v>
      </c>
      <c r="AI1983" s="82">
        <f>IF(L1983=1, 'adjustment factor'!$D$8, IF(L1983=-9,-999,IF(L1983="",-999,0)))</f>
        <v>-999</v>
      </c>
      <c r="AJ1983" s="82">
        <f>IF(AND(M1983&gt;=1,M1983&lt;=4),'adjustment factor'!$D$9,IF(M1983=-9,-999,IF(M1983=98,-999,IF(M1983=99,-999,IF(M1983="",-999,0)))))</f>
        <v>-999</v>
      </c>
      <c r="AK1983" s="82">
        <f>IF(H1983=1, 'adjustment factor'!$D$10, IF(H1983=-9,-999,IF(H1983="",-999,0)))</f>
        <v>-999</v>
      </c>
      <c r="AL1983" s="82">
        <f>IF(G1983=1, 'adjustment factor'!$D$11, IF(G1983=-9,-999,IF(G1983="",-999,0)))</f>
        <v>-999</v>
      </c>
      <c r="AM1983" s="82">
        <f>IF(I1983=1, 'adjustment factor'!$D$12, IF(I1983=-9,-999,IF(I1983="",-999,0)))</f>
        <v>-999</v>
      </c>
      <c r="AN1983" s="82">
        <f>IF(J1983=1, 'adjustment factor'!$D$13, IF(J1983=-9,-999,IF(J1983="",-999,0)))</f>
        <v>-999</v>
      </c>
      <c r="AO1983" s="82" t="str">
        <f t="shared" si="308"/>
        <v>-999</v>
      </c>
      <c r="AP1983" s="82" t="str">
        <f t="shared" si="309"/>
        <v>MISSING</v>
      </c>
    </row>
    <row r="1984" spans="2:42" s="3" customFormat="1">
      <c r="B1984" s="213"/>
      <c r="C1984" s="35">
        <v>1980</v>
      </c>
      <c r="D1984" s="161"/>
      <c r="E1984" s="161"/>
      <c r="F1984" s="161"/>
      <c r="G1984" s="161"/>
      <c r="H1984" s="161"/>
      <c r="I1984" s="161"/>
      <c r="J1984" s="161"/>
      <c r="K1984" s="161"/>
      <c r="L1984" s="161"/>
      <c r="M1984" s="161"/>
      <c r="N1984" s="171"/>
      <c r="O1984" s="171"/>
      <c r="P1984" s="171"/>
      <c r="Q1984" s="171"/>
      <c r="R1984" s="171"/>
      <c r="S1984" s="171"/>
      <c r="T1984" s="208" t="str">
        <f t="shared" si="300"/>
        <v>MISSING</v>
      </c>
      <c r="U1984" s="208" t="str">
        <f t="shared" si="301"/>
        <v>MISSING</v>
      </c>
      <c r="X1984" s="56">
        <f t="shared" si="302"/>
        <v>-99</v>
      </c>
      <c r="Y1984" s="56">
        <f t="shared" si="303"/>
        <v>-99</v>
      </c>
      <c r="Z1984" s="56">
        <f t="shared" si="304"/>
        <v>-99</v>
      </c>
      <c r="AA1984" s="56">
        <f t="shared" si="305"/>
        <v>-99</v>
      </c>
      <c r="AB1984" s="56">
        <f t="shared" si="306"/>
        <v>-99</v>
      </c>
      <c r="AC1984" s="56">
        <f t="shared" si="307"/>
        <v>-99</v>
      </c>
      <c r="AE1984" s="82">
        <f>IF(D1984=1, 'adjustment factor'!$D$4, IF(D1984=-9,-999,IF(D1984="",-999,0)))</f>
        <v>-999</v>
      </c>
      <c r="AF1984" s="82">
        <f>IF(F1984=1, 'adjustment factor'!$D$5, IF(F1984=-9,-999,IF(F1984="",-999,0)))</f>
        <v>-999</v>
      </c>
      <c r="AG1984" s="82">
        <f>IF(E1984=1, 'adjustment factor'!$D$6, IF(E1984=-9,-999,IF(E1984="",-999,0)))</f>
        <v>-999</v>
      </c>
      <c r="AH1984" s="82">
        <f>IF(K1984&gt;=45,'adjustment factor'!$D$7,IF(K1984=-9,-1200,IF(K1984="",-1200,0)))</f>
        <v>-1200</v>
      </c>
      <c r="AI1984" s="82">
        <f>IF(L1984=1, 'adjustment factor'!$D$8, IF(L1984=-9,-999,IF(L1984="",-999,0)))</f>
        <v>-999</v>
      </c>
      <c r="AJ1984" s="82">
        <f>IF(AND(M1984&gt;=1,M1984&lt;=4),'adjustment factor'!$D$9,IF(M1984=-9,-999,IF(M1984=98,-999,IF(M1984=99,-999,IF(M1984="",-999,0)))))</f>
        <v>-999</v>
      </c>
      <c r="AK1984" s="82">
        <f>IF(H1984=1, 'adjustment factor'!$D$10, IF(H1984=-9,-999,IF(H1984="",-999,0)))</f>
        <v>-999</v>
      </c>
      <c r="AL1984" s="82">
        <f>IF(G1984=1, 'adjustment factor'!$D$11, IF(G1984=-9,-999,IF(G1984="",-999,0)))</f>
        <v>-999</v>
      </c>
      <c r="AM1984" s="82">
        <f>IF(I1984=1, 'adjustment factor'!$D$12, IF(I1984=-9,-999,IF(I1984="",-999,0)))</f>
        <v>-999</v>
      </c>
      <c r="AN1984" s="82">
        <f>IF(J1984=1, 'adjustment factor'!$D$13, IF(J1984=-9,-999,IF(J1984="",-999,0)))</f>
        <v>-999</v>
      </c>
      <c r="AO1984" s="82" t="str">
        <f t="shared" si="308"/>
        <v>-999</v>
      </c>
      <c r="AP1984" s="82" t="str">
        <f t="shared" si="309"/>
        <v>MISSING</v>
      </c>
    </row>
    <row r="1985" spans="2:42" s="3" customFormat="1">
      <c r="B1985" s="213"/>
      <c r="C1985" s="35">
        <v>1981</v>
      </c>
      <c r="D1985" s="161"/>
      <c r="E1985" s="161"/>
      <c r="F1985" s="161"/>
      <c r="G1985" s="161"/>
      <c r="H1985" s="161"/>
      <c r="I1985" s="161"/>
      <c r="J1985" s="161"/>
      <c r="K1985" s="161"/>
      <c r="L1985" s="161"/>
      <c r="M1985" s="161"/>
      <c r="N1985" s="171"/>
      <c r="O1985" s="171"/>
      <c r="P1985" s="171"/>
      <c r="Q1985" s="171"/>
      <c r="R1985" s="171"/>
      <c r="S1985" s="171"/>
      <c r="T1985" s="208" t="str">
        <f t="shared" si="300"/>
        <v>MISSING</v>
      </c>
      <c r="U1985" s="208" t="str">
        <f t="shared" si="301"/>
        <v>MISSING</v>
      </c>
      <c r="X1985" s="56">
        <f t="shared" si="302"/>
        <v>-99</v>
      </c>
      <c r="Y1985" s="56">
        <f t="shared" si="303"/>
        <v>-99</v>
      </c>
      <c r="Z1985" s="56">
        <f t="shared" si="304"/>
        <v>-99</v>
      </c>
      <c r="AA1985" s="56">
        <f t="shared" si="305"/>
        <v>-99</v>
      </c>
      <c r="AB1985" s="56">
        <f t="shared" si="306"/>
        <v>-99</v>
      </c>
      <c r="AC1985" s="56">
        <f t="shared" si="307"/>
        <v>-99</v>
      </c>
      <c r="AE1985" s="82">
        <f>IF(D1985=1, 'adjustment factor'!$D$4, IF(D1985=-9,-999,IF(D1985="",-999,0)))</f>
        <v>-999</v>
      </c>
      <c r="AF1985" s="82">
        <f>IF(F1985=1, 'adjustment factor'!$D$5, IF(F1985=-9,-999,IF(F1985="",-999,0)))</f>
        <v>-999</v>
      </c>
      <c r="AG1985" s="82">
        <f>IF(E1985=1, 'adjustment factor'!$D$6, IF(E1985=-9,-999,IF(E1985="",-999,0)))</f>
        <v>-999</v>
      </c>
      <c r="AH1985" s="82">
        <f>IF(K1985&gt;=45,'adjustment factor'!$D$7,IF(K1985=-9,-1200,IF(K1985="",-1200,0)))</f>
        <v>-1200</v>
      </c>
      <c r="AI1985" s="82">
        <f>IF(L1985=1, 'adjustment factor'!$D$8, IF(L1985=-9,-999,IF(L1985="",-999,0)))</f>
        <v>-999</v>
      </c>
      <c r="AJ1985" s="82">
        <f>IF(AND(M1985&gt;=1,M1985&lt;=4),'adjustment factor'!$D$9,IF(M1985=-9,-999,IF(M1985=98,-999,IF(M1985=99,-999,IF(M1985="",-999,0)))))</f>
        <v>-999</v>
      </c>
      <c r="AK1985" s="82">
        <f>IF(H1985=1, 'adjustment factor'!$D$10, IF(H1985=-9,-999,IF(H1985="",-999,0)))</f>
        <v>-999</v>
      </c>
      <c r="AL1985" s="82">
        <f>IF(G1985=1, 'adjustment factor'!$D$11, IF(G1985=-9,-999,IF(G1985="",-999,0)))</f>
        <v>-999</v>
      </c>
      <c r="AM1985" s="82">
        <f>IF(I1985=1, 'adjustment factor'!$D$12, IF(I1985=-9,-999,IF(I1985="",-999,0)))</f>
        <v>-999</v>
      </c>
      <c r="AN1985" s="82">
        <f>IF(J1985=1, 'adjustment factor'!$D$13, IF(J1985=-9,-999,IF(J1985="",-999,0)))</f>
        <v>-999</v>
      </c>
      <c r="AO1985" s="82" t="str">
        <f t="shared" si="308"/>
        <v>-999</v>
      </c>
      <c r="AP1985" s="82" t="str">
        <f t="shared" si="309"/>
        <v>MISSING</v>
      </c>
    </row>
    <row r="1986" spans="2:42" s="3" customFormat="1">
      <c r="B1986" s="213"/>
      <c r="C1986" s="35">
        <v>1982</v>
      </c>
      <c r="D1986" s="161"/>
      <c r="E1986" s="161"/>
      <c r="F1986" s="161"/>
      <c r="G1986" s="161"/>
      <c r="H1986" s="161"/>
      <c r="I1986" s="161"/>
      <c r="J1986" s="161"/>
      <c r="K1986" s="161"/>
      <c r="L1986" s="161"/>
      <c r="M1986" s="161"/>
      <c r="N1986" s="171"/>
      <c r="O1986" s="171"/>
      <c r="P1986" s="171"/>
      <c r="Q1986" s="171"/>
      <c r="R1986" s="171"/>
      <c r="S1986" s="171"/>
      <c r="T1986" s="208" t="str">
        <f t="shared" si="300"/>
        <v>MISSING</v>
      </c>
      <c r="U1986" s="208" t="str">
        <f t="shared" si="301"/>
        <v>MISSING</v>
      </c>
      <c r="X1986" s="56">
        <f t="shared" si="302"/>
        <v>-99</v>
      </c>
      <c r="Y1986" s="56">
        <f t="shared" si="303"/>
        <v>-99</v>
      </c>
      <c r="Z1986" s="56">
        <f t="shared" si="304"/>
        <v>-99</v>
      </c>
      <c r="AA1986" s="56">
        <f t="shared" si="305"/>
        <v>-99</v>
      </c>
      <c r="AB1986" s="56">
        <f t="shared" si="306"/>
        <v>-99</v>
      </c>
      <c r="AC1986" s="56">
        <f t="shared" si="307"/>
        <v>-99</v>
      </c>
      <c r="AE1986" s="82">
        <f>IF(D1986=1, 'adjustment factor'!$D$4, IF(D1986=-9,-999,IF(D1986="",-999,0)))</f>
        <v>-999</v>
      </c>
      <c r="AF1986" s="82">
        <f>IF(F1986=1, 'adjustment factor'!$D$5, IF(F1986=-9,-999,IF(F1986="",-999,0)))</f>
        <v>-999</v>
      </c>
      <c r="AG1986" s="82">
        <f>IF(E1986=1, 'adjustment factor'!$D$6, IF(E1986=-9,-999,IF(E1986="",-999,0)))</f>
        <v>-999</v>
      </c>
      <c r="AH1986" s="82">
        <f>IF(K1986&gt;=45,'adjustment factor'!$D$7,IF(K1986=-9,-1200,IF(K1986="",-1200,0)))</f>
        <v>-1200</v>
      </c>
      <c r="AI1986" s="82">
        <f>IF(L1986=1, 'adjustment factor'!$D$8, IF(L1986=-9,-999,IF(L1986="",-999,0)))</f>
        <v>-999</v>
      </c>
      <c r="AJ1986" s="82">
        <f>IF(AND(M1986&gt;=1,M1986&lt;=4),'adjustment factor'!$D$9,IF(M1986=-9,-999,IF(M1986=98,-999,IF(M1986=99,-999,IF(M1986="",-999,0)))))</f>
        <v>-999</v>
      </c>
      <c r="AK1986" s="82">
        <f>IF(H1986=1, 'adjustment factor'!$D$10, IF(H1986=-9,-999,IF(H1986="",-999,0)))</f>
        <v>-999</v>
      </c>
      <c r="AL1986" s="82">
        <f>IF(G1986=1, 'adjustment factor'!$D$11, IF(G1986=-9,-999,IF(G1986="",-999,0)))</f>
        <v>-999</v>
      </c>
      <c r="AM1986" s="82">
        <f>IF(I1986=1, 'adjustment factor'!$D$12, IF(I1986=-9,-999,IF(I1986="",-999,0)))</f>
        <v>-999</v>
      </c>
      <c r="AN1986" s="82">
        <f>IF(J1986=1, 'adjustment factor'!$D$13, IF(J1986=-9,-999,IF(J1986="",-999,0)))</f>
        <v>-999</v>
      </c>
      <c r="AO1986" s="82" t="str">
        <f t="shared" si="308"/>
        <v>-999</v>
      </c>
      <c r="AP1986" s="82" t="str">
        <f t="shared" si="309"/>
        <v>MISSING</v>
      </c>
    </row>
    <row r="1987" spans="2:42" s="3" customFormat="1">
      <c r="B1987" s="213"/>
      <c r="C1987" s="35">
        <v>1983</v>
      </c>
      <c r="D1987" s="161"/>
      <c r="E1987" s="161"/>
      <c r="F1987" s="161"/>
      <c r="G1987" s="161"/>
      <c r="H1987" s="161"/>
      <c r="I1987" s="161"/>
      <c r="J1987" s="161"/>
      <c r="K1987" s="161"/>
      <c r="L1987" s="161"/>
      <c r="M1987" s="161"/>
      <c r="N1987" s="171"/>
      <c r="O1987" s="171"/>
      <c r="P1987" s="171"/>
      <c r="Q1987" s="171"/>
      <c r="R1987" s="171"/>
      <c r="S1987" s="171"/>
      <c r="T1987" s="208" t="str">
        <f t="shared" si="300"/>
        <v>MISSING</v>
      </c>
      <c r="U1987" s="208" t="str">
        <f t="shared" si="301"/>
        <v>MISSING</v>
      </c>
      <c r="X1987" s="56">
        <f t="shared" si="302"/>
        <v>-99</v>
      </c>
      <c r="Y1987" s="56">
        <f t="shared" si="303"/>
        <v>-99</v>
      </c>
      <c r="Z1987" s="56">
        <f t="shared" si="304"/>
        <v>-99</v>
      </c>
      <c r="AA1987" s="56">
        <f t="shared" si="305"/>
        <v>-99</v>
      </c>
      <c r="AB1987" s="56">
        <f t="shared" si="306"/>
        <v>-99</v>
      </c>
      <c r="AC1987" s="56">
        <f t="shared" si="307"/>
        <v>-99</v>
      </c>
      <c r="AE1987" s="82">
        <f>IF(D1987=1, 'adjustment factor'!$D$4, IF(D1987=-9,-999,IF(D1987="",-999,0)))</f>
        <v>-999</v>
      </c>
      <c r="AF1987" s="82">
        <f>IF(F1987=1, 'adjustment factor'!$D$5, IF(F1987=-9,-999,IF(F1987="",-999,0)))</f>
        <v>-999</v>
      </c>
      <c r="AG1987" s="82">
        <f>IF(E1987=1, 'adjustment factor'!$D$6, IF(E1987=-9,-999,IF(E1987="",-999,0)))</f>
        <v>-999</v>
      </c>
      <c r="AH1987" s="82">
        <f>IF(K1987&gt;=45,'adjustment factor'!$D$7,IF(K1987=-9,-1200,IF(K1987="",-1200,0)))</f>
        <v>-1200</v>
      </c>
      <c r="AI1987" s="82">
        <f>IF(L1987=1, 'adjustment factor'!$D$8, IF(L1987=-9,-999,IF(L1987="",-999,0)))</f>
        <v>-999</v>
      </c>
      <c r="AJ1987" s="82">
        <f>IF(AND(M1987&gt;=1,M1987&lt;=4),'adjustment factor'!$D$9,IF(M1987=-9,-999,IF(M1987=98,-999,IF(M1987=99,-999,IF(M1987="",-999,0)))))</f>
        <v>-999</v>
      </c>
      <c r="AK1987" s="82">
        <f>IF(H1987=1, 'adjustment factor'!$D$10, IF(H1987=-9,-999,IF(H1987="",-999,0)))</f>
        <v>-999</v>
      </c>
      <c r="AL1987" s="82">
        <f>IF(G1987=1, 'adjustment factor'!$D$11, IF(G1987=-9,-999,IF(G1987="",-999,0)))</f>
        <v>-999</v>
      </c>
      <c r="AM1987" s="82">
        <f>IF(I1987=1, 'adjustment factor'!$D$12, IF(I1987=-9,-999,IF(I1987="",-999,0)))</f>
        <v>-999</v>
      </c>
      <c r="AN1987" s="82">
        <f>IF(J1987=1, 'adjustment factor'!$D$13, IF(J1987=-9,-999,IF(J1987="",-999,0)))</f>
        <v>-999</v>
      </c>
      <c r="AO1987" s="82" t="str">
        <f t="shared" si="308"/>
        <v>-999</v>
      </c>
      <c r="AP1987" s="82" t="str">
        <f t="shared" si="309"/>
        <v>MISSING</v>
      </c>
    </row>
    <row r="1988" spans="2:42" s="3" customFormat="1">
      <c r="B1988" s="213"/>
      <c r="C1988" s="35">
        <v>1984</v>
      </c>
      <c r="D1988" s="161"/>
      <c r="E1988" s="161"/>
      <c r="F1988" s="161"/>
      <c r="G1988" s="161"/>
      <c r="H1988" s="161"/>
      <c r="I1988" s="161"/>
      <c r="J1988" s="161"/>
      <c r="K1988" s="161"/>
      <c r="L1988" s="161"/>
      <c r="M1988" s="161"/>
      <c r="N1988" s="171"/>
      <c r="O1988" s="171"/>
      <c r="P1988" s="171"/>
      <c r="Q1988" s="171"/>
      <c r="R1988" s="171"/>
      <c r="S1988" s="171"/>
      <c r="T1988" s="208" t="str">
        <f t="shared" si="300"/>
        <v>MISSING</v>
      </c>
      <c r="U1988" s="208" t="str">
        <f t="shared" si="301"/>
        <v>MISSING</v>
      </c>
      <c r="X1988" s="56">
        <f t="shared" si="302"/>
        <v>-99</v>
      </c>
      <c r="Y1988" s="56">
        <f t="shared" si="303"/>
        <v>-99</v>
      </c>
      <c r="Z1988" s="56">
        <f t="shared" si="304"/>
        <v>-99</v>
      </c>
      <c r="AA1988" s="56">
        <f t="shared" si="305"/>
        <v>-99</v>
      </c>
      <c r="AB1988" s="56">
        <f t="shared" si="306"/>
        <v>-99</v>
      </c>
      <c r="AC1988" s="56">
        <f t="shared" si="307"/>
        <v>-99</v>
      </c>
      <c r="AE1988" s="82">
        <f>IF(D1988=1, 'adjustment factor'!$D$4, IF(D1988=-9,-999,IF(D1988="",-999,0)))</f>
        <v>-999</v>
      </c>
      <c r="AF1988" s="82">
        <f>IF(F1988=1, 'adjustment factor'!$D$5, IF(F1988=-9,-999,IF(F1988="",-999,0)))</f>
        <v>-999</v>
      </c>
      <c r="AG1988" s="82">
        <f>IF(E1988=1, 'adjustment factor'!$D$6, IF(E1988=-9,-999,IF(E1988="",-999,0)))</f>
        <v>-999</v>
      </c>
      <c r="AH1988" s="82">
        <f>IF(K1988&gt;=45,'adjustment factor'!$D$7,IF(K1988=-9,-1200,IF(K1988="",-1200,0)))</f>
        <v>-1200</v>
      </c>
      <c r="AI1988" s="82">
        <f>IF(L1988=1, 'adjustment factor'!$D$8, IF(L1988=-9,-999,IF(L1988="",-999,0)))</f>
        <v>-999</v>
      </c>
      <c r="AJ1988" s="82">
        <f>IF(AND(M1988&gt;=1,M1988&lt;=4),'adjustment factor'!$D$9,IF(M1988=-9,-999,IF(M1988=98,-999,IF(M1988=99,-999,IF(M1988="",-999,0)))))</f>
        <v>-999</v>
      </c>
      <c r="AK1988" s="82">
        <f>IF(H1988=1, 'adjustment factor'!$D$10, IF(H1988=-9,-999,IF(H1988="",-999,0)))</f>
        <v>-999</v>
      </c>
      <c r="AL1988" s="82">
        <f>IF(G1988=1, 'adjustment factor'!$D$11, IF(G1988=-9,-999,IF(G1988="",-999,0)))</f>
        <v>-999</v>
      </c>
      <c r="AM1988" s="82">
        <f>IF(I1988=1, 'adjustment factor'!$D$12, IF(I1988=-9,-999,IF(I1988="",-999,0)))</f>
        <v>-999</v>
      </c>
      <c r="AN1988" s="82">
        <f>IF(J1988=1, 'adjustment factor'!$D$13, IF(J1988=-9,-999,IF(J1988="",-999,0)))</f>
        <v>-999</v>
      </c>
      <c r="AO1988" s="82" t="str">
        <f t="shared" si="308"/>
        <v>-999</v>
      </c>
      <c r="AP1988" s="82" t="str">
        <f t="shared" si="309"/>
        <v>MISSING</v>
      </c>
    </row>
    <row r="1989" spans="2:42" s="3" customFormat="1">
      <c r="B1989" s="213"/>
      <c r="C1989" s="35">
        <v>1985</v>
      </c>
      <c r="D1989" s="161"/>
      <c r="E1989" s="161"/>
      <c r="F1989" s="161"/>
      <c r="G1989" s="161"/>
      <c r="H1989" s="161"/>
      <c r="I1989" s="161"/>
      <c r="J1989" s="161"/>
      <c r="K1989" s="161"/>
      <c r="L1989" s="161"/>
      <c r="M1989" s="161"/>
      <c r="N1989" s="171"/>
      <c r="O1989" s="171"/>
      <c r="P1989" s="171"/>
      <c r="Q1989" s="171"/>
      <c r="R1989" s="171"/>
      <c r="S1989" s="171"/>
      <c r="T1989" s="208" t="str">
        <f t="shared" ref="T1989:T2004" si="310">IF(SUM(X1989:AC1989)&gt;-0.01, SUM(X1989:AC1989), "MISSING")</f>
        <v>MISSING</v>
      </c>
      <c r="U1989" s="208" t="str">
        <f t="shared" ref="U1989:U2004" si="311">IF(AP1989="MISSING","MISSING", 3.88+0.604*T1989+0.055*(T1989^2)-AP1989)</f>
        <v>MISSING</v>
      </c>
      <c r="X1989" s="56">
        <f t="shared" si="302"/>
        <v>-99</v>
      </c>
      <c r="Y1989" s="56">
        <f t="shared" si="303"/>
        <v>-99</v>
      </c>
      <c r="Z1989" s="56">
        <f t="shared" si="304"/>
        <v>-99</v>
      </c>
      <c r="AA1989" s="56">
        <f t="shared" si="305"/>
        <v>-99</v>
      </c>
      <c r="AB1989" s="56">
        <f t="shared" si="306"/>
        <v>-99</v>
      </c>
      <c r="AC1989" s="56">
        <f t="shared" si="307"/>
        <v>-99</v>
      </c>
      <c r="AE1989" s="82">
        <f>IF(D1989=1, 'adjustment factor'!$D$4, IF(D1989=-9,-999,IF(D1989="",-999,0)))</f>
        <v>-999</v>
      </c>
      <c r="AF1989" s="82">
        <f>IF(F1989=1, 'adjustment factor'!$D$5, IF(F1989=-9,-999,IF(F1989="",-999,0)))</f>
        <v>-999</v>
      </c>
      <c r="AG1989" s="82">
        <f>IF(E1989=1, 'adjustment factor'!$D$6, IF(E1989=-9,-999,IF(E1989="",-999,0)))</f>
        <v>-999</v>
      </c>
      <c r="AH1989" s="82">
        <f>IF(K1989&gt;=45,'adjustment factor'!$D$7,IF(K1989=-9,-1200,IF(K1989="",-1200,0)))</f>
        <v>-1200</v>
      </c>
      <c r="AI1989" s="82">
        <f>IF(L1989=1, 'adjustment factor'!$D$8, IF(L1989=-9,-999,IF(L1989="",-999,0)))</f>
        <v>-999</v>
      </c>
      <c r="AJ1989" s="82">
        <f>IF(AND(M1989&gt;=1,M1989&lt;=4),'adjustment factor'!$D$9,IF(M1989=-9,-999,IF(M1989=98,-999,IF(M1989=99,-999,IF(M1989="",-999,0)))))</f>
        <v>-999</v>
      </c>
      <c r="AK1989" s="82">
        <f>IF(H1989=1, 'adjustment factor'!$D$10, IF(H1989=-9,-999,IF(H1989="",-999,0)))</f>
        <v>-999</v>
      </c>
      <c r="AL1989" s="82">
        <f>IF(G1989=1, 'adjustment factor'!$D$11, IF(G1989=-9,-999,IF(G1989="",-999,0)))</f>
        <v>-999</v>
      </c>
      <c r="AM1989" s="82">
        <f>IF(I1989=1, 'adjustment factor'!$D$12, IF(I1989=-9,-999,IF(I1989="",-999,0)))</f>
        <v>-999</v>
      </c>
      <c r="AN1989" s="82">
        <f>IF(J1989=1, 'adjustment factor'!$D$13, IF(J1989=-9,-999,IF(J1989="",-999,0)))</f>
        <v>-999</v>
      </c>
      <c r="AO1989" s="82" t="str">
        <f t="shared" si="308"/>
        <v>-999</v>
      </c>
      <c r="AP1989" s="82" t="str">
        <f t="shared" si="309"/>
        <v>MISSING</v>
      </c>
    </row>
    <row r="1990" spans="2:42" s="3" customFormat="1">
      <c r="B1990" s="213"/>
      <c r="C1990" s="35">
        <v>1986</v>
      </c>
      <c r="D1990" s="161"/>
      <c r="E1990" s="161"/>
      <c r="F1990" s="161"/>
      <c r="G1990" s="161"/>
      <c r="H1990" s="161"/>
      <c r="I1990" s="161"/>
      <c r="J1990" s="161"/>
      <c r="K1990" s="161"/>
      <c r="L1990" s="161"/>
      <c r="M1990" s="161"/>
      <c r="N1990" s="171"/>
      <c r="O1990" s="171"/>
      <c r="P1990" s="171"/>
      <c r="Q1990" s="171"/>
      <c r="R1990" s="171"/>
      <c r="S1990" s="171"/>
      <c r="T1990" s="208" t="str">
        <f t="shared" si="310"/>
        <v>MISSING</v>
      </c>
      <c r="U1990" s="208" t="str">
        <f t="shared" si="311"/>
        <v>MISSING</v>
      </c>
      <c r="X1990" s="56">
        <f t="shared" si="302"/>
        <v>-99</v>
      </c>
      <c r="Y1990" s="56">
        <f t="shared" si="303"/>
        <v>-99</v>
      </c>
      <c r="Z1990" s="56">
        <f t="shared" si="304"/>
        <v>-99</v>
      </c>
      <c r="AA1990" s="56">
        <f t="shared" si="305"/>
        <v>-99</v>
      </c>
      <c r="AB1990" s="56">
        <f t="shared" si="306"/>
        <v>-99</v>
      </c>
      <c r="AC1990" s="56">
        <f t="shared" si="307"/>
        <v>-99</v>
      </c>
      <c r="AE1990" s="82">
        <f>IF(D1990=1, 'adjustment factor'!$D$4, IF(D1990=-9,-999,IF(D1990="",-999,0)))</f>
        <v>-999</v>
      </c>
      <c r="AF1990" s="82">
        <f>IF(F1990=1, 'adjustment factor'!$D$5, IF(F1990=-9,-999,IF(F1990="",-999,0)))</f>
        <v>-999</v>
      </c>
      <c r="AG1990" s="82">
        <f>IF(E1990=1, 'adjustment factor'!$D$6, IF(E1990=-9,-999,IF(E1990="",-999,0)))</f>
        <v>-999</v>
      </c>
      <c r="AH1990" s="82">
        <f>IF(K1990&gt;=45,'adjustment factor'!$D$7,IF(K1990=-9,-1200,IF(K1990="",-1200,0)))</f>
        <v>-1200</v>
      </c>
      <c r="AI1990" s="82">
        <f>IF(L1990=1, 'adjustment factor'!$D$8, IF(L1990=-9,-999,IF(L1990="",-999,0)))</f>
        <v>-999</v>
      </c>
      <c r="AJ1990" s="82">
        <f>IF(AND(M1990&gt;=1,M1990&lt;=4),'adjustment factor'!$D$9,IF(M1990=-9,-999,IF(M1990=98,-999,IF(M1990=99,-999,IF(M1990="",-999,0)))))</f>
        <v>-999</v>
      </c>
      <c r="AK1990" s="82">
        <f>IF(H1990=1, 'adjustment factor'!$D$10, IF(H1990=-9,-999,IF(H1990="",-999,0)))</f>
        <v>-999</v>
      </c>
      <c r="AL1990" s="82">
        <f>IF(G1990=1, 'adjustment factor'!$D$11, IF(G1990=-9,-999,IF(G1990="",-999,0)))</f>
        <v>-999</v>
      </c>
      <c r="AM1990" s="82">
        <f>IF(I1990=1, 'adjustment factor'!$D$12, IF(I1990=-9,-999,IF(I1990="",-999,0)))</f>
        <v>-999</v>
      </c>
      <c r="AN1990" s="82">
        <f>IF(J1990=1, 'adjustment factor'!$D$13, IF(J1990=-9,-999,IF(J1990="",-999,0)))</f>
        <v>-999</v>
      </c>
      <c r="AO1990" s="82" t="str">
        <f t="shared" ref="AO1990:AO2004" si="312">IF(-AE1990-AF1990-AG1990-AH1990+AI1990+AJ1990-AK1990-AL1990-AM1990-AN1990&lt;3, -AE1990-AF1990-AG1990-AH1990+AI1990+AJ1990-AK1990-AL1990-AM1990-AN1990, "-999")</f>
        <v>-999</v>
      </c>
      <c r="AP1990" s="82" t="str">
        <f t="shared" ref="AP1990:AP2004" si="313">IF(AND(SUM(AE1990:AN1990)&gt;-1, (SUM(X1990:AC1990)&gt;-1)), 14.353-AE1990-AF1990-AG1990-AH1990+AI1990+AJ1990-AK1990-AL1990-AM1990-AN1990, "MISSING")</f>
        <v>MISSING</v>
      </c>
    </row>
    <row r="1991" spans="2:42" s="3" customFormat="1">
      <c r="B1991" s="213"/>
      <c r="C1991" s="35">
        <v>1987</v>
      </c>
      <c r="D1991" s="161"/>
      <c r="E1991" s="161"/>
      <c r="F1991" s="161"/>
      <c r="G1991" s="161"/>
      <c r="H1991" s="161"/>
      <c r="I1991" s="161"/>
      <c r="J1991" s="161"/>
      <c r="K1991" s="161"/>
      <c r="L1991" s="161"/>
      <c r="M1991" s="161"/>
      <c r="N1991" s="171"/>
      <c r="O1991" s="171"/>
      <c r="P1991" s="171"/>
      <c r="Q1991" s="171"/>
      <c r="R1991" s="171"/>
      <c r="S1991" s="171"/>
      <c r="T1991" s="208" t="str">
        <f t="shared" si="310"/>
        <v>MISSING</v>
      </c>
      <c r="U1991" s="208" t="str">
        <f t="shared" si="311"/>
        <v>MISSING</v>
      </c>
      <c r="X1991" s="56">
        <f t="shared" ref="X1991:X2004" si="314">IF(N1991&gt;0,((N1991-3)*-1),-99)</f>
        <v>-99</v>
      </c>
      <c r="Y1991" s="56">
        <f t="shared" ref="Y1991:Y2004" si="315">IF(O1991&gt;0,((O1991-3)*-1),-99)</f>
        <v>-99</v>
      </c>
      <c r="Z1991" s="56">
        <f t="shared" ref="Z1991:Z2004" si="316">IF(P1991&gt;0,((P1991-3)*-1),-99)</f>
        <v>-99</v>
      </c>
      <c r="AA1991" s="56">
        <f t="shared" ref="AA1991:AA2004" si="317">IF(Q1991&gt;0,((Q1991-3)*-1),-99)</f>
        <v>-99</v>
      </c>
      <c r="AB1991" s="56">
        <f t="shared" ref="AB1991:AB2004" si="318">IF(R1991&gt;0,((R1991-3)*-1),-99)</f>
        <v>-99</v>
      </c>
      <c r="AC1991" s="56">
        <f t="shared" ref="AC1991:AC2004" si="319">IF(S1991&gt;0,((S1991-3)*-1),-99)</f>
        <v>-99</v>
      </c>
      <c r="AE1991" s="82">
        <f>IF(D1991=1, 'adjustment factor'!$D$4, IF(D1991=-9,-999,IF(D1991="",-999,0)))</f>
        <v>-999</v>
      </c>
      <c r="AF1991" s="82">
        <f>IF(F1991=1, 'adjustment factor'!$D$5, IF(F1991=-9,-999,IF(F1991="",-999,0)))</f>
        <v>-999</v>
      </c>
      <c r="AG1991" s="82">
        <f>IF(E1991=1, 'adjustment factor'!$D$6, IF(E1991=-9,-999,IF(E1991="",-999,0)))</f>
        <v>-999</v>
      </c>
      <c r="AH1991" s="82">
        <f>IF(K1991&gt;=45,'adjustment factor'!$D$7,IF(K1991=-9,-1200,IF(K1991="",-1200,0)))</f>
        <v>-1200</v>
      </c>
      <c r="AI1991" s="82">
        <f>IF(L1991=1, 'adjustment factor'!$D$8, IF(L1991=-9,-999,IF(L1991="",-999,0)))</f>
        <v>-999</v>
      </c>
      <c r="AJ1991" s="82">
        <f>IF(AND(M1991&gt;=1,M1991&lt;=4),'adjustment factor'!$D$9,IF(M1991=-9,-999,IF(M1991=98,-999,IF(M1991=99,-999,IF(M1991="",-999,0)))))</f>
        <v>-999</v>
      </c>
      <c r="AK1991" s="82">
        <f>IF(H1991=1, 'adjustment factor'!$D$10, IF(H1991=-9,-999,IF(H1991="",-999,0)))</f>
        <v>-999</v>
      </c>
      <c r="AL1991" s="82">
        <f>IF(G1991=1, 'adjustment factor'!$D$11, IF(G1991=-9,-999,IF(G1991="",-999,0)))</f>
        <v>-999</v>
      </c>
      <c r="AM1991" s="82">
        <f>IF(I1991=1, 'adjustment factor'!$D$12, IF(I1991=-9,-999,IF(I1991="",-999,0)))</f>
        <v>-999</v>
      </c>
      <c r="AN1991" s="82">
        <f>IF(J1991=1, 'adjustment factor'!$D$13, IF(J1991=-9,-999,IF(J1991="",-999,0)))</f>
        <v>-999</v>
      </c>
      <c r="AO1991" s="82" t="str">
        <f t="shared" si="312"/>
        <v>-999</v>
      </c>
      <c r="AP1991" s="82" t="str">
        <f t="shared" si="313"/>
        <v>MISSING</v>
      </c>
    </row>
    <row r="1992" spans="2:42" s="3" customFormat="1">
      <c r="B1992" s="213"/>
      <c r="C1992" s="35">
        <v>1988</v>
      </c>
      <c r="D1992" s="161"/>
      <c r="E1992" s="161"/>
      <c r="F1992" s="161"/>
      <c r="G1992" s="161"/>
      <c r="H1992" s="161"/>
      <c r="I1992" s="161"/>
      <c r="J1992" s="161"/>
      <c r="K1992" s="161"/>
      <c r="L1992" s="161"/>
      <c r="M1992" s="161"/>
      <c r="N1992" s="171"/>
      <c r="O1992" s="171"/>
      <c r="P1992" s="171"/>
      <c r="Q1992" s="171"/>
      <c r="R1992" s="171"/>
      <c r="S1992" s="171"/>
      <c r="T1992" s="208" t="str">
        <f t="shared" si="310"/>
        <v>MISSING</v>
      </c>
      <c r="U1992" s="208" t="str">
        <f t="shared" si="311"/>
        <v>MISSING</v>
      </c>
      <c r="X1992" s="56">
        <f t="shared" si="314"/>
        <v>-99</v>
      </c>
      <c r="Y1992" s="56">
        <f t="shared" si="315"/>
        <v>-99</v>
      </c>
      <c r="Z1992" s="56">
        <f t="shared" si="316"/>
        <v>-99</v>
      </c>
      <c r="AA1992" s="56">
        <f t="shared" si="317"/>
        <v>-99</v>
      </c>
      <c r="AB1992" s="56">
        <f t="shared" si="318"/>
        <v>-99</v>
      </c>
      <c r="AC1992" s="56">
        <f t="shared" si="319"/>
        <v>-99</v>
      </c>
      <c r="AE1992" s="82">
        <f>IF(D1992=1, 'adjustment factor'!$D$4, IF(D1992=-9,-999,IF(D1992="",-999,0)))</f>
        <v>-999</v>
      </c>
      <c r="AF1992" s="82">
        <f>IF(F1992=1, 'adjustment factor'!$D$5, IF(F1992=-9,-999,IF(F1992="",-999,0)))</f>
        <v>-999</v>
      </c>
      <c r="AG1992" s="82">
        <f>IF(E1992=1, 'adjustment factor'!$D$6, IF(E1992=-9,-999,IF(E1992="",-999,0)))</f>
        <v>-999</v>
      </c>
      <c r="AH1992" s="82">
        <f>IF(K1992&gt;=45,'adjustment factor'!$D$7,IF(K1992=-9,-1200,IF(K1992="",-1200,0)))</f>
        <v>-1200</v>
      </c>
      <c r="AI1992" s="82">
        <f>IF(L1992=1, 'adjustment factor'!$D$8, IF(L1992=-9,-999,IF(L1992="",-999,0)))</f>
        <v>-999</v>
      </c>
      <c r="AJ1992" s="82">
        <f>IF(AND(M1992&gt;=1,M1992&lt;=4),'adjustment factor'!$D$9,IF(M1992=-9,-999,IF(M1992=98,-999,IF(M1992=99,-999,IF(M1992="",-999,0)))))</f>
        <v>-999</v>
      </c>
      <c r="AK1992" s="82">
        <f>IF(H1992=1, 'adjustment factor'!$D$10, IF(H1992=-9,-999,IF(H1992="",-999,0)))</f>
        <v>-999</v>
      </c>
      <c r="AL1992" s="82">
        <f>IF(G1992=1, 'adjustment factor'!$D$11, IF(G1992=-9,-999,IF(G1992="",-999,0)))</f>
        <v>-999</v>
      </c>
      <c r="AM1992" s="82">
        <f>IF(I1992=1, 'adjustment factor'!$D$12, IF(I1992=-9,-999,IF(I1992="",-999,0)))</f>
        <v>-999</v>
      </c>
      <c r="AN1992" s="82">
        <f>IF(J1992=1, 'adjustment factor'!$D$13, IF(J1992=-9,-999,IF(J1992="",-999,0)))</f>
        <v>-999</v>
      </c>
      <c r="AO1992" s="82" t="str">
        <f t="shared" si="312"/>
        <v>-999</v>
      </c>
      <c r="AP1992" s="82" t="str">
        <f t="shared" si="313"/>
        <v>MISSING</v>
      </c>
    </row>
    <row r="1993" spans="2:42" s="3" customFormat="1">
      <c r="B1993" s="213"/>
      <c r="C1993" s="35">
        <v>1989</v>
      </c>
      <c r="D1993" s="161"/>
      <c r="E1993" s="161"/>
      <c r="F1993" s="161"/>
      <c r="G1993" s="161"/>
      <c r="H1993" s="161"/>
      <c r="I1993" s="161"/>
      <c r="J1993" s="161"/>
      <c r="K1993" s="161"/>
      <c r="L1993" s="161"/>
      <c r="M1993" s="161"/>
      <c r="N1993" s="171"/>
      <c r="O1993" s="171"/>
      <c r="P1993" s="171"/>
      <c r="Q1993" s="171"/>
      <c r="R1993" s="171"/>
      <c r="S1993" s="171"/>
      <c r="T1993" s="208" t="str">
        <f t="shared" si="310"/>
        <v>MISSING</v>
      </c>
      <c r="U1993" s="208" t="str">
        <f t="shared" si="311"/>
        <v>MISSING</v>
      </c>
      <c r="X1993" s="56">
        <f t="shared" si="314"/>
        <v>-99</v>
      </c>
      <c r="Y1993" s="56">
        <f t="shared" si="315"/>
        <v>-99</v>
      </c>
      <c r="Z1993" s="56">
        <f t="shared" si="316"/>
        <v>-99</v>
      </c>
      <c r="AA1993" s="56">
        <f t="shared" si="317"/>
        <v>-99</v>
      </c>
      <c r="AB1993" s="56">
        <f t="shared" si="318"/>
        <v>-99</v>
      </c>
      <c r="AC1993" s="56">
        <f t="shared" si="319"/>
        <v>-99</v>
      </c>
      <c r="AE1993" s="82">
        <f>IF(D1993=1, 'adjustment factor'!$D$4, IF(D1993=-9,-999,IF(D1993="",-999,0)))</f>
        <v>-999</v>
      </c>
      <c r="AF1993" s="82">
        <f>IF(F1993=1, 'adjustment factor'!$D$5, IF(F1993=-9,-999,IF(F1993="",-999,0)))</f>
        <v>-999</v>
      </c>
      <c r="AG1993" s="82">
        <f>IF(E1993=1, 'adjustment factor'!$D$6, IF(E1993=-9,-999,IF(E1993="",-999,0)))</f>
        <v>-999</v>
      </c>
      <c r="AH1993" s="82">
        <f>IF(K1993&gt;=45,'adjustment factor'!$D$7,IF(K1993=-9,-1200,IF(K1993="",-1200,0)))</f>
        <v>-1200</v>
      </c>
      <c r="AI1993" s="82">
        <f>IF(L1993=1, 'adjustment factor'!$D$8, IF(L1993=-9,-999,IF(L1993="",-999,0)))</f>
        <v>-999</v>
      </c>
      <c r="AJ1993" s="82">
        <f>IF(AND(M1993&gt;=1,M1993&lt;=4),'adjustment factor'!$D$9,IF(M1993=-9,-999,IF(M1993=98,-999,IF(M1993=99,-999,IF(M1993="",-999,0)))))</f>
        <v>-999</v>
      </c>
      <c r="AK1993" s="82">
        <f>IF(H1993=1, 'adjustment factor'!$D$10, IF(H1993=-9,-999,IF(H1993="",-999,0)))</f>
        <v>-999</v>
      </c>
      <c r="AL1993" s="82">
        <f>IF(G1993=1, 'adjustment factor'!$D$11, IF(G1993=-9,-999,IF(G1993="",-999,0)))</f>
        <v>-999</v>
      </c>
      <c r="AM1993" s="82">
        <f>IF(I1993=1, 'adjustment factor'!$D$12, IF(I1993=-9,-999,IF(I1993="",-999,0)))</f>
        <v>-999</v>
      </c>
      <c r="AN1993" s="82">
        <f>IF(J1993=1, 'adjustment factor'!$D$13, IF(J1993=-9,-999,IF(J1993="",-999,0)))</f>
        <v>-999</v>
      </c>
      <c r="AO1993" s="82" t="str">
        <f t="shared" si="312"/>
        <v>-999</v>
      </c>
      <c r="AP1993" s="82" t="str">
        <f t="shared" si="313"/>
        <v>MISSING</v>
      </c>
    </row>
    <row r="1994" spans="2:42" s="3" customFormat="1">
      <c r="B1994" s="213"/>
      <c r="C1994" s="35">
        <v>1990</v>
      </c>
      <c r="D1994" s="161"/>
      <c r="E1994" s="161"/>
      <c r="F1994" s="161"/>
      <c r="G1994" s="161"/>
      <c r="H1994" s="161"/>
      <c r="I1994" s="161"/>
      <c r="J1994" s="161"/>
      <c r="K1994" s="161"/>
      <c r="L1994" s="161"/>
      <c r="M1994" s="161"/>
      <c r="N1994" s="171"/>
      <c r="O1994" s="171"/>
      <c r="P1994" s="171"/>
      <c r="Q1994" s="171"/>
      <c r="R1994" s="171"/>
      <c r="S1994" s="171"/>
      <c r="T1994" s="208" t="str">
        <f t="shared" si="310"/>
        <v>MISSING</v>
      </c>
      <c r="U1994" s="208" t="str">
        <f t="shared" si="311"/>
        <v>MISSING</v>
      </c>
      <c r="X1994" s="56">
        <f t="shared" si="314"/>
        <v>-99</v>
      </c>
      <c r="Y1994" s="56">
        <f t="shared" si="315"/>
        <v>-99</v>
      </c>
      <c r="Z1994" s="56">
        <f t="shared" si="316"/>
        <v>-99</v>
      </c>
      <c r="AA1994" s="56">
        <f t="shared" si="317"/>
        <v>-99</v>
      </c>
      <c r="AB1994" s="56">
        <f t="shared" si="318"/>
        <v>-99</v>
      </c>
      <c r="AC1994" s="56">
        <f t="shared" si="319"/>
        <v>-99</v>
      </c>
      <c r="AE1994" s="82">
        <f>IF(D1994=1, 'adjustment factor'!$D$4, IF(D1994=-9,-999,IF(D1994="",-999,0)))</f>
        <v>-999</v>
      </c>
      <c r="AF1994" s="82">
        <f>IF(F1994=1, 'adjustment factor'!$D$5, IF(F1994=-9,-999,IF(F1994="",-999,0)))</f>
        <v>-999</v>
      </c>
      <c r="AG1994" s="82">
        <f>IF(E1994=1, 'adjustment factor'!$D$6, IF(E1994=-9,-999,IF(E1994="",-999,0)))</f>
        <v>-999</v>
      </c>
      <c r="AH1994" s="82">
        <f>IF(K1994&gt;=45,'adjustment factor'!$D$7,IF(K1994=-9,-1200,IF(K1994="",-1200,0)))</f>
        <v>-1200</v>
      </c>
      <c r="AI1994" s="82">
        <f>IF(L1994=1, 'adjustment factor'!$D$8, IF(L1994=-9,-999,IF(L1994="",-999,0)))</f>
        <v>-999</v>
      </c>
      <c r="AJ1994" s="82">
        <f>IF(AND(M1994&gt;=1,M1994&lt;=4),'adjustment factor'!$D$9,IF(M1994=-9,-999,IF(M1994=98,-999,IF(M1994=99,-999,IF(M1994="",-999,0)))))</f>
        <v>-999</v>
      </c>
      <c r="AK1994" s="82">
        <f>IF(H1994=1, 'adjustment factor'!$D$10, IF(H1994=-9,-999,IF(H1994="",-999,0)))</f>
        <v>-999</v>
      </c>
      <c r="AL1994" s="82">
        <f>IF(G1994=1, 'adjustment factor'!$D$11, IF(G1994=-9,-999,IF(G1994="",-999,0)))</f>
        <v>-999</v>
      </c>
      <c r="AM1994" s="82">
        <f>IF(I1994=1, 'adjustment factor'!$D$12, IF(I1994=-9,-999,IF(I1994="",-999,0)))</f>
        <v>-999</v>
      </c>
      <c r="AN1994" s="82">
        <f>IF(J1994=1, 'adjustment factor'!$D$13, IF(J1994=-9,-999,IF(J1994="",-999,0)))</f>
        <v>-999</v>
      </c>
      <c r="AO1994" s="82" t="str">
        <f t="shared" si="312"/>
        <v>-999</v>
      </c>
      <c r="AP1994" s="82" t="str">
        <f t="shared" si="313"/>
        <v>MISSING</v>
      </c>
    </row>
    <row r="1995" spans="2:42" s="3" customFormat="1">
      <c r="B1995" s="213"/>
      <c r="C1995" s="35">
        <v>1991</v>
      </c>
      <c r="D1995" s="161"/>
      <c r="E1995" s="161"/>
      <c r="F1995" s="161"/>
      <c r="G1995" s="161"/>
      <c r="H1995" s="161"/>
      <c r="I1995" s="161"/>
      <c r="J1995" s="161"/>
      <c r="K1995" s="161"/>
      <c r="L1995" s="161"/>
      <c r="M1995" s="161"/>
      <c r="N1995" s="171"/>
      <c r="O1995" s="171"/>
      <c r="P1995" s="171"/>
      <c r="Q1995" s="171"/>
      <c r="R1995" s="171"/>
      <c r="S1995" s="171"/>
      <c r="T1995" s="208" t="str">
        <f t="shared" si="310"/>
        <v>MISSING</v>
      </c>
      <c r="U1995" s="208" t="str">
        <f t="shared" si="311"/>
        <v>MISSING</v>
      </c>
      <c r="X1995" s="56">
        <f t="shared" si="314"/>
        <v>-99</v>
      </c>
      <c r="Y1995" s="56">
        <f t="shared" si="315"/>
        <v>-99</v>
      </c>
      <c r="Z1995" s="56">
        <f t="shared" si="316"/>
        <v>-99</v>
      </c>
      <c r="AA1995" s="56">
        <f t="shared" si="317"/>
        <v>-99</v>
      </c>
      <c r="AB1995" s="56">
        <f t="shared" si="318"/>
        <v>-99</v>
      </c>
      <c r="AC1995" s="56">
        <f t="shared" si="319"/>
        <v>-99</v>
      </c>
      <c r="AE1995" s="82">
        <f>IF(D1995=1, 'adjustment factor'!$D$4, IF(D1995=-9,-999,IF(D1995="",-999,0)))</f>
        <v>-999</v>
      </c>
      <c r="AF1995" s="82">
        <f>IF(F1995=1, 'adjustment factor'!$D$5, IF(F1995=-9,-999,IF(F1995="",-999,0)))</f>
        <v>-999</v>
      </c>
      <c r="AG1995" s="82">
        <f>IF(E1995=1, 'adjustment factor'!$D$6, IF(E1995=-9,-999,IF(E1995="",-999,0)))</f>
        <v>-999</v>
      </c>
      <c r="AH1995" s="82">
        <f>IF(K1995&gt;=45,'adjustment factor'!$D$7,IF(K1995=-9,-1200,IF(K1995="",-1200,0)))</f>
        <v>-1200</v>
      </c>
      <c r="AI1995" s="82">
        <f>IF(L1995=1, 'adjustment factor'!$D$8, IF(L1995=-9,-999,IF(L1995="",-999,0)))</f>
        <v>-999</v>
      </c>
      <c r="AJ1995" s="82">
        <f>IF(AND(M1995&gt;=1,M1995&lt;=4),'adjustment factor'!$D$9,IF(M1995=-9,-999,IF(M1995=98,-999,IF(M1995=99,-999,IF(M1995="",-999,0)))))</f>
        <v>-999</v>
      </c>
      <c r="AK1995" s="82">
        <f>IF(H1995=1, 'adjustment factor'!$D$10, IF(H1995=-9,-999,IF(H1995="",-999,0)))</f>
        <v>-999</v>
      </c>
      <c r="AL1995" s="82">
        <f>IF(G1995=1, 'adjustment factor'!$D$11, IF(G1995=-9,-999,IF(G1995="",-999,0)))</f>
        <v>-999</v>
      </c>
      <c r="AM1995" s="82">
        <f>IF(I1995=1, 'adjustment factor'!$D$12, IF(I1995=-9,-999,IF(I1995="",-999,0)))</f>
        <v>-999</v>
      </c>
      <c r="AN1995" s="82">
        <f>IF(J1995=1, 'adjustment factor'!$D$13, IF(J1995=-9,-999,IF(J1995="",-999,0)))</f>
        <v>-999</v>
      </c>
      <c r="AO1995" s="82" t="str">
        <f t="shared" si="312"/>
        <v>-999</v>
      </c>
      <c r="AP1995" s="82" t="str">
        <f t="shared" si="313"/>
        <v>MISSING</v>
      </c>
    </row>
    <row r="1996" spans="2:42" s="3" customFormat="1">
      <c r="B1996" s="213"/>
      <c r="C1996" s="35">
        <v>1992</v>
      </c>
      <c r="D1996" s="161"/>
      <c r="E1996" s="161"/>
      <c r="F1996" s="161"/>
      <c r="G1996" s="161"/>
      <c r="H1996" s="161"/>
      <c r="I1996" s="161"/>
      <c r="J1996" s="161"/>
      <c r="K1996" s="161"/>
      <c r="L1996" s="161"/>
      <c r="M1996" s="161"/>
      <c r="N1996" s="171"/>
      <c r="O1996" s="171"/>
      <c r="P1996" s="171"/>
      <c r="Q1996" s="171"/>
      <c r="R1996" s="171"/>
      <c r="S1996" s="171"/>
      <c r="T1996" s="208" t="str">
        <f t="shared" si="310"/>
        <v>MISSING</v>
      </c>
      <c r="U1996" s="208" t="str">
        <f t="shared" si="311"/>
        <v>MISSING</v>
      </c>
      <c r="X1996" s="56">
        <f t="shared" si="314"/>
        <v>-99</v>
      </c>
      <c r="Y1996" s="56">
        <f t="shared" si="315"/>
        <v>-99</v>
      </c>
      <c r="Z1996" s="56">
        <f t="shared" si="316"/>
        <v>-99</v>
      </c>
      <c r="AA1996" s="56">
        <f t="shared" si="317"/>
        <v>-99</v>
      </c>
      <c r="AB1996" s="56">
        <f t="shared" si="318"/>
        <v>-99</v>
      </c>
      <c r="AC1996" s="56">
        <f t="shared" si="319"/>
        <v>-99</v>
      </c>
      <c r="AE1996" s="82">
        <f>IF(D1996=1, 'adjustment factor'!$D$4, IF(D1996=-9,-999,IF(D1996="",-999,0)))</f>
        <v>-999</v>
      </c>
      <c r="AF1996" s="82">
        <f>IF(F1996=1, 'adjustment factor'!$D$5, IF(F1996=-9,-999,IF(F1996="",-999,0)))</f>
        <v>-999</v>
      </c>
      <c r="AG1996" s="82">
        <f>IF(E1996=1, 'adjustment factor'!$D$6, IF(E1996=-9,-999,IF(E1996="",-999,0)))</f>
        <v>-999</v>
      </c>
      <c r="AH1996" s="82">
        <f>IF(K1996&gt;=45,'adjustment factor'!$D$7,IF(K1996=-9,-1200,IF(K1996="",-1200,0)))</f>
        <v>-1200</v>
      </c>
      <c r="AI1996" s="82">
        <f>IF(L1996=1, 'adjustment factor'!$D$8, IF(L1996=-9,-999,IF(L1996="",-999,0)))</f>
        <v>-999</v>
      </c>
      <c r="AJ1996" s="82">
        <f>IF(AND(M1996&gt;=1,M1996&lt;=4),'adjustment factor'!$D$9,IF(M1996=-9,-999,IF(M1996=98,-999,IF(M1996=99,-999,IF(M1996="",-999,0)))))</f>
        <v>-999</v>
      </c>
      <c r="AK1996" s="82">
        <f>IF(H1996=1, 'adjustment factor'!$D$10, IF(H1996=-9,-999,IF(H1996="",-999,0)))</f>
        <v>-999</v>
      </c>
      <c r="AL1996" s="82">
        <f>IF(G1996=1, 'adjustment factor'!$D$11, IF(G1996=-9,-999,IF(G1996="",-999,0)))</f>
        <v>-999</v>
      </c>
      <c r="AM1996" s="82">
        <f>IF(I1996=1, 'adjustment factor'!$D$12, IF(I1996=-9,-999,IF(I1996="",-999,0)))</f>
        <v>-999</v>
      </c>
      <c r="AN1996" s="82">
        <f>IF(J1996=1, 'adjustment factor'!$D$13, IF(J1996=-9,-999,IF(J1996="",-999,0)))</f>
        <v>-999</v>
      </c>
      <c r="AO1996" s="82" t="str">
        <f t="shared" si="312"/>
        <v>-999</v>
      </c>
      <c r="AP1996" s="82" t="str">
        <f t="shared" si="313"/>
        <v>MISSING</v>
      </c>
    </row>
    <row r="1997" spans="2:42" s="3" customFormat="1">
      <c r="B1997" s="213"/>
      <c r="C1997" s="35">
        <v>1993</v>
      </c>
      <c r="D1997" s="161"/>
      <c r="E1997" s="161"/>
      <c r="F1997" s="161"/>
      <c r="G1997" s="161"/>
      <c r="H1997" s="161"/>
      <c r="I1997" s="161"/>
      <c r="J1997" s="161"/>
      <c r="K1997" s="161"/>
      <c r="L1997" s="161"/>
      <c r="M1997" s="161"/>
      <c r="N1997" s="171"/>
      <c r="O1997" s="171"/>
      <c r="P1997" s="171"/>
      <c r="Q1997" s="171"/>
      <c r="R1997" s="171"/>
      <c r="S1997" s="171"/>
      <c r="T1997" s="208" t="str">
        <f t="shared" si="310"/>
        <v>MISSING</v>
      </c>
      <c r="U1997" s="208" t="str">
        <f t="shared" si="311"/>
        <v>MISSING</v>
      </c>
      <c r="X1997" s="56">
        <f t="shared" si="314"/>
        <v>-99</v>
      </c>
      <c r="Y1997" s="56">
        <f t="shared" si="315"/>
        <v>-99</v>
      </c>
      <c r="Z1997" s="56">
        <f t="shared" si="316"/>
        <v>-99</v>
      </c>
      <c r="AA1997" s="56">
        <f t="shared" si="317"/>
        <v>-99</v>
      </c>
      <c r="AB1997" s="56">
        <f t="shared" si="318"/>
        <v>-99</v>
      </c>
      <c r="AC1997" s="56">
        <f t="shared" si="319"/>
        <v>-99</v>
      </c>
      <c r="AE1997" s="82">
        <f>IF(D1997=1, 'adjustment factor'!$D$4, IF(D1997=-9,-999,IF(D1997="",-999,0)))</f>
        <v>-999</v>
      </c>
      <c r="AF1997" s="82">
        <f>IF(F1997=1, 'adjustment factor'!$D$5, IF(F1997=-9,-999,IF(F1997="",-999,0)))</f>
        <v>-999</v>
      </c>
      <c r="AG1997" s="82">
        <f>IF(E1997=1, 'adjustment factor'!$D$6, IF(E1997=-9,-999,IF(E1997="",-999,0)))</f>
        <v>-999</v>
      </c>
      <c r="AH1997" s="82">
        <f>IF(K1997&gt;=45,'adjustment factor'!$D$7,IF(K1997=-9,-1200,IF(K1997="",-1200,0)))</f>
        <v>-1200</v>
      </c>
      <c r="AI1997" s="82">
        <f>IF(L1997=1, 'adjustment factor'!$D$8, IF(L1997=-9,-999,IF(L1997="",-999,0)))</f>
        <v>-999</v>
      </c>
      <c r="AJ1997" s="82">
        <f>IF(AND(M1997&gt;=1,M1997&lt;=4),'adjustment factor'!$D$9,IF(M1997=-9,-999,IF(M1997=98,-999,IF(M1997=99,-999,IF(M1997="",-999,0)))))</f>
        <v>-999</v>
      </c>
      <c r="AK1997" s="82">
        <f>IF(H1997=1, 'adjustment factor'!$D$10, IF(H1997=-9,-999,IF(H1997="",-999,0)))</f>
        <v>-999</v>
      </c>
      <c r="AL1997" s="82">
        <f>IF(G1997=1, 'adjustment factor'!$D$11, IF(G1997=-9,-999,IF(G1997="",-999,0)))</f>
        <v>-999</v>
      </c>
      <c r="AM1997" s="82">
        <f>IF(I1997=1, 'adjustment factor'!$D$12, IF(I1997=-9,-999,IF(I1997="",-999,0)))</f>
        <v>-999</v>
      </c>
      <c r="AN1997" s="82">
        <f>IF(J1997=1, 'adjustment factor'!$D$13, IF(J1997=-9,-999,IF(J1997="",-999,0)))</f>
        <v>-999</v>
      </c>
      <c r="AO1997" s="82" t="str">
        <f t="shared" si="312"/>
        <v>-999</v>
      </c>
      <c r="AP1997" s="82" t="str">
        <f t="shared" si="313"/>
        <v>MISSING</v>
      </c>
    </row>
    <row r="1998" spans="2:42" s="3" customFormat="1">
      <c r="B1998" s="213"/>
      <c r="C1998" s="35">
        <v>1994</v>
      </c>
      <c r="D1998" s="161"/>
      <c r="E1998" s="161"/>
      <c r="F1998" s="161"/>
      <c r="G1998" s="161"/>
      <c r="H1998" s="161"/>
      <c r="I1998" s="161"/>
      <c r="J1998" s="161"/>
      <c r="K1998" s="161"/>
      <c r="L1998" s="161"/>
      <c r="M1998" s="161"/>
      <c r="N1998" s="171"/>
      <c r="O1998" s="171"/>
      <c r="P1998" s="171"/>
      <c r="Q1998" s="171"/>
      <c r="R1998" s="171"/>
      <c r="S1998" s="171"/>
      <c r="T1998" s="208" t="str">
        <f t="shared" si="310"/>
        <v>MISSING</v>
      </c>
      <c r="U1998" s="208" t="str">
        <f t="shared" si="311"/>
        <v>MISSING</v>
      </c>
      <c r="X1998" s="56">
        <f t="shared" si="314"/>
        <v>-99</v>
      </c>
      <c r="Y1998" s="56">
        <f t="shared" si="315"/>
        <v>-99</v>
      </c>
      <c r="Z1998" s="56">
        <f t="shared" si="316"/>
        <v>-99</v>
      </c>
      <c r="AA1998" s="56">
        <f t="shared" si="317"/>
        <v>-99</v>
      </c>
      <c r="AB1998" s="56">
        <f t="shared" si="318"/>
        <v>-99</v>
      </c>
      <c r="AC1998" s="56">
        <f t="shared" si="319"/>
        <v>-99</v>
      </c>
      <c r="AE1998" s="82">
        <f>IF(D1998=1, 'adjustment factor'!$D$4, IF(D1998=-9,-999,IF(D1998="",-999,0)))</f>
        <v>-999</v>
      </c>
      <c r="AF1998" s="82">
        <f>IF(F1998=1, 'adjustment factor'!$D$5, IF(F1998=-9,-999,IF(F1998="",-999,0)))</f>
        <v>-999</v>
      </c>
      <c r="AG1998" s="82">
        <f>IF(E1998=1, 'adjustment factor'!$D$6, IF(E1998=-9,-999,IF(E1998="",-999,0)))</f>
        <v>-999</v>
      </c>
      <c r="AH1998" s="82">
        <f>IF(K1998&gt;=45,'adjustment factor'!$D$7,IF(K1998=-9,-1200,IF(K1998="",-1200,0)))</f>
        <v>-1200</v>
      </c>
      <c r="AI1998" s="82">
        <f>IF(L1998=1, 'adjustment factor'!$D$8, IF(L1998=-9,-999,IF(L1998="",-999,0)))</f>
        <v>-999</v>
      </c>
      <c r="AJ1998" s="82">
        <f>IF(AND(M1998&gt;=1,M1998&lt;=4),'adjustment factor'!$D$9,IF(M1998=-9,-999,IF(M1998=98,-999,IF(M1998=99,-999,IF(M1998="",-999,0)))))</f>
        <v>-999</v>
      </c>
      <c r="AK1998" s="82">
        <f>IF(H1998=1, 'adjustment factor'!$D$10, IF(H1998=-9,-999,IF(H1998="",-999,0)))</f>
        <v>-999</v>
      </c>
      <c r="AL1998" s="82">
        <f>IF(G1998=1, 'adjustment factor'!$D$11, IF(G1998=-9,-999,IF(G1998="",-999,0)))</f>
        <v>-999</v>
      </c>
      <c r="AM1998" s="82">
        <f>IF(I1998=1, 'adjustment factor'!$D$12, IF(I1998=-9,-999,IF(I1998="",-999,0)))</f>
        <v>-999</v>
      </c>
      <c r="AN1998" s="82">
        <f>IF(J1998=1, 'adjustment factor'!$D$13, IF(J1998=-9,-999,IF(J1998="",-999,0)))</f>
        <v>-999</v>
      </c>
      <c r="AO1998" s="82" t="str">
        <f t="shared" si="312"/>
        <v>-999</v>
      </c>
      <c r="AP1998" s="82" t="str">
        <f t="shared" si="313"/>
        <v>MISSING</v>
      </c>
    </row>
    <row r="1999" spans="2:42" s="3" customFormat="1">
      <c r="B1999" s="213"/>
      <c r="C1999" s="35">
        <v>1995</v>
      </c>
      <c r="D1999" s="161"/>
      <c r="E1999" s="161"/>
      <c r="F1999" s="161"/>
      <c r="G1999" s="161"/>
      <c r="H1999" s="161"/>
      <c r="I1999" s="161"/>
      <c r="J1999" s="161"/>
      <c r="K1999" s="161"/>
      <c r="L1999" s="161"/>
      <c r="M1999" s="161"/>
      <c r="N1999" s="171"/>
      <c r="O1999" s="171"/>
      <c r="P1999" s="171"/>
      <c r="Q1999" s="171"/>
      <c r="R1999" s="171"/>
      <c r="S1999" s="171"/>
      <c r="T1999" s="208" t="str">
        <f t="shared" si="310"/>
        <v>MISSING</v>
      </c>
      <c r="U1999" s="208" t="str">
        <f t="shared" si="311"/>
        <v>MISSING</v>
      </c>
      <c r="X1999" s="56">
        <f t="shared" si="314"/>
        <v>-99</v>
      </c>
      <c r="Y1999" s="56">
        <f t="shared" si="315"/>
        <v>-99</v>
      </c>
      <c r="Z1999" s="56">
        <f t="shared" si="316"/>
        <v>-99</v>
      </c>
      <c r="AA1999" s="56">
        <f t="shared" si="317"/>
        <v>-99</v>
      </c>
      <c r="AB1999" s="56">
        <f t="shared" si="318"/>
        <v>-99</v>
      </c>
      <c r="AC1999" s="56">
        <f t="shared" si="319"/>
        <v>-99</v>
      </c>
      <c r="AE1999" s="82">
        <f>IF(D1999=1, 'adjustment factor'!$D$4, IF(D1999=-9,-999,IF(D1999="",-999,0)))</f>
        <v>-999</v>
      </c>
      <c r="AF1999" s="82">
        <f>IF(F1999=1, 'adjustment factor'!$D$5, IF(F1999=-9,-999,IF(F1999="",-999,0)))</f>
        <v>-999</v>
      </c>
      <c r="AG1999" s="82">
        <f>IF(E1999=1, 'adjustment factor'!$D$6, IF(E1999=-9,-999,IF(E1999="",-999,0)))</f>
        <v>-999</v>
      </c>
      <c r="AH1999" s="82">
        <f>IF(K1999&gt;=45,'adjustment factor'!$D$7,IF(K1999=-9,-1200,IF(K1999="",-1200,0)))</f>
        <v>-1200</v>
      </c>
      <c r="AI1999" s="82">
        <f>IF(L1999=1, 'adjustment factor'!$D$8, IF(L1999=-9,-999,IF(L1999="",-999,0)))</f>
        <v>-999</v>
      </c>
      <c r="AJ1999" s="82">
        <f>IF(AND(M1999&gt;=1,M1999&lt;=4),'adjustment factor'!$D$9,IF(M1999=-9,-999,IF(M1999=98,-999,IF(M1999=99,-999,IF(M1999="",-999,0)))))</f>
        <v>-999</v>
      </c>
      <c r="AK1999" s="82">
        <f>IF(H1999=1, 'adjustment factor'!$D$10, IF(H1999=-9,-999,IF(H1999="",-999,0)))</f>
        <v>-999</v>
      </c>
      <c r="AL1999" s="82">
        <f>IF(G1999=1, 'adjustment factor'!$D$11, IF(G1999=-9,-999,IF(G1999="",-999,0)))</f>
        <v>-999</v>
      </c>
      <c r="AM1999" s="82">
        <f>IF(I1999=1, 'adjustment factor'!$D$12, IF(I1999=-9,-999,IF(I1999="",-999,0)))</f>
        <v>-999</v>
      </c>
      <c r="AN1999" s="82">
        <f>IF(J1999=1, 'adjustment factor'!$D$13, IF(J1999=-9,-999,IF(J1999="",-999,0)))</f>
        <v>-999</v>
      </c>
      <c r="AO1999" s="82" t="str">
        <f t="shared" si="312"/>
        <v>-999</v>
      </c>
      <c r="AP1999" s="82" t="str">
        <f t="shared" si="313"/>
        <v>MISSING</v>
      </c>
    </row>
    <row r="2000" spans="2:42" s="3" customFormat="1">
      <c r="B2000" s="213"/>
      <c r="C2000" s="35">
        <v>1996</v>
      </c>
      <c r="D2000" s="161"/>
      <c r="E2000" s="161"/>
      <c r="F2000" s="161"/>
      <c r="G2000" s="161"/>
      <c r="H2000" s="161"/>
      <c r="I2000" s="161"/>
      <c r="J2000" s="161"/>
      <c r="K2000" s="161"/>
      <c r="L2000" s="161"/>
      <c r="M2000" s="161"/>
      <c r="N2000" s="171"/>
      <c r="O2000" s="171"/>
      <c r="P2000" s="171"/>
      <c r="Q2000" s="171"/>
      <c r="R2000" s="171"/>
      <c r="S2000" s="171"/>
      <c r="T2000" s="208" t="str">
        <f t="shared" si="310"/>
        <v>MISSING</v>
      </c>
      <c r="U2000" s="208" t="str">
        <f t="shared" si="311"/>
        <v>MISSING</v>
      </c>
      <c r="X2000" s="56">
        <f t="shared" si="314"/>
        <v>-99</v>
      </c>
      <c r="Y2000" s="56">
        <f t="shared" si="315"/>
        <v>-99</v>
      </c>
      <c r="Z2000" s="56">
        <f t="shared" si="316"/>
        <v>-99</v>
      </c>
      <c r="AA2000" s="56">
        <f t="shared" si="317"/>
        <v>-99</v>
      </c>
      <c r="AB2000" s="56">
        <f t="shared" si="318"/>
        <v>-99</v>
      </c>
      <c r="AC2000" s="56">
        <f t="shared" si="319"/>
        <v>-99</v>
      </c>
      <c r="AE2000" s="82">
        <f>IF(D2000=1, 'adjustment factor'!$D$4, IF(D2000=-9,-999,IF(D2000="",-999,0)))</f>
        <v>-999</v>
      </c>
      <c r="AF2000" s="82">
        <f>IF(F2000=1, 'adjustment factor'!$D$5, IF(F2000=-9,-999,IF(F2000="",-999,0)))</f>
        <v>-999</v>
      </c>
      <c r="AG2000" s="82">
        <f>IF(E2000=1, 'adjustment factor'!$D$6, IF(E2000=-9,-999,IF(E2000="",-999,0)))</f>
        <v>-999</v>
      </c>
      <c r="AH2000" s="82">
        <f>IF(K2000&gt;=45,'adjustment factor'!$D$7,IF(K2000=-9,-1200,IF(K2000="",-1200,0)))</f>
        <v>-1200</v>
      </c>
      <c r="AI2000" s="82">
        <f>IF(L2000=1, 'adjustment factor'!$D$8, IF(L2000=-9,-999,IF(L2000="",-999,0)))</f>
        <v>-999</v>
      </c>
      <c r="AJ2000" s="82">
        <f>IF(AND(M2000&gt;=1,M2000&lt;=4),'adjustment factor'!$D$9,IF(M2000=-9,-999,IF(M2000=98,-999,IF(M2000=99,-999,IF(M2000="",-999,0)))))</f>
        <v>-999</v>
      </c>
      <c r="AK2000" s="82">
        <f>IF(H2000=1, 'adjustment factor'!$D$10, IF(H2000=-9,-999,IF(H2000="",-999,0)))</f>
        <v>-999</v>
      </c>
      <c r="AL2000" s="82">
        <f>IF(G2000=1, 'adjustment factor'!$D$11, IF(G2000=-9,-999,IF(G2000="",-999,0)))</f>
        <v>-999</v>
      </c>
      <c r="AM2000" s="82">
        <f>IF(I2000=1, 'adjustment factor'!$D$12, IF(I2000=-9,-999,IF(I2000="",-999,0)))</f>
        <v>-999</v>
      </c>
      <c r="AN2000" s="82">
        <f>IF(J2000=1, 'adjustment factor'!$D$13, IF(J2000=-9,-999,IF(J2000="",-999,0)))</f>
        <v>-999</v>
      </c>
      <c r="AO2000" s="82" t="str">
        <f t="shared" si="312"/>
        <v>-999</v>
      </c>
      <c r="AP2000" s="82" t="str">
        <f t="shared" si="313"/>
        <v>MISSING</v>
      </c>
    </row>
    <row r="2001" spans="2:43">
      <c r="B2001" s="207"/>
      <c r="C2001" s="35">
        <v>1997</v>
      </c>
      <c r="D2001" s="161"/>
      <c r="E2001" s="161"/>
      <c r="F2001" s="161"/>
      <c r="G2001" s="161"/>
      <c r="H2001" s="161"/>
      <c r="I2001" s="161"/>
      <c r="J2001" s="161"/>
      <c r="K2001" s="161"/>
      <c r="L2001" s="161"/>
      <c r="M2001" s="161"/>
      <c r="N2001" s="171"/>
      <c r="O2001" s="171"/>
      <c r="P2001" s="171"/>
      <c r="Q2001" s="171"/>
      <c r="R2001" s="171"/>
      <c r="S2001" s="171"/>
      <c r="T2001" s="208" t="str">
        <f t="shared" si="310"/>
        <v>MISSING</v>
      </c>
      <c r="U2001" s="208" t="str">
        <f t="shared" si="311"/>
        <v>MISSING</v>
      </c>
      <c r="X2001" s="56">
        <f t="shared" si="314"/>
        <v>-99</v>
      </c>
      <c r="Y2001" s="56">
        <f t="shared" si="315"/>
        <v>-99</v>
      </c>
      <c r="Z2001" s="56">
        <f t="shared" si="316"/>
        <v>-99</v>
      </c>
      <c r="AA2001" s="56">
        <f t="shared" si="317"/>
        <v>-99</v>
      </c>
      <c r="AB2001" s="56">
        <f t="shared" si="318"/>
        <v>-99</v>
      </c>
      <c r="AC2001" s="56">
        <f t="shared" si="319"/>
        <v>-99</v>
      </c>
      <c r="AD2001" s="3"/>
      <c r="AE2001" s="82">
        <f>IF(D2001=1, 'adjustment factor'!$D$4, IF(D2001=-9,-999,IF(D2001="",-999,0)))</f>
        <v>-999</v>
      </c>
      <c r="AF2001" s="82">
        <f>IF(F2001=1, 'adjustment factor'!$D$5, IF(F2001=-9,-999,IF(F2001="",-999,0)))</f>
        <v>-999</v>
      </c>
      <c r="AG2001" s="82">
        <f>IF(E2001=1, 'adjustment factor'!$D$6, IF(E2001=-9,-999,IF(E2001="",-999,0)))</f>
        <v>-999</v>
      </c>
      <c r="AH2001" s="82">
        <f>IF(K2001&gt;=45,'adjustment factor'!$D$7,IF(K2001=-9,-1200,IF(K2001="",-1200,0)))</f>
        <v>-1200</v>
      </c>
      <c r="AI2001" s="82">
        <f>IF(L2001=1, 'adjustment factor'!$D$8, IF(L2001=-9,-999,IF(L2001="",-999,0)))</f>
        <v>-999</v>
      </c>
      <c r="AJ2001" s="82">
        <f>IF(AND(M2001&gt;=1,M2001&lt;=4),'adjustment factor'!$D$9,IF(M2001=-9,-999,IF(M2001=98,-999,IF(M2001=99,-999,IF(M2001="",-999,0)))))</f>
        <v>-999</v>
      </c>
      <c r="AK2001" s="82">
        <f>IF(H2001=1, 'adjustment factor'!$D$10, IF(H2001=-9,-999,IF(H2001="",-999,0)))</f>
        <v>-999</v>
      </c>
      <c r="AL2001" s="82">
        <f>IF(G2001=1, 'adjustment factor'!$D$11, IF(G2001=-9,-999,IF(G2001="",-999,0)))</f>
        <v>-999</v>
      </c>
      <c r="AM2001" s="82">
        <f>IF(I2001=1, 'adjustment factor'!$D$12, IF(I2001=-9,-999,IF(I2001="",-999,0)))</f>
        <v>-999</v>
      </c>
      <c r="AN2001" s="82">
        <f>IF(J2001=1, 'adjustment factor'!$D$13, IF(J2001=-9,-999,IF(J2001="",-999,0)))</f>
        <v>-999</v>
      </c>
      <c r="AO2001" s="82" t="str">
        <f t="shared" si="312"/>
        <v>-999</v>
      </c>
      <c r="AP2001" s="82" t="str">
        <f t="shared" si="313"/>
        <v>MISSING</v>
      </c>
    </row>
    <row r="2002" spans="2:43">
      <c r="B2002" s="207"/>
      <c r="C2002" s="35">
        <v>1998</v>
      </c>
      <c r="D2002" s="161"/>
      <c r="E2002" s="161"/>
      <c r="F2002" s="161"/>
      <c r="G2002" s="161"/>
      <c r="H2002" s="161"/>
      <c r="I2002" s="161"/>
      <c r="J2002" s="161"/>
      <c r="K2002" s="161"/>
      <c r="L2002" s="161"/>
      <c r="M2002" s="161"/>
      <c r="N2002" s="171"/>
      <c r="O2002" s="171"/>
      <c r="P2002" s="171"/>
      <c r="Q2002" s="171"/>
      <c r="R2002" s="171"/>
      <c r="S2002" s="171"/>
      <c r="T2002" s="208" t="str">
        <f t="shared" si="310"/>
        <v>MISSING</v>
      </c>
      <c r="U2002" s="208" t="str">
        <f t="shared" si="311"/>
        <v>MISSING</v>
      </c>
      <c r="X2002" s="56">
        <f t="shared" si="314"/>
        <v>-99</v>
      </c>
      <c r="Y2002" s="56">
        <f t="shared" si="315"/>
        <v>-99</v>
      </c>
      <c r="Z2002" s="56">
        <f t="shared" si="316"/>
        <v>-99</v>
      </c>
      <c r="AA2002" s="56">
        <f t="shared" si="317"/>
        <v>-99</v>
      </c>
      <c r="AB2002" s="56">
        <f t="shared" si="318"/>
        <v>-99</v>
      </c>
      <c r="AC2002" s="56">
        <f t="shared" si="319"/>
        <v>-99</v>
      </c>
      <c r="AD2002" s="3"/>
      <c r="AE2002" s="82">
        <f>IF(D2002=1, 'adjustment factor'!$D$4, IF(D2002=-9,-999,IF(D2002="",-999,0)))</f>
        <v>-999</v>
      </c>
      <c r="AF2002" s="82">
        <f>IF(F2002=1, 'adjustment factor'!$D$5, IF(F2002=-9,-999,IF(F2002="",-999,0)))</f>
        <v>-999</v>
      </c>
      <c r="AG2002" s="82">
        <f>IF(E2002=1, 'adjustment factor'!$D$6, IF(E2002=-9,-999,IF(E2002="",-999,0)))</f>
        <v>-999</v>
      </c>
      <c r="AH2002" s="82">
        <f>IF(K2002&gt;=45,'adjustment factor'!$D$7,IF(K2002=-9,-1200,IF(K2002="",-1200,0)))</f>
        <v>-1200</v>
      </c>
      <c r="AI2002" s="82">
        <f>IF(L2002=1, 'adjustment factor'!$D$8, IF(L2002=-9,-999,IF(L2002="",-999,0)))</f>
        <v>-999</v>
      </c>
      <c r="AJ2002" s="82">
        <f>IF(AND(M2002&gt;=1,M2002&lt;=4),'adjustment factor'!$D$9,IF(M2002=-9,-999,IF(M2002=98,-999,IF(M2002=99,-999,IF(M2002="",-999,0)))))</f>
        <v>-999</v>
      </c>
      <c r="AK2002" s="82">
        <f>IF(H2002=1, 'adjustment factor'!$D$10, IF(H2002=-9,-999,IF(H2002="",-999,0)))</f>
        <v>-999</v>
      </c>
      <c r="AL2002" s="82">
        <f>IF(G2002=1, 'adjustment factor'!$D$11, IF(G2002=-9,-999,IF(G2002="",-999,0)))</f>
        <v>-999</v>
      </c>
      <c r="AM2002" s="82">
        <f>IF(I2002=1, 'adjustment factor'!$D$12, IF(I2002=-9,-999,IF(I2002="",-999,0)))</f>
        <v>-999</v>
      </c>
      <c r="AN2002" s="82">
        <f>IF(J2002=1, 'adjustment factor'!$D$13, IF(J2002=-9,-999,IF(J2002="",-999,0)))</f>
        <v>-999</v>
      </c>
      <c r="AO2002" s="82" t="str">
        <f t="shared" si="312"/>
        <v>-999</v>
      </c>
      <c r="AP2002" s="82" t="str">
        <f t="shared" si="313"/>
        <v>MISSING</v>
      </c>
    </row>
    <row r="2003" spans="2:43">
      <c r="B2003" s="207"/>
      <c r="C2003" s="35">
        <v>1999</v>
      </c>
      <c r="D2003" s="161"/>
      <c r="E2003" s="161"/>
      <c r="F2003" s="161"/>
      <c r="G2003" s="161"/>
      <c r="H2003" s="161"/>
      <c r="I2003" s="161"/>
      <c r="J2003" s="161"/>
      <c r="K2003" s="161"/>
      <c r="L2003" s="161"/>
      <c r="M2003" s="161"/>
      <c r="N2003" s="171"/>
      <c r="O2003" s="171"/>
      <c r="P2003" s="171"/>
      <c r="Q2003" s="171"/>
      <c r="R2003" s="171"/>
      <c r="S2003" s="171"/>
      <c r="T2003" s="208" t="str">
        <f t="shared" si="310"/>
        <v>MISSING</v>
      </c>
      <c r="U2003" s="208" t="str">
        <f t="shared" si="311"/>
        <v>MISSING</v>
      </c>
      <c r="X2003" s="56">
        <f t="shared" si="314"/>
        <v>-99</v>
      </c>
      <c r="Y2003" s="56">
        <f t="shared" si="315"/>
        <v>-99</v>
      </c>
      <c r="Z2003" s="56">
        <f t="shared" si="316"/>
        <v>-99</v>
      </c>
      <c r="AA2003" s="56">
        <f t="shared" si="317"/>
        <v>-99</v>
      </c>
      <c r="AB2003" s="56">
        <f t="shared" si="318"/>
        <v>-99</v>
      </c>
      <c r="AC2003" s="56">
        <f t="shared" si="319"/>
        <v>-99</v>
      </c>
      <c r="AD2003" s="3"/>
      <c r="AE2003" s="82">
        <f>IF(D2003=1, 'adjustment factor'!$D$4, IF(D2003=-9,-999,IF(D2003="",-999,0)))</f>
        <v>-999</v>
      </c>
      <c r="AF2003" s="82">
        <f>IF(F2003=1, 'adjustment factor'!$D$5, IF(F2003=-9,-999,IF(F2003="",-999,0)))</f>
        <v>-999</v>
      </c>
      <c r="AG2003" s="82">
        <f>IF(E2003=1, 'adjustment factor'!$D$6, IF(E2003=-9,-999,IF(E2003="",-999,0)))</f>
        <v>-999</v>
      </c>
      <c r="AH2003" s="82">
        <f>IF(K2003&gt;=45,'adjustment factor'!$D$7,IF(K2003=-9,-1200,IF(K2003="",-1200,0)))</f>
        <v>-1200</v>
      </c>
      <c r="AI2003" s="82">
        <f>IF(L2003=1, 'adjustment factor'!$D$8, IF(L2003=-9,-999,IF(L2003="",-999,0)))</f>
        <v>-999</v>
      </c>
      <c r="AJ2003" s="82">
        <f>IF(AND(M2003&gt;=1,M2003&lt;=4),'adjustment factor'!$D$9,IF(M2003=-9,-999,IF(M2003=98,-999,IF(M2003=99,-999,IF(M2003="",-999,0)))))</f>
        <v>-999</v>
      </c>
      <c r="AK2003" s="82">
        <f>IF(H2003=1, 'adjustment factor'!$D$10, IF(H2003=-9,-999,IF(H2003="",-999,0)))</f>
        <v>-999</v>
      </c>
      <c r="AL2003" s="82">
        <f>IF(G2003=1, 'adjustment factor'!$D$11, IF(G2003=-9,-999,IF(G2003="",-999,0)))</f>
        <v>-999</v>
      </c>
      <c r="AM2003" s="82">
        <f>IF(I2003=1, 'adjustment factor'!$D$12, IF(I2003=-9,-999,IF(I2003="",-999,0)))</f>
        <v>-999</v>
      </c>
      <c r="AN2003" s="82">
        <f>IF(J2003=1, 'adjustment factor'!$D$13, IF(J2003=-9,-999,IF(J2003="",-999,0)))</f>
        <v>-999</v>
      </c>
      <c r="AO2003" s="82" t="str">
        <f t="shared" si="312"/>
        <v>-999</v>
      </c>
      <c r="AP2003" s="82" t="str">
        <f t="shared" si="313"/>
        <v>MISSING</v>
      </c>
    </row>
    <row r="2004" spans="2:43">
      <c r="B2004" s="207"/>
      <c r="C2004" s="35">
        <v>2000</v>
      </c>
      <c r="D2004" s="161"/>
      <c r="E2004" s="161"/>
      <c r="F2004" s="161"/>
      <c r="G2004" s="161"/>
      <c r="H2004" s="161"/>
      <c r="I2004" s="161"/>
      <c r="J2004" s="161"/>
      <c r="K2004" s="161"/>
      <c r="L2004" s="161"/>
      <c r="M2004" s="161"/>
      <c r="N2004" s="171"/>
      <c r="O2004" s="171"/>
      <c r="P2004" s="171"/>
      <c r="Q2004" s="171"/>
      <c r="R2004" s="171"/>
      <c r="S2004" s="171"/>
      <c r="T2004" s="208" t="str">
        <f t="shared" si="310"/>
        <v>MISSING</v>
      </c>
      <c r="U2004" s="208" t="str">
        <f t="shared" si="311"/>
        <v>MISSING</v>
      </c>
      <c r="X2004" s="56">
        <f t="shared" si="314"/>
        <v>-99</v>
      </c>
      <c r="Y2004" s="56">
        <f t="shared" si="315"/>
        <v>-99</v>
      </c>
      <c r="Z2004" s="56">
        <f t="shared" si="316"/>
        <v>-99</v>
      </c>
      <c r="AA2004" s="56">
        <f t="shared" si="317"/>
        <v>-99</v>
      </c>
      <c r="AB2004" s="56">
        <f t="shared" si="318"/>
        <v>-99</v>
      </c>
      <c r="AC2004" s="56">
        <f t="shared" si="319"/>
        <v>-99</v>
      </c>
      <c r="AD2004" s="3"/>
      <c r="AE2004" s="82">
        <f>IF(D2004=1, 'adjustment factor'!$D$4, IF(D2004=-9,-999,IF(D2004="",-999,0)))</f>
        <v>-999</v>
      </c>
      <c r="AF2004" s="82">
        <f>IF(F2004=1, 'adjustment factor'!$D$5, IF(F2004=-9,-999,IF(F2004="",-999,0)))</f>
        <v>-999</v>
      </c>
      <c r="AG2004" s="82">
        <f>IF(E2004=1, 'adjustment factor'!$D$6, IF(E2004=-9,-999,IF(E2004="",-999,0)))</f>
        <v>-999</v>
      </c>
      <c r="AH2004" s="82">
        <f>IF(K2004&gt;=45,'adjustment factor'!$D$7,IF(K2004=-9,-1200,IF(K2004="",-1200,0)))</f>
        <v>-1200</v>
      </c>
      <c r="AI2004" s="82">
        <f>IF(L2004=1, 'adjustment factor'!$D$8, IF(L2004=-9,-999,IF(L2004="",-999,0)))</f>
        <v>-999</v>
      </c>
      <c r="AJ2004" s="82">
        <f>IF(AND(M2004&gt;=1,M2004&lt;=4),'adjustment factor'!$D$9,IF(M2004=-9,-999,IF(M2004=98,-999,IF(M2004=99,-999,IF(M2004="",-999,0)))))</f>
        <v>-999</v>
      </c>
      <c r="AK2004" s="82">
        <f>IF(H2004=1, 'adjustment factor'!$D$10, IF(H2004=-9,-999,IF(H2004="",-999,0)))</f>
        <v>-999</v>
      </c>
      <c r="AL2004" s="82">
        <f>IF(G2004=1, 'adjustment factor'!$D$11, IF(G2004=-9,-999,IF(G2004="",-999,0)))</f>
        <v>-999</v>
      </c>
      <c r="AM2004" s="82">
        <f>IF(I2004=1, 'adjustment factor'!$D$12, IF(I2004=-9,-999,IF(I2004="",-999,0)))</f>
        <v>-999</v>
      </c>
      <c r="AN2004" s="82">
        <f>IF(J2004=1, 'adjustment factor'!$D$13, IF(J2004=-9,-999,IF(J2004="",-999,0)))</f>
        <v>-999</v>
      </c>
      <c r="AO2004" s="82" t="str">
        <f t="shared" si="312"/>
        <v>-999</v>
      </c>
      <c r="AP2004" s="82" t="str">
        <f t="shared" si="313"/>
        <v>MISSING</v>
      </c>
    </row>
    <row r="2005" spans="2:43">
      <c r="B2005" s="207"/>
      <c r="C2005" s="35">
        <v>2001</v>
      </c>
      <c r="D2005" s="161"/>
      <c r="E2005" s="161"/>
      <c r="F2005" s="161"/>
      <c r="G2005" s="161"/>
      <c r="H2005" s="161"/>
      <c r="I2005" s="161"/>
      <c r="J2005" s="161"/>
      <c r="K2005" s="161"/>
      <c r="L2005" s="161"/>
      <c r="M2005" s="161"/>
      <c r="N2005" s="171"/>
      <c r="O2005" s="171"/>
      <c r="P2005" s="171"/>
      <c r="Q2005" s="171"/>
      <c r="R2005" s="171"/>
      <c r="S2005" s="171"/>
      <c r="T2005" s="208" t="str">
        <f t="shared" ref="T2005:T2068" si="320">IF(SUM(X2005:AC2005)&gt;-0.01, SUM(X2005:AC2005), "MISSING")</f>
        <v>MISSING</v>
      </c>
      <c r="U2005" s="208" t="str">
        <f t="shared" ref="U2005:U2068" si="321">IF(AP2005="MISSING","MISSING", 3.88+0.604*T2005+0.055*(T2005^2)-AP2005)</f>
        <v>MISSING</v>
      </c>
      <c r="X2005" s="56">
        <f t="shared" ref="X2005:X2068" si="322">IF(N2005&gt;0,((N2005-3)*-1),-99)</f>
        <v>-99</v>
      </c>
      <c r="Y2005" s="56">
        <f t="shared" ref="Y2005:Y2068" si="323">IF(O2005&gt;0,((O2005-3)*-1),-99)</f>
        <v>-99</v>
      </c>
      <c r="Z2005" s="56">
        <f t="shared" ref="Z2005:Z2068" si="324">IF(P2005&gt;0,((P2005-3)*-1),-99)</f>
        <v>-99</v>
      </c>
      <c r="AA2005" s="56">
        <f t="shared" ref="AA2005:AA2068" si="325">IF(Q2005&gt;0,((Q2005-3)*-1),-99)</f>
        <v>-99</v>
      </c>
      <c r="AB2005" s="56">
        <f t="shared" ref="AB2005:AB2068" si="326">IF(R2005&gt;0,((R2005-3)*-1),-99)</f>
        <v>-99</v>
      </c>
      <c r="AC2005" s="56">
        <f t="shared" ref="AC2005:AC2068" si="327">IF(S2005&gt;0,((S2005-3)*-1),-99)</f>
        <v>-99</v>
      </c>
      <c r="AD2005" s="3"/>
      <c r="AE2005" s="82">
        <f>IF(D2005=1, 'adjustment factor'!$D$4, IF(D2005=-9,-999,IF(D2005="",-999,0)))</f>
        <v>-999</v>
      </c>
      <c r="AF2005" s="82">
        <f>IF(F2005=1, 'adjustment factor'!$D$5, IF(F2005=-9,-999,IF(F2005="",-999,0)))</f>
        <v>-999</v>
      </c>
      <c r="AG2005" s="82">
        <f>IF(E2005=1, 'adjustment factor'!$D$6, IF(E2005=-9,-999,IF(E2005="",-999,0)))</f>
        <v>-999</v>
      </c>
      <c r="AH2005" s="82">
        <f>IF(K2005&gt;=45,'adjustment factor'!$D$7,IF(K2005=-9,-1200,IF(K2005="",-1200,0)))</f>
        <v>-1200</v>
      </c>
      <c r="AI2005" s="82">
        <f>IF(L2005=1, 'adjustment factor'!$D$8, IF(L2005=-9,-999,IF(L2005="",-999,0)))</f>
        <v>-999</v>
      </c>
      <c r="AJ2005" s="82">
        <f>IF(AND(M2005&gt;=1,M2005&lt;=4),'adjustment factor'!$D$9,IF(M2005=-9,-999,IF(M2005=98,-999,IF(M2005=99,-999,IF(M2005="",-999,0)))))</f>
        <v>-999</v>
      </c>
      <c r="AK2005" s="82">
        <f>IF(H2005=1, 'adjustment factor'!$D$10, IF(H2005=-9,-999,IF(H2005="",-999,0)))</f>
        <v>-999</v>
      </c>
      <c r="AL2005" s="82">
        <f>IF(G2005=1, 'adjustment factor'!$D$11, IF(G2005=-9,-999,IF(G2005="",-999,0)))</f>
        <v>-999</v>
      </c>
      <c r="AM2005" s="82">
        <f>IF(I2005=1, 'adjustment factor'!$D$12, IF(I2005=-9,-999,IF(I2005="",-999,0)))</f>
        <v>-999</v>
      </c>
      <c r="AN2005" s="82">
        <f>IF(J2005=1, 'adjustment factor'!$D$13, IF(J2005=-9,-999,IF(J2005="",-999,0)))</f>
        <v>-999</v>
      </c>
      <c r="AO2005" s="82" t="str">
        <f t="shared" ref="AO2005:AO2068" si="328">IF(-AE2005-AF2005-AG2005-AH2005+AI2005+AJ2005-AK2005-AL2005-AM2005-AN2005&lt;3, -AE2005-AF2005-AG2005-AH2005+AI2005+AJ2005-AK2005-AL2005-AM2005-AN2005, "-999")</f>
        <v>-999</v>
      </c>
      <c r="AP2005" s="82" t="str">
        <f t="shared" ref="AP2005:AP2068" si="329">IF(AND(SUM(AE2005:AN2005)&gt;-1, (SUM(X2005:AC2005)&gt;-1)), 14.353-AE2005-AF2005-AG2005-AH2005+AI2005+AJ2005-AK2005-AL2005-AM2005-AN2005, "MISSING")</f>
        <v>MISSING</v>
      </c>
      <c r="AQ2005" s="31"/>
    </row>
    <row r="2006" spans="2:43">
      <c r="B2006" s="207"/>
      <c r="C2006" s="35">
        <v>2002</v>
      </c>
      <c r="D2006" s="161"/>
      <c r="E2006" s="161"/>
      <c r="F2006" s="161"/>
      <c r="G2006" s="161"/>
      <c r="H2006" s="161"/>
      <c r="I2006" s="161"/>
      <c r="J2006" s="161"/>
      <c r="K2006" s="161"/>
      <c r="L2006" s="161"/>
      <c r="M2006" s="161"/>
      <c r="N2006" s="171"/>
      <c r="O2006" s="171"/>
      <c r="P2006" s="171"/>
      <c r="Q2006" s="171"/>
      <c r="R2006" s="171"/>
      <c r="S2006" s="171"/>
      <c r="T2006" s="208" t="str">
        <f t="shared" si="320"/>
        <v>MISSING</v>
      </c>
      <c r="U2006" s="208" t="str">
        <f t="shared" si="321"/>
        <v>MISSING</v>
      </c>
      <c r="X2006" s="56">
        <f t="shared" si="322"/>
        <v>-99</v>
      </c>
      <c r="Y2006" s="56">
        <f t="shared" si="323"/>
        <v>-99</v>
      </c>
      <c r="Z2006" s="56">
        <f t="shared" si="324"/>
        <v>-99</v>
      </c>
      <c r="AA2006" s="56">
        <f t="shared" si="325"/>
        <v>-99</v>
      </c>
      <c r="AB2006" s="56">
        <f t="shared" si="326"/>
        <v>-99</v>
      </c>
      <c r="AC2006" s="56">
        <f t="shared" si="327"/>
        <v>-99</v>
      </c>
      <c r="AD2006" s="3"/>
      <c r="AE2006" s="82">
        <f>IF(D2006=1, 'adjustment factor'!$D$4, IF(D2006=-9,-999,IF(D2006="",-999,0)))</f>
        <v>-999</v>
      </c>
      <c r="AF2006" s="82">
        <f>IF(F2006=1, 'adjustment factor'!$D$5, IF(F2006=-9,-999,IF(F2006="",-999,0)))</f>
        <v>-999</v>
      </c>
      <c r="AG2006" s="82">
        <f>IF(E2006=1, 'adjustment factor'!$D$6, IF(E2006=-9,-999,IF(E2006="",-999,0)))</f>
        <v>-999</v>
      </c>
      <c r="AH2006" s="82">
        <f>IF(K2006&gt;=45,'adjustment factor'!$D$7,IF(K2006=-9,-1200,IF(K2006="",-1200,0)))</f>
        <v>-1200</v>
      </c>
      <c r="AI2006" s="82">
        <f>IF(L2006=1, 'adjustment factor'!$D$8, IF(L2006=-9,-999,IF(L2006="",-999,0)))</f>
        <v>-999</v>
      </c>
      <c r="AJ2006" s="82">
        <f>IF(AND(M2006&gt;=1,M2006&lt;=4),'adjustment factor'!$D$9,IF(M2006=-9,-999,IF(M2006=98,-999,IF(M2006=99,-999,IF(M2006="",-999,0)))))</f>
        <v>-999</v>
      </c>
      <c r="AK2006" s="82">
        <f>IF(H2006=1, 'adjustment factor'!$D$10, IF(H2006=-9,-999,IF(H2006="",-999,0)))</f>
        <v>-999</v>
      </c>
      <c r="AL2006" s="82">
        <f>IF(G2006=1, 'adjustment factor'!$D$11, IF(G2006=-9,-999,IF(G2006="",-999,0)))</f>
        <v>-999</v>
      </c>
      <c r="AM2006" s="82">
        <f>IF(I2006=1, 'adjustment factor'!$D$12, IF(I2006=-9,-999,IF(I2006="",-999,0)))</f>
        <v>-999</v>
      </c>
      <c r="AN2006" s="82">
        <f>IF(J2006=1, 'adjustment factor'!$D$13, IF(J2006=-9,-999,IF(J2006="",-999,0)))</f>
        <v>-999</v>
      </c>
      <c r="AO2006" s="82" t="str">
        <f t="shared" si="328"/>
        <v>-999</v>
      </c>
      <c r="AP2006" s="82" t="str">
        <f t="shared" si="329"/>
        <v>MISSING</v>
      </c>
      <c r="AQ2006" s="31"/>
    </row>
    <row r="2007" spans="2:43">
      <c r="B2007" s="207"/>
      <c r="C2007" s="35">
        <v>2003</v>
      </c>
      <c r="D2007" s="161"/>
      <c r="E2007" s="161"/>
      <c r="F2007" s="161"/>
      <c r="G2007" s="161"/>
      <c r="H2007" s="161"/>
      <c r="I2007" s="161"/>
      <c r="J2007" s="161"/>
      <c r="K2007" s="161"/>
      <c r="L2007" s="161"/>
      <c r="M2007" s="161"/>
      <c r="N2007" s="171"/>
      <c r="O2007" s="171"/>
      <c r="P2007" s="171"/>
      <c r="Q2007" s="171"/>
      <c r="R2007" s="171"/>
      <c r="S2007" s="171"/>
      <c r="T2007" s="208" t="str">
        <f t="shared" si="320"/>
        <v>MISSING</v>
      </c>
      <c r="U2007" s="208" t="str">
        <f t="shared" si="321"/>
        <v>MISSING</v>
      </c>
      <c r="X2007" s="56">
        <f t="shared" si="322"/>
        <v>-99</v>
      </c>
      <c r="Y2007" s="56">
        <f t="shared" si="323"/>
        <v>-99</v>
      </c>
      <c r="Z2007" s="56">
        <f t="shared" si="324"/>
        <v>-99</v>
      </c>
      <c r="AA2007" s="56">
        <f t="shared" si="325"/>
        <v>-99</v>
      </c>
      <c r="AB2007" s="56">
        <f t="shared" si="326"/>
        <v>-99</v>
      </c>
      <c r="AC2007" s="56">
        <f t="shared" si="327"/>
        <v>-99</v>
      </c>
      <c r="AD2007" s="3"/>
      <c r="AE2007" s="82">
        <f>IF(D2007=1, 'adjustment factor'!$D$4, IF(D2007=-9,-999,IF(D2007="",-999,0)))</f>
        <v>-999</v>
      </c>
      <c r="AF2007" s="82">
        <f>IF(F2007=1, 'adjustment factor'!$D$5, IF(F2007=-9,-999,IF(F2007="",-999,0)))</f>
        <v>-999</v>
      </c>
      <c r="AG2007" s="82">
        <f>IF(E2007=1, 'adjustment factor'!$D$6, IF(E2007=-9,-999,IF(E2007="",-999,0)))</f>
        <v>-999</v>
      </c>
      <c r="AH2007" s="82">
        <f>IF(K2007&gt;=45,'adjustment factor'!$D$7,IF(K2007=-9,-1200,IF(K2007="",-1200,0)))</f>
        <v>-1200</v>
      </c>
      <c r="AI2007" s="82">
        <f>IF(L2007=1, 'adjustment factor'!$D$8, IF(L2007=-9,-999,IF(L2007="",-999,0)))</f>
        <v>-999</v>
      </c>
      <c r="AJ2007" s="82">
        <f>IF(AND(M2007&gt;=1,M2007&lt;=4),'adjustment factor'!$D$9,IF(M2007=-9,-999,IF(M2007=98,-999,IF(M2007=99,-999,IF(M2007="",-999,0)))))</f>
        <v>-999</v>
      </c>
      <c r="AK2007" s="82">
        <f>IF(H2007=1, 'adjustment factor'!$D$10, IF(H2007=-9,-999,IF(H2007="",-999,0)))</f>
        <v>-999</v>
      </c>
      <c r="AL2007" s="82">
        <f>IF(G2007=1, 'adjustment factor'!$D$11, IF(G2007=-9,-999,IF(G2007="",-999,0)))</f>
        <v>-999</v>
      </c>
      <c r="AM2007" s="82">
        <f>IF(I2007=1, 'adjustment factor'!$D$12, IF(I2007=-9,-999,IF(I2007="",-999,0)))</f>
        <v>-999</v>
      </c>
      <c r="AN2007" s="82">
        <f>IF(J2007=1, 'adjustment factor'!$D$13, IF(J2007=-9,-999,IF(J2007="",-999,0)))</f>
        <v>-999</v>
      </c>
      <c r="AO2007" s="82" t="str">
        <f t="shared" si="328"/>
        <v>-999</v>
      </c>
      <c r="AP2007" s="82" t="str">
        <f t="shared" si="329"/>
        <v>MISSING</v>
      </c>
      <c r="AQ2007" s="31"/>
    </row>
    <row r="2008" spans="2:43">
      <c r="B2008" s="207"/>
      <c r="C2008" s="35">
        <v>2004</v>
      </c>
      <c r="D2008" s="161"/>
      <c r="E2008" s="161"/>
      <c r="F2008" s="161"/>
      <c r="G2008" s="161"/>
      <c r="H2008" s="161"/>
      <c r="I2008" s="161"/>
      <c r="J2008" s="161"/>
      <c r="K2008" s="161"/>
      <c r="L2008" s="161"/>
      <c r="M2008" s="161"/>
      <c r="N2008" s="171"/>
      <c r="O2008" s="171"/>
      <c r="P2008" s="171"/>
      <c r="Q2008" s="171"/>
      <c r="R2008" s="171"/>
      <c r="S2008" s="171"/>
      <c r="T2008" s="208" t="str">
        <f t="shared" si="320"/>
        <v>MISSING</v>
      </c>
      <c r="U2008" s="208" t="str">
        <f t="shared" si="321"/>
        <v>MISSING</v>
      </c>
      <c r="X2008" s="56">
        <f t="shared" si="322"/>
        <v>-99</v>
      </c>
      <c r="Y2008" s="56">
        <f t="shared" si="323"/>
        <v>-99</v>
      </c>
      <c r="Z2008" s="56">
        <f t="shared" si="324"/>
        <v>-99</v>
      </c>
      <c r="AA2008" s="56">
        <f t="shared" si="325"/>
        <v>-99</v>
      </c>
      <c r="AB2008" s="56">
        <f t="shared" si="326"/>
        <v>-99</v>
      </c>
      <c r="AC2008" s="56">
        <f t="shared" si="327"/>
        <v>-99</v>
      </c>
      <c r="AD2008" s="3"/>
      <c r="AE2008" s="82">
        <f>IF(D2008=1, 'adjustment factor'!$D$4, IF(D2008=-9,-999,IF(D2008="",-999,0)))</f>
        <v>-999</v>
      </c>
      <c r="AF2008" s="82">
        <f>IF(F2008=1, 'adjustment factor'!$D$5, IF(F2008=-9,-999,IF(F2008="",-999,0)))</f>
        <v>-999</v>
      </c>
      <c r="AG2008" s="82">
        <f>IF(E2008=1, 'adjustment factor'!$D$6, IF(E2008=-9,-999,IF(E2008="",-999,0)))</f>
        <v>-999</v>
      </c>
      <c r="AH2008" s="82">
        <f>IF(K2008&gt;=45,'adjustment factor'!$D$7,IF(K2008=-9,-1200,IF(K2008="",-1200,0)))</f>
        <v>-1200</v>
      </c>
      <c r="AI2008" s="82">
        <f>IF(L2008=1, 'adjustment factor'!$D$8, IF(L2008=-9,-999,IF(L2008="",-999,0)))</f>
        <v>-999</v>
      </c>
      <c r="AJ2008" s="82">
        <f>IF(AND(M2008&gt;=1,M2008&lt;=4),'adjustment factor'!$D$9,IF(M2008=-9,-999,IF(M2008=98,-999,IF(M2008=99,-999,IF(M2008="",-999,0)))))</f>
        <v>-999</v>
      </c>
      <c r="AK2008" s="82">
        <f>IF(H2008=1, 'adjustment factor'!$D$10, IF(H2008=-9,-999,IF(H2008="",-999,0)))</f>
        <v>-999</v>
      </c>
      <c r="AL2008" s="82">
        <f>IF(G2008=1, 'adjustment factor'!$D$11, IF(G2008=-9,-999,IF(G2008="",-999,0)))</f>
        <v>-999</v>
      </c>
      <c r="AM2008" s="82">
        <f>IF(I2008=1, 'adjustment factor'!$D$12, IF(I2008=-9,-999,IF(I2008="",-999,0)))</f>
        <v>-999</v>
      </c>
      <c r="AN2008" s="82">
        <f>IF(J2008=1, 'adjustment factor'!$D$13, IF(J2008=-9,-999,IF(J2008="",-999,0)))</f>
        <v>-999</v>
      </c>
      <c r="AO2008" s="82" t="str">
        <f t="shared" si="328"/>
        <v>-999</v>
      </c>
      <c r="AP2008" s="82" t="str">
        <f t="shared" si="329"/>
        <v>MISSING</v>
      </c>
      <c r="AQ2008" s="31"/>
    </row>
    <row r="2009" spans="2:43">
      <c r="B2009" s="207"/>
      <c r="C2009" s="35">
        <v>2005</v>
      </c>
      <c r="D2009" s="161"/>
      <c r="E2009" s="161"/>
      <c r="F2009" s="161"/>
      <c r="G2009" s="161"/>
      <c r="H2009" s="161"/>
      <c r="I2009" s="161"/>
      <c r="J2009" s="161"/>
      <c r="K2009" s="161"/>
      <c r="L2009" s="161"/>
      <c r="M2009" s="161"/>
      <c r="N2009" s="171"/>
      <c r="O2009" s="171"/>
      <c r="P2009" s="171"/>
      <c r="Q2009" s="171"/>
      <c r="R2009" s="171"/>
      <c r="S2009" s="171"/>
      <c r="T2009" s="208" t="str">
        <f t="shared" si="320"/>
        <v>MISSING</v>
      </c>
      <c r="U2009" s="208" t="str">
        <f t="shared" si="321"/>
        <v>MISSING</v>
      </c>
      <c r="X2009" s="56">
        <f t="shared" si="322"/>
        <v>-99</v>
      </c>
      <c r="Y2009" s="56">
        <f t="shared" si="323"/>
        <v>-99</v>
      </c>
      <c r="Z2009" s="56">
        <f t="shared" si="324"/>
        <v>-99</v>
      </c>
      <c r="AA2009" s="56">
        <f t="shared" si="325"/>
        <v>-99</v>
      </c>
      <c r="AB2009" s="56">
        <f t="shared" si="326"/>
        <v>-99</v>
      </c>
      <c r="AC2009" s="56">
        <f t="shared" si="327"/>
        <v>-99</v>
      </c>
      <c r="AD2009" s="3"/>
      <c r="AE2009" s="82">
        <f>IF(D2009=1, 'adjustment factor'!$D$4, IF(D2009=-9,-999,IF(D2009="",-999,0)))</f>
        <v>-999</v>
      </c>
      <c r="AF2009" s="82">
        <f>IF(F2009=1, 'adjustment factor'!$D$5, IF(F2009=-9,-999,IF(F2009="",-999,0)))</f>
        <v>-999</v>
      </c>
      <c r="AG2009" s="82">
        <f>IF(E2009=1, 'adjustment factor'!$D$6, IF(E2009=-9,-999,IF(E2009="",-999,0)))</f>
        <v>-999</v>
      </c>
      <c r="AH2009" s="82">
        <f>IF(K2009&gt;=45,'adjustment factor'!$D$7,IF(K2009=-9,-1200,IF(K2009="",-1200,0)))</f>
        <v>-1200</v>
      </c>
      <c r="AI2009" s="82">
        <f>IF(L2009=1, 'adjustment factor'!$D$8, IF(L2009=-9,-999,IF(L2009="",-999,0)))</f>
        <v>-999</v>
      </c>
      <c r="AJ2009" s="82">
        <f>IF(AND(M2009&gt;=1,M2009&lt;=4),'adjustment factor'!$D$9,IF(M2009=-9,-999,IF(M2009=98,-999,IF(M2009=99,-999,IF(M2009="",-999,0)))))</f>
        <v>-999</v>
      </c>
      <c r="AK2009" s="82">
        <f>IF(H2009=1, 'adjustment factor'!$D$10, IF(H2009=-9,-999,IF(H2009="",-999,0)))</f>
        <v>-999</v>
      </c>
      <c r="AL2009" s="82">
        <f>IF(G2009=1, 'adjustment factor'!$D$11, IF(G2009=-9,-999,IF(G2009="",-999,0)))</f>
        <v>-999</v>
      </c>
      <c r="AM2009" s="82">
        <f>IF(I2009=1, 'adjustment factor'!$D$12, IF(I2009=-9,-999,IF(I2009="",-999,0)))</f>
        <v>-999</v>
      </c>
      <c r="AN2009" s="82">
        <f>IF(J2009=1, 'adjustment factor'!$D$13, IF(J2009=-9,-999,IF(J2009="",-999,0)))</f>
        <v>-999</v>
      </c>
      <c r="AO2009" s="82" t="str">
        <f t="shared" si="328"/>
        <v>-999</v>
      </c>
      <c r="AP2009" s="82" t="str">
        <f t="shared" si="329"/>
        <v>MISSING</v>
      </c>
      <c r="AQ2009" s="31"/>
    </row>
    <row r="2010" spans="2:43">
      <c r="B2010" s="207"/>
      <c r="C2010" s="35">
        <v>2006</v>
      </c>
      <c r="D2010" s="161"/>
      <c r="E2010" s="161"/>
      <c r="F2010" s="161"/>
      <c r="G2010" s="161"/>
      <c r="H2010" s="161"/>
      <c r="I2010" s="161"/>
      <c r="J2010" s="161"/>
      <c r="K2010" s="161"/>
      <c r="L2010" s="161"/>
      <c r="M2010" s="161"/>
      <c r="N2010" s="171"/>
      <c r="O2010" s="171"/>
      <c r="P2010" s="171"/>
      <c r="Q2010" s="171"/>
      <c r="R2010" s="171"/>
      <c r="S2010" s="171"/>
      <c r="T2010" s="208" t="str">
        <f t="shared" si="320"/>
        <v>MISSING</v>
      </c>
      <c r="U2010" s="208" t="str">
        <f t="shared" si="321"/>
        <v>MISSING</v>
      </c>
      <c r="X2010" s="56">
        <f t="shared" si="322"/>
        <v>-99</v>
      </c>
      <c r="Y2010" s="56">
        <f t="shared" si="323"/>
        <v>-99</v>
      </c>
      <c r="Z2010" s="56">
        <f t="shared" si="324"/>
        <v>-99</v>
      </c>
      <c r="AA2010" s="56">
        <f t="shared" si="325"/>
        <v>-99</v>
      </c>
      <c r="AB2010" s="56">
        <f t="shared" si="326"/>
        <v>-99</v>
      </c>
      <c r="AC2010" s="56">
        <f t="shared" si="327"/>
        <v>-99</v>
      </c>
      <c r="AD2010" s="3"/>
      <c r="AE2010" s="82">
        <f>IF(D2010=1, 'adjustment factor'!$D$4, IF(D2010=-9,-999,IF(D2010="",-999,0)))</f>
        <v>-999</v>
      </c>
      <c r="AF2010" s="82">
        <f>IF(F2010=1, 'adjustment factor'!$D$5, IF(F2010=-9,-999,IF(F2010="",-999,0)))</f>
        <v>-999</v>
      </c>
      <c r="AG2010" s="82">
        <f>IF(E2010=1, 'adjustment factor'!$D$6, IF(E2010=-9,-999,IF(E2010="",-999,0)))</f>
        <v>-999</v>
      </c>
      <c r="AH2010" s="82">
        <f>IF(K2010&gt;=45,'adjustment factor'!$D$7,IF(K2010=-9,-1200,IF(K2010="",-1200,0)))</f>
        <v>-1200</v>
      </c>
      <c r="AI2010" s="82">
        <f>IF(L2010=1, 'adjustment factor'!$D$8, IF(L2010=-9,-999,IF(L2010="",-999,0)))</f>
        <v>-999</v>
      </c>
      <c r="AJ2010" s="82">
        <f>IF(AND(M2010&gt;=1,M2010&lt;=4),'adjustment factor'!$D$9,IF(M2010=-9,-999,IF(M2010=98,-999,IF(M2010=99,-999,IF(M2010="",-999,0)))))</f>
        <v>-999</v>
      </c>
      <c r="AK2010" s="82">
        <f>IF(H2010=1, 'adjustment factor'!$D$10, IF(H2010=-9,-999,IF(H2010="",-999,0)))</f>
        <v>-999</v>
      </c>
      <c r="AL2010" s="82">
        <f>IF(G2010=1, 'adjustment factor'!$D$11, IF(G2010=-9,-999,IF(G2010="",-999,0)))</f>
        <v>-999</v>
      </c>
      <c r="AM2010" s="82">
        <f>IF(I2010=1, 'adjustment factor'!$D$12, IF(I2010=-9,-999,IF(I2010="",-999,0)))</f>
        <v>-999</v>
      </c>
      <c r="AN2010" s="82">
        <f>IF(J2010=1, 'adjustment factor'!$D$13, IF(J2010=-9,-999,IF(J2010="",-999,0)))</f>
        <v>-999</v>
      </c>
      <c r="AO2010" s="82" t="str">
        <f t="shared" si="328"/>
        <v>-999</v>
      </c>
      <c r="AP2010" s="82" t="str">
        <f t="shared" si="329"/>
        <v>MISSING</v>
      </c>
      <c r="AQ2010" s="31"/>
    </row>
    <row r="2011" spans="2:43">
      <c r="B2011" s="207"/>
      <c r="C2011" s="35">
        <v>2007</v>
      </c>
      <c r="D2011" s="161"/>
      <c r="E2011" s="161"/>
      <c r="F2011" s="161"/>
      <c r="G2011" s="161"/>
      <c r="H2011" s="161"/>
      <c r="I2011" s="161"/>
      <c r="J2011" s="161"/>
      <c r="K2011" s="161"/>
      <c r="L2011" s="161"/>
      <c r="M2011" s="161"/>
      <c r="N2011" s="171"/>
      <c r="O2011" s="171"/>
      <c r="P2011" s="171"/>
      <c r="Q2011" s="171"/>
      <c r="R2011" s="171"/>
      <c r="S2011" s="171"/>
      <c r="T2011" s="208" t="str">
        <f t="shared" si="320"/>
        <v>MISSING</v>
      </c>
      <c r="U2011" s="208" t="str">
        <f t="shared" si="321"/>
        <v>MISSING</v>
      </c>
      <c r="X2011" s="56">
        <f t="shared" si="322"/>
        <v>-99</v>
      </c>
      <c r="Y2011" s="56">
        <f t="shared" si="323"/>
        <v>-99</v>
      </c>
      <c r="Z2011" s="56">
        <f t="shared" si="324"/>
        <v>-99</v>
      </c>
      <c r="AA2011" s="56">
        <f t="shared" si="325"/>
        <v>-99</v>
      </c>
      <c r="AB2011" s="56">
        <f t="shared" si="326"/>
        <v>-99</v>
      </c>
      <c r="AC2011" s="56">
        <f t="shared" si="327"/>
        <v>-99</v>
      </c>
      <c r="AD2011" s="3"/>
      <c r="AE2011" s="82">
        <f>IF(D2011=1, 'adjustment factor'!$D$4, IF(D2011=-9,-999,IF(D2011="",-999,0)))</f>
        <v>-999</v>
      </c>
      <c r="AF2011" s="82">
        <f>IF(F2011=1, 'adjustment factor'!$D$5, IF(F2011=-9,-999,IF(F2011="",-999,0)))</f>
        <v>-999</v>
      </c>
      <c r="AG2011" s="82">
        <f>IF(E2011=1, 'adjustment factor'!$D$6, IF(E2011=-9,-999,IF(E2011="",-999,0)))</f>
        <v>-999</v>
      </c>
      <c r="AH2011" s="82">
        <f>IF(K2011&gt;=45,'adjustment factor'!$D$7,IF(K2011=-9,-1200,IF(K2011="",-1200,0)))</f>
        <v>-1200</v>
      </c>
      <c r="AI2011" s="82">
        <f>IF(L2011=1, 'adjustment factor'!$D$8, IF(L2011=-9,-999,IF(L2011="",-999,0)))</f>
        <v>-999</v>
      </c>
      <c r="AJ2011" s="82">
        <f>IF(AND(M2011&gt;=1,M2011&lt;=4),'adjustment factor'!$D$9,IF(M2011=-9,-999,IF(M2011=98,-999,IF(M2011=99,-999,IF(M2011="",-999,0)))))</f>
        <v>-999</v>
      </c>
      <c r="AK2011" s="82">
        <f>IF(H2011=1, 'adjustment factor'!$D$10, IF(H2011=-9,-999,IF(H2011="",-999,0)))</f>
        <v>-999</v>
      </c>
      <c r="AL2011" s="82">
        <f>IF(G2011=1, 'adjustment factor'!$D$11, IF(G2011=-9,-999,IF(G2011="",-999,0)))</f>
        <v>-999</v>
      </c>
      <c r="AM2011" s="82">
        <f>IF(I2011=1, 'adjustment factor'!$D$12, IF(I2011=-9,-999,IF(I2011="",-999,0)))</f>
        <v>-999</v>
      </c>
      <c r="AN2011" s="82">
        <f>IF(J2011=1, 'adjustment factor'!$D$13, IF(J2011=-9,-999,IF(J2011="",-999,0)))</f>
        <v>-999</v>
      </c>
      <c r="AO2011" s="82" t="str">
        <f t="shared" si="328"/>
        <v>-999</v>
      </c>
      <c r="AP2011" s="82" t="str">
        <f t="shared" si="329"/>
        <v>MISSING</v>
      </c>
      <c r="AQ2011" s="31"/>
    </row>
    <row r="2012" spans="2:43">
      <c r="B2012" s="207"/>
      <c r="C2012" s="35">
        <v>2008</v>
      </c>
      <c r="D2012" s="161"/>
      <c r="E2012" s="161"/>
      <c r="F2012" s="161"/>
      <c r="G2012" s="161"/>
      <c r="H2012" s="161"/>
      <c r="I2012" s="161"/>
      <c r="J2012" s="161"/>
      <c r="K2012" s="161"/>
      <c r="L2012" s="161"/>
      <c r="M2012" s="161"/>
      <c r="N2012" s="171"/>
      <c r="O2012" s="171"/>
      <c r="P2012" s="171"/>
      <c r="Q2012" s="171"/>
      <c r="R2012" s="171"/>
      <c r="S2012" s="171"/>
      <c r="T2012" s="208" t="str">
        <f t="shared" si="320"/>
        <v>MISSING</v>
      </c>
      <c r="U2012" s="208" t="str">
        <f t="shared" si="321"/>
        <v>MISSING</v>
      </c>
      <c r="X2012" s="56">
        <f t="shared" si="322"/>
        <v>-99</v>
      </c>
      <c r="Y2012" s="56">
        <f t="shared" si="323"/>
        <v>-99</v>
      </c>
      <c r="Z2012" s="56">
        <f t="shared" si="324"/>
        <v>-99</v>
      </c>
      <c r="AA2012" s="56">
        <f t="shared" si="325"/>
        <v>-99</v>
      </c>
      <c r="AB2012" s="56">
        <f t="shared" si="326"/>
        <v>-99</v>
      </c>
      <c r="AC2012" s="56">
        <f t="shared" si="327"/>
        <v>-99</v>
      </c>
      <c r="AD2012" s="3"/>
      <c r="AE2012" s="82">
        <f>IF(D2012=1, 'adjustment factor'!$D$4, IF(D2012=-9,-999,IF(D2012="",-999,0)))</f>
        <v>-999</v>
      </c>
      <c r="AF2012" s="82">
        <f>IF(F2012=1, 'adjustment factor'!$D$5, IF(F2012=-9,-999,IF(F2012="",-999,0)))</f>
        <v>-999</v>
      </c>
      <c r="AG2012" s="82">
        <f>IF(E2012=1, 'adjustment factor'!$D$6, IF(E2012=-9,-999,IF(E2012="",-999,0)))</f>
        <v>-999</v>
      </c>
      <c r="AH2012" s="82">
        <f>IF(K2012&gt;=45,'adjustment factor'!$D$7,IF(K2012=-9,-1200,IF(K2012="",-1200,0)))</f>
        <v>-1200</v>
      </c>
      <c r="AI2012" s="82">
        <f>IF(L2012=1, 'adjustment factor'!$D$8, IF(L2012=-9,-999,IF(L2012="",-999,0)))</f>
        <v>-999</v>
      </c>
      <c r="AJ2012" s="82">
        <f>IF(AND(M2012&gt;=1,M2012&lt;=4),'adjustment factor'!$D$9,IF(M2012=-9,-999,IF(M2012=98,-999,IF(M2012=99,-999,IF(M2012="",-999,0)))))</f>
        <v>-999</v>
      </c>
      <c r="AK2012" s="82">
        <f>IF(H2012=1, 'adjustment factor'!$D$10, IF(H2012=-9,-999,IF(H2012="",-999,0)))</f>
        <v>-999</v>
      </c>
      <c r="AL2012" s="82">
        <f>IF(G2012=1, 'adjustment factor'!$D$11, IF(G2012=-9,-999,IF(G2012="",-999,0)))</f>
        <v>-999</v>
      </c>
      <c r="AM2012" s="82">
        <f>IF(I2012=1, 'adjustment factor'!$D$12, IF(I2012=-9,-999,IF(I2012="",-999,0)))</f>
        <v>-999</v>
      </c>
      <c r="AN2012" s="82">
        <f>IF(J2012=1, 'adjustment factor'!$D$13, IF(J2012=-9,-999,IF(J2012="",-999,0)))</f>
        <v>-999</v>
      </c>
      <c r="AO2012" s="82" t="str">
        <f t="shared" si="328"/>
        <v>-999</v>
      </c>
      <c r="AP2012" s="82" t="str">
        <f t="shared" si="329"/>
        <v>MISSING</v>
      </c>
      <c r="AQ2012" s="31"/>
    </row>
    <row r="2013" spans="2:43">
      <c r="B2013" s="207"/>
      <c r="C2013" s="35">
        <v>2009</v>
      </c>
      <c r="D2013" s="161"/>
      <c r="E2013" s="161"/>
      <c r="F2013" s="161"/>
      <c r="G2013" s="161"/>
      <c r="H2013" s="161"/>
      <c r="I2013" s="161"/>
      <c r="J2013" s="161"/>
      <c r="K2013" s="161"/>
      <c r="L2013" s="161"/>
      <c r="M2013" s="161"/>
      <c r="N2013" s="171"/>
      <c r="O2013" s="171"/>
      <c r="P2013" s="171"/>
      <c r="Q2013" s="171"/>
      <c r="R2013" s="171"/>
      <c r="S2013" s="171"/>
      <c r="T2013" s="208" t="str">
        <f t="shared" si="320"/>
        <v>MISSING</v>
      </c>
      <c r="U2013" s="208" t="str">
        <f t="shared" si="321"/>
        <v>MISSING</v>
      </c>
      <c r="X2013" s="56">
        <f t="shared" si="322"/>
        <v>-99</v>
      </c>
      <c r="Y2013" s="56">
        <f t="shared" si="323"/>
        <v>-99</v>
      </c>
      <c r="Z2013" s="56">
        <f t="shared" si="324"/>
        <v>-99</v>
      </c>
      <c r="AA2013" s="56">
        <f t="shared" si="325"/>
        <v>-99</v>
      </c>
      <c r="AB2013" s="56">
        <f t="shared" si="326"/>
        <v>-99</v>
      </c>
      <c r="AC2013" s="56">
        <f t="shared" si="327"/>
        <v>-99</v>
      </c>
      <c r="AD2013" s="3"/>
      <c r="AE2013" s="82">
        <f>IF(D2013=1, 'adjustment factor'!$D$4, IF(D2013=-9,-999,IF(D2013="",-999,0)))</f>
        <v>-999</v>
      </c>
      <c r="AF2013" s="82">
        <f>IF(F2013=1, 'adjustment factor'!$D$5, IF(F2013=-9,-999,IF(F2013="",-999,0)))</f>
        <v>-999</v>
      </c>
      <c r="AG2013" s="82">
        <f>IF(E2013=1, 'adjustment factor'!$D$6, IF(E2013=-9,-999,IF(E2013="",-999,0)))</f>
        <v>-999</v>
      </c>
      <c r="AH2013" s="82">
        <f>IF(K2013&gt;=45,'adjustment factor'!$D$7,IF(K2013=-9,-1200,IF(K2013="",-1200,0)))</f>
        <v>-1200</v>
      </c>
      <c r="AI2013" s="82">
        <f>IF(L2013=1, 'adjustment factor'!$D$8, IF(L2013=-9,-999,IF(L2013="",-999,0)))</f>
        <v>-999</v>
      </c>
      <c r="AJ2013" s="82">
        <f>IF(AND(M2013&gt;=1,M2013&lt;=4),'adjustment factor'!$D$9,IF(M2013=-9,-999,IF(M2013=98,-999,IF(M2013=99,-999,IF(M2013="",-999,0)))))</f>
        <v>-999</v>
      </c>
      <c r="AK2013" s="82">
        <f>IF(H2013=1, 'adjustment factor'!$D$10, IF(H2013=-9,-999,IF(H2013="",-999,0)))</f>
        <v>-999</v>
      </c>
      <c r="AL2013" s="82">
        <f>IF(G2013=1, 'adjustment factor'!$D$11, IF(G2013=-9,-999,IF(G2013="",-999,0)))</f>
        <v>-999</v>
      </c>
      <c r="AM2013" s="82">
        <f>IF(I2013=1, 'adjustment factor'!$D$12, IF(I2013=-9,-999,IF(I2013="",-999,0)))</f>
        <v>-999</v>
      </c>
      <c r="AN2013" s="82">
        <f>IF(J2013=1, 'adjustment factor'!$D$13, IF(J2013=-9,-999,IF(J2013="",-999,0)))</f>
        <v>-999</v>
      </c>
      <c r="AO2013" s="82" t="str">
        <f t="shared" si="328"/>
        <v>-999</v>
      </c>
      <c r="AP2013" s="82" t="str">
        <f t="shared" si="329"/>
        <v>MISSING</v>
      </c>
      <c r="AQ2013" s="31"/>
    </row>
    <row r="2014" spans="2:43">
      <c r="B2014" s="207"/>
      <c r="C2014" s="35">
        <v>2010</v>
      </c>
      <c r="D2014" s="161"/>
      <c r="E2014" s="161"/>
      <c r="F2014" s="161"/>
      <c r="G2014" s="161"/>
      <c r="H2014" s="161"/>
      <c r="I2014" s="161"/>
      <c r="J2014" s="161"/>
      <c r="K2014" s="161"/>
      <c r="L2014" s="161"/>
      <c r="M2014" s="161"/>
      <c r="N2014" s="171"/>
      <c r="O2014" s="171"/>
      <c r="P2014" s="171"/>
      <c r="Q2014" s="171"/>
      <c r="R2014" s="171"/>
      <c r="S2014" s="171"/>
      <c r="T2014" s="208" t="str">
        <f t="shared" si="320"/>
        <v>MISSING</v>
      </c>
      <c r="U2014" s="208" t="str">
        <f t="shared" si="321"/>
        <v>MISSING</v>
      </c>
      <c r="X2014" s="56">
        <f t="shared" si="322"/>
        <v>-99</v>
      </c>
      <c r="Y2014" s="56">
        <f t="shared" si="323"/>
        <v>-99</v>
      </c>
      <c r="Z2014" s="56">
        <f t="shared" si="324"/>
        <v>-99</v>
      </c>
      <c r="AA2014" s="56">
        <f t="shared" si="325"/>
        <v>-99</v>
      </c>
      <c r="AB2014" s="56">
        <f t="shared" si="326"/>
        <v>-99</v>
      </c>
      <c r="AC2014" s="56">
        <f t="shared" si="327"/>
        <v>-99</v>
      </c>
      <c r="AD2014" s="3"/>
      <c r="AE2014" s="82">
        <f>IF(D2014=1, 'adjustment factor'!$D$4, IF(D2014=-9,-999,IF(D2014="",-999,0)))</f>
        <v>-999</v>
      </c>
      <c r="AF2014" s="82">
        <f>IF(F2014=1, 'adjustment factor'!$D$5, IF(F2014=-9,-999,IF(F2014="",-999,0)))</f>
        <v>-999</v>
      </c>
      <c r="AG2014" s="82">
        <f>IF(E2014=1, 'adjustment factor'!$D$6, IF(E2014=-9,-999,IF(E2014="",-999,0)))</f>
        <v>-999</v>
      </c>
      <c r="AH2014" s="82">
        <f>IF(K2014&gt;=45,'adjustment factor'!$D$7,IF(K2014=-9,-1200,IF(K2014="",-1200,0)))</f>
        <v>-1200</v>
      </c>
      <c r="AI2014" s="82">
        <f>IF(L2014=1, 'adjustment factor'!$D$8, IF(L2014=-9,-999,IF(L2014="",-999,0)))</f>
        <v>-999</v>
      </c>
      <c r="AJ2014" s="82">
        <f>IF(AND(M2014&gt;=1,M2014&lt;=4),'adjustment factor'!$D$9,IF(M2014=-9,-999,IF(M2014=98,-999,IF(M2014=99,-999,IF(M2014="",-999,0)))))</f>
        <v>-999</v>
      </c>
      <c r="AK2014" s="82">
        <f>IF(H2014=1, 'adjustment factor'!$D$10, IF(H2014=-9,-999,IF(H2014="",-999,0)))</f>
        <v>-999</v>
      </c>
      <c r="AL2014" s="82">
        <f>IF(G2014=1, 'adjustment factor'!$D$11, IF(G2014=-9,-999,IF(G2014="",-999,0)))</f>
        <v>-999</v>
      </c>
      <c r="AM2014" s="82">
        <f>IF(I2014=1, 'adjustment factor'!$D$12, IF(I2014=-9,-999,IF(I2014="",-999,0)))</f>
        <v>-999</v>
      </c>
      <c r="AN2014" s="82">
        <f>IF(J2014=1, 'adjustment factor'!$D$13, IF(J2014=-9,-999,IF(J2014="",-999,0)))</f>
        <v>-999</v>
      </c>
      <c r="AO2014" s="82" t="str">
        <f t="shared" si="328"/>
        <v>-999</v>
      </c>
      <c r="AP2014" s="82" t="str">
        <f t="shared" si="329"/>
        <v>MISSING</v>
      </c>
      <c r="AQ2014" s="31"/>
    </row>
    <row r="2015" spans="2:43">
      <c r="B2015" s="207"/>
      <c r="C2015" s="35">
        <v>2011</v>
      </c>
      <c r="D2015" s="161"/>
      <c r="E2015" s="161"/>
      <c r="F2015" s="161"/>
      <c r="G2015" s="161"/>
      <c r="H2015" s="161"/>
      <c r="I2015" s="161"/>
      <c r="J2015" s="161"/>
      <c r="K2015" s="161"/>
      <c r="L2015" s="161"/>
      <c r="M2015" s="161"/>
      <c r="N2015" s="171"/>
      <c r="O2015" s="171"/>
      <c r="P2015" s="171"/>
      <c r="Q2015" s="171"/>
      <c r="R2015" s="171"/>
      <c r="S2015" s="171"/>
      <c r="T2015" s="208" t="str">
        <f t="shared" si="320"/>
        <v>MISSING</v>
      </c>
      <c r="U2015" s="208" t="str">
        <f t="shared" si="321"/>
        <v>MISSING</v>
      </c>
      <c r="X2015" s="56">
        <f t="shared" si="322"/>
        <v>-99</v>
      </c>
      <c r="Y2015" s="56">
        <f t="shared" si="323"/>
        <v>-99</v>
      </c>
      <c r="Z2015" s="56">
        <f t="shared" si="324"/>
        <v>-99</v>
      </c>
      <c r="AA2015" s="56">
        <f t="shared" si="325"/>
        <v>-99</v>
      </c>
      <c r="AB2015" s="56">
        <f t="shared" si="326"/>
        <v>-99</v>
      </c>
      <c r="AC2015" s="56">
        <f t="shared" si="327"/>
        <v>-99</v>
      </c>
      <c r="AD2015" s="3"/>
      <c r="AE2015" s="82">
        <f>IF(D2015=1, 'adjustment factor'!$D$4, IF(D2015=-9,-999,IF(D2015="",-999,0)))</f>
        <v>-999</v>
      </c>
      <c r="AF2015" s="82">
        <f>IF(F2015=1, 'adjustment factor'!$D$5, IF(F2015=-9,-999,IF(F2015="",-999,0)))</f>
        <v>-999</v>
      </c>
      <c r="AG2015" s="82">
        <f>IF(E2015=1, 'adjustment factor'!$D$6, IF(E2015=-9,-999,IF(E2015="",-999,0)))</f>
        <v>-999</v>
      </c>
      <c r="AH2015" s="82">
        <f>IF(K2015&gt;=45,'adjustment factor'!$D$7,IF(K2015=-9,-1200,IF(K2015="",-1200,0)))</f>
        <v>-1200</v>
      </c>
      <c r="AI2015" s="82">
        <f>IF(L2015=1, 'adjustment factor'!$D$8, IF(L2015=-9,-999,IF(L2015="",-999,0)))</f>
        <v>-999</v>
      </c>
      <c r="AJ2015" s="82">
        <f>IF(AND(M2015&gt;=1,M2015&lt;=4),'adjustment factor'!$D$9,IF(M2015=-9,-999,IF(M2015=98,-999,IF(M2015=99,-999,IF(M2015="",-999,0)))))</f>
        <v>-999</v>
      </c>
      <c r="AK2015" s="82">
        <f>IF(H2015=1, 'adjustment factor'!$D$10, IF(H2015=-9,-999,IF(H2015="",-999,0)))</f>
        <v>-999</v>
      </c>
      <c r="AL2015" s="82">
        <f>IF(G2015=1, 'adjustment factor'!$D$11, IF(G2015=-9,-999,IF(G2015="",-999,0)))</f>
        <v>-999</v>
      </c>
      <c r="AM2015" s="82">
        <f>IF(I2015=1, 'adjustment factor'!$D$12, IF(I2015=-9,-999,IF(I2015="",-999,0)))</f>
        <v>-999</v>
      </c>
      <c r="AN2015" s="82">
        <f>IF(J2015=1, 'adjustment factor'!$D$13, IF(J2015=-9,-999,IF(J2015="",-999,0)))</f>
        <v>-999</v>
      </c>
      <c r="AO2015" s="82" t="str">
        <f t="shared" si="328"/>
        <v>-999</v>
      </c>
      <c r="AP2015" s="82" t="str">
        <f t="shared" si="329"/>
        <v>MISSING</v>
      </c>
      <c r="AQ2015" s="31"/>
    </row>
    <row r="2016" spans="2:43">
      <c r="B2016" s="207"/>
      <c r="C2016" s="35">
        <v>2012</v>
      </c>
      <c r="D2016" s="161"/>
      <c r="E2016" s="161"/>
      <c r="F2016" s="161"/>
      <c r="G2016" s="161"/>
      <c r="H2016" s="161"/>
      <c r="I2016" s="161"/>
      <c r="J2016" s="161"/>
      <c r="K2016" s="161"/>
      <c r="L2016" s="161"/>
      <c r="M2016" s="161"/>
      <c r="N2016" s="171"/>
      <c r="O2016" s="171"/>
      <c r="P2016" s="171"/>
      <c r="Q2016" s="171"/>
      <c r="R2016" s="171"/>
      <c r="S2016" s="171"/>
      <c r="T2016" s="208" t="str">
        <f t="shared" si="320"/>
        <v>MISSING</v>
      </c>
      <c r="U2016" s="208" t="str">
        <f t="shared" si="321"/>
        <v>MISSING</v>
      </c>
      <c r="X2016" s="56">
        <f t="shared" si="322"/>
        <v>-99</v>
      </c>
      <c r="Y2016" s="56">
        <f t="shared" si="323"/>
        <v>-99</v>
      </c>
      <c r="Z2016" s="56">
        <f t="shared" si="324"/>
        <v>-99</v>
      </c>
      <c r="AA2016" s="56">
        <f t="shared" si="325"/>
        <v>-99</v>
      </c>
      <c r="AB2016" s="56">
        <f t="shared" si="326"/>
        <v>-99</v>
      </c>
      <c r="AC2016" s="56">
        <f t="shared" si="327"/>
        <v>-99</v>
      </c>
      <c r="AD2016" s="3"/>
      <c r="AE2016" s="82">
        <f>IF(D2016=1, 'adjustment factor'!$D$4, IF(D2016=-9,-999,IF(D2016="",-999,0)))</f>
        <v>-999</v>
      </c>
      <c r="AF2016" s="82">
        <f>IF(F2016=1, 'adjustment factor'!$D$5, IF(F2016=-9,-999,IF(F2016="",-999,0)))</f>
        <v>-999</v>
      </c>
      <c r="AG2016" s="82">
        <f>IF(E2016=1, 'adjustment factor'!$D$6, IF(E2016=-9,-999,IF(E2016="",-999,0)))</f>
        <v>-999</v>
      </c>
      <c r="AH2016" s="82">
        <f>IF(K2016&gt;=45,'adjustment factor'!$D$7,IF(K2016=-9,-1200,IF(K2016="",-1200,0)))</f>
        <v>-1200</v>
      </c>
      <c r="AI2016" s="82">
        <f>IF(L2016=1, 'adjustment factor'!$D$8, IF(L2016=-9,-999,IF(L2016="",-999,0)))</f>
        <v>-999</v>
      </c>
      <c r="AJ2016" s="82">
        <f>IF(AND(M2016&gt;=1,M2016&lt;=4),'adjustment factor'!$D$9,IF(M2016=-9,-999,IF(M2016=98,-999,IF(M2016=99,-999,IF(M2016="",-999,0)))))</f>
        <v>-999</v>
      </c>
      <c r="AK2016" s="82">
        <f>IF(H2016=1, 'adjustment factor'!$D$10, IF(H2016=-9,-999,IF(H2016="",-999,0)))</f>
        <v>-999</v>
      </c>
      <c r="AL2016" s="82">
        <f>IF(G2016=1, 'adjustment factor'!$D$11, IF(G2016=-9,-999,IF(G2016="",-999,0)))</f>
        <v>-999</v>
      </c>
      <c r="AM2016" s="82">
        <f>IF(I2016=1, 'adjustment factor'!$D$12, IF(I2016=-9,-999,IF(I2016="",-999,0)))</f>
        <v>-999</v>
      </c>
      <c r="AN2016" s="82">
        <f>IF(J2016=1, 'adjustment factor'!$D$13, IF(J2016=-9,-999,IF(J2016="",-999,0)))</f>
        <v>-999</v>
      </c>
      <c r="AO2016" s="82" t="str">
        <f t="shared" si="328"/>
        <v>-999</v>
      </c>
      <c r="AP2016" s="82" t="str">
        <f t="shared" si="329"/>
        <v>MISSING</v>
      </c>
      <c r="AQ2016" s="31"/>
    </row>
    <row r="2017" spans="2:43">
      <c r="B2017" s="207"/>
      <c r="C2017" s="35">
        <v>2013</v>
      </c>
      <c r="D2017" s="161"/>
      <c r="E2017" s="161"/>
      <c r="F2017" s="161"/>
      <c r="G2017" s="161"/>
      <c r="H2017" s="161"/>
      <c r="I2017" s="161"/>
      <c r="J2017" s="161"/>
      <c r="K2017" s="161"/>
      <c r="L2017" s="161"/>
      <c r="M2017" s="161"/>
      <c r="N2017" s="171"/>
      <c r="O2017" s="171"/>
      <c r="P2017" s="171"/>
      <c r="Q2017" s="171"/>
      <c r="R2017" s="171"/>
      <c r="S2017" s="171"/>
      <c r="T2017" s="208" t="str">
        <f t="shared" si="320"/>
        <v>MISSING</v>
      </c>
      <c r="U2017" s="208" t="str">
        <f t="shared" si="321"/>
        <v>MISSING</v>
      </c>
      <c r="X2017" s="56">
        <f t="shared" si="322"/>
        <v>-99</v>
      </c>
      <c r="Y2017" s="56">
        <f t="shared" si="323"/>
        <v>-99</v>
      </c>
      <c r="Z2017" s="56">
        <f t="shared" si="324"/>
        <v>-99</v>
      </c>
      <c r="AA2017" s="56">
        <f t="shared" si="325"/>
        <v>-99</v>
      </c>
      <c r="AB2017" s="56">
        <f t="shared" si="326"/>
        <v>-99</v>
      </c>
      <c r="AC2017" s="56">
        <f t="shared" si="327"/>
        <v>-99</v>
      </c>
      <c r="AD2017" s="3"/>
      <c r="AE2017" s="82">
        <f>IF(D2017=1, 'adjustment factor'!$D$4, IF(D2017=-9,-999,IF(D2017="",-999,0)))</f>
        <v>-999</v>
      </c>
      <c r="AF2017" s="82">
        <f>IF(F2017=1, 'adjustment factor'!$D$5, IF(F2017=-9,-999,IF(F2017="",-999,0)))</f>
        <v>-999</v>
      </c>
      <c r="AG2017" s="82">
        <f>IF(E2017=1, 'adjustment factor'!$D$6, IF(E2017=-9,-999,IF(E2017="",-999,0)))</f>
        <v>-999</v>
      </c>
      <c r="AH2017" s="82">
        <f>IF(K2017&gt;=45,'adjustment factor'!$D$7,IF(K2017=-9,-1200,IF(K2017="",-1200,0)))</f>
        <v>-1200</v>
      </c>
      <c r="AI2017" s="82">
        <f>IF(L2017=1, 'adjustment factor'!$D$8, IF(L2017=-9,-999,IF(L2017="",-999,0)))</f>
        <v>-999</v>
      </c>
      <c r="AJ2017" s="82">
        <f>IF(AND(M2017&gt;=1,M2017&lt;=4),'adjustment factor'!$D$9,IF(M2017=-9,-999,IF(M2017=98,-999,IF(M2017=99,-999,IF(M2017="",-999,0)))))</f>
        <v>-999</v>
      </c>
      <c r="AK2017" s="82">
        <f>IF(H2017=1, 'adjustment factor'!$D$10, IF(H2017=-9,-999,IF(H2017="",-999,0)))</f>
        <v>-999</v>
      </c>
      <c r="AL2017" s="82">
        <f>IF(G2017=1, 'adjustment factor'!$D$11, IF(G2017=-9,-999,IF(G2017="",-999,0)))</f>
        <v>-999</v>
      </c>
      <c r="AM2017" s="82">
        <f>IF(I2017=1, 'adjustment factor'!$D$12, IF(I2017=-9,-999,IF(I2017="",-999,0)))</f>
        <v>-999</v>
      </c>
      <c r="AN2017" s="82">
        <f>IF(J2017=1, 'adjustment factor'!$D$13, IF(J2017=-9,-999,IF(J2017="",-999,0)))</f>
        <v>-999</v>
      </c>
      <c r="AO2017" s="82" t="str">
        <f t="shared" si="328"/>
        <v>-999</v>
      </c>
      <c r="AP2017" s="82" t="str">
        <f t="shared" si="329"/>
        <v>MISSING</v>
      </c>
      <c r="AQ2017" s="31"/>
    </row>
    <row r="2018" spans="2:43">
      <c r="B2018" s="207"/>
      <c r="C2018" s="35">
        <v>2014</v>
      </c>
      <c r="D2018" s="161"/>
      <c r="E2018" s="161"/>
      <c r="F2018" s="161"/>
      <c r="G2018" s="161"/>
      <c r="H2018" s="161"/>
      <c r="I2018" s="161"/>
      <c r="J2018" s="161"/>
      <c r="K2018" s="161"/>
      <c r="L2018" s="161"/>
      <c r="M2018" s="161"/>
      <c r="N2018" s="171"/>
      <c r="O2018" s="171"/>
      <c r="P2018" s="171"/>
      <c r="Q2018" s="171"/>
      <c r="R2018" s="171"/>
      <c r="S2018" s="171"/>
      <c r="T2018" s="208" t="str">
        <f t="shared" si="320"/>
        <v>MISSING</v>
      </c>
      <c r="U2018" s="208" t="str">
        <f t="shared" si="321"/>
        <v>MISSING</v>
      </c>
      <c r="X2018" s="56">
        <f t="shared" si="322"/>
        <v>-99</v>
      </c>
      <c r="Y2018" s="56">
        <f t="shared" si="323"/>
        <v>-99</v>
      </c>
      <c r="Z2018" s="56">
        <f t="shared" si="324"/>
        <v>-99</v>
      </c>
      <c r="AA2018" s="56">
        <f t="shared" si="325"/>
        <v>-99</v>
      </c>
      <c r="AB2018" s="56">
        <f t="shared" si="326"/>
        <v>-99</v>
      </c>
      <c r="AC2018" s="56">
        <f t="shared" si="327"/>
        <v>-99</v>
      </c>
      <c r="AD2018" s="3"/>
      <c r="AE2018" s="82">
        <f>IF(D2018=1, 'adjustment factor'!$D$4, IF(D2018=-9,-999,IF(D2018="",-999,0)))</f>
        <v>-999</v>
      </c>
      <c r="AF2018" s="82">
        <f>IF(F2018=1, 'adjustment factor'!$D$5, IF(F2018=-9,-999,IF(F2018="",-999,0)))</f>
        <v>-999</v>
      </c>
      <c r="AG2018" s="82">
        <f>IF(E2018=1, 'adjustment factor'!$D$6, IF(E2018=-9,-999,IF(E2018="",-999,0)))</f>
        <v>-999</v>
      </c>
      <c r="AH2018" s="82">
        <f>IF(K2018&gt;=45,'adjustment factor'!$D$7,IF(K2018=-9,-1200,IF(K2018="",-1200,0)))</f>
        <v>-1200</v>
      </c>
      <c r="AI2018" s="82">
        <f>IF(L2018=1, 'adjustment factor'!$D$8, IF(L2018=-9,-999,IF(L2018="",-999,0)))</f>
        <v>-999</v>
      </c>
      <c r="AJ2018" s="82">
        <f>IF(AND(M2018&gt;=1,M2018&lt;=4),'adjustment factor'!$D$9,IF(M2018=-9,-999,IF(M2018=98,-999,IF(M2018=99,-999,IF(M2018="",-999,0)))))</f>
        <v>-999</v>
      </c>
      <c r="AK2018" s="82">
        <f>IF(H2018=1, 'adjustment factor'!$D$10, IF(H2018=-9,-999,IF(H2018="",-999,0)))</f>
        <v>-999</v>
      </c>
      <c r="AL2018" s="82">
        <f>IF(G2018=1, 'adjustment factor'!$D$11, IF(G2018=-9,-999,IF(G2018="",-999,0)))</f>
        <v>-999</v>
      </c>
      <c r="AM2018" s="82">
        <f>IF(I2018=1, 'adjustment factor'!$D$12, IF(I2018=-9,-999,IF(I2018="",-999,0)))</f>
        <v>-999</v>
      </c>
      <c r="AN2018" s="82">
        <f>IF(J2018=1, 'adjustment factor'!$D$13, IF(J2018=-9,-999,IF(J2018="",-999,0)))</f>
        <v>-999</v>
      </c>
      <c r="AO2018" s="82" t="str">
        <f t="shared" si="328"/>
        <v>-999</v>
      </c>
      <c r="AP2018" s="82" t="str">
        <f t="shared" si="329"/>
        <v>MISSING</v>
      </c>
      <c r="AQ2018" s="31"/>
    </row>
    <row r="2019" spans="2:43">
      <c r="B2019" s="207"/>
      <c r="C2019" s="35">
        <v>2015</v>
      </c>
      <c r="D2019" s="161"/>
      <c r="E2019" s="161"/>
      <c r="F2019" s="161"/>
      <c r="G2019" s="161"/>
      <c r="H2019" s="161"/>
      <c r="I2019" s="161"/>
      <c r="J2019" s="161"/>
      <c r="K2019" s="161"/>
      <c r="L2019" s="161"/>
      <c r="M2019" s="161"/>
      <c r="N2019" s="171"/>
      <c r="O2019" s="171"/>
      <c r="P2019" s="171"/>
      <c r="Q2019" s="171"/>
      <c r="R2019" s="171"/>
      <c r="S2019" s="171"/>
      <c r="T2019" s="208" t="str">
        <f t="shared" si="320"/>
        <v>MISSING</v>
      </c>
      <c r="U2019" s="208" t="str">
        <f t="shared" si="321"/>
        <v>MISSING</v>
      </c>
      <c r="X2019" s="56">
        <f t="shared" si="322"/>
        <v>-99</v>
      </c>
      <c r="Y2019" s="56">
        <f t="shared" si="323"/>
        <v>-99</v>
      </c>
      <c r="Z2019" s="56">
        <f t="shared" si="324"/>
        <v>-99</v>
      </c>
      <c r="AA2019" s="56">
        <f t="shared" si="325"/>
        <v>-99</v>
      </c>
      <c r="AB2019" s="56">
        <f t="shared" si="326"/>
        <v>-99</v>
      </c>
      <c r="AC2019" s="56">
        <f t="shared" si="327"/>
        <v>-99</v>
      </c>
      <c r="AD2019" s="3"/>
      <c r="AE2019" s="82">
        <f>IF(D2019=1, 'adjustment factor'!$D$4, IF(D2019=-9,-999,IF(D2019="",-999,0)))</f>
        <v>-999</v>
      </c>
      <c r="AF2019" s="82">
        <f>IF(F2019=1, 'adjustment factor'!$D$5, IF(F2019=-9,-999,IF(F2019="",-999,0)))</f>
        <v>-999</v>
      </c>
      <c r="AG2019" s="82">
        <f>IF(E2019=1, 'adjustment factor'!$D$6, IF(E2019=-9,-999,IF(E2019="",-999,0)))</f>
        <v>-999</v>
      </c>
      <c r="AH2019" s="82">
        <f>IF(K2019&gt;=45,'adjustment factor'!$D$7,IF(K2019=-9,-1200,IF(K2019="",-1200,0)))</f>
        <v>-1200</v>
      </c>
      <c r="AI2019" s="82">
        <f>IF(L2019=1, 'adjustment factor'!$D$8, IF(L2019=-9,-999,IF(L2019="",-999,0)))</f>
        <v>-999</v>
      </c>
      <c r="AJ2019" s="82">
        <f>IF(AND(M2019&gt;=1,M2019&lt;=4),'adjustment factor'!$D$9,IF(M2019=-9,-999,IF(M2019=98,-999,IF(M2019=99,-999,IF(M2019="",-999,0)))))</f>
        <v>-999</v>
      </c>
      <c r="AK2019" s="82">
        <f>IF(H2019=1, 'adjustment factor'!$D$10, IF(H2019=-9,-999,IF(H2019="",-999,0)))</f>
        <v>-999</v>
      </c>
      <c r="AL2019" s="82">
        <f>IF(G2019=1, 'adjustment factor'!$D$11, IF(G2019=-9,-999,IF(G2019="",-999,0)))</f>
        <v>-999</v>
      </c>
      <c r="AM2019" s="82">
        <f>IF(I2019=1, 'adjustment factor'!$D$12, IF(I2019=-9,-999,IF(I2019="",-999,0)))</f>
        <v>-999</v>
      </c>
      <c r="AN2019" s="82">
        <f>IF(J2019=1, 'adjustment factor'!$D$13, IF(J2019=-9,-999,IF(J2019="",-999,0)))</f>
        <v>-999</v>
      </c>
      <c r="AO2019" s="82" t="str">
        <f t="shared" si="328"/>
        <v>-999</v>
      </c>
      <c r="AP2019" s="82" t="str">
        <f t="shared" si="329"/>
        <v>MISSING</v>
      </c>
      <c r="AQ2019" s="31"/>
    </row>
    <row r="2020" spans="2:43">
      <c r="B2020" s="207"/>
      <c r="C2020" s="35">
        <v>2016</v>
      </c>
      <c r="D2020" s="161"/>
      <c r="E2020" s="161"/>
      <c r="F2020" s="161"/>
      <c r="G2020" s="161"/>
      <c r="H2020" s="161"/>
      <c r="I2020" s="161"/>
      <c r="J2020" s="161"/>
      <c r="K2020" s="161"/>
      <c r="L2020" s="161"/>
      <c r="M2020" s="161"/>
      <c r="N2020" s="171"/>
      <c r="O2020" s="171"/>
      <c r="P2020" s="171"/>
      <c r="Q2020" s="171"/>
      <c r="R2020" s="171"/>
      <c r="S2020" s="171"/>
      <c r="T2020" s="208" t="str">
        <f t="shared" si="320"/>
        <v>MISSING</v>
      </c>
      <c r="U2020" s="208" t="str">
        <f t="shared" si="321"/>
        <v>MISSING</v>
      </c>
      <c r="X2020" s="56">
        <f t="shared" si="322"/>
        <v>-99</v>
      </c>
      <c r="Y2020" s="56">
        <f t="shared" si="323"/>
        <v>-99</v>
      </c>
      <c r="Z2020" s="56">
        <f t="shared" si="324"/>
        <v>-99</v>
      </c>
      <c r="AA2020" s="56">
        <f t="shared" si="325"/>
        <v>-99</v>
      </c>
      <c r="AB2020" s="56">
        <f t="shared" si="326"/>
        <v>-99</v>
      </c>
      <c r="AC2020" s="56">
        <f t="shared" si="327"/>
        <v>-99</v>
      </c>
      <c r="AD2020" s="3"/>
      <c r="AE2020" s="82">
        <f>IF(D2020=1, 'adjustment factor'!$D$4, IF(D2020=-9,-999,IF(D2020="",-999,0)))</f>
        <v>-999</v>
      </c>
      <c r="AF2020" s="82">
        <f>IF(F2020=1, 'adjustment factor'!$D$5, IF(F2020=-9,-999,IF(F2020="",-999,0)))</f>
        <v>-999</v>
      </c>
      <c r="AG2020" s="82">
        <f>IF(E2020=1, 'adjustment factor'!$D$6, IF(E2020=-9,-999,IF(E2020="",-999,0)))</f>
        <v>-999</v>
      </c>
      <c r="AH2020" s="82">
        <f>IF(K2020&gt;=45,'adjustment factor'!$D$7,IF(K2020=-9,-1200,IF(K2020="",-1200,0)))</f>
        <v>-1200</v>
      </c>
      <c r="AI2020" s="82">
        <f>IF(L2020=1, 'adjustment factor'!$D$8, IF(L2020=-9,-999,IF(L2020="",-999,0)))</f>
        <v>-999</v>
      </c>
      <c r="AJ2020" s="82">
        <f>IF(AND(M2020&gt;=1,M2020&lt;=4),'adjustment factor'!$D$9,IF(M2020=-9,-999,IF(M2020=98,-999,IF(M2020=99,-999,IF(M2020="",-999,0)))))</f>
        <v>-999</v>
      </c>
      <c r="AK2020" s="82">
        <f>IF(H2020=1, 'adjustment factor'!$D$10, IF(H2020=-9,-999,IF(H2020="",-999,0)))</f>
        <v>-999</v>
      </c>
      <c r="AL2020" s="82">
        <f>IF(G2020=1, 'adjustment factor'!$D$11, IF(G2020=-9,-999,IF(G2020="",-999,0)))</f>
        <v>-999</v>
      </c>
      <c r="AM2020" s="82">
        <f>IF(I2020=1, 'adjustment factor'!$D$12, IF(I2020=-9,-999,IF(I2020="",-999,0)))</f>
        <v>-999</v>
      </c>
      <c r="AN2020" s="82">
        <f>IF(J2020=1, 'adjustment factor'!$D$13, IF(J2020=-9,-999,IF(J2020="",-999,0)))</f>
        <v>-999</v>
      </c>
      <c r="AO2020" s="82" t="str">
        <f t="shared" si="328"/>
        <v>-999</v>
      </c>
      <c r="AP2020" s="82" t="str">
        <f t="shared" si="329"/>
        <v>MISSING</v>
      </c>
      <c r="AQ2020" s="31"/>
    </row>
    <row r="2021" spans="2:43">
      <c r="B2021" s="207"/>
      <c r="C2021" s="35">
        <v>2017</v>
      </c>
      <c r="D2021" s="161"/>
      <c r="E2021" s="161"/>
      <c r="F2021" s="161"/>
      <c r="G2021" s="161"/>
      <c r="H2021" s="161"/>
      <c r="I2021" s="161"/>
      <c r="J2021" s="161"/>
      <c r="K2021" s="161"/>
      <c r="L2021" s="161"/>
      <c r="M2021" s="161"/>
      <c r="N2021" s="171"/>
      <c r="O2021" s="171"/>
      <c r="P2021" s="171"/>
      <c r="Q2021" s="171"/>
      <c r="R2021" s="171"/>
      <c r="S2021" s="171"/>
      <c r="T2021" s="208" t="str">
        <f t="shared" si="320"/>
        <v>MISSING</v>
      </c>
      <c r="U2021" s="208" t="str">
        <f t="shared" si="321"/>
        <v>MISSING</v>
      </c>
      <c r="X2021" s="56">
        <f t="shared" si="322"/>
        <v>-99</v>
      </c>
      <c r="Y2021" s="56">
        <f t="shared" si="323"/>
        <v>-99</v>
      </c>
      <c r="Z2021" s="56">
        <f t="shared" si="324"/>
        <v>-99</v>
      </c>
      <c r="AA2021" s="56">
        <f t="shared" si="325"/>
        <v>-99</v>
      </c>
      <c r="AB2021" s="56">
        <f t="shared" si="326"/>
        <v>-99</v>
      </c>
      <c r="AC2021" s="56">
        <f t="shared" si="327"/>
        <v>-99</v>
      </c>
      <c r="AD2021" s="3"/>
      <c r="AE2021" s="82">
        <f>IF(D2021=1, 'adjustment factor'!$D$4, IF(D2021=-9,-999,IF(D2021="",-999,0)))</f>
        <v>-999</v>
      </c>
      <c r="AF2021" s="82">
        <f>IF(F2021=1, 'adjustment factor'!$D$5, IF(F2021=-9,-999,IF(F2021="",-999,0)))</f>
        <v>-999</v>
      </c>
      <c r="AG2021" s="82">
        <f>IF(E2021=1, 'adjustment factor'!$D$6, IF(E2021=-9,-999,IF(E2021="",-999,0)))</f>
        <v>-999</v>
      </c>
      <c r="AH2021" s="82">
        <f>IF(K2021&gt;=45,'adjustment factor'!$D$7,IF(K2021=-9,-1200,IF(K2021="",-1200,0)))</f>
        <v>-1200</v>
      </c>
      <c r="AI2021" s="82">
        <f>IF(L2021=1, 'adjustment factor'!$D$8, IF(L2021=-9,-999,IF(L2021="",-999,0)))</f>
        <v>-999</v>
      </c>
      <c r="AJ2021" s="82">
        <f>IF(AND(M2021&gt;=1,M2021&lt;=4),'adjustment factor'!$D$9,IF(M2021=-9,-999,IF(M2021=98,-999,IF(M2021=99,-999,IF(M2021="",-999,0)))))</f>
        <v>-999</v>
      </c>
      <c r="AK2021" s="82">
        <f>IF(H2021=1, 'adjustment factor'!$D$10, IF(H2021=-9,-999,IF(H2021="",-999,0)))</f>
        <v>-999</v>
      </c>
      <c r="AL2021" s="82">
        <f>IF(G2021=1, 'adjustment factor'!$D$11, IF(G2021=-9,-999,IF(G2021="",-999,0)))</f>
        <v>-999</v>
      </c>
      <c r="AM2021" s="82">
        <f>IF(I2021=1, 'adjustment factor'!$D$12, IF(I2021=-9,-999,IF(I2021="",-999,0)))</f>
        <v>-999</v>
      </c>
      <c r="AN2021" s="82">
        <f>IF(J2021=1, 'adjustment factor'!$D$13, IF(J2021=-9,-999,IF(J2021="",-999,0)))</f>
        <v>-999</v>
      </c>
      <c r="AO2021" s="82" t="str">
        <f t="shared" si="328"/>
        <v>-999</v>
      </c>
      <c r="AP2021" s="82" t="str">
        <f t="shared" si="329"/>
        <v>MISSING</v>
      </c>
      <c r="AQ2021" s="31"/>
    </row>
    <row r="2022" spans="2:43">
      <c r="B2022" s="207"/>
      <c r="C2022" s="35">
        <v>2018</v>
      </c>
      <c r="D2022" s="161"/>
      <c r="E2022" s="161"/>
      <c r="F2022" s="161"/>
      <c r="G2022" s="161"/>
      <c r="H2022" s="161"/>
      <c r="I2022" s="161"/>
      <c r="J2022" s="161"/>
      <c r="K2022" s="161"/>
      <c r="L2022" s="161"/>
      <c r="M2022" s="161"/>
      <c r="N2022" s="171"/>
      <c r="O2022" s="171"/>
      <c r="P2022" s="171"/>
      <c r="Q2022" s="171"/>
      <c r="R2022" s="171"/>
      <c r="S2022" s="171"/>
      <c r="T2022" s="208" t="str">
        <f t="shared" si="320"/>
        <v>MISSING</v>
      </c>
      <c r="U2022" s="208" t="str">
        <f t="shared" si="321"/>
        <v>MISSING</v>
      </c>
      <c r="X2022" s="56">
        <f t="shared" si="322"/>
        <v>-99</v>
      </c>
      <c r="Y2022" s="56">
        <f t="shared" si="323"/>
        <v>-99</v>
      </c>
      <c r="Z2022" s="56">
        <f t="shared" si="324"/>
        <v>-99</v>
      </c>
      <c r="AA2022" s="56">
        <f t="shared" si="325"/>
        <v>-99</v>
      </c>
      <c r="AB2022" s="56">
        <f t="shared" si="326"/>
        <v>-99</v>
      </c>
      <c r="AC2022" s="56">
        <f t="shared" si="327"/>
        <v>-99</v>
      </c>
      <c r="AD2022" s="3"/>
      <c r="AE2022" s="82">
        <f>IF(D2022=1, 'adjustment factor'!$D$4, IF(D2022=-9,-999,IF(D2022="",-999,0)))</f>
        <v>-999</v>
      </c>
      <c r="AF2022" s="82">
        <f>IF(F2022=1, 'adjustment factor'!$D$5, IF(F2022=-9,-999,IF(F2022="",-999,0)))</f>
        <v>-999</v>
      </c>
      <c r="AG2022" s="82">
        <f>IF(E2022=1, 'adjustment factor'!$D$6, IF(E2022=-9,-999,IF(E2022="",-999,0)))</f>
        <v>-999</v>
      </c>
      <c r="AH2022" s="82">
        <f>IF(K2022&gt;=45,'adjustment factor'!$D$7,IF(K2022=-9,-1200,IF(K2022="",-1200,0)))</f>
        <v>-1200</v>
      </c>
      <c r="AI2022" s="82">
        <f>IF(L2022=1, 'adjustment factor'!$D$8, IF(L2022=-9,-999,IF(L2022="",-999,0)))</f>
        <v>-999</v>
      </c>
      <c r="AJ2022" s="82">
        <f>IF(AND(M2022&gt;=1,M2022&lt;=4),'adjustment factor'!$D$9,IF(M2022=-9,-999,IF(M2022=98,-999,IF(M2022=99,-999,IF(M2022="",-999,0)))))</f>
        <v>-999</v>
      </c>
      <c r="AK2022" s="82">
        <f>IF(H2022=1, 'adjustment factor'!$D$10, IF(H2022=-9,-999,IF(H2022="",-999,0)))</f>
        <v>-999</v>
      </c>
      <c r="AL2022" s="82">
        <f>IF(G2022=1, 'adjustment factor'!$D$11, IF(G2022=-9,-999,IF(G2022="",-999,0)))</f>
        <v>-999</v>
      </c>
      <c r="AM2022" s="82">
        <f>IF(I2022=1, 'adjustment factor'!$D$12, IF(I2022=-9,-999,IF(I2022="",-999,0)))</f>
        <v>-999</v>
      </c>
      <c r="AN2022" s="82">
        <f>IF(J2022=1, 'adjustment factor'!$D$13, IF(J2022=-9,-999,IF(J2022="",-999,0)))</f>
        <v>-999</v>
      </c>
      <c r="AO2022" s="82" t="str">
        <f t="shared" si="328"/>
        <v>-999</v>
      </c>
      <c r="AP2022" s="82" t="str">
        <f t="shared" si="329"/>
        <v>MISSING</v>
      </c>
      <c r="AQ2022" s="31"/>
    </row>
    <row r="2023" spans="2:43">
      <c r="B2023" s="207"/>
      <c r="C2023" s="35">
        <v>2019</v>
      </c>
      <c r="D2023" s="161"/>
      <c r="E2023" s="161"/>
      <c r="F2023" s="161"/>
      <c r="G2023" s="161"/>
      <c r="H2023" s="161"/>
      <c r="I2023" s="161"/>
      <c r="J2023" s="161"/>
      <c r="K2023" s="161"/>
      <c r="L2023" s="161"/>
      <c r="M2023" s="161"/>
      <c r="N2023" s="171"/>
      <c r="O2023" s="171"/>
      <c r="P2023" s="171"/>
      <c r="Q2023" s="171"/>
      <c r="R2023" s="171"/>
      <c r="S2023" s="171"/>
      <c r="T2023" s="208" t="str">
        <f t="shared" si="320"/>
        <v>MISSING</v>
      </c>
      <c r="U2023" s="208" t="str">
        <f t="shared" si="321"/>
        <v>MISSING</v>
      </c>
      <c r="X2023" s="56">
        <f t="shared" si="322"/>
        <v>-99</v>
      </c>
      <c r="Y2023" s="56">
        <f t="shared" si="323"/>
        <v>-99</v>
      </c>
      <c r="Z2023" s="56">
        <f t="shared" si="324"/>
        <v>-99</v>
      </c>
      <c r="AA2023" s="56">
        <f t="shared" si="325"/>
        <v>-99</v>
      </c>
      <c r="AB2023" s="56">
        <f t="shared" si="326"/>
        <v>-99</v>
      </c>
      <c r="AC2023" s="56">
        <f t="shared" si="327"/>
        <v>-99</v>
      </c>
      <c r="AD2023" s="3"/>
      <c r="AE2023" s="82">
        <f>IF(D2023=1, 'adjustment factor'!$D$4, IF(D2023=-9,-999,IF(D2023="",-999,0)))</f>
        <v>-999</v>
      </c>
      <c r="AF2023" s="82">
        <f>IF(F2023=1, 'adjustment factor'!$D$5, IF(F2023=-9,-999,IF(F2023="",-999,0)))</f>
        <v>-999</v>
      </c>
      <c r="AG2023" s="82">
        <f>IF(E2023=1, 'adjustment factor'!$D$6, IF(E2023=-9,-999,IF(E2023="",-999,0)))</f>
        <v>-999</v>
      </c>
      <c r="AH2023" s="82">
        <f>IF(K2023&gt;=45,'adjustment factor'!$D$7,IF(K2023=-9,-1200,IF(K2023="",-1200,0)))</f>
        <v>-1200</v>
      </c>
      <c r="AI2023" s="82">
        <f>IF(L2023=1, 'adjustment factor'!$D$8, IF(L2023=-9,-999,IF(L2023="",-999,0)))</f>
        <v>-999</v>
      </c>
      <c r="AJ2023" s="82">
        <f>IF(AND(M2023&gt;=1,M2023&lt;=4),'adjustment factor'!$D$9,IF(M2023=-9,-999,IF(M2023=98,-999,IF(M2023=99,-999,IF(M2023="",-999,0)))))</f>
        <v>-999</v>
      </c>
      <c r="AK2023" s="82">
        <f>IF(H2023=1, 'adjustment factor'!$D$10, IF(H2023=-9,-999,IF(H2023="",-999,0)))</f>
        <v>-999</v>
      </c>
      <c r="AL2023" s="82">
        <f>IF(G2023=1, 'adjustment factor'!$D$11, IF(G2023=-9,-999,IF(G2023="",-999,0)))</f>
        <v>-999</v>
      </c>
      <c r="AM2023" s="82">
        <f>IF(I2023=1, 'adjustment factor'!$D$12, IF(I2023=-9,-999,IF(I2023="",-999,0)))</f>
        <v>-999</v>
      </c>
      <c r="AN2023" s="82">
        <f>IF(J2023=1, 'adjustment factor'!$D$13, IF(J2023=-9,-999,IF(J2023="",-999,0)))</f>
        <v>-999</v>
      </c>
      <c r="AO2023" s="82" t="str">
        <f t="shared" si="328"/>
        <v>-999</v>
      </c>
      <c r="AP2023" s="82" t="str">
        <f t="shared" si="329"/>
        <v>MISSING</v>
      </c>
      <c r="AQ2023" s="31"/>
    </row>
    <row r="2024" spans="2:43">
      <c r="B2024" s="207"/>
      <c r="C2024" s="35">
        <v>2020</v>
      </c>
      <c r="D2024" s="161"/>
      <c r="E2024" s="161"/>
      <c r="F2024" s="161"/>
      <c r="G2024" s="161"/>
      <c r="H2024" s="161"/>
      <c r="I2024" s="161"/>
      <c r="J2024" s="161"/>
      <c r="K2024" s="161"/>
      <c r="L2024" s="161"/>
      <c r="M2024" s="161"/>
      <c r="N2024" s="171"/>
      <c r="O2024" s="171"/>
      <c r="P2024" s="171"/>
      <c r="Q2024" s="171"/>
      <c r="R2024" s="171"/>
      <c r="S2024" s="171"/>
      <c r="T2024" s="208" t="str">
        <f t="shared" si="320"/>
        <v>MISSING</v>
      </c>
      <c r="U2024" s="208" t="str">
        <f t="shared" si="321"/>
        <v>MISSING</v>
      </c>
      <c r="X2024" s="56">
        <f t="shared" si="322"/>
        <v>-99</v>
      </c>
      <c r="Y2024" s="56">
        <f t="shared" si="323"/>
        <v>-99</v>
      </c>
      <c r="Z2024" s="56">
        <f t="shared" si="324"/>
        <v>-99</v>
      </c>
      <c r="AA2024" s="56">
        <f t="shared" si="325"/>
        <v>-99</v>
      </c>
      <c r="AB2024" s="56">
        <f t="shared" si="326"/>
        <v>-99</v>
      </c>
      <c r="AC2024" s="56">
        <f t="shared" si="327"/>
        <v>-99</v>
      </c>
      <c r="AD2024" s="3"/>
      <c r="AE2024" s="82">
        <f>IF(D2024=1, 'adjustment factor'!$D$4, IF(D2024=-9,-999,IF(D2024="",-999,0)))</f>
        <v>-999</v>
      </c>
      <c r="AF2024" s="82">
        <f>IF(F2024=1, 'adjustment factor'!$D$5, IF(F2024=-9,-999,IF(F2024="",-999,0)))</f>
        <v>-999</v>
      </c>
      <c r="AG2024" s="82">
        <f>IF(E2024=1, 'adjustment factor'!$D$6, IF(E2024=-9,-999,IF(E2024="",-999,0)))</f>
        <v>-999</v>
      </c>
      <c r="AH2024" s="82">
        <f>IF(K2024&gt;=45,'adjustment factor'!$D$7,IF(K2024=-9,-1200,IF(K2024="",-1200,0)))</f>
        <v>-1200</v>
      </c>
      <c r="AI2024" s="82">
        <f>IF(L2024=1, 'adjustment factor'!$D$8, IF(L2024=-9,-999,IF(L2024="",-999,0)))</f>
        <v>-999</v>
      </c>
      <c r="AJ2024" s="82">
        <f>IF(AND(M2024&gt;=1,M2024&lt;=4),'adjustment factor'!$D$9,IF(M2024=-9,-999,IF(M2024=98,-999,IF(M2024=99,-999,IF(M2024="",-999,0)))))</f>
        <v>-999</v>
      </c>
      <c r="AK2024" s="82">
        <f>IF(H2024=1, 'adjustment factor'!$D$10, IF(H2024=-9,-999,IF(H2024="",-999,0)))</f>
        <v>-999</v>
      </c>
      <c r="AL2024" s="82">
        <f>IF(G2024=1, 'adjustment factor'!$D$11, IF(G2024=-9,-999,IF(G2024="",-999,0)))</f>
        <v>-999</v>
      </c>
      <c r="AM2024" s="82">
        <f>IF(I2024=1, 'adjustment factor'!$D$12, IF(I2024=-9,-999,IF(I2024="",-999,0)))</f>
        <v>-999</v>
      </c>
      <c r="AN2024" s="82">
        <f>IF(J2024=1, 'adjustment factor'!$D$13, IF(J2024=-9,-999,IF(J2024="",-999,0)))</f>
        <v>-999</v>
      </c>
      <c r="AO2024" s="82" t="str">
        <f t="shared" si="328"/>
        <v>-999</v>
      </c>
      <c r="AP2024" s="82" t="str">
        <f t="shared" si="329"/>
        <v>MISSING</v>
      </c>
      <c r="AQ2024" s="31"/>
    </row>
    <row r="2025" spans="2:43">
      <c r="B2025" s="207"/>
      <c r="C2025" s="35">
        <v>2021</v>
      </c>
      <c r="D2025" s="161"/>
      <c r="E2025" s="161"/>
      <c r="F2025" s="161"/>
      <c r="G2025" s="161"/>
      <c r="H2025" s="161"/>
      <c r="I2025" s="161"/>
      <c r="J2025" s="161"/>
      <c r="K2025" s="161"/>
      <c r="L2025" s="161"/>
      <c r="M2025" s="161"/>
      <c r="N2025" s="171"/>
      <c r="O2025" s="171"/>
      <c r="P2025" s="171"/>
      <c r="Q2025" s="171"/>
      <c r="R2025" s="171"/>
      <c r="S2025" s="171"/>
      <c r="T2025" s="208" t="str">
        <f t="shared" si="320"/>
        <v>MISSING</v>
      </c>
      <c r="U2025" s="208" t="str">
        <f t="shared" si="321"/>
        <v>MISSING</v>
      </c>
      <c r="X2025" s="56">
        <f t="shared" si="322"/>
        <v>-99</v>
      </c>
      <c r="Y2025" s="56">
        <f t="shared" si="323"/>
        <v>-99</v>
      </c>
      <c r="Z2025" s="56">
        <f t="shared" si="324"/>
        <v>-99</v>
      </c>
      <c r="AA2025" s="56">
        <f t="shared" si="325"/>
        <v>-99</v>
      </c>
      <c r="AB2025" s="56">
        <f t="shared" si="326"/>
        <v>-99</v>
      </c>
      <c r="AC2025" s="56">
        <f t="shared" si="327"/>
        <v>-99</v>
      </c>
      <c r="AD2025" s="3"/>
      <c r="AE2025" s="82">
        <f>IF(D2025=1, 'adjustment factor'!$D$4, IF(D2025=-9,-999,IF(D2025="",-999,0)))</f>
        <v>-999</v>
      </c>
      <c r="AF2025" s="82">
        <f>IF(F2025=1, 'adjustment factor'!$D$5, IF(F2025=-9,-999,IF(F2025="",-999,0)))</f>
        <v>-999</v>
      </c>
      <c r="AG2025" s="82">
        <f>IF(E2025=1, 'adjustment factor'!$D$6, IF(E2025=-9,-999,IF(E2025="",-999,0)))</f>
        <v>-999</v>
      </c>
      <c r="AH2025" s="82">
        <f>IF(K2025&gt;=45,'adjustment factor'!$D$7,IF(K2025=-9,-1200,IF(K2025="",-1200,0)))</f>
        <v>-1200</v>
      </c>
      <c r="AI2025" s="82">
        <f>IF(L2025=1, 'adjustment factor'!$D$8, IF(L2025=-9,-999,IF(L2025="",-999,0)))</f>
        <v>-999</v>
      </c>
      <c r="AJ2025" s="82">
        <f>IF(AND(M2025&gt;=1,M2025&lt;=4),'adjustment factor'!$D$9,IF(M2025=-9,-999,IF(M2025=98,-999,IF(M2025=99,-999,IF(M2025="",-999,0)))))</f>
        <v>-999</v>
      </c>
      <c r="AK2025" s="82">
        <f>IF(H2025=1, 'adjustment factor'!$D$10, IF(H2025=-9,-999,IF(H2025="",-999,0)))</f>
        <v>-999</v>
      </c>
      <c r="AL2025" s="82">
        <f>IF(G2025=1, 'adjustment factor'!$D$11, IF(G2025=-9,-999,IF(G2025="",-999,0)))</f>
        <v>-999</v>
      </c>
      <c r="AM2025" s="82">
        <f>IF(I2025=1, 'adjustment factor'!$D$12, IF(I2025=-9,-999,IF(I2025="",-999,0)))</f>
        <v>-999</v>
      </c>
      <c r="AN2025" s="82">
        <f>IF(J2025=1, 'adjustment factor'!$D$13, IF(J2025=-9,-999,IF(J2025="",-999,0)))</f>
        <v>-999</v>
      </c>
      <c r="AO2025" s="82" t="str">
        <f t="shared" si="328"/>
        <v>-999</v>
      </c>
      <c r="AP2025" s="82" t="str">
        <f t="shared" si="329"/>
        <v>MISSING</v>
      </c>
      <c r="AQ2025" s="31"/>
    </row>
    <row r="2026" spans="2:43">
      <c r="B2026" s="207"/>
      <c r="C2026" s="35">
        <v>2022</v>
      </c>
      <c r="D2026" s="161"/>
      <c r="E2026" s="161"/>
      <c r="F2026" s="161"/>
      <c r="G2026" s="161"/>
      <c r="H2026" s="161"/>
      <c r="I2026" s="161"/>
      <c r="J2026" s="161"/>
      <c r="K2026" s="161"/>
      <c r="L2026" s="161"/>
      <c r="M2026" s="161"/>
      <c r="N2026" s="171"/>
      <c r="O2026" s="171"/>
      <c r="P2026" s="171"/>
      <c r="Q2026" s="171"/>
      <c r="R2026" s="171"/>
      <c r="S2026" s="171"/>
      <c r="T2026" s="208" t="str">
        <f t="shared" si="320"/>
        <v>MISSING</v>
      </c>
      <c r="U2026" s="208" t="str">
        <f t="shared" si="321"/>
        <v>MISSING</v>
      </c>
      <c r="X2026" s="56">
        <f t="shared" si="322"/>
        <v>-99</v>
      </c>
      <c r="Y2026" s="56">
        <f t="shared" si="323"/>
        <v>-99</v>
      </c>
      <c r="Z2026" s="56">
        <f t="shared" si="324"/>
        <v>-99</v>
      </c>
      <c r="AA2026" s="56">
        <f t="shared" si="325"/>
        <v>-99</v>
      </c>
      <c r="AB2026" s="56">
        <f t="shared" si="326"/>
        <v>-99</v>
      </c>
      <c r="AC2026" s="56">
        <f t="shared" si="327"/>
        <v>-99</v>
      </c>
      <c r="AD2026" s="3"/>
      <c r="AE2026" s="82">
        <f>IF(D2026=1, 'adjustment factor'!$D$4, IF(D2026=-9,-999,IF(D2026="",-999,0)))</f>
        <v>-999</v>
      </c>
      <c r="AF2026" s="82">
        <f>IF(F2026=1, 'adjustment factor'!$D$5, IF(F2026=-9,-999,IF(F2026="",-999,0)))</f>
        <v>-999</v>
      </c>
      <c r="AG2026" s="82">
        <f>IF(E2026=1, 'adjustment factor'!$D$6, IF(E2026=-9,-999,IF(E2026="",-999,0)))</f>
        <v>-999</v>
      </c>
      <c r="AH2026" s="82">
        <f>IF(K2026&gt;=45,'adjustment factor'!$D$7,IF(K2026=-9,-1200,IF(K2026="",-1200,0)))</f>
        <v>-1200</v>
      </c>
      <c r="AI2026" s="82">
        <f>IF(L2026=1, 'adjustment factor'!$D$8, IF(L2026=-9,-999,IF(L2026="",-999,0)))</f>
        <v>-999</v>
      </c>
      <c r="AJ2026" s="82">
        <f>IF(AND(M2026&gt;=1,M2026&lt;=4),'adjustment factor'!$D$9,IF(M2026=-9,-999,IF(M2026=98,-999,IF(M2026=99,-999,IF(M2026="",-999,0)))))</f>
        <v>-999</v>
      </c>
      <c r="AK2026" s="82">
        <f>IF(H2026=1, 'adjustment factor'!$D$10, IF(H2026=-9,-999,IF(H2026="",-999,0)))</f>
        <v>-999</v>
      </c>
      <c r="AL2026" s="82">
        <f>IF(G2026=1, 'adjustment factor'!$D$11, IF(G2026=-9,-999,IF(G2026="",-999,0)))</f>
        <v>-999</v>
      </c>
      <c r="AM2026" s="82">
        <f>IF(I2026=1, 'adjustment factor'!$D$12, IF(I2026=-9,-999,IF(I2026="",-999,0)))</f>
        <v>-999</v>
      </c>
      <c r="AN2026" s="82">
        <f>IF(J2026=1, 'adjustment factor'!$D$13, IF(J2026=-9,-999,IF(J2026="",-999,0)))</f>
        <v>-999</v>
      </c>
      <c r="AO2026" s="82" t="str">
        <f t="shared" si="328"/>
        <v>-999</v>
      </c>
      <c r="AP2026" s="82" t="str">
        <f t="shared" si="329"/>
        <v>MISSING</v>
      </c>
      <c r="AQ2026" s="31"/>
    </row>
    <row r="2027" spans="2:43">
      <c r="B2027" s="207"/>
      <c r="C2027" s="35">
        <v>2023</v>
      </c>
      <c r="D2027" s="161"/>
      <c r="E2027" s="161"/>
      <c r="F2027" s="161"/>
      <c r="G2027" s="161"/>
      <c r="H2027" s="161"/>
      <c r="I2027" s="161"/>
      <c r="J2027" s="161"/>
      <c r="K2027" s="161"/>
      <c r="L2027" s="161"/>
      <c r="M2027" s="161"/>
      <c r="N2027" s="171"/>
      <c r="O2027" s="171"/>
      <c r="P2027" s="171"/>
      <c r="Q2027" s="171"/>
      <c r="R2027" s="171"/>
      <c r="S2027" s="171"/>
      <c r="T2027" s="208" t="str">
        <f t="shared" si="320"/>
        <v>MISSING</v>
      </c>
      <c r="U2027" s="208" t="str">
        <f t="shared" si="321"/>
        <v>MISSING</v>
      </c>
      <c r="X2027" s="56">
        <f t="shared" si="322"/>
        <v>-99</v>
      </c>
      <c r="Y2027" s="56">
        <f t="shared" si="323"/>
        <v>-99</v>
      </c>
      <c r="Z2027" s="56">
        <f t="shared" si="324"/>
        <v>-99</v>
      </c>
      <c r="AA2027" s="56">
        <f t="shared" si="325"/>
        <v>-99</v>
      </c>
      <c r="AB2027" s="56">
        <f t="shared" si="326"/>
        <v>-99</v>
      </c>
      <c r="AC2027" s="56">
        <f t="shared" si="327"/>
        <v>-99</v>
      </c>
      <c r="AD2027" s="3"/>
      <c r="AE2027" s="82">
        <f>IF(D2027=1, 'adjustment factor'!$D$4, IF(D2027=-9,-999,IF(D2027="",-999,0)))</f>
        <v>-999</v>
      </c>
      <c r="AF2027" s="82">
        <f>IF(F2027=1, 'adjustment factor'!$D$5, IF(F2027=-9,-999,IF(F2027="",-999,0)))</f>
        <v>-999</v>
      </c>
      <c r="AG2027" s="82">
        <f>IF(E2027=1, 'adjustment factor'!$D$6, IF(E2027=-9,-999,IF(E2027="",-999,0)))</f>
        <v>-999</v>
      </c>
      <c r="AH2027" s="82">
        <f>IF(K2027&gt;=45,'adjustment factor'!$D$7,IF(K2027=-9,-1200,IF(K2027="",-1200,0)))</f>
        <v>-1200</v>
      </c>
      <c r="AI2027" s="82">
        <f>IF(L2027=1, 'adjustment factor'!$D$8, IF(L2027=-9,-999,IF(L2027="",-999,0)))</f>
        <v>-999</v>
      </c>
      <c r="AJ2027" s="82">
        <f>IF(AND(M2027&gt;=1,M2027&lt;=4),'adjustment factor'!$D$9,IF(M2027=-9,-999,IF(M2027=98,-999,IF(M2027=99,-999,IF(M2027="",-999,0)))))</f>
        <v>-999</v>
      </c>
      <c r="AK2027" s="82">
        <f>IF(H2027=1, 'adjustment factor'!$D$10, IF(H2027=-9,-999,IF(H2027="",-999,0)))</f>
        <v>-999</v>
      </c>
      <c r="AL2027" s="82">
        <f>IF(G2027=1, 'adjustment factor'!$D$11, IF(G2027=-9,-999,IF(G2027="",-999,0)))</f>
        <v>-999</v>
      </c>
      <c r="AM2027" s="82">
        <f>IF(I2027=1, 'adjustment factor'!$D$12, IF(I2027=-9,-999,IF(I2027="",-999,0)))</f>
        <v>-999</v>
      </c>
      <c r="AN2027" s="82">
        <f>IF(J2027=1, 'adjustment factor'!$D$13, IF(J2027=-9,-999,IF(J2027="",-999,0)))</f>
        <v>-999</v>
      </c>
      <c r="AO2027" s="82" t="str">
        <f t="shared" si="328"/>
        <v>-999</v>
      </c>
      <c r="AP2027" s="82" t="str">
        <f t="shared" si="329"/>
        <v>MISSING</v>
      </c>
      <c r="AQ2027" s="31"/>
    </row>
    <row r="2028" spans="2:43">
      <c r="B2028" s="207"/>
      <c r="C2028" s="35">
        <v>2024</v>
      </c>
      <c r="D2028" s="161"/>
      <c r="E2028" s="161"/>
      <c r="F2028" s="161"/>
      <c r="G2028" s="161"/>
      <c r="H2028" s="161"/>
      <c r="I2028" s="161"/>
      <c r="J2028" s="161"/>
      <c r="K2028" s="161"/>
      <c r="L2028" s="161"/>
      <c r="M2028" s="161"/>
      <c r="N2028" s="171"/>
      <c r="O2028" s="171"/>
      <c r="P2028" s="171"/>
      <c r="Q2028" s="171"/>
      <c r="R2028" s="171"/>
      <c r="S2028" s="171"/>
      <c r="T2028" s="208" t="str">
        <f t="shared" si="320"/>
        <v>MISSING</v>
      </c>
      <c r="U2028" s="208" t="str">
        <f t="shared" si="321"/>
        <v>MISSING</v>
      </c>
      <c r="X2028" s="56">
        <f t="shared" si="322"/>
        <v>-99</v>
      </c>
      <c r="Y2028" s="56">
        <f t="shared" si="323"/>
        <v>-99</v>
      </c>
      <c r="Z2028" s="56">
        <f t="shared" si="324"/>
        <v>-99</v>
      </c>
      <c r="AA2028" s="56">
        <f t="shared" si="325"/>
        <v>-99</v>
      </c>
      <c r="AB2028" s="56">
        <f t="shared" si="326"/>
        <v>-99</v>
      </c>
      <c r="AC2028" s="56">
        <f t="shared" si="327"/>
        <v>-99</v>
      </c>
      <c r="AD2028" s="3"/>
      <c r="AE2028" s="82">
        <f>IF(D2028=1, 'adjustment factor'!$D$4, IF(D2028=-9,-999,IF(D2028="",-999,0)))</f>
        <v>-999</v>
      </c>
      <c r="AF2028" s="82">
        <f>IF(F2028=1, 'adjustment factor'!$D$5, IF(F2028=-9,-999,IF(F2028="",-999,0)))</f>
        <v>-999</v>
      </c>
      <c r="AG2028" s="82">
        <f>IF(E2028=1, 'adjustment factor'!$D$6, IF(E2028=-9,-999,IF(E2028="",-999,0)))</f>
        <v>-999</v>
      </c>
      <c r="AH2028" s="82">
        <f>IF(K2028&gt;=45,'adjustment factor'!$D$7,IF(K2028=-9,-1200,IF(K2028="",-1200,0)))</f>
        <v>-1200</v>
      </c>
      <c r="AI2028" s="82">
        <f>IF(L2028=1, 'adjustment factor'!$D$8, IF(L2028=-9,-999,IF(L2028="",-999,0)))</f>
        <v>-999</v>
      </c>
      <c r="AJ2028" s="82">
        <f>IF(AND(M2028&gt;=1,M2028&lt;=4),'adjustment factor'!$D$9,IF(M2028=-9,-999,IF(M2028=98,-999,IF(M2028=99,-999,IF(M2028="",-999,0)))))</f>
        <v>-999</v>
      </c>
      <c r="AK2028" s="82">
        <f>IF(H2028=1, 'adjustment factor'!$D$10, IF(H2028=-9,-999,IF(H2028="",-999,0)))</f>
        <v>-999</v>
      </c>
      <c r="AL2028" s="82">
        <f>IF(G2028=1, 'adjustment factor'!$D$11, IF(G2028=-9,-999,IF(G2028="",-999,0)))</f>
        <v>-999</v>
      </c>
      <c r="AM2028" s="82">
        <f>IF(I2028=1, 'adjustment factor'!$D$12, IF(I2028=-9,-999,IF(I2028="",-999,0)))</f>
        <v>-999</v>
      </c>
      <c r="AN2028" s="82">
        <f>IF(J2028=1, 'adjustment factor'!$D$13, IF(J2028=-9,-999,IF(J2028="",-999,0)))</f>
        <v>-999</v>
      </c>
      <c r="AO2028" s="82" t="str">
        <f t="shared" si="328"/>
        <v>-999</v>
      </c>
      <c r="AP2028" s="82" t="str">
        <f t="shared" si="329"/>
        <v>MISSING</v>
      </c>
      <c r="AQ2028" s="31"/>
    </row>
    <row r="2029" spans="2:43">
      <c r="B2029" s="207"/>
      <c r="C2029" s="35">
        <v>2025</v>
      </c>
      <c r="D2029" s="161"/>
      <c r="E2029" s="161"/>
      <c r="F2029" s="161"/>
      <c r="G2029" s="161"/>
      <c r="H2029" s="161"/>
      <c r="I2029" s="161"/>
      <c r="J2029" s="161"/>
      <c r="K2029" s="161"/>
      <c r="L2029" s="161"/>
      <c r="M2029" s="161"/>
      <c r="N2029" s="171"/>
      <c r="O2029" s="171"/>
      <c r="P2029" s="171"/>
      <c r="Q2029" s="171"/>
      <c r="R2029" s="171"/>
      <c r="S2029" s="171"/>
      <c r="T2029" s="208" t="str">
        <f t="shared" si="320"/>
        <v>MISSING</v>
      </c>
      <c r="U2029" s="208" t="str">
        <f t="shared" si="321"/>
        <v>MISSING</v>
      </c>
      <c r="X2029" s="56">
        <f t="shared" si="322"/>
        <v>-99</v>
      </c>
      <c r="Y2029" s="56">
        <f t="shared" si="323"/>
        <v>-99</v>
      </c>
      <c r="Z2029" s="56">
        <f t="shared" si="324"/>
        <v>-99</v>
      </c>
      <c r="AA2029" s="56">
        <f t="shared" si="325"/>
        <v>-99</v>
      </c>
      <c r="AB2029" s="56">
        <f t="shared" si="326"/>
        <v>-99</v>
      </c>
      <c r="AC2029" s="56">
        <f t="shared" si="327"/>
        <v>-99</v>
      </c>
      <c r="AD2029" s="3"/>
      <c r="AE2029" s="82">
        <f>IF(D2029=1, 'adjustment factor'!$D$4, IF(D2029=-9,-999,IF(D2029="",-999,0)))</f>
        <v>-999</v>
      </c>
      <c r="AF2029" s="82">
        <f>IF(F2029=1, 'adjustment factor'!$D$5, IF(F2029=-9,-999,IF(F2029="",-999,0)))</f>
        <v>-999</v>
      </c>
      <c r="AG2029" s="82">
        <f>IF(E2029=1, 'adjustment factor'!$D$6, IF(E2029=-9,-999,IF(E2029="",-999,0)))</f>
        <v>-999</v>
      </c>
      <c r="AH2029" s="82">
        <f>IF(K2029&gt;=45,'adjustment factor'!$D$7,IF(K2029=-9,-1200,IF(K2029="",-1200,0)))</f>
        <v>-1200</v>
      </c>
      <c r="AI2029" s="82">
        <f>IF(L2029=1, 'adjustment factor'!$D$8, IF(L2029=-9,-999,IF(L2029="",-999,0)))</f>
        <v>-999</v>
      </c>
      <c r="AJ2029" s="82">
        <f>IF(AND(M2029&gt;=1,M2029&lt;=4),'adjustment factor'!$D$9,IF(M2029=-9,-999,IF(M2029=98,-999,IF(M2029=99,-999,IF(M2029="",-999,0)))))</f>
        <v>-999</v>
      </c>
      <c r="AK2029" s="82">
        <f>IF(H2029=1, 'adjustment factor'!$D$10, IF(H2029=-9,-999,IF(H2029="",-999,0)))</f>
        <v>-999</v>
      </c>
      <c r="AL2029" s="82">
        <f>IF(G2029=1, 'adjustment factor'!$D$11, IF(G2029=-9,-999,IF(G2029="",-999,0)))</f>
        <v>-999</v>
      </c>
      <c r="AM2029" s="82">
        <f>IF(I2029=1, 'adjustment factor'!$D$12, IF(I2029=-9,-999,IF(I2029="",-999,0)))</f>
        <v>-999</v>
      </c>
      <c r="AN2029" s="82">
        <f>IF(J2029=1, 'adjustment factor'!$D$13, IF(J2029=-9,-999,IF(J2029="",-999,0)))</f>
        <v>-999</v>
      </c>
      <c r="AO2029" s="82" t="str">
        <f t="shared" si="328"/>
        <v>-999</v>
      </c>
      <c r="AP2029" s="82" t="str">
        <f t="shared" si="329"/>
        <v>MISSING</v>
      </c>
      <c r="AQ2029" s="31"/>
    </row>
    <row r="2030" spans="2:43">
      <c r="B2030" s="207"/>
      <c r="C2030" s="35">
        <v>2026</v>
      </c>
      <c r="D2030" s="161"/>
      <c r="E2030" s="161"/>
      <c r="F2030" s="161"/>
      <c r="G2030" s="161"/>
      <c r="H2030" s="161"/>
      <c r="I2030" s="161"/>
      <c r="J2030" s="161"/>
      <c r="K2030" s="161"/>
      <c r="L2030" s="161"/>
      <c r="M2030" s="161"/>
      <c r="N2030" s="171"/>
      <c r="O2030" s="171"/>
      <c r="P2030" s="171"/>
      <c r="Q2030" s="171"/>
      <c r="R2030" s="171"/>
      <c r="S2030" s="171"/>
      <c r="T2030" s="208" t="str">
        <f t="shared" si="320"/>
        <v>MISSING</v>
      </c>
      <c r="U2030" s="208" t="str">
        <f t="shared" si="321"/>
        <v>MISSING</v>
      </c>
      <c r="X2030" s="56">
        <f t="shared" si="322"/>
        <v>-99</v>
      </c>
      <c r="Y2030" s="56">
        <f t="shared" si="323"/>
        <v>-99</v>
      </c>
      <c r="Z2030" s="56">
        <f t="shared" si="324"/>
        <v>-99</v>
      </c>
      <c r="AA2030" s="56">
        <f t="shared" si="325"/>
        <v>-99</v>
      </c>
      <c r="AB2030" s="56">
        <f t="shared" si="326"/>
        <v>-99</v>
      </c>
      <c r="AC2030" s="56">
        <f t="shared" si="327"/>
        <v>-99</v>
      </c>
      <c r="AD2030" s="3"/>
      <c r="AE2030" s="82">
        <f>IF(D2030=1, 'adjustment factor'!$D$4, IF(D2030=-9,-999,IF(D2030="",-999,0)))</f>
        <v>-999</v>
      </c>
      <c r="AF2030" s="82">
        <f>IF(F2030=1, 'adjustment factor'!$D$5, IF(F2030=-9,-999,IF(F2030="",-999,0)))</f>
        <v>-999</v>
      </c>
      <c r="AG2030" s="82">
        <f>IF(E2030=1, 'adjustment factor'!$D$6, IF(E2030=-9,-999,IF(E2030="",-999,0)))</f>
        <v>-999</v>
      </c>
      <c r="AH2030" s="82">
        <f>IF(K2030&gt;=45,'adjustment factor'!$D$7,IF(K2030=-9,-1200,IF(K2030="",-1200,0)))</f>
        <v>-1200</v>
      </c>
      <c r="AI2030" s="82">
        <f>IF(L2030=1, 'adjustment factor'!$D$8, IF(L2030=-9,-999,IF(L2030="",-999,0)))</f>
        <v>-999</v>
      </c>
      <c r="AJ2030" s="82">
        <f>IF(AND(M2030&gt;=1,M2030&lt;=4),'adjustment factor'!$D$9,IF(M2030=-9,-999,IF(M2030=98,-999,IF(M2030=99,-999,IF(M2030="",-999,0)))))</f>
        <v>-999</v>
      </c>
      <c r="AK2030" s="82">
        <f>IF(H2030=1, 'adjustment factor'!$D$10, IF(H2030=-9,-999,IF(H2030="",-999,0)))</f>
        <v>-999</v>
      </c>
      <c r="AL2030" s="82">
        <f>IF(G2030=1, 'adjustment factor'!$D$11, IF(G2030=-9,-999,IF(G2030="",-999,0)))</f>
        <v>-999</v>
      </c>
      <c r="AM2030" s="82">
        <f>IF(I2030=1, 'adjustment factor'!$D$12, IF(I2030=-9,-999,IF(I2030="",-999,0)))</f>
        <v>-999</v>
      </c>
      <c r="AN2030" s="82">
        <f>IF(J2030=1, 'adjustment factor'!$D$13, IF(J2030=-9,-999,IF(J2030="",-999,0)))</f>
        <v>-999</v>
      </c>
      <c r="AO2030" s="82" t="str">
        <f t="shared" si="328"/>
        <v>-999</v>
      </c>
      <c r="AP2030" s="82" t="str">
        <f t="shared" si="329"/>
        <v>MISSING</v>
      </c>
      <c r="AQ2030" s="31"/>
    </row>
    <row r="2031" spans="2:43">
      <c r="B2031" s="207"/>
      <c r="C2031" s="35">
        <v>2027</v>
      </c>
      <c r="D2031" s="161"/>
      <c r="E2031" s="161"/>
      <c r="F2031" s="161"/>
      <c r="G2031" s="161"/>
      <c r="H2031" s="161"/>
      <c r="I2031" s="161"/>
      <c r="J2031" s="161"/>
      <c r="K2031" s="161"/>
      <c r="L2031" s="161"/>
      <c r="M2031" s="161"/>
      <c r="N2031" s="171"/>
      <c r="O2031" s="171"/>
      <c r="P2031" s="171"/>
      <c r="Q2031" s="171"/>
      <c r="R2031" s="171"/>
      <c r="S2031" s="171"/>
      <c r="T2031" s="208" t="str">
        <f t="shared" si="320"/>
        <v>MISSING</v>
      </c>
      <c r="U2031" s="208" t="str">
        <f t="shared" si="321"/>
        <v>MISSING</v>
      </c>
      <c r="X2031" s="56">
        <f t="shared" si="322"/>
        <v>-99</v>
      </c>
      <c r="Y2031" s="56">
        <f t="shared" si="323"/>
        <v>-99</v>
      </c>
      <c r="Z2031" s="56">
        <f t="shared" si="324"/>
        <v>-99</v>
      </c>
      <c r="AA2031" s="56">
        <f t="shared" si="325"/>
        <v>-99</v>
      </c>
      <c r="AB2031" s="56">
        <f t="shared" si="326"/>
        <v>-99</v>
      </c>
      <c r="AC2031" s="56">
        <f t="shared" si="327"/>
        <v>-99</v>
      </c>
      <c r="AD2031" s="3"/>
      <c r="AE2031" s="82">
        <f>IF(D2031=1, 'adjustment factor'!$D$4, IF(D2031=-9,-999,IF(D2031="",-999,0)))</f>
        <v>-999</v>
      </c>
      <c r="AF2031" s="82">
        <f>IF(F2031=1, 'adjustment factor'!$D$5, IF(F2031=-9,-999,IF(F2031="",-999,0)))</f>
        <v>-999</v>
      </c>
      <c r="AG2031" s="82">
        <f>IF(E2031=1, 'adjustment factor'!$D$6, IF(E2031=-9,-999,IF(E2031="",-999,0)))</f>
        <v>-999</v>
      </c>
      <c r="AH2031" s="82">
        <f>IF(K2031&gt;=45,'adjustment factor'!$D$7,IF(K2031=-9,-1200,IF(K2031="",-1200,0)))</f>
        <v>-1200</v>
      </c>
      <c r="AI2031" s="82">
        <f>IF(L2031=1, 'adjustment factor'!$D$8, IF(L2031=-9,-999,IF(L2031="",-999,0)))</f>
        <v>-999</v>
      </c>
      <c r="AJ2031" s="82">
        <f>IF(AND(M2031&gt;=1,M2031&lt;=4),'adjustment factor'!$D$9,IF(M2031=-9,-999,IF(M2031=98,-999,IF(M2031=99,-999,IF(M2031="",-999,0)))))</f>
        <v>-999</v>
      </c>
      <c r="AK2031" s="82">
        <f>IF(H2031=1, 'adjustment factor'!$D$10, IF(H2031=-9,-999,IF(H2031="",-999,0)))</f>
        <v>-999</v>
      </c>
      <c r="AL2031" s="82">
        <f>IF(G2031=1, 'adjustment factor'!$D$11, IF(G2031=-9,-999,IF(G2031="",-999,0)))</f>
        <v>-999</v>
      </c>
      <c r="AM2031" s="82">
        <f>IF(I2031=1, 'adjustment factor'!$D$12, IF(I2031=-9,-999,IF(I2031="",-999,0)))</f>
        <v>-999</v>
      </c>
      <c r="AN2031" s="82">
        <f>IF(J2031=1, 'adjustment factor'!$D$13, IF(J2031=-9,-999,IF(J2031="",-999,0)))</f>
        <v>-999</v>
      </c>
      <c r="AO2031" s="82" t="str">
        <f t="shared" si="328"/>
        <v>-999</v>
      </c>
      <c r="AP2031" s="82" t="str">
        <f t="shared" si="329"/>
        <v>MISSING</v>
      </c>
      <c r="AQ2031" s="31"/>
    </row>
    <row r="2032" spans="2:43">
      <c r="B2032" s="207"/>
      <c r="C2032" s="35">
        <v>2028</v>
      </c>
      <c r="D2032" s="161"/>
      <c r="E2032" s="161"/>
      <c r="F2032" s="161"/>
      <c r="G2032" s="161"/>
      <c r="H2032" s="161"/>
      <c r="I2032" s="161"/>
      <c r="J2032" s="161"/>
      <c r="K2032" s="161"/>
      <c r="L2032" s="161"/>
      <c r="M2032" s="161"/>
      <c r="N2032" s="171"/>
      <c r="O2032" s="171"/>
      <c r="P2032" s="171"/>
      <c r="Q2032" s="171"/>
      <c r="R2032" s="171"/>
      <c r="S2032" s="171"/>
      <c r="T2032" s="208" t="str">
        <f t="shared" si="320"/>
        <v>MISSING</v>
      </c>
      <c r="U2032" s="208" t="str">
        <f t="shared" si="321"/>
        <v>MISSING</v>
      </c>
      <c r="X2032" s="56">
        <f t="shared" si="322"/>
        <v>-99</v>
      </c>
      <c r="Y2032" s="56">
        <f t="shared" si="323"/>
        <v>-99</v>
      </c>
      <c r="Z2032" s="56">
        <f t="shared" si="324"/>
        <v>-99</v>
      </c>
      <c r="AA2032" s="56">
        <f t="shared" si="325"/>
        <v>-99</v>
      </c>
      <c r="AB2032" s="56">
        <f t="shared" si="326"/>
        <v>-99</v>
      </c>
      <c r="AC2032" s="56">
        <f t="shared" si="327"/>
        <v>-99</v>
      </c>
      <c r="AD2032" s="3"/>
      <c r="AE2032" s="82">
        <f>IF(D2032=1, 'adjustment factor'!$D$4, IF(D2032=-9,-999,IF(D2032="",-999,0)))</f>
        <v>-999</v>
      </c>
      <c r="AF2032" s="82">
        <f>IF(F2032=1, 'adjustment factor'!$D$5, IF(F2032=-9,-999,IF(F2032="",-999,0)))</f>
        <v>-999</v>
      </c>
      <c r="AG2032" s="82">
        <f>IF(E2032=1, 'adjustment factor'!$D$6, IF(E2032=-9,-999,IF(E2032="",-999,0)))</f>
        <v>-999</v>
      </c>
      <c r="AH2032" s="82">
        <f>IF(K2032&gt;=45,'adjustment factor'!$D$7,IF(K2032=-9,-1200,IF(K2032="",-1200,0)))</f>
        <v>-1200</v>
      </c>
      <c r="AI2032" s="82">
        <f>IF(L2032=1, 'adjustment factor'!$D$8, IF(L2032=-9,-999,IF(L2032="",-999,0)))</f>
        <v>-999</v>
      </c>
      <c r="AJ2032" s="82">
        <f>IF(AND(M2032&gt;=1,M2032&lt;=4),'adjustment factor'!$D$9,IF(M2032=-9,-999,IF(M2032=98,-999,IF(M2032=99,-999,IF(M2032="",-999,0)))))</f>
        <v>-999</v>
      </c>
      <c r="AK2032" s="82">
        <f>IF(H2032=1, 'adjustment factor'!$D$10, IF(H2032=-9,-999,IF(H2032="",-999,0)))</f>
        <v>-999</v>
      </c>
      <c r="AL2032" s="82">
        <f>IF(G2032=1, 'adjustment factor'!$D$11, IF(G2032=-9,-999,IF(G2032="",-999,0)))</f>
        <v>-999</v>
      </c>
      <c r="AM2032" s="82">
        <f>IF(I2032=1, 'adjustment factor'!$D$12, IF(I2032=-9,-999,IF(I2032="",-999,0)))</f>
        <v>-999</v>
      </c>
      <c r="AN2032" s="82">
        <f>IF(J2032=1, 'adjustment factor'!$D$13, IF(J2032=-9,-999,IF(J2032="",-999,0)))</f>
        <v>-999</v>
      </c>
      <c r="AO2032" s="82" t="str">
        <f t="shared" si="328"/>
        <v>-999</v>
      </c>
      <c r="AP2032" s="82" t="str">
        <f t="shared" si="329"/>
        <v>MISSING</v>
      </c>
      <c r="AQ2032" s="31"/>
    </row>
    <row r="2033" spans="2:43">
      <c r="B2033" s="207"/>
      <c r="C2033" s="35">
        <v>2029</v>
      </c>
      <c r="D2033" s="161"/>
      <c r="E2033" s="161"/>
      <c r="F2033" s="161"/>
      <c r="G2033" s="161"/>
      <c r="H2033" s="161"/>
      <c r="I2033" s="161"/>
      <c r="J2033" s="161"/>
      <c r="K2033" s="161"/>
      <c r="L2033" s="161"/>
      <c r="M2033" s="161"/>
      <c r="N2033" s="171"/>
      <c r="O2033" s="171"/>
      <c r="P2033" s="171"/>
      <c r="Q2033" s="171"/>
      <c r="R2033" s="171"/>
      <c r="S2033" s="171"/>
      <c r="T2033" s="208" t="str">
        <f t="shared" si="320"/>
        <v>MISSING</v>
      </c>
      <c r="U2033" s="208" t="str">
        <f t="shared" si="321"/>
        <v>MISSING</v>
      </c>
      <c r="X2033" s="56">
        <f t="shared" si="322"/>
        <v>-99</v>
      </c>
      <c r="Y2033" s="56">
        <f t="shared" si="323"/>
        <v>-99</v>
      </c>
      <c r="Z2033" s="56">
        <f t="shared" si="324"/>
        <v>-99</v>
      </c>
      <c r="AA2033" s="56">
        <f t="shared" si="325"/>
        <v>-99</v>
      </c>
      <c r="AB2033" s="56">
        <f t="shared" si="326"/>
        <v>-99</v>
      </c>
      <c r="AC2033" s="56">
        <f t="shared" si="327"/>
        <v>-99</v>
      </c>
      <c r="AD2033" s="3"/>
      <c r="AE2033" s="82">
        <f>IF(D2033=1, 'adjustment factor'!$D$4, IF(D2033=-9,-999,IF(D2033="",-999,0)))</f>
        <v>-999</v>
      </c>
      <c r="AF2033" s="82">
        <f>IF(F2033=1, 'adjustment factor'!$D$5, IF(F2033=-9,-999,IF(F2033="",-999,0)))</f>
        <v>-999</v>
      </c>
      <c r="AG2033" s="82">
        <f>IF(E2033=1, 'adjustment factor'!$D$6, IF(E2033=-9,-999,IF(E2033="",-999,0)))</f>
        <v>-999</v>
      </c>
      <c r="AH2033" s="82">
        <f>IF(K2033&gt;=45,'adjustment factor'!$D$7,IF(K2033=-9,-1200,IF(K2033="",-1200,0)))</f>
        <v>-1200</v>
      </c>
      <c r="AI2033" s="82">
        <f>IF(L2033=1, 'adjustment factor'!$D$8, IF(L2033=-9,-999,IF(L2033="",-999,0)))</f>
        <v>-999</v>
      </c>
      <c r="AJ2033" s="82">
        <f>IF(AND(M2033&gt;=1,M2033&lt;=4),'adjustment factor'!$D$9,IF(M2033=-9,-999,IF(M2033=98,-999,IF(M2033=99,-999,IF(M2033="",-999,0)))))</f>
        <v>-999</v>
      </c>
      <c r="AK2033" s="82">
        <f>IF(H2033=1, 'adjustment factor'!$D$10, IF(H2033=-9,-999,IF(H2033="",-999,0)))</f>
        <v>-999</v>
      </c>
      <c r="AL2033" s="82">
        <f>IF(G2033=1, 'adjustment factor'!$D$11, IF(G2033=-9,-999,IF(G2033="",-999,0)))</f>
        <v>-999</v>
      </c>
      <c r="AM2033" s="82">
        <f>IF(I2033=1, 'adjustment factor'!$D$12, IF(I2033=-9,-999,IF(I2033="",-999,0)))</f>
        <v>-999</v>
      </c>
      <c r="AN2033" s="82">
        <f>IF(J2033=1, 'adjustment factor'!$D$13, IF(J2033=-9,-999,IF(J2033="",-999,0)))</f>
        <v>-999</v>
      </c>
      <c r="AO2033" s="82" t="str">
        <f t="shared" si="328"/>
        <v>-999</v>
      </c>
      <c r="AP2033" s="82" t="str">
        <f t="shared" si="329"/>
        <v>MISSING</v>
      </c>
      <c r="AQ2033" s="31"/>
    </row>
    <row r="2034" spans="2:43">
      <c r="B2034" s="207"/>
      <c r="C2034" s="35">
        <v>2030</v>
      </c>
      <c r="D2034" s="161"/>
      <c r="E2034" s="161"/>
      <c r="F2034" s="161"/>
      <c r="G2034" s="161"/>
      <c r="H2034" s="161"/>
      <c r="I2034" s="161"/>
      <c r="J2034" s="161"/>
      <c r="K2034" s="161"/>
      <c r="L2034" s="161"/>
      <c r="M2034" s="161"/>
      <c r="N2034" s="171"/>
      <c r="O2034" s="171"/>
      <c r="P2034" s="171"/>
      <c r="Q2034" s="171"/>
      <c r="R2034" s="171"/>
      <c r="S2034" s="171"/>
      <c r="T2034" s="208" t="str">
        <f t="shared" si="320"/>
        <v>MISSING</v>
      </c>
      <c r="U2034" s="208" t="str">
        <f t="shared" si="321"/>
        <v>MISSING</v>
      </c>
      <c r="X2034" s="56">
        <f t="shared" si="322"/>
        <v>-99</v>
      </c>
      <c r="Y2034" s="56">
        <f t="shared" si="323"/>
        <v>-99</v>
      </c>
      <c r="Z2034" s="56">
        <f t="shared" si="324"/>
        <v>-99</v>
      </c>
      <c r="AA2034" s="56">
        <f t="shared" si="325"/>
        <v>-99</v>
      </c>
      <c r="AB2034" s="56">
        <f t="shared" si="326"/>
        <v>-99</v>
      </c>
      <c r="AC2034" s="56">
        <f t="shared" si="327"/>
        <v>-99</v>
      </c>
      <c r="AD2034" s="3"/>
      <c r="AE2034" s="82">
        <f>IF(D2034=1, 'adjustment factor'!$D$4, IF(D2034=-9,-999,IF(D2034="",-999,0)))</f>
        <v>-999</v>
      </c>
      <c r="AF2034" s="82">
        <f>IF(F2034=1, 'adjustment factor'!$D$5, IF(F2034=-9,-999,IF(F2034="",-999,0)))</f>
        <v>-999</v>
      </c>
      <c r="AG2034" s="82">
        <f>IF(E2034=1, 'adjustment factor'!$D$6, IF(E2034=-9,-999,IF(E2034="",-999,0)))</f>
        <v>-999</v>
      </c>
      <c r="AH2034" s="82">
        <f>IF(K2034&gt;=45,'adjustment factor'!$D$7,IF(K2034=-9,-1200,IF(K2034="",-1200,0)))</f>
        <v>-1200</v>
      </c>
      <c r="AI2034" s="82">
        <f>IF(L2034=1, 'adjustment factor'!$D$8, IF(L2034=-9,-999,IF(L2034="",-999,0)))</f>
        <v>-999</v>
      </c>
      <c r="AJ2034" s="82">
        <f>IF(AND(M2034&gt;=1,M2034&lt;=4),'adjustment factor'!$D$9,IF(M2034=-9,-999,IF(M2034=98,-999,IF(M2034=99,-999,IF(M2034="",-999,0)))))</f>
        <v>-999</v>
      </c>
      <c r="AK2034" s="82">
        <f>IF(H2034=1, 'adjustment factor'!$D$10, IF(H2034=-9,-999,IF(H2034="",-999,0)))</f>
        <v>-999</v>
      </c>
      <c r="AL2034" s="82">
        <f>IF(G2034=1, 'adjustment factor'!$D$11, IF(G2034=-9,-999,IF(G2034="",-999,0)))</f>
        <v>-999</v>
      </c>
      <c r="AM2034" s="82">
        <f>IF(I2034=1, 'adjustment factor'!$D$12, IF(I2034=-9,-999,IF(I2034="",-999,0)))</f>
        <v>-999</v>
      </c>
      <c r="AN2034" s="82">
        <f>IF(J2034=1, 'adjustment factor'!$D$13, IF(J2034=-9,-999,IF(J2034="",-999,0)))</f>
        <v>-999</v>
      </c>
      <c r="AO2034" s="82" t="str">
        <f t="shared" si="328"/>
        <v>-999</v>
      </c>
      <c r="AP2034" s="82" t="str">
        <f t="shared" si="329"/>
        <v>MISSING</v>
      </c>
      <c r="AQ2034" s="31"/>
    </row>
    <row r="2035" spans="2:43">
      <c r="B2035" s="207"/>
      <c r="C2035" s="35">
        <v>2031</v>
      </c>
      <c r="D2035" s="161"/>
      <c r="E2035" s="161"/>
      <c r="F2035" s="161"/>
      <c r="G2035" s="161"/>
      <c r="H2035" s="161"/>
      <c r="I2035" s="161"/>
      <c r="J2035" s="161"/>
      <c r="K2035" s="161"/>
      <c r="L2035" s="161"/>
      <c r="M2035" s="161"/>
      <c r="N2035" s="171"/>
      <c r="O2035" s="171"/>
      <c r="P2035" s="171"/>
      <c r="Q2035" s="171"/>
      <c r="R2035" s="171"/>
      <c r="S2035" s="171"/>
      <c r="T2035" s="208" t="str">
        <f t="shared" si="320"/>
        <v>MISSING</v>
      </c>
      <c r="U2035" s="208" t="str">
        <f t="shared" si="321"/>
        <v>MISSING</v>
      </c>
      <c r="X2035" s="56">
        <f t="shared" si="322"/>
        <v>-99</v>
      </c>
      <c r="Y2035" s="56">
        <f t="shared" si="323"/>
        <v>-99</v>
      </c>
      <c r="Z2035" s="56">
        <f t="shared" si="324"/>
        <v>-99</v>
      </c>
      <c r="AA2035" s="56">
        <f t="shared" si="325"/>
        <v>-99</v>
      </c>
      <c r="AB2035" s="56">
        <f t="shared" si="326"/>
        <v>-99</v>
      </c>
      <c r="AC2035" s="56">
        <f t="shared" si="327"/>
        <v>-99</v>
      </c>
      <c r="AD2035" s="3"/>
      <c r="AE2035" s="82">
        <f>IF(D2035=1, 'adjustment factor'!$D$4, IF(D2035=-9,-999,IF(D2035="",-999,0)))</f>
        <v>-999</v>
      </c>
      <c r="AF2035" s="82">
        <f>IF(F2035=1, 'adjustment factor'!$D$5, IF(F2035=-9,-999,IF(F2035="",-999,0)))</f>
        <v>-999</v>
      </c>
      <c r="AG2035" s="82">
        <f>IF(E2035=1, 'adjustment factor'!$D$6, IF(E2035=-9,-999,IF(E2035="",-999,0)))</f>
        <v>-999</v>
      </c>
      <c r="AH2035" s="82">
        <f>IF(K2035&gt;=45,'adjustment factor'!$D$7,IF(K2035=-9,-1200,IF(K2035="",-1200,0)))</f>
        <v>-1200</v>
      </c>
      <c r="AI2035" s="82">
        <f>IF(L2035=1, 'adjustment factor'!$D$8, IF(L2035=-9,-999,IF(L2035="",-999,0)))</f>
        <v>-999</v>
      </c>
      <c r="AJ2035" s="82">
        <f>IF(AND(M2035&gt;=1,M2035&lt;=4),'adjustment factor'!$D$9,IF(M2035=-9,-999,IF(M2035=98,-999,IF(M2035=99,-999,IF(M2035="",-999,0)))))</f>
        <v>-999</v>
      </c>
      <c r="AK2035" s="82">
        <f>IF(H2035=1, 'adjustment factor'!$D$10, IF(H2035=-9,-999,IF(H2035="",-999,0)))</f>
        <v>-999</v>
      </c>
      <c r="AL2035" s="82">
        <f>IF(G2035=1, 'adjustment factor'!$D$11, IF(G2035=-9,-999,IF(G2035="",-999,0)))</f>
        <v>-999</v>
      </c>
      <c r="AM2035" s="82">
        <f>IF(I2035=1, 'adjustment factor'!$D$12, IF(I2035=-9,-999,IF(I2035="",-999,0)))</f>
        <v>-999</v>
      </c>
      <c r="AN2035" s="82">
        <f>IF(J2035=1, 'adjustment factor'!$D$13, IF(J2035=-9,-999,IF(J2035="",-999,0)))</f>
        <v>-999</v>
      </c>
      <c r="AO2035" s="82" t="str">
        <f t="shared" si="328"/>
        <v>-999</v>
      </c>
      <c r="AP2035" s="82" t="str">
        <f t="shared" si="329"/>
        <v>MISSING</v>
      </c>
      <c r="AQ2035" s="31"/>
    </row>
    <row r="2036" spans="2:43">
      <c r="B2036" s="207"/>
      <c r="C2036" s="35">
        <v>2032</v>
      </c>
      <c r="D2036" s="161"/>
      <c r="E2036" s="161"/>
      <c r="F2036" s="161"/>
      <c r="G2036" s="161"/>
      <c r="H2036" s="161"/>
      <c r="I2036" s="161"/>
      <c r="J2036" s="161"/>
      <c r="K2036" s="161"/>
      <c r="L2036" s="161"/>
      <c r="M2036" s="161"/>
      <c r="N2036" s="171"/>
      <c r="O2036" s="171"/>
      <c r="P2036" s="171"/>
      <c r="Q2036" s="171"/>
      <c r="R2036" s="171"/>
      <c r="S2036" s="171"/>
      <c r="T2036" s="208" t="str">
        <f t="shared" si="320"/>
        <v>MISSING</v>
      </c>
      <c r="U2036" s="208" t="str">
        <f t="shared" si="321"/>
        <v>MISSING</v>
      </c>
      <c r="X2036" s="56">
        <f t="shared" si="322"/>
        <v>-99</v>
      </c>
      <c r="Y2036" s="56">
        <f t="shared" si="323"/>
        <v>-99</v>
      </c>
      <c r="Z2036" s="56">
        <f t="shared" si="324"/>
        <v>-99</v>
      </c>
      <c r="AA2036" s="56">
        <f t="shared" si="325"/>
        <v>-99</v>
      </c>
      <c r="AB2036" s="56">
        <f t="shared" si="326"/>
        <v>-99</v>
      </c>
      <c r="AC2036" s="56">
        <f t="shared" si="327"/>
        <v>-99</v>
      </c>
      <c r="AD2036" s="3"/>
      <c r="AE2036" s="82">
        <f>IF(D2036=1, 'adjustment factor'!$D$4, IF(D2036=-9,-999,IF(D2036="",-999,0)))</f>
        <v>-999</v>
      </c>
      <c r="AF2036" s="82">
        <f>IF(F2036=1, 'adjustment factor'!$D$5, IF(F2036=-9,-999,IF(F2036="",-999,0)))</f>
        <v>-999</v>
      </c>
      <c r="AG2036" s="82">
        <f>IF(E2036=1, 'adjustment factor'!$D$6, IF(E2036=-9,-999,IF(E2036="",-999,0)))</f>
        <v>-999</v>
      </c>
      <c r="AH2036" s="82">
        <f>IF(K2036&gt;=45,'adjustment factor'!$D$7,IF(K2036=-9,-1200,IF(K2036="",-1200,0)))</f>
        <v>-1200</v>
      </c>
      <c r="AI2036" s="82">
        <f>IF(L2036=1, 'adjustment factor'!$D$8, IF(L2036=-9,-999,IF(L2036="",-999,0)))</f>
        <v>-999</v>
      </c>
      <c r="AJ2036" s="82">
        <f>IF(AND(M2036&gt;=1,M2036&lt;=4),'adjustment factor'!$D$9,IF(M2036=-9,-999,IF(M2036=98,-999,IF(M2036=99,-999,IF(M2036="",-999,0)))))</f>
        <v>-999</v>
      </c>
      <c r="AK2036" s="82">
        <f>IF(H2036=1, 'adjustment factor'!$D$10, IF(H2036=-9,-999,IF(H2036="",-999,0)))</f>
        <v>-999</v>
      </c>
      <c r="AL2036" s="82">
        <f>IF(G2036=1, 'adjustment factor'!$D$11, IF(G2036=-9,-999,IF(G2036="",-999,0)))</f>
        <v>-999</v>
      </c>
      <c r="AM2036" s="82">
        <f>IF(I2036=1, 'adjustment factor'!$D$12, IF(I2036=-9,-999,IF(I2036="",-999,0)))</f>
        <v>-999</v>
      </c>
      <c r="AN2036" s="82">
        <f>IF(J2036=1, 'adjustment factor'!$D$13, IF(J2036=-9,-999,IF(J2036="",-999,0)))</f>
        <v>-999</v>
      </c>
      <c r="AO2036" s="82" t="str">
        <f t="shared" si="328"/>
        <v>-999</v>
      </c>
      <c r="AP2036" s="82" t="str">
        <f t="shared" si="329"/>
        <v>MISSING</v>
      </c>
      <c r="AQ2036" s="31"/>
    </row>
    <row r="2037" spans="2:43">
      <c r="B2037" s="207"/>
      <c r="C2037" s="35">
        <v>2033</v>
      </c>
      <c r="D2037" s="161"/>
      <c r="E2037" s="161"/>
      <c r="F2037" s="161"/>
      <c r="G2037" s="161"/>
      <c r="H2037" s="161"/>
      <c r="I2037" s="161"/>
      <c r="J2037" s="161"/>
      <c r="K2037" s="161"/>
      <c r="L2037" s="161"/>
      <c r="M2037" s="161"/>
      <c r="N2037" s="171"/>
      <c r="O2037" s="171"/>
      <c r="P2037" s="171"/>
      <c r="Q2037" s="171"/>
      <c r="R2037" s="171"/>
      <c r="S2037" s="171"/>
      <c r="T2037" s="208" t="str">
        <f t="shared" si="320"/>
        <v>MISSING</v>
      </c>
      <c r="U2037" s="208" t="str">
        <f t="shared" si="321"/>
        <v>MISSING</v>
      </c>
      <c r="X2037" s="56">
        <f t="shared" si="322"/>
        <v>-99</v>
      </c>
      <c r="Y2037" s="56">
        <f t="shared" si="323"/>
        <v>-99</v>
      </c>
      <c r="Z2037" s="56">
        <f t="shared" si="324"/>
        <v>-99</v>
      </c>
      <c r="AA2037" s="56">
        <f t="shared" si="325"/>
        <v>-99</v>
      </c>
      <c r="AB2037" s="56">
        <f t="shared" si="326"/>
        <v>-99</v>
      </c>
      <c r="AC2037" s="56">
        <f t="shared" si="327"/>
        <v>-99</v>
      </c>
      <c r="AD2037" s="3"/>
      <c r="AE2037" s="82">
        <f>IF(D2037=1, 'adjustment factor'!$D$4, IF(D2037=-9,-999,IF(D2037="",-999,0)))</f>
        <v>-999</v>
      </c>
      <c r="AF2037" s="82">
        <f>IF(F2037=1, 'adjustment factor'!$D$5, IF(F2037=-9,-999,IF(F2037="",-999,0)))</f>
        <v>-999</v>
      </c>
      <c r="AG2037" s="82">
        <f>IF(E2037=1, 'adjustment factor'!$D$6, IF(E2037=-9,-999,IF(E2037="",-999,0)))</f>
        <v>-999</v>
      </c>
      <c r="AH2037" s="82">
        <f>IF(K2037&gt;=45,'adjustment factor'!$D$7,IF(K2037=-9,-1200,IF(K2037="",-1200,0)))</f>
        <v>-1200</v>
      </c>
      <c r="AI2037" s="82">
        <f>IF(L2037=1, 'adjustment factor'!$D$8, IF(L2037=-9,-999,IF(L2037="",-999,0)))</f>
        <v>-999</v>
      </c>
      <c r="AJ2037" s="82">
        <f>IF(AND(M2037&gt;=1,M2037&lt;=4),'adjustment factor'!$D$9,IF(M2037=-9,-999,IF(M2037=98,-999,IF(M2037=99,-999,IF(M2037="",-999,0)))))</f>
        <v>-999</v>
      </c>
      <c r="AK2037" s="82">
        <f>IF(H2037=1, 'adjustment factor'!$D$10, IF(H2037=-9,-999,IF(H2037="",-999,0)))</f>
        <v>-999</v>
      </c>
      <c r="AL2037" s="82">
        <f>IF(G2037=1, 'adjustment factor'!$D$11, IF(G2037=-9,-999,IF(G2037="",-999,0)))</f>
        <v>-999</v>
      </c>
      <c r="AM2037" s="82">
        <f>IF(I2037=1, 'adjustment factor'!$D$12, IF(I2037=-9,-999,IF(I2037="",-999,0)))</f>
        <v>-999</v>
      </c>
      <c r="AN2037" s="82">
        <f>IF(J2037=1, 'adjustment factor'!$D$13, IF(J2037=-9,-999,IF(J2037="",-999,0)))</f>
        <v>-999</v>
      </c>
      <c r="AO2037" s="82" t="str">
        <f t="shared" si="328"/>
        <v>-999</v>
      </c>
      <c r="AP2037" s="82" t="str">
        <f t="shared" si="329"/>
        <v>MISSING</v>
      </c>
      <c r="AQ2037" s="31"/>
    </row>
    <row r="2038" spans="2:43">
      <c r="B2038" s="207"/>
      <c r="C2038" s="35">
        <v>2034</v>
      </c>
      <c r="D2038" s="161"/>
      <c r="E2038" s="161"/>
      <c r="F2038" s="161"/>
      <c r="G2038" s="161"/>
      <c r="H2038" s="161"/>
      <c r="I2038" s="161"/>
      <c r="J2038" s="161"/>
      <c r="K2038" s="161"/>
      <c r="L2038" s="161"/>
      <c r="M2038" s="161"/>
      <c r="N2038" s="171"/>
      <c r="O2038" s="171"/>
      <c r="P2038" s="171"/>
      <c r="Q2038" s="171"/>
      <c r="R2038" s="171"/>
      <c r="S2038" s="171"/>
      <c r="T2038" s="208" t="str">
        <f t="shared" si="320"/>
        <v>MISSING</v>
      </c>
      <c r="U2038" s="208" t="str">
        <f t="shared" si="321"/>
        <v>MISSING</v>
      </c>
      <c r="X2038" s="56">
        <f t="shared" si="322"/>
        <v>-99</v>
      </c>
      <c r="Y2038" s="56">
        <f t="shared" si="323"/>
        <v>-99</v>
      </c>
      <c r="Z2038" s="56">
        <f t="shared" si="324"/>
        <v>-99</v>
      </c>
      <c r="AA2038" s="56">
        <f t="shared" si="325"/>
        <v>-99</v>
      </c>
      <c r="AB2038" s="56">
        <f t="shared" si="326"/>
        <v>-99</v>
      </c>
      <c r="AC2038" s="56">
        <f t="shared" si="327"/>
        <v>-99</v>
      </c>
      <c r="AD2038" s="3"/>
      <c r="AE2038" s="82">
        <f>IF(D2038=1, 'adjustment factor'!$D$4, IF(D2038=-9,-999,IF(D2038="",-999,0)))</f>
        <v>-999</v>
      </c>
      <c r="AF2038" s="82">
        <f>IF(F2038=1, 'adjustment factor'!$D$5, IF(F2038=-9,-999,IF(F2038="",-999,0)))</f>
        <v>-999</v>
      </c>
      <c r="AG2038" s="82">
        <f>IF(E2038=1, 'adjustment factor'!$D$6, IF(E2038=-9,-999,IF(E2038="",-999,0)))</f>
        <v>-999</v>
      </c>
      <c r="AH2038" s="82">
        <f>IF(K2038&gt;=45,'adjustment factor'!$D$7,IF(K2038=-9,-1200,IF(K2038="",-1200,0)))</f>
        <v>-1200</v>
      </c>
      <c r="AI2038" s="82">
        <f>IF(L2038=1, 'adjustment factor'!$D$8, IF(L2038=-9,-999,IF(L2038="",-999,0)))</f>
        <v>-999</v>
      </c>
      <c r="AJ2038" s="82">
        <f>IF(AND(M2038&gt;=1,M2038&lt;=4),'adjustment factor'!$D$9,IF(M2038=-9,-999,IF(M2038=98,-999,IF(M2038=99,-999,IF(M2038="",-999,0)))))</f>
        <v>-999</v>
      </c>
      <c r="AK2038" s="82">
        <f>IF(H2038=1, 'adjustment factor'!$D$10, IF(H2038=-9,-999,IF(H2038="",-999,0)))</f>
        <v>-999</v>
      </c>
      <c r="AL2038" s="82">
        <f>IF(G2038=1, 'adjustment factor'!$D$11, IF(G2038=-9,-999,IF(G2038="",-999,0)))</f>
        <v>-999</v>
      </c>
      <c r="AM2038" s="82">
        <f>IF(I2038=1, 'adjustment factor'!$D$12, IF(I2038=-9,-999,IF(I2038="",-999,0)))</f>
        <v>-999</v>
      </c>
      <c r="AN2038" s="82">
        <f>IF(J2038=1, 'adjustment factor'!$D$13, IF(J2038=-9,-999,IF(J2038="",-999,0)))</f>
        <v>-999</v>
      </c>
      <c r="AO2038" s="82" t="str">
        <f t="shared" si="328"/>
        <v>-999</v>
      </c>
      <c r="AP2038" s="82" t="str">
        <f t="shared" si="329"/>
        <v>MISSING</v>
      </c>
      <c r="AQ2038" s="31"/>
    </row>
    <row r="2039" spans="2:43">
      <c r="B2039" s="207"/>
      <c r="C2039" s="35">
        <v>2035</v>
      </c>
      <c r="D2039" s="161"/>
      <c r="E2039" s="161"/>
      <c r="F2039" s="161"/>
      <c r="G2039" s="161"/>
      <c r="H2039" s="161"/>
      <c r="I2039" s="161"/>
      <c r="J2039" s="161"/>
      <c r="K2039" s="161"/>
      <c r="L2039" s="161"/>
      <c r="M2039" s="161"/>
      <c r="N2039" s="171"/>
      <c r="O2039" s="171"/>
      <c r="P2039" s="171"/>
      <c r="Q2039" s="171"/>
      <c r="R2039" s="171"/>
      <c r="S2039" s="171"/>
      <c r="T2039" s="208" t="str">
        <f t="shared" si="320"/>
        <v>MISSING</v>
      </c>
      <c r="U2039" s="208" t="str">
        <f t="shared" si="321"/>
        <v>MISSING</v>
      </c>
      <c r="X2039" s="56">
        <f t="shared" si="322"/>
        <v>-99</v>
      </c>
      <c r="Y2039" s="56">
        <f t="shared" si="323"/>
        <v>-99</v>
      </c>
      <c r="Z2039" s="56">
        <f t="shared" si="324"/>
        <v>-99</v>
      </c>
      <c r="AA2039" s="56">
        <f t="shared" si="325"/>
        <v>-99</v>
      </c>
      <c r="AB2039" s="56">
        <f t="shared" si="326"/>
        <v>-99</v>
      </c>
      <c r="AC2039" s="56">
        <f t="shared" si="327"/>
        <v>-99</v>
      </c>
      <c r="AD2039" s="3"/>
      <c r="AE2039" s="82">
        <f>IF(D2039=1, 'adjustment factor'!$D$4, IF(D2039=-9,-999,IF(D2039="",-999,0)))</f>
        <v>-999</v>
      </c>
      <c r="AF2039" s="82">
        <f>IF(F2039=1, 'adjustment factor'!$D$5, IF(F2039=-9,-999,IF(F2039="",-999,0)))</f>
        <v>-999</v>
      </c>
      <c r="AG2039" s="82">
        <f>IF(E2039=1, 'adjustment factor'!$D$6, IF(E2039=-9,-999,IF(E2039="",-999,0)))</f>
        <v>-999</v>
      </c>
      <c r="AH2039" s="82">
        <f>IF(K2039&gt;=45,'adjustment factor'!$D$7,IF(K2039=-9,-1200,IF(K2039="",-1200,0)))</f>
        <v>-1200</v>
      </c>
      <c r="AI2039" s="82">
        <f>IF(L2039=1, 'adjustment factor'!$D$8, IF(L2039=-9,-999,IF(L2039="",-999,0)))</f>
        <v>-999</v>
      </c>
      <c r="AJ2039" s="82">
        <f>IF(AND(M2039&gt;=1,M2039&lt;=4),'adjustment factor'!$D$9,IF(M2039=-9,-999,IF(M2039=98,-999,IF(M2039=99,-999,IF(M2039="",-999,0)))))</f>
        <v>-999</v>
      </c>
      <c r="AK2039" s="82">
        <f>IF(H2039=1, 'adjustment factor'!$D$10, IF(H2039=-9,-999,IF(H2039="",-999,0)))</f>
        <v>-999</v>
      </c>
      <c r="AL2039" s="82">
        <f>IF(G2039=1, 'adjustment factor'!$D$11, IF(G2039=-9,-999,IF(G2039="",-999,0)))</f>
        <v>-999</v>
      </c>
      <c r="AM2039" s="82">
        <f>IF(I2039=1, 'adjustment factor'!$D$12, IF(I2039=-9,-999,IF(I2039="",-999,0)))</f>
        <v>-999</v>
      </c>
      <c r="AN2039" s="82">
        <f>IF(J2039=1, 'adjustment factor'!$D$13, IF(J2039=-9,-999,IF(J2039="",-999,0)))</f>
        <v>-999</v>
      </c>
      <c r="AO2039" s="82" t="str">
        <f t="shared" si="328"/>
        <v>-999</v>
      </c>
      <c r="AP2039" s="82" t="str">
        <f t="shared" si="329"/>
        <v>MISSING</v>
      </c>
      <c r="AQ2039" s="31"/>
    </row>
    <row r="2040" spans="2:43">
      <c r="B2040" s="207"/>
      <c r="C2040" s="35">
        <v>2036</v>
      </c>
      <c r="D2040" s="161"/>
      <c r="E2040" s="161"/>
      <c r="F2040" s="161"/>
      <c r="G2040" s="161"/>
      <c r="H2040" s="161"/>
      <c r="I2040" s="161"/>
      <c r="J2040" s="161"/>
      <c r="K2040" s="161"/>
      <c r="L2040" s="161"/>
      <c r="M2040" s="161"/>
      <c r="N2040" s="171"/>
      <c r="O2040" s="171"/>
      <c r="P2040" s="171"/>
      <c r="Q2040" s="171"/>
      <c r="R2040" s="171"/>
      <c r="S2040" s="171"/>
      <c r="T2040" s="208" t="str">
        <f t="shared" si="320"/>
        <v>MISSING</v>
      </c>
      <c r="U2040" s="208" t="str">
        <f t="shared" si="321"/>
        <v>MISSING</v>
      </c>
      <c r="X2040" s="56">
        <f t="shared" si="322"/>
        <v>-99</v>
      </c>
      <c r="Y2040" s="56">
        <f t="shared" si="323"/>
        <v>-99</v>
      </c>
      <c r="Z2040" s="56">
        <f t="shared" si="324"/>
        <v>-99</v>
      </c>
      <c r="AA2040" s="56">
        <f t="shared" si="325"/>
        <v>-99</v>
      </c>
      <c r="AB2040" s="56">
        <f t="shared" si="326"/>
        <v>-99</v>
      </c>
      <c r="AC2040" s="56">
        <f t="shared" si="327"/>
        <v>-99</v>
      </c>
      <c r="AD2040" s="3"/>
      <c r="AE2040" s="82">
        <f>IF(D2040=1, 'adjustment factor'!$D$4, IF(D2040=-9,-999,IF(D2040="",-999,0)))</f>
        <v>-999</v>
      </c>
      <c r="AF2040" s="82">
        <f>IF(F2040=1, 'adjustment factor'!$D$5, IF(F2040=-9,-999,IF(F2040="",-999,0)))</f>
        <v>-999</v>
      </c>
      <c r="AG2040" s="82">
        <f>IF(E2040=1, 'adjustment factor'!$D$6, IF(E2040=-9,-999,IF(E2040="",-999,0)))</f>
        <v>-999</v>
      </c>
      <c r="AH2040" s="82">
        <f>IF(K2040&gt;=45,'adjustment factor'!$D$7,IF(K2040=-9,-1200,IF(K2040="",-1200,0)))</f>
        <v>-1200</v>
      </c>
      <c r="AI2040" s="82">
        <f>IF(L2040=1, 'adjustment factor'!$D$8, IF(L2040=-9,-999,IF(L2040="",-999,0)))</f>
        <v>-999</v>
      </c>
      <c r="AJ2040" s="82">
        <f>IF(AND(M2040&gt;=1,M2040&lt;=4),'adjustment factor'!$D$9,IF(M2040=-9,-999,IF(M2040=98,-999,IF(M2040=99,-999,IF(M2040="",-999,0)))))</f>
        <v>-999</v>
      </c>
      <c r="AK2040" s="82">
        <f>IF(H2040=1, 'adjustment factor'!$D$10, IF(H2040=-9,-999,IF(H2040="",-999,0)))</f>
        <v>-999</v>
      </c>
      <c r="AL2040" s="82">
        <f>IF(G2040=1, 'adjustment factor'!$D$11, IF(G2040=-9,-999,IF(G2040="",-999,0)))</f>
        <v>-999</v>
      </c>
      <c r="AM2040" s="82">
        <f>IF(I2040=1, 'adjustment factor'!$D$12, IF(I2040=-9,-999,IF(I2040="",-999,0)))</f>
        <v>-999</v>
      </c>
      <c r="AN2040" s="82">
        <f>IF(J2040=1, 'adjustment factor'!$D$13, IF(J2040=-9,-999,IF(J2040="",-999,0)))</f>
        <v>-999</v>
      </c>
      <c r="AO2040" s="82" t="str">
        <f t="shared" si="328"/>
        <v>-999</v>
      </c>
      <c r="AP2040" s="82" t="str">
        <f t="shared" si="329"/>
        <v>MISSING</v>
      </c>
      <c r="AQ2040" s="31"/>
    </row>
    <row r="2041" spans="2:43">
      <c r="B2041" s="207"/>
      <c r="C2041" s="35">
        <v>2037</v>
      </c>
      <c r="D2041" s="161"/>
      <c r="E2041" s="161"/>
      <c r="F2041" s="161"/>
      <c r="G2041" s="161"/>
      <c r="H2041" s="161"/>
      <c r="I2041" s="161"/>
      <c r="J2041" s="161"/>
      <c r="K2041" s="161"/>
      <c r="L2041" s="161"/>
      <c r="M2041" s="161"/>
      <c r="N2041" s="171"/>
      <c r="O2041" s="171"/>
      <c r="P2041" s="171"/>
      <c r="Q2041" s="171"/>
      <c r="R2041" s="171"/>
      <c r="S2041" s="171"/>
      <c r="T2041" s="208" t="str">
        <f t="shared" si="320"/>
        <v>MISSING</v>
      </c>
      <c r="U2041" s="208" t="str">
        <f t="shared" si="321"/>
        <v>MISSING</v>
      </c>
      <c r="X2041" s="56">
        <f t="shared" si="322"/>
        <v>-99</v>
      </c>
      <c r="Y2041" s="56">
        <f t="shared" si="323"/>
        <v>-99</v>
      </c>
      <c r="Z2041" s="56">
        <f t="shared" si="324"/>
        <v>-99</v>
      </c>
      <c r="AA2041" s="56">
        <f t="shared" si="325"/>
        <v>-99</v>
      </c>
      <c r="AB2041" s="56">
        <f t="shared" si="326"/>
        <v>-99</v>
      </c>
      <c r="AC2041" s="56">
        <f t="shared" si="327"/>
        <v>-99</v>
      </c>
      <c r="AD2041" s="3"/>
      <c r="AE2041" s="82">
        <f>IF(D2041=1, 'adjustment factor'!$D$4, IF(D2041=-9,-999,IF(D2041="",-999,0)))</f>
        <v>-999</v>
      </c>
      <c r="AF2041" s="82">
        <f>IF(F2041=1, 'adjustment factor'!$D$5, IF(F2041=-9,-999,IF(F2041="",-999,0)))</f>
        <v>-999</v>
      </c>
      <c r="AG2041" s="82">
        <f>IF(E2041=1, 'adjustment factor'!$D$6, IF(E2041=-9,-999,IF(E2041="",-999,0)))</f>
        <v>-999</v>
      </c>
      <c r="AH2041" s="82">
        <f>IF(K2041&gt;=45,'adjustment factor'!$D$7,IF(K2041=-9,-1200,IF(K2041="",-1200,0)))</f>
        <v>-1200</v>
      </c>
      <c r="AI2041" s="82">
        <f>IF(L2041=1, 'adjustment factor'!$D$8, IF(L2041=-9,-999,IF(L2041="",-999,0)))</f>
        <v>-999</v>
      </c>
      <c r="AJ2041" s="82">
        <f>IF(AND(M2041&gt;=1,M2041&lt;=4),'adjustment factor'!$D$9,IF(M2041=-9,-999,IF(M2041=98,-999,IF(M2041=99,-999,IF(M2041="",-999,0)))))</f>
        <v>-999</v>
      </c>
      <c r="AK2041" s="82">
        <f>IF(H2041=1, 'adjustment factor'!$D$10, IF(H2041=-9,-999,IF(H2041="",-999,0)))</f>
        <v>-999</v>
      </c>
      <c r="AL2041" s="82">
        <f>IF(G2041=1, 'adjustment factor'!$D$11, IF(G2041=-9,-999,IF(G2041="",-999,0)))</f>
        <v>-999</v>
      </c>
      <c r="AM2041" s="82">
        <f>IF(I2041=1, 'adjustment factor'!$D$12, IF(I2041=-9,-999,IF(I2041="",-999,0)))</f>
        <v>-999</v>
      </c>
      <c r="AN2041" s="82">
        <f>IF(J2041=1, 'adjustment factor'!$D$13, IF(J2041=-9,-999,IF(J2041="",-999,0)))</f>
        <v>-999</v>
      </c>
      <c r="AO2041" s="82" t="str">
        <f t="shared" si="328"/>
        <v>-999</v>
      </c>
      <c r="AP2041" s="82" t="str">
        <f t="shared" si="329"/>
        <v>MISSING</v>
      </c>
      <c r="AQ2041" s="31"/>
    </row>
    <row r="2042" spans="2:43">
      <c r="B2042" s="207"/>
      <c r="C2042" s="35">
        <v>2038</v>
      </c>
      <c r="D2042" s="161"/>
      <c r="E2042" s="161"/>
      <c r="F2042" s="161"/>
      <c r="G2042" s="161"/>
      <c r="H2042" s="161"/>
      <c r="I2042" s="161"/>
      <c r="J2042" s="161"/>
      <c r="K2042" s="161"/>
      <c r="L2042" s="161"/>
      <c r="M2042" s="161"/>
      <c r="N2042" s="171"/>
      <c r="O2042" s="171"/>
      <c r="P2042" s="171"/>
      <c r="Q2042" s="171"/>
      <c r="R2042" s="171"/>
      <c r="S2042" s="171"/>
      <c r="T2042" s="208" t="str">
        <f t="shared" si="320"/>
        <v>MISSING</v>
      </c>
      <c r="U2042" s="208" t="str">
        <f t="shared" si="321"/>
        <v>MISSING</v>
      </c>
      <c r="X2042" s="56">
        <f t="shared" si="322"/>
        <v>-99</v>
      </c>
      <c r="Y2042" s="56">
        <f t="shared" si="323"/>
        <v>-99</v>
      </c>
      <c r="Z2042" s="56">
        <f t="shared" si="324"/>
        <v>-99</v>
      </c>
      <c r="AA2042" s="56">
        <f t="shared" si="325"/>
        <v>-99</v>
      </c>
      <c r="AB2042" s="56">
        <f t="shared" si="326"/>
        <v>-99</v>
      </c>
      <c r="AC2042" s="56">
        <f t="shared" si="327"/>
        <v>-99</v>
      </c>
      <c r="AD2042" s="3"/>
      <c r="AE2042" s="82">
        <f>IF(D2042=1, 'adjustment factor'!$D$4, IF(D2042=-9,-999,IF(D2042="",-999,0)))</f>
        <v>-999</v>
      </c>
      <c r="AF2042" s="82">
        <f>IF(F2042=1, 'adjustment factor'!$D$5, IF(F2042=-9,-999,IF(F2042="",-999,0)))</f>
        <v>-999</v>
      </c>
      <c r="AG2042" s="82">
        <f>IF(E2042=1, 'adjustment factor'!$D$6, IF(E2042=-9,-999,IF(E2042="",-999,0)))</f>
        <v>-999</v>
      </c>
      <c r="AH2042" s="82">
        <f>IF(K2042&gt;=45,'adjustment factor'!$D$7,IF(K2042=-9,-1200,IF(K2042="",-1200,0)))</f>
        <v>-1200</v>
      </c>
      <c r="AI2042" s="82">
        <f>IF(L2042=1, 'adjustment factor'!$D$8, IF(L2042=-9,-999,IF(L2042="",-999,0)))</f>
        <v>-999</v>
      </c>
      <c r="AJ2042" s="82">
        <f>IF(AND(M2042&gt;=1,M2042&lt;=4),'adjustment factor'!$D$9,IF(M2042=-9,-999,IF(M2042=98,-999,IF(M2042=99,-999,IF(M2042="",-999,0)))))</f>
        <v>-999</v>
      </c>
      <c r="AK2042" s="82">
        <f>IF(H2042=1, 'adjustment factor'!$D$10, IF(H2042=-9,-999,IF(H2042="",-999,0)))</f>
        <v>-999</v>
      </c>
      <c r="AL2042" s="82">
        <f>IF(G2042=1, 'adjustment factor'!$D$11, IF(G2042=-9,-999,IF(G2042="",-999,0)))</f>
        <v>-999</v>
      </c>
      <c r="AM2042" s="82">
        <f>IF(I2042=1, 'adjustment factor'!$D$12, IF(I2042=-9,-999,IF(I2042="",-999,0)))</f>
        <v>-999</v>
      </c>
      <c r="AN2042" s="82">
        <f>IF(J2042=1, 'adjustment factor'!$D$13, IF(J2042=-9,-999,IF(J2042="",-999,0)))</f>
        <v>-999</v>
      </c>
      <c r="AO2042" s="82" t="str">
        <f t="shared" si="328"/>
        <v>-999</v>
      </c>
      <c r="AP2042" s="82" t="str">
        <f t="shared" si="329"/>
        <v>MISSING</v>
      </c>
      <c r="AQ2042" s="31"/>
    </row>
    <row r="2043" spans="2:43">
      <c r="B2043" s="207"/>
      <c r="C2043" s="35">
        <v>2039</v>
      </c>
      <c r="D2043" s="161"/>
      <c r="E2043" s="161"/>
      <c r="F2043" s="161"/>
      <c r="G2043" s="161"/>
      <c r="H2043" s="161"/>
      <c r="I2043" s="161"/>
      <c r="J2043" s="161"/>
      <c r="K2043" s="161"/>
      <c r="L2043" s="161"/>
      <c r="M2043" s="161"/>
      <c r="N2043" s="171"/>
      <c r="O2043" s="171"/>
      <c r="P2043" s="171"/>
      <c r="Q2043" s="171"/>
      <c r="R2043" s="171"/>
      <c r="S2043" s="171"/>
      <c r="T2043" s="208" t="str">
        <f t="shared" si="320"/>
        <v>MISSING</v>
      </c>
      <c r="U2043" s="208" t="str">
        <f t="shared" si="321"/>
        <v>MISSING</v>
      </c>
      <c r="X2043" s="56">
        <f t="shared" si="322"/>
        <v>-99</v>
      </c>
      <c r="Y2043" s="56">
        <f t="shared" si="323"/>
        <v>-99</v>
      </c>
      <c r="Z2043" s="56">
        <f t="shared" si="324"/>
        <v>-99</v>
      </c>
      <c r="AA2043" s="56">
        <f t="shared" si="325"/>
        <v>-99</v>
      </c>
      <c r="AB2043" s="56">
        <f t="shared" si="326"/>
        <v>-99</v>
      </c>
      <c r="AC2043" s="56">
        <f t="shared" si="327"/>
        <v>-99</v>
      </c>
      <c r="AD2043" s="3"/>
      <c r="AE2043" s="82">
        <f>IF(D2043=1, 'adjustment factor'!$D$4, IF(D2043=-9,-999,IF(D2043="",-999,0)))</f>
        <v>-999</v>
      </c>
      <c r="AF2043" s="82">
        <f>IF(F2043=1, 'adjustment factor'!$D$5, IF(F2043=-9,-999,IF(F2043="",-999,0)))</f>
        <v>-999</v>
      </c>
      <c r="AG2043" s="82">
        <f>IF(E2043=1, 'adjustment factor'!$D$6, IF(E2043=-9,-999,IF(E2043="",-999,0)))</f>
        <v>-999</v>
      </c>
      <c r="AH2043" s="82">
        <f>IF(K2043&gt;=45,'adjustment factor'!$D$7,IF(K2043=-9,-1200,IF(K2043="",-1200,0)))</f>
        <v>-1200</v>
      </c>
      <c r="AI2043" s="82">
        <f>IF(L2043=1, 'adjustment factor'!$D$8, IF(L2043=-9,-999,IF(L2043="",-999,0)))</f>
        <v>-999</v>
      </c>
      <c r="AJ2043" s="82">
        <f>IF(AND(M2043&gt;=1,M2043&lt;=4),'adjustment factor'!$D$9,IF(M2043=-9,-999,IF(M2043=98,-999,IF(M2043=99,-999,IF(M2043="",-999,0)))))</f>
        <v>-999</v>
      </c>
      <c r="AK2043" s="82">
        <f>IF(H2043=1, 'adjustment factor'!$D$10, IF(H2043=-9,-999,IF(H2043="",-999,0)))</f>
        <v>-999</v>
      </c>
      <c r="AL2043" s="82">
        <f>IF(G2043=1, 'adjustment factor'!$D$11, IF(G2043=-9,-999,IF(G2043="",-999,0)))</f>
        <v>-999</v>
      </c>
      <c r="AM2043" s="82">
        <f>IF(I2043=1, 'adjustment factor'!$D$12, IF(I2043=-9,-999,IF(I2043="",-999,0)))</f>
        <v>-999</v>
      </c>
      <c r="AN2043" s="82">
        <f>IF(J2043=1, 'adjustment factor'!$D$13, IF(J2043=-9,-999,IF(J2043="",-999,0)))</f>
        <v>-999</v>
      </c>
      <c r="AO2043" s="82" t="str">
        <f t="shared" si="328"/>
        <v>-999</v>
      </c>
      <c r="AP2043" s="82" t="str">
        <f t="shared" si="329"/>
        <v>MISSING</v>
      </c>
      <c r="AQ2043" s="31"/>
    </row>
    <row r="2044" spans="2:43">
      <c r="B2044" s="207"/>
      <c r="C2044" s="35">
        <v>2040</v>
      </c>
      <c r="D2044" s="161"/>
      <c r="E2044" s="161"/>
      <c r="F2044" s="161"/>
      <c r="G2044" s="161"/>
      <c r="H2044" s="161"/>
      <c r="I2044" s="161"/>
      <c r="J2044" s="161"/>
      <c r="K2044" s="161"/>
      <c r="L2044" s="161"/>
      <c r="M2044" s="161"/>
      <c r="N2044" s="171"/>
      <c r="O2044" s="171"/>
      <c r="P2044" s="171"/>
      <c r="Q2044" s="171"/>
      <c r="R2044" s="171"/>
      <c r="S2044" s="171"/>
      <c r="T2044" s="208" t="str">
        <f t="shared" si="320"/>
        <v>MISSING</v>
      </c>
      <c r="U2044" s="208" t="str">
        <f t="shared" si="321"/>
        <v>MISSING</v>
      </c>
      <c r="X2044" s="56">
        <f t="shared" si="322"/>
        <v>-99</v>
      </c>
      <c r="Y2044" s="56">
        <f t="shared" si="323"/>
        <v>-99</v>
      </c>
      <c r="Z2044" s="56">
        <f t="shared" si="324"/>
        <v>-99</v>
      </c>
      <c r="AA2044" s="56">
        <f t="shared" si="325"/>
        <v>-99</v>
      </c>
      <c r="AB2044" s="56">
        <f t="shared" si="326"/>
        <v>-99</v>
      </c>
      <c r="AC2044" s="56">
        <f t="shared" si="327"/>
        <v>-99</v>
      </c>
      <c r="AD2044" s="3"/>
      <c r="AE2044" s="82">
        <f>IF(D2044=1, 'adjustment factor'!$D$4, IF(D2044=-9,-999,IF(D2044="",-999,0)))</f>
        <v>-999</v>
      </c>
      <c r="AF2044" s="82">
        <f>IF(F2044=1, 'adjustment factor'!$D$5, IF(F2044=-9,-999,IF(F2044="",-999,0)))</f>
        <v>-999</v>
      </c>
      <c r="AG2044" s="82">
        <f>IF(E2044=1, 'adjustment factor'!$D$6, IF(E2044=-9,-999,IF(E2044="",-999,0)))</f>
        <v>-999</v>
      </c>
      <c r="AH2044" s="82">
        <f>IF(K2044&gt;=45,'adjustment factor'!$D$7,IF(K2044=-9,-1200,IF(K2044="",-1200,0)))</f>
        <v>-1200</v>
      </c>
      <c r="AI2044" s="82">
        <f>IF(L2044=1, 'adjustment factor'!$D$8, IF(L2044=-9,-999,IF(L2044="",-999,0)))</f>
        <v>-999</v>
      </c>
      <c r="AJ2044" s="82">
        <f>IF(AND(M2044&gt;=1,M2044&lt;=4),'adjustment factor'!$D$9,IF(M2044=-9,-999,IF(M2044=98,-999,IF(M2044=99,-999,IF(M2044="",-999,0)))))</f>
        <v>-999</v>
      </c>
      <c r="AK2044" s="82">
        <f>IF(H2044=1, 'adjustment factor'!$D$10, IF(H2044=-9,-999,IF(H2044="",-999,0)))</f>
        <v>-999</v>
      </c>
      <c r="AL2044" s="82">
        <f>IF(G2044=1, 'adjustment factor'!$D$11, IF(G2044=-9,-999,IF(G2044="",-999,0)))</f>
        <v>-999</v>
      </c>
      <c r="AM2044" s="82">
        <f>IF(I2044=1, 'adjustment factor'!$D$12, IF(I2044=-9,-999,IF(I2044="",-999,0)))</f>
        <v>-999</v>
      </c>
      <c r="AN2044" s="82">
        <f>IF(J2044=1, 'adjustment factor'!$D$13, IF(J2044=-9,-999,IF(J2044="",-999,0)))</f>
        <v>-999</v>
      </c>
      <c r="AO2044" s="82" t="str">
        <f t="shared" si="328"/>
        <v>-999</v>
      </c>
      <c r="AP2044" s="82" t="str">
        <f t="shared" si="329"/>
        <v>MISSING</v>
      </c>
      <c r="AQ2044" s="31"/>
    </row>
    <row r="2045" spans="2:43">
      <c r="B2045" s="207"/>
      <c r="C2045" s="35">
        <v>2041</v>
      </c>
      <c r="D2045" s="161"/>
      <c r="E2045" s="161"/>
      <c r="F2045" s="161"/>
      <c r="G2045" s="161"/>
      <c r="H2045" s="161"/>
      <c r="I2045" s="161"/>
      <c r="J2045" s="161"/>
      <c r="K2045" s="161"/>
      <c r="L2045" s="161"/>
      <c r="M2045" s="161"/>
      <c r="N2045" s="171"/>
      <c r="O2045" s="171"/>
      <c r="P2045" s="171"/>
      <c r="Q2045" s="171"/>
      <c r="R2045" s="171"/>
      <c r="S2045" s="171"/>
      <c r="T2045" s="208" t="str">
        <f t="shared" si="320"/>
        <v>MISSING</v>
      </c>
      <c r="U2045" s="208" t="str">
        <f t="shared" si="321"/>
        <v>MISSING</v>
      </c>
      <c r="X2045" s="56">
        <f t="shared" si="322"/>
        <v>-99</v>
      </c>
      <c r="Y2045" s="56">
        <f t="shared" si="323"/>
        <v>-99</v>
      </c>
      <c r="Z2045" s="56">
        <f t="shared" si="324"/>
        <v>-99</v>
      </c>
      <c r="AA2045" s="56">
        <f t="shared" si="325"/>
        <v>-99</v>
      </c>
      <c r="AB2045" s="56">
        <f t="shared" si="326"/>
        <v>-99</v>
      </c>
      <c r="AC2045" s="56">
        <f t="shared" si="327"/>
        <v>-99</v>
      </c>
      <c r="AD2045" s="3"/>
      <c r="AE2045" s="82">
        <f>IF(D2045=1, 'adjustment factor'!$D$4, IF(D2045=-9,-999,IF(D2045="",-999,0)))</f>
        <v>-999</v>
      </c>
      <c r="AF2045" s="82">
        <f>IF(F2045=1, 'adjustment factor'!$D$5, IF(F2045=-9,-999,IF(F2045="",-999,0)))</f>
        <v>-999</v>
      </c>
      <c r="AG2045" s="82">
        <f>IF(E2045=1, 'adjustment factor'!$D$6, IF(E2045=-9,-999,IF(E2045="",-999,0)))</f>
        <v>-999</v>
      </c>
      <c r="AH2045" s="82">
        <f>IF(K2045&gt;=45,'adjustment factor'!$D$7,IF(K2045=-9,-1200,IF(K2045="",-1200,0)))</f>
        <v>-1200</v>
      </c>
      <c r="AI2045" s="82">
        <f>IF(L2045=1, 'adjustment factor'!$D$8, IF(L2045=-9,-999,IF(L2045="",-999,0)))</f>
        <v>-999</v>
      </c>
      <c r="AJ2045" s="82">
        <f>IF(AND(M2045&gt;=1,M2045&lt;=4),'adjustment factor'!$D$9,IF(M2045=-9,-999,IF(M2045=98,-999,IF(M2045=99,-999,IF(M2045="",-999,0)))))</f>
        <v>-999</v>
      </c>
      <c r="AK2045" s="82">
        <f>IF(H2045=1, 'adjustment factor'!$D$10, IF(H2045=-9,-999,IF(H2045="",-999,0)))</f>
        <v>-999</v>
      </c>
      <c r="AL2045" s="82">
        <f>IF(G2045=1, 'adjustment factor'!$D$11, IF(G2045=-9,-999,IF(G2045="",-999,0)))</f>
        <v>-999</v>
      </c>
      <c r="AM2045" s="82">
        <f>IF(I2045=1, 'adjustment factor'!$D$12, IF(I2045=-9,-999,IF(I2045="",-999,0)))</f>
        <v>-999</v>
      </c>
      <c r="AN2045" s="82">
        <f>IF(J2045=1, 'adjustment factor'!$D$13, IF(J2045=-9,-999,IF(J2045="",-999,0)))</f>
        <v>-999</v>
      </c>
      <c r="AO2045" s="82" t="str">
        <f t="shared" si="328"/>
        <v>-999</v>
      </c>
      <c r="AP2045" s="82" t="str">
        <f t="shared" si="329"/>
        <v>MISSING</v>
      </c>
      <c r="AQ2045" s="31"/>
    </row>
    <row r="2046" spans="2:43">
      <c r="B2046" s="207"/>
      <c r="C2046" s="35">
        <v>2042</v>
      </c>
      <c r="D2046" s="161"/>
      <c r="E2046" s="161"/>
      <c r="F2046" s="161"/>
      <c r="G2046" s="161"/>
      <c r="H2046" s="161"/>
      <c r="I2046" s="161"/>
      <c r="J2046" s="161"/>
      <c r="K2046" s="161"/>
      <c r="L2046" s="161"/>
      <c r="M2046" s="161"/>
      <c r="N2046" s="171"/>
      <c r="O2046" s="171"/>
      <c r="P2046" s="171"/>
      <c r="Q2046" s="171"/>
      <c r="R2046" s="171"/>
      <c r="S2046" s="171"/>
      <c r="T2046" s="208" t="str">
        <f t="shared" si="320"/>
        <v>MISSING</v>
      </c>
      <c r="U2046" s="208" t="str">
        <f t="shared" si="321"/>
        <v>MISSING</v>
      </c>
      <c r="X2046" s="56">
        <f t="shared" si="322"/>
        <v>-99</v>
      </c>
      <c r="Y2046" s="56">
        <f t="shared" si="323"/>
        <v>-99</v>
      </c>
      <c r="Z2046" s="56">
        <f t="shared" si="324"/>
        <v>-99</v>
      </c>
      <c r="AA2046" s="56">
        <f t="shared" si="325"/>
        <v>-99</v>
      </c>
      <c r="AB2046" s="56">
        <f t="shared" si="326"/>
        <v>-99</v>
      </c>
      <c r="AC2046" s="56">
        <f t="shared" si="327"/>
        <v>-99</v>
      </c>
      <c r="AD2046" s="3"/>
      <c r="AE2046" s="82">
        <f>IF(D2046=1, 'adjustment factor'!$D$4, IF(D2046=-9,-999,IF(D2046="",-999,0)))</f>
        <v>-999</v>
      </c>
      <c r="AF2046" s="82">
        <f>IF(F2046=1, 'adjustment factor'!$D$5, IF(F2046=-9,-999,IF(F2046="",-999,0)))</f>
        <v>-999</v>
      </c>
      <c r="AG2046" s="82">
        <f>IF(E2046=1, 'adjustment factor'!$D$6, IF(E2046=-9,-999,IF(E2046="",-999,0)))</f>
        <v>-999</v>
      </c>
      <c r="AH2046" s="82">
        <f>IF(K2046&gt;=45,'adjustment factor'!$D$7,IF(K2046=-9,-1200,IF(K2046="",-1200,0)))</f>
        <v>-1200</v>
      </c>
      <c r="AI2046" s="82">
        <f>IF(L2046=1, 'adjustment factor'!$D$8, IF(L2046=-9,-999,IF(L2046="",-999,0)))</f>
        <v>-999</v>
      </c>
      <c r="AJ2046" s="82">
        <f>IF(AND(M2046&gt;=1,M2046&lt;=4),'adjustment factor'!$D$9,IF(M2046=-9,-999,IF(M2046=98,-999,IF(M2046=99,-999,IF(M2046="",-999,0)))))</f>
        <v>-999</v>
      </c>
      <c r="AK2046" s="82">
        <f>IF(H2046=1, 'adjustment factor'!$D$10, IF(H2046=-9,-999,IF(H2046="",-999,0)))</f>
        <v>-999</v>
      </c>
      <c r="AL2046" s="82">
        <f>IF(G2046=1, 'adjustment factor'!$D$11, IF(G2046=-9,-999,IF(G2046="",-999,0)))</f>
        <v>-999</v>
      </c>
      <c r="AM2046" s="82">
        <f>IF(I2046=1, 'adjustment factor'!$D$12, IF(I2046=-9,-999,IF(I2046="",-999,0)))</f>
        <v>-999</v>
      </c>
      <c r="AN2046" s="82">
        <f>IF(J2046=1, 'adjustment factor'!$D$13, IF(J2046=-9,-999,IF(J2046="",-999,0)))</f>
        <v>-999</v>
      </c>
      <c r="AO2046" s="82" t="str">
        <f t="shared" si="328"/>
        <v>-999</v>
      </c>
      <c r="AP2046" s="82" t="str">
        <f t="shared" si="329"/>
        <v>MISSING</v>
      </c>
      <c r="AQ2046" s="31"/>
    </row>
    <row r="2047" spans="2:43">
      <c r="B2047" s="207"/>
      <c r="C2047" s="35">
        <v>2043</v>
      </c>
      <c r="D2047" s="161"/>
      <c r="E2047" s="161"/>
      <c r="F2047" s="161"/>
      <c r="G2047" s="161"/>
      <c r="H2047" s="161"/>
      <c r="I2047" s="161"/>
      <c r="J2047" s="161"/>
      <c r="K2047" s="161"/>
      <c r="L2047" s="161"/>
      <c r="M2047" s="161"/>
      <c r="N2047" s="171"/>
      <c r="O2047" s="171"/>
      <c r="P2047" s="171"/>
      <c r="Q2047" s="171"/>
      <c r="R2047" s="171"/>
      <c r="S2047" s="171"/>
      <c r="T2047" s="208" t="str">
        <f t="shared" si="320"/>
        <v>MISSING</v>
      </c>
      <c r="U2047" s="208" t="str">
        <f t="shared" si="321"/>
        <v>MISSING</v>
      </c>
      <c r="X2047" s="56">
        <f t="shared" si="322"/>
        <v>-99</v>
      </c>
      <c r="Y2047" s="56">
        <f t="shared" si="323"/>
        <v>-99</v>
      </c>
      <c r="Z2047" s="56">
        <f t="shared" si="324"/>
        <v>-99</v>
      </c>
      <c r="AA2047" s="56">
        <f t="shared" si="325"/>
        <v>-99</v>
      </c>
      <c r="AB2047" s="56">
        <f t="shared" si="326"/>
        <v>-99</v>
      </c>
      <c r="AC2047" s="56">
        <f t="shared" si="327"/>
        <v>-99</v>
      </c>
      <c r="AD2047" s="3"/>
      <c r="AE2047" s="82">
        <f>IF(D2047=1, 'adjustment factor'!$D$4, IF(D2047=-9,-999,IF(D2047="",-999,0)))</f>
        <v>-999</v>
      </c>
      <c r="AF2047" s="82">
        <f>IF(F2047=1, 'adjustment factor'!$D$5, IF(F2047=-9,-999,IF(F2047="",-999,0)))</f>
        <v>-999</v>
      </c>
      <c r="AG2047" s="82">
        <f>IF(E2047=1, 'adjustment factor'!$D$6, IF(E2047=-9,-999,IF(E2047="",-999,0)))</f>
        <v>-999</v>
      </c>
      <c r="AH2047" s="82">
        <f>IF(K2047&gt;=45,'adjustment factor'!$D$7,IF(K2047=-9,-1200,IF(K2047="",-1200,0)))</f>
        <v>-1200</v>
      </c>
      <c r="AI2047" s="82">
        <f>IF(L2047=1, 'adjustment factor'!$D$8, IF(L2047=-9,-999,IF(L2047="",-999,0)))</f>
        <v>-999</v>
      </c>
      <c r="AJ2047" s="82">
        <f>IF(AND(M2047&gt;=1,M2047&lt;=4),'adjustment factor'!$D$9,IF(M2047=-9,-999,IF(M2047=98,-999,IF(M2047=99,-999,IF(M2047="",-999,0)))))</f>
        <v>-999</v>
      </c>
      <c r="AK2047" s="82">
        <f>IF(H2047=1, 'adjustment factor'!$D$10, IF(H2047=-9,-999,IF(H2047="",-999,0)))</f>
        <v>-999</v>
      </c>
      <c r="AL2047" s="82">
        <f>IF(G2047=1, 'adjustment factor'!$D$11, IF(G2047=-9,-999,IF(G2047="",-999,0)))</f>
        <v>-999</v>
      </c>
      <c r="AM2047" s="82">
        <f>IF(I2047=1, 'adjustment factor'!$D$12, IF(I2047=-9,-999,IF(I2047="",-999,0)))</f>
        <v>-999</v>
      </c>
      <c r="AN2047" s="82">
        <f>IF(J2047=1, 'adjustment factor'!$D$13, IF(J2047=-9,-999,IF(J2047="",-999,0)))</f>
        <v>-999</v>
      </c>
      <c r="AO2047" s="82" t="str">
        <f t="shared" si="328"/>
        <v>-999</v>
      </c>
      <c r="AP2047" s="82" t="str">
        <f t="shared" si="329"/>
        <v>MISSING</v>
      </c>
      <c r="AQ2047" s="31"/>
    </row>
    <row r="2048" spans="2:43">
      <c r="B2048" s="207"/>
      <c r="C2048" s="35">
        <v>2044</v>
      </c>
      <c r="D2048" s="161"/>
      <c r="E2048" s="161"/>
      <c r="F2048" s="161"/>
      <c r="G2048" s="161"/>
      <c r="H2048" s="161"/>
      <c r="I2048" s="161"/>
      <c r="J2048" s="161"/>
      <c r="K2048" s="161"/>
      <c r="L2048" s="161"/>
      <c r="M2048" s="161"/>
      <c r="N2048" s="171"/>
      <c r="O2048" s="171"/>
      <c r="P2048" s="171"/>
      <c r="Q2048" s="171"/>
      <c r="R2048" s="171"/>
      <c r="S2048" s="171"/>
      <c r="T2048" s="208" t="str">
        <f t="shared" si="320"/>
        <v>MISSING</v>
      </c>
      <c r="U2048" s="208" t="str">
        <f t="shared" si="321"/>
        <v>MISSING</v>
      </c>
      <c r="X2048" s="56">
        <f t="shared" si="322"/>
        <v>-99</v>
      </c>
      <c r="Y2048" s="56">
        <f t="shared" si="323"/>
        <v>-99</v>
      </c>
      <c r="Z2048" s="56">
        <f t="shared" si="324"/>
        <v>-99</v>
      </c>
      <c r="AA2048" s="56">
        <f t="shared" si="325"/>
        <v>-99</v>
      </c>
      <c r="AB2048" s="56">
        <f t="shared" si="326"/>
        <v>-99</v>
      </c>
      <c r="AC2048" s="56">
        <f t="shared" si="327"/>
        <v>-99</v>
      </c>
      <c r="AD2048" s="3"/>
      <c r="AE2048" s="82">
        <f>IF(D2048=1, 'adjustment factor'!$D$4, IF(D2048=-9,-999,IF(D2048="",-999,0)))</f>
        <v>-999</v>
      </c>
      <c r="AF2048" s="82">
        <f>IF(F2048=1, 'adjustment factor'!$D$5, IF(F2048=-9,-999,IF(F2048="",-999,0)))</f>
        <v>-999</v>
      </c>
      <c r="AG2048" s="82">
        <f>IF(E2048=1, 'adjustment factor'!$D$6, IF(E2048=-9,-999,IF(E2048="",-999,0)))</f>
        <v>-999</v>
      </c>
      <c r="AH2048" s="82">
        <f>IF(K2048&gt;=45,'adjustment factor'!$D$7,IF(K2048=-9,-1200,IF(K2048="",-1200,0)))</f>
        <v>-1200</v>
      </c>
      <c r="AI2048" s="82">
        <f>IF(L2048=1, 'adjustment factor'!$D$8, IF(L2048=-9,-999,IF(L2048="",-999,0)))</f>
        <v>-999</v>
      </c>
      <c r="AJ2048" s="82">
        <f>IF(AND(M2048&gt;=1,M2048&lt;=4),'adjustment factor'!$D$9,IF(M2048=-9,-999,IF(M2048=98,-999,IF(M2048=99,-999,IF(M2048="",-999,0)))))</f>
        <v>-999</v>
      </c>
      <c r="AK2048" s="82">
        <f>IF(H2048=1, 'adjustment factor'!$D$10, IF(H2048=-9,-999,IF(H2048="",-999,0)))</f>
        <v>-999</v>
      </c>
      <c r="AL2048" s="82">
        <f>IF(G2048=1, 'adjustment factor'!$D$11, IF(G2048=-9,-999,IF(G2048="",-999,0)))</f>
        <v>-999</v>
      </c>
      <c r="AM2048" s="82">
        <f>IF(I2048=1, 'adjustment factor'!$D$12, IF(I2048=-9,-999,IF(I2048="",-999,0)))</f>
        <v>-999</v>
      </c>
      <c r="AN2048" s="82">
        <f>IF(J2048=1, 'adjustment factor'!$D$13, IF(J2048=-9,-999,IF(J2048="",-999,0)))</f>
        <v>-999</v>
      </c>
      <c r="AO2048" s="82" t="str">
        <f t="shared" si="328"/>
        <v>-999</v>
      </c>
      <c r="AP2048" s="82" t="str">
        <f t="shared" si="329"/>
        <v>MISSING</v>
      </c>
      <c r="AQ2048" s="31"/>
    </row>
    <row r="2049" spans="2:43">
      <c r="B2049" s="207"/>
      <c r="C2049" s="35">
        <v>2045</v>
      </c>
      <c r="D2049" s="161"/>
      <c r="E2049" s="161"/>
      <c r="F2049" s="161"/>
      <c r="G2049" s="161"/>
      <c r="H2049" s="161"/>
      <c r="I2049" s="161"/>
      <c r="J2049" s="161"/>
      <c r="K2049" s="161"/>
      <c r="L2049" s="161"/>
      <c r="M2049" s="161"/>
      <c r="N2049" s="171"/>
      <c r="O2049" s="171"/>
      <c r="P2049" s="171"/>
      <c r="Q2049" s="171"/>
      <c r="R2049" s="171"/>
      <c r="S2049" s="171"/>
      <c r="T2049" s="208" t="str">
        <f t="shared" si="320"/>
        <v>MISSING</v>
      </c>
      <c r="U2049" s="208" t="str">
        <f t="shared" si="321"/>
        <v>MISSING</v>
      </c>
      <c r="X2049" s="56">
        <f t="shared" si="322"/>
        <v>-99</v>
      </c>
      <c r="Y2049" s="56">
        <f t="shared" si="323"/>
        <v>-99</v>
      </c>
      <c r="Z2049" s="56">
        <f t="shared" si="324"/>
        <v>-99</v>
      </c>
      <c r="AA2049" s="56">
        <f t="shared" si="325"/>
        <v>-99</v>
      </c>
      <c r="AB2049" s="56">
        <f t="shared" si="326"/>
        <v>-99</v>
      </c>
      <c r="AC2049" s="56">
        <f t="shared" si="327"/>
        <v>-99</v>
      </c>
      <c r="AD2049" s="3"/>
      <c r="AE2049" s="82">
        <f>IF(D2049=1, 'adjustment factor'!$D$4, IF(D2049=-9,-999,IF(D2049="",-999,0)))</f>
        <v>-999</v>
      </c>
      <c r="AF2049" s="82">
        <f>IF(F2049=1, 'adjustment factor'!$D$5, IF(F2049=-9,-999,IF(F2049="",-999,0)))</f>
        <v>-999</v>
      </c>
      <c r="AG2049" s="82">
        <f>IF(E2049=1, 'adjustment factor'!$D$6, IF(E2049=-9,-999,IF(E2049="",-999,0)))</f>
        <v>-999</v>
      </c>
      <c r="AH2049" s="82">
        <f>IF(K2049&gt;=45,'adjustment factor'!$D$7,IF(K2049=-9,-1200,IF(K2049="",-1200,0)))</f>
        <v>-1200</v>
      </c>
      <c r="AI2049" s="82">
        <f>IF(L2049=1, 'adjustment factor'!$D$8, IF(L2049=-9,-999,IF(L2049="",-999,0)))</f>
        <v>-999</v>
      </c>
      <c r="AJ2049" s="82">
        <f>IF(AND(M2049&gt;=1,M2049&lt;=4),'adjustment factor'!$D$9,IF(M2049=-9,-999,IF(M2049=98,-999,IF(M2049=99,-999,IF(M2049="",-999,0)))))</f>
        <v>-999</v>
      </c>
      <c r="AK2049" s="82">
        <f>IF(H2049=1, 'adjustment factor'!$D$10, IF(H2049=-9,-999,IF(H2049="",-999,0)))</f>
        <v>-999</v>
      </c>
      <c r="AL2049" s="82">
        <f>IF(G2049=1, 'adjustment factor'!$D$11, IF(G2049=-9,-999,IF(G2049="",-999,0)))</f>
        <v>-999</v>
      </c>
      <c r="AM2049" s="82">
        <f>IF(I2049=1, 'adjustment factor'!$D$12, IF(I2049=-9,-999,IF(I2049="",-999,0)))</f>
        <v>-999</v>
      </c>
      <c r="AN2049" s="82">
        <f>IF(J2049=1, 'adjustment factor'!$D$13, IF(J2049=-9,-999,IF(J2049="",-999,0)))</f>
        <v>-999</v>
      </c>
      <c r="AO2049" s="82" t="str">
        <f t="shared" si="328"/>
        <v>-999</v>
      </c>
      <c r="AP2049" s="82" t="str">
        <f t="shared" si="329"/>
        <v>MISSING</v>
      </c>
      <c r="AQ2049" s="31"/>
    </row>
    <row r="2050" spans="2:43">
      <c r="B2050" s="207"/>
      <c r="C2050" s="35">
        <v>2046</v>
      </c>
      <c r="D2050" s="161"/>
      <c r="E2050" s="161"/>
      <c r="F2050" s="161"/>
      <c r="G2050" s="161"/>
      <c r="H2050" s="161"/>
      <c r="I2050" s="161"/>
      <c r="J2050" s="161"/>
      <c r="K2050" s="161"/>
      <c r="L2050" s="161"/>
      <c r="M2050" s="161"/>
      <c r="N2050" s="171"/>
      <c r="O2050" s="171"/>
      <c r="P2050" s="171"/>
      <c r="Q2050" s="171"/>
      <c r="R2050" s="171"/>
      <c r="S2050" s="171"/>
      <c r="T2050" s="208" t="str">
        <f t="shared" si="320"/>
        <v>MISSING</v>
      </c>
      <c r="U2050" s="208" t="str">
        <f t="shared" si="321"/>
        <v>MISSING</v>
      </c>
      <c r="X2050" s="56">
        <f t="shared" si="322"/>
        <v>-99</v>
      </c>
      <c r="Y2050" s="56">
        <f t="shared" si="323"/>
        <v>-99</v>
      </c>
      <c r="Z2050" s="56">
        <f t="shared" si="324"/>
        <v>-99</v>
      </c>
      <c r="AA2050" s="56">
        <f t="shared" si="325"/>
        <v>-99</v>
      </c>
      <c r="AB2050" s="56">
        <f t="shared" si="326"/>
        <v>-99</v>
      </c>
      <c r="AC2050" s="56">
        <f t="shared" si="327"/>
        <v>-99</v>
      </c>
      <c r="AD2050" s="3"/>
      <c r="AE2050" s="82">
        <f>IF(D2050=1, 'adjustment factor'!$D$4, IF(D2050=-9,-999,IF(D2050="",-999,0)))</f>
        <v>-999</v>
      </c>
      <c r="AF2050" s="82">
        <f>IF(F2050=1, 'adjustment factor'!$D$5, IF(F2050=-9,-999,IF(F2050="",-999,0)))</f>
        <v>-999</v>
      </c>
      <c r="AG2050" s="82">
        <f>IF(E2050=1, 'adjustment factor'!$D$6, IF(E2050=-9,-999,IF(E2050="",-999,0)))</f>
        <v>-999</v>
      </c>
      <c r="AH2050" s="82">
        <f>IF(K2050&gt;=45,'adjustment factor'!$D$7,IF(K2050=-9,-1200,IF(K2050="",-1200,0)))</f>
        <v>-1200</v>
      </c>
      <c r="AI2050" s="82">
        <f>IF(L2050=1, 'adjustment factor'!$D$8, IF(L2050=-9,-999,IF(L2050="",-999,0)))</f>
        <v>-999</v>
      </c>
      <c r="AJ2050" s="82">
        <f>IF(AND(M2050&gt;=1,M2050&lt;=4),'adjustment factor'!$D$9,IF(M2050=-9,-999,IF(M2050=98,-999,IF(M2050=99,-999,IF(M2050="",-999,0)))))</f>
        <v>-999</v>
      </c>
      <c r="AK2050" s="82">
        <f>IF(H2050=1, 'adjustment factor'!$D$10, IF(H2050=-9,-999,IF(H2050="",-999,0)))</f>
        <v>-999</v>
      </c>
      <c r="AL2050" s="82">
        <f>IF(G2050=1, 'adjustment factor'!$D$11, IF(G2050=-9,-999,IF(G2050="",-999,0)))</f>
        <v>-999</v>
      </c>
      <c r="AM2050" s="82">
        <f>IF(I2050=1, 'adjustment factor'!$D$12, IF(I2050=-9,-999,IF(I2050="",-999,0)))</f>
        <v>-999</v>
      </c>
      <c r="AN2050" s="82">
        <f>IF(J2050=1, 'adjustment factor'!$D$13, IF(J2050=-9,-999,IF(J2050="",-999,0)))</f>
        <v>-999</v>
      </c>
      <c r="AO2050" s="82" t="str">
        <f t="shared" si="328"/>
        <v>-999</v>
      </c>
      <c r="AP2050" s="82" t="str">
        <f t="shared" si="329"/>
        <v>MISSING</v>
      </c>
      <c r="AQ2050" s="31"/>
    </row>
    <row r="2051" spans="2:43">
      <c r="B2051" s="207"/>
      <c r="C2051" s="35">
        <v>2047</v>
      </c>
      <c r="D2051" s="161"/>
      <c r="E2051" s="161"/>
      <c r="F2051" s="161"/>
      <c r="G2051" s="161"/>
      <c r="H2051" s="161"/>
      <c r="I2051" s="161"/>
      <c r="J2051" s="161"/>
      <c r="K2051" s="161"/>
      <c r="L2051" s="161"/>
      <c r="M2051" s="161"/>
      <c r="N2051" s="171"/>
      <c r="O2051" s="171"/>
      <c r="P2051" s="171"/>
      <c r="Q2051" s="171"/>
      <c r="R2051" s="171"/>
      <c r="S2051" s="171"/>
      <c r="T2051" s="208" t="str">
        <f t="shared" si="320"/>
        <v>MISSING</v>
      </c>
      <c r="U2051" s="208" t="str">
        <f t="shared" si="321"/>
        <v>MISSING</v>
      </c>
      <c r="X2051" s="56">
        <f t="shared" si="322"/>
        <v>-99</v>
      </c>
      <c r="Y2051" s="56">
        <f t="shared" si="323"/>
        <v>-99</v>
      </c>
      <c r="Z2051" s="56">
        <f t="shared" si="324"/>
        <v>-99</v>
      </c>
      <c r="AA2051" s="56">
        <f t="shared" si="325"/>
        <v>-99</v>
      </c>
      <c r="AB2051" s="56">
        <f t="shared" si="326"/>
        <v>-99</v>
      </c>
      <c r="AC2051" s="56">
        <f t="shared" si="327"/>
        <v>-99</v>
      </c>
      <c r="AD2051" s="3"/>
      <c r="AE2051" s="82">
        <f>IF(D2051=1, 'adjustment factor'!$D$4, IF(D2051=-9,-999,IF(D2051="",-999,0)))</f>
        <v>-999</v>
      </c>
      <c r="AF2051" s="82">
        <f>IF(F2051=1, 'adjustment factor'!$D$5, IF(F2051=-9,-999,IF(F2051="",-999,0)))</f>
        <v>-999</v>
      </c>
      <c r="AG2051" s="82">
        <f>IF(E2051=1, 'adjustment factor'!$D$6, IF(E2051=-9,-999,IF(E2051="",-999,0)))</f>
        <v>-999</v>
      </c>
      <c r="AH2051" s="82">
        <f>IF(K2051&gt;=45,'adjustment factor'!$D$7,IF(K2051=-9,-1200,IF(K2051="",-1200,0)))</f>
        <v>-1200</v>
      </c>
      <c r="AI2051" s="82">
        <f>IF(L2051=1, 'adjustment factor'!$D$8, IF(L2051=-9,-999,IF(L2051="",-999,0)))</f>
        <v>-999</v>
      </c>
      <c r="AJ2051" s="82">
        <f>IF(AND(M2051&gt;=1,M2051&lt;=4),'adjustment factor'!$D$9,IF(M2051=-9,-999,IF(M2051=98,-999,IF(M2051=99,-999,IF(M2051="",-999,0)))))</f>
        <v>-999</v>
      </c>
      <c r="AK2051" s="82">
        <f>IF(H2051=1, 'adjustment factor'!$D$10, IF(H2051=-9,-999,IF(H2051="",-999,0)))</f>
        <v>-999</v>
      </c>
      <c r="AL2051" s="82">
        <f>IF(G2051=1, 'adjustment factor'!$D$11, IF(G2051=-9,-999,IF(G2051="",-999,0)))</f>
        <v>-999</v>
      </c>
      <c r="AM2051" s="82">
        <f>IF(I2051=1, 'adjustment factor'!$D$12, IF(I2051=-9,-999,IF(I2051="",-999,0)))</f>
        <v>-999</v>
      </c>
      <c r="AN2051" s="82">
        <f>IF(J2051=1, 'adjustment factor'!$D$13, IF(J2051=-9,-999,IF(J2051="",-999,0)))</f>
        <v>-999</v>
      </c>
      <c r="AO2051" s="82" t="str">
        <f t="shared" si="328"/>
        <v>-999</v>
      </c>
      <c r="AP2051" s="82" t="str">
        <f t="shared" si="329"/>
        <v>MISSING</v>
      </c>
      <c r="AQ2051" s="31"/>
    </row>
    <row r="2052" spans="2:43">
      <c r="B2052" s="207"/>
      <c r="C2052" s="35">
        <v>2048</v>
      </c>
      <c r="D2052" s="161"/>
      <c r="E2052" s="161"/>
      <c r="F2052" s="161"/>
      <c r="G2052" s="161"/>
      <c r="H2052" s="161"/>
      <c r="I2052" s="161"/>
      <c r="J2052" s="161"/>
      <c r="K2052" s="161"/>
      <c r="L2052" s="161"/>
      <c r="M2052" s="161"/>
      <c r="N2052" s="171"/>
      <c r="O2052" s="171"/>
      <c r="P2052" s="171"/>
      <c r="Q2052" s="171"/>
      <c r="R2052" s="171"/>
      <c r="S2052" s="171"/>
      <c r="T2052" s="208" t="str">
        <f t="shared" si="320"/>
        <v>MISSING</v>
      </c>
      <c r="U2052" s="208" t="str">
        <f t="shared" si="321"/>
        <v>MISSING</v>
      </c>
      <c r="X2052" s="56">
        <f t="shared" si="322"/>
        <v>-99</v>
      </c>
      <c r="Y2052" s="56">
        <f t="shared" si="323"/>
        <v>-99</v>
      </c>
      <c r="Z2052" s="56">
        <f t="shared" si="324"/>
        <v>-99</v>
      </c>
      <c r="AA2052" s="56">
        <f t="shared" si="325"/>
        <v>-99</v>
      </c>
      <c r="AB2052" s="56">
        <f t="shared" si="326"/>
        <v>-99</v>
      </c>
      <c r="AC2052" s="56">
        <f t="shared" si="327"/>
        <v>-99</v>
      </c>
      <c r="AD2052" s="3"/>
      <c r="AE2052" s="82">
        <f>IF(D2052=1, 'adjustment factor'!$D$4, IF(D2052=-9,-999,IF(D2052="",-999,0)))</f>
        <v>-999</v>
      </c>
      <c r="AF2052" s="82">
        <f>IF(F2052=1, 'adjustment factor'!$D$5, IF(F2052=-9,-999,IF(F2052="",-999,0)))</f>
        <v>-999</v>
      </c>
      <c r="AG2052" s="82">
        <f>IF(E2052=1, 'adjustment factor'!$D$6, IF(E2052=-9,-999,IF(E2052="",-999,0)))</f>
        <v>-999</v>
      </c>
      <c r="AH2052" s="82">
        <f>IF(K2052&gt;=45,'adjustment factor'!$D$7,IF(K2052=-9,-1200,IF(K2052="",-1200,0)))</f>
        <v>-1200</v>
      </c>
      <c r="AI2052" s="82">
        <f>IF(L2052=1, 'adjustment factor'!$D$8, IF(L2052=-9,-999,IF(L2052="",-999,0)))</f>
        <v>-999</v>
      </c>
      <c r="AJ2052" s="82">
        <f>IF(AND(M2052&gt;=1,M2052&lt;=4),'adjustment factor'!$D$9,IF(M2052=-9,-999,IF(M2052=98,-999,IF(M2052=99,-999,IF(M2052="",-999,0)))))</f>
        <v>-999</v>
      </c>
      <c r="AK2052" s="82">
        <f>IF(H2052=1, 'adjustment factor'!$D$10, IF(H2052=-9,-999,IF(H2052="",-999,0)))</f>
        <v>-999</v>
      </c>
      <c r="AL2052" s="82">
        <f>IF(G2052=1, 'adjustment factor'!$D$11, IF(G2052=-9,-999,IF(G2052="",-999,0)))</f>
        <v>-999</v>
      </c>
      <c r="AM2052" s="82">
        <f>IF(I2052=1, 'adjustment factor'!$D$12, IF(I2052=-9,-999,IF(I2052="",-999,0)))</f>
        <v>-999</v>
      </c>
      <c r="AN2052" s="82">
        <f>IF(J2052=1, 'adjustment factor'!$D$13, IF(J2052=-9,-999,IF(J2052="",-999,0)))</f>
        <v>-999</v>
      </c>
      <c r="AO2052" s="82" t="str">
        <f t="shared" si="328"/>
        <v>-999</v>
      </c>
      <c r="AP2052" s="82" t="str">
        <f t="shared" si="329"/>
        <v>MISSING</v>
      </c>
      <c r="AQ2052" s="31"/>
    </row>
    <row r="2053" spans="2:43">
      <c r="B2053" s="207"/>
      <c r="C2053" s="35">
        <v>2049</v>
      </c>
      <c r="D2053" s="161"/>
      <c r="E2053" s="161"/>
      <c r="F2053" s="161"/>
      <c r="G2053" s="161"/>
      <c r="H2053" s="161"/>
      <c r="I2053" s="161"/>
      <c r="J2053" s="161"/>
      <c r="K2053" s="161"/>
      <c r="L2053" s="161"/>
      <c r="M2053" s="161"/>
      <c r="N2053" s="171"/>
      <c r="O2053" s="171"/>
      <c r="P2053" s="171"/>
      <c r="Q2053" s="171"/>
      <c r="R2053" s="171"/>
      <c r="S2053" s="171"/>
      <c r="T2053" s="208" t="str">
        <f t="shared" si="320"/>
        <v>MISSING</v>
      </c>
      <c r="U2053" s="208" t="str">
        <f t="shared" si="321"/>
        <v>MISSING</v>
      </c>
      <c r="X2053" s="56">
        <f t="shared" si="322"/>
        <v>-99</v>
      </c>
      <c r="Y2053" s="56">
        <f t="shared" si="323"/>
        <v>-99</v>
      </c>
      <c r="Z2053" s="56">
        <f t="shared" si="324"/>
        <v>-99</v>
      </c>
      <c r="AA2053" s="56">
        <f t="shared" si="325"/>
        <v>-99</v>
      </c>
      <c r="AB2053" s="56">
        <f t="shared" si="326"/>
        <v>-99</v>
      </c>
      <c r="AC2053" s="56">
        <f t="shared" si="327"/>
        <v>-99</v>
      </c>
      <c r="AD2053" s="3"/>
      <c r="AE2053" s="82">
        <f>IF(D2053=1, 'adjustment factor'!$D$4, IF(D2053=-9,-999,IF(D2053="",-999,0)))</f>
        <v>-999</v>
      </c>
      <c r="AF2053" s="82">
        <f>IF(F2053=1, 'adjustment factor'!$D$5, IF(F2053=-9,-999,IF(F2053="",-999,0)))</f>
        <v>-999</v>
      </c>
      <c r="AG2053" s="82">
        <f>IF(E2053=1, 'adjustment factor'!$D$6, IF(E2053=-9,-999,IF(E2053="",-999,0)))</f>
        <v>-999</v>
      </c>
      <c r="AH2053" s="82">
        <f>IF(K2053&gt;=45,'adjustment factor'!$D$7,IF(K2053=-9,-1200,IF(K2053="",-1200,0)))</f>
        <v>-1200</v>
      </c>
      <c r="AI2053" s="82">
        <f>IF(L2053=1, 'adjustment factor'!$D$8, IF(L2053=-9,-999,IF(L2053="",-999,0)))</f>
        <v>-999</v>
      </c>
      <c r="AJ2053" s="82">
        <f>IF(AND(M2053&gt;=1,M2053&lt;=4),'adjustment factor'!$D$9,IF(M2053=-9,-999,IF(M2053=98,-999,IF(M2053=99,-999,IF(M2053="",-999,0)))))</f>
        <v>-999</v>
      </c>
      <c r="AK2053" s="82">
        <f>IF(H2053=1, 'adjustment factor'!$D$10, IF(H2053=-9,-999,IF(H2053="",-999,0)))</f>
        <v>-999</v>
      </c>
      <c r="AL2053" s="82">
        <f>IF(G2053=1, 'adjustment factor'!$D$11, IF(G2053=-9,-999,IF(G2053="",-999,0)))</f>
        <v>-999</v>
      </c>
      <c r="AM2053" s="82">
        <f>IF(I2053=1, 'adjustment factor'!$D$12, IF(I2053=-9,-999,IF(I2053="",-999,0)))</f>
        <v>-999</v>
      </c>
      <c r="AN2053" s="82">
        <f>IF(J2053=1, 'adjustment factor'!$D$13, IF(J2053=-9,-999,IF(J2053="",-999,0)))</f>
        <v>-999</v>
      </c>
      <c r="AO2053" s="82" t="str">
        <f t="shared" si="328"/>
        <v>-999</v>
      </c>
      <c r="AP2053" s="82" t="str">
        <f t="shared" si="329"/>
        <v>MISSING</v>
      </c>
      <c r="AQ2053" s="31"/>
    </row>
    <row r="2054" spans="2:43">
      <c r="B2054" s="207"/>
      <c r="C2054" s="35">
        <v>2050</v>
      </c>
      <c r="D2054" s="161"/>
      <c r="E2054" s="161"/>
      <c r="F2054" s="161"/>
      <c r="G2054" s="161"/>
      <c r="H2054" s="161"/>
      <c r="I2054" s="161"/>
      <c r="J2054" s="161"/>
      <c r="K2054" s="161"/>
      <c r="L2054" s="161"/>
      <c r="M2054" s="161"/>
      <c r="N2054" s="171"/>
      <c r="O2054" s="171"/>
      <c r="P2054" s="171"/>
      <c r="Q2054" s="171"/>
      <c r="R2054" s="171"/>
      <c r="S2054" s="171"/>
      <c r="T2054" s="208" t="str">
        <f t="shared" si="320"/>
        <v>MISSING</v>
      </c>
      <c r="U2054" s="208" t="str">
        <f t="shared" si="321"/>
        <v>MISSING</v>
      </c>
      <c r="X2054" s="56">
        <f t="shared" si="322"/>
        <v>-99</v>
      </c>
      <c r="Y2054" s="56">
        <f t="shared" si="323"/>
        <v>-99</v>
      </c>
      <c r="Z2054" s="56">
        <f t="shared" si="324"/>
        <v>-99</v>
      </c>
      <c r="AA2054" s="56">
        <f t="shared" si="325"/>
        <v>-99</v>
      </c>
      <c r="AB2054" s="56">
        <f t="shared" si="326"/>
        <v>-99</v>
      </c>
      <c r="AC2054" s="56">
        <f t="shared" si="327"/>
        <v>-99</v>
      </c>
      <c r="AD2054" s="3"/>
      <c r="AE2054" s="82">
        <f>IF(D2054=1, 'adjustment factor'!$D$4, IF(D2054=-9,-999,IF(D2054="",-999,0)))</f>
        <v>-999</v>
      </c>
      <c r="AF2054" s="82">
        <f>IF(F2054=1, 'adjustment factor'!$D$5, IF(F2054=-9,-999,IF(F2054="",-999,0)))</f>
        <v>-999</v>
      </c>
      <c r="AG2054" s="82">
        <f>IF(E2054=1, 'adjustment factor'!$D$6, IF(E2054=-9,-999,IF(E2054="",-999,0)))</f>
        <v>-999</v>
      </c>
      <c r="AH2054" s="82">
        <f>IF(K2054&gt;=45,'adjustment factor'!$D$7,IF(K2054=-9,-1200,IF(K2054="",-1200,0)))</f>
        <v>-1200</v>
      </c>
      <c r="AI2054" s="82">
        <f>IF(L2054=1, 'adjustment factor'!$D$8, IF(L2054=-9,-999,IF(L2054="",-999,0)))</f>
        <v>-999</v>
      </c>
      <c r="AJ2054" s="82">
        <f>IF(AND(M2054&gt;=1,M2054&lt;=4),'adjustment factor'!$D$9,IF(M2054=-9,-999,IF(M2054=98,-999,IF(M2054=99,-999,IF(M2054="",-999,0)))))</f>
        <v>-999</v>
      </c>
      <c r="AK2054" s="82">
        <f>IF(H2054=1, 'adjustment factor'!$D$10, IF(H2054=-9,-999,IF(H2054="",-999,0)))</f>
        <v>-999</v>
      </c>
      <c r="AL2054" s="82">
        <f>IF(G2054=1, 'adjustment factor'!$D$11, IF(G2054=-9,-999,IF(G2054="",-999,0)))</f>
        <v>-999</v>
      </c>
      <c r="AM2054" s="82">
        <f>IF(I2054=1, 'adjustment factor'!$D$12, IF(I2054=-9,-999,IF(I2054="",-999,0)))</f>
        <v>-999</v>
      </c>
      <c r="AN2054" s="82">
        <f>IF(J2054=1, 'adjustment factor'!$D$13, IF(J2054=-9,-999,IF(J2054="",-999,0)))</f>
        <v>-999</v>
      </c>
      <c r="AO2054" s="82" t="str">
        <f t="shared" si="328"/>
        <v>-999</v>
      </c>
      <c r="AP2054" s="82" t="str">
        <f t="shared" si="329"/>
        <v>MISSING</v>
      </c>
      <c r="AQ2054" s="31"/>
    </row>
    <row r="2055" spans="2:43">
      <c r="B2055" s="207"/>
      <c r="C2055" s="35">
        <v>2051</v>
      </c>
      <c r="D2055" s="161"/>
      <c r="E2055" s="161"/>
      <c r="F2055" s="161"/>
      <c r="G2055" s="161"/>
      <c r="H2055" s="161"/>
      <c r="I2055" s="161"/>
      <c r="J2055" s="161"/>
      <c r="K2055" s="161"/>
      <c r="L2055" s="161"/>
      <c r="M2055" s="161"/>
      <c r="N2055" s="171"/>
      <c r="O2055" s="171"/>
      <c r="P2055" s="171"/>
      <c r="Q2055" s="171"/>
      <c r="R2055" s="171"/>
      <c r="S2055" s="171"/>
      <c r="T2055" s="208" t="str">
        <f t="shared" si="320"/>
        <v>MISSING</v>
      </c>
      <c r="U2055" s="208" t="str">
        <f t="shared" si="321"/>
        <v>MISSING</v>
      </c>
      <c r="X2055" s="56">
        <f t="shared" si="322"/>
        <v>-99</v>
      </c>
      <c r="Y2055" s="56">
        <f t="shared" si="323"/>
        <v>-99</v>
      </c>
      <c r="Z2055" s="56">
        <f t="shared" si="324"/>
        <v>-99</v>
      </c>
      <c r="AA2055" s="56">
        <f t="shared" si="325"/>
        <v>-99</v>
      </c>
      <c r="AB2055" s="56">
        <f t="shared" si="326"/>
        <v>-99</v>
      </c>
      <c r="AC2055" s="56">
        <f t="shared" si="327"/>
        <v>-99</v>
      </c>
      <c r="AD2055" s="3"/>
      <c r="AE2055" s="82">
        <f>IF(D2055=1, 'adjustment factor'!$D$4, IF(D2055=-9,-999,IF(D2055="",-999,0)))</f>
        <v>-999</v>
      </c>
      <c r="AF2055" s="82">
        <f>IF(F2055=1, 'adjustment factor'!$D$5, IF(F2055=-9,-999,IF(F2055="",-999,0)))</f>
        <v>-999</v>
      </c>
      <c r="AG2055" s="82">
        <f>IF(E2055=1, 'adjustment factor'!$D$6, IF(E2055=-9,-999,IF(E2055="",-999,0)))</f>
        <v>-999</v>
      </c>
      <c r="AH2055" s="82">
        <f>IF(K2055&gt;=45,'adjustment factor'!$D$7,IF(K2055=-9,-1200,IF(K2055="",-1200,0)))</f>
        <v>-1200</v>
      </c>
      <c r="AI2055" s="82">
        <f>IF(L2055=1, 'adjustment factor'!$D$8, IF(L2055=-9,-999,IF(L2055="",-999,0)))</f>
        <v>-999</v>
      </c>
      <c r="AJ2055" s="82">
        <f>IF(AND(M2055&gt;=1,M2055&lt;=4),'adjustment factor'!$D$9,IF(M2055=-9,-999,IF(M2055=98,-999,IF(M2055=99,-999,IF(M2055="",-999,0)))))</f>
        <v>-999</v>
      </c>
      <c r="AK2055" s="82">
        <f>IF(H2055=1, 'adjustment factor'!$D$10, IF(H2055=-9,-999,IF(H2055="",-999,0)))</f>
        <v>-999</v>
      </c>
      <c r="AL2055" s="82">
        <f>IF(G2055=1, 'adjustment factor'!$D$11, IF(G2055=-9,-999,IF(G2055="",-999,0)))</f>
        <v>-999</v>
      </c>
      <c r="AM2055" s="82">
        <f>IF(I2055=1, 'adjustment factor'!$D$12, IF(I2055=-9,-999,IF(I2055="",-999,0)))</f>
        <v>-999</v>
      </c>
      <c r="AN2055" s="82">
        <f>IF(J2055=1, 'adjustment factor'!$D$13, IF(J2055=-9,-999,IF(J2055="",-999,0)))</f>
        <v>-999</v>
      </c>
      <c r="AO2055" s="82" t="str">
        <f t="shared" si="328"/>
        <v>-999</v>
      </c>
      <c r="AP2055" s="82" t="str">
        <f t="shared" si="329"/>
        <v>MISSING</v>
      </c>
      <c r="AQ2055" s="31"/>
    </row>
    <row r="2056" spans="2:43">
      <c r="B2056" s="207"/>
      <c r="C2056" s="35">
        <v>2052</v>
      </c>
      <c r="D2056" s="161"/>
      <c r="E2056" s="161"/>
      <c r="F2056" s="161"/>
      <c r="G2056" s="161"/>
      <c r="H2056" s="161"/>
      <c r="I2056" s="161"/>
      <c r="J2056" s="161"/>
      <c r="K2056" s="161"/>
      <c r="L2056" s="161"/>
      <c r="M2056" s="161"/>
      <c r="N2056" s="171"/>
      <c r="O2056" s="171"/>
      <c r="P2056" s="171"/>
      <c r="Q2056" s="171"/>
      <c r="R2056" s="171"/>
      <c r="S2056" s="171"/>
      <c r="T2056" s="208" t="str">
        <f t="shared" si="320"/>
        <v>MISSING</v>
      </c>
      <c r="U2056" s="208" t="str">
        <f t="shared" si="321"/>
        <v>MISSING</v>
      </c>
      <c r="X2056" s="56">
        <f t="shared" si="322"/>
        <v>-99</v>
      </c>
      <c r="Y2056" s="56">
        <f t="shared" si="323"/>
        <v>-99</v>
      </c>
      <c r="Z2056" s="56">
        <f t="shared" si="324"/>
        <v>-99</v>
      </c>
      <c r="AA2056" s="56">
        <f t="shared" si="325"/>
        <v>-99</v>
      </c>
      <c r="AB2056" s="56">
        <f t="shared" si="326"/>
        <v>-99</v>
      </c>
      <c r="AC2056" s="56">
        <f t="shared" si="327"/>
        <v>-99</v>
      </c>
      <c r="AD2056" s="3"/>
      <c r="AE2056" s="82">
        <f>IF(D2056=1, 'adjustment factor'!$D$4, IF(D2056=-9,-999,IF(D2056="",-999,0)))</f>
        <v>-999</v>
      </c>
      <c r="AF2056" s="82">
        <f>IF(F2056=1, 'adjustment factor'!$D$5, IF(F2056=-9,-999,IF(F2056="",-999,0)))</f>
        <v>-999</v>
      </c>
      <c r="AG2056" s="82">
        <f>IF(E2056=1, 'adjustment factor'!$D$6, IF(E2056=-9,-999,IF(E2056="",-999,0)))</f>
        <v>-999</v>
      </c>
      <c r="AH2056" s="82">
        <f>IF(K2056&gt;=45,'adjustment factor'!$D$7,IF(K2056=-9,-1200,IF(K2056="",-1200,0)))</f>
        <v>-1200</v>
      </c>
      <c r="AI2056" s="82">
        <f>IF(L2056=1, 'adjustment factor'!$D$8, IF(L2056=-9,-999,IF(L2056="",-999,0)))</f>
        <v>-999</v>
      </c>
      <c r="AJ2056" s="82">
        <f>IF(AND(M2056&gt;=1,M2056&lt;=4),'adjustment factor'!$D$9,IF(M2056=-9,-999,IF(M2056=98,-999,IF(M2056=99,-999,IF(M2056="",-999,0)))))</f>
        <v>-999</v>
      </c>
      <c r="AK2056" s="82">
        <f>IF(H2056=1, 'adjustment factor'!$D$10, IF(H2056=-9,-999,IF(H2056="",-999,0)))</f>
        <v>-999</v>
      </c>
      <c r="AL2056" s="82">
        <f>IF(G2056=1, 'adjustment factor'!$D$11, IF(G2056=-9,-999,IF(G2056="",-999,0)))</f>
        <v>-999</v>
      </c>
      <c r="AM2056" s="82">
        <f>IF(I2056=1, 'adjustment factor'!$D$12, IF(I2056=-9,-999,IF(I2056="",-999,0)))</f>
        <v>-999</v>
      </c>
      <c r="AN2056" s="82">
        <f>IF(J2056=1, 'adjustment factor'!$D$13, IF(J2056=-9,-999,IF(J2056="",-999,0)))</f>
        <v>-999</v>
      </c>
      <c r="AO2056" s="82" t="str">
        <f t="shared" si="328"/>
        <v>-999</v>
      </c>
      <c r="AP2056" s="82" t="str">
        <f t="shared" si="329"/>
        <v>MISSING</v>
      </c>
      <c r="AQ2056" s="31"/>
    </row>
    <row r="2057" spans="2:43">
      <c r="B2057" s="207"/>
      <c r="C2057" s="35">
        <v>2053</v>
      </c>
      <c r="D2057" s="161"/>
      <c r="E2057" s="161"/>
      <c r="F2057" s="161"/>
      <c r="G2057" s="161"/>
      <c r="H2057" s="161"/>
      <c r="I2057" s="161"/>
      <c r="J2057" s="161"/>
      <c r="K2057" s="161"/>
      <c r="L2057" s="161"/>
      <c r="M2057" s="161"/>
      <c r="N2057" s="171"/>
      <c r="O2057" s="171"/>
      <c r="P2057" s="171"/>
      <c r="Q2057" s="171"/>
      <c r="R2057" s="171"/>
      <c r="S2057" s="171"/>
      <c r="T2057" s="208" t="str">
        <f t="shared" si="320"/>
        <v>MISSING</v>
      </c>
      <c r="U2057" s="208" t="str">
        <f t="shared" si="321"/>
        <v>MISSING</v>
      </c>
      <c r="X2057" s="56">
        <f t="shared" si="322"/>
        <v>-99</v>
      </c>
      <c r="Y2057" s="56">
        <f t="shared" si="323"/>
        <v>-99</v>
      </c>
      <c r="Z2057" s="56">
        <f t="shared" si="324"/>
        <v>-99</v>
      </c>
      <c r="AA2057" s="56">
        <f t="shared" si="325"/>
        <v>-99</v>
      </c>
      <c r="AB2057" s="56">
        <f t="shared" si="326"/>
        <v>-99</v>
      </c>
      <c r="AC2057" s="56">
        <f t="shared" si="327"/>
        <v>-99</v>
      </c>
      <c r="AD2057" s="3"/>
      <c r="AE2057" s="82">
        <f>IF(D2057=1, 'adjustment factor'!$D$4, IF(D2057=-9,-999,IF(D2057="",-999,0)))</f>
        <v>-999</v>
      </c>
      <c r="AF2057" s="82">
        <f>IF(F2057=1, 'adjustment factor'!$D$5, IF(F2057=-9,-999,IF(F2057="",-999,0)))</f>
        <v>-999</v>
      </c>
      <c r="AG2057" s="82">
        <f>IF(E2057=1, 'adjustment factor'!$D$6, IF(E2057=-9,-999,IF(E2057="",-999,0)))</f>
        <v>-999</v>
      </c>
      <c r="AH2057" s="82">
        <f>IF(K2057&gt;=45,'adjustment factor'!$D$7,IF(K2057=-9,-1200,IF(K2057="",-1200,0)))</f>
        <v>-1200</v>
      </c>
      <c r="AI2057" s="82">
        <f>IF(L2057=1, 'adjustment factor'!$D$8, IF(L2057=-9,-999,IF(L2057="",-999,0)))</f>
        <v>-999</v>
      </c>
      <c r="AJ2057" s="82">
        <f>IF(AND(M2057&gt;=1,M2057&lt;=4),'adjustment factor'!$D$9,IF(M2057=-9,-999,IF(M2057=98,-999,IF(M2057=99,-999,IF(M2057="",-999,0)))))</f>
        <v>-999</v>
      </c>
      <c r="AK2057" s="82">
        <f>IF(H2057=1, 'adjustment factor'!$D$10, IF(H2057=-9,-999,IF(H2057="",-999,0)))</f>
        <v>-999</v>
      </c>
      <c r="AL2057" s="82">
        <f>IF(G2057=1, 'adjustment factor'!$D$11, IF(G2057=-9,-999,IF(G2057="",-999,0)))</f>
        <v>-999</v>
      </c>
      <c r="AM2057" s="82">
        <f>IF(I2057=1, 'adjustment factor'!$D$12, IF(I2057=-9,-999,IF(I2057="",-999,0)))</f>
        <v>-999</v>
      </c>
      <c r="AN2057" s="82">
        <f>IF(J2057=1, 'adjustment factor'!$D$13, IF(J2057=-9,-999,IF(J2057="",-999,0)))</f>
        <v>-999</v>
      </c>
      <c r="AO2057" s="82" t="str">
        <f t="shared" si="328"/>
        <v>-999</v>
      </c>
      <c r="AP2057" s="82" t="str">
        <f t="shared" si="329"/>
        <v>MISSING</v>
      </c>
      <c r="AQ2057" s="31"/>
    </row>
    <row r="2058" spans="2:43">
      <c r="B2058" s="207"/>
      <c r="C2058" s="35">
        <v>2054</v>
      </c>
      <c r="D2058" s="161"/>
      <c r="E2058" s="161"/>
      <c r="F2058" s="161"/>
      <c r="G2058" s="161"/>
      <c r="H2058" s="161"/>
      <c r="I2058" s="161"/>
      <c r="J2058" s="161"/>
      <c r="K2058" s="161"/>
      <c r="L2058" s="161"/>
      <c r="M2058" s="161"/>
      <c r="N2058" s="171"/>
      <c r="O2058" s="171"/>
      <c r="P2058" s="171"/>
      <c r="Q2058" s="171"/>
      <c r="R2058" s="171"/>
      <c r="S2058" s="171"/>
      <c r="T2058" s="208" t="str">
        <f t="shared" si="320"/>
        <v>MISSING</v>
      </c>
      <c r="U2058" s="208" t="str">
        <f t="shared" si="321"/>
        <v>MISSING</v>
      </c>
      <c r="X2058" s="56">
        <f t="shared" si="322"/>
        <v>-99</v>
      </c>
      <c r="Y2058" s="56">
        <f t="shared" si="323"/>
        <v>-99</v>
      </c>
      <c r="Z2058" s="56">
        <f t="shared" si="324"/>
        <v>-99</v>
      </c>
      <c r="AA2058" s="56">
        <f t="shared" si="325"/>
        <v>-99</v>
      </c>
      <c r="AB2058" s="56">
        <f t="shared" si="326"/>
        <v>-99</v>
      </c>
      <c r="AC2058" s="56">
        <f t="shared" si="327"/>
        <v>-99</v>
      </c>
      <c r="AD2058" s="3"/>
      <c r="AE2058" s="82">
        <f>IF(D2058=1, 'adjustment factor'!$D$4, IF(D2058=-9,-999,IF(D2058="",-999,0)))</f>
        <v>-999</v>
      </c>
      <c r="AF2058" s="82">
        <f>IF(F2058=1, 'adjustment factor'!$D$5, IF(F2058=-9,-999,IF(F2058="",-999,0)))</f>
        <v>-999</v>
      </c>
      <c r="AG2058" s="82">
        <f>IF(E2058=1, 'adjustment factor'!$D$6, IF(E2058=-9,-999,IF(E2058="",-999,0)))</f>
        <v>-999</v>
      </c>
      <c r="AH2058" s="82">
        <f>IF(K2058&gt;=45,'adjustment factor'!$D$7,IF(K2058=-9,-1200,IF(K2058="",-1200,0)))</f>
        <v>-1200</v>
      </c>
      <c r="AI2058" s="82">
        <f>IF(L2058=1, 'adjustment factor'!$D$8, IF(L2058=-9,-999,IF(L2058="",-999,0)))</f>
        <v>-999</v>
      </c>
      <c r="AJ2058" s="82">
        <f>IF(AND(M2058&gt;=1,M2058&lt;=4),'adjustment factor'!$D$9,IF(M2058=-9,-999,IF(M2058=98,-999,IF(M2058=99,-999,IF(M2058="",-999,0)))))</f>
        <v>-999</v>
      </c>
      <c r="AK2058" s="82">
        <f>IF(H2058=1, 'adjustment factor'!$D$10, IF(H2058=-9,-999,IF(H2058="",-999,0)))</f>
        <v>-999</v>
      </c>
      <c r="AL2058" s="82">
        <f>IF(G2058=1, 'adjustment factor'!$D$11, IF(G2058=-9,-999,IF(G2058="",-999,0)))</f>
        <v>-999</v>
      </c>
      <c r="AM2058" s="82">
        <f>IF(I2058=1, 'adjustment factor'!$D$12, IF(I2058=-9,-999,IF(I2058="",-999,0)))</f>
        <v>-999</v>
      </c>
      <c r="AN2058" s="82">
        <f>IF(J2058=1, 'adjustment factor'!$D$13, IF(J2058=-9,-999,IF(J2058="",-999,0)))</f>
        <v>-999</v>
      </c>
      <c r="AO2058" s="82" t="str">
        <f t="shared" si="328"/>
        <v>-999</v>
      </c>
      <c r="AP2058" s="82" t="str">
        <f t="shared" si="329"/>
        <v>MISSING</v>
      </c>
      <c r="AQ2058" s="31"/>
    </row>
    <row r="2059" spans="2:43">
      <c r="B2059" s="207"/>
      <c r="C2059" s="35">
        <v>2055</v>
      </c>
      <c r="D2059" s="161"/>
      <c r="E2059" s="161"/>
      <c r="F2059" s="161"/>
      <c r="G2059" s="161"/>
      <c r="H2059" s="161"/>
      <c r="I2059" s="161"/>
      <c r="J2059" s="161"/>
      <c r="K2059" s="161"/>
      <c r="L2059" s="161"/>
      <c r="M2059" s="161"/>
      <c r="N2059" s="171"/>
      <c r="O2059" s="171"/>
      <c r="P2059" s="171"/>
      <c r="Q2059" s="171"/>
      <c r="R2059" s="171"/>
      <c r="S2059" s="171"/>
      <c r="T2059" s="208" t="str">
        <f t="shared" si="320"/>
        <v>MISSING</v>
      </c>
      <c r="U2059" s="208" t="str">
        <f t="shared" si="321"/>
        <v>MISSING</v>
      </c>
      <c r="X2059" s="56">
        <f t="shared" si="322"/>
        <v>-99</v>
      </c>
      <c r="Y2059" s="56">
        <f t="shared" si="323"/>
        <v>-99</v>
      </c>
      <c r="Z2059" s="56">
        <f t="shared" si="324"/>
        <v>-99</v>
      </c>
      <c r="AA2059" s="56">
        <f t="shared" si="325"/>
        <v>-99</v>
      </c>
      <c r="AB2059" s="56">
        <f t="shared" si="326"/>
        <v>-99</v>
      </c>
      <c r="AC2059" s="56">
        <f t="shared" si="327"/>
        <v>-99</v>
      </c>
      <c r="AD2059" s="3"/>
      <c r="AE2059" s="82">
        <f>IF(D2059=1, 'adjustment factor'!$D$4, IF(D2059=-9,-999,IF(D2059="",-999,0)))</f>
        <v>-999</v>
      </c>
      <c r="AF2059" s="82">
        <f>IF(F2059=1, 'adjustment factor'!$D$5, IF(F2059=-9,-999,IF(F2059="",-999,0)))</f>
        <v>-999</v>
      </c>
      <c r="AG2059" s="82">
        <f>IF(E2059=1, 'adjustment factor'!$D$6, IF(E2059=-9,-999,IF(E2059="",-999,0)))</f>
        <v>-999</v>
      </c>
      <c r="AH2059" s="82">
        <f>IF(K2059&gt;=45,'adjustment factor'!$D$7,IF(K2059=-9,-1200,IF(K2059="",-1200,0)))</f>
        <v>-1200</v>
      </c>
      <c r="AI2059" s="82">
        <f>IF(L2059=1, 'adjustment factor'!$D$8, IF(L2059=-9,-999,IF(L2059="",-999,0)))</f>
        <v>-999</v>
      </c>
      <c r="AJ2059" s="82">
        <f>IF(AND(M2059&gt;=1,M2059&lt;=4),'adjustment factor'!$D$9,IF(M2059=-9,-999,IF(M2059=98,-999,IF(M2059=99,-999,IF(M2059="",-999,0)))))</f>
        <v>-999</v>
      </c>
      <c r="AK2059" s="82">
        <f>IF(H2059=1, 'adjustment factor'!$D$10, IF(H2059=-9,-999,IF(H2059="",-999,0)))</f>
        <v>-999</v>
      </c>
      <c r="AL2059" s="82">
        <f>IF(G2059=1, 'adjustment factor'!$D$11, IF(G2059=-9,-999,IF(G2059="",-999,0)))</f>
        <v>-999</v>
      </c>
      <c r="AM2059" s="82">
        <f>IF(I2059=1, 'adjustment factor'!$D$12, IF(I2059=-9,-999,IF(I2059="",-999,0)))</f>
        <v>-999</v>
      </c>
      <c r="AN2059" s="82">
        <f>IF(J2059=1, 'adjustment factor'!$D$13, IF(J2059=-9,-999,IF(J2059="",-999,0)))</f>
        <v>-999</v>
      </c>
      <c r="AO2059" s="82" t="str">
        <f t="shared" si="328"/>
        <v>-999</v>
      </c>
      <c r="AP2059" s="82" t="str">
        <f t="shared" si="329"/>
        <v>MISSING</v>
      </c>
      <c r="AQ2059" s="31"/>
    </row>
    <row r="2060" spans="2:43">
      <c r="B2060" s="207"/>
      <c r="C2060" s="35">
        <v>2056</v>
      </c>
      <c r="D2060" s="161"/>
      <c r="E2060" s="161"/>
      <c r="F2060" s="161"/>
      <c r="G2060" s="161"/>
      <c r="H2060" s="161"/>
      <c r="I2060" s="161"/>
      <c r="J2060" s="161"/>
      <c r="K2060" s="161"/>
      <c r="L2060" s="161"/>
      <c r="M2060" s="161"/>
      <c r="N2060" s="171"/>
      <c r="O2060" s="171"/>
      <c r="P2060" s="171"/>
      <c r="Q2060" s="171"/>
      <c r="R2060" s="171"/>
      <c r="S2060" s="171"/>
      <c r="T2060" s="208" t="str">
        <f t="shared" si="320"/>
        <v>MISSING</v>
      </c>
      <c r="U2060" s="208" t="str">
        <f t="shared" si="321"/>
        <v>MISSING</v>
      </c>
      <c r="X2060" s="56">
        <f t="shared" si="322"/>
        <v>-99</v>
      </c>
      <c r="Y2060" s="56">
        <f t="shared" si="323"/>
        <v>-99</v>
      </c>
      <c r="Z2060" s="56">
        <f t="shared" si="324"/>
        <v>-99</v>
      </c>
      <c r="AA2060" s="56">
        <f t="shared" si="325"/>
        <v>-99</v>
      </c>
      <c r="AB2060" s="56">
        <f t="shared" si="326"/>
        <v>-99</v>
      </c>
      <c r="AC2060" s="56">
        <f t="shared" si="327"/>
        <v>-99</v>
      </c>
      <c r="AD2060" s="3"/>
      <c r="AE2060" s="82">
        <f>IF(D2060=1, 'adjustment factor'!$D$4, IF(D2060=-9,-999,IF(D2060="",-999,0)))</f>
        <v>-999</v>
      </c>
      <c r="AF2060" s="82">
        <f>IF(F2060=1, 'adjustment factor'!$D$5, IF(F2060=-9,-999,IF(F2060="",-999,0)))</f>
        <v>-999</v>
      </c>
      <c r="AG2060" s="82">
        <f>IF(E2060=1, 'adjustment factor'!$D$6, IF(E2060=-9,-999,IF(E2060="",-999,0)))</f>
        <v>-999</v>
      </c>
      <c r="AH2060" s="82">
        <f>IF(K2060&gt;=45,'adjustment factor'!$D$7,IF(K2060=-9,-1200,IF(K2060="",-1200,0)))</f>
        <v>-1200</v>
      </c>
      <c r="AI2060" s="82">
        <f>IF(L2060=1, 'adjustment factor'!$D$8, IF(L2060=-9,-999,IF(L2060="",-999,0)))</f>
        <v>-999</v>
      </c>
      <c r="AJ2060" s="82">
        <f>IF(AND(M2060&gt;=1,M2060&lt;=4),'adjustment factor'!$D$9,IF(M2060=-9,-999,IF(M2060=98,-999,IF(M2060=99,-999,IF(M2060="",-999,0)))))</f>
        <v>-999</v>
      </c>
      <c r="AK2060" s="82">
        <f>IF(H2060=1, 'adjustment factor'!$D$10, IF(H2060=-9,-999,IF(H2060="",-999,0)))</f>
        <v>-999</v>
      </c>
      <c r="AL2060" s="82">
        <f>IF(G2060=1, 'adjustment factor'!$D$11, IF(G2060=-9,-999,IF(G2060="",-999,0)))</f>
        <v>-999</v>
      </c>
      <c r="AM2060" s="82">
        <f>IF(I2060=1, 'adjustment factor'!$D$12, IF(I2060=-9,-999,IF(I2060="",-999,0)))</f>
        <v>-999</v>
      </c>
      <c r="AN2060" s="82">
        <f>IF(J2060=1, 'adjustment factor'!$D$13, IF(J2060=-9,-999,IF(J2060="",-999,0)))</f>
        <v>-999</v>
      </c>
      <c r="AO2060" s="82" t="str">
        <f t="shared" si="328"/>
        <v>-999</v>
      </c>
      <c r="AP2060" s="82" t="str">
        <f t="shared" si="329"/>
        <v>MISSING</v>
      </c>
      <c r="AQ2060" s="31"/>
    </row>
    <row r="2061" spans="2:43">
      <c r="B2061" s="207"/>
      <c r="C2061" s="35">
        <v>2057</v>
      </c>
      <c r="D2061" s="161"/>
      <c r="E2061" s="161"/>
      <c r="F2061" s="161"/>
      <c r="G2061" s="161"/>
      <c r="H2061" s="161"/>
      <c r="I2061" s="161"/>
      <c r="J2061" s="161"/>
      <c r="K2061" s="161"/>
      <c r="L2061" s="161"/>
      <c r="M2061" s="161"/>
      <c r="N2061" s="171"/>
      <c r="O2061" s="171"/>
      <c r="P2061" s="171"/>
      <c r="Q2061" s="171"/>
      <c r="R2061" s="171"/>
      <c r="S2061" s="171"/>
      <c r="T2061" s="208" t="str">
        <f t="shared" si="320"/>
        <v>MISSING</v>
      </c>
      <c r="U2061" s="208" t="str">
        <f t="shared" si="321"/>
        <v>MISSING</v>
      </c>
      <c r="X2061" s="56">
        <f t="shared" si="322"/>
        <v>-99</v>
      </c>
      <c r="Y2061" s="56">
        <f t="shared" si="323"/>
        <v>-99</v>
      </c>
      <c r="Z2061" s="56">
        <f t="shared" si="324"/>
        <v>-99</v>
      </c>
      <c r="AA2061" s="56">
        <f t="shared" si="325"/>
        <v>-99</v>
      </c>
      <c r="AB2061" s="56">
        <f t="shared" si="326"/>
        <v>-99</v>
      </c>
      <c r="AC2061" s="56">
        <f t="shared" si="327"/>
        <v>-99</v>
      </c>
      <c r="AD2061" s="3"/>
      <c r="AE2061" s="82">
        <f>IF(D2061=1, 'adjustment factor'!$D$4, IF(D2061=-9,-999,IF(D2061="",-999,0)))</f>
        <v>-999</v>
      </c>
      <c r="AF2061" s="82">
        <f>IF(F2061=1, 'adjustment factor'!$D$5, IF(F2061=-9,-999,IF(F2061="",-999,0)))</f>
        <v>-999</v>
      </c>
      <c r="AG2061" s="82">
        <f>IF(E2061=1, 'adjustment factor'!$D$6, IF(E2061=-9,-999,IF(E2061="",-999,0)))</f>
        <v>-999</v>
      </c>
      <c r="AH2061" s="82">
        <f>IF(K2061&gt;=45,'adjustment factor'!$D$7,IF(K2061=-9,-1200,IF(K2061="",-1200,0)))</f>
        <v>-1200</v>
      </c>
      <c r="AI2061" s="82">
        <f>IF(L2061=1, 'adjustment factor'!$D$8, IF(L2061=-9,-999,IF(L2061="",-999,0)))</f>
        <v>-999</v>
      </c>
      <c r="AJ2061" s="82">
        <f>IF(AND(M2061&gt;=1,M2061&lt;=4),'adjustment factor'!$D$9,IF(M2061=-9,-999,IF(M2061=98,-999,IF(M2061=99,-999,IF(M2061="",-999,0)))))</f>
        <v>-999</v>
      </c>
      <c r="AK2061" s="82">
        <f>IF(H2061=1, 'adjustment factor'!$D$10, IF(H2061=-9,-999,IF(H2061="",-999,0)))</f>
        <v>-999</v>
      </c>
      <c r="AL2061" s="82">
        <f>IF(G2061=1, 'adjustment factor'!$D$11, IF(G2061=-9,-999,IF(G2061="",-999,0)))</f>
        <v>-999</v>
      </c>
      <c r="AM2061" s="82">
        <f>IF(I2061=1, 'adjustment factor'!$D$12, IF(I2061=-9,-999,IF(I2061="",-999,0)))</f>
        <v>-999</v>
      </c>
      <c r="AN2061" s="82">
        <f>IF(J2061=1, 'adjustment factor'!$D$13, IF(J2061=-9,-999,IF(J2061="",-999,0)))</f>
        <v>-999</v>
      </c>
      <c r="AO2061" s="82" t="str">
        <f t="shared" si="328"/>
        <v>-999</v>
      </c>
      <c r="AP2061" s="82" t="str">
        <f t="shared" si="329"/>
        <v>MISSING</v>
      </c>
      <c r="AQ2061" s="31"/>
    </row>
    <row r="2062" spans="2:43">
      <c r="B2062" s="207"/>
      <c r="C2062" s="35">
        <v>2058</v>
      </c>
      <c r="D2062" s="161"/>
      <c r="E2062" s="161"/>
      <c r="F2062" s="161"/>
      <c r="G2062" s="161"/>
      <c r="H2062" s="161"/>
      <c r="I2062" s="161"/>
      <c r="J2062" s="161"/>
      <c r="K2062" s="161"/>
      <c r="L2062" s="161"/>
      <c r="M2062" s="161"/>
      <c r="N2062" s="171"/>
      <c r="O2062" s="171"/>
      <c r="P2062" s="171"/>
      <c r="Q2062" s="171"/>
      <c r="R2062" s="171"/>
      <c r="S2062" s="171"/>
      <c r="T2062" s="208" t="str">
        <f t="shared" si="320"/>
        <v>MISSING</v>
      </c>
      <c r="U2062" s="208" t="str">
        <f t="shared" si="321"/>
        <v>MISSING</v>
      </c>
      <c r="X2062" s="56">
        <f t="shared" si="322"/>
        <v>-99</v>
      </c>
      <c r="Y2062" s="56">
        <f t="shared" si="323"/>
        <v>-99</v>
      </c>
      <c r="Z2062" s="56">
        <f t="shared" si="324"/>
        <v>-99</v>
      </c>
      <c r="AA2062" s="56">
        <f t="shared" si="325"/>
        <v>-99</v>
      </c>
      <c r="AB2062" s="56">
        <f t="shared" si="326"/>
        <v>-99</v>
      </c>
      <c r="AC2062" s="56">
        <f t="shared" si="327"/>
        <v>-99</v>
      </c>
      <c r="AD2062" s="3"/>
      <c r="AE2062" s="82">
        <f>IF(D2062=1, 'adjustment factor'!$D$4, IF(D2062=-9,-999,IF(D2062="",-999,0)))</f>
        <v>-999</v>
      </c>
      <c r="AF2062" s="82">
        <f>IF(F2062=1, 'adjustment factor'!$D$5, IF(F2062=-9,-999,IF(F2062="",-999,0)))</f>
        <v>-999</v>
      </c>
      <c r="AG2062" s="82">
        <f>IF(E2062=1, 'adjustment factor'!$D$6, IF(E2062=-9,-999,IF(E2062="",-999,0)))</f>
        <v>-999</v>
      </c>
      <c r="AH2062" s="82">
        <f>IF(K2062&gt;=45,'adjustment factor'!$D$7,IF(K2062=-9,-1200,IF(K2062="",-1200,0)))</f>
        <v>-1200</v>
      </c>
      <c r="AI2062" s="82">
        <f>IF(L2062=1, 'adjustment factor'!$D$8, IF(L2062=-9,-999,IF(L2062="",-999,0)))</f>
        <v>-999</v>
      </c>
      <c r="AJ2062" s="82">
        <f>IF(AND(M2062&gt;=1,M2062&lt;=4),'adjustment factor'!$D$9,IF(M2062=-9,-999,IF(M2062=98,-999,IF(M2062=99,-999,IF(M2062="",-999,0)))))</f>
        <v>-999</v>
      </c>
      <c r="AK2062" s="82">
        <f>IF(H2062=1, 'adjustment factor'!$D$10, IF(H2062=-9,-999,IF(H2062="",-999,0)))</f>
        <v>-999</v>
      </c>
      <c r="AL2062" s="82">
        <f>IF(G2062=1, 'adjustment factor'!$D$11, IF(G2062=-9,-999,IF(G2062="",-999,0)))</f>
        <v>-999</v>
      </c>
      <c r="AM2062" s="82">
        <f>IF(I2062=1, 'adjustment factor'!$D$12, IF(I2062=-9,-999,IF(I2062="",-999,0)))</f>
        <v>-999</v>
      </c>
      <c r="AN2062" s="82">
        <f>IF(J2062=1, 'adjustment factor'!$D$13, IF(J2062=-9,-999,IF(J2062="",-999,0)))</f>
        <v>-999</v>
      </c>
      <c r="AO2062" s="82" t="str">
        <f t="shared" si="328"/>
        <v>-999</v>
      </c>
      <c r="AP2062" s="82" t="str">
        <f t="shared" si="329"/>
        <v>MISSING</v>
      </c>
      <c r="AQ2062" s="31"/>
    </row>
    <row r="2063" spans="2:43">
      <c r="B2063" s="207"/>
      <c r="C2063" s="35">
        <v>2059</v>
      </c>
      <c r="D2063" s="161"/>
      <c r="E2063" s="161"/>
      <c r="F2063" s="161"/>
      <c r="G2063" s="161"/>
      <c r="H2063" s="161"/>
      <c r="I2063" s="161"/>
      <c r="J2063" s="161"/>
      <c r="K2063" s="161"/>
      <c r="L2063" s="161"/>
      <c r="M2063" s="161"/>
      <c r="N2063" s="171"/>
      <c r="O2063" s="171"/>
      <c r="P2063" s="171"/>
      <c r="Q2063" s="171"/>
      <c r="R2063" s="171"/>
      <c r="S2063" s="171"/>
      <c r="T2063" s="208" t="str">
        <f t="shared" si="320"/>
        <v>MISSING</v>
      </c>
      <c r="U2063" s="208" t="str">
        <f t="shared" si="321"/>
        <v>MISSING</v>
      </c>
      <c r="X2063" s="56">
        <f t="shared" si="322"/>
        <v>-99</v>
      </c>
      <c r="Y2063" s="56">
        <f t="shared" si="323"/>
        <v>-99</v>
      </c>
      <c r="Z2063" s="56">
        <f t="shared" si="324"/>
        <v>-99</v>
      </c>
      <c r="AA2063" s="56">
        <f t="shared" si="325"/>
        <v>-99</v>
      </c>
      <c r="AB2063" s="56">
        <f t="shared" si="326"/>
        <v>-99</v>
      </c>
      <c r="AC2063" s="56">
        <f t="shared" si="327"/>
        <v>-99</v>
      </c>
      <c r="AD2063" s="3"/>
      <c r="AE2063" s="82">
        <f>IF(D2063=1, 'adjustment factor'!$D$4, IF(D2063=-9,-999,IF(D2063="",-999,0)))</f>
        <v>-999</v>
      </c>
      <c r="AF2063" s="82">
        <f>IF(F2063=1, 'adjustment factor'!$D$5, IF(F2063=-9,-999,IF(F2063="",-999,0)))</f>
        <v>-999</v>
      </c>
      <c r="AG2063" s="82">
        <f>IF(E2063=1, 'adjustment factor'!$D$6, IF(E2063=-9,-999,IF(E2063="",-999,0)))</f>
        <v>-999</v>
      </c>
      <c r="AH2063" s="82">
        <f>IF(K2063&gt;=45,'adjustment factor'!$D$7,IF(K2063=-9,-1200,IF(K2063="",-1200,0)))</f>
        <v>-1200</v>
      </c>
      <c r="AI2063" s="82">
        <f>IF(L2063=1, 'adjustment factor'!$D$8, IF(L2063=-9,-999,IF(L2063="",-999,0)))</f>
        <v>-999</v>
      </c>
      <c r="AJ2063" s="82">
        <f>IF(AND(M2063&gt;=1,M2063&lt;=4),'adjustment factor'!$D$9,IF(M2063=-9,-999,IF(M2063=98,-999,IF(M2063=99,-999,IF(M2063="",-999,0)))))</f>
        <v>-999</v>
      </c>
      <c r="AK2063" s="82">
        <f>IF(H2063=1, 'adjustment factor'!$D$10, IF(H2063=-9,-999,IF(H2063="",-999,0)))</f>
        <v>-999</v>
      </c>
      <c r="AL2063" s="82">
        <f>IF(G2063=1, 'adjustment factor'!$D$11, IF(G2063=-9,-999,IF(G2063="",-999,0)))</f>
        <v>-999</v>
      </c>
      <c r="AM2063" s="82">
        <f>IF(I2063=1, 'adjustment factor'!$D$12, IF(I2063=-9,-999,IF(I2063="",-999,0)))</f>
        <v>-999</v>
      </c>
      <c r="AN2063" s="82">
        <f>IF(J2063=1, 'adjustment factor'!$D$13, IF(J2063=-9,-999,IF(J2063="",-999,0)))</f>
        <v>-999</v>
      </c>
      <c r="AO2063" s="82" t="str">
        <f t="shared" si="328"/>
        <v>-999</v>
      </c>
      <c r="AP2063" s="82" t="str">
        <f t="shared" si="329"/>
        <v>MISSING</v>
      </c>
      <c r="AQ2063" s="31"/>
    </row>
    <row r="2064" spans="2:43">
      <c r="B2064" s="207"/>
      <c r="C2064" s="35">
        <v>2060</v>
      </c>
      <c r="D2064" s="161"/>
      <c r="E2064" s="161"/>
      <c r="F2064" s="161"/>
      <c r="G2064" s="161"/>
      <c r="H2064" s="161"/>
      <c r="I2064" s="161"/>
      <c r="J2064" s="161"/>
      <c r="K2064" s="161"/>
      <c r="L2064" s="161"/>
      <c r="M2064" s="161"/>
      <c r="N2064" s="171"/>
      <c r="O2064" s="171"/>
      <c r="P2064" s="171"/>
      <c r="Q2064" s="171"/>
      <c r="R2064" s="171"/>
      <c r="S2064" s="171"/>
      <c r="T2064" s="208" t="str">
        <f t="shared" si="320"/>
        <v>MISSING</v>
      </c>
      <c r="U2064" s="208" t="str">
        <f t="shared" si="321"/>
        <v>MISSING</v>
      </c>
      <c r="X2064" s="56">
        <f t="shared" si="322"/>
        <v>-99</v>
      </c>
      <c r="Y2064" s="56">
        <f t="shared" si="323"/>
        <v>-99</v>
      </c>
      <c r="Z2064" s="56">
        <f t="shared" si="324"/>
        <v>-99</v>
      </c>
      <c r="AA2064" s="56">
        <f t="shared" si="325"/>
        <v>-99</v>
      </c>
      <c r="AB2064" s="56">
        <f t="shared" si="326"/>
        <v>-99</v>
      </c>
      <c r="AC2064" s="56">
        <f t="shared" si="327"/>
        <v>-99</v>
      </c>
      <c r="AD2064" s="3"/>
      <c r="AE2064" s="82">
        <f>IF(D2064=1, 'adjustment factor'!$D$4, IF(D2064=-9,-999,IF(D2064="",-999,0)))</f>
        <v>-999</v>
      </c>
      <c r="AF2064" s="82">
        <f>IF(F2064=1, 'adjustment factor'!$D$5, IF(F2064=-9,-999,IF(F2064="",-999,0)))</f>
        <v>-999</v>
      </c>
      <c r="AG2064" s="82">
        <f>IF(E2064=1, 'adjustment factor'!$D$6, IF(E2064=-9,-999,IF(E2064="",-999,0)))</f>
        <v>-999</v>
      </c>
      <c r="AH2064" s="82">
        <f>IF(K2064&gt;=45,'adjustment factor'!$D$7,IF(K2064=-9,-1200,IF(K2064="",-1200,0)))</f>
        <v>-1200</v>
      </c>
      <c r="AI2064" s="82">
        <f>IF(L2064=1, 'adjustment factor'!$D$8, IF(L2064=-9,-999,IF(L2064="",-999,0)))</f>
        <v>-999</v>
      </c>
      <c r="AJ2064" s="82">
        <f>IF(AND(M2064&gt;=1,M2064&lt;=4),'adjustment factor'!$D$9,IF(M2064=-9,-999,IF(M2064=98,-999,IF(M2064=99,-999,IF(M2064="",-999,0)))))</f>
        <v>-999</v>
      </c>
      <c r="AK2064" s="82">
        <f>IF(H2064=1, 'adjustment factor'!$D$10, IF(H2064=-9,-999,IF(H2064="",-999,0)))</f>
        <v>-999</v>
      </c>
      <c r="AL2064" s="82">
        <f>IF(G2064=1, 'adjustment factor'!$D$11, IF(G2064=-9,-999,IF(G2064="",-999,0)))</f>
        <v>-999</v>
      </c>
      <c r="AM2064" s="82">
        <f>IF(I2064=1, 'adjustment factor'!$D$12, IF(I2064=-9,-999,IF(I2064="",-999,0)))</f>
        <v>-999</v>
      </c>
      <c r="AN2064" s="82">
        <f>IF(J2064=1, 'adjustment factor'!$D$13, IF(J2064=-9,-999,IF(J2064="",-999,0)))</f>
        <v>-999</v>
      </c>
      <c r="AO2064" s="82" t="str">
        <f t="shared" si="328"/>
        <v>-999</v>
      </c>
      <c r="AP2064" s="82" t="str">
        <f t="shared" si="329"/>
        <v>MISSING</v>
      </c>
      <c r="AQ2064" s="31"/>
    </row>
    <row r="2065" spans="2:43">
      <c r="B2065" s="207"/>
      <c r="C2065" s="35">
        <v>2061</v>
      </c>
      <c r="D2065" s="161"/>
      <c r="E2065" s="161"/>
      <c r="F2065" s="161"/>
      <c r="G2065" s="161"/>
      <c r="H2065" s="161"/>
      <c r="I2065" s="161"/>
      <c r="J2065" s="161"/>
      <c r="K2065" s="161"/>
      <c r="L2065" s="161"/>
      <c r="M2065" s="161"/>
      <c r="N2065" s="171"/>
      <c r="O2065" s="171"/>
      <c r="P2065" s="171"/>
      <c r="Q2065" s="171"/>
      <c r="R2065" s="171"/>
      <c r="S2065" s="171"/>
      <c r="T2065" s="208" t="str">
        <f t="shared" si="320"/>
        <v>MISSING</v>
      </c>
      <c r="U2065" s="208" t="str">
        <f t="shared" si="321"/>
        <v>MISSING</v>
      </c>
      <c r="X2065" s="56">
        <f t="shared" si="322"/>
        <v>-99</v>
      </c>
      <c r="Y2065" s="56">
        <f t="shared" si="323"/>
        <v>-99</v>
      </c>
      <c r="Z2065" s="56">
        <f t="shared" si="324"/>
        <v>-99</v>
      </c>
      <c r="AA2065" s="56">
        <f t="shared" si="325"/>
        <v>-99</v>
      </c>
      <c r="AB2065" s="56">
        <f t="shared" si="326"/>
        <v>-99</v>
      </c>
      <c r="AC2065" s="56">
        <f t="shared" si="327"/>
        <v>-99</v>
      </c>
      <c r="AD2065" s="3"/>
      <c r="AE2065" s="82">
        <f>IF(D2065=1, 'adjustment factor'!$D$4, IF(D2065=-9,-999,IF(D2065="",-999,0)))</f>
        <v>-999</v>
      </c>
      <c r="AF2065" s="82">
        <f>IF(F2065=1, 'adjustment factor'!$D$5, IF(F2065=-9,-999,IF(F2065="",-999,0)))</f>
        <v>-999</v>
      </c>
      <c r="AG2065" s="82">
        <f>IF(E2065=1, 'adjustment factor'!$D$6, IF(E2065=-9,-999,IF(E2065="",-999,0)))</f>
        <v>-999</v>
      </c>
      <c r="AH2065" s="82">
        <f>IF(K2065&gt;=45,'adjustment factor'!$D$7,IF(K2065=-9,-1200,IF(K2065="",-1200,0)))</f>
        <v>-1200</v>
      </c>
      <c r="AI2065" s="82">
        <f>IF(L2065=1, 'adjustment factor'!$D$8, IF(L2065=-9,-999,IF(L2065="",-999,0)))</f>
        <v>-999</v>
      </c>
      <c r="AJ2065" s="82">
        <f>IF(AND(M2065&gt;=1,M2065&lt;=4),'adjustment factor'!$D$9,IF(M2065=-9,-999,IF(M2065=98,-999,IF(M2065=99,-999,IF(M2065="",-999,0)))))</f>
        <v>-999</v>
      </c>
      <c r="AK2065" s="82">
        <f>IF(H2065=1, 'adjustment factor'!$D$10, IF(H2065=-9,-999,IF(H2065="",-999,0)))</f>
        <v>-999</v>
      </c>
      <c r="AL2065" s="82">
        <f>IF(G2065=1, 'adjustment factor'!$D$11, IF(G2065=-9,-999,IF(G2065="",-999,0)))</f>
        <v>-999</v>
      </c>
      <c r="AM2065" s="82">
        <f>IF(I2065=1, 'adjustment factor'!$D$12, IF(I2065=-9,-999,IF(I2065="",-999,0)))</f>
        <v>-999</v>
      </c>
      <c r="AN2065" s="82">
        <f>IF(J2065=1, 'adjustment factor'!$D$13, IF(J2065=-9,-999,IF(J2065="",-999,0)))</f>
        <v>-999</v>
      </c>
      <c r="AO2065" s="82" t="str">
        <f t="shared" si="328"/>
        <v>-999</v>
      </c>
      <c r="AP2065" s="82" t="str">
        <f t="shared" si="329"/>
        <v>MISSING</v>
      </c>
      <c r="AQ2065" s="31"/>
    </row>
    <row r="2066" spans="2:43">
      <c r="B2066" s="207"/>
      <c r="C2066" s="35">
        <v>2062</v>
      </c>
      <c r="D2066" s="161"/>
      <c r="E2066" s="161"/>
      <c r="F2066" s="161"/>
      <c r="G2066" s="161"/>
      <c r="H2066" s="161"/>
      <c r="I2066" s="161"/>
      <c r="J2066" s="161"/>
      <c r="K2066" s="161"/>
      <c r="L2066" s="161"/>
      <c r="M2066" s="161"/>
      <c r="N2066" s="171"/>
      <c r="O2066" s="171"/>
      <c r="P2066" s="171"/>
      <c r="Q2066" s="171"/>
      <c r="R2066" s="171"/>
      <c r="S2066" s="171"/>
      <c r="T2066" s="208" t="str">
        <f t="shared" si="320"/>
        <v>MISSING</v>
      </c>
      <c r="U2066" s="208" t="str">
        <f t="shared" si="321"/>
        <v>MISSING</v>
      </c>
      <c r="X2066" s="56">
        <f t="shared" si="322"/>
        <v>-99</v>
      </c>
      <c r="Y2066" s="56">
        <f t="shared" si="323"/>
        <v>-99</v>
      </c>
      <c r="Z2066" s="56">
        <f t="shared" si="324"/>
        <v>-99</v>
      </c>
      <c r="AA2066" s="56">
        <f t="shared" si="325"/>
        <v>-99</v>
      </c>
      <c r="AB2066" s="56">
        <f t="shared" si="326"/>
        <v>-99</v>
      </c>
      <c r="AC2066" s="56">
        <f t="shared" si="327"/>
        <v>-99</v>
      </c>
      <c r="AD2066" s="3"/>
      <c r="AE2066" s="82">
        <f>IF(D2066=1, 'adjustment factor'!$D$4, IF(D2066=-9,-999,IF(D2066="",-999,0)))</f>
        <v>-999</v>
      </c>
      <c r="AF2066" s="82">
        <f>IF(F2066=1, 'adjustment factor'!$D$5, IF(F2066=-9,-999,IF(F2066="",-999,0)))</f>
        <v>-999</v>
      </c>
      <c r="AG2066" s="82">
        <f>IF(E2066=1, 'adjustment factor'!$D$6, IF(E2066=-9,-999,IF(E2066="",-999,0)))</f>
        <v>-999</v>
      </c>
      <c r="AH2066" s="82">
        <f>IF(K2066&gt;=45,'adjustment factor'!$D$7,IF(K2066=-9,-1200,IF(K2066="",-1200,0)))</f>
        <v>-1200</v>
      </c>
      <c r="AI2066" s="82">
        <f>IF(L2066=1, 'adjustment factor'!$D$8, IF(L2066=-9,-999,IF(L2066="",-999,0)))</f>
        <v>-999</v>
      </c>
      <c r="AJ2066" s="82">
        <f>IF(AND(M2066&gt;=1,M2066&lt;=4),'adjustment factor'!$D$9,IF(M2066=-9,-999,IF(M2066=98,-999,IF(M2066=99,-999,IF(M2066="",-999,0)))))</f>
        <v>-999</v>
      </c>
      <c r="AK2066" s="82">
        <f>IF(H2066=1, 'adjustment factor'!$D$10, IF(H2066=-9,-999,IF(H2066="",-999,0)))</f>
        <v>-999</v>
      </c>
      <c r="AL2066" s="82">
        <f>IF(G2066=1, 'adjustment factor'!$D$11, IF(G2066=-9,-999,IF(G2066="",-999,0)))</f>
        <v>-999</v>
      </c>
      <c r="AM2066" s="82">
        <f>IF(I2066=1, 'adjustment factor'!$D$12, IF(I2066=-9,-999,IF(I2066="",-999,0)))</f>
        <v>-999</v>
      </c>
      <c r="AN2066" s="82">
        <f>IF(J2066=1, 'adjustment factor'!$D$13, IF(J2066=-9,-999,IF(J2066="",-999,0)))</f>
        <v>-999</v>
      </c>
      <c r="AO2066" s="82" t="str">
        <f t="shared" si="328"/>
        <v>-999</v>
      </c>
      <c r="AP2066" s="82" t="str">
        <f t="shared" si="329"/>
        <v>MISSING</v>
      </c>
      <c r="AQ2066" s="31"/>
    </row>
    <row r="2067" spans="2:43">
      <c r="B2067" s="207"/>
      <c r="C2067" s="35">
        <v>2063</v>
      </c>
      <c r="D2067" s="161"/>
      <c r="E2067" s="161"/>
      <c r="F2067" s="161"/>
      <c r="G2067" s="161"/>
      <c r="H2067" s="161"/>
      <c r="I2067" s="161"/>
      <c r="J2067" s="161"/>
      <c r="K2067" s="161"/>
      <c r="L2067" s="161"/>
      <c r="M2067" s="161"/>
      <c r="N2067" s="171"/>
      <c r="O2067" s="171"/>
      <c r="P2067" s="171"/>
      <c r="Q2067" s="171"/>
      <c r="R2067" s="171"/>
      <c r="S2067" s="171"/>
      <c r="T2067" s="208" t="str">
        <f t="shared" si="320"/>
        <v>MISSING</v>
      </c>
      <c r="U2067" s="208" t="str">
        <f t="shared" si="321"/>
        <v>MISSING</v>
      </c>
      <c r="X2067" s="56">
        <f t="shared" si="322"/>
        <v>-99</v>
      </c>
      <c r="Y2067" s="56">
        <f t="shared" si="323"/>
        <v>-99</v>
      </c>
      <c r="Z2067" s="56">
        <f t="shared" si="324"/>
        <v>-99</v>
      </c>
      <c r="AA2067" s="56">
        <f t="shared" si="325"/>
        <v>-99</v>
      </c>
      <c r="AB2067" s="56">
        <f t="shared" si="326"/>
        <v>-99</v>
      </c>
      <c r="AC2067" s="56">
        <f t="shared" si="327"/>
        <v>-99</v>
      </c>
      <c r="AD2067" s="3"/>
      <c r="AE2067" s="82">
        <f>IF(D2067=1, 'adjustment factor'!$D$4, IF(D2067=-9,-999,IF(D2067="",-999,0)))</f>
        <v>-999</v>
      </c>
      <c r="AF2067" s="82">
        <f>IF(F2067=1, 'adjustment factor'!$D$5, IF(F2067=-9,-999,IF(F2067="",-999,0)))</f>
        <v>-999</v>
      </c>
      <c r="AG2067" s="82">
        <f>IF(E2067=1, 'adjustment factor'!$D$6, IF(E2067=-9,-999,IF(E2067="",-999,0)))</f>
        <v>-999</v>
      </c>
      <c r="AH2067" s="82">
        <f>IF(K2067&gt;=45,'adjustment factor'!$D$7,IF(K2067=-9,-1200,IF(K2067="",-1200,0)))</f>
        <v>-1200</v>
      </c>
      <c r="AI2067" s="82">
        <f>IF(L2067=1, 'adjustment factor'!$D$8, IF(L2067=-9,-999,IF(L2067="",-999,0)))</f>
        <v>-999</v>
      </c>
      <c r="AJ2067" s="82">
        <f>IF(AND(M2067&gt;=1,M2067&lt;=4),'adjustment factor'!$D$9,IF(M2067=-9,-999,IF(M2067=98,-999,IF(M2067=99,-999,IF(M2067="",-999,0)))))</f>
        <v>-999</v>
      </c>
      <c r="AK2067" s="82">
        <f>IF(H2067=1, 'adjustment factor'!$D$10, IF(H2067=-9,-999,IF(H2067="",-999,0)))</f>
        <v>-999</v>
      </c>
      <c r="AL2067" s="82">
        <f>IF(G2067=1, 'adjustment factor'!$D$11, IF(G2067=-9,-999,IF(G2067="",-999,0)))</f>
        <v>-999</v>
      </c>
      <c r="AM2067" s="82">
        <f>IF(I2067=1, 'adjustment factor'!$D$12, IF(I2067=-9,-999,IF(I2067="",-999,0)))</f>
        <v>-999</v>
      </c>
      <c r="AN2067" s="82">
        <f>IF(J2067=1, 'adjustment factor'!$D$13, IF(J2067=-9,-999,IF(J2067="",-999,0)))</f>
        <v>-999</v>
      </c>
      <c r="AO2067" s="82" t="str">
        <f t="shared" si="328"/>
        <v>-999</v>
      </c>
      <c r="AP2067" s="82" t="str">
        <f t="shared" si="329"/>
        <v>MISSING</v>
      </c>
      <c r="AQ2067" s="31"/>
    </row>
    <row r="2068" spans="2:43">
      <c r="B2068" s="207"/>
      <c r="C2068" s="35">
        <v>2064</v>
      </c>
      <c r="D2068" s="161"/>
      <c r="E2068" s="161"/>
      <c r="F2068" s="161"/>
      <c r="G2068" s="161"/>
      <c r="H2068" s="161"/>
      <c r="I2068" s="161"/>
      <c r="J2068" s="161"/>
      <c r="K2068" s="161"/>
      <c r="L2068" s="161"/>
      <c r="M2068" s="161"/>
      <c r="N2068" s="171"/>
      <c r="O2068" s="171"/>
      <c r="P2068" s="171"/>
      <c r="Q2068" s="171"/>
      <c r="R2068" s="171"/>
      <c r="S2068" s="171"/>
      <c r="T2068" s="208" t="str">
        <f t="shared" si="320"/>
        <v>MISSING</v>
      </c>
      <c r="U2068" s="208" t="str">
        <f t="shared" si="321"/>
        <v>MISSING</v>
      </c>
      <c r="X2068" s="56">
        <f t="shared" si="322"/>
        <v>-99</v>
      </c>
      <c r="Y2068" s="56">
        <f t="shared" si="323"/>
        <v>-99</v>
      </c>
      <c r="Z2068" s="56">
        <f t="shared" si="324"/>
        <v>-99</v>
      </c>
      <c r="AA2068" s="56">
        <f t="shared" si="325"/>
        <v>-99</v>
      </c>
      <c r="AB2068" s="56">
        <f t="shared" si="326"/>
        <v>-99</v>
      </c>
      <c r="AC2068" s="56">
        <f t="shared" si="327"/>
        <v>-99</v>
      </c>
      <c r="AD2068" s="3"/>
      <c r="AE2068" s="82">
        <f>IF(D2068=1, 'adjustment factor'!$D$4, IF(D2068=-9,-999,IF(D2068="",-999,0)))</f>
        <v>-999</v>
      </c>
      <c r="AF2068" s="82">
        <f>IF(F2068=1, 'adjustment factor'!$D$5, IF(F2068=-9,-999,IF(F2068="",-999,0)))</f>
        <v>-999</v>
      </c>
      <c r="AG2068" s="82">
        <f>IF(E2068=1, 'adjustment factor'!$D$6, IF(E2068=-9,-999,IF(E2068="",-999,0)))</f>
        <v>-999</v>
      </c>
      <c r="AH2068" s="82">
        <f>IF(K2068&gt;=45,'adjustment factor'!$D$7,IF(K2068=-9,-1200,IF(K2068="",-1200,0)))</f>
        <v>-1200</v>
      </c>
      <c r="AI2068" s="82">
        <f>IF(L2068=1, 'adjustment factor'!$D$8, IF(L2068=-9,-999,IF(L2068="",-999,0)))</f>
        <v>-999</v>
      </c>
      <c r="AJ2068" s="82">
        <f>IF(AND(M2068&gt;=1,M2068&lt;=4),'adjustment factor'!$D$9,IF(M2068=-9,-999,IF(M2068=98,-999,IF(M2068=99,-999,IF(M2068="",-999,0)))))</f>
        <v>-999</v>
      </c>
      <c r="AK2068" s="82">
        <f>IF(H2068=1, 'adjustment factor'!$D$10, IF(H2068=-9,-999,IF(H2068="",-999,0)))</f>
        <v>-999</v>
      </c>
      <c r="AL2068" s="82">
        <f>IF(G2068=1, 'adjustment factor'!$D$11, IF(G2068=-9,-999,IF(G2068="",-999,0)))</f>
        <v>-999</v>
      </c>
      <c r="AM2068" s="82">
        <f>IF(I2068=1, 'adjustment factor'!$D$12, IF(I2068=-9,-999,IF(I2068="",-999,0)))</f>
        <v>-999</v>
      </c>
      <c r="AN2068" s="82">
        <f>IF(J2068=1, 'adjustment factor'!$D$13, IF(J2068=-9,-999,IF(J2068="",-999,0)))</f>
        <v>-999</v>
      </c>
      <c r="AO2068" s="82" t="str">
        <f t="shared" si="328"/>
        <v>-999</v>
      </c>
      <c r="AP2068" s="82" t="str">
        <f t="shared" si="329"/>
        <v>MISSING</v>
      </c>
      <c r="AQ2068" s="31"/>
    </row>
    <row r="2069" spans="2:43">
      <c r="B2069" s="207"/>
      <c r="C2069" s="35">
        <v>2065</v>
      </c>
      <c r="D2069" s="161"/>
      <c r="E2069" s="161"/>
      <c r="F2069" s="161"/>
      <c r="G2069" s="161"/>
      <c r="H2069" s="161"/>
      <c r="I2069" s="161"/>
      <c r="J2069" s="161"/>
      <c r="K2069" s="161"/>
      <c r="L2069" s="161"/>
      <c r="M2069" s="161"/>
      <c r="N2069" s="171"/>
      <c r="O2069" s="171"/>
      <c r="P2069" s="171"/>
      <c r="Q2069" s="171"/>
      <c r="R2069" s="171"/>
      <c r="S2069" s="171"/>
      <c r="T2069" s="208" t="str">
        <f t="shared" ref="T2069:T2132" si="330">IF(SUM(X2069:AC2069)&gt;-0.01, SUM(X2069:AC2069), "MISSING")</f>
        <v>MISSING</v>
      </c>
      <c r="U2069" s="208" t="str">
        <f t="shared" ref="U2069:U2132" si="331">IF(AP2069="MISSING","MISSING", 3.88+0.604*T2069+0.055*(T2069^2)-AP2069)</f>
        <v>MISSING</v>
      </c>
      <c r="X2069" s="56">
        <f t="shared" ref="X2069:X2132" si="332">IF(N2069&gt;0,((N2069-3)*-1),-99)</f>
        <v>-99</v>
      </c>
      <c r="Y2069" s="56">
        <f t="shared" ref="Y2069:Y2132" si="333">IF(O2069&gt;0,((O2069-3)*-1),-99)</f>
        <v>-99</v>
      </c>
      <c r="Z2069" s="56">
        <f t="shared" ref="Z2069:Z2132" si="334">IF(P2069&gt;0,((P2069-3)*-1),-99)</f>
        <v>-99</v>
      </c>
      <c r="AA2069" s="56">
        <f t="shared" ref="AA2069:AA2132" si="335">IF(Q2069&gt;0,((Q2069-3)*-1),-99)</f>
        <v>-99</v>
      </c>
      <c r="AB2069" s="56">
        <f t="shared" ref="AB2069:AB2132" si="336">IF(R2069&gt;0,((R2069-3)*-1),-99)</f>
        <v>-99</v>
      </c>
      <c r="AC2069" s="56">
        <f t="shared" ref="AC2069:AC2132" si="337">IF(S2069&gt;0,((S2069-3)*-1),-99)</f>
        <v>-99</v>
      </c>
      <c r="AD2069" s="3"/>
      <c r="AE2069" s="82">
        <f>IF(D2069=1, 'adjustment factor'!$D$4, IF(D2069=-9,-999,IF(D2069="",-999,0)))</f>
        <v>-999</v>
      </c>
      <c r="AF2069" s="82">
        <f>IF(F2069=1, 'adjustment factor'!$D$5, IF(F2069=-9,-999,IF(F2069="",-999,0)))</f>
        <v>-999</v>
      </c>
      <c r="AG2069" s="82">
        <f>IF(E2069=1, 'adjustment factor'!$D$6, IF(E2069=-9,-999,IF(E2069="",-999,0)))</f>
        <v>-999</v>
      </c>
      <c r="AH2069" s="82">
        <f>IF(K2069&gt;=45,'adjustment factor'!$D$7,IF(K2069=-9,-1200,IF(K2069="",-1200,0)))</f>
        <v>-1200</v>
      </c>
      <c r="AI2069" s="82">
        <f>IF(L2069=1, 'adjustment factor'!$D$8, IF(L2069=-9,-999,IF(L2069="",-999,0)))</f>
        <v>-999</v>
      </c>
      <c r="AJ2069" s="82">
        <f>IF(AND(M2069&gt;=1,M2069&lt;=4),'adjustment factor'!$D$9,IF(M2069=-9,-999,IF(M2069=98,-999,IF(M2069=99,-999,IF(M2069="",-999,0)))))</f>
        <v>-999</v>
      </c>
      <c r="AK2069" s="82">
        <f>IF(H2069=1, 'adjustment factor'!$D$10, IF(H2069=-9,-999,IF(H2069="",-999,0)))</f>
        <v>-999</v>
      </c>
      <c r="AL2069" s="82">
        <f>IF(G2069=1, 'adjustment factor'!$D$11, IF(G2069=-9,-999,IF(G2069="",-999,0)))</f>
        <v>-999</v>
      </c>
      <c r="AM2069" s="82">
        <f>IF(I2069=1, 'adjustment factor'!$D$12, IF(I2069=-9,-999,IF(I2069="",-999,0)))</f>
        <v>-999</v>
      </c>
      <c r="AN2069" s="82">
        <f>IF(J2069=1, 'adjustment factor'!$D$13, IF(J2069=-9,-999,IF(J2069="",-999,0)))</f>
        <v>-999</v>
      </c>
      <c r="AO2069" s="82" t="str">
        <f t="shared" ref="AO2069:AO2132" si="338">IF(-AE2069-AF2069-AG2069-AH2069+AI2069+AJ2069-AK2069-AL2069-AM2069-AN2069&lt;3, -AE2069-AF2069-AG2069-AH2069+AI2069+AJ2069-AK2069-AL2069-AM2069-AN2069, "-999")</f>
        <v>-999</v>
      </c>
      <c r="AP2069" s="82" t="str">
        <f t="shared" ref="AP2069:AP2132" si="339">IF(AND(SUM(AE2069:AN2069)&gt;-1, (SUM(X2069:AC2069)&gt;-1)), 14.353-AE2069-AF2069-AG2069-AH2069+AI2069+AJ2069-AK2069-AL2069-AM2069-AN2069, "MISSING")</f>
        <v>MISSING</v>
      </c>
      <c r="AQ2069" s="31"/>
    </row>
    <row r="2070" spans="2:43">
      <c r="B2070" s="207"/>
      <c r="C2070" s="35">
        <v>2066</v>
      </c>
      <c r="D2070" s="161"/>
      <c r="E2070" s="161"/>
      <c r="F2070" s="161"/>
      <c r="G2070" s="161"/>
      <c r="H2070" s="161"/>
      <c r="I2070" s="161"/>
      <c r="J2070" s="161"/>
      <c r="K2070" s="161"/>
      <c r="L2070" s="161"/>
      <c r="M2070" s="161"/>
      <c r="N2070" s="171"/>
      <c r="O2070" s="171"/>
      <c r="P2070" s="171"/>
      <c r="Q2070" s="171"/>
      <c r="R2070" s="171"/>
      <c r="S2070" s="171"/>
      <c r="T2070" s="208" t="str">
        <f t="shared" si="330"/>
        <v>MISSING</v>
      </c>
      <c r="U2070" s="208" t="str">
        <f t="shared" si="331"/>
        <v>MISSING</v>
      </c>
      <c r="X2070" s="56">
        <f t="shared" si="332"/>
        <v>-99</v>
      </c>
      <c r="Y2070" s="56">
        <f t="shared" si="333"/>
        <v>-99</v>
      </c>
      <c r="Z2070" s="56">
        <f t="shared" si="334"/>
        <v>-99</v>
      </c>
      <c r="AA2070" s="56">
        <f t="shared" si="335"/>
        <v>-99</v>
      </c>
      <c r="AB2070" s="56">
        <f t="shared" si="336"/>
        <v>-99</v>
      </c>
      <c r="AC2070" s="56">
        <f t="shared" si="337"/>
        <v>-99</v>
      </c>
      <c r="AD2070" s="3"/>
      <c r="AE2070" s="82">
        <f>IF(D2070=1, 'adjustment factor'!$D$4, IF(D2070=-9,-999,IF(D2070="",-999,0)))</f>
        <v>-999</v>
      </c>
      <c r="AF2070" s="82">
        <f>IF(F2070=1, 'adjustment factor'!$D$5, IF(F2070=-9,-999,IF(F2070="",-999,0)))</f>
        <v>-999</v>
      </c>
      <c r="AG2070" s="82">
        <f>IF(E2070=1, 'adjustment factor'!$D$6, IF(E2070=-9,-999,IF(E2070="",-999,0)))</f>
        <v>-999</v>
      </c>
      <c r="AH2070" s="82">
        <f>IF(K2070&gt;=45,'adjustment factor'!$D$7,IF(K2070=-9,-1200,IF(K2070="",-1200,0)))</f>
        <v>-1200</v>
      </c>
      <c r="AI2070" s="82">
        <f>IF(L2070=1, 'adjustment factor'!$D$8, IF(L2070=-9,-999,IF(L2070="",-999,0)))</f>
        <v>-999</v>
      </c>
      <c r="AJ2070" s="82">
        <f>IF(AND(M2070&gt;=1,M2070&lt;=4),'adjustment factor'!$D$9,IF(M2070=-9,-999,IF(M2070=98,-999,IF(M2070=99,-999,IF(M2070="",-999,0)))))</f>
        <v>-999</v>
      </c>
      <c r="AK2070" s="82">
        <f>IF(H2070=1, 'adjustment factor'!$D$10, IF(H2070=-9,-999,IF(H2070="",-999,0)))</f>
        <v>-999</v>
      </c>
      <c r="AL2070" s="82">
        <f>IF(G2070=1, 'adjustment factor'!$D$11, IF(G2070=-9,-999,IF(G2070="",-999,0)))</f>
        <v>-999</v>
      </c>
      <c r="AM2070" s="82">
        <f>IF(I2070=1, 'adjustment factor'!$D$12, IF(I2070=-9,-999,IF(I2070="",-999,0)))</f>
        <v>-999</v>
      </c>
      <c r="AN2070" s="82">
        <f>IF(J2070=1, 'adjustment factor'!$D$13, IF(J2070=-9,-999,IF(J2070="",-999,0)))</f>
        <v>-999</v>
      </c>
      <c r="AO2070" s="82" t="str">
        <f t="shared" si="338"/>
        <v>-999</v>
      </c>
      <c r="AP2070" s="82" t="str">
        <f t="shared" si="339"/>
        <v>MISSING</v>
      </c>
      <c r="AQ2070" s="31"/>
    </row>
    <row r="2071" spans="2:43">
      <c r="B2071" s="207"/>
      <c r="C2071" s="35">
        <v>2067</v>
      </c>
      <c r="D2071" s="161"/>
      <c r="E2071" s="161"/>
      <c r="F2071" s="161"/>
      <c r="G2071" s="161"/>
      <c r="H2071" s="161"/>
      <c r="I2071" s="161"/>
      <c r="J2071" s="161"/>
      <c r="K2071" s="161"/>
      <c r="L2071" s="161"/>
      <c r="M2071" s="161"/>
      <c r="N2071" s="171"/>
      <c r="O2071" s="171"/>
      <c r="P2071" s="171"/>
      <c r="Q2071" s="171"/>
      <c r="R2071" s="171"/>
      <c r="S2071" s="171"/>
      <c r="T2071" s="208" t="str">
        <f t="shared" si="330"/>
        <v>MISSING</v>
      </c>
      <c r="U2071" s="208" t="str">
        <f t="shared" si="331"/>
        <v>MISSING</v>
      </c>
      <c r="X2071" s="56">
        <f t="shared" si="332"/>
        <v>-99</v>
      </c>
      <c r="Y2071" s="56">
        <f t="shared" si="333"/>
        <v>-99</v>
      </c>
      <c r="Z2071" s="56">
        <f t="shared" si="334"/>
        <v>-99</v>
      </c>
      <c r="AA2071" s="56">
        <f t="shared" si="335"/>
        <v>-99</v>
      </c>
      <c r="AB2071" s="56">
        <f t="shared" si="336"/>
        <v>-99</v>
      </c>
      <c r="AC2071" s="56">
        <f t="shared" si="337"/>
        <v>-99</v>
      </c>
      <c r="AD2071" s="3"/>
      <c r="AE2071" s="82">
        <f>IF(D2071=1, 'adjustment factor'!$D$4, IF(D2071=-9,-999,IF(D2071="",-999,0)))</f>
        <v>-999</v>
      </c>
      <c r="AF2071" s="82">
        <f>IF(F2071=1, 'adjustment factor'!$D$5, IF(F2071=-9,-999,IF(F2071="",-999,0)))</f>
        <v>-999</v>
      </c>
      <c r="AG2071" s="82">
        <f>IF(E2071=1, 'adjustment factor'!$D$6, IF(E2071=-9,-999,IF(E2071="",-999,0)))</f>
        <v>-999</v>
      </c>
      <c r="AH2071" s="82">
        <f>IF(K2071&gt;=45,'adjustment factor'!$D$7,IF(K2071=-9,-1200,IF(K2071="",-1200,0)))</f>
        <v>-1200</v>
      </c>
      <c r="AI2071" s="82">
        <f>IF(L2071=1, 'adjustment factor'!$D$8, IF(L2071=-9,-999,IF(L2071="",-999,0)))</f>
        <v>-999</v>
      </c>
      <c r="AJ2071" s="82">
        <f>IF(AND(M2071&gt;=1,M2071&lt;=4),'adjustment factor'!$D$9,IF(M2071=-9,-999,IF(M2071=98,-999,IF(M2071=99,-999,IF(M2071="",-999,0)))))</f>
        <v>-999</v>
      </c>
      <c r="AK2071" s="82">
        <f>IF(H2071=1, 'adjustment factor'!$D$10, IF(H2071=-9,-999,IF(H2071="",-999,0)))</f>
        <v>-999</v>
      </c>
      <c r="AL2071" s="82">
        <f>IF(G2071=1, 'adjustment factor'!$D$11, IF(G2071=-9,-999,IF(G2071="",-999,0)))</f>
        <v>-999</v>
      </c>
      <c r="AM2071" s="82">
        <f>IF(I2071=1, 'adjustment factor'!$D$12, IF(I2071=-9,-999,IF(I2071="",-999,0)))</f>
        <v>-999</v>
      </c>
      <c r="AN2071" s="82">
        <f>IF(J2071=1, 'adjustment factor'!$D$13, IF(J2071=-9,-999,IF(J2071="",-999,0)))</f>
        <v>-999</v>
      </c>
      <c r="AO2071" s="82" t="str">
        <f t="shared" si="338"/>
        <v>-999</v>
      </c>
      <c r="AP2071" s="82" t="str">
        <f t="shared" si="339"/>
        <v>MISSING</v>
      </c>
      <c r="AQ2071" s="31"/>
    </row>
    <row r="2072" spans="2:43">
      <c r="B2072" s="207"/>
      <c r="C2072" s="35">
        <v>2068</v>
      </c>
      <c r="D2072" s="161"/>
      <c r="E2072" s="161"/>
      <c r="F2072" s="161"/>
      <c r="G2072" s="161"/>
      <c r="H2072" s="161"/>
      <c r="I2072" s="161"/>
      <c r="J2072" s="161"/>
      <c r="K2072" s="161"/>
      <c r="L2072" s="161"/>
      <c r="M2072" s="161"/>
      <c r="N2072" s="171"/>
      <c r="O2072" s="171"/>
      <c r="P2072" s="171"/>
      <c r="Q2072" s="171"/>
      <c r="R2072" s="171"/>
      <c r="S2072" s="171"/>
      <c r="T2072" s="208" t="str">
        <f t="shared" si="330"/>
        <v>MISSING</v>
      </c>
      <c r="U2072" s="208" t="str">
        <f t="shared" si="331"/>
        <v>MISSING</v>
      </c>
      <c r="X2072" s="56">
        <f t="shared" si="332"/>
        <v>-99</v>
      </c>
      <c r="Y2072" s="56">
        <f t="shared" si="333"/>
        <v>-99</v>
      </c>
      <c r="Z2072" s="56">
        <f t="shared" si="334"/>
        <v>-99</v>
      </c>
      <c r="AA2072" s="56">
        <f t="shared" si="335"/>
        <v>-99</v>
      </c>
      <c r="AB2072" s="56">
        <f t="shared" si="336"/>
        <v>-99</v>
      </c>
      <c r="AC2072" s="56">
        <f t="shared" si="337"/>
        <v>-99</v>
      </c>
      <c r="AD2072" s="3"/>
      <c r="AE2072" s="82">
        <f>IF(D2072=1, 'adjustment factor'!$D$4, IF(D2072=-9,-999,IF(D2072="",-999,0)))</f>
        <v>-999</v>
      </c>
      <c r="AF2072" s="82">
        <f>IF(F2072=1, 'adjustment factor'!$D$5, IF(F2072=-9,-999,IF(F2072="",-999,0)))</f>
        <v>-999</v>
      </c>
      <c r="AG2072" s="82">
        <f>IF(E2072=1, 'adjustment factor'!$D$6, IF(E2072=-9,-999,IF(E2072="",-999,0)))</f>
        <v>-999</v>
      </c>
      <c r="AH2072" s="82">
        <f>IF(K2072&gt;=45,'adjustment factor'!$D$7,IF(K2072=-9,-1200,IF(K2072="",-1200,0)))</f>
        <v>-1200</v>
      </c>
      <c r="AI2072" s="82">
        <f>IF(L2072=1, 'adjustment factor'!$D$8, IF(L2072=-9,-999,IF(L2072="",-999,0)))</f>
        <v>-999</v>
      </c>
      <c r="AJ2072" s="82">
        <f>IF(AND(M2072&gt;=1,M2072&lt;=4),'adjustment factor'!$D$9,IF(M2072=-9,-999,IF(M2072=98,-999,IF(M2072=99,-999,IF(M2072="",-999,0)))))</f>
        <v>-999</v>
      </c>
      <c r="AK2072" s="82">
        <f>IF(H2072=1, 'adjustment factor'!$D$10, IF(H2072=-9,-999,IF(H2072="",-999,0)))</f>
        <v>-999</v>
      </c>
      <c r="AL2072" s="82">
        <f>IF(G2072=1, 'adjustment factor'!$D$11, IF(G2072=-9,-999,IF(G2072="",-999,0)))</f>
        <v>-999</v>
      </c>
      <c r="AM2072" s="82">
        <f>IF(I2072=1, 'adjustment factor'!$D$12, IF(I2072=-9,-999,IF(I2072="",-999,0)))</f>
        <v>-999</v>
      </c>
      <c r="AN2072" s="82">
        <f>IF(J2072=1, 'adjustment factor'!$D$13, IF(J2072=-9,-999,IF(J2072="",-999,0)))</f>
        <v>-999</v>
      </c>
      <c r="AO2072" s="82" t="str">
        <f t="shared" si="338"/>
        <v>-999</v>
      </c>
      <c r="AP2072" s="82" t="str">
        <f t="shared" si="339"/>
        <v>MISSING</v>
      </c>
      <c r="AQ2072" s="31"/>
    </row>
    <row r="2073" spans="2:43">
      <c r="B2073" s="207"/>
      <c r="C2073" s="35">
        <v>2069</v>
      </c>
      <c r="D2073" s="161"/>
      <c r="E2073" s="161"/>
      <c r="F2073" s="161"/>
      <c r="G2073" s="161"/>
      <c r="H2073" s="161"/>
      <c r="I2073" s="161"/>
      <c r="J2073" s="161"/>
      <c r="K2073" s="161"/>
      <c r="L2073" s="161"/>
      <c r="M2073" s="161"/>
      <c r="N2073" s="171"/>
      <c r="O2073" s="171"/>
      <c r="P2073" s="171"/>
      <c r="Q2073" s="171"/>
      <c r="R2073" s="171"/>
      <c r="S2073" s="171"/>
      <c r="T2073" s="208" t="str">
        <f t="shared" si="330"/>
        <v>MISSING</v>
      </c>
      <c r="U2073" s="208" t="str">
        <f t="shared" si="331"/>
        <v>MISSING</v>
      </c>
      <c r="X2073" s="56">
        <f t="shared" si="332"/>
        <v>-99</v>
      </c>
      <c r="Y2073" s="56">
        <f t="shared" si="333"/>
        <v>-99</v>
      </c>
      <c r="Z2073" s="56">
        <f t="shared" si="334"/>
        <v>-99</v>
      </c>
      <c r="AA2073" s="56">
        <f t="shared" si="335"/>
        <v>-99</v>
      </c>
      <c r="AB2073" s="56">
        <f t="shared" si="336"/>
        <v>-99</v>
      </c>
      <c r="AC2073" s="56">
        <f t="shared" si="337"/>
        <v>-99</v>
      </c>
      <c r="AD2073" s="3"/>
      <c r="AE2073" s="82">
        <f>IF(D2073=1, 'adjustment factor'!$D$4, IF(D2073=-9,-999,IF(D2073="",-999,0)))</f>
        <v>-999</v>
      </c>
      <c r="AF2073" s="82">
        <f>IF(F2073=1, 'adjustment factor'!$D$5, IF(F2073=-9,-999,IF(F2073="",-999,0)))</f>
        <v>-999</v>
      </c>
      <c r="AG2073" s="82">
        <f>IF(E2073=1, 'adjustment factor'!$D$6, IF(E2073=-9,-999,IF(E2073="",-999,0)))</f>
        <v>-999</v>
      </c>
      <c r="AH2073" s="82">
        <f>IF(K2073&gt;=45,'adjustment factor'!$D$7,IF(K2073=-9,-1200,IF(K2073="",-1200,0)))</f>
        <v>-1200</v>
      </c>
      <c r="AI2073" s="82">
        <f>IF(L2073=1, 'adjustment factor'!$D$8, IF(L2073=-9,-999,IF(L2073="",-999,0)))</f>
        <v>-999</v>
      </c>
      <c r="AJ2073" s="82">
        <f>IF(AND(M2073&gt;=1,M2073&lt;=4),'adjustment factor'!$D$9,IF(M2073=-9,-999,IF(M2073=98,-999,IF(M2073=99,-999,IF(M2073="",-999,0)))))</f>
        <v>-999</v>
      </c>
      <c r="AK2073" s="82">
        <f>IF(H2073=1, 'adjustment factor'!$D$10, IF(H2073=-9,-999,IF(H2073="",-999,0)))</f>
        <v>-999</v>
      </c>
      <c r="AL2073" s="82">
        <f>IF(G2073=1, 'adjustment factor'!$D$11, IF(G2073=-9,-999,IF(G2073="",-999,0)))</f>
        <v>-999</v>
      </c>
      <c r="AM2073" s="82">
        <f>IF(I2073=1, 'adjustment factor'!$D$12, IF(I2073=-9,-999,IF(I2073="",-999,0)))</f>
        <v>-999</v>
      </c>
      <c r="AN2073" s="82">
        <f>IF(J2073=1, 'adjustment factor'!$D$13, IF(J2073=-9,-999,IF(J2073="",-999,0)))</f>
        <v>-999</v>
      </c>
      <c r="AO2073" s="82" t="str">
        <f t="shared" si="338"/>
        <v>-999</v>
      </c>
      <c r="AP2073" s="82" t="str">
        <f t="shared" si="339"/>
        <v>MISSING</v>
      </c>
      <c r="AQ2073" s="31"/>
    </row>
    <row r="2074" spans="2:43">
      <c r="B2074" s="207"/>
      <c r="C2074" s="35">
        <v>2070</v>
      </c>
      <c r="D2074" s="161"/>
      <c r="E2074" s="161"/>
      <c r="F2074" s="161"/>
      <c r="G2074" s="161"/>
      <c r="H2074" s="161"/>
      <c r="I2074" s="161"/>
      <c r="J2074" s="161"/>
      <c r="K2074" s="161"/>
      <c r="L2074" s="161"/>
      <c r="M2074" s="161"/>
      <c r="N2074" s="171"/>
      <c r="O2074" s="171"/>
      <c r="P2074" s="171"/>
      <c r="Q2074" s="171"/>
      <c r="R2074" s="171"/>
      <c r="S2074" s="171"/>
      <c r="T2074" s="208" t="str">
        <f t="shared" si="330"/>
        <v>MISSING</v>
      </c>
      <c r="U2074" s="208" t="str">
        <f t="shared" si="331"/>
        <v>MISSING</v>
      </c>
      <c r="X2074" s="56">
        <f t="shared" si="332"/>
        <v>-99</v>
      </c>
      <c r="Y2074" s="56">
        <f t="shared" si="333"/>
        <v>-99</v>
      </c>
      <c r="Z2074" s="56">
        <f t="shared" si="334"/>
        <v>-99</v>
      </c>
      <c r="AA2074" s="56">
        <f t="shared" si="335"/>
        <v>-99</v>
      </c>
      <c r="AB2074" s="56">
        <f t="shared" si="336"/>
        <v>-99</v>
      </c>
      <c r="AC2074" s="56">
        <f t="shared" si="337"/>
        <v>-99</v>
      </c>
      <c r="AD2074" s="3"/>
      <c r="AE2074" s="82">
        <f>IF(D2074=1, 'adjustment factor'!$D$4, IF(D2074=-9,-999,IF(D2074="",-999,0)))</f>
        <v>-999</v>
      </c>
      <c r="AF2074" s="82">
        <f>IF(F2074=1, 'adjustment factor'!$D$5, IF(F2074=-9,-999,IF(F2074="",-999,0)))</f>
        <v>-999</v>
      </c>
      <c r="AG2074" s="82">
        <f>IF(E2074=1, 'adjustment factor'!$D$6, IF(E2074=-9,-999,IF(E2074="",-999,0)))</f>
        <v>-999</v>
      </c>
      <c r="AH2074" s="82">
        <f>IF(K2074&gt;=45,'adjustment factor'!$D$7,IF(K2074=-9,-1200,IF(K2074="",-1200,0)))</f>
        <v>-1200</v>
      </c>
      <c r="AI2074" s="82">
        <f>IF(L2074=1, 'adjustment factor'!$D$8, IF(L2074=-9,-999,IF(L2074="",-999,0)))</f>
        <v>-999</v>
      </c>
      <c r="AJ2074" s="82">
        <f>IF(AND(M2074&gt;=1,M2074&lt;=4),'adjustment factor'!$D$9,IF(M2074=-9,-999,IF(M2074=98,-999,IF(M2074=99,-999,IF(M2074="",-999,0)))))</f>
        <v>-999</v>
      </c>
      <c r="AK2074" s="82">
        <f>IF(H2074=1, 'adjustment factor'!$D$10, IF(H2074=-9,-999,IF(H2074="",-999,0)))</f>
        <v>-999</v>
      </c>
      <c r="AL2074" s="82">
        <f>IF(G2074=1, 'adjustment factor'!$D$11, IF(G2074=-9,-999,IF(G2074="",-999,0)))</f>
        <v>-999</v>
      </c>
      <c r="AM2074" s="82">
        <f>IF(I2074=1, 'adjustment factor'!$D$12, IF(I2074=-9,-999,IF(I2074="",-999,0)))</f>
        <v>-999</v>
      </c>
      <c r="AN2074" s="82">
        <f>IF(J2074=1, 'adjustment factor'!$D$13, IF(J2074=-9,-999,IF(J2074="",-999,0)))</f>
        <v>-999</v>
      </c>
      <c r="AO2074" s="82" t="str">
        <f t="shared" si="338"/>
        <v>-999</v>
      </c>
      <c r="AP2074" s="82" t="str">
        <f t="shared" si="339"/>
        <v>MISSING</v>
      </c>
      <c r="AQ2074" s="31"/>
    </row>
    <row r="2075" spans="2:43">
      <c r="B2075" s="207"/>
      <c r="C2075" s="35">
        <v>2071</v>
      </c>
      <c r="D2075" s="161"/>
      <c r="E2075" s="161"/>
      <c r="F2075" s="161"/>
      <c r="G2075" s="161"/>
      <c r="H2075" s="161"/>
      <c r="I2075" s="161"/>
      <c r="J2075" s="161"/>
      <c r="K2075" s="161"/>
      <c r="L2075" s="161"/>
      <c r="M2075" s="161"/>
      <c r="N2075" s="171"/>
      <c r="O2075" s="171"/>
      <c r="P2075" s="171"/>
      <c r="Q2075" s="171"/>
      <c r="R2075" s="171"/>
      <c r="S2075" s="171"/>
      <c r="T2075" s="208" t="str">
        <f t="shared" si="330"/>
        <v>MISSING</v>
      </c>
      <c r="U2075" s="208" t="str">
        <f t="shared" si="331"/>
        <v>MISSING</v>
      </c>
      <c r="X2075" s="56">
        <f t="shared" si="332"/>
        <v>-99</v>
      </c>
      <c r="Y2075" s="56">
        <f t="shared" si="333"/>
        <v>-99</v>
      </c>
      <c r="Z2075" s="56">
        <f t="shared" si="334"/>
        <v>-99</v>
      </c>
      <c r="AA2075" s="56">
        <f t="shared" si="335"/>
        <v>-99</v>
      </c>
      <c r="AB2075" s="56">
        <f t="shared" si="336"/>
        <v>-99</v>
      </c>
      <c r="AC2075" s="56">
        <f t="shared" si="337"/>
        <v>-99</v>
      </c>
      <c r="AD2075" s="3"/>
      <c r="AE2075" s="82">
        <f>IF(D2075=1, 'adjustment factor'!$D$4, IF(D2075=-9,-999,IF(D2075="",-999,0)))</f>
        <v>-999</v>
      </c>
      <c r="AF2075" s="82">
        <f>IF(F2075=1, 'adjustment factor'!$D$5, IF(F2075=-9,-999,IF(F2075="",-999,0)))</f>
        <v>-999</v>
      </c>
      <c r="AG2075" s="82">
        <f>IF(E2075=1, 'adjustment factor'!$D$6, IF(E2075=-9,-999,IF(E2075="",-999,0)))</f>
        <v>-999</v>
      </c>
      <c r="AH2075" s="82">
        <f>IF(K2075&gt;=45,'adjustment factor'!$D$7,IF(K2075=-9,-1200,IF(K2075="",-1200,0)))</f>
        <v>-1200</v>
      </c>
      <c r="AI2075" s="82">
        <f>IF(L2075=1, 'adjustment factor'!$D$8, IF(L2075=-9,-999,IF(L2075="",-999,0)))</f>
        <v>-999</v>
      </c>
      <c r="AJ2075" s="82">
        <f>IF(AND(M2075&gt;=1,M2075&lt;=4),'adjustment factor'!$D$9,IF(M2075=-9,-999,IF(M2075=98,-999,IF(M2075=99,-999,IF(M2075="",-999,0)))))</f>
        <v>-999</v>
      </c>
      <c r="AK2075" s="82">
        <f>IF(H2075=1, 'adjustment factor'!$D$10, IF(H2075=-9,-999,IF(H2075="",-999,0)))</f>
        <v>-999</v>
      </c>
      <c r="AL2075" s="82">
        <f>IF(G2075=1, 'adjustment factor'!$D$11, IF(G2075=-9,-999,IF(G2075="",-999,0)))</f>
        <v>-999</v>
      </c>
      <c r="AM2075" s="82">
        <f>IF(I2075=1, 'adjustment factor'!$D$12, IF(I2075=-9,-999,IF(I2075="",-999,0)))</f>
        <v>-999</v>
      </c>
      <c r="AN2075" s="82">
        <f>IF(J2075=1, 'adjustment factor'!$D$13, IF(J2075=-9,-999,IF(J2075="",-999,0)))</f>
        <v>-999</v>
      </c>
      <c r="AO2075" s="82" t="str">
        <f t="shared" si="338"/>
        <v>-999</v>
      </c>
      <c r="AP2075" s="82" t="str">
        <f t="shared" si="339"/>
        <v>MISSING</v>
      </c>
      <c r="AQ2075" s="31"/>
    </row>
    <row r="2076" spans="2:43">
      <c r="B2076" s="207"/>
      <c r="C2076" s="35">
        <v>2072</v>
      </c>
      <c r="D2076" s="161"/>
      <c r="E2076" s="161"/>
      <c r="F2076" s="161"/>
      <c r="G2076" s="161"/>
      <c r="H2076" s="161"/>
      <c r="I2076" s="161"/>
      <c r="J2076" s="161"/>
      <c r="K2076" s="161"/>
      <c r="L2076" s="161"/>
      <c r="M2076" s="161"/>
      <c r="N2076" s="171"/>
      <c r="O2076" s="171"/>
      <c r="P2076" s="171"/>
      <c r="Q2076" s="171"/>
      <c r="R2076" s="171"/>
      <c r="S2076" s="171"/>
      <c r="T2076" s="208" t="str">
        <f t="shared" si="330"/>
        <v>MISSING</v>
      </c>
      <c r="U2076" s="208" t="str">
        <f t="shared" si="331"/>
        <v>MISSING</v>
      </c>
      <c r="X2076" s="56">
        <f t="shared" si="332"/>
        <v>-99</v>
      </c>
      <c r="Y2076" s="56">
        <f t="shared" si="333"/>
        <v>-99</v>
      </c>
      <c r="Z2076" s="56">
        <f t="shared" si="334"/>
        <v>-99</v>
      </c>
      <c r="AA2076" s="56">
        <f t="shared" si="335"/>
        <v>-99</v>
      </c>
      <c r="AB2076" s="56">
        <f t="shared" si="336"/>
        <v>-99</v>
      </c>
      <c r="AC2076" s="56">
        <f t="shared" si="337"/>
        <v>-99</v>
      </c>
      <c r="AD2076" s="3"/>
      <c r="AE2076" s="82">
        <f>IF(D2076=1, 'adjustment factor'!$D$4, IF(D2076=-9,-999,IF(D2076="",-999,0)))</f>
        <v>-999</v>
      </c>
      <c r="AF2076" s="82">
        <f>IF(F2076=1, 'adjustment factor'!$D$5, IF(F2076=-9,-999,IF(F2076="",-999,0)))</f>
        <v>-999</v>
      </c>
      <c r="AG2076" s="82">
        <f>IF(E2076=1, 'adjustment factor'!$D$6, IF(E2076=-9,-999,IF(E2076="",-999,0)))</f>
        <v>-999</v>
      </c>
      <c r="AH2076" s="82">
        <f>IF(K2076&gt;=45,'adjustment factor'!$D$7,IF(K2076=-9,-1200,IF(K2076="",-1200,0)))</f>
        <v>-1200</v>
      </c>
      <c r="AI2076" s="82">
        <f>IF(L2076=1, 'adjustment factor'!$D$8, IF(L2076=-9,-999,IF(L2076="",-999,0)))</f>
        <v>-999</v>
      </c>
      <c r="AJ2076" s="82">
        <f>IF(AND(M2076&gt;=1,M2076&lt;=4),'adjustment factor'!$D$9,IF(M2076=-9,-999,IF(M2076=98,-999,IF(M2076=99,-999,IF(M2076="",-999,0)))))</f>
        <v>-999</v>
      </c>
      <c r="AK2076" s="82">
        <f>IF(H2076=1, 'adjustment factor'!$D$10, IF(H2076=-9,-999,IF(H2076="",-999,0)))</f>
        <v>-999</v>
      </c>
      <c r="AL2076" s="82">
        <f>IF(G2076=1, 'adjustment factor'!$D$11, IF(G2076=-9,-999,IF(G2076="",-999,0)))</f>
        <v>-999</v>
      </c>
      <c r="AM2076" s="82">
        <f>IF(I2076=1, 'adjustment factor'!$D$12, IF(I2076=-9,-999,IF(I2076="",-999,0)))</f>
        <v>-999</v>
      </c>
      <c r="AN2076" s="82">
        <f>IF(J2076=1, 'adjustment factor'!$D$13, IF(J2076=-9,-999,IF(J2076="",-999,0)))</f>
        <v>-999</v>
      </c>
      <c r="AO2076" s="82" t="str">
        <f t="shared" si="338"/>
        <v>-999</v>
      </c>
      <c r="AP2076" s="82" t="str">
        <f t="shared" si="339"/>
        <v>MISSING</v>
      </c>
      <c r="AQ2076" s="31"/>
    </row>
    <row r="2077" spans="2:43">
      <c r="B2077" s="207"/>
      <c r="C2077" s="35">
        <v>2073</v>
      </c>
      <c r="D2077" s="161"/>
      <c r="E2077" s="161"/>
      <c r="F2077" s="161"/>
      <c r="G2077" s="161"/>
      <c r="H2077" s="161"/>
      <c r="I2077" s="161"/>
      <c r="J2077" s="161"/>
      <c r="K2077" s="161"/>
      <c r="L2077" s="161"/>
      <c r="M2077" s="161"/>
      <c r="N2077" s="171"/>
      <c r="O2077" s="171"/>
      <c r="P2077" s="171"/>
      <c r="Q2077" s="171"/>
      <c r="R2077" s="171"/>
      <c r="S2077" s="171"/>
      <c r="T2077" s="208" t="str">
        <f t="shared" si="330"/>
        <v>MISSING</v>
      </c>
      <c r="U2077" s="208" t="str">
        <f t="shared" si="331"/>
        <v>MISSING</v>
      </c>
      <c r="X2077" s="56">
        <f t="shared" si="332"/>
        <v>-99</v>
      </c>
      <c r="Y2077" s="56">
        <f t="shared" si="333"/>
        <v>-99</v>
      </c>
      <c r="Z2077" s="56">
        <f t="shared" si="334"/>
        <v>-99</v>
      </c>
      <c r="AA2077" s="56">
        <f t="shared" si="335"/>
        <v>-99</v>
      </c>
      <c r="AB2077" s="56">
        <f t="shared" si="336"/>
        <v>-99</v>
      </c>
      <c r="AC2077" s="56">
        <f t="shared" si="337"/>
        <v>-99</v>
      </c>
      <c r="AD2077" s="3"/>
      <c r="AE2077" s="82">
        <f>IF(D2077=1, 'adjustment factor'!$D$4, IF(D2077=-9,-999,IF(D2077="",-999,0)))</f>
        <v>-999</v>
      </c>
      <c r="AF2077" s="82">
        <f>IF(F2077=1, 'adjustment factor'!$D$5, IF(F2077=-9,-999,IF(F2077="",-999,0)))</f>
        <v>-999</v>
      </c>
      <c r="AG2077" s="82">
        <f>IF(E2077=1, 'adjustment factor'!$D$6, IF(E2077=-9,-999,IF(E2077="",-999,0)))</f>
        <v>-999</v>
      </c>
      <c r="AH2077" s="82">
        <f>IF(K2077&gt;=45,'adjustment factor'!$D$7,IF(K2077=-9,-1200,IF(K2077="",-1200,0)))</f>
        <v>-1200</v>
      </c>
      <c r="AI2077" s="82">
        <f>IF(L2077=1, 'adjustment factor'!$D$8, IF(L2077=-9,-999,IF(L2077="",-999,0)))</f>
        <v>-999</v>
      </c>
      <c r="AJ2077" s="82">
        <f>IF(AND(M2077&gt;=1,M2077&lt;=4),'adjustment factor'!$D$9,IF(M2077=-9,-999,IF(M2077=98,-999,IF(M2077=99,-999,IF(M2077="",-999,0)))))</f>
        <v>-999</v>
      </c>
      <c r="AK2077" s="82">
        <f>IF(H2077=1, 'adjustment factor'!$D$10, IF(H2077=-9,-999,IF(H2077="",-999,0)))</f>
        <v>-999</v>
      </c>
      <c r="AL2077" s="82">
        <f>IF(G2077=1, 'adjustment factor'!$D$11, IF(G2077=-9,-999,IF(G2077="",-999,0)))</f>
        <v>-999</v>
      </c>
      <c r="AM2077" s="82">
        <f>IF(I2077=1, 'adjustment factor'!$D$12, IF(I2077=-9,-999,IF(I2077="",-999,0)))</f>
        <v>-999</v>
      </c>
      <c r="AN2077" s="82">
        <f>IF(J2077=1, 'adjustment factor'!$D$13, IF(J2077=-9,-999,IF(J2077="",-999,0)))</f>
        <v>-999</v>
      </c>
      <c r="AO2077" s="82" t="str">
        <f t="shared" si="338"/>
        <v>-999</v>
      </c>
      <c r="AP2077" s="82" t="str">
        <f t="shared" si="339"/>
        <v>MISSING</v>
      </c>
      <c r="AQ2077" s="31"/>
    </row>
    <row r="2078" spans="2:43">
      <c r="B2078" s="207"/>
      <c r="C2078" s="35">
        <v>2074</v>
      </c>
      <c r="D2078" s="161"/>
      <c r="E2078" s="161"/>
      <c r="F2078" s="161"/>
      <c r="G2078" s="161"/>
      <c r="H2078" s="161"/>
      <c r="I2078" s="161"/>
      <c r="J2078" s="161"/>
      <c r="K2078" s="161"/>
      <c r="L2078" s="161"/>
      <c r="M2078" s="161"/>
      <c r="N2078" s="171"/>
      <c r="O2078" s="171"/>
      <c r="P2078" s="171"/>
      <c r="Q2078" s="171"/>
      <c r="R2078" s="171"/>
      <c r="S2078" s="171"/>
      <c r="T2078" s="208" t="str">
        <f t="shared" si="330"/>
        <v>MISSING</v>
      </c>
      <c r="U2078" s="208" t="str">
        <f t="shared" si="331"/>
        <v>MISSING</v>
      </c>
      <c r="X2078" s="56">
        <f t="shared" si="332"/>
        <v>-99</v>
      </c>
      <c r="Y2078" s="56">
        <f t="shared" si="333"/>
        <v>-99</v>
      </c>
      <c r="Z2078" s="56">
        <f t="shared" si="334"/>
        <v>-99</v>
      </c>
      <c r="AA2078" s="56">
        <f t="shared" si="335"/>
        <v>-99</v>
      </c>
      <c r="AB2078" s="56">
        <f t="shared" si="336"/>
        <v>-99</v>
      </c>
      <c r="AC2078" s="56">
        <f t="shared" si="337"/>
        <v>-99</v>
      </c>
      <c r="AD2078" s="3"/>
      <c r="AE2078" s="82">
        <f>IF(D2078=1, 'adjustment factor'!$D$4, IF(D2078=-9,-999,IF(D2078="",-999,0)))</f>
        <v>-999</v>
      </c>
      <c r="AF2078" s="82">
        <f>IF(F2078=1, 'adjustment factor'!$D$5, IF(F2078=-9,-999,IF(F2078="",-999,0)))</f>
        <v>-999</v>
      </c>
      <c r="AG2078" s="82">
        <f>IF(E2078=1, 'adjustment factor'!$D$6, IF(E2078=-9,-999,IF(E2078="",-999,0)))</f>
        <v>-999</v>
      </c>
      <c r="AH2078" s="82">
        <f>IF(K2078&gt;=45,'adjustment factor'!$D$7,IF(K2078=-9,-1200,IF(K2078="",-1200,0)))</f>
        <v>-1200</v>
      </c>
      <c r="AI2078" s="82">
        <f>IF(L2078=1, 'adjustment factor'!$D$8, IF(L2078=-9,-999,IF(L2078="",-999,0)))</f>
        <v>-999</v>
      </c>
      <c r="AJ2078" s="82">
        <f>IF(AND(M2078&gt;=1,M2078&lt;=4),'adjustment factor'!$D$9,IF(M2078=-9,-999,IF(M2078=98,-999,IF(M2078=99,-999,IF(M2078="",-999,0)))))</f>
        <v>-999</v>
      </c>
      <c r="AK2078" s="82">
        <f>IF(H2078=1, 'adjustment factor'!$D$10, IF(H2078=-9,-999,IF(H2078="",-999,0)))</f>
        <v>-999</v>
      </c>
      <c r="AL2078" s="82">
        <f>IF(G2078=1, 'adjustment factor'!$D$11, IF(G2078=-9,-999,IF(G2078="",-999,0)))</f>
        <v>-999</v>
      </c>
      <c r="AM2078" s="82">
        <f>IF(I2078=1, 'adjustment factor'!$D$12, IF(I2078=-9,-999,IF(I2078="",-999,0)))</f>
        <v>-999</v>
      </c>
      <c r="AN2078" s="82">
        <f>IF(J2078=1, 'adjustment factor'!$D$13, IF(J2078=-9,-999,IF(J2078="",-999,0)))</f>
        <v>-999</v>
      </c>
      <c r="AO2078" s="82" t="str">
        <f t="shared" si="338"/>
        <v>-999</v>
      </c>
      <c r="AP2078" s="82" t="str">
        <f t="shared" si="339"/>
        <v>MISSING</v>
      </c>
      <c r="AQ2078" s="31"/>
    </row>
    <row r="2079" spans="2:43">
      <c r="B2079" s="207"/>
      <c r="C2079" s="35">
        <v>2075</v>
      </c>
      <c r="D2079" s="161"/>
      <c r="E2079" s="161"/>
      <c r="F2079" s="161"/>
      <c r="G2079" s="161"/>
      <c r="H2079" s="161"/>
      <c r="I2079" s="161"/>
      <c r="J2079" s="161"/>
      <c r="K2079" s="161"/>
      <c r="L2079" s="161"/>
      <c r="M2079" s="161"/>
      <c r="N2079" s="171"/>
      <c r="O2079" s="171"/>
      <c r="P2079" s="171"/>
      <c r="Q2079" s="171"/>
      <c r="R2079" s="171"/>
      <c r="S2079" s="171"/>
      <c r="T2079" s="208" t="str">
        <f t="shared" si="330"/>
        <v>MISSING</v>
      </c>
      <c r="U2079" s="208" t="str">
        <f t="shared" si="331"/>
        <v>MISSING</v>
      </c>
      <c r="X2079" s="56">
        <f t="shared" si="332"/>
        <v>-99</v>
      </c>
      <c r="Y2079" s="56">
        <f t="shared" si="333"/>
        <v>-99</v>
      </c>
      <c r="Z2079" s="56">
        <f t="shared" si="334"/>
        <v>-99</v>
      </c>
      <c r="AA2079" s="56">
        <f t="shared" si="335"/>
        <v>-99</v>
      </c>
      <c r="AB2079" s="56">
        <f t="shared" si="336"/>
        <v>-99</v>
      </c>
      <c r="AC2079" s="56">
        <f t="shared" si="337"/>
        <v>-99</v>
      </c>
      <c r="AD2079" s="3"/>
      <c r="AE2079" s="82">
        <f>IF(D2079=1, 'adjustment factor'!$D$4, IF(D2079=-9,-999,IF(D2079="",-999,0)))</f>
        <v>-999</v>
      </c>
      <c r="AF2079" s="82">
        <f>IF(F2079=1, 'adjustment factor'!$D$5, IF(F2079=-9,-999,IF(F2079="",-999,0)))</f>
        <v>-999</v>
      </c>
      <c r="AG2079" s="82">
        <f>IF(E2079=1, 'adjustment factor'!$D$6, IF(E2079=-9,-999,IF(E2079="",-999,0)))</f>
        <v>-999</v>
      </c>
      <c r="AH2079" s="82">
        <f>IF(K2079&gt;=45,'adjustment factor'!$D$7,IF(K2079=-9,-1200,IF(K2079="",-1200,0)))</f>
        <v>-1200</v>
      </c>
      <c r="AI2079" s="82">
        <f>IF(L2079=1, 'adjustment factor'!$D$8, IF(L2079=-9,-999,IF(L2079="",-999,0)))</f>
        <v>-999</v>
      </c>
      <c r="AJ2079" s="82">
        <f>IF(AND(M2079&gt;=1,M2079&lt;=4),'adjustment factor'!$D$9,IF(M2079=-9,-999,IF(M2079=98,-999,IF(M2079=99,-999,IF(M2079="",-999,0)))))</f>
        <v>-999</v>
      </c>
      <c r="AK2079" s="82">
        <f>IF(H2079=1, 'adjustment factor'!$D$10, IF(H2079=-9,-999,IF(H2079="",-999,0)))</f>
        <v>-999</v>
      </c>
      <c r="AL2079" s="82">
        <f>IF(G2079=1, 'adjustment factor'!$D$11, IF(G2079=-9,-999,IF(G2079="",-999,0)))</f>
        <v>-999</v>
      </c>
      <c r="AM2079" s="82">
        <f>IF(I2079=1, 'adjustment factor'!$D$12, IF(I2079=-9,-999,IF(I2079="",-999,0)))</f>
        <v>-999</v>
      </c>
      <c r="AN2079" s="82">
        <f>IF(J2079=1, 'adjustment factor'!$D$13, IF(J2079=-9,-999,IF(J2079="",-999,0)))</f>
        <v>-999</v>
      </c>
      <c r="AO2079" s="82" t="str">
        <f t="shared" si="338"/>
        <v>-999</v>
      </c>
      <c r="AP2079" s="82" t="str">
        <f t="shared" si="339"/>
        <v>MISSING</v>
      </c>
      <c r="AQ2079" s="31"/>
    </row>
    <row r="2080" spans="2:43">
      <c r="B2080" s="207"/>
      <c r="C2080" s="35">
        <v>2076</v>
      </c>
      <c r="D2080" s="161"/>
      <c r="E2080" s="161"/>
      <c r="F2080" s="161"/>
      <c r="G2080" s="161"/>
      <c r="H2080" s="161"/>
      <c r="I2080" s="161"/>
      <c r="J2080" s="161"/>
      <c r="K2080" s="161"/>
      <c r="L2080" s="161"/>
      <c r="M2080" s="161"/>
      <c r="N2080" s="171"/>
      <c r="O2080" s="171"/>
      <c r="P2080" s="171"/>
      <c r="Q2080" s="171"/>
      <c r="R2080" s="171"/>
      <c r="S2080" s="171"/>
      <c r="T2080" s="208" t="str">
        <f t="shared" si="330"/>
        <v>MISSING</v>
      </c>
      <c r="U2080" s="208" t="str">
        <f t="shared" si="331"/>
        <v>MISSING</v>
      </c>
      <c r="X2080" s="56">
        <f t="shared" si="332"/>
        <v>-99</v>
      </c>
      <c r="Y2080" s="56">
        <f t="shared" si="333"/>
        <v>-99</v>
      </c>
      <c r="Z2080" s="56">
        <f t="shared" si="334"/>
        <v>-99</v>
      </c>
      <c r="AA2080" s="56">
        <f t="shared" si="335"/>
        <v>-99</v>
      </c>
      <c r="AB2080" s="56">
        <f t="shared" si="336"/>
        <v>-99</v>
      </c>
      <c r="AC2080" s="56">
        <f t="shared" si="337"/>
        <v>-99</v>
      </c>
      <c r="AD2080" s="3"/>
      <c r="AE2080" s="82">
        <f>IF(D2080=1, 'adjustment factor'!$D$4, IF(D2080=-9,-999,IF(D2080="",-999,0)))</f>
        <v>-999</v>
      </c>
      <c r="AF2080" s="82">
        <f>IF(F2080=1, 'adjustment factor'!$D$5, IF(F2080=-9,-999,IF(F2080="",-999,0)))</f>
        <v>-999</v>
      </c>
      <c r="AG2080" s="82">
        <f>IF(E2080=1, 'adjustment factor'!$D$6, IF(E2080=-9,-999,IF(E2080="",-999,0)))</f>
        <v>-999</v>
      </c>
      <c r="AH2080" s="82">
        <f>IF(K2080&gt;=45,'adjustment factor'!$D$7,IF(K2080=-9,-1200,IF(K2080="",-1200,0)))</f>
        <v>-1200</v>
      </c>
      <c r="AI2080" s="82">
        <f>IF(L2080=1, 'adjustment factor'!$D$8, IF(L2080=-9,-999,IF(L2080="",-999,0)))</f>
        <v>-999</v>
      </c>
      <c r="AJ2080" s="82">
        <f>IF(AND(M2080&gt;=1,M2080&lt;=4),'adjustment factor'!$D$9,IF(M2080=-9,-999,IF(M2080=98,-999,IF(M2080=99,-999,IF(M2080="",-999,0)))))</f>
        <v>-999</v>
      </c>
      <c r="AK2080" s="82">
        <f>IF(H2080=1, 'adjustment factor'!$D$10, IF(H2080=-9,-999,IF(H2080="",-999,0)))</f>
        <v>-999</v>
      </c>
      <c r="AL2080" s="82">
        <f>IF(G2080=1, 'adjustment factor'!$D$11, IF(G2080=-9,-999,IF(G2080="",-999,0)))</f>
        <v>-999</v>
      </c>
      <c r="AM2080" s="82">
        <f>IF(I2080=1, 'adjustment factor'!$D$12, IF(I2080=-9,-999,IF(I2080="",-999,0)))</f>
        <v>-999</v>
      </c>
      <c r="AN2080" s="82">
        <f>IF(J2080=1, 'adjustment factor'!$D$13, IF(J2080=-9,-999,IF(J2080="",-999,0)))</f>
        <v>-999</v>
      </c>
      <c r="AO2080" s="82" t="str">
        <f t="shared" si="338"/>
        <v>-999</v>
      </c>
      <c r="AP2080" s="82" t="str">
        <f t="shared" si="339"/>
        <v>MISSING</v>
      </c>
      <c r="AQ2080" s="31"/>
    </row>
    <row r="2081" spans="2:43">
      <c r="B2081" s="207"/>
      <c r="C2081" s="35">
        <v>2077</v>
      </c>
      <c r="D2081" s="161"/>
      <c r="E2081" s="161"/>
      <c r="F2081" s="161"/>
      <c r="G2081" s="161"/>
      <c r="H2081" s="161"/>
      <c r="I2081" s="161"/>
      <c r="J2081" s="161"/>
      <c r="K2081" s="161"/>
      <c r="L2081" s="161"/>
      <c r="M2081" s="161"/>
      <c r="N2081" s="171"/>
      <c r="O2081" s="171"/>
      <c r="P2081" s="171"/>
      <c r="Q2081" s="171"/>
      <c r="R2081" s="171"/>
      <c r="S2081" s="171"/>
      <c r="T2081" s="208" t="str">
        <f t="shared" si="330"/>
        <v>MISSING</v>
      </c>
      <c r="U2081" s="208" t="str">
        <f t="shared" si="331"/>
        <v>MISSING</v>
      </c>
      <c r="X2081" s="56">
        <f t="shared" si="332"/>
        <v>-99</v>
      </c>
      <c r="Y2081" s="56">
        <f t="shared" si="333"/>
        <v>-99</v>
      </c>
      <c r="Z2081" s="56">
        <f t="shared" si="334"/>
        <v>-99</v>
      </c>
      <c r="AA2081" s="56">
        <f t="shared" si="335"/>
        <v>-99</v>
      </c>
      <c r="AB2081" s="56">
        <f t="shared" si="336"/>
        <v>-99</v>
      </c>
      <c r="AC2081" s="56">
        <f t="shared" si="337"/>
        <v>-99</v>
      </c>
      <c r="AD2081" s="3"/>
      <c r="AE2081" s="82">
        <f>IF(D2081=1, 'adjustment factor'!$D$4, IF(D2081=-9,-999,IF(D2081="",-999,0)))</f>
        <v>-999</v>
      </c>
      <c r="AF2081" s="82">
        <f>IF(F2081=1, 'adjustment factor'!$D$5, IF(F2081=-9,-999,IF(F2081="",-999,0)))</f>
        <v>-999</v>
      </c>
      <c r="AG2081" s="82">
        <f>IF(E2081=1, 'adjustment factor'!$D$6, IF(E2081=-9,-999,IF(E2081="",-999,0)))</f>
        <v>-999</v>
      </c>
      <c r="AH2081" s="82">
        <f>IF(K2081&gt;=45,'adjustment factor'!$D$7,IF(K2081=-9,-1200,IF(K2081="",-1200,0)))</f>
        <v>-1200</v>
      </c>
      <c r="AI2081" s="82">
        <f>IF(L2081=1, 'adjustment factor'!$D$8, IF(L2081=-9,-999,IF(L2081="",-999,0)))</f>
        <v>-999</v>
      </c>
      <c r="AJ2081" s="82">
        <f>IF(AND(M2081&gt;=1,M2081&lt;=4),'adjustment factor'!$D$9,IF(M2081=-9,-999,IF(M2081=98,-999,IF(M2081=99,-999,IF(M2081="",-999,0)))))</f>
        <v>-999</v>
      </c>
      <c r="AK2081" s="82">
        <f>IF(H2081=1, 'adjustment factor'!$D$10, IF(H2081=-9,-999,IF(H2081="",-999,0)))</f>
        <v>-999</v>
      </c>
      <c r="AL2081" s="82">
        <f>IF(G2081=1, 'adjustment factor'!$D$11, IF(G2081=-9,-999,IF(G2081="",-999,0)))</f>
        <v>-999</v>
      </c>
      <c r="AM2081" s="82">
        <f>IF(I2081=1, 'adjustment factor'!$D$12, IF(I2081=-9,-999,IF(I2081="",-999,0)))</f>
        <v>-999</v>
      </c>
      <c r="AN2081" s="82">
        <f>IF(J2081=1, 'adjustment factor'!$D$13, IF(J2081=-9,-999,IF(J2081="",-999,0)))</f>
        <v>-999</v>
      </c>
      <c r="AO2081" s="82" t="str">
        <f t="shared" si="338"/>
        <v>-999</v>
      </c>
      <c r="AP2081" s="82" t="str">
        <f t="shared" si="339"/>
        <v>MISSING</v>
      </c>
      <c r="AQ2081" s="31"/>
    </row>
    <row r="2082" spans="2:43">
      <c r="B2082" s="207"/>
      <c r="C2082" s="35">
        <v>2078</v>
      </c>
      <c r="D2082" s="161"/>
      <c r="E2082" s="161"/>
      <c r="F2082" s="161"/>
      <c r="G2082" s="161"/>
      <c r="H2082" s="161"/>
      <c r="I2082" s="161"/>
      <c r="J2082" s="161"/>
      <c r="K2082" s="161"/>
      <c r="L2082" s="161"/>
      <c r="M2082" s="161"/>
      <c r="N2082" s="171"/>
      <c r="O2082" s="171"/>
      <c r="P2082" s="171"/>
      <c r="Q2082" s="171"/>
      <c r="R2082" s="171"/>
      <c r="S2082" s="171"/>
      <c r="T2082" s="208" t="str">
        <f t="shared" si="330"/>
        <v>MISSING</v>
      </c>
      <c r="U2082" s="208" t="str">
        <f t="shared" si="331"/>
        <v>MISSING</v>
      </c>
      <c r="X2082" s="56">
        <f t="shared" si="332"/>
        <v>-99</v>
      </c>
      <c r="Y2082" s="56">
        <f t="shared" si="333"/>
        <v>-99</v>
      </c>
      <c r="Z2082" s="56">
        <f t="shared" si="334"/>
        <v>-99</v>
      </c>
      <c r="AA2082" s="56">
        <f t="shared" si="335"/>
        <v>-99</v>
      </c>
      <c r="AB2082" s="56">
        <f t="shared" si="336"/>
        <v>-99</v>
      </c>
      <c r="AC2082" s="56">
        <f t="shared" si="337"/>
        <v>-99</v>
      </c>
      <c r="AD2082" s="3"/>
      <c r="AE2082" s="82">
        <f>IF(D2082=1, 'adjustment factor'!$D$4, IF(D2082=-9,-999,IF(D2082="",-999,0)))</f>
        <v>-999</v>
      </c>
      <c r="AF2082" s="82">
        <f>IF(F2082=1, 'adjustment factor'!$D$5, IF(F2082=-9,-999,IF(F2082="",-999,0)))</f>
        <v>-999</v>
      </c>
      <c r="AG2082" s="82">
        <f>IF(E2082=1, 'adjustment factor'!$D$6, IF(E2082=-9,-999,IF(E2082="",-999,0)))</f>
        <v>-999</v>
      </c>
      <c r="AH2082" s="82">
        <f>IF(K2082&gt;=45,'adjustment factor'!$D$7,IF(K2082=-9,-1200,IF(K2082="",-1200,0)))</f>
        <v>-1200</v>
      </c>
      <c r="AI2082" s="82">
        <f>IF(L2082=1, 'adjustment factor'!$D$8, IF(L2082=-9,-999,IF(L2082="",-999,0)))</f>
        <v>-999</v>
      </c>
      <c r="AJ2082" s="82">
        <f>IF(AND(M2082&gt;=1,M2082&lt;=4),'adjustment factor'!$D$9,IF(M2082=-9,-999,IF(M2082=98,-999,IF(M2082=99,-999,IF(M2082="",-999,0)))))</f>
        <v>-999</v>
      </c>
      <c r="AK2082" s="82">
        <f>IF(H2082=1, 'adjustment factor'!$D$10, IF(H2082=-9,-999,IF(H2082="",-999,0)))</f>
        <v>-999</v>
      </c>
      <c r="AL2082" s="82">
        <f>IF(G2082=1, 'adjustment factor'!$D$11, IF(G2082=-9,-999,IF(G2082="",-999,0)))</f>
        <v>-999</v>
      </c>
      <c r="AM2082" s="82">
        <f>IF(I2082=1, 'adjustment factor'!$D$12, IF(I2082=-9,-999,IF(I2082="",-999,0)))</f>
        <v>-999</v>
      </c>
      <c r="AN2082" s="82">
        <f>IF(J2082=1, 'adjustment factor'!$D$13, IF(J2082=-9,-999,IF(J2082="",-999,0)))</f>
        <v>-999</v>
      </c>
      <c r="AO2082" s="82" t="str">
        <f t="shared" si="338"/>
        <v>-999</v>
      </c>
      <c r="AP2082" s="82" t="str">
        <f t="shared" si="339"/>
        <v>MISSING</v>
      </c>
      <c r="AQ2082" s="31"/>
    </row>
    <row r="2083" spans="2:43">
      <c r="B2083" s="207"/>
      <c r="C2083" s="35">
        <v>2079</v>
      </c>
      <c r="D2083" s="161"/>
      <c r="E2083" s="161"/>
      <c r="F2083" s="161"/>
      <c r="G2083" s="161"/>
      <c r="H2083" s="161"/>
      <c r="I2083" s="161"/>
      <c r="J2083" s="161"/>
      <c r="K2083" s="161"/>
      <c r="L2083" s="161"/>
      <c r="M2083" s="161"/>
      <c r="N2083" s="171"/>
      <c r="O2083" s="171"/>
      <c r="P2083" s="171"/>
      <c r="Q2083" s="171"/>
      <c r="R2083" s="171"/>
      <c r="S2083" s="171"/>
      <c r="T2083" s="208" t="str">
        <f t="shared" si="330"/>
        <v>MISSING</v>
      </c>
      <c r="U2083" s="208" t="str">
        <f t="shared" si="331"/>
        <v>MISSING</v>
      </c>
      <c r="X2083" s="56">
        <f t="shared" si="332"/>
        <v>-99</v>
      </c>
      <c r="Y2083" s="56">
        <f t="shared" si="333"/>
        <v>-99</v>
      </c>
      <c r="Z2083" s="56">
        <f t="shared" si="334"/>
        <v>-99</v>
      </c>
      <c r="AA2083" s="56">
        <f t="shared" si="335"/>
        <v>-99</v>
      </c>
      <c r="AB2083" s="56">
        <f t="shared" si="336"/>
        <v>-99</v>
      </c>
      <c r="AC2083" s="56">
        <f t="shared" si="337"/>
        <v>-99</v>
      </c>
      <c r="AD2083" s="3"/>
      <c r="AE2083" s="82">
        <f>IF(D2083=1, 'adjustment factor'!$D$4, IF(D2083=-9,-999,IF(D2083="",-999,0)))</f>
        <v>-999</v>
      </c>
      <c r="AF2083" s="82">
        <f>IF(F2083=1, 'adjustment factor'!$D$5, IF(F2083=-9,-999,IF(F2083="",-999,0)))</f>
        <v>-999</v>
      </c>
      <c r="AG2083" s="82">
        <f>IF(E2083=1, 'adjustment factor'!$D$6, IF(E2083=-9,-999,IF(E2083="",-999,0)))</f>
        <v>-999</v>
      </c>
      <c r="AH2083" s="82">
        <f>IF(K2083&gt;=45,'adjustment factor'!$D$7,IF(K2083=-9,-1200,IF(K2083="",-1200,0)))</f>
        <v>-1200</v>
      </c>
      <c r="AI2083" s="82">
        <f>IF(L2083=1, 'adjustment factor'!$D$8, IF(L2083=-9,-999,IF(L2083="",-999,0)))</f>
        <v>-999</v>
      </c>
      <c r="AJ2083" s="82">
        <f>IF(AND(M2083&gt;=1,M2083&lt;=4),'adjustment factor'!$D$9,IF(M2083=-9,-999,IF(M2083=98,-999,IF(M2083=99,-999,IF(M2083="",-999,0)))))</f>
        <v>-999</v>
      </c>
      <c r="AK2083" s="82">
        <f>IF(H2083=1, 'adjustment factor'!$D$10, IF(H2083=-9,-999,IF(H2083="",-999,0)))</f>
        <v>-999</v>
      </c>
      <c r="AL2083" s="82">
        <f>IF(G2083=1, 'adjustment factor'!$D$11, IF(G2083=-9,-999,IF(G2083="",-999,0)))</f>
        <v>-999</v>
      </c>
      <c r="AM2083" s="82">
        <f>IF(I2083=1, 'adjustment factor'!$D$12, IF(I2083=-9,-999,IF(I2083="",-999,0)))</f>
        <v>-999</v>
      </c>
      <c r="AN2083" s="82">
        <f>IF(J2083=1, 'adjustment factor'!$D$13, IF(J2083=-9,-999,IF(J2083="",-999,0)))</f>
        <v>-999</v>
      </c>
      <c r="AO2083" s="82" t="str">
        <f t="shared" si="338"/>
        <v>-999</v>
      </c>
      <c r="AP2083" s="82" t="str">
        <f t="shared" si="339"/>
        <v>MISSING</v>
      </c>
      <c r="AQ2083" s="31"/>
    </row>
    <row r="2084" spans="2:43">
      <c r="B2084" s="207"/>
      <c r="C2084" s="35">
        <v>2080</v>
      </c>
      <c r="D2084" s="161"/>
      <c r="E2084" s="161"/>
      <c r="F2084" s="161"/>
      <c r="G2084" s="161"/>
      <c r="H2084" s="161"/>
      <c r="I2084" s="161"/>
      <c r="J2084" s="161"/>
      <c r="K2084" s="161"/>
      <c r="L2084" s="161"/>
      <c r="M2084" s="161"/>
      <c r="N2084" s="171"/>
      <c r="O2084" s="171"/>
      <c r="P2084" s="171"/>
      <c r="Q2084" s="171"/>
      <c r="R2084" s="171"/>
      <c r="S2084" s="171"/>
      <c r="T2084" s="208" t="str">
        <f t="shared" si="330"/>
        <v>MISSING</v>
      </c>
      <c r="U2084" s="208" t="str">
        <f t="shared" si="331"/>
        <v>MISSING</v>
      </c>
      <c r="X2084" s="56">
        <f t="shared" si="332"/>
        <v>-99</v>
      </c>
      <c r="Y2084" s="56">
        <f t="shared" si="333"/>
        <v>-99</v>
      </c>
      <c r="Z2084" s="56">
        <f t="shared" si="334"/>
        <v>-99</v>
      </c>
      <c r="AA2084" s="56">
        <f t="shared" si="335"/>
        <v>-99</v>
      </c>
      <c r="AB2084" s="56">
        <f t="shared" si="336"/>
        <v>-99</v>
      </c>
      <c r="AC2084" s="56">
        <f t="shared" si="337"/>
        <v>-99</v>
      </c>
      <c r="AD2084" s="3"/>
      <c r="AE2084" s="82">
        <f>IF(D2084=1, 'adjustment factor'!$D$4, IF(D2084=-9,-999,IF(D2084="",-999,0)))</f>
        <v>-999</v>
      </c>
      <c r="AF2084" s="82">
        <f>IF(F2084=1, 'adjustment factor'!$D$5, IF(F2084=-9,-999,IF(F2084="",-999,0)))</f>
        <v>-999</v>
      </c>
      <c r="AG2084" s="82">
        <f>IF(E2084=1, 'adjustment factor'!$D$6, IF(E2084=-9,-999,IF(E2084="",-999,0)))</f>
        <v>-999</v>
      </c>
      <c r="AH2084" s="82">
        <f>IF(K2084&gt;=45,'adjustment factor'!$D$7,IF(K2084=-9,-1200,IF(K2084="",-1200,0)))</f>
        <v>-1200</v>
      </c>
      <c r="AI2084" s="82">
        <f>IF(L2084=1, 'adjustment factor'!$D$8, IF(L2084=-9,-999,IF(L2084="",-999,0)))</f>
        <v>-999</v>
      </c>
      <c r="AJ2084" s="82">
        <f>IF(AND(M2084&gt;=1,M2084&lt;=4),'adjustment factor'!$D$9,IF(M2084=-9,-999,IF(M2084=98,-999,IF(M2084=99,-999,IF(M2084="",-999,0)))))</f>
        <v>-999</v>
      </c>
      <c r="AK2084" s="82">
        <f>IF(H2084=1, 'adjustment factor'!$D$10, IF(H2084=-9,-999,IF(H2084="",-999,0)))</f>
        <v>-999</v>
      </c>
      <c r="AL2084" s="82">
        <f>IF(G2084=1, 'adjustment factor'!$D$11, IF(G2084=-9,-999,IF(G2084="",-999,0)))</f>
        <v>-999</v>
      </c>
      <c r="AM2084" s="82">
        <f>IF(I2084=1, 'adjustment factor'!$D$12, IF(I2084=-9,-999,IF(I2084="",-999,0)))</f>
        <v>-999</v>
      </c>
      <c r="AN2084" s="82">
        <f>IF(J2084=1, 'adjustment factor'!$D$13, IF(J2084=-9,-999,IF(J2084="",-999,0)))</f>
        <v>-999</v>
      </c>
      <c r="AO2084" s="82" t="str">
        <f t="shared" si="338"/>
        <v>-999</v>
      </c>
      <c r="AP2084" s="82" t="str">
        <f t="shared" si="339"/>
        <v>MISSING</v>
      </c>
      <c r="AQ2084" s="31"/>
    </row>
    <row r="2085" spans="2:43">
      <c r="B2085" s="207"/>
      <c r="C2085" s="35">
        <v>2081</v>
      </c>
      <c r="D2085" s="161"/>
      <c r="E2085" s="161"/>
      <c r="F2085" s="161"/>
      <c r="G2085" s="161"/>
      <c r="H2085" s="161"/>
      <c r="I2085" s="161"/>
      <c r="J2085" s="161"/>
      <c r="K2085" s="161"/>
      <c r="L2085" s="161"/>
      <c r="M2085" s="161"/>
      <c r="N2085" s="171"/>
      <c r="O2085" s="171"/>
      <c r="P2085" s="171"/>
      <c r="Q2085" s="171"/>
      <c r="R2085" s="171"/>
      <c r="S2085" s="171"/>
      <c r="T2085" s="208" t="str">
        <f t="shared" si="330"/>
        <v>MISSING</v>
      </c>
      <c r="U2085" s="208" t="str">
        <f t="shared" si="331"/>
        <v>MISSING</v>
      </c>
      <c r="X2085" s="56">
        <f t="shared" si="332"/>
        <v>-99</v>
      </c>
      <c r="Y2085" s="56">
        <f t="shared" si="333"/>
        <v>-99</v>
      </c>
      <c r="Z2085" s="56">
        <f t="shared" si="334"/>
        <v>-99</v>
      </c>
      <c r="AA2085" s="56">
        <f t="shared" si="335"/>
        <v>-99</v>
      </c>
      <c r="AB2085" s="56">
        <f t="shared" si="336"/>
        <v>-99</v>
      </c>
      <c r="AC2085" s="56">
        <f t="shared" si="337"/>
        <v>-99</v>
      </c>
      <c r="AD2085" s="3"/>
      <c r="AE2085" s="82">
        <f>IF(D2085=1, 'adjustment factor'!$D$4, IF(D2085=-9,-999,IF(D2085="",-999,0)))</f>
        <v>-999</v>
      </c>
      <c r="AF2085" s="82">
        <f>IF(F2085=1, 'adjustment factor'!$D$5, IF(F2085=-9,-999,IF(F2085="",-999,0)))</f>
        <v>-999</v>
      </c>
      <c r="AG2085" s="82">
        <f>IF(E2085=1, 'adjustment factor'!$D$6, IF(E2085=-9,-999,IF(E2085="",-999,0)))</f>
        <v>-999</v>
      </c>
      <c r="AH2085" s="82">
        <f>IF(K2085&gt;=45,'adjustment factor'!$D$7,IF(K2085=-9,-1200,IF(K2085="",-1200,0)))</f>
        <v>-1200</v>
      </c>
      <c r="AI2085" s="82">
        <f>IF(L2085=1, 'adjustment factor'!$D$8, IF(L2085=-9,-999,IF(L2085="",-999,0)))</f>
        <v>-999</v>
      </c>
      <c r="AJ2085" s="82">
        <f>IF(AND(M2085&gt;=1,M2085&lt;=4),'adjustment factor'!$D$9,IF(M2085=-9,-999,IF(M2085=98,-999,IF(M2085=99,-999,IF(M2085="",-999,0)))))</f>
        <v>-999</v>
      </c>
      <c r="AK2085" s="82">
        <f>IF(H2085=1, 'adjustment factor'!$D$10, IF(H2085=-9,-999,IF(H2085="",-999,0)))</f>
        <v>-999</v>
      </c>
      <c r="AL2085" s="82">
        <f>IF(G2085=1, 'adjustment factor'!$D$11, IF(G2085=-9,-999,IF(G2085="",-999,0)))</f>
        <v>-999</v>
      </c>
      <c r="AM2085" s="82">
        <f>IF(I2085=1, 'adjustment factor'!$D$12, IF(I2085=-9,-999,IF(I2085="",-999,0)))</f>
        <v>-999</v>
      </c>
      <c r="AN2085" s="82">
        <f>IF(J2085=1, 'adjustment factor'!$D$13, IF(J2085=-9,-999,IF(J2085="",-999,0)))</f>
        <v>-999</v>
      </c>
      <c r="AO2085" s="82" t="str">
        <f t="shared" si="338"/>
        <v>-999</v>
      </c>
      <c r="AP2085" s="82" t="str">
        <f t="shared" si="339"/>
        <v>MISSING</v>
      </c>
      <c r="AQ2085" s="31"/>
    </row>
    <row r="2086" spans="2:43">
      <c r="B2086" s="207"/>
      <c r="C2086" s="35">
        <v>2082</v>
      </c>
      <c r="D2086" s="161"/>
      <c r="E2086" s="161"/>
      <c r="F2086" s="161"/>
      <c r="G2086" s="161"/>
      <c r="H2086" s="161"/>
      <c r="I2086" s="161"/>
      <c r="J2086" s="161"/>
      <c r="K2086" s="161"/>
      <c r="L2086" s="161"/>
      <c r="M2086" s="161"/>
      <c r="N2086" s="171"/>
      <c r="O2086" s="171"/>
      <c r="P2086" s="171"/>
      <c r="Q2086" s="171"/>
      <c r="R2086" s="171"/>
      <c r="S2086" s="171"/>
      <c r="T2086" s="208" t="str">
        <f t="shared" si="330"/>
        <v>MISSING</v>
      </c>
      <c r="U2086" s="208" t="str">
        <f t="shared" si="331"/>
        <v>MISSING</v>
      </c>
      <c r="X2086" s="56">
        <f t="shared" si="332"/>
        <v>-99</v>
      </c>
      <c r="Y2086" s="56">
        <f t="shared" si="333"/>
        <v>-99</v>
      </c>
      <c r="Z2086" s="56">
        <f t="shared" si="334"/>
        <v>-99</v>
      </c>
      <c r="AA2086" s="56">
        <f t="shared" si="335"/>
        <v>-99</v>
      </c>
      <c r="AB2086" s="56">
        <f t="shared" si="336"/>
        <v>-99</v>
      </c>
      <c r="AC2086" s="56">
        <f t="shared" si="337"/>
        <v>-99</v>
      </c>
      <c r="AD2086" s="3"/>
      <c r="AE2086" s="82">
        <f>IF(D2086=1, 'adjustment factor'!$D$4, IF(D2086=-9,-999,IF(D2086="",-999,0)))</f>
        <v>-999</v>
      </c>
      <c r="AF2086" s="82">
        <f>IF(F2086=1, 'adjustment factor'!$D$5, IF(F2086=-9,-999,IF(F2086="",-999,0)))</f>
        <v>-999</v>
      </c>
      <c r="AG2086" s="82">
        <f>IF(E2086=1, 'adjustment factor'!$D$6, IF(E2086=-9,-999,IF(E2086="",-999,0)))</f>
        <v>-999</v>
      </c>
      <c r="AH2086" s="82">
        <f>IF(K2086&gt;=45,'adjustment factor'!$D$7,IF(K2086=-9,-1200,IF(K2086="",-1200,0)))</f>
        <v>-1200</v>
      </c>
      <c r="AI2086" s="82">
        <f>IF(L2086=1, 'adjustment factor'!$D$8, IF(L2086=-9,-999,IF(L2086="",-999,0)))</f>
        <v>-999</v>
      </c>
      <c r="AJ2086" s="82">
        <f>IF(AND(M2086&gt;=1,M2086&lt;=4),'adjustment factor'!$D$9,IF(M2086=-9,-999,IF(M2086=98,-999,IF(M2086=99,-999,IF(M2086="",-999,0)))))</f>
        <v>-999</v>
      </c>
      <c r="AK2086" s="82">
        <f>IF(H2086=1, 'adjustment factor'!$D$10, IF(H2086=-9,-999,IF(H2086="",-999,0)))</f>
        <v>-999</v>
      </c>
      <c r="AL2086" s="82">
        <f>IF(G2086=1, 'adjustment factor'!$D$11, IF(G2086=-9,-999,IF(G2086="",-999,0)))</f>
        <v>-999</v>
      </c>
      <c r="AM2086" s="82">
        <f>IF(I2086=1, 'adjustment factor'!$D$12, IF(I2086=-9,-999,IF(I2086="",-999,0)))</f>
        <v>-999</v>
      </c>
      <c r="AN2086" s="82">
        <f>IF(J2086=1, 'adjustment factor'!$D$13, IF(J2086=-9,-999,IF(J2086="",-999,0)))</f>
        <v>-999</v>
      </c>
      <c r="AO2086" s="82" t="str">
        <f t="shared" si="338"/>
        <v>-999</v>
      </c>
      <c r="AP2086" s="82" t="str">
        <f t="shared" si="339"/>
        <v>MISSING</v>
      </c>
      <c r="AQ2086" s="31"/>
    </row>
    <row r="2087" spans="2:43">
      <c r="B2087" s="207"/>
      <c r="C2087" s="35">
        <v>2083</v>
      </c>
      <c r="D2087" s="161"/>
      <c r="E2087" s="161"/>
      <c r="F2087" s="161"/>
      <c r="G2087" s="161"/>
      <c r="H2087" s="161"/>
      <c r="I2087" s="161"/>
      <c r="J2087" s="161"/>
      <c r="K2087" s="161"/>
      <c r="L2087" s="161"/>
      <c r="M2087" s="161"/>
      <c r="N2087" s="171"/>
      <c r="O2087" s="171"/>
      <c r="P2087" s="171"/>
      <c r="Q2087" s="171"/>
      <c r="R2087" s="171"/>
      <c r="S2087" s="171"/>
      <c r="T2087" s="208" t="str">
        <f t="shared" si="330"/>
        <v>MISSING</v>
      </c>
      <c r="U2087" s="208" t="str">
        <f t="shared" si="331"/>
        <v>MISSING</v>
      </c>
      <c r="X2087" s="56">
        <f t="shared" si="332"/>
        <v>-99</v>
      </c>
      <c r="Y2087" s="56">
        <f t="shared" si="333"/>
        <v>-99</v>
      </c>
      <c r="Z2087" s="56">
        <f t="shared" si="334"/>
        <v>-99</v>
      </c>
      <c r="AA2087" s="56">
        <f t="shared" si="335"/>
        <v>-99</v>
      </c>
      <c r="AB2087" s="56">
        <f t="shared" si="336"/>
        <v>-99</v>
      </c>
      <c r="AC2087" s="56">
        <f t="shared" si="337"/>
        <v>-99</v>
      </c>
      <c r="AD2087" s="3"/>
      <c r="AE2087" s="82">
        <f>IF(D2087=1, 'adjustment factor'!$D$4, IF(D2087=-9,-999,IF(D2087="",-999,0)))</f>
        <v>-999</v>
      </c>
      <c r="AF2087" s="82">
        <f>IF(F2087=1, 'adjustment factor'!$D$5, IF(F2087=-9,-999,IF(F2087="",-999,0)))</f>
        <v>-999</v>
      </c>
      <c r="AG2087" s="82">
        <f>IF(E2087=1, 'adjustment factor'!$D$6, IF(E2087=-9,-999,IF(E2087="",-999,0)))</f>
        <v>-999</v>
      </c>
      <c r="AH2087" s="82">
        <f>IF(K2087&gt;=45,'adjustment factor'!$D$7,IF(K2087=-9,-1200,IF(K2087="",-1200,0)))</f>
        <v>-1200</v>
      </c>
      <c r="AI2087" s="82">
        <f>IF(L2087=1, 'adjustment factor'!$D$8, IF(L2087=-9,-999,IF(L2087="",-999,0)))</f>
        <v>-999</v>
      </c>
      <c r="AJ2087" s="82">
        <f>IF(AND(M2087&gt;=1,M2087&lt;=4),'adjustment factor'!$D$9,IF(M2087=-9,-999,IF(M2087=98,-999,IF(M2087=99,-999,IF(M2087="",-999,0)))))</f>
        <v>-999</v>
      </c>
      <c r="AK2087" s="82">
        <f>IF(H2087=1, 'adjustment factor'!$D$10, IF(H2087=-9,-999,IF(H2087="",-999,0)))</f>
        <v>-999</v>
      </c>
      <c r="AL2087" s="82">
        <f>IF(G2087=1, 'adjustment factor'!$D$11, IF(G2087=-9,-999,IF(G2087="",-999,0)))</f>
        <v>-999</v>
      </c>
      <c r="AM2087" s="82">
        <f>IF(I2087=1, 'adjustment factor'!$D$12, IF(I2087=-9,-999,IF(I2087="",-999,0)))</f>
        <v>-999</v>
      </c>
      <c r="AN2087" s="82">
        <f>IF(J2087=1, 'adjustment factor'!$D$13, IF(J2087=-9,-999,IF(J2087="",-999,0)))</f>
        <v>-999</v>
      </c>
      <c r="AO2087" s="82" t="str">
        <f t="shared" si="338"/>
        <v>-999</v>
      </c>
      <c r="AP2087" s="82" t="str">
        <f t="shared" si="339"/>
        <v>MISSING</v>
      </c>
      <c r="AQ2087" s="31"/>
    </row>
    <row r="2088" spans="2:43">
      <c r="B2088" s="207"/>
      <c r="C2088" s="35">
        <v>2084</v>
      </c>
      <c r="D2088" s="161"/>
      <c r="E2088" s="161"/>
      <c r="F2088" s="161"/>
      <c r="G2088" s="161"/>
      <c r="H2088" s="161"/>
      <c r="I2088" s="161"/>
      <c r="J2088" s="161"/>
      <c r="K2088" s="161"/>
      <c r="L2088" s="161"/>
      <c r="M2088" s="161"/>
      <c r="N2088" s="171"/>
      <c r="O2088" s="171"/>
      <c r="P2088" s="171"/>
      <c r="Q2088" s="171"/>
      <c r="R2088" s="171"/>
      <c r="S2088" s="171"/>
      <c r="T2088" s="208" t="str">
        <f t="shared" si="330"/>
        <v>MISSING</v>
      </c>
      <c r="U2088" s="208" t="str">
        <f t="shared" si="331"/>
        <v>MISSING</v>
      </c>
      <c r="X2088" s="56">
        <f t="shared" si="332"/>
        <v>-99</v>
      </c>
      <c r="Y2088" s="56">
        <f t="shared" si="333"/>
        <v>-99</v>
      </c>
      <c r="Z2088" s="56">
        <f t="shared" si="334"/>
        <v>-99</v>
      </c>
      <c r="AA2088" s="56">
        <f t="shared" si="335"/>
        <v>-99</v>
      </c>
      <c r="AB2088" s="56">
        <f t="shared" si="336"/>
        <v>-99</v>
      </c>
      <c r="AC2088" s="56">
        <f t="shared" si="337"/>
        <v>-99</v>
      </c>
      <c r="AD2088" s="3"/>
      <c r="AE2088" s="82">
        <f>IF(D2088=1, 'adjustment factor'!$D$4, IF(D2088=-9,-999,IF(D2088="",-999,0)))</f>
        <v>-999</v>
      </c>
      <c r="AF2088" s="82">
        <f>IF(F2088=1, 'adjustment factor'!$D$5, IF(F2088=-9,-999,IF(F2088="",-999,0)))</f>
        <v>-999</v>
      </c>
      <c r="AG2088" s="82">
        <f>IF(E2088=1, 'adjustment factor'!$D$6, IF(E2088=-9,-999,IF(E2088="",-999,0)))</f>
        <v>-999</v>
      </c>
      <c r="AH2088" s="82">
        <f>IF(K2088&gt;=45,'adjustment factor'!$D$7,IF(K2088=-9,-1200,IF(K2088="",-1200,0)))</f>
        <v>-1200</v>
      </c>
      <c r="AI2088" s="82">
        <f>IF(L2088=1, 'adjustment factor'!$D$8, IF(L2088=-9,-999,IF(L2088="",-999,0)))</f>
        <v>-999</v>
      </c>
      <c r="AJ2088" s="82">
        <f>IF(AND(M2088&gt;=1,M2088&lt;=4),'adjustment factor'!$D$9,IF(M2088=-9,-999,IF(M2088=98,-999,IF(M2088=99,-999,IF(M2088="",-999,0)))))</f>
        <v>-999</v>
      </c>
      <c r="AK2088" s="82">
        <f>IF(H2088=1, 'adjustment factor'!$D$10, IF(H2088=-9,-999,IF(H2088="",-999,0)))</f>
        <v>-999</v>
      </c>
      <c r="AL2088" s="82">
        <f>IF(G2088=1, 'adjustment factor'!$D$11, IF(G2088=-9,-999,IF(G2088="",-999,0)))</f>
        <v>-999</v>
      </c>
      <c r="AM2088" s="82">
        <f>IF(I2088=1, 'adjustment factor'!$D$12, IF(I2088=-9,-999,IF(I2088="",-999,0)))</f>
        <v>-999</v>
      </c>
      <c r="AN2088" s="82">
        <f>IF(J2088=1, 'adjustment factor'!$D$13, IF(J2088=-9,-999,IF(J2088="",-999,0)))</f>
        <v>-999</v>
      </c>
      <c r="AO2088" s="82" t="str">
        <f t="shared" si="338"/>
        <v>-999</v>
      </c>
      <c r="AP2088" s="82" t="str">
        <f t="shared" si="339"/>
        <v>MISSING</v>
      </c>
      <c r="AQ2088" s="31"/>
    </row>
    <row r="2089" spans="2:43">
      <c r="B2089" s="207"/>
      <c r="C2089" s="35">
        <v>2085</v>
      </c>
      <c r="D2089" s="161"/>
      <c r="E2089" s="161"/>
      <c r="F2089" s="161"/>
      <c r="G2089" s="161"/>
      <c r="H2089" s="161"/>
      <c r="I2089" s="161"/>
      <c r="J2089" s="161"/>
      <c r="K2089" s="161"/>
      <c r="L2089" s="161"/>
      <c r="M2089" s="161"/>
      <c r="N2089" s="171"/>
      <c r="O2089" s="171"/>
      <c r="P2089" s="171"/>
      <c r="Q2089" s="171"/>
      <c r="R2089" s="171"/>
      <c r="S2089" s="171"/>
      <c r="T2089" s="208" t="str">
        <f t="shared" si="330"/>
        <v>MISSING</v>
      </c>
      <c r="U2089" s="208" t="str">
        <f t="shared" si="331"/>
        <v>MISSING</v>
      </c>
      <c r="X2089" s="56">
        <f t="shared" si="332"/>
        <v>-99</v>
      </c>
      <c r="Y2089" s="56">
        <f t="shared" si="333"/>
        <v>-99</v>
      </c>
      <c r="Z2089" s="56">
        <f t="shared" si="334"/>
        <v>-99</v>
      </c>
      <c r="AA2089" s="56">
        <f t="shared" si="335"/>
        <v>-99</v>
      </c>
      <c r="AB2089" s="56">
        <f t="shared" si="336"/>
        <v>-99</v>
      </c>
      <c r="AC2089" s="56">
        <f t="shared" si="337"/>
        <v>-99</v>
      </c>
      <c r="AD2089" s="3"/>
      <c r="AE2089" s="82">
        <f>IF(D2089=1, 'adjustment factor'!$D$4, IF(D2089=-9,-999,IF(D2089="",-999,0)))</f>
        <v>-999</v>
      </c>
      <c r="AF2089" s="82">
        <f>IF(F2089=1, 'adjustment factor'!$D$5, IF(F2089=-9,-999,IF(F2089="",-999,0)))</f>
        <v>-999</v>
      </c>
      <c r="AG2089" s="82">
        <f>IF(E2089=1, 'adjustment factor'!$D$6, IF(E2089=-9,-999,IF(E2089="",-999,0)))</f>
        <v>-999</v>
      </c>
      <c r="AH2089" s="82">
        <f>IF(K2089&gt;=45,'adjustment factor'!$D$7,IF(K2089=-9,-1200,IF(K2089="",-1200,0)))</f>
        <v>-1200</v>
      </c>
      <c r="AI2089" s="82">
        <f>IF(L2089=1, 'adjustment factor'!$D$8, IF(L2089=-9,-999,IF(L2089="",-999,0)))</f>
        <v>-999</v>
      </c>
      <c r="AJ2089" s="82">
        <f>IF(AND(M2089&gt;=1,M2089&lt;=4),'adjustment factor'!$D$9,IF(M2089=-9,-999,IF(M2089=98,-999,IF(M2089=99,-999,IF(M2089="",-999,0)))))</f>
        <v>-999</v>
      </c>
      <c r="AK2089" s="82">
        <f>IF(H2089=1, 'adjustment factor'!$D$10, IF(H2089=-9,-999,IF(H2089="",-999,0)))</f>
        <v>-999</v>
      </c>
      <c r="AL2089" s="82">
        <f>IF(G2089=1, 'adjustment factor'!$D$11, IF(G2089=-9,-999,IF(G2089="",-999,0)))</f>
        <v>-999</v>
      </c>
      <c r="AM2089" s="82">
        <f>IF(I2089=1, 'adjustment factor'!$D$12, IF(I2089=-9,-999,IF(I2089="",-999,0)))</f>
        <v>-999</v>
      </c>
      <c r="AN2089" s="82">
        <f>IF(J2089=1, 'adjustment factor'!$D$13, IF(J2089=-9,-999,IF(J2089="",-999,0)))</f>
        <v>-999</v>
      </c>
      <c r="AO2089" s="82" t="str">
        <f t="shared" si="338"/>
        <v>-999</v>
      </c>
      <c r="AP2089" s="82" t="str">
        <f t="shared" si="339"/>
        <v>MISSING</v>
      </c>
      <c r="AQ2089" s="31"/>
    </row>
    <row r="2090" spans="2:43">
      <c r="B2090" s="207"/>
      <c r="C2090" s="35">
        <v>2086</v>
      </c>
      <c r="D2090" s="161"/>
      <c r="E2090" s="161"/>
      <c r="F2090" s="161"/>
      <c r="G2090" s="161"/>
      <c r="H2090" s="161"/>
      <c r="I2090" s="161"/>
      <c r="J2090" s="161"/>
      <c r="K2090" s="161"/>
      <c r="L2090" s="161"/>
      <c r="M2090" s="161"/>
      <c r="N2090" s="171"/>
      <c r="O2090" s="171"/>
      <c r="P2090" s="171"/>
      <c r="Q2090" s="171"/>
      <c r="R2090" s="171"/>
      <c r="S2090" s="171"/>
      <c r="T2090" s="208" t="str">
        <f t="shared" si="330"/>
        <v>MISSING</v>
      </c>
      <c r="U2090" s="208" t="str">
        <f t="shared" si="331"/>
        <v>MISSING</v>
      </c>
      <c r="X2090" s="56">
        <f t="shared" si="332"/>
        <v>-99</v>
      </c>
      <c r="Y2090" s="56">
        <f t="shared" si="333"/>
        <v>-99</v>
      </c>
      <c r="Z2090" s="56">
        <f t="shared" si="334"/>
        <v>-99</v>
      </c>
      <c r="AA2090" s="56">
        <f t="shared" si="335"/>
        <v>-99</v>
      </c>
      <c r="AB2090" s="56">
        <f t="shared" si="336"/>
        <v>-99</v>
      </c>
      <c r="AC2090" s="56">
        <f t="shared" si="337"/>
        <v>-99</v>
      </c>
      <c r="AD2090" s="3"/>
      <c r="AE2090" s="82">
        <f>IF(D2090=1, 'adjustment factor'!$D$4, IF(D2090=-9,-999,IF(D2090="",-999,0)))</f>
        <v>-999</v>
      </c>
      <c r="AF2090" s="82">
        <f>IF(F2090=1, 'adjustment factor'!$D$5, IF(F2090=-9,-999,IF(F2090="",-999,0)))</f>
        <v>-999</v>
      </c>
      <c r="AG2090" s="82">
        <f>IF(E2090=1, 'adjustment factor'!$D$6, IF(E2090=-9,-999,IF(E2090="",-999,0)))</f>
        <v>-999</v>
      </c>
      <c r="AH2090" s="82">
        <f>IF(K2090&gt;=45,'adjustment factor'!$D$7,IF(K2090=-9,-1200,IF(K2090="",-1200,0)))</f>
        <v>-1200</v>
      </c>
      <c r="AI2090" s="82">
        <f>IF(L2090=1, 'adjustment factor'!$D$8, IF(L2090=-9,-999,IF(L2090="",-999,0)))</f>
        <v>-999</v>
      </c>
      <c r="AJ2090" s="82">
        <f>IF(AND(M2090&gt;=1,M2090&lt;=4),'adjustment factor'!$D$9,IF(M2090=-9,-999,IF(M2090=98,-999,IF(M2090=99,-999,IF(M2090="",-999,0)))))</f>
        <v>-999</v>
      </c>
      <c r="AK2090" s="82">
        <f>IF(H2090=1, 'adjustment factor'!$D$10, IF(H2090=-9,-999,IF(H2090="",-999,0)))</f>
        <v>-999</v>
      </c>
      <c r="AL2090" s="82">
        <f>IF(G2090=1, 'adjustment factor'!$D$11, IF(G2090=-9,-999,IF(G2090="",-999,0)))</f>
        <v>-999</v>
      </c>
      <c r="AM2090" s="82">
        <f>IF(I2090=1, 'adjustment factor'!$D$12, IF(I2090=-9,-999,IF(I2090="",-999,0)))</f>
        <v>-999</v>
      </c>
      <c r="AN2090" s="82">
        <f>IF(J2090=1, 'adjustment factor'!$D$13, IF(J2090=-9,-999,IF(J2090="",-999,0)))</f>
        <v>-999</v>
      </c>
      <c r="AO2090" s="82" t="str">
        <f t="shared" si="338"/>
        <v>-999</v>
      </c>
      <c r="AP2090" s="82" t="str">
        <f t="shared" si="339"/>
        <v>MISSING</v>
      </c>
      <c r="AQ2090" s="31"/>
    </row>
    <row r="2091" spans="2:43">
      <c r="B2091" s="207"/>
      <c r="C2091" s="35">
        <v>2087</v>
      </c>
      <c r="D2091" s="161"/>
      <c r="E2091" s="161"/>
      <c r="F2091" s="161"/>
      <c r="G2091" s="161"/>
      <c r="H2091" s="161"/>
      <c r="I2091" s="161"/>
      <c r="J2091" s="161"/>
      <c r="K2091" s="161"/>
      <c r="L2091" s="161"/>
      <c r="M2091" s="161"/>
      <c r="N2091" s="171"/>
      <c r="O2091" s="171"/>
      <c r="P2091" s="171"/>
      <c r="Q2091" s="171"/>
      <c r="R2091" s="171"/>
      <c r="S2091" s="171"/>
      <c r="T2091" s="208" t="str">
        <f t="shared" si="330"/>
        <v>MISSING</v>
      </c>
      <c r="U2091" s="208" t="str">
        <f t="shared" si="331"/>
        <v>MISSING</v>
      </c>
      <c r="X2091" s="56">
        <f t="shared" si="332"/>
        <v>-99</v>
      </c>
      <c r="Y2091" s="56">
        <f t="shared" si="333"/>
        <v>-99</v>
      </c>
      <c r="Z2091" s="56">
        <f t="shared" si="334"/>
        <v>-99</v>
      </c>
      <c r="AA2091" s="56">
        <f t="shared" si="335"/>
        <v>-99</v>
      </c>
      <c r="AB2091" s="56">
        <f t="shared" si="336"/>
        <v>-99</v>
      </c>
      <c r="AC2091" s="56">
        <f t="shared" si="337"/>
        <v>-99</v>
      </c>
      <c r="AD2091" s="3"/>
      <c r="AE2091" s="82">
        <f>IF(D2091=1, 'adjustment factor'!$D$4, IF(D2091=-9,-999,IF(D2091="",-999,0)))</f>
        <v>-999</v>
      </c>
      <c r="AF2091" s="82">
        <f>IF(F2091=1, 'adjustment factor'!$D$5, IF(F2091=-9,-999,IF(F2091="",-999,0)))</f>
        <v>-999</v>
      </c>
      <c r="AG2091" s="82">
        <f>IF(E2091=1, 'adjustment factor'!$D$6, IF(E2091=-9,-999,IF(E2091="",-999,0)))</f>
        <v>-999</v>
      </c>
      <c r="AH2091" s="82">
        <f>IF(K2091&gt;=45,'adjustment factor'!$D$7,IF(K2091=-9,-1200,IF(K2091="",-1200,0)))</f>
        <v>-1200</v>
      </c>
      <c r="AI2091" s="82">
        <f>IF(L2091=1, 'adjustment factor'!$D$8, IF(L2091=-9,-999,IF(L2091="",-999,0)))</f>
        <v>-999</v>
      </c>
      <c r="AJ2091" s="82">
        <f>IF(AND(M2091&gt;=1,M2091&lt;=4),'adjustment factor'!$D$9,IF(M2091=-9,-999,IF(M2091=98,-999,IF(M2091=99,-999,IF(M2091="",-999,0)))))</f>
        <v>-999</v>
      </c>
      <c r="AK2091" s="82">
        <f>IF(H2091=1, 'adjustment factor'!$D$10, IF(H2091=-9,-999,IF(H2091="",-999,0)))</f>
        <v>-999</v>
      </c>
      <c r="AL2091" s="82">
        <f>IF(G2091=1, 'adjustment factor'!$D$11, IF(G2091=-9,-999,IF(G2091="",-999,0)))</f>
        <v>-999</v>
      </c>
      <c r="AM2091" s="82">
        <f>IF(I2091=1, 'adjustment factor'!$D$12, IF(I2091=-9,-999,IF(I2091="",-999,0)))</f>
        <v>-999</v>
      </c>
      <c r="AN2091" s="82">
        <f>IF(J2091=1, 'adjustment factor'!$D$13, IF(J2091=-9,-999,IF(J2091="",-999,0)))</f>
        <v>-999</v>
      </c>
      <c r="AO2091" s="82" t="str">
        <f t="shared" si="338"/>
        <v>-999</v>
      </c>
      <c r="AP2091" s="82" t="str">
        <f t="shared" si="339"/>
        <v>MISSING</v>
      </c>
      <c r="AQ2091" s="31"/>
    </row>
    <row r="2092" spans="2:43">
      <c r="B2092" s="207"/>
      <c r="C2092" s="35">
        <v>2088</v>
      </c>
      <c r="D2092" s="161"/>
      <c r="E2092" s="161"/>
      <c r="F2092" s="161"/>
      <c r="G2092" s="161"/>
      <c r="H2092" s="161"/>
      <c r="I2092" s="161"/>
      <c r="J2092" s="161"/>
      <c r="K2092" s="161"/>
      <c r="L2092" s="161"/>
      <c r="M2092" s="161"/>
      <c r="N2092" s="171"/>
      <c r="O2092" s="171"/>
      <c r="P2092" s="171"/>
      <c r="Q2092" s="171"/>
      <c r="R2092" s="171"/>
      <c r="S2092" s="171"/>
      <c r="T2092" s="208" t="str">
        <f t="shared" si="330"/>
        <v>MISSING</v>
      </c>
      <c r="U2092" s="208" t="str">
        <f t="shared" si="331"/>
        <v>MISSING</v>
      </c>
      <c r="X2092" s="56">
        <f t="shared" si="332"/>
        <v>-99</v>
      </c>
      <c r="Y2092" s="56">
        <f t="shared" si="333"/>
        <v>-99</v>
      </c>
      <c r="Z2092" s="56">
        <f t="shared" si="334"/>
        <v>-99</v>
      </c>
      <c r="AA2092" s="56">
        <f t="shared" si="335"/>
        <v>-99</v>
      </c>
      <c r="AB2092" s="56">
        <f t="shared" si="336"/>
        <v>-99</v>
      </c>
      <c r="AC2092" s="56">
        <f t="shared" si="337"/>
        <v>-99</v>
      </c>
      <c r="AD2092" s="3"/>
      <c r="AE2092" s="82">
        <f>IF(D2092=1, 'adjustment factor'!$D$4, IF(D2092=-9,-999,IF(D2092="",-999,0)))</f>
        <v>-999</v>
      </c>
      <c r="AF2092" s="82">
        <f>IF(F2092=1, 'adjustment factor'!$D$5, IF(F2092=-9,-999,IF(F2092="",-999,0)))</f>
        <v>-999</v>
      </c>
      <c r="AG2092" s="82">
        <f>IF(E2092=1, 'adjustment factor'!$D$6, IF(E2092=-9,-999,IF(E2092="",-999,0)))</f>
        <v>-999</v>
      </c>
      <c r="AH2092" s="82">
        <f>IF(K2092&gt;=45,'adjustment factor'!$D$7,IF(K2092=-9,-1200,IF(K2092="",-1200,0)))</f>
        <v>-1200</v>
      </c>
      <c r="AI2092" s="82">
        <f>IF(L2092=1, 'adjustment factor'!$D$8, IF(L2092=-9,-999,IF(L2092="",-999,0)))</f>
        <v>-999</v>
      </c>
      <c r="AJ2092" s="82">
        <f>IF(AND(M2092&gt;=1,M2092&lt;=4),'adjustment factor'!$D$9,IF(M2092=-9,-999,IF(M2092=98,-999,IF(M2092=99,-999,IF(M2092="",-999,0)))))</f>
        <v>-999</v>
      </c>
      <c r="AK2092" s="82">
        <f>IF(H2092=1, 'adjustment factor'!$D$10, IF(H2092=-9,-999,IF(H2092="",-999,0)))</f>
        <v>-999</v>
      </c>
      <c r="AL2092" s="82">
        <f>IF(G2092=1, 'adjustment factor'!$D$11, IF(G2092=-9,-999,IF(G2092="",-999,0)))</f>
        <v>-999</v>
      </c>
      <c r="AM2092" s="82">
        <f>IF(I2092=1, 'adjustment factor'!$D$12, IF(I2092=-9,-999,IF(I2092="",-999,0)))</f>
        <v>-999</v>
      </c>
      <c r="AN2092" s="82">
        <f>IF(J2092=1, 'adjustment factor'!$D$13, IF(J2092=-9,-999,IF(J2092="",-999,0)))</f>
        <v>-999</v>
      </c>
      <c r="AO2092" s="82" t="str">
        <f t="shared" si="338"/>
        <v>-999</v>
      </c>
      <c r="AP2092" s="82" t="str">
        <f t="shared" si="339"/>
        <v>MISSING</v>
      </c>
      <c r="AQ2092" s="31"/>
    </row>
    <row r="2093" spans="2:43">
      <c r="B2093" s="207"/>
      <c r="C2093" s="35">
        <v>2089</v>
      </c>
      <c r="D2093" s="161"/>
      <c r="E2093" s="161"/>
      <c r="F2093" s="161"/>
      <c r="G2093" s="161"/>
      <c r="H2093" s="161"/>
      <c r="I2093" s="161"/>
      <c r="J2093" s="161"/>
      <c r="K2093" s="161"/>
      <c r="L2093" s="161"/>
      <c r="M2093" s="161"/>
      <c r="N2093" s="171"/>
      <c r="O2093" s="171"/>
      <c r="P2093" s="171"/>
      <c r="Q2093" s="171"/>
      <c r="R2093" s="171"/>
      <c r="S2093" s="171"/>
      <c r="T2093" s="208" t="str">
        <f t="shared" si="330"/>
        <v>MISSING</v>
      </c>
      <c r="U2093" s="208" t="str">
        <f t="shared" si="331"/>
        <v>MISSING</v>
      </c>
      <c r="X2093" s="56">
        <f t="shared" si="332"/>
        <v>-99</v>
      </c>
      <c r="Y2093" s="56">
        <f t="shared" si="333"/>
        <v>-99</v>
      </c>
      <c r="Z2093" s="56">
        <f t="shared" si="334"/>
        <v>-99</v>
      </c>
      <c r="AA2093" s="56">
        <f t="shared" si="335"/>
        <v>-99</v>
      </c>
      <c r="AB2093" s="56">
        <f t="shared" si="336"/>
        <v>-99</v>
      </c>
      <c r="AC2093" s="56">
        <f t="shared" si="337"/>
        <v>-99</v>
      </c>
      <c r="AD2093" s="3"/>
      <c r="AE2093" s="82">
        <f>IF(D2093=1, 'adjustment factor'!$D$4, IF(D2093=-9,-999,IF(D2093="",-999,0)))</f>
        <v>-999</v>
      </c>
      <c r="AF2093" s="82">
        <f>IF(F2093=1, 'adjustment factor'!$D$5, IF(F2093=-9,-999,IF(F2093="",-999,0)))</f>
        <v>-999</v>
      </c>
      <c r="AG2093" s="82">
        <f>IF(E2093=1, 'adjustment factor'!$D$6, IF(E2093=-9,-999,IF(E2093="",-999,0)))</f>
        <v>-999</v>
      </c>
      <c r="AH2093" s="82">
        <f>IF(K2093&gt;=45,'adjustment factor'!$D$7,IF(K2093=-9,-1200,IF(K2093="",-1200,0)))</f>
        <v>-1200</v>
      </c>
      <c r="AI2093" s="82">
        <f>IF(L2093=1, 'adjustment factor'!$D$8, IF(L2093=-9,-999,IF(L2093="",-999,0)))</f>
        <v>-999</v>
      </c>
      <c r="AJ2093" s="82">
        <f>IF(AND(M2093&gt;=1,M2093&lt;=4),'adjustment factor'!$D$9,IF(M2093=-9,-999,IF(M2093=98,-999,IF(M2093=99,-999,IF(M2093="",-999,0)))))</f>
        <v>-999</v>
      </c>
      <c r="AK2093" s="82">
        <f>IF(H2093=1, 'adjustment factor'!$D$10, IF(H2093=-9,-999,IF(H2093="",-999,0)))</f>
        <v>-999</v>
      </c>
      <c r="AL2093" s="82">
        <f>IF(G2093=1, 'adjustment factor'!$D$11, IF(G2093=-9,-999,IF(G2093="",-999,0)))</f>
        <v>-999</v>
      </c>
      <c r="AM2093" s="82">
        <f>IF(I2093=1, 'adjustment factor'!$D$12, IF(I2093=-9,-999,IF(I2093="",-999,0)))</f>
        <v>-999</v>
      </c>
      <c r="AN2093" s="82">
        <f>IF(J2093=1, 'adjustment factor'!$D$13, IF(J2093=-9,-999,IF(J2093="",-999,0)))</f>
        <v>-999</v>
      </c>
      <c r="AO2093" s="82" t="str">
        <f t="shared" si="338"/>
        <v>-999</v>
      </c>
      <c r="AP2093" s="82" t="str">
        <f t="shared" si="339"/>
        <v>MISSING</v>
      </c>
      <c r="AQ2093" s="31"/>
    </row>
    <row r="2094" spans="2:43">
      <c r="B2094" s="207"/>
      <c r="C2094" s="35">
        <v>2090</v>
      </c>
      <c r="D2094" s="161"/>
      <c r="E2094" s="161"/>
      <c r="F2094" s="161"/>
      <c r="G2094" s="161"/>
      <c r="H2094" s="161"/>
      <c r="I2094" s="161"/>
      <c r="J2094" s="161"/>
      <c r="K2094" s="161"/>
      <c r="L2094" s="161"/>
      <c r="M2094" s="161"/>
      <c r="N2094" s="171"/>
      <c r="O2094" s="171"/>
      <c r="P2094" s="171"/>
      <c r="Q2094" s="171"/>
      <c r="R2094" s="171"/>
      <c r="S2094" s="171"/>
      <c r="T2094" s="208" t="str">
        <f t="shared" si="330"/>
        <v>MISSING</v>
      </c>
      <c r="U2094" s="208" t="str">
        <f t="shared" si="331"/>
        <v>MISSING</v>
      </c>
      <c r="X2094" s="56">
        <f t="shared" si="332"/>
        <v>-99</v>
      </c>
      <c r="Y2094" s="56">
        <f t="shared" si="333"/>
        <v>-99</v>
      </c>
      <c r="Z2094" s="56">
        <f t="shared" si="334"/>
        <v>-99</v>
      </c>
      <c r="AA2094" s="56">
        <f t="shared" si="335"/>
        <v>-99</v>
      </c>
      <c r="AB2094" s="56">
        <f t="shared" si="336"/>
        <v>-99</v>
      </c>
      <c r="AC2094" s="56">
        <f t="shared" si="337"/>
        <v>-99</v>
      </c>
      <c r="AD2094" s="3"/>
      <c r="AE2094" s="82">
        <f>IF(D2094=1, 'adjustment factor'!$D$4, IF(D2094=-9,-999,IF(D2094="",-999,0)))</f>
        <v>-999</v>
      </c>
      <c r="AF2094" s="82">
        <f>IF(F2094=1, 'adjustment factor'!$D$5, IF(F2094=-9,-999,IF(F2094="",-999,0)))</f>
        <v>-999</v>
      </c>
      <c r="AG2094" s="82">
        <f>IF(E2094=1, 'adjustment factor'!$D$6, IF(E2094=-9,-999,IF(E2094="",-999,0)))</f>
        <v>-999</v>
      </c>
      <c r="AH2094" s="82">
        <f>IF(K2094&gt;=45,'adjustment factor'!$D$7,IF(K2094=-9,-1200,IF(K2094="",-1200,0)))</f>
        <v>-1200</v>
      </c>
      <c r="AI2094" s="82">
        <f>IF(L2094=1, 'adjustment factor'!$D$8, IF(L2094=-9,-999,IF(L2094="",-999,0)))</f>
        <v>-999</v>
      </c>
      <c r="AJ2094" s="82">
        <f>IF(AND(M2094&gt;=1,M2094&lt;=4),'adjustment factor'!$D$9,IF(M2094=-9,-999,IF(M2094=98,-999,IF(M2094=99,-999,IF(M2094="",-999,0)))))</f>
        <v>-999</v>
      </c>
      <c r="AK2094" s="82">
        <f>IF(H2094=1, 'adjustment factor'!$D$10, IF(H2094=-9,-999,IF(H2094="",-999,0)))</f>
        <v>-999</v>
      </c>
      <c r="AL2094" s="82">
        <f>IF(G2094=1, 'adjustment factor'!$D$11, IF(G2094=-9,-999,IF(G2094="",-999,0)))</f>
        <v>-999</v>
      </c>
      <c r="AM2094" s="82">
        <f>IF(I2094=1, 'adjustment factor'!$D$12, IF(I2094=-9,-999,IF(I2094="",-999,0)))</f>
        <v>-999</v>
      </c>
      <c r="AN2094" s="82">
        <f>IF(J2094=1, 'adjustment factor'!$D$13, IF(J2094=-9,-999,IF(J2094="",-999,0)))</f>
        <v>-999</v>
      </c>
      <c r="AO2094" s="82" t="str">
        <f t="shared" si="338"/>
        <v>-999</v>
      </c>
      <c r="AP2094" s="82" t="str">
        <f t="shared" si="339"/>
        <v>MISSING</v>
      </c>
      <c r="AQ2094" s="31"/>
    </row>
    <row r="2095" spans="2:43">
      <c r="B2095" s="207"/>
      <c r="C2095" s="35">
        <v>2091</v>
      </c>
      <c r="D2095" s="161"/>
      <c r="E2095" s="161"/>
      <c r="F2095" s="161"/>
      <c r="G2095" s="161"/>
      <c r="H2095" s="161"/>
      <c r="I2095" s="161"/>
      <c r="J2095" s="161"/>
      <c r="K2095" s="161"/>
      <c r="L2095" s="161"/>
      <c r="M2095" s="161"/>
      <c r="N2095" s="171"/>
      <c r="O2095" s="171"/>
      <c r="P2095" s="171"/>
      <c r="Q2095" s="171"/>
      <c r="R2095" s="171"/>
      <c r="S2095" s="171"/>
      <c r="T2095" s="208" t="str">
        <f t="shared" si="330"/>
        <v>MISSING</v>
      </c>
      <c r="U2095" s="208" t="str">
        <f t="shared" si="331"/>
        <v>MISSING</v>
      </c>
      <c r="X2095" s="56">
        <f t="shared" si="332"/>
        <v>-99</v>
      </c>
      <c r="Y2095" s="56">
        <f t="shared" si="333"/>
        <v>-99</v>
      </c>
      <c r="Z2095" s="56">
        <f t="shared" si="334"/>
        <v>-99</v>
      </c>
      <c r="AA2095" s="56">
        <f t="shared" si="335"/>
        <v>-99</v>
      </c>
      <c r="AB2095" s="56">
        <f t="shared" si="336"/>
        <v>-99</v>
      </c>
      <c r="AC2095" s="56">
        <f t="shared" si="337"/>
        <v>-99</v>
      </c>
      <c r="AD2095" s="3"/>
      <c r="AE2095" s="82">
        <f>IF(D2095=1, 'adjustment factor'!$D$4, IF(D2095=-9,-999,IF(D2095="",-999,0)))</f>
        <v>-999</v>
      </c>
      <c r="AF2095" s="82">
        <f>IF(F2095=1, 'adjustment factor'!$D$5, IF(F2095=-9,-999,IF(F2095="",-999,0)))</f>
        <v>-999</v>
      </c>
      <c r="AG2095" s="82">
        <f>IF(E2095=1, 'adjustment factor'!$D$6, IF(E2095=-9,-999,IF(E2095="",-999,0)))</f>
        <v>-999</v>
      </c>
      <c r="AH2095" s="82">
        <f>IF(K2095&gt;=45,'adjustment factor'!$D$7,IF(K2095=-9,-1200,IF(K2095="",-1200,0)))</f>
        <v>-1200</v>
      </c>
      <c r="AI2095" s="82">
        <f>IF(L2095=1, 'adjustment factor'!$D$8, IF(L2095=-9,-999,IF(L2095="",-999,0)))</f>
        <v>-999</v>
      </c>
      <c r="AJ2095" s="82">
        <f>IF(AND(M2095&gt;=1,M2095&lt;=4),'adjustment factor'!$D$9,IF(M2095=-9,-999,IF(M2095=98,-999,IF(M2095=99,-999,IF(M2095="",-999,0)))))</f>
        <v>-999</v>
      </c>
      <c r="AK2095" s="82">
        <f>IF(H2095=1, 'adjustment factor'!$D$10, IF(H2095=-9,-999,IF(H2095="",-999,0)))</f>
        <v>-999</v>
      </c>
      <c r="AL2095" s="82">
        <f>IF(G2095=1, 'adjustment factor'!$D$11, IF(G2095=-9,-999,IF(G2095="",-999,0)))</f>
        <v>-999</v>
      </c>
      <c r="AM2095" s="82">
        <f>IF(I2095=1, 'adjustment factor'!$D$12, IF(I2095=-9,-999,IF(I2095="",-999,0)))</f>
        <v>-999</v>
      </c>
      <c r="AN2095" s="82">
        <f>IF(J2095=1, 'adjustment factor'!$D$13, IF(J2095=-9,-999,IF(J2095="",-999,0)))</f>
        <v>-999</v>
      </c>
      <c r="AO2095" s="82" t="str">
        <f t="shared" si="338"/>
        <v>-999</v>
      </c>
      <c r="AP2095" s="82" t="str">
        <f t="shared" si="339"/>
        <v>MISSING</v>
      </c>
      <c r="AQ2095" s="31"/>
    </row>
    <row r="2096" spans="2:43">
      <c r="B2096" s="207"/>
      <c r="C2096" s="35">
        <v>2092</v>
      </c>
      <c r="D2096" s="161"/>
      <c r="E2096" s="161"/>
      <c r="F2096" s="161"/>
      <c r="G2096" s="161"/>
      <c r="H2096" s="161"/>
      <c r="I2096" s="161"/>
      <c r="J2096" s="161"/>
      <c r="K2096" s="161"/>
      <c r="L2096" s="161"/>
      <c r="M2096" s="161"/>
      <c r="N2096" s="171"/>
      <c r="O2096" s="171"/>
      <c r="P2096" s="171"/>
      <c r="Q2096" s="171"/>
      <c r="R2096" s="171"/>
      <c r="S2096" s="171"/>
      <c r="T2096" s="208" t="str">
        <f t="shared" si="330"/>
        <v>MISSING</v>
      </c>
      <c r="U2096" s="208" t="str">
        <f t="shared" si="331"/>
        <v>MISSING</v>
      </c>
      <c r="X2096" s="56">
        <f t="shared" si="332"/>
        <v>-99</v>
      </c>
      <c r="Y2096" s="56">
        <f t="shared" si="333"/>
        <v>-99</v>
      </c>
      <c r="Z2096" s="56">
        <f t="shared" si="334"/>
        <v>-99</v>
      </c>
      <c r="AA2096" s="56">
        <f t="shared" si="335"/>
        <v>-99</v>
      </c>
      <c r="AB2096" s="56">
        <f t="shared" si="336"/>
        <v>-99</v>
      </c>
      <c r="AC2096" s="56">
        <f t="shared" si="337"/>
        <v>-99</v>
      </c>
      <c r="AD2096" s="3"/>
      <c r="AE2096" s="82">
        <f>IF(D2096=1, 'adjustment factor'!$D$4, IF(D2096=-9,-999,IF(D2096="",-999,0)))</f>
        <v>-999</v>
      </c>
      <c r="AF2096" s="82">
        <f>IF(F2096=1, 'adjustment factor'!$D$5, IF(F2096=-9,-999,IF(F2096="",-999,0)))</f>
        <v>-999</v>
      </c>
      <c r="AG2096" s="82">
        <f>IF(E2096=1, 'adjustment factor'!$D$6, IF(E2096=-9,-999,IF(E2096="",-999,0)))</f>
        <v>-999</v>
      </c>
      <c r="AH2096" s="82">
        <f>IF(K2096&gt;=45,'adjustment factor'!$D$7,IF(K2096=-9,-1200,IF(K2096="",-1200,0)))</f>
        <v>-1200</v>
      </c>
      <c r="AI2096" s="82">
        <f>IF(L2096=1, 'adjustment factor'!$D$8, IF(L2096=-9,-999,IF(L2096="",-999,0)))</f>
        <v>-999</v>
      </c>
      <c r="AJ2096" s="82">
        <f>IF(AND(M2096&gt;=1,M2096&lt;=4),'adjustment factor'!$D$9,IF(M2096=-9,-999,IF(M2096=98,-999,IF(M2096=99,-999,IF(M2096="",-999,0)))))</f>
        <v>-999</v>
      </c>
      <c r="AK2096" s="82">
        <f>IF(H2096=1, 'adjustment factor'!$D$10, IF(H2096=-9,-999,IF(H2096="",-999,0)))</f>
        <v>-999</v>
      </c>
      <c r="AL2096" s="82">
        <f>IF(G2096=1, 'adjustment factor'!$D$11, IF(G2096=-9,-999,IF(G2096="",-999,0)))</f>
        <v>-999</v>
      </c>
      <c r="AM2096" s="82">
        <f>IF(I2096=1, 'adjustment factor'!$D$12, IF(I2096=-9,-999,IF(I2096="",-999,0)))</f>
        <v>-999</v>
      </c>
      <c r="AN2096" s="82">
        <f>IF(J2096=1, 'adjustment factor'!$D$13, IF(J2096=-9,-999,IF(J2096="",-999,0)))</f>
        <v>-999</v>
      </c>
      <c r="AO2096" s="82" t="str">
        <f t="shared" si="338"/>
        <v>-999</v>
      </c>
      <c r="AP2096" s="82" t="str">
        <f t="shared" si="339"/>
        <v>MISSING</v>
      </c>
      <c r="AQ2096" s="31"/>
    </row>
    <row r="2097" spans="2:43">
      <c r="B2097" s="207"/>
      <c r="C2097" s="35">
        <v>2093</v>
      </c>
      <c r="D2097" s="161"/>
      <c r="E2097" s="161"/>
      <c r="F2097" s="161"/>
      <c r="G2097" s="161"/>
      <c r="H2097" s="161"/>
      <c r="I2097" s="161"/>
      <c r="J2097" s="161"/>
      <c r="K2097" s="161"/>
      <c r="L2097" s="161"/>
      <c r="M2097" s="161"/>
      <c r="N2097" s="171"/>
      <c r="O2097" s="171"/>
      <c r="P2097" s="171"/>
      <c r="Q2097" s="171"/>
      <c r="R2097" s="171"/>
      <c r="S2097" s="171"/>
      <c r="T2097" s="208" t="str">
        <f t="shared" si="330"/>
        <v>MISSING</v>
      </c>
      <c r="U2097" s="208" t="str">
        <f t="shared" si="331"/>
        <v>MISSING</v>
      </c>
      <c r="X2097" s="56">
        <f t="shared" si="332"/>
        <v>-99</v>
      </c>
      <c r="Y2097" s="56">
        <f t="shared" si="333"/>
        <v>-99</v>
      </c>
      <c r="Z2097" s="56">
        <f t="shared" si="334"/>
        <v>-99</v>
      </c>
      <c r="AA2097" s="56">
        <f t="shared" si="335"/>
        <v>-99</v>
      </c>
      <c r="AB2097" s="56">
        <f t="shared" si="336"/>
        <v>-99</v>
      </c>
      <c r="AC2097" s="56">
        <f t="shared" si="337"/>
        <v>-99</v>
      </c>
      <c r="AD2097" s="3"/>
      <c r="AE2097" s="82">
        <f>IF(D2097=1, 'adjustment factor'!$D$4, IF(D2097=-9,-999,IF(D2097="",-999,0)))</f>
        <v>-999</v>
      </c>
      <c r="AF2097" s="82">
        <f>IF(F2097=1, 'adjustment factor'!$D$5, IF(F2097=-9,-999,IF(F2097="",-999,0)))</f>
        <v>-999</v>
      </c>
      <c r="AG2097" s="82">
        <f>IF(E2097=1, 'adjustment factor'!$D$6, IF(E2097=-9,-999,IF(E2097="",-999,0)))</f>
        <v>-999</v>
      </c>
      <c r="AH2097" s="82">
        <f>IF(K2097&gt;=45,'adjustment factor'!$D$7,IF(K2097=-9,-1200,IF(K2097="",-1200,0)))</f>
        <v>-1200</v>
      </c>
      <c r="AI2097" s="82">
        <f>IF(L2097=1, 'adjustment factor'!$D$8, IF(L2097=-9,-999,IF(L2097="",-999,0)))</f>
        <v>-999</v>
      </c>
      <c r="AJ2097" s="82">
        <f>IF(AND(M2097&gt;=1,M2097&lt;=4),'adjustment factor'!$D$9,IF(M2097=-9,-999,IF(M2097=98,-999,IF(M2097=99,-999,IF(M2097="",-999,0)))))</f>
        <v>-999</v>
      </c>
      <c r="AK2097" s="82">
        <f>IF(H2097=1, 'adjustment factor'!$D$10, IF(H2097=-9,-999,IF(H2097="",-999,0)))</f>
        <v>-999</v>
      </c>
      <c r="AL2097" s="82">
        <f>IF(G2097=1, 'adjustment factor'!$D$11, IF(G2097=-9,-999,IF(G2097="",-999,0)))</f>
        <v>-999</v>
      </c>
      <c r="AM2097" s="82">
        <f>IF(I2097=1, 'adjustment factor'!$D$12, IF(I2097=-9,-999,IF(I2097="",-999,0)))</f>
        <v>-999</v>
      </c>
      <c r="AN2097" s="82">
        <f>IF(J2097=1, 'adjustment factor'!$D$13, IF(J2097=-9,-999,IF(J2097="",-999,0)))</f>
        <v>-999</v>
      </c>
      <c r="AO2097" s="82" t="str">
        <f t="shared" si="338"/>
        <v>-999</v>
      </c>
      <c r="AP2097" s="82" t="str">
        <f t="shared" si="339"/>
        <v>MISSING</v>
      </c>
      <c r="AQ2097" s="31"/>
    </row>
    <row r="2098" spans="2:43">
      <c r="B2098" s="207"/>
      <c r="C2098" s="35">
        <v>2094</v>
      </c>
      <c r="D2098" s="161"/>
      <c r="E2098" s="161"/>
      <c r="F2098" s="161"/>
      <c r="G2098" s="161"/>
      <c r="H2098" s="161"/>
      <c r="I2098" s="161"/>
      <c r="J2098" s="161"/>
      <c r="K2098" s="161"/>
      <c r="L2098" s="161"/>
      <c r="M2098" s="161"/>
      <c r="N2098" s="171"/>
      <c r="O2098" s="171"/>
      <c r="P2098" s="171"/>
      <c r="Q2098" s="171"/>
      <c r="R2098" s="171"/>
      <c r="S2098" s="171"/>
      <c r="T2098" s="208" t="str">
        <f t="shared" si="330"/>
        <v>MISSING</v>
      </c>
      <c r="U2098" s="208" t="str">
        <f t="shared" si="331"/>
        <v>MISSING</v>
      </c>
      <c r="X2098" s="56">
        <f t="shared" si="332"/>
        <v>-99</v>
      </c>
      <c r="Y2098" s="56">
        <f t="shared" si="333"/>
        <v>-99</v>
      </c>
      <c r="Z2098" s="56">
        <f t="shared" si="334"/>
        <v>-99</v>
      </c>
      <c r="AA2098" s="56">
        <f t="shared" si="335"/>
        <v>-99</v>
      </c>
      <c r="AB2098" s="56">
        <f t="shared" si="336"/>
        <v>-99</v>
      </c>
      <c r="AC2098" s="56">
        <f t="shared" si="337"/>
        <v>-99</v>
      </c>
      <c r="AD2098" s="3"/>
      <c r="AE2098" s="82">
        <f>IF(D2098=1, 'adjustment factor'!$D$4, IF(D2098=-9,-999,IF(D2098="",-999,0)))</f>
        <v>-999</v>
      </c>
      <c r="AF2098" s="82">
        <f>IF(F2098=1, 'adjustment factor'!$D$5, IF(F2098=-9,-999,IF(F2098="",-999,0)))</f>
        <v>-999</v>
      </c>
      <c r="AG2098" s="82">
        <f>IF(E2098=1, 'adjustment factor'!$D$6, IF(E2098=-9,-999,IF(E2098="",-999,0)))</f>
        <v>-999</v>
      </c>
      <c r="AH2098" s="82">
        <f>IF(K2098&gt;=45,'adjustment factor'!$D$7,IF(K2098=-9,-1200,IF(K2098="",-1200,0)))</f>
        <v>-1200</v>
      </c>
      <c r="AI2098" s="82">
        <f>IF(L2098=1, 'adjustment factor'!$D$8, IF(L2098=-9,-999,IF(L2098="",-999,0)))</f>
        <v>-999</v>
      </c>
      <c r="AJ2098" s="82">
        <f>IF(AND(M2098&gt;=1,M2098&lt;=4),'adjustment factor'!$D$9,IF(M2098=-9,-999,IF(M2098=98,-999,IF(M2098=99,-999,IF(M2098="",-999,0)))))</f>
        <v>-999</v>
      </c>
      <c r="AK2098" s="82">
        <f>IF(H2098=1, 'adjustment factor'!$D$10, IF(H2098=-9,-999,IF(H2098="",-999,0)))</f>
        <v>-999</v>
      </c>
      <c r="AL2098" s="82">
        <f>IF(G2098=1, 'adjustment factor'!$D$11, IF(G2098=-9,-999,IF(G2098="",-999,0)))</f>
        <v>-999</v>
      </c>
      <c r="AM2098" s="82">
        <f>IF(I2098=1, 'adjustment factor'!$D$12, IF(I2098=-9,-999,IF(I2098="",-999,0)))</f>
        <v>-999</v>
      </c>
      <c r="AN2098" s="82">
        <f>IF(J2098=1, 'adjustment factor'!$D$13, IF(J2098=-9,-999,IF(J2098="",-999,0)))</f>
        <v>-999</v>
      </c>
      <c r="AO2098" s="82" t="str">
        <f t="shared" si="338"/>
        <v>-999</v>
      </c>
      <c r="AP2098" s="82" t="str">
        <f t="shared" si="339"/>
        <v>MISSING</v>
      </c>
      <c r="AQ2098" s="31"/>
    </row>
    <row r="2099" spans="2:43">
      <c r="B2099" s="207"/>
      <c r="C2099" s="35">
        <v>2095</v>
      </c>
      <c r="D2099" s="161"/>
      <c r="E2099" s="161"/>
      <c r="F2099" s="161"/>
      <c r="G2099" s="161"/>
      <c r="H2099" s="161"/>
      <c r="I2099" s="161"/>
      <c r="J2099" s="161"/>
      <c r="K2099" s="161"/>
      <c r="L2099" s="161"/>
      <c r="M2099" s="161"/>
      <c r="N2099" s="171"/>
      <c r="O2099" s="171"/>
      <c r="P2099" s="171"/>
      <c r="Q2099" s="171"/>
      <c r="R2099" s="171"/>
      <c r="S2099" s="171"/>
      <c r="T2099" s="208" t="str">
        <f t="shared" si="330"/>
        <v>MISSING</v>
      </c>
      <c r="U2099" s="208" t="str">
        <f t="shared" si="331"/>
        <v>MISSING</v>
      </c>
      <c r="X2099" s="56">
        <f t="shared" si="332"/>
        <v>-99</v>
      </c>
      <c r="Y2099" s="56">
        <f t="shared" si="333"/>
        <v>-99</v>
      </c>
      <c r="Z2099" s="56">
        <f t="shared" si="334"/>
        <v>-99</v>
      </c>
      <c r="AA2099" s="56">
        <f t="shared" si="335"/>
        <v>-99</v>
      </c>
      <c r="AB2099" s="56">
        <f t="shared" si="336"/>
        <v>-99</v>
      </c>
      <c r="AC2099" s="56">
        <f t="shared" si="337"/>
        <v>-99</v>
      </c>
      <c r="AD2099" s="3"/>
      <c r="AE2099" s="82">
        <f>IF(D2099=1, 'adjustment factor'!$D$4, IF(D2099=-9,-999,IF(D2099="",-999,0)))</f>
        <v>-999</v>
      </c>
      <c r="AF2099" s="82">
        <f>IF(F2099=1, 'adjustment factor'!$D$5, IF(F2099=-9,-999,IF(F2099="",-999,0)))</f>
        <v>-999</v>
      </c>
      <c r="AG2099" s="82">
        <f>IF(E2099=1, 'adjustment factor'!$D$6, IF(E2099=-9,-999,IF(E2099="",-999,0)))</f>
        <v>-999</v>
      </c>
      <c r="AH2099" s="82">
        <f>IF(K2099&gt;=45,'adjustment factor'!$D$7,IF(K2099=-9,-1200,IF(K2099="",-1200,0)))</f>
        <v>-1200</v>
      </c>
      <c r="AI2099" s="82">
        <f>IF(L2099=1, 'adjustment factor'!$D$8, IF(L2099=-9,-999,IF(L2099="",-999,0)))</f>
        <v>-999</v>
      </c>
      <c r="AJ2099" s="82">
        <f>IF(AND(M2099&gt;=1,M2099&lt;=4),'adjustment factor'!$D$9,IF(M2099=-9,-999,IF(M2099=98,-999,IF(M2099=99,-999,IF(M2099="",-999,0)))))</f>
        <v>-999</v>
      </c>
      <c r="AK2099" s="82">
        <f>IF(H2099=1, 'adjustment factor'!$D$10, IF(H2099=-9,-999,IF(H2099="",-999,0)))</f>
        <v>-999</v>
      </c>
      <c r="AL2099" s="82">
        <f>IF(G2099=1, 'adjustment factor'!$D$11, IF(G2099=-9,-999,IF(G2099="",-999,0)))</f>
        <v>-999</v>
      </c>
      <c r="AM2099" s="82">
        <f>IF(I2099=1, 'adjustment factor'!$D$12, IF(I2099=-9,-999,IF(I2099="",-999,0)))</f>
        <v>-999</v>
      </c>
      <c r="AN2099" s="82">
        <f>IF(J2099=1, 'adjustment factor'!$D$13, IF(J2099=-9,-999,IF(J2099="",-999,0)))</f>
        <v>-999</v>
      </c>
      <c r="AO2099" s="82" t="str">
        <f t="shared" si="338"/>
        <v>-999</v>
      </c>
      <c r="AP2099" s="82" t="str">
        <f t="shared" si="339"/>
        <v>MISSING</v>
      </c>
      <c r="AQ2099" s="31"/>
    </row>
    <row r="2100" spans="2:43">
      <c r="B2100" s="207"/>
      <c r="C2100" s="35">
        <v>2096</v>
      </c>
      <c r="D2100" s="161"/>
      <c r="E2100" s="161"/>
      <c r="F2100" s="161"/>
      <c r="G2100" s="161"/>
      <c r="H2100" s="161"/>
      <c r="I2100" s="161"/>
      <c r="J2100" s="161"/>
      <c r="K2100" s="161"/>
      <c r="L2100" s="161"/>
      <c r="M2100" s="161"/>
      <c r="N2100" s="171"/>
      <c r="O2100" s="171"/>
      <c r="P2100" s="171"/>
      <c r="Q2100" s="171"/>
      <c r="R2100" s="171"/>
      <c r="S2100" s="171"/>
      <c r="T2100" s="208" t="str">
        <f t="shared" si="330"/>
        <v>MISSING</v>
      </c>
      <c r="U2100" s="208" t="str">
        <f t="shared" si="331"/>
        <v>MISSING</v>
      </c>
      <c r="X2100" s="56">
        <f t="shared" si="332"/>
        <v>-99</v>
      </c>
      <c r="Y2100" s="56">
        <f t="shared" si="333"/>
        <v>-99</v>
      </c>
      <c r="Z2100" s="56">
        <f t="shared" si="334"/>
        <v>-99</v>
      </c>
      <c r="AA2100" s="56">
        <f t="shared" si="335"/>
        <v>-99</v>
      </c>
      <c r="AB2100" s="56">
        <f t="shared" si="336"/>
        <v>-99</v>
      </c>
      <c r="AC2100" s="56">
        <f t="shared" si="337"/>
        <v>-99</v>
      </c>
      <c r="AD2100" s="3"/>
      <c r="AE2100" s="82">
        <f>IF(D2100=1, 'adjustment factor'!$D$4, IF(D2100=-9,-999,IF(D2100="",-999,0)))</f>
        <v>-999</v>
      </c>
      <c r="AF2100" s="82">
        <f>IF(F2100=1, 'adjustment factor'!$D$5, IF(F2100=-9,-999,IF(F2100="",-999,0)))</f>
        <v>-999</v>
      </c>
      <c r="AG2100" s="82">
        <f>IF(E2100=1, 'adjustment factor'!$D$6, IF(E2100=-9,-999,IF(E2100="",-999,0)))</f>
        <v>-999</v>
      </c>
      <c r="AH2100" s="82">
        <f>IF(K2100&gt;=45,'adjustment factor'!$D$7,IF(K2100=-9,-1200,IF(K2100="",-1200,0)))</f>
        <v>-1200</v>
      </c>
      <c r="AI2100" s="82">
        <f>IF(L2100=1, 'adjustment factor'!$D$8, IF(L2100=-9,-999,IF(L2100="",-999,0)))</f>
        <v>-999</v>
      </c>
      <c r="AJ2100" s="82">
        <f>IF(AND(M2100&gt;=1,M2100&lt;=4),'adjustment factor'!$D$9,IF(M2100=-9,-999,IF(M2100=98,-999,IF(M2100=99,-999,IF(M2100="",-999,0)))))</f>
        <v>-999</v>
      </c>
      <c r="AK2100" s="82">
        <f>IF(H2100=1, 'adjustment factor'!$D$10, IF(H2100=-9,-999,IF(H2100="",-999,0)))</f>
        <v>-999</v>
      </c>
      <c r="AL2100" s="82">
        <f>IF(G2100=1, 'adjustment factor'!$D$11, IF(G2100=-9,-999,IF(G2100="",-999,0)))</f>
        <v>-999</v>
      </c>
      <c r="AM2100" s="82">
        <f>IF(I2100=1, 'adjustment factor'!$D$12, IF(I2100=-9,-999,IF(I2100="",-999,0)))</f>
        <v>-999</v>
      </c>
      <c r="AN2100" s="82">
        <f>IF(J2100=1, 'adjustment factor'!$D$13, IF(J2100=-9,-999,IF(J2100="",-999,0)))</f>
        <v>-999</v>
      </c>
      <c r="AO2100" s="82" t="str">
        <f t="shared" si="338"/>
        <v>-999</v>
      </c>
      <c r="AP2100" s="82" t="str">
        <f t="shared" si="339"/>
        <v>MISSING</v>
      </c>
      <c r="AQ2100" s="31"/>
    </row>
    <row r="2101" spans="2:43">
      <c r="B2101" s="207"/>
      <c r="C2101" s="35">
        <v>2097</v>
      </c>
      <c r="D2101" s="161"/>
      <c r="E2101" s="161"/>
      <c r="F2101" s="161"/>
      <c r="G2101" s="161"/>
      <c r="H2101" s="161"/>
      <c r="I2101" s="161"/>
      <c r="J2101" s="161"/>
      <c r="K2101" s="161"/>
      <c r="L2101" s="161"/>
      <c r="M2101" s="161"/>
      <c r="N2101" s="171"/>
      <c r="O2101" s="171"/>
      <c r="P2101" s="171"/>
      <c r="Q2101" s="171"/>
      <c r="R2101" s="171"/>
      <c r="S2101" s="171"/>
      <c r="T2101" s="208" t="str">
        <f t="shared" si="330"/>
        <v>MISSING</v>
      </c>
      <c r="U2101" s="208" t="str">
        <f t="shared" si="331"/>
        <v>MISSING</v>
      </c>
      <c r="X2101" s="56">
        <f t="shared" si="332"/>
        <v>-99</v>
      </c>
      <c r="Y2101" s="56">
        <f t="shared" si="333"/>
        <v>-99</v>
      </c>
      <c r="Z2101" s="56">
        <f t="shared" si="334"/>
        <v>-99</v>
      </c>
      <c r="AA2101" s="56">
        <f t="shared" si="335"/>
        <v>-99</v>
      </c>
      <c r="AB2101" s="56">
        <f t="shared" si="336"/>
        <v>-99</v>
      </c>
      <c r="AC2101" s="56">
        <f t="shared" si="337"/>
        <v>-99</v>
      </c>
      <c r="AD2101" s="3"/>
      <c r="AE2101" s="82">
        <f>IF(D2101=1, 'adjustment factor'!$D$4, IF(D2101=-9,-999,IF(D2101="",-999,0)))</f>
        <v>-999</v>
      </c>
      <c r="AF2101" s="82">
        <f>IF(F2101=1, 'adjustment factor'!$D$5, IF(F2101=-9,-999,IF(F2101="",-999,0)))</f>
        <v>-999</v>
      </c>
      <c r="AG2101" s="82">
        <f>IF(E2101=1, 'adjustment factor'!$D$6, IF(E2101=-9,-999,IF(E2101="",-999,0)))</f>
        <v>-999</v>
      </c>
      <c r="AH2101" s="82">
        <f>IF(K2101&gt;=45,'adjustment factor'!$D$7,IF(K2101=-9,-1200,IF(K2101="",-1200,0)))</f>
        <v>-1200</v>
      </c>
      <c r="AI2101" s="82">
        <f>IF(L2101=1, 'adjustment factor'!$D$8, IF(L2101=-9,-999,IF(L2101="",-999,0)))</f>
        <v>-999</v>
      </c>
      <c r="AJ2101" s="82">
        <f>IF(AND(M2101&gt;=1,M2101&lt;=4),'adjustment factor'!$D$9,IF(M2101=-9,-999,IF(M2101=98,-999,IF(M2101=99,-999,IF(M2101="",-999,0)))))</f>
        <v>-999</v>
      </c>
      <c r="AK2101" s="82">
        <f>IF(H2101=1, 'adjustment factor'!$D$10, IF(H2101=-9,-999,IF(H2101="",-999,0)))</f>
        <v>-999</v>
      </c>
      <c r="AL2101" s="82">
        <f>IF(G2101=1, 'adjustment factor'!$D$11, IF(G2101=-9,-999,IF(G2101="",-999,0)))</f>
        <v>-999</v>
      </c>
      <c r="AM2101" s="82">
        <f>IF(I2101=1, 'adjustment factor'!$D$12, IF(I2101=-9,-999,IF(I2101="",-999,0)))</f>
        <v>-999</v>
      </c>
      <c r="AN2101" s="82">
        <f>IF(J2101=1, 'adjustment factor'!$D$13, IF(J2101=-9,-999,IF(J2101="",-999,0)))</f>
        <v>-999</v>
      </c>
      <c r="AO2101" s="82" t="str">
        <f t="shared" si="338"/>
        <v>-999</v>
      </c>
      <c r="AP2101" s="82" t="str">
        <f t="shared" si="339"/>
        <v>MISSING</v>
      </c>
      <c r="AQ2101" s="31"/>
    </row>
    <row r="2102" spans="2:43">
      <c r="B2102" s="207"/>
      <c r="C2102" s="35">
        <v>2098</v>
      </c>
      <c r="D2102" s="161"/>
      <c r="E2102" s="161"/>
      <c r="F2102" s="161"/>
      <c r="G2102" s="161"/>
      <c r="H2102" s="161"/>
      <c r="I2102" s="161"/>
      <c r="J2102" s="161"/>
      <c r="K2102" s="161"/>
      <c r="L2102" s="161"/>
      <c r="M2102" s="161"/>
      <c r="N2102" s="171"/>
      <c r="O2102" s="171"/>
      <c r="P2102" s="171"/>
      <c r="Q2102" s="171"/>
      <c r="R2102" s="171"/>
      <c r="S2102" s="171"/>
      <c r="T2102" s="208" t="str">
        <f t="shared" si="330"/>
        <v>MISSING</v>
      </c>
      <c r="U2102" s="208" t="str">
        <f t="shared" si="331"/>
        <v>MISSING</v>
      </c>
      <c r="X2102" s="56">
        <f t="shared" si="332"/>
        <v>-99</v>
      </c>
      <c r="Y2102" s="56">
        <f t="shared" si="333"/>
        <v>-99</v>
      </c>
      <c r="Z2102" s="56">
        <f t="shared" si="334"/>
        <v>-99</v>
      </c>
      <c r="AA2102" s="56">
        <f t="shared" si="335"/>
        <v>-99</v>
      </c>
      <c r="AB2102" s="56">
        <f t="shared" si="336"/>
        <v>-99</v>
      </c>
      <c r="AC2102" s="56">
        <f t="shared" si="337"/>
        <v>-99</v>
      </c>
      <c r="AD2102" s="3"/>
      <c r="AE2102" s="82">
        <f>IF(D2102=1, 'adjustment factor'!$D$4, IF(D2102=-9,-999,IF(D2102="",-999,0)))</f>
        <v>-999</v>
      </c>
      <c r="AF2102" s="82">
        <f>IF(F2102=1, 'adjustment factor'!$D$5, IF(F2102=-9,-999,IF(F2102="",-999,0)))</f>
        <v>-999</v>
      </c>
      <c r="AG2102" s="82">
        <f>IF(E2102=1, 'adjustment factor'!$D$6, IF(E2102=-9,-999,IF(E2102="",-999,0)))</f>
        <v>-999</v>
      </c>
      <c r="AH2102" s="82">
        <f>IF(K2102&gt;=45,'adjustment factor'!$D$7,IF(K2102=-9,-1200,IF(K2102="",-1200,0)))</f>
        <v>-1200</v>
      </c>
      <c r="AI2102" s="82">
        <f>IF(L2102=1, 'adjustment factor'!$D$8, IF(L2102=-9,-999,IF(L2102="",-999,0)))</f>
        <v>-999</v>
      </c>
      <c r="AJ2102" s="82">
        <f>IF(AND(M2102&gt;=1,M2102&lt;=4),'adjustment factor'!$D$9,IF(M2102=-9,-999,IF(M2102=98,-999,IF(M2102=99,-999,IF(M2102="",-999,0)))))</f>
        <v>-999</v>
      </c>
      <c r="AK2102" s="82">
        <f>IF(H2102=1, 'adjustment factor'!$D$10, IF(H2102=-9,-999,IF(H2102="",-999,0)))</f>
        <v>-999</v>
      </c>
      <c r="AL2102" s="82">
        <f>IF(G2102=1, 'adjustment factor'!$D$11, IF(G2102=-9,-999,IF(G2102="",-999,0)))</f>
        <v>-999</v>
      </c>
      <c r="AM2102" s="82">
        <f>IF(I2102=1, 'adjustment factor'!$D$12, IF(I2102=-9,-999,IF(I2102="",-999,0)))</f>
        <v>-999</v>
      </c>
      <c r="AN2102" s="82">
        <f>IF(J2102=1, 'adjustment factor'!$D$13, IF(J2102=-9,-999,IF(J2102="",-999,0)))</f>
        <v>-999</v>
      </c>
      <c r="AO2102" s="82" t="str">
        <f t="shared" si="338"/>
        <v>-999</v>
      </c>
      <c r="AP2102" s="82" t="str">
        <f t="shared" si="339"/>
        <v>MISSING</v>
      </c>
      <c r="AQ2102" s="31"/>
    </row>
    <row r="2103" spans="2:43">
      <c r="B2103" s="207"/>
      <c r="C2103" s="35">
        <v>2099</v>
      </c>
      <c r="D2103" s="161"/>
      <c r="E2103" s="161"/>
      <c r="F2103" s="161"/>
      <c r="G2103" s="161"/>
      <c r="H2103" s="161"/>
      <c r="I2103" s="161"/>
      <c r="J2103" s="161"/>
      <c r="K2103" s="161"/>
      <c r="L2103" s="161"/>
      <c r="M2103" s="161"/>
      <c r="N2103" s="171"/>
      <c r="O2103" s="171"/>
      <c r="P2103" s="171"/>
      <c r="Q2103" s="171"/>
      <c r="R2103" s="171"/>
      <c r="S2103" s="171"/>
      <c r="T2103" s="208" t="str">
        <f t="shared" si="330"/>
        <v>MISSING</v>
      </c>
      <c r="U2103" s="208" t="str">
        <f t="shared" si="331"/>
        <v>MISSING</v>
      </c>
      <c r="X2103" s="56">
        <f t="shared" si="332"/>
        <v>-99</v>
      </c>
      <c r="Y2103" s="56">
        <f t="shared" si="333"/>
        <v>-99</v>
      </c>
      <c r="Z2103" s="56">
        <f t="shared" si="334"/>
        <v>-99</v>
      </c>
      <c r="AA2103" s="56">
        <f t="shared" si="335"/>
        <v>-99</v>
      </c>
      <c r="AB2103" s="56">
        <f t="shared" si="336"/>
        <v>-99</v>
      </c>
      <c r="AC2103" s="56">
        <f t="shared" si="337"/>
        <v>-99</v>
      </c>
      <c r="AD2103" s="3"/>
      <c r="AE2103" s="82">
        <f>IF(D2103=1, 'adjustment factor'!$D$4, IF(D2103=-9,-999,IF(D2103="",-999,0)))</f>
        <v>-999</v>
      </c>
      <c r="AF2103" s="82">
        <f>IF(F2103=1, 'adjustment factor'!$D$5, IF(F2103=-9,-999,IF(F2103="",-999,0)))</f>
        <v>-999</v>
      </c>
      <c r="AG2103" s="82">
        <f>IF(E2103=1, 'adjustment factor'!$D$6, IF(E2103=-9,-999,IF(E2103="",-999,0)))</f>
        <v>-999</v>
      </c>
      <c r="AH2103" s="82">
        <f>IF(K2103&gt;=45,'adjustment factor'!$D$7,IF(K2103=-9,-1200,IF(K2103="",-1200,0)))</f>
        <v>-1200</v>
      </c>
      <c r="AI2103" s="82">
        <f>IF(L2103=1, 'adjustment factor'!$D$8, IF(L2103=-9,-999,IF(L2103="",-999,0)))</f>
        <v>-999</v>
      </c>
      <c r="AJ2103" s="82">
        <f>IF(AND(M2103&gt;=1,M2103&lt;=4),'adjustment factor'!$D$9,IF(M2103=-9,-999,IF(M2103=98,-999,IF(M2103=99,-999,IF(M2103="",-999,0)))))</f>
        <v>-999</v>
      </c>
      <c r="AK2103" s="82">
        <f>IF(H2103=1, 'adjustment factor'!$D$10, IF(H2103=-9,-999,IF(H2103="",-999,0)))</f>
        <v>-999</v>
      </c>
      <c r="AL2103" s="82">
        <f>IF(G2103=1, 'adjustment factor'!$D$11, IF(G2103=-9,-999,IF(G2103="",-999,0)))</f>
        <v>-999</v>
      </c>
      <c r="AM2103" s="82">
        <f>IF(I2103=1, 'adjustment factor'!$D$12, IF(I2103=-9,-999,IF(I2103="",-999,0)))</f>
        <v>-999</v>
      </c>
      <c r="AN2103" s="82">
        <f>IF(J2103=1, 'adjustment factor'!$D$13, IF(J2103=-9,-999,IF(J2103="",-999,0)))</f>
        <v>-999</v>
      </c>
      <c r="AO2103" s="82" t="str">
        <f t="shared" si="338"/>
        <v>-999</v>
      </c>
      <c r="AP2103" s="82" t="str">
        <f t="shared" si="339"/>
        <v>MISSING</v>
      </c>
      <c r="AQ2103" s="31"/>
    </row>
    <row r="2104" spans="2:43">
      <c r="B2104" s="207"/>
      <c r="C2104" s="35">
        <v>2100</v>
      </c>
      <c r="D2104" s="161"/>
      <c r="E2104" s="161"/>
      <c r="F2104" s="161"/>
      <c r="G2104" s="161"/>
      <c r="H2104" s="161"/>
      <c r="I2104" s="161"/>
      <c r="J2104" s="161"/>
      <c r="K2104" s="161"/>
      <c r="L2104" s="161"/>
      <c r="M2104" s="161"/>
      <c r="N2104" s="171"/>
      <c r="O2104" s="171"/>
      <c r="P2104" s="171"/>
      <c r="Q2104" s="171"/>
      <c r="R2104" s="171"/>
      <c r="S2104" s="171"/>
      <c r="T2104" s="208" t="str">
        <f t="shared" si="330"/>
        <v>MISSING</v>
      </c>
      <c r="U2104" s="208" t="str">
        <f t="shared" si="331"/>
        <v>MISSING</v>
      </c>
      <c r="X2104" s="56">
        <f t="shared" si="332"/>
        <v>-99</v>
      </c>
      <c r="Y2104" s="56">
        <f t="shared" si="333"/>
        <v>-99</v>
      </c>
      <c r="Z2104" s="56">
        <f t="shared" si="334"/>
        <v>-99</v>
      </c>
      <c r="AA2104" s="56">
        <f t="shared" si="335"/>
        <v>-99</v>
      </c>
      <c r="AB2104" s="56">
        <f t="shared" si="336"/>
        <v>-99</v>
      </c>
      <c r="AC2104" s="56">
        <f t="shared" si="337"/>
        <v>-99</v>
      </c>
      <c r="AD2104" s="3"/>
      <c r="AE2104" s="82">
        <f>IF(D2104=1, 'adjustment factor'!$D$4, IF(D2104=-9,-999,IF(D2104="",-999,0)))</f>
        <v>-999</v>
      </c>
      <c r="AF2104" s="82">
        <f>IF(F2104=1, 'adjustment factor'!$D$5, IF(F2104=-9,-999,IF(F2104="",-999,0)))</f>
        <v>-999</v>
      </c>
      <c r="AG2104" s="82">
        <f>IF(E2104=1, 'adjustment factor'!$D$6, IF(E2104=-9,-999,IF(E2104="",-999,0)))</f>
        <v>-999</v>
      </c>
      <c r="AH2104" s="82">
        <f>IF(K2104&gt;=45,'adjustment factor'!$D$7,IF(K2104=-9,-1200,IF(K2104="",-1200,0)))</f>
        <v>-1200</v>
      </c>
      <c r="AI2104" s="82">
        <f>IF(L2104=1, 'adjustment factor'!$D$8, IF(L2104=-9,-999,IF(L2104="",-999,0)))</f>
        <v>-999</v>
      </c>
      <c r="AJ2104" s="82">
        <f>IF(AND(M2104&gt;=1,M2104&lt;=4),'adjustment factor'!$D$9,IF(M2104=-9,-999,IF(M2104=98,-999,IF(M2104=99,-999,IF(M2104="",-999,0)))))</f>
        <v>-999</v>
      </c>
      <c r="AK2104" s="82">
        <f>IF(H2104=1, 'adjustment factor'!$D$10, IF(H2104=-9,-999,IF(H2104="",-999,0)))</f>
        <v>-999</v>
      </c>
      <c r="AL2104" s="82">
        <f>IF(G2104=1, 'adjustment factor'!$D$11, IF(G2104=-9,-999,IF(G2104="",-999,0)))</f>
        <v>-999</v>
      </c>
      <c r="AM2104" s="82">
        <f>IF(I2104=1, 'adjustment factor'!$D$12, IF(I2104=-9,-999,IF(I2104="",-999,0)))</f>
        <v>-999</v>
      </c>
      <c r="AN2104" s="82">
        <f>IF(J2104=1, 'adjustment factor'!$D$13, IF(J2104=-9,-999,IF(J2104="",-999,0)))</f>
        <v>-999</v>
      </c>
      <c r="AO2104" s="82" t="str">
        <f t="shared" si="338"/>
        <v>-999</v>
      </c>
      <c r="AP2104" s="82" t="str">
        <f t="shared" si="339"/>
        <v>MISSING</v>
      </c>
      <c r="AQ2104" s="31"/>
    </row>
    <row r="2105" spans="2:43">
      <c r="B2105" s="207"/>
      <c r="C2105" s="35">
        <v>2101</v>
      </c>
      <c r="D2105" s="161"/>
      <c r="E2105" s="161"/>
      <c r="F2105" s="161"/>
      <c r="G2105" s="161"/>
      <c r="H2105" s="161"/>
      <c r="I2105" s="161"/>
      <c r="J2105" s="161"/>
      <c r="K2105" s="161"/>
      <c r="L2105" s="161"/>
      <c r="M2105" s="161"/>
      <c r="N2105" s="171"/>
      <c r="O2105" s="171"/>
      <c r="P2105" s="171"/>
      <c r="Q2105" s="171"/>
      <c r="R2105" s="171"/>
      <c r="S2105" s="171"/>
      <c r="T2105" s="208" t="str">
        <f t="shared" si="330"/>
        <v>MISSING</v>
      </c>
      <c r="U2105" s="208" t="str">
        <f t="shared" si="331"/>
        <v>MISSING</v>
      </c>
      <c r="X2105" s="56">
        <f t="shared" si="332"/>
        <v>-99</v>
      </c>
      <c r="Y2105" s="56">
        <f t="shared" si="333"/>
        <v>-99</v>
      </c>
      <c r="Z2105" s="56">
        <f t="shared" si="334"/>
        <v>-99</v>
      </c>
      <c r="AA2105" s="56">
        <f t="shared" si="335"/>
        <v>-99</v>
      </c>
      <c r="AB2105" s="56">
        <f t="shared" si="336"/>
        <v>-99</v>
      </c>
      <c r="AC2105" s="56">
        <f t="shared" si="337"/>
        <v>-99</v>
      </c>
      <c r="AD2105" s="3"/>
      <c r="AE2105" s="82">
        <f>IF(D2105=1, 'adjustment factor'!$D$4, IF(D2105=-9,-999,IF(D2105="",-999,0)))</f>
        <v>-999</v>
      </c>
      <c r="AF2105" s="82">
        <f>IF(F2105=1, 'adjustment factor'!$D$5, IF(F2105=-9,-999,IF(F2105="",-999,0)))</f>
        <v>-999</v>
      </c>
      <c r="AG2105" s="82">
        <f>IF(E2105=1, 'adjustment factor'!$D$6, IF(E2105=-9,-999,IF(E2105="",-999,0)))</f>
        <v>-999</v>
      </c>
      <c r="AH2105" s="82">
        <f>IF(K2105&gt;=45,'adjustment factor'!$D$7,IF(K2105=-9,-1200,IF(K2105="",-1200,0)))</f>
        <v>-1200</v>
      </c>
      <c r="AI2105" s="82">
        <f>IF(L2105=1, 'adjustment factor'!$D$8, IF(L2105=-9,-999,IF(L2105="",-999,0)))</f>
        <v>-999</v>
      </c>
      <c r="AJ2105" s="82">
        <f>IF(AND(M2105&gt;=1,M2105&lt;=4),'adjustment factor'!$D$9,IF(M2105=-9,-999,IF(M2105=98,-999,IF(M2105=99,-999,IF(M2105="",-999,0)))))</f>
        <v>-999</v>
      </c>
      <c r="AK2105" s="82">
        <f>IF(H2105=1, 'adjustment factor'!$D$10, IF(H2105=-9,-999,IF(H2105="",-999,0)))</f>
        <v>-999</v>
      </c>
      <c r="AL2105" s="82">
        <f>IF(G2105=1, 'adjustment factor'!$D$11, IF(G2105=-9,-999,IF(G2105="",-999,0)))</f>
        <v>-999</v>
      </c>
      <c r="AM2105" s="82">
        <f>IF(I2105=1, 'adjustment factor'!$D$12, IF(I2105=-9,-999,IF(I2105="",-999,0)))</f>
        <v>-999</v>
      </c>
      <c r="AN2105" s="82">
        <f>IF(J2105=1, 'adjustment factor'!$D$13, IF(J2105=-9,-999,IF(J2105="",-999,0)))</f>
        <v>-999</v>
      </c>
      <c r="AO2105" s="82" t="str">
        <f t="shared" si="338"/>
        <v>-999</v>
      </c>
      <c r="AP2105" s="82" t="str">
        <f t="shared" si="339"/>
        <v>MISSING</v>
      </c>
      <c r="AQ2105" s="31"/>
    </row>
    <row r="2106" spans="2:43">
      <c r="B2106" s="207"/>
      <c r="C2106" s="35">
        <v>2102</v>
      </c>
      <c r="D2106" s="161"/>
      <c r="E2106" s="161"/>
      <c r="F2106" s="161"/>
      <c r="G2106" s="161"/>
      <c r="H2106" s="161"/>
      <c r="I2106" s="161"/>
      <c r="J2106" s="161"/>
      <c r="K2106" s="161"/>
      <c r="L2106" s="161"/>
      <c r="M2106" s="161"/>
      <c r="N2106" s="171"/>
      <c r="O2106" s="171"/>
      <c r="P2106" s="171"/>
      <c r="Q2106" s="171"/>
      <c r="R2106" s="171"/>
      <c r="S2106" s="171"/>
      <c r="T2106" s="208" t="str">
        <f t="shared" si="330"/>
        <v>MISSING</v>
      </c>
      <c r="U2106" s="208" t="str">
        <f t="shared" si="331"/>
        <v>MISSING</v>
      </c>
      <c r="X2106" s="56">
        <f t="shared" si="332"/>
        <v>-99</v>
      </c>
      <c r="Y2106" s="56">
        <f t="shared" si="333"/>
        <v>-99</v>
      </c>
      <c r="Z2106" s="56">
        <f t="shared" si="334"/>
        <v>-99</v>
      </c>
      <c r="AA2106" s="56">
        <f t="shared" si="335"/>
        <v>-99</v>
      </c>
      <c r="AB2106" s="56">
        <f t="shared" si="336"/>
        <v>-99</v>
      </c>
      <c r="AC2106" s="56">
        <f t="shared" si="337"/>
        <v>-99</v>
      </c>
      <c r="AD2106" s="3"/>
      <c r="AE2106" s="82">
        <f>IF(D2106=1, 'adjustment factor'!$D$4, IF(D2106=-9,-999,IF(D2106="",-999,0)))</f>
        <v>-999</v>
      </c>
      <c r="AF2106" s="82">
        <f>IF(F2106=1, 'adjustment factor'!$D$5, IF(F2106=-9,-999,IF(F2106="",-999,0)))</f>
        <v>-999</v>
      </c>
      <c r="AG2106" s="82">
        <f>IF(E2106=1, 'adjustment factor'!$D$6, IF(E2106=-9,-999,IF(E2106="",-999,0)))</f>
        <v>-999</v>
      </c>
      <c r="AH2106" s="82">
        <f>IF(K2106&gt;=45,'adjustment factor'!$D$7,IF(K2106=-9,-1200,IF(K2106="",-1200,0)))</f>
        <v>-1200</v>
      </c>
      <c r="AI2106" s="82">
        <f>IF(L2106=1, 'adjustment factor'!$D$8, IF(L2106=-9,-999,IF(L2106="",-999,0)))</f>
        <v>-999</v>
      </c>
      <c r="AJ2106" s="82">
        <f>IF(AND(M2106&gt;=1,M2106&lt;=4),'adjustment factor'!$D$9,IF(M2106=-9,-999,IF(M2106=98,-999,IF(M2106=99,-999,IF(M2106="",-999,0)))))</f>
        <v>-999</v>
      </c>
      <c r="AK2106" s="82">
        <f>IF(H2106=1, 'adjustment factor'!$D$10, IF(H2106=-9,-999,IF(H2106="",-999,0)))</f>
        <v>-999</v>
      </c>
      <c r="AL2106" s="82">
        <f>IF(G2106=1, 'adjustment factor'!$D$11, IF(G2106=-9,-999,IF(G2106="",-999,0)))</f>
        <v>-999</v>
      </c>
      <c r="AM2106" s="82">
        <f>IF(I2106=1, 'adjustment factor'!$D$12, IF(I2106=-9,-999,IF(I2106="",-999,0)))</f>
        <v>-999</v>
      </c>
      <c r="AN2106" s="82">
        <f>IF(J2106=1, 'adjustment factor'!$D$13, IF(J2106=-9,-999,IF(J2106="",-999,0)))</f>
        <v>-999</v>
      </c>
      <c r="AO2106" s="82" t="str">
        <f t="shared" si="338"/>
        <v>-999</v>
      </c>
      <c r="AP2106" s="82" t="str">
        <f t="shared" si="339"/>
        <v>MISSING</v>
      </c>
      <c r="AQ2106" s="31"/>
    </row>
    <row r="2107" spans="2:43">
      <c r="B2107" s="207"/>
      <c r="C2107" s="35">
        <v>2103</v>
      </c>
      <c r="D2107" s="161"/>
      <c r="E2107" s="161"/>
      <c r="F2107" s="161"/>
      <c r="G2107" s="161"/>
      <c r="H2107" s="161"/>
      <c r="I2107" s="161"/>
      <c r="J2107" s="161"/>
      <c r="K2107" s="161"/>
      <c r="L2107" s="161"/>
      <c r="M2107" s="161"/>
      <c r="N2107" s="171"/>
      <c r="O2107" s="171"/>
      <c r="P2107" s="171"/>
      <c r="Q2107" s="171"/>
      <c r="R2107" s="171"/>
      <c r="S2107" s="171"/>
      <c r="T2107" s="208" t="str">
        <f t="shared" si="330"/>
        <v>MISSING</v>
      </c>
      <c r="U2107" s="208" t="str">
        <f t="shared" si="331"/>
        <v>MISSING</v>
      </c>
      <c r="X2107" s="56">
        <f t="shared" si="332"/>
        <v>-99</v>
      </c>
      <c r="Y2107" s="56">
        <f t="shared" si="333"/>
        <v>-99</v>
      </c>
      <c r="Z2107" s="56">
        <f t="shared" si="334"/>
        <v>-99</v>
      </c>
      <c r="AA2107" s="56">
        <f t="shared" si="335"/>
        <v>-99</v>
      </c>
      <c r="AB2107" s="56">
        <f t="shared" si="336"/>
        <v>-99</v>
      </c>
      <c r="AC2107" s="56">
        <f t="shared" si="337"/>
        <v>-99</v>
      </c>
      <c r="AD2107" s="3"/>
      <c r="AE2107" s="82">
        <f>IF(D2107=1, 'adjustment factor'!$D$4, IF(D2107=-9,-999,IF(D2107="",-999,0)))</f>
        <v>-999</v>
      </c>
      <c r="AF2107" s="82">
        <f>IF(F2107=1, 'adjustment factor'!$D$5, IF(F2107=-9,-999,IF(F2107="",-999,0)))</f>
        <v>-999</v>
      </c>
      <c r="AG2107" s="82">
        <f>IF(E2107=1, 'adjustment factor'!$D$6, IF(E2107=-9,-999,IF(E2107="",-999,0)))</f>
        <v>-999</v>
      </c>
      <c r="AH2107" s="82">
        <f>IF(K2107&gt;=45,'adjustment factor'!$D$7,IF(K2107=-9,-1200,IF(K2107="",-1200,0)))</f>
        <v>-1200</v>
      </c>
      <c r="AI2107" s="82">
        <f>IF(L2107=1, 'adjustment factor'!$D$8, IF(L2107=-9,-999,IF(L2107="",-999,0)))</f>
        <v>-999</v>
      </c>
      <c r="AJ2107" s="82">
        <f>IF(AND(M2107&gt;=1,M2107&lt;=4),'adjustment factor'!$D$9,IF(M2107=-9,-999,IF(M2107=98,-999,IF(M2107=99,-999,IF(M2107="",-999,0)))))</f>
        <v>-999</v>
      </c>
      <c r="AK2107" s="82">
        <f>IF(H2107=1, 'adjustment factor'!$D$10, IF(H2107=-9,-999,IF(H2107="",-999,0)))</f>
        <v>-999</v>
      </c>
      <c r="AL2107" s="82">
        <f>IF(G2107=1, 'adjustment factor'!$D$11, IF(G2107=-9,-999,IF(G2107="",-999,0)))</f>
        <v>-999</v>
      </c>
      <c r="AM2107" s="82">
        <f>IF(I2107=1, 'adjustment factor'!$D$12, IF(I2107=-9,-999,IF(I2107="",-999,0)))</f>
        <v>-999</v>
      </c>
      <c r="AN2107" s="82">
        <f>IF(J2107=1, 'adjustment factor'!$D$13, IF(J2107=-9,-999,IF(J2107="",-999,0)))</f>
        <v>-999</v>
      </c>
      <c r="AO2107" s="82" t="str">
        <f t="shared" si="338"/>
        <v>-999</v>
      </c>
      <c r="AP2107" s="82" t="str">
        <f t="shared" si="339"/>
        <v>MISSING</v>
      </c>
      <c r="AQ2107" s="31"/>
    </row>
    <row r="2108" spans="2:43">
      <c r="B2108" s="207"/>
      <c r="C2108" s="35">
        <v>2104</v>
      </c>
      <c r="D2108" s="161"/>
      <c r="E2108" s="161"/>
      <c r="F2108" s="161"/>
      <c r="G2108" s="161"/>
      <c r="H2108" s="161"/>
      <c r="I2108" s="161"/>
      <c r="J2108" s="161"/>
      <c r="K2108" s="161"/>
      <c r="L2108" s="161"/>
      <c r="M2108" s="161"/>
      <c r="N2108" s="171"/>
      <c r="O2108" s="171"/>
      <c r="P2108" s="171"/>
      <c r="Q2108" s="171"/>
      <c r="R2108" s="171"/>
      <c r="S2108" s="171"/>
      <c r="T2108" s="208" t="str">
        <f t="shared" si="330"/>
        <v>MISSING</v>
      </c>
      <c r="U2108" s="208" t="str">
        <f t="shared" si="331"/>
        <v>MISSING</v>
      </c>
      <c r="X2108" s="56">
        <f t="shared" si="332"/>
        <v>-99</v>
      </c>
      <c r="Y2108" s="56">
        <f t="shared" si="333"/>
        <v>-99</v>
      </c>
      <c r="Z2108" s="56">
        <f t="shared" si="334"/>
        <v>-99</v>
      </c>
      <c r="AA2108" s="56">
        <f t="shared" si="335"/>
        <v>-99</v>
      </c>
      <c r="AB2108" s="56">
        <f t="shared" si="336"/>
        <v>-99</v>
      </c>
      <c r="AC2108" s="56">
        <f t="shared" si="337"/>
        <v>-99</v>
      </c>
      <c r="AD2108" s="3"/>
      <c r="AE2108" s="82">
        <f>IF(D2108=1, 'adjustment factor'!$D$4, IF(D2108=-9,-999,IF(D2108="",-999,0)))</f>
        <v>-999</v>
      </c>
      <c r="AF2108" s="82">
        <f>IF(F2108=1, 'adjustment factor'!$D$5, IF(F2108=-9,-999,IF(F2108="",-999,0)))</f>
        <v>-999</v>
      </c>
      <c r="AG2108" s="82">
        <f>IF(E2108=1, 'adjustment factor'!$D$6, IF(E2108=-9,-999,IF(E2108="",-999,0)))</f>
        <v>-999</v>
      </c>
      <c r="AH2108" s="82">
        <f>IF(K2108&gt;=45,'adjustment factor'!$D$7,IF(K2108=-9,-1200,IF(K2108="",-1200,0)))</f>
        <v>-1200</v>
      </c>
      <c r="AI2108" s="82">
        <f>IF(L2108=1, 'adjustment factor'!$D$8, IF(L2108=-9,-999,IF(L2108="",-999,0)))</f>
        <v>-999</v>
      </c>
      <c r="AJ2108" s="82">
        <f>IF(AND(M2108&gt;=1,M2108&lt;=4),'adjustment factor'!$D$9,IF(M2108=-9,-999,IF(M2108=98,-999,IF(M2108=99,-999,IF(M2108="",-999,0)))))</f>
        <v>-999</v>
      </c>
      <c r="AK2108" s="82">
        <f>IF(H2108=1, 'adjustment factor'!$D$10, IF(H2108=-9,-999,IF(H2108="",-999,0)))</f>
        <v>-999</v>
      </c>
      <c r="AL2108" s="82">
        <f>IF(G2108=1, 'adjustment factor'!$D$11, IF(G2108=-9,-999,IF(G2108="",-999,0)))</f>
        <v>-999</v>
      </c>
      <c r="AM2108" s="82">
        <f>IF(I2108=1, 'adjustment factor'!$D$12, IF(I2108=-9,-999,IF(I2108="",-999,0)))</f>
        <v>-999</v>
      </c>
      <c r="AN2108" s="82">
        <f>IF(J2108=1, 'adjustment factor'!$D$13, IF(J2108=-9,-999,IF(J2108="",-999,0)))</f>
        <v>-999</v>
      </c>
      <c r="AO2108" s="82" t="str">
        <f t="shared" si="338"/>
        <v>-999</v>
      </c>
      <c r="AP2108" s="82" t="str">
        <f t="shared" si="339"/>
        <v>MISSING</v>
      </c>
      <c r="AQ2108" s="31"/>
    </row>
    <row r="2109" spans="2:43">
      <c r="B2109" s="207"/>
      <c r="C2109" s="35">
        <v>2105</v>
      </c>
      <c r="D2109" s="161"/>
      <c r="E2109" s="161"/>
      <c r="F2109" s="161"/>
      <c r="G2109" s="161"/>
      <c r="H2109" s="161"/>
      <c r="I2109" s="161"/>
      <c r="J2109" s="161"/>
      <c r="K2109" s="161"/>
      <c r="L2109" s="161"/>
      <c r="M2109" s="161"/>
      <c r="N2109" s="171"/>
      <c r="O2109" s="171"/>
      <c r="P2109" s="171"/>
      <c r="Q2109" s="171"/>
      <c r="R2109" s="171"/>
      <c r="S2109" s="171"/>
      <c r="T2109" s="208" t="str">
        <f t="shared" si="330"/>
        <v>MISSING</v>
      </c>
      <c r="U2109" s="208" t="str">
        <f t="shared" si="331"/>
        <v>MISSING</v>
      </c>
      <c r="X2109" s="56">
        <f t="shared" si="332"/>
        <v>-99</v>
      </c>
      <c r="Y2109" s="56">
        <f t="shared" si="333"/>
        <v>-99</v>
      </c>
      <c r="Z2109" s="56">
        <f t="shared" si="334"/>
        <v>-99</v>
      </c>
      <c r="AA2109" s="56">
        <f t="shared" si="335"/>
        <v>-99</v>
      </c>
      <c r="AB2109" s="56">
        <f t="shared" si="336"/>
        <v>-99</v>
      </c>
      <c r="AC2109" s="56">
        <f t="shared" si="337"/>
        <v>-99</v>
      </c>
      <c r="AD2109" s="3"/>
      <c r="AE2109" s="82">
        <f>IF(D2109=1, 'adjustment factor'!$D$4, IF(D2109=-9,-999,IF(D2109="",-999,0)))</f>
        <v>-999</v>
      </c>
      <c r="AF2109" s="82">
        <f>IF(F2109=1, 'adjustment factor'!$D$5, IF(F2109=-9,-999,IF(F2109="",-999,0)))</f>
        <v>-999</v>
      </c>
      <c r="AG2109" s="82">
        <f>IF(E2109=1, 'adjustment factor'!$D$6, IF(E2109=-9,-999,IF(E2109="",-999,0)))</f>
        <v>-999</v>
      </c>
      <c r="AH2109" s="82">
        <f>IF(K2109&gt;=45,'adjustment factor'!$D$7,IF(K2109=-9,-1200,IF(K2109="",-1200,0)))</f>
        <v>-1200</v>
      </c>
      <c r="AI2109" s="82">
        <f>IF(L2109=1, 'adjustment factor'!$D$8, IF(L2109=-9,-999,IF(L2109="",-999,0)))</f>
        <v>-999</v>
      </c>
      <c r="AJ2109" s="82">
        <f>IF(AND(M2109&gt;=1,M2109&lt;=4),'adjustment factor'!$D$9,IF(M2109=-9,-999,IF(M2109=98,-999,IF(M2109=99,-999,IF(M2109="",-999,0)))))</f>
        <v>-999</v>
      </c>
      <c r="AK2109" s="82">
        <f>IF(H2109=1, 'adjustment factor'!$D$10, IF(H2109=-9,-999,IF(H2109="",-999,0)))</f>
        <v>-999</v>
      </c>
      <c r="AL2109" s="82">
        <f>IF(G2109=1, 'adjustment factor'!$D$11, IF(G2109=-9,-999,IF(G2109="",-999,0)))</f>
        <v>-999</v>
      </c>
      <c r="AM2109" s="82">
        <f>IF(I2109=1, 'adjustment factor'!$D$12, IF(I2109=-9,-999,IF(I2109="",-999,0)))</f>
        <v>-999</v>
      </c>
      <c r="AN2109" s="82">
        <f>IF(J2109=1, 'adjustment factor'!$D$13, IF(J2109=-9,-999,IF(J2109="",-999,0)))</f>
        <v>-999</v>
      </c>
      <c r="AO2109" s="82" t="str">
        <f t="shared" si="338"/>
        <v>-999</v>
      </c>
      <c r="AP2109" s="82" t="str">
        <f t="shared" si="339"/>
        <v>MISSING</v>
      </c>
      <c r="AQ2109" s="31"/>
    </row>
    <row r="2110" spans="2:43">
      <c r="B2110" s="207"/>
      <c r="C2110" s="35">
        <v>2106</v>
      </c>
      <c r="D2110" s="161"/>
      <c r="E2110" s="161"/>
      <c r="F2110" s="161"/>
      <c r="G2110" s="161"/>
      <c r="H2110" s="161"/>
      <c r="I2110" s="161"/>
      <c r="J2110" s="161"/>
      <c r="K2110" s="161"/>
      <c r="L2110" s="161"/>
      <c r="M2110" s="161"/>
      <c r="N2110" s="171"/>
      <c r="O2110" s="171"/>
      <c r="P2110" s="171"/>
      <c r="Q2110" s="171"/>
      <c r="R2110" s="171"/>
      <c r="S2110" s="171"/>
      <c r="T2110" s="208" t="str">
        <f t="shared" si="330"/>
        <v>MISSING</v>
      </c>
      <c r="U2110" s="208" t="str">
        <f t="shared" si="331"/>
        <v>MISSING</v>
      </c>
      <c r="X2110" s="56">
        <f t="shared" si="332"/>
        <v>-99</v>
      </c>
      <c r="Y2110" s="56">
        <f t="shared" si="333"/>
        <v>-99</v>
      </c>
      <c r="Z2110" s="56">
        <f t="shared" si="334"/>
        <v>-99</v>
      </c>
      <c r="AA2110" s="56">
        <f t="shared" si="335"/>
        <v>-99</v>
      </c>
      <c r="AB2110" s="56">
        <f t="shared" si="336"/>
        <v>-99</v>
      </c>
      <c r="AC2110" s="56">
        <f t="shared" si="337"/>
        <v>-99</v>
      </c>
      <c r="AD2110" s="3"/>
      <c r="AE2110" s="82">
        <f>IF(D2110=1, 'adjustment factor'!$D$4, IF(D2110=-9,-999,IF(D2110="",-999,0)))</f>
        <v>-999</v>
      </c>
      <c r="AF2110" s="82">
        <f>IF(F2110=1, 'adjustment factor'!$D$5, IF(F2110=-9,-999,IF(F2110="",-999,0)))</f>
        <v>-999</v>
      </c>
      <c r="AG2110" s="82">
        <f>IF(E2110=1, 'adjustment factor'!$D$6, IF(E2110=-9,-999,IF(E2110="",-999,0)))</f>
        <v>-999</v>
      </c>
      <c r="AH2110" s="82">
        <f>IF(K2110&gt;=45,'adjustment factor'!$D$7,IF(K2110=-9,-1200,IF(K2110="",-1200,0)))</f>
        <v>-1200</v>
      </c>
      <c r="AI2110" s="82">
        <f>IF(L2110=1, 'adjustment factor'!$D$8, IF(L2110=-9,-999,IF(L2110="",-999,0)))</f>
        <v>-999</v>
      </c>
      <c r="AJ2110" s="82">
        <f>IF(AND(M2110&gt;=1,M2110&lt;=4),'adjustment factor'!$D$9,IF(M2110=-9,-999,IF(M2110=98,-999,IF(M2110=99,-999,IF(M2110="",-999,0)))))</f>
        <v>-999</v>
      </c>
      <c r="AK2110" s="82">
        <f>IF(H2110=1, 'adjustment factor'!$D$10, IF(H2110=-9,-999,IF(H2110="",-999,0)))</f>
        <v>-999</v>
      </c>
      <c r="AL2110" s="82">
        <f>IF(G2110=1, 'adjustment factor'!$D$11, IF(G2110=-9,-999,IF(G2110="",-999,0)))</f>
        <v>-999</v>
      </c>
      <c r="AM2110" s="82">
        <f>IF(I2110=1, 'adjustment factor'!$D$12, IF(I2110=-9,-999,IF(I2110="",-999,0)))</f>
        <v>-999</v>
      </c>
      <c r="AN2110" s="82">
        <f>IF(J2110=1, 'adjustment factor'!$D$13, IF(J2110=-9,-999,IF(J2110="",-999,0)))</f>
        <v>-999</v>
      </c>
      <c r="AO2110" s="82" t="str">
        <f t="shared" si="338"/>
        <v>-999</v>
      </c>
      <c r="AP2110" s="82" t="str">
        <f t="shared" si="339"/>
        <v>MISSING</v>
      </c>
      <c r="AQ2110" s="31"/>
    </row>
    <row r="2111" spans="2:43">
      <c r="B2111" s="207"/>
      <c r="C2111" s="35">
        <v>2107</v>
      </c>
      <c r="D2111" s="161"/>
      <c r="E2111" s="161"/>
      <c r="F2111" s="161"/>
      <c r="G2111" s="161"/>
      <c r="H2111" s="161"/>
      <c r="I2111" s="161"/>
      <c r="J2111" s="161"/>
      <c r="K2111" s="161"/>
      <c r="L2111" s="161"/>
      <c r="M2111" s="161"/>
      <c r="N2111" s="171"/>
      <c r="O2111" s="171"/>
      <c r="P2111" s="171"/>
      <c r="Q2111" s="171"/>
      <c r="R2111" s="171"/>
      <c r="S2111" s="171"/>
      <c r="T2111" s="208" t="str">
        <f t="shared" si="330"/>
        <v>MISSING</v>
      </c>
      <c r="U2111" s="208" t="str">
        <f t="shared" si="331"/>
        <v>MISSING</v>
      </c>
      <c r="X2111" s="56">
        <f t="shared" si="332"/>
        <v>-99</v>
      </c>
      <c r="Y2111" s="56">
        <f t="shared" si="333"/>
        <v>-99</v>
      </c>
      <c r="Z2111" s="56">
        <f t="shared" si="334"/>
        <v>-99</v>
      </c>
      <c r="AA2111" s="56">
        <f t="shared" si="335"/>
        <v>-99</v>
      </c>
      <c r="AB2111" s="56">
        <f t="shared" si="336"/>
        <v>-99</v>
      </c>
      <c r="AC2111" s="56">
        <f t="shared" si="337"/>
        <v>-99</v>
      </c>
      <c r="AD2111" s="3"/>
      <c r="AE2111" s="82">
        <f>IF(D2111=1, 'adjustment factor'!$D$4, IF(D2111=-9,-999,IF(D2111="",-999,0)))</f>
        <v>-999</v>
      </c>
      <c r="AF2111" s="82">
        <f>IF(F2111=1, 'adjustment factor'!$D$5, IF(F2111=-9,-999,IF(F2111="",-999,0)))</f>
        <v>-999</v>
      </c>
      <c r="AG2111" s="82">
        <f>IF(E2111=1, 'adjustment factor'!$D$6, IF(E2111=-9,-999,IF(E2111="",-999,0)))</f>
        <v>-999</v>
      </c>
      <c r="AH2111" s="82">
        <f>IF(K2111&gt;=45,'adjustment factor'!$D$7,IF(K2111=-9,-1200,IF(K2111="",-1200,0)))</f>
        <v>-1200</v>
      </c>
      <c r="AI2111" s="82">
        <f>IF(L2111=1, 'adjustment factor'!$D$8, IF(L2111=-9,-999,IF(L2111="",-999,0)))</f>
        <v>-999</v>
      </c>
      <c r="AJ2111" s="82">
        <f>IF(AND(M2111&gt;=1,M2111&lt;=4),'adjustment factor'!$D$9,IF(M2111=-9,-999,IF(M2111=98,-999,IF(M2111=99,-999,IF(M2111="",-999,0)))))</f>
        <v>-999</v>
      </c>
      <c r="AK2111" s="82">
        <f>IF(H2111=1, 'adjustment factor'!$D$10, IF(H2111=-9,-999,IF(H2111="",-999,0)))</f>
        <v>-999</v>
      </c>
      <c r="AL2111" s="82">
        <f>IF(G2111=1, 'adjustment factor'!$D$11, IF(G2111=-9,-999,IF(G2111="",-999,0)))</f>
        <v>-999</v>
      </c>
      <c r="AM2111" s="82">
        <f>IF(I2111=1, 'adjustment factor'!$D$12, IF(I2111=-9,-999,IF(I2111="",-999,0)))</f>
        <v>-999</v>
      </c>
      <c r="AN2111" s="82">
        <f>IF(J2111=1, 'adjustment factor'!$D$13, IF(J2111=-9,-999,IF(J2111="",-999,0)))</f>
        <v>-999</v>
      </c>
      <c r="AO2111" s="82" t="str">
        <f t="shared" si="338"/>
        <v>-999</v>
      </c>
      <c r="AP2111" s="82" t="str">
        <f t="shared" si="339"/>
        <v>MISSING</v>
      </c>
      <c r="AQ2111" s="31"/>
    </row>
    <row r="2112" spans="2:43">
      <c r="B2112" s="207"/>
      <c r="C2112" s="35">
        <v>2108</v>
      </c>
      <c r="D2112" s="161"/>
      <c r="E2112" s="161"/>
      <c r="F2112" s="161"/>
      <c r="G2112" s="161"/>
      <c r="H2112" s="161"/>
      <c r="I2112" s="161"/>
      <c r="J2112" s="161"/>
      <c r="K2112" s="161"/>
      <c r="L2112" s="161"/>
      <c r="M2112" s="161"/>
      <c r="N2112" s="171"/>
      <c r="O2112" s="171"/>
      <c r="P2112" s="171"/>
      <c r="Q2112" s="171"/>
      <c r="R2112" s="171"/>
      <c r="S2112" s="171"/>
      <c r="T2112" s="208" t="str">
        <f t="shared" si="330"/>
        <v>MISSING</v>
      </c>
      <c r="U2112" s="208" t="str">
        <f t="shared" si="331"/>
        <v>MISSING</v>
      </c>
      <c r="X2112" s="56">
        <f t="shared" si="332"/>
        <v>-99</v>
      </c>
      <c r="Y2112" s="56">
        <f t="shared" si="333"/>
        <v>-99</v>
      </c>
      <c r="Z2112" s="56">
        <f t="shared" si="334"/>
        <v>-99</v>
      </c>
      <c r="AA2112" s="56">
        <f t="shared" si="335"/>
        <v>-99</v>
      </c>
      <c r="AB2112" s="56">
        <f t="shared" si="336"/>
        <v>-99</v>
      </c>
      <c r="AC2112" s="56">
        <f t="shared" si="337"/>
        <v>-99</v>
      </c>
      <c r="AD2112" s="3"/>
      <c r="AE2112" s="82">
        <f>IF(D2112=1, 'adjustment factor'!$D$4, IF(D2112=-9,-999,IF(D2112="",-999,0)))</f>
        <v>-999</v>
      </c>
      <c r="AF2112" s="82">
        <f>IF(F2112=1, 'adjustment factor'!$D$5, IF(F2112=-9,-999,IF(F2112="",-999,0)))</f>
        <v>-999</v>
      </c>
      <c r="AG2112" s="82">
        <f>IF(E2112=1, 'adjustment factor'!$D$6, IF(E2112=-9,-999,IF(E2112="",-999,0)))</f>
        <v>-999</v>
      </c>
      <c r="AH2112" s="82">
        <f>IF(K2112&gt;=45,'adjustment factor'!$D$7,IF(K2112=-9,-1200,IF(K2112="",-1200,0)))</f>
        <v>-1200</v>
      </c>
      <c r="AI2112" s="82">
        <f>IF(L2112=1, 'adjustment factor'!$D$8, IF(L2112=-9,-999,IF(L2112="",-999,0)))</f>
        <v>-999</v>
      </c>
      <c r="AJ2112" s="82">
        <f>IF(AND(M2112&gt;=1,M2112&lt;=4),'adjustment factor'!$D$9,IF(M2112=-9,-999,IF(M2112=98,-999,IF(M2112=99,-999,IF(M2112="",-999,0)))))</f>
        <v>-999</v>
      </c>
      <c r="AK2112" s="82">
        <f>IF(H2112=1, 'adjustment factor'!$D$10, IF(H2112=-9,-999,IF(H2112="",-999,0)))</f>
        <v>-999</v>
      </c>
      <c r="AL2112" s="82">
        <f>IF(G2112=1, 'adjustment factor'!$D$11, IF(G2112=-9,-999,IF(G2112="",-999,0)))</f>
        <v>-999</v>
      </c>
      <c r="AM2112" s="82">
        <f>IF(I2112=1, 'adjustment factor'!$D$12, IF(I2112=-9,-999,IF(I2112="",-999,0)))</f>
        <v>-999</v>
      </c>
      <c r="AN2112" s="82">
        <f>IF(J2112=1, 'adjustment factor'!$D$13, IF(J2112=-9,-999,IF(J2112="",-999,0)))</f>
        <v>-999</v>
      </c>
      <c r="AO2112" s="82" t="str">
        <f t="shared" si="338"/>
        <v>-999</v>
      </c>
      <c r="AP2112" s="82" t="str">
        <f t="shared" si="339"/>
        <v>MISSING</v>
      </c>
      <c r="AQ2112" s="31"/>
    </row>
    <row r="2113" spans="2:43">
      <c r="B2113" s="207"/>
      <c r="C2113" s="35">
        <v>2109</v>
      </c>
      <c r="D2113" s="161"/>
      <c r="E2113" s="161"/>
      <c r="F2113" s="161"/>
      <c r="G2113" s="161"/>
      <c r="H2113" s="161"/>
      <c r="I2113" s="161"/>
      <c r="J2113" s="161"/>
      <c r="K2113" s="161"/>
      <c r="L2113" s="161"/>
      <c r="M2113" s="161"/>
      <c r="N2113" s="171"/>
      <c r="O2113" s="171"/>
      <c r="P2113" s="171"/>
      <c r="Q2113" s="171"/>
      <c r="R2113" s="171"/>
      <c r="S2113" s="171"/>
      <c r="T2113" s="208" t="str">
        <f t="shared" si="330"/>
        <v>MISSING</v>
      </c>
      <c r="U2113" s="208" t="str">
        <f t="shared" si="331"/>
        <v>MISSING</v>
      </c>
      <c r="X2113" s="56">
        <f t="shared" si="332"/>
        <v>-99</v>
      </c>
      <c r="Y2113" s="56">
        <f t="shared" si="333"/>
        <v>-99</v>
      </c>
      <c r="Z2113" s="56">
        <f t="shared" si="334"/>
        <v>-99</v>
      </c>
      <c r="AA2113" s="56">
        <f t="shared" si="335"/>
        <v>-99</v>
      </c>
      <c r="AB2113" s="56">
        <f t="shared" si="336"/>
        <v>-99</v>
      </c>
      <c r="AC2113" s="56">
        <f t="shared" si="337"/>
        <v>-99</v>
      </c>
      <c r="AD2113" s="3"/>
      <c r="AE2113" s="82">
        <f>IF(D2113=1, 'adjustment factor'!$D$4, IF(D2113=-9,-999,IF(D2113="",-999,0)))</f>
        <v>-999</v>
      </c>
      <c r="AF2113" s="82">
        <f>IF(F2113=1, 'adjustment factor'!$D$5, IF(F2113=-9,-999,IF(F2113="",-999,0)))</f>
        <v>-999</v>
      </c>
      <c r="AG2113" s="82">
        <f>IF(E2113=1, 'adjustment factor'!$D$6, IF(E2113=-9,-999,IF(E2113="",-999,0)))</f>
        <v>-999</v>
      </c>
      <c r="AH2113" s="82">
        <f>IF(K2113&gt;=45,'adjustment factor'!$D$7,IF(K2113=-9,-1200,IF(K2113="",-1200,0)))</f>
        <v>-1200</v>
      </c>
      <c r="AI2113" s="82">
        <f>IF(L2113=1, 'adjustment factor'!$D$8, IF(L2113=-9,-999,IF(L2113="",-999,0)))</f>
        <v>-999</v>
      </c>
      <c r="AJ2113" s="82">
        <f>IF(AND(M2113&gt;=1,M2113&lt;=4),'adjustment factor'!$D$9,IF(M2113=-9,-999,IF(M2113=98,-999,IF(M2113=99,-999,IF(M2113="",-999,0)))))</f>
        <v>-999</v>
      </c>
      <c r="AK2113" s="82">
        <f>IF(H2113=1, 'adjustment factor'!$D$10, IF(H2113=-9,-999,IF(H2113="",-999,0)))</f>
        <v>-999</v>
      </c>
      <c r="AL2113" s="82">
        <f>IF(G2113=1, 'adjustment factor'!$D$11, IF(G2113=-9,-999,IF(G2113="",-999,0)))</f>
        <v>-999</v>
      </c>
      <c r="AM2113" s="82">
        <f>IF(I2113=1, 'adjustment factor'!$D$12, IF(I2113=-9,-999,IF(I2113="",-999,0)))</f>
        <v>-999</v>
      </c>
      <c r="AN2113" s="82">
        <f>IF(J2113=1, 'adjustment factor'!$D$13, IF(J2113=-9,-999,IF(J2113="",-999,0)))</f>
        <v>-999</v>
      </c>
      <c r="AO2113" s="82" t="str">
        <f t="shared" si="338"/>
        <v>-999</v>
      </c>
      <c r="AP2113" s="82" t="str">
        <f t="shared" si="339"/>
        <v>MISSING</v>
      </c>
      <c r="AQ2113" s="31"/>
    </row>
    <row r="2114" spans="2:43">
      <c r="B2114" s="207"/>
      <c r="C2114" s="35">
        <v>2110</v>
      </c>
      <c r="D2114" s="161"/>
      <c r="E2114" s="161"/>
      <c r="F2114" s="161"/>
      <c r="G2114" s="161"/>
      <c r="H2114" s="161"/>
      <c r="I2114" s="161"/>
      <c r="J2114" s="161"/>
      <c r="K2114" s="161"/>
      <c r="L2114" s="161"/>
      <c r="M2114" s="161"/>
      <c r="N2114" s="171"/>
      <c r="O2114" s="171"/>
      <c r="P2114" s="171"/>
      <c r="Q2114" s="171"/>
      <c r="R2114" s="171"/>
      <c r="S2114" s="171"/>
      <c r="T2114" s="208" t="str">
        <f t="shared" si="330"/>
        <v>MISSING</v>
      </c>
      <c r="U2114" s="208" t="str">
        <f t="shared" si="331"/>
        <v>MISSING</v>
      </c>
      <c r="X2114" s="56">
        <f t="shared" si="332"/>
        <v>-99</v>
      </c>
      <c r="Y2114" s="56">
        <f t="shared" si="333"/>
        <v>-99</v>
      </c>
      <c r="Z2114" s="56">
        <f t="shared" si="334"/>
        <v>-99</v>
      </c>
      <c r="AA2114" s="56">
        <f t="shared" si="335"/>
        <v>-99</v>
      </c>
      <c r="AB2114" s="56">
        <f t="shared" si="336"/>
        <v>-99</v>
      </c>
      <c r="AC2114" s="56">
        <f t="shared" si="337"/>
        <v>-99</v>
      </c>
      <c r="AD2114" s="3"/>
      <c r="AE2114" s="82">
        <f>IF(D2114=1, 'adjustment factor'!$D$4, IF(D2114=-9,-999,IF(D2114="",-999,0)))</f>
        <v>-999</v>
      </c>
      <c r="AF2114" s="82">
        <f>IF(F2114=1, 'adjustment factor'!$D$5, IF(F2114=-9,-999,IF(F2114="",-999,0)))</f>
        <v>-999</v>
      </c>
      <c r="AG2114" s="82">
        <f>IF(E2114=1, 'adjustment factor'!$D$6, IF(E2114=-9,-999,IF(E2114="",-999,0)))</f>
        <v>-999</v>
      </c>
      <c r="AH2114" s="82">
        <f>IF(K2114&gt;=45,'adjustment factor'!$D$7,IF(K2114=-9,-1200,IF(K2114="",-1200,0)))</f>
        <v>-1200</v>
      </c>
      <c r="AI2114" s="82">
        <f>IF(L2114=1, 'adjustment factor'!$D$8, IF(L2114=-9,-999,IF(L2114="",-999,0)))</f>
        <v>-999</v>
      </c>
      <c r="AJ2114" s="82">
        <f>IF(AND(M2114&gt;=1,M2114&lt;=4),'adjustment factor'!$D$9,IF(M2114=-9,-999,IF(M2114=98,-999,IF(M2114=99,-999,IF(M2114="",-999,0)))))</f>
        <v>-999</v>
      </c>
      <c r="AK2114" s="82">
        <f>IF(H2114=1, 'adjustment factor'!$D$10, IF(H2114=-9,-999,IF(H2114="",-999,0)))</f>
        <v>-999</v>
      </c>
      <c r="AL2114" s="82">
        <f>IF(G2114=1, 'adjustment factor'!$D$11, IF(G2114=-9,-999,IF(G2114="",-999,0)))</f>
        <v>-999</v>
      </c>
      <c r="AM2114" s="82">
        <f>IF(I2114=1, 'adjustment factor'!$D$12, IF(I2114=-9,-999,IF(I2114="",-999,0)))</f>
        <v>-999</v>
      </c>
      <c r="AN2114" s="82">
        <f>IF(J2114=1, 'adjustment factor'!$D$13, IF(J2114=-9,-999,IF(J2114="",-999,0)))</f>
        <v>-999</v>
      </c>
      <c r="AO2114" s="82" t="str">
        <f t="shared" si="338"/>
        <v>-999</v>
      </c>
      <c r="AP2114" s="82" t="str">
        <f t="shared" si="339"/>
        <v>MISSING</v>
      </c>
      <c r="AQ2114" s="31"/>
    </row>
    <row r="2115" spans="2:43">
      <c r="B2115" s="207"/>
      <c r="C2115" s="35">
        <v>2111</v>
      </c>
      <c r="D2115" s="161"/>
      <c r="E2115" s="161"/>
      <c r="F2115" s="161"/>
      <c r="G2115" s="161"/>
      <c r="H2115" s="161"/>
      <c r="I2115" s="161"/>
      <c r="J2115" s="161"/>
      <c r="K2115" s="161"/>
      <c r="L2115" s="161"/>
      <c r="M2115" s="161"/>
      <c r="N2115" s="171"/>
      <c r="O2115" s="171"/>
      <c r="P2115" s="171"/>
      <c r="Q2115" s="171"/>
      <c r="R2115" s="171"/>
      <c r="S2115" s="171"/>
      <c r="T2115" s="208" t="str">
        <f t="shared" si="330"/>
        <v>MISSING</v>
      </c>
      <c r="U2115" s="208" t="str">
        <f t="shared" si="331"/>
        <v>MISSING</v>
      </c>
      <c r="X2115" s="56">
        <f t="shared" si="332"/>
        <v>-99</v>
      </c>
      <c r="Y2115" s="56">
        <f t="shared" si="333"/>
        <v>-99</v>
      </c>
      <c r="Z2115" s="56">
        <f t="shared" si="334"/>
        <v>-99</v>
      </c>
      <c r="AA2115" s="56">
        <f t="shared" si="335"/>
        <v>-99</v>
      </c>
      <c r="AB2115" s="56">
        <f t="shared" si="336"/>
        <v>-99</v>
      </c>
      <c r="AC2115" s="56">
        <f t="shared" si="337"/>
        <v>-99</v>
      </c>
      <c r="AD2115" s="3"/>
      <c r="AE2115" s="82">
        <f>IF(D2115=1, 'adjustment factor'!$D$4, IF(D2115=-9,-999,IF(D2115="",-999,0)))</f>
        <v>-999</v>
      </c>
      <c r="AF2115" s="82">
        <f>IF(F2115=1, 'adjustment factor'!$D$5, IF(F2115=-9,-999,IF(F2115="",-999,0)))</f>
        <v>-999</v>
      </c>
      <c r="AG2115" s="82">
        <f>IF(E2115=1, 'adjustment factor'!$D$6, IF(E2115=-9,-999,IF(E2115="",-999,0)))</f>
        <v>-999</v>
      </c>
      <c r="AH2115" s="82">
        <f>IF(K2115&gt;=45,'adjustment factor'!$D$7,IF(K2115=-9,-1200,IF(K2115="",-1200,0)))</f>
        <v>-1200</v>
      </c>
      <c r="AI2115" s="82">
        <f>IF(L2115=1, 'adjustment factor'!$D$8, IF(L2115=-9,-999,IF(L2115="",-999,0)))</f>
        <v>-999</v>
      </c>
      <c r="AJ2115" s="82">
        <f>IF(AND(M2115&gt;=1,M2115&lt;=4),'adjustment factor'!$D$9,IF(M2115=-9,-999,IF(M2115=98,-999,IF(M2115=99,-999,IF(M2115="",-999,0)))))</f>
        <v>-999</v>
      </c>
      <c r="AK2115" s="82">
        <f>IF(H2115=1, 'adjustment factor'!$D$10, IF(H2115=-9,-999,IF(H2115="",-999,0)))</f>
        <v>-999</v>
      </c>
      <c r="AL2115" s="82">
        <f>IF(G2115=1, 'adjustment factor'!$D$11, IF(G2115=-9,-999,IF(G2115="",-999,0)))</f>
        <v>-999</v>
      </c>
      <c r="AM2115" s="82">
        <f>IF(I2115=1, 'adjustment factor'!$D$12, IF(I2115=-9,-999,IF(I2115="",-999,0)))</f>
        <v>-999</v>
      </c>
      <c r="AN2115" s="82">
        <f>IF(J2115=1, 'adjustment factor'!$D$13, IF(J2115=-9,-999,IF(J2115="",-999,0)))</f>
        <v>-999</v>
      </c>
      <c r="AO2115" s="82" t="str">
        <f t="shared" si="338"/>
        <v>-999</v>
      </c>
      <c r="AP2115" s="82" t="str">
        <f t="shared" si="339"/>
        <v>MISSING</v>
      </c>
      <c r="AQ2115" s="31"/>
    </row>
    <row r="2116" spans="2:43">
      <c r="B2116" s="207"/>
      <c r="C2116" s="35">
        <v>2112</v>
      </c>
      <c r="D2116" s="161"/>
      <c r="E2116" s="161"/>
      <c r="F2116" s="161"/>
      <c r="G2116" s="161"/>
      <c r="H2116" s="161"/>
      <c r="I2116" s="161"/>
      <c r="J2116" s="161"/>
      <c r="K2116" s="161"/>
      <c r="L2116" s="161"/>
      <c r="M2116" s="161"/>
      <c r="N2116" s="171"/>
      <c r="O2116" s="171"/>
      <c r="P2116" s="171"/>
      <c r="Q2116" s="171"/>
      <c r="R2116" s="171"/>
      <c r="S2116" s="171"/>
      <c r="T2116" s="208" t="str">
        <f t="shared" si="330"/>
        <v>MISSING</v>
      </c>
      <c r="U2116" s="208" t="str">
        <f t="shared" si="331"/>
        <v>MISSING</v>
      </c>
      <c r="X2116" s="56">
        <f t="shared" si="332"/>
        <v>-99</v>
      </c>
      <c r="Y2116" s="56">
        <f t="shared" si="333"/>
        <v>-99</v>
      </c>
      <c r="Z2116" s="56">
        <f t="shared" si="334"/>
        <v>-99</v>
      </c>
      <c r="AA2116" s="56">
        <f t="shared" si="335"/>
        <v>-99</v>
      </c>
      <c r="AB2116" s="56">
        <f t="shared" si="336"/>
        <v>-99</v>
      </c>
      <c r="AC2116" s="56">
        <f t="shared" si="337"/>
        <v>-99</v>
      </c>
      <c r="AD2116" s="3"/>
      <c r="AE2116" s="82">
        <f>IF(D2116=1, 'adjustment factor'!$D$4, IF(D2116=-9,-999,IF(D2116="",-999,0)))</f>
        <v>-999</v>
      </c>
      <c r="AF2116" s="82">
        <f>IF(F2116=1, 'adjustment factor'!$D$5, IF(F2116=-9,-999,IF(F2116="",-999,0)))</f>
        <v>-999</v>
      </c>
      <c r="AG2116" s="82">
        <f>IF(E2116=1, 'adjustment factor'!$D$6, IF(E2116=-9,-999,IF(E2116="",-999,0)))</f>
        <v>-999</v>
      </c>
      <c r="AH2116" s="82">
        <f>IF(K2116&gt;=45,'adjustment factor'!$D$7,IF(K2116=-9,-1200,IF(K2116="",-1200,0)))</f>
        <v>-1200</v>
      </c>
      <c r="AI2116" s="82">
        <f>IF(L2116=1, 'adjustment factor'!$D$8, IF(L2116=-9,-999,IF(L2116="",-999,0)))</f>
        <v>-999</v>
      </c>
      <c r="AJ2116" s="82">
        <f>IF(AND(M2116&gt;=1,M2116&lt;=4),'adjustment factor'!$D$9,IF(M2116=-9,-999,IF(M2116=98,-999,IF(M2116=99,-999,IF(M2116="",-999,0)))))</f>
        <v>-999</v>
      </c>
      <c r="AK2116" s="82">
        <f>IF(H2116=1, 'adjustment factor'!$D$10, IF(H2116=-9,-999,IF(H2116="",-999,0)))</f>
        <v>-999</v>
      </c>
      <c r="AL2116" s="82">
        <f>IF(G2116=1, 'adjustment factor'!$D$11, IF(G2116=-9,-999,IF(G2116="",-999,0)))</f>
        <v>-999</v>
      </c>
      <c r="AM2116" s="82">
        <f>IF(I2116=1, 'adjustment factor'!$D$12, IF(I2116=-9,-999,IF(I2116="",-999,0)))</f>
        <v>-999</v>
      </c>
      <c r="AN2116" s="82">
        <f>IF(J2116=1, 'adjustment factor'!$D$13, IF(J2116=-9,-999,IF(J2116="",-999,0)))</f>
        <v>-999</v>
      </c>
      <c r="AO2116" s="82" t="str">
        <f t="shared" si="338"/>
        <v>-999</v>
      </c>
      <c r="AP2116" s="82" t="str">
        <f t="shared" si="339"/>
        <v>MISSING</v>
      </c>
      <c r="AQ2116" s="31"/>
    </row>
    <row r="2117" spans="2:43">
      <c r="B2117" s="207"/>
      <c r="C2117" s="35">
        <v>2113</v>
      </c>
      <c r="D2117" s="161"/>
      <c r="E2117" s="161"/>
      <c r="F2117" s="161"/>
      <c r="G2117" s="161"/>
      <c r="H2117" s="161"/>
      <c r="I2117" s="161"/>
      <c r="J2117" s="161"/>
      <c r="K2117" s="161"/>
      <c r="L2117" s="161"/>
      <c r="M2117" s="161"/>
      <c r="N2117" s="171"/>
      <c r="O2117" s="171"/>
      <c r="P2117" s="171"/>
      <c r="Q2117" s="171"/>
      <c r="R2117" s="171"/>
      <c r="S2117" s="171"/>
      <c r="T2117" s="208" t="str">
        <f t="shared" si="330"/>
        <v>MISSING</v>
      </c>
      <c r="U2117" s="208" t="str">
        <f t="shared" si="331"/>
        <v>MISSING</v>
      </c>
      <c r="X2117" s="56">
        <f t="shared" si="332"/>
        <v>-99</v>
      </c>
      <c r="Y2117" s="56">
        <f t="shared" si="333"/>
        <v>-99</v>
      </c>
      <c r="Z2117" s="56">
        <f t="shared" si="334"/>
        <v>-99</v>
      </c>
      <c r="AA2117" s="56">
        <f t="shared" si="335"/>
        <v>-99</v>
      </c>
      <c r="AB2117" s="56">
        <f t="shared" si="336"/>
        <v>-99</v>
      </c>
      <c r="AC2117" s="56">
        <f t="shared" si="337"/>
        <v>-99</v>
      </c>
      <c r="AD2117" s="3"/>
      <c r="AE2117" s="82">
        <f>IF(D2117=1, 'adjustment factor'!$D$4, IF(D2117=-9,-999,IF(D2117="",-999,0)))</f>
        <v>-999</v>
      </c>
      <c r="AF2117" s="82">
        <f>IF(F2117=1, 'adjustment factor'!$D$5, IF(F2117=-9,-999,IF(F2117="",-999,0)))</f>
        <v>-999</v>
      </c>
      <c r="AG2117" s="82">
        <f>IF(E2117=1, 'adjustment factor'!$D$6, IF(E2117=-9,-999,IF(E2117="",-999,0)))</f>
        <v>-999</v>
      </c>
      <c r="AH2117" s="82">
        <f>IF(K2117&gt;=45,'adjustment factor'!$D$7,IF(K2117=-9,-1200,IF(K2117="",-1200,0)))</f>
        <v>-1200</v>
      </c>
      <c r="AI2117" s="82">
        <f>IF(L2117=1, 'adjustment factor'!$D$8, IF(L2117=-9,-999,IF(L2117="",-999,0)))</f>
        <v>-999</v>
      </c>
      <c r="AJ2117" s="82">
        <f>IF(AND(M2117&gt;=1,M2117&lt;=4),'adjustment factor'!$D$9,IF(M2117=-9,-999,IF(M2117=98,-999,IF(M2117=99,-999,IF(M2117="",-999,0)))))</f>
        <v>-999</v>
      </c>
      <c r="AK2117" s="82">
        <f>IF(H2117=1, 'adjustment factor'!$D$10, IF(H2117=-9,-999,IF(H2117="",-999,0)))</f>
        <v>-999</v>
      </c>
      <c r="AL2117" s="82">
        <f>IF(G2117=1, 'adjustment factor'!$D$11, IF(G2117=-9,-999,IF(G2117="",-999,0)))</f>
        <v>-999</v>
      </c>
      <c r="AM2117" s="82">
        <f>IF(I2117=1, 'adjustment factor'!$D$12, IF(I2117=-9,-999,IF(I2117="",-999,0)))</f>
        <v>-999</v>
      </c>
      <c r="AN2117" s="82">
        <f>IF(J2117=1, 'adjustment factor'!$D$13, IF(J2117=-9,-999,IF(J2117="",-999,0)))</f>
        <v>-999</v>
      </c>
      <c r="AO2117" s="82" t="str">
        <f t="shared" si="338"/>
        <v>-999</v>
      </c>
      <c r="AP2117" s="82" t="str">
        <f t="shared" si="339"/>
        <v>MISSING</v>
      </c>
      <c r="AQ2117" s="31"/>
    </row>
    <row r="2118" spans="2:43">
      <c r="B2118" s="207"/>
      <c r="C2118" s="35">
        <v>2114</v>
      </c>
      <c r="D2118" s="161"/>
      <c r="E2118" s="161"/>
      <c r="F2118" s="161"/>
      <c r="G2118" s="161"/>
      <c r="H2118" s="161"/>
      <c r="I2118" s="161"/>
      <c r="J2118" s="161"/>
      <c r="K2118" s="161"/>
      <c r="L2118" s="161"/>
      <c r="M2118" s="161"/>
      <c r="N2118" s="171"/>
      <c r="O2118" s="171"/>
      <c r="P2118" s="171"/>
      <c r="Q2118" s="171"/>
      <c r="R2118" s="171"/>
      <c r="S2118" s="171"/>
      <c r="T2118" s="208" t="str">
        <f t="shared" si="330"/>
        <v>MISSING</v>
      </c>
      <c r="U2118" s="208" t="str">
        <f t="shared" si="331"/>
        <v>MISSING</v>
      </c>
      <c r="X2118" s="56">
        <f t="shared" si="332"/>
        <v>-99</v>
      </c>
      <c r="Y2118" s="56">
        <f t="shared" si="333"/>
        <v>-99</v>
      </c>
      <c r="Z2118" s="56">
        <f t="shared" si="334"/>
        <v>-99</v>
      </c>
      <c r="AA2118" s="56">
        <f t="shared" si="335"/>
        <v>-99</v>
      </c>
      <c r="AB2118" s="56">
        <f t="shared" si="336"/>
        <v>-99</v>
      </c>
      <c r="AC2118" s="56">
        <f t="shared" si="337"/>
        <v>-99</v>
      </c>
      <c r="AD2118" s="3"/>
      <c r="AE2118" s="82">
        <f>IF(D2118=1, 'adjustment factor'!$D$4, IF(D2118=-9,-999,IF(D2118="",-999,0)))</f>
        <v>-999</v>
      </c>
      <c r="AF2118" s="82">
        <f>IF(F2118=1, 'adjustment factor'!$D$5, IF(F2118=-9,-999,IF(F2118="",-999,0)))</f>
        <v>-999</v>
      </c>
      <c r="AG2118" s="82">
        <f>IF(E2118=1, 'adjustment factor'!$D$6, IF(E2118=-9,-999,IF(E2118="",-999,0)))</f>
        <v>-999</v>
      </c>
      <c r="AH2118" s="82">
        <f>IF(K2118&gt;=45,'adjustment factor'!$D$7,IF(K2118=-9,-1200,IF(K2118="",-1200,0)))</f>
        <v>-1200</v>
      </c>
      <c r="AI2118" s="82">
        <f>IF(L2118=1, 'adjustment factor'!$D$8, IF(L2118=-9,-999,IF(L2118="",-999,0)))</f>
        <v>-999</v>
      </c>
      <c r="AJ2118" s="82">
        <f>IF(AND(M2118&gt;=1,M2118&lt;=4),'adjustment factor'!$D$9,IF(M2118=-9,-999,IF(M2118=98,-999,IF(M2118=99,-999,IF(M2118="",-999,0)))))</f>
        <v>-999</v>
      </c>
      <c r="AK2118" s="82">
        <f>IF(H2118=1, 'adjustment factor'!$D$10, IF(H2118=-9,-999,IF(H2118="",-999,0)))</f>
        <v>-999</v>
      </c>
      <c r="AL2118" s="82">
        <f>IF(G2118=1, 'adjustment factor'!$D$11, IF(G2118=-9,-999,IF(G2118="",-999,0)))</f>
        <v>-999</v>
      </c>
      <c r="AM2118" s="82">
        <f>IF(I2118=1, 'adjustment factor'!$D$12, IF(I2118=-9,-999,IF(I2118="",-999,0)))</f>
        <v>-999</v>
      </c>
      <c r="AN2118" s="82">
        <f>IF(J2118=1, 'adjustment factor'!$D$13, IF(J2118=-9,-999,IF(J2118="",-999,0)))</f>
        <v>-999</v>
      </c>
      <c r="AO2118" s="82" t="str">
        <f t="shared" si="338"/>
        <v>-999</v>
      </c>
      <c r="AP2118" s="82" t="str">
        <f t="shared" si="339"/>
        <v>MISSING</v>
      </c>
      <c r="AQ2118" s="31"/>
    </row>
    <row r="2119" spans="2:43">
      <c r="B2119" s="207"/>
      <c r="C2119" s="35">
        <v>2115</v>
      </c>
      <c r="D2119" s="161"/>
      <c r="E2119" s="161"/>
      <c r="F2119" s="161"/>
      <c r="G2119" s="161"/>
      <c r="H2119" s="161"/>
      <c r="I2119" s="161"/>
      <c r="J2119" s="161"/>
      <c r="K2119" s="161"/>
      <c r="L2119" s="161"/>
      <c r="M2119" s="161"/>
      <c r="N2119" s="171"/>
      <c r="O2119" s="171"/>
      <c r="P2119" s="171"/>
      <c r="Q2119" s="171"/>
      <c r="R2119" s="171"/>
      <c r="S2119" s="171"/>
      <c r="T2119" s="208" t="str">
        <f t="shared" si="330"/>
        <v>MISSING</v>
      </c>
      <c r="U2119" s="208" t="str">
        <f t="shared" si="331"/>
        <v>MISSING</v>
      </c>
      <c r="X2119" s="56">
        <f t="shared" si="332"/>
        <v>-99</v>
      </c>
      <c r="Y2119" s="56">
        <f t="shared" si="333"/>
        <v>-99</v>
      </c>
      <c r="Z2119" s="56">
        <f t="shared" si="334"/>
        <v>-99</v>
      </c>
      <c r="AA2119" s="56">
        <f t="shared" si="335"/>
        <v>-99</v>
      </c>
      <c r="AB2119" s="56">
        <f t="shared" si="336"/>
        <v>-99</v>
      </c>
      <c r="AC2119" s="56">
        <f t="shared" si="337"/>
        <v>-99</v>
      </c>
      <c r="AD2119" s="3"/>
      <c r="AE2119" s="82">
        <f>IF(D2119=1, 'adjustment factor'!$D$4, IF(D2119=-9,-999,IF(D2119="",-999,0)))</f>
        <v>-999</v>
      </c>
      <c r="AF2119" s="82">
        <f>IF(F2119=1, 'adjustment factor'!$D$5, IF(F2119=-9,-999,IF(F2119="",-999,0)))</f>
        <v>-999</v>
      </c>
      <c r="AG2119" s="82">
        <f>IF(E2119=1, 'adjustment factor'!$D$6, IF(E2119=-9,-999,IF(E2119="",-999,0)))</f>
        <v>-999</v>
      </c>
      <c r="AH2119" s="82">
        <f>IF(K2119&gt;=45,'adjustment factor'!$D$7,IF(K2119=-9,-1200,IF(K2119="",-1200,0)))</f>
        <v>-1200</v>
      </c>
      <c r="AI2119" s="82">
        <f>IF(L2119=1, 'adjustment factor'!$D$8, IF(L2119=-9,-999,IF(L2119="",-999,0)))</f>
        <v>-999</v>
      </c>
      <c r="AJ2119" s="82">
        <f>IF(AND(M2119&gt;=1,M2119&lt;=4),'adjustment factor'!$D$9,IF(M2119=-9,-999,IF(M2119=98,-999,IF(M2119=99,-999,IF(M2119="",-999,0)))))</f>
        <v>-999</v>
      </c>
      <c r="AK2119" s="82">
        <f>IF(H2119=1, 'adjustment factor'!$D$10, IF(H2119=-9,-999,IF(H2119="",-999,0)))</f>
        <v>-999</v>
      </c>
      <c r="AL2119" s="82">
        <f>IF(G2119=1, 'adjustment factor'!$D$11, IF(G2119=-9,-999,IF(G2119="",-999,0)))</f>
        <v>-999</v>
      </c>
      <c r="AM2119" s="82">
        <f>IF(I2119=1, 'adjustment factor'!$D$12, IF(I2119=-9,-999,IF(I2119="",-999,0)))</f>
        <v>-999</v>
      </c>
      <c r="AN2119" s="82">
        <f>IF(J2119=1, 'adjustment factor'!$D$13, IF(J2119=-9,-999,IF(J2119="",-999,0)))</f>
        <v>-999</v>
      </c>
      <c r="AO2119" s="82" t="str">
        <f t="shared" si="338"/>
        <v>-999</v>
      </c>
      <c r="AP2119" s="82" t="str">
        <f t="shared" si="339"/>
        <v>MISSING</v>
      </c>
      <c r="AQ2119" s="31"/>
    </row>
    <row r="2120" spans="2:43">
      <c r="B2120" s="207"/>
      <c r="C2120" s="35">
        <v>2116</v>
      </c>
      <c r="D2120" s="161"/>
      <c r="E2120" s="161"/>
      <c r="F2120" s="161"/>
      <c r="G2120" s="161"/>
      <c r="H2120" s="161"/>
      <c r="I2120" s="161"/>
      <c r="J2120" s="161"/>
      <c r="K2120" s="161"/>
      <c r="L2120" s="161"/>
      <c r="M2120" s="161"/>
      <c r="N2120" s="171"/>
      <c r="O2120" s="171"/>
      <c r="P2120" s="171"/>
      <c r="Q2120" s="171"/>
      <c r="R2120" s="171"/>
      <c r="S2120" s="171"/>
      <c r="T2120" s="208" t="str">
        <f t="shared" si="330"/>
        <v>MISSING</v>
      </c>
      <c r="U2120" s="208" t="str">
        <f t="shared" si="331"/>
        <v>MISSING</v>
      </c>
      <c r="X2120" s="56">
        <f t="shared" si="332"/>
        <v>-99</v>
      </c>
      <c r="Y2120" s="56">
        <f t="shared" si="333"/>
        <v>-99</v>
      </c>
      <c r="Z2120" s="56">
        <f t="shared" si="334"/>
        <v>-99</v>
      </c>
      <c r="AA2120" s="56">
        <f t="shared" si="335"/>
        <v>-99</v>
      </c>
      <c r="AB2120" s="56">
        <f t="shared" si="336"/>
        <v>-99</v>
      </c>
      <c r="AC2120" s="56">
        <f t="shared" si="337"/>
        <v>-99</v>
      </c>
      <c r="AD2120" s="3"/>
      <c r="AE2120" s="82">
        <f>IF(D2120=1, 'adjustment factor'!$D$4, IF(D2120=-9,-999,IF(D2120="",-999,0)))</f>
        <v>-999</v>
      </c>
      <c r="AF2120" s="82">
        <f>IF(F2120=1, 'adjustment factor'!$D$5, IF(F2120=-9,-999,IF(F2120="",-999,0)))</f>
        <v>-999</v>
      </c>
      <c r="AG2120" s="82">
        <f>IF(E2120=1, 'adjustment factor'!$D$6, IF(E2120=-9,-999,IF(E2120="",-999,0)))</f>
        <v>-999</v>
      </c>
      <c r="AH2120" s="82">
        <f>IF(K2120&gt;=45,'adjustment factor'!$D$7,IF(K2120=-9,-1200,IF(K2120="",-1200,0)))</f>
        <v>-1200</v>
      </c>
      <c r="AI2120" s="82">
        <f>IF(L2120=1, 'adjustment factor'!$D$8, IF(L2120=-9,-999,IF(L2120="",-999,0)))</f>
        <v>-999</v>
      </c>
      <c r="AJ2120" s="82">
        <f>IF(AND(M2120&gt;=1,M2120&lt;=4),'adjustment factor'!$D$9,IF(M2120=-9,-999,IF(M2120=98,-999,IF(M2120=99,-999,IF(M2120="",-999,0)))))</f>
        <v>-999</v>
      </c>
      <c r="AK2120" s="82">
        <f>IF(H2120=1, 'adjustment factor'!$D$10, IF(H2120=-9,-999,IF(H2120="",-999,0)))</f>
        <v>-999</v>
      </c>
      <c r="AL2120" s="82">
        <f>IF(G2120=1, 'adjustment factor'!$D$11, IF(G2120=-9,-999,IF(G2120="",-999,0)))</f>
        <v>-999</v>
      </c>
      <c r="AM2120" s="82">
        <f>IF(I2120=1, 'adjustment factor'!$D$12, IF(I2120=-9,-999,IF(I2120="",-999,0)))</f>
        <v>-999</v>
      </c>
      <c r="AN2120" s="82">
        <f>IF(J2120=1, 'adjustment factor'!$D$13, IF(J2120=-9,-999,IF(J2120="",-999,0)))</f>
        <v>-999</v>
      </c>
      <c r="AO2120" s="82" t="str">
        <f t="shared" si="338"/>
        <v>-999</v>
      </c>
      <c r="AP2120" s="82" t="str">
        <f t="shared" si="339"/>
        <v>MISSING</v>
      </c>
      <c r="AQ2120" s="31"/>
    </row>
    <row r="2121" spans="2:43">
      <c r="B2121" s="207"/>
      <c r="C2121" s="35">
        <v>2117</v>
      </c>
      <c r="D2121" s="161"/>
      <c r="E2121" s="161"/>
      <c r="F2121" s="161"/>
      <c r="G2121" s="161"/>
      <c r="H2121" s="161"/>
      <c r="I2121" s="161"/>
      <c r="J2121" s="161"/>
      <c r="K2121" s="161"/>
      <c r="L2121" s="161"/>
      <c r="M2121" s="161"/>
      <c r="N2121" s="171"/>
      <c r="O2121" s="171"/>
      <c r="P2121" s="171"/>
      <c r="Q2121" s="171"/>
      <c r="R2121" s="171"/>
      <c r="S2121" s="171"/>
      <c r="T2121" s="208" t="str">
        <f t="shared" si="330"/>
        <v>MISSING</v>
      </c>
      <c r="U2121" s="208" t="str">
        <f t="shared" si="331"/>
        <v>MISSING</v>
      </c>
      <c r="X2121" s="56">
        <f t="shared" si="332"/>
        <v>-99</v>
      </c>
      <c r="Y2121" s="56">
        <f t="shared" si="333"/>
        <v>-99</v>
      </c>
      <c r="Z2121" s="56">
        <f t="shared" si="334"/>
        <v>-99</v>
      </c>
      <c r="AA2121" s="56">
        <f t="shared" si="335"/>
        <v>-99</v>
      </c>
      <c r="AB2121" s="56">
        <f t="shared" si="336"/>
        <v>-99</v>
      </c>
      <c r="AC2121" s="56">
        <f t="shared" si="337"/>
        <v>-99</v>
      </c>
      <c r="AD2121" s="3"/>
      <c r="AE2121" s="82">
        <f>IF(D2121=1, 'adjustment factor'!$D$4, IF(D2121=-9,-999,IF(D2121="",-999,0)))</f>
        <v>-999</v>
      </c>
      <c r="AF2121" s="82">
        <f>IF(F2121=1, 'adjustment factor'!$D$5, IF(F2121=-9,-999,IF(F2121="",-999,0)))</f>
        <v>-999</v>
      </c>
      <c r="AG2121" s="82">
        <f>IF(E2121=1, 'adjustment factor'!$D$6, IF(E2121=-9,-999,IF(E2121="",-999,0)))</f>
        <v>-999</v>
      </c>
      <c r="AH2121" s="82">
        <f>IF(K2121&gt;=45,'adjustment factor'!$D$7,IF(K2121=-9,-1200,IF(K2121="",-1200,0)))</f>
        <v>-1200</v>
      </c>
      <c r="AI2121" s="82">
        <f>IF(L2121=1, 'adjustment factor'!$D$8, IF(L2121=-9,-999,IF(L2121="",-999,0)))</f>
        <v>-999</v>
      </c>
      <c r="AJ2121" s="82">
        <f>IF(AND(M2121&gt;=1,M2121&lt;=4),'adjustment factor'!$D$9,IF(M2121=-9,-999,IF(M2121=98,-999,IF(M2121=99,-999,IF(M2121="",-999,0)))))</f>
        <v>-999</v>
      </c>
      <c r="AK2121" s="82">
        <f>IF(H2121=1, 'adjustment factor'!$D$10, IF(H2121=-9,-999,IF(H2121="",-999,0)))</f>
        <v>-999</v>
      </c>
      <c r="AL2121" s="82">
        <f>IF(G2121=1, 'adjustment factor'!$D$11, IF(G2121=-9,-999,IF(G2121="",-999,0)))</f>
        <v>-999</v>
      </c>
      <c r="AM2121" s="82">
        <f>IF(I2121=1, 'adjustment factor'!$D$12, IF(I2121=-9,-999,IF(I2121="",-999,0)))</f>
        <v>-999</v>
      </c>
      <c r="AN2121" s="82">
        <f>IF(J2121=1, 'adjustment factor'!$D$13, IF(J2121=-9,-999,IF(J2121="",-999,0)))</f>
        <v>-999</v>
      </c>
      <c r="AO2121" s="82" t="str">
        <f t="shared" si="338"/>
        <v>-999</v>
      </c>
      <c r="AP2121" s="82" t="str">
        <f t="shared" si="339"/>
        <v>MISSING</v>
      </c>
      <c r="AQ2121" s="31"/>
    </row>
    <row r="2122" spans="2:43">
      <c r="B2122" s="207"/>
      <c r="C2122" s="35">
        <v>2118</v>
      </c>
      <c r="D2122" s="161"/>
      <c r="E2122" s="161"/>
      <c r="F2122" s="161"/>
      <c r="G2122" s="161"/>
      <c r="H2122" s="161"/>
      <c r="I2122" s="161"/>
      <c r="J2122" s="161"/>
      <c r="K2122" s="161"/>
      <c r="L2122" s="161"/>
      <c r="M2122" s="161"/>
      <c r="N2122" s="171"/>
      <c r="O2122" s="171"/>
      <c r="P2122" s="171"/>
      <c r="Q2122" s="171"/>
      <c r="R2122" s="171"/>
      <c r="S2122" s="171"/>
      <c r="T2122" s="208" t="str">
        <f t="shared" si="330"/>
        <v>MISSING</v>
      </c>
      <c r="U2122" s="208" t="str">
        <f t="shared" si="331"/>
        <v>MISSING</v>
      </c>
      <c r="X2122" s="56">
        <f t="shared" si="332"/>
        <v>-99</v>
      </c>
      <c r="Y2122" s="56">
        <f t="shared" si="333"/>
        <v>-99</v>
      </c>
      <c r="Z2122" s="56">
        <f t="shared" si="334"/>
        <v>-99</v>
      </c>
      <c r="AA2122" s="56">
        <f t="shared" si="335"/>
        <v>-99</v>
      </c>
      <c r="AB2122" s="56">
        <f t="shared" si="336"/>
        <v>-99</v>
      </c>
      <c r="AC2122" s="56">
        <f t="shared" si="337"/>
        <v>-99</v>
      </c>
      <c r="AD2122" s="3"/>
      <c r="AE2122" s="82">
        <f>IF(D2122=1, 'adjustment factor'!$D$4, IF(D2122=-9,-999,IF(D2122="",-999,0)))</f>
        <v>-999</v>
      </c>
      <c r="AF2122" s="82">
        <f>IF(F2122=1, 'adjustment factor'!$D$5, IF(F2122=-9,-999,IF(F2122="",-999,0)))</f>
        <v>-999</v>
      </c>
      <c r="AG2122" s="82">
        <f>IF(E2122=1, 'adjustment factor'!$D$6, IF(E2122=-9,-999,IF(E2122="",-999,0)))</f>
        <v>-999</v>
      </c>
      <c r="AH2122" s="82">
        <f>IF(K2122&gt;=45,'adjustment factor'!$D$7,IF(K2122=-9,-1200,IF(K2122="",-1200,0)))</f>
        <v>-1200</v>
      </c>
      <c r="AI2122" s="82">
        <f>IF(L2122=1, 'adjustment factor'!$D$8, IF(L2122=-9,-999,IF(L2122="",-999,0)))</f>
        <v>-999</v>
      </c>
      <c r="AJ2122" s="82">
        <f>IF(AND(M2122&gt;=1,M2122&lt;=4),'adjustment factor'!$D$9,IF(M2122=-9,-999,IF(M2122=98,-999,IF(M2122=99,-999,IF(M2122="",-999,0)))))</f>
        <v>-999</v>
      </c>
      <c r="AK2122" s="82">
        <f>IF(H2122=1, 'adjustment factor'!$D$10, IF(H2122=-9,-999,IF(H2122="",-999,0)))</f>
        <v>-999</v>
      </c>
      <c r="AL2122" s="82">
        <f>IF(G2122=1, 'adjustment factor'!$D$11, IF(G2122=-9,-999,IF(G2122="",-999,0)))</f>
        <v>-999</v>
      </c>
      <c r="AM2122" s="82">
        <f>IF(I2122=1, 'adjustment factor'!$D$12, IF(I2122=-9,-999,IF(I2122="",-999,0)))</f>
        <v>-999</v>
      </c>
      <c r="AN2122" s="82">
        <f>IF(J2122=1, 'adjustment factor'!$D$13, IF(J2122=-9,-999,IF(J2122="",-999,0)))</f>
        <v>-999</v>
      </c>
      <c r="AO2122" s="82" t="str">
        <f t="shared" si="338"/>
        <v>-999</v>
      </c>
      <c r="AP2122" s="82" t="str">
        <f t="shared" si="339"/>
        <v>MISSING</v>
      </c>
      <c r="AQ2122" s="31"/>
    </row>
    <row r="2123" spans="2:43">
      <c r="B2123" s="207"/>
      <c r="C2123" s="35">
        <v>2119</v>
      </c>
      <c r="D2123" s="161"/>
      <c r="E2123" s="161"/>
      <c r="F2123" s="161"/>
      <c r="G2123" s="161"/>
      <c r="H2123" s="161"/>
      <c r="I2123" s="161"/>
      <c r="J2123" s="161"/>
      <c r="K2123" s="161"/>
      <c r="L2123" s="161"/>
      <c r="M2123" s="161"/>
      <c r="N2123" s="171"/>
      <c r="O2123" s="171"/>
      <c r="P2123" s="171"/>
      <c r="Q2123" s="171"/>
      <c r="R2123" s="171"/>
      <c r="S2123" s="171"/>
      <c r="T2123" s="208" t="str">
        <f t="shared" si="330"/>
        <v>MISSING</v>
      </c>
      <c r="U2123" s="208" t="str">
        <f t="shared" si="331"/>
        <v>MISSING</v>
      </c>
      <c r="X2123" s="56">
        <f t="shared" si="332"/>
        <v>-99</v>
      </c>
      <c r="Y2123" s="56">
        <f t="shared" si="333"/>
        <v>-99</v>
      </c>
      <c r="Z2123" s="56">
        <f t="shared" si="334"/>
        <v>-99</v>
      </c>
      <c r="AA2123" s="56">
        <f t="shared" si="335"/>
        <v>-99</v>
      </c>
      <c r="AB2123" s="56">
        <f t="shared" si="336"/>
        <v>-99</v>
      </c>
      <c r="AC2123" s="56">
        <f t="shared" si="337"/>
        <v>-99</v>
      </c>
      <c r="AD2123" s="3"/>
      <c r="AE2123" s="82">
        <f>IF(D2123=1, 'adjustment factor'!$D$4, IF(D2123=-9,-999,IF(D2123="",-999,0)))</f>
        <v>-999</v>
      </c>
      <c r="AF2123" s="82">
        <f>IF(F2123=1, 'adjustment factor'!$D$5, IF(F2123=-9,-999,IF(F2123="",-999,0)))</f>
        <v>-999</v>
      </c>
      <c r="AG2123" s="82">
        <f>IF(E2123=1, 'adjustment factor'!$D$6, IF(E2123=-9,-999,IF(E2123="",-999,0)))</f>
        <v>-999</v>
      </c>
      <c r="AH2123" s="82">
        <f>IF(K2123&gt;=45,'adjustment factor'!$D$7,IF(K2123=-9,-1200,IF(K2123="",-1200,0)))</f>
        <v>-1200</v>
      </c>
      <c r="AI2123" s="82">
        <f>IF(L2123=1, 'adjustment factor'!$D$8, IF(L2123=-9,-999,IF(L2123="",-999,0)))</f>
        <v>-999</v>
      </c>
      <c r="AJ2123" s="82">
        <f>IF(AND(M2123&gt;=1,M2123&lt;=4),'adjustment factor'!$D$9,IF(M2123=-9,-999,IF(M2123=98,-999,IF(M2123=99,-999,IF(M2123="",-999,0)))))</f>
        <v>-999</v>
      </c>
      <c r="AK2123" s="82">
        <f>IF(H2123=1, 'adjustment factor'!$D$10, IF(H2123=-9,-999,IF(H2123="",-999,0)))</f>
        <v>-999</v>
      </c>
      <c r="AL2123" s="82">
        <f>IF(G2123=1, 'adjustment factor'!$D$11, IF(G2123=-9,-999,IF(G2123="",-999,0)))</f>
        <v>-999</v>
      </c>
      <c r="AM2123" s="82">
        <f>IF(I2123=1, 'adjustment factor'!$D$12, IF(I2123=-9,-999,IF(I2123="",-999,0)))</f>
        <v>-999</v>
      </c>
      <c r="AN2123" s="82">
        <f>IF(J2123=1, 'adjustment factor'!$D$13, IF(J2123=-9,-999,IF(J2123="",-999,0)))</f>
        <v>-999</v>
      </c>
      <c r="AO2123" s="82" t="str">
        <f t="shared" si="338"/>
        <v>-999</v>
      </c>
      <c r="AP2123" s="82" t="str">
        <f t="shared" si="339"/>
        <v>MISSING</v>
      </c>
      <c r="AQ2123" s="31"/>
    </row>
    <row r="2124" spans="2:43">
      <c r="B2124" s="207"/>
      <c r="C2124" s="35">
        <v>2120</v>
      </c>
      <c r="D2124" s="161"/>
      <c r="E2124" s="161"/>
      <c r="F2124" s="161"/>
      <c r="G2124" s="161"/>
      <c r="H2124" s="161"/>
      <c r="I2124" s="161"/>
      <c r="J2124" s="161"/>
      <c r="K2124" s="161"/>
      <c r="L2124" s="161"/>
      <c r="M2124" s="161"/>
      <c r="N2124" s="171"/>
      <c r="O2124" s="171"/>
      <c r="P2124" s="171"/>
      <c r="Q2124" s="171"/>
      <c r="R2124" s="171"/>
      <c r="S2124" s="171"/>
      <c r="T2124" s="208" t="str">
        <f t="shared" si="330"/>
        <v>MISSING</v>
      </c>
      <c r="U2124" s="208" t="str">
        <f t="shared" si="331"/>
        <v>MISSING</v>
      </c>
      <c r="X2124" s="56">
        <f t="shared" si="332"/>
        <v>-99</v>
      </c>
      <c r="Y2124" s="56">
        <f t="shared" si="333"/>
        <v>-99</v>
      </c>
      <c r="Z2124" s="56">
        <f t="shared" si="334"/>
        <v>-99</v>
      </c>
      <c r="AA2124" s="56">
        <f t="shared" si="335"/>
        <v>-99</v>
      </c>
      <c r="AB2124" s="56">
        <f t="shared" si="336"/>
        <v>-99</v>
      </c>
      <c r="AC2124" s="56">
        <f t="shared" si="337"/>
        <v>-99</v>
      </c>
      <c r="AD2124" s="3"/>
      <c r="AE2124" s="82">
        <f>IF(D2124=1, 'adjustment factor'!$D$4, IF(D2124=-9,-999,IF(D2124="",-999,0)))</f>
        <v>-999</v>
      </c>
      <c r="AF2124" s="82">
        <f>IF(F2124=1, 'adjustment factor'!$D$5, IF(F2124=-9,-999,IF(F2124="",-999,0)))</f>
        <v>-999</v>
      </c>
      <c r="AG2124" s="82">
        <f>IF(E2124=1, 'adjustment factor'!$D$6, IF(E2124=-9,-999,IF(E2124="",-999,0)))</f>
        <v>-999</v>
      </c>
      <c r="AH2124" s="82">
        <f>IF(K2124&gt;=45,'adjustment factor'!$D$7,IF(K2124=-9,-1200,IF(K2124="",-1200,0)))</f>
        <v>-1200</v>
      </c>
      <c r="AI2124" s="82">
        <f>IF(L2124=1, 'adjustment factor'!$D$8, IF(L2124=-9,-999,IF(L2124="",-999,0)))</f>
        <v>-999</v>
      </c>
      <c r="AJ2124" s="82">
        <f>IF(AND(M2124&gt;=1,M2124&lt;=4),'adjustment factor'!$D$9,IF(M2124=-9,-999,IF(M2124=98,-999,IF(M2124=99,-999,IF(M2124="",-999,0)))))</f>
        <v>-999</v>
      </c>
      <c r="AK2124" s="82">
        <f>IF(H2124=1, 'adjustment factor'!$D$10, IF(H2124=-9,-999,IF(H2124="",-999,0)))</f>
        <v>-999</v>
      </c>
      <c r="AL2124" s="82">
        <f>IF(G2124=1, 'adjustment factor'!$D$11, IF(G2124=-9,-999,IF(G2124="",-999,0)))</f>
        <v>-999</v>
      </c>
      <c r="AM2124" s="82">
        <f>IF(I2124=1, 'adjustment factor'!$D$12, IF(I2124=-9,-999,IF(I2124="",-999,0)))</f>
        <v>-999</v>
      </c>
      <c r="AN2124" s="82">
        <f>IF(J2124=1, 'adjustment factor'!$D$13, IF(J2124=-9,-999,IF(J2124="",-999,0)))</f>
        <v>-999</v>
      </c>
      <c r="AO2124" s="82" t="str">
        <f t="shared" si="338"/>
        <v>-999</v>
      </c>
      <c r="AP2124" s="82" t="str">
        <f t="shared" si="339"/>
        <v>MISSING</v>
      </c>
      <c r="AQ2124" s="31"/>
    </row>
    <row r="2125" spans="2:43">
      <c r="B2125" s="207"/>
      <c r="C2125" s="35">
        <v>2121</v>
      </c>
      <c r="D2125" s="161"/>
      <c r="E2125" s="161"/>
      <c r="F2125" s="161"/>
      <c r="G2125" s="161"/>
      <c r="H2125" s="161"/>
      <c r="I2125" s="161"/>
      <c r="J2125" s="161"/>
      <c r="K2125" s="161"/>
      <c r="L2125" s="161"/>
      <c r="M2125" s="161"/>
      <c r="N2125" s="171"/>
      <c r="O2125" s="171"/>
      <c r="P2125" s="171"/>
      <c r="Q2125" s="171"/>
      <c r="R2125" s="171"/>
      <c r="S2125" s="171"/>
      <c r="T2125" s="208" t="str">
        <f t="shared" si="330"/>
        <v>MISSING</v>
      </c>
      <c r="U2125" s="208" t="str">
        <f t="shared" si="331"/>
        <v>MISSING</v>
      </c>
      <c r="X2125" s="56">
        <f t="shared" si="332"/>
        <v>-99</v>
      </c>
      <c r="Y2125" s="56">
        <f t="shared" si="333"/>
        <v>-99</v>
      </c>
      <c r="Z2125" s="56">
        <f t="shared" si="334"/>
        <v>-99</v>
      </c>
      <c r="AA2125" s="56">
        <f t="shared" si="335"/>
        <v>-99</v>
      </c>
      <c r="AB2125" s="56">
        <f t="shared" si="336"/>
        <v>-99</v>
      </c>
      <c r="AC2125" s="56">
        <f t="shared" si="337"/>
        <v>-99</v>
      </c>
      <c r="AD2125" s="3"/>
      <c r="AE2125" s="82">
        <f>IF(D2125=1, 'adjustment factor'!$D$4, IF(D2125=-9,-999,IF(D2125="",-999,0)))</f>
        <v>-999</v>
      </c>
      <c r="AF2125" s="82">
        <f>IF(F2125=1, 'adjustment factor'!$D$5, IF(F2125=-9,-999,IF(F2125="",-999,0)))</f>
        <v>-999</v>
      </c>
      <c r="AG2125" s="82">
        <f>IF(E2125=1, 'adjustment factor'!$D$6, IF(E2125=-9,-999,IF(E2125="",-999,0)))</f>
        <v>-999</v>
      </c>
      <c r="AH2125" s="82">
        <f>IF(K2125&gt;=45,'adjustment factor'!$D$7,IF(K2125=-9,-1200,IF(K2125="",-1200,0)))</f>
        <v>-1200</v>
      </c>
      <c r="AI2125" s="82">
        <f>IF(L2125=1, 'adjustment factor'!$D$8, IF(L2125=-9,-999,IF(L2125="",-999,0)))</f>
        <v>-999</v>
      </c>
      <c r="AJ2125" s="82">
        <f>IF(AND(M2125&gt;=1,M2125&lt;=4),'adjustment factor'!$D$9,IF(M2125=-9,-999,IF(M2125=98,-999,IF(M2125=99,-999,IF(M2125="",-999,0)))))</f>
        <v>-999</v>
      </c>
      <c r="AK2125" s="82">
        <f>IF(H2125=1, 'adjustment factor'!$D$10, IF(H2125=-9,-999,IF(H2125="",-999,0)))</f>
        <v>-999</v>
      </c>
      <c r="AL2125" s="82">
        <f>IF(G2125=1, 'adjustment factor'!$D$11, IF(G2125=-9,-999,IF(G2125="",-999,0)))</f>
        <v>-999</v>
      </c>
      <c r="AM2125" s="82">
        <f>IF(I2125=1, 'adjustment factor'!$D$12, IF(I2125=-9,-999,IF(I2125="",-999,0)))</f>
        <v>-999</v>
      </c>
      <c r="AN2125" s="82">
        <f>IF(J2125=1, 'adjustment factor'!$D$13, IF(J2125=-9,-999,IF(J2125="",-999,0)))</f>
        <v>-999</v>
      </c>
      <c r="AO2125" s="82" t="str">
        <f t="shared" si="338"/>
        <v>-999</v>
      </c>
      <c r="AP2125" s="82" t="str">
        <f t="shared" si="339"/>
        <v>MISSING</v>
      </c>
      <c r="AQ2125" s="31"/>
    </row>
    <row r="2126" spans="2:43">
      <c r="B2126" s="207"/>
      <c r="C2126" s="35">
        <v>2122</v>
      </c>
      <c r="D2126" s="161"/>
      <c r="E2126" s="161"/>
      <c r="F2126" s="161"/>
      <c r="G2126" s="161"/>
      <c r="H2126" s="161"/>
      <c r="I2126" s="161"/>
      <c r="J2126" s="161"/>
      <c r="K2126" s="161"/>
      <c r="L2126" s="161"/>
      <c r="M2126" s="161"/>
      <c r="N2126" s="171"/>
      <c r="O2126" s="171"/>
      <c r="P2126" s="171"/>
      <c r="Q2126" s="171"/>
      <c r="R2126" s="171"/>
      <c r="S2126" s="171"/>
      <c r="T2126" s="208" t="str">
        <f t="shared" si="330"/>
        <v>MISSING</v>
      </c>
      <c r="U2126" s="208" t="str">
        <f t="shared" si="331"/>
        <v>MISSING</v>
      </c>
      <c r="X2126" s="56">
        <f t="shared" si="332"/>
        <v>-99</v>
      </c>
      <c r="Y2126" s="56">
        <f t="shared" si="333"/>
        <v>-99</v>
      </c>
      <c r="Z2126" s="56">
        <f t="shared" si="334"/>
        <v>-99</v>
      </c>
      <c r="AA2126" s="56">
        <f t="shared" si="335"/>
        <v>-99</v>
      </c>
      <c r="AB2126" s="56">
        <f t="shared" si="336"/>
        <v>-99</v>
      </c>
      <c r="AC2126" s="56">
        <f t="shared" si="337"/>
        <v>-99</v>
      </c>
      <c r="AD2126" s="3"/>
      <c r="AE2126" s="82">
        <f>IF(D2126=1, 'adjustment factor'!$D$4, IF(D2126=-9,-999,IF(D2126="",-999,0)))</f>
        <v>-999</v>
      </c>
      <c r="AF2126" s="82">
        <f>IF(F2126=1, 'adjustment factor'!$D$5, IF(F2126=-9,-999,IF(F2126="",-999,0)))</f>
        <v>-999</v>
      </c>
      <c r="AG2126" s="82">
        <f>IF(E2126=1, 'adjustment factor'!$D$6, IF(E2126=-9,-999,IF(E2126="",-999,0)))</f>
        <v>-999</v>
      </c>
      <c r="AH2126" s="82">
        <f>IF(K2126&gt;=45,'adjustment factor'!$D$7,IF(K2126=-9,-1200,IF(K2126="",-1200,0)))</f>
        <v>-1200</v>
      </c>
      <c r="AI2126" s="82">
        <f>IF(L2126=1, 'adjustment factor'!$D$8, IF(L2126=-9,-999,IF(L2126="",-999,0)))</f>
        <v>-999</v>
      </c>
      <c r="AJ2126" s="82">
        <f>IF(AND(M2126&gt;=1,M2126&lt;=4),'adjustment factor'!$D$9,IF(M2126=-9,-999,IF(M2126=98,-999,IF(M2126=99,-999,IF(M2126="",-999,0)))))</f>
        <v>-999</v>
      </c>
      <c r="AK2126" s="82">
        <f>IF(H2126=1, 'adjustment factor'!$D$10, IF(H2126=-9,-999,IF(H2126="",-999,0)))</f>
        <v>-999</v>
      </c>
      <c r="AL2126" s="82">
        <f>IF(G2126=1, 'adjustment factor'!$D$11, IF(G2126=-9,-999,IF(G2126="",-999,0)))</f>
        <v>-999</v>
      </c>
      <c r="AM2126" s="82">
        <f>IF(I2126=1, 'adjustment factor'!$D$12, IF(I2126=-9,-999,IF(I2126="",-999,0)))</f>
        <v>-999</v>
      </c>
      <c r="AN2126" s="82">
        <f>IF(J2126=1, 'adjustment factor'!$D$13, IF(J2126=-9,-999,IF(J2126="",-999,0)))</f>
        <v>-999</v>
      </c>
      <c r="AO2126" s="82" t="str">
        <f t="shared" si="338"/>
        <v>-999</v>
      </c>
      <c r="AP2126" s="82" t="str">
        <f t="shared" si="339"/>
        <v>MISSING</v>
      </c>
      <c r="AQ2126" s="31"/>
    </row>
    <row r="2127" spans="2:43">
      <c r="B2127" s="207"/>
      <c r="C2127" s="35">
        <v>2123</v>
      </c>
      <c r="D2127" s="161"/>
      <c r="E2127" s="161"/>
      <c r="F2127" s="161"/>
      <c r="G2127" s="161"/>
      <c r="H2127" s="161"/>
      <c r="I2127" s="161"/>
      <c r="J2127" s="161"/>
      <c r="K2127" s="161"/>
      <c r="L2127" s="161"/>
      <c r="M2127" s="161"/>
      <c r="N2127" s="171"/>
      <c r="O2127" s="171"/>
      <c r="P2127" s="171"/>
      <c r="Q2127" s="171"/>
      <c r="R2127" s="171"/>
      <c r="S2127" s="171"/>
      <c r="T2127" s="208" t="str">
        <f t="shared" si="330"/>
        <v>MISSING</v>
      </c>
      <c r="U2127" s="208" t="str">
        <f t="shared" si="331"/>
        <v>MISSING</v>
      </c>
      <c r="X2127" s="56">
        <f t="shared" si="332"/>
        <v>-99</v>
      </c>
      <c r="Y2127" s="56">
        <f t="shared" si="333"/>
        <v>-99</v>
      </c>
      <c r="Z2127" s="56">
        <f t="shared" si="334"/>
        <v>-99</v>
      </c>
      <c r="AA2127" s="56">
        <f t="shared" si="335"/>
        <v>-99</v>
      </c>
      <c r="AB2127" s="56">
        <f t="shared" si="336"/>
        <v>-99</v>
      </c>
      <c r="AC2127" s="56">
        <f t="shared" si="337"/>
        <v>-99</v>
      </c>
      <c r="AD2127" s="3"/>
      <c r="AE2127" s="82">
        <f>IF(D2127=1, 'adjustment factor'!$D$4, IF(D2127=-9,-999,IF(D2127="",-999,0)))</f>
        <v>-999</v>
      </c>
      <c r="AF2127" s="82">
        <f>IF(F2127=1, 'adjustment factor'!$D$5, IF(F2127=-9,-999,IF(F2127="",-999,0)))</f>
        <v>-999</v>
      </c>
      <c r="AG2127" s="82">
        <f>IF(E2127=1, 'adjustment factor'!$D$6, IF(E2127=-9,-999,IF(E2127="",-999,0)))</f>
        <v>-999</v>
      </c>
      <c r="AH2127" s="82">
        <f>IF(K2127&gt;=45,'adjustment factor'!$D$7,IF(K2127=-9,-1200,IF(K2127="",-1200,0)))</f>
        <v>-1200</v>
      </c>
      <c r="AI2127" s="82">
        <f>IF(L2127=1, 'adjustment factor'!$D$8, IF(L2127=-9,-999,IF(L2127="",-999,0)))</f>
        <v>-999</v>
      </c>
      <c r="AJ2127" s="82">
        <f>IF(AND(M2127&gt;=1,M2127&lt;=4),'adjustment factor'!$D$9,IF(M2127=-9,-999,IF(M2127=98,-999,IF(M2127=99,-999,IF(M2127="",-999,0)))))</f>
        <v>-999</v>
      </c>
      <c r="AK2127" s="82">
        <f>IF(H2127=1, 'adjustment factor'!$D$10, IF(H2127=-9,-999,IF(H2127="",-999,0)))</f>
        <v>-999</v>
      </c>
      <c r="AL2127" s="82">
        <f>IF(G2127=1, 'adjustment factor'!$D$11, IF(G2127=-9,-999,IF(G2127="",-999,0)))</f>
        <v>-999</v>
      </c>
      <c r="AM2127" s="82">
        <f>IF(I2127=1, 'adjustment factor'!$D$12, IF(I2127=-9,-999,IF(I2127="",-999,0)))</f>
        <v>-999</v>
      </c>
      <c r="AN2127" s="82">
        <f>IF(J2127=1, 'adjustment factor'!$D$13, IF(J2127=-9,-999,IF(J2127="",-999,0)))</f>
        <v>-999</v>
      </c>
      <c r="AO2127" s="82" t="str">
        <f t="shared" si="338"/>
        <v>-999</v>
      </c>
      <c r="AP2127" s="82" t="str">
        <f t="shared" si="339"/>
        <v>MISSING</v>
      </c>
      <c r="AQ2127" s="31"/>
    </row>
    <row r="2128" spans="2:43">
      <c r="B2128" s="207"/>
      <c r="C2128" s="35">
        <v>2124</v>
      </c>
      <c r="D2128" s="161"/>
      <c r="E2128" s="161"/>
      <c r="F2128" s="161"/>
      <c r="G2128" s="161"/>
      <c r="H2128" s="161"/>
      <c r="I2128" s="161"/>
      <c r="J2128" s="161"/>
      <c r="K2128" s="161"/>
      <c r="L2128" s="161"/>
      <c r="M2128" s="161"/>
      <c r="N2128" s="171"/>
      <c r="O2128" s="171"/>
      <c r="P2128" s="171"/>
      <c r="Q2128" s="171"/>
      <c r="R2128" s="171"/>
      <c r="S2128" s="171"/>
      <c r="T2128" s="208" t="str">
        <f t="shared" si="330"/>
        <v>MISSING</v>
      </c>
      <c r="U2128" s="208" t="str">
        <f t="shared" si="331"/>
        <v>MISSING</v>
      </c>
      <c r="X2128" s="56">
        <f t="shared" si="332"/>
        <v>-99</v>
      </c>
      <c r="Y2128" s="56">
        <f t="shared" si="333"/>
        <v>-99</v>
      </c>
      <c r="Z2128" s="56">
        <f t="shared" si="334"/>
        <v>-99</v>
      </c>
      <c r="AA2128" s="56">
        <f t="shared" si="335"/>
        <v>-99</v>
      </c>
      <c r="AB2128" s="56">
        <f t="shared" si="336"/>
        <v>-99</v>
      </c>
      <c r="AC2128" s="56">
        <f t="shared" si="337"/>
        <v>-99</v>
      </c>
      <c r="AD2128" s="3"/>
      <c r="AE2128" s="82">
        <f>IF(D2128=1, 'adjustment factor'!$D$4, IF(D2128=-9,-999,IF(D2128="",-999,0)))</f>
        <v>-999</v>
      </c>
      <c r="AF2128" s="82">
        <f>IF(F2128=1, 'adjustment factor'!$D$5, IF(F2128=-9,-999,IF(F2128="",-999,0)))</f>
        <v>-999</v>
      </c>
      <c r="AG2128" s="82">
        <f>IF(E2128=1, 'adjustment factor'!$D$6, IF(E2128=-9,-999,IF(E2128="",-999,0)))</f>
        <v>-999</v>
      </c>
      <c r="AH2128" s="82">
        <f>IF(K2128&gt;=45,'adjustment factor'!$D$7,IF(K2128=-9,-1200,IF(K2128="",-1200,0)))</f>
        <v>-1200</v>
      </c>
      <c r="AI2128" s="82">
        <f>IF(L2128=1, 'adjustment factor'!$D$8, IF(L2128=-9,-999,IF(L2128="",-999,0)))</f>
        <v>-999</v>
      </c>
      <c r="AJ2128" s="82">
        <f>IF(AND(M2128&gt;=1,M2128&lt;=4),'adjustment factor'!$D$9,IF(M2128=-9,-999,IF(M2128=98,-999,IF(M2128=99,-999,IF(M2128="",-999,0)))))</f>
        <v>-999</v>
      </c>
      <c r="AK2128" s="82">
        <f>IF(H2128=1, 'adjustment factor'!$D$10, IF(H2128=-9,-999,IF(H2128="",-999,0)))</f>
        <v>-999</v>
      </c>
      <c r="AL2128" s="82">
        <f>IF(G2128=1, 'adjustment factor'!$D$11, IF(G2128=-9,-999,IF(G2128="",-999,0)))</f>
        <v>-999</v>
      </c>
      <c r="AM2128" s="82">
        <f>IF(I2128=1, 'adjustment factor'!$D$12, IF(I2128=-9,-999,IF(I2128="",-999,0)))</f>
        <v>-999</v>
      </c>
      <c r="AN2128" s="82">
        <f>IF(J2128=1, 'adjustment factor'!$D$13, IF(J2128=-9,-999,IF(J2128="",-999,0)))</f>
        <v>-999</v>
      </c>
      <c r="AO2128" s="82" t="str">
        <f t="shared" si="338"/>
        <v>-999</v>
      </c>
      <c r="AP2128" s="82" t="str">
        <f t="shared" si="339"/>
        <v>MISSING</v>
      </c>
      <c r="AQ2128" s="31"/>
    </row>
    <row r="2129" spans="2:43">
      <c r="B2129" s="207"/>
      <c r="C2129" s="35">
        <v>2125</v>
      </c>
      <c r="D2129" s="161"/>
      <c r="E2129" s="161"/>
      <c r="F2129" s="161"/>
      <c r="G2129" s="161"/>
      <c r="H2129" s="161"/>
      <c r="I2129" s="161"/>
      <c r="J2129" s="161"/>
      <c r="K2129" s="161"/>
      <c r="L2129" s="161"/>
      <c r="M2129" s="161"/>
      <c r="N2129" s="171"/>
      <c r="O2129" s="171"/>
      <c r="P2129" s="171"/>
      <c r="Q2129" s="171"/>
      <c r="R2129" s="171"/>
      <c r="S2129" s="171"/>
      <c r="T2129" s="208" t="str">
        <f t="shared" si="330"/>
        <v>MISSING</v>
      </c>
      <c r="U2129" s="208" t="str">
        <f t="shared" si="331"/>
        <v>MISSING</v>
      </c>
      <c r="X2129" s="56">
        <f t="shared" si="332"/>
        <v>-99</v>
      </c>
      <c r="Y2129" s="56">
        <f t="shared" si="333"/>
        <v>-99</v>
      </c>
      <c r="Z2129" s="56">
        <f t="shared" si="334"/>
        <v>-99</v>
      </c>
      <c r="AA2129" s="56">
        <f t="shared" si="335"/>
        <v>-99</v>
      </c>
      <c r="AB2129" s="56">
        <f t="shared" si="336"/>
        <v>-99</v>
      </c>
      <c r="AC2129" s="56">
        <f t="shared" si="337"/>
        <v>-99</v>
      </c>
      <c r="AD2129" s="3"/>
      <c r="AE2129" s="82">
        <f>IF(D2129=1, 'adjustment factor'!$D$4, IF(D2129=-9,-999,IF(D2129="",-999,0)))</f>
        <v>-999</v>
      </c>
      <c r="AF2129" s="82">
        <f>IF(F2129=1, 'adjustment factor'!$D$5, IF(F2129=-9,-999,IF(F2129="",-999,0)))</f>
        <v>-999</v>
      </c>
      <c r="AG2129" s="82">
        <f>IF(E2129=1, 'adjustment factor'!$D$6, IF(E2129=-9,-999,IF(E2129="",-999,0)))</f>
        <v>-999</v>
      </c>
      <c r="AH2129" s="82">
        <f>IF(K2129&gt;=45,'adjustment factor'!$D$7,IF(K2129=-9,-1200,IF(K2129="",-1200,0)))</f>
        <v>-1200</v>
      </c>
      <c r="AI2129" s="82">
        <f>IF(L2129=1, 'adjustment factor'!$D$8, IF(L2129=-9,-999,IF(L2129="",-999,0)))</f>
        <v>-999</v>
      </c>
      <c r="AJ2129" s="82">
        <f>IF(AND(M2129&gt;=1,M2129&lt;=4),'adjustment factor'!$D$9,IF(M2129=-9,-999,IF(M2129=98,-999,IF(M2129=99,-999,IF(M2129="",-999,0)))))</f>
        <v>-999</v>
      </c>
      <c r="AK2129" s="82">
        <f>IF(H2129=1, 'adjustment factor'!$D$10, IF(H2129=-9,-999,IF(H2129="",-999,0)))</f>
        <v>-999</v>
      </c>
      <c r="AL2129" s="82">
        <f>IF(G2129=1, 'adjustment factor'!$D$11, IF(G2129=-9,-999,IF(G2129="",-999,0)))</f>
        <v>-999</v>
      </c>
      <c r="AM2129" s="82">
        <f>IF(I2129=1, 'adjustment factor'!$D$12, IF(I2129=-9,-999,IF(I2129="",-999,0)))</f>
        <v>-999</v>
      </c>
      <c r="AN2129" s="82">
        <f>IF(J2129=1, 'adjustment factor'!$D$13, IF(J2129=-9,-999,IF(J2129="",-999,0)))</f>
        <v>-999</v>
      </c>
      <c r="AO2129" s="82" t="str">
        <f t="shared" si="338"/>
        <v>-999</v>
      </c>
      <c r="AP2129" s="82" t="str">
        <f t="shared" si="339"/>
        <v>MISSING</v>
      </c>
      <c r="AQ2129" s="31"/>
    </row>
    <row r="2130" spans="2:43">
      <c r="B2130" s="207"/>
      <c r="C2130" s="35">
        <v>2126</v>
      </c>
      <c r="D2130" s="161"/>
      <c r="E2130" s="161"/>
      <c r="F2130" s="161"/>
      <c r="G2130" s="161"/>
      <c r="H2130" s="161"/>
      <c r="I2130" s="161"/>
      <c r="J2130" s="161"/>
      <c r="K2130" s="161"/>
      <c r="L2130" s="161"/>
      <c r="M2130" s="161"/>
      <c r="N2130" s="171"/>
      <c r="O2130" s="171"/>
      <c r="P2130" s="171"/>
      <c r="Q2130" s="171"/>
      <c r="R2130" s="171"/>
      <c r="S2130" s="171"/>
      <c r="T2130" s="208" t="str">
        <f t="shared" si="330"/>
        <v>MISSING</v>
      </c>
      <c r="U2130" s="208" t="str">
        <f t="shared" si="331"/>
        <v>MISSING</v>
      </c>
      <c r="X2130" s="56">
        <f t="shared" si="332"/>
        <v>-99</v>
      </c>
      <c r="Y2130" s="56">
        <f t="shared" si="333"/>
        <v>-99</v>
      </c>
      <c r="Z2130" s="56">
        <f t="shared" si="334"/>
        <v>-99</v>
      </c>
      <c r="AA2130" s="56">
        <f t="shared" si="335"/>
        <v>-99</v>
      </c>
      <c r="AB2130" s="56">
        <f t="shared" si="336"/>
        <v>-99</v>
      </c>
      <c r="AC2130" s="56">
        <f t="shared" si="337"/>
        <v>-99</v>
      </c>
      <c r="AD2130" s="3"/>
      <c r="AE2130" s="82">
        <f>IF(D2130=1, 'adjustment factor'!$D$4, IF(D2130=-9,-999,IF(D2130="",-999,0)))</f>
        <v>-999</v>
      </c>
      <c r="AF2130" s="82">
        <f>IF(F2130=1, 'adjustment factor'!$D$5, IF(F2130=-9,-999,IF(F2130="",-999,0)))</f>
        <v>-999</v>
      </c>
      <c r="AG2130" s="82">
        <f>IF(E2130=1, 'adjustment factor'!$D$6, IF(E2130=-9,-999,IF(E2130="",-999,0)))</f>
        <v>-999</v>
      </c>
      <c r="AH2130" s="82">
        <f>IF(K2130&gt;=45,'adjustment factor'!$D$7,IF(K2130=-9,-1200,IF(K2130="",-1200,0)))</f>
        <v>-1200</v>
      </c>
      <c r="AI2130" s="82">
        <f>IF(L2130=1, 'adjustment factor'!$D$8, IF(L2130=-9,-999,IF(L2130="",-999,0)))</f>
        <v>-999</v>
      </c>
      <c r="AJ2130" s="82">
        <f>IF(AND(M2130&gt;=1,M2130&lt;=4),'adjustment factor'!$D$9,IF(M2130=-9,-999,IF(M2130=98,-999,IF(M2130=99,-999,IF(M2130="",-999,0)))))</f>
        <v>-999</v>
      </c>
      <c r="AK2130" s="82">
        <f>IF(H2130=1, 'adjustment factor'!$D$10, IF(H2130=-9,-999,IF(H2130="",-999,0)))</f>
        <v>-999</v>
      </c>
      <c r="AL2130" s="82">
        <f>IF(G2130=1, 'adjustment factor'!$D$11, IF(G2130=-9,-999,IF(G2130="",-999,0)))</f>
        <v>-999</v>
      </c>
      <c r="AM2130" s="82">
        <f>IF(I2130=1, 'adjustment factor'!$D$12, IF(I2130=-9,-999,IF(I2130="",-999,0)))</f>
        <v>-999</v>
      </c>
      <c r="AN2130" s="82">
        <f>IF(J2130=1, 'adjustment factor'!$D$13, IF(J2130=-9,-999,IF(J2130="",-999,0)))</f>
        <v>-999</v>
      </c>
      <c r="AO2130" s="82" t="str">
        <f t="shared" si="338"/>
        <v>-999</v>
      </c>
      <c r="AP2130" s="82" t="str">
        <f t="shared" si="339"/>
        <v>MISSING</v>
      </c>
      <c r="AQ2130" s="31"/>
    </row>
    <row r="2131" spans="2:43">
      <c r="B2131" s="207"/>
      <c r="C2131" s="35">
        <v>2127</v>
      </c>
      <c r="D2131" s="161"/>
      <c r="E2131" s="161"/>
      <c r="F2131" s="161"/>
      <c r="G2131" s="161"/>
      <c r="H2131" s="161"/>
      <c r="I2131" s="161"/>
      <c r="J2131" s="161"/>
      <c r="K2131" s="161"/>
      <c r="L2131" s="161"/>
      <c r="M2131" s="161"/>
      <c r="N2131" s="171"/>
      <c r="O2131" s="171"/>
      <c r="P2131" s="171"/>
      <c r="Q2131" s="171"/>
      <c r="R2131" s="171"/>
      <c r="S2131" s="171"/>
      <c r="T2131" s="208" t="str">
        <f t="shared" si="330"/>
        <v>MISSING</v>
      </c>
      <c r="U2131" s="208" t="str">
        <f t="shared" si="331"/>
        <v>MISSING</v>
      </c>
      <c r="X2131" s="56">
        <f t="shared" si="332"/>
        <v>-99</v>
      </c>
      <c r="Y2131" s="56">
        <f t="shared" si="333"/>
        <v>-99</v>
      </c>
      <c r="Z2131" s="56">
        <f t="shared" si="334"/>
        <v>-99</v>
      </c>
      <c r="AA2131" s="56">
        <f t="shared" si="335"/>
        <v>-99</v>
      </c>
      <c r="AB2131" s="56">
        <f t="shared" si="336"/>
        <v>-99</v>
      </c>
      <c r="AC2131" s="56">
        <f t="shared" si="337"/>
        <v>-99</v>
      </c>
      <c r="AD2131" s="3"/>
      <c r="AE2131" s="82">
        <f>IF(D2131=1, 'adjustment factor'!$D$4, IF(D2131=-9,-999,IF(D2131="",-999,0)))</f>
        <v>-999</v>
      </c>
      <c r="AF2131" s="82">
        <f>IF(F2131=1, 'adjustment factor'!$D$5, IF(F2131=-9,-999,IF(F2131="",-999,0)))</f>
        <v>-999</v>
      </c>
      <c r="AG2131" s="82">
        <f>IF(E2131=1, 'adjustment factor'!$D$6, IF(E2131=-9,-999,IF(E2131="",-999,0)))</f>
        <v>-999</v>
      </c>
      <c r="AH2131" s="82">
        <f>IF(K2131&gt;=45,'adjustment factor'!$D$7,IF(K2131=-9,-1200,IF(K2131="",-1200,0)))</f>
        <v>-1200</v>
      </c>
      <c r="AI2131" s="82">
        <f>IF(L2131=1, 'adjustment factor'!$D$8, IF(L2131=-9,-999,IF(L2131="",-999,0)))</f>
        <v>-999</v>
      </c>
      <c r="AJ2131" s="82">
        <f>IF(AND(M2131&gt;=1,M2131&lt;=4),'adjustment factor'!$D$9,IF(M2131=-9,-999,IF(M2131=98,-999,IF(M2131=99,-999,IF(M2131="",-999,0)))))</f>
        <v>-999</v>
      </c>
      <c r="AK2131" s="82">
        <f>IF(H2131=1, 'adjustment factor'!$D$10, IF(H2131=-9,-999,IF(H2131="",-999,0)))</f>
        <v>-999</v>
      </c>
      <c r="AL2131" s="82">
        <f>IF(G2131=1, 'adjustment factor'!$D$11, IF(G2131=-9,-999,IF(G2131="",-999,0)))</f>
        <v>-999</v>
      </c>
      <c r="AM2131" s="82">
        <f>IF(I2131=1, 'adjustment factor'!$D$12, IF(I2131=-9,-999,IF(I2131="",-999,0)))</f>
        <v>-999</v>
      </c>
      <c r="AN2131" s="82">
        <f>IF(J2131=1, 'adjustment factor'!$D$13, IF(J2131=-9,-999,IF(J2131="",-999,0)))</f>
        <v>-999</v>
      </c>
      <c r="AO2131" s="82" t="str">
        <f t="shared" si="338"/>
        <v>-999</v>
      </c>
      <c r="AP2131" s="82" t="str">
        <f t="shared" si="339"/>
        <v>MISSING</v>
      </c>
      <c r="AQ2131" s="31"/>
    </row>
    <row r="2132" spans="2:43">
      <c r="B2132" s="207"/>
      <c r="C2132" s="35">
        <v>2128</v>
      </c>
      <c r="D2132" s="161"/>
      <c r="E2132" s="161"/>
      <c r="F2132" s="161"/>
      <c r="G2132" s="161"/>
      <c r="H2132" s="161"/>
      <c r="I2132" s="161"/>
      <c r="J2132" s="161"/>
      <c r="K2132" s="161"/>
      <c r="L2132" s="161"/>
      <c r="M2132" s="161"/>
      <c r="N2132" s="171"/>
      <c r="O2132" s="171"/>
      <c r="P2132" s="171"/>
      <c r="Q2132" s="171"/>
      <c r="R2132" s="171"/>
      <c r="S2132" s="171"/>
      <c r="T2132" s="208" t="str">
        <f t="shared" si="330"/>
        <v>MISSING</v>
      </c>
      <c r="U2132" s="208" t="str">
        <f t="shared" si="331"/>
        <v>MISSING</v>
      </c>
      <c r="X2132" s="56">
        <f t="shared" si="332"/>
        <v>-99</v>
      </c>
      <c r="Y2132" s="56">
        <f t="shared" si="333"/>
        <v>-99</v>
      </c>
      <c r="Z2132" s="56">
        <f t="shared" si="334"/>
        <v>-99</v>
      </c>
      <c r="AA2132" s="56">
        <f t="shared" si="335"/>
        <v>-99</v>
      </c>
      <c r="AB2132" s="56">
        <f t="shared" si="336"/>
        <v>-99</v>
      </c>
      <c r="AC2132" s="56">
        <f t="shared" si="337"/>
        <v>-99</v>
      </c>
      <c r="AD2132" s="3"/>
      <c r="AE2132" s="82">
        <f>IF(D2132=1, 'adjustment factor'!$D$4, IF(D2132=-9,-999,IF(D2132="",-999,0)))</f>
        <v>-999</v>
      </c>
      <c r="AF2132" s="82">
        <f>IF(F2132=1, 'adjustment factor'!$D$5, IF(F2132=-9,-999,IF(F2132="",-999,0)))</f>
        <v>-999</v>
      </c>
      <c r="AG2132" s="82">
        <f>IF(E2132=1, 'adjustment factor'!$D$6, IF(E2132=-9,-999,IF(E2132="",-999,0)))</f>
        <v>-999</v>
      </c>
      <c r="AH2132" s="82">
        <f>IF(K2132&gt;=45,'adjustment factor'!$D$7,IF(K2132=-9,-1200,IF(K2132="",-1200,0)))</f>
        <v>-1200</v>
      </c>
      <c r="AI2132" s="82">
        <f>IF(L2132=1, 'adjustment factor'!$D$8, IF(L2132=-9,-999,IF(L2132="",-999,0)))</f>
        <v>-999</v>
      </c>
      <c r="AJ2132" s="82">
        <f>IF(AND(M2132&gt;=1,M2132&lt;=4),'adjustment factor'!$D$9,IF(M2132=-9,-999,IF(M2132=98,-999,IF(M2132=99,-999,IF(M2132="",-999,0)))))</f>
        <v>-999</v>
      </c>
      <c r="AK2132" s="82">
        <f>IF(H2132=1, 'adjustment factor'!$D$10, IF(H2132=-9,-999,IF(H2132="",-999,0)))</f>
        <v>-999</v>
      </c>
      <c r="AL2132" s="82">
        <f>IF(G2132=1, 'adjustment factor'!$D$11, IF(G2132=-9,-999,IF(G2132="",-999,0)))</f>
        <v>-999</v>
      </c>
      <c r="AM2132" s="82">
        <f>IF(I2132=1, 'adjustment factor'!$D$12, IF(I2132=-9,-999,IF(I2132="",-999,0)))</f>
        <v>-999</v>
      </c>
      <c r="AN2132" s="82">
        <f>IF(J2132=1, 'adjustment factor'!$D$13, IF(J2132=-9,-999,IF(J2132="",-999,0)))</f>
        <v>-999</v>
      </c>
      <c r="AO2132" s="82" t="str">
        <f t="shared" si="338"/>
        <v>-999</v>
      </c>
      <c r="AP2132" s="82" t="str">
        <f t="shared" si="339"/>
        <v>MISSING</v>
      </c>
      <c r="AQ2132" s="31"/>
    </row>
    <row r="2133" spans="2:43">
      <c r="B2133" s="207"/>
      <c r="C2133" s="35">
        <v>2129</v>
      </c>
      <c r="D2133" s="161"/>
      <c r="E2133" s="161"/>
      <c r="F2133" s="161"/>
      <c r="G2133" s="161"/>
      <c r="H2133" s="161"/>
      <c r="I2133" s="161"/>
      <c r="J2133" s="161"/>
      <c r="K2133" s="161"/>
      <c r="L2133" s="161"/>
      <c r="M2133" s="161"/>
      <c r="N2133" s="171"/>
      <c r="O2133" s="171"/>
      <c r="P2133" s="171"/>
      <c r="Q2133" s="171"/>
      <c r="R2133" s="171"/>
      <c r="S2133" s="171"/>
      <c r="T2133" s="208" t="str">
        <f t="shared" ref="T2133:T2196" si="340">IF(SUM(X2133:AC2133)&gt;-0.01, SUM(X2133:AC2133), "MISSING")</f>
        <v>MISSING</v>
      </c>
      <c r="U2133" s="208" t="str">
        <f t="shared" ref="U2133:U2196" si="341">IF(AP2133="MISSING","MISSING", 3.88+0.604*T2133+0.055*(T2133^2)-AP2133)</f>
        <v>MISSING</v>
      </c>
      <c r="X2133" s="56">
        <f t="shared" ref="X2133:X2196" si="342">IF(N2133&gt;0,((N2133-3)*-1),-99)</f>
        <v>-99</v>
      </c>
      <c r="Y2133" s="56">
        <f t="shared" ref="Y2133:Y2196" si="343">IF(O2133&gt;0,((O2133-3)*-1),-99)</f>
        <v>-99</v>
      </c>
      <c r="Z2133" s="56">
        <f t="shared" ref="Z2133:Z2196" si="344">IF(P2133&gt;0,((P2133-3)*-1),-99)</f>
        <v>-99</v>
      </c>
      <c r="AA2133" s="56">
        <f t="shared" ref="AA2133:AA2196" si="345">IF(Q2133&gt;0,((Q2133-3)*-1),-99)</f>
        <v>-99</v>
      </c>
      <c r="AB2133" s="56">
        <f t="shared" ref="AB2133:AB2196" si="346">IF(R2133&gt;0,((R2133-3)*-1),-99)</f>
        <v>-99</v>
      </c>
      <c r="AC2133" s="56">
        <f t="shared" ref="AC2133:AC2196" si="347">IF(S2133&gt;0,((S2133-3)*-1),-99)</f>
        <v>-99</v>
      </c>
      <c r="AD2133" s="3"/>
      <c r="AE2133" s="82">
        <f>IF(D2133=1, 'adjustment factor'!$D$4, IF(D2133=-9,-999,IF(D2133="",-999,0)))</f>
        <v>-999</v>
      </c>
      <c r="AF2133" s="82">
        <f>IF(F2133=1, 'adjustment factor'!$D$5, IF(F2133=-9,-999,IF(F2133="",-999,0)))</f>
        <v>-999</v>
      </c>
      <c r="AG2133" s="82">
        <f>IF(E2133=1, 'adjustment factor'!$D$6, IF(E2133=-9,-999,IF(E2133="",-999,0)))</f>
        <v>-999</v>
      </c>
      <c r="AH2133" s="82">
        <f>IF(K2133&gt;=45,'adjustment factor'!$D$7,IF(K2133=-9,-1200,IF(K2133="",-1200,0)))</f>
        <v>-1200</v>
      </c>
      <c r="AI2133" s="82">
        <f>IF(L2133=1, 'adjustment factor'!$D$8, IF(L2133=-9,-999,IF(L2133="",-999,0)))</f>
        <v>-999</v>
      </c>
      <c r="AJ2133" s="82">
        <f>IF(AND(M2133&gt;=1,M2133&lt;=4),'adjustment factor'!$D$9,IF(M2133=-9,-999,IF(M2133=98,-999,IF(M2133=99,-999,IF(M2133="",-999,0)))))</f>
        <v>-999</v>
      </c>
      <c r="AK2133" s="82">
        <f>IF(H2133=1, 'adjustment factor'!$D$10, IF(H2133=-9,-999,IF(H2133="",-999,0)))</f>
        <v>-999</v>
      </c>
      <c r="AL2133" s="82">
        <f>IF(G2133=1, 'adjustment factor'!$D$11, IF(G2133=-9,-999,IF(G2133="",-999,0)))</f>
        <v>-999</v>
      </c>
      <c r="AM2133" s="82">
        <f>IF(I2133=1, 'adjustment factor'!$D$12, IF(I2133=-9,-999,IF(I2133="",-999,0)))</f>
        <v>-999</v>
      </c>
      <c r="AN2133" s="82">
        <f>IF(J2133=1, 'adjustment factor'!$D$13, IF(J2133=-9,-999,IF(J2133="",-999,0)))</f>
        <v>-999</v>
      </c>
      <c r="AO2133" s="82" t="str">
        <f t="shared" ref="AO2133:AO2196" si="348">IF(-AE2133-AF2133-AG2133-AH2133+AI2133+AJ2133-AK2133-AL2133-AM2133-AN2133&lt;3, -AE2133-AF2133-AG2133-AH2133+AI2133+AJ2133-AK2133-AL2133-AM2133-AN2133, "-999")</f>
        <v>-999</v>
      </c>
      <c r="AP2133" s="82" t="str">
        <f t="shared" ref="AP2133:AP2196" si="349">IF(AND(SUM(AE2133:AN2133)&gt;-1, (SUM(X2133:AC2133)&gt;-1)), 14.353-AE2133-AF2133-AG2133-AH2133+AI2133+AJ2133-AK2133-AL2133-AM2133-AN2133, "MISSING")</f>
        <v>MISSING</v>
      </c>
      <c r="AQ2133" s="31"/>
    </row>
    <row r="2134" spans="2:43">
      <c r="B2134" s="207"/>
      <c r="C2134" s="35">
        <v>2130</v>
      </c>
      <c r="D2134" s="161"/>
      <c r="E2134" s="161"/>
      <c r="F2134" s="161"/>
      <c r="G2134" s="161"/>
      <c r="H2134" s="161"/>
      <c r="I2134" s="161"/>
      <c r="J2134" s="161"/>
      <c r="K2134" s="161"/>
      <c r="L2134" s="161"/>
      <c r="M2134" s="161"/>
      <c r="N2134" s="171"/>
      <c r="O2134" s="171"/>
      <c r="P2134" s="171"/>
      <c r="Q2134" s="171"/>
      <c r="R2134" s="171"/>
      <c r="S2134" s="171"/>
      <c r="T2134" s="208" t="str">
        <f t="shared" si="340"/>
        <v>MISSING</v>
      </c>
      <c r="U2134" s="208" t="str">
        <f t="shared" si="341"/>
        <v>MISSING</v>
      </c>
      <c r="X2134" s="56">
        <f t="shared" si="342"/>
        <v>-99</v>
      </c>
      <c r="Y2134" s="56">
        <f t="shared" si="343"/>
        <v>-99</v>
      </c>
      <c r="Z2134" s="56">
        <f t="shared" si="344"/>
        <v>-99</v>
      </c>
      <c r="AA2134" s="56">
        <f t="shared" si="345"/>
        <v>-99</v>
      </c>
      <c r="AB2134" s="56">
        <f t="shared" si="346"/>
        <v>-99</v>
      </c>
      <c r="AC2134" s="56">
        <f t="shared" si="347"/>
        <v>-99</v>
      </c>
      <c r="AD2134" s="3"/>
      <c r="AE2134" s="82">
        <f>IF(D2134=1, 'adjustment factor'!$D$4, IF(D2134=-9,-999,IF(D2134="",-999,0)))</f>
        <v>-999</v>
      </c>
      <c r="AF2134" s="82">
        <f>IF(F2134=1, 'adjustment factor'!$D$5, IF(F2134=-9,-999,IF(F2134="",-999,0)))</f>
        <v>-999</v>
      </c>
      <c r="AG2134" s="82">
        <f>IF(E2134=1, 'adjustment factor'!$D$6, IF(E2134=-9,-999,IF(E2134="",-999,0)))</f>
        <v>-999</v>
      </c>
      <c r="AH2134" s="82">
        <f>IF(K2134&gt;=45,'adjustment factor'!$D$7,IF(K2134=-9,-1200,IF(K2134="",-1200,0)))</f>
        <v>-1200</v>
      </c>
      <c r="AI2134" s="82">
        <f>IF(L2134=1, 'adjustment factor'!$D$8, IF(L2134=-9,-999,IF(L2134="",-999,0)))</f>
        <v>-999</v>
      </c>
      <c r="AJ2134" s="82">
        <f>IF(AND(M2134&gt;=1,M2134&lt;=4),'adjustment factor'!$D$9,IF(M2134=-9,-999,IF(M2134=98,-999,IF(M2134=99,-999,IF(M2134="",-999,0)))))</f>
        <v>-999</v>
      </c>
      <c r="AK2134" s="82">
        <f>IF(H2134=1, 'adjustment factor'!$D$10, IF(H2134=-9,-999,IF(H2134="",-999,0)))</f>
        <v>-999</v>
      </c>
      <c r="AL2134" s="82">
        <f>IF(G2134=1, 'adjustment factor'!$D$11, IF(G2134=-9,-999,IF(G2134="",-999,0)))</f>
        <v>-999</v>
      </c>
      <c r="AM2134" s="82">
        <f>IF(I2134=1, 'adjustment factor'!$D$12, IF(I2134=-9,-999,IF(I2134="",-999,0)))</f>
        <v>-999</v>
      </c>
      <c r="AN2134" s="82">
        <f>IF(J2134=1, 'adjustment factor'!$D$13, IF(J2134=-9,-999,IF(J2134="",-999,0)))</f>
        <v>-999</v>
      </c>
      <c r="AO2134" s="82" t="str">
        <f t="shared" si="348"/>
        <v>-999</v>
      </c>
      <c r="AP2134" s="82" t="str">
        <f t="shared" si="349"/>
        <v>MISSING</v>
      </c>
      <c r="AQ2134" s="31"/>
    </row>
    <row r="2135" spans="2:43">
      <c r="B2135" s="207"/>
      <c r="C2135" s="35">
        <v>2131</v>
      </c>
      <c r="D2135" s="161"/>
      <c r="E2135" s="161"/>
      <c r="F2135" s="161"/>
      <c r="G2135" s="161"/>
      <c r="H2135" s="161"/>
      <c r="I2135" s="161"/>
      <c r="J2135" s="161"/>
      <c r="K2135" s="161"/>
      <c r="L2135" s="161"/>
      <c r="M2135" s="161"/>
      <c r="N2135" s="171"/>
      <c r="O2135" s="171"/>
      <c r="P2135" s="171"/>
      <c r="Q2135" s="171"/>
      <c r="R2135" s="171"/>
      <c r="S2135" s="171"/>
      <c r="T2135" s="208" t="str">
        <f t="shared" si="340"/>
        <v>MISSING</v>
      </c>
      <c r="U2135" s="208" t="str">
        <f t="shared" si="341"/>
        <v>MISSING</v>
      </c>
      <c r="X2135" s="56">
        <f t="shared" si="342"/>
        <v>-99</v>
      </c>
      <c r="Y2135" s="56">
        <f t="shared" si="343"/>
        <v>-99</v>
      </c>
      <c r="Z2135" s="56">
        <f t="shared" si="344"/>
        <v>-99</v>
      </c>
      <c r="AA2135" s="56">
        <f t="shared" si="345"/>
        <v>-99</v>
      </c>
      <c r="AB2135" s="56">
        <f t="shared" si="346"/>
        <v>-99</v>
      </c>
      <c r="AC2135" s="56">
        <f t="shared" si="347"/>
        <v>-99</v>
      </c>
      <c r="AD2135" s="3"/>
      <c r="AE2135" s="82">
        <f>IF(D2135=1, 'adjustment factor'!$D$4, IF(D2135=-9,-999,IF(D2135="",-999,0)))</f>
        <v>-999</v>
      </c>
      <c r="AF2135" s="82">
        <f>IF(F2135=1, 'adjustment factor'!$D$5, IF(F2135=-9,-999,IF(F2135="",-999,0)))</f>
        <v>-999</v>
      </c>
      <c r="AG2135" s="82">
        <f>IF(E2135=1, 'adjustment factor'!$D$6, IF(E2135=-9,-999,IF(E2135="",-999,0)))</f>
        <v>-999</v>
      </c>
      <c r="AH2135" s="82">
        <f>IF(K2135&gt;=45,'adjustment factor'!$D$7,IF(K2135=-9,-1200,IF(K2135="",-1200,0)))</f>
        <v>-1200</v>
      </c>
      <c r="AI2135" s="82">
        <f>IF(L2135=1, 'adjustment factor'!$D$8, IF(L2135=-9,-999,IF(L2135="",-999,0)))</f>
        <v>-999</v>
      </c>
      <c r="AJ2135" s="82">
        <f>IF(AND(M2135&gt;=1,M2135&lt;=4),'adjustment factor'!$D$9,IF(M2135=-9,-999,IF(M2135=98,-999,IF(M2135=99,-999,IF(M2135="",-999,0)))))</f>
        <v>-999</v>
      </c>
      <c r="AK2135" s="82">
        <f>IF(H2135=1, 'adjustment factor'!$D$10, IF(H2135=-9,-999,IF(H2135="",-999,0)))</f>
        <v>-999</v>
      </c>
      <c r="AL2135" s="82">
        <f>IF(G2135=1, 'adjustment factor'!$D$11, IF(G2135=-9,-999,IF(G2135="",-999,0)))</f>
        <v>-999</v>
      </c>
      <c r="AM2135" s="82">
        <f>IF(I2135=1, 'adjustment factor'!$D$12, IF(I2135=-9,-999,IF(I2135="",-999,0)))</f>
        <v>-999</v>
      </c>
      <c r="AN2135" s="82">
        <f>IF(J2135=1, 'adjustment factor'!$D$13, IF(J2135=-9,-999,IF(J2135="",-999,0)))</f>
        <v>-999</v>
      </c>
      <c r="AO2135" s="82" t="str">
        <f t="shared" si="348"/>
        <v>-999</v>
      </c>
      <c r="AP2135" s="82" t="str">
        <f t="shared" si="349"/>
        <v>MISSING</v>
      </c>
      <c r="AQ2135" s="31"/>
    </row>
    <row r="2136" spans="2:43">
      <c r="B2136" s="207"/>
      <c r="C2136" s="35">
        <v>2132</v>
      </c>
      <c r="D2136" s="161"/>
      <c r="E2136" s="161"/>
      <c r="F2136" s="161"/>
      <c r="G2136" s="161"/>
      <c r="H2136" s="161"/>
      <c r="I2136" s="161"/>
      <c r="J2136" s="161"/>
      <c r="K2136" s="161"/>
      <c r="L2136" s="161"/>
      <c r="M2136" s="161"/>
      <c r="N2136" s="171"/>
      <c r="O2136" s="171"/>
      <c r="P2136" s="171"/>
      <c r="Q2136" s="171"/>
      <c r="R2136" s="171"/>
      <c r="S2136" s="171"/>
      <c r="T2136" s="208" t="str">
        <f t="shared" si="340"/>
        <v>MISSING</v>
      </c>
      <c r="U2136" s="208" t="str">
        <f t="shared" si="341"/>
        <v>MISSING</v>
      </c>
      <c r="X2136" s="56">
        <f t="shared" si="342"/>
        <v>-99</v>
      </c>
      <c r="Y2136" s="56">
        <f t="shared" si="343"/>
        <v>-99</v>
      </c>
      <c r="Z2136" s="56">
        <f t="shared" si="344"/>
        <v>-99</v>
      </c>
      <c r="AA2136" s="56">
        <f t="shared" si="345"/>
        <v>-99</v>
      </c>
      <c r="AB2136" s="56">
        <f t="shared" si="346"/>
        <v>-99</v>
      </c>
      <c r="AC2136" s="56">
        <f t="shared" si="347"/>
        <v>-99</v>
      </c>
      <c r="AD2136" s="3"/>
      <c r="AE2136" s="82">
        <f>IF(D2136=1, 'adjustment factor'!$D$4, IF(D2136=-9,-999,IF(D2136="",-999,0)))</f>
        <v>-999</v>
      </c>
      <c r="AF2136" s="82">
        <f>IF(F2136=1, 'adjustment factor'!$D$5, IF(F2136=-9,-999,IF(F2136="",-999,0)))</f>
        <v>-999</v>
      </c>
      <c r="AG2136" s="82">
        <f>IF(E2136=1, 'adjustment factor'!$D$6, IF(E2136=-9,-999,IF(E2136="",-999,0)))</f>
        <v>-999</v>
      </c>
      <c r="AH2136" s="82">
        <f>IF(K2136&gt;=45,'adjustment factor'!$D$7,IF(K2136=-9,-1200,IF(K2136="",-1200,0)))</f>
        <v>-1200</v>
      </c>
      <c r="AI2136" s="82">
        <f>IF(L2136=1, 'adjustment factor'!$D$8, IF(L2136=-9,-999,IF(L2136="",-999,0)))</f>
        <v>-999</v>
      </c>
      <c r="AJ2136" s="82">
        <f>IF(AND(M2136&gt;=1,M2136&lt;=4),'adjustment factor'!$D$9,IF(M2136=-9,-999,IF(M2136=98,-999,IF(M2136=99,-999,IF(M2136="",-999,0)))))</f>
        <v>-999</v>
      </c>
      <c r="AK2136" s="82">
        <f>IF(H2136=1, 'adjustment factor'!$D$10, IF(H2136=-9,-999,IF(H2136="",-999,0)))</f>
        <v>-999</v>
      </c>
      <c r="AL2136" s="82">
        <f>IF(G2136=1, 'adjustment factor'!$D$11, IF(G2136=-9,-999,IF(G2136="",-999,0)))</f>
        <v>-999</v>
      </c>
      <c r="AM2136" s="82">
        <f>IF(I2136=1, 'adjustment factor'!$D$12, IF(I2136=-9,-999,IF(I2136="",-999,0)))</f>
        <v>-999</v>
      </c>
      <c r="AN2136" s="82">
        <f>IF(J2136=1, 'adjustment factor'!$D$13, IF(J2136=-9,-999,IF(J2136="",-999,0)))</f>
        <v>-999</v>
      </c>
      <c r="AO2136" s="82" t="str">
        <f t="shared" si="348"/>
        <v>-999</v>
      </c>
      <c r="AP2136" s="82" t="str">
        <f t="shared" si="349"/>
        <v>MISSING</v>
      </c>
      <c r="AQ2136" s="31"/>
    </row>
    <row r="2137" spans="2:43">
      <c r="B2137" s="207"/>
      <c r="C2137" s="35">
        <v>2133</v>
      </c>
      <c r="D2137" s="161"/>
      <c r="E2137" s="161"/>
      <c r="F2137" s="161"/>
      <c r="G2137" s="161"/>
      <c r="H2137" s="161"/>
      <c r="I2137" s="161"/>
      <c r="J2137" s="161"/>
      <c r="K2137" s="161"/>
      <c r="L2137" s="161"/>
      <c r="M2137" s="161"/>
      <c r="N2137" s="171"/>
      <c r="O2137" s="171"/>
      <c r="P2137" s="171"/>
      <c r="Q2137" s="171"/>
      <c r="R2137" s="171"/>
      <c r="S2137" s="171"/>
      <c r="T2137" s="208" t="str">
        <f t="shared" si="340"/>
        <v>MISSING</v>
      </c>
      <c r="U2137" s="208" t="str">
        <f t="shared" si="341"/>
        <v>MISSING</v>
      </c>
      <c r="X2137" s="56">
        <f t="shared" si="342"/>
        <v>-99</v>
      </c>
      <c r="Y2137" s="56">
        <f t="shared" si="343"/>
        <v>-99</v>
      </c>
      <c r="Z2137" s="56">
        <f t="shared" si="344"/>
        <v>-99</v>
      </c>
      <c r="AA2137" s="56">
        <f t="shared" si="345"/>
        <v>-99</v>
      </c>
      <c r="AB2137" s="56">
        <f t="shared" si="346"/>
        <v>-99</v>
      </c>
      <c r="AC2137" s="56">
        <f t="shared" si="347"/>
        <v>-99</v>
      </c>
      <c r="AD2137" s="3"/>
      <c r="AE2137" s="82">
        <f>IF(D2137=1, 'adjustment factor'!$D$4, IF(D2137=-9,-999,IF(D2137="",-999,0)))</f>
        <v>-999</v>
      </c>
      <c r="AF2137" s="82">
        <f>IF(F2137=1, 'adjustment factor'!$D$5, IF(F2137=-9,-999,IF(F2137="",-999,0)))</f>
        <v>-999</v>
      </c>
      <c r="AG2137" s="82">
        <f>IF(E2137=1, 'adjustment factor'!$D$6, IF(E2137=-9,-999,IF(E2137="",-999,0)))</f>
        <v>-999</v>
      </c>
      <c r="AH2137" s="82">
        <f>IF(K2137&gt;=45,'adjustment factor'!$D$7,IF(K2137=-9,-1200,IF(K2137="",-1200,0)))</f>
        <v>-1200</v>
      </c>
      <c r="AI2137" s="82">
        <f>IF(L2137=1, 'adjustment factor'!$D$8, IF(L2137=-9,-999,IF(L2137="",-999,0)))</f>
        <v>-999</v>
      </c>
      <c r="AJ2137" s="82">
        <f>IF(AND(M2137&gt;=1,M2137&lt;=4),'adjustment factor'!$D$9,IF(M2137=-9,-999,IF(M2137=98,-999,IF(M2137=99,-999,IF(M2137="",-999,0)))))</f>
        <v>-999</v>
      </c>
      <c r="AK2137" s="82">
        <f>IF(H2137=1, 'adjustment factor'!$D$10, IF(H2137=-9,-999,IF(H2137="",-999,0)))</f>
        <v>-999</v>
      </c>
      <c r="AL2137" s="82">
        <f>IF(G2137=1, 'adjustment factor'!$D$11, IF(G2137=-9,-999,IF(G2137="",-999,0)))</f>
        <v>-999</v>
      </c>
      <c r="AM2137" s="82">
        <f>IF(I2137=1, 'adjustment factor'!$D$12, IF(I2137=-9,-999,IF(I2137="",-999,0)))</f>
        <v>-999</v>
      </c>
      <c r="AN2137" s="82">
        <f>IF(J2137=1, 'adjustment factor'!$D$13, IF(J2137=-9,-999,IF(J2137="",-999,0)))</f>
        <v>-999</v>
      </c>
      <c r="AO2137" s="82" t="str">
        <f t="shared" si="348"/>
        <v>-999</v>
      </c>
      <c r="AP2137" s="82" t="str">
        <f t="shared" si="349"/>
        <v>MISSING</v>
      </c>
      <c r="AQ2137" s="31"/>
    </row>
    <row r="2138" spans="2:43">
      <c r="B2138" s="207"/>
      <c r="C2138" s="35">
        <v>2134</v>
      </c>
      <c r="D2138" s="161"/>
      <c r="E2138" s="161"/>
      <c r="F2138" s="161"/>
      <c r="G2138" s="161"/>
      <c r="H2138" s="161"/>
      <c r="I2138" s="161"/>
      <c r="J2138" s="161"/>
      <c r="K2138" s="161"/>
      <c r="L2138" s="161"/>
      <c r="M2138" s="161"/>
      <c r="N2138" s="171"/>
      <c r="O2138" s="171"/>
      <c r="P2138" s="171"/>
      <c r="Q2138" s="171"/>
      <c r="R2138" s="171"/>
      <c r="S2138" s="171"/>
      <c r="T2138" s="208" t="str">
        <f t="shared" si="340"/>
        <v>MISSING</v>
      </c>
      <c r="U2138" s="208" t="str">
        <f t="shared" si="341"/>
        <v>MISSING</v>
      </c>
      <c r="X2138" s="56">
        <f t="shared" si="342"/>
        <v>-99</v>
      </c>
      <c r="Y2138" s="56">
        <f t="shared" si="343"/>
        <v>-99</v>
      </c>
      <c r="Z2138" s="56">
        <f t="shared" si="344"/>
        <v>-99</v>
      </c>
      <c r="AA2138" s="56">
        <f t="shared" si="345"/>
        <v>-99</v>
      </c>
      <c r="AB2138" s="56">
        <f t="shared" si="346"/>
        <v>-99</v>
      </c>
      <c r="AC2138" s="56">
        <f t="shared" si="347"/>
        <v>-99</v>
      </c>
      <c r="AD2138" s="3"/>
      <c r="AE2138" s="82">
        <f>IF(D2138=1, 'adjustment factor'!$D$4, IF(D2138=-9,-999,IF(D2138="",-999,0)))</f>
        <v>-999</v>
      </c>
      <c r="AF2138" s="82">
        <f>IF(F2138=1, 'adjustment factor'!$D$5, IF(F2138=-9,-999,IF(F2138="",-999,0)))</f>
        <v>-999</v>
      </c>
      <c r="AG2138" s="82">
        <f>IF(E2138=1, 'adjustment factor'!$D$6, IF(E2138=-9,-999,IF(E2138="",-999,0)))</f>
        <v>-999</v>
      </c>
      <c r="AH2138" s="82">
        <f>IF(K2138&gt;=45,'adjustment factor'!$D$7,IF(K2138=-9,-1200,IF(K2138="",-1200,0)))</f>
        <v>-1200</v>
      </c>
      <c r="AI2138" s="82">
        <f>IF(L2138=1, 'adjustment factor'!$D$8, IF(L2138=-9,-999,IF(L2138="",-999,0)))</f>
        <v>-999</v>
      </c>
      <c r="AJ2138" s="82">
        <f>IF(AND(M2138&gt;=1,M2138&lt;=4),'adjustment factor'!$D$9,IF(M2138=-9,-999,IF(M2138=98,-999,IF(M2138=99,-999,IF(M2138="",-999,0)))))</f>
        <v>-999</v>
      </c>
      <c r="AK2138" s="82">
        <f>IF(H2138=1, 'adjustment factor'!$D$10, IF(H2138=-9,-999,IF(H2138="",-999,0)))</f>
        <v>-999</v>
      </c>
      <c r="AL2138" s="82">
        <f>IF(G2138=1, 'adjustment factor'!$D$11, IF(G2138=-9,-999,IF(G2138="",-999,0)))</f>
        <v>-999</v>
      </c>
      <c r="AM2138" s="82">
        <f>IF(I2138=1, 'adjustment factor'!$D$12, IF(I2138=-9,-999,IF(I2138="",-999,0)))</f>
        <v>-999</v>
      </c>
      <c r="AN2138" s="82">
        <f>IF(J2138=1, 'adjustment factor'!$D$13, IF(J2138=-9,-999,IF(J2138="",-999,0)))</f>
        <v>-999</v>
      </c>
      <c r="AO2138" s="82" t="str">
        <f t="shared" si="348"/>
        <v>-999</v>
      </c>
      <c r="AP2138" s="82" t="str">
        <f t="shared" si="349"/>
        <v>MISSING</v>
      </c>
      <c r="AQ2138" s="31"/>
    </row>
    <row r="2139" spans="2:43">
      <c r="B2139" s="207"/>
      <c r="C2139" s="35">
        <v>2135</v>
      </c>
      <c r="D2139" s="161"/>
      <c r="E2139" s="161"/>
      <c r="F2139" s="161"/>
      <c r="G2139" s="161"/>
      <c r="H2139" s="161"/>
      <c r="I2139" s="161"/>
      <c r="J2139" s="161"/>
      <c r="K2139" s="161"/>
      <c r="L2139" s="161"/>
      <c r="M2139" s="161"/>
      <c r="N2139" s="171"/>
      <c r="O2139" s="171"/>
      <c r="P2139" s="171"/>
      <c r="Q2139" s="171"/>
      <c r="R2139" s="171"/>
      <c r="S2139" s="171"/>
      <c r="T2139" s="208" t="str">
        <f t="shared" si="340"/>
        <v>MISSING</v>
      </c>
      <c r="U2139" s="208" t="str">
        <f t="shared" si="341"/>
        <v>MISSING</v>
      </c>
      <c r="X2139" s="56">
        <f t="shared" si="342"/>
        <v>-99</v>
      </c>
      <c r="Y2139" s="56">
        <f t="shared" si="343"/>
        <v>-99</v>
      </c>
      <c r="Z2139" s="56">
        <f t="shared" si="344"/>
        <v>-99</v>
      </c>
      <c r="AA2139" s="56">
        <f t="shared" si="345"/>
        <v>-99</v>
      </c>
      <c r="AB2139" s="56">
        <f t="shared" si="346"/>
        <v>-99</v>
      </c>
      <c r="AC2139" s="56">
        <f t="shared" si="347"/>
        <v>-99</v>
      </c>
      <c r="AD2139" s="3"/>
      <c r="AE2139" s="82">
        <f>IF(D2139=1, 'adjustment factor'!$D$4, IF(D2139=-9,-999,IF(D2139="",-999,0)))</f>
        <v>-999</v>
      </c>
      <c r="AF2139" s="82">
        <f>IF(F2139=1, 'adjustment factor'!$D$5, IF(F2139=-9,-999,IF(F2139="",-999,0)))</f>
        <v>-999</v>
      </c>
      <c r="AG2139" s="82">
        <f>IF(E2139=1, 'adjustment factor'!$D$6, IF(E2139=-9,-999,IF(E2139="",-999,0)))</f>
        <v>-999</v>
      </c>
      <c r="AH2139" s="82">
        <f>IF(K2139&gt;=45,'adjustment factor'!$D$7,IF(K2139=-9,-1200,IF(K2139="",-1200,0)))</f>
        <v>-1200</v>
      </c>
      <c r="AI2139" s="82">
        <f>IF(L2139=1, 'adjustment factor'!$D$8, IF(L2139=-9,-999,IF(L2139="",-999,0)))</f>
        <v>-999</v>
      </c>
      <c r="AJ2139" s="82">
        <f>IF(AND(M2139&gt;=1,M2139&lt;=4),'adjustment factor'!$D$9,IF(M2139=-9,-999,IF(M2139=98,-999,IF(M2139=99,-999,IF(M2139="",-999,0)))))</f>
        <v>-999</v>
      </c>
      <c r="AK2139" s="82">
        <f>IF(H2139=1, 'adjustment factor'!$D$10, IF(H2139=-9,-999,IF(H2139="",-999,0)))</f>
        <v>-999</v>
      </c>
      <c r="AL2139" s="82">
        <f>IF(G2139=1, 'adjustment factor'!$D$11, IF(G2139=-9,-999,IF(G2139="",-999,0)))</f>
        <v>-999</v>
      </c>
      <c r="AM2139" s="82">
        <f>IF(I2139=1, 'adjustment factor'!$D$12, IF(I2139=-9,-999,IF(I2139="",-999,0)))</f>
        <v>-999</v>
      </c>
      <c r="AN2139" s="82">
        <f>IF(J2139=1, 'adjustment factor'!$D$13, IF(J2139=-9,-999,IF(J2139="",-999,0)))</f>
        <v>-999</v>
      </c>
      <c r="AO2139" s="82" t="str">
        <f t="shared" si="348"/>
        <v>-999</v>
      </c>
      <c r="AP2139" s="82" t="str">
        <f t="shared" si="349"/>
        <v>MISSING</v>
      </c>
      <c r="AQ2139" s="31"/>
    </row>
    <row r="2140" spans="2:43">
      <c r="B2140" s="207"/>
      <c r="C2140" s="35">
        <v>2136</v>
      </c>
      <c r="D2140" s="161"/>
      <c r="E2140" s="161"/>
      <c r="F2140" s="161"/>
      <c r="G2140" s="161"/>
      <c r="H2140" s="161"/>
      <c r="I2140" s="161"/>
      <c r="J2140" s="161"/>
      <c r="K2140" s="161"/>
      <c r="L2140" s="161"/>
      <c r="M2140" s="161"/>
      <c r="N2140" s="171"/>
      <c r="O2140" s="171"/>
      <c r="P2140" s="171"/>
      <c r="Q2140" s="171"/>
      <c r="R2140" s="171"/>
      <c r="S2140" s="171"/>
      <c r="T2140" s="208" t="str">
        <f t="shared" si="340"/>
        <v>MISSING</v>
      </c>
      <c r="U2140" s="208" t="str">
        <f t="shared" si="341"/>
        <v>MISSING</v>
      </c>
      <c r="X2140" s="56">
        <f t="shared" si="342"/>
        <v>-99</v>
      </c>
      <c r="Y2140" s="56">
        <f t="shared" si="343"/>
        <v>-99</v>
      </c>
      <c r="Z2140" s="56">
        <f t="shared" si="344"/>
        <v>-99</v>
      </c>
      <c r="AA2140" s="56">
        <f t="shared" si="345"/>
        <v>-99</v>
      </c>
      <c r="AB2140" s="56">
        <f t="shared" si="346"/>
        <v>-99</v>
      </c>
      <c r="AC2140" s="56">
        <f t="shared" si="347"/>
        <v>-99</v>
      </c>
      <c r="AD2140" s="3"/>
      <c r="AE2140" s="82">
        <f>IF(D2140=1, 'adjustment factor'!$D$4, IF(D2140=-9,-999,IF(D2140="",-999,0)))</f>
        <v>-999</v>
      </c>
      <c r="AF2140" s="82">
        <f>IF(F2140=1, 'adjustment factor'!$D$5, IF(F2140=-9,-999,IF(F2140="",-999,0)))</f>
        <v>-999</v>
      </c>
      <c r="AG2140" s="82">
        <f>IF(E2140=1, 'adjustment factor'!$D$6, IF(E2140=-9,-999,IF(E2140="",-999,0)))</f>
        <v>-999</v>
      </c>
      <c r="AH2140" s="82">
        <f>IF(K2140&gt;=45,'adjustment factor'!$D$7,IF(K2140=-9,-1200,IF(K2140="",-1200,0)))</f>
        <v>-1200</v>
      </c>
      <c r="AI2140" s="82">
        <f>IF(L2140=1, 'adjustment factor'!$D$8, IF(L2140=-9,-999,IF(L2140="",-999,0)))</f>
        <v>-999</v>
      </c>
      <c r="AJ2140" s="82">
        <f>IF(AND(M2140&gt;=1,M2140&lt;=4),'adjustment factor'!$D$9,IF(M2140=-9,-999,IF(M2140=98,-999,IF(M2140=99,-999,IF(M2140="",-999,0)))))</f>
        <v>-999</v>
      </c>
      <c r="AK2140" s="82">
        <f>IF(H2140=1, 'adjustment factor'!$D$10, IF(H2140=-9,-999,IF(H2140="",-999,0)))</f>
        <v>-999</v>
      </c>
      <c r="AL2140" s="82">
        <f>IF(G2140=1, 'adjustment factor'!$D$11, IF(G2140=-9,-999,IF(G2140="",-999,0)))</f>
        <v>-999</v>
      </c>
      <c r="AM2140" s="82">
        <f>IF(I2140=1, 'adjustment factor'!$D$12, IF(I2140=-9,-999,IF(I2140="",-999,0)))</f>
        <v>-999</v>
      </c>
      <c r="AN2140" s="82">
        <f>IF(J2140=1, 'adjustment factor'!$D$13, IF(J2140=-9,-999,IF(J2140="",-999,0)))</f>
        <v>-999</v>
      </c>
      <c r="AO2140" s="82" t="str">
        <f t="shared" si="348"/>
        <v>-999</v>
      </c>
      <c r="AP2140" s="82" t="str">
        <f t="shared" si="349"/>
        <v>MISSING</v>
      </c>
      <c r="AQ2140" s="31"/>
    </row>
    <row r="2141" spans="2:43">
      <c r="B2141" s="207"/>
      <c r="C2141" s="35">
        <v>2137</v>
      </c>
      <c r="D2141" s="161"/>
      <c r="E2141" s="161"/>
      <c r="F2141" s="161"/>
      <c r="G2141" s="161"/>
      <c r="H2141" s="161"/>
      <c r="I2141" s="161"/>
      <c r="J2141" s="161"/>
      <c r="K2141" s="161"/>
      <c r="L2141" s="161"/>
      <c r="M2141" s="161"/>
      <c r="N2141" s="171"/>
      <c r="O2141" s="171"/>
      <c r="P2141" s="171"/>
      <c r="Q2141" s="171"/>
      <c r="R2141" s="171"/>
      <c r="S2141" s="171"/>
      <c r="T2141" s="208" t="str">
        <f t="shared" si="340"/>
        <v>MISSING</v>
      </c>
      <c r="U2141" s="208" t="str">
        <f t="shared" si="341"/>
        <v>MISSING</v>
      </c>
      <c r="X2141" s="56">
        <f t="shared" si="342"/>
        <v>-99</v>
      </c>
      <c r="Y2141" s="56">
        <f t="shared" si="343"/>
        <v>-99</v>
      </c>
      <c r="Z2141" s="56">
        <f t="shared" si="344"/>
        <v>-99</v>
      </c>
      <c r="AA2141" s="56">
        <f t="shared" si="345"/>
        <v>-99</v>
      </c>
      <c r="AB2141" s="56">
        <f t="shared" si="346"/>
        <v>-99</v>
      </c>
      <c r="AC2141" s="56">
        <f t="shared" si="347"/>
        <v>-99</v>
      </c>
      <c r="AD2141" s="3"/>
      <c r="AE2141" s="82">
        <f>IF(D2141=1, 'adjustment factor'!$D$4, IF(D2141=-9,-999,IF(D2141="",-999,0)))</f>
        <v>-999</v>
      </c>
      <c r="AF2141" s="82">
        <f>IF(F2141=1, 'adjustment factor'!$D$5, IF(F2141=-9,-999,IF(F2141="",-999,0)))</f>
        <v>-999</v>
      </c>
      <c r="AG2141" s="82">
        <f>IF(E2141=1, 'adjustment factor'!$D$6, IF(E2141=-9,-999,IF(E2141="",-999,0)))</f>
        <v>-999</v>
      </c>
      <c r="AH2141" s="82">
        <f>IF(K2141&gt;=45,'adjustment factor'!$D$7,IF(K2141=-9,-1200,IF(K2141="",-1200,0)))</f>
        <v>-1200</v>
      </c>
      <c r="AI2141" s="82">
        <f>IF(L2141=1, 'adjustment factor'!$D$8, IF(L2141=-9,-999,IF(L2141="",-999,0)))</f>
        <v>-999</v>
      </c>
      <c r="AJ2141" s="82">
        <f>IF(AND(M2141&gt;=1,M2141&lt;=4),'adjustment factor'!$D$9,IF(M2141=-9,-999,IF(M2141=98,-999,IF(M2141=99,-999,IF(M2141="",-999,0)))))</f>
        <v>-999</v>
      </c>
      <c r="AK2141" s="82">
        <f>IF(H2141=1, 'adjustment factor'!$D$10, IF(H2141=-9,-999,IF(H2141="",-999,0)))</f>
        <v>-999</v>
      </c>
      <c r="AL2141" s="82">
        <f>IF(G2141=1, 'adjustment factor'!$D$11, IF(G2141=-9,-999,IF(G2141="",-999,0)))</f>
        <v>-999</v>
      </c>
      <c r="AM2141" s="82">
        <f>IF(I2141=1, 'adjustment factor'!$D$12, IF(I2141=-9,-999,IF(I2141="",-999,0)))</f>
        <v>-999</v>
      </c>
      <c r="AN2141" s="82">
        <f>IF(J2141=1, 'adjustment factor'!$D$13, IF(J2141=-9,-999,IF(J2141="",-999,0)))</f>
        <v>-999</v>
      </c>
      <c r="AO2141" s="82" t="str">
        <f t="shared" si="348"/>
        <v>-999</v>
      </c>
      <c r="AP2141" s="82" t="str">
        <f t="shared" si="349"/>
        <v>MISSING</v>
      </c>
      <c r="AQ2141" s="31"/>
    </row>
    <row r="2142" spans="2:43">
      <c r="B2142" s="207"/>
      <c r="C2142" s="35">
        <v>2138</v>
      </c>
      <c r="D2142" s="161"/>
      <c r="E2142" s="161"/>
      <c r="F2142" s="161"/>
      <c r="G2142" s="161"/>
      <c r="H2142" s="161"/>
      <c r="I2142" s="161"/>
      <c r="J2142" s="161"/>
      <c r="K2142" s="161"/>
      <c r="L2142" s="161"/>
      <c r="M2142" s="161"/>
      <c r="N2142" s="171"/>
      <c r="O2142" s="171"/>
      <c r="P2142" s="171"/>
      <c r="Q2142" s="171"/>
      <c r="R2142" s="171"/>
      <c r="S2142" s="171"/>
      <c r="T2142" s="208" t="str">
        <f t="shared" si="340"/>
        <v>MISSING</v>
      </c>
      <c r="U2142" s="208" t="str">
        <f t="shared" si="341"/>
        <v>MISSING</v>
      </c>
      <c r="X2142" s="56">
        <f t="shared" si="342"/>
        <v>-99</v>
      </c>
      <c r="Y2142" s="56">
        <f t="shared" si="343"/>
        <v>-99</v>
      </c>
      <c r="Z2142" s="56">
        <f t="shared" si="344"/>
        <v>-99</v>
      </c>
      <c r="AA2142" s="56">
        <f t="shared" si="345"/>
        <v>-99</v>
      </c>
      <c r="AB2142" s="56">
        <f t="shared" si="346"/>
        <v>-99</v>
      </c>
      <c r="AC2142" s="56">
        <f t="shared" si="347"/>
        <v>-99</v>
      </c>
      <c r="AD2142" s="3"/>
      <c r="AE2142" s="82">
        <f>IF(D2142=1, 'adjustment factor'!$D$4, IF(D2142=-9,-999,IF(D2142="",-999,0)))</f>
        <v>-999</v>
      </c>
      <c r="AF2142" s="82">
        <f>IF(F2142=1, 'adjustment factor'!$D$5, IF(F2142=-9,-999,IF(F2142="",-999,0)))</f>
        <v>-999</v>
      </c>
      <c r="AG2142" s="82">
        <f>IF(E2142=1, 'adjustment factor'!$D$6, IF(E2142=-9,-999,IF(E2142="",-999,0)))</f>
        <v>-999</v>
      </c>
      <c r="AH2142" s="82">
        <f>IF(K2142&gt;=45,'adjustment factor'!$D$7,IF(K2142=-9,-1200,IF(K2142="",-1200,0)))</f>
        <v>-1200</v>
      </c>
      <c r="AI2142" s="82">
        <f>IF(L2142=1, 'adjustment factor'!$D$8, IF(L2142=-9,-999,IF(L2142="",-999,0)))</f>
        <v>-999</v>
      </c>
      <c r="AJ2142" s="82">
        <f>IF(AND(M2142&gt;=1,M2142&lt;=4),'adjustment factor'!$D$9,IF(M2142=-9,-999,IF(M2142=98,-999,IF(M2142=99,-999,IF(M2142="",-999,0)))))</f>
        <v>-999</v>
      </c>
      <c r="AK2142" s="82">
        <f>IF(H2142=1, 'adjustment factor'!$D$10, IF(H2142=-9,-999,IF(H2142="",-999,0)))</f>
        <v>-999</v>
      </c>
      <c r="AL2142" s="82">
        <f>IF(G2142=1, 'adjustment factor'!$D$11, IF(G2142=-9,-999,IF(G2142="",-999,0)))</f>
        <v>-999</v>
      </c>
      <c r="AM2142" s="82">
        <f>IF(I2142=1, 'adjustment factor'!$D$12, IF(I2142=-9,-999,IF(I2142="",-999,0)))</f>
        <v>-999</v>
      </c>
      <c r="AN2142" s="82">
        <f>IF(J2142=1, 'adjustment factor'!$D$13, IF(J2142=-9,-999,IF(J2142="",-999,0)))</f>
        <v>-999</v>
      </c>
      <c r="AO2142" s="82" t="str">
        <f t="shared" si="348"/>
        <v>-999</v>
      </c>
      <c r="AP2142" s="82" t="str">
        <f t="shared" si="349"/>
        <v>MISSING</v>
      </c>
      <c r="AQ2142" s="31"/>
    </row>
    <row r="2143" spans="2:43">
      <c r="B2143" s="207"/>
      <c r="C2143" s="35">
        <v>2139</v>
      </c>
      <c r="D2143" s="161"/>
      <c r="E2143" s="161"/>
      <c r="F2143" s="161"/>
      <c r="G2143" s="161"/>
      <c r="H2143" s="161"/>
      <c r="I2143" s="161"/>
      <c r="J2143" s="161"/>
      <c r="K2143" s="161"/>
      <c r="L2143" s="161"/>
      <c r="M2143" s="161"/>
      <c r="N2143" s="171"/>
      <c r="O2143" s="171"/>
      <c r="P2143" s="171"/>
      <c r="Q2143" s="171"/>
      <c r="R2143" s="171"/>
      <c r="S2143" s="171"/>
      <c r="T2143" s="208" t="str">
        <f t="shared" si="340"/>
        <v>MISSING</v>
      </c>
      <c r="U2143" s="208" t="str">
        <f t="shared" si="341"/>
        <v>MISSING</v>
      </c>
      <c r="X2143" s="56">
        <f t="shared" si="342"/>
        <v>-99</v>
      </c>
      <c r="Y2143" s="56">
        <f t="shared" si="343"/>
        <v>-99</v>
      </c>
      <c r="Z2143" s="56">
        <f t="shared" si="344"/>
        <v>-99</v>
      </c>
      <c r="AA2143" s="56">
        <f t="shared" si="345"/>
        <v>-99</v>
      </c>
      <c r="AB2143" s="56">
        <f t="shared" si="346"/>
        <v>-99</v>
      </c>
      <c r="AC2143" s="56">
        <f t="shared" si="347"/>
        <v>-99</v>
      </c>
      <c r="AD2143" s="3"/>
      <c r="AE2143" s="82">
        <f>IF(D2143=1, 'adjustment factor'!$D$4, IF(D2143=-9,-999,IF(D2143="",-999,0)))</f>
        <v>-999</v>
      </c>
      <c r="AF2143" s="82">
        <f>IF(F2143=1, 'adjustment factor'!$D$5, IF(F2143=-9,-999,IF(F2143="",-999,0)))</f>
        <v>-999</v>
      </c>
      <c r="AG2143" s="82">
        <f>IF(E2143=1, 'adjustment factor'!$D$6, IF(E2143=-9,-999,IF(E2143="",-999,0)))</f>
        <v>-999</v>
      </c>
      <c r="AH2143" s="82">
        <f>IF(K2143&gt;=45,'adjustment factor'!$D$7,IF(K2143=-9,-1200,IF(K2143="",-1200,0)))</f>
        <v>-1200</v>
      </c>
      <c r="AI2143" s="82">
        <f>IF(L2143=1, 'adjustment factor'!$D$8, IF(L2143=-9,-999,IF(L2143="",-999,0)))</f>
        <v>-999</v>
      </c>
      <c r="AJ2143" s="82">
        <f>IF(AND(M2143&gt;=1,M2143&lt;=4),'adjustment factor'!$D$9,IF(M2143=-9,-999,IF(M2143=98,-999,IF(M2143=99,-999,IF(M2143="",-999,0)))))</f>
        <v>-999</v>
      </c>
      <c r="AK2143" s="82">
        <f>IF(H2143=1, 'adjustment factor'!$D$10, IF(H2143=-9,-999,IF(H2143="",-999,0)))</f>
        <v>-999</v>
      </c>
      <c r="AL2143" s="82">
        <f>IF(G2143=1, 'adjustment factor'!$D$11, IF(G2143=-9,-999,IF(G2143="",-999,0)))</f>
        <v>-999</v>
      </c>
      <c r="AM2143" s="82">
        <f>IF(I2143=1, 'adjustment factor'!$D$12, IF(I2143=-9,-999,IF(I2143="",-999,0)))</f>
        <v>-999</v>
      </c>
      <c r="AN2143" s="82">
        <f>IF(J2143=1, 'adjustment factor'!$D$13, IF(J2143=-9,-999,IF(J2143="",-999,0)))</f>
        <v>-999</v>
      </c>
      <c r="AO2143" s="82" t="str">
        <f t="shared" si="348"/>
        <v>-999</v>
      </c>
      <c r="AP2143" s="82" t="str">
        <f t="shared" si="349"/>
        <v>MISSING</v>
      </c>
      <c r="AQ2143" s="31"/>
    </row>
    <row r="2144" spans="2:43">
      <c r="B2144" s="207"/>
      <c r="C2144" s="35">
        <v>2140</v>
      </c>
      <c r="D2144" s="161"/>
      <c r="E2144" s="161"/>
      <c r="F2144" s="161"/>
      <c r="G2144" s="161"/>
      <c r="H2144" s="161"/>
      <c r="I2144" s="161"/>
      <c r="J2144" s="161"/>
      <c r="K2144" s="161"/>
      <c r="L2144" s="161"/>
      <c r="M2144" s="161"/>
      <c r="N2144" s="171"/>
      <c r="O2144" s="171"/>
      <c r="P2144" s="171"/>
      <c r="Q2144" s="171"/>
      <c r="R2144" s="171"/>
      <c r="S2144" s="171"/>
      <c r="T2144" s="208" t="str">
        <f t="shared" si="340"/>
        <v>MISSING</v>
      </c>
      <c r="U2144" s="208" t="str">
        <f t="shared" si="341"/>
        <v>MISSING</v>
      </c>
      <c r="X2144" s="56">
        <f t="shared" si="342"/>
        <v>-99</v>
      </c>
      <c r="Y2144" s="56">
        <f t="shared" si="343"/>
        <v>-99</v>
      </c>
      <c r="Z2144" s="56">
        <f t="shared" si="344"/>
        <v>-99</v>
      </c>
      <c r="AA2144" s="56">
        <f t="shared" si="345"/>
        <v>-99</v>
      </c>
      <c r="AB2144" s="56">
        <f t="shared" si="346"/>
        <v>-99</v>
      </c>
      <c r="AC2144" s="56">
        <f t="shared" si="347"/>
        <v>-99</v>
      </c>
      <c r="AD2144" s="3"/>
      <c r="AE2144" s="82">
        <f>IF(D2144=1, 'adjustment factor'!$D$4, IF(D2144=-9,-999,IF(D2144="",-999,0)))</f>
        <v>-999</v>
      </c>
      <c r="AF2144" s="82">
        <f>IF(F2144=1, 'adjustment factor'!$D$5, IF(F2144=-9,-999,IF(F2144="",-999,0)))</f>
        <v>-999</v>
      </c>
      <c r="AG2144" s="82">
        <f>IF(E2144=1, 'adjustment factor'!$D$6, IF(E2144=-9,-999,IF(E2144="",-999,0)))</f>
        <v>-999</v>
      </c>
      <c r="AH2144" s="82">
        <f>IF(K2144&gt;=45,'adjustment factor'!$D$7,IF(K2144=-9,-1200,IF(K2144="",-1200,0)))</f>
        <v>-1200</v>
      </c>
      <c r="AI2144" s="82">
        <f>IF(L2144=1, 'adjustment factor'!$D$8, IF(L2144=-9,-999,IF(L2144="",-999,0)))</f>
        <v>-999</v>
      </c>
      <c r="AJ2144" s="82">
        <f>IF(AND(M2144&gt;=1,M2144&lt;=4),'adjustment factor'!$D$9,IF(M2144=-9,-999,IF(M2144=98,-999,IF(M2144=99,-999,IF(M2144="",-999,0)))))</f>
        <v>-999</v>
      </c>
      <c r="AK2144" s="82">
        <f>IF(H2144=1, 'adjustment factor'!$D$10, IF(H2144=-9,-999,IF(H2144="",-999,0)))</f>
        <v>-999</v>
      </c>
      <c r="AL2144" s="82">
        <f>IF(G2144=1, 'adjustment factor'!$D$11, IF(G2144=-9,-999,IF(G2144="",-999,0)))</f>
        <v>-999</v>
      </c>
      <c r="AM2144" s="82">
        <f>IF(I2144=1, 'adjustment factor'!$D$12, IF(I2144=-9,-999,IF(I2144="",-999,0)))</f>
        <v>-999</v>
      </c>
      <c r="AN2144" s="82">
        <f>IF(J2144=1, 'adjustment factor'!$D$13, IF(J2144=-9,-999,IF(J2144="",-999,0)))</f>
        <v>-999</v>
      </c>
      <c r="AO2144" s="82" t="str">
        <f t="shared" si="348"/>
        <v>-999</v>
      </c>
      <c r="AP2144" s="82" t="str">
        <f t="shared" si="349"/>
        <v>MISSING</v>
      </c>
      <c r="AQ2144" s="31"/>
    </row>
    <row r="2145" spans="2:43">
      <c r="B2145" s="207"/>
      <c r="C2145" s="35">
        <v>2141</v>
      </c>
      <c r="D2145" s="161"/>
      <c r="E2145" s="161"/>
      <c r="F2145" s="161"/>
      <c r="G2145" s="161"/>
      <c r="H2145" s="161"/>
      <c r="I2145" s="161"/>
      <c r="J2145" s="161"/>
      <c r="K2145" s="161"/>
      <c r="L2145" s="161"/>
      <c r="M2145" s="161"/>
      <c r="N2145" s="171"/>
      <c r="O2145" s="171"/>
      <c r="P2145" s="171"/>
      <c r="Q2145" s="171"/>
      <c r="R2145" s="171"/>
      <c r="S2145" s="171"/>
      <c r="T2145" s="208" t="str">
        <f t="shared" si="340"/>
        <v>MISSING</v>
      </c>
      <c r="U2145" s="208" t="str">
        <f t="shared" si="341"/>
        <v>MISSING</v>
      </c>
      <c r="X2145" s="56">
        <f t="shared" si="342"/>
        <v>-99</v>
      </c>
      <c r="Y2145" s="56">
        <f t="shared" si="343"/>
        <v>-99</v>
      </c>
      <c r="Z2145" s="56">
        <f t="shared" si="344"/>
        <v>-99</v>
      </c>
      <c r="AA2145" s="56">
        <f t="shared" si="345"/>
        <v>-99</v>
      </c>
      <c r="AB2145" s="56">
        <f t="shared" si="346"/>
        <v>-99</v>
      </c>
      <c r="AC2145" s="56">
        <f t="shared" si="347"/>
        <v>-99</v>
      </c>
      <c r="AD2145" s="3"/>
      <c r="AE2145" s="82">
        <f>IF(D2145=1, 'adjustment factor'!$D$4, IF(D2145=-9,-999,IF(D2145="",-999,0)))</f>
        <v>-999</v>
      </c>
      <c r="AF2145" s="82">
        <f>IF(F2145=1, 'adjustment factor'!$D$5, IF(F2145=-9,-999,IF(F2145="",-999,0)))</f>
        <v>-999</v>
      </c>
      <c r="AG2145" s="82">
        <f>IF(E2145=1, 'adjustment factor'!$D$6, IF(E2145=-9,-999,IF(E2145="",-999,0)))</f>
        <v>-999</v>
      </c>
      <c r="AH2145" s="82">
        <f>IF(K2145&gt;=45,'adjustment factor'!$D$7,IF(K2145=-9,-1200,IF(K2145="",-1200,0)))</f>
        <v>-1200</v>
      </c>
      <c r="AI2145" s="82">
        <f>IF(L2145=1, 'adjustment factor'!$D$8, IF(L2145=-9,-999,IF(L2145="",-999,0)))</f>
        <v>-999</v>
      </c>
      <c r="AJ2145" s="82">
        <f>IF(AND(M2145&gt;=1,M2145&lt;=4),'adjustment factor'!$D$9,IF(M2145=-9,-999,IF(M2145=98,-999,IF(M2145=99,-999,IF(M2145="",-999,0)))))</f>
        <v>-999</v>
      </c>
      <c r="AK2145" s="82">
        <f>IF(H2145=1, 'adjustment factor'!$D$10, IF(H2145=-9,-999,IF(H2145="",-999,0)))</f>
        <v>-999</v>
      </c>
      <c r="AL2145" s="82">
        <f>IF(G2145=1, 'adjustment factor'!$D$11, IF(G2145=-9,-999,IF(G2145="",-999,0)))</f>
        <v>-999</v>
      </c>
      <c r="AM2145" s="82">
        <f>IF(I2145=1, 'adjustment factor'!$D$12, IF(I2145=-9,-999,IF(I2145="",-999,0)))</f>
        <v>-999</v>
      </c>
      <c r="AN2145" s="82">
        <f>IF(J2145=1, 'adjustment factor'!$D$13, IF(J2145=-9,-999,IF(J2145="",-999,0)))</f>
        <v>-999</v>
      </c>
      <c r="AO2145" s="82" t="str">
        <f t="shared" si="348"/>
        <v>-999</v>
      </c>
      <c r="AP2145" s="82" t="str">
        <f t="shared" si="349"/>
        <v>MISSING</v>
      </c>
      <c r="AQ2145" s="31"/>
    </row>
    <row r="2146" spans="2:43">
      <c r="B2146" s="207"/>
      <c r="C2146" s="35">
        <v>2142</v>
      </c>
      <c r="D2146" s="161"/>
      <c r="E2146" s="161"/>
      <c r="F2146" s="161"/>
      <c r="G2146" s="161"/>
      <c r="H2146" s="161"/>
      <c r="I2146" s="161"/>
      <c r="J2146" s="161"/>
      <c r="K2146" s="161"/>
      <c r="L2146" s="161"/>
      <c r="M2146" s="161"/>
      <c r="N2146" s="171"/>
      <c r="O2146" s="171"/>
      <c r="P2146" s="171"/>
      <c r="Q2146" s="171"/>
      <c r="R2146" s="171"/>
      <c r="S2146" s="171"/>
      <c r="T2146" s="208" t="str">
        <f t="shared" si="340"/>
        <v>MISSING</v>
      </c>
      <c r="U2146" s="208" t="str">
        <f t="shared" si="341"/>
        <v>MISSING</v>
      </c>
      <c r="X2146" s="56">
        <f t="shared" si="342"/>
        <v>-99</v>
      </c>
      <c r="Y2146" s="56">
        <f t="shared" si="343"/>
        <v>-99</v>
      </c>
      <c r="Z2146" s="56">
        <f t="shared" si="344"/>
        <v>-99</v>
      </c>
      <c r="AA2146" s="56">
        <f t="shared" si="345"/>
        <v>-99</v>
      </c>
      <c r="AB2146" s="56">
        <f t="shared" si="346"/>
        <v>-99</v>
      </c>
      <c r="AC2146" s="56">
        <f t="shared" si="347"/>
        <v>-99</v>
      </c>
      <c r="AD2146" s="3"/>
      <c r="AE2146" s="82">
        <f>IF(D2146=1, 'adjustment factor'!$D$4, IF(D2146=-9,-999,IF(D2146="",-999,0)))</f>
        <v>-999</v>
      </c>
      <c r="AF2146" s="82">
        <f>IF(F2146=1, 'adjustment factor'!$D$5, IF(F2146=-9,-999,IF(F2146="",-999,0)))</f>
        <v>-999</v>
      </c>
      <c r="AG2146" s="82">
        <f>IF(E2146=1, 'adjustment factor'!$D$6, IF(E2146=-9,-999,IF(E2146="",-999,0)))</f>
        <v>-999</v>
      </c>
      <c r="AH2146" s="82">
        <f>IF(K2146&gt;=45,'adjustment factor'!$D$7,IF(K2146=-9,-1200,IF(K2146="",-1200,0)))</f>
        <v>-1200</v>
      </c>
      <c r="AI2146" s="82">
        <f>IF(L2146=1, 'adjustment factor'!$D$8, IF(L2146=-9,-999,IF(L2146="",-999,0)))</f>
        <v>-999</v>
      </c>
      <c r="AJ2146" s="82">
        <f>IF(AND(M2146&gt;=1,M2146&lt;=4),'adjustment factor'!$D$9,IF(M2146=-9,-999,IF(M2146=98,-999,IF(M2146=99,-999,IF(M2146="",-999,0)))))</f>
        <v>-999</v>
      </c>
      <c r="AK2146" s="82">
        <f>IF(H2146=1, 'adjustment factor'!$D$10, IF(H2146=-9,-999,IF(H2146="",-999,0)))</f>
        <v>-999</v>
      </c>
      <c r="AL2146" s="82">
        <f>IF(G2146=1, 'adjustment factor'!$D$11, IF(G2146=-9,-999,IF(G2146="",-999,0)))</f>
        <v>-999</v>
      </c>
      <c r="AM2146" s="82">
        <f>IF(I2146=1, 'adjustment factor'!$D$12, IF(I2146=-9,-999,IF(I2146="",-999,0)))</f>
        <v>-999</v>
      </c>
      <c r="AN2146" s="82">
        <f>IF(J2146=1, 'adjustment factor'!$D$13, IF(J2146=-9,-999,IF(J2146="",-999,0)))</f>
        <v>-999</v>
      </c>
      <c r="AO2146" s="82" t="str">
        <f t="shared" si="348"/>
        <v>-999</v>
      </c>
      <c r="AP2146" s="82" t="str">
        <f t="shared" si="349"/>
        <v>MISSING</v>
      </c>
      <c r="AQ2146" s="31"/>
    </row>
    <row r="2147" spans="2:43">
      <c r="B2147" s="207"/>
      <c r="C2147" s="35">
        <v>2143</v>
      </c>
      <c r="D2147" s="161"/>
      <c r="E2147" s="161"/>
      <c r="F2147" s="161"/>
      <c r="G2147" s="161"/>
      <c r="H2147" s="161"/>
      <c r="I2147" s="161"/>
      <c r="J2147" s="161"/>
      <c r="K2147" s="161"/>
      <c r="L2147" s="161"/>
      <c r="M2147" s="161"/>
      <c r="N2147" s="171"/>
      <c r="O2147" s="171"/>
      <c r="P2147" s="171"/>
      <c r="Q2147" s="171"/>
      <c r="R2147" s="171"/>
      <c r="S2147" s="171"/>
      <c r="T2147" s="208" t="str">
        <f t="shared" si="340"/>
        <v>MISSING</v>
      </c>
      <c r="U2147" s="208" t="str">
        <f t="shared" si="341"/>
        <v>MISSING</v>
      </c>
      <c r="X2147" s="56">
        <f t="shared" si="342"/>
        <v>-99</v>
      </c>
      <c r="Y2147" s="56">
        <f t="shared" si="343"/>
        <v>-99</v>
      </c>
      <c r="Z2147" s="56">
        <f t="shared" si="344"/>
        <v>-99</v>
      </c>
      <c r="AA2147" s="56">
        <f t="shared" si="345"/>
        <v>-99</v>
      </c>
      <c r="AB2147" s="56">
        <f t="shared" si="346"/>
        <v>-99</v>
      </c>
      <c r="AC2147" s="56">
        <f t="shared" si="347"/>
        <v>-99</v>
      </c>
      <c r="AD2147" s="3"/>
      <c r="AE2147" s="82">
        <f>IF(D2147=1, 'adjustment factor'!$D$4, IF(D2147=-9,-999,IF(D2147="",-999,0)))</f>
        <v>-999</v>
      </c>
      <c r="AF2147" s="82">
        <f>IF(F2147=1, 'adjustment factor'!$D$5, IF(F2147=-9,-999,IF(F2147="",-999,0)))</f>
        <v>-999</v>
      </c>
      <c r="AG2147" s="82">
        <f>IF(E2147=1, 'adjustment factor'!$D$6, IF(E2147=-9,-999,IF(E2147="",-999,0)))</f>
        <v>-999</v>
      </c>
      <c r="AH2147" s="82">
        <f>IF(K2147&gt;=45,'adjustment factor'!$D$7,IF(K2147=-9,-1200,IF(K2147="",-1200,0)))</f>
        <v>-1200</v>
      </c>
      <c r="AI2147" s="82">
        <f>IF(L2147=1, 'adjustment factor'!$D$8, IF(L2147=-9,-999,IF(L2147="",-999,0)))</f>
        <v>-999</v>
      </c>
      <c r="AJ2147" s="82">
        <f>IF(AND(M2147&gt;=1,M2147&lt;=4),'adjustment factor'!$D$9,IF(M2147=-9,-999,IF(M2147=98,-999,IF(M2147=99,-999,IF(M2147="",-999,0)))))</f>
        <v>-999</v>
      </c>
      <c r="AK2147" s="82">
        <f>IF(H2147=1, 'adjustment factor'!$D$10, IF(H2147=-9,-999,IF(H2147="",-999,0)))</f>
        <v>-999</v>
      </c>
      <c r="AL2147" s="82">
        <f>IF(G2147=1, 'adjustment factor'!$D$11, IF(G2147=-9,-999,IF(G2147="",-999,0)))</f>
        <v>-999</v>
      </c>
      <c r="AM2147" s="82">
        <f>IF(I2147=1, 'adjustment factor'!$D$12, IF(I2147=-9,-999,IF(I2147="",-999,0)))</f>
        <v>-999</v>
      </c>
      <c r="AN2147" s="82">
        <f>IF(J2147=1, 'adjustment factor'!$D$13, IF(J2147=-9,-999,IF(J2147="",-999,0)))</f>
        <v>-999</v>
      </c>
      <c r="AO2147" s="82" t="str">
        <f t="shared" si="348"/>
        <v>-999</v>
      </c>
      <c r="AP2147" s="82" t="str">
        <f t="shared" si="349"/>
        <v>MISSING</v>
      </c>
      <c r="AQ2147" s="31"/>
    </row>
    <row r="2148" spans="2:43">
      <c r="B2148" s="207"/>
      <c r="C2148" s="35">
        <v>2144</v>
      </c>
      <c r="D2148" s="161"/>
      <c r="E2148" s="161"/>
      <c r="F2148" s="161"/>
      <c r="G2148" s="161"/>
      <c r="H2148" s="161"/>
      <c r="I2148" s="161"/>
      <c r="J2148" s="161"/>
      <c r="K2148" s="161"/>
      <c r="L2148" s="161"/>
      <c r="M2148" s="161"/>
      <c r="N2148" s="171"/>
      <c r="O2148" s="171"/>
      <c r="P2148" s="171"/>
      <c r="Q2148" s="171"/>
      <c r="R2148" s="171"/>
      <c r="S2148" s="171"/>
      <c r="T2148" s="208" t="str">
        <f t="shared" si="340"/>
        <v>MISSING</v>
      </c>
      <c r="U2148" s="208" t="str">
        <f t="shared" si="341"/>
        <v>MISSING</v>
      </c>
      <c r="X2148" s="56">
        <f t="shared" si="342"/>
        <v>-99</v>
      </c>
      <c r="Y2148" s="56">
        <f t="shared" si="343"/>
        <v>-99</v>
      </c>
      <c r="Z2148" s="56">
        <f t="shared" si="344"/>
        <v>-99</v>
      </c>
      <c r="AA2148" s="56">
        <f t="shared" si="345"/>
        <v>-99</v>
      </c>
      <c r="AB2148" s="56">
        <f t="shared" si="346"/>
        <v>-99</v>
      </c>
      <c r="AC2148" s="56">
        <f t="shared" si="347"/>
        <v>-99</v>
      </c>
      <c r="AD2148" s="3"/>
      <c r="AE2148" s="82">
        <f>IF(D2148=1, 'adjustment factor'!$D$4, IF(D2148=-9,-999,IF(D2148="",-999,0)))</f>
        <v>-999</v>
      </c>
      <c r="AF2148" s="82">
        <f>IF(F2148=1, 'adjustment factor'!$D$5, IF(F2148=-9,-999,IF(F2148="",-999,0)))</f>
        <v>-999</v>
      </c>
      <c r="AG2148" s="82">
        <f>IF(E2148=1, 'adjustment factor'!$D$6, IF(E2148=-9,-999,IF(E2148="",-999,0)))</f>
        <v>-999</v>
      </c>
      <c r="AH2148" s="82">
        <f>IF(K2148&gt;=45,'adjustment factor'!$D$7,IF(K2148=-9,-1200,IF(K2148="",-1200,0)))</f>
        <v>-1200</v>
      </c>
      <c r="AI2148" s="82">
        <f>IF(L2148=1, 'adjustment factor'!$D$8, IF(L2148=-9,-999,IF(L2148="",-999,0)))</f>
        <v>-999</v>
      </c>
      <c r="AJ2148" s="82">
        <f>IF(AND(M2148&gt;=1,M2148&lt;=4),'adjustment factor'!$D$9,IF(M2148=-9,-999,IF(M2148=98,-999,IF(M2148=99,-999,IF(M2148="",-999,0)))))</f>
        <v>-999</v>
      </c>
      <c r="AK2148" s="82">
        <f>IF(H2148=1, 'adjustment factor'!$D$10, IF(H2148=-9,-999,IF(H2148="",-999,0)))</f>
        <v>-999</v>
      </c>
      <c r="AL2148" s="82">
        <f>IF(G2148=1, 'adjustment factor'!$D$11, IF(G2148=-9,-999,IF(G2148="",-999,0)))</f>
        <v>-999</v>
      </c>
      <c r="AM2148" s="82">
        <f>IF(I2148=1, 'adjustment factor'!$D$12, IF(I2148=-9,-999,IF(I2148="",-999,0)))</f>
        <v>-999</v>
      </c>
      <c r="AN2148" s="82">
        <f>IF(J2148=1, 'adjustment factor'!$D$13, IF(J2148=-9,-999,IF(J2148="",-999,0)))</f>
        <v>-999</v>
      </c>
      <c r="AO2148" s="82" t="str">
        <f t="shared" si="348"/>
        <v>-999</v>
      </c>
      <c r="AP2148" s="82" t="str">
        <f t="shared" si="349"/>
        <v>MISSING</v>
      </c>
      <c r="AQ2148" s="31"/>
    </row>
    <row r="2149" spans="2:43">
      <c r="B2149" s="207"/>
      <c r="C2149" s="35">
        <v>2145</v>
      </c>
      <c r="D2149" s="161"/>
      <c r="E2149" s="161"/>
      <c r="F2149" s="161"/>
      <c r="G2149" s="161"/>
      <c r="H2149" s="161"/>
      <c r="I2149" s="161"/>
      <c r="J2149" s="161"/>
      <c r="K2149" s="161"/>
      <c r="L2149" s="161"/>
      <c r="M2149" s="161"/>
      <c r="N2149" s="171"/>
      <c r="O2149" s="171"/>
      <c r="P2149" s="171"/>
      <c r="Q2149" s="171"/>
      <c r="R2149" s="171"/>
      <c r="S2149" s="171"/>
      <c r="T2149" s="208" t="str">
        <f t="shared" si="340"/>
        <v>MISSING</v>
      </c>
      <c r="U2149" s="208" t="str">
        <f t="shared" si="341"/>
        <v>MISSING</v>
      </c>
      <c r="X2149" s="56">
        <f t="shared" si="342"/>
        <v>-99</v>
      </c>
      <c r="Y2149" s="56">
        <f t="shared" si="343"/>
        <v>-99</v>
      </c>
      <c r="Z2149" s="56">
        <f t="shared" si="344"/>
        <v>-99</v>
      </c>
      <c r="AA2149" s="56">
        <f t="shared" si="345"/>
        <v>-99</v>
      </c>
      <c r="AB2149" s="56">
        <f t="shared" si="346"/>
        <v>-99</v>
      </c>
      <c r="AC2149" s="56">
        <f t="shared" si="347"/>
        <v>-99</v>
      </c>
      <c r="AD2149" s="3"/>
      <c r="AE2149" s="82">
        <f>IF(D2149=1, 'adjustment factor'!$D$4, IF(D2149=-9,-999,IF(D2149="",-999,0)))</f>
        <v>-999</v>
      </c>
      <c r="AF2149" s="82">
        <f>IF(F2149=1, 'adjustment factor'!$D$5, IF(F2149=-9,-999,IF(F2149="",-999,0)))</f>
        <v>-999</v>
      </c>
      <c r="AG2149" s="82">
        <f>IF(E2149=1, 'adjustment factor'!$D$6, IF(E2149=-9,-999,IF(E2149="",-999,0)))</f>
        <v>-999</v>
      </c>
      <c r="AH2149" s="82">
        <f>IF(K2149&gt;=45,'adjustment factor'!$D$7,IF(K2149=-9,-1200,IF(K2149="",-1200,0)))</f>
        <v>-1200</v>
      </c>
      <c r="AI2149" s="82">
        <f>IF(L2149=1, 'adjustment factor'!$D$8, IF(L2149=-9,-999,IF(L2149="",-999,0)))</f>
        <v>-999</v>
      </c>
      <c r="AJ2149" s="82">
        <f>IF(AND(M2149&gt;=1,M2149&lt;=4),'adjustment factor'!$D$9,IF(M2149=-9,-999,IF(M2149=98,-999,IF(M2149=99,-999,IF(M2149="",-999,0)))))</f>
        <v>-999</v>
      </c>
      <c r="AK2149" s="82">
        <f>IF(H2149=1, 'adjustment factor'!$D$10, IF(H2149=-9,-999,IF(H2149="",-999,0)))</f>
        <v>-999</v>
      </c>
      <c r="AL2149" s="82">
        <f>IF(G2149=1, 'adjustment factor'!$D$11, IF(G2149=-9,-999,IF(G2149="",-999,0)))</f>
        <v>-999</v>
      </c>
      <c r="AM2149" s="82">
        <f>IF(I2149=1, 'adjustment factor'!$D$12, IF(I2149=-9,-999,IF(I2149="",-999,0)))</f>
        <v>-999</v>
      </c>
      <c r="AN2149" s="82">
        <f>IF(J2149=1, 'adjustment factor'!$D$13, IF(J2149=-9,-999,IF(J2149="",-999,0)))</f>
        <v>-999</v>
      </c>
      <c r="AO2149" s="82" t="str">
        <f t="shared" si="348"/>
        <v>-999</v>
      </c>
      <c r="AP2149" s="82" t="str">
        <f t="shared" si="349"/>
        <v>MISSING</v>
      </c>
      <c r="AQ2149" s="31"/>
    </row>
    <row r="2150" spans="2:43">
      <c r="B2150" s="207"/>
      <c r="C2150" s="35">
        <v>2146</v>
      </c>
      <c r="D2150" s="161"/>
      <c r="E2150" s="161"/>
      <c r="F2150" s="161"/>
      <c r="G2150" s="161"/>
      <c r="H2150" s="161"/>
      <c r="I2150" s="161"/>
      <c r="J2150" s="161"/>
      <c r="K2150" s="161"/>
      <c r="L2150" s="161"/>
      <c r="M2150" s="161"/>
      <c r="N2150" s="171"/>
      <c r="O2150" s="171"/>
      <c r="P2150" s="171"/>
      <c r="Q2150" s="171"/>
      <c r="R2150" s="171"/>
      <c r="S2150" s="171"/>
      <c r="T2150" s="208" t="str">
        <f t="shared" si="340"/>
        <v>MISSING</v>
      </c>
      <c r="U2150" s="208" t="str">
        <f t="shared" si="341"/>
        <v>MISSING</v>
      </c>
      <c r="X2150" s="56">
        <f t="shared" si="342"/>
        <v>-99</v>
      </c>
      <c r="Y2150" s="56">
        <f t="shared" si="343"/>
        <v>-99</v>
      </c>
      <c r="Z2150" s="56">
        <f t="shared" si="344"/>
        <v>-99</v>
      </c>
      <c r="AA2150" s="56">
        <f t="shared" si="345"/>
        <v>-99</v>
      </c>
      <c r="AB2150" s="56">
        <f t="shared" si="346"/>
        <v>-99</v>
      </c>
      <c r="AC2150" s="56">
        <f t="shared" si="347"/>
        <v>-99</v>
      </c>
      <c r="AD2150" s="3"/>
      <c r="AE2150" s="82">
        <f>IF(D2150=1, 'adjustment factor'!$D$4, IF(D2150=-9,-999,IF(D2150="",-999,0)))</f>
        <v>-999</v>
      </c>
      <c r="AF2150" s="82">
        <f>IF(F2150=1, 'adjustment factor'!$D$5, IF(F2150=-9,-999,IF(F2150="",-999,0)))</f>
        <v>-999</v>
      </c>
      <c r="AG2150" s="82">
        <f>IF(E2150=1, 'adjustment factor'!$D$6, IF(E2150=-9,-999,IF(E2150="",-999,0)))</f>
        <v>-999</v>
      </c>
      <c r="AH2150" s="82">
        <f>IF(K2150&gt;=45,'adjustment factor'!$D$7,IF(K2150=-9,-1200,IF(K2150="",-1200,0)))</f>
        <v>-1200</v>
      </c>
      <c r="AI2150" s="82">
        <f>IF(L2150=1, 'adjustment factor'!$D$8, IF(L2150=-9,-999,IF(L2150="",-999,0)))</f>
        <v>-999</v>
      </c>
      <c r="AJ2150" s="82">
        <f>IF(AND(M2150&gt;=1,M2150&lt;=4),'adjustment factor'!$D$9,IF(M2150=-9,-999,IF(M2150=98,-999,IF(M2150=99,-999,IF(M2150="",-999,0)))))</f>
        <v>-999</v>
      </c>
      <c r="AK2150" s="82">
        <f>IF(H2150=1, 'adjustment factor'!$D$10, IF(H2150=-9,-999,IF(H2150="",-999,0)))</f>
        <v>-999</v>
      </c>
      <c r="AL2150" s="82">
        <f>IF(G2150=1, 'adjustment factor'!$D$11, IF(G2150=-9,-999,IF(G2150="",-999,0)))</f>
        <v>-999</v>
      </c>
      <c r="AM2150" s="82">
        <f>IF(I2150=1, 'adjustment factor'!$D$12, IF(I2150=-9,-999,IF(I2150="",-999,0)))</f>
        <v>-999</v>
      </c>
      <c r="AN2150" s="82">
        <f>IF(J2150=1, 'adjustment factor'!$D$13, IF(J2150=-9,-999,IF(J2150="",-999,0)))</f>
        <v>-999</v>
      </c>
      <c r="AO2150" s="82" t="str">
        <f t="shared" si="348"/>
        <v>-999</v>
      </c>
      <c r="AP2150" s="82" t="str">
        <f t="shared" si="349"/>
        <v>MISSING</v>
      </c>
      <c r="AQ2150" s="31"/>
    </row>
    <row r="2151" spans="2:43">
      <c r="B2151" s="207"/>
      <c r="C2151" s="35">
        <v>2147</v>
      </c>
      <c r="D2151" s="161"/>
      <c r="E2151" s="161"/>
      <c r="F2151" s="161"/>
      <c r="G2151" s="161"/>
      <c r="H2151" s="161"/>
      <c r="I2151" s="161"/>
      <c r="J2151" s="161"/>
      <c r="K2151" s="161"/>
      <c r="L2151" s="161"/>
      <c r="M2151" s="161"/>
      <c r="N2151" s="171"/>
      <c r="O2151" s="171"/>
      <c r="P2151" s="171"/>
      <c r="Q2151" s="171"/>
      <c r="R2151" s="171"/>
      <c r="S2151" s="171"/>
      <c r="T2151" s="208" t="str">
        <f t="shared" si="340"/>
        <v>MISSING</v>
      </c>
      <c r="U2151" s="208" t="str">
        <f t="shared" si="341"/>
        <v>MISSING</v>
      </c>
      <c r="X2151" s="56">
        <f t="shared" si="342"/>
        <v>-99</v>
      </c>
      <c r="Y2151" s="56">
        <f t="shared" si="343"/>
        <v>-99</v>
      </c>
      <c r="Z2151" s="56">
        <f t="shared" si="344"/>
        <v>-99</v>
      </c>
      <c r="AA2151" s="56">
        <f t="shared" si="345"/>
        <v>-99</v>
      </c>
      <c r="AB2151" s="56">
        <f t="shared" si="346"/>
        <v>-99</v>
      </c>
      <c r="AC2151" s="56">
        <f t="shared" si="347"/>
        <v>-99</v>
      </c>
      <c r="AD2151" s="3"/>
      <c r="AE2151" s="82">
        <f>IF(D2151=1, 'adjustment factor'!$D$4, IF(D2151=-9,-999,IF(D2151="",-999,0)))</f>
        <v>-999</v>
      </c>
      <c r="AF2151" s="82">
        <f>IF(F2151=1, 'adjustment factor'!$D$5, IF(F2151=-9,-999,IF(F2151="",-999,0)))</f>
        <v>-999</v>
      </c>
      <c r="AG2151" s="82">
        <f>IF(E2151=1, 'adjustment factor'!$D$6, IF(E2151=-9,-999,IF(E2151="",-999,0)))</f>
        <v>-999</v>
      </c>
      <c r="AH2151" s="82">
        <f>IF(K2151&gt;=45,'adjustment factor'!$D$7,IF(K2151=-9,-1200,IF(K2151="",-1200,0)))</f>
        <v>-1200</v>
      </c>
      <c r="AI2151" s="82">
        <f>IF(L2151=1, 'adjustment factor'!$D$8, IF(L2151=-9,-999,IF(L2151="",-999,0)))</f>
        <v>-999</v>
      </c>
      <c r="AJ2151" s="82">
        <f>IF(AND(M2151&gt;=1,M2151&lt;=4),'adjustment factor'!$D$9,IF(M2151=-9,-999,IF(M2151=98,-999,IF(M2151=99,-999,IF(M2151="",-999,0)))))</f>
        <v>-999</v>
      </c>
      <c r="AK2151" s="82">
        <f>IF(H2151=1, 'adjustment factor'!$D$10, IF(H2151=-9,-999,IF(H2151="",-999,0)))</f>
        <v>-999</v>
      </c>
      <c r="AL2151" s="82">
        <f>IF(G2151=1, 'adjustment factor'!$D$11, IF(G2151=-9,-999,IF(G2151="",-999,0)))</f>
        <v>-999</v>
      </c>
      <c r="AM2151" s="82">
        <f>IF(I2151=1, 'adjustment factor'!$D$12, IF(I2151=-9,-999,IF(I2151="",-999,0)))</f>
        <v>-999</v>
      </c>
      <c r="AN2151" s="82">
        <f>IF(J2151=1, 'adjustment factor'!$D$13, IF(J2151=-9,-999,IF(J2151="",-999,0)))</f>
        <v>-999</v>
      </c>
      <c r="AO2151" s="82" t="str">
        <f t="shared" si="348"/>
        <v>-999</v>
      </c>
      <c r="AP2151" s="82" t="str">
        <f t="shared" si="349"/>
        <v>MISSING</v>
      </c>
      <c r="AQ2151" s="31"/>
    </row>
    <row r="2152" spans="2:43">
      <c r="B2152" s="207"/>
      <c r="C2152" s="35">
        <v>2148</v>
      </c>
      <c r="D2152" s="161"/>
      <c r="E2152" s="161"/>
      <c r="F2152" s="161"/>
      <c r="G2152" s="161"/>
      <c r="H2152" s="161"/>
      <c r="I2152" s="161"/>
      <c r="J2152" s="161"/>
      <c r="K2152" s="161"/>
      <c r="L2152" s="161"/>
      <c r="M2152" s="161"/>
      <c r="N2152" s="171"/>
      <c r="O2152" s="171"/>
      <c r="P2152" s="171"/>
      <c r="Q2152" s="171"/>
      <c r="R2152" s="171"/>
      <c r="S2152" s="171"/>
      <c r="T2152" s="208" t="str">
        <f t="shared" si="340"/>
        <v>MISSING</v>
      </c>
      <c r="U2152" s="208" t="str">
        <f t="shared" si="341"/>
        <v>MISSING</v>
      </c>
      <c r="X2152" s="56">
        <f t="shared" si="342"/>
        <v>-99</v>
      </c>
      <c r="Y2152" s="56">
        <f t="shared" si="343"/>
        <v>-99</v>
      </c>
      <c r="Z2152" s="56">
        <f t="shared" si="344"/>
        <v>-99</v>
      </c>
      <c r="AA2152" s="56">
        <f t="shared" si="345"/>
        <v>-99</v>
      </c>
      <c r="AB2152" s="56">
        <f t="shared" si="346"/>
        <v>-99</v>
      </c>
      <c r="AC2152" s="56">
        <f t="shared" si="347"/>
        <v>-99</v>
      </c>
      <c r="AD2152" s="3"/>
      <c r="AE2152" s="82">
        <f>IF(D2152=1, 'adjustment factor'!$D$4, IF(D2152=-9,-999,IF(D2152="",-999,0)))</f>
        <v>-999</v>
      </c>
      <c r="AF2152" s="82">
        <f>IF(F2152=1, 'adjustment factor'!$D$5, IF(F2152=-9,-999,IF(F2152="",-999,0)))</f>
        <v>-999</v>
      </c>
      <c r="AG2152" s="82">
        <f>IF(E2152=1, 'adjustment factor'!$D$6, IF(E2152=-9,-999,IF(E2152="",-999,0)))</f>
        <v>-999</v>
      </c>
      <c r="AH2152" s="82">
        <f>IF(K2152&gt;=45,'adjustment factor'!$D$7,IF(K2152=-9,-1200,IF(K2152="",-1200,0)))</f>
        <v>-1200</v>
      </c>
      <c r="AI2152" s="82">
        <f>IF(L2152=1, 'adjustment factor'!$D$8, IF(L2152=-9,-999,IF(L2152="",-999,0)))</f>
        <v>-999</v>
      </c>
      <c r="AJ2152" s="82">
        <f>IF(AND(M2152&gt;=1,M2152&lt;=4),'adjustment factor'!$D$9,IF(M2152=-9,-999,IF(M2152=98,-999,IF(M2152=99,-999,IF(M2152="",-999,0)))))</f>
        <v>-999</v>
      </c>
      <c r="AK2152" s="82">
        <f>IF(H2152=1, 'adjustment factor'!$D$10, IF(H2152=-9,-999,IF(H2152="",-999,0)))</f>
        <v>-999</v>
      </c>
      <c r="AL2152" s="82">
        <f>IF(G2152=1, 'adjustment factor'!$D$11, IF(G2152=-9,-999,IF(G2152="",-999,0)))</f>
        <v>-999</v>
      </c>
      <c r="AM2152" s="82">
        <f>IF(I2152=1, 'adjustment factor'!$D$12, IF(I2152=-9,-999,IF(I2152="",-999,0)))</f>
        <v>-999</v>
      </c>
      <c r="AN2152" s="82">
        <f>IF(J2152=1, 'adjustment factor'!$D$13, IF(J2152=-9,-999,IF(J2152="",-999,0)))</f>
        <v>-999</v>
      </c>
      <c r="AO2152" s="82" t="str">
        <f t="shared" si="348"/>
        <v>-999</v>
      </c>
      <c r="AP2152" s="82" t="str">
        <f t="shared" si="349"/>
        <v>MISSING</v>
      </c>
      <c r="AQ2152" s="31"/>
    </row>
    <row r="2153" spans="2:43">
      <c r="B2153" s="207"/>
      <c r="C2153" s="35">
        <v>2149</v>
      </c>
      <c r="D2153" s="161"/>
      <c r="E2153" s="161"/>
      <c r="F2153" s="161"/>
      <c r="G2153" s="161"/>
      <c r="H2153" s="161"/>
      <c r="I2153" s="161"/>
      <c r="J2153" s="161"/>
      <c r="K2153" s="161"/>
      <c r="L2153" s="161"/>
      <c r="M2153" s="161"/>
      <c r="N2153" s="171"/>
      <c r="O2153" s="171"/>
      <c r="P2153" s="171"/>
      <c r="Q2153" s="171"/>
      <c r="R2153" s="171"/>
      <c r="S2153" s="171"/>
      <c r="T2153" s="208" t="str">
        <f t="shared" si="340"/>
        <v>MISSING</v>
      </c>
      <c r="U2153" s="208" t="str">
        <f t="shared" si="341"/>
        <v>MISSING</v>
      </c>
      <c r="X2153" s="56">
        <f t="shared" si="342"/>
        <v>-99</v>
      </c>
      <c r="Y2153" s="56">
        <f t="shared" si="343"/>
        <v>-99</v>
      </c>
      <c r="Z2153" s="56">
        <f t="shared" si="344"/>
        <v>-99</v>
      </c>
      <c r="AA2153" s="56">
        <f t="shared" si="345"/>
        <v>-99</v>
      </c>
      <c r="AB2153" s="56">
        <f t="shared" si="346"/>
        <v>-99</v>
      </c>
      <c r="AC2153" s="56">
        <f t="shared" si="347"/>
        <v>-99</v>
      </c>
      <c r="AD2153" s="3"/>
      <c r="AE2153" s="82">
        <f>IF(D2153=1, 'adjustment factor'!$D$4, IF(D2153=-9,-999,IF(D2153="",-999,0)))</f>
        <v>-999</v>
      </c>
      <c r="AF2153" s="82">
        <f>IF(F2153=1, 'adjustment factor'!$D$5, IF(F2153=-9,-999,IF(F2153="",-999,0)))</f>
        <v>-999</v>
      </c>
      <c r="AG2153" s="82">
        <f>IF(E2153=1, 'adjustment factor'!$D$6, IF(E2153=-9,-999,IF(E2153="",-999,0)))</f>
        <v>-999</v>
      </c>
      <c r="AH2153" s="82">
        <f>IF(K2153&gt;=45,'adjustment factor'!$D$7,IF(K2153=-9,-1200,IF(K2153="",-1200,0)))</f>
        <v>-1200</v>
      </c>
      <c r="AI2153" s="82">
        <f>IF(L2153=1, 'adjustment factor'!$D$8, IF(L2153=-9,-999,IF(L2153="",-999,0)))</f>
        <v>-999</v>
      </c>
      <c r="AJ2153" s="82">
        <f>IF(AND(M2153&gt;=1,M2153&lt;=4),'adjustment factor'!$D$9,IF(M2153=-9,-999,IF(M2153=98,-999,IF(M2153=99,-999,IF(M2153="",-999,0)))))</f>
        <v>-999</v>
      </c>
      <c r="AK2153" s="82">
        <f>IF(H2153=1, 'adjustment factor'!$D$10, IF(H2153=-9,-999,IF(H2153="",-999,0)))</f>
        <v>-999</v>
      </c>
      <c r="AL2153" s="82">
        <f>IF(G2153=1, 'adjustment factor'!$D$11, IF(G2153=-9,-999,IF(G2153="",-999,0)))</f>
        <v>-999</v>
      </c>
      <c r="AM2153" s="82">
        <f>IF(I2153=1, 'adjustment factor'!$D$12, IF(I2153=-9,-999,IF(I2153="",-999,0)))</f>
        <v>-999</v>
      </c>
      <c r="AN2153" s="82">
        <f>IF(J2153=1, 'adjustment factor'!$D$13, IF(J2153=-9,-999,IF(J2153="",-999,0)))</f>
        <v>-999</v>
      </c>
      <c r="AO2153" s="82" t="str">
        <f t="shared" si="348"/>
        <v>-999</v>
      </c>
      <c r="AP2153" s="82" t="str">
        <f t="shared" si="349"/>
        <v>MISSING</v>
      </c>
      <c r="AQ2153" s="31"/>
    </row>
    <row r="2154" spans="2:43">
      <c r="B2154" s="207"/>
      <c r="C2154" s="35">
        <v>2150</v>
      </c>
      <c r="D2154" s="161"/>
      <c r="E2154" s="161"/>
      <c r="F2154" s="161"/>
      <c r="G2154" s="161"/>
      <c r="H2154" s="161"/>
      <c r="I2154" s="161"/>
      <c r="J2154" s="161"/>
      <c r="K2154" s="161"/>
      <c r="L2154" s="161"/>
      <c r="M2154" s="161"/>
      <c r="N2154" s="171"/>
      <c r="O2154" s="171"/>
      <c r="P2154" s="171"/>
      <c r="Q2154" s="171"/>
      <c r="R2154" s="171"/>
      <c r="S2154" s="171"/>
      <c r="T2154" s="208" t="str">
        <f t="shared" si="340"/>
        <v>MISSING</v>
      </c>
      <c r="U2154" s="208" t="str">
        <f t="shared" si="341"/>
        <v>MISSING</v>
      </c>
      <c r="X2154" s="56">
        <f t="shared" si="342"/>
        <v>-99</v>
      </c>
      <c r="Y2154" s="56">
        <f t="shared" si="343"/>
        <v>-99</v>
      </c>
      <c r="Z2154" s="56">
        <f t="shared" si="344"/>
        <v>-99</v>
      </c>
      <c r="AA2154" s="56">
        <f t="shared" si="345"/>
        <v>-99</v>
      </c>
      <c r="AB2154" s="56">
        <f t="shared" si="346"/>
        <v>-99</v>
      </c>
      <c r="AC2154" s="56">
        <f t="shared" si="347"/>
        <v>-99</v>
      </c>
      <c r="AD2154" s="3"/>
      <c r="AE2154" s="82">
        <f>IF(D2154=1, 'adjustment factor'!$D$4, IF(D2154=-9,-999,IF(D2154="",-999,0)))</f>
        <v>-999</v>
      </c>
      <c r="AF2154" s="82">
        <f>IF(F2154=1, 'adjustment factor'!$D$5, IF(F2154=-9,-999,IF(F2154="",-999,0)))</f>
        <v>-999</v>
      </c>
      <c r="AG2154" s="82">
        <f>IF(E2154=1, 'adjustment factor'!$D$6, IF(E2154=-9,-999,IF(E2154="",-999,0)))</f>
        <v>-999</v>
      </c>
      <c r="AH2154" s="82">
        <f>IF(K2154&gt;=45,'adjustment factor'!$D$7,IF(K2154=-9,-1200,IF(K2154="",-1200,0)))</f>
        <v>-1200</v>
      </c>
      <c r="AI2154" s="82">
        <f>IF(L2154=1, 'adjustment factor'!$D$8, IF(L2154=-9,-999,IF(L2154="",-999,0)))</f>
        <v>-999</v>
      </c>
      <c r="AJ2154" s="82">
        <f>IF(AND(M2154&gt;=1,M2154&lt;=4),'adjustment factor'!$D$9,IF(M2154=-9,-999,IF(M2154=98,-999,IF(M2154=99,-999,IF(M2154="",-999,0)))))</f>
        <v>-999</v>
      </c>
      <c r="AK2154" s="82">
        <f>IF(H2154=1, 'adjustment factor'!$D$10, IF(H2154=-9,-999,IF(H2154="",-999,0)))</f>
        <v>-999</v>
      </c>
      <c r="AL2154" s="82">
        <f>IF(G2154=1, 'adjustment factor'!$D$11, IF(G2154=-9,-999,IF(G2154="",-999,0)))</f>
        <v>-999</v>
      </c>
      <c r="AM2154" s="82">
        <f>IF(I2154=1, 'adjustment factor'!$D$12, IF(I2154=-9,-999,IF(I2154="",-999,0)))</f>
        <v>-999</v>
      </c>
      <c r="AN2154" s="82">
        <f>IF(J2154=1, 'adjustment factor'!$D$13, IF(J2154=-9,-999,IF(J2154="",-999,0)))</f>
        <v>-999</v>
      </c>
      <c r="AO2154" s="82" t="str">
        <f t="shared" si="348"/>
        <v>-999</v>
      </c>
      <c r="AP2154" s="82" t="str">
        <f t="shared" si="349"/>
        <v>MISSING</v>
      </c>
      <c r="AQ2154" s="31"/>
    </row>
    <row r="2155" spans="2:43">
      <c r="B2155" s="207"/>
      <c r="C2155" s="35">
        <v>2151</v>
      </c>
      <c r="D2155" s="161"/>
      <c r="E2155" s="161"/>
      <c r="F2155" s="161"/>
      <c r="G2155" s="161"/>
      <c r="H2155" s="161"/>
      <c r="I2155" s="161"/>
      <c r="J2155" s="161"/>
      <c r="K2155" s="161"/>
      <c r="L2155" s="161"/>
      <c r="M2155" s="161"/>
      <c r="N2155" s="171"/>
      <c r="O2155" s="171"/>
      <c r="P2155" s="171"/>
      <c r="Q2155" s="171"/>
      <c r="R2155" s="171"/>
      <c r="S2155" s="171"/>
      <c r="T2155" s="208" t="str">
        <f t="shared" si="340"/>
        <v>MISSING</v>
      </c>
      <c r="U2155" s="208" t="str">
        <f t="shared" si="341"/>
        <v>MISSING</v>
      </c>
      <c r="X2155" s="56">
        <f t="shared" si="342"/>
        <v>-99</v>
      </c>
      <c r="Y2155" s="56">
        <f t="shared" si="343"/>
        <v>-99</v>
      </c>
      <c r="Z2155" s="56">
        <f t="shared" si="344"/>
        <v>-99</v>
      </c>
      <c r="AA2155" s="56">
        <f t="shared" si="345"/>
        <v>-99</v>
      </c>
      <c r="AB2155" s="56">
        <f t="shared" si="346"/>
        <v>-99</v>
      </c>
      <c r="AC2155" s="56">
        <f t="shared" si="347"/>
        <v>-99</v>
      </c>
      <c r="AD2155" s="3"/>
      <c r="AE2155" s="82">
        <f>IF(D2155=1, 'adjustment factor'!$D$4, IF(D2155=-9,-999,IF(D2155="",-999,0)))</f>
        <v>-999</v>
      </c>
      <c r="AF2155" s="82">
        <f>IF(F2155=1, 'adjustment factor'!$D$5, IF(F2155=-9,-999,IF(F2155="",-999,0)))</f>
        <v>-999</v>
      </c>
      <c r="AG2155" s="82">
        <f>IF(E2155=1, 'adjustment factor'!$D$6, IF(E2155=-9,-999,IF(E2155="",-999,0)))</f>
        <v>-999</v>
      </c>
      <c r="AH2155" s="82">
        <f>IF(K2155&gt;=45,'adjustment factor'!$D$7,IF(K2155=-9,-1200,IF(K2155="",-1200,0)))</f>
        <v>-1200</v>
      </c>
      <c r="AI2155" s="82">
        <f>IF(L2155=1, 'adjustment factor'!$D$8, IF(L2155=-9,-999,IF(L2155="",-999,0)))</f>
        <v>-999</v>
      </c>
      <c r="AJ2155" s="82">
        <f>IF(AND(M2155&gt;=1,M2155&lt;=4),'adjustment factor'!$D$9,IF(M2155=-9,-999,IF(M2155=98,-999,IF(M2155=99,-999,IF(M2155="",-999,0)))))</f>
        <v>-999</v>
      </c>
      <c r="AK2155" s="82">
        <f>IF(H2155=1, 'adjustment factor'!$D$10, IF(H2155=-9,-999,IF(H2155="",-999,0)))</f>
        <v>-999</v>
      </c>
      <c r="AL2155" s="82">
        <f>IF(G2155=1, 'adjustment factor'!$D$11, IF(G2155=-9,-999,IF(G2155="",-999,0)))</f>
        <v>-999</v>
      </c>
      <c r="AM2155" s="82">
        <f>IF(I2155=1, 'adjustment factor'!$D$12, IF(I2155=-9,-999,IF(I2155="",-999,0)))</f>
        <v>-999</v>
      </c>
      <c r="AN2155" s="82">
        <f>IF(J2155=1, 'adjustment factor'!$D$13, IF(J2155=-9,-999,IF(J2155="",-999,0)))</f>
        <v>-999</v>
      </c>
      <c r="AO2155" s="82" t="str">
        <f t="shared" si="348"/>
        <v>-999</v>
      </c>
      <c r="AP2155" s="82" t="str">
        <f t="shared" si="349"/>
        <v>MISSING</v>
      </c>
      <c r="AQ2155" s="31"/>
    </row>
    <row r="2156" spans="2:43">
      <c r="B2156" s="207"/>
      <c r="C2156" s="35">
        <v>2152</v>
      </c>
      <c r="D2156" s="161"/>
      <c r="E2156" s="161"/>
      <c r="F2156" s="161"/>
      <c r="G2156" s="161"/>
      <c r="H2156" s="161"/>
      <c r="I2156" s="161"/>
      <c r="J2156" s="161"/>
      <c r="K2156" s="161"/>
      <c r="L2156" s="161"/>
      <c r="M2156" s="161"/>
      <c r="N2156" s="171"/>
      <c r="O2156" s="171"/>
      <c r="P2156" s="171"/>
      <c r="Q2156" s="171"/>
      <c r="R2156" s="171"/>
      <c r="S2156" s="171"/>
      <c r="T2156" s="208" t="str">
        <f t="shared" si="340"/>
        <v>MISSING</v>
      </c>
      <c r="U2156" s="208" t="str">
        <f t="shared" si="341"/>
        <v>MISSING</v>
      </c>
      <c r="X2156" s="56">
        <f t="shared" si="342"/>
        <v>-99</v>
      </c>
      <c r="Y2156" s="56">
        <f t="shared" si="343"/>
        <v>-99</v>
      </c>
      <c r="Z2156" s="56">
        <f t="shared" si="344"/>
        <v>-99</v>
      </c>
      <c r="AA2156" s="56">
        <f t="shared" si="345"/>
        <v>-99</v>
      </c>
      <c r="AB2156" s="56">
        <f t="shared" si="346"/>
        <v>-99</v>
      </c>
      <c r="AC2156" s="56">
        <f t="shared" si="347"/>
        <v>-99</v>
      </c>
      <c r="AD2156" s="3"/>
      <c r="AE2156" s="82">
        <f>IF(D2156=1, 'adjustment factor'!$D$4, IF(D2156=-9,-999,IF(D2156="",-999,0)))</f>
        <v>-999</v>
      </c>
      <c r="AF2156" s="82">
        <f>IF(F2156=1, 'adjustment factor'!$D$5, IF(F2156=-9,-999,IF(F2156="",-999,0)))</f>
        <v>-999</v>
      </c>
      <c r="AG2156" s="82">
        <f>IF(E2156=1, 'adjustment factor'!$D$6, IF(E2156=-9,-999,IF(E2156="",-999,0)))</f>
        <v>-999</v>
      </c>
      <c r="AH2156" s="82">
        <f>IF(K2156&gt;=45,'adjustment factor'!$D$7,IF(K2156=-9,-1200,IF(K2156="",-1200,0)))</f>
        <v>-1200</v>
      </c>
      <c r="AI2156" s="82">
        <f>IF(L2156=1, 'adjustment factor'!$D$8, IF(L2156=-9,-999,IF(L2156="",-999,0)))</f>
        <v>-999</v>
      </c>
      <c r="AJ2156" s="82">
        <f>IF(AND(M2156&gt;=1,M2156&lt;=4),'adjustment factor'!$D$9,IF(M2156=-9,-999,IF(M2156=98,-999,IF(M2156=99,-999,IF(M2156="",-999,0)))))</f>
        <v>-999</v>
      </c>
      <c r="AK2156" s="82">
        <f>IF(H2156=1, 'adjustment factor'!$D$10, IF(H2156=-9,-999,IF(H2156="",-999,0)))</f>
        <v>-999</v>
      </c>
      <c r="AL2156" s="82">
        <f>IF(G2156=1, 'adjustment factor'!$D$11, IF(G2156=-9,-999,IF(G2156="",-999,0)))</f>
        <v>-999</v>
      </c>
      <c r="AM2156" s="82">
        <f>IF(I2156=1, 'adjustment factor'!$D$12, IF(I2156=-9,-999,IF(I2156="",-999,0)))</f>
        <v>-999</v>
      </c>
      <c r="AN2156" s="82">
        <f>IF(J2156=1, 'adjustment factor'!$D$13, IF(J2156=-9,-999,IF(J2156="",-999,0)))</f>
        <v>-999</v>
      </c>
      <c r="AO2156" s="82" t="str">
        <f t="shared" si="348"/>
        <v>-999</v>
      </c>
      <c r="AP2156" s="82" t="str">
        <f t="shared" si="349"/>
        <v>MISSING</v>
      </c>
      <c r="AQ2156" s="31"/>
    </row>
    <row r="2157" spans="2:43">
      <c r="B2157" s="207"/>
      <c r="C2157" s="35">
        <v>2153</v>
      </c>
      <c r="D2157" s="161"/>
      <c r="E2157" s="161"/>
      <c r="F2157" s="161"/>
      <c r="G2157" s="161"/>
      <c r="H2157" s="161"/>
      <c r="I2157" s="161"/>
      <c r="J2157" s="161"/>
      <c r="K2157" s="161"/>
      <c r="L2157" s="161"/>
      <c r="M2157" s="161"/>
      <c r="N2157" s="171"/>
      <c r="O2157" s="171"/>
      <c r="P2157" s="171"/>
      <c r="Q2157" s="171"/>
      <c r="R2157" s="171"/>
      <c r="S2157" s="171"/>
      <c r="T2157" s="208" t="str">
        <f t="shared" si="340"/>
        <v>MISSING</v>
      </c>
      <c r="U2157" s="208" t="str">
        <f t="shared" si="341"/>
        <v>MISSING</v>
      </c>
      <c r="X2157" s="56">
        <f t="shared" si="342"/>
        <v>-99</v>
      </c>
      <c r="Y2157" s="56">
        <f t="shared" si="343"/>
        <v>-99</v>
      </c>
      <c r="Z2157" s="56">
        <f t="shared" si="344"/>
        <v>-99</v>
      </c>
      <c r="AA2157" s="56">
        <f t="shared" si="345"/>
        <v>-99</v>
      </c>
      <c r="AB2157" s="56">
        <f t="shared" si="346"/>
        <v>-99</v>
      </c>
      <c r="AC2157" s="56">
        <f t="shared" si="347"/>
        <v>-99</v>
      </c>
      <c r="AD2157" s="3"/>
      <c r="AE2157" s="82">
        <f>IF(D2157=1, 'adjustment factor'!$D$4, IF(D2157=-9,-999,IF(D2157="",-999,0)))</f>
        <v>-999</v>
      </c>
      <c r="AF2157" s="82">
        <f>IF(F2157=1, 'adjustment factor'!$D$5, IF(F2157=-9,-999,IF(F2157="",-999,0)))</f>
        <v>-999</v>
      </c>
      <c r="AG2157" s="82">
        <f>IF(E2157=1, 'adjustment factor'!$D$6, IF(E2157=-9,-999,IF(E2157="",-999,0)))</f>
        <v>-999</v>
      </c>
      <c r="AH2157" s="82">
        <f>IF(K2157&gt;=45,'adjustment factor'!$D$7,IF(K2157=-9,-1200,IF(K2157="",-1200,0)))</f>
        <v>-1200</v>
      </c>
      <c r="AI2157" s="82">
        <f>IF(L2157=1, 'adjustment factor'!$D$8, IF(L2157=-9,-999,IF(L2157="",-999,0)))</f>
        <v>-999</v>
      </c>
      <c r="AJ2157" s="82">
        <f>IF(AND(M2157&gt;=1,M2157&lt;=4),'adjustment factor'!$D$9,IF(M2157=-9,-999,IF(M2157=98,-999,IF(M2157=99,-999,IF(M2157="",-999,0)))))</f>
        <v>-999</v>
      </c>
      <c r="AK2157" s="82">
        <f>IF(H2157=1, 'adjustment factor'!$D$10, IF(H2157=-9,-999,IF(H2157="",-999,0)))</f>
        <v>-999</v>
      </c>
      <c r="AL2157" s="82">
        <f>IF(G2157=1, 'adjustment factor'!$D$11, IF(G2157=-9,-999,IF(G2157="",-999,0)))</f>
        <v>-999</v>
      </c>
      <c r="AM2157" s="82">
        <f>IF(I2157=1, 'adjustment factor'!$D$12, IF(I2157=-9,-999,IF(I2157="",-999,0)))</f>
        <v>-999</v>
      </c>
      <c r="AN2157" s="82">
        <f>IF(J2157=1, 'adjustment factor'!$D$13, IF(J2157=-9,-999,IF(J2157="",-999,0)))</f>
        <v>-999</v>
      </c>
      <c r="AO2157" s="82" t="str">
        <f t="shared" si="348"/>
        <v>-999</v>
      </c>
      <c r="AP2157" s="82" t="str">
        <f t="shared" si="349"/>
        <v>MISSING</v>
      </c>
      <c r="AQ2157" s="31"/>
    </row>
    <row r="2158" spans="2:43">
      <c r="B2158" s="207"/>
      <c r="C2158" s="35">
        <v>2154</v>
      </c>
      <c r="D2158" s="161"/>
      <c r="E2158" s="161"/>
      <c r="F2158" s="161"/>
      <c r="G2158" s="161"/>
      <c r="H2158" s="161"/>
      <c r="I2158" s="161"/>
      <c r="J2158" s="161"/>
      <c r="K2158" s="161"/>
      <c r="L2158" s="161"/>
      <c r="M2158" s="161"/>
      <c r="N2158" s="171"/>
      <c r="O2158" s="171"/>
      <c r="P2158" s="171"/>
      <c r="Q2158" s="171"/>
      <c r="R2158" s="171"/>
      <c r="S2158" s="171"/>
      <c r="T2158" s="208" t="str">
        <f t="shared" si="340"/>
        <v>MISSING</v>
      </c>
      <c r="U2158" s="208" t="str">
        <f t="shared" si="341"/>
        <v>MISSING</v>
      </c>
      <c r="X2158" s="56">
        <f t="shared" si="342"/>
        <v>-99</v>
      </c>
      <c r="Y2158" s="56">
        <f t="shared" si="343"/>
        <v>-99</v>
      </c>
      <c r="Z2158" s="56">
        <f t="shared" si="344"/>
        <v>-99</v>
      </c>
      <c r="AA2158" s="56">
        <f t="shared" si="345"/>
        <v>-99</v>
      </c>
      <c r="AB2158" s="56">
        <f t="shared" si="346"/>
        <v>-99</v>
      </c>
      <c r="AC2158" s="56">
        <f t="shared" si="347"/>
        <v>-99</v>
      </c>
      <c r="AD2158" s="3"/>
      <c r="AE2158" s="82">
        <f>IF(D2158=1, 'adjustment factor'!$D$4, IF(D2158=-9,-999,IF(D2158="",-999,0)))</f>
        <v>-999</v>
      </c>
      <c r="AF2158" s="82">
        <f>IF(F2158=1, 'adjustment factor'!$D$5, IF(F2158=-9,-999,IF(F2158="",-999,0)))</f>
        <v>-999</v>
      </c>
      <c r="AG2158" s="82">
        <f>IF(E2158=1, 'adjustment factor'!$D$6, IF(E2158=-9,-999,IF(E2158="",-999,0)))</f>
        <v>-999</v>
      </c>
      <c r="AH2158" s="82">
        <f>IF(K2158&gt;=45,'adjustment factor'!$D$7,IF(K2158=-9,-1200,IF(K2158="",-1200,0)))</f>
        <v>-1200</v>
      </c>
      <c r="AI2158" s="82">
        <f>IF(L2158=1, 'adjustment factor'!$D$8, IF(L2158=-9,-999,IF(L2158="",-999,0)))</f>
        <v>-999</v>
      </c>
      <c r="AJ2158" s="82">
        <f>IF(AND(M2158&gt;=1,M2158&lt;=4),'adjustment factor'!$D$9,IF(M2158=-9,-999,IF(M2158=98,-999,IF(M2158=99,-999,IF(M2158="",-999,0)))))</f>
        <v>-999</v>
      </c>
      <c r="AK2158" s="82">
        <f>IF(H2158=1, 'adjustment factor'!$D$10, IF(H2158=-9,-999,IF(H2158="",-999,0)))</f>
        <v>-999</v>
      </c>
      <c r="AL2158" s="82">
        <f>IF(G2158=1, 'adjustment factor'!$D$11, IF(G2158=-9,-999,IF(G2158="",-999,0)))</f>
        <v>-999</v>
      </c>
      <c r="AM2158" s="82">
        <f>IF(I2158=1, 'adjustment factor'!$D$12, IF(I2158=-9,-999,IF(I2158="",-999,0)))</f>
        <v>-999</v>
      </c>
      <c r="AN2158" s="82">
        <f>IF(J2158=1, 'adjustment factor'!$D$13, IF(J2158=-9,-999,IF(J2158="",-999,0)))</f>
        <v>-999</v>
      </c>
      <c r="AO2158" s="82" t="str">
        <f t="shared" si="348"/>
        <v>-999</v>
      </c>
      <c r="AP2158" s="82" t="str">
        <f t="shared" si="349"/>
        <v>MISSING</v>
      </c>
      <c r="AQ2158" s="31"/>
    </row>
    <row r="2159" spans="2:43">
      <c r="B2159" s="207"/>
      <c r="C2159" s="35">
        <v>2155</v>
      </c>
      <c r="D2159" s="161"/>
      <c r="E2159" s="161"/>
      <c r="F2159" s="161"/>
      <c r="G2159" s="161"/>
      <c r="H2159" s="161"/>
      <c r="I2159" s="161"/>
      <c r="J2159" s="161"/>
      <c r="K2159" s="161"/>
      <c r="L2159" s="161"/>
      <c r="M2159" s="161"/>
      <c r="N2159" s="171"/>
      <c r="O2159" s="171"/>
      <c r="P2159" s="171"/>
      <c r="Q2159" s="171"/>
      <c r="R2159" s="171"/>
      <c r="S2159" s="171"/>
      <c r="T2159" s="208" t="str">
        <f t="shared" si="340"/>
        <v>MISSING</v>
      </c>
      <c r="U2159" s="208" t="str">
        <f t="shared" si="341"/>
        <v>MISSING</v>
      </c>
      <c r="X2159" s="56">
        <f t="shared" si="342"/>
        <v>-99</v>
      </c>
      <c r="Y2159" s="56">
        <f t="shared" si="343"/>
        <v>-99</v>
      </c>
      <c r="Z2159" s="56">
        <f t="shared" si="344"/>
        <v>-99</v>
      </c>
      <c r="AA2159" s="56">
        <f t="shared" si="345"/>
        <v>-99</v>
      </c>
      <c r="AB2159" s="56">
        <f t="shared" si="346"/>
        <v>-99</v>
      </c>
      <c r="AC2159" s="56">
        <f t="shared" si="347"/>
        <v>-99</v>
      </c>
      <c r="AD2159" s="3"/>
      <c r="AE2159" s="82">
        <f>IF(D2159=1, 'adjustment factor'!$D$4, IF(D2159=-9,-999,IF(D2159="",-999,0)))</f>
        <v>-999</v>
      </c>
      <c r="AF2159" s="82">
        <f>IF(F2159=1, 'adjustment factor'!$D$5, IF(F2159=-9,-999,IF(F2159="",-999,0)))</f>
        <v>-999</v>
      </c>
      <c r="AG2159" s="82">
        <f>IF(E2159=1, 'adjustment factor'!$D$6, IF(E2159=-9,-999,IF(E2159="",-999,0)))</f>
        <v>-999</v>
      </c>
      <c r="AH2159" s="82">
        <f>IF(K2159&gt;=45,'adjustment factor'!$D$7,IF(K2159=-9,-1200,IF(K2159="",-1200,0)))</f>
        <v>-1200</v>
      </c>
      <c r="AI2159" s="82">
        <f>IF(L2159=1, 'adjustment factor'!$D$8, IF(L2159=-9,-999,IF(L2159="",-999,0)))</f>
        <v>-999</v>
      </c>
      <c r="AJ2159" s="82">
        <f>IF(AND(M2159&gt;=1,M2159&lt;=4),'adjustment factor'!$D$9,IF(M2159=-9,-999,IF(M2159=98,-999,IF(M2159=99,-999,IF(M2159="",-999,0)))))</f>
        <v>-999</v>
      </c>
      <c r="AK2159" s="82">
        <f>IF(H2159=1, 'adjustment factor'!$D$10, IF(H2159=-9,-999,IF(H2159="",-999,0)))</f>
        <v>-999</v>
      </c>
      <c r="AL2159" s="82">
        <f>IF(G2159=1, 'adjustment factor'!$D$11, IF(G2159=-9,-999,IF(G2159="",-999,0)))</f>
        <v>-999</v>
      </c>
      <c r="AM2159" s="82">
        <f>IF(I2159=1, 'adjustment factor'!$D$12, IF(I2159=-9,-999,IF(I2159="",-999,0)))</f>
        <v>-999</v>
      </c>
      <c r="AN2159" s="82">
        <f>IF(J2159=1, 'adjustment factor'!$D$13, IF(J2159=-9,-999,IF(J2159="",-999,0)))</f>
        <v>-999</v>
      </c>
      <c r="AO2159" s="82" t="str">
        <f t="shared" si="348"/>
        <v>-999</v>
      </c>
      <c r="AP2159" s="82" t="str">
        <f t="shared" si="349"/>
        <v>MISSING</v>
      </c>
      <c r="AQ2159" s="31"/>
    </row>
    <row r="2160" spans="2:43">
      <c r="B2160" s="207"/>
      <c r="C2160" s="35">
        <v>2156</v>
      </c>
      <c r="D2160" s="161"/>
      <c r="E2160" s="161"/>
      <c r="F2160" s="161"/>
      <c r="G2160" s="161"/>
      <c r="H2160" s="161"/>
      <c r="I2160" s="161"/>
      <c r="J2160" s="161"/>
      <c r="K2160" s="161"/>
      <c r="L2160" s="161"/>
      <c r="M2160" s="161"/>
      <c r="N2160" s="171"/>
      <c r="O2160" s="171"/>
      <c r="P2160" s="171"/>
      <c r="Q2160" s="171"/>
      <c r="R2160" s="171"/>
      <c r="S2160" s="171"/>
      <c r="T2160" s="208" t="str">
        <f t="shared" si="340"/>
        <v>MISSING</v>
      </c>
      <c r="U2160" s="208" t="str">
        <f t="shared" si="341"/>
        <v>MISSING</v>
      </c>
      <c r="X2160" s="56">
        <f t="shared" si="342"/>
        <v>-99</v>
      </c>
      <c r="Y2160" s="56">
        <f t="shared" si="343"/>
        <v>-99</v>
      </c>
      <c r="Z2160" s="56">
        <f t="shared" si="344"/>
        <v>-99</v>
      </c>
      <c r="AA2160" s="56">
        <f t="shared" si="345"/>
        <v>-99</v>
      </c>
      <c r="AB2160" s="56">
        <f t="shared" si="346"/>
        <v>-99</v>
      </c>
      <c r="AC2160" s="56">
        <f t="shared" si="347"/>
        <v>-99</v>
      </c>
      <c r="AD2160" s="3"/>
      <c r="AE2160" s="82">
        <f>IF(D2160=1, 'adjustment factor'!$D$4, IF(D2160=-9,-999,IF(D2160="",-999,0)))</f>
        <v>-999</v>
      </c>
      <c r="AF2160" s="82">
        <f>IF(F2160=1, 'adjustment factor'!$D$5, IF(F2160=-9,-999,IF(F2160="",-999,0)))</f>
        <v>-999</v>
      </c>
      <c r="AG2160" s="82">
        <f>IF(E2160=1, 'adjustment factor'!$D$6, IF(E2160=-9,-999,IF(E2160="",-999,0)))</f>
        <v>-999</v>
      </c>
      <c r="AH2160" s="82">
        <f>IF(K2160&gt;=45,'adjustment factor'!$D$7,IF(K2160=-9,-1200,IF(K2160="",-1200,0)))</f>
        <v>-1200</v>
      </c>
      <c r="AI2160" s="82">
        <f>IF(L2160=1, 'adjustment factor'!$D$8, IF(L2160=-9,-999,IF(L2160="",-999,0)))</f>
        <v>-999</v>
      </c>
      <c r="AJ2160" s="82">
        <f>IF(AND(M2160&gt;=1,M2160&lt;=4),'adjustment factor'!$D$9,IF(M2160=-9,-999,IF(M2160=98,-999,IF(M2160=99,-999,IF(M2160="",-999,0)))))</f>
        <v>-999</v>
      </c>
      <c r="AK2160" s="82">
        <f>IF(H2160=1, 'adjustment factor'!$D$10, IF(H2160=-9,-999,IF(H2160="",-999,0)))</f>
        <v>-999</v>
      </c>
      <c r="AL2160" s="82">
        <f>IF(G2160=1, 'adjustment factor'!$D$11, IF(G2160=-9,-999,IF(G2160="",-999,0)))</f>
        <v>-999</v>
      </c>
      <c r="AM2160" s="82">
        <f>IF(I2160=1, 'adjustment factor'!$D$12, IF(I2160=-9,-999,IF(I2160="",-999,0)))</f>
        <v>-999</v>
      </c>
      <c r="AN2160" s="82">
        <f>IF(J2160=1, 'adjustment factor'!$D$13, IF(J2160=-9,-999,IF(J2160="",-999,0)))</f>
        <v>-999</v>
      </c>
      <c r="AO2160" s="82" t="str">
        <f t="shared" si="348"/>
        <v>-999</v>
      </c>
      <c r="AP2160" s="82" t="str">
        <f t="shared" si="349"/>
        <v>MISSING</v>
      </c>
      <c r="AQ2160" s="31"/>
    </row>
    <row r="2161" spans="2:43">
      <c r="B2161" s="207"/>
      <c r="C2161" s="35">
        <v>2157</v>
      </c>
      <c r="D2161" s="161"/>
      <c r="E2161" s="161"/>
      <c r="F2161" s="161"/>
      <c r="G2161" s="161"/>
      <c r="H2161" s="161"/>
      <c r="I2161" s="161"/>
      <c r="J2161" s="161"/>
      <c r="K2161" s="161"/>
      <c r="L2161" s="161"/>
      <c r="M2161" s="161"/>
      <c r="N2161" s="171"/>
      <c r="O2161" s="171"/>
      <c r="P2161" s="171"/>
      <c r="Q2161" s="171"/>
      <c r="R2161" s="171"/>
      <c r="S2161" s="171"/>
      <c r="T2161" s="208" t="str">
        <f t="shared" si="340"/>
        <v>MISSING</v>
      </c>
      <c r="U2161" s="208" t="str">
        <f t="shared" si="341"/>
        <v>MISSING</v>
      </c>
      <c r="X2161" s="56">
        <f t="shared" si="342"/>
        <v>-99</v>
      </c>
      <c r="Y2161" s="56">
        <f t="shared" si="343"/>
        <v>-99</v>
      </c>
      <c r="Z2161" s="56">
        <f t="shared" si="344"/>
        <v>-99</v>
      </c>
      <c r="AA2161" s="56">
        <f t="shared" si="345"/>
        <v>-99</v>
      </c>
      <c r="AB2161" s="56">
        <f t="shared" si="346"/>
        <v>-99</v>
      </c>
      <c r="AC2161" s="56">
        <f t="shared" si="347"/>
        <v>-99</v>
      </c>
      <c r="AD2161" s="3"/>
      <c r="AE2161" s="82">
        <f>IF(D2161=1, 'adjustment factor'!$D$4, IF(D2161=-9,-999,IF(D2161="",-999,0)))</f>
        <v>-999</v>
      </c>
      <c r="AF2161" s="82">
        <f>IF(F2161=1, 'adjustment factor'!$D$5, IF(F2161=-9,-999,IF(F2161="",-999,0)))</f>
        <v>-999</v>
      </c>
      <c r="AG2161" s="82">
        <f>IF(E2161=1, 'adjustment factor'!$D$6, IF(E2161=-9,-999,IF(E2161="",-999,0)))</f>
        <v>-999</v>
      </c>
      <c r="AH2161" s="82">
        <f>IF(K2161&gt;=45,'adjustment factor'!$D$7,IF(K2161=-9,-1200,IF(K2161="",-1200,0)))</f>
        <v>-1200</v>
      </c>
      <c r="AI2161" s="82">
        <f>IF(L2161=1, 'adjustment factor'!$D$8, IF(L2161=-9,-999,IF(L2161="",-999,0)))</f>
        <v>-999</v>
      </c>
      <c r="AJ2161" s="82">
        <f>IF(AND(M2161&gt;=1,M2161&lt;=4),'adjustment factor'!$D$9,IF(M2161=-9,-999,IF(M2161=98,-999,IF(M2161=99,-999,IF(M2161="",-999,0)))))</f>
        <v>-999</v>
      </c>
      <c r="AK2161" s="82">
        <f>IF(H2161=1, 'adjustment factor'!$D$10, IF(H2161=-9,-999,IF(H2161="",-999,0)))</f>
        <v>-999</v>
      </c>
      <c r="AL2161" s="82">
        <f>IF(G2161=1, 'adjustment factor'!$D$11, IF(G2161=-9,-999,IF(G2161="",-999,0)))</f>
        <v>-999</v>
      </c>
      <c r="AM2161" s="82">
        <f>IF(I2161=1, 'adjustment factor'!$D$12, IF(I2161=-9,-999,IF(I2161="",-999,0)))</f>
        <v>-999</v>
      </c>
      <c r="AN2161" s="82">
        <f>IF(J2161=1, 'adjustment factor'!$D$13, IF(J2161=-9,-999,IF(J2161="",-999,0)))</f>
        <v>-999</v>
      </c>
      <c r="AO2161" s="82" t="str">
        <f t="shared" si="348"/>
        <v>-999</v>
      </c>
      <c r="AP2161" s="82" t="str">
        <f t="shared" si="349"/>
        <v>MISSING</v>
      </c>
      <c r="AQ2161" s="31"/>
    </row>
    <row r="2162" spans="2:43">
      <c r="B2162" s="207"/>
      <c r="C2162" s="35">
        <v>2158</v>
      </c>
      <c r="D2162" s="161"/>
      <c r="E2162" s="161"/>
      <c r="F2162" s="161"/>
      <c r="G2162" s="161"/>
      <c r="H2162" s="161"/>
      <c r="I2162" s="161"/>
      <c r="J2162" s="161"/>
      <c r="K2162" s="161"/>
      <c r="L2162" s="161"/>
      <c r="M2162" s="161"/>
      <c r="N2162" s="171"/>
      <c r="O2162" s="171"/>
      <c r="P2162" s="171"/>
      <c r="Q2162" s="171"/>
      <c r="R2162" s="171"/>
      <c r="S2162" s="171"/>
      <c r="T2162" s="208" t="str">
        <f t="shared" si="340"/>
        <v>MISSING</v>
      </c>
      <c r="U2162" s="208" t="str">
        <f t="shared" si="341"/>
        <v>MISSING</v>
      </c>
      <c r="X2162" s="56">
        <f t="shared" si="342"/>
        <v>-99</v>
      </c>
      <c r="Y2162" s="56">
        <f t="shared" si="343"/>
        <v>-99</v>
      </c>
      <c r="Z2162" s="56">
        <f t="shared" si="344"/>
        <v>-99</v>
      </c>
      <c r="AA2162" s="56">
        <f t="shared" si="345"/>
        <v>-99</v>
      </c>
      <c r="AB2162" s="56">
        <f t="shared" si="346"/>
        <v>-99</v>
      </c>
      <c r="AC2162" s="56">
        <f t="shared" si="347"/>
        <v>-99</v>
      </c>
      <c r="AD2162" s="3"/>
      <c r="AE2162" s="82">
        <f>IF(D2162=1, 'adjustment factor'!$D$4, IF(D2162=-9,-999,IF(D2162="",-999,0)))</f>
        <v>-999</v>
      </c>
      <c r="AF2162" s="82">
        <f>IF(F2162=1, 'adjustment factor'!$D$5, IF(F2162=-9,-999,IF(F2162="",-999,0)))</f>
        <v>-999</v>
      </c>
      <c r="AG2162" s="82">
        <f>IF(E2162=1, 'adjustment factor'!$D$6, IF(E2162=-9,-999,IF(E2162="",-999,0)))</f>
        <v>-999</v>
      </c>
      <c r="AH2162" s="82">
        <f>IF(K2162&gt;=45,'adjustment factor'!$D$7,IF(K2162=-9,-1200,IF(K2162="",-1200,0)))</f>
        <v>-1200</v>
      </c>
      <c r="AI2162" s="82">
        <f>IF(L2162=1, 'adjustment factor'!$D$8, IF(L2162=-9,-999,IF(L2162="",-999,0)))</f>
        <v>-999</v>
      </c>
      <c r="AJ2162" s="82">
        <f>IF(AND(M2162&gt;=1,M2162&lt;=4),'adjustment factor'!$D$9,IF(M2162=-9,-999,IF(M2162=98,-999,IF(M2162=99,-999,IF(M2162="",-999,0)))))</f>
        <v>-999</v>
      </c>
      <c r="AK2162" s="82">
        <f>IF(H2162=1, 'adjustment factor'!$D$10, IF(H2162=-9,-999,IF(H2162="",-999,0)))</f>
        <v>-999</v>
      </c>
      <c r="AL2162" s="82">
        <f>IF(G2162=1, 'adjustment factor'!$D$11, IF(G2162=-9,-999,IF(G2162="",-999,0)))</f>
        <v>-999</v>
      </c>
      <c r="AM2162" s="82">
        <f>IF(I2162=1, 'adjustment factor'!$D$12, IF(I2162=-9,-999,IF(I2162="",-999,0)))</f>
        <v>-999</v>
      </c>
      <c r="AN2162" s="82">
        <f>IF(J2162=1, 'adjustment factor'!$D$13, IF(J2162=-9,-999,IF(J2162="",-999,0)))</f>
        <v>-999</v>
      </c>
      <c r="AO2162" s="82" t="str">
        <f t="shared" si="348"/>
        <v>-999</v>
      </c>
      <c r="AP2162" s="82" t="str">
        <f t="shared" si="349"/>
        <v>MISSING</v>
      </c>
      <c r="AQ2162" s="31"/>
    </row>
    <row r="2163" spans="2:43">
      <c r="B2163" s="207"/>
      <c r="C2163" s="35">
        <v>2159</v>
      </c>
      <c r="D2163" s="161"/>
      <c r="E2163" s="161"/>
      <c r="F2163" s="161"/>
      <c r="G2163" s="161"/>
      <c r="H2163" s="161"/>
      <c r="I2163" s="161"/>
      <c r="J2163" s="161"/>
      <c r="K2163" s="161"/>
      <c r="L2163" s="161"/>
      <c r="M2163" s="161"/>
      <c r="N2163" s="171"/>
      <c r="O2163" s="171"/>
      <c r="P2163" s="171"/>
      <c r="Q2163" s="171"/>
      <c r="R2163" s="171"/>
      <c r="S2163" s="171"/>
      <c r="T2163" s="208" t="str">
        <f t="shared" si="340"/>
        <v>MISSING</v>
      </c>
      <c r="U2163" s="208" t="str">
        <f t="shared" si="341"/>
        <v>MISSING</v>
      </c>
      <c r="X2163" s="56">
        <f t="shared" si="342"/>
        <v>-99</v>
      </c>
      <c r="Y2163" s="56">
        <f t="shared" si="343"/>
        <v>-99</v>
      </c>
      <c r="Z2163" s="56">
        <f t="shared" si="344"/>
        <v>-99</v>
      </c>
      <c r="AA2163" s="56">
        <f t="shared" si="345"/>
        <v>-99</v>
      </c>
      <c r="AB2163" s="56">
        <f t="shared" si="346"/>
        <v>-99</v>
      </c>
      <c r="AC2163" s="56">
        <f t="shared" si="347"/>
        <v>-99</v>
      </c>
      <c r="AD2163" s="3"/>
      <c r="AE2163" s="82">
        <f>IF(D2163=1, 'adjustment factor'!$D$4, IF(D2163=-9,-999,IF(D2163="",-999,0)))</f>
        <v>-999</v>
      </c>
      <c r="AF2163" s="82">
        <f>IF(F2163=1, 'adjustment factor'!$D$5, IF(F2163=-9,-999,IF(F2163="",-999,0)))</f>
        <v>-999</v>
      </c>
      <c r="AG2163" s="82">
        <f>IF(E2163=1, 'adjustment factor'!$D$6, IF(E2163=-9,-999,IF(E2163="",-999,0)))</f>
        <v>-999</v>
      </c>
      <c r="AH2163" s="82">
        <f>IF(K2163&gt;=45,'adjustment factor'!$D$7,IF(K2163=-9,-1200,IF(K2163="",-1200,0)))</f>
        <v>-1200</v>
      </c>
      <c r="AI2163" s="82">
        <f>IF(L2163=1, 'adjustment factor'!$D$8, IF(L2163=-9,-999,IF(L2163="",-999,0)))</f>
        <v>-999</v>
      </c>
      <c r="AJ2163" s="82">
        <f>IF(AND(M2163&gt;=1,M2163&lt;=4),'adjustment factor'!$D$9,IF(M2163=-9,-999,IF(M2163=98,-999,IF(M2163=99,-999,IF(M2163="",-999,0)))))</f>
        <v>-999</v>
      </c>
      <c r="AK2163" s="82">
        <f>IF(H2163=1, 'adjustment factor'!$D$10, IF(H2163=-9,-999,IF(H2163="",-999,0)))</f>
        <v>-999</v>
      </c>
      <c r="AL2163" s="82">
        <f>IF(G2163=1, 'adjustment factor'!$D$11, IF(G2163=-9,-999,IF(G2163="",-999,0)))</f>
        <v>-999</v>
      </c>
      <c r="AM2163" s="82">
        <f>IF(I2163=1, 'adjustment factor'!$D$12, IF(I2163=-9,-999,IF(I2163="",-999,0)))</f>
        <v>-999</v>
      </c>
      <c r="AN2163" s="82">
        <f>IF(J2163=1, 'adjustment factor'!$D$13, IF(J2163=-9,-999,IF(J2163="",-999,0)))</f>
        <v>-999</v>
      </c>
      <c r="AO2163" s="82" t="str">
        <f t="shared" si="348"/>
        <v>-999</v>
      </c>
      <c r="AP2163" s="82" t="str">
        <f t="shared" si="349"/>
        <v>MISSING</v>
      </c>
      <c r="AQ2163" s="31"/>
    </row>
    <row r="2164" spans="2:43">
      <c r="B2164" s="207"/>
      <c r="C2164" s="35">
        <v>2160</v>
      </c>
      <c r="D2164" s="161"/>
      <c r="E2164" s="161"/>
      <c r="F2164" s="161"/>
      <c r="G2164" s="161"/>
      <c r="H2164" s="161"/>
      <c r="I2164" s="161"/>
      <c r="J2164" s="161"/>
      <c r="K2164" s="161"/>
      <c r="L2164" s="161"/>
      <c r="M2164" s="161"/>
      <c r="N2164" s="171"/>
      <c r="O2164" s="171"/>
      <c r="P2164" s="171"/>
      <c r="Q2164" s="171"/>
      <c r="R2164" s="171"/>
      <c r="S2164" s="171"/>
      <c r="T2164" s="208" t="str">
        <f t="shared" si="340"/>
        <v>MISSING</v>
      </c>
      <c r="U2164" s="208" t="str">
        <f t="shared" si="341"/>
        <v>MISSING</v>
      </c>
      <c r="X2164" s="56">
        <f t="shared" si="342"/>
        <v>-99</v>
      </c>
      <c r="Y2164" s="56">
        <f t="shared" si="343"/>
        <v>-99</v>
      </c>
      <c r="Z2164" s="56">
        <f t="shared" si="344"/>
        <v>-99</v>
      </c>
      <c r="AA2164" s="56">
        <f t="shared" si="345"/>
        <v>-99</v>
      </c>
      <c r="AB2164" s="56">
        <f t="shared" si="346"/>
        <v>-99</v>
      </c>
      <c r="AC2164" s="56">
        <f t="shared" si="347"/>
        <v>-99</v>
      </c>
      <c r="AD2164" s="3"/>
      <c r="AE2164" s="82">
        <f>IF(D2164=1, 'adjustment factor'!$D$4, IF(D2164=-9,-999,IF(D2164="",-999,0)))</f>
        <v>-999</v>
      </c>
      <c r="AF2164" s="82">
        <f>IF(F2164=1, 'adjustment factor'!$D$5, IF(F2164=-9,-999,IF(F2164="",-999,0)))</f>
        <v>-999</v>
      </c>
      <c r="AG2164" s="82">
        <f>IF(E2164=1, 'adjustment factor'!$D$6, IF(E2164=-9,-999,IF(E2164="",-999,0)))</f>
        <v>-999</v>
      </c>
      <c r="AH2164" s="82">
        <f>IF(K2164&gt;=45,'adjustment factor'!$D$7,IF(K2164=-9,-1200,IF(K2164="",-1200,0)))</f>
        <v>-1200</v>
      </c>
      <c r="AI2164" s="82">
        <f>IF(L2164=1, 'adjustment factor'!$D$8, IF(L2164=-9,-999,IF(L2164="",-999,0)))</f>
        <v>-999</v>
      </c>
      <c r="AJ2164" s="82">
        <f>IF(AND(M2164&gt;=1,M2164&lt;=4),'adjustment factor'!$D$9,IF(M2164=-9,-999,IF(M2164=98,-999,IF(M2164=99,-999,IF(M2164="",-999,0)))))</f>
        <v>-999</v>
      </c>
      <c r="AK2164" s="82">
        <f>IF(H2164=1, 'adjustment factor'!$D$10, IF(H2164=-9,-999,IF(H2164="",-999,0)))</f>
        <v>-999</v>
      </c>
      <c r="AL2164" s="82">
        <f>IF(G2164=1, 'adjustment factor'!$D$11, IF(G2164=-9,-999,IF(G2164="",-999,0)))</f>
        <v>-999</v>
      </c>
      <c r="AM2164" s="82">
        <f>IF(I2164=1, 'adjustment factor'!$D$12, IF(I2164=-9,-999,IF(I2164="",-999,0)))</f>
        <v>-999</v>
      </c>
      <c r="AN2164" s="82">
        <f>IF(J2164=1, 'adjustment factor'!$D$13, IF(J2164=-9,-999,IF(J2164="",-999,0)))</f>
        <v>-999</v>
      </c>
      <c r="AO2164" s="82" t="str">
        <f t="shared" si="348"/>
        <v>-999</v>
      </c>
      <c r="AP2164" s="82" t="str">
        <f t="shared" si="349"/>
        <v>MISSING</v>
      </c>
      <c r="AQ2164" s="31"/>
    </row>
    <row r="2165" spans="2:43">
      <c r="B2165" s="207"/>
      <c r="C2165" s="35">
        <v>2161</v>
      </c>
      <c r="D2165" s="161"/>
      <c r="E2165" s="161"/>
      <c r="F2165" s="161"/>
      <c r="G2165" s="161"/>
      <c r="H2165" s="161"/>
      <c r="I2165" s="161"/>
      <c r="J2165" s="161"/>
      <c r="K2165" s="161"/>
      <c r="L2165" s="161"/>
      <c r="M2165" s="161"/>
      <c r="N2165" s="171"/>
      <c r="O2165" s="171"/>
      <c r="P2165" s="171"/>
      <c r="Q2165" s="171"/>
      <c r="R2165" s="171"/>
      <c r="S2165" s="171"/>
      <c r="T2165" s="208" t="str">
        <f t="shared" si="340"/>
        <v>MISSING</v>
      </c>
      <c r="U2165" s="208" t="str">
        <f t="shared" si="341"/>
        <v>MISSING</v>
      </c>
      <c r="X2165" s="56">
        <f t="shared" si="342"/>
        <v>-99</v>
      </c>
      <c r="Y2165" s="56">
        <f t="shared" si="343"/>
        <v>-99</v>
      </c>
      <c r="Z2165" s="56">
        <f t="shared" si="344"/>
        <v>-99</v>
      </c>
      <c r="AA2165" s="56">
        <f t="shared" si="345"/>
        <v>-99</v>
      </c>
      <c r="AB2165" s="56">
        <f t="shared" si="346"/>
        <v>-99</v>
      </c>
      <c r="AC2165" s="56">
        <f t="shared" si="347"/>
        <v>-99</v>
      </c>
      <c r="AD2165" s="3"/>
      <c r="AE2165" s="82">
        <f>IF(D2165=1, 'adjustment factor'!$D$4, IF(D2165=-9,-999,IF(D2165="",-999,0)))</f>
        <v>-999</v>
      </c>
      <c r="AF2165" s="82">
        <f>IF(F2165=1, 'adjustment factor'!$D$5, IF(F2165=-9,-999,IF(F2165="",-999,0)))</f>
        <v>-999</v>
      </c>
      <c r="AG2165" s="82">
        <f>IF(E2165=1, 'adjustment factor'!$D$6, IF(E2165=-9,-999,IF(E2165="",-999,0)))</f>
        <v>-999</v>
      </c>
      <c r="AH2165" s="82">
        <f>IF(K2165&gt;=45,'adjustment factor'!$D$7,IF(K2165=-9,-1200,IF(K2165="",-1200,0)))</f>
        <v>-1200</v>
      </c>
      <c r="AI2165" s="82">
        <f>IF(L2165=1, 'adjustment factor'!$D$8, IF(L2165=-9,-999,IF(L2165="",-999,0)))</f>
        <v>-999</v>
      </c>
      <c r="AJ2165" s="82">
        <f>IF(AND(M2165&gt;=1,M2165&lt;=4),'adjustment factor'!$D$9,IF(M2165=-9,-999,IF(M2165=98,-999,IF(M2165=99,-999,IF(M2165="",-999,0)))))</f>
        <v>-999</v>
      </c>
      <c r="AK2165" s="82">
        <f>IF(H2165=1, 'adjustment factor'!$D$10, IF(H2165=-9,-999,IF(H2165="",-999,0)))</f>
        <v>-999</v>
      </c>
      <c r="AL2165" s="82">
        <f>IF(G2165=1, 'adjustment factor'!$D$11, IF(G2165=-9,-999,IF(G2165="",-999,0)))</f>
        <v>-999</v>
      </c>
      <c r="AM2165" s="82">
        <f>IF(I2165=1, 'adjustment factor'!$D$12, IF(I2165=-9,-999,IF(I2165="",-999,0)))</f>
        <v>-999</v>
      </c>
      <c r="AN2165" s="82">
        <f>IF(J2165=1, 'adjustment factor'!$D$13, IF(J2165=-9,-999,IF(J2165="",-999,0)))</f>
        <v>-999</v>
      </c>
      <c r="AO2165" s="82" t="str">
        <f t="shared" si="348"/>
        <v>-999</v>
      </c>
      <c r="AP2165" s="82" t="str">
        <f t="shared" si="349"/>
        <v>MISSING</v>
      </c>
      <c r="AQ2165" s="31"/>
    </row>
    <row r="2166" spans="2:43">
      <c r="B2166" s="207"/>
      <c r="C2166" s="35">
        <v>2162</v>
      </c>
      <c r="D2166" s="161"/>
      <c r="E2166" s="161"/>
      <c r="F2166" s="161"/>
      <c r="G2166" s="161"/>
      <c r="H2166" s="161"/>
      <c r="I2166" s="161"/>
      <c r="J2166" s="161"/>
      <c r="K2166" s="161"/>
      <c r="L2166" s="161"/>
      <c r="M2166" s="161"/>
      <c r="N2166" s="171"/>
      <c r="O2166" s="171"/>
      <c r="P2166" s="171"/>
      <c r="Q2166" s="171"/>
      <c r="R2166" s="171"/>
      <c r="S2166" s="171"/>
      <c r="T2166" s="208" t="str">
        <f t="shared" si="340"/>
        <v>MISSING</v>
      </c>
      <c r="U2166" s="208" t="str">
        <f t="shared" si="341"/>
        <v>MISSING</v>
      </c>
      <c r="X2166" s="56">
        <f t="shared" si="342"/>
        <v>-99</v>
      </c>
      <c r="Y2166" s="56">
        <f t="shared" si="343"/>
        <v>-99</v>
      </c>
      <c r="Z2166" s="56">
        <f t="shared" si="344"/>
        <v>-99</v>
      </c>
      <c r="AA2166" s="56">
        <f t="shared" si="345"/>
        <v>-99</v>
      </c>
      <c r="AB2166" s="56">
        <f t="shared" si="346"/>
        <v>-99</v>
      </c>
      <c r="AC2166" s="56">
        <f t="shared" si="347"/>
        <v>-99</v>
      </c>
      <c r="AD2166" s="3"/>
      <c r="AE2166" s="82">
        <f>IF(D2166=1, 'adjustment factor'!$D$4, IF(D2166=-9,-999,IF(D2166="",-999,0)))</f>
        <v>-999</v>
      </c>
      <c r="AF2166" s="82">
        <f>IF(F2166=1, 'adjustment factor'!$D$5, IF(F2166=-9,-999,IF(F2166="",-999,0)))</f>
        <v>-999</v>
      </c>
      <c r="AG2166" s="82">
        <f>IF(E2166=1, 'adjustment factor'!$D$6, IF(E2166=-9,-999,IF(E2166="",-999,0)))</f>
        <v>-999</v>
      </c>
      <c r="AH2166" s="82">
        <f>IF(K2166&gt;=45,'adjustment factor'!$D$7,IF(K2166=-9,-1200,IF(K2166="",-1200,0)))</f>
        <v>-1200</v>
      </c>
      <c r="AI2166" s="82">
        <f>IF(L2166=1, 'adjustment factor'!$D$8, IF(L2166=-9,-999,IF(L2166="",-999,0)))</f>
        <v>-999</v>
      </c>
      <c r="AJ2166" s="82">
        <f>IF(AND(M2166&gt;=1,M2166&lt;=4),'adjustment factor'!$D$9,IF(M2166=-9,-999,IF(M2166=98,-999,IF(M2166=99,-999,IF(M2166="",-999,0)))))</f>
        <v>-999</v>
      </c>
      <c r="AK2166" s="82">
        <f>IF(H2166=1, 'adjustment factor'!$D$10, IF(H2166=-9,-999,IF(H2166="",-999,0)))</f>
        <v>-999</v>
      </c>
      <c r="AL2166" s="82">
        <f>IF(G2166=1, 'adjustment factor'!$D$11, IF(G2166=-9,-999,IF(G2166="",-999,0)))</f>
        <v>-999</v>
      </c>
      <c r="AM2166" s="82">
        <f>IF(I2166=1, 'adjustment factor'!$D$12, IF(I2166=-9,-999,IF(I2166="",-999,0)))</f>
        <v>-999</v>
      </c>
      <c r="AN2166" s="82">
        <f>IF(J2166=1, 'adjustment factor'!$D$13, IF(J2166=-9,-999,IF(J2166="",-999,0)))</f>
        <v>-999</v>
      </c>
      <c r="AO2166" s="82" t="str">
        <f t="shared" si="348"/>
        <v>-999</v>
      </c>
      <c r="AP2166" s="82" t="str">
        <f t="shared" si="349"/>
        <v>MISSING</v>
      </c>
      <c r="AQ2166" s="31"/>
    </row>
    <row r="2167" spans="2:43">
      <c r="B2167" s="207"/>
      <c r="C2167" s="35">
        <v>2163</v>
      </c>
      <c r="D2167" s="161"/>
      <c r="E2167" s="161"/>
      <c r="F2167" s="161"/>
      <c r="G2167" s="161"/>
      <c r="H2167" s="161"/>
      <c r="I2167" s="161"/>
      <c r="J2167" s="161"/>
      <c r="K2167" s="161"/>
      <c r="L2167" s="161"/>
      <c r="M2167" s="161"/>
      <c r="N2167" s="171"/>
      <c r="O2167" s="171"/>
      <c r="P2167" s="171"/>
      <c r="Q2167" s="171"/>
      <c r="R2167" s="171"/>
      <c r="S2167" s="171"/>
      <c r="T2167" s="208" t="str">
        <f t="shared" si="340"/>
        <v>MISSING</v>
      </c>
      <c r="U2167" s="208" t="str">
        <f t="shared" si="341"/>
        <v>MISSING</v>
      </c>
      <c r="X2167" s="56">
        <f t="shared" si="342"/>
        <v>-99</v>
      </c>
      <c r="Y2167" s="56">
        <f t="shared" si="343"/>
        <v>-99</v>
      </c>
      <c r="Z2167" s="56">
        <f t="shared" si="344"/>
        <v>-99</v>
      </c>
      <c r="AA2167" s="56">
        <f t="shared" si="345"/>
        <v>-99</v>
      </c>
      <c r="AB2167" s="56">
        <f t="shared" si="346"/>
        <v>-99</v>
      </c>
      <c r="AC2167" s="56">
        <f t="shared" si="347"/>
        <v>-99</v>
      </c>
      <c r="AD2167" s="3"/>
      <c r="AE2167" s="82">
        <f>IF(D2167=1, 'adjustment factor'!$D$4, IF(D2167=-9,-999,IF(D2167="",-999,0)))</f>
        <v>-999</v>
      </c>
      <c r="AF2167" s="82">
        <f>IF(F2167=1, 'adjustment factor'!$D$5, IF(F2167=-9,-999,IF(F2167="",-999,0)))</f>
        <v>-999</v>
      </c>
      <c r="AG2167" s="82">
        <f>IF(E2167=1, 'adjustment factor'!$D$6, IF(E2167=-9,-999,IF(E2167="",-999,0)))</f>
        <v>-999</v>
      </c>
      <c r="AH2167" s="82">
        <f>IF(K2167&gt;=45,'adjustment factor'!$D$7,IF(K2167=-9,-1200,IF(K2167="",-1200,0)))</f>
        <v>-1200</v>
      </c>
      <c r="AI2167" s="82">
        <f>IF(L2167=1, 'adjustment factor'!$D$8, IF(L2167=-9,-999,IF(L2167="",-999,0)))</f>
        <v>-999</v>
      </c>
      <c r="AJ2167" s="82">
        <f>IF(AND(M2167&gt;=1,M2167&lt;=4),'adjustment factor'!$D$9,IF(M2167=-9,-999,IF(M2167=98,-999,IF(M2167=99,-999,IF(M2167="",-999,0)))))</f>
        <v>-999</v>
      </c>
      <c r="AK2167" s="82">
        <f>IF(H2167=1, 'adjustment factor'!$D$10, IF(H2167=-9,-999,IF(H2167="",-999,0)))</f>
        <v>-999</v>
      </c>
      <c r="AL2167" s="82">
        <f>IF(G2167=1, 'adjustment factor'!$D$11, IF(G2167=-9,-999,IF(G2167="",-999,0)))</f>
        <v>-999</v>
      </c>
      <c r="AM2167" s="82">
        <f>IF(I2167=1, 'adjustment factor'!$D$12, IF(I2167=-9,-999,IF(I2167="",-999,0)))</f>
        <v>-999</v>
      </c>
      <c r="AN2167" s="82">
        <f>IF(J2167=1, 'adjustment factor'!$D$13, IF(J2167=-9,-999,IF(J2167="",-999,0)))</f>
        <v>-999</v>
      </c>
      <c r="AO2167" s="82" t="str">
        <f t="shared" si="348"/>
        <v>-999</v>
      </c>
      <c r="AP2167" s="82" t="str">
        <f t="shared" si="349"/>
        <v>MISSING</v>
      </c>
      <c r="AQ2167" s="31"/>
    </row>
    <row r="2168" spans="2:43">
      <c r="B2168" s="207"/>
      <c r="C2168" s="35">
        <v>2164</v>
      </c>
      <c r="D2168" s="161"/>
      <c r="E2168" s="161"/>
      <c r="F2168" s="161"/>
      <c r="G2168" s="161"/>
      <c r="H2168" s="161"/>
      <c r="I2168" s="161"/>
      <c r="J2168" s="161"/>
      <c r="K2168" s="161"/>
      <c r="L2168" s="161"/>
      <c r="M2168" s="161"/>
      <c r="N2168" s="171"/>
      <c r="O2168" s="171"/>
      <c r="P2168" s="171"/>
      <c r="Q2168" s="171"/>
      <c r="R2168" s="171"/>
      <c r="S2168" s="171"/>
      <c r="T2168" s="208" t="str">
        <f t="shared" si="340"/>
        <v>MISSING</v>
      </c>
      <c r="U2168" s="208" t="str">
        <f t="shared" si="341"/>
        <v>MISSING</v>
      </c>
      <c r="X2168" s="56">
        <f t="shared" si="342"/>
        <v>-99</v>
      </c>
      <c r="Y2168" s="56">
        <f t="shared" si="343"/>
        <v>-99</v>
      </c>
      <c r="Z2168" s="56">
        <f t="shared" si="344"/>
        <v>-99</v>
      </c>
      <c r="AA2168" s="56">
        <f t="shared" si="345"/>
        <v>-99</v>
      </c>
      <c r="AB2168" s="56">
        <f t="shared" si="346"/>
        <v>-99</v>
      </c>
      <c r="AC2168" s="56">
        <f t="shared" si="347"/>
        <v>-99</v>
      </c>
      <c r="AD2168" s="3"/>
      <c r="AE2168" s="82">
        <f>IF(D2168=1, 'adjustment factor'!$D$4, IF(D2168=-9,-999,IF(D2168="",-999,0)))</f>
        <v>-999</v>
      </c>
      <c r="AF2168" s="82">
        <f>IF(F2168=1, 'adjustment factor'!$D$5, IF(F2168=-9,-999,IF(F2168="",-999,0)))</f>
        <v>-999</v>
      </c>
      <c r="AG2168" s="82">
        <f>IF(E2168=1, 'adjustment factor'!$D$6, IF(E2168=-9,-999,IF(E2168="",-999,0)))</f>
        <v>-999</v>
      </c>
      <c r="AH2168" s="82">
        <f>IF(K2168&gt;=45,'adjustment factor'!$D$7,IF(K2168=-9,-1200,IF(K2168="",-1200,0)))</f>
        <v>-1200</v>
      </c>
      <c r="AI2168" s="82">
        <f>IF(L2168=1, 'adjustment factor'!$D$8, IF(L2168=-9,-999,IF(L2168="",-999,0)))</f>
        <v>-999</v>
      </c>
      <c r="AJ2168" s="82">
        <f>IF(AND(M2168&gt;=1,M2168&lt;=4),'adjustment factor'!$D$9,IF(M2168=-9,-999,IF(M2168=98,-999,IF(M2168=99,-999,IF(M2168="",-999,0)))))</f>
        <v>-999</v>
      </c>
      <c r="AK2168" s="82">
        <f>IF(H2168=1, 'adjustment factor'!$D$10, IF(H2168=-9,-999,IF(H2168="",-999,0)))</f>
        <v>-999</v>
      </c>
      <c r="AL2168" s="82">
        <f>IF(G2168=1, 'adjustment factor'!$D$11, IF(G2168=-9,-999,IF(G2168="",-999,0)))</f>
        <v>-999</v>
      </c>
      <c r="AM2168" s="82">
        <f>IF(I2168=1, 'adjustment factor'!$D$12, IF(I2168=-9,-999,IF(I2168="",-999,0)))</f>
        <v>-999</v>
      </c>
      <c r="AN2168" s="82">
        <f>IF(J2168=1, 'adjustment factor'!$D$13, IF(J2168=-9,-999,IF(J2168="",-999,0)))</f>
        <v>-999</v>
      </c>
      <c r="AO2168" s="82" t="str">
        <f t="shared" si="348"/>
        <v>-999</v>
      </c>
      <c r="AP2168" s="82" t="str">
        <f t="shared" si="349"/>
        <v>MISSING</v>
      </c>
      <c r="AQ2168" s="31"/>
    </row>
    <row r="2169" spans="2:43">
      <c r="B2169" s="207"/>
      <c r="C2169" s="35">
        <v>2165</v>
      </c>
      <c r="D2169" s="161"/>
      <c r="E2169" s="161"/>
      <c r="F2169" s="161"/>
      <c r="G2169" s="161"/>
      <c r="H2169" s="161"/>
      <c r="I2169" s="161"/>
      <c r="J2169" s="161"/>
      <c r="K2169" s="161"/>
      <c r="L2169" s="161"/>
      <c r="M2169" s="161"/>
      <c r="N2169" s="171"/>
      <c r="O2169" s="171"/>
      <c r="P2169" s="171"/>
      <c r="Q2169" s="171"/>
      <c r="R2169" s="171"/>
      <c r="S2169" s="171"/>
      <c r="T2169" s="208" t="str">
        <f t="shared" si="340"/>
        <v>MISSING</v>
      </c>
      <c r="U2169" s="208" t="str">
        <f t="shared" si="341"/>
        <v>MISSING</v>
      </c>
      <c r="X2169" s="56">
        <f t="shared" si="342"/>
        <v>-99</v>
      </c>
      <c r="Y2169" s="56">
        <f t="shared" si="343"/>
        <v>-99</v>
      </c>
      <c r="Z2169" s="56">
        <f t="shared" si="344"/>
        <v>-99</v>
      </c>
      <c r="AA2169" s="56">
        <f t="shared" si="345"/>
        <v>-99</v>
      </c>
      <c r="AB2169" s="56">
        <f t="shared" si="346"/>
        <v>-99</v>
      </c>
      <c r="AC2169" s="56">
        <f t="shared" si="347"/>
        <v>-99</v>
      </c>
      <c r="AD2169" s="3"/>
      <c r="AE2169" s="82">
        <f>IF(D2169=1, 'adjustment factor'!$D$4, IF(D2169=-9,-999,IF(D2169="",-999,0)))</f>
        <v>-999</v>
      </c>
      <c r="AF2169" s="82">
        <f>IF(F2169=1, 'adjustment factor'!$D$5, IF(F2169=-9,-999,IF(F2169="",-999,0)))</f>
        <v>-999</v>
      </c>
      <c r="AG2169" s="82">
        <f>IF(E2169=1, 'adjustment factor'!$D$6, IF(E2169=-9,-999,IF(E2169="",-999,0)))</f>
        <v>-999</v>
      </c>
      <c r="AH2169" s="82">
        <f>IF(K2169&gt;=45,'adjustment factor'!$D$7,IF(K2169=-9,-1200,IF(K2169="",-1200,0)))</f>
        <v>-1200</v>
      </c>
      <c r="AI2169" s="82">
        <f>IF(L2169=1, 'adjustment factor'!$D$8, IF(L2169=-9,-999,IF(L2169="",-999,0)))</f>
        <v>-999</v>
      </c>
      <c r="AJ2169" s="82">
        <f>IF(AND(M2169&gt;=1,M2169&lt;=4),'adjustment factor'!$D$9,IF(M2169=-9,-999,IF(M2169=98,-999,IF(M2169=99,-999,IF(M2169="",-999,0)))))</f>
        <v>-999</v>
      </c>
      <c r="AK2169" s="82">
        <f>IF(H2169=1, 'adjustment factor'!$D$10, IF(H2169=-9,-999,IF(H2169="",-999,0)))</f>
        <v>-999</v>
      </c>
      <c r="AL2169" s="82">
        <f>IF(G2169=1, 'adjustment factor'!$D$11, IF(G2169=-9,-999,IF(G2169="",-999,0)))</f>
        <v>-999</v>
      </c>
      <c r="AM2169" s="82">
        <f>IF(I2169=1, 'adjustment factor'!$D$12, IF(I2169=-9,-999,IF(I2169="",-999,0)))</f>
        <v>-999</v>
      </c>
      <c r="AN2169" s="82">
        <f>IF(J2169=1, 'adjustment factor'!$D$13, IF(J2169=-9,-999,IF(J2169="",-999,0)))</f>
        <v>-999</v>
      </c>
      <c r="AO2169" s="82" t="str">
        <f t="shared" si="348"/>
        <v>-999</v>
      </c>
      <c r="AP2169" s="82" t="str">
        <f t="shared" si="349"/>
        <v>MISSING</v>
      </c>
      <c r="AQ2169" s="31"/>
    </row>
    <row r="2170" spans="2:43">
      <c r="B2170" s="207"/>
      <c r="C2170" s="35">
        <v>2166</v>
      </c>
      <c r="D2170" s="161"/>
      <c r="E2170" s="161"/>
      <c r="F2170" s="161"/>
      <c r="G2170" s="161"/>
      <c r="H2170" s="161"/>
      <c r="I2170" s="161"/>
      <c r="J2170" s="161"/>
      <c r="K2170" s="161"/>
      <c r="L2170" s="161"/>
      <c r="M2170" s="161"/>
      <c r="N2170" s="171"/>
      <c r="O2170" s="171"/>
      <c r="P2170" s="171"/>
      <c r="Q2170" s="171"/>
      <c r="R2170" s="171"/>
      <c r="S2170" s="171"/>
      <c r="T2170" s="208" t="str">
        <f t="shared" si="340"/>
        <v>MISSING</v>
      </c>
      <c r="U2170" s="208" t="str">
        <f t="shared" si="341"/>
        <v>MISSING</v>
      </c>
      <c r="X2170" s="56">
        <f t="shared" si="342"/>
        <v>-99</v>
      </c>
      <c r="Y2170" s="56">
        <f t="shared" si="343"/>
        <v>-99</v>
      </c>
      <c r="Z2170" s="56">
        <f t="shared" si="344"/>
        <v>-99</v>
      </c>
      <c r="AA2170" s="56">
        <f t="shared" si="345"/>
        <v>-99</v>
      </c>
      <c r="AB2170" s="56">
        <f t="shared" si="346"/>
        <v>-99</v>
      </c>
      <c r="AC2170" s="56">
        <f t="shared" si="347"/>
        <v>-99</v>
      </c>
      <c r="AD2170" s="3"/>
      <c r="AE2170" s="82">
        <f>IF(D2170=1, 'adjustment factor'!$D$4, IF(D2170=-9,-999,IF(D2170="",-999,0)))</f>
        <v>-999</v>
      </c>
      <c r="AF2170" s="82">
        <f>IF(F2170=1, 'adjustment factor'!$D$5, IF(F2170=-9,-999,IF(F2170="",-999,0)))</f>
        <v>-999</v>
      </c>
      <c r="AG2170" s="82">
        <f>IF(E2170=1, 'adjustment factor'!$D$6, IF(E2170=-9,-999,IF(E2170="",-999,0)))</f>
        <v>-999</v>
      </c>
      <c r="AH2170" s="82">
        <f>IF(K2170&gt;=45,'adjustment factor'!$D$7,IF(K2170=-9,-1200,IF(K2170="",-1200,0)))</f>
        <v>-1200</v>
      </c>
      <c r="AI2170" s="82">
        <f>IF(L2170=1, 'adjustment factor'!$D$8, IF(L2170=-9,-999,IF(L2170="",-999,0)))</f>
        <v>-999</v>
      </c>
      <c r="AJ2170" s="82">
        <f>IF(AND(M2170&gt;=1,M2170&lt;=4),'adjustment factor'!$D$9,IF(M2170=-9,-999,IF(M2170=98,-999,IF(M2170=99,-999,IF(M2170="",-999,0)))))</f>
        <v>-999</v>
      </c>
      <c r="AK2170" s="82">
        <f>IF(H2170=1, 'adjustment factor'!$D$10, IF(H2170=-9,-999,IF(H2170="",-999,0)))</f>
        <v>-999</v>
      </c>
      <c r="AL2170" s="82">
        <f>IF(G2170=1, 'adjustment factor'!$D$11, IF(G2170=-9,-999,IF(G2170="",-999,0)))</f>
        <v>-999</v>
      </c>
      <c r="AM2170" s="82">
        <f>IF(I2170=1, 'adjustment factor'!$D$12, IF(I2170=-9,-999,IF(I2170="",-999,0)))</f>
        <v>-999</v>
      </c>
      <c r="AN2170" s="82">
        <f>IF(J2170=1, 'adjustment factor'!$D$13, IF(J2170=-9,-999,IF(J2170="",-999,0)))</f>
        <v>-999</v>
      </c>
      <c r="AO2170" s="82" t="str">
        <f t="shared" si="348"/>
        <v>-999</v>
      </c>
      <c r="AP2170" s="82" t="str">
        <f t="shared" si="349"/>
        <v>MISSING</v>
      </c>
      <c r="AQ2170" s="31"/>
    </row>
    <row r="2171" spans="2:43">
      <c r="B2171" s="207"/>
      <c r="C2171" s="35">
        <v>2167</v>
      </c>
      <c r="D2171" s="161"/>
      <c r="E2171" s="161"/>
      <c r="F2171" s="161"/>
      <c r="G2171" s="161"/>
      <c r="H2171" s="161"/>
      <c r="I2171" s="161"/>
      <c r="J2171" s="161"/>
      <c r="K2171" s="161"/>
      <c r="L2171" s="161"/>
      <c r="M2171" s="161"/>
      <c r="N2171" s="171"/>
      <c r="O2171" s="171"/>
      <c r="P2171" s="171"/>
      <c r="Q2171" s="171"/>
      <c r="R2171" s="171"/>
      <c r="S2171" s="171"/>
      <c r="T2171" s="208" t="str">
        <f t="shared" si="340"/>
        <v>MISSING</v>
      </c>
      <c r="U2171" s="208" t="str">
        <f t="shared" si="341"/>
        <v>MISSING</v>
      </c>
      <c r="X2171" s="56">
        <f t="shared" si="342"/>
        <v>-99</v>
      </c>
      <c r="Y2171" s="56">
        <f t="shared" si="343"/>
        <v>-99</v>
      </c>
      <c r="Z2171" s="56">
        <f t="shared" si="344"/>
        <v>-99</v>
      </c>
      <c r="AA2171" s="56">
        <f t="shared" si="345"/>
        <v>-99</v>
      </c>
      <c r="AB2171" s="56">
        <f t="shared" si="346"/>
        <v>-99</v>
      </c>
      <c r="AC2171" s="56">
        <f t="shared" si="347"/>
        <v>-99</v>
      </c>
      <c r="AD2171" s="3"/>
      <c r="AE2171" s="82">
        <f>IF(D2171=1, 'adjustment factor'!$D$4, IF(D2171=-9,-999,IF(D2171="",-999,0)))</f>
        <v>-999</v>
      </c>
      <c r="AF2171" s="82">
        <f>IF(F2171=1, 'adjustment factor'!$D$5, IF(F2171=-9,-999,IF(F2171="",-999,0)))</f>
        <v>-999</v>
      </c>
      <c r="AG2171" s="82">
        <f>IF(E2171=1, 'adjustment factor'!$D$6, IF(E2171=-9,-999,IF(E2171="",-999,0)))</f>
        <v>-999</v>
      </c>
      <c r="AH2171" s="82">
        <f>IF(K2171&gt;=45,'adjustment factor'!$D$7,IF(K2171=-9,-1200,IF(K2171="",-1200,0)))</f>
        <v>-1200</v>
      </c>
      <c r="AI2171" s="82">
        <f>IF(L2171=1, 'adjustment factor'!$D$8, IF(L2171=-9,-999,IF(L2171="",-999,0)))</f>
        <v>-999</v>
      </c>
      <c r="AJ2171" s="82">
        <f>IF(AND(M2171&gt;=1,M2171&lt;=4),'adjustment factor'!$D$9,IF(M2171=-9,-999,IF(M2171=98,-999,IF(M2171=99,-999,IF(M2171="",-999,0)))))</f>
        <v>-999</v>
      </c>
      <c r="AK2171" s="82">
        <f>IF(H2171=1, 'adjustment factor'!$D$10, IF(H2171=-9,-999,IF(H2171="",-999,0)))</f>
        <v>-999</v>
      </c>
      <c r="AL2171" s="82">
        <f>IF(G2171=1, 'adjustment factor'!$D$11, IF(G2171=-9,-999,IF(G2171="",-999,0)))</f>
        <v>-999</v>
      </c>
      <c r="AM2171" s="82">
        <f>IF(I2171=1, 'adjustment factor'!$D$12, IF(I2171=-9,-999,IF(I2171="",-999,0)))</f>
        <v>-999</v>
      </c>
      <c r="AN2171" s="82">
        <f>IF(J2171=1, 'adjustment factor'!$D$13, IF(J2171=-9,-999,IF(J2171="",-999,0)))</f>
        <v>-999</v>
      </c>
      <c r="AO2171" s="82" t="str">
        <f t="shared" si="348"/>
        <v>-999</v>
      </c>
      <c r="AP2171" s="82" t="str">
        <f t="shared" si="349"/>
        <v>MISSING</v>
      </c>
      <c r="AQ2171" s="31"/>
    </row>
    <row r="2172" spans="2:43">
      <c r="B2172" s="207"/>
      <c r="C2172" s="35">
        <v>2168</v>
      </c>
      <c r="D2172" s="161"/>
      <c r="E2172" s="161"/>
      <c r="F2172" s="161"/>
      <c r="G2172" s="161"/>
      <c r="H2172" s="161"/>
      <c r="I2172" s="161"/>
      <c r="J2172" s="161"/>
      <c r="K2172" s="161"/>
      <c r="L2172" s="161"/>
      <c r="M2172" s="161"/>
      <c r="N2172" s="171"/>
      <c r="O2172" s="171"/>
      <c r="P2172" s="171"/>
      <c r="Q2172" s="171"/>
      <c r="R2172" s="171"/>
      <c r="S2172" s="171"/>
      <c r="T2172" s="208" t="str">
        <f t="shared" si="340"/>
        <v>MISSING</v>
      </c>
      <c r="U2172" s="208" t="str">
        <f t="shared" si="341"/>
        <v>MISSING</v>
      </c>
      <c r="X2172" s="56">
        <f t="shared" si="342"/>
        <v>-99</v>
      </c>
      <c r="Y2172" s="56">
        <f t="shared" si="343"/>
        <v>-99</v>
      </c>
      <c r="Z2172" s="56">
        <f t="shared" si="344"/>
        <v>-99</v>
      </c>
      <c r="AA2172" s="56">
        <f t="shared" si="345"/>
        <v>-99</v>
      </c>
      <c r="AB2172" s="56">
        <f t="shared" si="346"/>
        <v>-99</v>
      </c>
      <c r="AC2172" s="56">
        <f t="shared" si="347"/>
        <v>-99</v>
      </c>
      <c r="AD2172" s="3"/>
      <c r="AE2172" s="82">
        <f>IF(D2172=1, 'adjustment factor'!$D$4, IF(D2172=-9,-999,IF(D2172="",-999,0)))</f>
        <v>-999</v>
      </c>
      <c r="AF2172" s="82">
        <f>IF(F2172=1, 'adjustment factor'!$D$5, IF(F2172=-9,-999,IF(F2172="",-999,0)))</f>
        <v>-999</v>
      </c>
      <c r="AG2172" s="82">
        <f>IF(E2172=1, 'adjustment factor'!$D$6, IF(E2172=-9,-999,IF(E2172="",-999,0)))</f>
        <v>-999</v>
      </c>
      <c r="AH2172" s="82">
        <f>IF(K2172&gt;=45,'adjustment factor'!$D$7,IF(K2172=-9,-1200,IF(K2172="",-1200,0)))</f>
        <v>-1200</v>
      </c>
      <c r="AI2172" s="82">
        <f>IF(L2172=1, 'adjustment factor'!$D$8, IF(L2172=-9,-999,IF(L2172="",-999,0)))</f>
        <v>-999</v>
      </c>
      <c r="AJ2172" s="82">
        <f>IF(AND(M2172&gt;=1,M2172&lt;=4),'adjustment factor'!$D$9,IF(M2172=-9,-999,IF(M2172=98,-999,IF(M2172=99,-999,IF(M2172="",-999,0)))))</f>
        <v>-999</v>
      </c>
      <c r="AK2172" s="82">
        <f>IF(H2172=1, 'adjustment factor'!$D$10, IF(H2172=-9,-999,IF(H2172="",-999,0)))</f>
        <v>-999</v>
      </c>
      <c r="AL2172" s="82">
        <f>IF(G2172=1, 'adjustment factor'!$D$11, IF(G2172=-9,-999,IF(G2172="",-999,0)))</f>
        <v>-999</v>
      </c>
      <c r="AM2172" s="82">
        <f>IF(I2172=1, 'adjustment factor'!$D$12, IF(I2172=-9,-999,IF(I2172="",-999,0)))</f>
        <v>-999</v>
      </c>
      <c r="AN2172" s="82">
        <f>IF(J2172=1, 'adjustment factor'!$D$13, IF(J2172=-9,-999,IF(J2172="",-999,0)))</f>
        <v>-999</v>
      </c>
      <c r="AO2172" s="82" t="str">
        <f t="shared" si="348"/>
        <v>-999</v>
      </c>
      <c r="AP2172" s="82" t="str">
        <f t="shared" si="349"/>
        <v>MISSING</v>
      </c>
      <c r="AQ2172" s="31"/>
    </row>
    <row r="2173" spans="2:43">
      <c r="B2173" s="207"/>
      <c r="C2173" s="35">
        <v>2169</v>
      </c>
      <c r="D2173" s="161"/>
      <c r="E2173" s="161"/>
      <c r="F2173" s="161"/>
      <c r="G2173" s="161"/>
      <c r="H2173" s="161"/>
      <c r="I2173" s="161"/>
      <c r="J2173" s="161"/>
      <c r="K2173" s="161"/>
      <c r="L2173" s="161"/>
      <c r="M2173" s="161"/>
      <c r="N2173" s="171"/>
      <c r="O2173" s="171"/>
      <c r="P2173" s="171"/>
      <c r="Q2173" s="171"/>
      <c r="R2173" s="171"/>
      <c r="S2173" s="171"/>
      <c r="T2173" s="208" t="str">
        <f t="shared" si="340"/>
        <v>MISSING</v>
      </c>
      <c r="U2173" s="208" t="str">
        <f t="shared" si="341"/>
        <v>MISSING</v>
      </c>
      <c r="X2173" s="56">
        <f t="shared" si="342"/>
        <v>-99</v>
      </c>
      <c r="Y2173" s="56">
        <f t="shared" si="343"/>
        <v>-99</v>
      </c>
      <c r="Z2173" s="56">
        <f t="shared" si="344"/>
        <v>-99</v>
      </c>
      <c r="AA2173" s="56">
        <f t="shared" si="345"/>
        <v>-99</v>
      </c>
      <c r="AB2173" s="56">
        <f t="shared" si="346"/>
        <v>-99</v>
      </c>
      <c r="AC2173" s="56">
        <f t="shared" si="347"/>
        <v>-99</v>
      </c>
      <c r="AD2173" s="3"/>
      <c r="AE2173" s="82">
        <f>IF(D2173=1, 'adjustment factor'!$D$4, IF(D2173=-9,-999,IF(D2173="",-999,0)))</f>
        <v>-999</v>
      </c>
      <c r="AF2173" s="82">
        <f>IF(F2173=1, 'adjustment factor'!$D$5, IF(F2173=-9,-999,IF(F2173="",-999,0)))</f>
        <v>-999</v>
      </c>
      <c r="AG2173" s="82">
        <f>IF(E2173=1, 'adjustment factor'!$D$6, IF(E2173=-9,-999,IF(E2173="",-999,0)))</f>
        <v>-999</v>
      </c>
      <c r="AH2173" s="82">
        <f>IF(K2173&gt;=45,'adjustment factor'!$D$7,IF(K2173=-9,-1200,IF(K2173="",-1200,0)))</f>
        <v>-1200</v>
      </c>
      <c r="AI2173" s="82">
        <f>IF(L2173=1, 'adjustment factor'!$D$8, IF(L2173=-9,-999,IF(L2173="",-999,0)))</f>
        <v>-999</v>
      </c>
      <c r="AJ2173" s="82">
        <f>IF(AND(M2173&gt;=1,M2173&lt;=4),'adjustment factor'!$D$9,IF(M2173=-9,-999,IF(M2173=98,-999,IF(M2173=99,-999,IF(M2173="",-999,0)))))</f>
        <v>-999</v>
      </c>
      <c r="AK2173" s="82">
        <f>IF(H2173=1, 'adjustment factor'!$D$10, IF(H2173=-9,-999,IF(H2173="",-999,0)))</f>
        <v>-999</v>
      </c>
      <c r="AL2173" s="82">
        <f>IF(G2173=1, 'adjustment factor'!$D$11, IF(G2173=-9,-999,IF(G2173="",-999,0)))</f>
        <v>-999</v>
      </c>
      <c r="AM2173" s="82">
        <f>IF(I2173=1, 'adjustment factor'!$D$12, IF(I2173=-9,-999,IF(I2173="",-999,0)))</f>
        <v>-999</v>
      </c>
      <c r="AN2173" s="82">
        <f>IF(J2173=1, 'adjustment factor'!$D$13, IF(J2173=-9,-999,IF(J2173="",-999,0)))</f>
        <v>-999</v>
      </c>
      <c r="AO2173" s="82" t="str">
        <f t="shared" si="348"/>
        <v>-999</v>
      </c>
      <c r="AP2173" s="82" t="str">
        <f t="shared" si="349"/>
        <v>MISSING</v>
      </c>
      <c r="AQ2173" s="31"/>
    </row>
    <row r="2174" spans="2:43">
      <c r="B2174" s="207"/>
      <c r="C2174" s="35">
        <v>2170</v>
      </c>
      <c r="D2174" s="161"/>
      <c r="E2174" s="161"/>
      <c r="F2174" s="161"/>
      <c r="G2174" s="161"/>
      <c r="H2174" s="161"/>
      <c r="I2174" s="161"/>
      <c r="J2174" s="161"/>
      <c r="K2174" s="161"/>
      <c r="L2174" s="161"/>
      <c r="M2174" s="161"/>
      <c r="N2174" s="171"/>
      <c r="O2174" s="171"/>
      <c r="P2174" s="171"/>
      <c r="Q2174" s="171"/>
      <c r="R2174" s="171"/>
      <c r="S2174" s="171"/>
      <c r="T2174" s="208" t="str">
        <f t="shared" si="340"/>
        <v>MISSING</v>
      </c>
      <c r="U2174" s="208" t="str">
        <f t="shared" si="341"/>
        <v>MISSING</v>
      </c>
      <c r="X2174" s="56">
        <f t="shared" si="342"/>
        <v>-99</v>
      </c>
      <c r="Y2174" s="56">
        <f t="shared" si="343"/>
        <v>-99</v>
      </c>
      <c r="Z2174" s="56">
        <f t="shared" si="344"/>
        <v>-99</v>
      </c>
      <c r="AA2174" s="56">
        <f t="shared" si="345"/>
        <v>-99</v>
      </c>
      <c r="AB2174" s="56">
        <f t="shared" si="346"/>
        <v>-99</v>
      </c>
      <c r="AC2174" s="56">
        <f t="shared" si="347"/>
        <v>-99</v>
      </c>
      <c r="AD2174" s="3"/>
      <c r="AE2174" s="82">
        <f>IF(D2174=1, 'adjustment factor'!$D$4, IF(D2174=-9,-999,IF(D2174="",-999,0)))</f>
        <v>-999</v>
      </c>
      <c r="AF2174" s="82">
        <f>IF(F2174=1, 'adjustment factor'!$D$5, IF(F2174=-9,-999,IF(F2174="",-999,0)))</f>
        <v>-999</v>
      </c>
      <c r="AG2174" s="82">
        <f>IF(E2174=1, 'adjustment factor'!$D$6, IF(E2174=-9,-999,IF(E2174="",-999,0)))</f>
        <v>-999</v>
      </c>
      <c r="AH2174" s="82">
        <f>IF(K2174&gt;=45,'adjustment factor'!$D$7,IF(K2174=-9,-1200,IF(K2174="",-1200,0)))</f>
        <v>-1200</v>
      </c>
      <c r="AI2174" s="82">
        <f>IF(L2174=1, 'adjustment factor'!$D$8, IF(L2174=-9,-999,IF(L2174="",-999,0)))</f>
        <v>-999</v>
      </c>
      <c r="AJ2174" s="82">
        <f>IF(AND(M2174&gt;=1,M2174&lt;=4),'adjustment factor'!$D$9,IF(M2174=-9,-999,IF(M2174=98,-999,IF(M2174=99,-999,IF(M2174="",-999,0)))))</f>
        <v>-999</v>
      </c>
      <c r="AK2174" s="82">
        <f>IF(H2174=1, 'adjustment factor'!$D$10, IF(H2174=-9,-999,IF(H2174="",-999,0)))</f>
        <v>-999</v>
      </c>
      <c r="AL2174" s="82">
        <f>IF(G2174=1, 'adjustment factor'!$D$11, IF(G2174=-9,-999,IF(G2174="",-999,0)))</f>
        <v>-999</v>
      </c>
      <c r="AM2174" s="82">
        <f>IF(I2174=1, 'adjustment factor'!$D$12, IF(I2174=-9,-999,IF(I2174="",-999,0)))</f>
        <v>-999</v>
      </c>
      <c r="AN2174" s="82">
        <f>IF(J2174=1, 'adjustment factor'!$D$13, IF(J2174=-9,-999,IF(J2174="",-999,0)))</f>
        <v>-999</v>
      </c>
      <c r="AO2174" s="82" t="str">
        <f t="shared" si="348"/>
        <v>-999</v>
      </c>
      <c r="AP2174" s="82" t="str">
        <f t="shared" si="349"/>
        <v>MISSING</v>
      </c>
      <c r="AQ2174" s="31"/>
    </row>
    <row r="2175" spans="2:43">
      <c r="B2175" s="207"/>
      <c r="C2175" s="35">
        <v>2171</v>
      </c>
      <c r="D2175" s="161"/>
      <c r="E2175" s="161"/>
      <c r="F2175" s="161"/>
      <c r="G2175" s="161"/>
      <c r="H2175" s="161"/>
      <c r="I2175" s="161"/>
      <c r="J2175" s="161"/>
      <c r="K2175" s="161"/>
      <c r="L2175" s="161"/>
      <c r="M2175" s="161"/>
      <c r="N2175" s="171"/>
      <c r="O2175" s="171"/>
      <c r="P2175" s="171"/>
      <c r="Q2175" s="171"/>
      <c r="R2175" s="171"/>
      <c r="S2175" s="171"/>
      <c r="T2175" s="208" t="str">
        <f t="shared" si="340"/>
        <v>MISSING</v>
      </c>
      <c r="U2175" s="208" t="str">
        <f t="shared" si="341"/>
        <v>MISSING</v>
      </c>
      <c r="X2175" s="56">
        <f t="shared" si="342"/>
        <v>-99</v>
      </c>
      <c r="Y2175" s="56">
        <f t="shared" si="343"/>
        <v>-99</v>
      </c>
      <c r="Z2175" s="56">
        <f t="shared" si="344"/>
        <v>-99</v>
      </c>
      <c r="AA2175" s="56">
        <f t="shared" si="345"/>
        <v>-99</v>
      </c>
      <c r="AB2175" s="56">
        <f t="shared" si="346"/>
        <v>-99</v>
      </c>
      <c r="AC2175" s="56">
        <f t="shared" si="347"/>
        <v>-99</v>
      </c>
      <c r="AD2175" s="3"/>
      <c r="AE2175" s="82">
        <f>IF(D2175=1, 'adjustment factor'!$D$4, IF(D2175=-9,-999,IF(D2175="",-999,0)))</f>
        <v>-999</v>
      </c>
      <c r="AF2175" s="82">
        <f>IF(F2175=1, 'adjustment factor'!$D$5, IF(F2175=-9,-999,IF(F2175="",-999,0)))</f>
        <v>-999</v>
      </c>
      <c r="AG2175" s="82">
        <f>IF(E2175=1, 'adjustment factor'!$D$6, IF(E2175=-9,-999,IF(E2175="",-999,0)))</f>
        <v>-999</v>
      </c>
      <c r="AH2175" s="82">
        <f>IF(K2175&gt;=45,'adjustment factor'!$D$7,IF(K2175=-9,-1200,IF(K2175="",-1200,0)))</f>
        <v>-1200</v>
      </c>
      <c r="AI2175" s="82">
        <f>IF(L2175=1, 'adjustment factor'!$D$8, IF(L2175=-9,-999,IF(L2175="",-999,0)))</f>
        <v>-999</v>
      </c>
      <c r="AJ2175" s="82">
        <f>IF(AND(M2175&gt;=1,M2175&lt;=4),'adjustment factor'!$D$9,IF(M2175=-9,-999,IF(M2175=98,-999,IF(M2175=99,-999,IF(M2175="",-999,0)))))</f>
        <v>-999</v>
      </c>
      <c r="AK2175" s="82">
        <f>IF(H2175=1, 'adjustment factor'!$D$10, IF(H2175=-9,-999,IF(H2175="",-999,0)))</f>
        <v>-999</v>
      </c>
      <c r="AL2175" s="82">
        <f>IF(G2175=1, 'adjustment factor'!$D$11, IF(G2175=-9,-999,IF(G2175="",-999,0)))</f>
        <v>-999</v>
      </c>
      <c r="AM2175" s="82">
        <f>IF(I2175=1, 'adjustment factor'!$D$12, IF(I2175=-9,-999,IF(I2175="",-999,0)))</f>
        <v>-999</v>
      </c>
      <c r="AN2175" s="82">
        <f>IF(J2175=1, 'adjustment factor'!$D$13, IF(J2175=-9,-999,IF(J2175="",-999,0)))</f>
        <v>-999</v>
      </c>
      <c r="AO2175" s="82" t="str">
        <f t="shared" si="348"/>
        <v>-999</v>
      </c>
      <c r="AP2175" s="82" t="str">
        <f t="shared" si="349"/>
        <v>MISSING</v>
      </c>
      <c r="AQ2175" s="31"/>
    </row>
    <row r="2176" spans="2:43">
      <c r="B2176" s="207"/>
      <c r="C2176" s="35">
        <v>2172</v>
      </c>
      <c r="D2176" s="161"/>
      <c r="E2176" s="161"/>
      <c r="F2176" s="161"/>
      <c r="G2176" s="161"/>
      <c r="H2176" s="161"/>
      <c r="I2176" s="161"/>
      <c r="J2176" s="161"/>
      <c r="K2176" s="161"/>
      <c r="L2176" s="161"/>
      <c r="M2176" s="161"/>
      <c r="N2176" s="171"/>
      <c r="O2176" s="171"/>
      <c r="P2176" s="171"/>
      <c r="Q2176" s="171"/>
      <c r="R2176" s="171"/>
      <c r="S2176" s="171"/>
      <c r="T2176" s="208" t="str">
        <f t="shared" si="340"/>
        <v>MISSING</v>
      </c>
      <c r="U2176" s="208" t="str">
        <f t="shared" si="341"/>
        <v>MISSING</v>
      </c>
      <c r="X2176" s="56">
        <f t="shared" si="342"/>
        <v>-99</v>
      </c>
      <c r="Y2176" s="56">
        <f t="shared" si="343"/>
        <v>-99</v>
      </c>
      <c r="Z2176" s="56">
        <f t="shared" si="344"/>
        <v>-99</v>
      </c>
      <c r="AA2176" s="56">
        <f t="shared" si="345"/>
        <v>-99</v>
      </c>
      <c r="AB2176" s="56">
        <f t="shared" si="346"/>
        <v>-99</v>
      </c>
      <c r="AC2176" s="56">
        <f t="shared" si="347"/>
        <v>-99</v>
      </c>
      <c r="AD2176" s="3"/>
      <c r="AE2176" s="82">
        <f>IF(D2176=1, 'adjustment factor'!$D$4, IF(D2176=-9,-999,IF(D2176="",-999,0)))</f>
        <v>-999</v>
      </c>
      <c r="AF2176" s="82">
        <f>IF(F2176=1, 'adjustment factor'!$D$5, IF(F2176=-9,-999,IF(F2176="",-999,0)))</f>
        <v>-999</v>
      </c>
      <c r="AG2176" s="82">
        <f>IF(E2176=1, 'adjustment factor'!$D$6, IF(E2176=-9,-999,IF(E2176="",-999,0)))</f>
        <v>-999</v>
      </c>
      <c r="AH2176" s="82">
        <f>IF(K2176&gt;=45,'adjustment factor'!$D$7,IF(K2176=-9,-1200,IF(K2176="",-1200,0)))</f>
        <v>-1200</v>
      </c>
      <c r="AI2176" s="82">
        <f>IF(L2176=1, 'adjustment factor'!$D$8, IF(L2176=-9,-999,IF(L2176="",-999,0)))</f>
        <v>-999</v>
      </c>
      <c r="AJ2176" s="82">
        <f>IF(AND(M2176&gt;=1,M2176&lt;=4),'adjustment factor'!$D$9,IF(M2176=-9,-999,IF(M2176=98,-999,IF(M2176=99,-999,IF(M2176="",-999,0)))))</f>
        <v>-999</v>
      </c>
      <c r="AK2176" s="82">
        <f>IF(H2176=1, 'adjustment factor'!$D$10, IF(H2176=-9,-999,IF(H2176="",-999,0)))</f>
        <v>-999</v>
      </c>
      <c r="AL2176" s="82">
        <f>IF(G2176=1, 'adjustment factor'!$D$11, IF(G2176=-9,-999,IF(G2176="",-999,0)))</f>
        <v>-999</v>
      </c>
      <c r="AM2176" s="82">
        <f>IF(I2176=1, 'adjustment factor'!$D$12, IF(I2176=-9,-999,IF(I2176="",-999,0)))</f>
        <v>-999</v>
      </c>
      <c r="AN2176" s="82">
        <f>IF(J2176=1, 'adjustment factor'!$D$13, IF(J2176=-9,-999,IF(J2176="",-999,0)))</f>
        <v>-999</v>
      </c>
      <c r="AO2176" s="82" t="str">
        <f t="shared" si="348"/>
        <v>-999</v>
      </c>
      <c r="AP2176" s="82" t="str">
        <f t="shared" si="349"/>
        <v>MISSING</v>
      </c>
      <c r="AQ2176" s="31"/>
    </row>
    <row r="2177" spans="2:43">
      <c r="B2177" s="207"/>
      <c r="C2177" s="35">
        <v>2173</v>
      </c>
      <c r="D2177" s="161"/>
      <c r="E2177" s="161"/>
      <c r="F2177" s="161"/>
      <c r="G2177" s="161"/>
      <c r="H2177" s="161"/>
      <c r="I2177" s="161"/>
      <c r="J2177" s="161"/>
      <c r="K2177" s="161"/>
      <c r="L2177" s="161"/>
      <c r="M2177" s="161"/>
      <c r="N2177" s="171"/>
      <c r="O2177" s="171"/>
      <c r="P2177" s="171"/>
      <c r="Q2177" s="171"/>
      <c r="R2177" s="171"/>
      <c r="S2177" s="171"/>
      <c r="T2177" s="208" t="str">
        <f t="shared" si="340"/>
        <v>MISSING</v>
      </c>
      <c r="U2177" s="208" t="str">
        <f t="shared" si="341"/>
        <v>MISSING</v>
      </c>
      <c r="X2177" s="56">
        <f t="shared" si="342"/>
        <v>-99</v>
      </c>
      <c r="Y2177" s="56">
        <f t="shared" si="343"/>
        <v>-99</v>
      </c>
      <c r="Z2177" s="56">
        <f t="shared" si="344"/>
        <v>-99</v>
      </c>
      <c r="AA2177" s="56">
        <f t="shared" si="345"/>
        <v>-99</v>
      </c>
      <c r="AB2177" s="56">
        <f t="shared" si="346"/>
        <v>-99</v>
      </c>
      <c r="AC2177" s="56">
        <f t="shared" si="347"/>
        <v>-99</v>
      </c>
      <c r="AD2177" s="3"/>
      <c r="AE2177" s="82">
        <f>IF(D2177=1, 'adjustment factor'!$D$4, IF(D2177=-9,-999,IF(D2177="",-999,0)))</f>
        <v>-999</v>
      </c>
      <c r="AF2177" s="82">
        <f>IF(F2177=1, 'adjustment factor'!$D$5, IF(F2177=-9,-999,IF(F2177="",-999,0)))</f>
        <v>-999</v>
      </c>
      <c r="AG2177" s="82">
        <f>IF(E2177=1, 'adjustment factor'!$D$6, IF(E2177=-9,-999,IF(E2177="",-999,0)))</f>
        <v>-999</v>
      </c>
      <c r="AH2177" s="82">
        <f>IF(K2177&gt;=45,'adjustment factor'!$D$7,IF(K2177=-9,-1200,IF(K2177="",-1200,0)))</f>
        <v>-1200</v>
      </c>
      <c r="AI2177" s="82">
        <f>IF(L2177=1, 'adjustment factor'!$D$8, IF(L2177=-9,-999,IF(L2177="",-999,0)))</f>
        <v>-999</v>
      </c>
      <c r="AJ2177" s="82">
        <f>IF(AND(M2177&gt;=1,M2177&lt;=4),'adjustment factor'!$D$9,IF(M2177=-9,-999,IF(M2177=98,-999,IF(M2177=99,-999,IF(M2177="",-999,0)))))</f>
        <v>-999</v>
      </c>
      <c r="AK2177" s="82">
        <f>IF(H2177=1, 'adjustment factor'!$D$10, IF(H2177=-9,-999,IF(H2177="",-999,0)))</f>
        <v>-999</v>
      </c>
      <c r="AL2177" s="82">
        <f>IF(G2177=1, 'adjustment factor'!$D$11, IF(G2177=-9,-999,IF(G2177="",-999,0)))</f>
        <v>-999</v>
      </c>
      <c r="AM2177" s="82">
        <f>IF(I2177=1, 'adjustment factor'!$D$12, IF(I2177=-9,-999,IF(I2177="",-999,0)))</f>
        <v>-999</v>
      </c>
      <c r="AN2177" s="82">
        <f>IF(J2177=1, 'adjustment factor'!$D$13, IF(J2177=-9,-999,IF(J2177="",-999,0)))</f>
        <v>-999</v>
      </c>
      <c r="AO2177" s="82" t="str">
        <f t="shared" si="348"/>
        <v>-999</v>
      </c>
      <c r="AP2177" s="82" t="str">
        <f t="shared" si="349"/>
        <v>MISSING</v>
      </c>
      <c r="AQ2177" s="31"/>
    </row>
    <row r="2178" spans="2:43">
      <c r="B2178" s="207"/>
      <c r="C2178" s="35">
        <v>2174</v>
      </c>
      <c r="D2178" s="161"/>
      <c r="E2178" s="161"/>
      <c r="F2178" s="161"/>
      <c r="G2178" s="161"/>
      <c r="H2178" s="161"/>
      <c r="I2178" s="161"/>
      <c r="J2178" s="161"/>
      <c r="K2178" s="161"/>
      <c r="L2178" s="161"/>
      <c r="M2178" s="161"/>
      <c r="N2178" s="171"/>
      <c r="O2178" s="171"/>
      <c r="P2178" s="171"/>
      <c r="Q2178" s="171"/>
      <c r="R2178" s="171"/>
      <c r="S2178" s="171"/>
      <c r="T2178" s="208" t="str">
        <f t="shared" si="340"/>
        <v>MISSING</v>
      </c>
      <c r="U2178" s="208" t="str">
        <f t="shared" si="341"/>
        <v>MISSING</v>
      </c>
      <c r="X2178" s="56">
        <f t="shared" si="342"/>
        <v>-99</v>
      </c>
      <c r="Y2178" s="56">
        <f t="shared" si="343"/>
        <v>-99</v>
      </c>
      <c r="Z2178" s="56">
        <f t="shared" si="344"/>
        <v>-99</v>
      </c>
      <c r="AA2178" s="56">
        <f t="shared" si="345"/>
        <v>-99</v>
      </c>
      <c r="AB2178" s="56">
        <f t="shared" si="346"/>
        <v>-99</v>
      </c>
      <c r="AC2178" s="56">
        <f t="shared" si="347"/>
        <v>-99</v>
      </c>
      <c r="AD2178" s="3"/>
      <c r="AE2178" s="82">
        <f>IF(D2178=1, 'adjustment factor'!$D$4, IF(D2178=-9,-999,IF(D2178="",-999,0)))</f>
        <v>-999</v>
      </c>
      <c r="AF2178" s="82">
        <f>IF(F2178=1, 'adjustment factor'!$D$5, IF(F2178=-9,-999,IF(F2178="",-999,0)))</f>
        <v>-999</v>
      </c>
      <c r="AG2178" s="82">
        <f>IF(E2178=1, 'adjustment factor'!$D$6, IF(E2178=-9,-999,IF(E2178="",-999,0)))</f>
        <v>-999</v>
      </c>
      <c r="AH2178" s="82">
        <f>IF(K2178&gt;=45,'adjustment factor'!$D$7,IF(K2178=-9,-1200,IF(K2178="",-1200,0)))</f>
        <v>-1200</v>
      </c>
      <c r="AI2178" s="82">
        <f>IF(L2178=1, 'adjustment factor'!$D$8, IF(L2178=-9,-999,IF(L2178="",-999,0)))</f>
        <v>-999</v>
      </c>
      <c r="AJ2178" s="82">
        <f>IF(AND(M2178&gt;=1,M2178&lt;=4),'adjustment factor'!$D$9,IF(M2178=-9,-999,IF(M2178=98,-999,IF(M2178=99,-999,IF(M2178="",-999,0)))))</f>
        <v>-999</v>
      </c>
      <c r="AK2178" s="82">
        <f>IF(H2178=1, 'adjustment factor'!$D$10, IF(H2178=-9,-999,IF(H2178="",-999,0)))</f>
        <v>-999</v>
      </c>
      <c r="AL2178" s="82">
        <f>IF(G2178=1, 'adjustment factor'!$D$11, IF(G2178=-9,-999,IF(G2178="",-999,0)))</f>
        <v>-999</v>
      </c>
      <c r="AM2178" s="82">
        <f>IF(I2178=1, 'adjustment factor'!$D$12, IF(I2178=-9,-999,IF(I2178="",-999,0)))</f>
        <v>-999</v>
      </c>
      <c r="AN2178" s="82">
        <f>IF(J2178=1, 'adjustment factor'!$D$13, IF(J2178=-9,-999,IF(J2178="",-999,0)))</f>
        <v>-999</v>
      </c>
      <c r="AO2178" s="82" t="str">
        <f t="shared" si="348"/>
        <v>-999</v>
      </c>
      <c r="AP2178" s="82" t="str">
        <f t="shared" si="349"/>
        <v>MISSING</v>
      </c>
      <c r="AQ2178" s="31"/>
    </row>
    <row r="2179" spans="2:43">
      <c r="B2179" s="207"/>
      <c r="C2179" s="35">
        <v>2175</v>
      </c>
      <c r="D2179" s="161"/>
      <c r="E2179" s="161"/>
      <c r="F2179" s="161"/>
      <c r="G2179" s="161"/>
      <c r="H2179" s="161"/>
      <c r="I2179" s="161"/>
      <c r="J2179" s="161"/>
      <c r="K2179" s="161"/>
      <c r="L2179" s="161"/>
      <c r="M2179" s="161"/>
      <c r="N2179" s="171"/>
      <c r="O2179" s="171"/>
      <c r="P2179" s="171"/>
      <c r="Q2179" s="171"/>
      <c r="R2179" s="171"/>
      <c r="S2179" s="171"/>
      <c r="T2179" s="208" t="str">
        <f t="shared" si="340"/>
        <v>MISSING</v>
      </c>
      <c r="U2179" s="208" t="str">
        <f t="shared" si="341"/>
        <v>MISSING</v>
      </c>
      <c r="X2179" s="56">
        <f t="shared" si="342"/>
        <v>-99</v>
      </c>
      <c r="Y2179" s="56">
        <f t="shared" si="343"/>
        <v>-99</v>
      </c>
      <c r="Z2179" s="56">
        <f t="shared" si="344"/>
        <v>-99</v>
      </c>
      <c r="AA2179" s="56">
        <f t="shared" si="345"/>
        <v>-99</v>
      </c>
      <c r="AB2179" s="56">
        <f t="shared" si="346"/>
        <v>-99</v>
      </c>
      <c r="AC2179" s="56">
        <f t="shared" si="347"/>
        <v>-99</v>
      </c>
      <c r="AD2179" s="3"/>
      <c r="AE2179" s="82">
        <f>IF(D2179=1, 'adjustment factor'!$D$4, IF(D2179=-9,-999,IF(D2179="",-999,0)))</f>
        <v>-999</v>
      </c>
      <c r="AF2179" s="82">
        <f>IF(F2179=1, 'adjustment factor'!$D$5, IF(F2179=-9,-999,IF(F2179="",-999,0)))</f>
        <v>-999</v>
      </c>
      <c r="AG2179" s="82">
        <f>IF(E2179=1, 'adjustment factor'!$D$6, IF(E2179=-9,-999,IF(E2179="",-999,0)))</f>
        <v>-999</v>
      </c>
      <c r="AH2179" s="82">
        <f>IF(K2179&gt;=45,'adjustment factor'!$D$7,IF(K2179=-9,-1200,IF(K2179="",-1200,0)))</f>
        <v>-1200</v>
      </c>
      <c r="AI2179" s="82">
        <f>IF(L2179=1, 'adjustment factor'!$D$8, IF(L2179=-9,-999,IF(L2179="",-999,0)))</f>
        <v>-999</v>
      </c>
      <c r="AJ2179" s="82">
        <f>IF(AND(M2179&gt;=1,M2179&lt;=4),'adjustment factor'!$D$9,IF(M2179=-9,-999,IF(M2179=98,-999,IF(M2179=99,-999,IF(M2179="",-999,0)))))</f>
        <v>-999</v>
      </c>
      <c r="AK2179" s="82">
        <f>IF(H2179=1, 'adjustment factor'!$D$10, IF(H2179=-9,-999,IF(H2179="",-999,0)))</f>
        <v>-999</v>
      </c>
      <c r="AL2179" s="82">
        <f>IF(G2179=1, 'adjustment factor'!$D$11, IF(G2179=-9,-999,IF(G2179="",-999,0)))</f>
        <v>-999</v>
      </c>
      <c r="AM2179" s="82">
        <f>IF(I2179=1, 'adjustment factor'!$D$12, IF(I2179=-9,-999,IF(I2179="",-999,0)))</f>
        <v>-999</v>
      </c>
      <c r="AN2179" s="82">
        <f>IF(J2179=1, 'adjustment factor'!$D$13, IF(J2179=-9,-999,IF(J2179="",-999,0)))</f>
        <v>-999</v>
      </c>
      <c r="AO2179" s="82" t="str">
        <f t="shared" si="348"/>
        <v>-999</v>
      </c>
      <c r="AP2179" s="82" t="str">
        <f t="shared" si="349"/>
        <v>MISSING</v>
      </c>
      <c r="AQ2179" s="31"/>
    </row>
    <row r="2180" spans="2:43">
      <c r="B2180" s="207"/>
      <c r="C2180" s="35">
        <v>2176</v>
      </c>
      <c r="D2180" s="161"/>
      <c r="E2180" s="161"/>
      <c r="F2180" s="161"/>
      <c r="G2180" s="161"/>
      <c r="H2180" s="161"/>
      <c r="I2180" s="161"/>
      <c r="J2180" s="161"/>
      <c r="K2180" s="161"/>
      <c r="L2180" s="161"/>
      <c r="M2180" s="161"/>
      <c r="N2180" s="171"/>
      <c r="O2180" s="171"/>
      <c r="P2180" s="171"/>
      <c r="Q2180" s="171"/>
      <c r="R2180" s="171"/>
      <c r="S2180" s="171"/>
      <c r="T2180" s="208" t="str">
        <f t="shared" si="340"/>
        <v>MISSING</v>
      </c>
      <c r="U2180" s="208" t="str">
        <f t="shared" si="341"/>
        <v>MISSING</v>
      </c>
      <c r="X2180" s="56">
        <f t="shared" si="342"/>
        <v>-99</v>
      </c>
      <c r="Y2180" s="56">
        <f t="shared" si="343"/>
        <v>-99</v>
      </c>
      <c r="Z2180" s="56">
        <f t="shared" si="344"/>
        <v>-99</v>
      </c>
      <c r="AA2180" s="56">
        <f t="shared" si="345"/>
        <v>-99</v>
      </c>
      <c r="AB2180" s="56">
        <f t="shared" si="346"/>
        <v>-99</v>
      </c>
      <c r="AC2180" s="56">
        <f t="shared" si="347"/>
        <v>-99</v>
      </c>
      <c r="AD2180" s="3"/>
      <c r="AE2180" s="82">
        <f>IF(D2180=1, 'adjustment factor'!$D$4, IF(D2180=-9,-999,IF(D2180="",-999,0)))</f>
        <v>-999</v>
      </c>
      <c r="AF2180" s="82">
        <f>IF(F2180=1, 'adjustment factor'!$D$5, IF(F2180=-9,-999,IF(F2180="",-999,0)))</f>
        <v>-999</v>
      </c>
      <c r="AG2180" s="82">
        <f>IF(E2180=1, 'adjustment factor'!$D$6, IF(E2180=-9,-999,IF(E2180="",-999,0)))</f>
        <v>-999</v>
      </c>
      <c r="AH2180" s="82">
        <f>IF(K2180&gt;=45,'adjustment factor'!$D$7,IF(K2180=-9,-1200,IF(K2180="",-1200,0)))</f>
        <v>-1200</v>
      </c>
      <c r="AI2180" s="82">
        <f>IF(L2180=1, 'adjustment factor'!$D$8, IF(L2180=-9,-999,IF(L2180="",-999,0)))</f>
        <v>-999</v>
      </c>
      <c r="AJ2180" s="82">
        <f>IF(AND(M2180&gt;=1,M2180&lt;=4),'adjustment factor'!$D$9,IF(M2180=-9,-999,IF(M2180=98,-999,IF(M2180=99,-999,IF(M2180="",-999,0)))))</f>
        <v>-999</v>
      </c>
      <c r="AK2180" s="82">
        <f>IF(H2180=1, 'adjustment factor'!$D$10, IF(H2180=-9,-999,IF(H2180="",-999,0)))</f>
        <v>-999</v>
      </c>
      <c r="AL2180" s="82">
        <f>IF(G2180=1, 'adjustment factor'!$D$11, IF(G2180=-9,-999,IF(G2180="",-999,0)))</f>
        <v>-999</v>
      </c>
      <c r="AM2180" s="82">
        <f>IF(I2180=1, 'adjustment factor'!$D$12, IF(I2180=-9,-999,IF(I2180="",-999,0)))</f>
        <v>-999</v>
      </c>
      <c r="AN2180" s="82">
        <f>IF(J2180=1, 'adjustment factor'!$D$13, IF(J2180=-9,-999,IF(J2180="",-999,0)))</f>
        <v>-999</v>
      </c>
      <c r="AO2180" s="82" t="str">
        <f t="shared" si="348"/>
        <v>-999</v>
      </c>
      <c r="AP2180" s="82" t="str">
        <f t="shared" si="349"/>
        <v>MISSING</v>
      </c>
      <c r="AQ2180" s="31"/>
    </row>
    <row r="2181" spans="2:43">
      <c r="B2181" s="207"/>
      <c r="C2181" s="35">
        <v>2177</v>
      </c>
      <c r="D2181" s="161"/>
      <c r="E2181" s="161"/>
      <c r="F2181" s="161"/>
      <c r="G2181" s="161"/>
      <c r="H2181" s="161"/>
      <c r="I2181" s="161"/>
      <c r="J2181" s="161"/>
      <c r="K2181" s="161"/>
      <c r="L2181" s="161"/>
      <c r="M2181" s="161"/>
      <c r="N2181" s="171"/>
      <c r="O2181" s="171"/>
      <c r="P2181" s="171"/>
      <c r="Q2181" s="171"/>
      <c r="R2181" s="171"/>
      <c r="S2181" s="171"/>
      <c r="T2181" s="208" t="str">
        <f t="shared" si="340"/>
        <v>MISSING</v>
      </c>
      <c r="U2181" s="208" t="str">
        <f t="shared" si="341"/>
        <v>MISSING</v>
      </c>
      <c r="X2181" s="56">
        <f t="shared" si="342"/>
        <v>-99</v>
      </c>
      <c r="Y2181" s="56">
        <f t="shared" si="343"/>
        <v>-99</v>
      </c>
      <c r="Z2181" s="56">
        <f t="shared" si="344"/>
        <v>-99</v>
      </c>
      <c r="AA2181" s="56">
        <f t="shared" si="345"/>
        <v>-99</v>
      </c>
      <c r="AB2181" s="56">
        <f t="shared" si="346"/>
        <v>-99</v>
      </c>
      <c r="AC2181" s="56">
        <f t="shared" si="347"/>
        <v>-99</v>
      </c>
      <c r="AD2181" s="3"/>
      <c r="AE2181" s="82">
        <f>IF(D2181=1, 'adjustment factor'!$D$4, IF(D2181=-9,-999,IF(D2181="",-999,0)))</f>
        <v>-999</v>
      </c>
      <c r="AF2181" s="82">
        <f>IF(F2181=1, 'adjustment factor'!$D$5, IF(F2181=-9,-999,IF(F2181="",-999,0)))</f>
        <v>-999</v>
      </c>
      <c r="AG2181" s="82">
        <f>IF(E2181=1, 'adjustment factor'!$D$6, IF(E2181=-9,-999,IF(E2181="",-999,0)))</f>
        <v>-999</v>
      </c>
      <c r="AH2181" s="82">
        <f>IF(K2181&gt;=45,'adjustment factor'!$D$7,IF(K2181=-9,-1200,IF(K2181="",-1200,0)))</f>
        <v>-1200</v>
      </c>
      <c r="AI2181" s="82">
        <f>IF(L2181=1, 'adjustment factor'!$D$8, IF(L2181=-9,-999,IF(L2181="",-999,0)))</f>
        <v>-999</v>
      </c>
      <c r="AJ2181" s="82">
        <f>IF(AND(M2181&gt;=1,M2181&lt;=4),'adjustment factor'!$D$9,IF(M2181=-9,-999,IF(M2181=98,-999,IF(M2181=99,-999,IF(M2181="",-999,0)))))</f>
        <v>-999</v>
      </c>
      <c r="AK2181" s="82">
        <f>IF(H2181=1, 'adjustment factor'!$D$10, IF(H2181=-9,-999,IF(H2181="",-999,0)))</f>
        <v>-999</v>
      </c>
      <c r="AL2181" s="82">
        <f>IF(G2181=1, 'adjustment factor'!$D$11, IF(G2181=-9,-999,IF(G2181="",-999,0)))</f>
        <v>-999</v>
      </c>
      <c r="AM2181" s="82">
        <f>IF(I2181=1, 'adjustment factor'!$D$12, IF(I2181=-9,-999,IF(I2181="",-999,0)))</f>
        <v>-999</v>
      </c>
      <c r="AN2181" s="82">
        <f>IF(J2181=1, 'adjustment factor'!$D$13, IF(J2181=-9,-999,IF(J2181="",-999,0)))</f>
        <v>-999</v>
      </c>
      <c r="AO2181" s="82" t="str">
        <f t="shared" si="348"/>
        <v>-999</v>
      </c>
      <c r="AP2181" s="82" t="str">
        <f t="shared" si="349"/>
        <v>MISSING</v>
      </c>
      <c r="AQ2181" s="31"/>
    </row>
    <row r="2182" spans="2:43">
      <c r="B2182" s="207"/>
      <c r="C2182" s="35">
        <v>2178</v>
      </c>
      <c r="D2182" s="161"/>
      <c r="E2182" s="161"/>
      <c r="F2182" s="161"/>
      <c r="G2182" s="161"/>
      <c r="H2182" s="161"/>
      <c r="I2182" s="161"/>
      <c r="J2182" s="161"/>
      <c r="K2182" s="161"/>
      <c r="L2182" s="161"/>
      <c r="M2182" s="161"/>
      <c r="N2182" s="171"/>
      <c r="O2182" s="171"/>
      <c r="P2182" s="171"/>
      <c r="Q2182" s="171"/>
      <c r="R2182" s="171"/>
      <c r="S2182" s="171"/>
      <c r="T2182" s="208" t="str">
        <f t="shared" si="340"/>
        <v>MISSING</v>
      </c>
      <c r="U2182" s="208" t="str">
        <f t="shared" si="341"/>
        <v>MISSING</v>
      </c>
      <c r="X2182" s="56">
        <f t="shared" si="342"/>
        <v>-99</v>
      </c>
      <c r="Y2182" s="56">
        <f t="shared" si="343"/>
        <v>-99</v>
      </c>
      <c r="Z2182" s="56">
        <f t="shared" si="344"/>
        <v>-99</v>
      </c>
      <c r="AA2182" s="56">
        <f t="shared" si="345"/>
        <v>-99</v>
      </c>
      <c r="AB2182" s="56">
        <f t="shared" si="346"/>
        <v>-99</v>
      </c>
      <c r="AC2182" s="56">
        <f t="shared" si="347"/>
        <v>-99</v>
      </c>
      <c r="AD2182" s="3"/>
      <c r="AE2182" s="82">
        <f>IF(D2182=1, 'adjustment factor'!$D$4, IF(D2182=-9,-999,IF(D2182="",-999,0)))</f>
        <v>-999</v>
      </c>
      <c r="AF2182" s="82">
        <f>IF(F2182=1, 'adjustment factor'!$D$5, IF(F2182=-9,-999,IF(F2182="",-999,0)))</f>
        <v>-999</v>
      </c>
      <c r="AG2182" s="82">
        <f>IF(E2182=1, 'adjustment factor'!$D$6, IF(E2182=-9,-999,IF(E2182="",-999,0)))</f>
        <v>-999</v>
      </c>
      <c r="AH2182" s="82">
        <f>IF(K2182&gt;=45,'adjustment factor'!$D$7,IF(K2182=-9,-1200,IF(K2182="",-1200,0)))</f>
        <v>-1200</v>
      </c>
      <c r="AI2182" s="82">
        <f>IF(L2182=1, 'adjustment factor'!$D$8, IF(L2182=-9,-999,IF(L2182="",-999,0)))</f>
        <v>-999</v>
      </c>
      <c r="AJ2182" s="82">
        <f>IF(AND(M2182&gt;=1,M2182&lt;=4),'adjustment factor'!$D$9,IF(M2182=-9,-999,IF(M2182=98,-999,IF(M2182=99,-999,IF(M2182="",-999,0)))))</f>
        <v>-999</v>
      </c>
      <c r="AK2182" s="82">
        <f>IF(H2182=1, 'adjustment factor'!$D$10, IF(H2182=-9,-999,IF(H2182="",-999,0)))</f>
        <v>-999</v>
      </c>
      <c r="AL2182" s="82">
        <f>IF(G2182=1, 'adjustment factor'!$D$11, IF(G2182=-9,-999,IF(G2182="",-999,0)))</f>
        <v>-999</v>
      </c>
      <c r="AM2182" s="82">
        <f>IF(I2182=1, 'adjustment factor'!$D$12, IF(I2182=-9,-999,IF(I2182="",-999,0)))</f>
        <v>-999</v>
      </c>
      <c r="AN2182" s="82">
        <f>IF(J2182=1, 'adjustment factor'!$D$13, IF(J2182=-9,-999,IF(J2182="",-999,0)))</f>
        <v>-999</v>
      </c>
      <c r="AO2182" s="82" t="str">
        <f t="shared" si="348"/>
        <v>-999</v>
      </c>
      <c r="AP2182" s="82" t="str">
        <f t="shared" si="349"/>
        <v>MISSING</v>
      </c>
      <c r="AQ2182" s="31"/>
    </row>
    <row r="2183" spans="2:43">
      <c r="B2183" s="207"/>
      <c r="C2183" s="35">
        <v>2179</v>
      </c>
      <c r="D2183" s="161"/>
      <c r="E2183" s="161"/>
      <c r="F2183" s="161"/>
      <c r="G2183" s="161"/>
      <c r="H2183" s="161"/>
      <c r="I2183" s="161"/>
      <c r="J2183" s="161"/>
      <c r="K2183" s="161"/>
      <c r="L2183" s="161"/>
      <c r="M2183" s="161"/>
      <c r="N2183" s="171"/>
      <c r="O2183" s="171"/>
      <c r="P2183" s="171"/>
      <c r="Q2183" s="171"/>
      <c r="R2183" s="171"/>
      <c r="S2183" s="171"/>
      <c r="T2183" s="208" t="str">
        <f t="shared" si="340"/>
        <v>MISSING</v>
      </c>
      <c r="U2183" s="208" t="str">
        <f t="shared" si="341"/>
        <v>MISSING</v>
      </c>
      <c r="X2183" s="56">
        <f t="shared" si="342"/>
        <v>-99</v>
      </c>
      <c r="Y2183" s="56">
        <f t="shared" si="343"/>
        <v>-99</v>
      </c>
      <c r="Z2183" s="56">
        <f t="shared" si="344"/>
        <v>-99</v>
      </c>
      <c r="AA2183" s="56">
        <f t="shared" si="345"/>
        <v>-99</v>
      </c>
      <c r="AB2183" s="56">
        <f t="shared" si="346"/>
        <v>-99</v>
      </c>
      <c r="AC2183" s="56">
        <f t="shared" si="347"/>
        <v>-99</v>
      </c>
      <c r="AD2183" s="3"/>
      <c r="AE2183" s="82">
        <f>IF(D2183=1, 'adjustment factor'!$D$4, IF(D2183=-9,-999,IF(D2183="",-999,0)))</f>
        <v>-999</v>
      </c>
      <c r="AF2183" s="82">
        <f>IF(F2183=1, 'adjustment factor'!$D$5, IF(F2183=-9,-999,IF(F2183="",-999,0)))</f>
        <v>-999</v>
      </c>
      <c r="AG2183" s="82">
        <f>IF(E2183=1, 'adjustment factor'!$D$6, IF(E2183=-9,-999,IF(E2183="",-999,0)))</f>
        <v>-999</v>
      </c>
      <c r="AH2183" s="82">
        <f>IF(K2183&gt;=45,'adjustment factor'!$D$7,IF(K2183=-9,-1200,IF(K2183="",-1200,0)))</f>
        <v>-1200</v>
      </c>
      <c r="AI2183" s="82">
        <f>IF(L2183=1, 'adjustment factor'!$D$8, IF(L2183=-9,-999,IF(L2183="",-999,0)))</f>
        <v>-999</v>
      </c>
      <c r="AJ2183" s="82">
        <f>IF(AND(M2183&gt;=1,M2183&lt;=4),'adjustment factor'!$D$9,IF(M2183=-9,-999,IF(M2183=98,-999,IF(M2183=99,-999,IF(M2183="",-999,0)))))</f>
        <v>-999</v>
      </c>
      <c r="AK2183" s="82">
        <f>IF(H2183=1, 'adjustment factor'!$D$10, IF(H2183=-9,-999,IF(H2183="",-999,0)))</f>
        <v>-999</v>
      </c>
      <c r="AL2183" s="82">
        <f>IF(G2183=1, 'adjustment factor'!$D$11, IF(G2183=-9,-999,IF(G2183="",-999,0)))</f>
        <v>-999</v>
      </c>
      <c r="AM2183" s="82">
        <f>IF(I2183=1, 'adjustment factor'!$D$12, IF(I2183=-9,-999,IF(I2183="",-999,0)))</f>
        <v>-999</v>
      </c>
      <c r="AN2183" s="82">
        <f>IF(J2183=1, 'adjustment factor'!$D$13, IF(J2183=-9,-999,IF(J2183="",-999,0)))</f>
        <v>-999</v>
      </c>
      <c r="AO2183" s="82" t="str">
        <f t="shared" si="348"/>
        <v>-999</v>
      </c>
      <c r="AP2183" s="82" t="str">
        <f t="shared" si="349"/>
        <v>MISSING</v>
      </c>
      <c r="AQ2183" s="31"/>
    </row>
    <row r="2184" spans="2:43">
      <c r="B2184" s="207"/>
      <c r="C2184" s="35">
        <v>2180</v>
      </c>
      <c r="D2184" s="161"/>
      <c r="E2184" s="161"/>
      <c r="F2184" s="161"/>
      <c r="G2184" s="161"/>
      <c r="H2184" s="161"/>
      <c r="I2184" s="161"/>
      <c r="J2184" s="161"/>
      <c r="K2184" s="161"/>
      <c r="L2184" s="161"/>
      <c r="M2184" s="161"/>
      <c r="N2184" s="171"/>
      <c r="O2184" s="171"/>
      <c r="P2184" s="171"/>
      <c r="Q2184" s="171"/>
      <c r="R2184" s="171"/>
      <c r="S2184" s="171"/>
      <c r="T2184" s="208" t="str">
        <f t="shared" si="340"/>
        <v>MISSING</v>
      </c>
      <c r="U2184" s="208" t="str">
        <f t="shared" si="341"/>
        <v>MISSING</v>
      </c>
      <c r="X2184" s="56">
        <f t="shared" si="342"/>
        <v>-99</v>
      </c>
      <c r="Y2184" s="56">
        <f t="shared" si="343"/>
        <v>-99</v>
      </c>
      <c r="Z2184" s="56">
        <f t="shared" si="344"/>
        <v>-99</v>
      </c>
      <c r="AA2184" s="56">
        <f t="shared" si="345"/>
        <v>-99</v>
      </c>
      <c r="AB2184" s="56">
        <f t="shared" si="346"/>
        <v>-99</v>
      </c>
      <c r="AC2184" s="56">
        <f t="shared" si="347"/>
        <v>-99</v>
      </c>
      <c r="AD2184" s="3"/>
      <c r="AE2184" s="82">
        <f>IF(D2184=1, 'adjustment factor'!$D$4, IF(D2184=-9,-999,IF(D2184="",-999,0)))</f>
        <v>-999</v>
      </c>
      <c r="AF2184" s="82">
        <f>IF(F2184=1, 'adjustment factor'!$D$5, IF(F2184=-9,-999,IF(F2184="",-999,0)))</f>
        <v>-999</v>
      </c>
      <c r="AG2184" s="82">
        <f>IF(E2184=1, 'adjustment factor'!$D$6, IF(E2184=-9,-999,IF(E2184="",-999,0)))</f>
        <v>-999</v>
      </c>
      <c r="AH2184" s="82">
        <f>IF(K2184&gt;=45,'adjustment factor'!$D$7,IF(K2184=-9,-1200,IF(K2184="",-1200,0)))</f>
        <v>-1200</v>
      </c>
      <c r="AI2184" s="82">
        <f>IF(L2184=1, 'adjustment factor'!$D$8, IF(L2184=-9,-999,IF(L2184="",-999,0)))</f>
        <v>-999</v>
      </c>
      <c r="AJ2184" s="82">
        <f>IF(AND(M2184&gt;=1,M2184&lt;=4),'adjustment factor'!$D$9,IF(M2184=-9,-999,IF(M2184=98,-999,IF(M2184=99,-999,IF(M2184="",-999,0)))))</f>
        <v>-999</v>
      </c>
      <c r="AK2184" s="82">
        <f>IF(H2184=1, 'adjustment factor'!$D$10, IF(H2184=-9,-999,IF(H2184="",-999,0)))</f>
        <v>-999</v>
      </c>
      <c r="AL2184" s="82">
        <f>IF(G2184=1, 'adjustment factor'!$D$11, IF(G2184=-9,-999,IF(G2184="",-999,0)))</f>
        <v>-999</v>
      </c>
      <c r="AM2184" s="82">
        <f>IF(I2184=1, 'adjustment factor'!$D$12, IF(I2184=-9,-999,IF(I2184="",-999,0)))</f>
        <v>-999</v>
      </c>
      <c r="AN2184" s="82">
        <f>IF(J2184=1, 'adjustment factor'!$D$13, IF(J2184=-9,-999,IF(J2184="",-999,0)))</f>
        <v>-999</v>
      </c>
      <c r="AO2184" s="82" t="str">
        <f t="shared" si="348"/>
        <v>-999</v>
      </c>
      <c r="AP2184" s="82" t="str">
        <f t="shared" si="349"/>
        <v>MISSING</v>
      </c>
      <c r="AQ2184" s="31"/>
    </row>
    <row r="2185" spans="2:43">
      <c r="B2185" s="207"/>
      <c r="C2185" s="35">
        <v>2181</v>
      </c>
      <c r="D2185" s="161"/>
      <c r="E2185" s="161"/>
      <c r="F2185" s="161"/>
      <c r="G2185" s="161"/>
      <c r="H2185" s="161"/>
      <c r="I2185" s="161"/>
      <c r="J2185" s="161"/>
      <c r="K2185" s="161"/>
      <c r="L2185" s="161"/>
      <c r="M2185" s="161"/>
      <c r="N2185" s="171"/>
      <c r="O2185" s="171"/>
      <c r="P2185" s="171"/>
      <c r="Q2185" s="171"/>
      <c r="R2185" s="171"/>
      <c r="S2185" s="171"/>
      <c r="T2185" s="208" t="str">
        <f t="shared" si="340"/>
        <v>MISSING</v>
      </c>
      <c r="U2185" s="208" t="str">
        <f t="shared" si="341"/>
        <v>MISSING</v>
      </c>
      <c r="X2185" s="56">
        <f t="shared" si="342"/>
        <v>-99</v>
      </c>
      <c r="Y2185" s="56">
        <f t="shared" si="343"/>
        <v>-99</v>
      </c>
      <c r="Z2185" s="56">
        <f t="shared" si="344"/>
        <v>-99</v>
      </c>
      <c r="AA2185" s="56">
        <f t="shared" si="345"/>
        <v>-99</v>
      </c>
      <c r="AB2185" s="56">
        <f t="shared" si="346"/>
        <v>-99</v>
      </c>
      <c r="AC2185" s="56">
        <f t="shared" si="347"/>
        <v>-99</v>
      </c>
      <c r="AD2185" s="3"/>
      <c r="AE2185" s="82">
        <f>IF(D2185=1, 'adjustment factor'!$D$4, IF(D2185=-9,-999,IF(D2185="",-999,0)))</f>
        <v>-999</v>
      </c>
      <c r="AF2185" s="82">
        <f>IF(F2185=1, 'adjustment factor'!$D$5, IF(F2185=-9,-999,IF(F2185="",-999,0)))</f>
        <v>-999</v>
      </c>
      <c r="AG2185" s="82">
        <f>IF(E2185=1, 'adjustment factor'!$D$6, IF(E2185=-9,-999,IF(E2185="",-999,0)))</f>
        <v>-999</v>
      </c>
      <c r="AH2185" s="82">
        <f>IF(K2185&gt;=45,'adjustment factor'!$D$7,IF(K2185=-9,-1200,IF(K2185="",-1200,0)))</f>
        <v>-1200</v>
      </c>
      <c r="AI2185" s="82">
        <f>IF(L2185=1, 'adjustment factor'!$D$8, IF(L2185=-9,-999,IF(L2185="",-999,0)))</f>
        <v>-999</v>
      </c>
      <c r="AJ2185" s="82">
        <f>IF(AND(M2185&gt;=1,M2185&lt;=4),'adjustment factor'!$D$9,IF(M2185=-9,-999,IF(M2185=98,-999,IF(M2185=99,-999,IF(M2185="",-999,0)))))</f>
        <v>-999</v>
      </c>
      <c r="AK2185" s="82">
        <f>IF(H2185=1, 'adjustment factor'!$D$10, IF(H2185=-9,-999,IF(H2185="",-999,0)))</f>
        <v>-999</v>
      </c>
      <c r="AL2185" s="82">
        <f>IF(G2185=1, 'adjustment factor'!$D$11, IF(G2185=-9,-999,IF(G2185="",-999,0)))</f>
        <v>-999</v>
      </c>
      <c r="AM2185" s="82">
        <f>IF(I2185=1, 'adjustment factor'!$D$12, IF(I2185=-9,-999,IF(I2185="",-999,0)))</f>
        <v>-999</v>
      </c>
      <c r="AN2185" s="82">
        <f>IF(J2185=1, 'adjustment factor'!$D$13, IF(J2185=-9,-999,IF(J2185="",-999,0)))</f>
        <v>-999</v>
      </c>
      <c r="AO2185" s="82" t="str">
        <f t="shared" si="348"/>
        <v>-999</v>
      </c>
      <c r="AP2185" s="82" t="str">
        <f t="shared" si="349"/>
        <v>MISSING</v>
      </c>
      <c r="AQ2185" s="31"/>
    </row>
    <row r="2186" spans="2:43">
      <c r="B2186" s="207"/>
      <c r="C2186" s="35">
        <v>2182</v>
      </c>
      <c r="D2186" s="161"/>
      <c r="E2186" s="161"/>
      <c r="F2186" s="161"/>
      <c r="G2186" s="161"/>
      <c r="H2186" s="161"/>
      <c r="I2186" s="161"/>
      <c r="J2186" s="161"/>
      <c r="K2186" s="161"/>
      <c r="L2186" s="161"/>
      <c r="M2186" s="161"/>
      <c r="N2186" s="171"/>
      <c r="O2186" s="171"/>
      <c r="P2186" s="171"/>
      <c r="Q2186" s="171"/>
      <c r="R2186" s="171"/>
      <c r="S2186" s="171"/>
      <c r="T2186" s="208" t="str">
        <f t="shared" si="340"/>
        <v>MISSING</v>
      </c>
      <c r="U2186" s="208" t="str">
        <f t="shared" si="341"/>
        <v>MISSING</v>
      </c>
      <c r="X2186" s="56">
        <f t="shared" si="342"/>
        <v>-99</v>
      </c>
      <c r="Y2186" s="56">
        <f t="shared" si="343"/>
        <v>-99</v>
      </c>
      <c r="Z2186" s="56">
        <f t="shared" si="344"/>
        <v>-99</v>
      </c>
      <c r="AA2186" s="56">
        <f t="shared" si="345"/>
        <v>-99</v>
      </c>
      <c r="AB2186" s="56">
        <f t="shared" si="346"/>
        <v>-99</v>
      </c>
      <c r="AC2186" s="56">
        <f t="shared" si="347"/>
        <v>-99</v>
      </c>
      <c r="AD2186" s="3"/>
      <c r="AE2186" s="82">
        <f>IF(D2186=1, 'adjustment factor'!$D$4, IF(D2186=-9,-999,IF(D2186="",-999,0)))</f>
        <v>-999</v>
      </c>
      <c r="AF2186" s="82">
        <f>IF(F2186=1, 'adjustment factor'!$D$5, IF(F2186=-9,-999,IF(F2186="",-999,0)))</f>
        <v>-999</v>
      </c>
      <c r="AG2186" s="82">
        <f>IF(E2186=1, 'adjustment factor'!$D$6, IF(E2186=-9,-999,IF(E2186="",-999,0)))</f>
        <v>-999</v>
      </c>
      <c r="AH2186" s="82">
        <f>IF(K2186&gt;=45,'adjustment factor'!$D$7,IF(K2186=-9,-1200,IF(K2186="",-1200,0)))</f>
        <v>-1200</v>
      </c>
      <c r="AI2186" s="82">
        <f>IF(L2186=1, 'adjustment factor'!$D$8, IF(L2186=-9,-999,IF(L2186="",-999,0)))</f>
        <v>-999</v>
      </c>
      <c r="AJ2186" s="82">
        <f>IF(AND(M2186&gt;=1,M2186&lt;=4),'adjustment factor'!$D$9,IF(M2186=-9,-999,IF(M2186=98,-999,IF(M2186=99,-999,IF(M2186="",-999,0)))))</f>
        <v>-999</v>
      </c>
      <c r="AK2186" s="82">
        <f>IF(H2186=1, 'adjustment factor'!$D$10, IF(H2186=-9,-999,IF(H2186="",-999,0)))</f>
        <v>-999</v>
      </c>
      <c r="AL2186" s="82">
        <f>IF(G2186=1, 'adjustment factor'!$D$11, IF(G2186=-9,-999,IF(G2186="",-999,0)))</f>
        <v>-999</v>
      </c>
      <c r="AM2186" s="82">
        <f>IF(I2186=1, 'adjustment factor'!$D$12, IF(I2186=-9,-999,IF(I2186="",-999,0)))</f>
        <v>-999</v>
      </c>
      <c r="AN2186" s="82">
        <f>IF(J2186=1, 'adjustment factor'!$D$13, IF(J2186=-9,-999,IF(J2186="",-999,0)))</f>
        <v>-999</v>
      </c>
      <c r="AO2186" s="82" t="str">
        <f t="shared" si="348"/>
        <v>-999</v>
      </c>
      <c r="AP2186" s="82" t="str">
        <f t="shared" si="349"/>
        <v>MISSING</v>
      </c>
      <c r="AQ2186" s="31"/>
    </row>
    <row r="2187" spans="2:43">
      <c r="B2187" s="207"/>
      <c r="C2187" s="35">
        <v>2183</v>
      </c>
      <c r="D2187" s="161"/>
      <c r="E2187" s="161"/>
      <c r="F2187" s="161"/>
      <c r="G2187" s="161"/>
      <c r="H2187" s="161"/>
      <c r="I2187" s="161"/>
      <c r="J2187" s="161"/>
      <c r="K2187" s="161"/>
      <c r="L2187" s="161"/>
      <c r="M2187" s="161"/>
      <c r="N2187" s="171"/>
      <c r="O2187" s="171"/>
      <c r="P2187" s="171"/>
      <c r="Q2187" s="171"/>
      <c r="R2187" s="171"/>
      <c r="S2187" s="171"/>
      <c r="T2187" s="208" t="str">
        <f t="shared" si="340"/>
        <v>MISSING</v>
      </c>
      <c r="U2187" s="208" t="str">
        <f t="shared" si="341"/>
        <v>MISSING</v>
      </c>
      <c r="X2187" s="56">
        <f t="shared" si="342"/>
        <v>-99</v>
      </c>
      <c r="Y2187" s="56">
        <f t="shared" si="343"/>
        <v>-99</v>
      </c>
      <c r="Z2187" s="56">
        <f t="shared" si="344"/>
        <v>-99</v>
      </c>
      <c r="AA2187" s="56">
        <f t="shared" si="345"/>
        <v>-99</v>
      </c>
      <c r="AB2187" s="56">
        <f t="shared" si="346"/>
        <v>-99</v>
      </c>
      <c r="AC2187" s="56">
        <f t="shared" si="347"/>
        <v>-99</v>
      </c>
      <c r="AD2187" s="3"/>
      <c r="AE2187" s="82">
        <f>IF(D2187=1, 'adjustment factor'!$D$4, IF(D2187=-9,-999,IF(D2187="",-999,0)))</f>
        <v>-999</v>
      </c>
      <c r="AF2187" s="82">
        <f>IF(F2187=1, 'adjustment factor'!$D$5, IF(F2187=-9,-999,IF(F2187="",-999,0)))</f>
        <v>-999</v>
      </c>
      <c r="AG2187" s="82">
        <f>IF(E2187=1, 'adjustment factor'!$D$6, IF(E2187=-9,-999,IF(E2187="",-999,0)))</f>
        <v>-999</v>
      </c>
      <c r="AH2187" s="82">
        <f>IF(K2187&gt;=45,'adjustment factor'!$D$7,IF(K2187=-9,-1200,IF(K2187="",-1200,0)))</f>
        <v>-1200</v>
      </c>
      <c r="AI2187" s="82">
        <f>IF(L2187=1, 'adjustment factor'!$D$8, IF(L2187=-9,-999,IF(L2187="",-999,0)))</f>
        <v>-999</v>
      </c>
      <c r="AJ2187" s="82">
        <f>IF(AND(M2187&gt;=1,M2187&lt;=4),'adjustment factor'!$D$9,IF(M2187=-9,-999,IF(M2187=98,-999,IF(M2187=99,-999,IF(M2187="",-999,0)))))</f>
        <v>-999</v>
      </c>
      <c r="AK2187" s="82">
        <f>IF(H2187=1, 'adjustment factor'!$D$10, IF(H2187=-9,-999,IF(H2187="",-999,0)))</f>
        <v>-999</v>
      </c>
      <c r="AL2187" s="82">
        <f>IF(G2187=1, 'adjustment factor'!$D$11, IF(G2187=-9,-999,IF(G2187="",-999,0)))</f>
        <v>-999</v>
      </c>
      <c r="AM2187" s="82">
        <f>IF(I2187=1, 'adjustment factor'!$D$12, IF(I2187=-9,-999,IF(I2187="",-999,0)))</f>
        <v>-999</v>
      </c>
      <c r="AN2187" s="82">
        <f>IF(J2187=1, 'adjustment factor'!$D$13, IF(J2187=-9,-999,IF(J2187="",-999,0)))</f>
        <v>-999</v>
      </c>
      <c r="AO2187" s="82" t="str">
        <f t="shared" si="348"/>
        <v>-999</v>
      </c>
      <c r="AP2187" s="82" t="str">
        <f t="shared" si="349"/>
        <v>MISSING</v>
      </c>
      <c r="AQ2187" s="31"/>
    </row>
    <row r="2188" spans="2:43">
      <c r="B2188" s="207"/>
      <c r="C2188" s="35">
        <v>2184</v>
      </c>
      <c r="D2188" s="161"/>
      <c r="E2188" s="161"/>
      <c r="F2188" s="161"/>
      <c r="G2188" s="161"/>
      <c r="H2188" s="161"/>
      <c r="I2188" s="161"/>
      <c r="J2188" s="161"/>
      <c r="K2188" s="161"/>
      <c r="L2188" s="161"/>
      <c r="M2188" s="161"/>
      <c r="N2188" s="171"/>
      <c r="O2188" s="171"/>
      <c r="P2188" s="171"/>
      <c r="Q2188" s="171"/>
      <c r="R2188" s="171"/>
      <c r="S2188" s="171"/>
      <c r="T2188" s="208" t="str">
        <f t="shared" si="340"/>
        <v>MISSING</v>
      </c>
      <c r="U2188" s="208" t="str">
        <f t="shared" si="341"/>
        <v>MISSING</v>
      </c>
      <c r="X2188" s="56">
        <f t="shared" si="342"/>
        <v>-99</v>
      </c>
      <c r="Y2188" s="56">
        <f t="shared" si="343"/>
        <v>-99</v>
      </c>
      <c r="Z2188" s="56">
        <f t="shared" si="344"/>
        <v>-99</v>
      </c>
      <c r="AA2188" s="56">
        <f t="shared" si="345"/>
        <v>-99</v>
      </c>
      <c r="AB2188" s="56">
        <f t="shared" si="346"/>
        <v>-99</v>
      </c>
      <c r="AC2188" s="56">
        <f t="shared" si="347"/>
        <v>-99</v>
      </c>
      <c r="AD2188" s="3"/>
      <c r="AE2188" s="82">
        <f>IF(D2188=1, 'adjustment factor'!$D$4, IF(D2188=-9,-999,IF(D2188="",-999,0)))</f>
        <v>-999</v>
      </c>
      <c r="AF2188" s="82">
        <f>IF(F2188=1, 'adjustment factor'!$D$5, IF(F2188=-9,-999,IF(F2188="",-999,0)))</f>
        <v>-999</v>
      </c>
      <c r="AG2188" s="82">
        <f>IF(E2188=1, 'adjustment factor'!$D$6, IF(E2188=-9,-999,IF(E2188="",-999,0)))</f>
        <v>-999</v>
      </c>
      <c r="AH2188" s="82">
        <f>IF(K2188&gt;=45,'adjustment factor'!$D$7,IF(K2188=-9,-1200,IF(K2188="",-1200,0)))</f>
        <v>-1200</v>
      </c>
      <c r="AI2188" s="82">
        <f>IF(L2188=1, 'adjustment factor'!$D$8, IF(L2188=-9,-999,IF(L2188="",-999,0)))</f>
        <v>-999</v>
      </c>
      <c r="AJ2188" s="82">
        <f>IF(AND(M2188&gt;=1,M2188&lt;=4),'adjustment factor'!$D$9,IF(M2188=-9,-999,IF(M2188=98,-999,IF(M2188=99,-999,IF(M2188="",-999,0)))))</f>
        <v>-999</v>
      </c>
      <c r="AK2188" s="82">
        <f>IF(H2188=1, 'adjustment factor'!$D$10, IF(H2188=-9,-999,IF(H2188="",-999,0)))</f>
        <v>-999</v>
      </c>
      <c r="AL2188" s="82">
        <f>IF(G2188=1, 'adjustment factor'!$D$11, IF(G2188=-9,-999,IF(G2188="",-999,0)))</f>
        <v>-999</v>
      </c>
      <c r="AM2188" s="82">
        <f>IF(I2188=1, 'adjustment factor'!$D$12, IF(I2188=-9,-999,IF(I2188="",-999,0)))</f>
        <v>-999</v>
      </c>
      <c r="AN2188" s="82">
        <f>IF(J2188=1, 'adjustment factor'!$D$13, IF(J2188=-9,-999,IF(J2188="",-999,0)))</f>
        <v>-999</v>
      </c>
      <c r="AO2188" s="82" t="str">
        <f t="shared" si="348"/>
        <v>-999</v>
      </c>
      <c r="AP2188" s="82" t="str">
        <f t="shared" si="349"/>
        <v>MISSING</v>
      </c>
      <c r="AQ2188" s="31"/>
    </row>
    <row r="2189" spans="2:43">
      <c r="B2189" s="207"/>
      <c r="C2189" s="35">
        <v>2185</v>
      </c>
      <c r="D2189" s="161"/>
      <c r="E2189" s="161"/>
      <c r="F2189" s="161"/>
      <c r="G2189" s="161"/>
      <c r="H2189" s="161"/>
      <c r="I2189" s="161"/>
      <c r="J2189" s="161"/>
      <c r="K2189" s="161"/>
      <c r="L2189" s="161"/>
      <c r="M2189" s="161"/>
      <c r="N2189" s="171"/>
      <c r="O2189" s="171"/>
      <c r="P2189" s="171"/>
      <c r="Q2189" s="171"/>
      <c r="R2189" s="171"/>
      <c r="S2189" s="171"/>
      <c r="T2189" s="208" t="str">
        <f t="shared" si="340"/>
        <v>MISSING</v>
      </c>
      <c r="U2189" s="208" t="str">
        <f t="shared" si="341"/>
        <v>MISSING</v>
      </c>
      <c r="X2189" s="56">
        <f t="shared" si="342"/>
        <v>-99</v>
      </c>
      <c r="Y2189" s="56">
        <f t="shared" si="343"/>
        <v>-99</v>
      </c>
      <c r="Z2189" s="56">
        <f t="shared" si="344"/>
        <v>-99</v>
      </c>
      <c r="AA2189" s="56">
        <f t="shared" si="345"/>
        <v>-99</v>
      </c>
      <c r="AB2189" s="56">
        <f t="shared" si="346"/>
        <v>-99</v>
      </c>
      <c r="AC2189" s="56">
        <f t="shared" si="347"/>
        <v>-99</v>
      </c>
      <c r="AD2189" s="3"/>
      <c r="AE2189" s="82">
        <f>IF(D2189=1, 'adjustment factor'!$D$4, IF(D2189=-9,-999,IF(D2189="",-999,0)))</f>
        <v>-999</v>
      </c>
      <c r="AF2189" s="82">
        <f>IF(F2189=1, 'adjustment factor'!$D$5, IF(F2189=-9,-999,IF(F2189="",-999,0)))</f>
        <v>-999</v>
      </c>
      <c r="AG2189" s="82">
        <f>IF(E2189=1, 'adjustment factor'!$D$6, IF(E2189=-9,-999,IF(E2189="",-999,0)))</f>
        <v>-999</v>
      </c>
      <c r="AH2189" s="82">
        <f>IF(K2189&gt;=45,'adjustment factor'!$D$7,IF(K2189=-9,-1200,IF(K2189="",-1200,0)))</f>
        <v>-1200</v>
      </c>
      <c r="AI2189" s="82">
        <f>IF(L2189=1, 'adjustment factor'!$D$8, IF(L2189=-9,-999,IF(L2189="",-999,0)))</f>
        <v>-999</v>
      </c>
      <c r="AJ2189" s="82">
        <f>IF(AND(M2189&gt;=1,M2189&lt;=4),'adjustment factor'!$D$9,IF(M2189=-9,-999,IF(M2189=98,-999,IF(M2189=99,-999,IF(M2189="",-999,0)))))</f>
        <v>-999</v>
      </c>
      <c r="AK2189" s="82">
        <f>IF(H2189=1, 'adjustment factor'!$D$10, IF(H2189=-9,-999,IF(H2189="",-999,0)))</f>
        <v>-999</v>
      </c>
      <c r="AL2189" s="82">
        <f>IF(G2189=1, 'adjustment factor'!$D$11, IF(G2189=-9,-999,IF(G2189="",-999,0)))</f>
        <v>-999</v>
      </c>
      <c r="AM2189" s="82">
        <f>IF(I2189=1, 'adjustment factor'!$D$12, IF(I2189=-9,-999,IF(I2189="",-999,0)))</f>
        <v>-999</v>
      </c>
      <c r="AN2189" s="82">
        <f>IF(J2189=1, 'adjustment factor'!$D$13, IF(J2189=-9,-999,IF(J2189="",-999,0)))</f>
        <v>-999</v>
      </c>
      <c r="AO2189" s="82" t="str">
        <f t="shared" si="348"/>
        <v>-999</v>
      </c>
      <c r="AP2189" s="82" t="str">
        <f t="shared" si="349"/>
        <v>MISSING</v>
      </c>
      <c r="AQ2189" s="31"/>
    </row>
    <row r="2190" spans="2:43">
      <c r="B2190" s="207"/>
      <c r="C2190" s="35">
        <v>2186</v>
      </c>
      <c r="D2190" s="161"/>
      <c r="E2190" s="161"/>
      <c r="F2190" s="161"/>
      <c r="G2190" s="161"/>
      <c r="H2190" s="161"/>
      <c r="I2190" s="161"/>
      <c r="J2190" s="161"/>
      <c r="K2190" s="161"/>
      <c r="L2190" s="161"/>
      <c r="M2190" s="161"/>
      <c r="N2190" s="171"/>
      <c r="O2190" s="171"/>
      <c r="P2190" s="171"/>
      <c r="Q2190" s="171"/>
      <c r="R2190" s="171"/>
      <c r="S2190" s="171"/>
      <c r="T2190" s="208" t="str">
        <f t="shared" si="340"/>
        <v>MISSING</v>
      </c>
      <c r="U2190" s="208" t="str">
        <f t="shared" si="341"/>
        <v>MISSING</v>
      </c>
      <c r="X2190" s="56">
        <f t="shared" si="342"/>
        <v>-99</v>
      </c>
      <c r="Y2190" s="56">
        <f t="shared" si="343"/>
        <v>-99</v>
      </c>
      <c r="Z2190" s="56">
        <f t="shared" si="344"/>
        <v>-99</v>
      </c>
      <c r="AA2190" s="56">
        <f t="shared" si="345"/>
        <v>-99</v>
      </c>
      <c r="AB2190" s="56">
        <f t="shared" si="346"/>
        <v>-99</v>
      </c>
      <c r="AC2190" s="56">
        <f t="shared" si="347"/>
        <v>-99</v>
      </c>
      <c r="AD2190" s="3"/>
      <c r="AE2190" s="82">
        <f>IF(D2190=1, 'adjustment factor'!$D$4, IF(D2190=-9,-999,IF(D2190="",-999,0)))</f>
        <v>-999</v>
      </c>
      <c r="AF2190" s="82">
        <f>IF(F2190=1, 'adjustment factor'!$D$5, IF(F2190=-9,-999,IF(F2190="",-999,0)))</f>
        <v>-999</v>
      </c>
      <c r="AG2190" s="82">
        <f>IF(E2190=1, 'adjustment factor'!$D$6, IF(E2190=-9,-999,IF(E2190="",-999,0)))</f>
        <v>-999</v>
      </c>
      <c r="AH2190" s="82">
        <f>IF(K2190&gt;=45,'adjustment factor'!$D$7,IF(K2190=-9,-1200,IF(K2190="",-1200,0)))</f>
        <v>-1200</v>
      </c>
      <c r="AI2190" s="82">
        <f>IF(L2190=1, 'adjustment factor'!$D$8, IF(L2190=-9,-999,IF(L2190="",-999,0)))</f>
        <v>-999</v>
      </c>
      <c r="AJ2190" s="82">
        <f>IF(AND(M2190&gt;=1,M2190&lt;=4),'adjustment factor'!$D$9,IF(M2190=-9,-999,IF(M2190=98,-999,IF(M2190=99,-999,IF(M2190="",-999,0)))))</f>
        <v>-999</v>
      </c>
      <c r="AK2190" s="82">
        <f>IF(H2190=1, 'adjustment factor'!$D$10, IF(H2190=-9,-999,IF(H2190="",-999,0)))</f>
        <v>-999</v>
      </c>
      <c r="AL2190" s="82">
        <f>IF(G2190=1, 'adjustment factor'!$D$11, IF(G2190=-9,-999,IF(G2190="",-999,0)))</f>
        <v>-999</v>
      </c>
      <c r="AM2190" s="82">
        <f>IF(I2190=1, 'adjustment factor'!$D$12, IF(I2190=-9,-999,IF(I2190="",-999,0)))</f>
        <v>-999</v>
      </c>
      <c r="AN2190" s="82">
        <f>IF(J2190=1, 'adjustment factor'!$D$13, IF(J2190=-9,-999,IF(J2190="",-999,0)))</f>
        <v>-999</v>
      </c>
      <c r="AO2190" s="82" t="str">
        <f t="shared" si="348"/>
        <v>-999</v>
      </c>
      <c r="AP2190" s="82" t="str">
        <f t="shared" si="349"/>
        <v>MISSING</v>
      </c>
      <c r="AQ2190" s="31"/>
    </row>
    <row r="2191" spans="2:43">
      <c r="B2191" s="207"/>
      <c r="C2191" s="35">
        <v>2187</v>
      </c>
      <c r="D2191" s="161"/>
      <c r="E2191" s="161"/>
      <c r="F2191" s="161"/>
      <c r="G2191" s="161"/>
      <c r="H2191" s="161"/>
      <c r="I2191" s="161"/>
      <c r="J2191" s="161"/>
      <c r="K2191" s="161"/>
      <c r="L2191" s="161"/>
      <c r="M2191" s="161"/>
      <c r="N2191" s="171"/>
      <c r="O2191" s="171"/>
      <c r="P2191" s="171"/>
      <c r="Q2191" s="171"/>
      <c r="R2191" s="171"/>
      <c r="S2191" s="171"/>
      <c r="T2191" s="208" t="str">
        <f t="shared" si="340"/>
        <v>MISSING</v>
      </c>
      <c r="U2191" s="208" t="str">
        <f t="shared" si="341"/>
        <v>MISSING</v>
      </c>
      <c r="X2191" s="56">
        <f t="shared" si="342"/>
        <v>-99</v>
      </c>
      <c r="Y2191" s="56">
        <f t="shared" si="343"/>
        <v>-99</v>
      </c>
      <c r="Z2191" s="56">
        <f t="shared" si="344"/>
        <v>-99</v>
      </c>
      <c r="AA2191" s="56">
        <f t="shared" si="345"/>
        <v>-99</v>
      </c>
      <c r="AB2191" s="56">
        <f t="shared" si="346"/>
        <v>-99</v>
      </c>
      <c r="AC2191" s="56">
        <f t="shared" si="347"/>
        <v>-99</v>
      </c>
      <c r="AD2191" s="3"/>
      <c r="AE2191" s="82">
        <f>IF(D2191=1, 'adjustment factor'!$D$4, IF(D2191=-9,-999,IF(D2191="",-999,0)))</f>
        <v>-999</v>
      </c>
      <c r="AF2191" s="82">
        <f>IF(F2191=1, 'adjustment factor'!$D$5, IF(F2191=-9,-999,IF(F2191="",-999,0)))</f>
        <v>-999</v>
      </c>
      <c r="AG2191" s="82">
        <f>IF(E2191=1, 'adjustment factor'!$D$6, IF(E2191=-9,-999,IF(E2191="",-999,0)))</f>
        <v>-999</v>
      </c>
      <c r="AH2191" s="82">
        <f>IF(K2191&gt;=45,'adjustment factor'!$D$7,IF(K2191=-9,-1200,IF(K2191="",-1200,0)))</f>
        <v>-1200</v>
      </c>
      <c r="AI2191" s="82">
        <f>IF(L2191=1, 'adjustment factor'!$D$8, IF(L2191=-9,-999,IF(L2191="",-999,0)))</f>
        <v>-999</v>
      </c>
      <c r="AJ2191" s="82">
        <f>IF(AND(M2191&gt;=1,M2191&lt;=4),'adjustment factor'!$D$9,IF(M2191=-9,-999,IF(M2191=98,-999,IF(M2191=99,-999,IF(M2191="",-999,0)))))</f>
        <v>-999</v>
      </c>
      <c r="AK2191" s="82">
        <f>IF(H2191=1, 'adjustment factor'!$D$10, IF(H2191=-9,-999,IF(H2191="",-999,0)))</f>
        <v>-999</v>
      </c>
      <c r="AL2191" s="82">
        <f>IF(G2191=1, 'adjustment factor'!$D$11, IF(G2191=-9,-999,IF(G2191="",-999,0)))</f>
        <v>-999</v>
      </c>
      <c r="AM2191" s="82">
        <f>IF(I2191=1, 'adjustment factor'!$D$12, IF(I2191=-9,-999,IF(I2191="",-999,0)))</f>
        <v>-999</v>
      </c>
      <c r="AN2191" s="82">
        <f>IF(J2191=1, 'adjustment factor'!$D$13, IF(J2191=-9,-999,IF(J2191="",-999,0)))</f>
        <v>-999</v>
      </c>
      <c r="AO2191" s="82" t="str">
        <f t="shared" si="348"/>
        <v>-999</v>
      </c>
      <c r="AP2191" s="82" t="str">
        <f t="shared" si="349"/>
        <v>MISSING</v>
      </c>
      <c r="AQ2191" s="31"/>
    </row>
    <row r="2192" spans="2:43">
      <c r="B2192" s="207"/>
      <c r="C2192" s="35">
        <v>2188</v>
      </c>
      <c r="D2192" s="161"/>
      <c r="E2192" s="161"/>
      <c r="F2192" s="161"/>
      <c r="G2192" s="161"/>
      <c r="H2192" s="161"/>
      <c r="I2192" s="161"/>
      <c r="J2192" s="161"/>
      <c r="K2192" s="161"/>
      <c r="L2192" s="161"/>
      <c r="M2192" s="161"/>
      <c r="N2192" s="171"/>
      <c r="O2192" s="171"/>
      <c r="P2192" s="171"/>
      <c r="Q2192" s="171"/>
      <c r="R2192" s="171"/>
      <c r="S2192" s="171"/>
      <c r="T2192" s="208" t="str">
        <f t="shared" si="340"/>
        <v>MISSING</v>
      </c>
      <c r="U2192" s="208" t="str">
        <f t="shared" si="341"/>
        <v>MISSING</v>
      </c>
      <c r="X2192" s="56">
        <f t="shared" si="342"/>
        <v>-99</v>
      </c>
      <c r="Y2192" s="56">
        <f t="shared" si="343"/>
        <v>-99</v>
      </c>
      <c r="Z2192" s="56">
        <f t="shared" si="344"/>
        <v>-99</v>
      </c>
      <c r="AA2192" s="56">
        <f t="shared" si="345"/>
        <v>-99</v>
      </c>
      <c r="AB2192" s="56">
        <f t="shared" si="346"/>
        <v>-99</v>
      </c>
      <c r="AC2192" s="56">
        <f t="shared" si="347"/>
        <v>-99</v>
      </c>
      <c r="AD2192" s="3"/>
      <c r="AE2192" s="82">
        <f>IF(D2192=1, 'adjustment factor'!$D$4, IF(D2192=-9,-999,IF(D2192="",-999,0)))</f>
        <v>-999</v>
      </c>
      <c r="AF2192" s="82">
        <f>IF(F2192=1, 'adjustment factor'!$D$5, IF(F2192=-9,-999,IF(F2192="",-999,0)))</f>
        <v>-999</v>
      </c>
      <c r="AG2192" s="82">
        <f>IF(E2192=1, 'adjustment factor'!$D$6, IF(E2192=-9,-999,IF(E2192="",-999,0)))</f>
        <v>-999</v>
      </c>
      <c r="AH2192" s="82">
        <f>IF(K2192&gt;=45,'adjustment factor'!$D$7,IF(K2192=-9,-1200,IF(K2192="",-1200,0)))</f>
        <v>-1200</v>
      </c>
      <c r="AI2192" s="82">
        <f>IF(L2192=1, 'adjustment factor'!$D$8, IF(L2192=-9,-999,IF(L2192="",-999,0)))</f>
        <v>-999</v>
      </c>
      <c r="AJ2192" s="82">
        <f>IF(AND(M2192&gt;=1,M2192&lt;=4),'adjustment factor'!$D$9,IF(M2192=-9,-999,IF(M2192=98,-999,IF(M2192=99,-999,IF(M2192="",-999,0)))))</f>
        <v>-999</v>
      </c>
      <c r="AK2192" s="82">
        <f>IF(H2192=1, 'adjustment factor'!$D$10, IF(H2192=-9,-999,IF(H2192="",-999,0)))</f>
        <v>-999</v>
      </c>
      <c r="AL2192" s="82">
        <f>IF(G2192=1, 'adjustment factor'!$D$11, IF(G2192=-9,-999,IF(G2192="",-999,0)))</f>
        <v>-999</v>
      </c>
      <c r="AM2192" s="82">
        <f>IF(I2192=1, 'adjustment factor'!$D$12, IF(I2192=-9,-999,IF(I2192="",-999,0)))</f>
        <v>-999</v>
      </c>
      <c r="AN2192" s="82">
        <f>IF(J2192=1, 'adjustment factor'!$D$13, IF(J2192=-9,-999,IF(J2192="",-999,0)))</f>
        <v>-999</v>
      </c>
      <c r="AO2192" s="82" t="str">
        <f t="shared" si="348"/>
        <v>-999</v>
      </c>
      <c r="AP2192" s="82" t="str">
        <f t="shared" si="349"/>
        <v>MISSING</v>
      </c>
      <c r="AQ2192" s="31"/>
    </row>
    <row r="2193" spans="2:43">
      <c r="B2193" s="207"/>
      <c r="C2193" s="35">
        <v>2189</v>
      </c>
      <c r="D2193" s="161"/>
      <c r="E2193" s="161"/>
      <c r="F2193" s="161"/>
      <c r="G2193" s="161"/>
      <c r="H2193" s="161"/>
      <c r="I2193" s="161"/>
      <c r="J2193" s="161"/>
      <c r="K2193" s="161"/>
      <c r="L2193" s="161"/>
      <c r="M2193" s="161"/>
      <c r="N2193" s="171"/>
      <c r="O2193" s="171"/>
      <c r="P2193" s="171"/>
      <c r="Q2193" s="171"/>
      <c r="R2193" s="171"/>
      <c r="S2193" s="171"/>
      <c r="T2193" s="208" t="str">
        <f t="shared" si="340"/>
        <v>MISSING</v>
      </c>
      <c r="U2193" s="208" t="str">
        <f t="shared" si="341"/>
        <v>MISSING</v>
      </c>
      <c r="X2193" s="56">
        <f t="shared" si="342"/>
        <v>-99</v>
      </c>
      <c r="Y2193" s="56">
        <f t="shared" si="343"/>
        <v>-99</v>
      </c>
      <c r="Z2193" s="56">
        <f t="shared" si="344"/>
        <v>-99</v>
      </c>
      <c r="AA2193" s="56">
        <f t="shared" si="345"/>
        <v>-99</v>
      </c>
      <c r="AB2193" s="56">
        <f t="shared" si="346"/>
        <v>-99</v>
      </c>
      <c r="AC2193" s="56">
        <f t="shared" si="347"/>
        <v>-99</v>
      </c>
      <c r="AD2193" s="3"/>
      <c r="AE2193" s="82">
        <f>IF(D2193=1, 'adjustment factor'!$D$4, IF(D2193=-9,-999,IF(D2193="",-999,0)))</f>
        <v>-999</v>
      </c>
      <c r="AF2193" s="82">
        <f>IF(F2193=1, 'adjustment factor'!$D$5, IF(F2193=-9,-999,IF(F2193="",-999,0)))</f>
        <v>-999</v>
      </c>
      <c r="AG2193" s="82">
        <f>IF(E2193=1, 'adjustment factor'!$D$6, IF(E2193=-9,-999,IF(E2193="",-999,0)))</f>
        <v>-999</v>
      </c>
      <c r="AH2193" s="82">
        <f>IF(K2193&gt;=45,'adjustment factor'!$D$7,IF(K2193=-9,-1200,IF(K2193="",-1200,0)))</f>
        <v>-1200</v>
      </c>
      <c r="AI2193" s="82">
        <f>IF(L2193=1, 'adjustment factor'!$D$8, IF(L2193=-9,-999,IF(L2193="",-999,0)))</f>
        <v>-999</v>
      </c>
      <c r="AJ2193" s="82">
        <f>IF(AND(M2193&gt;=1,M2193&lt;=4),'adjustment factor'!$D$9,IF(M2193=-9,-999,IF(M2193=98,-999,IF(M2193=99,-999,IF(M2193="",-999,0)))))</f>
        <v>-999</v>
      </c>
      <c r="AK2193" s="82">
        <f>IF(H2193=1, 'adjustment factor'!$D$10, IF(H2193=-9,-999,IF(H2193="",-999,0)))</f>
        <v>-999</v>
      </c>
      <c r="AL2193" s="82">
        <f>IF(G2193=1, 'adjustment factor'!$D$11, IF(G2193=-9,-999,IF(G2193="",-999,0)))</f>
        <v>-999</v>
      </c>
      <c r="AM2193" s="82">
        <f>IF(I2193=1, 'adjustment factor'!$D$12, IF(I2193=-9,-999,IF(I2193="",-999,0)))</f>
        <v>-999</v>
      </c>
      <c r="AN2193" s="82">
        <f>IF(J2193=1, 'adjustment factor'!$D$13, IF(J2193=-9,-999,IF(J2193="",-999,0)))</f>
        <v>-999</v>
      </c>
      <c r="AO2193" s="82" t="str">
        <f t="shared" si="348"/>
        <v>-999</v>
      </c>
      <c r="AP2193" s="82" t="str">
        <f t="shared" si="349"/>
        <v>MISSING</v>
      </c>
      <c r="AQ2193" s="31"/>
    </row>
    <row r="2194" spans="2:43">
      <c r="B2194" s="207"/>
      <c r="C2194" s="35">
        <v>2190</v>
      </c>
      <c r="D2194" s="161"/>
      <c r="E2194" s="161"/>
      <c r="F2194" s="161"/>
      <c r="G2194" s="161"/>
      <c r="H2194" s="161"/>
      <c r="I2194" s="161"/>
      <c r="J2194" s="161"/>
      <c r="K2194" s="161"/>
      <c r="L2194" s="161"/>
      <c r="M2194" s="161"/>
      <c r="N2194" s="171"/>
      <c r="O2194" s="171"/>
      <c r="P2194" s="171"/>
      <c r="Q2194" s="171"/>
      <c r="R2194" s="171"/>
      <c r="S2194" s="171"/>
      <c r="T2194" s="208" t="str">
        <f t="shared" si="340"/>
        <v>MISSING</v>
      </c>
      <c r="U2194" s="208" t="str">
        <f t="shared" si="341"/>
        <v>MISSING</v>
      </c>
      <c r="X2194" s="56">
        <f t="shared" si="342"/>
        <v>-99</v>
      </c>
      <c r="Y2194" s="56">
        <f t="shared" si="343"/>
        <v>-99</v>
      </c>
      <c r="Z2194" s="56">
        <f t="shared" si="344"/>
        <v>-99</v>
      </c>
      <c r="AA2194" s="56">
        <f t="shared" si="345"/>
        <v>-99</v>
      </c>
      <c r="AB2194" s="56">
        <f t="shared" si="346"/>
        <v>-99</v>
      </c>
      <c r="AC2194" s="56">
        <f t="shared" si="347"/>
        <v>-99</v>
      </c>
      <c r="AD2194" s="3"/>
      <c r="AE2194" s="82">
        <f>IF(D2194=1, 'adjustment factor'!$D$4, IF(D2194=-9,-999,IF(D2194="",-999,0)))</f>
        <v>-999</v>
      </c>
      <c r="AF2194" s="82">
        <f>IF(F2194=1, 'adjustment factor'!$D$5, IF(F2194=-9,-999,IF(F2194="",-999,0)))</f>
        <v>-999</v>
      </c>
      <c r="AG2194" s="82">
        <f>IF(E2194=1, 'adjustment factor'!$D$6, IF(E2194=-9,-999,IF(E2194="",-999,0)))</f>
        <v>-999</v>
      </c>
      <c r="AH2194" s="82">
        <f>IF(K2194&gt;=45,'adjustment factor'!$D$7,IF(K2194=-9,-1200,IF(K2194="",-1200,0)))</f>
        <v>-1200</v>
      </c>
      <c r="AI2194" s="82">
        <f>IF(L2194=1, 'adjustment factor'!$D$8, IF(L2194=-9,-999,IF(L2194="",-999,0)))</f>
        <v>-999</v>
      </c>
      <c r="AJ2194" s="82">
        <f>IF(AND(M2194&gt;=1,M2194&lt;=4),'adjustment factor'!$D$9,IF(M2194=-9,-999,IF(M2194=98,-999,IF(M2194=99,-999,IF(M2194="",-999,0)))))</f>
        <v>-999</v>
      </c>
      <c r="AK2194" s="82">
        <f>IF(H2194=1, 'adjustment factor'!$D$10, IF(H2194=-9,-999,IF(H2194="",-999,0)))</f>
        <v>-999</v>
      </c>
      <c r="AL2194" s="82">
        <f>IF(G2194=1, 'adjustment factor'!$D$11, IF(G2194=-9,-999,IF(G2194="",-999,0)))</f>
        <v>-999</v>
      </c>
      <c r="AM2194" s="82">
        <f>IF(I2194=1, 'adjustment factor'!$D$12, IF(I2194=-9,-999,IF(I2194="",-999,0)))</f>
        <v>-999</v>
      </c>
      <c r="AN2194" s="82">
        <f>IF(J2194=1, 'adjustment factor'!$D$13, IF(J2194=-9,-999,IF(J2194="",-999,0)))</f>
        <v>-999</v>
      </c>
      <c r="AO2194" s="82" t="str">
        <f t="shared" si="348"/>
        <v>-999</v>
      </c>
      <c r="AP2194" s="82" t="str">
        <f t="shared" si="349"/>
        <v>MISSING</v>
      </c>
      <c r="AQ2194" s="31"/>
    </row>
    <row r="2195" spans="2:43">
      <c r="B2195" s="207"/>
      <c r="C2195" s="35">
        <v>2191</v>
      </c>
      <c r="D2195" s="161"/>
      <c r="E2195" s="161"/>
      <c r="F2195" s="161"/>
      <c r="G2195" s="161"/>
      <c r="H2195" s="161"/>
      <c r="I2195" s="161"/>
      <c r="J2195" s="161"/>
      <c r="K2195" s="161"/>
      <c r="L2195" s="161"/>
      <c r="M2195" s="161"/>
      <c r="N2195" s="171"/>
      <c r="O2195" s="171"/>
      <c r="P2195" s="171"/>
      <c r="Q2195" s="171"/>
      <c r="R2195" s="171"/>
      <c r="S2195" s="171"/>
      <c r="T2195" s="208" t="str">
        <f t="shared" si="340"/>
        <v>MISSING</v>
      </c>
      <c r="U2195" s="208" t="str">
        <f t="shared" si="341"/>
        <v>MISSING</v>
      </c>
      <c r="X2195" s="56">
        <f t="shared" si="342"/>
        <v>-99</v>
      </c>
      <c r="Y2195" s="56">
        <f t="shared" si="343"/>
        <v>-99</v>
      </c>
      <c r="Z2195" s="56">
        <f t="shared" si="344"/>
        <v>-99</v>
      </c>
      <c r="AA2195" s="56">
        <f t="shared" si="345"/>
        <v>-99</v>
      </c>
      <c r="AB2195" s="56">
        <f t="shared" si="346"/>
        <v>-99</v>
      </c>
      <c r="AC2195" s="56">
        <f t="shared" si="347"/>
        <v>-99</v>
      </c>
      <c r="AD2195" s="3"/>
      <c r="AE2195" s="82">
        <f>IF(D2195=1, 'adjustment factor'!$D$4, IF(D2195=-9,-999,IF(D2195="",-999,0)))</f>
        <v>-999</v>
      </c>
      <c r="AF2195" s="82">
        <f>IF(F2195=1, 'adjustment factor'!$D$5, IF(F2195=-9,-999,IF(F2195="",-999,0)))</f>
        <v>-999</v>
      </c>
      <c r="AG2195" s="82">
        <f>IF(E2195=1, 'adjustment factor'!$D$6, IF(E2195=-9,-999,IF(E2195="",-999,0)))</f>
        <v>-999</v>
      </c>
      <c r="AH2195" s="82">
        <f>IF(K2195&gt;=45,'adjustment factor'!$D$7,IF(K2195=-9,-1200,IF(K2195="",-1200,0)))</f>
        <v>-1200</v>
      </c>
      <c r="AI2195" s="82">
        <f>IF(L2195=1, 'adjustment factor'!$D$8, IF(L2195=-9,-999,IF(L2195="",-999,0)))</f>
        <v>-999</v>
      </c>
      <c r="AJ2195" s="82">
        <f>IF(AND(M2195&gt;=1,M2195&lt;=4),'adjustment factor'!$D$9,IF(M2195=-9,-999,IF(M2195=98,-999,IF(M2195=99,-999,IF(M2195="",-999,0)))))</f>
        <v>-999</v>
      </c>
      <c r="AK2195" s="82">
        <f>IF(H2195=1, 'adjustment factor'!$D$10, IF(H2195=-9,-999,IF(H2195="",-999,0)))</f>
        <v>-999</v>
      </c>
      <c r="AL2195" s="82">
        <f>IF(G2195=1, 'adjustment factor'!$D$11, IF(G2195=-9,-999,IF(G2195="",-999,0)))</f>
        <v>-999</v>
      </c>
      <c r="AM2195" s="82">
        <f>IF(I2195=1, 'adjustment factor'!$D$12, IF(I2195=-9,-999,IF(I2195="",-999,0)))</f>
        <v>-999</v>
      </c>
      <c r="AN2195" s="82">
        <f>IF(J2195=1, 'adjustment factor'!$D$13, IF(J2195=-9,-999,IF(J2195="",-999,0)))</f>
        <v>-999</v>
      </c>
      <c r="AO2195" s="82" t="str">
        <f t="shared" si="348"/>
        <v>-999</v>
      </c>
      <c r="AP2195" s="82" t="str">
        <f t="shared" si="349"/>
        <v>MISSING</v>
      </c>
      <c r="AQ2195" s="31"/>
    </row>
    <row r="2196" spans="2:43">
      <c r="B2196" s="207"/>
      <c r="C2196" s="35">
        <v>2192</v>
      </c>
      <c r="D2196" s="161"/>
      <c r="E2196" s="161"/>
      <c r="F2196" s="161"/>
      <c r="G2196" s="161"/>
      <c r="H2196" s="161"/>
      <c r="I2196" s="161"/>
      <c r="J2196" s="161"/>
      <c r="K2196" s="161"/>
      <c r="L2196" s="161"/>
      <c r="M2196" s="161"/>
      <c r="N2196" s="171"/>
      <c r="O2196" s="171"/>
      <c r="P2196" s="171"/>
      <c r="Q2196" s="171"/>
      <c r="R2196" s="171"/>
      <c r="S2196" s="171"/>
      <c r="T2196" s="208" t="str">
        <f t="shared" si="340"/>
        <v>MISSING</v>
      </c>
      <c r="U2196" s="208" t="str">
        <f t="shared" si="341"/>
        <v>MISSING</v>
      </c>
      <c r="X2196" s="56">
        <f t="shared" si="342"/>
        <v>-99</v>
      </c>
      <c r="Y2196" s="56">
        <f t="shared" si="343"/>
        <v>-99</v>
      </c>
      <c r="Z2196" s="56">
        <f t="shared" si="344"/>
        <v>-99</v>
      </c>
      <c r="AA2196" s="56">
        <f t="shared" si="345"/>
        <v>-99</v>
      </c>
      <c r="AB2196" s="56">
        <f t="shared" si="346"/>
        <v>-99</v>
      </c>
      <c r="AC2196" s="56">
        <f t="shared" si="347"/>
        <v>-99</v>
      </c>
      <c r="AD2196" s="3"/>
      <c r="AE2196" s="82">
        <f>IF(D2196=1, 'adjustment factor'!$D$4, IF(D2196=-9,-999,IF(D2196="",-999,0)))</f>
        <v>-999</v>
      </c>
      <c r="AF2196" s="82">
        <f>IF(F2196=1, 'adjustment factor'!$D$5, IF(F2196=-9,-999,IF(F2196="",-999,0)))</f>
        <v>-999</v>
      </c>
      <c r="AG2196" s="82">
        <f>IF(E2196=1, 'adjustment factor'!$D$6, IF(E2196=-9,-999,IF(E2196="",-999,0)))</f>
        <v>-999</v>
      </c>
      <c r="AH2196" s="82">
        <f>IF(K2196&gt;=45,'adjustment factor'!$D$7,IF(K2196=-9,-1200,IF(K2196="",-1200,0)))</f>
        <v>-1200</v>
      </c>
      <c r="AI2196" s="82">
        <f>IF(L2196=1, 'adjustment factor'!$D$8, IF(L2196=-9,-999,IF(L2196="",-999,0)))</f>
        <v>-999</v>
      </c>
      <c r="AJ2196" s="82">
        <f>IF(AND(M2196&gt;=1,M2196&lt;=4),'adjustment factor'!$D$9,IF(M2196=-9,-999,IF(M2196=98,-999,IF(M2196=99,-999,IF(M2196="",-999,0)))))</f>
        <v>-999</v>
      </c>
      <c r="AK2196" s="82">
        <f>IF(H2196=1, 'adjustment factor'!$D$10, IF(H2196=-9,-999,IF(H2196="",-999,0)))</f>
        <v>-999</v>
      </c>
      <c r="AL2196" s="82">
        <f>IF(G2196=1, 'adjustment factor'!$D$11, IF(G2196=-9,-999,IF(G2196="",-999,0)))</f>
        <v>-999</v>
      </c>
      <c r="AM2196" s="82">
        <f>IF(I2196=1, 'adjustment factor'!$D$12, IF(I2196=-9,-999,IF(I2196="",-999,0)))</f>
        <v>-999</v>
      </c>
      <c r="AN2196" s="82">
        <f>IF(J2196=1, 'adjustment factor'!$D$13, IF(J2196=-9,-999,IF(J2196="",-999,0)))</f>
        <v>-999</v>
      </c>
      <c r="AO2196" s="82" t="str">
        <f t="shared" si="348"/>
        <v>-999</v>
      </c>
      <c r="AP2196" s="82" t="str">
        <f t="shared" si="349"/>
        <v>MISSING</v>
      </c>
      <c r="AQ2196" s="31"/>
    </row>
    <row r="2197" spans="2:43">
      <c r="B2197" s="207"/>
      <c r="C2197" s="35">
        <v>2193</v>
      </c>
      <c r="D2197" s="161"/>
      <c r="E2197" s="161"/>
      <c r="F2197" s="161"/>
      <c r="G2197" s="161"/>
      <c r="H2197" s="161"/>
      <c r="I2197" s="161"/>
      <c r="J2197" s="161"/>
      <c r="K2197" s="161"/>
      <c r="L2197" s="161"/>
      <c r="M2197" s="161"/>
      <c r="N2197" s="171"/>
      <c r="O2197" s="171"/>
      <c r="P2197" s="171"/>
      <c r="Q2197" s="171"/>
      <c r="R2197" s="171"/>
      <c r="S2197" s="171"/>
      <c r="T2197" s="208" t="str">
        <f t="shared" ref="T2197:T2260" si="350">IF(SUM(X2197:AC2197)&gt;-0.01, SUM(X2197:AC2197), "MISSING")</f>
        <v>MISSING</v>
      </c>
      <c r="U2197" s="208" t="str">
        <f t="shared" ref="U2197:U2260" si="351">IF(AP2197="MISSING","MISSING", 3.88+0.604*T2197+0.055*(T2197^2)-AP2197)</f>
        <v>MISSING</v>
      </c>
      <c r="X2197" s="56">
        <f t="shared" ref="X2197:X2260" si="352">IF(N2197&gt;0,((N2197-3)*-1),-99)</f>
        <v>-99</v>
      </c>
      <c r="Y2197" s="56">
        <f t="shared" ref="Y2197:Y2260" si="353">IF(O2197&gt;0,((O2197-3)*-1),-99)</f>
        <v>-99</v>
      </c>
      <c r="Z2197" s="56">
        <f t="shared" ref="Z2197:Z2260" si="354">IF(P2197&gt;0,((P2197-3)*-1),-99)</f>
        <v>-99</v>
      </c>
      <c r="AA2197" s="56">
        <f t="shared" ref="AA2197:AA2260" si="355">IF(Q2197&gt;0,((Q2197-3)*-1),-99)</f>
        <v>-99</v>
      </c>
      <c r="AB2197" s="56">
        <f t="shared" ref="AB2197:AB2260" si="356">IF(R2197&gt;0,((R2197-3)*-1),-99)</f>
        <v>-99</v>
      </c>
      <c r="AC2197" s="56">
        <f t="shared" ref="AC2197:AC2260" si="357">IF(S2197&gt;0,((S2197-3)*-1),-99)</f>
        <v>-99</v>
      </c>
      <c r="AD2197" s="3"/>
      <c r="AE2197" s="82">
        <f>IF(D2197=1, 'adjustment factor'!$D$4, IF(D2197=-9,-999,IF(D2197="",-999,0)))</f>
        <v>-999</v>
      </c>
      <c r="AF2197" s="82">
        <f>IF(F2197=1, 'adjustment factor'!$D$5, IF(F2197=-9,-999,IF(F2197="",-999,0)))</f>
        <v>-999</v>
      </c>
      <c r="AG2197" s="82">
        <f>IF(E2197=1, 'adjustment factor'!$D$6, IF(E2197=-9,-999,IF(E2197="",-999,0)))</f>
        <v>-999</v>
      </c>
      <c r="AH2197" s="82">
        <f>IF(K2197&gt;=45,'adjustment factor'!$D$7,IF(K2197=-9,-1200,IF(K2197="",-1200,0)))</f>
        <v>-1200</v>
      </c>
      <c r="AI2197" s="82">
        <f>IF(L2197=1, 'adjustment factor'!$D$8, IF(L2197=-9,-999,IF(L2197="",-999,0)))</f>
        <v>-999</v>
      </c>
      <c r="AJ2197" s="82">
        <f>IF(AND(M2197&gt;=1,M2197&lt;=4),'adjustment factor'!$D$9,IF(M2197=-9,-999,IF(M2197=98,-999,IF(M2197=99,-999,IF(M2197="",-999,0)))))</f>
        <v>-999</v>
      </c>
      <c r="AK2197" s="82">
        <f>IF(H2197=1, 'adjustment factor'!$D$10, IF(H2197=-9,-999,IF(H2197="",-999,0)))</f>
        <v>-999</v>
      </c>
      <c r="AL2197" s="82">
        <f>IF(G2197=1, 'adjustment factor'!$D$11, IF(G2197=-9,-999,IF(G2197="",-999,0)))</f>
        <v>-999</v>
      </c>
      <c r="AM2197" s="82">
        <f>IF(I2197=1, 'adjustment factor'!$D$12, IF(I2197=-9,-999,IF(I2197="",-999,0)))</f>
        <v>-999</v>
      </c>
      <c r="AN2197" s="82">
        <f>IF(J2197=1, 'adjustment factor'!$D$13, IF(J2197=-9,-999,IF(J2197="",-999,0)))</f>
        <v>-999</v>
      </c>
      <c r="AO2197" s="82" t="str">
        <f t="shared" ref="AO2197:AO2260" si="358">IF(-AE2197-AF2197-AG2197-AH2197+AI2197+AJ2197-AK2197-AL2197-AM2197-AN2197&lt;3, -AE2197-AF2197-AG2197-AH2197+AI2197+AJ2197-AK2197-AL2197-AM2197-AN2197, "-999")</f>
        <v>-999</v>
      </c>
      <c r="AP2197" s="82" t="str">
        <f t="shared" ref="AP2197:AP2260" si="359">IF(AND(SUM(AE2197:AN2197)&gt;-1, (SUM(X2197:AC2197)&gt;-1)), 14.353-AE2197-AF2197-AG2197-AH2197+AI2197+AJ2197-AK2197-AL2197-AM2197-AN2197, "MISSING")</f>
        <v>MISSING</v>
      </c>
      <c r="AQ2197" s="31"/>
    </row>
    <row r="2198" spans="2:43">
      <c r="B2198" s="207"/>
      <c r="C2198" s="35">
        <v>2194</v>
      </c>
      <c r="D2198" s="161"/>
      <c r="E2198" s="161"/>
      <c r="F2198" s="161"/>
      <c r="G2198" s="161"/>
      <c r="H2198" s="161"/>
      <c r="I2198" s="161"/>
      <c r="J2198" s="161"/>
      <c r="K2198" s="161"/>
      <c r="L2198" s="161"/>
      <c r="M2198" s="161"/>
      <c r="N2198" s="171"/>
      <c r="O2198" s="171"/>
      <c r="P2198" s="171"/>
      <c r="Q2198" s="171"/>
      <c r="R2198" s="171"/>
      <c r="S2198" s="171"/>
      <c r="T2198" s="208" t="str">
        <f t="shared" si="350"/>
        <v>MISSING</v>
      </c>
      <c r="U2198" s="208" t="str">
        <f t="shared" si="351"/>
        <v>MISSING</v>
      </c>
      <c r="X2198" s="56">
        <f t="shared" si="352"/>
        <v>-99</v>
      </c>
      <c r="Y2198" s="56">
        <f t="shared" si="353"/>
        <v>-99</v>
      </c>
      <c r="Z2198" s="56">
        <f t="shared" si="354"/>
        <v>-99</v>
      </c>
      <c r="AA2198" s="56">
        <f t="shared" si="355"/>
        <v>-99</v>
      </c>
      <c r="AB2198" s="56">
        <f t="shared" si="356"/>
        <v>-99</v>
      </c>
      <c r="AC2198" s="56">
        <f t="shared" si="357"/>
        <v>-99</v>
      </c>
      <c r="AD2198" s="3"/>
      <c r="AE2198" s="82">
        <f>IF(D2198=1, 'adjustment factor'!$D$4, IF(D2198=-9,-999,IF(D2198="",-999,0)))</f>
        <v>-999</v>
      </c>
      <c r="AF2198" s="82">
        <f>IF(F2198=1, 'adjustment factor'!$D$5, IF(F2198=-9,-999,IF(F2198="",-999,0)))</f>
        <v>-999</v>
      </c>
      <c r="AG2198" s="82">
        <f>IF(E2198=1, 'adjustment factor'!$D$6, IF(E2198=-9,-999,IF(E2198="",-999,0)))</f>
        <v>-999</v>
      </c>
      <c r="AH2198" s="82">
        <f>IF(K2198&gt;=45,'adjustment factor'!$D$7,IF(K2198=-9,-1200,IF(K2198="",-1200,0)))</f>
        <v>-1200</v>
      </c>
      <c r="AI2198" s="82">
        <f>IF(L2198=1, 'adjustment factor'!$D$8, IF(L2198=-9,-999,IF(L2198="",-999,0)))</f>
        <v>-999</v>
      </c>
      <c r="AJ2198" s="82">
        <f>IF(AND(M2198&gt;=1,M2198&lt;=4),'adjustment factor'!$D$9,IF(M2198=-9,-999,IF(M2198=98,-999,IF(M2198=99,-999,IF(M2198="",-999,0)))))</f>
        <v>-999</v>
      </c>
      <c r="AK2198" s="82">
        <f>IF(H2198=1, 'adjustment factor'!$D$10, IF(H2198=-9,-999,IF(H2198="",-999,0)))</f>
        <v>-999</v>
      </c>
      <c r="AL2198" s="82">
        <f>IF(G2198=1, 'adjustment factor'!$D$11, IF(G2198=-9,-999,IF(G2198="",-999,0)))</f>
        <v>-999</v>
      </c>
      <c r="AM2198" s="82">
        <f>IF(I2198=1, 'adjustment factor'!$D$12, IF(I2198=-9,-999,IF(I2198="",-999,0)))</f>
        <v>-999</v>
      </c>
      <c r="AN2198" s="82">
        <f>IF(J2198=1, 'adjustment factor'!$D$13, IF(J2198=-9,-999,IF(J2198="",-999,0)))</f>
        <v>-999</v>
      </c>
      <c r="AO2198" s="82" t="str">
        <f t="shared" si="358"/>
        <v>-999</v>
      </c>
      <c r="AP2198" s="82" t="str">
        <f t="shared" si="359"/>
        <v>MISSING</v>
      </c>
      <c r="AQ2198" s="31"/>
    </row>
    <row r="2199" spans="2:43">
      <c r="B2199" s="207"/>
      <c r="C2199" s="35">
        <v>2195</v>
      </c>
      <c r="D2199" s="161"/>
      <c r="E2199" s="161"/>
      <c r="F2199" s="161"/>
      <c r="G2199" s="161"/>
      <c r="H2199" s="161"/>
      <c r="I2199" s="161"/>
      <c r="J2199" s="161"/>
      <c r="K2199" s="161"/>
      <c r="L2199" s="161"/>
      <c r="M2199" s="161"/>
      <c r="N2199" s="171"/>
      <c r="O2199" s="171"/>
      <c r="P2199" s="171"/>
      <c r="Q2199" s="171"/>
      <c r="R2199" s="171"/>
      <c r="S2199" s="171"/>
      <c r="T2199" s="208" t="str">
        <f t="shared" si="350"/>
        <v>MISSING</v>
      </c>
      <c r="U2199" s="208" t="str">
        <f t="shared" si="351"/>
        <v>MISSING</v>
      </c>
      <c r="X2199" s="56">
        <f t="shared" si="352"/>
        <v>-99</v>
      </c>
      <c r="Y2199" s="56">
        <f t="shared" si="353"/>
        <v>-99</v>
      </c>
      <c r="Z2199" s="56">
        <f t="shared" si="354"/>
        <v>-99</v>
      </c>
      <c r="AA2199" s="56">
        <f t="shared" si="355"/>
        <v>-99</v>
      </c>
      <c r="AB2199" s="56">
        <f t="shared" si="356"/>
        <v>-99</v>
      </c>
      <c r="AC2199" s="56">
        <f t="shared" si="357"/>
        <v>-99</v>
      </c>
      <c r="AD2199" s="3"/>
      <c r="AE2199" s="82">
        <f>IF(D2199=1, 'adjustment factor'!$D$4, IF(D2199=-9,-999,IF(D2199="",-999,0)))</f>
        <v>-999</v>
      </c>
      <c r="AF2199" s="82">
        <f>IF(F2199=1, 'adjustment factor'!$D$5, IF(F2199=-9,-999,IF(F2199="",-999,0)))</f>
        <v>-999</v>
      </c>
      <c r="AG2199" s="82">
        <f>IF(E2199=1, 'adjustment factor'!$D$6, IF(E2199=-9,-999,IF(E2199="",-999,0)))</f>
        <v>-999</v>
      </c>
      <c r="AH2199" s="82">
        <f>IF(K2199&gt;=45,'adjustment factor'!$D$7,IF(K2199=-9,-1200,IF(K2199="",-1200,0)))</f>
        <v>-1200</v>
      </c>
      <c r="AI2199" s="82">
        <f>IF(L2199=1, 'adjustment factor'!$D$8, IF(L2199=-9,-999,IF(L2199="",-999,0)))</f>
        <v>-999</v>
      </c>
      <c r="AJ2199" s="82">
        <f>IF(AND(M2199&gt;=1,M2199&lt;=4),'adjustment factor'!$D$9,IF(M2199=-9,-999,IF(M2199=98,-999,IF(M2199=99,-999,IF(M2199="",-999,0)))))</f>
        <v>-999</v>
      </c>
      <c r="AK2199" s="82">
        <f>IF(H2199=1, 'adjustment factor'!$D$10, IF(H2199=-9,-999,IF(H2199="",-999,0)))</f>
        <v>-999</v>
      </c>
      <c r="AL2199" s="82">
        <f>IF(G2199=1, 'adjustment factor'!$D$11, IF(G2199=-9,-999,IF(G2199="",-999,0)))</f>
        <v>-999</v>
      </c>
      <c r="AM2199" s="82">
        <f>IF(I2199=1, 'adjustment factor'!$D$12, IF(I2199=-9,-999,IF(I2199="",-999,0)))</f>
        <v>-999</v>
      </c>
      <c r="AN2199" s="82">
        <f>IF(J2199=1, 'adjustment factor'!$D$13, IF(J2199=-9,-999,IF(J2199="",-999,0)))</f>
        <v>-999</v>
      </c>
      <c r="AO2199" s="82" t="str">
        <f t="shared" si="358"/>
        <v>-999</v>
      </c>
      <c r="AP2199" s="82" t="str">
        <f t="shared" si="359"/>
        <v>MISSING</v>
      </c>
      <c r="AQ2199" s="31"/>
    </row>
    <row r="2200" spans="2:43">
      <c r="B2200" s="207"/>
      <c r="C2200" s="35">
        <v>2196</v>
      </c>
      <c r="D2200" s="161"/>
      <c r="E2200" s="161"/>
      <c r="F2200" s="161"/>
      <c r="G2200" s="161"/>
      <c r="H2200" s="161"/>
      <c r="I2200" s="161"/>
      <c r="J2200" s="161"/>
      <c r="K2200" s="161"/>
      <c r="L2200" s="161"/>
      <c r="M2200" s="161"/>
      <c r="N2200" s="171"/>
      <c r="O2200" s="171"/>
      <c r="P2200" s="171"/>
      <c r="Q2200" s="171"/>
      <c r="R2200" s="171"/>
      <c r="S2200" s="171"/>
      <c r="T2200" s="208" t="str">
        <f t="shared" si="350"/>
        <v>MISSING</v>
      </c>
      <c r="U2200" s="208" t="str">
        <f t="shared" si="351"/>
        <v>MISSING</v>
      </c>
      <c r="X2200" s="56">
        <f t="shared" si="352"/>
        <v>-99</v>
      </c>
      <c r="Y2200" s="56">
        <f t="shared" si="353"/>
        <v>-99</v>
      </c>
      <c r="Z2200" s="56">
        <f t="shared" si="354"/>
        <v>-99</v>
      </c>
      <c r="AA2200" s="56">
        <f t="shared" si="355"/>
        <v>-99</v>
      </c>
      <c r="AB2200" s="56">
        <f t="shared" si="356"/>
        <v>-99</v>
      </c>
      <c r="AC2200" s="56">
        <f t="shared" si="357"/>
        <v>-99</v>
      </c>
      <c r="AD2200" s="3"/>
      <c r="AE2200" s="82">
        <f>IF(D2200=1, 'adjustment factor'!$D$4, IF(D2200=-9,-999,IF(D2200="",-999,0)))</f>
        <v>-999</v>
      </c>
      <c r="AF2200" s="82">
        <f>IF(F2200=1, 'adjustment factor'!$D$5, IF(F2200=-9,-999,IF(F2200="",-999,0)))</f>
        <v>-999</v>
      </c>
      <c r="AG2200" s="82">
        <f>IF(E2200=1, 'adjustment factor'!$D$6, IF(E2200=-9,-999,IF(E2200="",-999,0)))</f>
        <v>-999</v>
      </c>
      <c r="AH2200" s="82">
        <f>IF(K2200&gt;=45,'adjustment factor'!$D$7,IF(K2200=-9,-1200,IF(K2200="",-1200,0)))</f>
        <v>-1200</v>
      </c>
      <c r="AI2200" s="82">
        <f>IF(L2200=1, 'adjustment factor'!$D$8, IF(L2200=-9,-999,IF(L2200="",-999,0)))</f>
        <v>-999</v>
      </c>
      <c r="AJ2200" s="82">
        <f>IF(AND(M2200&gt;=1,M2200&lt;=4),'adjustment factor'!$D$9,IF(M2200=-9,-999,IF(M2200=98,-999,IF(M2200=99,-999,IF(M2200="",-999,0)))))</f>
        <v>-999</v>
      </c>
      <c r="AK2200" s="82">
        <f>IF(H2200=1, 'adjustment factor'!$D$10, IF(H2200=-9,-999,IF(H2200="",-999,0)))</f>
        <v>-999</v>
      </c>
      <c r="AL2200" s="82">
        <f>IF(G2200=1, 'adjustment factor'!$D$11, IF(G2200=-9,-999,IF(G2200="",-999,0)))</f>
        <v>-999</v>
      </c>
      <c r="AM2200" s="82">
        <f>IF(I2200=1, 'adjustment factor'!$D$12, IF(I2200=-9,-999,IF(I2200="",-999,0)))</f>
        <v>-999</v>
      </c>
      <c r="AN2200" s="82">
        <f>IF(J2200=1, 'adjustment factor'!$D$13, IF(J2200=-9,-999,IF(J2200="",-999,0)))</f>
        <v>-999</v>
      </c>
      <c r="AO2200" s="82" t="str">
        <f t="shared" si="358"/>
        <v>-999</v>
      </c>
      <c r="AP2200" s="82" t="str">
        <f t="shared" si="359"/>
        <v>MISSING</v>
      </c>
      <c r="AQ2200" s="31"/>
    </row>
    <row r="2201" spans="2:43">
      <c r="B2201" s="207"/>
      <c r="C2201" s="35">
        <v>2197</v>
      </c>
      <c r="D2201" s="161"/>
      <c r="E2201" s="161"/>
      <c r="F2201" s="161"/>
      <c r="G2201" s="161"/>
      <c r="H2201" s="161"/>
      <c r="I2201" s="161"/>
      <c r="J2201" s="161"/>
      <c r="K2201" s="161"/>
      <c r="L2201" s="161"/>
      <c r="M2201" s="161"/>
      <c r="N2201" s="171"/>
      <c r="O2201" s="171"/>
      <c r="P2201" s="171"/>
      <c r="Q2201" s="171"/>
      <c r="R2201" s="171"/>
      <c r="S2201" s="171"/>
      <c r="T2201" s="208" t="str">
        <f t="shared" si="350"/>
        <v>MISSING</v>
      </c>
      <c r="U2201" s="208" t="str">
        <f t="shared" si="351"/>
        <v>MISSING</v>
      </c>
      <c r="X2201" s="56">
        <f t="shared" si="352"/>
        <v>-99</v>
      </c>
      <c r="Y2201" s="56">
        <f t="shared" si="353"/>
        <v>-99</v>
      </c>
      <c r="Z2201" s="56">
        <f t="shared" si="354"/>
        <v>-99</v>
      </c>
      <c r="AA2201" s="56">
        <f t="shared" si="355"/>
        <v>-99</v>
      </c>
      <c r="AB2201" s="56">
        <f t="shared" si="356"/>
        <v>-99</v>
      </c>
      <c r="AC2201" s="56">
        <f t="shared" si="357"/>
        <v>-99</v>
      </c>
      <c r="AD2201" s="3"/>
      <c r="AE2201" s="82">
        <f>IF(D2201=1, 'adjustment factor'!$D$4, IF(D2201=-9,-999,IF(D2201="",-999,0)))</f>
        <v>-999</v>
      </c>
      <c r="AF2201" s="82">
        <f>IF(F2201=1, 'adjustment factor'!$D$5, IF(F2201=-9,-999,IF(F2201="",-999,0)))</f>
        <v>-999</v>
      </c>
      <c r="AG2201" s="82">
        <f>IF(E2201=1, 'adjustment factor'!$D$6, IF(E2201=-9,-999,IF(E2201="",-999,0)))</f>
        <v>-999</v>
      </c>
      <c r="AH2201" s="82">
        <f>IF(K2201&gt;=45,'adjustment factor'!$D$7,IF(K2201=-9,-1200,IF(K2201="",-1200,0)))</f>
        <v>-1200</v>
      </c>
      <c r="AI2201" s="82">
        <f>IF(L2201=1, 'adjustment factor'!$D$8, IF(L2201=-9,-999,IF(L2201="",-999,0)))</f>
        <v>-999</v>
      </c>
      <c r="AJ2201" s="82">
        <f>IF(AND(M2201&gt;=1,M2201&lt;=4),'adjustment factor'!$D$9,IF(M2201=-9,-999,IF(M2201=98,-999,IF(M2201=99,-999,IF(M2201="",-999,0)))))</f>
        <v>-999</v>
      </c>
      <c r="AK2201" s="82">
        <f>IF(H2201=1, 'adjustment factor'!$D$10, IF(H2201=-9,-999,IF(H2201="",-999,0)))</f>
        <v>-999</v>
      </c>
      <c r="AL2201" s="82">
        <f>IF(G2201=1, 'adjustment factor'!$D$11, IF(G2201=-9,-999,IF(G2201="",-999,0)))</f>
        <v>-999</v>
      </c>
      <c r="AM2201" s="82">
        <f>IF(I2201=1, 'adjustment factor'!$D$12, IF(I2201=-9,-999,IF(I2201="",-999,0)))</f>
        <v>-999</v>
      </c>
      <c r="AN2201" s="82">
        <f>IF(J2201=1, 'adjustment factor'!$D$13, IF(J2201=-9,-999,IF(J2201="",-999,0)))</f>
        <v>-999</v>
      </c>
      <c r="AO2201" s="82" t="str">
        <f t="shared" si="358"/>
        <v>-999</v>
      </c>
      <c r="AP2201" s="82" t="str">
        <f t="shared" si="359"/>
        <v>MISSING</v>
      </c>
      <c r="AQ2201" s="31"/>
    </row>
    <row r="2202" spans="2:43">
      <c r="B2202" s="207"/>
      <c r="C2202" s="35">
        <v>2198</v>
      </c>
      <c r="D2202" s="161"/>
      <c r="E2202" s="161"/>
      <c r="F2202" s="161"/>
      <c r="G2202" s="161"/>
      <c r="H2202" s="161"/>
      <c r="I2202" s="161"/>
      <c r="J2202" s="161"/>
      <c r="K2202" s="161"/>
      <c r="L2202" s="161"/>
      <c r="M2202" s="161"/>
      <c r="N2202" s="171"/>
      <c r="O2202" s="171"/>
      <c r="P2202" s="171"/>
      <c r="Q2202" s="171"/>
      <c r="R2202" s="171"/>
      <c r="S2202" s="171"/>
      <c r="T2202" s="208" t="str">
        <f t="shared" si="350"/>
        <v>MISSING</v>
      </c>
      <c r="U2202" s="208" t="str">
        <f t="shared" si="351"/>
        <v>MISSING</v>
      </c>
      <c r="X2202" s="56">
        <f t="shared" si="352"/>
        <v>-99</v>
      </c>
      <c r="Y2202" s="56">
        <f t="shared" si="353"/>
        <v>-99</v>
      </c>
      <c r="Z2202" s="56">
        <f t="shared" si="354"/>
        <v>-99</v>
      </c>
      <c r="AA2202" s="56">
        <f t="shared" si="355"/>
        <v>-99</v>
      </c>
      <c r="AB2202" s="56">
        <f t="shared" si="356"/>
        <v>-99</v>
      </c>
      <c r="AC2202" s="56">
        <f t="shared" si="357"/>
        <v>-99</v>
      </c>
      <c r="AD2202" s="3"/>
      <c r="AE2202" s="82">
        <f>IF(D2202=1, 'adjustment factor'!$D$4, IF(D2202=-9,-999,IF(D2202="",-999,0)))</f>
        <v>-999</v>
      </c>
      <c r="AF2202" s="82">
        <f>IF(F2202=1, 'adjustment factor'!$D$5, IF(F2202=-9,-999,IF(F2202="",-999,0)))</f>
        <v>-999</v>
      </c>
      <c r="AG2202" s="82">
        <f>IF(E2202=1, 'adjustment factor'!$D$6, IF(E2202=-9,-999,IF(E2202="",-999,0)))</f>
        <v>-999</v>
      </c>
      <c r="AH2202" s="82">
        <f>IF(K2202&gt;=45,'adjustment factor'!$D$7,IF(K2202=-9,-1200,IF(K2202="",-1200,0)))</f>
        <v>-1200</v>
      </c>
      <c r="AI2202" s="82">
        <f>IF(L2202=1, 'adjustment factor'!$D$8, IF(L2202=-9,-999,IF(L2202="",-999,0)))</f>
        <v>-999</v>
      </c>
      <c r="AJ2202" s="82">
        <f>IF(AND(M2202&gt;=1,M2202&lt;=4),'adjustment factor'!$D$9,IF(M2202=-9,-999,IF(M2202=98,-999,IF(M2202=99,-999,IF(M2202="",-999,0)))))</f>
        <v>-999</v>
      </c>
      <c r="AK2202" s="82">
        <f>IF(H2202=1, 'adjustment factor'!$D$10, IF(H2202=-9,-999,IF(H2202="",-999,0)))</f>
        <v>-999</v>
      </c>
      <c r="AL2202" s="82">
        <f>IF(G2202=1, 'adjustment factor'!$D$11, IF(G2202=-9,-999,IF(G2202="",-999,0)))</f>
        <v>-999</v>
      </c>
      <c r="AM2202" s="82">
        <f>IF(I2202=1, 'adjustment factor'!$D$12, IF(I2202=-9,-999,IF(I2202="",-999,0)))</f>
        <v>-999</v>
      </c>
      <c r="AN2202" s="82">
        <f>IF(J2202=1, 'adjustment factor'!$D$13, IF(J2202=-9,-999,IF(J2202="",-999,0)))</f>
        <v>-999</v>
      </c>
      <c r="AO2202" s="82" t="str">
        <f t="shared" si="358"/>
        <v>-999</v>
      </c>
      <c r="AP2202" s="82" t="str">
        <f t="shared" si="359"/>
        <v>MISSING</v>
      </c>
      <c r="AQ2202" s="31"/>
    </row>
    <row r="2203" spans="2:43">
      <c r="B2203" s="207"/>
      <c r="C2203" s="35">
        <v>2199</v>
      </c>
      <c r="D2203" s="161"/>
      <c r="E2203" s="161"/>
      <c r="F2203" s="161"/>
      <c r="G2203" s="161"/>
      <c r="H2203" s="161"/>
      <c r="I2203" s="161"/>
      <c r="J2203" s="161"/>
      <c r="K2203" s="161"/>
      <c r="L2203" s="161"/>
      <c r="M2203" s="161"/>
      <c r="N2203" s="171"/>
      <c r="O2203" s="171"/>
      <c r="P2203" s="171"/>
      <c r="Q2203" s="171"/>
      <c r="R2203" s="171"/>
      <c r="S2203" s="171"/>
      <c r="T2203" s="208" t="str">
        <f t="shared" si="350"/>
        <v>MISSING</v>
      </c>
      <c r="U2203" s="208" t="str">
        <f t="shared" si="351"/>
        <v>MISSING</v>
      </c>
      <c r="X2203" s="56">
        <f t="shared" si="352"/>
        <v>-99</v>
      </c>
      <c r="Y2203" s="56">
        <f t="shared" si="353"/>
        <v>-99</v>
      </c>
      <c r="Z2203" s="56">
        <f t="shared" si="354"/>
        <v>-99</v>
      </c>
      <c r="AA2203" s="56">
        <f t="shared" si="355"/>
        <v>-99</v>
      </c>
      <c r="AB2203" s="56">
        <f t="shared" si="356"/>
        <v>-99</v>
      </c>
      <c r="AC2203" s="56">
        <f t="shared" si="357"/>
        <v>-99</v>
      </c>
      <c r="AD2203" s="3"/>
      <c r="AE2203" s="82">
        <f>IF(D2203=1, 'adjustment factor'!$D$4, IF(D2203=-9,-999,IF(D2203="",-999,0)))</f>
        <v>-999</v>
      </c>
      <c r="AF2203" s="82">
        <f>IF(F2203=1, 'adjustment factor'!$D$5, IF(F2203=-9,-999,IF(F2203="",-999,0)))</f>
        <v>-999</v>
      </c>
      <c r="AG2203" s="82">
        <f>IF(E2203=1, 'adjustment factor'!$D$6, IF(E2203=-9,-999,IF(E2203="",-999,0)))</f>
        <v>-999</v>
      </c>
      <c r="AH2203" s="82">
        <f>IF(K2203&gt;=45,'adjustment factor'!$D$7,IF(K2203=-9,-1200,IF(K2203="",-1200,0)))</f>
        <v>-1200</v>
      </c>
      <c r="AI2203" s="82">
        <f>IF(L2203=1, 'adjustment factor'!$D$8, IF(L2203=-9,-999,IF(L2203="",-999,0)))</f>
        <v>-999</v>
      </c>
      <c r="AJ2203" s="82">
        <f>IF(AND(M2203&gt;=1,M2203&lt;=4),'adjustment factor'!$D$9,IF(M2203=-9,-999,IF(M2203=98,-999,IF(M2203=99,-999,IF(M2203="",-999,0)))))</f>
        <v>-999</v>
      </c>
      <c r="AK2203" s="82">
        <f>IF(H2203=1, 'adjustment factor'!$D$10, IF(H2203=-9,-999,IF(H2203="",-999,0)))</f>
        <v>-999</v>
      </c>
      <c r="AL2203" s="82">
        <f>IF(G2203=1, 'adjustment factor'!$D$11, IF(G2203=-9,-999,IF(G2203="",-999,0)))</f>
        <v>-999</v>
      </c>
      <c r="AM2203" s="82">
        <f>IF(I2203=1, 'adjustment factor'!$D$12, IF(I2203=-9,-999,IF(I2203="",-999,0)))</f>
        <v>-999</v>
      </c>
      <c r="AN2203" s="82">
        <f>IF(J2203=1, 'adjustment factor'!$D$13, IF(J2203=-9,-999,IF(J2203="",-999,0)))</f>
        <v>-999</v>
      </c>
      <c r="AO2203" s="82" t="str">
        <f t="shared" si="358"/>
        <v>-999</v>
      </c>
      <c r="AP2203" s="82" t="str">
        <f t="shared" si="359"/>
        <v>MISSING</v>
      </c>
      <c r="AQ2203" s="31"/>
    </row>
    <row r="2204" spans="2:43">
      <c r="B2204" s="207"/>
      <c r="C2204" s="35">
        <v>2200</v>
      </c>
      <c r="D2204" s="161"/>
      <c r="E2204" s="161"/>
      <c r="F2204" s="161"/>
      <c r="G2204" s="161"/>
      <c r="H2204" s="161"/>
      <c r="I2204" s="161"/>
      <c r="J2204" s="161"/>
      <c r="K2204" s="161"/>
      <c r="L2204" s="161"/>
      <c r="M2204" s="161"/>
      <c r="N2204" s="171"/>
      <c r="O2204" s="171"/>
      <c r="P2204" s="171"/>
      <c r="Q2204" s="171"/>
      <c r="R2204" s="171"/>
      <c r="S2204" s="171"/>
      <c r="T2204" s="208" t="str">
        <f t="shared" si="350"/>
        <v>MISSING</v>
      </c>
      <c r="U2204" s="208" t="str">
        <f t="shared" si="351"/>
        <v>MISSING</v>
      </c>
      <c r="X2204" s="56">
        <f t="shared" si="352"/>
        <v>-99</v>
      </c>
      <c r="Y2204" s="56">
        <f t="shared" si="353"/>
        <v>-99</v>
      </c>
      <c r="Z2204" s="56">
        <f t="shared" si="354"/>
        <v>-99</v>
      </c>
      <c r="AA2204" s="56">
        <f t="shared" si="355"/>
        <v>-99</v>
      </c>
      <c r="AB2204" s="56">
        <f t="shared" si="356"/>
        <v>-99</v>
      </c>
      <c r="AC2204" s="56">
        <f t="shared" si="357"/>
        <v>-99</v>
      </c>
      <c r="AD2204" s="3"/>
      <c r="AE2204" s="82">
        <f>IF(D2204=1, 'adjustment factor'!$D$4, IF(D2204=-9,-999,IF(D2204="",-999,0)))</f>
        <v>-999</v>
      </c>
      <c r="AF2204" s="82">
        <f>IF(F2204=1, 'adjustment factor'!$D$5, IF(F2204=-9,-999,IF(F2204="",-999,0)))</f>
        <v>-999</v>
      </c>
      <c r="AG2204" s="82">
        <f>IF(E2204=1, 'adjustment factor'!$D$6, IF(E2204=-9,-999,IF(E2204="",-999,0)))</f>
        <v>-999</v>
      </c>
      <c r="AH2204" s="82">
        <f>IF(K2204&gt;=45,'adjustment factor'!$D$7,IF(K2204=-9,-1200,IF(K2204="",-1200,0)))</f>
        <v>-1200</v>
      </c>
      <c r="AI2204" s="82">
        <f>IF(L2204=1, 'adjustment factor'!$D$8, IF(L2204=-9,-999,IF(L2204="",-999,0)))</f>
        <v>-999</v>
      </c>
      <c r="AJ2204" s="82">
        <f>IF(AND(M2204&gt;=1,M2204&lt;=4),'adjustment factor'!$D$9,IF(M2204=-9,-999,IF(M2204=98,-999,IF(M2204=99,-999,IF(M2204="",-999,0)))))</f>
        <v>-999</v>
      </c>
      <c r="AK2204" s="82">
        <f>IF(H2204=1, 'adjustment factor'!$D$10, IF(H2204=-9,-999,IF(H2204="",-999,0)))</f>
        <v>-999</v>
      </c>
      <c r="AL2204" s="82">
        <f>IF(G2204=1, 'adjustment factor'!$D$11, IF(G2204=-9,-999,IF(G2204="",-999,0)))</f>
        <v>-999</v>
      </c>
      <c r="AM2204" s="82">
        <f>IF(I2204=1, 'adjustment factor'!$D$12, IF(I2204=-9,-999,IF(I2204="",-999,0)))</f>
        <v>-999</v>
      </c>
      <c r="AN2204" s="82">
        <f>IF(J2204=1, 'adjustment factor'!$D$13, IF(J2204=-9,-999,IF(J2204="",-999,0)))</f>
        <v>-999</v>
      </c>
      <c r="AO2204" s="82" t="str">
        <f t="shared" si="358"/>
        <v>-999</v>
      </c>
      <c r="AP2204" s="82" t="str">
        <f t="shared" si="359"/>
        <v>MISSING</v>
      </c>
      <c r="AQ2204" s="31"/>
    </row>
    <row r="2205" spans="2:43">
      <c r="B2205" s="207"/>
      <c r="C2205" s="35">
        <v>2201</v>
      </c>
      <c r="D2205" s="161"/>
      <c r="E2205" s="161"/>
      <c r="F2205" s="161"/>
      <c r="G2205" s="161"/>
      <c r="H2205" s="161"/>
      <c r="I2205" s="161"/>
      <c r="J2205" s="161"/>
      <c r="K2205" s="161"/>
      <c r="L2205" s="161"/>
      <c r="M2205" s="161"/>
      <c r="N2205" s="171"/>
      <c r="O2205" s="171"/>
      <c r="P2205" s="171"/>
      <c r="Q2205" s="171"/>
      <c r="R2205" s="171"/>
      <c r="S2205" s="171"/>
      <c r="T2205" s="208" t="str">
        <f t="shared" si="350"/>
        <v>MISSING</v>
      </c>
      <c r="U2205" s="208" t="str">
        <f t="shared" si="351"/>
        <v>MISSING</v>
      </c>
      <c r="X2205" s="56">
        <f t="shared" si="352"/>
        <v>-99</v>
      </c>
      <c r="Y2205" s="56">
        <f t="shared" si="353"/>
        <v>-99</v>
      </c>
      <c r="Z2205" s="56">
        <f t="shared" si="354"/>
        <v>-99</v>
      </c>
      <c r="AA2205" s="56">
        <f t="shared" si="355"/>
        <v>-99</v>
      </c>
      <c r="AB2205" s="56">
        <f t="shared" si="356"/>
        <v>-99</v>
      </c>
      <c r="AC2205" s="56">
        <f t="shared" si="357"/>
        <v>-99</v>
      </c>
      <c r="AD2205" s="3"/>
      <c r="AE2205" s="82">
        <f>IF(D2205=1, 'adjustment factor'!$D$4, IF(D2205=-9,-999,IF(D2205="",-999,0)))</f>
        <v>-999</v>
      </c>
      <c r="AF2205" s="82">
        <f>IF(F2205=1, 'adjustment factor'!$D$5, IF(F2205=-9,-999,IF(F2205="",-999,0)))</f>
        <v>-999</v>
      </c>
      <c r="AG2205" s="82">
        <f>IF(E2205=1, 'adjustment factor'!$D$6, IF(E2205=-9,-999,IF(E2205="",-999,0)))</f>
        <v>-999</v>
      </c>
      <c r="AH2205" s="82">
        <f>IF(K2205&gt;=45,'adjustment factor'!$D$7,IF(K2205=-9,-1200,IF(K2205="",-1200,0)))</f>
        <v>-1200</v>
      </c>
      <c r="AI2205" s="82">
        <f>IF(L2205=1, 'adjustment factor'!$D$8, IF(L2205=-9,-999,IF(L2205="",-999,0)))</f>
        <v>-999</v>
      </c>
      <c r="AJ2205" s="82">
        <f>IF(AND(M2205&gt;=1,M2205&lt;=4),'adjustment factor'!$D$9,IF(M2205=-9,-999,IF(M2205=98,-999,IF(M2205=99,-999,IF(M2205="",-999,0)))))</f>
        <v>-999</v>
      </c>
      <c r="AK2205" s="82">
        <f>IF(H2205=1, 'adjustment factor'!$D$10, IF(H2205=-9,-999,IF(H2205="",-999,0)))</f>
        <v>-999</v>
      </c>
      <c r="AL2205" s="82">
        <f>IF(G2205=1, 'adjustment factor'!$D$11, IF(G2205=-9,-999,IF(G2205="",-999,0)))</f>
        <v>-999</v>
      </c>
      <c r="AM2205" s="82">
        <f>IF(I2205=1, 'adjustment factor'!$D$12, IF(I2205=-9,-999,IF(I2205="",-999,0)))</f>
        <v>-999</v>
      </c>
      <c r="AN2205" s="82">
        <f>IF(J2205=1, 'adjustment factor'!$D$13, IF(J2205=-9,-999,IF(J2205="",-999,0)))</f>
        <v>-999</v>
      </c>
      <c r="AO2205" s="82" t="str">
        <f t="shared" si="358"/>
        <v>-999</v>
      </c>
      <c r="AP2205" s="82" t="str">
        <f t="shared" si="359"/>
        <v>MISSING</v>
      </c>
      <c r="AQ2205" s="31"/>
    </row>
    <row r="2206" spans="2:43">
      <c r="B2206" s="207"/>
      <c r="C2206" s="35">
        <v>2202</v>
      </c>
      <c r="D2206" s="161"/>
      <c r="E2206" s="161"/>
      <c r="F2206" s="161"/>
      <c r="G2206" s="161"/>
      <c r="H2206" s="161"/>
      <c r="I2206" s="161"/>
      <c r="J2206" s="161"/>
      <c r="K2206" s="161"/>
      <c r="L2206" s="161"/>
      <c r="M2206" s="161"/>
      <c r="N2206" s="171"/>
      <c r="O2206" s="171"/>
      <c r="P2206" s="171"/>
      <c r="Q2206" s="171"/>
      <c r="R2206" s="171"/>
      <c r="S2206" s="171"/>
      <c r="T2206" s="208" t="str">
        <f t="shared" si="350"/>
        <v>MISSING</v>
      </c>
      <c r="U2206" s="208" t="str">
        <f t="shared" si="351"/>
        <v>MISSING</v>
      </c>
      <c r="X2206" s="56">
        <f t="shared" si="352"/>
        <v>-99</v>
      </c>
      <c r="Y2206" s="56">
        <f t="shared" si="353"/>
        <v>-99</v>
      </c>
      <c r="Z2206" s="56">
        <f t="shared" si="354"/>
        <v>-99</v>
      </c>
      <c r="AA2206" s="56">
        <f t="shared" si="355"/>
        <v>-99</v>
      </c>
      <c r="AB2206" s="56">
        <f t="shared" si="356"/>
        <v>-99</v>
      </c>
      <c r="AC2206" s="56">
        <f t="shared" si="357"/>
        <v>-99</v>
      </c>
      <c r="AD2206" s="3"/>
      <c r="AE2206" s="82">
        <f>IF(D2206=1, 'adjustment factor'!$D$4, IF(D2206=-9,-999,IF(D2206="",-999,0)))</f>
        <v>-999</v>
      </c>
      <c r="AF2206" s="82">
        <f>IF(F2206=1, 'adjustment factor'!$D$5, IF(F2206=-9,-999,IF(F2206="",-999,0)))</f>
        <v>-999</v>
      </c>
      <c r="AG2206" s="82">
        <f>IF(E2206=1, 'adjustment factor'!$D$6, IF(E2206=-9,-999,IF(E2206="",-999,0)))</f>
        <v>-999</v>
      </c>
      <c r="AH2206" s="82">
        <f>IF(K2206&gt;=45,'adjustment factor'!$D$7,IF(K2206=-9,-1200,IF(K2206="",-1200,0)))</f>
        <v>-1200</v>
      </c>
      <c r="AI2206" s="82">
        <f>IF(L2206=1, 'adjustment factor'!$D$8, IF(L2206=-9,-999,IF(L2206="",-999,0)))</f>
        <v>-999</v>
      </c>
      <c r="AJ2206" s="82">
        <f>IF(AND(M2206&gt;=1,M2206&lt;=4),'adjustment factor'!$D$9,IF(M2206=-9,-999,IF(M2206=98,-999,IF(M2206=99,-999,IF(M2206="",-999,0)))))</f>
        <v>-999</v>
      </c>
      <c r="AK2206" s="82">
        <f>IF(H2206=1, 'adjustment factor'!$D$10, IF(H2206=-9,-999,IF(H2206="",-999,0)))</f>
        <v>-999</v>
      </c>
      <c r="AL2206" s="82">
        <f>IF(G2206=1, 'adjustment factor'!$D$11, IF(G2206=-9,-999,IF(G2206="",-999,0)))</f>
        <v>-999</v>
      </c>
      <c r="AM2206" s="82">
        <f>IF(I2206=1, 'adjustment factor'!$D$12, IF(I2206=-9,-999,IF(I2206="",-999,0)))</f>
        <v>-999</v>
      </c>
      <c r="AN2206" s="82">
        <f>IF(J2206=1, 'adjustment factor'!$D$13, IF(J2206=-9,-999,IF(J2206="",-999,0)))</f>
        <v>-999</v>
      </c>
      <c r="AO2206" s="82" t="str">
        <f t="shared" si="358"/>
        <v>-999</v>
      </c>
      <c r="AP2206" s="82" t="str">
        <f t="shared" si="359"/>
        <v>MISSING</v>
      </c>
      <c r="AQ2206" s="31"/>
    </row>
    <row r="2207" spans="2:43">
      <c r="B2207" s="207"/>
      <c r="C2207" s="35">
        <v>2203</v>
      </c>
      <c r="D2207" s="161"/>
      <c r="E2207" s="161"/>
      <c r="F2207" s="161"/>
      <c r="G2207" s="161"/>
      <c r="H2207" s="161"/>
      <c r="I2207" s="161"/>
      <c r="J2207" s="161"/>
      <c r="K2207" s="161"/>
      <c r="L2207" s="161"/>
      <c r="M2207" s="161"/>
      <c r="N2207" s="171"/>
      <c r="O2207" s="171"/>
      <c r="P2207" s="171"/>
      <c r="Q2207" s="171"/>
      <c r="R2207" s="171"/>
      <c r="S2207" s="171"/>
      <c r="T2207" s="208" t="str">
        <f t="shared" si="350"/>
        <v>MISSING</v>
      </c>
      <c r="U2207" s="208" t="str">
        <f t="shared" si="351"/>
        <v>MISSING</v>
      </c>
      <c r="X2207" s="56">
        <f t="shared" si="352"/>
        <v>-99</v>
      </c>
      <c r="Y2207" s="56">
        <f t="shared" si="353"/>
        <v>-99</v>
      </c>
      <c r="Z2207" s="56">
        <f t="shared" si="354"/>
        <v>-99</v>
      </c>
      <c r="AA2207" s="56">
        <f t="shared" si="355"/>
        <v>-99</v>
      </c>
      <c r="AB2207" s="56">
        <f t="shared" si="356"/>
        <v>-99</v>
      </c>
      <c r="AC2207" s="56">
        <f t="shared" si="357"/>
        <v>-99</v>
      </c>
      <c r="AD2207" s="3"/>
      <c r="AE2207" s="82">
        <f>IF(D2207=1, 'adjustment factor'!$D$4, IF(D2207=-9,-999,IF(D2207="",-999,0)))</f>
        <v>-999</v>
      </c>
      <c r="AF2207" s="82">
        <f>IF(F2207=1, 'adjustment factor'!$D$5, IF(F2207=-9,-999,IF(F2207="",-999,0)))</f>
        <v>-999</v>
      </c>
      <c r="AG2207" s="82">
        <f>IF(E2207=1, 'adjustment factor'!$D$6, IF(E2207=-9,-999,IF(E2207="",-999,0)))</f>
        <v>-999</v>
      </c>
      <c r="AH2207" s="82">
        <f>IF(K2207&gt;=45,'adjustment factor'!$D$7,IF(K2207=-9,-1200,IF(K2207="",-1200,0)))</f>
        <v>-1200</v>
      </c>
      <c r="AI2207" s="82">
        <f>IF(L2207=1, 'adjustment factor'!$D$8, IF(L2207=-9,-999,IF(L2207="",-999,0)))</f>
        <v>-999</v>
      </c>
      <c r="AJ2207" s="82">
        <f>IF(AND(M2207&gt;=1,M2207&lt;=4),'adjustment factor'!$D$9,IF(M2207=-9,-999,IF(M2207=98,-999,IF(M2207=99,-999,IF(M2207="",-999,0)))))</f>
        <v>-999</v>
      </c>
      <c r="AK2207" s="82">
        <f>IF(H2207=1, 'adjustment factor'!$D$10, IF(H2207=-9,-999,IF(H2207="",-999,0)))</f>
        <v>-999</v>
      </c>
      <c r="AL2207" s="82">
        <f>IF(G2207=1, 'adjustment factor'!$D$11, IF(G2207=-9,-999,IF(G2207="",-999,0)))</f>
        <v>-999</v>
      </c>
      <c r="AM2207" s="82">
        <f>IF(I2207=1, 'adjustment factor'!$D$12, IF(I2207=-9,-999,IF(I2207="",-999,0)))</f>
        <v>-999</v>
      </c>
      <c r="AN2207" s="82">
        <f>IF(J2207=1, 'adjustment factor'!$D$13, IF(J2207=-9,-999,IF(J2207="",-999,0)))</f>
        <v>-999</v>
      </c>
      <c r="AO2207" s="82" t="str">
        <f t="shared" si="358"/>
        <v>-999</v>
      </c>
      <c r="AP2207" s="82" t="str">
        <f t="shared" si="359"/>
        <v>MISSING</v>
      </c>
      <c r="AQ2207" s="31"/>
    </row>
    <row r="2208" spans="2:43">
      <c r="B2208" s="207"/>
      <c r="C2208" s="35">
        <v>2204</v>
      </c>
      <c r="D2208" s="161"/>
      <c r="E2208" s="161"/>
      <c r="F2208" s="161"/>
      <c r="G2208" s="161"/>
      <c r="H2208" s="161"/>
      <c r="I2208" s="161"/>
      <c r="J2208" s="161"/>
      <c r="K2208" s="161"/>
      <c r="L2208" s="161"/>
      <c r="M2208" s="161"/>
      <c r="N2208" s="171"/>
      <c r="O2208" s="171"/>
      <c r="P2208" s="171"/>
      <c r="Q2208" s="171"/>
      <c r="R2208" s="171"/>
      <c r="S2208" s="171"/>
      <c r="T2208" s="208" t="str">
        <f t="shared" si="350"/>
        <v>MISSING</v>
      </c>
      <c r="U2208" s="208" t="str">
        <f t="shared" si="351"/>
        <v>MISSING</v>
      </c>
      <c r="X2208" s="56">
        <f t="shared" si="352"/>
        <v>-99</v>
      </c>
      <c r="Y2208" s="56">
        <f t="shared" si="353"/>
        <v>-99</v>
      </c>
      <c r="Z2208" s="56">
        <f t="shared" si="354"/>
        <v>-99</v>
      </c>
      <c r="AA2208" s="56">
        <f t="shared" si="355"/>
        <v>-99</v>
      </c>
      <c r="AB2208" s="56">
        <f t="shared" si="356"/>
        <v>-99</v>
      </c>
      <c r="AC2208" s="56">
        <f t="shared" si="357"/>
        <v>-99</v>
      </c>
      <c r="AD2208" s="3"/>
      <c r="AE2208" s="82">
        <f>IF(D2208=1, 'adjustment factor'!$D$4, IF(D2208=-9,-999,IF(D2208="",-999,0)))</f>
        <v>-999</v>
      </c>
      <c r="AF2208" s="82">
        <f>IF(F2208=1, 'adjustment factor'!$D$5, IF(F2208=-9,-999,IF(F2208="",-999,0)))</f>
        <v>-999</v>
      </c>
      <c r="AG2208" s="82">
        <f>IF(E2208=1, 'adjustment factor'!$D$6, IF(E2208=-9,-999,IF(E2208="",-999,0)))</f>
        <v>-999</v>
      </c>
      <c r="AH2208" s="82">
        <f>IF(K2208&gt;=45,'adjustment factor'!$D$7,IF(K2208=-9,-1200,IF(K2208="",-1200,0)))</f>
        <v>-1200</v>
      </c>
      <c r="AI2208" s="82">
        <f>IF(L2208=1, 'adjustment factor'!$D$8, IF(L2208=-9,-999,IF(L2208="",-999,0)))</f>
        <v>-999</v>
      </c>
      <c r="AJ2208" s="82">
        <f>IF(AND(M2208&gt;=1,M2208&lt;=4),'adjustment factor'!$D$9,IF(M2208=-9,-999,IF(M2208=98,-999,IF(M2208=99,-999,IF(M2208="",-999,0)))))</f>
        <v>-999</v>
      </c>
      <c r="AK2208" s="82">
        <f>IF(H2208=1, 'adjustment factor'!$D$10, IF(H2208=-9,-999,IF(H2208="",-999,0)))</f>
        <v>-999</v>
      </c>
      <c r="AL2208" s="82">
        <f>IF(G2208=1, 'adjustment factor'!$D$11, IF(G2208=-9,-999,IF(G2208="",-999,0)))</f>
        <v>-999</v>
      </c>
      <c r="AM2208" s="82">
        <f>IF(I2208=1, 'adjustment factor'!$D$12, IF(I2208=-9,-999,IF(I2208="",-999,0)))</f>
        <v>-999</v>
      </c>
      <c r="AN2208" s="82">
        <f>IF(J2208=1, 'adjustment factor'!$D$13, IF(J2208=-9,-999,IF(J2208="",-999,0)))</f>
        <v>-999</v>
      </c>
      <c r="AO2208" s="82" t="str">
        <f t="shared" si="358"/>
        <v>-999</v>
      </c>
      <c r="AP2208" s="82" t="str">
        <f t="shared" si="359"/>
        <v>MISSING</v>
      </c>
      <c r="AQ2208" s="31"/>
    </row>
    <row r="2209" spans="2:43">
      <c r="B2209" s="207"/>
      <c r="C2209" s="35">
        <v>2205</v>
      </c>
      <c r="D2209" s="161"/>
      <c r="E2209" s="161"/>
      <c r="F2209" s="161"/>
      <c r="G2209" s="161"/>
      <c r="H2209" s="161"/>
      <c r="I2209" s="161"/>
      <c r="J2209" s="161"/>
      <c r="K2209" s="161"/>
      <c r="L2209" s="161"/>
      <c r="M2209" s="161"/>
      <c r="N2209" s="171"/>
      <c r="O2209" s="171"/>
      <c r="P2209" s="171"/>
      <c r="Q2209" s="171"/>
      <c r="R2209" s="171"/>
      <c r="S2209" s="171"/>
      <c r="T2209" s="208" t="str">
        <f t="shared" si="350"/>
        <v>MISSING</v>
      </c>
      <c r="U2209" s="208" t="str">
        <f t="shared" si="351"/>
        <v>MISSING</v>
      </c>
      <c r="X2209" s="56">
        <f t="shared" si="352"/>
        <v>-99</v>
      </c>
      <c r="Y2209" s="56">
        <f t="shared" si="353"/>
        <v>-99</v>
      </c>
      <c r="Z2209" s="56">
        <f t="shared" si="354"/>
        <v>-99</v>
      </c>
      <c r="AA2209" s="56">
        <f t="shared" si="355"/>
        <v>-99</v>
      </c>
      <c r="AB2209" s="56">
        <f t="shared" si="356"/>
        <v>-99</v>
      </c>
      <c r="AC2209" s="56">
        <f t="shared" si="357"/>
        <v>-99</v>
      </c>
      <c r="AD2209" s="3"/>
      <c r="AE2209" s="82">
        <f>IF(D2209=1, 'adjustment factor'!$D$4, IF(D2209=-9,-999,IF(D2209="",-999,0)))</f>
        <v>-999</v>
      </c>
      <c r="AF2209" s="82">
        <f>IF(F2209=1, 'adjustment factor'!$D$5, IF(F2209=-9,-999,IF(F2209="",-999,0)))</f>
        <v>-999</v>
      </c>
      <c r="AG2209" s="82">
        <f>IF(E2209=1, 'adjustment factor'!$D$6, IF(E2209=-9,-999,IF(E2209="",-999,0)))</f>
        <v>-999</v>
      </c>
      <c r="AH2209" s="82">
        <f>IF(K2209&gt;=45,'adjustment factor'!$D$7,IF(K2209=-9,-1200,IF(K2209="",-1200,0)))</f>
        <v>-1200</v>
      </c>
      <c r="AI2209" s="82">
        <f>IF(L2209=1, 'adjustment factor'!$D$8, IF(L2209=-9,-999,IF(L2209="",-999,0)))</f>
        <v>-999</v>
      </c>
      <c r="AJ2209" s="82">
        <f>IF(AND(M2209&gt;=1,M2209&lt;=4),'adjustment factor'!$D$9,IF(M2209=-9,-999,IF(M2209=98,-999,IF(M2209=99,-999,IF(M2209="",-999,0)))))</f>
        <v>-999</v>
      </c>
      <c r="AK2209" s="82">
        <f>IF(H2209=1, 'adjustment factor'!$D$10, IF(H2209=-9,-999,IF(H2209="",-999,0)))</f>
        <v>-999</v>
      </c>
      <c r="AL2209" s="82">
        <f>IF(G2209=1, 'adjustment factor'!$D$11, IF(G2209=-9,-999,IF(G2209="",-999,0)))</f>
        <v>-999</v>
      </c>
      <c r="AM2209" s="82">
        <f>IF(I2209=1, 'adjustment factor'!$D$12, IF(I2209=-9,-999,IF(I2209="",-999,0)))</f>
        <v>-999</v>
      </c>
      <c r="AN2209" s="82">
        <f>IF(J2209=1, 'adjustment factor'!$D$13, IF(J2209=-9,-999,IF(J2209="",-999,0)))</f>
        <v>-999</v>
      </c>
      <c r="AO2209" s="82" t="str">
        <f t="shared" si="358"/>
        <v>-999</v>
      </c>
      <c r="AP2209" s="82" t="str">
        <f t="shared" si="359"/>
        <v>MISSING</v>
      </c>
      <c r="AQ2209" s="31"/>
    </row>
    <row r="2210" spans="2:43">
      <c r="B2210" s="207"/>
      <c r="C2210" s="35">
        <v>2206</v>
      </c>
      <c r="D2210" s="161"/>
      <c r="E2210" s="161"/>
      <c r="F2210" s="161"/>
      <c r="G2210" s="161"/>
      <c r="H2210" s="161"/>
      <c r="I2210" s="161"/>
      <c r="J2210" s="161"/>
      <c r="K2210" s="161"/>
      <c r="L2210" s="161"/>
      <c r="M2210" s="161"/>
      <c r="N2210" s="171"/>
      <c r="O2210" s="171"/>
      <c r="P2210" s="171"/>
      <c r="Q2210" s="171"/>
      <c r="R2210" s="171"/>
      <c r="S2210" s="171"/>
      <c r="T2210" s="208" t="str">
        <f t="shared" si="350"/>
        <v>MISSING</v>
      </c>
      <c r="U2210" s="208" t="str">
        <f t="shared" si="351"/>
        <v>MISSING</v>
      </c>
      <c r="X2210" s="56">
        <f t="shared" si="352"/>
        <v>-99</v>
      </c>
      <c r="Y2210" s="56">
        <f t="shared" si="353"/>
        <v>-99</v>
      </c>
      <c r="Z2210" s="56">
        <f t="shared" si="354"/>
        <v>-99</v>
      </c>
      <c r="AA2210" s="56">
        <f t="shared" si="355"/>
        <v>-99</v>
      </c>
      <c r="AB2210" s="56">
        <f t="shared" si="356"/>
        <v>-99</v>
      </c>
      <c r="AC2210" s="56">
        <f t="shared" si="357"/>
        <v>-99</v>
      </c>
      <c r="AD2210" s="3"/>
      <c r="AE2210" s="82">
        <f>IF(D2210=1, 'adjustment factor'!$D$4, IF(D2210=-9,-999,IF(D2210="",-999,0)))</f>
        <v>-999</v>
      </c>
      <c r="AF2210" s="82">
        <f>IF(F2210=1, 'adjustment factor'!$D$5, IF(F2210=-9,-999,IF(F2210="",-999,0)))</f>
        <v>-999</v>
      </c>
      <c r="AG2210" s="82">
        <f>IF(E2210=1, 'adjustment factor'!$D$6, IF(E2210=-9,-999,IF(E2210="",-999,0)))</f>
        <v>-999</v>
      </c>
      <c r="AH2210" s="82">
        <f>IF(K2210&gt;=45,'adjustment factor'!$D$7,IF(K2210=-9,-1200,IF(K2210="",-1200,0)))</f>
        <v>-1200</v>
      </c>
      <c r="AI2210" s="82">
        <f>IF(L2210=1, 'adjustment factor'!$D$8, IF(L2210=-9,-999,IF(L2210="",-999,0)))</f>
        <v>-999</v>
      </c>
      <c r="AJ2210" s="82">
        <f>IF(AND(M2210&gt;=1,M2210&lt;=4),'adjustment factor'!$D$9,IF(M2210=-9,-999,IF(M2210=98,-999,IF(M2210=99,-999,IF(M2210="",-999,0)))))</f>
        <v>-999</v>
      </c>
      <c r="AK2210" s="82">
        <f>IF(H2210=1, 'adjustment factor'!$D$10, IF(H2210=-9,-999,IF(H2210="",-999,0)))</f>
        <v>-999</v>
      </c>
      <c r="AL2210" s="82">
        <f>IF(G2210=1, 'adjustment factor'!$D$11, IF(G2210=-9,-999,IF(G2210="",-999,0)))</f>
        <v>-999</v>
      </c>
      <c r="AM2210" s="82">
        <f>IF(I2210=1, 'adjustment factor'!$D$12, IF(I2210=-9,-999,IF(I2210="",-999,0)))</f>
        <v>-999</v>
      </c>
      <c r="AN2210" s="82">
        <f>IF(J2210=1, 'adjustment factor'!$D$13, IF(J2210=-9,-999,IF(J2210="",-999,0)))</f>
        <v>-999</v>
      </c>
      <c r="AO2210" s="82" t="str">
        <f t="shared" si="358"/>
        <v>-999</v>
      </c>
      <c r="AP2210" s="82" t="str">
        <f t="shared" si="359"/>
        <v>MISSING</v>
      </c>
      <c r="AQ2210" s="31"/>
    </row>
    <row r="2211" spans="2:43">
      <c r="B2211" s="207"/>
      <c r="C2211" s="35">
        <v>2207</v>
      </c>
      <c r="D2211" s="161"/>
      <c r="E2211" s="161"/>
      <c r="F2211" s="161"/>
      <c r="G2211" s="161"/>
      <c r="H2211" s="161"/>
      <c r="I2211" s="161"/>
      <c r="J2211" s="161"/>
      <c r="K2211" s="161"/>
      <c r="L2211" s="161"/>
      <c r="M2211" s="161"/>
      <c r="N2211" s="171"/>
      <c r="O2211" s="171"/>
      <c r="P2211" s="171"/>
      <c r="Q2211" s="171"/>
      <c r="R2211" s="171"/>
      <c r="S2211" s="171"/>
      <c r="T2211" s="208" t="str">
        <f t="shared" si="350"/>
        <v>MISSING</v>
      </c>
      <c r="U2211" s="208" t="str">
        <f t="shared" si="351"/>
        <v>MISSING</v>
      </c>
      <c r="X2211" s="56">
        <f t="shared" si="352"/>
        <v>-99</v>
      </c>
      <c r="Y2211" s="56">
        <f t="shared" si="353"/>
        <v>-99</v>
      </c>
      <c r="Z2211" s="56">
        <f t="shared" si="354"/>
        <v>-99</v>
      </c>
      <c r="AA2211" s="56">
        <f t="shared" si="355"/>
        <v>-99</v>
      </c>
      <c r="AB2211" s="56">
        <f t="shared" si="356"/>
        <v>-99</v>
      </c>
      <c r="AC2211" s="56">
        <f t="shared" si="357"/>
        <v>-99</v>
      </c>
      <c r="AD2211" s="3"/>
      <c r="AE2211" s="82">
        <f>IF(D2211=1, 'adjustment factor'!$D$4, IF(D2211=-9,-999,IF(D2211="",-999,0)))</f>
        <v>-999</v>
      </c>
      <c r="AF2211" s="82">
        <f>IF(F2211=1, 'adjustment factor'!$D$5, IF(F2211=-9,-999,IF(F2211="",-999,0)))</f>
        <v>-999</v>
      </c>
      <c r="AG2211" s="82">
        <f>IF(E2211=1, 'adjustment factor'!$D$6, IF(E2211=-9,-999,IF(E2211="",-999,0)))</f>
        <v>-999</v>
      </c>
      <c r="AH2211" s="82">
        <f>IF(K2211&gt;=45,'adjustment factor'!$D$7,IF(K2211=-9,-1200,IF(K2211="",-1200,0)))</f>
        <v>-1200</v>
      </c>
      <c r="AI2211" s="82">
        <f>IF(L2211=1, 'adjustment factor'!$D$8, IF(L2211=-9,-999,IF(L2211="",-999,0)))</f>
        <v>-999</v>
      </c>
      <c r="AJ2211" s="82">
        <f>IF(AND(M2211&gt;=1,M2211&lt;=4),'adjustment factor'!$D$9,IF(M2211=-9,-999,IF(M2211=98,-999,IF(M2211=99,-999,IF(M2211="",-999,0)))))</f>
        <v>-999</v>
      </c>
      <c r="AK2211" s="82">
        <f>IF(H2211=1, 'adjustment factor'!$D$10, IF(H2211=-9,-999,IF(H2211="",-999,0)))</f>
        <v>-999</v>
      </c>
      <c r="AL2211" s="82">
        <f>IF(G2211=1, 'adjustment factor'!$D$11, IF(G2211=-9,-999,IF(G2211="",-999,0)))</f>
        <v>-999</v>
      </c>
      <c r="AM2211" s="82">
        <f>IF(I2211=1, 'adjustment factor'!$D$12, IF(I2211=-9,-999,IF(I2211="",-999,0)))</f>
        <v>-999</v>
      </c>
      <c r="AN2211" s="82">
        <f>IF(J2211=1, 'adjustment factor'!$D$13, IF(J2211=-9,-999,IF(J2211="",-999,0)))</f>
        <v>-999</v>
      </c>
      <c r="AO2211" s="82" t="str">
        <f t="shared" si="358"/>
        <v>-999</v>
      </c>
      <c r="AP2211" s="82" t="str">
        <f t="shared" si="359"/>
        <v>MISSING</v>
      </c>
      <c r="AQ2211" s="31"/>
    </row>
    <row r="2212" spans="2:43">
      <c r="B2212" s="207"/>
      <c r="C2212" s="35">
        <v>2208</v>
      </c>
      <c r="D2212" s="161"/>
      <c r="E2212" s="161"/>
      <c r="F2212" s="161"/>
      <c r="G2212" s="161"/>
      <c r="H2212" s="161"/>
      <c r="I2212" s="161"/>
      <c r="J2212" s="161"/>
      <c r="K2212" s="161"/>
      <c r="L2212" s="161"/>
      <c r="M2212" s="161"/>
      <c r="N2212" s="171"/>
      <c r="O2212" s="171"/>
      <c r="P2212" s="171"/>
      <c r="Q2212" s="171"/>
      <c r="R2212" s="171"/>
      <c r="S2212" s="171"/>
      <c r="T2212" s="208" t="str">
        <f t="shared" si="350"/>
        <v>MISSING</v>
      </c>
      <c r="U2212" s="208" t="str">
        <f t="shared" si="351"/>
        <v>MISSING</v>
      </c>
      <c r="X2212" s="56">
        <f t="shared" si="352"/>
        <v>-99</v>
      </c>
      <c r="Y2212" s="56">
        <f t="shared" si="353"/>
        <v>-99</v>
      </c>
      <c r="Z2212" s="56">
        <f t="shared" si="354"/>
        <v>-99</v>
      </c>
      <c r="AA2212" s="56">
        <f t="shared" si="355"/>
        <v>-99</v>
      </c>
      <c r="AB2212" s="56">
        <f t="shared" si="356"/>
        <v>-99</v>
      </c>
      <c r="AC2212" s="56">
        <f t="shared" si="357"/>
        <v>-99</v>
      </c>
      <c r="AD2212" s="3"/>
      <c r="AE2212" s="82">
        <f>IF(D2212=1, 'adjustment factor'!$D$4, IF(D2212=-9,-999,IF(D2212="",-999,0)))</f>
        <v>-999</v>
      </c>
      <c r="AF2212" s="82">
        <f>IF(F2212=1, 'adjustment factor'!$D$5, IF(F2212=-9,-999,IF(F2212="",-999,0)))</f>
        <v>-999</v>
      </c>
      <c r="AG2212" s="82">
        <f>IF(E2212=1, 'adjustment factor'!$D$6, IF(E2212=-9,-999,IF(E2212="",-999,0)))</f>
        <v>-999</v>
      </c>
      <c r="AH2212" s="82">
        <f>IF(K2212&gt;=45,'adjustment factor'!$D$7,IF(K2212=-9,-1200,IF(K2212="",-1200,0)))</f>
        <v>-1200</v>
      </c>
      <c r="AI2212" s="82">
        <f>IF(L2212=1, 'adjustment factor'!$D$8, IF(L2212=-9,-999,IF(L2212="",-999,0)))</f>
        <v>-999</v>
      </c>
      <c r="AJ2212" s="82">
        <f>IF(AND(M2212&gt;=1,M2212&lt;=4),'adjustment factor'!$D$9,IF(M2212=-9,-999,IF(M2212=98,-999,IF(M2212=99,-999,IF(M2212="",-999,0)))))</f>
        <v>-999</v>
      </c>
      <c r="AK2212" s="82">
        <f>IF(H2212=1, 'adjustment factor'!$D$10, IF(H2212=-9,-999,IF(H2212="",-999,0)))</f>
        <v>-999</v>
      </c>
      <c r="AL2212" s="82">
        <f>IF(G2212=1, 'adjustment factor'!$D$11, IF(G2212=-9,-999,IF(G2212="",-999,0)))</f>
        <v>-999</v>
      </c>
      <c r="AM2212" s="82">
        <f>IF(I2212=1, 'adjustment factor'!$D$12, IF(I2212=-9,-999,IF(I2212="",-999,0)))</f>
        <v>-999</v>
      </c>
      <c r="AN2212" s="82">
        <f>IF(J2212=1, 'adjustment factor'!$D$13, IF(J2212=-9,-999,IF(J2212="",-999,0)))</f>
        <v>-999</v>
      </c>
      <c r="AO2212" s="82" t="str">
        <f t="shared" si="358"/>
        <v>-999</v>
      </c>
      <c r="AP2212" s="82" t="str">
        <f t="shared" si="359"/>
        <v>MISSING</v>
      </c>
      <c r="AQ2212" s="31"/>
    </row>
    <row r="2213" spans="2:43">
      <c r="B2213" s="207"/>
      <c r="C2213" s="35">
        <v>2209</v>
      </c>
      <c r="D2213" s="161"/>
      <c r="E2213" s="161"/>
      <c r="F2213" s="161"/>
      <c r="G2213" s="161"/>
      <c r="H2213" s="161"/>
      <c r="I2213" s="161"/>
      <c r="J2213" s="161"/>
      <c r="K2213" s="161"/>
      <c r="L2213" s="161"/>
      <c r="M2213" s="161"/>
      <c r="N2213" s="171"/>
      <c r="O2213" s="171"/>
      <c r="P2213" s="171"/>
      <c r="Q2213" s="171"/>
      <c r="R2213" s="171"/>
      <c r="S2213" s="171"/>
      <c r="T2213" s="208" t="str">
        <f t="shared" si="350"/>
        <v>MISSING</v>
      </c>
      <c r="U2213" s="208" t="str">
        <f t="shared" si="351"/>
        <v>MISSING</v>
      </c>
      <c r="X2213" s="56">
        <f t="shared" si="352"/>
        <v>-99</v>
      </c>
      <c r="Y2213" s="56">
        <f t="shared" si="353"/>
        <v>-99</v>
      </c>
      <c r="Z2213" s="56">
        <f t="shared" si="354"/>
        <v>-99</v>
      </c>
      <c r="AA2213" s="56">
        <f t="shared" si="355"/>
        <v>-99</v>
      </c>
      <c r="AB2213" s="56">
        <f t="shared" si="356"/>
        <v>-99</v>
      </c>
      <c r="AC2213" s="56">
        <f t="shared" si="357"/>
        <v>-99</v>
      </c>
      <c r="AD2213" s="3"/>
      <c r="AE2213" s="82">
        <f>IF(D2213=1, 'adjustment factor'!$D$4, IF(D2213=-9,-999,IF(D2213="",-999,0)))</f>
        <v>-999</v>
      </c>
      <c r="AF2213" s="82">
        <f>IF(F2213=1, 'adjustment factor'!$D$5, IF(F2213=-9,-999,IF(F2213="",-999,0)))</f>
        <v>-999</v>
      </c>
      <c r="AG2213" s="82">
        <f>IF(E2213=1, 'adjustment factor'!$D$6, IF(E2213=-9,-999,IF(E2213="",-999,0)))</f>
        <v>-999</v>
      </c>
      <c r="AH2213" s="82">
        <f>IF(K2213&gt;=45,'adjustment factor'!$D$7,IF(K2213=-9,-1200,IF(K2213="",-1200,0)))</f>
        <v>-1200</v>
      </c>
      <c r="AI2213" s="82">
        <f>IF(L2213=1, 'adjustment factor'!$D$8, IF(L2213=-9,-999,IF(L2213="",-999,0)))</f>
        <v>-999</v>
      </c>
      <c r="AJ2213" s="82">
        <f>IF(AND(M2213&gt;=1,M2213&lt;=4),'adjustment factor'!$D$9,IF(M2213=-9,-999,IF(M2213=98,-999,IF(M2213=99,-999,IF(M2213="",-999,0)))))</f>
        <v>-999</v>
      </c>
      <c r="AK2213" s="82">
        <f>IF(H2213=1, 'adjustment factor'!$D$10, IF(H2213=-9,-999,IF(H2213="",-999,0)))</f>
        <v>-999</v>
      </c>
      <c r="AL2213" s="82">
        <f>IF(G2213=1, 'adjustment factor'!$D$11, IF(G2213=-9,-999,IF(G2213="",-999,0)))</f>
        <v>-999</v>
      </c>
      <c r="AM2213" s="82">
        <f>IF(I2213=1, 'adjustment factor'!$D$12, IF(I2213=-9,-999,IF(I2213="",-999,0)))</f>
        <v>-999</v>
      </c>
      <c r="AN2213" s="82">
        <f>IF(J2213=1, 'adjustment factor'!$D$13, IF(J2213=-9,-999,IF(J2213="",-999,0)))</f>
        <v>-999</v>
      </c>
      <c r="AO2213" s="82" t="str">
        <f t="shared" si="358"/>
        <v>-999</v>
      </c>
      <c r="AP2213" s="82" t="str">
        <f t="shared" si="359"/>
        <v>MISSING</v>
      </c>
      <c r="AQ2213" s="31"/>
    </row>
    <row r="2214" spans="2:43">
      <c r="B2214" s="207"/>
      <c r="C2214" s="35">
        <v>2210</v>
      </c>
      <c r="D2214" s="161"/>
      <c r="E2214" s="161"/>
      <c r="F2214" s="161"/>
      <c r="G2214" s="161"/>
      <c r="H2214" s="161"/>
      <c r="I2214" s="161"/>
      <c r="J2214" s="161"/>
      <c r="K2214" s="161"/>
      <c r="L2214" s="161"/>
      <c r="M2214" s="161"/>
      <c r="N2214" s="171"/>
      <c r="O2214" s="171"/>
      <c r="P2214" s="171"/>
      <c r="Q2214" s="171"/>
      <c r="R2214" s="171"/>
      <c r="S2214" s="171"/>
      <c r="T2214" s="208" t="str">
        <f t="shared" si="350"/>
        <v>MISSING</v>
      </c>
      <c r="U2214" s="208" t="str">
        <f t="shared" si="351"/>
        <v>MISSING</v>
      </c>
      <c r="X2214" s="56">
        <f t="shared" si="352"/>
        <v>-99</v>
      </c>
      <c r="Y2214" s="56">
        <f t="shared" si="353"/>
        <v>-99</v>
      </c>
      <c r="Z2214" s="56">
        <f t="shared" si="354"/>
        <v>-99</v>
      </c>
      <c r="AA2214" s="56">
        <f t="shared" si="355"/>
        <v>-99</v>
      </c>
      <c r="AB2214" s="56">
        <f t="shared" si="356"/>
        <v>-99</v>
      </c>
      <c r="AC2214" s="56">
        <f t="shared" si="357"/>
        <v>-99</v>
      </c>
      <c r="AD2214" s="3"/>
      <c r="AE2214" s="82">
        <f>IF(D2214=1, 'adjustment factor'!$D$4, IF(D2214=-9,-999,IF(D2214="",-999,0)))</f>
        <v>-999</v>
      </c>
      <c r="AF2214" s="82">
        <f>IF(F2214=1, 'adjustment factor'!$D$5, IF(F2214=-9,-999,IF(F2214="",-999,0)))</f>
        <v>-999</v>
      </c>
      <c r="AG2214" s="82">
        <f>IF(E2214=1, 'adjustment factor'!$D$6, IF(E2214=-9,-999,IF(E2214="",-999,0)))</f>
        <v>-999</v>
      </c>
      <c r="AH2214" s="82">
        <f>IF(K2214&gt;=45,'adjustment factor'!$D$7,IF(K2214=-9,-1200,IF(K2214="",-1200,0)))</f>
        <v>-1200</v>
      </c>
      <c r="AI2214" s="82">
        <f>IF(L2214=1, 'adjustment factor'!$D$8, IF(L2214=-9,-999,IF(L2214="",-999,0)))</f>
        <v>-999</v>
      </c>
      <c r="AJ2214" s="82">
        <f>IF(AND(M2214&gt;=1,M2214&lt;=4),'adjustment factor'!$D$9,IF(M2214=-9,-999,IF(M2214=98,-999,IF(M2214=99,-999,IF(M2214="",-999,0)))))</f>
        <v>-999</v>
      </c>
      <c r="AK2214" s="82">
        <f>IF(H2214=1, 'adjustment factor'!$D$10, IF(H2214=-9,-999,IF(H2214="",-999,0)))</f>
        <v>-999</v>
      </c>
      <c r="AL2214" s="82">
        <f>IF(G2214=1, 'adjustment factor'!$D$11, IF(G2214=-9,-999,IF(G2214="",-999,0)))</f>
        <v>-999</v>
      </c>
      <c r="AM2214" s="82">
        <f>IF(I2214=1, 'adjustment factor'!$D$12, IF(I2214=-9,-999,IF(I2214="",-999,0)))</f>
        <v>-999</v>
      </c>
      <c r="AN2214" s="82">
        <f>IF(J2214=1, 'adjustment factor'!$D$13, IF(J2214=-9,-999,IF(J2214="",-999,0)))</f>
        <v>-999</v>
      </c>
      <c r="AO2214" s="82" t="str">
        <f t="shared" si="358"/>
        <v>-999</v>
      </c>
      <c r="AP2214" s="82" t="str">
        <f t="shared" si="359"/>
        <v>MISSING</v>
      </c>
      <c r="AQ2214" s="31"/>
    </row>
    <row r="2215" spans="2:43">
      <c r="B2215" s="207"/>
      <c r="C2215" s="35">
        <v>2211</v>
      </c>
      <c r="D2215" s="161"/>
      <c r="E2215" s="161"/>
      <c r="F2215" s="161"/>
      <c r="G2215" s="161"/>
      <c r="H2215" s="161"/>
      <c r="I2215" s="161"/>
      <c r="J2215" s="161"/>
      <c r="K2215" s="161"/>
      <c r="L2215" s="161"/>
      <c r="M2215" s="161"/>
      <c r="N2215" s="171"/>
      <c r="O2215" s="171"/>
      <c r="P2215" s="171"/>
      <c r="Q2215" s="171"/>
      <c r="R2215" s="171"/>
      <c r="S2215" s="171"/>
      <c r="T2215" s="208" t="str">
        <f t="shared" si="350"/>
        <v>MISSING</v>
      </c>
      <c r="U2215" s="208" t="str">
        <f t="shared" si="351"/>
        <v>MISSING</v>
      </c>
      <c r="X2215" s="56">
        <f t="shared" si="352"/>
        <v>-99</v>
      </c>
      <c r="Y2215" s="56">
        <f t="shared" si="353"/>
        <v>-99</v>
      </c>
      <c r="Z2215" s="56">
        <f t="shared" si="354"/>
        <v>-99</v>
      </c>
      <c r="AA2215" s="56">
        <f t="shared" si="355"/>
        <v>-99</v>
      </c>
      <c r="AB2215" s="56">
        <f t="shared" si="356"/>
        <v>-99</v>
      </c>
      <c r="AC2215" s="56">
        <f t="shared" si="357"/>
        <v>-99</v>
      </c>
      <c r="AD2215" s="3"/>
      <c r="AE2215" s="82">
        <f>IF(D2215=1, 'adjustment factor'!$D$4, IF(D2215=-9,-999,IF(D2215="",-999,0)))</f>
        <v>-999</v>
      </c>
      <c r="AF2215" s="82">
        <f>IF(F2215=1, 'adjustment factor'!$D$5, IF(F2215=-9,-999,IF(F2215="",-999,0)))</f>
        <v>-999</v>
      </c>
      <c r="AG2215" s="82">
        <f>IF(E2215=1, 'adjustment factor'!$D$6, IF(E2215=-9,-999,IF(E2215="",-999,0)))</f>
        <v>-999</v>
      </c>
      <c r="AH2215" s="82">
        <f>IF(K2215&gt;=45,'adjustment factor'!$D$7,IF(K2215=-9,-1200,IF(K2215="",-1200,0)))</f>
        <v>-1200</v>
      </c>
      <c r="AI2215" s="82">
        <f>IF(L2215=1, 'adjustment factor'!$D$8, IF(L2215=-9,-999,IF(L2215="",-999,0)))</f>
        <v>-999</v>
      </c>
      <c r="AJ2215" s="82">
        <f>IF(AND(M2215&gt;=1,M2215&lt;=4),'adjustment factor'!$D$9,IF(M2215=-9,-999,IF(M2215=98,-999,IF(M2215=99,-999,IF(M2215="",-999,0)))))</f>
        <v>-999</v>
      </c>
      <c r="AK2215" s="82">
        <f>IF(H2215=1, 'adjustment factor'!$D$10, IF(H2215=-9,-999,IF(H2215="",-999,0)))</f>
        <v>-999</v>
      </c>
      <c r="AL2215" s="82">
        <f>IF(G2215=1, 'adjustment factor'!$D$11, IF(G2215=-9,-999,IF(G2215="",-999,0)))</f>
        <v>-999</v>
      </c>
      <c r="AM2215" s="82">
        <f>IF(I2215=1, 'adjustment factor'!$D$12, IF(I2215=-9,-999,IF(I2215="",-999,0)))</f>
        <v>-999</v>
      </c>
      <c r="AN2215" s="82">
        <f>IF(J2215=1, 'adjustment factor'!$D$13, IF(J2215=-9,-999,IF(J2215="",-999,0)))</f>
        <v>-999</v>
      </c>
      <c r="AO2215" s="82" t="str">
        <f t="shared" si="358"/>
        <v>-999</v>
      </c>
      <c r="AP2215" s="82" t="str">
        <f t="shared" si="359"/>
        <v>MISSING</v>
      </c>
      <c r="AQ2215" s="31"/>
    </row>
    <row r="2216" spans="2:43">
      <c r="B2216" s="207"/>
      <c r="C2216" s="35">
        <v>2212</v>
      </c>
      <c r="D2216" s="161"/>
      <c r="E2216" s="161"/>
      <c r="F2216" s="161"/>
      <c r="G2216" s="161"/>
      <c r="H2216" s="161"/>
      <c r="I2216" s="161"/>
      <c r="J2216" s="161"/>
      <c r="K2216" s="161"/>
      <c r="L2216" s="161"/>
      <c r="M2216" s="161"/>
      <c r="N2216" s="171"/>
      <c r="O2216" s="171"/>
      <c r="P2216" s="171"/>
      <c r="Q2216" s="171"/>
      <c r="R2216" s="171"/>
      <c r="S2216" s="171"/>
      <c r="T2216" s="208" t="str">
        <f t="shared" si="350"/>
        <v>MISSING</v>
      </c>
      <c r="U2216" s="208" t="str">
        <f t="shared" si="351"/>
        <v>MISSING</v>
      </c>
      <c r="X2216" s="56">
        <f t="shared" si="352"/>
        <v>-99</v>
      </c>
      <c r="Y2216" s="56">
        <f t="shared" si="353"/>
        <v>-99</v>
      </c>
      <c r="Z2216" s="56">
        <f t="shared" si="354"/>
        <v>-99</v>
      </c>
      <c r="AA2216" s="56">
        <f t="shared" si="355"/>
        <v>-99</v>
      </c>
      <c r="AB2216" s="56">
        <f t="shared" si="356"/>
        <v>-99</v>
      </c>
      <c r="AC2216" s="56">
        <f t="shared" si="357"/>
        <v>-99</v>
      </c>
      <c r="AD2216" s="3"/>
      <c r="AE2216" s="82">
        <f>IF(D2216=1, 'adjustment factor'!$D$4, IF(D2216=-9,-999,IF(D2216="",-999,0)))</f>
        <v>-999</v>
      </c>
      <c r="AF2216" s="82">
        <f>IF(F2216=1, 'adjustment factor'!$D$5, IF(F2216=-9,-999,IF(F2216="",-999,0)))</f>
        <v>-999</v>
      </c>
      <c r="AG2216" s="82">
        <f>IF(E2216=1, 'adjustment factor'!$D$6, IF(E2216=-9,-999,IF(E2216="",-999,0)))</f>
        <v>-999</v>
      </c>
      <c r="AH2216" s="82">
        <f>IF(K2216&gt;=45,'adjustment factor'!$D$7,IF(K2216=-9,-1200,IF(K2216="",-1200,0)))</f>
        <v>-1200</v>
      </c>
      <c r="AI2216" s="82">
        <f>IF(L2216=1, 'adjustment factor'!$D$8, IF(L2216=-9,-999,IF(L2216="",-999,0)))</f>
        <v>-999</v>
      </c>
      <c r="AJ2216" s="82">
        <f>IF(AND(M2216&gt;=1,M2216&lt;=4),'adjustment factor'!$D$9,IF(M2216=-9,-999,IF(M2216=98,-999,IF(M2216=99,-999,IF(M2216="",-999,0)))))</f>
        <v>-999</v>
      </c>
      <c r="AK2216" s="82">
        <f>IF(H2216=1, 'adjustment factor'!$D$10, IF(H2216=-9,-999,IF(H2216="",-999,0)))</f>
        <v>-999</v>
      </c>
      <c r="AL2216" s="82">
        <f>IF(G2216=1, 'adjustment factor'!$D$11, IF(G2216=-9,-999,IF(G2216="",-999,0)))</f>
        <v>-999</v>
      </c>
      <c r="AM2216" s="82">
        <f>IF(I2216=1, 'adjustment factor'!$D$12, IF(I2216=-9,-999,IF(I2216="",-999,0)))</f>
        <v>-999</v>
      </c>
      <c r="AN2216" s="82">
        <f>IF(J2216=1, 'adjustment factor'!$D$13, IF(J2216=-9,-999,IF(J2216="",-999,0)))</f>
        <v>-999</v>
      </c>
      <c r="AO2216" s="82" t="str">
        <f t="shared" si="358"/>
        <v>-999</v>
      </c>
      <c r="AP2216" s="82" t="str">
        <f t="shared" si="359"/>
        <v>MISSING</v>
      </c>
      <c r="AQ2216" s="31"/>
    </row>
    <row r="2217" spans="2:43">
      <c r="B2217" s="207"/>
      <c r="C2217" s="35">
        <v>2213</v>
      </c>
      <c r="D2217" s="161"/>
      <c r="E2217" s="161"/>
      <c r="F2217" s="161"/>
      <c r="G2217" s="161"/>
      <c r="H2217" s="161"/>
      <c r="I2217" s="161"/>
      <c r="J2217" s="161"/>
      <c r="K2217" s="161"/>
      <c r="L2217" s="161"/>
      <c r="M2217" s="161"/>
      <c r="N2217" s="171"/>
      <c r="O2217" s="171"/>
      <c r="P2217" s="171"/>
      <c r="Q2217" s="171"/>
      <c r="R2217" s="171"/>
      <c r="S2217" s="171"/>
      <c r="T2217" s="208" t="str">
        <f t="shared" si="350"/>
        <v>MISSING</v>
      </c>
      <c r="U2217" s="208" t="str">
        <f t="shared" si="351"/>
        <v>MISSING</v>
      </c>
      <c r="X2217" s="56">
        <f t="shared" si="352"/>
        <v>-99</v>
      </c>
      <c r="Y2217" s="56">
        <f t="shared" si="353"/>
        <v>-99</v>
      </c>
      <c r="Z2217" s="56">
        <f t="shared" si="354"/>
        <v>-99</v>
      </c>
      <c r="AA2217" s="56">
        <f t="shared" si="355"/>
        <v>-99</v>
      </c>
      <c r="AB2217" s="56">
        <f t="shared" si="356"/>
        <v>-99</v>
      </c>
      <c r="AC2217" s="56">
        <f t="shared" si="357"/>
        <v>-99</v>
      </c>
      <c r="AD2217" s="3"/>
      <c r="AE2217" s="82">
        <f>IF(D2217=1, 'adjustment factor'!$D$4, IF(D2217=-9,-999,IF(D2217="",-999,0)))</f>
        <v>-999</v>
      </c>
      <c r="AF2217" s="82">
        <f>IF(F2217=1, 'adjustment factor'!$D$5, IF(F2217=-9,-999,IF(F2217="",-999,0)))</f>
        <v>-999</v>
      </c>
      <c r="AG2217" s="82">
        <f>IF(E2217=1, 'adjustment factor'!$D$6, IF(E2217=-9,-999,IF(E2217="",-999,0)))</f>
        <v>-999</v>
      </c>
      <c r="AH2217" s="82">
        <f>IF(K2217&gt;=45,'adjustment factor'!$D$7,IF(K2217=-9,-1200,IF(K2217="",-1200,0)))</f>
        <v>-1200</v>
      </c>
      <c r="AI2217" s="82">
        <f>IF(L2217=1, 'adjustment factor'!$D$8, IF(L2217=-9,-999,IF(L2217="",-999,0)))</f>
        <v>-999</v>
      </c>
      <c r="AJ2217" s="82">
        <f>IF(AND(M2217&gt;=1,M2217&lt;=4),'adjustment factor'!$D$9,IF(M2217=-9,-999,IF(M2217=98,-999,IF(M2217=99,-999,IF(M2217="",-999,0)))))</f>
        <v>-999</v>
      </c>
      <c r="AK2217" s="82">
        <f>IF(H2217=1, 'adjustment factor'!$D$10, IF(H2217=-9,-999,IF(H2217="",-999,0)))</f>
        <v>-999</v>
      </c>
      <c r="AL2217" s="82">
        <f>IF(G2217=1, 'adjustment factor'!$D$11, IF(G2217=-9,-999,IF(G2217="",-999,0)))</f>
        <v>-999</v>
      </c>
      <c r="AM2217" s="82">
        <f>IF(I2217=1, 'adjustment factor'!$D$12, IF(I2217=-9,-999,IF(I2217="",-999,0)))</f>
        <v>-999</v>
      </c>
      <c r="AN2217" s="82">
        <f>IF(J2217=1, 'adjustment factor'!$D$13, IF(J2217=-9,-999,IF(J2217="",-999,0)))</f>
        <v>-999</v>
      </c>
      <c r="AO2217" s="82" t="str">
        <f t="shared" si="358"/>
        <v>-999</v>
      </c>
      <c r="AP2217" s="82" t="str">
        <f t="shared" si="359"/>
        <v>MISSING</v>
      </c>
      <c r="AQ2217" s="31"/>
    </row>
    <row r="2218" spans="2:43">
      <c r="B2218" s="207"/>
      <c r="C2218" s="35">
        <v>2214</v>
      </c>
      <c r="D2218" s="161"/>
      <c r="E2218" s="161"/>
      <c r="F2218" s="161"/>
      <c r="G2218" s="161"/>
      <c r="H2218" s="161"/>
      <c r="I2218" s="161"/>
      <c r="J2218" s="161"/>
      <c r="K2218" s="161"/>
      <c r="L2218" s="161"/>
      <c r="M2218" s="161"/>
      <c r="N2218" s="171"/>
      <c r="O2218" s="171"/>
      <c r="P2218" s="171"/>
      <c r="Q2218" s="171"/>
      <c r="R2218" s="171"/>
      <c r="S2218" s="171"/>
      <c r="T2218" s="208" t="str">
        <f t="shared" si="350"/>
        <v>MISSING</v>
      </c>
      <c r="U2218" s="208" t="str">
        <f t="shared" si="351"/>
        <v>MISSING</v>
      </c>
      <c r="X2218" s="56">
        <f t="shared" si="352"/>
        <v>-99</v>
      </c>
      <c r="Y2218" s="56">
        <f t="shared" si="353"/>
        <v>-99</v>
      </c>
      <c r="Z2218" s="56">
        <f t="shared" si="354"/>
        <v>-99</v>
      </c>
      <c r="AA2218" s="56">
        <f t="shared" si="355"/>
        <v>-99</v>
      </c>
      <c r="AB2218" s="56">
        <f t="shared" si="356"/>
        <v>-99</v>
      </c>
      <c r="AC2218" s="56">
        <f t="shared" si="357"/>
        <v>-99</v>
      </c>
      <c r="AD2218" s="3"/>
      <c r="AE2218" s="82">
        <f>IF(D2218=1, 'adjustment factor'!$D$4, IF(D2218=-9,-999,IF(D2218="",-999,0)))</f>
        <v>-999</v>
      </c>
      <c r="AF2218" s="82">
        <f>IF(F2218=1, 'adjustment factor'!$D$5, IF(F2218=-9,-999,IF(F2218="",-999,0)))</f>
        <v>-999</v>
      </c>
      <c r="AG2218" s="82">
        <f>IF(E2218=1, 'adjustment factor'!$D$6, IF(E2218=-9,-999,IF(E2218="",-999,0)))</f>
        <v>-999</v>
      </c>
      <c r="AH2218" s="82">
        <f>IF(K2218&gt;=45,'adjustment factor'!$D$7,IF(K2218=-9,-1200,IF(K2218="",-1200,0)))</f>
        <v>-1200</v>
      </c>
      <c r="AI2218" s="82">
        <f>IF(L2218=1, 'adjustment factor'!$D$8, IF(L2218=-9,-999,IF(L2218="",-999,0)))</f>
        <v>-999</v>
      </c>
      <c r="AJ2218" s="82">
        <f>IF(AND(M2218&gt;=1,M2218&lt;=4),'adjustment factor'!$D$9,IF(M2218=-9,-999,IF(M2218=98,-999,IF(M2218=99,-999,IF(M2218="",-999,0)))))</f>
        <v>-999</v>
      </c>
      <c r="AK2218" s="82">
        <f>IF(H2218=1, 'adjustment factor'!$D$10, IF(H2218=-9,-999,IF(H2218="",-999,0)))</f>
        <v>-999</v>
      </c>
      <c r="AL2218" s="82">
        <f>IF(G2218=1, 'adjustment factor'!$D$11, IF(G2218=-9,-999,IF(G2218="",-999,0)))</f>
        <v>-999</v>
      </c>
      <c r="AM2218" s="82">
        <f>IF(I2218=1, 'adjustment factor'!$D$12, IF(I2218=-9,-999,IF(I2218="",-999,0)))</f>
        <v>-999</v>
      </c>
      <c r="AN2218" s="82">
        <f>IF(J2218=1, 'adjustment factor'!$D$13, IF(J2218=-9,-999,IF(J2218="",-999,0)))</f>
        <v>-999</v>
      </c>
      <c r="AO2218" s="82" t="str">
        <f t="shared" si="358"/>
        <v>-999</v>
      </c>
      <c r="AP2218" s="82" t="str">
        <f t="shared" si="359"/>
        <v>MISSING</v>
      </c>
      <c r="AQ2218" s="31"/>
    </row>
    <row r="2219" spans="2:43">
      <c r="B2219" s="207"/>
      <c r="C2219" s="35">
        <v>2215</v>
      </c>
      <c r="D2219" s="161"/>
      <c r="E2219" s="161"/>
      <c r="F2219" s="161"/>
      <c r="G2219" s="161"/>
      <c r="H2219" s="161"/>
      <c r="I2219" s="161"/>
      <c r="J2219" s="161"/>
      <c r="K2219" s="161"/>
      <c r="L2219" s="161"/>
      <c r="M2219" s="161"/>
      <c r="N2219" s="171"/>
      <c r="O2219" s="171"/>
      <c r="P2219" s="171"/>
      <c r="Q2219" s="171"/>
      <c r="R2219" s="171"/>
      <c r="S2219" s="171"/>
      <c r="T2219" s="208" t="str">
        <f t="shared" si="350"/>
        <v>MISSING</v>
      </c>
      <c r="U2219" s="208" t="str">
        <f t="shared" si="351"/>
        <v>MISSING</v>
      </c>
      <c r="X2219" s="56">
        <f t="shared" si="352"/>
        <v>-99</v>
      </c>
      <c r="Y2219" s="56">
        <f t="shared" si="353"/>
        <v>-99</v>
      </c>
      <c r="Z2219" s="56">
        <f t="shared" si="354"/>
        <v>-99</v>
      </c>
      <c r="AA2219" s="56">
        <f t="shared" si="355"/>
        <v>-99</v>
      </c>
      <c r="AB2219" s="56">
        <f t="shared" si="356"/>
        <v>-99</v>
      </c>
      <c r="AC2219" s="56">
        <f t="shared" si="357"/>
        <v>-99</v>
      </c>
      <c r="AD2219" s="3"/>
      <c r="AE2219" s="82">
        <f>IF(D2219=1, 'adjustment factor'!$D$4, IF(D2219=-9,-999,IF(D2219="",-999,0)))</f>
        <v>-999</v>
      </c>
      <c r="AF2219" s="82">
        <f>IF(F2219=1, 'adjustment factor'!$D$5, IF(F2219=-9,-999,IF(F2219="",-999,0)))</f>
        <v>-999</v>
      </c>
      <c r="AG2219" s="82">
        <f>IF(E2219=1, 'adjustment factor'!$D$6, IF(E2219=-9,-999,IF(E2219="",-999,0)))</f>
        <v>-999</v>
      </c>
      <c r="AH2219" s="82">
        <f>IF(K2219&gt;=45,'adjustment factor'!$D$7,IF(K2219=-9,-1200,IF(K2219="",-1200,0)))</f>
        <v>-1200</v>
      </c>
      <c r="AI2219" s="82">
        <f>IF(L2219=1, 'adjustment factor'!$D$8, IF(L2219=-9,-999,IF(L2219="",-999,0)))</f>
        <v>-999</v>
      </c>
      <c r="AJ2219" s="82">
        <f>IF(AND(M2219&gt;=1,M2219&lt;=4),'adjustment factor'!$D$9,IF(M2219=-9,-999,IF(M2219=98,-999,IF(M2219=99,-999,IF(M2219="",-999,0)))))</f>
        <v>-999</v>
      </c>
      <c r="AK2219" s="82">
        <f>IF(H2219=1, 'adjustment factor'!$D$10, IF(H2219=-9,-999,IF(H2219="",-999,0)))</f>
        <v>-999</v>
      </c>
      <c r="AL2219" s="82">
        <f>IF(G2219=1, 'adjustment factor'!$D$11, IF(G2219=-9,-999,IF(G2219="",-999,0)))</f>
        <v>-999</v>
      </c>
      <c r="AM2219" s="82">
        <f>IF(I2219=1, 'adjustment factor'!$D$12, IF(I2219=-9,-999,IF(I2219="",-999,0)))</f>
        <v>-999</v>
      </c>
      <c r="AN2219" s="82">
        <f>IF(J2219=1, 'adjustment factor'!$D$13, IF(J2219=-9,-999,IF(J2219="",-999,0)))</f>
        <v>-999</v>
      </c>
      <c r="AO2219" s="82" t="str">
        <f t="shared" si="358"/>
        <v>-999</v>
      </c>
      <c r="AP2219" s="82" t="str">
        <f t="shared" si="359"/>
        <v>MISSING</v>
      </c>
      <c r="AQ2219" s="31"/>
    </row>
    <row r="2220" spans="2:43">
      <c r="B2220" s="207"/>
      <c r="C2220" s="35">
        <v>2216</v>
      </c>
      <c r="D2220" s="161"/>
      <c r="E2220" s="161"/>
      <c r="F2220" s="161"/>
      <c r="G2220" s="161"/>
      <c r="H2220" s="161"/>
      <c r="I2220" s="161"/>
      <c r="J2220" s="161"/>
      <c r="K2220" s="161"/>
      <c r="L2220" s="161"/>
      <c r="M2220" s="161"/>
      <c r="N2220" s="171"/>
      <c r="O2220" s="171"/>
      <c r="P2220" s="171"/>
      <c r="Q2220" s="171"/>
      <c r="R2220" s="171"/>
      <c r="S2220" s="171"/>
      <c r="T2220" s="208" t="str">
        <f t="shared" si="350"/>
        <v>MISSING</v>
      </c>
      <c r="U2220" s="208" t="str">
        <f t="shared" si="351"/>
        <v>MISSING</v>
      </c>
      <c r="X2220" s="56">
        <f t="shared" si="352"/>
        <v>-99</v>
      </c>
      <c r="Y2220" s="56">
        <f t="shared" si="353"/>
        <v>-99</v>
      </c>
      <c r="Z2220" s="56">
        <f t="shared" si="354"/>
        <v>-99</v>
      </c>
      <c r="AA2220" s="56">
        <f t="shared" si="355"/>
        <v>-99</v>
      </c>
      <c r="AB2220" s="56">
        <f t="shared" si="356"/>
        <v>-99</v>
      </c>
      <c r="AC2220" s="56">
        <f t="shared" si="357"/>
        <v>-99</v>
      </c>
      <c r="AD2220" s="3"/>
      <c r="AE2220" s="82">
        <f>IF(D2220=1, 'adjustment factor'!$D$4, IF(D2220=-9,-999,IF(D2220="",-999,0)))</f>
        <v>-999</v>
      </c>
      <c r="AF2220" s="82">
        <f>IF(F2220=1, 'adjustment factor'!$D$5, IF(F2220=-9,-999,IF(F2220="",-999,0)))</f>
        <v>-999</v>
      </c>
      <c r="AG2220" s="82">
        <f>IF(E2220=1, 'adjustment factor'!$D$6, IF(E2220=-9,-999,IF(E2220="",-999,0)))</f>
        <v>-999</v>
      </c>
      <c r="AH2220" s="82">
        <f>IF(K2220&gt;=45,'adjustment factor'!$D$7,IF(K2220=-9,-1200,IF(K2220="",-1200,0)))</f>
        <v>-1200</v>
      </c>
      <c r="AI2220" s="82">
        <f>IF(L2220=1, 'adjustment factor'!$D$8, IF(L2220=-9,-999,IF(L2220="",-999,0)))</f>
        <v>-999</v>
      </c>
      <c r="AJ2220" s="82">
        <f>IF(AND(M2220&gt;=1,M2220&lt;=4),'adjustment factor'!$D$9,IF(M2220=-9,-999,IF(M2220=98,-999,IF(M2220=99,-999,IF(M2220="",-999,0)))))</f>
        <v>-999</v>
      </c>
      <c r="AK2220" s="82">
        <f>IF(H2220=1, 'adjustment factor'!$D$10, IF(H2220=-9,-999,IF(H2220="",-999,0)))</f>
        <v>-999</v>
      </c>
      <c r="AL2220" s="82">
        <f>IF(G2220=1, 'adjustment factor'!$D$11, IF(G2220=-9,-999,IF(G2220="",-999,0)))</f>
        <v>-999</v>
      </c>
      <c r="AM2220" s="82">
        <f>IF(I2220=1, 'adjustment factor'!$D$12, IF(I2220=-9,-999,IF(I2220="",-999,0)))</f>
        <v>-999</v>
      </c>
      <c r="AN2220" s="82">
        <f>IF(J2220=1, 'adjustment factor'!$D$13, IF(J2220=-9,-999,IF(J2220="",-999,0)))</f>
        <v>-999</v>
      </c>
      <c r="AO2220" s="82" t="str">
        <f t="shared" si="358"/>
        <v>-999</v>
      </c>
      <c r="AP2220" s="82" t="str">
        <f t="shared" si="359"/>
        <v>MISSING</v>
      </c>
      <c r="AQ2220" s="31"/>
    </row>
    <row r="2221" spans="2:43">
      <c r="B2221" s="207"/>
      <c r="C2221" s="35">
        <v>2217</v>
      </c>
      <c r="D2221" s="161"/>
      <c r="E2221" s="161"/>
      <c r="F2221" s="161"/>
      <c r="G2221" s="161"/>
      <c r="H2221" s="161"/>
      <c r="I2221" s="161"/>
      <c r="J2221" s="161"/>
      <c r="K2221" s="161"/>
      <c r="L2221" s="161"/>
      <c r="M2221" s="161"/>
      <c r="N2221" s="171"/>
      <c r="O2221" s="171"/>
      <c r="P2221" s="171"/>
      <c r="Q2221" s="171"/>
      <c r="R2221" s="171"/>
      <c r="S2221" s="171"/>
      <c r="T2221" s="208" t="str">
        <f t="shared" si="350"/>
        <v>MISSING</v>
      </c>
      <c r="U2221" s="208" t="str">
        <f t="shared" si="351"/>
        <v>MISSING</v>
      </c>
      <c r="X2221" s="56">
        <f t="shared" si="352"/>
        <v>-99</v>
      </c>
      <c r="Y2221" s="56">
        <f t="shared" si="353"/>
        <v>-99</v>
      </c>
      <c r="Z2221" s="56">
        <f t="shared" si="354"/>
        <v>-99</v>
      </c>
      <c r="AA2221" s="56">
        <f t="shared" si="355"/>
        <v>-99</v>
      </c>
      <c r="AB2221" s="56">
        <f t="shared" si="356"/>
        <v>-99</v>
      </c>
      <c r="AC2221" s="56">
        <f t="shared" si="357"/>
        <v>-99</v>
      </c>
      <c r="AD2221" s="3"/>
      <c r="AE2221" s="82">
        <f>IF(D2221=1, 'adjustment factor'!$D$4, IF(D2221=-9,-999,IF(D2221="",-999,0)))</f>
        <v>-999</v>
      </c>
      <c r="AF2221" s="82">
        <f>IF(F2221=1, 'adjustment factor'!$D$5, IF(F2221=-9,-999,IF(F2221="",-999,0)))</f>
        <v>-999</v>
      </c>
      <c r="AG2221" s="82">
        <f>IF(E2221=1, 'adjustment factor'!$D$6, IF(E2221=-9,-999,IF(E2221="",-999,0)))</f>
        <v>-999</v>
      </c>
      <c r="AH2221" s="82">
        <f>IF(K2221&gt;=45,'adjustment factor'!$D$7,IF(K2221=-9,-1200,IF(K2221="",-1200,0)))</f>
        <v>-1200</v>
      </c>
      <c r="AI2221" s="82">
        <f>IF(L2221=1, 'adjustment factor'!$D$8, IF(L2221=-9,-999,IF(L2221="",-999,0)))</f>
        <v>-999</v>
      </c>
      <c r="AJ2221" s="82">
        <f>IF(AND(M2221&gt;=1,M2221&lt;=4),'adjustment factor'!$D$9,IF(M2221=-9,-999,IF(M2221=98,-999,IF(M2221=99,-999,IF(M2221="",-999,0)))))</f>
        <v>-999</v>
      </c>
      <c r="AK2221" s="82">
        <f>IF(H2221=1, 'adjustment factor'!$D$10, IF(H2221=-9,-999,IF(H2221="",-999,0)))</f>
        <v>-999</v>
      </c>
      <c r="AL2221" s="82">
        <f>IF(G2221=1, 'adjustment factor'!$D$11, IF(G2221=-9,-999,IF(G2221="",-999,0)))</f>
        <v>-999</v>
      </c>
      <c r="AM2221" s="82">
        <f>IF(I2221=1, 'adjustment factor'!$D$12, IF(I2221=-9,-999,IF(I2221="",-999,0)))</f>
        <v>-999</v>
      </c>
      <c r="AN2221" s="82">
        <f>IF(J2221=1, 'adjustment factor'!$D$13, IF(J2221=-9,-999,IF(J2221="",-999,0)))</f>
        <v>-999</v>
      </c>
      <c r="AO2221" s="82" t="str">
        <f t="shared" si="358"/>
        <v>-999</v>
      </c>
      <c r="AP2221" s="82" t="str">
        <f t="shared" si="359"/>
        <v>MISSING</v>
      </c>
      <c r="AQ2221" s="31"/>
    </row>
    <row r="2222" spans="2:43">
      <c r="B2222" s="207"/>
      <c r="C2222" s="35">
        <v>2218</v>
      </c>
      <c r="D2222" s="161"/>
      <c r="E2222" s="161"/>
      <c r="F2222" s="161"/>
      <c r="G2222" s="161"/>
      <c r="H2222" s="161"/>
      <c r="I2222" s="161"/>
      <c r="J2222" s="161"/>
      <c r="K2222" s="161"/>
      <c r="L2222" s="161"/>
      <c r="M2222" s="161"/>
      <c r="N2222" s="171"/>
      <c r="O2222" s="171"/>
      <c r="P2222" s="171"/>
      <c r="Q2222" s="171"/>
      <c r="R2222" s="171"/>
      <c r="S2222" s="171"/>
      <c r="T2222" s="208" t="str">
        <f t="shared" si="350"/>
        <v>MISSING</v>
      </c>
      <c r="U2222" s="208" t="str">
        <f t="shared" si="351"/>
        <v>MISSING</v>
      </c>
      <c r="X2222" s="56">
        <f t="shared" si="352"/>
        <v>-99</v>
      </c>
      <c r="Y2222" s="56">
        <f t="shared" si="353"/>
        <v>-99</v>
      </c>
      <c r="Z2222" s="56">
        <f t="shared" si="354"/>
        <v>-99</v>
      </c>
      <c r="AA2222" s="56">
        <f t="shared" si="355"/>
        <v>-99</v>
      </c>
      <c r="AB2222" s="56">
        <f t="shared" si="356"/>
        <v>-99</v>
      </c>
      <c r="AC2222" s="56">
        <f t="shared" si="357"/>
        <v>-99</v>
      </c>
      <c r="AD2222" s="3"/>
      <c r="AE2222" s="82">
        <f>IF(D2222=1, 'adjustment factor'!$D$4, IF(D2222=-9,-999,IF(D2222="",-999,0)))</f>
        <v>-999</v>
      </c>
      <c r="AF2222" s="82">
        <f>IF(F2222=1, 'adjustment factor'!$D$5, IF(F2222=-9,-999,IF(F2222="",-999,0)))</f>
        <v>-999</v>
      </c>
      <c r="AG2222" s="82">
        <f>IF(E2222=1, 'adjustment factor'!$D$6, IF(E2222=-9,-999,IF(E2222="",-999,0)))</f>
        <v>-999</v>
      </c>
      <c r="AH2222" s="82">
        <f>IF(K2222&gt;=45,'adjustment factor'!$D$7,IF(K2222=-9,-1200,IF(K2222="",-1200,0)))</f>
        <v>-1200</v>
      </c>
      <c r="AI2222" s="82">
        <f>IF(L2222=1, 'adjustment factor'!$D$8, IF(L2222=-9,-999,IF(L2222="",-999,0)))</f>
        <v>-999</v>
      </c>
      <c r="AJ2222" s="82">
        <f>IF(AND(M2222&gt;=1,M2222&lt;=4),'adjustment factor'!$D$9,IF(M2222=-9,-999,IF(M2222=98,-999,IF(M2222=99,-999,IF(M2222="",-999,0)))))</f>
        <v>-999</v>
      </c>
      <c r="AK2222" s="82">
        <f>IF(H2222=1, 'adjustment factor'!$D$10, IF(H2222=-9,-999,IF(H2222="",-999,0)))</f>
        <v>-999</v>
      </c>
      <c r="AL2222" s="82">
        <f>IF(G2222=1, 'adjustment factor'!$D$11, IF(G2222=-9,-999,IF(G2222="",-999,0)))</f>
        <v>-999</v>
      </c>
      <c r="AM2222" s="82">
        <f>IF(I2222=1, 'adjustment factor'!$D$12, IF(I2222=-9,-999,IF(I2222="",-999,0)))</f>
        <v>-999</v>
      </c>
      <c r="AN2222" s="82">
        <f>IF(J2222=1, 'adjustment factor'!$D$13, IF(J2222=-9,-999,IF(J2222="",-999,0)))</f>
        <v>-999</v>
      </c>
      <c r="AO2222" s="82" t="str">
        <f t="shared" si="358"/>
        <v>-999</v>
      </c>
      <c r="AP2222" s="82" t="str">
        <f t="shared" si="359"/>
        <v>MISSING</v>
      </c>
      <c r="AQ2222" s="31"/>
    </row>
    <row r="2223" spans="2:43">
      <c r="B2223" s="207"/>
      <c r="C2223" s="35">
        <v>2219</v>
      </c>
      <c r="D2223" s="161"/>
      <c r="E2223" s="161"/>
      <c r="F2223" s="161"/>
      <c r="G2223" s="161"/>
      <c r="H2223" s="161"/>
      <c r="I2223" s="161"/>
      <c r="J2223" s="161"/>
      <c r="K2223" s="161"/>
      <c r="L2223" s="161"/>
      <c r="M2223" s="161"/>
      <c r="N2223" s="171"/>
      <c r="O2223" s="171"/>
      <c r="P2223" s="171"/>
      <c r="Q2223" s="171"/>
      <c r="R2223" s="171"/>
      <c r="S2223" s="171"/>
      <c r="T2223" s="208" t="str">
        <f t="shared" si="350"/>
        <v>MISSING</v>
      </c>
      <c r="U2223" s="208" t="str">
        <f t="shared" si="351"/>
        <v>MISSING</v>
      </c>
      <c r="X2223" s="56">
        <f t="shared" si="352"/>
        <v>-99</v>
      </c>
      <c r="Y2223" s="56">
        <f t="shared" si="353"/>
        <v>-99</v>
      </c>
      <c r="Z2223" s="56">
        <f t="shared" si="354"/>
        <v>-99</v>
      </c>
      <c r="AA2223" s="56">
        <f t="shared" si="355"/>
        <v>-99</v>
      </c>
      <c r="AB2223" s="56">
        <f t="shared" si="356"/>
        <v>-99</v>
      </c>
      <c r="AC2223" s="56">
        <f t="shared" si="357"/>
        <v>-99</v>
      </c>
      <c r="AD2223" s="3"/>
      <c r="AE2223" s="82">
        <f>IF(D2223=1, 'adjustment factor'!$D$4, IF(D2223=-9,-999,IF(D2223="",-999,0)))</f>
        <v>-999</v>
      </c>
      <c r="AF2223" s="82">
        <f>IF(F2223=1, 'adjustment factor'!$D$5, IF(F2223=-9,-999,IF(F2223="",-999,0)))</f>
        <v>-999</v>
      </c>
      <c r="AG2223" s="82">
        <f>IF(E2223=1, 'adjustment factor'!$D$6, IF(E2223=-9,-999,IF(E2223="",-999,0)))</f>
        <v>-999</v>
      </c>
      <c r="AH2223" s="82">
        <f>IF(K2223&gt;=45,'adjustment factor'!$D$7,IF(K2223=-9,-1200,IF(K2223="",-1200,0)))</f>
        <v>-1200</v>
      </c>
      <c r="AI2223" s="82">
        <f>IF(L2223=1, 'adjustment factor'!$D$8, IF(L2223=-9,-999,IF(L2223="",-999,0)))</f>
        <v>-999</v>
      </c>
      <c r="AJ2223" s="82">
        <f>IF(AND(M2223&gt;=1,M2223&lt;=4),'adjustment factor'!$D$9,IF(M2223=-9,-999,IF(M2223=98,-999,IF(M2223=99,-999,IF(M2223="",-999,0)))))</f>
        <v>-999</v>
      </c>
      <c r="AK2223" s="82">
        <f>IF(H2223=1, 'adjustment factor'!$D$10, IF(H2223=-9,-999,IF(H2223="",-999,0)))</f>
        <v>-999</v>
      </c>
      <c r="AL2223" s="82">
        <f>IF(G2223=1, 'adjustment factor'!$D$11, IF(G2223=-9,-999,IF(G2223="",-999,0)))</f>
        <v>-999</v>
      </c>
      <c r="AM2223" s="82">
        <f>IF(I2223=1, 'adjustment factor'!$D$12, IF(I2223=-9,-999,IF(I2223="",-999,0)))</f>
        <v>-999</v>
      </c>
      <c r="AN2223" s="82">
        <f>IF(J2223=1, 'adjustment factor'!$D$13, IF(J2223=-9,-999,IF(J2223="",-999,0)))</f>
        <v>-999</v>
      </c>
      <c r="AO2223" s="82" t="str">
        <f t="shared" si="358"/>
        <v>-999</v>
      </c>
      <c r="AP2223" s="82" t="str">
        <f t="shared" si="359"/>
        <v>MISSING</v>
      </c>
      <c r="AQ2223" s="31"/>
    </row>
    <row r="2224" spans="2:43">
      <c r="B2224" s="207"/>
      <c r="C2224" s="35">
        <v>2220</v>
      </c>
      <c r="D2224" s="161"/>
      <c r="E2224" s="161"/>
      <c r="F2224" s="161"/>
      <c r="G2224" s="161"/>
      <c r="H2224" s="161"/>
      <c r="I2224" s="161"/>
      <c r="J2224" s="161"/>
      <c r="K2224" s="161"/>
      <c r="L2224" s="161"/>
      <c r="M2224" s="161"/>
      <c r="N2224" s="171"/>
      <c r="O2224" s="171"/>
      <c r="P2224" s="171"/>
      <c r="Q2224" s="171"/>
      <c r="R2224" s="171"/>
      <c r="S2224" s="171"/>
      <c r="T2224" s="208" t="str">
        <f t="shared" si="350"/>
        <v>MISSING</v>
      </c>
      <c r="U2224" s="208" t="str">
        <f t="shared" si="351"/>
        <v>MISSING</v>
      </c>
      <c r="X2224" s="56">
        <f t="shared" si="352"/>
        <v>-99</v>
      </c>
      <c r="Y2224" s="56">
        <f t="shared" si="353"/>
        <v>-99</v>
      </c>
      <c r="Z2224" s="56">
        <f t="shared" si="354"/>
        <v>-99</v>
      </c>
      <c r="AA2224" s="56">
        <f t="shared" si="355"/>
        <v>-99</v>
      </c>
      <c r="AB2224" s="56">
        <f t="shared" si="356"/>
        <v>-99</v>
      </c>
      <c r="AC2224" s="56">
        <f t="shared" si="357"/>
        <v>-99</v>
      </c>
      <c r="AD2224" s="3"/>
      <c r="AE2224" s="82">
        <f>IF(D2224=1, 'adjustment factor'!$D$4, IF(D2224=-9,-999,IF(D2224="",-999,0)))</f>
        <v>-999</v>
      </c>
      <c r="AF2224" s="82">
        <f>IF(F2224=1, 'adjustment factor'!$D$5, IF(F2224=-9,-999,IF(F2224="",-999,0)))</f>
        <v>-999</v>
      </c>
      <c r="AG2224" s="82">
        <f>IF(E2224=1, 'adjustment factor'!$D$6, IF(E2224=-9,-999,IF(E2224="",-999,0)))</f>
        <v>-999</v>
      </c>
      <c r="AH2224" s="82">
        <f>IF(K2224&gt;=45,'adjustment factor'!$D$7,IF(K2224=-9,-1200,IF(K2224="",-1200,0)))</f>
        <v>-1200</v>
      </c>
      <c r="AI2224" s="82">
        <f>IF(L2224=1, 'adjustment factor'!$D$8, IF(L2224=-9,-999,IF(L2224="",-999,0)))</f>
        <v>-999</v>
      </c>
      <c r="AJ2224" s="82">
        <f>IF(AND(M2224&gt;=1,M2224&lt;=4),'adjustment factor'!$D$9,IF(M2224=-9,-999,IF(M2224=98,-999,IF(M2224=99,-999,IF(M2224="",-999,0)))))</f>
        <v>-999</v>
      </c>
      <c r="AK2224" s="82">
        <f>IF(H2224=1, 'adjustment factor'!$D$10, IF(H2224=-9,-999,IF(H2224="",-999,0)))</f>
        <v>-999</v>
      </c>
      <c r="AL2224" s="82">
        <f>IF(G2224=1, 'adjustment factor'!$D$11, IF(G2224=-9,-999,IF(G2224="",-999,0)))</f>
        <v>-999</v>
      </c>
      <c r="AM2224" s="82">
        <f>IF(I2224=1, 'adjustment factor'!$D$12, IF(I2224=-9,-999,IF(I2224="",-999,0)))</f>
        <v>-999</v>
      </c>
      <c r="AN2224" s="82">
        <f>IF(J2224=1, 'adjustment factor'!$D$13, IF(J2224=-9,-999,IF(J2224="",-999,0)))</f>
        <v>-999</v>
      </c>
      <c r="AO2224" s="82" t="str">
        <f t="shared" si="358"/>
        <v>-999</v>
      </c>
      <c r="AP2224" s="82" t="str">
        <f t="shared" si="359"/>
        <v>MISSING</v>
      </c>
      <c r="AQ2224" s="31"/>
    </row>
    <row r="2225" spans="2:43">
      <c r="B2225" s="207"/>
      <c r="C2225" s="35">
        <v>2221</v>
      </c>
      <c r="D2225" s="161"/>
      <c r="E2225" s="161"/>
      <c r="F2225" s="161"/>
      <c r="G2225" s="161"/>
      <c r="H2225" s="161"/>
      <c r="I2225" s="161"/>
      <c r="J2225" s="161"/>
      <c r="K2225" s="161"/>
      <c r="L2225" s="161"/>
      <c r="M2225" s="161"/>
      <c r="N2225" s="171"/>
      <c r="O2225" s="171"/>
      <c r="P2225" s="171"/>
      <c r="Q2225" s="171"/>
      <c r="R2225" s="171"/>
      <c r="S2225" s="171"/>
      <c r="T2225" s="208" t="str">
        <f t="shared" si="350"/>
        <v>MISSING</v>
      </c>
      <c r="U2225" s="208" t="str">
        <f t="shared" si="351"/>
        <v>MISSING</v>
      </c>
      <c r="X2225" s="56">
        <f t="shared" si="352"/>
        <v>-99</v>
      </c>
      <c r="Y2225" s="56">
        <f t="shared" si="353"/>
        <v>-99</v>
      </c>
      <c r="Z2225" s="56">
        <f t="shared" si="354"/>
        <v>-99</v>
      </c>
      <c r="AA2225" s="56">
        <f t="shared" si="355"/>
        <v>-99</v>
      </c>
      <c r="AB2225" s="56">
        <f t="shared" si="356"/>
        <v>-99</v>
      </c>
      <c r="AC2225" s="56">
        <f t="shared" si="357"/>
        <v>-99</v>
      </c>
      <c r="AD2225" s="3"/>
      <c r="AE2225" s="82">
        <f>IF(D2225=1, 'adjustment factor'!$D$4, IF(D2225=-9,-999,IF(D2225="",-999,0)))</f>
        <v>-999</v>
      </c>
      <c r="AF2225" s="82">
        <f>IF(F2225=1, 'adjustment factor'!$D$5, IF(F2225=-9,-999,IF(F2225="",-999,0)))</f>
        <v>-999</v>
      </c>
      <c r="AG2225" s="82">
        <f>IF(E2225=1, 'adjustment factor'!$D$6, IF(E2225=-9,-999,IF(E2225="",-999,0)))</f>
        <v>-999</v>
      </c>
      <c r="AH2225" s="82">
        <f>IF(K2225&gt;=45,'adjustment factor'!$D$7,IF(K2225=-9,-1200,IF(K2225="",-1200,0)))</f>
        <v>-1200</v>
      </c>
      <c r="AI2225" s="82">
        <f>IF(L2225=1, 'adjustment factor'!$D$8, IF(L2225=-9,-999,IF(L2225="",-999,0)))</f>
        <v>-999</v>
      </c>
      <c r="AJ2225" s="82">
        <f>IF(AND(M2225&gt;=1,M2225&lt;=4),'adjustment factor'!$D$9,IF(M2225=-9,-999,IF(M2225=98,-999,IF(M2225=99,-999,IF(M2225="",-999,0)))))</f>
        <v>-999</v>
      </c>
      <c r="AK2225" s="82">
        <f>IF(H2225=1, 'adjustment factor'!$D$10, IF(H2225=-9,-999,IF(H2225="",-999,0)))</f>
        <v>-999</v>
      </c>
      <c r="AL2225" s="82">
        <f>IF(G2225=1, 'adjustment factor'!$D$11, IF(G2225=-9,-999,IF(G2225="",-999,0)))</f>
        <v>-999</v>
      </c>
      <c r="AM2225" s="82">
        <f>IF(I2225=1, 'adjustment factor'!$D$12, IF(I2225=-9,-999,IF(I2225="",-999,0)))</f>
        <v>-999</v>
      </c>
      <c r="AN2225" s="82">
        <f>IF(J2225=1, 'adjustment factor'!$D$13, IF(J2225=-9,-999,IF(J2225="",-999,0)))</f>
        <v>-999</v>
      </c>
      <c r="AO2225" s="82" t="str">
        <f t="shared" si="358"/>
        <v>-999</v>
      </c>
      <c r="AP2225" s="82" t="str">
        <f t="shared" si="359"/>
        <v>MISSING</v>
      </c>
      <c r="AQ2225" s="31"/>
    </row>
    <row r="2226" spans="2:43">
      <c r="B2226" s="207"/>
      <c r="C2226" s="35">
        <v>2222</v>
      </c>
      <c r="D2226" s="161"/>
      <c r="E2226" s="161"/>
      <c r="F2226" s="161"/>
      <c r="G2226" s="161"/>
      <c r="H2226" s="161"/>
      <c r="I2226" s="161"/>
      <c r="J2226" s="161"/>
      <c r="K2226" s="161"/>
      <c r="L2226" s="161"/>
      <c r="M2226" s="161"/>
      <c r="N2226" s="171"/>
      <c r="O2226" s="171"/>
      <c r="P2226" s="171"/>
      <c r="Q2226" s="171"/>
      <c r="R2226" s="171"/>
      <c r="S2226" s="171"/>
      <c r="T2226" s="208" t="str">
        <f t="shared" si="350"/>
        <v>MISSING</v>
      </c>
      <c r="U2226" s="208" t="str">
        <f t="shared" si="351"/>
        <v>MISSING</v>
      </c>
      <c r="X2226" s="56">
        <f t="shared" si="352"/>
        <v>-99</v>
      </c>
      <c r="Y2226" s="56">
        <f t="shared" si="353"/>
        <v>-99</v>
      </c>
      <c r="Z2226" s="56">
        <f t="shared" si="354"/>
        <v>-99</v>
      </c>
      <c r="AA2226" s="56">
        <f t="shared" si="355"/>
        <v>-99</v>
      </c>
      <c r="AB2226" s="56">
        <f t="shared" si="356"/>
        <v>-99</v>
      </c>
      <c r="AC2226" s="56">
        <f t="shared" si="357"/>
        <v>-99</v>
      </c>
      <c r="AD2226" s="3"/>
      <c r="AE2226" s="82">
        <f>IF(D2226=1, 'adjustment factor'!$D$4, IF(D2226=-9,-999,IF(D2226="",-999,0)))</f>
        <v>-999</v>
      </c>
      <c r="AF2226" s="82">
        <f>IF(F2226=1, 'adjustment factor'!$D$5, IF(F2226=-9,-999,IF(F2226="",-999,0)))</f>
        <v>-999</v>
      </c>
      <c r="AG2226" s="82">
        <f>IF(E2226=1, 'adjustment factor'!$D$6, IF(E2226=-9,-999,IF(E2226="",-999,0)))</f>
        <v>-999</v>
      </c>
      <c r="AH2226" s="82">
        <f>IF(K2226&gt;=45,'adjustment factor'!$D$7,IF(K2226=-9,-1200,IF(K2226="",-1200,0)))</f>
        <v>-1200</v>
      </c>
      <c r="AI2226" s="82">
        <f>IF(L2226=1, 'adjustment factor'!$D$8, IF(L2226=-9,-999,IF(L2226="",-999,0)))</f>
        <v>-999</v>
      </c>
      <c r="AJ2226" s="82">
        <f>IF(AND(M2226&gt;=1,M2226&lt;=4),'adjustment factor'!$D$9,IF(M2226=-9,-999,IF(M2226=98,-999,IF(M2226=99,-999,IF(M2226="",-999,0)))))</f>
        <v>-999</v>
      </c>
      <c r="AK2226" s="82">
        <f>IF(H2226=1, 'adjustment factor'!$D$10, IF(H2226=-9,-999,IF(H2226="",-999,0)))</f>
        <v>-999</v>
      </c>
      <c r="AL2226" s="82">
        <f>IF(G2226=1, 'adjustment factor'!$D$11, IF(G2226=-9,-999,IF(G2226="",-999,0)))</f>
        <v>-999</v>
      </c>
      <c r="AM2226" s="82">
        <f>IF(I2226=1, 'adjustment factor'!$D$12, IF(I2226=-9,-999,IF(I2226="",-999,0)))</f>
        <v>-999</v>
      </c>
      <c r="AN2226" s="82">
        <f>IF(J2226=1, 'adjustment factor'!$D$13, IF(J2226=-9,-999,IF(J2226="",-999,0)))</f>
        <v>-999</v>
      </c>
      <c r="AO2226" s="82" t="str">
        <f t="shared" si="358"/>
        <v>-999</v>
      </c>
      <c r="AP2226" s="82" t="str">
        <f t="shared" si="359"/>
        <v>MISSING</v>
      </c>
      <c r="AQ2226" s="31"/>
    </row>
    <row r="2227" spans="2:43">
      <c r="B2227" s="207"/>
      <c r="C2227" s="35">
        <v>2223</v>
      </c>
      <c r="D2227" s="161"/>
      <c r="E2227" s="161"/>
      <c r="F2227" s="161"/>
      <c r="G2227" s="161"/>
      <c r="H2227" s="161"/>
      <c r="I2227" s="161"/>
      <c r="J2227" s="161"/>
      <c r="K2227" s="161"/>
      <c r="L2227" s="161"/>
      <c r="M2227" s="161"/>
      <c r="N2227" s="171"/>
      <c r="O2227" s="171"/>
      <c r="P2227" s="171"/>
      <c r="Q2227" s="171"/>
      <c r="R2227" s="171"/>
      <c r="S2227" s="171"/>
      <c r="T2227" s="208" t="str">
        <f t="shared" si="350"/>
        <v>MISSING</v>
      </c>
      <c r="U2227" s="208" t="str">
        <f t="shared" si="351"/>
        <v>MISSING</v>
      </c>
      <c r="X2227" s="56">
        <f t="shared" si="352"/>
        <v>-99</v>
      </c>
      <c r="Y2227" s="56">
        <f t="shared" si="353"/>
        <v>-99</v>
      </c>
      <c r="Z2227" s="56">
        <f t="shared" si="354"/>
        <v>-99</v>
      </c>
      <c r="AA2227" s="56">
        <f t="shared" si="355"/>
        <v>-99</v>
      </c>
      <c r="AB2227" s="56">
        <f t="shared" si="356"/>
        <v>-99</v>
      </c>
      <c r="AC2227" s="56">
        <f t="shared" si="357"/>
        <v>-99</v>
      </c>
      <c r="AD2227" s="3"/>
      <c r="AE2227" s="82">
        <f>IF(D2227=1, 'adjustment factor'!$D$4, IF(D2227=-9,-999,IF(D2227="",-999,0)))</f>
        <v>-999</v>
      </c>
      <c r="AF2227" s="82">
        <f>IF(F2227=1, 'adjustment factor'!$D$5, IF(F2227=-9,-999,IF(F2227="",-999,0)))</f>
        <v>-999</v>
      </c>
      <c r="AG2227" s="82">
        <f>IF(E2227=1, 'adjustment factor'!$D$6, IF(E2227=-9,-999,IF(E2227="",-999,0)))</f>
        <v>-999</v>
      </c>
      <c r="AH2227" s="82">
        <f>IF(K2227&gt;=45,'adjustment factor'!$D$7,IF(K2227=-9,-1200,IF(K2227="",-1200,0)))</f>
        <v>-1200</v>
      </c>
      <c r="AI2227" s="82">
        <f>IF(L2227=1, 'adjustment factor'!$D$8, IF(L2227=-9,-999,IF(L2227="",-999,0)))</f>
        <v>-999</v>
      </c>
      <c r="AJ2227" s="82">
        <f>IF(AND(M2227&gt;=1,M2227&lt;=4),'adjustment factor'!$D$9,IF(M2227=-9,-999,IF(M2227=98,-999,IF(M2227=99,-999,IF(M2227="",-999,0)))))</f>
        <v>-999</v>
      </c>
      <c r="AK2227" s="82">
        <f>IF(H2227=1, 'adjustment factor'!$D$10, IF(H2227=-9,-999,IF(H2227="",-999,0)))</f>
        <v>-999</v>
      </c>
      <c r="AL2227" s="82">
        <f>IF(G2227=1, 'adjustment factor'!$D$11, IF(G2227=-9,-999,IF(G2227="",-999,0)))</f>
        <v>-999</v>
      </c>
      <c r="AM2227" s="82">
        <f>IF(I2227=1, 'adjustment factor'!$D$12, IF(I2227=-9,-999,IF(I2227="",-999,0)))</f>
        <v>-999</v>
      </c>
      <c r="AN2227" s="82">
        <f>IF(J2227=1, 'adjustment factor'!$D$13, IF(J2227=-9,-999,IF(J2227="",-999,0)))</f>
        <v>-999</v>
      </c>
      <c r="AO2227" s="82" t="str">
        <f t="shared" si="358"/>
        <v>-999</v>
      </c>
      <c r="AP2227" s="82" t="str">
        <f t="shared" si="359"/>
        <v>MISSING</v>
      </c>
      <c r="AQ2227" s="31"/>
    </row>
    <row r="2228" spans="2:43">
      <c r="B2228" s="207"/>
      <c r="C2228" s="35">
        <v>2224</v>
      </c>
      <c r="D2228" s="161"/>
      <c r="E2228" s="161"/>
      <c r="F2228" s="161"/>
      <c r="G2228" s="161"/>
      <c r="H2228" s="161"/>
      <c r="I2228" s="161"/>
      <c r="J2228" s="161"/>
      <c r="K2228" s="161"/>
      <c r="L2228" s="161"/>
      <c r="M2228" s="161"/>
      <c r="N2228" s="171"/>
      <c r="O2228" s="171"/>
      <c r="P2228" s="171"/>
      <c r="Q2228" s="171"/>
      <c r="R2228" s="171"/>
      <c r="S2228" s="171"/>
      <c r="T2228" s="208" t="str">
        <f t="shared" si="350"/>
        <v>MISSING</v>
      </c>
      <c r="U2228" s="208" t="str">
        <f t="shared" si="351"/>
        <v>MISSING</v>
      </c>
      <c r="X2228" s="56">
        <f t="shared" si="352"/>
        <v>-99</v>
      </c>
      <c r="Y2228" s="56">
        <f t="shared" si="353"/>
        <v>-99</v>
      </c>
      <c r="Z2228" s="56">
        <f t="shared" si="354"/>
        <v>-99</v>
      </c>
      <c r="AA2228" s="56">
        <f t="shared" si="355"/>
        <v>-99</v>
      </c>
      <c r="AB2228" s="56">
        <f t="shared" si="356"/>
        <v>-99</v>
      </c>
      <c r="AC2228" s="56">
        <f t="shared" si="357"/>
        <v>-99</v>
      </c>
      <c r="AD2228" s="3"/>
      <c r="AE2228" s="82">
        <f>IF(D2228=1, 'adjustment factor'!$D$4, IF(D2228=-9,-999,IF(D2228="",-999,0)))</f>
        <v>-999</v>
      </c>
      <c r="AF2228" s="82">
        <f>IF(F2228=1, 'adjustment factor'!$D$5, IF(F2228=-9,-999,IF(F2228="",-999,0)))</f>
        <v>-999</v>
      </c>
      <c r="AG2228" s="82">
        <f>IF(E2228=1, 'adjustment factor'!$D$6, IF(E2228=-9,-999,IF(E2228="",-999,0)))</f>
        <v>-999</v>
      </c>
      <c r="AH2228" s="82">
        <f>IF(K2228&gt;=45,'adjustment factor'!$D$7,IF(K2228=-9,-1200,IF(K2228="",-1200,0)))</f>
        <v>-1200</v>
      </c>
      <c r="AI2228" s="82">
        <f>IF(L2228=1, 'adjustment factor'!$D$8, IF(L2228=-9,-999,IF(L2228="",-999,0)))</f>
        <v>-999</v>
      </c>
      <c r="AJ2228" s="82">
        <f>IF(AND(M2228&gt;=1,M2228&lt;=4),'adjustment factor'!$D$9,IF(M2228=-9,-999,IF(M2228=98,-999,IF(M2228=99,-999,IF(M2228="",-999,0)))))</f>
        <v>-999</v>
      </c>
      <c r="AK2228" s="82">
        <f>IF(H2228=1, 'adjustment factor'!$D$10, IF(H2228=-9,-999,IF(H2228="",-999,0)))</f>
        <v>-999</v>
      </c>
      <c r="AL2228" s="82">
        <f>IF(G2228=1, 'adjustment factor'!$D$11, IF(G2228=-9,-999,IF(G2228="",-999,0)))</f>
        <v>-999</v>
      </c>
      <c r="AM2228" s="82">
        <f>IF(I2228=1, 'adjustment factor'!$D$12, IF(I2228=-9,-999,IF(I2228="",-999,0)))</f>
        <v>-999</v>
      </c>
      <c r="AN2228" s="82">
        <f>IF(J2228=1, 'adjustment factor'!$D$13, IF(J2228=-9,-999,IF(J2228="",-999,0)))</f>
        <v>-999</v>
      </c>
      <c r="AO2228" s="82" t="str">
        <f t="shared" si="358"/>
        <v>-999</v>
      </c>
      <c r="AP2228" s="82" t="str">
        <f t="shared" si="359"/>
        <v>MISSING</v>
      </c>
      <c r="AQ2228" s="31"/>
    </row>
    <row r="2229" spans="2:43">
      <c r="B2229" s="207"/>
      <c r="C2229" s="35">
        <v>2225</v>
      </c>
      <c r="D2229" s="161"/>
      <c r="E2229" s="161"/>
      <c r="F2229" s="161"/>
      <c r="G2229" s="161"/>
      <c r="H2229" s="161"/>
      <c r="I2229" s="161"/>
      <c r="J2229" s="161"/>
      <c r="K2229" s="161"/>
      <c r="L2229" s="161"/>
      <c r="M2229" s="161"/>
      <c r="N2229" s="171"/>
      <c r="O2229" s="171"/>
      <c r="P2229" s="171"/>
      <c r="Q2229" s="171"/>
      <c r="R2229" s="171"/>
      <c r="S2229" s="171"/>
      <c r="T2229" s="208" t="str">
        <f t="shared" si="350"/>
        <v>MISSING</v>
      </c>
      <c r="U2229" s="208" t="str">
        <f t="shared" si="351"/>
        <v>MISSING</v>
      </c>
      <c r="X2229" s="56">
        <f t="shared" si="352"/>
        <v>-99</v>
      </c>
      <c r="Y2229" s="56">
        <f t="shared" si="353"/>
        <v>-99</v>
      </c>
      <c r="Z2229" s="56">
        <f t="shared" si="354"/>
        <v>-99</v>
      </c>
      <c r="AA2229" s="56">
        <f t="shared" si="355"/>
        <v>-99</v>
      </c>
      <c r="AB2229" s="56">
        <f t="shared" si="356"/>
        <v>-99</v>
      </c>
      <c r="AC2229" s="56">
        <f t="shared" si="357"/>
        <v>-99</v>
      </c>
      <c r="AD2229" s="3"/>
      <c r="AE2229" s="82">
        <f>IF(D2229=1, 'adjustment factor'!$D$4, IF(D2229=-9,-999,IF(D2229="",-999,0)))</f>
        <v>-999</v>
      </c>
      <c r="AF2229" s="82">
        <f>IF(F2229=1, 'adjustment factor'!$D$5, IF(F2229=-9,-999,IF(F2229="",-999,0)))</f>
        <v>-999</v>
      </c>
      <c r="AG2229" s="82">
        <f>IF(E2229=1, 'adjustment factor'!$D$6, IF(E2229=-9,-999,IF(E2229="",-999,0)))</f>
        <v>-999</v>
      </c>
      <c r="AH2229" s="82">
        <f>IF(K2229&gt;=45,'adjustment factor'!$D$7,IF(K2229=-9,-1200,IF(K2229="",-1200,0)))</f>
        <v>-1200</v>
      </c>
      <c r="AI2229" s="82">
        <f>IF(L2229=1, 'adjustment factor'!$D$8, IF(L2229=-9,-999,IF(L2229="",-999,0)))</f>
        <v>-999</v>
      </c>
      <c r="AJ2229" s="82">
        <f>IF(AND(M2229&gt;=1,M2229&lt;=4),'adjustment factor'!$D$9,IF(M2229=-9,-999,IF(M2229=98,-999,IF(M2229=99,-999,IF(M2229="",-999,0)))))</f>
        <v>-999</v>
      </c>
      <c r="AK2229" s="82">
        <f>IF(H2229=1, 'adjustment factor'!$D$10, IF(H2229=-9,-999,IF(H2229="",-999,0)))</f>
        <v>-999</v>
      </c>
      <c r="AL2229" s="82">
        <f>IF(G2229=1, 'adjustment factor'!$D$11, IF(G2229=-9,-999,IF(G2229="",-999,0)))</f>
        <v>-999</v>
      </c>
      <c r="AM2229" s="82">
        <f>IF(I2229=1, 'adjustment factor'!$D$12, IF(I2229=-9,-999,IF(I2229="",-999,0)))</f>
        <v>-999</v>
      </c>
      <c r="AN2229" s="82">
        <f>IF(J2229=1, 'adjustment factor'!$D$13, IF(J2229=-9,-999,IF(J2229="",-999,0)))</f>
        <v>-999</v>
      </c>
      <c r="AO2229" s="82" t="str">
        <f t="shared" si="358"/>
        <v>-999</v>
      </c>
      <c r="AP2229" s="82" t="str">
        <f t="shared" si="359"/>
        <v>MISSING</v>
      </c>
      <c r="AQ2229" s="31"/>
    </row>
    <row r="2230" spans="2:43">
      <c r="B2230" s="207"/>
      <c r="C2230" s="35">
        <v>2226</v>
      </c>
      <c r="D2230" s="161"/>
      <c r="E2230" s="161"/>
      <c r="F2230" s="161"/>
      <c r="G2230" s="161"/>
      <c r="H2230" s="161"/>
      <c r="I2230" s="161"/>
      <c r="J2230" s="161"/>
      <c r="K2230" s="161"/>
      <c r="L2230" s="161"/>
      <c r="M2230" s="161"/>
      <c r="N2230" s="171"/>
      <c r="O2230" s="171"/>
      <c r="P2230" s="171"/>
      <c r="Q2230" s="171"/>
      <c r="R2230" s="171"/>
      <c r="S2230" s="171"/>
      <c r="T2230" s="208" t="str">
        <f t="shared" si="350"/>
        <v>MISSING</v>
      </c>
      <c r="U2230" s="208" t="str">
        <f t="shared" si="351"/>
        <v>MISSING</v>
      </c>
      <c r="X2230" s="56">
        <f t="shared" si="352"/>
        <v>-99</v>
      </c>
      <c r="Y2230" s="56">
        <f t="shared" si="353"/>
        <v>-99</v>
      </c>
      <c r="Z2230" s="56">
        <f t="shared" si="354"/>
        <v>-99</v>
      </c>
      <c r="AA2230" s="56">
        <f t="shared" si="355"/>
        <v>-99</v>
      </c>
      <c r="AB2230" s="56">
        <f t="shared" si="356"/>
        <v>-99</v>
      </c>
      <c r="AC2230" s="56">
        <f t="shared" si="357"/>
        <v>-99</v>
      </c>
      <c r="AD2230" s="3"/>
      <c r="AE2230" s="82">
        <f>IF(D2230=1, 'adjustment factor'!$D$4, IF(D2230=-9,-999,IF(D2230="",-999,0)))</f>
        <v>-999</v>
      </c>
      <c r="AF2230" s="82">
        <f>IF(F2230=1, 'adjustment factor'!$D$5, IF(F2230=-9,-999,IF(F2230="",-999,0)))</f>
        <v>-999</v>
      </c>
      <c r="AG2230" s="82">
        <f>IF(E2230=1, 'adjustment factor'!$D$6, IF(E2230=-9,-999,IF(E2230="",-999,0)))</f>
        <v>-999</v>
      </c>
      <c r="AH2230" s="82">
        <f>IF(K2230&gt;=45,'adjustment factor'!$D$7,IF(K2230=-9,-1200,IF(K2230="",-1200,0)))</f>
        <v>-1200</v>
      </c>
      <c r="AI2230" s="82">
        <f>IF(L2230=1, 'adjustment factor'!$D$8, IF(L2230=-9,-999,IF(L2230="",-999,0)))</f>
        <v>-999</v>
      </c>
      <c r="AJ2230" s="82">
        <f>IF(AND(M2230&gt;=1,M2230&lt;=4),'adjustment factor'!$D$9,IF(M2230=-9,-999,IF(M2230=98,-999,IF(M2230=99,-999,IF(M2230="",-999,0)))))</f>
        <v>-999</v>
      </c>
      <c r="AK2230" s="82">
        <f>IF(H2230=1, 'adjustment factor'!$D$10, IF(H2230=-9,-999,IF(H2230="",-999,0)))</f>
        <v>-999</v>
      </c>
      <c r="AL2230" s="82">
        <f>IF(G2230=1, 'adjustment factor'!$D$11, IF(G2230=-9,-999,IF(G2230="",-999,0)))</f>
        <v>-999</v>
      </c>
      <c r="AM2230" s="82">
        <f>IF(I2230=1, 'adjustment factor'!$D$12, IF(I2230=-9,-999,IF(I2230="",-999,0)))</f>
        <v>-999</v>
      </c>
      <c r="AN2230" s="82">
        <f>IF(J2230=1, 'adjustment factor'!$D$13, IF(J2230=-9,-999,IF(J2230="",-999,0)))</f>
        <v>-999</v>
      </c>
      <c r="AO2230" s="82" t="str">
        <f t="shared" si="358"/>
        <v>-999</v>
      </c>
      <c r="AP2230" s="82" t="str">
        <f t="shared" si="359"/>
        <v>MISSING</v>
      </c>
      <c r="AQ2230" s="31"/>
    </row>
    <row r="2231" spans="2:43">
      <c r="B2231" s="207"/>
      <c r="C2231" s="35">
        <v>2227</v>
      </c>
      <c r="D2231" s="161"/>
      <c r="E2231" s="161"/>
      <c r="F2231" s="161"/>
      <c r="G2231" s="161"/>
      <c r="H2231" s="161"/>
      <c r="I2231" s="161"/>
      <c r="J2231" s="161"/>
      <c r="K2231" s="161"/>
      <c r="L2231" s="161"/>
      <c r="M2231" s="161"/>
      <c r="N2231" s="171"/>
      <c r="O2231" s="171"/>
      <c r="P2231" s="171"/>
      <c r="Q2231" s="171"/>
      <c r="R2231" s="171"/>
      <c r="S2231" s="171"/>
      <c r="T2231" s="208" t="str">
        <f t="shared" si="350"/>
        <v>MISSING</v>
      </c>
      <c r="U2231" s="208" t="str">
        <f t="shared" si="351"/>
        <v>MISSING</v>
      </c>
      <c r="X2231" s="56">
        <f t="shared" si="352"/>
        <v>-99</v>
      </c>
      <c r="Y2231" s="56">
        <f t="shared" si="353"/>
        <v>-99</v>
      </c>
      <c r="Z2231" s="56">
        <f t="shared" si="354"/>
        <v>-99</v>
      </c>
      <c r="AA2231" s="56">
        <f t="shared" si="355"/>
        <v>-99</v>
      </c>
      <c r="AB2231" s="56">
        <f t="shared" si="356"/>
        <v>-99</v>
      </c>
      <c r="AC2231" s="56">
        <f t="shared" si="357"/>
        <v>-99</v>
      </c>
      <c r="AD2231" s="3"/>
      <c r="AE2231" s="82">
        <f>IF(D2231=1, 'adjustment factor'!$D$4, IF(D2231=-9,-999,IF(D2231="",-999,0)))</f>
        <v>-999</v>
      </c>
      <c r="AF2231" s="82">
        <f>IF(F2231=1, 'adjustment factor'!$D$5, IF(F2231=-9,-999,IF(F2231="",-999,0)))</f>
        <v>-999</v>
      </c>
      <c r="AG2231" s="82">
        <f>IF(E2231=1, 'adjustment factor'!$D$6, IF(E2231=-9,-999,IF(E2231="",-999,0)))</f>
        <v>-999</v>
      </c>
      <c r="AH2231" s="82">
        <f>IF(K2231&gt;=45,'adjustment factor'!$D$7,IF(K2231=-9,-1200,IF(K2231="",-1200,0)))</f>
        <v>-1200</v>
      </c>
      <c r="AI2231" s="82">
        <f>IF(L2231=1, 'adjustment factor'!$D$8, IF(L2231=-9,-999,IF(L2231="",-999,0)))</f>
        <v>-999</v>
      </c>
      <c r="AJ2231" s="82">
        <f>IF(AND(M2231&gt;=1,M2231&lt;=4),'adjustment factor'!$D$9,IF(M2231=-9,-999,IF(M2231=98,-999,IF(M2231=99,-999,IF(M2231="",-999,0)))))</f>
        <v>-999</v>
      </c>
      <c r="AK2231" s="82">
        <f>IF(H2231=1, 'adjustment factor'!$D$10, IF(H2231=-9,-999,IF(H2231="",-999,0)))</f>
        <v>-999</v>
      </c>
      <c r="AL2231" s="82">
        <f>IF(G2231=1, 'adjustment factor'!$D$11, IF(G2231=-9,-999,IF(G2231="",-999,0)))</f>
        <v>-999</v>
      </c>
      <c r="AM2231" s="82">
        <f>IF(I2231=1, 'adjustment factor'!$D$12, IF(I2231=-9,-999,IF(I2231="",-999,0)))</f>
        <v>-999</v>
      </c>
      <c r="AN2231" s="82">
        <f>IF(J2231=1, 'adjustment factor'!$D$13, IF(J2231=-9,-999,IF(J2231="",-999,0)))</f>
        <v>-999</v>
      </c>
      <c r="AO2231" s="82" t="str">
        <f t="shared" si="358"/>
        <v>-999</v>
      </c>
      <c r="AP2231" s="82" t="str">
        <f t="shared" si="359"/>
        <v>MISSING</v>
      </c>
      <c r="AQ2231" s="31"/>
    </row>
    <row r="2232" spans="2:43">
      <c r="B2232" s="207"/>
      <c r="C2232" s="35">
        <v>2228</v>
      </c>
      <c r="D2232" s="161"/>
      <c r="E2232" s="161"/>
      <c r="F2232" s="161"/>
      <c r="G2232" s="161"/>
      <c r="H2232" s="161"/>
      <c r="I2232" s="161"/>
      <c r="J2232" s="161"/>
      <c r="K2232" s="161"/>
      <c r="L2232" s="161"/>
      <c r="M2232" s="161"/>
      <c r="N2232" s="171"/>
      <c r="O2232" s="171"/>
      <c r="P2232" s="171"/>
      <c r="Q2232" s="171"/>
      <c r="R2232" s="171"/>
      <c r="S2232" s="171"/>
      <c r="T2232" s="208" t="str">
        <f t="shared" si="350"/>
        <v>MISSING</v>
      </c>
      <c r="U2232" s="208" t="str">
        <f t="shared" si="351"/>
        <v>MISSING</v>
      </c>
      <c r="X2232" s="56">
        <f t="shared" si="352"/>
        <v>-99</v>
      </c>
      <c r="Y2232" s="56">
        <f t="shared" si="353"/>
        <v>-99</v>
      </c>
      <c r="Z2232" s="56">
        <f t="shared" si="354"/>
        <v>-99</v>
      </c>
      <c r="AA2232" s="56">
        <f t="shared" si="355"/>
        <v>-99</v>
      </c>
      <c r="AB2232" s="56">
        <f t="shared" si="356"/>
        <v>-99</v>
      </c>
      <c r="AC2232" s="56">
        <f t="shared" si="357"/>
        <v>-99</v>
      </c>
      <c r="AD2232" s="3"/>
      <c r="AE2232" s="82">
        <f>IF(D2232=1, 'adjustment factor'!$D$4, IF(D2232=-9,-999,IF(D2232="",-999,0)))</f>
        <v>-999</v>
      </c>
      <c r="AF2232" s="82">
        <f>IF(F2232=1, 'adjustment factor'!$D$5, IF(F2232=-9,-999,IF(F2232="",-999,0)))</f>
        <v>-999</v>
      </c>
      <c r="AG2232" s="82">
        <f>IF(E2232=1, 'adjustment factor'!$D$6, IF(E2232=-9,-999,IF(E2232="",-999,0)))</f>
        <v>-999</v>
      </c>
      <c r="AH2232" s="82">
        <f>IF(K2232&gt;=45,'adjustment factor'!$D$7,IF(K2232=-9,-1200,IF(K2232="",-1200,0)))</f>
        <v>-1200</v>
      </c>
      <c r="AI2232" s="82">
        <f>IF(L2232=1, 'adjustment factor'!$D$8, IF(L2232=-9,-999,IF(L2232="",-999,0)))</f>
        <v>-999</v>
      </c>
      <c r="AJ2232" s="82">
        <f>IF(AND(M2232&gt;=1,M2232&lt;=4),'adjustment factor'!$D$9,IF(M2232=-9,-999,IF(M2232=98,-999,IF(M2232=99,-999,IF(M2232="",-999,0)))))</f>
        <v>-999</v>
      </c>
      <c r="AK2232" s="82">
        <f>IF(H2232=1, 'adjustment factor'!$D$10, IF(H2232=-9,-999,IF(H2232="",-999,0)))</f>
        <v>-999</v>
      </c>
      <c r="AL2232" s="82">
        <f>IF(G2232=1, 'adjustment factor'!$D$11, IF(G2232=-9,-999,IF(G2232="",-999,0)))</f>
        <v>-999</v>
      </c>
      <c r="AM2232" s="82">
        <f>IF(I2232=1, 'adjustment factor'!$D$12, IF(I2232=-9,-999,IF(I2232="",-999,0)))</f>
        <v>-999</v>
      </c>
      <c r="AN2232" s="82">
        <f>IF(J2232=1, 'adjustment factor'!$D$13, IF(J2232=-9,-999,IF(J2232="",-999,0)))</f>
        <v>-999</v>
      </c>
      <c r="AO2232" s="82" t="str">
        <f t="shared" si="358"/>
        <v>-999</v>
      </c>
      <c r="AP2232" s="82" t="str">
        <f t="shared" si="359"/>
        <v>MISSING</v>
      </c>
      <c r="AQ2232" s="31"/>
    </row>
    <row r="2233" spans="2:43">
      <c r="B2233" s="207"/>
      <c r="C2233" s="35">
        <v>2229</v>
      </c>
      <c r="D2233" s="161"/>
      <c r="E2233" s="161"/>
      <c r="F2233" s="161"/>
      <c r="G2233" s="161"/>
      <c r="H2233" s="161"/>
      <c r="I2233" s="161"/>
      <c r="J2233" s="161"/>
      <c r="K2233" s="161"/>
      <c r="L2233" s="161"/>
      <c r="M2233" s="161"/>
      <c r="N2233" s="171"/>
      <c r="O2233" s="171"/>
      <c r="P2233" s="171"/>
      <c r="Q2233" s="171"/>
      <c r="R2233" s="171"/>
      <c r="S2233" s="171"/>
      <c r="T2233" s="208" t="str">
        <f t="shared" si="350"/>
        <v>MISSING</v>
      </c>
      <c r="U2233" s="208" t="str">
        <f t="shared" si="351"/>
        <v>MISSING</v>
      </c>
      <c r="X2233" s="56">
        <f t="shared" si="352"/>
        <v>-99</v>
      </c>
      <c r="Y2233" s="56">
        <f t="shared" si="353"/>
        <v>-99</v>
      </c>
      <c r="Z2233" s="56">
        <f t="shared" si="354"/>
        <v>-99</v>
      </c>
      <c r="AA2233" s="56">
        <f t="shared" si="355"/>
        <v>-99</v>
      </c>
      <c r="AB2233" s="56">
        <f t="shared" si="356"/>
        <v>-99</v>
      </c>
      <c r="AC2233" s="56">
        <f t="shared" si="357"/>
        <v>-99</v>
      </c>
      <c r="AD2233" s="3"/>
      <c r="AE2233" s="82">
        <f>IF(D2233=1, 'adjustment factor'!$D$4, IF(D2233=-9,-999,IF(D2233="",-999,0)))</f>
        <v>-999</v>
      </c>
      <c r="AF2233" s="82">
        <f>IF(F2233=1, 'adjustment factor'!$D$5, IF(F2233=-9,-999,IF(F2233="",-999,0)))</f>
        <v>-999</v>
      </c>
      <c r="AG2233" s="82">
        <f>IF(E2233=1, 'adjustment factor'!$D$6, IF(E2233=-9,-999,IF(E2233="",-999,0)))</f>
        <v>-999</v>
      </c>
      <c r="AH2233" s="82">
        <f>IF(K2233&gt;=45,'adjustment factor'!$D$7,IF(K2233=-9,-1200,IF(K2233="",-1200,0)))</f>
        <v>-1200</v>
      </c>
      <c r="AI2233" s="82">
        <f>IF(L2233=1, 'adjustment factor'!$D$8, IF(L2233=-9,-999,IF(L2233="",-999,0)))</f>
        <v>-999</v>
      </c>
      <c r="AJ2233" s="82">
        <f>IF(AND(M2233&gt;=1,M2233&lt;=4),'adjustment factor'!$D$9,IF(M2233=-9,-999,IF(M2233=98,-999,IF(M2233=99,-999,IF(M2233="",-999,0)))))</f>
        <v>-999</v>
      </c>
      <c r="AK2233" s="82">
        <f>IF(H2233=1, 'adjustment factor'!$D$10, IF(H2233=-9,-999,IF(H2233="",-999,0)))</f>
        <v>-999</v>
      </c>
      <c r="AL2233" s="82">
        <f>IF(G2233=1, 'adjustment factor'!$D$11, IF(G2233=-9,-999,IF(G2233="",-999,0)))</f>
        <v>-999</v>
      </c>
      <c r="AM2233" s="82">
        <f>IF(I2233=1, 'adjustment factor'!$D$12, IF(I2233=-9,-999,IF(I2233="",-999,0)))</f>
        <v>-999</v>
      </c>
      <c r="AN2233" s="82">
        <f>IF(J2233=1, 'adjustment factor'!$D$13, IF(J2233=-9,-999,IF(J2233="",-999,0)))</f>
        <v>-999</v>
      </c>
      <c r="AO2233" s="82" t="str">
        <f t="shared" si="358"/>
        <v>-999</v>
      </c>
      <c r="AP2233" s="82" t="str">
        <f t="shared" si="359"/>
        <v>MISSING</v>
      </c>
      <c r="AQ2233" s="31"/>
    </row>
    <row r="2234" spans="2:43">
      <c r="B2234" s="207"/>
      <c r="C2234" s="35">
        <v>2230</v>
      </c>
      <c r="D2234" s="161"/>
      <c r="E2234" s="161"/>
      <c r="F2234" s="161"/>
      <c r="G2234" s="161"/>
      <c r="H2234" s="161"/>
      <c r="I2234" s="161"/>
      <c r="J2234" s="161"/>
      <c r="K2234" s="161"/>
      <c r="L2234" s="161"/>
      <c r="M2234" s="161"/>
      <c r="N2234" s="171"/>
      <c r="O2234" s="171"/>
      <c r="P2234" s="171"/>
      <c r="Q2234" s="171"/>
      <c r="R2234" s="171"/>
      <c r="S2234" s="171"/>
      <c r="T2234" s="208" t="str">
        <f t="shared" si="350"/>
        <v>MISSING</v>
      </c>
      <c r="U2234" s="208" t="str">
        <f t="shared" si="351"/>
        <v>MISSING</v>
      </c>
      <c r="X2234" s="56">
        <f t="shared" si="352"/>
        <v>-99</v>
      </c>
      <c r="Y2234" s="56">
        <f t="shared" si="353"/>
        <v>-99</v>
      </c>
      <c r="Z2234" s="56">
        <f t="shared" si="354"/>
        <v>-99</v>
      </c>
      <c r="AA2234" s="56">
        <f t="shared" si="355"/>
        <v>-99</v>
      </c>
      <c r="AB2234" s="56">
        <f t="shared" si="356"/>
        <v>-99</v>
      </c>
      <c r="AC2234" s="56">
        <f t="shared" si="357"/>
        <v>-99</v>
      </c>
      <c r="AD2234" s="3"/>
      <c r="AE2234" s="82">
        <f>IF(D2234=1, 'adjustment factor'!$D$4, IF(D2234=-9,-999,IF(D2234="",-999,0)))</f>
        <v>-999</v>
      </c>
      <c r="AF2234" s="82">
        <f>IF(F2234=1, 'adjustment factor'!$D$5, IF(F2234=-9,-999,IF(F2234="",-999,0)))</f>
        <v>-999</v>
      </c>
      <c r="AG2234" s="82">
        <f>IF(E2234=1, 'adjustment factor'!$D$6, IF(E2234=-9,-999,IF(E2234="",-999,0)))</f>
        <v>-999</v>
      </c>
      <c r="AH2234" s="82">
        <f>IF(K2234&gt;=45,'adjustment factor'!$D$7,IF(K2234=-9,-1200,IF(K2234="",-1200,0)))</f>
        <v>-1200</v>
      </c>
      <c r="AI2234" s="82">
        <f>IF(L2234=1, 'adjustment factor'!$D$8, IF(L2234=-9,-999,IF(L2234="",-999,0)))</f>
        <v>-999</v>
      </c>
      <c r="AJ2234" s="82">
        <f>IF(AND(M2234&gt;=1,M2234&lt;=4),'adjustment factor'!$D$9,IF(M2234=-9,-999,IF(M2234=98,-999,IF(M2234=99,-999,IF(M2234="",-999,0)))))</f>
        <v>-999</v>
      </c>
      <c r="AK2234" s="82">
        <f>IF(H2234=1, 'adjustment factor'!$D$10, IF(H2234=-9,-999,IF(H2234="",-999,0)))</f>
        <v>-999</v>
      </c>
      <c r="AL2234" s="82">
        <f>IF(G2234=1, 'adjustment factor'!$D$11, IF(G2234=-9,-999,IF(G2234="",-999,0)))</f>
        <v>-999</v>
      </c>
      <c r="AM2234" s="82">
        <f>IF(I2234=1, 'adjustment factor'!$D$12, IF(I2234=-9,-999,IF(I2234="",-999,0)))</f>
        <v>-999</v>
      </c>
      <c r="AN2234" s="82">
        <f>IF(J2234=1, 'adjustment factor'!$D$13, IF(J2234=-9,-999,IF(J2234="",-999,0)))</f>
        <v>-999</v>
      </c>
      <c r="AO2234" s="82" t="str">
        <f t="shared" si="358"/>
        <v>-999</v>
      </c>
      <c r="AP2234" s="82" t="str">
        <f t="shared" si="359"/>
        <v>MISSING</v>
      </c>
      <c r="AQ2234" s="31"/>
    </row>
    <row r="2235" spans="2:43">
      <c r="B2235" s="207"/>
      <c r="C2235" s="35">
        <v>2231</v>
      </c>
      <c r="D2235" s="161"/>
      <c r="E2235" s="161"/>
      <c r="F2235" s="161"/>
      <c r="G2235" s="161"/>
      <c r="H2235" s="161"/>
      <c r="I2235" s="161"/>
      <c r="J2235" s="161"/>
      <c r="K2235" s="161"/>
      <c r="L2235" s="161"/>
      <c r="M2235" s="161"/>
      <c r="N2235" s="171"/>
      <c r="O2235" s="171"/>
      <c r="P2235" s="171"/>
      <c r="Q2235" s="171"/>
      <c r="R2235" s="171"/>
      <c r="S2235" s="171"/>
      <c r="T2235" s="208" t="str">
        <f t="shared" si="350"/>
        <v>MISSING</v>
      </c>
      <c r="U2235" s="208" t="str">
        <f t="shared" si="351"/>
        <v>MISSING</v>
      </c>
      <c r="X2235" s="56">
        <f t="shared" si="352"/>
        <v>-99</v>
      </c>
      <c r="Y2235" s="56">
        <f t="shared" si="353"/>
        <v>-99</v>
      </c>
      <c r="Z2235" s="56">
        <f t="shared" si="354"/>
        <v>-99</v>
      </c>
      <c r="AA2235" s="56">
        <f t="shared" si="355"/>
        <v>-99</v>
      </c>
      <c r="AB2235" s="56">
        <f t="shared" si="356"/>
        <v>-99</v>
      </c>
      <c r="AC2235" s="56">
        <f t="shared" si="357"/>
        <v>-99</v>
      </c>
      <c r="AD2235" s="3"/>
      <c r="AE2235" s="82">
        <f>IF(D2235=1, 'adjustment factor'!$D$4, IF(D2235=-9,-999,IF(D2235="",-999,0)))</f>
        <v>-999</v>
      </c>
      <c r="AF2235" s="82">
        <f>IF(F2235=1, 'adjustment factor'!$D$5, IF(F2235=-9,-999,IF(F2235="",-999,0)))</f>
        <v>-999</v>
      </c>
      <c r="AG2235" s="82">
        <f>IF(E2235=1, 'adjustment factor'!$D$6, IF(E2235=-9,-999,IF(E2235="",-999,0)))</f>
        <v>-999</v>
      </c>
      <c r="AH2235" s="82">
        <f>IF(K2235&gt;=45,'adjustment factor'!$D$7,IF(K2235=-9,-1200,IF(K2235="",-1200,0)))</f>
        <v>-1200</v>
      </c>
      <c r="AI2235" s="82">
        <f>IF(L2235=1, 'adjustment factor'!$D$8, IF(L2235=-9,-999,IF(L2235="",-999,0)))</f>
        <v>-999</v>
      </c>
      <c r="AJ2235" s="82">
        <f>IF(AND(M2235&gt;=1,M2235&lt;=4),'adjustment factor'!$D$9,IF(M2235=-9,-999,IF(M2235=98,-999,IF(M2235=99,-999,IF(M2235="",-999,0)))))</f>
        <v>-999</v>
      </c>
      <c r="AK2235" s="82">
        <f>IF(H2235=1, 'adjustment factor'!$D$10, IF(H2235=-9,-999,IF(H2235="",-999,0)))</f>
        <v>-999</v>
      </c>
      <c r="AL2235" s="82">
        <f>IF(G2235=1, 'adjustment factor'!$D$11, IF(G2235=-9,-999,IF(G2235="",-999,0)))</f>
        <v>-999</v>
      </c>
      <c r="AM2235" s="82">
        <f>IF(I2235=1, 'adjustment factor'!$D$12, IF(I2235=-9,-999,IF(I2235="",-999,0)))</f>
        <v>-999</v>
      </c>
      <c r="AN2235" s="82">
        <f>IF(J2235=1, 'adjustment factor'!$D$13, IF(J2235=-9,-999,IF(J2235="",-999,0)))</f>
        <v>-999</v>
      </c>
      <c r="AO2235" s="82" t="str">
        <f t="shared" si="358"/>
        <v>-999</v>
      </c>
      <c r="AP2235" s="82" t="str">
        <f t="shared" si="359"/>
        <v>MISSING</v>
      </c>
      <c r="AQ2235" s="31"/>
    </row>
    <row r="2236" spans="2:43">
      <c r="B2236" s="207"/>
      <c r="C2236" s="35">
        <v>2232</v>
      </c>
      <c r="D2236" s="161"/>
      <c r="E2236" s="161"/>
      <c r="F2236" s="161"/>
      <c r="G2236" s="161"/>
      <c r="H2236" s="161"/>
      <c r="I2236" s="161"/>
      <c r="J2236" s="161"/>
      <c r="K2236" s="161"/>
      <c r="L2236" s="161"/>
      <c r="M2236" s="161"/>
      <c r="N2236" s="171"/>
      <c r="O2236" s="171"/>
      <c r="P2236" s="171"/>
      <c r="Q2236" s="171"/>
      <c r="R2236" s="171"/>
      <c r="S2236" s="171"/>
      <c r="T2236" s="208" t="str">
        <f t="shared" si="350"/>
        <v>MISSING</v>
      </c>
      <c r="U2236" s="208" t="str">
        <f t="shared" si="351"/>
        <v>MISSING</v>
      </c>
      <c r="X2236" s="56">
        <f t="shared" si="352"/>
        <v>-99</v>
      </c>
      <c r="Y2236" s="56">
        <f t="shared" si="353"/>
        <v>-99</v>
      </c>
      <c r="Z2236" s="56">
        <f t="shared" si="354"/>
        <v>-99</v>
      </c>
      <c r="AA2236" s="56">
        <f t="shared" si="355"/>
        <v>-99</v>
      </c>
      <c r="AB2236" s="56">
        <f t="shared" si="356"/>
        <v>-99</v>
      </c>
      <c r="AC2236" s="56">
        <f t="shared" si="357"/>
        <v>-99</v>
      </c>
      <c r="AD2236" s="3"/>
      <c r="AE2236" s="82">
        <f>IF(D2236=1, 'adjustment factor'!$D$4, IF(D2236=-9,-999,IF(D2236="",-999,0)))</f>
        <v>-999</v>
      </c>
      <c r="AF2236" s="82">
        <f>IF(F2236=1, 'adjustment factor'!$D$5, IF(F2236=-9,-999,IF(F2236="",-999,0)))</f>
        <v>-999</v>
      </c>
      <c r="AG2236" s="82">
        <f>IF(E2236=1, 'adjustment factor'!$D$6, IF(E2236=-9,-999,IF(E2236="",-999,0)))</f>
        <v>-999</v>
      </c>
      <c r="AH2236" s="82">
        <f>IF(K2236&gt;=45,'adjustment factor'!$D$7,IF(K2236=-9,-1200,IF(K2236="",-1200,0)))</f>
        <v>-1200</v>
      </c>
      <c r="AI2236" s="82">
        <f>IF(L2236=1, 'adjustment factor'!$D$8, IF(L2236=-9,-999,IF(L2236="",-999,0)))</f>
        <v>-999</v>
      </c>
      <c r="AJ2236" s="82">
        <f>IF(AND(M2236&gt;=1,M2236&lt;=4),'adjustment factor'!$D$9,IF(M2236=-9,-999,IF(M2236=98,-999,IF(M2236=99,-999,IF(M2236="",-999,0)))))</f>
        <v>-999</v>
      </c>
      <c r="AK2236" s="82">
        <f>IF(H2236=1, 'adjustment factor'!$D$10, IF(H2236=-9,-999,IF(H2236="",-999,0)))</f>
        <v>-999</v>
      </c>
      <c r="AL2236" s="82">
        <f>IF(G2236=1, 'adjustment factor'!$D$11, IF(G2236=-9,-999,IF(G2236="",-999,0)))</f>
        <v>-999</v>
      </c>
      <c r="AM2236" s="82">
        <f>IF(I2236=1, 'adjustment factor'!$D$12, IF(I2236=-9,-999,IF(I2236="",-999,0)))</f>
        <v>-999</v>
      </c>
      <c r="AN2236" s="82">
        <f>IF(J2236=1, 'adjustment factor'!$D$13, IF(J2236=-9,-999,IF(J2236="",-999,0)))</f>
        <v>-999</v>
      </c>
      <c r="AO2236" s="82" t="str">
        <f t="shared" si="358"/>
        <v>-999</v>
      </c>
      <c r="AP2236" s="82" t="str">
        <f t="shared" si="359"/>
        <v>MISSING</v>
      </c>
      <c r="AQ2236" s="31"/>
    </row>
    <row r="2237" spans="2:43">
      <c r="B2237" s="207"/>
      <c r="C2237" s="35">
        <v>2233</v>
      </c>
      <c r="D2237" s="161"/>
      <c r="E2237" s="161"/>
      <c r="F2237" s="161"/>
      <c r="G2237" s="161"/>
      <c r="H2237" s="161"/>
      <c r="I2237" s="161"/>
      <c r="J2237" s="161"/>
      <c r="K2237" s="161"/>
      <c r="L2237" s="161"/>
      <c r="M2237" s="161"/>
      <c r="N2237" s="171"/>
      <c r="O2237" s="171"/>
      <c r="P2237" s="171"/>
      <c r="Q2237" s="171"/>
      <c r="R2237" s="171"/>
      <c r="S2237" s="171"/>
      <c r="T2237" s="208" t="str">
        <f t="shared" si="350"/>
        <v>MISSING</v>
      </c>
      <c r="U2237" s="208" t="str">
        <f t="shared" si="351"/>
        <v>MISSING</v>
      </c>
      <c r="X2237" s="56">
        <f t="shared" si="352"/>
        <v>-99</v>
      </c>
      <c r="Y2237" s="56">
        <f t="shared" si="353"/>
        <v>-99</v>
      </c>
      <c r="Z2237" s="56">
        <f t="shared" si="354"/>
        <v>-99</v>
      </c>
      <c r="AA2237" s="56">
        <f t="shared" si="355"/>
        <v>-99</v>
      </c>
      <c r="AB2237" s="56">
        <f t="shared" si="356"/>
        <v>-99</v>
      </c>
      <c r="AC2237" s="56">
        <f t="shared" si="357"/>
        <v>-99</v>
      </c>
      <c r="AD2237" s="3"/>
      <c r="AE2237" s="82">
        <f>IF(D2237=1, 'adjustment factor'!$D$4, IF(D2237=-9,-999,IF(D2237="",-999,0)))</f>
        <v>-999</v>
      </c>
      <c r="AF2237" s="82">
        <f>IF(F2237=1, 'adjustment factor'!$D$5, IF(F2237=-9,-999,IF(F2237="",-999,0)))</f>
        <v>-999</v>
      </c>
      <c r="AG2237" s="82">
        <f>IF(E2237=1, 'adjustment factor'!$D$6, IF(E2237=-9,-999,IF(E2237="",-999,0)))</f>
        <v>-999</v>
      </c>
      <c r="AH2237" s="82">
        <f>IF(K2237&gt;=45,'adjustment factor'!$D$7,IF(K2237=-9,-1200,IF(K2237="",-1200,0)))</f>
        <v>-1200</v>
      </c>
      <c r="AI2237" s="82">
        <f>IF(L2237=1, 'adjustment factor'!$D$8, IF(L2237=-9,-999,IF(L2237="",-999,0)))</f>
        <v>-999</v>
      </c>
      <c r="AJ2237" s="82">
        <f>IF(AND(M2237&gt;=1,M2237&lt;=4),'adjustment factor'!$D$9,IF(M2237=-9,-999,IF(M2237=98,-999,IF(M2237=99,-999,IF(M2237="",-999,0)))))</f>
        <v>-999</v>
      </c>
      <c r="AK2237" s="82">
        <f>IF(H2237=1, 'adjustment factor'!$D$10, IF(H2237=-9,-999,IF(H2237="",-999,0)))</f>
        <v>-999</v>
      </c>
      <c r="AL2237" s="82">
        <f>IF(G2237=1, 'adjustment factor'!$D$11, IF(G2237=-9,-999,IF(G2237="",-999,0)))</f>
        <v>-999</v>
      </c>
      <c r="AM2237" s="82">
        <f>IF(I2237=1, 'adjustment factor'!$D$12, IF(I2237=-9,-999,IF(I2237="",-999,0)))</f>
        <v>-999</v>
      </c>
      <c r="AN2237" s="82">
        <f>IF(J2237=1, 'adjustment factor'!$D$13, IF(J2237=-9,-999,IF(J2237="",-999,0)))</f>
        <v>-999</v>
      </c>
      <c r="AO2237" s="82" t="str">
        <f t="shared" si="358"/>
        <v>-999</v>
      </c>
      <c r="AP2237" s="82" t="str">
        <f t="shared" si="359"/>
        <v>MISSING</v>
      </c>
      <c r="AQ2237" s="31"/>
    </row>
    <row r="2238" spans="2:43">
      <c r="B2238" s="207"/>
      <c r="C2238" s="35">
        <v>2234</v>
      </c>
      <c r="D2238" s="161"/>
      <c r="E2238" s="161"/>
      <c r="F2238" s="161"/>
      <c r="G2238" s="161"/>
      <c r="H2238" s="161"/>
      <c r="I2238" s="161"/>
      <c r="J2238" s="161"/>
      <c r="K2238" s="161"/>
      <c r="L2238" s="161"/>
      <c r="M2238" s="161"/>
      <c r="N2238" s="171"/>
      <c r="O2238" s="171"/>
      <c r="P2238" s="171"/>
      <c r="Q2238" s="171"/>
      <c r="R2238" s="171"/>
      <c r="S2238" s="171"/>
      <c r="T2238" s="208" t="str">
        <f t="shared" si="350"/>
        <v>MISSING</v>
      </c>
      <c r="U2238" s="208" t="str">
        <f t="shared" si="351"/>
        <v>MISSING</v>
      </c>
      <c r="X2238" s="56">
        <f t="shared" si="352"/>
        <v>-99</v>
      </c>
      <c r="Y2238" s="56">
        <f t="shared" si="353"/>
        <v>-99</v>
      </c>
      <c r="Z2238" s="56">
        <f t="shared" si="354"/>
        <v>-99</v>
      </c>
      <c r="AA2238" s="56">
        <f t="shared" si="355"/>
        <v>-99</v>
      </c>
      <c r="AB2238" s="56">
        <f t="shared" si="356"/>
        <v>-99</v>
      </c>
      <c r="AC2238" s="56">
        <f t="shared" si="357"/>
        <v>-99</v>
      </c>
      <c r="AD2238" s="3"/>
      <c r="AE2238" s="82">
        <f>IF(D2238=1, 'adjustment factor'!$D$4, IF(D2238=-9,-999,IF(D2238="",-999,0)))</f>
        <v>-999</v>
      </c>
      <c r="AF2238" s="82">
        <f>IF(F2238=1, 'adjustment factor'!$D$5, IF(F2238=-9,-999,IF(F2238="",-999,0)))</f>
        <v>-999</v>
      </c>
      <c r="AG2238" s="82">
        <f>IF(E2238=1, 'adjustment factor'!$D$6, IF(E2238=-9,-999,IF(E2238="",-999,0)))</f>
        <v>-999</v>
      </c>
      <c r="AH2238" s="82">
        <f>IF(K2238&gt;=45,'adjustment factor'!$D$7,IF(K2238=-9,-1200,IF(K2238="",-1200,0)))</f>
        <v>-1200</v>
      </c>
      <c r="AI2238" s="82">
        <f>IF(L2238=1, 'adjustment factor'!$D$8, IF(L2238=-9,-999,IF(L2238="",-999,0)))</f>
        <v>-999</v>
      </c>
      <c r="AJ2238" s="82">
        <f>IF(AND(M2238&gt;=1,M2238&lt;=4),'adjustment factor'!$D$9,IF(M2238=-9,-999,IF(M2238=98,-999,IF(M2238=99,-999,IF(M2238="",-999,0)))))</f>
        <v>-999</v>
      </c>
      <c r="AK2238" s="82">
        <f>IF(H2238=1, 'adjustment factor'!$D$10, IF(H2238=-9,-999,IF(H2238="",-999,0)))</f>
        <v>-999</v>
      </c>
      <c r="AL2238" s="82">
        <f>IF(G2238=1, 'adjustment factor'!$D$11, IF(G2238=-9,-999,IF(G2238="",-999,0)))</f>
        <v>-999</v>
      </c>
      <c r="AM2238" s="82">
        <f>IF(I2238=1, 'adjustment factor'!$D$12, IF(I2238=-9,-999,IF(I2238="",-999,0)))</f>
        <v>-999</v>
      </c>
      <c r="AN2238" s="82">
        <f>IF(J2238=1, 'adjustment factor'!$D$13, IF(J2238=-9,-999,IF(J2238="",-999,0)))</f>
        <v>-999</v>
      </c>
      <c r="AO2238" s="82" t="str">
        <f t="shared" si="358"/>
        <v>-999</v>
      </c>
      <c r="AP2238" s="82" t="str">
        <f t="shared" si="359"/>
        <v>MISSING</v>
      </c>
      <c r="AQ2238" s="31"/>
    </row>
    <row r="2239" spans="2:43">
      <c r="B2239" s="207"/>
      <c r="C2239" s="35">
        <v>2235</v>
      </c>
      <c r="D2239" s="161"/>
      <c r="E2239" s="161"/>
      <c r="F2239" s="161"/>
      <c r="G2239" s="161"/>
      <c r="H2239" s="161"/>
      <c r="I2239" s="161"/>
      <c r="J2239" s="161"/>
      <c r="K2239" s="161"/>
      <c r="L2239" s="161"/>
      <c r="M2239" s="161"/>
      <c r="N2239" s="171"/>
      <c r="O2239" s="171"/>
      <c r="P2239" s="171"/>
      <c r="Q2239" s="171"/>
      <c r="R2239" s="171"/>
      <c r="S2239" s="171"/>
      <c r="T2239" s="208" t="str">
        <f t="shared" si="350"/>
        <v>MISSING</v>
      </c>
      <c r="U2239" s="208" t="str">
        <f t="shared" si="351"/>
        <v>MISSING</v>
      </c>
      <c r="X2239" s="56">
        <f t="shared" si="352"/>
        <v>-99</v>
      </c>
      <c r="Y2239" s="56">
        <f t="shared" si="353"/>
        <v>-99</v>
      </c>
      <c r="Z2239" s="56">
        <f t="shared" si="354"/>
        <v>-99</v>
      </c>
      <c r="AA2239" s="56">
        <f t="shared" si="355"/>
        <v>-99</v>
      </c>
      <c r="AB2239" s="56">
        <f t="shared" si="356"/>
        <v>-99</v>
      </c>
      <c r="AC2239" s="56">
        <f t="shared" si="357"/>
        <v>-99</v>
      </c>
      <c r="AD2239" s="3"/>
      <c r="AE2239" s="82">
        <f>IF(D2239=1, 'adjustment factor'!$D$4, IF(D2239=-9,-999,IF(D2239="",-999,0)))</f>
        <v>-999</v>
      </c>
      <c r="AF2239" s="82">
        <f>IF(F2239=1, 'adjustment factor'!$D$5, IF(F2239=-9,-999,IF(F2239="",-999,0)))</f>
        <v>-999</v>
      </c>
      <c r="AG2239" s="82">
        <f>IF(E2239=1, 'adjustment factor'!$D$6, IF(E2239=-9,-999,IF(E2239="",-999,0)))</f>
        <v>-999</v>
      </c>
      <c r="AH2239" s="82">
        <f>IF(K2239&gt;=45,'adjustment factor'!$D$7,IF(K2239=-9,-1200,IF(K2239="",-1200,0)))</f>
        <v>-1200</v>
      </c>
      <c r="AI2239" s="82">
        <f>IF(L2239=1, 'adjustment factor'!$D$8, IF(L2239=-9,-999,IF(L2239="",-999,0)))</f>
        <v>-999</v>
      </c>
      <c r="AJ2239" s="82">
        <f>IF(AND(M2239&gt;=1,M2239&lt;=4),'adjustment factor'!$D$9,IF(M2239=-9,-999,IF(M2239=98,-999,IF(M2239=99,-999,IF(M2239="",-999,0)))))</f>
        <v>-999</v>
      </c>
      <c r="AK2239" s="82">
        <f>IF(H2239=1, 'adjustment factor'!$D$10, IF(H2239=-9,-999,IF(H2239="",-999,0)))</f>
        <v>-999</v>
      </c>
      <c r="AL2239" s="82">
        <f>IF(G2239=1, 'adjustment factor'!$D$11, IF(G2239=-9,-999,IF(G2239="",-999,0)))</f>
        <v>-999</v>
      </c>
      <c r="AM2239" s="82">
        <f>IF(I2239=1, 'adjustment factor'!$D$12, IF(I2239=-9,-999,IF(I2239="",-999,0)))</f>
        <v>-999</v>
      </c>
      <c r="AN2239" s="82">
        <f>IF(J2239=1, 'adjustment factor'!$D$13, IF(J2239=-9,-999,IF(J2239="",-999,0)))</f>
        <v>-999</v>
      </c>
      <c r="AO2239" s="82" t="str">
        <f t="shared" si="358"/>
        <v>-999</v>
      </c>
      <c r="AP2239" s="82" t="str">
        <f t="shared" si="359"/>
        <v>MISSING</v>
      </c>
      <c r="AQ2239" s="31"/>
    </row>
    <row r="2240" spans="2:43">
      <c r="B2240" s="207"/>
      <c r="C2240" s="35">
        <v>2236</v>
      </c>
      <c r="D2240" s="161"/>
      <c r="E2240" s="161"/>
      <c r="F2240" s="161"/>
      <c r="G2240" s="161"/>
      <c r="H2240" s="161"/>
      <c r="I2240" s="161"/>
      <c r="J2240" s="161"/>
      <c r="K2240" s="161"/>
      <c r="L2240" s="161"/>
      <c r="M2240" s="161"/>
      <c r="N2240" s="171"/>
      <c r="O2240" s="171"/>
      <c r="P2240" s="171"/>
      <c r="Q2240" s="171"/>
      <c r="R2240" s="171"/>
      <c r="S2240" s="171"/>
      <c r="T2240" s="208" t="str">
        <f t="shared" si="350"/>
        <v>MISSING</v>
      </c>
      <c r="U2240" s="208" t="str">
        <f t="shared" si="351"/>
        <v>MISSING</v>
      </c>
      <c r="X2240" s="56">
        <f t="shared" si="352"/>
        <v>-99</v>
      </c>
      <c r="Y2240" s="56">
        <f t="shared" si="353"/>
        <v>-99</v>
      </c>
      <c r="Z2240" s="56">
        <f t="shared" si="354"/>
        <v>-99</v>
      </c>
      <c r="AA2240" s="56">
        <f t="shared" si="355"/>
        <v>-99</v>
      </c>
      <c r="AB2240" s="56">
        <f t="shared" si="356"/>
        <v>-99</v>
      </c>
      <c r="AC2240" s="56">
        <f t="shared" si="357"/>
        <v>-99</v>
      </c>
      <c r="AD2240" s="3"/>
      <c r="AE2240" s="82">
        <f>IF(D2240=1, 'adjustment factor'!$D$4, IF(D2240=-9,-999,IF(D2240="",-999,0)))</f>
        <v>-999</v>
      </c>
      <c r="AF2240" s="82">
        <f>IF(F2240=1, 'adjustment factor'!$D$5, IF(F2240=-9,-999,IF(F2240="",-999,0)))</f>
        <v>-999</v>
      </c>
      <c r="AG2240" s="82">
        <f>IF(E2240=1, 'adjustment factor'!$D$6, IF(E2240=-9,-999,IF(E2240="",-999,0)))</f>
        <v>-999</v>
      </c>
      <c r="AH2240" s="82">
        <f>IF(K2240&gt;=45,'adjustment factor'!$D$7,IF(K2240=-9,-1200,IF(K2240="",-1200,0)))</f>
        <v>-1200</v>
      </c>
      <c r="AI2240" s="82">
        <f>IF(L2240=1, 'adjustment factor'!$D$8, IF(L2240=-9,-999,IF(L2240="",-999,0)))</f>
        <v>-999</v>
      </c>
      <c r="AJ2240" s="82">
        <f>IF(AND(M2240&gt;=1,M2240&lt;=4),'adjustment factor'!$D$9,IF(M2240=-9,-999,IF(M2240=98,-999,IF(M2240=99,-999,IF(M2240="",-999,0)))))</f>
        <v>-999</v>
      </c>
      <c r="AK2240" s="82">
        <f>IF(H2240=1, 'adjustment factor'!$D$10, IF(H2240=-9,-999,IF(H2240="",-999,0)))</f>
        <v>-999</v>
      </c>
      <c r="AL2240" s="82">
        <f>IF(G2240=1, 'adjustment factor'!$D$11, IF(G2240=-9,-999,IF(G2240="",-999,0)))</f>
        <v>-999</v>
      </c>
      <c r="AM2240" s="82">
        <f>IF(I2240=1, 'adjustment factor'!$D$12, IF(I2240=-9,-999,IF(I2240="",-999,0)))</f>
        <v>-999</v>
      </c>
      <c r="AN2240" s="82">
        <f>IF(J2240=1, 'adjustment factor'!$D$13, IF(J2240=-9,-999,IF(J2240="",-999,0)))</f>
        <v>-999</v>
      </c>
      <c r="AO2240" s="82" t="str">
        <f t="shared" si="358"/>
        <v>-999</v>
      </c>
      <c r="AP2240" s="82" t="str">
        <f t="shared" si="359"/>
        <v>MISSING</v>
      </c>
      <c r="AQ2240" s="31"/>
    </row>
    <row r="2241" spans="2:43">
      <c r="B2241" s="207"/>
      <c r="C2241" s="35">
        <v>2237</v>
      </c>
      <c r="D2241" s="161"/>
      <c r="E2241" s="161"/>
      <c r="F2241" s="161"/>
      <c r="G2241" s="161"/>
      <c r="H2241" s="161"/>
      <c r="I2241" s="161"/>
      <c r="J2241" s="161"/>
      <c r="K2241" s="161"/>
      <c r="L2241" s="161"/>
      <c r="M2241" s="161"/>
      <c r="N2241" s="171"/>
      <c r="O2241" s="171"/>
      <c r="P2241" s="171"/>
      <c r="Q2241" s="171"/>
      <c r="R2241" s="171"/>
      <c r="S2241" s="171"/>
      <c r="T2241" s="208" t="str">
        <f t="shared" si="350"/>
        <v>MISSING</v>
      </c>
      <c r="U2241" s="208" t="str">
        <f t="shared" si="351"/>
        <v>MISSING</v>
      </c>
      <c r="X2241" s="56">
        <f t="shared" si="352"/>
        <v>-99</v>
      </c>
      <c r="Y2241" s="56">
        <f t="shared" si="353"/>
        <v>-99</v>
      </c>
      <c r="Z2241" s="56">
        <f t="shared" si="354"/>
        <v>-99</v>
      </c>
      <c r="AA2241" s="56">
        <f t="shared" si="355"/>
        <v>-99</v>
      </c>
      <c r="AB2241" s="56">
        <f t="shared" si="356"/>
        <v>-99</v>
      </c>
      <c r="AC2241" s="56">
        <f t="shared" si="357"/>
        <v>-99</v>
      </c>
      <c r="AD2241" s="3"/>
      <c r="AE2241" s="82">
        <f>IF(D2241=1, 'adjustment factor'!$D$4, IF(D2241=-9,-999,IF(D2241="",-999,0)))</f>
        <v>-999</v>
      </c>
      <c r="AF2241" s="82">
        <f>IF(F2241=1, 'adjustment factor'!$D$5, IF(F2241=-9,-999,IF(F2241="",-999,0)))</f>
        <v>-999</v>
      </c>
      <c r="AG2241" s="82">
        <f>IF(E2241=1, 'adjustment factor'!$D$6, IF(E2241=-9,-999,IF(E2241="",-999,0)))</f>
        <v>-999</v>
      </c>
      <c r="AH2241" s="82">
        <f>IF(K2241&gt;=45,'adjustment factor'!$D$7,IF(K2241=-9,-1200,IF(K2241="",-1200,0)))</f>
        <v>-1200</v>
      </c>
      <c r="AI2241" s="82">
        <f>IF(L2241=1, 'adjustment factor'!$D$8, IF(L2241=-9,-999,IF(L2241="",-999,0)))</f>
        <v>-999</v>
      </c>
      <c r="AJ2241" s="82">
        <f>IF(AND(M2241&gt;=1,M2241&lt;=4),'adjustment factor'!$D$9,IF(M2241=-9,-999,IF(M2241=98,-999,IF(M2241=99,-999,IF(M2241="",-999,0)))))</f>
        <v>-999</v>
      </c>
      <c r="AK2241" s="82">
        <f>IF(H2241=1, 'adjustment factor'!$D$10, IF(H2241=-9,-999,IF(H2241="",-999,0)))</f>
        <v>-999</v>
      </c>
      <c r="AL2241" s="82">
        <f>IF(G2241=1, 'adjustment factor'!$D$11, IF(G2241=-9,-999,IF(G2241="",-999,0)))</f>
        <v>-999</v>
      </c>
      <c r="AM2241" s="82">
        <f>IF(I2241=1, 'adjustment factor'!$D$12, IF(I2241=-9,-999,IF(I2241="",-999,0)))</f>
        <v>-999</v>
      </c>
      <c r="AN2241" s="82">
        <f>IF(J2241=1, 'adjustment factor'!$D$13, IF(J2241=-9,-999,IF(J2241="",-999,0)))</f>
        <v>-999</v>
      </c>
      <c r="AO2241" s="82" t="str">
        <f t="shared" si="358"/>
        <v>-999</v>
      </c>
      <c r="AP2241" s="82" t="str">
        <f t="shared" si="359"/>
        <v>MISSING</v>
      </c>
      <c r="AQ2241" s="31"/>
    </row>
    <row r="2242" spans="2:43">
      <c r="B2242" s="207"/>
      <c r="C2242" s="35">
        <v>2238</v>
      </c>
      <c r="D2242" s="161"/>
      <c r="E2242" s="161"/>
      <c r="F2242" s="161"/>
      <c r="G2242" s="161"/>
      <c r="H2242" s="161"/>
      <c r="I2242" s="161"/>
      <c r="J2242" s="161"/>
      <c r="K2242" s="161"/>
      <c r="L2242" s="161"/>
      <c r="M2242" s="161"/>
      <c r="N2242" s="171"/>
      <c r="O2242" s="171"/>
      <c r="P2242" s="171"/>
      <c r="Q2242" s="171"/>
      <c r="R2242" s="171"/>
      <c r="S2242" s="171"/>
      <c r="T2242" s="208" t="str">
        <f t="shared" si="350"/>
        <v>MISSING</v>
      </c>
      <c r="U2242" s="208" t="str">
        <f t="shared" si="351"/>
        <v>MISSING</v>
      </c>
      <c r="X2242" s="56">
        <f t="shared" si="352"/>
        <v>-99</v>
      </c>
      <c r="Y2242" s="56">
        <f t="shared" si="353"/>
        <v>-99</v>
      </c>
      <c r="Z2242" s="56">
        <f t="shared" si="354"/>
        <v>-99</v>
      </c>
      <c r="AA2242" s="56">
        <f t="shared" si="355"/>
        <v>-99</v>
      </c>
      <c r="AB2242" s="56">
        <f t="shared" si="356"/>
        <v>-99</v>
      </c>
      <c r="AC2242" s="56">
        <f t="shared" si="357"/>
        <v>-99</v>
      </c>
      <c r="AD2242" s="3"/>
      <c r="AE2242" s="82">
        <f>IF(D2242=1, 'adjustment factor'!$D$4, IF(D2242=-9,-999,IF(D2242="",-999,0)))</f>
        <v>-999</v>
      </c>
      <c r="AF2242" s="82">
        <f>IF(F2242=1, 'adjustment factor'!$D$5, IF(F2242=-9,-999,IF(F2242="",-999,0)))</f>
        <v>-999</v>
      </c>
      <c r="AG2242" s="82">
        <f>IF(E2242=1, 'adjustment factor'!$D$6, IF(E2242=-9,-999,IF(E2242="",-999,0)))</f>
        <v>-999</v>
      </c>
      <c r="AH2242" s="82">
        <f>IF(K2242&gt;=45,'adjustment factor'!$D$7,IF(K2242=-9,-1200,IF(K2242="",-1200,0)))</f>
        <v>-1200</v>
      </c>
      <c r="AI2242" s="82">
        <f>IF(L2242=1, 'adjustment factor'!$D$8, IF(L2242=-9,-999,IF(L2242="",-999,0)))</f>
        <v>-999</v>
      </c>
      <c r="AJ2242" s="82">
        <f>IF(AND(M2242&gt;=1,M2242&lt;=4),'adjustment factor'!$D$9,IF(M2242=-9,-999,IF(M2242=98,-999,IF(M2242=99,-999,IF(M2242="",-999,0)))))</f>
        <v>-999</v>
      </c>
      <c r="AK2242" s="82">
        <f>IF(H2242=1, 'adjustment factor'!$D$10, IF(H2242=-9,-999,IF(H2242="",-999,0)))</f>
        <v>-999</v>
      </c>
      <c r="AL2242" s="82">
        <f>IF(G2242=1, 'adjustment factor'!$D$11, IF(G2242=-9,-999,IF(G2242="",-999,0)))</f>
        <v>-999</v>
      </c>
      <c r="AM2242" s="82">
        <f>IF(I2242=1, 'adjustment factor'!$D$12, IF(I2242=-9,-999,IF(I2242="",-999,0)))</f>
        <v>-999</v>
      </c>
      <c r="AN2242" s="82">
        <f>IF(J2242=1, 'adjustment factor'!$D$13, IF(J2242=-9,-999,IF(J2242="",-999,0)))</f>
        <v>-999</v>
      </c>
      <c r="AO2242" s="82" t="str">
        <f t="shared" si="358"/>
        <v>-999</v>
      </c>
      <c r="AP2242" s="82" t="str">
        <f t="shared" si="359"/>
        <v>MISSING</v>
      </c>
      <c r="AQ2242" s="31"/>
    </row>
    <row r="2243" spans="2:43">
      <c r="B2243" s="207"/>
      <c r="C2243" s="35">
        <v>2239</v>
      </c>
      <c r="D2243" s="161"/>
      <c r="E2243" s="161"/>
      <c r="F2243" s="161"/>
      <c r="G2243" s="161"/>
      <c r="H2243" s="161"/>
      <c r="I2243" s="161"/>
      <c r="J2243" s="161"/>
      <c r="K2243" s="161"/>
      <c r="L2243" s="161"/>
      <c r="M2243" s="161"/>
      <c r="N2243" s="171"/>
      <c r="O2243" s="171"/>
      <c r="P2243" s="171"/>
      <c r="Q2243" s="171"/>
      <c r="R2243" s="171"/>
      <c r="S2243" s="171"/>
      <c r="T2243" s="208" t="str">
        <f t="shared" si="350"/>
        <v>MISSING</v>
      </c>
      <c r="U2243" s="208" t="str">
        <f t="shared" si="351"/>
        <v>MISSING</v>
      </c>
      <c r="X2243" s="56">
        <f t="shared" si="352"/>
        <v>-99</v>
      </c>
      <c r="Y2243" s="56">
        <f t="shared" si="353"/>
        <v>-99</v>
      </c>
      <c r="Z2243" s="56">
        <f t="shared" si="354"/>
        <v>-99</v>
      </c>
      <c r="AA2243" s="56">
        <f t="shared" si="355"/>
        <v>-99</v>
      </c>
      <c r="AB2243" s="56">
        <f t="shared" si="356"/>
        <v>-99</v>
      </c>
      <c r="AC2243" s="56">
        <f t="shared" si="357"/>
        <v>-99</v>
      </c>
      <c r="AD2243" s="3"/>
      <c r="AE2243" s="82">
        <f>IF(D2243=1, 'adjustment factor'!$D$4, IF(D2243=-9,-999,IF(D2243="",-999,0)))</f>
        <v>-999</v>
      </c>
      <c r="AF2243" s="82">
        <f>IF(F2243=1, 'adjustment factor'!$D$5, IF(F2243=-9,-999,IF(F2243="",-999,0)))</f>
        <v>-999</v>
      </c>
      <c r="AG2243" s="82">
        <f>IF(E2243=1, 'adjustment factor'!$D$6, IF(E2243=-9,-999,IF(E2243="",-999,0)))</f>
        <v>-999</v>
      </c>
      <c r="AH2243" s="82">
        <f>IF(K2243&gt;=45,'adjustment factor'!$D$7,IF(K2243=-9,-1200,IF(K2243="",-1200,0)))</f>
        <v>-1200</v>
      </c>
      <c r="AI2243" s="82">
        <f>IF(L2243=1, 'adjustment factor'!$D$8, IF(L2243=-9,-999,IF(L2243="",-999,0)))</f>
        <v>-999</v>
      </c>
      <c r="AJ2243" s="82">
        <f>IF(AND(M2243&gt;=1,M2243&lt;=4),'adjustment factor'!$D$9,IF(M2243=-9,-999,IF(M2243=98,-999,IF(M2243=99,-999,IF(M2243="",-999,0)))))</f>
        <v>-999</v>
      </c>
      <c r="AK2243" s="82">
        <f>IF(H2243=1, 'adjustment factor'!$D$10, IF(H2243=-9,-999,IF(H2243="",-999,0)))</f>
        <v>-999</v>
      </c>
      <c r="AL2243" s="82">
        <f>IF(G2243=1, 'adjustment factor'!$D$11, IF(G2243=-9,-999,IF(G2243="",-999,0)))</f>
        <v>-999</v>
      </c>
      <c r="AM2243" s="82">
        <f>IF(I2243=1, 'adjustment factor'!$D$12, IF(I2243=-9,-999,IF(I2243="",-999,0)))</f>
        <v>-999</v>
      </c>
      <c r="AN2243" s="82">
        <f>IF(J2243=1, 'adjustment factor'!$D$13, IF(J2243=-9,-999,IF(J2243="",-999,0)))</f>
        <v>-999</v>
      </c>
      <c r="AO2243" s="82" t="str">
        <f t="shared" si="358"/>
        <v>-999</v>
      </c>
      <c r="AP2243" s="82" t="str">
        <f t="shared" si="359"/>
        <v>MISSING</v>
      </c>
      <c r="AQ2243" s="31"/>
    </row>
    <row r="2244" spans="2:43">
      <c r="B2244" s="207"/>
      <c r="C2244" s="35">
        <v>2240</v>
      </c>
      <c r="D2244" s="161"/>
      <c r="E2244" s="161"/>
      <c r="F2244" s="161"/>
      <c r="G2244" s="161"/>
      <c r="H2244" s="161"/>
      <c r="I2244" s="161"/>
      <c r="J2244" s="161"/>
      <c r="K2244" s="161"/>
      <c r="L2244" s="161"/>
      <c r="M2244" s="161"/>
      <c r="N2244" s="171"/>
      <c r="O2244" s="171"/>
      <c r="P2244" s="171"/>
      <c r="Q2244" s="171"/>
      <c r="R2244" s="171"/>
      <c r="S2244" s="171"/>
      <c r="T2244" s="208" t="str">
        <f t="shared" si="350"/>
        <v>MISSING</v>
      </c>
      <c r="U2244" s="208" t="str">
        <f t="shared" si="351"/>
        <v>MISSING</v>
      </c>
      <c r="X2244" s="56">
        <f t="shared" si="352"/>
        <v>-99</v>
      </c>
      <c r="Y2244" s="56">
        <f t="shared" si="353"/>
        <v>-99</v>
      </c>
      <c r="Z2244" s="56">
        <f t="shared" si="354"/>
        <v>-99</v>
      </c>
      <c r="AA2244" s="56">
        <f t="shared" si="355"/>
        <v>-99</v>
      </c>
      <c r="AB2244" s="56">
        <f t="shared" si="356"/>
        <v>-99</v>
      </c>
      <c r="AC2244" s="56">
        <f t="shared" si="357"/>
        <v>-99</v>
      </c>
      <c r="AD2244" s="3"/>
      <c r="AE2244" s="82">
        <f>IF(D2244=1, 'adjustment factor'!$D$4, IF(D2244=-9,-999,IF(D2244="",-999,0)))</f>
        <v>-999</v>
      </c>
      <c r="AF2244" s="82">
        <f>IF(F2244=1, 'adjustment factor'!$D$5, IF(F2244=-9,-999,IF(F2244="",-999,0)))</f>
        <v>-999</v>
      </c>
      <c r="AG2244" s="82">
        <f>IF(E2244=1, 'adjustment factor'!$D$6, IF(E2244=-9,-999,IF(E2244="",-999,0)))</f>
        <v>-999</v>
      </c>
      <c r="AH2244" s="82">
        <f>IF(K2244&gt;=45,'adjustment factor'!$D$7,IF(K2244=-9,-1200,IF(K2244="",-1200,0)))</f>
        <v>-1200</v>
      </c>
      <c r="AI2244" s="82">
        <f>IF(L2244=1, 'adjustment factor'!$D$8, IF(L2244=-9,-999,IF(L2244="",-999,0)))</f>
        <v>-999</v>
      </c>
      <c r="AJ2244" s="82">
        <f>IF(AND(M2244&gt;=1,M2244&lt;=4),'adjustment factor'!$D$9,IF(M2244=-9,-999,IF(M2244=98,-999,IF(M2244=99,-999,IF(M2244="",-999,0)))))</f>
        <v>-999</v>
      </c>
      <c r="AK2244" s="82">
        <f>IF(H2244=1, 'adjustment factor'!$D$10, IF(H2244=-9,-999,IF(H2244="",-999,0)))</f>
        <v>-999</v>
      </c>
      <c r="AL2244" s="82">
        <f>IF(G2244=1, 'adjustment factor'!$D$11, IF(G2244=-9,-999,IF(G2244="",-999,0)))</f>
        <v>-999</v>
      </c>
      <c r="AM2244" s="82">
        <f>IF(I2244=1, 'adjustment factor'!$D$12, IF(I2244=-9,-999,IF(I2244="",-999,0)))</f>
        <v>-999</v>
      </c>
      <c r="AN2244" s="82">
        <f>IF(J2244=1, 'adjustment factor'!$D$13, IF(J2244=-9,-999,IF(J2244="",-999,0)))</f>
        <v>-999</v>
      </c>
      <c r="AO2244" s="82" t="str">
        <f t="shared" si="358"/>
        <v>-999</v>
      </c>
      <c r="AP2244" s="82" t="str">
        <f t="shared" si="359"/>
        <v>MISSING</v>
      </c>
      <c r="AQ2244" s="31"/>
    </row>
    <row r="2245" spans="2:43">
      <c r="B2245" s="207"/>
      <c r="C2245" s="35">
        <v>2241</v>
      </c>
      <c r="D2245" s="161"/>
      <c r="E2245" s="161"/>
      <c r="F2245" s="161"/>
      <c r="G2245" s="161"/>
      <c r="H2245" s="161"/>
      <c r="I2245" s="161"/>
      <c r="J2245" s="161"/>
      <c r="K2245" s="161"/>
      <c r="L2245" s="161"/>
      <c r="M2245" s="161"/>
      <c r="N2245" s="171"/>
      <c r="O2245" s="171"/>
      <c r="P2245" s="171"/>
      <c r="Q2245" s="171"/>
      <c r="R2245" s="171"/>
      <c r="S2245" s="171"/>
      <c r="T2245" s="208" t="str">
        <f t="shared" si="350"/>
        <v>MISSING</v>
      </c>
      <c r="U2245" s="208" t="str">
        <f t="shared" si="351"/>
        <v>MISSING</v>
      </c>
      <c r="X2245" s="56">
        <f t="shared" si="352"/>
        <v>-99</v>
      </c>
      <c r="Y2245" s="56">
        <f t="shared" si="353"/>
        <v>-99</v>
      </c>
      <c r="Z2245" s="56">
        <f t="shared" si="354"/>
        <v>-99</v>
      </c>
      <c r="AA2245" s="56">
        <f t="shared" si="355"/>
        <v>-99</v>
      </c>
      <c r="AB2245" s="56">
        <f t="shared" si="356"/>
        <v>-99</v>
      </c>
      <c r="AC2245" s="56">
        <f t="shared" si="357"/>
        <v>-99</v>
      </c>
      <c r="AD2245" s="3"/>
      <c r="AE2245" s="82">
        <f>IF(D2245=1, 'adjustment factor'!$D$4, IF(D2245=-9,-999,IF(D2245="",-999,0)))</f>
        <v>-999</v>
      </c>
      <c r="AF2245" s="82">
        <f>IF(F2245=1, 'adjustment factor'!$D$5, IF(F2245=-9,-999,IF(F2245="",-999,0)))</f>
        <v>-999</v>
      </c>
      <c r="AG2245" s="82">
        <f>IF(E2245=1, 'adjustment factor'!$D$6, IF(E2245=-9,-999,IF(E2245="",-999,0)))</f>
        <v>-999</v>
      </c>
      <c r="AH2245" s="82">
        <f>IF(K2245&gt;=45,'adjustment factor'!$D$7,IF(K2245=-9,-1200,IF(K2245="",-1200,0)))</f>
        <v>-1200</v>
      </c>
      <c r="AI2245" s="82">
        <f>IF(L2245=1, 'adjustment factor'!$D$8, IF(L2245=-9,-999,IF(L2245="",-999,0)))</f>
        <v>-999</v>
      </c>
      <c r="AJ2245" s="82">
        <f>IF(AND(M2245&gt;=1,M2245&lt;=4),'adjustment factor'!$D$9,IF(M2245=-9,-999,IF(M2245=98,-999,IF(M2245=99,-999,IF(M2245="",-999,0)))))</f>
        <v>-999</v>
      </c>
      <c r="AK2245" s="82">
        <f>IF(H2245=1, 'adjustment factor'!$D$10, IF(H2245=-9,-999,IF(H2245="",-999,0)))</f>
        <v>-999</v>
      </c>
      <c r="AL2245" s="82">
        <f>IF(G2245=1, 'adjustment factor'!$D$11, IF(G2245=-9,-999,IF(G2245="",-999,0)))</f>
        <v>-999</v>
      </c>
      <c r="AM2245" s="82">
        <f>IF(I2245=1, 'adjustment factor'!$D$12, IF(I2245=-9,-999,IF(I2245="",-999,0)))</f>
        <v>-999</v>
      </c>
      <c r="AN2245" s="82">
        <f>IF(J2245=1, 'adjustment factor'!$D$13, IF(J2245=-9,-999,IF(J2245="",-999,0)))</f>
        <v>-999</v>
      </c>
      <c r="AO2245" s="82" t="str">
        <f t="shared" si="358"/>
        <v>-999</v>
      </c>
      <c r="AP2245" s="82" t="str">
        <f t="shared" si="359"/>
        <v>MISSING</v>
      </c>
      <c r="AQ2245" s="31"/>
    </row>
    <row r="2246" spans="2:43">
      <c r="B2246" s="207"/>
      <c r="C2246" s="35">
        <v>2242</v>
      </c>
      <c r="D2246" s="161"/>
      <c r="E2246" s="161"/>
      <c r="F2246" s="161"/>
      <c r="G2246" s="161"/>
      <c r="H2246" s="161"/>
      <c r="I2246" s="161"/>
      <c r="J2246" s="161"/>
      <c r="K2246" s="161"/>
      <c r="L2246" s="161"/>
      <c r="M2246" s="161"/>
      <c r="N2246" s="171"/>
      <c r="O2246" s="171"/>
      <c r="P2246" s="171"/>
      <c r="Q2246" s="171"/>
      <c r="R2246" s="171"/>
      <c r="S2246" s="171"/>
      <c r="T2246" s="208" t="str">
        <f t="shared" si="350"/>
        <v>MISSING</v>
      </c>
      <c r="U2246" s="208" t="str">
        <f t="shared" si="351"/>
        <v>MISSING</v>
      </c>
      <c r="X2246" s="56">
        <f t="shared" si="352"/>
        <v>-99</v>
      </c>
      <c r="Y2246" s="56">
        <f t="shared" si="353"/>
        <v>-99</v>
      </c>
      <c r="Z2246" s="56">
        <f t="shared" si="354"/>
        <v>-99</v>
      </c>
      <c r="AA2246" s="56">
        <f t="shared" si="355"/>
        <v>-99</v>
      </c>
      <c r="AB2246" s="56">
        <f t="shared" si="356"/>
        <v>-99</v>
      </c>
      <c r="AC2246" s="56">
        <f t="shared" si="357"/>
        <v>-99</v>
      </c>
      <c r="AD2246" s="3"/>
      <c r="AE2246" s="82">
        <f>IF(D2246=1, 'adjustment factor'!$D$4, IF(D2246=-9,-999,IF(D2246="",-999,0)))</f>
        <v>-999</v>
      </c>
      <c r="AF2246" s="82">
        <f>IF(F2246=1, 'adjustment factor'!$D$5, IF(F2246=-9,-999,IF(F2246="",-999,0)))</f>
        <v>-999</v>
      </c>
      <c r="AG2246" s="82">
        <f>IF(E2246=1, 'adjustment factor'!$D$6, IF(E2246=-9,-999,IF(E2246="",-999,0)))</f>
        <v>-999</v>
      </c>
      <c r="AH2246" s="82">
        <f>IF(K2246&gt;=45,'adjustment factor'!$D$7,IF(K2246=-9,-1200,IF(K2246="",-1200,0)))</f>
        <v>-1200</v>
      </c>
      <c r="AI2246" s="82">
        <f>IF(L2246=1, 'adjustment factor'!$D$8, IF(L2246=-9,-999,IF(L2246="",-999,0)))</f>
        <v>-999</v>
      </c>
      <c r="AJ2246" s="82">
        <f>IF(AND(M2246&gt;=1,M2246&lt;=4),'adjustment factor'!$D$9,IF(M2246=-9,-999,IF(M2246=98,-999,IF(M2246=99,-999,IF(M2246="",-999,0)))))</f>
        <v>-999</v>
      </c>
      <c r="AK2246" s="82">
        <f>IF(H2246=1, 'adjustment factor'!$D$10, IF(H2246=-9,-999,IF(H2246="",-999,0)))</f>
        <v>-999</v>
      </c>
      <c r="AL2246" s="82">
        <f>IF(G2246=1, 'adjustment factor'!$D$11, IF(G2246=-9,-999,IF(G2246="",-999,0)))</f>
        <v>-999</v>
      </c>
      <c r="AM2246" s="82">
        <f>IF(I2246=1, 'adjustment factor'!$D$12, IF(I2246=-9,-999,IF(I2246="",-999,0)))</f>
        <v>-999</v>
      </c>
      <c r="AN2246" s="82">
        <f>IF(J2246=1, 'adjustment factor'!$D$13, IF(J2246=-9,-999,IF(J2246="",-999,0)))</f>
        <v>-999</v>
      </c>
      <c r="AO2246" s="82" t="str">
        <f t="shared" si="358"/>
        <v>-999</v>
      </c>
      <c r="AP2246" s="82" t="str">
        <f t="shared" si="359"/>
        <v>MISSING</v>
      </c>
      <c r="AQ2246" s="31"/>
    </row>
    <row r="2247" spans="2:43">
      <c r="B2247" s="207"/>
      <c r="C2247" s="35">
        <v>2243</v>
      </c>
      <c r="D2247" s="161"/>
      <c r="E2247" s="161"/>
      <c r="F2247" s="161"/>
      <c r="G2247" s="161"/>
      <c r="H2247" s="161"/>
      <c r="I2247" s="161"/>
      <c r="J2247" s="161"/>
      <c r="K2247" s="161"/>
      <c r="L2247" s="161"/>
      <c r="M2247" s="161"/>
      <c r="N2247" s="171"/>
      <c r="O2247" s="171"/>
      <c r="P2247" s="171"/>
      <c r="Q2247" s="171"/>
      <c r="R2247" s="171"/>
      <c r="S2247" s="171"/>
      <c r="T2247" s="208" t="str">
        <f t="shared" si="350"/>
        <v>MISSING</v>
      </c>
      <c r="U2247" s="208" t="str">
        <f t="shared" si="351"/>
        <v>MISSING</v>
      </c>
      <c r="X2247" s="56">
        <f t="shared" si="352"/>
        <v>-99</v>
      </c>
      <c r="Y2247" s="56">
        <f t="shared" si="353"/>
        <v>-99</v>
      </c>
      <c r="Z2247" s="56">
        <f t="shared" si="354"/>
        <v>-99</v>
      </c>
      <c r="AA2247" s="56">
        <f t="shared" si="355"/>
        <v>-99</v>
      </c>
      <c r="AB2247" s="56">
        <f t="shared" si="356"/>
        <v>-99</v>
      </c>
      <c r="AC2247" s="56">
        <f t="shared" si="357"/>
        <v>-99</v>
      </c>
      <c r="AD2247" s="3"/>
      <c r="AE2247" s="82">
        <f>IF(D2247=1, 'adjustment factor'!$D$4, IF(D2247=-9,-999,IF(D2247="",-999,0)))</f>
        <v>-999</v>
      </c>
      <c r="AF2247" s="82">
        <f>IF(F2247=1, 'adjustment factor'!$D$5, IF(F2247=-9,-999,IF(F2247="",-999,0)))</f>
        <v>-999</v>
      </c>
      <c r="AG2247" s="82">
        <f>IF(E2247=1, 'adjustment factor'!$D$6, IF(E2247=-9,-999,IF(E2247="",-999,0)))</f>
        <v>-999</v>
      </c>
      <c r="AH2247" s="82">
        <f>IF(K2247&gt;=45,'adjustment factor'!$D$7,IF(K2247=-9,-1200,IF(K2247="",-1200,0)))</f>
        <v>-1200</v>
      </c>
      <c r="AI2247" s="82">
        <f>IF(L2247=1, 'adjustment factor'!$D$8, IF(L2247=-9,-999,IF(L2247="",-999,0)))</f>
        <v>-999</v>
      </c>
      <c r="AJ2247" s="82">
        <f>IF(AND(M2247&gt;=1,M2247&lt;=4),'adjustment factor'!$D$9,IF(M2247=-9,-999,IF(M2247=98,-999,IF(M2247=99,-999,IF(M2247="",-999,0)))))</f>
        <v>-999</v>
      </c>
      <c r="AK2247" s="82">
        <f>IF(H2247=1, 'adjustment factor'!$D$10, IF(H2247=-9,-999,IF(H2247="",-999,0)))</f>
        <v>-999</v>
      </c>
      <c r="AL2247" s="82">
        <f>IF(G2247=1, 'adjustment factor'!$D$11, IF(G2247=-9,-999,IF(G2247="",-999,0)))</f>
        <v>-999</v>
      </c>
      <c r="AM2247" s="82">
        <f>IF(I2247=1, 'adjustment factor'!$D$12, IF(I2247=-9,-999,IF(I2247="",-999,0)))</f>
        <v>-999</v>
      </c>
      <c r="AN2247" s="82">
        <f>IF(J2247=1, 'adjustment factor'!$D$13, IF(J2247=-9,-999,IF(J2247="",-999,0)))</f>
        <v>-999</v>
      </c>
      <c r="AO2247" s="82" t="str">
        <f t="shared" si="358"/>
        <v>-999</v>
      </c>
      <c r="AP2247" s="82" t="str">
        <f t="shared" si="359"/>
        <v>MISSING</v>
      </c>
      <c r="AQ2247" s="31"/>
    </row>
    <row r="2248" spans="2:43">
      <c r="B2248" s="207"/>
      <c r="C2248" s="35">
        <v>2244</v>
      </c>
      <c r="D2248" s="161"/>
      <c r="E2248" s="161"/>
      <c r="F2248" s="161"/>
      <c r="G2248" s="161"/>
      <c r="H2248" s="161"/>
      <c r="I2248" s="161"/>
      <c r="J2248" s="161"/>
      <c r="K2248" s="161"/>
      <c r="L2248" s="161"/>
      <c r="M2248" s="161"/>
      <c r="N2248" s="171"/>
      <c r="O2248" s="171"/>
      <c r="P2248" s="171"/>
      <c r="Q2248" s="171"/>
      <c r="R2248" s="171"/>
      <c r="S2248" s="171"/>
      <c r="T2248" s="208" t="str">
        <f t="shared" si="350"/>
        <v>MISSING</v>
      </c>
      <c r="U2248" s="208" t="str">
        <f t="shared" si="351"/>
        <v>MISSING</v>
      </c>
      <c r="X2248" s="56">
        <f t="shared" si="352"/>
        <v>-99</v>
      </c>
      <c r="Y2248" s="56">
        <f t="shared" si="353"/>
        <v>-99</v>
      </c>
      <c r="Z2248" s="56">
        <f t="shared" si="354"/>
        <v>-99</v>
      </c>
      <c r="AA2248" s="56">
        <f t="shared" si="355"/>
        <v>-99</v>
      </c>
      <c r="AB2248" s="56">
        <f t="shared" si="356"/>
        <v>-99</v>
      </c>
      <c r="AC2248" s="56">
        <f t="shared" si="357"/>
        <v>-99</v>
      </c>
      <c r="AD2248" s="3"/>
      <c r="AE2248" s="82">
        <f>IF(D2248=1, 'adjustment factor'!$D$4, IF(D2248=-9,-999,IF(D2248="",-999,0)))</f>
        <v>-999</v>
      </c>
      <c r="AF2248" s="82">
        <f>IF(F2248=1, 'adjustment factor'!$D$5, IF(F2248=-9,-999,IF(F2248="",-999,0)))</f>
        <v>-999</v>
      </c>
      <c r="AG2248" s="82">
        <f>IF(E2248=1, 'adjustment factor'!$D$6, IF(E2248=-9,-999,IF(E2248="",-999,0)))</f>
        <v>-999</v>
      </c>
      <c r="AH2248" s="82">
        <f>IF(K2248&gt;=45,'adjustment factor'!$D$7,IF(K2248=-9,-1200,IF(K2248="",-1200,0)))</f>
        <v>-1200</v>
      </c>
      <c r="AI2248" s="82">
        <f>IF(L2248=1, 'adjustment factor'!$D$8, IF(L2248=-9,-999,IF(L2248="",-999,0)))</f>
        <v>-999</v>
      </c>
      <c r="AJ2248" s="82">
        <f>IF(AND(M2248&gt;=1,M2248&lt;=4),'adjustment factor'!$D$9,IF(M2248=-9,-999,IF(M2248=98,-999,IF(M2248=99,-999,IF(M2248="",-999,0)))))</f>
        <v>-999</v>
      </c>
      <c r="AK2248" s="82">
        <f>IF(H2248=1, 'adjustment factor'!$D$10, IF(H2248=-9,-999,IF(H2248="",-999,0)))</f>
        <v>-999</v>
      </c>
      <c r="AL2248" s="82">
        <f>IF(G2248=1, 'adjustment factor'!$D$11, IF(G2248=-9,-999,IF(G2248="",-999,0)))</f>
        <v>-999</v>
      </c>
      <c r="AM2248" s="82">
        <f>IF(I2248=1, 'adjustment factor'!$D$12, IF(I2248=-9,-999,IF(I2248="",-999,0)))</f>
        <v>-999</v>
      </c>
      <c r="AN2248" s="82">
        <f>IF(J2248=1, 'adjustment factor'!$D$13, IF(J2248=-9,-999,IF(J2248="",-999,0)))</f>
        <v>-999</v>
      </c>
      <c r="AO2248" s="82" t="str">
        <f t="shared" si="358"/>
        <v>-999</v>
      </c>
      <c r="AP2248" s="82" t="str">
        <f t="shared" si="359"/>
        <v>MISSING</v>
      </c>
      <c r="AQ2248" s="31"/>
    </row>
    <row r="2249" spans="2:43">
      <c r="B2249" s="207"/>
      <c r="C2249" s="35">
        <v>2245</v>
      </c>
      <c r="D2249" s="161"/>
      <c r="E2249" s="161"/>
      <c r="F2249" s="161"/>
      <c r="G2249" s="161"/>
      <c r="H2249" s="161"/>
      <c r="I2249" s="161"/>
      <c r="J2249" s="161"/>
      <c r="K2249" s="161"/>
      <c r="L2249" s="161"/>
      <c r="M2249" s="161"/>
      <c r="N2249" s="171"/>
      <c r="O2249" s="171"/>
      <c r="P2249" s="171"/>
      <c r="Q2249" s="171"/>
      <c r="R2249" s="171"/>
      <c r="S2249" s="171"/>
      <c r="T2249" s="208" t="str">
        <f t="shared" si="350"/>
        <v>MISSING</v>
      </c>
      <c r="U2249" s="208" t="str">
        <f t="shared" si="351"/>
        <v>MISSING</v>
      </c>
      <c r="X2249" s="56">
        <f t="shared" si="352"/>
        <v>-99</v>
      </c>
      <c r="Y2249" s="56">
        <f t="shared" si="353"/>
        <v>-99</v>
      </c>
      <c r="Z2249" s="56">
        <f t="shared" si="354"/>
        <v>-99</v>
      </c>
      <c r="AA2249" s="56">
        <f t="shared" si="355"/>
        <v>-99</v>
      </c>
      <c r="AB2249" s="56">
        <f t="shared" si="356"/>
        <v>-99</v>
      </c>
      <c r="AC2249" s="56">
        <f t="shared" si="357"/>
        <v>-99</v>
      </c>
      <c r="AD2249" s="3"/>
      <c r="AE2249" s="82">
        <f>IF(D2249=1, 'adjustment factor'!$D$4, IF(D2249=-9,-999,IF(D2249="",-999,0)))</f>
        <v>-999</v>
      </c>
      <c r="AF2249" s="82">
        <f>IF(F2249=1, 'adjustment factor'!$D$5, IF(F2249=-9,-999,IF(F2249="",-999,0)))</f>
        <v>-999</v>
      </c>
      <c r="AG2249" s="82">
        <f>IF(E2249=1, 'adjustment factor'!$D$6, IF(E2249=-9,-999,IF(E2249="",-999,0)))</f>
        <v>-999</v>
      </c>
      <c r="AH2249" s="82">
        <f>IF(K2249&gt;=45,'adjustment factor'!$D$7,IF(K2249=-9,-1200,IF(K2249="",-1200,0)))</f>
        <v>-1200</v>
      </c>
      <c r="AI2249" s="82">
        <f>IF(L2249=1, 'adjustment factor'!$D$8, IF(L2249=-9,-999,IF(L2249="",-999,0)))</f>
        <v>-999</v>
      </c>
      <c r="AJ2249" s="82">
        <f>IF(AND(M2249&gt;=1,M2249&lt;=4),'adjustment factor'!$D$9,IF(M2249=-9,-999,IF(M2249=98,-999,IF(M2249=99,-999,IF(M2249="",-999,0)))))</f>
        <v>-999</v>
      </c>
      <c r="AK2249" s="82">
        <f>IF(H2249=1, 'adjustment factor'!$D$10, IF(H2249=-9,-999,IF(H2249="",-999,0)))</f>
        <v>-999</v>
      </c>
      <c r="AL2249" s="82">
        <f>IF(G2249=1, 'adjustment factor'!$D$11, IF(G2249=-9,-999,IF(G2249="",-999,0)))</f>
        <v>-999</v>
      </c>
      <c r="AM2249" s="82">
        <f>IF(I2249=1, 'adjustment factor'!$D$12, IF(I2249=-9,-999,IF(I2249="",-999,0)))</f>
        <v>-999</v>
      </c>
      <c r="AN2249" s="82">
        <f>IF(J2249=1, 'adjustment factor'!$D$13, IF(J2249=-9,-999,IF(J2249="",-999,0)))</f>
        <v>-999</v>
      </c>
      <c r="AO2249" s="82" t="str">
        <f t="shared" si="358"/>
        <v>-999</v>
      </c>
      <c r="AP2249" s="82" t="str">
        <f t="shared" si="359"/>
        <v>MISSING</v>
      </c>
      <c r="AQ2249" s="31"/>
    </row>
    <row r="2250" spans="2:43">
      <c r="B2250" s="207"/>
      <c r="C2250" s="35">
        <v>2246</v>
      </c>
      <c r="D2250" s="161"/>
      <c r="E2250" s="161"/>
      <c r="F2250" s="161"/>
      <c r="G2250" s="161"/>
      <c r="H2250" s="161"/>
      <c r="I2250" s="161"/>
      <c r="J2250" s="161"/>
      <c r="K2250" s="161"/>
      <c r="L2250" s="161"/>
      <c r="M2250" s="161"/>
      <c r="N2250" s="171"/>
      <c r="O2250" s="171"/>
      <c r="P2250" s="171"/>
      <c r="Q2250" s="171"/>
      <c r="R2250" s="171"/>
      <c r="S2250" s="171"/>
      <c r="T2250" s="208" t="str">
        <f t="shared" si="350"/>
        <v>MISSING</v>
      </c>
      <c r="U2250" s="208" t="str">
        <f t="shared" si="351"/>
        <v>MISSING</v>
      </c>
      <c r="X2250" s="56">
        <f t="shared" si="352"/>
        <v>-99</v>
      </c>
      <c r="Y2250" s="56">
        <f t="shared" si="353"/>
        <v>-99</v>
      </c>
      <c r="Z2250" s="56">
        <f t="shared" si="354"/>
        <v>-99</v>
      </c>
      <c r="AA2250" s="56">
        <f t="shared" si="355"/>
        <v>-99</v>
      </c>
      <c r="AB2250" s="56">
        <f t="shared" si="356"/>
        <v>-99</v>
      </c>
      <c r="AC2250" s="56">
        <f t="shared" si="357"/>
        <v>-99</v>
      </c>
      <c r="AD2250" s="3"/>
      <c r="AE2250" s="82">
        <f>IF(D2250=1, 'adjustment factor'!$D$4, IF(D2250=-9,-999,IF(D2250="",-999,0)))</f>
        <v>-999</v>
      </c>
      <c r="AF2250" s="82">
        <f>IF(F2250=1, 'adjustment factor'!$D$5, IF(F2250=-9,-999,IF(F2250="",-999,0)))</f>
        <v>-999</v>
      </c>
      <c r="AG2250" s="82">
        <f>IF(E2250=1, 'adjustment factor'!$D$6, IF(E2250=-9,-999,IF(E2250="",-999,0)))</f>
        <v>-999</v>
      </c>
      <c r="AH2250" s="82">
        <f>IF(K2250&gt;=45,'adjustment factor'!$D$7,IF(K2250=-9,-1200,IF(K2250="",-1200,0)))</f>
        <v>-1200</v>
      </c>
      <c r="AI2250" s="82">
        <f>IF(L2250=1, 'adjustment factor'!$D$8, IF(L2250=-9,-999,IF(L2250="",-999,0)))</f>
        <v>-999</v>
      </c>
      <c r="AJ2250" s="82">
        <f>IF(AND(M2250&gt;=1,M2250&lt;=4),'adjustment factor'!$D$9,IF(M2250=-9,-999,IF(M2250=98,-999,IF(M2250=99,-999,IF(M2250="",-999,0)))))</f>
        <v>-999</v>
      </c>
      <c r="AK2250" s="82">
        <f>IF(H2250=1, 'adjustment factor'!$D$10, IF(H2250=-9,-999,IF(H2250="",-999,0)))</f>
        <v>-999</v>
      </c>
      <c r="AL2250" s="82">
        <f>IF(G2250=1, 'adjustment factor'!$D$11, IF(G2250=-9,-999,IF(G2250="",-999,0)))</f>
        <v>-999</v>
      </c>
      <c r="AM2250" s="82">
        <f>IF(I2250=1, 'adjustment factor'!$D$12, IF(I2250=-9,-999,IF(I2250="",-999,0)))</f>
        <v>-999</v>
      </c>
      <c r="AN2250" s="82">
        <f>IF(J2250=1, 'adjustment factor'!$D$13, IF(J2250=-9,-999,IF(J2250="",-999,0)))</f>
        <v>-999</v>
      </c>
      <c r="AO2250" s="82" t="str">
        <f t="shared" si="358"/>
        <v>-999</v>
      </c>
      <c r="AP2250" s="82" t="str">
        <f t="shared" si="359"/>
        <v>MISSING</v>
      </c>
      <c r="AQ2250" s="31"/>
    </row>
    <row r="2251" spans="2:43">
      <c r="B2251" s="207"/>
      <c r="C2251" s="35">
        <v>2247</v>
      </c>
      <c r="D2251" s="161"/>
      <c r="E2251" s="161"/>
      <c r="F2251" s="161"/>
      <c r="G2251" s="161"/>
      <c r="H2251" s="161"/>
      <c r="I2251" s="161"/>
      <c r="J2251" s="161"/>
      <c r="K2251" s="161"/>
      <c r="L2251" s="161"/>
      <c r="M2251" s="161"/>
      <c r="N2251" s="171"/>
      <c r="O2251" s="171"/>
      <c r="P2251" s="171"/>
      <c r="Q2251" s="171"/>
      <c r="R2251" s="171"/>
      <c r="S2251" s="171"/>
      <c r="T2251" s="208" t="str">
        <f t="shared" si="350"/>
        <v>MISSING</v>
      </c>
      <c r="U2251" s="208" t="str">
        <f t="shared" si="351"/>
        <v>MISSING</v>
      </c>
      <c r="X2251" s="56">
        <f t="shared" si="352"/>
        <v>-99</v>
      </c>
      <c r="Y2251" s="56">
        <f t="shared" si="353"/>
        <v>-99</v>
      </c>
      <c r="Z2251" s="56">
        <f t="shared" si="354"/>
        <v>-99</v>
      </c>
      <c r="AA2251" s="56">
        <f t="shared" si="355"/>
        <v>-99</v>
      </c>
      <c r="AB2251" s="56">
        <f t="shared" si="356"/>
        <v>-99</v>
      </c>
      <c r="AC2251" s="56">
        <f t="shared" si="357"/>
        <v>-99</v>
      </c>
      <c r="AD2251" s="3"/>
      <c r="AE2251" s="82">
        <f>IF(D2251=1, 'adjustment factor'!$D$4, IF(D2251=-9,-999,IF(D2251="",-999,0)))</f>
        <v>-999</v>
      </c>
      <c r="AF2251" s="82">
        <f>IF(F2251=1, 'adjustment factor'!$D$5, IF(F2251=-9,-999,IF(F2251="",-999,0)))</f>
        <v>-999</v>
      </c>
      <c r="AG2251" s="82">
        <f>IF(E2251=1, 'adjustment factor'!$D$6, IF(E2251=-9,-999,IF(E2251="",-999,0)))</f>
        <v>-999</v>
      </c>
      <c r="AH2251" s="82">
        <f>IF(K2251&gt;=45,'adjustment factor'!$D$7,IF(K2251=-9,-1200,IF(K2251="",-1200,0)))</f>
        <v>-1200</v>
      </c>
      <c r="AI2251" s="82">
        <f>IF(L2251=1, 'adjustment factor'!$D$8, IF(L2251=-9,-999,IF(L2251="",-999,0)))</f>
        <v>-999</v>
      </c>
      <c r="AJ2251" s="82">
        <f>IF(AND(M2251&gt;=1,M2251&lt;=4),'adjustment factor'!$D$9,IF(M2251=-9,-999,IF(M2251=98,-999,IF(M2251=99,-999,IF(M2251="",-999,0)))))</f>
        <v>-999</v>
      </c>
      <c r="AK2251" s="82">
        <f>IF(H2251=1, 'adjustment factor'!$D$10, IF(H2251=-9,-999,IF(H2251="",-999,0)))</f>
        <v>-999</v>
      </c>
      <c r="AL2251" s="82">
        <f>IF(G2251=1, 'adjustment factor'!$D$11, IF(G2251=-9,-999,IF(G2251="",-999,0)))</f>
        <v>-999</v>
      </c>
      <c r="AM2251" s="82">
        <f>IF(I2251=1, 'adjustment factor'!$D$12, IF(I2251=-9,-999,IF(I2251="",-999,0)))</f>
        <v>-999</v>
      </c>
      <c r="AN2251" s="82">
        <f>IF(J2251=1, 'adjustment factor'!$D$13, IF(J2251=-9,-999,IF(J2251="",-999,0)))</f>
        <v>-999</v>
      </c>
      <c r="AO2251" s="82" t="str">
        <f t="shared" si="358"/>
        <v>-999</v>
      </c>
      <c r="AP2251" s="82" t="str">
        <f t="shared" si="359"/>
        <v>MISSING</v>
      </c>
      <c r="AQ2251" s="31"/>
    </row>
    <row r="2252" spans="2:43">
      <c r="B2252" s="207"/>
      <c r="C2252" s="35">
        <v>2248</v>
      </c>
      <c r="D2252" s="161"/>
      <c r="E2252" s="161"/>
      <c r="F2252" s="161"/>
      <c r="G2252" s="161"/>
      <c r="H2252" s="161"/>
      <c r="I2252" s="161"/>
      <c r="J2252" s="161"/>
      <c r="K2252" s="161"/>
      <c r="L2252" s="161"/>
      <c r="M2252" s="161"/>
      <c r="N2252" s="171"/>
      <c r="O2252" s="171"/>
      <c r="P2252" s="171"/>
      <c r="Q2252" s="171"/>
      <c r="R2252" s="171"/>
      <c r="S2252" s="171"/>
      <c r="T2252" s="208" t="str">
        <f t="shared" si="350"/>
        <v>MISSING</v>
      </c>
      <c r="U2252" s="208" t="str">
        <f t="shared" si="351"/>
        <v>MISSING</v>
      </c>
      <c r="X2252" s="56">
        <f t="shared" si="352"/>
        <v>-99</v>
      </c>
      <c r="Y2252" s="56">
        <f t="shared" si="353"/>
        <v>-99</v>
      </c>
      <c r="Z2252" s="56">
        <f t="shared" si="354"/>
        <v>-99</v>
      </c>
      <c r="AA2252" s="56">
        <f t="shared" si="355"/>
        <v>-99</v>
      </c>
      <c r="AB2252" s="56">
        <f t="shared" si="356"/>
        <v>-99</v>
      </c>
      <c r="AC2252" s="56">
        <f t="shared" si="357"/>
        <v>-99</v>
      </c>
      <c r="AD2252" s="3"/>
      <c r="AE2252" s="82">
        <f>IF(D2252=1, 'adjustment factor'!$D$4, IF(D2252=-9,-999,IF(D2252="",-999,0)))</f>
        <v>-999</v>
      </c>
      <c r="AF2252" s="82">
        <f>IF(F2252=1, 'adjustment factor'!$D$5, IF(F2252=-9,-999,IF(F2252="",-999,0)))</f>
        <v>-999</v>
      </c>
      <c r="AG2252" s="82">
        <f>IF(E2252=1, 'adjustment factor'!$D$6, IF(E2252=-9,-999,IF(E2252="",-999,0)))</f>
        <v>-999</v>
      </c>
      <c r="AH2252" s="82">
        <f>IF(K2252&gt;=45,'adjustment factor'!$D$7,IF(K2252=-9,-1200,IF(K2252="",-1200,0)))</f>
        <v>-1200</v>
      </c>
      <c r="AI2252" s="82">
        <f>IF(L2252=1, 'adjustment factor'!$D$8, IF(L2252=-9,-999,IF(L2252="",-999,0)))</f>
        <v>-999</v>
      </c>
      <c r="AJ2252" s="82">
        <f>IF(AND(M2252&gt;=1,M2252&lt;=4),'adjustment factor'!$D$9,IF(M2252=-9,-999,IF(M2252=98,-999,IF(M2252=99,-999,IF(M2252="",-999,0)))))</f>
        <v>-999</v>
      </c>
      <c r="AK2252" s="82">
        <f>IF(H2252=1, 'adjustment factor'!$D$10, IF(H2252=-9,-999,IF(H2252="",-999,0)))</f>
        <v>-999</v>
      </c>
      <c r="AL2252" s="82">
        <f>IF(G2252=1, 'adjustment factor'!$D$11, IF(G2252=-9,-999,IF(G2252="",-999,0)))</f>
        <v>-999</v>
      </c>
      <c r="AM2252" s="82">
        <f>IF(I2252=1, 'adjustment factor'!$D$12, IF(I2252=-9,-999,IF(I2252="",-999,0)))</f>
        <v>-999</v>
      </c>
      <c r="AN2252" s="82">
        <f>IF(J2252=1, 'adjustment factor'!$D$13, IF(J2252=-9,-999,IF(J2252="",-999,0)))</f>
        <v>-999</v>
      </c>
      <c r="AO2252" s="82" t="str">
        <f t="shared" si="358"/>
        <v>-999</v>
      </c>
      <c r="AP2252" s="82" t="str">
        <f t="shared" si="359"/>
        <v>MISSING</v>
      </c>
      <c r="AQ2252" s="31"/>
    </row>
    <row r="2253" spans="2:43">
      <c r="B2253" s="207"/>
      <c r="C2253" s="35">
        <v>2249</v>
      </c>
      <c r="D2253" s="161"/>
      <c r="E2253" s="161"/>
      <c r="F2253" s="161"/>
      <c r="G2253" s="161"/>
      <c r="H2253" s="161"/>
      <c r="I2253" s="161"/>
      <c r="J2253" s="161"/>
      <c r="K2253" s="161"/>
      <c r="L2253" s="161"/>
      <c r="M2253" s="161"/>
      <c r="N2253" s="171"/>
      <c r="O2253" s="171"/>
      <c r="P2253" s="171"/>
      <c r="Q2253" s="171"/>
      <c r="R2253" s="171"/>
      <c r="S2253" s="171"/>
      <c r="T2253" s="208" t="str">
        <f t="shared" si="350"/>
        <v>MISSING</v>
      </c>
      <c r="U2253" s="208" t="str">
        <f t="shared" si="351"/>
        <v>MISSING</v>
      </c>
      <c r="X2253" s="56">
        <f t="shared" si="352"/>
        <v>-99</v>
      </c>
      <c r="Y2253" s="56">
        <f t="shared" si="353"/>
        <v>-99</v>
      </c>
      <c r="Z2253" s="56">
        <f t="shared" si="354"/>
        <v>-99</v>
      </c>
      <c r="AA2253" s="56">
        <f t="shared" si="355"/>
        <v>-99</v>
      </c>
      <c r="AB2253" s="56">
        <f t="shared" si="356"/>
        <v>-99</v>
      </c>
      <c r="AC2253" s="56">
        <f t="shared" si="357"/>
        <v>-99</v>
      </c>
      <c r="AD2253" s="3"/>
      <c r="AE2253" s="82">
        <f>IF(D2253=1, 'adjustment factor'!$D$4, IF(D2253=-9,-999,IF(D2253="",-999,0)))</f>
        <v>-999</v>
      </c>
      <c r="AF2253" s="82">
        <f>IF(F2253=1, 'adjustment factor'!$D$5, IF(F2253=-9,-999,IF(F2253="",-999,0)))</f>
        <v>-999</v>
      </c>
      <c r="AG2253" s="82">
        <f>IF(E2253=1, 'adjustment factor'!$D$6, IF(E2253=-9,-999,IF(E2253="",-999,0)))</f>
        <v>-999</v>
      </c>
      <c r="AH2253" s="82">
        <f>IF(K2253&gt;=45,'adjustment factor'!$D$7,IF(K2253=-9,-1200,IF(K2253="",-1200,0)))</f>
        <v>-1200</v>
      </c>
      <c r="AI2253" s="82">
        <f>IF(L2253=1, 'adjustment factor'!$D$8, IF(L2253=-9,-999,IF(L2253="",-999,0)))</f>
        <v>-999</v>
      </c>
      <c r="AJ2253" s="82">
        <f>IF(AND(M2253&gt;=1,M2253&lt;=4),'adjustment factor'!$D$9,IF(M2253=-9,-999,IF(M2253=98,-999,IF(M2253=99,-999,IF(M2253="",-999,0)))))</f>
        <v>-999</v>
      </c>
      <c r="AK2253" s="82">
        <f>IF(H2253=1, 'adjustment factor'!$D$10, IF(H2253=-9,-999,IF(H2253="",-999,0)))</f>
        <v>-999</v>
      </c>
      <c r="AL2253" s="82">
        <f>IF(G2253=1, 'adjustment factor'!$D$11, IF(G2253=-9,-999,IF(G2253="",-999,0)))</f>
        <v>-999</v>
      </c>
      <c r="AM2253" s="82">
        <f>IF(I2253=1, 'adjustment factor'!$D$12, IF(I2253=-9,-999,IF(I2253="",-999,0)))</f>
        <v>-999</v>
      </c>
      <c r="AN2253" s="82">
        <f>IF(J2253=1, 'adjustment factor'!$D$13, IF(J2253=-9,-999,IF(J2253="",-999,0)))</f>
        <v>-999</v>
      </c>
      <c r="AO2253" s="82" t="str">
        <f t="shared" si="358"/>
        <v>-999</v>
      </c>
      <c r="AP2253" s="82" t="str">
        <f t="shared" si="359"/>
        <v>MISSING</v>
      </c>
      <c r="AQ2253" s="31"/>
    </row>
    <row r="2254" spans="2:43">
      <c r="B2254" s="207"/>
      <c r="C2254" s="35">
        <v>2250</v>
      </c>
      <c r="D2254" s="161"/>
      <c r="E2254" s="161"/>
      <c r="F2254" s="161"/>
      <c r="G2254" s="161"/>
      <c r="H2254" s="161"/>
      <c r="I2254" s="161"/>
      <c r="J2254" s="161"/>
      <c r="K2254" s="161"/>
      <c r="L2254" s="161"/>
      <c r="M2254" s="161"/>
      <c r="N2254" s="171"/>
      <c r="O2254" s="171"/>
      <c r="P2254" s="171"/>
      <c r="Q2254" s="171"/>
      <c r="R2254" s="171"/>
      <c r="S2254" s="171"/>
      <c r="T2254" s="208" t="str">
        <f t="shared" si="350"/>
        <v>MISSING</v>
      </c>
      <c r="U2254" s="208" t="str">
        <f t="shared" si="351"/>
        <v>MISSING</v>
      </c>
      <c r="X2254" s="56">
        <f t="shared" si="352"/>
        <v>-99</v>
      </c>
      <c r="Y2254" s="56">
        <f t="shared" si="353"/>
        <v>-99</v>
      </c>
      <c r="Z2254" s="56">
        <f t="shared" si="354"/>
        <v>-99</v>
      </c>
      <c r="AA2254" s="56">
        <f t="shared" si="355"/>
        <v>-99</v>
      </c>
      <c r="AB2254" s="56">
        <f t="shared" si="356"/>
        <v>-99</v>
      </c>
      <c r="AC2254" s="56">
        <f t="shared" si="357"/>
        <v>-99</v>
      </c>
      <c r="AD2254" s="3"/>
      <c r="AE2254" s="82">
        <f>IF(D2254=1, 'adjustment factor'!$D$4, IF(D2254=-9,-999,IF(D2254="",-999,0)))</f>
        <v>-999</v>
      </c>
      <c r="AF2254" s="82">
        <f>IF(F2254=1, 'adjustment factor'!$D$5, IF(F2254=-9,-999,IF(F2254="",-999,0)))</f>
        <v>-999</v>
      </c>
      <c r="AG2254" s="82">
        <f>IF(E2254=1, 'adjustment factor'!$D$6, IF(E2254=-9,-999,IF(E2254="",-999,0)))</f>
        <v>-999</v>
      </c>
      <c r="AH2254" s="82">
        <f>IF(K2254&gt;=45,'adjustment factor'!$D$7,IF(K2254=-9,-1200,IF(K2254="",-1200,0)))</f>
        <v>-1200</v>
      </c>
      <c r="AI2254" s="82">
        <f>IF(L2254=1, 'adjustment factor'!$D$8, IF(L2254=-9,-999,IF(L2254="",-999,0)))</f>
        <v>-999</v>
      </c>
      <c r="AJ2254" s="82">
        <f>IF(AND(M2254&gt;=1,M2254&lt;=4),'adjustment factor'!$D$9,IF(M2254=-9,-999,IF(M2254=98,-999,IF(M2254=99,-999,IF(M2254="",-999,0)))))</f>
        <v>-999</v>
      </c>
      <c r="AK2254" s="82">
        <f>IF(H2254=1, 'adjustment factor'!$D$10, IF(H2254=-9,-999,IF(H2254="",-999,0)))</f>
        <v>-999</v>
      </c>
      <c r="AL2254" s="82">
        <f>IF(G2254=1, 'adjustment factor'!$D$11, IF(G2254=-9,-999,IF(G2254="",-999,0)))</f>
        <v>-999</v>
      </c>
      <c r="AM2254" s="82">
        <f>IF(I2254=1, 'adjustment factor'!$D$12, IF(I2254=-9,-999,IF(I2254="",-999,0)))</f>
        <v>-999</v>
      </c>
      <c r="AN2254" s="82">
        <f>IF(J2254=1, 'adjustment factor'!$D$13, IF(J2254=-9,-999,IF(J2254="",-999,0)))</f>
        <v>-999</v>
      </c>
      <c r="AO2254" s="82" t="str">
        <f t="shared" si="358"/>
        <v>-999</v>
      </c>
      <c r="AP2254" s="82" t="str">
        <f t="shared" si="359"/>
        <v>MISSING</v>
      </c>
      <c r="AQ2254" s="31"/>
    </row>
    <row r="2255" spans="2:43">
      <c r="B2255" s="207"/>
      <c r="C2255" s="35">
        <v>2251</v>
      </c>
      <c r="D2255" s="161"/>
      <c r="E2255" s="161"/>
      <c r="F2255" s="161"/>
      <c r="G2255" s="161"/>
      <c r="H2255" s="161"/>
      <c r="I2255" s="161"/>
      <c r="J2255" s="161"/>
      <c r="K2255" s="161"/>
      <c r="L2255" s="161"/>
      <c r="M2255" s="161"/>
      <c r="N2255" s="171"/>
      <c r="O2255" s="171"/>
      <c r="P2255" s="171"/>
      <c r="Q2255" s="171"/>
      <c r="R2255" s="171"/>
      <c r="S2255" s="171"/>
      <c r="T2255" s="208" t="str">
        <f t="shared" si="350"/>
        <v>MISSING</v>
      </c>
      <c r="U2255" s="208" t="str">
        <f t="shared" si="351"/>
        <v>MISSING</v>
      </c>
      <c r="X2255" s="56">
        <f t="shared" si="352"/>
        <v>-99</v>
      </c>
      <c r="Y2255" s="56">
        <f t="shared" si="353"/>
        <v>-99</v>
      </c>
      <c r="Z2255" s="56">
        <f t="shared" si="354"/>
        <v>-99</v>
      </c>
      <c r="AA2255" s="56">
        <f t="shared" si="355"/>
        <v>-99</v>
      </c>
      <c r="AB2255" s="56">
        <f t="shared" si="356"/>
        <v>-99</v>
      </c>
      <c r="AC2255" s="56">
        <f t="shared" si="357"/>
        <v>-99</v>
      </c>
      <c r="AD2255" s="3"/>
      <c r="AE2255" s="82">
        <f>IF(D2255=1, 'adjustment factor'!$D$4, IF(D2255=-9,-999,IF(D2255="",-999,0)))</f>
        <v>-999</v>
      </c>
      <c r="AF2255" s="82">
        <f>IF(F2255=1, 'adjustment factor'!$D$5, IF(F2255=-9,-999,IF(F2255="",-999,0)))</f>
        <v>-999</v>
      </c>
      <c r="AG2255" s="82">
        <f>IF(E2255=1, 'adjustment factor'!$D$6, IF(E2255=-9,-999,IF(E2255="",-999,0)))</f>
        <v>-999</v>
      </c>
      <c r="AH2255" s="82">
        <f>IF(K2255&gt;=45,'adjustment factor'!$D$7,IF(K2255=-9,-1200,IF(K2255="",-1200,0)))</f>
        <v>-1200</v>
      </c>
      <c r="AI2255" s="82">
        <f>IF(L2255=1, 'adjustment factor'!$D$8, IF(L2255=-9,-999,IF(L2255="",-999,0)))</f>
        <v>-999</v>
      </c>
      <c r="AJ2255" s="82">
        <f>IF(AND(M2255&gt;=1,M2255&lt;=4),'adjustment factor'!$D$9,IF(M2255=-9,-999,IF(M2255=98,-999,IF(M2255=99,-999,IF(M2255="",-999,0)))))</f>
        <v>-999</v>
      </c>
      <c r="AK2255" s="82">
        <f>IF(H2255=1, 'adjustment factor'!$D$10, IF(H2255=-9,-999,IF(H2255="",-999,0)))</f>
        <v>-999</v>
      </c>
      <c r="AL2255" s="82">
        <f>IF(G2255=1, 'adjustment factor'!$D$11, IF(G2255=-9,-999,IF(G2255="",-999,0)))</f>
        <v>-999</v>
      </c>
      <c r="AM2255" s="82">
        <f>IF(I2255=1, 'adjustment factor'!$D$12, IF(I2255=-9,-999,IF(I2255="",-999,0)))</f>
        <v>-999</v>
      </c>
      <c r="AN2255" s="82">
        <f>IF(J2255=1, 'adjustment factor'!$D$13, IF(J2255=-9,-999,IF(J2255="",-999,0)))</f>
        <v>-999</v>
      </c>
      <c r="AO2255" s="82" t="str">
        <f t="shared" si="358"/>
        <v>-999</v>
      </c>
      <c r="AP2255" s="82" t="str">
        <f t="shared" si="359"/>
        <v>MISSING</v>
      </c>
      <c r="AQ2255" s="31"/>
    </row>
    <row r="2256" spans="2:43">
      <c r="B2256" s="207"/>
      <c r="C2256" s="35">
        <v>2252</v>
      </c>
      <c r="D2256" s="161"/>
      <c r="E2256" s="161"/>
      <c r="F2256" s="161"/>
      <c r="G2256" s="161"/>
      <c r="H2256" s="161"/>
      <c r="I2256" s="161"/>
      <c r="J2256" s="161"/>
      <c r="K2256" s="161"/>
      <c r="L2256" s="161"/>
      <c r="M2256" s="161"/>
      <c r="N2256" s="171"/>
      <c r="O2256" s="171"/>
      <c r="P2256" s="171"/>
      <c r="Q2256" s="171"/>
      <c r="R2256" s="171"/>
      <c r="S2256" s="171"/>
      <c r="T2256" s="208" t="str">
        <f t="shared" si="350"/>
        <v>MISSING</v>
      </c>
      <c r="U2256" s="208" t="str">
        <f t="shared" si="351"/>
        <v>MISSING</v>
      </c>
      <c r="X2256" s="56">
        <f t="shared" si="352"/>
        <v>-99</v>
      </c>
      <c r="Y2256" s="56">
        <f t="shared" si="353"/>
        <v>-99</v>
      </c>
      <c r="Z2256" s="56">
        <f t="shared" si="354"/>
        <v>-99</v>
      </c>
      <c r="AA2256" s="56">
        <f t="shared" si="355"/>
        <v>-99</v>
      </c>
      <c r="AB2256" s="56">
        <f t="shared" si="356"/>
        <v>-99</v>
      </c>
      <c r="AC2256" s="56">
        <f t="shared" si="357"/>
        <v>-99</v>
      </c>
      <c r="AD2256" s="3"/>
      <c r="AE2256" s="82">
        <f>IF(D2256=1, 'adjustment factor'!$D$4, IF(D2256=-9,-999,IF(D2256="",-999,0)))</f>
        <v>-999</v>
      </c>
      <c r="AF2256" s="82">
        <f>IF(F2256=1, 'adjustment factor'!$D$5, IF(F2256=-9,-999,IF(F2256="",-999,0)))</f>
        <v>-999</v>
      </c>
      <c r="AG2256" s="82">
        <f>IF(E2256=1, 'adjustment factor'!$D$6, IF(E2256=-9,-999,IF(E2256="",-999,0)))</f>
        <v>-999</v>
      </c>
      <c r="AH2256" s="82">
        <f>IF(K2256&gt;=45,'adjustment factor'!$D$7,IF(K2256=-9,-1200,IF(K2256="",-1200,0)))</f>
        <v>-1200</v>
      </c>
      <c r="AI2256" s="82">
        <f>IF(L2256=1, 'adjustment factor'!$D$8, IF(L2256=-9,-999,IF(L2256="",-999,0)))</f>
        <v>-999</v>
      </c>
      <c r="AJ2256" s="82">
        <f>IF(AND(M2256&gt;=1,M2256&lt;=4),'adjustment factor'!$D$9,IF(M2256=-9,-999,IF(M2256=98,-999,IF(M2256=99,-999,IF(M2256="",-999,0)))))</f>
        <v>-999</v>
      </c>
      <c r="AK2256" s="82">
        <f>IF(H2256=1, 'adjustment factor'!$D$10, IF(H2256=-9,-999,IF(H2256="",-999,0)))</f>
        <v>-999</v>
      </c>
      <c r="AL2256" s="82">
        <f>IF(G2256=1, 'adjustment factor'!$D$11, IF(G2256=-9,-999,IF(G2256="",-999,0)))</f>
        <v>-999</v>
      </c>
      <c r="AM2256" s="82">
        <f>IF(I2256=1, 'adjustment factor'!$D$12, IF(I2256=-9,-999,IF(I2256="",-999,0)))</f>
        <v>-999</v>
      </c>
      <c r="AN2256" s="82">
        <f>IF(J2256=1, 'adjustment factor'!$D$13, IF(J2256=-9,-999,IF(J2256="",-999,0)))</f>
        <v>-999</v>
      </c>
      <c r="AO2256" s="82" t="str">
        <f t="shared" si="358"/>
        <v>-999</v>
      </c>
      <c r="AP2256" s="82" t="str">
        <f t="shared" si="359"/>
        <v>MISSING</v>
      </c>
      <c r="AQ2256" s="31"/>
    </row>
    <row r="2257" spans="2:43">
      <c r="B2257" s="207"/>
      <c r="C2257" s="35">
        <v>2253</v>
      </c>
      <c r="D2257" s="161"/>
      <c r="E2257" s="161"/>
      <c r="F2257" s="161"/>
      <c r="G2257" s="161"/>
      <c r="H2257" s="161"/>
      <c r="I2257" s="161"/>
      <c r="J2257" s="161"/>
      <c r="K2257" s="161"/>
      <c r="L2257" s="161"/>
      <c r="M2257" s="161"/>
      <c r="N2257" s="171"/>
      <c r="O2257" s="171"/>
      <c r="P2257" s="171"/>
      <c r="Q2257" s="171"/>
      <c r="R2257" s="171"/>
      <c r="S2257" s="171"/>
      <c r="T2257" s="208" t="str">
        <f t="shared" si="350"/>
        <v>MISSING</v>
      </c>
      <c r="U2257" s="208" t="str">
        <f t="shared" si="351"/>
        <v>MISSING</v>
      </c>
      <c r="X2257" s="56">
        <f t="shared" si="352"/>
        <v>-99</v>
      </c>
      <c r="Y2257" s="56">
        <f t="shared" si="353"/>
        <v>-99</v>
      </c>
      <c r="Z2257" s="56">
        <f t="shared" si="354"/>
        <v>-99</v>
      </c>
      <c r="AA2257" s="56">
        <f t="shared" si="355"/>
        <v>-99</v>
      </c>
      <c r="AB2257" s="56">
        <f t="shared" si="356"/>
        <v>-99</v>
      </c>
      <c r="AC2257" s="56">
        <f t="shared" si="357"/>
        <v>-99</v>
      </c>
      <c r="AD2257" s="3"/>
      <c r="AE2257" s="82">
        <f>IF(D2257=1, 'adjustment factor'!$D$4, IF(D2257=-9,-999,IF(D2257="",-999,0)))</f>
        <v>-999</v>
      </c>
      <c r="AF2257" s="82">
        <f>IF(F2257=1, 'adjustment factor'!$D$5, IF(F2257=-9,-999,IF(F2257="",-999,0)))</f>
        <v>-999</v>
      </c>
      <c r="AG2257" s="82">
        <f>IF(E2257=1, 'adjustment factor'!$D$6, IF(E2257=-9,-999,IF(E2257="",-999,0)))</f>
        <v>-999</v>
      </c>
      <c r="AH2257" s="82">
        <f>IF(K2257&gt;=45,'adjustment factor'!$D$7,IF(K2257=-9,-1200,IF(K2257="",-1200,0)))</f>
        <v>-1200</v>
      </c>
      <c r="AI2257" s="82">
        <f>IF(L2257=1, 'adjustment factor'!$D$8, IF(L2257=-9,-999,IF(L2257="",-999,0)))</f>
        <v>-999</v>
      </c>
      <c r="AJ2257" s="82">
        <f>IF(AND(M2257&gt;=1,M2257&lt;=4),'adjustment factor'!$D$9,IF(M2257=-9,-999,IF(M2257=98,-999,IF(M2257=99,-999,IF(M2257="",-999,0)))))</f>
        <v>-999</v>
      </c>
      <c r="AK2257" s="82">
        <f>IF(H2257=1, 'adjustment factor'!$D$10, IF(H2257=-9,-999,IF(H2257="",-999,0)))</f>
        <v>-999</v>
      </c>
      <c r="AL2257" s="82">
        <f>IF(G2257=1, 'adjustment factor'!$D$11, IF(G2257=-9,-999,IF(G2257="",-999,0)))</f>
        <v>-999</v>
      </c>
      <c r="AM2257" s="82">
        <f>IF(I2257=1, 'adjustment factor'!$D$12, IF(I2257=-9,-999,IF(I2257="",-999,0)))</f>
        <v>-999</v>
      </c>
      <c r="AN2257" s="82">
        <f>IF(J2257=1, 'adjustment factor'!$D$13, IF(J2257=-9,-999,IF(J2257="",-999,0)))</f>
        <v>-999</v>
      </c>
      <c r="AO2257" s="82" t="str">
        <f t="shared" si="358"/>
        <v>-999</v>
      </c>
      <c r="AP2257" s="82" t="str">
        <f t="shared" si="359"/>
        <v>MISSING</v>
      </c>
      <c r="AQ2257" s="31"/>
    </row>
    <row r="2258" spans="2:43">
      <c r="B2258" s="207"/>
      <c r="C2258" s="35">
        <v>2254</v>
      </c>
      <c r="D2258" s="161"/>
      <c r="E2258" s="161"/>
      <c r="F2258" s="161"/>
      <c r="G2258" s="161"/>
      <c r="H2258" s="161"/>
      <c r="I2258" s="161"/>
      <c r="J2258" s="161"/>
      <c r="K2258" s="161"/>
      <c r="L2258" s="161"/>
      <c r="M2258" s="161"/>
      <c r="N2258" s="171"/>
      <c r="O2258" s="171"/>
      <c r="P2258" s="171"/>
      <c r="Q2258" s="171"/>
      <c r="R2258" s="171"/>
      <c r="S2258" s="171"/>
      <c r="T2258" s="208" t="str">
        <f t="shared" si="350"/>
        <v>MISSING</v>
      </c>
      <c r="U2258" s="208" t="str">
        <f t="shared" si="351"/>
        <v>MISSING</v>
      </c>
      <c r="X2258" s="56">
        <f t="shared" si="352"/>
        <v>-99</v>
      </c>
      <c r="Y2258" s="56">
        <f t="shared" si="353"/>
        <v>-99</v>
      </c>
      <c r="Z2258" s="56">
        <f t="shared" si="354"/>
        <v>-99</v>
      </c>
      <c r="AA2258" s="56">
        <f t="shared" si="355"/>
        <v>-99</v>
      </c>
      <c r="AB2258" s="56">
        <f t="shared" si="356"/>
        <v>-99</v>
      </c>
      <c r="AC2258" s="56">
        <f t="shared" si="357"/>
        <v>-99</v>
      </c>
      <c r="AD2258" s="3"/>
      <c r="AE2258" s="82">
        <f>IF(D2258=1, 'adjustment factor'!$D$4, IF(D2258=-9,-999,IF(D2258="",-999,0)))</f>
        <v>-999</v>
      </c>
      <c r="AF2258" s="82">
        <f>IF(F2258=1, 'adjustment factor'!$D$5, IF(F2258=-9,-999,IF(F2258="",-999,0)))</f>
        <v>-999</v>
      </c>
      <c r="AG2258" s="82">
        <f>IF(E2258=1, 'adjustment factor'!$D$6, IF(E2258=-9,-999,IF(E2258="",-999,0)))</f>
        <v>-999</v>
      </c>
      <c r="AH2258" s="82">
        <f>IF(K2258&gt;=45,'adjustment factor'!$D$7,IF(K2258=-9,-1200,IF(K2258="",-1200,0)))</f>
        <v>-1200</v>
      </c>
      <c r="AI2258" s="82">
        <f>IF(L2258=1, 'adjustment factor'!$D$8, IF(L2258=-9,-999,IF(L2258="",-999,0)))</f>
        <v>-999</v>
      </c>
      <c r="AJ2258" s="82">
        <f>IF(AND(M2258&gt;=1,M2258&lt;=4),'adjustment factor'!$D$9,IF(M2258=-9,-999,IF(M2258=98,-999,IF(M2258=99,-999,IF(M2258="",-999,0)))))</f>
        <v>-999</v>
      </c>
      <c r="AK2258" s="82">
        <f>IF(H2258=1, 'adjustment factor'!$D$10, IF(H2258=-9,-999,IF(H2258="",-999,0)))</f>
        <v>-999</v>
      </c>
      <c r="AL2258" s="82">
        <f>IF(G2258=1, 'adjustment factor'!$D$11, IF(G2258=-9,-999,IF(G2258="",-999,0)))</f>
        <v>-999</v>
      </c>
      <c r="AM2258" s="82">
        <f>IF(I2258=1, 'adjustment factor'!$D$12, IF(I2258=-9,-999,IF(I2258="",-999,0)))</f>
        <v>-999</v>
      </c>
      <c r="AN2258" s="82">
        <f>IF(J2258=1, 'adjustment factor'!$D$13, IF(J2258=-9,-999,IF(J2258="",-999,0)))</f>
        <v>-999</v>
      </c>
      <c r="AO2258" s="82" t="str">
        <f t="shared" si="358"/>
        <v>-999</v>
      </c>
      <c r="AP2258" s="82" t="str">
        <f t="shared" si="359"/>
        <v>MISSING</v>
      </c>
      <c r="AQ2258" s="31"/>
    </row>
    <row r="2259" spans="2:43">
      <c r="B2259" s="207"/>
      <c r="C2259" s="35">
        <v>2255</v>
      </c>
      <c r="D2259" s="161"/>
      <c r="E2259" s="161"/>
      <c r="F2259" s="161"/>
      <c r="G2259" s="161"/>
      <c r="H2259" s="161"/>
      <c r="I2259" s="161"/>
      <c r="J2259" s="161"/>
      <c r="K2259" s="161"/>
      <c r="L2259" s="161"/>
      <c r="M2259" s="161"/>
      <c r="N2259" s="171"/>
      <c r="O2259" s="171"/>
      <c r="P2259" s="171"/>
      <c r="Q2259" s="171"/>
      <c r="R2259" s="171"/>
      <c r="S2259" s="171"/>
      <c r="T2259" s="208" t="str">
        <f t="shared" si="350"/>
        <v>MISSING</v>
      </c>
      <c r="U2259" s="208" t="str">
        <f t="shared" si="351"/>
        <v>MISSING</v>
      </c>
      <c r="X2259" s="56">
        <f t="shared" si="352"/>
        <v>-99</v>
      </c>
      <c r="Y2259" s="56">
        <f t="shared" si="353"/>
        <v>-99</v>
      </c>
      <c r="Z2259" s="56">
        <f t="shared" si="354"/>
        <v>-99</v>
      </c>
      <c r="AA2259" s="56">
        <f t="shared" si="355"/>
        <v>-99</v>
      </c>
      <c r="AB2259" s="56">
        <f t="shared" si="356"/>
        <v>-99</v>
      </c>
      <c r="AC2259" s="56">
        <f t="shared" si="357"/>
        <v>-99</v>
      </c>
      <c r="AD2259" s="3"/>
      <c r="AE2259" s="82">
        <f>IF(D2259=1, 'adjustment factor'!$D$4, IF(D2259=-9,-999,IF(D2259="",-999,0)))</f>
        <v>-999</v>
      </c>
      <c r="AF2259" s="82">
        <f>IF(F2259=1, 'adjustment factor'!$D$5, IF(F2259=-9,-999,IF(F2259="",-999,0)))</f>
        <v>-999</v>
      </c>
      <c r="AG2259" s="82">
        <f>IF(E2259=1, 'adjustment factor'!$D$6, IF(E2259=-9,-999,IF(E2259="",-999,0)))</f>
        <v>-999</v>
      </c>
      <c r="AH2259" s="82">
        <f>IF(K2259&gt;=45,'adjustment factor'!$D$7,IF(K2259=-9,-1200,IF(K2259="",-1200,0)))</f>
        <v>-1200</v>
      </c>
      <c r="AI2259" s="82">
        <f>IF(L2259=1, 'adjustment factor'!$D$8, IF(L2259=-9,-999,IF(L2259="",-999,0)))</f>
        <v>-999</v>
      </c>
      <c r="AJ2259" s="82">
        <f>IF(AND(M2259&gt;=1,M2259&lt;=4),'adjustment factor'!$D$9,IF(M2259=-9,-999,IF(M2259=98,-999,IF(M2259=99,-999,IF(M2259="",-999,0)))))</f>
        <v>-999</v>
      </c>
      <c r="AK2259" s="82">
        <f>IF(H2259=1, 'adjustment factor'!$D$10, IF(H2259=-9,-999,IF(H2259="",-999,0)))</f>
        <v>-999</v>
      </c>
      <c r="AL2259" s="82">
        <f>IF(G2259=1, 'adjustment factor'!$D$11, IF(G2259=-9,-999,IF(G2259="",-999,0)))</f>
        <v>-999</v>
      </c>
      <c r="AM2259" s="82">
        <f>IF(I2259=1, 'adjustment factor'!$D$12, IF(I2259=-9,-999,IF(I2259="",-999,0)))</f>
        <v>-999</v>
      </c>
      <c r="AN2259" s="82">
        <f>IF(J2259=1, 'adjustment factor'!$D$13, IF(J2259=-9,-999,IF(J2259="",-999,0)))</f>
        <v>-999</v>
      </c>
      <c r="AO2259" s="82" t="str">
        <f t="shared" si="358"/>
        <v>-999</v>
      </c>
      <c r="AP2259" s="82" t="str">
        <f t="shared" si="359"/>
        <v>MISSING</v>
      </c>
      <c r="AQ2259" s="31"/>
    </row>
    <row r="2260" spans="2:43">
      <c r="B2260" s="207"/>
      <c r="C2260" s="35">
        <v>2256</v>
      </c>
      <c r="D2260" s="161"/>
      <c r="E2260" s="161"/>
      <c r="F2260" s="161"/>
      <c r="G2260" s="161"/>
      <c r="H2260" s="161"/>
      <c r="I2260" s="161"/>
      <c r="J2260" s="161"/>
      <c r="K2260" s="161"/>
      <c r="L2260" s="161"/>
      <c r="M2260" s="161"/>
      <c r="N2260" s="171"/>
      <c r="O2260" s="171"/>
      <c r="P2260" s="171"/>
      <c r="Q2260" s="171"/>
      <c r="R2260" s="171"/>
      <c r="S2260" s="171"/>
      <c r="T2260" s="208" t="str">
        <f t="shared" si="350"/>
        <v>MISSING</v>
      </c>
      <c r="U2260" s="208" t="str">
        <f t="shared" si="351"/>
        <v>MISSING</v>
      </c>
      <c r="X2260" s="56">
        <f t="shared" si="352"/>
        <v>-99</v>
      </c>
      <c r="Y2260" s="56">
        <f t="shared" si="353"/>
        <v>-99</v>
      </c>
      <c r="Z2260" s="56">
        <f t="shared" si="354"/>
        <v>-99</v>
      </c>
      <c r="AA2260" s="56">
        <f t="shared" si="355"/>
        <v>-99</v>
      </c>
      <c r="AB2260" s="56">
        <f t="shared" si="356"/>
        <v>-99</v>
      </c>
      <c r="AC2260" s="56">
        <f t="shared" si="357"/>
        <v>-99</v>
      </c>
      <c r="AD2260" s="3"/>
      <c r="AE2260" s="82">
        <f>IF(D2260=1, 'adjustment factor'!$D$4, IF(D2260=-9,-999,IF(D2260="",-999,0)))</f>
        <v>-999</v>
      </c>
      <c r="AF2260" s="82">
        <f>IF(F2260=1, 'adjustment factor'!$D$5, IF(F2260=-9,-999,IF(F2260="",-999,0)))</f>
        <v>-999</v>
      </c>
      <c r="AG2260" s="82">
        <f>IF(E2260=1, 'adjustment factor'!$D$6, IF(E2260=-9,-999,IF(E2260="",-999,0)))</f>
        <v>-999</v>
      </c>
      <c r="AH2260" s="82">
        <f>IF(K2260&gt;=45,'adjustment factor'!$D$7,IF(K2260=-9,-1200,IF(K2260="",-1200,0)))</f>
        <v>-1200</v>
      </c>
      <c r="AI2260" s="82">
        <f>IF(L2260=1, 'adjustment factor'!$D$8, IF(L2260=-9,-999,IF(L2260="",-999,0)))</f>
        <v>-999</v>
      </c>
      <c r="AJ2260" s="82">
        <f>IF(AND(M2260&gt;=1,M2260&lt;=4),'adjustment factor'!$D$9,IF(M2260=-9,-999,IF(M2260=98,-999,IF(M2260=99,-999,IF(M2260="",-999,0)))))</f>
        <v>-999</v>
      </c>
      <c r="AK2260" s="82">
        <f>IF(H2260=1, 'adjustment factor'!$D$10, IF(H2260=-9,-999,IF(H2260="",-999,0)))</f>
        <v>-999</v>
      </c>
      <c r="AL2260" s="82">
        <f>IF(G2260=1, 'adjustment factor'!$D$11, IF(G2260=-9,-999,IF(G2260="",-999,0)))</f>
        <v>-999</v>
      </c>
      <c r="AM2260" s="82">
        <f>IF(I2260=1, 'adjustment factor'!$D$12, IF(I2260=-9,-999,IF(I2260="",-999,0)))</f>
        <v>-999</v>
      </c>
      <c r="AN2260" s="82">
        <f>IF(J2260=1, 'adjustment factor'!$D$13, IF(J2260=-9,-999,IF(J2260="",-999,0)))</f>
        <v>-999</v>
      </c>
      <c r="AO2260" s="82" t="str">
        <f t="shared" si="358"/>
        <v>-999</v>
      </c>
      <c r="AP2260" s="82" t="str">
        <f t="shared" si="359"/>
        <v>MISSING</v>
      </c>
      <c r="AQ2260" s="31"/>
    </row>
    <row r="2261" spans="2:43">
      <c r="B2261" s="207"/>
      <c r="C2261" s="35">
        <v>2257</v>
      </c>
      <c r="D2261" s="161"/>
      <c r="E2261" s="161"/>
      <c r="F2261" s="161"/>
      <c r="G2261" s="161"/>
      <c r="H2261" s="161"/>
      <c r="I2261" s="161"/>
      <c r="J2261" s="161"/>
      <c r="K2261" s="161"/>
      <c r="L2261" s="161"/>
      <c r="M2261" s="161"/>
      <c r="N2261" s="171"/>
      <c r="O2261" s="171"/>
      <c r="P2261" s="171"/>
      <c r="Q2261" s="171"/>
      <c r="R2261" s="171"/>
      <c r="S2261" s="171"/>
      <c r="T2261" s="208" t="str">
        <f t="shared" ref="T2261:T2324" si="360">IF(SUM(X2261:AC2261)&gt;-0.01, SUM(X2261:AC2261), "MISSING")</f>
        <v>MISSING</v>
      </c>
      <c r="U2261" s="208" t="str">
        <f t="shared" ref="U2261:U2324" si="361">IF(AP2261="MISSING","MISSING", 3.88+0.604*T2261+0.055*(T2261^2)-AP2261)</f>
        <v>MISSING</v>
      </c>
      <c r="X2261" s="56">
        <f t="shared" ref="X2261:X2324" si="362">IF(N2261&gt;0,((N2261-3)*-1),-99)</f>
        <v>-99</v>
      </c>
      <c r="Y2261" s="56">
        <f t="shared" ref="Y2261:Y2324" si="363">IF(O2261&gt;0,((O2261-3)*-1),-99)</f>
        <v>-99</v>
      </c>
      <c r="Z2261" s="56">
        <f t="shared" ref="Z2261:Z2324" si="364">IF(P2261&gt;0,((P2261-3)*-1),-99)</f>
        <v>-99</v>
      </c>
      <c r="AA2261" s="56">
        <f t="shared" ref="AA2261:AA2324" si="365">IF(Q2261&gt;0,((Q2261-3)*-1),-99)</f>
        <v>-99</v>
      </c>
      <c r="AB2261" s="56">
        <f t="shared" ref="AB2261:AB2324" si="366">IF(R2261&gt;0,((R2261-3)*-1),-99)</f>
        <v>-99</v>
      </c>
      <c r="AC2261" s="56">
        <f t="shared" ref="AC2261:AC2324" si="367">IF(S2261&gt;0,((S2261-3)*-1),-99)</f>
        <v>-99</v>
      </c>
      <c r="AD2261" s="3"/>
      <c r="AE2261" s="82">
        <f>IF(D2261=1, 'adjustment factor'!$D$4, IF(D2261=-9,-999,IF(D2261="",-999,0)))</f>
        <v>-999</v>
      </c>
      <c r="AF2261" s="82">
        <f>IF(F2261=1, 'adjustment factor'!$D$5, IF(F2261=-9,-999,IF(F2261="",-999,0)))</f>
        <v>-999</v>
      </c>
      <c r="AG2261" s="82">
        <f>IF(E2261=1, 'adjustment factor'!$D$6, IF(E2261=-9,-999,IF(E2261="",-999,0)))</f>
        <v>-999</v>
      </c>
      <c r="AH2261" s="82">
        <f>IF(K2261&gt;=45,'adjustment factor'!$D$7,IF(K2261=-9,-1200,IF(K2261="",-1200,0)))</f>
        <v>-1200</v>
      </c>
      <c r="AI2261" s="82">
        <f>IF(L2261=1, 'adjustment factor'!$D$8, IF(L2261=-9,-999,IF(L2261="",-999,0)))</f>
        <v>-999</v>
      </c>
      <c r="AJ2261" s="82">
        <f>IF(AND(M2261&gt;=1,M2261&lt;=4),'adjustment factor'!$D$9,IF(M2261=-9,-999,IF(M2261=98,-999,IF(M2261=99,-999,IF(M2261="",-999,0)))))</f>
        <v>-999</v>
      </c>
      <c r="AK2261" s="82">
        <f>IF(H2261=1, 'adjustment factor'!$D$10, IF(H2261=-9,-999,IF(H2261="",-999,0)))</f>
        <v>-999</v>
      </c>
      <c r="AL2261" s="82">
        <f>IF(G2261=1, 'adjustment factor'!$D$11, IF(G2261=-9,-999,IF(G2261="",-999,0)))</f>
        <v>-999</v>
      </c>
      <c r="AM2261" s="82">
        <f>IF(I2261=1, 'adjustment factor'!$D$12, IF(I2261=-9,-999,IF(I2261="",-999,0)))</f>
        <v>-999</v>
      </c>
      <c r="AN2261" s="82">
        <f>IF(J2261=1, 'adjustment factor'!$D$13, IF(J2261=-9,-999,IF(J2261="",-999,0)))</f>
        <v>-999</v>
      </c>
      <c r="AO2261" s="82" t="str">
        <f t="shared" ref="AO2261:AO2324" si="368">IF(-AE2261-AF2261-AG2261-AH2261+AI2261+AJ2261-AK2261-AL2261-AM2261-AN2261&lt;3, -AE2261-AF2261-AG2261-AH2261+AI2261+AJ2261-AK2261-AL2261-AM2261-AN2261, "-999")</f>
        <v>-999</v>
      </c>
      <c r="AP2261" s="82" t="str">
        <f t="shared" ref="AP2261:AP2324" si="369">IF(AND(SUM(AE2261:AN2261)&gt;-1, (SUM(X2261:AC2261)&gt;-1)), 14.353-AE2261-AF2261-AG2261-AH2261+AI2261+AJ2261-AK2261-AL2261-AM2261-AN2261, "MISSING")</f>
        <v>MISSING</v>
      </c>
      <c r="AQ2261" s="31"/>
    </row>
    <row r="2262" spans="2:43">
      <c r="B2262" s="207"/>
      <c r="C2262" s="35">
        <v>2258</v>
      </c>
      <c r="D2262" s="161"/>
      <c r="E2262" s="161"/>
      <c r="F2262" s="161"/>
      <c r="G2262" s="161"/>
      <c r="H2262" s="161"/>
      <c r="I2262" s="161"/>
      <c r="J2262" s="161"/>
      <c r="K2262" s="161"/>
      <c r="L2262" s="161"/>
      <c r="M2262" s="161"/>
      <c r="N2262" s="171"/>
      <c r="O2262" s="171"/>
      <c r="P2262" s="171"/>
      <c r="Q2262" s="171"/>
      <c r="R2262" s="171"/>
      <c r="S2262" s="171"/>
      <c r="T2262" s="208" t="str">
        <f t="shared" si="360"/>
        <v>MISSING</v>
      </c>
      <c r="U2262" s="208" t="str">
        <f t="shared" si="361"/>
        <v>MISSING</v>
      </c>
      <c r="X2262" s="56">
        <f t="shared" si="362"/>
        <v>-99</v>
      </c>
      <c r="Y2262" s="56">
        <f t="shared" si="363"/>
        <v>-99</v>
      </c>
      <c r="Z2262" s="56">
        <f t="shared" si="364"/>
        <v>-99</v>
      </c>
      <c r="AA2262" s="56">
        <f t="shared" si="365"/>
        <v>-99</v>
      </c>
      <c r="AB2262" s="56">
        <f t="shared" si="366"/>
        <v>-99</v>
      </c>
      <c r="AC2262" s="56">
        <f t="shared" si="367"/>
        <v>-99</v>
      </c>
      <c r="AD2262" s="3"/>
      <c r="AE2262" s="82">
        <f>IF(D2262=1, 'adjustment factor'!$D$4, IF(D2262=-9,-999,IF(D2262="",-999,0)))</f>
        <v>-999</v>
      </c>
      <c r="AF2262" s="82">
        <f>IF(F2262=1, 'adjustment factor'!$D$5, IF(F2262=-9,-999,IF(F2262="",-999,0)))</f>
        <v>-999</v>
      </c>
      <c r="AG2262" s="82">
        <f>IF(E2262=1, 'adjustment factor'!$D$6, IF(E2262=-9,-999,IF(E2262="",-999,0)))</f>
        <v>-999</v>
      </c>
      <c r="AH2262" s="82">
        <f>IF(K2262&gt;=45,'adjustment factor'!$D$7,IF(K2262=-9,-1200,IF(K2262="",-1200,0)))</f>
        <v>-1200</v>
      </c>
      <c r="AI2262" s="82">
        <f>IF(L2262=1, 'adjustment factor'!$D$8, IF(L2262=-9,-999,IF(L2262="",-999,0)))</f>
        <v>-999</v>
      </c>
      <c r="AJ2262" s="82">
        <f>IF(AND(M2262&gt;=1,M2262&lt;=4),'adjustment factor'!$D$9,IF(M2262=-9,-999,IF(M2262=98,-999,IF(M2262=99,-999,IF(M2262="",-999,0)))))</f>
        <v>-999</v>
      </c>
      <c r="AK2262" s="82">
        <f>IF(H2262=1, 'adjustment factor'!$D$10, IF(H2262=-9,-999,IF(H2262="",-999,0)))</f>
        <v>-999</v>
      </c>
      <c r="AL2262" s="82">
        <f>IF(G2262=1, 'adjustment factor'!$D$11, IF(G2262=-9,-999,IF(G2262="",-999,0)))</f>
        <v>-999</v>
      </c>
      <c r="AM2262" s="82">
        <f>IF(I2262=1, 'adjustment factor'!$D$12, IF(I2262=-9,-999,IF(I2262="",-999,0)))</f>
        <v>-999</v>
      </c>
      <c r="AN2262" s="82">
        <f>IF(J2262=1, 'adjustment factor'!$D$13, IF(J2262=-9,-999,IF(J2262="",-999,0)))</f>
        <v>-999</v>
      </c>
      <c r="AO2262" s="82" t="str">
        <f t="shared" si="368"/>
        <v>-999</v>
      </c>
      <c r="AP2262" s="82" t="str">
        <f t="shared" si="369"/>
        <v>MISSING</v>
      </c>
      <c r="AQ2262" s="31"/>
    </row>
    <row r="2263" spans="2:43">
      <c r="B2263" s="207"/>
      <c r="C2263" s="35">
        <v>2259</v>
      </c>
      <c r="D2263" s="161"/>
      <c r="E2263" s="161"/>
      <c r="F2263" s="161"/>
      <c r="G2263" s="161"/>
      <c r="H2263" s="161"/>
      <c r="I2263" s="161"/>
      <c r="J2263" s="161"/>
      <c r="K2263" s="161"/>
      <c r="L2263" s="161"/>
      <c r="M2263" s="161"/>
      <c r="N2263" s="171"/>
      <c r="O2263" s="171"/>
      <c r="P2263" s="171"/>
      <c r="Q2263" s="171"/>
      <c r="R2263" s="171"/>
      <c r="S2263" s="171"/>
      <c r="T2263" s="208" t="str">
        <f t="shared" si="360"/>
        <v>MISSING</v>
      </c>
      <c r="U2263" s="208" t="str">
        <f t="shared" si="361"/>
        <v>MISSING</v>
      </c>
      <c r="X2263" s="56">
        <f t="shared" si="362"/>
        <v>-99</v>
      </c>
      <c r="Y2263" s="56">
        <f t="shared" si="363"/>
        <v>-99</v>
      </c>
      <c r="Z2263" s="56">
        <f t="shared" si="364"/>
        <v>-99</v>
      </c>
      <c r="AA2263" s="56">
        <f t="shared" si="365"/>
        <v>-99</v>
      </c>
      <c r="AB2263" s="56">
        <f t="shared" si="366"/>
        <v>-99</v>
      </c>
      <c r="AC2263" s="56">
        <f t="shared" si="367"/>
        <v>-99</v>
      </c>
      <c r="AD2263" s="3"/>
      <c r="AE2263" s="82">
        <f>IF(D2263=1, 'adjustment factor'!$D$4, IF(D2263=-9,-999,IF(D2263="",-999,0)))</f>
        <v>-999</v>
      </c>
      <c r="AF2263" s="82">
        <f>IF(F2263=1, 'adjustment factor'!$D$5, IF(F2263=-9,-999,IF(F2263="",-999,0)))</f>
        <v>-999</v>
      </c>
      <c r="AG2263" s="82">
        <f>IF(E2263=1, 'adjustment factor'!$D$6, IF(E2263=-9,-999,IF(E2263="",-999,0)))</f>
        <v>-999</v>
      </c>
      <c r="AH2263" s="82">
        <f>IF(K2263&gt;=45,'adjustment factor'!$D$7,IF(K2263=-9,-1200,IF(K2263="",-1200,0)))</f>
        <v>-1200</v>
      </c>
      <c r="AI2263" s="82">
        <f>IF(L2263=1, 'adjustment factor'!$D$8, IF(L2263=-9,-999,IF(L2263="",-999,0)))</f>
        <v>-999</v>
      </c>
      <c r="AJ2263" s="82">
        <f>IF(AND(M2263&gt;=1,M2263&lt;=4),'adjustment factor'!$D$9,IF(M2263=-9,-999,IF(M2263=98,-999,IF(M2263=99,-999,IF(M2263="",-999,0)))))</f>
        <v>-999</v>
      </c>
      <c r="AK2263" s="82">
        <f>IF(H2263=1, 'adjustment factor'!$D$10, IF(H2263=-9,-999,IF(H2263="",-999,0)))</f>
        <v>-999</v>
      </c>
      <c r="AL2263" s="82">
        <f>IF(G2263=1, 'adjustment factor'!$D$11, IF(G2263=-9,-999,IF(G2263="",-999,0)))</f>
        <v>-999</v>
      </c>
      <c r="AM2263" s="82">
        <f>IF(I2263=1, 'adjustment factor'!$D$12, IF(I2263=-9,-999,IF(I2263="",-999,0)))</f>
        <v>-999</v>
      </c>
      <c r="AN2263" s="82">
        <f>IF(J2263=1, 'adjustment factor'!$D$13, IF(J2263=-9,-999,IF(J2263="",-999,0)))</f>
        <v>-999</v>
      </c>
      <c r="AO2263" s="82" t="str">
        <f t="shared" si="368"/>
        <v>-999</v>
      </c>
      <c r="AP2263" s="82" t="str">
        <f t="shared" si="369"/>
        <v>MISSING</v>
      </c>
      <c r="AQ2263" s="31"/>
    </row>
    <row r="2264" spans="2:43">
      <c r="B2264" s="207"/>
      <c r="C2264" s="35">
        <v>2260</v>
      </c>
      <c r="D2264" s="161"/>
      <c r="E2264" s="161"/>
      <c r="F2264" s="161"/>
      <c r="G2264" s="161"/>
      <c r="H2264" s="161"/>
      <c r="I2264" s="161"/>
      <c r="J2264" s="161"/>
      <c r="K2264" s="161"/>
      <c r="L2264" s="161"/>
      <c r="M2264" s="161"/>
      <c r="N2264" s="171"/>
      <c r="O2264" s="171"/>
      <c r="P2264" s="171"/>
      <c r="Q2264" s="171"/>
      <c r="R2264" s="171"/>
      <c r="S2264" s="171"/>
      <c r="T2264" s="208" t="str">
        <f t="shared" si="360"/>
        <v>MISSING</v>
      </c>
      <c r="U2264" s="208" t="str">
        <f t="shared" si="361"/>
        <v>MISSING</v>
      </c>
      <c r="X2264" s="56">
        <f t="shared" si="362"/>
        <v>-99</v>
      </c>
      <c r="Y2264" s="56">
        <f t="shared" si="363"/>
        <v>-99</v>
      </c>
      <c r="Z2264" s="56">
        <f t="shared" si="364"/>
        <v>-99</v>
      </c>
      <c r="AA2264" s="56">
        <f t="shared" si="365"/>
        <v>-99</v>
      </c>
      <c r="AB2264" s="56">
        <f t="shared" si="366"/>
        <v>-99</v>
      </c>
      <c r="AC2264" s="56">
        <f t="shared" si="367"/>
        <v>-99</v>
      </c>
      <c r="AD2264" s="3"/>
      <c r="AE2264" s="82">
        <f>IF(D2264=1, 'adjustment factor'!$D$4, IF(D2264=-9,-999,IF(D2264="",-999,0)))</f>
        <v>-999</v>
      </c>
      <c r="AF2264" s="82">
        <f>IF(F2264=1, 'adjustment factor'!$D$5, IF(F2264=-9,-999,IF(F2264="",-999,0)))</f>
        <v>-999</v>
      </c>
      <c r="AG2264" s="82">
        <f>IF(E2264=1, 'adjustment factor'!$D$6, IF(E2264=-9,-999,IF(E2264="",-999,0)))</f>
        <v>-999</v>
      </c>
      <c r="AH2264" s="82">
        <f>IF(K2264&gt;=45,'adjustment factor'!$D$7,IF(K2264=-9,-1200,IF(K2264="",-1200,0)))</f>
        <v>-1200</v>
      </c>
      <c r="AI2264" s="82">
        <f>IF(L2264=1, 'adjustment factor'!$D$8, IF(L2264=-9,-999,IF(L2264="",-999,0)))</f>
        <v>-999</v>
      </c>
      <c r="AJ2264" s="82">
        <f>IF(AND(M2264&gt;=1,M2264&lt;=4),'adjustment factor'!$D$9,IF(M2264=-9,-999,IF(M2264=98,-999,IF(M2264=99,-999,IF(M2264="",-999,0)))))</f>
        <v>-999</v>
      </c>
      <c r="AK2264" s="82">
        <f>IF(H2264=1, 'adjustment factor'!$D$10, IF(H2264=-9,-999,IF(H2264="",-999,0)))</f>
        <v>-999</v>
      </c>
      <c r="AL2264" s="82">
        <f>IF(G2264=1, 'adjustment factor'!$D$11, IF(G2264=-9,-999,IF(G2264="",-999,0)))</f>
        <v>-999</v>
      </c>
      <c r="AM2264" s="82">
        <f>IF(I2264=1, 'adjustment factor'!$D$12, IF(I2264=-9,-999,IF(I2264="",-999,0)))</f>
        <v>-999</v>
      </c>
      <c r="AN2264" s="82">
        <f>IF(J2264=1, 'adjustment factor'!$D$13, IF(J2264=-9,-999,IF(J2264="",-999,0)))</f>
        <v>-999</v>
      </c>
      <c r="AO2264" s="82" t="str">
        <f t="shared" si="368"/>
        <v>-999</v>
      </c>
      <c r="AP2264" s="82" t="str">
        <f t="shared" si="369"/>
        <v>MISSING</v>
      </c>
      <c r="AQ2264" s="31"/>
    </row>
    <row r="2265" spans="2:43">
      <c r="B2265" s="207"/>
      <c r="C2265" s="35">
        <v>2261</v>
      </c>
      <c r="D2265" s="161"/>
      <c r="E2265" s="161"/>
      <c r="F2265" s="161"/>
      <c r="G2265" s="161"/>
      <c r="H2265" s="161"/>
      <c r="I2265" s="161"/>
      <c r="J2265" s="161"/>
      <c r="K2265" s="161"/>
      <c r="L2265" s="161"/>
      <c r="M2265" s="161"/>
      <c r="N2265" s="171"/>
      <c r="O2265" s="171"/>
      <c r="P2265" s="171"/>
      <c r="Q2265" s="171"/>
      <c r="R2265" s="171"/>
      <c r="S2265" s="171"/>
      <c r="T2265" s="208" t="str">
        <f t="shared" si="360"/>
        <v>MISSING</v>
      </c>
      <c r="U2265" s="208" t="str">
        <f t="shared" si="361"/>
        <v>MISSING</v>
      </c>
      <c r="X2265" s="56">
        <f t="shared" si="362"/>
        <v>-99</v>
      </c>
      <c r="Y2265" s="56">
        <f t="shared" si="363"/>
        <v>-99</v>
      </c>
      <c r="Z2265" s="56">
        <f t="shared" si="364"/>
        <v>-99</v>
      </c>
      <c r="AA2265" s="56">
        <f t="shared" si="365"/>
        <v>-99</v>
      </c>
      <c r="AB2265" s="56">
        <f t="shared" si="366"/>
        <v>-99</v>
      </c>
      <c r="AC2265" s="56">
        <f t="shared" si="367"/>
        <v>-99</v>
      </c>
      <c r="AD2265" s="3"/>
      <c r="AE2265" s="82">
        <f>IF(D2265=1, 'adjustment factor'!$D$4, IF(D2265=-9,-999,IF(D2265="",-999,0)))</f>
        <v>-999</v>
      </c>
      <c r="AF2265" s="82">
        <f>IF(F2265=1, 'adjustment factor'!$D$5, IF(F2265=-9,-999,IF(F2265="",-999,0)))</f>
        <v>-999</v>
      </c>
      <c r="AG2265" s="82">
        <f>IF(E2265=1, 'adjustment factor'!$D$6, IF(E2265=-9,-999,IF(E2265="",-999,0)))</f>
        <v>-999</v>
      </c>
      <c r="AH2265" s="82">
        <f>IF(K2265&gt;=45,'adjustment factor'!$D$7,IF(K2265=-9,-1200,IF(K2265="",-1200,0)))</f>
        <v>-1200</v>
      </c>
      <c r="AI2265" s="82">
        <f>IF(L2265=1, 'adjustment factor'!$D$8, IF(L2265=-9,-999,IF(L2265="",-999,0)))</f>
        <v>-999</v>
      </c>
      <c r="AJ2265" s="82">
        <f>IF(AND(M2265&gt;=1,M2265&lt;=4),'adjustment factor'!$D$9,IF(M2265=-9,-999,IF(M2265=98,-999,IF(M2265=99,-999,IF(M2265="",-999,0)))))</f>
        <v>-999</v>
      </c>
      <c r="AK2265" s="82">
        <f>IF(H2265=1, 'adjustment factor'!$D$10, IF(H2265=-9,-999,IF(H2265="",-999,0)))</f>
        <v>-999</v>
      </c>
      <c r="AL2265" s="82">
        <f>IF(G2265=1, 'adjustment factor'!$D$11, IF(G2265=-9,-999,IF(G2265="",-999,0)))</f>
        <v>-999</v>
      </c>
      <c r="AM2265" s="82">
        <f>IF(I2265=1, 'adjustment factor'!$D$12, IF(I2265=-9,-999,IF(I2265="",-999,0)))</f>
        <v>-999</v>
      </c>
      <c r="AN2265" s="82">
        <f>IF(J2265=1, 'adjustment factor'!$D$13, IF(J2265=-9,-999,IF(J2265="",-999,0)))</f>
        <v>-999</v>
      </c>
      <c r="AO2265" s="82" t="str">
        <f t="shared" si="368"/>
        <v>-999</v>
      </c>
      <c r="AP2265" s="82" t="str">
        <f t="shared" si="369"/>
        <v>MISSING</v>
      </c>
      <c r="AQ2265" s="31"/>
    </row>
    <row r="2266" spans="2:43">
      <c r="B2266" s="207"/>
      <c r="C2266" s="35">
        <v>2262</v>
      </c>
      <c r="D2266" s="161"/>
      <c r="E2266" s="161"/>
      <c r="F2266" s="161"/>
      <c r="G2266" s="161"/>
      <c r="H2266" s="161"/>
      <c r="I2266" s="161"/>
      <c r="J2266" s="161"/>
      <c r="K2266" s="161"/>
      <c r="L2266" s="161"/>
      <c r="M2266" s="161"/>
      <c r="N2266" s="171"/>
      <c r="O2266" s="171"/>
      <c r="P2266" s="171"/>
      <c r="Q2266" s="171"/>
      <c r="R2266" s="171"/>
      <c r="S2266" s="171"/>
      <c r="T2266" s="208" t="str">
        <f t="shared" si="360"/>
        <v>MISSING</v>
      </c>
      <c r="U2266" s="208" t="str">
        <f t="shared" si="361"/>
        <v>MISSING</v>
      </c>
      <c r="X2266" s="56">
        <f t="shared" si="362"/>
        <v>-99</v>
      </c>
      <c r="Y2266" s="56">
        <f t="shared" si="363"/>
        <v>-99</v>
      </c>
      <c r="Z2266" s="56">
        <f t="shared" si="364"/>
        <v>-99</v>
      </c>
      <c r="AA2266" s="56">
        <f t="shared" si="365"/>
        <v>-99</v>
      </c>
      <c r="AB2266" s="56">
        <f t="shared" si="366"/>
        <v>-99</v>
      </c>
      <c r="AC2266" s="56">
        <f t="shared" si="367"/>
        <v>-99</v>
      </c>
      <c r="AD2266" s="3"/>
      <c r="AE2266" s="82">
        <f>IF(D2266=1, 'adjustment factor'!$D$4, IF(D2266=-9,-999,IF(D2266="",-999,0)))</f>
        <v>-999</v>
      </c>
      <c r="AF2266" s="82">
        <f>IF(F2266=1, 'adjustment factor'!$D$5, IF(F2266=-9,-999,IF(F2266="",-999,0)))</f>
        <v>-999</v>
      </c>
      <c r="AG2266" s="82">
        <f>IF(E2266=1, 'adjustment factor'!$D$6, IF(E2266=-9,-999,IF(E2266="",-999,0)))</f>
        <v>-999</v>
      </c>
      <c r="AH2266" s="82">
        <f>IF(K2266&gt;=45,'adjustment factor'!$D$7,IF(K2266=-9,-1200,IF(K2266="",-1200,0)))</f>
        <v>-1200</v>
      </c>
      <c r="AI2266" s="82">
        <f>IF(L2266=1, 'adjustment factor'!$D$8, IF(L2266=-9,-999,IF(L2266="",-999,0)))</f>
        <v>-999</v>
      </c>
      <c r="AJ2266" s="82">
        <f>IF(AND(M2266&gt;=1,M2266&lt;=4),'adjustment factor'!$D$9,IF(M2266=-9,-999,IF(M2266=98,-999,IF(M2266=99,-999,IF(M2266="",-999,0)))))</f>
        <v>-999</v>
      </c>
      <c r="AK2266" s="82">
        <f>IF(H2266=1, 'adjustment factor'!$D$10, IF(H2266=-9,-999,IF(H2266="",-999,0)))</f>
        <v>-999</v>
      </c>
      <c r="AL2266" s="82">
        <f>IF(G2266=1, 'adjustment factor'!$D$11, IF(G2266=-9,-999,IF(G2266="",-999,0)))</f>
        <v>-999</v>
      </c>
      <c r="AM2266" s="82">
        <f>IF(I2266=1, 'adjustment factor'!$D$12, IF(I2266=-9,-999,IF(I2266="",-999,0)))</f>
        <v>-999</v>
      </c>
      <c r="AN2266" s="82">
        <f>IF(J2266=1, 'adjustment factor'!$D$13, IF(J2266=-9,-999,IF(J2266="",-999,0)))</f>
        <v>-999</v>
      </c>
      <c r="AO2266" s="82" t="str">
        <f t="shared" si="368"/>
        <v>-999</v>
      </c>
      <c r="AP2266" s="82" t="str">
        <f t="shared" si="369"/>
        <v>MISSING</v>
      </c>
      <c r="AQ2266" s="31"/>
    </row>
    <row r="2267" spans="2:43">
      <c r="B2267" s="207"/>
      <c r="C2267" s="35">
        <v>2263</v>
      </c>
      <c r="D2267" s="161"/>
      <c r="E2267" s="161"/>
      <c r="F2267" s="161"/>
      <c r="G2267" s="161"/>
      <c r="H2267" s="161"/>
      <c r="I2267" s="161"/>
      <c r="J2267" s="161"/>
      <c r="K2267" s="161"/>
      <c r="L2267" s="161"/>
      <c r="M2267" s="161"/>
      <c r="N2267" s="171"/>
      <c r="O2267" s="171"/>
      <c r="P2267" s="171"/>
      <c r="Q2267" s="171"/>
      <c r="R2267" s="171"/>
      <c r="S2267" s="171"/>
      <c r="T2267" s="208" t="str">
        <f t="shared" si="360"/>
        <v>MISSING</v>
      </c>
      <c r="U2267" s="208" t="str">
        <f t="shared" si="361"/>
        <v>MISSING</v>
      </c>
      <c r="X2267" s="56">
        <f t="shared" si="362"/>
        <v>-99</v>
      </c>
      <c r="Y2267" s="56">
        <f t="shared" si="363"/>
        <v>-99</v>
      </c>
      <c r="Z2267" s="56">
        <f t="shared" si="364"/>
        <v>-99</v>
      </c>
      <c r="AA2267" s="56">
        <f t="shared" si="365"/>
        <v>-99</v>
      </c>
      <c r="AB2267" s="56">
        <f t="shared" si="366"/>
        <v>-99</v>
      </c>
      <c r="AC2267" s="56">
        <f t="shared" si="367"/>
        <v>-99</v>
      </c>
      <c r="AD2267" s="3"/>
      <c r="AE2267" s="82">
        <f>IF(D2267=1, 'adjustment factor'!$D$4, IF(D2267=-9,-999,IF(D2267="",-999,0)))</f>
        <v>-999</v>
      </c>
      <c r="AF2267" s="82">
        <f>IF(F2267=1, 'adjustment factor'!$D$5, IF(F2267=-9,-999,IF(F2267="",-999,0)))</f>
        <v>-999</v>
      </c>
      <c r="AG2267" s="82">
        <f>IF(E2267=1, 'adjustment factor'!$D$6, IF(E2267=-9,-999,IF(E2267="",-999,0)))</f>
        <v>-999</v>
      </c>
      <c r="AH2267" s="82">
        <f>IF(K2267&gt;=45,'adjustment factor'!$D$7,IF(K2267=-9,-1200,IF(K2267="",-1200,0)))</f>
        <v>-1200</v>
      </c>
      <c r="AI2267" s="82">
        <f>IF(L2267=1, 'adjustment factor'!$D$8, IF(L2267=-9,-999,IF(L2267="",-999,0)))</f>
        <v>-999</v>
      </c>
      <c r="AJ2267" s="82">
        <f>IF(AND(M2267&gt;=1,M2267&lt;=4),'adjustment factor'!$D$9,IF(M2267=-9,-999,IF(M2267=98,-999,IF(M2267=99,-999,IF(M2267="",-999,0)))))</f>
        <v>-999</v>
      </c>
      <c r="AK2267" s="82">
        <f>IF(H2267=1, 'adjustment factor'!$D$10, IF(H2267=-9,-999,IF(H2267="",-999,0)))</f>
        <v>-999</v>
      </c>
      <c r="AL2267" s="82">
        <f>IF(G2267=1, 'adjustment factor'!$D$11, IF(G2267=-9,-999,IF(G2267="",-999,0)))</f>
        <v>-999</v>
      </c>
      <c r="AM2267" s="82">
        <f>IF(I2267=1, 'adjustment factor'!$D$12, IF(I2267=-9,-999,IF(I2267="",-999,0)))</f>
        <v>-999</v>
      </c>
      <c r="AN2267" s="82">
        <f>IF(J2267=1, 'adjustment factor'!$D$13, IF(J2267=-9,-999,IF(J2267="",-999,0)))</f>
        <v>-999</v>
      </c>
      <c r="AO2267" s="82" t="str">
        <f t="shared" si="368"/>
        <v>-999</v>
      </c>
      <c r="AP2267" s="82" t="str">
        <f t="shared" si="369"/>
        <v>MISSING</v>
      </c>
      <c r="AQ2267" s="31"/>
    </row>
    <row r="2268" spans="2:43">
      <c r="B2268" s="207"/>
      <c r="C2268" s="35">
        <v>2264</v>
      </c>
      <c r="D2268" s="161"/>
      <c r="E2268" s="161"/>
      <c r="F2268" s="161"/>
      <c r="G2268" s="161"/>
      <c r="H2268" s="161"/>
      <c r="I2268" s="161"/>
      <c r="J2268" s="161"/>
      <c r="K2268" s="161"/>
      <c r="L2268" s="161"/>
      <c r="M2268" s="161"/>
      <c r="N2268" s="171"/>
      <c r="O2268" s="171"/>
      <c r="P2268" s="171"/>
      <c r="Q2268" s="171"/>
      <c r="R2268" s="171"/>
      <c r="S2268" s="171"/>
      <c r="T2268" s="208" t="str">
        <f t="shared" si="360"/>
        <v>MISSING</v>
      </c>
      <c r="U2268" s="208" t="str">
        <f t="shared" si="361"/>
        <v>MISSING</v>
      </c>
      <c r="X2268" s="56">
        <f t="shared" si="362"/>
        <v>-99</v>
      </c>
      <c r="Y2268" s="56">
        <f t="shared" si="363"/>
        <v>-99</v>
      </c>
      <c r="Z2268" s="56">
        <f t="shared" si="364"/>
        <v>-99</v>
      </c>
      <c r="AA2268" s="56">
        <f t="shared" si="365"/>
        <v>-99</v>
      </c>
      <c r="AB2268" s="56">
        <f t="shared" si="366"/>
        <v>-99</v>
      </c>
      <c r="AC2268" s="56">
        <f t="shared" si="367"/>
        <v>-99</v>
      </c>
      <c r="AD2268" s="3"/>
      <c r="AE2268" s="82">
        <f>IF(D2268=1, 'adjustment factor'!$D$4, IF(D2268=-9,-999,IF(D2268="",-999,0)))</f>
        <v>-999</v>
      </c>
      <c r="AF2268" s="82">
        <f>IF(F2268=1, 'adjustment factor'!$D$5, IF(F2268=-9,-999,IF(F2268="",-999,0)))</f>
        <v>-999</v>
      </c>
      <c r="AG2268" s="82">
        <f>IF(E2268=1, 'adjustment factor'!$D$6, IF(E2268=-9,-999,IF(E2268="",-999,0)))</f>
        <v>-999</v>
      </c>
      <c r="AH2268" s="82">
        <f>IF(K2268&gt;=45,'adjustment factor'!$D$7,IF(K2268=-9,-1200,IF(K2268="",-1200,0)))</f>
        <v>-1200</v>
      </c>
      <c r="AI2268" s="82">
        <f>IF(L2268=1, 'adjustment factor'!$D$8, IF(L2268=-9,-999,IF(L2268="",-999,0)))</f>
        <v>-999</v>
      </c>
      <c r="AJ2268" s="82">
        <f>IF(AND(M2268&gt;=1,M2268&lt;=4),'adjustment factor'!$D$9,IF(M2268=-9,-999,IF(M2268=98,-999,IF(M2268=99,-999,IF(M2268="",-999,0)))))</f>
        <v>-999</v>
      </c>
      <c r="AK2268" s="82">
        <f>IF(H2268=1, 'adjustment factor'!$D$10, IF(H2268=-9,-999,IF(H2268="",-999,0)))</f>
        <v>-999</v>
      </c>
      <c r="AL2268" s="82">
        <f>IF(G2268=1, 'adjustment factor'!$D$11, IF(G2268=-9,-999,IF(G2268="",-999,0)))</f>
        <v>-999</v>
      </c>
      <c r="AM2268" s="82">
        <f>IF(I2268=1, 'adjustment factor'!$D$12, IF(I2268=-9,-999,IF(I2268="",-999,0)))</f>
        <v>-999</v>
      </c>
      <c r="AN2268" s="82">
        <f>IF(J2268=1, 'adjustment factor'!$D$13, IF(J2268=-9,-999,IF(J2268="",-999,0)))</f>
        <v>-999</v>
      </c>
      <c r="AO2268" s="82" t="str">
        <f t="shared" si="368"/>
        <v>-999</v>
      </c>
      <c r="AP2268" s="82" t="str">
        <f t="shared" si="369"/>
        <v>MISSING</v>
      </c>
      <c r="AQ2268" s="31"/>
    </row>
    <row r="2269" spans="2:43">
      <c r="B2269" s="207"/>
      <c r="C2269" s="35">
        <v>2265</v>
      </c>
      <c r="D2269" s="161"/>
      <c r="E2269" s="161"/>
      <c r="F2269" s="161"/>
      <c r="G2269" s="161"/>
      <c r="H2269" s="161"/>
      <c r="I2269" s="161"/>
      <c r="J2269" s="161"/>
      <c r="K2269" s="161"/>
      <c r="L2269" s="161"/>
      <c r="M2269" s="161"/>
      <c r="N2269" s="171"/>
      <c r="O2269" s="171"/>
      <c r="P2269" s="171"/>
      <c r="Q2269" s="171"/>
      <c r="R2269" s="171"/>
      <c r="S2269" s="171"/>
      <c r="T2269" s="208" t="str">
        <f t="shared" si="360"/>
        <v>MISSING</v>
      </c>
      <c r="U2269" s="208" t="str">
        <f t="shared" si="361"/>
        <v>MISSING</v>
      </c>
      <c r="X2269" s="56">
        <f t="shared" si="362"/>
        <v>-99</v>
      </c>
      <c r="Y2269" s="56">
        <f t="shared" si="363"/>
        <v>-99</v>
      </c>
      <c r="Z2269" s="56">
        <f t="shared" si="364"/>
        <v>-99</v>
      </c>
      <c r="AA2269" s="56">
        <f t="shared" si="365"/>
        <v>-99</v>
      </c>
      <c r="AB2269" s="56">
        <f t="shared" si="366"/>
        <v>-99</v>
      </c>
      <c r="AC2269" s="56">
        <f t="shared" si="367"/>
        <v>-99</v>
      </c>
      <c r="AD2269" s="3"/>
      <c r="AE2269" s="82">
        <f>IF(D2269=1, 'adjustment factor'!$D$4, IF(D2269=-9,-999,IF(D2269="",-999,0)))</f>
        <v>-999</v>
      </c>
      <c r="AF2269" s="82">
        <f>IF(F2269=1, 'adjustment factor'!$D$5, IF(F2269=-9,-999,IF(F2269="",-999,0)))</f>
        <v>-999</v>
      </c>
      <c r="AG2269" s="82">
        <f>IF(E2269=1, 'adjustment factor'!$D$6, IF(E2269=-9,-999,IF(E2269="",-999,0)))</f>
        <v>-999</v>
      </c>
      <c r="AH2269" s="82">
        <f>IF(K2269&gt;=45,'adjustment factor'!$D$7,IF(K2269=-9,-1200,IF(K2269="",-1200,0)))</f>
        <v>-1200</v>
      </c>
      <c r="AI2269" s="82">
        <f>IF(L2269=1, 'adjustment factor'!$D$8, IF(L2269=-9,-999,IF(L2269="",-999,0)))</f>
        <v>-999</v>
      </c>
      <c r="AJ2269" s="82">
        <f>IF(AND(M2269&gt;=1,M2269&lt;=4),'adjustment factor'!$D$9,IF(M2269=-9,-999,IF(M2269=98,-999,IF(M2269=99,-999,IF(M2269="",-999,0)))))</f>
        <v>-999</v>
      </c>
      <c r="AK2269" s="82">
        <f>IF(H2269=1, 'adjustment factor'!$D$10, IF(H2269=-9,-999,IF(H2269="",-999,0)))</f>
        <v>-999</v>
      </c>
      <c r="AL2269" s="82">
        <f>IF(G2269=1, 'adjustment factor'!$D$11, IF(G2269=-9,-999,IF(G2269="",-999,0)))</f>
        <v>-999</v>
      </c>
      <c r="AM2269" s="82">
        <f>IF(I2269=1, 'adjustment factor'!$D$12, IF(I2269=-9,-999,IF(I2269="",-999,0)))</f>
        <v>-999</v>
      </c>
      <c r="AN2269" s="82">
        <f>IF(J2269=1, 'adjustment factor'!$D$13, IF(J2269=-9,-999,IF(J2269="",-999,0)))</f>
        <v>-999</v>
      </c>
      <c r="AO2269" s="82" t="str">
        <f t="shared" si="368"/>
        <v>-999</v>
      </c>
      <c r="AP2269" s="82" t="str">
        <f t="shared" si="369"/>
        <v>MISSING</v>
      </c>
      <c r="AQ2269" s="31"/>
    </row>
    <row r="2270" spans="2:43">
      <c r="B2270" s="207"/>
      <c r="C2270" s="35">
        <v>2266</v>
      </c>
      <c r="D2270" s="161"/>
      <c r="E2270" s="161"/>
      <c r="F2270" s="161"/>
      <c r="G2270" s="161"/>
      <c r="H2270" s="161"/>
      <c r="I2270" s="161"/>
      <c r="J2270" s="161"/>
      <c r="K2270" s="161"/>
      <c r="L2270" s="161"/>
      <c r="M2270" s="161"/>
      <c r="N2270" s="171"/>
      <c r="O2270" s="171"/>
      <c r="P2270" s="171"/>
      <c r="Q2270" s="171"/>
      <c r="R2270" s="171"/>
      <c r="S2270" s="171"/>
      <c r="T2270" s="208" t="str">
        <f t="shared" si="360"/>
        <v>MISSING</v>
      </c>
      <c r="U2270" s="208" t="str">
        <f t="shared" si="361"/>
        <v>MISSING</v>
      </c>
      <c r="X2270" s="56">
        <f t="shared" si="362"/>
        <v>-99</v>
      </c>
      <c r="Y2270" s="56">
        <f t="shared" si="363"/>
        <v>-99</v>
      </c>
      <c r="Z2270" s="56">
        <f t="shared" si="364"/>
        <v>-99</v>
      </c>
      <c r="AA2270" s="56">
        <f t="shared" si="365"/>
        <v>-99</v>
      </c>
      <c r="AB2270" s="56">
        <f t="shared" si="366"/>
        <v>-99</v>
      </c>
      <c r="AC2270" s="56">
        <f t="shared" si="367"/>
        <v>-99</v>
      </c>
      <c r="AD2270" s="3"/>
      <c r="AE2270" s="82">
        <f>IF(D2270=1, 'adjustment factor'!$D$4, IF(D2270=-9,-999,IF(D2270="",-999,0)))</f>
        <v>-999</v>
      </c>
      <c r="AF2270" s="82">
        <f>IF(F2270=1, 'adjustment factor'!$D$5, IF(F2270=-9,-999,IF(F2270="",-999,0)))</f>
        <v>-999</v>
      </c>
      <c r="AG2270" s="82">
        <f>IF(E2270=1, 'adjustment factor'!$D$6, IF(E2270=-9,-999,IF(E2270="",-999,0)))</f>
        <v>-999</v>
      </c>
      <c r="AH2270" s="82">
        <f>IF(K2270&gt;=45,'adjustment factor'!$D$7,IF(K2270=-9,-1200,IF(K2270="",-1200,0)))</f>
        <v>-1200</v>
      </c>
      <c r="AI2270" s="82">
        <f>IF(L2270=1, 'adjustment factor'!$D$8, IF(L2270=-9,-999,IF(L2270="",-999,0)))</f>
        <v>-999</v>
      </c>
      <c r="AJ2270" s="82">
        <f>IF(AND(M2270&gt;=1,M2270&lt;=4),'adjustment factor'!$D$9,IF(M2270=-9,-999,IF(M2270=98,-999,IF(M2270=99,-999,IF(M2270="",-999,0)))))</f>
        <v>-999</v>
      </c>
      <c r="AK2270" s="82">
        <f>IF(H2270=1, 'adjustment factor'!$D$10, IF(H2270=-9,-999,IF(H2270="",-999,0)))</f>
        <v>-999</v>
      </c>
      <c r="AL2270" s="82">
        <f>IF(G2270=1, 'adjustment factor'!$D$11, IF(G2270=-9,-999,IF(G2270="",-999,0)))</f>
        <v>-999</v>
      </c>
      <c r="AM2270" s="82">
        <f>IF(I2270=1, 'adjustment factor'!$D$12, IF(I2270=-9,-999,IF(I2270="",-999,0)))</f>
        <v>-999</v>
      </c>
      <c r="AN2270" s="82">
        <f>IF(J2270=1, 'adjustment factor'!$D$13, IF(J2270=-9,-999,IF(J2270="",-999,0)))</f>
        <v>-999</v>
      </c>
      <c r="AO2270" s="82" t="str">
        <f t="shared" si="368"/>
        <v>-999</v>
      </c>
      <c r="AP2270" s="82" t="str">
        <f t="shared" si="369"/>
        <v>MISSING</v>
      </c>
      <c r="AQ2270" s="31"/>
    </row>
    <row r="2271" spans="2:43">
      <c r="B2271" s="207"/>
      <c r="C2271" s="35">
        <v>2267</v>
      </c>
      <c r="D2271" s="161"/>
      <c r="E2271" s="161"/>
      <c r="F2271" s="161"/>
      <c r="G2271" s="161"/>
      <c r="H2271" s="161"/>
      <c r="I2271" s="161"/>
      <c r="J2271" s="161"/>
      <c r="K2271" s="161"/>
      <c r="L2271" s="161"/>
      <c r="M2271" s="161"/>
      <c r="N2271" s="171"/>
      <c r="O2271" s="171"/>
      <c r="P2271" s="171"/>
      <c r="Q2271" s="171"/>
      <c r="R2271" s="171"/>
      <c r="S2271" s="171"/>
      <c r="T2271" s="208" t="str">
        <f t="shared" si="360"/>
        <v>MISSING</v>
      </c>
      <c r="U2271" s="208" t="str">
        <f t="shared" si="361"/>
        <v>MISSING</v>
      </c>
      <c r="X2271" s="56">
        <f t="shared" si="362"/>
        <v>-99</v>
      </c>
      <c r="Y2271" s="56">
        <f t="shared" si="363"/>
        <v>-99</v>
      </c>
      <c r="Z2271" s="56">
        <f t="shared" si="364"/>
        <v>-99</v>
      </c>
      <c r="AA2271" s="56">
        <f t="shared" si="365"/>
        <v>-99</v>
      </c>
      <c r="AB2271" s="56">
        <f t="shared" si="366"/>
        <v>-99</v>
      </c>
      <c r="AC2271" s="56">
        <f t="shared" si="367"/>
        <v>-99</v>
      </c>
      <c r="AD2271" s="3"/>
      <c r="AE2271" s="82">
        <f>IF(D2271=1, 'adjustment factor'!$D$4, IF(D2271=-9,-999,IF(D2271="",-999,0)))</f>
        <v>-999</v>
      </c>
      <c r="AF2271" s="82">
        <f>IF(F2271=1, 'adjustment factor'!$D$5, IF(F2271=-9,-999,IF(F2271="",-999,0)))</f>
        <v>-999</v>
      </c>
      <c r="AG2271" s="82">
        <f>IF(E2271=1, 'adjustment factor'!$D$6, IF(E2271=-9,-999,IF(E2271="",-999,0)))</f>
        <v>-999</v>
      </c>
      <c r="AH2271" s="82">
        <f>IF(K2271&gt;=45,'adjustment factor'!$D$7,IF(K2271=-9,-1200,IF(K2271="",-1200,0)))</f>
        <v>-1200</v>
      </c>
      <c r="AI2271" s="82">
        <f>IF(L2271=1, 'adjustment factor'!$D$8, IF(L2271=-9,-999,IF(L2271="",-999,0)))</f>
        <v>-999</v>
      </c>
      <c r="AJ2271" s="82">
        <f>IF(AND(M2271&gt;=1,M2271&lt;=4),'adjustment factor'!$D$9,IF(M2271=-9,-999,IF(M2271=98,-999,IF(M2271=99,-999,IF(M2271="",-999,0)))))</f>
        <v>-999</v>
      </c>
      <c r="AK2271" s="82">
        <f>IF(H2271=1, 'adjustment factor'!$D$10, IF(H2271=-9,-999,IF(H2271="",-999,0)))</f>
        <v>-999</v>
      </c>
      <c r="AL2271" s="82">
        <f>IF(G2271=1, 'adjustment factor'!$D$11, IF(G2271=-9,-999,IF(G2271="",-999,0)))</f>
        <v>-999</v>
      </c>
      <c r="AM2271" s="82">
        <f>IF(I2271=1, 'adjustment factor'!$D$12, IF(I2271=-9,-999,IF(I2271="",-999,0)))</f>
        <v>-999</v>
      </c>
      <c r="AN2271" s="82">
        <f>IF(J2271=1, 'adjustment factor'!$D$13, IF(J2271=-9,-999,IF(J2271="",-999,0)))</f>
        <v>-999</v>
      </c>
      <c r="AO2271" s="82" t="str">
        <f t="shared" si="368"/>
        <v>-999</v>
      </c>
      <c r="AP2271" s="82" t="str">
        <f t="shared" si="369"/>
        <v>MISSING</v>
      </c>
      <c r="AQ2271" s="31"/>
    </row>
    <row r="2272" spans="2:43">
      <c r="B2272" s="207"/>
      <c r="C2272" s="35">
        <v>2268</v>
      </c>
      <c r="D2272" s="161"/>
      <c r="E2272" s="161"/>
      <c r="F2272" s="161"/>
      <c r="G2272" s="161"/>
      <c r="H2272" s="161"/>
      <c r="I2272" s="161"/>
      <c r="J2272" s="161"/>
      <c r="K2272" s="161"/>
      <c r="L2272" s="161"/>
      <c r="M2272" s="161"/>
      <c r="N2272" s="171"/>
      <c r="O2272" s="171"/>
      <c r="P2272" s="171"/>
      <c r="Q2272" s="171"/>
      <c r="R2272" s="171"/>
      <c r="S2272" s="171"/>
      <c r="T2272" s="208" t="str">
        <f t="shared" si="360"/>
        <v>MISSING</v>
      </c>
      <c r="U2272" s="208" t="str">
        <f t="shared" si="361"/>
        <v>MISSING</v>
      </c>
      <c r="X2272" s="56">
        <f t="shared" si="362"/>
        <v>-99</v>
      </c>
      <c r="Y2272" s="56">
        <f t="shared" si="363"/>
        <v>-99</v>
      </c>
      <c r="Z2272" s="56">
        <f t="shared" si="364"/>
        <v>-99</v>
      </c>
      <c r="AA2272" s="56">
        <f t="shared" si="365"/>
        <v>-99</v>
      </c>
      <c r="AB2272" s="56">
        <f t="shared" si="366"/>
        <v>-99</v>
      </c>
      <c r="AC2272" s="56">
        <f t="shared" si="367"/>
        <v>-99</v>
      </c>
      <c r="AD2272" s="3"/>
      <c r="AE2272" s="82">
        <f>IF(D2272=1, 'adjustment factor'!$D$4, IF(D2272=-9,-999,IF(D2272="",-999,0)))</f>
        <v>-999</v>
      </c>
      <c r="AF2272" s="82">
        <f>IF(F2272=1, 'adjustment factor'!$D$5, IF(F2272=-9,-999,IF(F2272="",-999,0)))</f>
        <v>-999</v>
      </c>
      <c r="AG2272" s="82">
        <f>IF(E2272=1, 'adjustment factor'!$D$6, IF(E2272=-9,-999,IF(E2272="",-999,0)))</f>
        <v>-999</v>
      </c>
      <c r="AH2272" s="82">
        <f>IF(K2272&gt;=45,'adjustment factor'!$D$7,IF(K2272=-9,-1200,IF(K2272="",-1200,0)))</f>
        <v>-1200</v>
      </c>
      <c r="AI2272" s="82">
        <f>IF(L2272=1, 'adjustment factor'!$D$8, IF(L2272=-9,-999,IF(L2272="",-999,0)))</f>
        <v>-999</v>
      </c>
      <c r="AJ2272" s="82">
        <f>IF(AND(M2272&gt;=1,M2272&lt;=4),'adjustment factor'!$D$9,IF(M2272=-9,-999,IF(M2272=98,-999,IF(M2272=99,-999,IF(M2272="",-999,0)))))</f>
        <v>-999</v>
      </c>
      <c r="AK2272" s="82">
        <f>IF(H2272=1, 'adjustment factor'!$D$10, IF(H2272=-9,-999,IF(H2272="",-999,0)))</f>
        <v>-999</v>
      </c>
      <c r="AL2272" s="82">
        <f>IF(G2272=1, 'adjustment factor'!$D$11, IF(G2272=-9,-999,IF(G2272="",-999,0)))</f>
        <v>-999</v>
      </c>
      <c r="AM2272" s="82">
        <f>IF(I2272=1, 'adjustment factor'!$D$12, IF(I2272=-9,-999,IF(I2272="",-999,0)))</f>
        <v>-999</v>
      </c>
      <c r="AN2272" s="82">
        <f>IF(J2272=1, 'adjustment factor'!$D$13, IF(J2272=-9,-999,IF(J2272="",-999,0)))</f>
        <v>-999</v>
      </c>
      <c r="AO2272" s="82" t="str">
        <f t="shared" si="368"/>
        <v>-999</v>
      </c>
      <c r="AP2272" s="82" t="str">
        <f t="shared" si="369"/>
        <v>MISSING</v>
      </c>
      <c r="AQ2272" s="31"/>
    </row>
    <row r="2273" spans="2:43">
      <c r="B2273" s="207"/>
      <c r="C2273" s="35">
        <v>2269</v>
      </c>
      <c r="D2273" s="161"/>
      <c r="E2273" s="161"/>
      <c r="F2273" s="161"/>
      <c r="G2273" s="161"/>
      <c r="H2273" s="161"/>
      <c r="I2273" s="161"/>
      <c r="J2273" s="161"/>
      <c r="K2273" s="161"/>
      <c r="L2273" s="161"/>
      <c r="M2273" s="161"/>
      <c r="N2273" s="171"/>
      <c r="O2273" s="171"/>
      <c r="P2273" s="171"/>
      <c r="Q2273" s="171"/>
      <c r="R2273" s="171"/>
      <c r="S2273" s="171"/>
      <c r="T2273" s="208" t="str">
        <f t="shared" si="360"/>
        <v>MISSING</v>
      </c>
      <c r="U2273" s="208" t="str">
        <f t="shared" si="361"/>
        <v>MISSING</v>
      </c>
      <c r="X2273" s="56">
        <f t="shared" si="362"/>
        <v>-99</v>
      </c>
      <c r="Y2273" s="56">
        <f t="shared" si="363"/>
        <v>-99</v>
      </c>
      <c r="Z2273" s="56">
        <f t="shared" si="364"/>
        <v>-99</v>
      </c>
      <c r="AA2273" s="56">
        <f t="shared" si="365"/>
        <v>-99</v>
      </c>
      <c r="AB2273" s="56">
        <f t="shared" si="366"/>
        <v>-99</v>
      </c>
      <c r="AC2273" s="56">
        <f t="shared" si="367"/>
        <v>-99</v>
      </c>
      <c r="AD2273" s="3"/>
      <c r="AE2273" s="82">
        <f>IF(D2273=1, 'adjustment factor'!$D$4, IF(D2273=-9,-999,IF(D2273="",-999,0)))</f>
        <v>-999</v>
      </c>
      <c r="AF2273" s="82">
        <f>IF(F2273=1, 'adjustment factor'!$D$5, IF(F2273=-9,-999,IF(F2273="",-999,0)))</f>
        <v>-999</v>
      </c>
      <c r="AG2273" s="82">
        <f>IF(E2273=1, 'adjustment factor'!$D$6, IF(E2273=-9,-999,IF(E2273="",-999,0)))</f>
        <v>-999</v>
      </c>
      <c r="AH2273" s="82">
        <f>IF(K2273&gt;=45,'adjustment factor'!$D$7,IF(K2273=-9,-1200,IF(K2273="",-1200,0)))</f>
        <v>-1200</v>
      </c>
      <c r="AI2273" s="82">
        <f>IF(L2273=1, 'adjustment factor'!$D$8, IF(L2273=-9,-999,IF(L2273="",-999,0)))</f>
        <v>-999</v>
      </c>
      <c r="AJ2273" s="82">
        <f>IF(AND(M2273&gt;=1,M2273&lt;=4),'adjustment factor'!$D$9,IF(M2273=-9,-999,IF(M2273=98,-999,IF(M2273=99,-999,IF(M2273="",-999,0)))))</f>
        <v>-999</v>
      </c>
      <c r="AK2273" s="82">
        <f>IF(H2273=1, 'adjustment factor'!$D$10, IF(H2273=-9,-999,IF(H2273="",-999,0)))</f>
        <v>-999</v>
      </c>
      <c r="AL2273" s="82">
        <f>IF(G2273=1, 'adjustment factor'!$D$11, IF(G2273=-9,-999,IF(G2273="",-999,0)))</f>
        <v>-999</v>
      </c>
      <c r="AM2273" s="82">
        <f>IF(I2273=1, 'adjustment factor'!$D$12, IF(I2273=-9,-999,IF(I2273="",-999,0)))</f>
        <v>-999</v>
      </c>
      <c r="AN2273" s="82">
        <f>IF(J2273=1, 'adjustment factor'!$D$13, IF(J2273=-9,-999,IF(J2273="",-999,0)))</f>
        <v>-999</v>
      </c>
      <c r="AO2273" s="82" t="str">
        <f t="shared" si="368"/>
        <v>-999</v>
      </c>
      <c r="AP2273" s="82" t="str">
        <f t="shared" si="369"/>
        <v>MISSING</v>
      </c>
      <c r="AQ2273" s="31"/>
    </row>
    <row r="2274" spans="2:43">
      <c r="B2274" s="207"/>
      <c r="C2274" s="35">
        <v>2270</v>
      </c>
      <c r="D2274" s="161"/>
      <c r="E2274" s="161"/>
      <c r="F2274" s="161"/>
      <c r="G2274" s="161"/>
      <c r="H2274" s="161"/>
      <c r="I2274" s="161"/>
      <c r="J2274" s="161"/>
      <c r="K2274" s="161"/>
      <c r="L2274" s="161"/>
      <c r="M2274" s="161"/>
      <c r="N2274" s="171"/>
      <c r="O2274" s="171"/>
      <c r="P2274" s="171"/>
      <c r="Q2274" s="171"/>
      <c r="R2274" s="171"/>
      <c r="S2274" s="171"/>
      <c r="T2274" s="208" t="str">
        <f t="shared" si="360"/>
        <v>MISSING</v>
      </c>
      <c r="U2274" s="208" t="str">
        <f t="shared" si="361"/>
        <v>MISSING</v>
      </c>
      <c r="X2274" s="56">
        <f t="shared" si="362"/>
        <v>-99</v>
      </c>
      <c r="Y2274" s="56">
        <f t="shared" si="363"/>
        <v>-99</v>
      </c>
      <c r="Z2274" s="56">
        <f t="shared" si="364"/>
        <v>-99</v>
      </c>
      <c r="AA2274" s="56">
        <f t="shared" si="365"/>
        <v>-99</v>
      </c>
      <c r="AB2274" s="56">
        <f t="shared" si="366"/>
        <v>-99</v>
      </c>
      <c r="AC2274" s="56">
        <f t="shared" si="367"/>
        <v>-99</v>
      </c>
      <c r="AD2274" s="3"/>
      <c r="AE2274" s="82">
        <f>IF(D2274=1, 'adjustment factor'!$D$4, IF(D2274=-9,-999,IF(D2274="",-999,0)))</f>
        <v>-999</v>
      </c>
      <c r="AF2274" s="82">
        <f>IF(F2274=1, 'adjustment factor'!$D$5, IF(F2274=-9,-999,IF(F2274="",-999,0)))</f>
        <v>-999</v>
      </c>
      <c r="AG2274" s="82">
        <f>IF(E2274=1, 'adjustment factor'!$D$6, IF(E2274=-9,-999,IF(E2274="",-999,0)))</f>
        <v>-999</v>
      </c>
      <c r="AH2274" s="82">
        <f>IF(K2274&gt;=45,'adjustment factor'!$D$7,IF(K2274=-9,-1200,IF(K2274="",-1200,0)))</f>
        <v>-1200</v>
      </c>
      <c r="AI2274" s="82">
        <f>IF(L2274=1, 'adjustment factor'!$D$8, IF(L2274=-9,-999,IF(L2274="",-999,0)))</f>
        <v>-999</v>
      </c>
      <c r="AJ2274" s="82">
        <f>IF(AND(M2274&gt;=1,M2274&lt;=4),'adjustment factor'!$D$9,IF(M2274=-9,-999,IF(M2274=98,-999,IF(M2274=99,-999,IF(M2274="",-999,0)))))</f>
        <v>-999</v>
      </c>
      <c r="AK2274" s="82">
        <f>IF(H2274=1, 'adjustment factor'!$D$10, IF(H2274=-9,-999,IF(H2274="",-999,0)))</f>
        <v>-999</v>
      </c>
      <c r="AL2274" s="82">
        <f>IF(G2274=1, 'adjustment factor'!$D$11, IF(G2274=-9,-999,IF(G2274="",-999,0)))</f>
        <v>-999</v>
      </c>
      <c r="AM2274" s="82">
        <f>IF(I2274=1, 'adjustment factor'!$D$12, IF(I2274=-9,-999,IF(I2274="",-999,0)))</f>
        <v>-999</v>
      </c>
      <c r="AN2274" s="82">
        <f>IF(J2274=1, 'adjustment factor'!$D$13, IF(J2274=-9,-999,IF(J2274="",-999,0)))</f>
        <v>-999</v>
      </c>
      <c r="AO2274" s="82" t="str">
        <f t="shared" si="368"/>
        <v>-999</v>
      </c>
      <c r="AP2274" s="82" t="str">
        <f t="shared" si="369"/>
        <v>MISSING</v>
      </c>
      <c r="AQ2274" s="31"/>
    </row>
    <row r="2275" spans="2:43">
      <c r="B2275" s="207"/>
      <c r="C2275" s="35">
        <v>2271</v>
      </c>
      <c r="D2275" s="161"/>
      <c r="E2275" s="161"/>
      <c r="F2275" s="161"/>
      <c r="G2275" s="161"/>
      <c r="H2275" s="161"/>
      <c r="I2275" s="161"/>
      <c r="J2275" s="161"/>
      <c r="K2275" s="161"/>
      <c r="L2275" s="161"/>
      <c r="M2275" s="161"/>
      <c r="N2275" s="171"/>
      <c r="O2275" s="171"/>
      <c r="P2275" s="171"/>
      <c r="Q2275" s="171"/>
      <c r="R2275" s="171"/>
      <c r="S2275" s="171"/>
      <c r="T2275" s="208" t="str">
        <f t="shared" si="360"/>
        <v>MISSING</v>
      </c>
      <c r="U2275" s="208" t="str">
        <f t="shared" si="361"/>
        <v>MISSING</v>
      </c>
      <c r="X2275" s="56">
        <f t="shared" si="362"/>
        <v>-99</v>
      </c>
      <c r="Y2275" s="56">
        <f t="shared" si="363"/>
        <v>-99</v>
      </c>
      <c r="Z2275" s="56">
        <f t="shared" si="364"/>
        <v>-99</v>
      </c>
      <c r="AA2275" s="56">
        <f t="shared" si="365"/>
        <v>-99</v>
      </c>
      <c r="AB2275" s="56">
        <f t="shared" si="366"/>
        <v>-99</v>
      </c>
      <c r="AC2275" s="56">
        <f t="shared" si="367"/>
        <v>-99</v>
      </c>
      <c r="AD2275" s="3"/>
      <c r="AE2275" s="82">
        <f>IF(D2275=1, 'adjustment factor'!$D$4, IF(D2275=-9,-999,IF(D2275="",-999,0)))</f>
        <v>-999</v>
      </c>
      <c r="AF2275" s="82">
        <f>IF(F2275=1, 'adjustment factor'!$D$5, IF(F2275=-9,-999,IF(F2275="",-999,0)))</f>
        <v>-999</v>
      </c>
      <c r="AG2275" s="82">
        <f>IF(E2275=1, 'adjustment factor'!$D$6, IF(E2275=-9,-999,IF(E2275="",-999,0)))</f>
        <v>-999</v>
      </c>
      <c r="AH2275" s="82">
        <f>IF(K2275&gt;=45,'adjustment factor'!$D$7,IF(K2275=-9,-1200,IF(K2275="",-1200,0)))</f>
        <v>-1200</v>
      </c>
      <c r="AI2275" s="82">
        <f>IF(L2275=1, 'adjustment factor'!$D$8, IF(L2275=-9,-999,IF(L2275="",-999,0)))</f>
        <v>-999</v>
      </c>
      <c r="AJ2275" s="82">
        <f>IF(AND(M2275&gt;=1,M2275&lt;=4),'adjustment factor'!$D$9,IF(M2275=-9,-999,IF(M2275=98,-999,IF(M2275=99,-999,IF(M2275="",-999,0)))))</f>
        <v>-999</v>
      </c>
      <c r="AK2275" s="82">
        <f>IF(H2275=1, 'adjustment factor'!$D$10, IF(H2275=-9,-999,IF(H2275="",-999,0)))</f>
        <v>-999</v>
      </c>
      <c r="AL2275" s="82">
        <f>IF(G2275=1, 'adjustment factor'!$D$11, IF(G2275=-9,-999,IF(G2275="",-999,0)))</f>
        <v>-999</v>
      </c>
      <c r="AM2275" s="82">
        <f>IF(I2275=1, 'adjustment factor'!$D$12, IF(I2275=-9,-999,IF(I2275="",-999,0)))</f>
        <v>-999</v>
      </c>
      <c r="AN2275" s="82">
        <f>IF(J2275=1, 'adjustment factor'!$D$13, IF(J2275=-9,-999,IF(J2275="",-999,0)))</f>
        <v>-999</v>
      </c>
      <c r="AO2275" s="82" t="str">
        <f t="shared" si="368"/>
        <v>-999</v>
      </c>
      <c r="AP2275" s="82" t="str">
        <f t="shared" si="369"/>
        <v>MISSING</v>
      </c>
    </row>
    <row r="2276" spans="2:43">
      <c r="B2276" s="207"/>
      <c r="C2276" s="35">
        <v>2272</v>
      </c>
      <c r="D2276" s="161"/>
      <c r="E2276" s="161"/>
      <c r="F2276" s="161"/>
      <c r="G2276" s="161"/>
      <c r="H2276" s="161"/>
      <c r="I2276" s="161"/>
      <c r="J2276" s="161"/>
      <c r="K2276" s="161"/>
      <c r="L2276" s="161"/>
      <c r="M2276" s="161"/>
      <c r="N2276" s="171"/>
      <c r="O2276" s="171"/>
      <c r="P2276" s="171"/>
      <c r="Q2276" s="171"/>
      <c r="R2276" s="171"/>
      <c r="S2276" s="171"/>
      <c r="T2276" s="208" t="str">
        <f t="shared" si="360"/>
        <v>MISSING</v>
      </c>
      <c r="U2276" s="208" t="str">
        <f t="shared" si="361"/>
        <v>MISSING</v>
      </c>
      <c r="X2276" s="56">
        <f t="shared" si="362"/>
        <v>-99</v>
      </c>
      <c r="Y2276" s="56">
        <f t="shared" si="363"/>
        <v>-99</v>
      </c>
      <c r="Z2276" s="56">
        <f t="shared" si="364"/>
        <v>-99</v>
      </c>
      <c r="AA2276" s="56">
        <f t="shared" si="365"/>
        <v>-99</v>
      </c>
      <c r="AB2276" s="56">
        <f t="shared" si="366"/>
        <v>-99</v>
      </c>
      <c r="AC2276" s="56">
        <f t="shared" si="367"/>
        <v>-99</v>
      </c>
      <c r="AD2276" s="3"/>
      <c r="AE2276" s="82">
        <f>IF(D2276=1, 'adjustment factor'!$D$4, IF(D2276=-9,-999,IF(D2276="",-999,0)))</f>
        <v>-999</v>
      </c>
      <c r="AF2276" s="82">
        <f>IF(F2276=1, 'adjustment factor'!$D$5, IF(F2276=-9,-999,IF(F2276="",-999,0)))</f>
        <v>-999</v>
      </c>
      <c r="AG2276" s="82">
        <f>IF(E2276=1, 'adjustment factor'!$D$6, IF(E2276=-9,-999,IF(E2276="",-999,0)))</f>
        <v>-999</v>
      </c>
      <c r="AH2276" s="82">
        <f>IF(K2276&gt;=45,'adjustment factor'!$D$7,IF(K2276=-9,-1200,IF(K2276="",-1200,0)))</f>
        <v>-1200</v>
      </c>
      <c r="AI2276" s="82">
        <f>IF(L2276=1, 'adjustment factor'!$D$8, IF(L2276=-9,-999,IF(L2276="",-999,0)))</f>
        <v>-999</v>
      </c>
      <c r="AJ2276" s="82">
        <f>IF(AND(M2276&gt;=1,M2276&lt;=4),'adjustment factor'!$D$9,IF(M2276=-9,-999,IF(M2276=98,-999,IF(M2276=99,-999,IF(M2276="",-999,0)))))</f>
        <v>-999</v>
      </c>
      <c r="AK2276" s="82">
        <f>IF(H2276=1, 'adjustment factor'!$D$10, IF(H2276=-9,-999,IF(H2276="",-999,0)))</f>
        <v>-999</v>
      </c>
      <c r="AL2276" s="82">
        <f>IF(G2276=1, 'adjustment factor'!$D$11, IF(G2276=-9,-999,IF(G2276="",-999,0)))</f>
        <v>-999</v>
      </c>
      <c r="AM2276" s="82">
        <f>IF(I2276=1, 'adjustment factor'!$D$12, IF(I2276=-9,-999,IF(I2276="",-999,0)))</f>
        <v>-999</v>
      </c>
      <c r="AN2276" s="82">
        <f>IF(J2276=1, 'adjustment factor'!$D$13, IF(J2276=-9,-999,IF(J2276="",-999,0)))</f>
        <v>-999</v>
      </c>
      <c r="AO2276" s="82" t="str">
        <f t="shared" si="368"/>
        <v>-999</v>
      </c>
      <c r="AP2276" s="82" t="str">
        <f t="shared" si="369"/>
        <v>MISSING</v>
      </c>
    </row>
    <row r="2277" spans="2:43">
      <c r="B2277" s="207"/>
      <c r="C2277" s="35">
        <v>2273</v>
      </c>
      <c r="D2277" s="161"/>
      <c r="E2277" s="161"/>
      <c r="F2277" s="161"/>
      <c r="G2277" s="161"/>
      <c r="H2277" s="161"/>
      <c r="I2277" s="161"/>
      <c r="J2277" s="161"/>
      <c r="K2277" s="161"/>
      <c r="L2277" s="161"/>
      <c r="M2277" s="161"/>
      <c r="N2277" s="171"/>
      <c r="O2277" s="171"/>
      <c r="P2277" s="171"/>
      <c r="Q2277" s="171"/>
      <c r="R2277" s="171"/>
      <c r="S2277" s="171"/>
      <c r="T2277" s="208" t="str">
        <f t="shared" si="360"/>
        <v>MISSING</v>
      </c>
      <c r="U2277" s="208" t="str">
        <f t="shared" si="361"/>
        <v>MISSING</v>
      </c>
      <c r="X2277" s="56">
        <f t="shared" si="362"/>
        <v>-99</v>
      </c>
      <c r="Y2277" s="56">
        <f t="shared" si="363"/>
        <v>-99</v>
      </c>
      <c r="Z2277" s="56">
        <f t="shared" si="364"/>
        <v>-99</v>
      </c>
      <c r="AA2277" s="56">
        <f t="shared" si="365"/>
        <v>-99</v>
      </c>
      <c r="AB2277" s="56">
        <f t="shared" si="366"/>
        <v>-99</v>
      </c>
      <c r="AC2277" s="56">
        <f t="shared" si="367"/>
        <v>-99</v>
      </c>
      <c r="AD2277" s="3"/>
      <c r="AE2277" s="82">
        <f>IF(D2277=1, 'adjustment factor'!$D$4, IF(D2277=-9,-999,IF(D2277="",-999,0)))</f>
        <v>-999</v>
      </c>
      <c r="AF2277" s="82">
        <f>IF(F2277=1, 'adjustment factor'!$D$5, IF(F2277=-9,-999,IF(F2277="",-999,0)))</f>
        <v>-999</v>
      </c>
      <c r="AG2277" s="82">
        <f>IF(E2277=1, 'adjustment factor'!$D$6, IF(E2277=-9,-999,IF(E2277="",-999,0)))</f>
        <v>-999</v>
      </c>
      <c r="AH2277" s="82">
        <f>IF(K2277&gt;=45,'adjustment factor'!$D$7,IF(K2277=-9,-1200,IF(K2277="",-1200,0)))</f>
        <v>-1200</v>
      </c>
      <c r="AI2277" s="82">
        <f>IF(L2277=1, 'adjustment factor'!$D$8, IF(L2277=-9,-999,IF(L2277="",-999,0)))</f>
        <v>-999</v>
      </c>
      <c r="AJ2277" s="82">
        <f>IF(AND(M2277&gt;=1,M2277&lt;=4),'adjustment factor'!$D$9,IF(M2277=-9,-999,IF(M2277=98,-999,IF(M2277=99,-999,IF(M2277="",-999,0)))))</f>
        <v>-999</v>
      </c>
      <c r="AK2277" s="82">
        <f>IF(H2277=1, 'adjustment factor'!$D$10, IF(H2277=-9,-999,IF(H2277="",-999,0)))</f>
        <v>-999</v>
      </c>
      <c r="AL2277" s="82">
        <f>IF(G2277=1, 'adjustment factor'!$D$11, IF(G2277=-9,-999,IF(G2277="",-999,0)))</f>
        <v>-999</v>
      </c>
      <c r="AM2277" s="82">
        <f>IF(I2277=1, 'adjustment factor'!$D$12, IF(I2277=-9,-999,IF(I2277="",-999,0)))</f>
        <v>-999</v>
      </c>
      <c r="AN2277" s="82">
        <f>IF(J2277=1, 'adjustment factor'!$D$13, IF(J2277=-9,-999,IF(J2277="",-999,0)))</f>
        <v>-999</v>
      </c>
      <c r="AO2277" s="82" t="str">
        <f t="shared" si="368"/>
        <v>-999</v>
      </c>
      <c r="AP2277" s="82" t="str">
        <f t="shared" si="369"/>
        <v>MISSING</v>
      </c>
    </row>
    <row r="2278" spans="2:43">
      <c r="B2278" s="207"/>
      <c r="C2278" s="35">
        <v>2274</v>
      </c>
      <c r="D2278" s="161"/>
      <c r="E2278" s="161"/>
      <c r="F2278" s="161"/>
      <c r="G2278" s="161"/>
      <c r="H2278" s="161"/>
      <c r="I2278" s="161"/>
      <c r="J2278" s="161"/>
      <c r="K2278" s="161"/>
      <c r="L2278" s="161"/>
      <c r="M2278" s="161"/>
      <c r="N2278" s="171"/>
      <c r="O2278" s="171"/>
      <c r="P2278" s="171"/>
      <c r="Q2278" s="171"/>
      <c r="R2278" s="171"/>
      <c r="S2278" s="171"/>
      <c r="T2278" s="208" t="str">
        <f t="shared" si="360"/>
        <v>MISSING</v>
      </c>
      <c r="U2278" s="208" t="str">
        <f t="shared" si="361"/>
        <v>MISSING</v>
      </c>
      <c r="X2278" s="56">
        <f t="shared" si="362"/>
        <v>-99</v>
      </c>
      <c r="Y2278" s="56">
        <f t="shared" si="363"/>
        <v>-99</v>
      </c>
      <c r="Z2278" s="56">
        <f t="shared" si="364"/>
        <v>-99</v>
      </c>
      <c r="AA2278" s="56">
        <f t="shared" si="365"/>
        <v>-99</v>
      </c>
      <c r="AB2278" s="56">
        <f t="shared" si="366"/>
        <v>-99</v>
      </c>
      <c r="AC2278" s="56">
        <f t="shared" si="367"/>
        <v>-99</v>
      </c>
      <c r="AD2278" s="3"/>
      <c r="AE2278" s="82">
        <f>IF(D2278=1, 'adjustment factor'!$D$4, IF(D2278=-9,-999,IF(D2278="",-999,0)))</f>
        <v>-999</v>
      </c>
      <c r="AF2278" s="82">
        <f>IF(F2278=1, 'adjustment factor'!$D$5, IF(F2278=-9,-999,IF(F2278="",-999,0)))</f>
        <v>-999</v>
      </c>
      <c r="AG2278" s="82">
        <f>IF(E2278=1, 'adjustment factor'!$D$6, IF(E2278=-9,-999,IF(E2278="",-999,0)))</f>
        <v>-999</v>
      </c>
      <c r="AH2278" s="82">
        <f>IF(K2278&gt;=45,'adjustment factor'!$D$7,IF(K2278=-9,-1200,IF(K2278="",-1200,0)))</f>
        <v>-1200</v>
      </c>
      <c r="AI2278" s="82">
        <f>IF(L2278=1, 'adjustment factor'!$D$8, IF(L2278=-9,-999,IF(L2278="",-999,0)))</f>
        <v>-999</v>
      </c>
      <c r="AJ2278" s="82">
        <f>IF(AND(M2278&gt;=1,M2278&lt;=4),'adjustment factor'!$D$9,IF(M2278=-9,-999,IF(M2278=98,-999,IF(M2278=99,-999,IF(M2278="",-999,0)))))</f>
        <v>-999</v>
      </c>
      <c r="AK2278" s="82">
        <f>IF(H2278=1, 'adjustment factor'!$D$10, IF(H2278=-9,-999,IF(H2278="",-999,0)))</f>
        <v>-999</v>
      </c>
      <c r="AL2278" s="82">
        <f>IF(G2278=1, 'adjustment factor'!$D$11, IF(G2278=-9,-999,IF(G2278="",-999,0)))</f>
        <v>-999</v>
      </c>
      <c r="AM2278" s="82">
        <f>IF(I2278=1, 'adjustment factor'!$D$12, IF(I2278=-9,-999,IF(I2278="",-999,0)))</f>
        <v>-999</v>
      </c>
      <c r="AN2278" s="82">
        <f>IF(J2278=1, 'adjustment factor'!$D$13, IF(J2278=-9,-999,IF(J2278="",-999,0)))</f>
        <v>-999</v>
      </c>
      <c r="AO2278" s="82" t="str">
        <f t="shared" si="368"/>
        <v>-999</v>
      </c>
      <c r="AP2278" s="82" t="str">
        <f t="shared" si="369"/>
        <v>MISSING</v>
      </c>
    </row>
    <row r="2279" spans="2:43">
      <c r="B2279" s="207"/>
      <c r="C2279" s="35">
        <v>2275</v>
      </c>
      <c r="D2279" s="161"/>
      <c r="E2279" s="161"/>
      <c r="F2279" s="161"/>
      <c r="G2279" s="161"/>
      <c r="H2279" s="161"/>
      <c r="I2279" s="161"/>
      <c r="J2279" s="161"/>
      <c r="K2279" s="161"/>
      <c r="L2279" s="161"/>
      <c r="M2279" s="161"/>
      <c r="N2279" s="171"/>
      <c r="O2279" s="171"/>
      <c r="P2279" s="171"/>
      <c r="Q2279" s="171"/>
      <c r="R2279" s="171"/>
      <c r="S2279" s="171"/>
      <c r="T2279" s="208" t="str">
        <f t="shared" si="360"/>
        <v>MISSING</v>
      </c>
      <c r="U2279" s="208" t="str">
        <f t="shared" si="361"/>
        <v>MISSING</v>
      </c>
      <c r="X2279" s="56">
        <f t="shared" si="362"/>
        <v>-99</v>
      </c>
      <c r="Y2279" s="56">
        <f t="shared" si="363"/>
        <v>-99</v>
      </c>
      <c r="Z2279" s="56">
        <f t="shared" si="364"/>
        <v>-99</v>
      </c>
      <c r="AA2279" s="56">
        <f t="shared" si="365"/>
        <v>-99</v>
      </c>
      <c r="AB2279" s="56">
        <f t="shared" si="366"/>
        <v>-99</v>
      </c>
      <c r="AC2279" s="56">
        <f t="shared" si="367"/>
        <v>-99</v>
      </c>
      <c r="AD2279" s="3"/>
      <c r="AE2279" s="82">
        <f>IF(D2279=1, 'adjustment factor'!$D$4, IF(D2279=-9,-999,IF(D2279="",-999,0)))</f>
        <v>-999</v>
      </c>
      <c r="AF2279" s="82">
        <f>IF(F2279=1, 'adjustment factor'!$D$5, IF(F2279=-9,-999,IF(F2279="",-999,0)))</f>
        <v>-999</v>
      </c>
      <c r="AG2279" s="82">
        <f>IF(E2279=1, 'adjustment factor'!$D$6, IF(E2279=-9,-999,IF(E2279="",-999,0)))</f>
        <v>-999</v>
      </c>
      <c r="AH2279" s="82">
        <f>IF(K2279&gt;=45,'adjustment factor'!$D$7,IF(K2279=-9,-1200,IF(K2279="",-1200,0)))</f>
        <v>-1200</v>
      </c>
      <c r="AI2279" s="82">
        <f>IF(L2279=1, 'adjustment factor'!$D$8, IF(L2279=-9,-999,IF(L2279="",-999,0)))</f>
        <v>-999</v>
      </c>
      <c r="AJ2279" s="82">
        <f>IF(AND(M2279&gt;=1,M2279&lt;=4),'adjustment factor'!$D$9,IF(M2279=-9,-999,IF(M2279=98,-999,IF(M2279=99,-999,IF(M2279="",-999,0)))))</f>
        <v>-999</v>
      </c>
      <c r="AK2279" s="82">
        <f>IF(H2279=1, 'adjustment factor'!$D$10, IF(H2279=-9,-999,IF(H2279="",-999,0)))</f>
        <v>-999</v>
      </c>
      <c r="AL2279" s="82">
        <f>IF(G2279=1, 'adjustment factor'!$D$11, IF(G2279=-9,-999,IF(G2279="",-999,0)))</f>
        <v>-999</v>
      </c>
      <c r="AM2279" s="82">
        <f>IF(I2279=1, 'adjustment factor'!$D$12, IF(I2279=-9,-999,IF(I2279="",-999,0)))</f>
        <v>-999</v>
      </c>
      <c r="AN2279" s="82">
        <f>IF(J2279=1, 'adjustment factor'!$D$13, IF(J2279=-9,-999,IF(J2279="",-999,0)))</f>
        <v>-999</v>
      </c>
      <c r="AO2279" s="82" t="str">
        <f t="shared" si="368"/>
        <v>-999</v>
      </c>
      <c r="AP2279" s="82" t="str">
        <f t="shared" si="369"/>
        <v>MISSING</v>
      </c>
    </row>
    <row r="2280" spans="2:43">
      <c r="B2280" s="207"/>
      <c r="C2280" s="35">
        <v>2276</v>
      </c>
      <c r="D2280" s="161"/>
      <c r="E2280" s="161"/>
      <c r="F2280" s="161"/>
      <c r="G2280" s="161"/>
      <c r="H2280" s="161"/>
      <c r="I2280" s="161"/>
      <c r="J2280" s="161"/>
      <c r="K2280" s="161"/>
      <c r="L2280" s="161"/>
      <c r="M2280" s="161"/>
      <c r="N2280" s="171"/>
      <c r="O2280" s="171"/>
      <c r="P2280" s="171"/>
      <c r="Q2280" s="171"/>
      <c r="R2280" s="171"/>
      <c r="S2280" s="171"/>
      <c r="T2280" s="208" t="str">
        <f t="shared" si="360"/>
        <v>MISSING</v>
      </c>
      <c r="U2280" s="208" t="str">
        <f t="shared" si="361"/>
        <v>MISSING</v>
      </c>
      <c r="X2280" s="56">
        <f t="shared" si="362"/>
        <v>-99</v>
      </c>
      <c r="Y2280" s="56">
        <f t="shared" si="363"/>
        <v>-99</v>
      </c>
      <c r="Z2280" s="56">
        <f t="shared" si="364"/>
        <v>-99</v>
      </c>
      <c r="AA2280" s="56">
        <f t="shared" si="365"/>
        <v>-99</v>
      </c>
      <c r="AB2280" s="56">
        <f t="shared" si="366"/>
        <v>-99</v>
      </c>
      <c r="AC2280" s="56">
        <f t="shared" si="367"/>
        <v>-99</v>
      </c>
      <c r="AD2280" s="3"/>
      <c r="AE2280" s="82">
        <f>IF(D2280=1, 'adjustment factor'!$D$4, IF(D2280=-9,-999,IF(D2280="",-999,0)))</f>
        <v>-999</v>
      </c>
      <c r="AF2280" s="82">
        <f>IF(F2280=1, 'adjustment factor'!$D$5, IF(F2280=-9,-999,IF(F2280="",-999,0)))</f>
        <v>-999</v>
      </c>
      <c r="AG2280" s="82">
        <f>IF(E2280=1, 'adjustment factor'!$D$6, IF(E2280=-9,-999,IF(E2280="",-999,0)))</f>
        <v>-999</v>
      </c>
      <c r="AH2280" s="82">
        <f>IF(K2280&gt;=45,'adjustment factor'!$D$7,IF(K2280=-9,-1200,IF(K2280="",-1200,0)))</f>
        <v>-1200</v>
      </c>
      <c r="AI2280" s="82">
        <f>IF(L2280=1, 'adjustment factor'!$D$8, IF(L2280=-9,-999,IF(L2280="",-999,0)))</f>
        <v>-999</v>
      </c>
      <c r="AJ2280" s="82">
        <f>IF(AND(M2280&gt;=1,M2280&lt;=4),'adjustment factor'!$D$9,IF(M2280=-9,-999,IF(M2280=98,-999,IF(M2280=99,-999,IF(M2280="",-999,0)))))</f>
        <v>-999</v>
      </c>
      <c r="AK2280" s="82">
        <f>IF(H2280=1, 'adjustment factor'!$D$10, IF(H2280=-9,-999,IF(H2280="",-999,0)))</f>
        <v>-999</v>
      </c>
      <c r="AL2280" s="82">
        <f>IF(G2280=1, 'adjustment factor'!$D$11, IF(G2280=-9,-999,IF(G2280="",-999,0)))</f>
        <v>-999</v>
      </c>
      <c r="AM2280" s="82">
        <f>IF(I2280=1, 'adjustment factor'!$D$12, IF(I2280=-9,-999,IF(I2280="",-999,0)))</f>
        <v>-999</v>
      </c>
      <c r="AN2280" s="82">
        <f>IF(J2280=1, 'adjustment factor'!$D$13, IF(J2280=-9,-999,IF(J2280="",-999,0)))</f>
        <v>-999</v>
      </c>
      <c r="AO2280" s="82" t="str">
        <f t="shared" si="368"/>
        <v>-999</v>
      </c>
      <c r="AP2280" s="82" t="str">
        <f t="shared" si="369"/>
        <v>MISSING</v>
      </c>
    </row>
    <row r="2281" spans="2:43">
      <c r="B2281" s="207"/>
      <c r="C2281" s="35">
        <v>2277</v>
      </c>
      <c r="D2281" s="161"/>
      <c r="E2281" s="161"/>
      <c r="F2281" s="161"/>
      <c r="G2281" s="161"/>
      <c r="H2281" s="161"/>
      <c r="I2281" s="161"/>
      <c r="J2281" s="161"/>
      <c r="K2281" s="161"/>
      <c r="L2281" s="161"/>
      <c r="M2281" s="161"/>
      <c r="N2281" s="171"/>
      <c r="O2281" s="171"/>
      <c r="P2281" s="171"/>
      <c r="Q2281" s="171"/>
      <c r="R2281" s="171"/>
      <c r="S2281" s="171"/>
      <c r="T2281" s="208" t="str">
        <f t="shared" si="360"/>
        <v>MISSING</v>
      </c>
      <c r="U2281" s="208" t="str">
        <f t="shared" si="361"/>
        <v>MISSING</v>
      </c>
      <c r="X2281" s="56">
        <f t="shared" si="362"/>
        <v>-99</v>
      </c>
      <c r="Y2281" s="56">
        <f t="shared" si="363"/>
        <v>-99</v>
      </c>
      <c r="Z2281" s="56">
        <f t="shared" si="364"/>
        <v>-99</v>
      </c>
      <c r="AA2281" s="56">
        <f t="shared" si="365"/>
        <v>-99</v>
      </c>
      <c r="AB2281" s="56">
        <f t="shared" si="366"/>
        <v>-99</v>
      </c>
      <c r="AC2281" s="56">
        <f t="shared" si="367"/>
        <v>-99</v>
      </c>
      <c r="AD2281" s="3"/>
      <c r="AE2281" s="82">
        <f>IF(D2281=1, 'adjustment factor'!$D$4, IF(D2281=-9,-999,IF(D2281="",-999,0)))</f>
        <v>-999</v>
      </c>
      <c r="AF2281" s="82">
        <f>IF(F2281=1, 'adjustment factor'!$D$5, IF(F2281=-9,-999,IF(F2281="",-999,0)))</f>
        <v>-999</v>
      </c>
      <c r="AG2281" s="82">
        <f>IF(E2281=1, 'adjustment factor'!$D$6, IF(E2281=-9,-999,IF(E2281="",-999,0)))</f>
        <v>-999</v>
      </c>
      <c r="AH2281" s="82">
        <f>IF(K2281&gt;=45,'adjustment factor'!$D$7,IF(K2281=-9,-1200,IF(K2281="",-1200,0)))</f>
        <v>-1200</v>
      </c>
      <c r="AI2281" s="82">
        <f>IF(L2281=1, 'adjustment factor'!$D$8, IF(L2281=-9,-999,IF(L2281="",-999,0)))</f>
        <v>-999</v>
      </c>
      <c r="AJ2281" s="82">
        <f>IF(AND(M2281&gt;=1,M2281&lt;=4),'adjustment factor'!$D$9,IF(M2281=-9,-999,IF(M2281=98,-999,IF(M2281=99,-999,IF(M2281="",-999,0)))))</f>
        <v>-999</v>
      </c>
      <c r="AK2281" s="82">
        <f>IF(H2281=1, 'adjustment factor'!$D$10, IF(H2281=-9,-999,IF(H2281="",-999,0)))</f>
        <v>-999</v>
      </c>
      <c r="AL2281" s="82">
        <f>IF(G2281=1, 'adjustment factor'!$D$11, IF(G2281=-9,-999,IF(G2281="",-999,0)))</f>
        <v>-999</v>
      </c>
      <c r="AM2281" s="82">
        <f>IF(I2281=1, 'adjustment factor'!$D$12, IF(I2281=-9,-999,IF(I2281="",-999,0)))</f>
        <v>-999</v>
      </c>
      <c r="AN2281" s="82">
        <f>IF(J2281=1, 'adjustment factor'!$D$13, IF(J2281=-9,-999,IF(J2281="",-999,0)))</f>
        <v>-999</v>
      </c>
      <c r="AO2281" s="82" t="str">
        <f t="shared" si="368"/>
        <v>-999</v>
      </c>
      <c r="AP2281" s="82" t="str">
        <f t="shared" si="369"/>
        <v>MISSING</v>
      </c>
    </row>
    <row r="2282" spans="2:43">
      <c r="B2282" s="207"/>
      <c r="C2282" s="35">
        <v>2278</v>
      </c>
      <c r="D2282" s="161"/>
      <c r="E2282" s="161"/>
      <c r="F2282" s="161"/>
      <c r="G2282" s="161"/>
      <c r="H2282" s="161"/>
      <c r="I2282" s="161"/>
      <c r="J2282" s="161"/>
      <c r="K2282" s="161"/>
      <c r="L2282" s="161"/>
      <c r="M2282" s="161"/>
      <c r="N2282" s="171"/>
      <c r="O2282" s="171"/>
      <c r="P2282" s="171"/>
      <c r="Q2282" s="171"/>
      <c r="R2282" s="171"/>
      <c r="S2282" s="171"/>
      <c r="T2282" s="208" t="str">
        <f t="shared" si="360"/>
        <v>MISSING</v>
      </c>
      <c r="U2282" s="208" t="str">
        <f t="shared" si="361"/>
        <v>MISSING</v>
      </c>
      <c r="X2282" s="56">
        <f t="shared" si="362"/>
        <v>-99</v>
      </c>
      <c r="Y2282" s="56">
        <f t="shared" si="363"/>
        <v>-99</v>
      </c>
      <c r="Z2282" s="56">
        <f t="shared" si="364"/>
        <v>-99</v>
      </c>
      <c r="AA2282" s="56">
        <f t="shared" si="365"/>
        <v>-99</v>
      </c>
      <c r="AB2282" s="56">
        <f t="shared" si="366"/>
        <v>-99</v>
      </c>
      <c r="AC2282" s="56">
        <f t="shared" si="367"/>
        <v>-99</v>
      </c>
      <c r="AD2282" s="3"/>
      <c r="AE2282" s="82">
        <f>IF(D2282=1, 'adjustment factor'!$D$4, IF(D2282=-9,-999,IF(D2282="",-999,0)))</f>
        <v>-999</v>
      </c>
      <c r="AF2282" s="82">
        <f>IF(F2282=1, 'adjustment factor'!$D$5, IF(F2282=-9,-999,IF(F2282="",-999,0)))</f>
        <v>-999</v>
      </c>
      <c r="AG2282" s="82">
        <f>IF(E2282=1, 'adjustment factor'!$D$6, IF(E2282=-9,-999,IF(E2282="",-999,0)))</f>
        <v>-999</v>
      </c>
      <c r="AH2282" s="82">
        <f>IF(K2282&gt;=45,'adjustment factor'!$D$7,IF(K2282=-9,-1200,IF(K2282="",-1200,0)))</f>
        <v>-1200</v>
      </c>
      <c r="AI2282" s="82">
        <f>IF(L2282=1, 'adjustment factor'!$D$8, IF(L2282=-9,-999,IF(L2282="",-999,0)))</f>
        <v>-999</v>
      </c>
      <c r="AJ2282" s="82">
        <f>IF(AND(M2282&gt;=1,M2282&lt;=4),'adjustment factor'!$D$9,IF(M2282=-9,-999,IF(M2282=98,-999,IF(M2282=99,-999,IF(M2282="",-999,0)))))</f>
        <v>-999</v>
      </c>
      <c r="AK2282" s="82">
        <f>IF(H2282=1, 'adjustment factor'!$D$10, IF(H2282=-9,-999,IF(H2282="",-999,0)))</f>
        <v>-999</v>
      </c>
      <c r="AL2282" s="82">
        <f>IF(G2282=1, 'adjustment factor'!$D$11, IF(G2282=-9,-999,IF(G2282="",-999,0)))</f>
        <v>-999</v>
      </c>
      <c r="AM2282" s="82">
        <f>IF(I2282=1, 'adjustment factor'!$D$12, IF(I2282=-9,-999,IF(I2282="",-999,0)))</f>
        <v>-999</v>
      </c>
      <c r="AN2282" s="82">
        <f>IF(J2282=1, 'adjustment factor'!$D$13, IF(J2282=-9,-999,IF(J2282="",-999,0)))</f>
        <v>-999</v>
      </c>
      <c r="AO2282" s="82" t="str">
        <f t="shared" si="368"/>
        <v>-999</v>
      </c>
      <c r="AP2282" s="82" t="str">
        <f t="shared" si="369"/>
        <v>MISSING</v>
      </c>
    </row>
    <row r="2283" spans="2:43">
      <c r="B2283" s="207"/>
      <c r="C2283" s="35">
        <v>2279</v>
      </c>
      <c r="D2283" s="161"/>
      <c r="E2283" s="161"/>
      <c r="F2283" s="161"/>
      <c r="G2283" s="161"/>
      <c r="H2283" s="161"/>
      <c r="I2283" s="161"/>
      <c r="J2283" s="161"/>
      <c r="K2283" s="161"/>
      <c r="L2283" s="161"/>
      <c r="M2283" s="161"/>
      <c r="N2283" s="171"/>
      <c r="O2283" s="171"/>
      <c r="P2283" s="171"/>
      <c r="Q2283" s="171"/>
      <c r="R2283" s="171"/>
      <c r="S2283" s="171"/>
      <c r="T2283" s="208" t="str">
        <f t="shared" si="360"/>
        <v>MISSING</v>
      </c>
      <c r="U2283" s="208" t="str">
        <f t="shared" si="361"/>
        <v>MISSING</v>
      </c>
      <c r="X2283" s="56">
        <f t="shared" si="362"/>
        <v>-99</v>
      </c>
      <c r="Y2283" s="56">
        <f t="shared" si="363"/>
        <v>-99</v>
      </c>
      <c r="Z2283" s="56">
        <f t="shared" si="364"/>
        <v>-99</v>
      </c>
      <c r="AA2283" s="56">
        <f t="shared" si="365"/>
        <v>-99</v>
      </c>
      <c r="AB2283" s="56">
        <f t="shared" si="366"/>
        <v>-99</v>
      </c>
      <c r="AC2283" s="56">
        <f t="shared" si="367"/>
        <v>-99</v>
      </c>
      <c r="AD2283" s="3"/>
      <c r="AE2283" s="82">
        <f>IF(D2283=1, 'adjustment factor'!$D$4, IF(D2283=-9,-999,IF(D2283="",-999,0)))</f>
        <v>-999</v>
      </c>
      <c r="AF2283" s="82">
        <f>IF(F2283=1, 'adjustment factor'!$D$5, IF(F2283=-9,-999,IF(F2283="",-999,0)))</f>
        <v>-999</v>
      </c>
      <c r="AG2283" s="82">
        <f>IF(E2283=1, 'adjustment factor'!$D$6, IF(E2283=-9,-999,IF(E2283="",-999,0)))</f>
        <v>-999</v>
      </c>
      <c r="AH2283" s="82">
        <f>IF(K2283&gt;=45,'adjustment factor'!$D$7,IF(K2283=-9,-1200,IF(K2283="",-1200,0)))</f>
        <v>-1200</v>
      </c>
      <c r="AI2283" s="82">
        <f>IF(L2283=1, 'adjustment factor'!$D$8, IF(L2283=-9,-999,IF(L2283="",-999,0)))</f>
        <v>-999</v>
      </c>
      <c r="AJ2283" s="82">
        <f>IF(AND(M2283&gt;=1,M2283&lt;=4),'adjustment factor'!$D$9,IF(M2283=-9,-999,IF(M2283=98,-999,IF(M2283=99,-999,IF(M2283="",-999,0)))))</f>
        <v>-999</v>
      </c>
      <c r="AK2283" s="82">
        <f>IF(H2283=1, 'adjustment factor'!$D$10, IF(H2283=-9,-999,IF(H2283="",-999,0)))</f>
        <v>-999</v>
      </c>
      <c r="AL2283" s="82">
        <f>IF(G2283=1, 'adjustment factor'!$D$11, IF(G2283=-9,-999,IF(G2283="",-999,0)))</f>
        <v>-999</v>
      </c>
      <c r="AM2283" s="82">
        <f>IF(I2283=1, 'adjustment factor'!$D$12, IF(I2283=-9,-999,IF(I2283="",-999,0)))</f>
        <v>-999</v>
      </c>
      <c r="AN2283" s="82">
        <f>IF(J2283=1, 'adjustment factor'!$D$13, IF(J2283=-9,-999,IF(J2283="",-999,0)))</f>
        <v>-999</v>
      </c>
      <c r="AO2283" s="82" t="str">
        <f t="shared" si="368"/>
        <v>-999</v>
      </c>
      <c r="AP2283" s="82" t="str">
        <f t="shared" si="369"/>
        <v>MISSING</v>
      </c>
    </row>
    <row r="2284" spans="2:43">
      <c r="B2284" s="207"/>
      <c r="C2284" s="35">
        <v>2280</v>
      </c>
      <c r="D2284" s="161"/>
      <c r="E2284" s="161"/>
      <c r="F2284" s="161"/>
      <c r="G2284" s="161"/>
      <c r="H2284" s="161"/>
      <c r="I2284" s="161"/>
      <c r="J2284" s="161"/>
      <c r="K2284" s="161"/>
      <c r="L2284" s="161"/>
      <c r="M2284" s="161"/>
      <c r="N2284" s="171"/>
      <c r="O2284" s="171"/>
      <c r="P2284" s="171"/>
      <c r="Q2284" s="171"/>
      <c r="R2284" s="171"/>
      <c r="S2284" s="171"/>
      <c r="T2284" s="208" t="str">
        <f t="shared" si="360"/>
        <v>MISSING</v>
      </c>
      <c r="U2284" s="208" t="str">
        <f t="shared" si="361"/>
        <v>MISSING</v>
      </c>
      <c r="X2284" s="56">
        <f t="shared" si="362"/>
        <v>-99</v>
      </c>
      <c r="Y2284" s="56">
        <f t="shared" si="363"/>
        <v>-99</v>
      </c>
      <c r="Z2284" s="56">
        <f t="shared" si="364"/>
        <v>-99</v>
      </c>
      <c r="AA2284" s="56">
        <f t="shared" si="365"/>
        <v>-99</v>
      </c>
      <c r="AB2284" s="56">
        <f t="shared" si="366"/>
        <v>-99</v>
      </c>
      <c r="AC2284" s="56">
        <f t="shared" si="367"/>
        <v>-99</v>
      </c>
      <c r="AD2284" s="3"/>
      <c r="AE2284" s="82">
        <f>IF(D2284=1, 'adjustment factor'!$D$4, IF(D2284=-9,-999,IF(D2284="",-999,0)))</f>
        <v>-999</v>
      </c>
      <c r="AF2284" s="82">
        <f>IF(F2284=1, 'adjustment factor'!$D$5, IF(F2284=-9,-999,IF(F2284="",-999,0)))</f>
        <v>-999</v>
      </c>
      <c r="AG2284" s="82">
        <f>IF(E2284=1, 'adjustment factor'!$D$6, IF(E2284=-9,-999,IF(E2284="",-999,0)))</f>
        <v>-999</v>
      </c>
      <c r="AH2284" s="82">
        <f>IF(K2284&gt;=45,'adjustment factor'!$D$7,IF(K2284=-9,-1200,IF(K2284="",-1200,0)))</f>
        <v>-1200</v>
      </c>
      <c r="AI2284" s="82">
        <f>IF(L2284=1, 'adjustment factor'!$D$8, IF(L2284=-9,-999,IF(L2284="",-999,0)))</f>
        <v>-999</v>
      </c>
      <c r="AJ2284" s="82">
        <f>IF(AND(M2284&gt;=1,M2284&lt;=4),'adjustment factor'!$D$9,IF(M2284=-9,-999,IF(M2284=98,-999,IF(M2284=99,-999,IF(M2284="",-999,0)))))</f>
        <v>-999</v>
      </c>
      <c r="AK2284" s="82">
        <f>IF(H2284=1, 'adjustment factor'!$D$10, IF(H2284=-9,-999,IF(H2284="",-999,0)))</f>
        <v>-999</v>
      </c>
      <c r="AL2284" s="82">
        <f>IF(G2284=1, 'adjustment factor'!$D$11, IF(G2284=-9,-999,IF(G2284="",-999,0)))</f>
        <v>-999</v>
      </c>
      <c r="AM2284" s="82">
        <f>IF(I2284=1, 'adjustment factor'!$D$12, IF(I2284=-9,-999,IF(I2284="",-999,0)))</f>
        <v>-999</v>
      </c>
      <c r="AN2284" s="82">
        <f>IF(J2284=1, 'adjustment factor'!$D$13, IF(J2284=-9,-999,IF(J2284="",-999,0)))</f>
        <v>-999</v>
      </c>
      <c r="AO2284" s="82" t="str">
        <f t="shared" si="368"/>
        <v>-999</v>
      </c>
      <c r="AP2284" s="82" t="str">
        <f t="shared" si="369"/>
        <v>MISSING</v>
      </c>
    </row>
    <row r="2285" spans="2:43">
      <c r="B2285" s="207"/>
      <c r="C2285" s="35">
        <v>2281</v>
      </c>
      <c r="D2285" s="161"/>
      <c r="E2285" s="161"/>
      <c r="F2285" s="161"/>
      <c r="G2285" s="161"/>
      <c r="H2285" s="161"/>
      <c r="I2285" s="161"/>
      <c r="J2285" s="161"/>
      <c r="K2285" s="161"/>
      <c r="L2285" s="161"/>
      <c r="M2285" s="161"/>
      <c r="N2285" s="171"/>
      <c r="O2285" s="171"/>
      <c r="P2285" s="171"/>
      <c r="Q2285" s="171"/>
      <c r="R2285" s="171"/>
      <c r="S2285" s="171"/>
      <c r="T2285" s="208" t="str">
        <f t="shared" si="360"/>
        <v>MISSING</v>
      </c>
      <c r="U2285" s="208" t="str">
        <f t="shared" si="361"/>
        <v>MISSING</v>
      </c>
      <c r="X2285" s="56">
        <f t="shared" si="362"/>
        <v>-99</v>
      </c>
      <c r="Y2285" s="56">
        <f t="shared" si="363"/>
        <v>-99</v>
      </c>
      <c r="Z2285" s="56">
        <f t="shared" si="364"/>
        <v>-99</v>
      </c>
      <c r="AA2285" s="56">
        <f t="shared" si="365"/>
        <v>-99</v>
      </c>
      <c r="AB2285" s="56">
        <f t="shared" si="366"/>
        <v>-99</v>
      </c>
      <c r="AC2285" s="56">
        <f t="shared" si="367"/>
        <v>-99</v>
      </c>
      <c r="AD2285" s="3"/>
      <c r="AE2285" s="82">
        <f>IF(D2285=1, 'adjustment factor'!$D$4, IF(D2285=-9,-999,IF(D2285="",-999,0)))</f>
        <v>-999</v>
      </c>
      <c r="AF2285" s="82">
        <f>IF(F2285=1, 'adjustment factor'!$D$5, IF(F2285=-9,-999,IF(F2285="",-999,0)))</f>
        <v>-999</v>
      </c>
      <c r="AG2285" s="82">
        <f>IF(E2285=1, 'adjustment factor'!$D$6, IF(E2285=-9,-999,IF(E2285="",-999,0)))</f>
        <v>-999</v>
      </c>
      <c r="AH2285" s="82">
        <f>IF(K2285&gt;=45,'adjustment factor'!$D$7,IF(K2285=-9,-1200,IF(K2285="",-1200,0)))</f>
        <v>-1200</v>
      </c>
      <c r="AI2285" s="82">
        <f>IF(L2285=1, 'adjustment factor'!$D$8, IF(L2285=-9,-999,IF(L2285="",-999,0)))</f>
        <v>-999</v>
      </c>
      <c r="AJ2285" s="82">
        <f>IF(AND(M2285&gt;=1,M2285&lt;=4),'adjustment factor'!$D$9,IF(M2285=-9,-999,IF(M2285=98,-999,IF(M2285=99,-999,IF(M2285="",-999,0)))))</f>
        <v>-999</v>
      </c>
      <c r="AK2285" s="82">
        <f>IF(H2285=1, 'adjustment factor'!$D$10, IF(H2285=-9,-999,IF(H2285="",-999,0)))</f>
        <v>-999</v>
      </c>
      <c r="AL2285" s="82">
        <f>IF(G2285=1, 'adjustment factor'!$D$11, IF(G2285=-9,-999,IF(G2285="",-999,0)))</f>
        <v>-999</v>
      </c>
      <c r="AM2285" s="82">
        <f>IF(I2285=1, 'adjustment factor'!$D$12, IF(I2285=-9,-999,IF(I2285="",-999,0)))</f>
        <v>-999</v>
      </c>
      <c r="AN2285" s="82">
        <f>IF(J2285=1, 'adjustment factor'!$D$13, IF(J2285=-9,-999,IF(J2285="",-999,0)))</f>
        <v>-999</v>
      </c>
      <c r="AO2285" s="82" t="str">
        <f t="shared" si="368"/>
        <v>-999</v>
      </c>
      <c r="AP2285" s="82" t="str">
        <f t="shared" si="369"/>
        <v>MISSING</v>
      </c>
    </row>
    <row r="2286" spans="2:43">
      <c r="B2286" s="207"/>
      <c r="C2286" s="35">
        <v>2282</v>
      </c>
      <c r="D2286" s="161"/>
      <c r="E2286" s="161"/>
      <c r="F2286" s="161"/>
      <c r="G2286" s="161"/>
      <c r="H2286" s="161"/>
      <c r="I2286" s="161"/>
      <c r="J2286" s="161"/>
      <c r="K2286" s="161"/>
      <c r="L2286" s="161"/>
      <c r="M2286" s="161"/>
      <c r="N2286" s="171"/>
      <c r="O2286" s="171"/>
      <c r="P2286" s="171"/>
      <c r="Q2286" s="171"/>
      <c r="R2286" s="171"/>
      <c r="S2286" s="171"/>
      <c r="T2286" s="208" t="str">
        <f t="shared" si="360"/>
        <v>MISSING</v>
      </c>
      <c r="U2286" s="208" t="str">
        <f t="shared" si="361"/>
        <v>MISSING</v>
      </c>
      <c r="X2286" s="56">
        <f t="shared" si="362"/>
        <v>-99</v>
      </c>
      <c r="Y2286" s="56">
        <f t="shared" si="363"/>
        <v>-99</v>
      </c>
      <c r="Z2286" s="56">
        <f t="shared" si="364"/>
        <v>-99</v>
      </c>
      <c r="AA2286" s="56">
        <f t="shared" si="365"/>
        <v>-99</v>
      </c>
      <c r="AB2286" s="56">
        <f t="shared" si="366"/>
        <v>-99</v>
      </c>
      <c r="AC2286" s="56">
        <f t="shared" si="367"/>
        <v>-99</v>
      </c>
      <c r="AD2286" s="3"/>
      <c r="AE2286" s="82">
        <f>IF(D2286=1, 'adjustment factor'!$D$4, IF(D2286=-9,-999,IF(D2286="",-999,0)))</f>
        <v>-999</v>
      </c>
      <c r="AF2286" s="82">
        <f>IF(F2286=1, 'adjustment factor'!$D$5, IF(F2286=-9,-999,IF(F2286="",-999,0)))</f>
        <v>-999</v>
      </c>
      <c r="AG2286" s="82">
        <f>IF(E2286=1, 'adjustment factor'!$D$6, IF(E2286=-9,-999,IF(E2286="",-999,0)))</f>
        <v>-999</v>
      </c>
      <c r="AH2286" s="82">
        <f>IF(K2286&gt;=45,'adjustment factor'!$D$7,IF(K2286=-9,-1200,IF(K2286="",-1200,0)))</f>
        <v>-1200</v>
      </c>
      <c r="AI2286" s="82">
        <f>IF(L2286=1, 'adjustment factor'!$D$8, IF(L2286=-9,-999,IF(L2286="",-999,0)))</f>
        <v>-999</v>
      </c>
      <c r="AJ2286" s="82">
        <f>IF(AND(M2286&gt;=1,M2286&lt;=4),'adjustment factor'!$D$9,IF(M2286=-9,-999,IF(M2286=98,-999,IF(M2286=99,-999,IF(M2286="",-999,0)))))</f>
        <v>-999</v>
      </c>
      <c r="AK2286" s="82">
        <f>IF(H2286=1, 'adjustment factor'!$D$10, IF(H2286=-9,-999,IF(H2286="",-999,0)))</f>
        <v>-999</v>
      </c>
      <c r="AL2286" s="82">
        <f>IF(G2286=1, 'adjustment factor'!$D$11, IF(G2286=-9,-999,IF(G2286="",-999,0)))</f>
        <v>-999</v>
      </c>
      <c r="AM2286" s="82">
        <f>IF(I2286=1, 'adjustment factor'!$D$12, IF(I2286=-9,-999,IF(I2286="",-999,0)))</f>
        <v>-999</v>
      </c>
      <c r="AN2286" s="82">
        <f>IF(J2286=1, 'adjustment factor'!$D$13, IF(J2286=-9,-999,IF(J2286="",-999,0)))</f>
        <v>-999</v>
      </c>
      <c r="AO2286" s="82" t="str">
        <f t="shared" si="368"/>
        <v>-999</v>
      </c>
      <c r="AP2286" s="82" t="str">
        <f t="shared" si="369"/>
        <v>MISSING</v>
      </c>
    </row>
    <row r="2287" spans="2:43">
      <c r="B2287" s="207"/>
      <c r="C2287" s="35">
        <v>2283</v>
      </c>
      <c r="D2287" s="161"/>
      <c r="E2287" s="161"/>
      <c r="F2287" s="161"/>
      <c r="G2287" s="161"/>
      <c r="H2287" s="161"/>
      <c r="I2287" s="161"/>
      <c r="J2287" s="161"/>
      <c r="K2287" s="161"/>
      <c r="L2287" s="161"/>
      <c r="M2287" s="161"/>
      <c r="N2287" s="171"/>
      <c r="O2287" s="171"/>
      <c r="P2287" s="171"/>
      <c r="Q2287" s="171"/>
      <c r="R2287" s="171"/>
      <c r="S2287" s="171"/>
      <c r="T2287" s="208" t="str">
        <f t="shared" si="360"/>
        <v>MISSING</v>
      </c>
      <c r="U2287" s="208" t="str">
        <f t="shared" si="361"/>
        <v>MISSING</v>
      </c>
      <c r="X2287" s="56">
        <f t="shared" si="362"/>
        <v>-99</v>
      </c>
      <c r="Y2287" s="56">
        <f t="shared" si="363"/>
        <v>-99</v>
      </c>
      <c r="Z2287" s="56">
        <f t="shared" si="364"/>
        <v>-99</v>
      </c>
      <c r="AA2287" s="56">
        <f t="shared" si="365"/>
        <v>-99</v>
      </c>
      <c r="AB2287" s="56">
        <f t="shared" si="366"/>
        <v>-99</v>
      </c>
      <c r="AC2287" s="56">
        <f t="shared" si="367"/>
        <v>-99</v>
      </c>
      <c r="AD2287" s="3"/>
      <c r="AE2287" s="82">
        <f>IF(D2287=1, 'adjustment factor'!$D$4, IF(D2287=-9,-999,IF(D2287="",-999,0)))</f>
        <v>-999</v>
      </c>
      <c r="AF2287" s="82">
        <f>IF(F2287=1, 'adjustment factor'!$D$5, IF(F2287=-9,-999,IF(F2287="",-999,0)))</f>
        <v>-999</v>
      </c>
      <c r="AG2287" s="82">
        <f>IF(E2287=1, 'adjustment factor'!$D$6, IF(E2287=-9,-999,IF(E2287="",-999,0)))</f>
        <v>-999</v>
      </c>
      <c r="AH2287" s="82">
        <f>IF(K2287&gt;=45,'adjustment factor'!$D$7,IF(K2287=-9,-1200,IF(K2287="",-1200,0)))</f>
        <v>-1200</v>
      </c>
      <c r="AI2287" s="82">
        <f>IF(L2287=1, 'adjustment factor'!$D$8, IF(L2287=-9,-999,IF(L2287="",-999,0)))</f>
        <v>-999</v>
      </c>
      <c r="AJ2287" s="82">
        <f>IF(AND(M2287&gt;=1,M2287&lt;=4),'adjustment factor'!$D$9,IF(M2287=-9,-999,IF(M2287=98,-999,IF(M2287=99,-999,IF(M2287="",-999,0)))))</f>
        <v>-999</v>
      </c>
      <c r="AK2287" s="82">
        <f>IF(H2287=1, 'adjustment factor'!$D$10, IF(H2287=-9,-999,IF(H2287="",-999,0)))</f>
        <v>-999</v>
      </c>
      <c r="AL2287" s="82">
        <f>IF(G2287=1, 'adjustment factor'!$D$11, IF(G2287=-9,-999,IF(G2287="",-999,0)))</f>
        <v>-999</v>
      </c>
      <c r="AM2287" s="82">
        <f>IF(I2287=1, 'adjustment factor'!$D$12, IF(I2287=-9,-999,IF(I2287="",-999,0)))</f>
        <v>-999</v>
      </c>
      <c r="AN2287" s="82">
        <f>IF(J2287=1, 'adjustment factor'!$D$13, IF(J2287=-9,-999,IF(J2287="",-999,0)))</f>
        <v>-999</v>
      </c>
      <c r="AO2287" s="82" t="str">
        <f t="shared" si="368"/>
        <v>-999</v>
      </c>
      <c r="AP2287" s="82" t="str">
        <f t="shared" si="369"/>
        <v>MISSING</v>
      </c>
    </row>
    <row r="2288" spans="2:43">
      <c r="B2288" s="207"/>
      <c r="C2288" s="35">
        <v>2284</v>
      </c>
      <c r="D2288" s="161"/>
      <c r="E2288" s="161"/>
      <c r="F2288" s="161"/>
      <c r="G2288" s="161"/>
      <c r="H2288" s="161"/>
      <c r="I2288" s="161"/>
      <c r="J2288" s="161"/>
      <c r="K2288" s="161"/>
      <c r="L2288" s="161"/>
      <c r="M2288" s="161"/>
      <c r="N2288" s="171"/>
      <c r="O2288" s="171"/>
      <c r="P2288" s="171"/>
      <c r="Q2288" s="171"/>
      <c r="R2288" s="171"/>
      <c r="S2288" s="171"/>
      <c r="T2288" s="208" t="str">
        <f t="shared" si="360"/>
        <v>MISSING</v>
      </c>
      <c r="U2288" s="208" t="str">
        <f t="shared" si="361"/>
        <v>MISSING</v>
      </c>
      <c r="X2288" s="56">
        <f t="shared" si="362"/>
        <v>-99</v>
      </c>
      <c r="Y2288" s="56">
        <f t="shared" si="363"/>
        <v>-99</v>
      </c>
      <c r="Z2288" s="56">
        <f t="shared" si="364"/>
        <v>-99</v>
      </c>
      <c r="AA2288" s="56">
        <f t="shared" si="365"/>
        <v>-99</v>
      </c>
      <c r="AB2288" s="56">
        <f t="shared" si="366"/>
        <v>-99</v>
      </c>
      <c r="AC2288" s="56">
        <f t="shared" si="367"/>
        <v>-99</v>
      </c>
      <c r="AD2288" s="3"/>
      <c r="AE2288" s="82">
        <f>IF(D2288=1, 'adjustment factor'!$D$4, IF(D2288=-9,-999,IF(D2288="",-999,0)))</f>
        <v>-999</v>
      </c>
      <c r="AF2288" s="82">
        <f>IF(F2288=1, 'adjustment factor'!$D$5, IF(F2288=-9,-999,IF(F2288="",-999,0)))</f>
        <v>-999</v>
      </c>
      <c r="AG2288" s="82">
        <f>IF(E2288=1, 'adjustment factor'!$D$6, IF(E2288=-9,-999,IF(E2288="",-999,0)))</f>
        <v>-999</v>
      </c>
      <c r="AH2288" s="82">
        <f>IF(K2288&gt;=45,'adjustment factor'!$D$7,IF(K2288=-9,-1200,IF(K2288="",-1200,0)))</f>
        <v>-1200</v>
      </c>
      <c r="AI2288" s="82">
        <f>IF(L2288=1, 'adjustment factor'!$D$8, IF(L2288=-9,-999,IF(L2288="",-999,0)))</f>
        <v>-999</v>
      </c>
      <c r="AJ2288" s="82">
        <f>IF(AND(M2288&gt;=1,M2288&lt;=4),'adjustment factor'!$D$9,IF(M2288=-9,-999,IF(M2288=98,-999,IF(M2288=99,-999,IF(M2288="",-999,0)))))</f>
        <v>-999</v>
      </c>
      <c r="AK2288" s="82">
        <f>IF(H2288=1, 'adjustment factor'!$D$10, IF(H2288=-9,-999,IF(H2288="",-999,0)))</f>
        <v>-999</v>
      </c>
      <c r="AL2288" s="82">
        <f>IF(G2288=1, 'adjustment factor'!$D$11, IF(G2288=-9,-999,IF(G2288="",-999,0)))</f>
        <v>-999</v>
      </c>
      <c r="AM2288" s="82">
        <f>IF(I2288=1, 'adjustment factor'!$D$12, IF(I2288=-9,-999,IF(I2288="",-999,0)))</f>
        <v>-999</v>
      </c>
      <c r="AN2288" s="82">
        <f>IF(J2288=1, 'adjustment factor'!$D$13, IF(J2288=-9,-999,IF(J2288="",-999,0)))</f>
        <v>-999</v>
      </c>
      <c r="AO2288" s="82" t="str">
        <f t="shared" si="368"/>
        <v>-999</v>
      </c>
      <c r="AP2288" s="82" t="str">
        <f t="shared" si="369"/>
        <v>MISSING</v>
      </c>
    </row>
    <row r="2289" spans="2:42">
      <c r="B2289" s="207"/>
      <c r="C2289" s="35">
        <v>2285</v>
      </c>
      <c r="D2289" s="161"/>
      <c r="E2289" s="161"/>
      <c r="F2289" s="161"/>
      <c r="G2289" s="161"/>
      <c r="H2289" s="161"/>
      <c r="I2289" s="161"/>
      <c r="J2289" s="161"/>
      <c r="K2289" s="161"/>
      <c r="L2289" s="161"/>
      <c r="M2289" s="161"/>
      <c r="N2289" s="171"/>
      <c r="O2289" s="171"/>
      <c r="P2289" s="171"/>
      <c r="Q2289" s="171"/>
      <c r="R2289" s="171"/>
      <c r="S2289" s="171"/>
      <c r="T2289" s="208" t="str">
        <f t="shared" si="360"/>
        <v>MISSING</v>
      </c>
      <c r="U2289" s="208" t="str">
        <f t="shared" si="361"/>
        <v>MISSING</v>
      </c>
      <c r="X2289" s="56">
        <f t="shared" si="362"/>
        <v>-99</v>
      </c>
      <c r="Y2289" s="56">
        <f t="shared" si="363"/>
        <v>-99</v>
      </c>
      <c r="Z2289" s="56">
        <f t="shared" si="364"/>
        <v>-99</v>
      </c>
      <c r="AA2289" s="56">
        <f t="shared" si="365"/>
        <v>-99</v>
      </c>
      <c r="AB2289" s="56">
        <f t="shared" si="366"/>
        <v>-99</v>
      </c>
      <c r="AC2289" s="56">
        <f t="shared" si="367"/>
        <v>-99</v>
      </c>
      <c r="AD2289" s="3"/>
      <c r="AE2289" s="82">
        <f>IF(D2289=1, 'adjustment factor'!$D$4, IF(D2289=-9,-999,IF(D2289="",-999,0)))</f>
        <v>-999</v>
      </c>
      <c r="AF2289" s="82">
        <f>IF(F2289=1, 'adjustment factor'!$D$5, IF(F2289=-9,-999,IF(F2289="",-999,0)))</f>
        <v>-999</v>
      </c>
      <c r="AG2289" s="82">
        <f>IF(E2289=1, 'adjustment factor'!$D$6, IF(E2289=-9,-999,IF(E2289="",-999,0)))</f>
        <v>-999</v>
      </c>
      <c r="AH2289" s="82">
        <f>IF(K2289&gt;=45,'adjustment factor'!$D$7,IF(K2289=-9,-1200,IF(K2289="",-1200,0)))</f>
        <v>-1200</v>
      </c>
      <c r="AI2289" s="82">
        <f>IF(L2289=1, 'adjustment factor'!$D$8, IF(L2289=-9,-999,IF(L2289="",-999,0)))</f>
        <v>-999</v>
      </c>
      <c r="AJ2289" s="82">
        <f>IF(AND(M2289&gt;=1,M2289&lt;=4),'adjustment factor'!$D$9,IF(M2289=-9,-999,IF(M2289=98,-999,IF(M2289=99,-999,IF(M2289="",-999,0)))))</f>
        <v>-999</v>
      </c>
      <c r="AK2289" s="82">
        <f>IF(H2289=1, 'adjustment factor'!$D$10, IF(H2289=-9,-999,IF(H2289="",-999,0)))</f>
        <v>-999</v>
      </c>
      <c r="AL2289" s="82">
        <f>IF(G2289=1, 'adjustment factor'!$D$11, IF(G2289=-9,-999,IF(G2289="",-999,0)))</f>
        <v>-999</v>
      </c>
      <c r="AM2289" s="82">
        <f>IF(I2289=1, 'adjustment factor'!$D$12, IF(I2289=-9,-999,IF(I2289="",-999,0)))</f>
        <v>-999</v>
      </c>
      <c r="AN2289" s="82">
        <f>IF(J2289=1, 'adjustment factor'!$D$13, IF(J2289=-9,-999,IF(J2289="",-999,0)))</f>
        <v>-999</v>
      </c>
      <c r="AO2289" s="82" t="str">
        <f t="shared" si="368"/>
        <v>-999</v>
      </c>
      <c r="AP2289" s="82" t="str">
        <f t="shared" si="369"/>
        <v>MISSING</v>
      </c>
    </row>
    <row r="2290" spans="2:42">
      <c r="B2290" s="207"/>
      <c r="C2290" s="35">
        <v>2286</v>
      </c>
      <c r="D2290" s="161"/>
      <c r="E2290" s="161"/>
      <c r="F2290" s="161"/>
      <c r="G2290" s="161"/>
      <c r="H2290" s="161"/>
      <c r="I2290" s="161"/>
      <c r="J2290" s="161"/>
      <c r="K2290" s="161"/>
      <c r="L2290" s="161"/>
      <c r="M2290" s="161"/>
      <c r="N2290" s="171"/>
      <c r="O2290" s="171"/>
      <c r="P2290" s="171"/>
      <c r="Q2290" s="171"/>
      <c r="R2290" s="171"/>
      <c r="S2290" s="171"/>
      <c r="T2290" s="208" t="str">
        <f t="shared" si="360"/>
        <v>MISSING</v>
      </c>
      <c r="U2290" s="208" t="str">
        <f t="shared" si="361"/>
        <v>MISSING</v>
      </c>
      <c r="X2290" s="56">
        <f t="shared" si="362"/>
        <v>-99</v>
      </c>
      <c r="Y2290" s="56">
        <f t="shared" si="363"/>
        <v>-99</v>
      </c>
      <c r="Z2290" s="56">
        <f t="shared" si="364"/>
        <v>-99</v>
      </c>
      <c r="AA2290" s="56">
        <f t="shared" si="365"/>
        <v>-99</v>
      </c>
      <c r="AB2290" s="56">
        <f t="shared" si="366"/>
        <v>-99</v>
      </c>
      <c r="AC2290" s="56">
        <f t="shared" si="367"/>
        <v>-99</v>
      </c>
      <c r="AD2290" s="3"/>
      <c r="AE2290" s="82">
        <f>IF(D2290=1, 'adjustment factor'!$D$4, IF(D2290=-9,-999,IF(D2290="",-999,0)))</f>
        <v>-999</v>
      </c>
      <c r="AF2290" s="82">
        <f>IF(F2290=1, 'adjustment factor'!$D$5, IF(F2290=-9,-999,IF(F2290="",-999,0)))</f>
        <v>-999</v>
      </c>
      <c r="AG2290" s="82">
        <f>IF(E2290=1, 'adjustment factor'!$D$6, IF(E2290=-9,-999,IF(E2290="",-999,0)))</f>
        <v>-999</v>
      </c>
      <c r="AH2290" s="82">
        <f>IF(K2290&gt;=45,'adjustment factor'!$D$7,IF(K2290=-9,-1200,IF(K2290="",-1200,0)))</f>
        <v>-1200</v>
      </c>
      <c r="AI2290" s="82">
        <f>IF(L2290=1, 'adjustment factor'!$D$8, IF(L2290=-9,-999,IF(L2290="",-999,0)))</f>
        <v>-999</v>
      </c>
      <c r="AJ2290" s="82">
        <f>IF(AND(M2290&gt;=1,M2290&lt;=4),'adjustment factor'!$D$9,IF(M2290=-9,-999,IF(M2290=98,-999,IF(M2290=99,-999,IF(M2290="",-999,0)))))</f>
        <v>-999</v>
      </c>
      <c r="AK2290" s="82">
        <f>IF(H2290=1, 'adjustment factor'!$D$10, IF(H2290=-9,-999,IF(H2290="",-999,0)))</f>
        <v>-999</v>
      </c>
      <c r="AL2290" s="82">
        <f>IF(G2290=1, 'adjustment factor'!$D$11, IF(G2290=-9,-999,IF(G2290="",-999,0)))</f>
        <v>-999</v>
      </c>
      <c r="AM2290" s="82">
        <f>IF(I2290=1, 'adjustment factor'!$D$12, IF(I2290=-9,-999,IF(I2290="",-999,0)))</f>
        <v>-999</v>
      </c>
      <c r="AN2290" s="82">
        <f>IF(J2290=1, 'adjustment factor'!$D$13, IF(J2290=-9,-999,IF(J2290="",-999,0)))</f>
        <v>-999</v>
      </c>
      <c r="AO2290" s="82" t="str">
        <f t="shared" si="368"/>
        <v>-999</v>
      </c>
      <c r="AP2290" s="82" t="str">
        <f t="shared" si="369"/>
        <v>MISSING</v>
      </c>
    </row>
    <row r="2291" spans="2:42">
      <c r="B2291" s="207"/>
      <c r="C2291" s="35">
        <v>2287</v>
      </c>
      <c r="D2291" s="161"/>
      <c r="E2291" s="161"/>
      <c r="F2291" s="161"/>
      <c r="G2291" s="161"/>
      <c r="H2291" s="161"/>
      <c r="I2291" s="161"/>
      <c r="J2291" s="161"/>
      <c r="K2291" s="161"/>
      <c r="L2291" s="161"/>
      <c r="M2291" s="161"/>
      <c r="N2291" s="171"/>
      <c r="O2291" s="171"/>
      <c r="P2291" s="171"/>
      <c r="Q2291" s="171"/>
      <c r="R2291" s="171"/>
      <c r="S2291" s="171"/>
      <c r="T2291" s="208" t="str">
        <f t="shared" si="360"/>
        <v>MISSING</v>
      </c>
      <c r="U2291" s="208" t="str">
        <f t="shared" si="361"/>
        <v>MISSING</v>
      </c>
      <c r="X2291" s="56">
        <f t="shared" si="362"/>
        <v>-99</v>
      </c>
      <c r="Y2291" s="56">
        <f t="shared" si="363"/>
        <v>-99</v>
      </c>
      <c r="Z2291" s="56">
        <f t="shared" si="364"/>
        <v>-99</v>
      </c>
      <c r="AA2291" s="56">
        <f t="shared" si="365"/>
        <v>-99</v>
      </c>
      <c r="AB2291" s="56">
        <f t="shared" si="366"/>
        <v>-99</v>
      </c>
      <c r="AC2291" s="56">
        <f t="shared" si="367"/>
        <v>-99</v>
      </c>
      <c r="AD2291" s="3"/>
      <c r="AE2291" s="82">
        <f>IF(D2291=1, 'adjustment factor'!$D$4, IF(D2291=-9,-999,IF(D2291="",-999,0)))</f>
        <v>-999</v>
      </c>
      <c r="AF2291" s="82">
        <f>IF(F2291=1, 'adjustment factor'!$D$5, IF(F2291=-9,-999,IF(F2291="",-999,0)))</f>
        <v>-999</v>
      </c>
      <c r="AG2291" s="82">
        <f>IF(E2291=1, 'adjustment factor'!$D$6, IF(E2291=-9,-999,IF(E2291="",-999,0)))</f>
        <v>-999</v>
      </c>
      <c r="AH2291" s="82">
        <f>IF(K2291&gt;=45,'adjustment factor'!$D$7,IF(K2291=-9,-1200,IF(K2291="",-1200,0)))</f>
        <v>-1200</v>
      </c>
      <c r="AI2291" s="82">
        <f>IF(L2291=1, 'adjustment factor'!$D$8, IF(L2291=-9,-999,IF(L2291="",-999,0)))</f>
        <v>-999</v>
      </c>
      <c r="AJ2291" s="82">
        <f>IF(AND(M2291&gt;=1,M2291&lt;=4),'adjustment factor'!$D$9,IF(M2291=-9,-999,IF(M2291=98,-999,IF(M2291=99,-999,IF(M2291="",-999,0)))))</f>
        <v>-999</v>
      </c>
      <c r="AK2291" s="82">
        <f>IF(H2291=1, 'adjustment factor'!$D$10, IF(H2291=-9,-999,IF(H2291="",-999,0)))</f>
        <v>-999</v>
      </c>
      <c r="AL2291" s="82">
        <f>IF(G2291=1, 'adjustment factor'!$D$11, IF(G2291=-9,-999,IF(G2291="",-999,0)))</f>
        <v>-999</v>
      </c>
      <c r="AM2291" s="82">
        <f>IF(I2291=1, 'adjustment factor'!$D$12, IF(I2291=-9,-999,IF(I2291="",-999,0)))</f>
        <v>-999</v>
      </c>
      <c r="AN2291" s="82">
        <f>IF(J2291=1, 'adjustment factor'!$D$13, IF(J2291=-9,-999,IF(J2291="",-999,0)))</f>
        <v>-999</v>
      </c>
      <c r="AO2291" s="82" t="str">
        <f t="shared" si="368"/>
        <v>-999</v>
      </c>
      <c r="AP2291" s="82" t="str">
        <f t="shared" si="369"/>
        <v>MISSING</v>
      </c>
    </row>
    <row r="2292" spans="2:42">
      <c r="B2292" s="207"/>
      <c r="C2292" s="35">
        <v>2288</v>
      </c>
      <c r="D2292" s="161"/>
      <c r="E2292" s="161"/>
      <c r="F2292" s="161"/>
      <c r="G2292" s="161"/>
      <c r="H2292" s="161"/>
      <c r="I2292" s="161"/>
      <c r="J2292" s="161"/>
      <c r="K2292" s="161"/>
      <c r="L2292" s="161"/>
      <c r="M2292" s="161"/>
      <c r="N2292" s="171"/>
      <c r="O2292" s="171"/>
      <c r="P2292" s="171"/>
      <c r="Q2292" s="171"/>
      <c r="R2292" s="171"/>
      <c r="S2292" s="171"/>
      <c r="T2292" s="208" t="str">
        <f t="shared" si="360"/>
        <v>MISSING</v>
      </c>
      <c r="U2292" s="208" t="str">
        <f t="shared" si="361"/>
        <v>MISSING</v>
      </c>
      <c r="X2292" s="56">
        <f t="shared" si="362"/>
        <v>-99</v>
      </c>
      <c r="Y2292" s="56">
        <f t="shared" si="363"/>
        <v>-99</v>
      </c>
      <c r="Z2292" s="56">
        <f t="shared" si="364"/>
        <v>-99</v>
      </c>
      <c r="AA2292" s="56">
        <f t="shared" si="365"/>
        <v>-99</v>
      </c>
      <c r="AB2292" s="56">
        <f t="shared" si="366"/>
        <v>-99</v>
      </c>
      <c r="AC2292" s="56">
        <f t="shared" si="367"/>
        <v>-99</v>
      </c>
      <c r="AD2292" s="3"/>
      <c r="AE2292" s="82">
        <f>IF(D2292=1, 'adjustment factor'!$D$4, IF(D2292=-9,-999,IF(D2292="",-999,0)))</f>
        <v>-999</v>
      </c>
      <c r="AF2292" s="82">
        <f>IF(F2292=1, 'adjustment factor'!$D$5, IF(F2292=-9,-999,IF(F2292="",-999,0)))</f>
        <v>-999</v>
      </c>
      <c r="AG2292" s="82">
        <f>IF(E2292=1, 'adjustment factor'!$D$6, IF(E2292=-9,-999,IF(E2292="",-999,0)))</f>
        <v>-999</v>
      </c>
      <c r="AH2292" s="82">
        <f>IF(K2292&gt;=45,'adjustment factor'!$D$7,IF(K2292=-9,-1200,IF(K2292="",-1200,0)))</f>
        <v>-1200</v>
      </c>
      <c r="AI2292" s="82">
        <f>IF(L2292=1, 'adjustment factor'!$D$8, IF(L2292=-9,-999,IF(L2292="",-999,0)))</f>
        <v>-999</v>
      </c>
      <c r="AJ2292" s="82">
        <f>IF(AND(M2292&gt;=1,M2292&lt;=4),'adjustment factor'!$D$9,IF(M2292=-9,-999,IF(M2292=98,-999,IF(M2292=99,-999,IF(M2292="",-999,0)))))</f>
        <v>-999</v>
      </c>
      <c r="AK2292" s="82">
        <f>IF(H2292=1, 'adjustment factor'!$D$10, IF(H2292=-9,-999,IF(H2292="",-999,0)))</f>
        <v>-999</v>
      </c>
      <c r="AL2292" s="82">
        <f>IF(G2292=1, 'adjustment factor'!$D$11, IF(G2292=-9,-999,IF(G2292="",-999,0)))</f>
        <v>-999</v>
      </c>
      <c r="AM2292" s="82">
        <f>IF(I2292=1, 'adjustment factor'!$D$12, IF(I2292=-9,-999,IF(I2292="",-999,0)))</f>
        <v>-999</v>
      </c>
      <c r="AN2292" s="82">
        <f>IF(J2292=1, 'adjustment factor'!$D$13, IF(J2292=-9,-999,IF(J2292="",-999,0)))</f>
        <v>-999</v>
      </c>
      <c r="AO2292" s="82" t="str">
        <f t="shared" si="368"/>
        <v>-999</v>
      </c>
      <c r="AP2292" s="82" t="str">
        <f t="shared" si="369"/>
        <v>MISSING</v>
      </c>
    </row>
    <row r="2293" spans="2:42">
      <c r="B2293" s="207"/>
      <c r="C2293" s="35">
        <v>2289</v>
      </c>
      <c r="D2293" s="161"/>
      <c r="E2293" s="161"/>
      <c r="F2293" s="161"/>
      <c r="G2293" s="161"/>
      <c r="H2293" s="161"/>
      <c r="I2293" s="161"/>
      <c r="J2293" s="161"/>
      <c r="K2293" s="161"/>
      <c r="L2293" s="161"/>
      <c r="M2293" s="161"/>
      <c r="N2293" s="171"/>
      <c r="O2293" s="171"/>
      <c r="P2293" s="171"/>
      <c r="Q2293" s="171"/>
      <c r="R2293" s="171"/>
      <c r="S2293" s="171"/>
      <c r="T2293" s="208" t="str">
        <f t="shared" si="360"/>
        <v>MISSING</v>
      </c>
      <c r="U2293" s="208" t="str">
        <f t="shared" si="361"/>
        <v>MISSING</v>
      </c>
      <c r="X2293" s="56">
        <f t="shared" si="362"/>
        <v>-99</v>
      </c>
      <c r="Y2293" s="56">
        <f t="shared" si="363"/>
        <v>-99</v>
      </c>
      <c r="Z2293" s="56">
        <f t="shared" si="364"/>
        <v>-99</v>
      </c>
      <c r="AA2293" s="56">
        <f t="shared" si="365"/>
        <v>-99</v>
      </c>
      <c r="AB2293" s="56">
        <f t="shared" si="366"/>
        <v>-99</v>
      </c>
      <c r="AC2293" s="56">
        <f t="shared" si="367"/>
        <v>-99</v>
      </c>
      <c r="AD2293" s="3"/>
      <c r="AE2293" s="82">
        <f>IF(D2293=1, 'adjustment factor'!$D$4, IF(D2293=-9,-999,IF(D2293="",-999,0)))</f>
        <v>-999</v>
      </c>
      <c r="AF2293" s="82">
        <f>IF(F2293=1, 'adjustment factor'!$D$5, IF(F2293=-9,-999,IF(F2293="",-999,0)))</f>
        <v>-999</v>
      </c>
      <c r="AG2293" s="82">
        <f>IF(E2293=1, 'adjustment factor'!$D$6, IF(E2293=-9,-999,IF(E2293="",-999,0)))</f>
        <v>-999</v>
      </c>
      <c r="AH2293" s="82">
        <f>IF(K2293&gt;=45,'adjustment factor'!$D$7,IF(K2293=-9,-1200,IF(K2293="",-1200,0)))</f>
        <v>-1200</v>
      </c>
      <c r="AI2293" s="82">
        <f>IF(L2293=1, 'adjustment factor'!$D$8, IF(L2293=-9,-999,IF(L2293="",-999,0)))</f>
        <v>-999</v>
      </c>
      <c r="AJ2293" s="82">
        <f>IF(AND(M2293&gt;=1,M2293&lt;=4),'adjustment factor'!$D$9,IF(M2293=-9,-999,IF(M2293=98,-999,IF(M2293=99,-999,IF(M2293="",-999,0)))))</f>
        <v>-999</v>
      </c>
      <c r="AK2293" s="82">
        <f>IF(H2293=1, 'adjustment factor'!$D$10, IF(H2293=-9,-999,IF(H2293="",-999,0)))</f>
        <v>-999</v>
      </c>
      <c r="AL2293" s="82">
        <f>IF(G2293=1, 'adjustment factor'!$D$11, IF(G2293=-9,-999,IF(G2293="",-999,0)))</f>
        <v>-999</v>
      </c>
      <c r="AM2293" s="82">
        <f>IF(I2293=1, 'adjustment factor'!$D$12, IF(I2293=-9,-999,IF(I2293="",-999,0)))</f>
        <v>-999</v>
      </c>
      <c r="AN2293" s="82">
        <f>IF(J2293=1, 'adjustment factor'!$D$13, IF(J2293=-9,-999,IF(J2293="",-999,0)))</f>
        <v>-999</v>
      </c>
      <c r="AO2293" s="82" t="str">
        <f t="shared" si="368"/>
        <v>-999</v>
      </c>
      <c r="AP2293" s="82" t="str">
        <f t="shared" si="369"/>
        <v>MISSING</v>
      </c>
    </row>
    <row r="2294" spans="2:42">
      <c r="B2294" s="207"/>
      <c r="C2294" s="35">
        <v>2290</v>
      </c>
      <c r="D2294" s="161"/>
      <c r="E2294" s="161"/>
      <c r="F2294" s="161"/>
      <c r="G2294" s="161"/>
      <c r="H2294" s="161"/>
      <c r="I2294" s="161"/>
      <c r="J2294" s="161"/>
      <c r="K2294" s="161"/>
      <c r="L2294" s="161"/>
      <c r="M2294" s="161"/>
      <c r="N2294" s="171"/>
      <c r="O2294" s="171"/>
      <c r="P2294" s="171"/>
      <c r="Q2294" s="171"/>
      <c r="R2294" s="171"/>
      <c r="S2294" s="171"/>
      <c r="T2294" s="208" t="str">
        <f t="shared" si="360"/>
        <v>MISSING</v>
      </c>
      <c r="U2294" s="208" t="str">
        <f t="shared" si="361"/>
        <v>MISSING</v>
      </c>
      <c r="X2294" s="56">
        <f t="shared" si="362"/>
        <v>-99</v>
      </c>
      <c r="Y2294" s="56">
        <f t="shared" si="363"/>
        <v>-99</v>
      </c>
      <c r="Z2294" s="56">
        <f t="shared" si="364"/>
        <v>-99</v>
      </c>
      <c r="AA2294" s="56">
        <f t="shared" si="365"/>
        <v>-99</v>
      </c>
      <c r="AB2294" s="56">
        <f t="shared" si="366"/>
        <v>-99</v>
      </c>
      <c r="AC2294" s="56">
        <f t="shared" si="367"/>
        <v>-99</v>
      </c>
      <c r="AD2294" s="3"/>
      <c r="AE2294" s="82">
        <f>IF(D2294=1, 'adjustment factor'!$D$4, IF(D2294=-9,-999,IF(D2294="",-999,0)))</f>
        <v>-999</v>
      </c>
      <c r="AF2294" s="82">
        <f>IF(F2294=1, 'adjustment factor'!$D$5, IF(F2294=-9,-999,IF(F2294="",-999,0)))</f>
        <v>-999</v>
      </c>
      <c r="AG2294" s="82">
        <f>IF(E2294=1, 'adjustment factor'!$D$6, IF(E2294=-9,-999,IF(E2294="",-999,0)))</f>
        <v>-999</v>
      </c>
      <c r="AH2294" s="82">
        <f>IF(K2294&gt;=45,'adjustment factor'!$D$7,IF(K2294=-9,-1200,IF(K2294="",-1200,0)))</f>
        <v>-1200</v>
      </c>
      <c r="AI2294" s="82">
        <f>IF(L2294=1, 'adjustment factor'!$D$8, IF(L2294=-9,-999,IF(L2294="",-999,0)))</f>
        <v>-999</v>
      </c>
      <c r="AJ2294" s="82">
        <f>IF(AND(M2294&gt;=1,M2294&lt;=4),'adjustment factor'!$D$9,IF(M2294=-9,-999,IF(M2294=98,-999,IF(M2294=99,-999,IF(M2294="",-999,0)))))</f>
        <v>-999</v>
      </c>
      <c r="AK2294" s="82">
        <f>IF(H2294=1, 'adjustment factor'!$D$10, IF(H2294=-9,-999,IF(H2294="",-999,0)))</f>
        <v>-999</v>
      </c>
      <c r="AL2294" s="82">
        <f>IF(G2294=1, 'adjustment factor'!$D$11, IF(G2294=-9,-999,IF(G2294="",-999,0)))</f>
        <v>-999</v>
      </c>
      <c r="AM2294" s="82">
        <f>IF(I2294=1, 'adjustment factor'!$D$12, IF(I2294=-9,-999,IF(I2294="",-999,0)))</f>
        <v>-999</v>
      </c>
      <c r="AN2294" s="82">
        <f>IF(J2294=1, 'adjustment factor'!$D$13, IF(J2294=-9,-999,IF(J2294="",-999,0)))</f>
        <v>-999</v>
      </c>
      <c r="AO2294" s="82" t="str">
        <f t="shared" si="368"/>
        <v>-999</v>
      </c>
      <c r="AP2294" s="82" t="str">
        <f t="shared" si="369"/>
        <v>MISSING</v>
      </c>
    </row>
    <row r="2295" spans="2:42">
      <c r="B2295" s="207"/>
      <c r="C2295" s="35">
        <v>2291</v>
      </c>
      <c r="D2295" s="161"/>
      <c r="E2295" s="161"/>
      <c r="F2295" s="161"/>
      <c r="G2295" s="161"/>
      <c r="H2295" s="161"/>
      <c r="I2295" s="161"/>
      <c r="J2295" s="161"/>
      <c r="K2295" s="161"/>
      <c r="L2295" s="161"/>
      <c r="M2295" s="161"/>
      <c r="N2295" s="171"/>
      <c r="O2295" s="171"/>
      <c r="P2295" s="171"/>
      <c r="Q2295" s="171"/>
      <c r="R2295" s="171"/>
      <c r="S2295" s="171"/>
      <c r="T2295" s="208" t="str">
        <f t="shared" si="360"/>
        <v>MISSING</v>
      </c>
      <c r="U2295" s="208" t="str">
        <f t="shared" si="361"/>
        <v>MISSING</v>
      </c>
      <c r="X2295" s="56">
        <f t="shared" si="362"/>
        <v>-99</v>
      </c>
      <c r="Y2295" s="56">
        <f t="shared" si="363"/>
        <v>-99</v>
      </c>
      <c r="Z2295" s="56">
        <f t="shared" si="364"/>
        <v>-99</v>
      </c>
      <c r="AA2295" s="56">
        <f t="shared" si="365"/>
        <v>-99</v>
      </c>
      <c r="AB2295" s="56">
        <f t="shared" si="366"/>
        <v>-99</v>
      </c>
      <c r="AC2295" s="56">
        <f t="shared" si="367"/>
        <v>-99</v>
      </c>
      <c r="AD2295" s="3"/>
      <c r="AE2295" s="82">
        <f>IF(D2295=1, 'adjustment factor'!$D$4, IF(D2295=-9,-999,IF(D2295="",-999,0)))</f>
        <v>-999</v>
      </c>
      <c r="AF2295" s="82">
        <f>IF(F2295=1, 'adjustment factor'!$D$5, IF(F2295=-9,-999,IF(F2295="",-999,0)))</f>
        <v>-999</v>
      </c>
      <c r="AG2295" s="82">
        <f>IF(E2295=1, 'adjustment factor'!$D$6, IF(E2295=-9,-999,IF(E2295="",-999,0)))</f>
        <v>-999</v>
      </c>
      <c r="AH2295" s="82">
        <f>IF(K2295&gt;=45,'adjustment factor'!$D$7,IF(K2295=-9,-1200,IF(K2295="",-1200,0)))</f>
        <v>-1200</v>
      </c>
      <c r="AI2295" s="82">
        <f>IF(L2295=1, 'adjustment factor'!$D$8, IF(L2295=-9,-999,IF(L2295="",-999,0)))</f>
        <v>-999</v>
      </c>
      <c r="AJ2295" s="82">
        <f>IF(AND(M2295&gt;=1,M2295&lt;=4),'adjustment factor'!$D$9,IF(M2295=-9,-999,IF(M2295=98,-999,IF(M2295=99,-999,IF(M2295="",-999,0)))))</f>
        <v>-999</v>
      </c>
      <c r="AK2295" s="82">
        <f>IF(H2295=1, 'adjustment factor'!$D$10, IF(H2295=-9,-999,IF(H2295="",-999,0)))</f>
        <v>-999</v>
      </c>
      <c r="AL2295" s="82">
        <f>IF(G2295=1, 'adjustment factor'!$D$11, IF(G2295=-9,-999,IF(G2295="",-999,0)))</f>
        <v>-999</v>
      </c>
      <c r="AM2295" s="82">
        <f>IF(I2295=1, 'adjustment factor'!$D$12, IF(I2295=-9,-999,IF(I2295="",-999,0)))</f>
        <v>-999</v>
      </c>
      <c r="AN2295" s="82">
        <f>IF(J2295=1, 'adjustment factor'!$D$13, IF(J2295=-9,-999,IF(J2295="",-999,0)))</f>
        <v>-999</v>
      </c>
      <c r="AO2295" s="82" t="str">
        <f t="shared" si="368"/>
        <v>-999</v>
      </c>
      <c r="AP2295" s="82" t="str">
        <f t="shared" si="369"/>
        <v>MISSING</v>
      </c>
    </row>
    <row r="2296" spans="2:42">
      <c r="B2296" s="207"/>
      <c r="C2296" s="35">
        <v>2292</v>
      </c>
      <c r="D2296" s="161"/>
      <c r="E2296" s="161"/>
      <c r="F2296" s="161"/>
      <c r="G2296" s="161"/>
      <c r="H2296" s="161"/>
      <c r="I2296" s="161"/>
      <c r="J2296" s="161"/>
      <c r="K2296" s="161"/>
      <c r="L2296" s="161"/>
      <c r="M2296" s="161"/>
      <c r="N2296" s="171"/>
      <c r="O2296" s="171"/>
      <c r="P2296" s="171"/>
      <c r="Q2296" s="171"/>
      <c r="R2296" s="171"/>
      <c r="S2296" s="171"/>
      <c r="T2296" s="208" t="str">
        <f t="shared" si="360"/>
        <v>MISSING</v>
      </c>
      <c r="U2296" s="208" t="str">
        <f t="shared" si="361"/>
        <v>MISSING</v>
      </c>
      <c r="X2296" s="56">
        <f t="shared" si="362"/>
        <v>-99</v>
      </c>
      <c r="Y2296" s="56">
        <f t="shared" si="363"/>
        <v>-99</v>
      </c>
      <c r="Z2296" s="56">
        <f t="shared" si="364"/>
        <v>-99</v>
      </c>
      <c r="AA2296" s="56">
        <f t="shared" si="365"/>
        <v>-99</v>
      </c>
      <c r="AB2296" s="56">
        <f t="shared" si="366"/>
        <v>-99</v>
      </c>
      <c r="AC2296" s="56">
        <f t="shared" si="367"/>
        <v>-99</v>
      </c>
      <c r="AD2296" s="3"/>
      <c r="AE2296" s="82">
        <f>IF(D2296=1, 'adjustment factor'!$D$4, IF(D2296=-9,-999,IF(D2296="",-999,0)))</f>
        <v>-999</v>
      </c>
      <c r="AF2296" s="82">
        <f>IF(F2296=1, 'adjustment factor'!$D$5, IF(F2296=-9,-999,IF(F2296="",-999,0)))</f>
        <v>-999</v>
      </c>
      <c r="AG2296" s="82">
        <f>IF(E2296=1, 'adjustment factor'!$D$6, IF(E2296=-9,-999,IF(E2296="",-999,0)))</f>
        <v>-999</v>
      </c>
      <c r="AH2296" s="82">
        <f>IF(K2296&gt;=45,'adjustment factor'!$D$7,IF(K2296=-9,-1200,IF(K2296="",-1200,0)))</f>
        <v>-1200</v>
      </c>
      <c r="AI2296" s="82">
        <f>IF(L2296=1, 'adjustment factor'!$D$8, IF(L2296=-9,-999,IF(L2296="",-999,0)))</f>
        <v>-999</v>
      </c>
      <c r="AJ2296" s="82">
        <f>IF(AND(M2296&gt;=1,M2296&lt;=4),'adjustment factor'!$D$9,IF(M2296=-9,-999,IF(M2296=98,-999,IF(M2296=99,-999,IF(M2296="",-999,0)))))</f>
        <v>-999</v>
      </c>
      <c r="AK2296" s="82">
        <f>IF(H2296=1, 'adjustment factor'!$D$10, IF(H2296=-9,-999,IF(H2296="",-999,0)))</f>
        <v>-999</v>
      </c>
      <c r="AL2296" s="82">
        <f>IF(G2296=1, 'adjustment factor'!$D$11, IF(G2296=-9,-999,IF(G2296="",-999,0)))</f>
        <v>-999</v>
      </c>
      <c r="AM2296" s="82">
        <f>IF(I2296=1, 'adjustment factor'!$D$12, IF(I2296=-9,-999,IF(I2296="",-999,0)))</f>
        <v>-999</v>
      </c>
      <c r="AN2296" s="82">
        <f>IF(J2296=1, 'adjustment factor'!$D$13, IF(J2296=-9,-999,IF(J2296="",-999,0)))</f>
        <v>-999</v>
      </c>
      <c r="AO2296" s="82" t="str">
        <f t="shared" si="368"/>
        <v>-999</v>
      </c>
      <c r="AP2296" s="82" t="str">
        <f t="shared" si="369"/>
        <v>MISSING</v>
      </c>
    </row>
    <row r="2297" spans="2:42">
      <c r="B2297" s="207"/>
      <c r="C2297" s="35">
        <v>2293</v>
      </c>
      <c r="D2297" s="161"/>
      <c r="E2297" s="161"/>
      <c r="F2297" s="161"/>
      <c r="G2297" s="161"/>
      <c r="H2297" s="161"/>
      <c r="I2297" s="161"/>
      <c r="J2297" s="161"/>
      <c r="K2297" s="161"/>
      <c r="L2297" s="161"/>
      <c r="M2297" s="161"/>
      <c r="N2297" s="171"/>
      <c r="O2297" s="171"/>
      <c r="P2297" s="171"/>
      <c r="Q2297" s="171"/>
      <c r="R2297" s="171"/>
      <c r="S2297" s="171"/>
      <c r="T2297" s="208" t="str">
        <f t="shared" si="360"/>
        <v>MISSING</v>
      </c>
      <c r="U2297" s="208" t="str">
        <f t="shared" si="361"/>
        <v>MISSING</v>
      </c>
      <c r="X2297" s="56">
        <f t="shared" si="362"/>
        <v>-99</v>
      </c>
      <c r="Y2297" s="56">
        <f t="shared" si="363"/>
        <v>-99</v>
      </c>
      <c r="Z2297" s="56">
        <f t="shared" si="364"/>
        <v>-99</v>
      </c>
      <c r="AA2297" s="56">
        <f t="shared" si="365"/>
        <v>-99</v>
      </c>
      <c r="AB2297" s="56">
        <f t="shared" si="366"/>
        <v>-99</v>
      </c>
      <c r="AC2297" s="56">
        <f t="shared" si="367"/>
        <v>-99</v>
      </c>
      <c r="AD2297" s="3"/>
      <c r="AE2297" s="82">
        <f>IF(D2297=1, 'adjustment factor'!$D$4, IF(D2297=-9,-999,IF(D2297="",-999,0)))</f>
        <v>-999</v>
      </c>
      <c r="AF2297" s="82">
        <f>IF(F2297=1, 'adjustment factor'!$D$5, IF(F2297=-9,-999,IF(F2297="",-999,0)))</f>
        <v>-999</v>
      </c>
      <c r="AG2297" s="82">
        <f>IF(E2297=1, 'adjustment factor'!$D$6, IF(E2297=-9,-999,IF(E2297="",-999,0)))</f>
        <v>-999</v>
      </c>
      <c r="AH2297" s="82">
        <f>IF(K2297&gt;=45,'adjustment factor'!$D$7,IF(K2297=-9,-1200,IF(K2297="",-1200,0)))</f>
        <v>-1200</v>
      </c>
      <c r="AI2297" s="82">
        <f>IF(L2297=1, 'adjustment factor'!$D$8, IF(L2297=-9,-999,IF(L2297="",-999,0)))</f>
        <v>-999</v>
      </c>
      <c r="AJ2297" s="82">
        <f>IF(AND(M2297&gt;=1,M2297&lt;=4),'adjustment factor'!$D$9,IF(M2297=-9,-999,IF(M2297=98,-999,IF(M2297=99,-999,IF(M2297="",-999,0)))))</f>
        <v>-999</v>
      </c>
      <c r="AK2297" s="82">
        <f>IF(H2297=1, 'adjustment factor'!$D$10, IF(H2297=-9,-999,IF(H2297="",-999,0)))</f>
        <v>-999</v>
      </c>
      <c r="AL2297" s="82">
        <f>IF(G2297=1, 'adjustment factor'!$D$11, IF(G2297=-9,-999,IF(G2297="",-999,0)))</f>
        <v>-999</v>
      </c>
      <c r="AM2297" s="82">
        <f>IF(I2297=1, 'adjustment factor'!$D$12, IF(I2297=-9,-999,IF(I2297="",-999,0)))</f>
        <v>-999</v>
      </c>
      <c r="AN2297" s="82">
        <f>IF(J2297=1, 'adjustment factor'!$D$13, IF(J2297=-9,-999,IF(J2297="",-999,0)))</f>
        <v>-999</v>
      </c>
      <c r="AO2297" s="82" t="str">
        <f t="shared" si="368"/>
        <v>-999</v>
      </c>
      <c r="AP2297" s="82" t="str">
        <f t="shared" si="369"/>
        <v>MISSING</v>
      </c>
    </row>
    <row r="2298" spans="2:42">
      <c r="B2298" s="207"/>
      <c r="C2298" s="35">
        <v>2294</v>
      </c>
      <c r="D2298" s="161"/>
      <c r="E2298" s="161"/>
      <c r="F2298" s="161"/>
      <c r="G2298" s="161"/>
      <c r="H2298" s="161"/>
      <c r="I2298" s="161"/>
      <c r="J2298" s="161"/>
      <c r="K2298" s="161"/>
      <c r="L2298" s="161"/>
      <c r="M2298" s="161"/>
      <c r="N2298" s="171"/>
      <c r="O2298" s="171"/>
      <c r="P2298" s="171"/>
      <c r="Q2298" s="171"/>
      <c r="R2298" s="171"/>
      <c r="S2298" s="171"/>
      <c r="T2298" s="208" t="str">
        <f t="shared" si="360"/>
        <v>MISSING</v>
      </c>
      <c r="U2298" s="208" t="str">
        <f t="shared" si="361"/>
        <v>MISSING</v>
      </c>
      <c r="X2298" s="56">
        <f t="shared" si="362"/>
        <v>-99</v>
      </c>
      <c r="Y2298" s="56">
        <f t="shared" si="363"/>
        <v>-99</v>
      </c>
      <c r="Z2298" s="56">
        <f t="shared" si="364"/>
        <v>-99</v>
      </c>
      <c r="AA2298" s="56">
        <f t="shared" si="365"/>
        <v>-99</v>
      </c>
      <c r="AB2298" s="56">
        <f t="shared" si="366"/>
        <v>-99</v>
      </c>
      <c r="AC2298" s="56">
        <f t="shared" si="367"/>
        <v>-99</v>
      </c>
      <c r="AD2298" s="3"/>
      <c r="AE2298" s="82">
        <f>IF(D2298=1, 'adjustment factor'!$D$4, IF(D2298=-9,-999,IF(D2298="",-999,0)))</f>
        <v>-999</v>
      </c>
      <c r="AF2298" s="82">
        <f>IF(F2298=1, 'adjustment factor'!$D$5, IF(F2298=-9,-999,IF(F2298="",-999,0)))</f>
        <v>-999</v>
      </c>
      <c r="AG2298" s="82">
        <f>IF(E2298=1, 'adjustment factor'!$D$6, IF(E2298=-9,-999,IF(E2298="",-999,0)))</f>
        <v>-999</v>
      </c>
      <c r="AH2298" s="82">
        <f>IF(K2298&gt;=45,'adjustment factor'!$D$7,IF(K2298=-9,-1200,IF(K2298="",-1200,0)))</f>
        <v>-1200</v>
      </c>
      <c r="AI2298" s="82">
        <f>IF(L2298=1, 'adjustment factor'!$D$8, IF(L2298=-9,-999,IF(L2298="",-999,0)))</f>
        <v>-999</v>
      </c>
      <c r="AJ2298" s="82">
        <f>IF(AND(M2298&gt;=1,M2298&lt;=4),'adjustment factor'!$D$9,IF(M2298=-9,-999,IF(M2298=98,-999,IF(M2298=99,-999,IF(M2298="",-999,0)))))</f>
        <v>-999</v>
      </c>
      <c r="AK2298" s="82">
        <f>IF(H2298=1, 'adjustment factor'!$D$10, IF(H2298=-9,-999,IF(H2298="",-999,0)))</f>
        <v>-999</v>
      </c>
      <c r="AL2298" s="82">
        <f>IF(G2298=1, 'adjustment factor'!$D$11, IF(G2298=-9,-999,IF(G2298="",-999,0)))</f>
        <v>-999</v>
      </c>
      <c r="AM2298" s="82">
        <f>IF(I2298=1, 'adjustment factor'!$D$12, IF(I2298=-9,-999,IF(I2298="",-999,0)))</f>
        <v>-999</v>
      </c>
      <c r="AN2298" s="82">
        <f>IF(J2298=1, 'adjustment factor'!$D$13, IF(J2298=-9,-999,IF(J2298="",-999,0)))</f>
        <v>-999</v>
      </c>
      <c r="AO2298" s="82" t="str">
        <f t="shared" si="368"/>
        <v>-999</v>
      </c>
      <c r="AP2298" s="82" t="str">
        <f t="shared" si="369"/>
        <v>MISSING</v>
      </c>
    </row>
    <row r="2299" spans="2:42">
      <c r="B2299" s="207"/>
      <c r="C2299" s="35">
        <v>2295</v>
      </c>
      <c r="D2299" s="161"/>
      <c r="E2299" s="161"/>
      <c r="F2299" s="161"/>
      <c r="G2299" s="161"/>
      <c r="H2299" s="161"/>
      <c r="I2299" s="161"/>
      <c r="J2299" s="161"/>
      <c r="K2299" s="161"/>
      <c r="L2299" s="161"/>
      <c r="M2299" s="161"/>
      <c r="N2299" s="171"/>
      <c r="O2299" s="171"/>
      <c r="P2299" s="171"/>
      <c r="Q2299" s="171"/>
      <c r="R2299" s="171"/>
      <c r="S2299" s="171"/>
      <c r="T2299" s="208" t="str">
        <f t="shared" si="360"/>
        <v>MISSING</v>
      </c>
      <c r="U2299" s="208" t="str">
        <f t="shared" si="361"/>
        <v>MISSING</v>
      </c>
      <c r="X2299" s="56">
        <f t="shared" si="362"/>
        <v>-99</v>
      </c>
      <c r="Y2299" s="56">
        <f t="shared" si="363"/>
        <v>-99</v>
      </c>
      <c r="Z2299" s="56">
        <f t="shared" si="364"/>
        <v>-99</v>
      </c>
      <c r="AA2299" s="56">
        <f t="shared" si="365"/>
        <v>-99</v>
      </c>
      <c r="AB2299" s="56">
        <f t="shared" si="366"/>
        <v>-99</v>
      </c>
      <c r="AC2299" s="56">
        <f t="shared" si="367"/>
        <v>-99</v>
      </c>
      <c r="AD2299" s="3"/>
      <c r="AE2299" s="82">
        <f>IF(D2299=1, 'adjustment factor'!$D$4, IF(D2299=-9,-999,IF(D2299="",-999,0)))</f>
        <v>-999</v>
      </c>
      <c r="AF2299" s="82">
        <f>IF(F2299=1, 'adjustment factor'!$D$5, IF(F2299=-9,-999,IF(F2299="",-999,0)))</f>
        <v>-999</v>
      </c>
      <c r="AG2299" s="82">
        <f>IF(E2299=1, 'adjustment factor'!$D$6, IF(E2299=-9,-999,IF(E2299="",-999,0)))</f>
        <v>-999</v>
      </c>
      <c r="AH2299" s="82">
        <f>IF(K2299&gt;=45,'adjustment factor'!$D$7,IF(K2299=-9,-1200,IF(K2299="",-1200,0)))</f>
        <v>-1200</v>
      </c>
      <c r="AI2299" s="82">
        <f>IF(L2299=1, 'adjustment factor'!$D$8, IF(L2299=-9,-999,IF(L2299="",-999,0)))</f>
        <v>-999</v>
      </c>
      <c r="AJ2299" s="82">
        <f>IF(AND(M2299&gt;=1,M2299&lt;=4),'adjustment factor'!$D$9,IF(M2299=-9,-999,IF(M2299=98,-999,IF(M2299=99,-999,IF(M2299="",-999,0)))))</f>
        <v>-999</v>
      </c>
      <c r="AK2299" s="82">
        <f>IF(H2299=1, 'adjustment factor'!$D$10, IF(H2299=-9,-999,IF(H2299="",-999,0)))</f>
        <v>-999</v>
      </c>
      <c r="AL2299" s="82">
        <f>IF(G2299=1, 'adjustment factor'!$D$11, IF(G2299=-9,-999,IF(G2299="",-999,0)))</f>
        <v>-999</v>
      </c>
      <c r="AM2299" s="82">
        <f>IF(I2299=1, 'adjustment factor'!$D$12, IF(I2299=-9,-999,IF(I2299="",-999,0)))</f>
        <v>-999</v>
      </c>
      <c r="AN2299" s="82">
        <f>IF(J2299=1, 'adjustment factor'!$D$13, IF(J2299=-9,-999,IF(J2299="",-999,0)))</f>
        <v>-999</v>
      </c>
      <c r="AO2299" s="82" t="str">
        <f t="shared" si="368"/>
        <v>-999</v>
      </c>
      <c r="AP2299" s="82" t="str">
        <f t="shared" si="369"/>
        <v>MISSING</v>
      </c>
    </row>
    <row r="2300" spans="2:42">
      <c r="B2300" s="207"/>
      <c r="C2300" s="35">
        <v>2296</v>
      </c>
      <c r="D2300" s="161"/>
      <c r="E2300" s="161"/>
      <c r="F2300" s="161"/>
      <c r="G2300" s="161"/>
      <c r="H2300" s="161"/>
      <c r="I2300" s="161"/>
      <c r="J2300" s="161"/>
      <c r="K2300" s="161"/>
      <c r="L2300" s="161"/>
      <c r="M2300" s="161"/>
      <c r="N2300" s="171"/>
      <c r="O2300" s="171"/>
      <c r="P2300" s="171"/>
      <c r="Q2300" s="171"/>
      <c r="R2300" s="171"/>
      <c r="S2300" s="171"/>
      <c r="T2300" s="208" t="str">
        <f t="shared" si="360"/>
        <v>MISSING</v>
      </c>
      <c r="U2300" s="208" t="str">
        <f t="shared" si="361"/>
        <v>MISSING</v>
      </c>
      <c r="X2300" s="56">
        <f t="shared" si="362"/>
        <v>-99</v>
      </c>
      <c r="Y2300" s="56">
        <f t="shared" si="363"/>
        <v>-99</v>
      </c>
      <c r="Z2300" s="56">
        <f t="shared" si="364"/>
        <v>-99</v>
      </c>
      <c r="AA2300" s="56">
        <f t="shared" si="365"/>
        <v>-99</v>
      </c>
      <c r="AB2300" s="56">
        <f t="shared" si="366"/>
        <v>-99</v>
      </c>
      <c r="AC2300" s="56">
        <f t="shared" si="367"/>
        <v>-99</v>
      </c>
      <c r="AD2300" s="3"/>
      <c r="AE2300" s="82">
        <f>IF(D2300=1, 'adjustment factor'!$D$4, IF(D2300=-9,-999,IF(D2300="",-999,0)))</f>
        <v>-999</v>
      </c>
      <c r="AF2300" s="82">
        <f>IF(F2300=1, 'adjustment factor'!$D$5, IF(F2300=-9,-999,IF(F2300="",-999,0)))</f>
        <v>-999</v>
      </c>
      <c r="AG2300" s="82">
        <f>IF(E2300=1, 'adjustment factor'!$D$6, IF(E2300=-9,-999,IF(E2300="",-999,0)))</f>
        <v>-999</v>
      </c>
      <c r="AH2300" s="82">
        <f>IF(K2300&gt;=45,'adjustment factor'!$D$7,IF(K2300=-9,-1200,IF(K2300="",-1200,0)))</f>
        <v>-1200</v>
      </c>
      <c r="AI2300" s="82">
        <f>IF(L2300=1, 'adjustment factor'!$D$8, IF(L2300=-9,-999,IF(L2300="",-999,0)))</f>
        <v>-999</v>
      </c>
      <c r="AJ2300" s="82">
        <f>IF(AND(M2300&gt;=1,M2300&lt;=4),'adjustment factor'!$D$9,IF(M2300=-9,-999,IF(M2300=98,-999,IF(M2300=99,-999,IF(M2300="",-999,0)))))</f>
        <v>-999</v>
      </c>
      <c r="AK2300" s="82">
        <f>IF(H2300=1, 'adjustment factor'!$D$10, IF(H2300=-9,-999,IF(H2300="",-999,0)))</f>
        <v>-999</v>
      </c>
      <c r="AL2300" s="82">
        <f>IF(G2300=1, 'adjustment factor'!$D$11, IF(G2300=-9,-999,IF(G2300="",-999,0)))</f>
        <v>-999</v>
      </c>
      <c r="AM2300" s="82">
        <f>IF(I2300=1, 'adjustment factor'!$D$12, IF(I2300=-9,-999,IF(I2300="",-999,0)))</f>
        <v>-999</v>
      </c>
      <c r="AN2300" s="82">
        <f>IF(J2300=1, 'adjustment factor'!$D$13, IF(J2300=-9,-999,IF(J2300="",-999,0)))</f>
        <v>-999</v>
      </c>
      <c r="AO2300" s="82" t="str">
        <f t="shared" si="368"/>
        <v>-999</v>
      </c>
      <c r="AP2300" s="82" t="str">
        <f t="shared" si="369"/>
        <v>MISSING</v>
      </c>
    </row>
    <row r="2301" spans="2:42">
      <c r="B2301" s="207"/>
      <c r="C2301" s="35">
        <v>2297</v>
      </c>
      <c r="D2301" s="161"/>
      <c r="E2301" s="161"/>
      <c r="F2301" s="161"/>
      <c r="G2301" s="161"/>
      <c r="H2301" s="161"/>
      <c r="I2301" s="161"/>
      <c r="J2301" s="161"/>
      <c r="K2301" s="161"/>
      <c r="L2301" s="161"/>
      <c r="M2301" s="161"/>
      <c r="N2301" s="171"/>
      <c r="O2301" s="171"/>
      <c r="P2301" s="171"/>
      <c r="Q2301" s="171"/>
      <c r="R2301" s="171"/>
      <c r="S2301" s="171"/>
      <c r="T2301" s="208" t="str">
        <f t="shared" si="360"/>
        <v>MISSING</v>
      </c>
      <c r="U2301" s="208" t="str">
        <f t="shared" si="361"/>
        <v>MISSING</v>
      </c>
      <c r="X2301" s="56">
        <f t="shared" si="362"/>
        <v>-99</v>
      </c>
      <c r="Y2301" s="56">
        <f t="shared" si="363"/>
        <v>-99</v>
      </c>
      <c r="Z2301" s="56">
        <f t="shared" si="364"/>
        <v>-99</v>
      </c>
      <c r="AA2301" s="56">
        <f t="shared" si="365"/>
        <v>-99</v>
      </c>
      <c r="AB2301" s="56">
        <f t="shared" si="366"/>
        <v>-99</v>
      </c>
      <c r="AC2301" s="56">
        <f t="shared" si="367"/>
        <v>-99</v>
      </c>
      <c r="AD2301" s="3"/>
      <c r="AE2301" s="82">
        <f>IF(D2301=1, 'adjustment factor'!$D$4, IF(D2301=-9,-999,IF(D2301="",-999,0)))</f>
        <v>-999</v>
      </c>
      <c r="AF2301" s="82">
        <f>IF(F2301=1, 'adjustment factor'!$D$5, IF(F2301=-9,-999,IF(F2301="",-999,0)))</f>
        <v>-999</v>
      </c>
      <c r="AG2301" s="82">
        <f>IF(E2301=1, 'adjustment factor'!$D$6, IF(E2301=-9,-999,IF(E2301="",-999,0)))</f>
        <v>-999</v>
      </c>
      <c r="AH2301" s="82">
        <f>IF(K2301&gt;=45,'adjustment factor'!$D$7,IF(K2301=-9,-1200,IF(K2301="",-1200,0)))</f>
        <v>-1200</v>
      </c>
      <c r="AI2301" s="82">
        <f>IF(L2301=1, 'adjustment factor'!$D$8, IF(L2301=-9,-999,IF(L2301="",-999,0)))</f>
        <v>-999</v>
      </c>
      <c r="AJ2301" s="82">
        <f>IF(AND(M2301&gt;=1,M2301&lt;=4),'adjustment factor'!$D$9,IF(M2301=-9,-999,IF(M2301=98,-999,IF(M2301=99,-999,IF(M2301="",-999,0)))))</f>
        <v>-999</v>
      </c>
      <c r="AK2301" s="82">
        <f>IF(H2301=1, 'adjustment factor'!$D$10, IF(H2301=-9,-999,IF(H2301="",-999,0)))</f>
        <v>-999</v>
      </c>
      <c r="AL2301" s="82">
        <f>IF(G2301=1, 'adjustment factor'!$D$11, IF(G2301=-9,-999,IF(G2301="",-999,0)))</f>
        <v>-999</v>
      </c>
      <c r="AM2301" s="82">
        <f>IF(I2301=1, 'adjustment factor'!$D$12, IF(I2301=-9,-999,IF(I2301="",-999,0)))</f>
        <v>-999</v>
      </c>
      <c r="AN2301" s="82">
        <f>IF(J2301=1, 'adjustment factor'!$D$13, IF(J2301=-9,-999,IF(J2301="",-999,0)))</f>
        <v>-999</v>
      </c>
      <c r="AO2301" s="82" t="str">
        <f t="shared" si="368"/>
        <v>-999</v>
      </c>
      <c r="AP2301" s="82" t="str">
        <f t="shared" si="369"/>
        <v>MISSING</v>
      </c>
    </row>
    <row r="2302" spans="2:42">
      <c r="B2302" s="207"/>
      <c r="C2302" s="35">
        <v>2298</v>
      </c>
      <c r="D2302" s="161"/>
      <c r="E2302" s="161"/>
      <c r="F2302" s="161"/>
      <c r="G2302" s="161"/>
      <c r="H2302" s="161"/>
      <c r="I2302" s="161"/>
      <c r="J2302" s="161"/>
      <c r="K2302" s="161"/>
      <c r="L2302" s="161"/>
      <c r="M2302" s="161"/>
      <c r="N2302" s="171"/>
      <c r="O2302" s="171"/>
      <c r="P2302" s="171"/>
      <c r="Q2302" s="171"/>
      <c r="R2302" s="171"/>
      <c r="S2302" s="171"/>
      <c r="T2302" s="208" t="str">
        <f t="shared" si="360"/>
        <v>MISSING</v>
      </c>
      <c r="U2302" s="208" t="str">
        <f t="shared" si="361"/>
        <v>MISSING</v>
      </c>
      <c r="X2302" s="56">
        <f t="shared" si="362"/>
        <v>-99</v>
      </c>
      <c r="Y2302" s="56">
        <f t="shared" si="363"/>
        <v>-99</v>
      </c>
      <c r="Z2302" s="56">
        <f t="shared" si="364"/>
        <v>-99</v>
      </c>
      <c r="AA2302" s="56">
        <f t="shared" si="365"/>
        <v>-99</v>
      </c>
      <c r="AB2302" s="56">
        <f t="shared" si="366"/>
        <v>-99</v>
      </c>
      <c r="AC2302" s="56">
        <f t="shared" si="367"/>
        <v>-99</v>
      </c>
      <c r="AD2302" s="3"/>
      <c r="AE2302" s="82">
        <f>IF(D2302=1, 'adjustment factor'!$D$4, IF(D2302=-9,-999,IF(D2302="",-999,0)))</f>
        <v>-999</v>
      </c>
      <c r="AF2302" s="82">
        <f>IF(F2302=1, 'adjustment factor'!$D$5, IF(F2302=-9,-999,IF(F2302="",-999,0)))</f>
        <v>-999</v>
      </c>
      <c r="AG2302" s="82">
        <f>IF(E2302=1, 'adjustment factor'!$D$6, IF(E2302=-9,-999,IF(E2302="",-999,0)))</f>
        <v>-999</v>
      </c>
      <c r="AH2302" s="82">
        <f>IF(K2302&gt;=45,'adjustment factor'!$D$7,IF(K2302=-9,-1200,IF(K2302="",-1200,0)))</f>
        <v>-1200</v>
      </c>
      <c r="AI2302" s="82">
        <f>IF(L2302=1, 'adjustment factor'!$D$8, IF(L2302=-9,-999,IF(L2302="",-999,0)))</f>
        <v>-999</v>
      </c>
      <c r="AJ2302" s="82">
        <f>IF(AND(M2302&gt;=1,M2302&lt;=4),'adjustment factor'!$D$9,IF(M2302=-9,-999,IF(M2302=98,-999,IF(M2302=99,-999,IF(M2302="",-999,0)))))</f>
        <v>-999</v>
      </c>
      <c r="AK2302" s="82">
        <f>IF(H2302=1, 'adjustment factor'!$D$10, IF(H2302=-9,-999,IF(H2302="",-999,0)))</f>
        <v>-999</v>
      </c>
      <c r="AL2302" s="82">
        <f>IF(G2302=1, 'adjustment factor'!$D$11, IF(G2302=-9,-999,IF(G2302="",-999,0)))</f>
        <v>-999</v>
      </c>
      <c r="AM2302" s="82">
        <f>IF(I2302=1, 'adjustment factor'!$D$12, IF(I2302=-9,-999,IF(I2302="",-999,0)))</f>
        <v>-999</v>
      </c>
      <c r="AN2302" s="82">
        <f>IF(J2302=1, 'adjustment factor'!$D$13, IF(J2302=-9,-999,IF(J2302="",-999,0)))</f>
        <v>-999</v>
      </c>
      <c r="AO2302" s="82" t="str">
        <f t="shared" si="368"/>
        <v>-999</v>
      </c>
      <c r="AP2302" s="82" t="str">
        <f t="shared" si="369"/>
        <v>MISSING</v>
      </c>
    </row>
    <row r="2303" spans="2:42">
      <c r="B2303" s="207"/>
      <c r="C2303" s="35">
        <v>2299</v>
      </c>
      <c r="D2303" s="161"/>
      <c r="E2303" s="161"/>
      <c r="F2303" s="161"/>
      <c r="G2303" s="161"/>
      <c r="H2303" s="161"/>
      <c r="I2303" s="161"/>
      <c r="J2303" s="161"/>
      <c r="K2303" s="161"/>
      <c r="L2303" s="161"/>
      <c r="M2303" s="161"/>
      <c r="N2303" s="171"/>
      <c r="O2303" s="171"/>
      <c r="P2303" s="171"/>
      <c r="Q2303" s="171"/>
      <c r="R2303" s="171"/>
      <c r="S2303" s="171"/>
      <c r="T2303" s="208" t="str">
        <f t="shared" si="360"/>
        <v>MISSING</v>
      </c>
      <c r="U2303" s="208" t="str">
        <f t="shared" si="361"/>
        <v>MISSING</v>
      </c>
      <c r="X2303" s="56">
        <f t="shared" si="362"/>
        <v>-99</v>
      </c>
      <c r="Y2303" s="56">
        <f t="shared" si="363"/>
        <v>-99</v>
      </c>
      <c r="Z2303" s="56">
        <f t="shared" si="364"/>
        <v>-99</v>
      </c>
      <c r="AA2303" s="56">
        <f t="shared" si="365"/>
        <v>-99</v>
      </c>
      <c r="AB2303" s="56">
        <f t="shared" si="366"/>
        <v>-99</v>
      </c>
      <c r="AC2303" s="56">
        <f t="shared" si="367"/>
        <v>-99</v>
      </c>
      <c r="AD2303" s="3"/>
      <c r="AE2303" s="82">
        <f>IF(D2303=1, 'adjustment factor'!$D$4, IF(D2303=-9,-999,IF(D2303="",-999,0)))</f>
        <v>-999</v>
      </c>
      <c r="AF2303" s="82">
        <f>IF(F2303=1, 'adjustment factor'!$D$5, IF(F2303=-9,-999,IF(F2303="",-999,0)))</f>
        <v>-999</v>
      </c>
      <c r="AG2303" s="82">
        <f>IF(E2303=1, 'adjustment factor'!$D$6, IF(E2303=-9,-999,IF(E2303="",-999,0)))</f>
        <v>-999</v>
      </c>
      <c r="AH2303" s="82">
        <f>IF(K2303&gt;=45,'adjustment factor'!$D$7,IF(K2303=-9,-1200,IF(K2303="",-1200,0)))</f>
        <v>-1200</v>
      </c>
      <c r="AI2303" s="82">
        <f>IF(L2303=1, 'adjustment factor'!$D$8, IF(L2303=-9,-999,IF(L2303="",-999,0)))</f>
        <v>-999</v>
      </c>
      <c r="AJ2303" s="82">
        <f>IF(AND(M2303&gt;=1,M2303&lt;=4),'adjustment factor'!$D$9,IF(M2303=-9,-999,IF(M2303=98,-999,IF(M2303=99,-999,IF(M2303="",-999,0)))))</f>
        <v>-999</v>
      </c>
      <c r="AK2303" s="82">
        <f>IF(H2303=1, 'adjustment factor'!$D$10, IF(H2303=-9,-999,IF(H2303="",-999,0)))</f>
        <v>-999</v>
      </c>
      <c r="AL2303" s="82">
        <f>IF(G2303=1, 'adjustment factor'!$D$11, IF(G2303=-9,-999,IF(G2303="",-999,0)))</f>
        <v>-999</v>
      </c>
      <c r="AM2303" s="82">
        <f>IF(I2303=1, 'adjustment factor'!$D$12, IF(I2303=-9,-999,IF(I2303="",-999,0)))</f>
        <v>-999</v>
      </c>
      <c r="AN2303" s="82">
        <f>IF(J2303=1, 'adjustment factor'!$D$13, IF(J2303=-9,-999,IF(J2303="",-999,0)))</f>
        <v>-999</v>
      </c>
      <c r="AO2303" s="82" t="str">
        <f t="shared" si="368"/>
        <v>-999</v>
      </c>
      <c r="AP2303" s="82" t="str">
        <f t="shared" si="369"/>
        <v>MISSING</v>
      </c>
    </row>
    <row r="2304" spans="2:42">
      <c r="B2304" s="207"/>
      <c r="C2304" s="35">
        <v>2300</v>
      </c>
      <c r="D2304" s="161"/>
      <c r="E2304" s="161"/>
      <c r="F2304" s="161"/>
      <c r="G2304" s="161"/>
      <c r="H2304" s="161"/>
      <c r="I2304" s="161"/>
      <c r="J2304" s="161"/>
      <c r="K2304" s="161"/>
      <c r="L2304" s="161"/>
      <c r="M2304" s="161"/>
      <c r="N2304" s="171"/>
      <c r="O2304" s="171"/>
      <c r="P2304" s="171"/>
      <c r="Q2304" s="171"/>
      <c r="R2304" s="171"/>
      <c r="S2304" s="171"/>
      <c r="T2304" s="208" t="str">
        <f t="shared" si="360"/>
        <v>MISSING</v>
      </c>
      <c r="U2304" s="208" t="str">
        <f t="shared" si="361"/>
        <v>MISSING</v>
      </c>
      <c r="X2304" s="56">
        <f t="shared" si="362"/>
        <v>-99</v>
      </c>
      <c r="Y2304" s="56">
        <f t="shared" si="363"/>
        <v>-99</v>
      </c>
      <c r="Z2304" s="56">
        <f t="shared" si="364"/>
        <v>-99</v>
      </c>
      <c r="AA2304" s="56">
        <f t="shared" si="365"/>
        <v>-99</v>
      </c>
      <c r="AB2304" s="56">
        <f t="shared" si="366"/>
        <v>-99</v>
      </c>
      <c r="AC2304" s="56">
        <f t="shared" si="367"/>
        <v>-99</v>
      </c>
      <c r="AD2304" s="3"/>
      <c r="AE2304" s="82">
        <f>IF(D2304=1, 'adjustment factor'!$D$4, IF(D2304=-9,-999,IF(D2304="",-999,0)))</f>
        <v>-999</v>
      </c>
      <c r="AF2304" s="82">
        <f>IF(F2304=1, 'adjustment factor'!$D$5, IF(F2304=-9,-999,IF(F2304="",-999,0)))</f>
        <v>-999</v>
      </c>
      <c r="AG2304" s="82">
        <f>IF(E2304=1, 'adjustment factor'!$D$6, IF(E2304=-9,-999,IF(E2304="",-999,0)))</f>
        <v>-999</v>
      </c>
      <c r="AH2304" s="82">
        <f>IF(K2304&gt;=45,'adjustment factor'!$D$7,IF(K2304=-9,-1200,IF(K2304="",-1200,0)))</f>
        <v>-1200</v>
      </c>
      <c r="AI2304" s="82">
        <f>IF(L2304=1, 'adjustment factor'!$D$8, IF(L2304=-9,-999,IF(L2304="",-999,0)))</f>
        <v>-999</v>
      </c>
      <c r="AJ2304" s="82">
        <f>IF(AND(M2304&gt;=1,M2304&lt;=4),'adjustment factor'!$D$9,IF(M2304=-9,-999,IF(M2304=98,-999,IF(M2304=99,-999,IF(M2304="",-999,0)))))</f>
        <v>-999</v>
      </c>
      <c r="AK2304" s="82">
        <f>IF(H2304=1, 'adjustment factor'!$D$10, IF(H2304=-9,-999,IF(H2304="",-999,0)))</f>
        <v>-999</v>
      </c>
      <c r="AL2304" s="82">
        <f>IF(G2304=1, 'adjustment factor'!$D$11, IF(G2304=-9,-999,IF(G2304="",-999,0)))</f>
        <v>-999</v>
      </c>
      <c r="AM2304" s="82">
        <f>IF(I2304=1, 'adjustment factor'!$D$12, IF(I2304=-9,-999,IF(I2304="",-999,0)))</f>
        <v>-999</v>
      </c>
      <c r="AN2304" s="82">
        <f>IF(J2304=1, 'adjustment factor'!$D$13, IF(J2304=-9,-999,IF(J2304="",-999,0)))</f>
        <v>-999</v>
      </c>
      <c r="AO2304" s="82" t="str">
        <f t="shared" si="368"/>
        <v>-999</v>
      </c>
      <c r="AP2304" s="82" t="str">
        <f t="shared" si="369"/>
        <v>MISSING</v>
      </c>
    </row>
    <row r="2305" spans="2:42">
      <c r="B2305" s="207"/>
      <c r="C2305" s="35">
        <v>2301</v>
      </c>
      <c r="D2305" s="161"/>
      <c r="E2305" s="161"/>
      <c r="F2305" s="161"/>
      <c r="G2305" s="161"/>
      <c r="H2305" s="161"/>
      <c r="I2305" s="161"/>
      <c r="J2305" s="161"/>
      <c r="K2305" s="161"/>
      <c r="L2305" s="161"/>
      <c r="M2305" s="161"/>
      <c r="N2305" s="171"/>
      <c r="O2305" s="171"/>
      <c r="P2305" s="171"/>
      <c r="Q2305" s="171"/>
      <c r="R2305" s="171"/>
      <c r="S2305" s="171"/>
      <c r="T2305" s="208" t="str">
        <f t="shared" si="360"/>
        <v>MISSING</v>
      </c>
      <c r="U2305" s="208" t="str">
        <f t="shared" si="361"/>
        <v>MISSING</v>
      </c>
      <c r="X2305" s="56">
        <f t="shared" si="362"/>
        <v>-99</v>
      </c>
      <c r="Y2305" s="56">
        <f t="shared" si="363"/>
        <v>-99</v>
      </c>
      <c r="Z2305" s="56">
        <f t="shared" si="364"/>
        <v>-99</v>
      </c>
      <c r="AA2305" s="56">
        <f t="shared" si="365"/>
        <v>-99</v>
      </c>
      <c r="AB2305" s="56">
        <f t="shared" si="366"/>
        <v>-99</v>
      </c>
      <c r="AC2305" s="56">
        <f t="shared" si="367"/>
        <v>-99</v>
      </c>
      <c r="AD2305" s="3"/>
      <c r="AE2305" s="82">
        <f>IF(D2305=1, 'adjustment factor'!$D$4, IF(D2305=-9,-999,IF(D2305="",-999,0)))</f>
        <v>-999</v>
      </c>
      <c r="AF2305" s="82">
        <f>IF(F2305=1, 'adjustment factor'!$D$5, IF(F2305=-9,-999,IF(F2305="",-999,0)))</f>
        <v>-999</v>
      </c>
      <c r="AG2305" s="82">
        <f>IF(E2305=1, 'adjustment factor'!$D$6, IF(E2305=-9,-999,IF(E2305="",-999,0)))</f>
        <v>-999</v>
      </c>
      <c r="AH2305" s="82">
        <f>IF(K2305&gt;=45,'adjustment factor'!$D$7,IF(K2305=-9,-1200,IF(K2305="",-1200,0)))</f>
        <v>-1200</v>
      </c>
      <c r="AI2305" s="82">
        <f>IF(L2305=1, 'adjustment factor'!$D$8, IF(L2305=-9,-999,IF(L2305="",-999,0)))</f>
        <v>-999</v>
      </c>
      <c r="AJ2305" s="82">
        <f>IF(AND(M2305&gt;=1,M2305&lt;=4),'adjustment factor'!$D$9,IF(M2305=-9,-999,IF(M2305=98,-999,IF(M2305=99,-999,IF(M2305="",-999,0)))))</f>
        <v>-999</v>
      </c>
      <c r="AK2305" s="82">
        <f>IF(H2305=1, 'adjustment factor'!$D$10, IF(H2305=-9,-999,IF(H2305="",-999,0)))</f>
        <v>-999</v>
      </c>
      <c r="AL2305" s="82">
        <f>IF(G2305=1, 'adjustment factor'!$D$11, IF(G2305=-9,-999,IF(G2305="",-999,0)))</f>
        <v>-999</v>
      </c>
      <c r="AM2305" s="82">
        <f>IF(I2305=1, 'adjustment factor'!$D$12, IF(I2305=-9,-999,IF(I2305="",-999,0)))</f>
        <v>-999</v>
      </c>
      <c r="AN2305" s="82">
        <f>IF(J2305=1, 'adjustment factor'!$D$13, IF(J2305=-9,-999,IF(J2305="",-999,0)))</f>
        <v>-999</v>
      </c>
      <c r="AO2305" s="82" t="str">
        <f t="shared" si="368"/>
        <v>-999</v>
      </c>
      <c r="AP2305" s="82" t="str">
        <f t="shared" si="369"/>
        <v>MISSING</v>
      </c>
    </row>
    <row r="2306" spans="2:42">
      <c r="B2306" s="207"/>
      <c r="C2306" s="35">
        <v>2302</v>
      </c>
      <c r="D2306" s="161"/>
      <c r="E2306" s="161"/>
      <c r="F2306" s="161"/>
      <c r="G2306" s="161"/>
      <c r="H2306" s="161"/>
      <c r="I2306" s="161"/>
      <c r="J2306" s="161"/>
      <c r="K2306" s="161"/>
      <c r="L2306" s="161"/>
      <c r="M2306" s="161"/>
      <c r="N2306" s="171"/>
      <c r="O2306" s="171"/>
      <c r="P2306" s="171"/>
      <c r="Q2306" s="171"/>
      <c r="R2306" s="171"/>
      <c r="S2306" s="171"/>
      <c r="T2306" s="208" t="str">
        <f t="shared" si="360"/>
        <v>MISSING</v>
      </c>
      <c r="U2306" s="208" t="str">
        <f t="shared" si="361"/>
        <v>MISSING</v>
      </c>
      <c r="X2306" s="56">
        <f t="shared" si="362"/>
        <v>-99</v>
      </c>
      <c r="Y2306" s="56">
        <f t="shared" si="363"/>
        <v>-99</v>
      </c>
      <c r="Z2306" s="56">
        <f t="shared" si="364"/>
        <v>-99</v>
      </c>
      <c r="AA2306" s="56">
        <f t="shared" si="365"/>
        <v>-99</v>
      </c>
      <c r="AB2306" s="56">
        <f t="shared" si="366"/>
        <v>-99</v>
      </c>
      <c r="AC2306" s="56">
        <f t="shared" si="367"/>
        <v>-99</v>
      </c>
      <c r="AD2306" s="3"/>
      <c r="AE2306" s="82">
        <f>IF(D2306=1, 'adjustment factor'!$D$4, IF(D2306=-9,-999,IF(D2306="",-999,0)))</f>
        <v>-999</v>
      </c>
      <c r="AF2306" s="82">
        <f>IF(F2306=1, 'adjustment factor'!$D$5, IF(F2306=-9,-999,IF(F2306="",-999,0)))</f>
        <v>-999</v>
      </c>
      <c r="AG2306" s="82">
        <f>IF(E2306=1, 'adjustment factor'!$D$6, IF(E2306=-9,-999,IF(E2306="",-999,0)))</f>
        <v>-999</v>
      </c>
      <c r="AH2306" s="82">
        <f>IF(K2306&gt;=45,'adjustment factor'!$D$7,IF(K2306=-9,-1200,IF(K2306="",-1200,0)))</f>
        <v>-1200</v>
      </c>
      <c r="AI2306" s="82">
        <f>IF(L2306=1, 'adjustment factor'!$D$8, IF(L2306=-9,-999,IF(L2306="",-999,0)))</f>
        <v>-999</v>
      </c>
      <c r="AJ2306" s="82">
        <f>IF(AND(M2306&gt;=1,M2306&lt;=4),'adjustment factor'!$D$9,IF(M2306=-9,-999,IF(M2306=98,-999,IF(M2306=99,-999,IF(M2306="",-999,0)))))</f>
        <v>-999</v>
      </c>
      <c r="AK2306" s="82">
        <f>IF(H2306=1, 'adjustment factor'!$D$10, IF(H2306=-9,-999,IF(H2306="",-999,0)))</f>
        <v>-999</v>
      </c>
      <c r="AL2306" s="82">
        <f>IF(G2306=1, 'adjustment factor'!$D$11, IF(G2306=-9,-999,IF(G2306="",-999,0)))</f>
        <v>-999</v>
      </c>
      <c r="AM2306" s="82">
        <f>IF(I2306=1, 'adjustment factor'!$D$12, IF(I2306=-9,-999,IF(I2306="",-999,0)))</f>
        <v>-999</v>
      </c>
      <c r="AN2306" s="82">
        <f>IF(J2306=1, 'adjustment factor'!$D$13, IF(J2306=-9,-999,IF(J2306="",-999,0)))</f>
        <v>-999</v>
      </c>
      <c r="AO2306" s="82" t="str">
        <f t="shared" si="368"/>
        <v>-999</v>
      </c>
      <c r="AP2306" s="82" t="str">
        <f t="shared" si="369"/>
        <v>MISSING</v>
      </c>
    </row>
    <row r="2307" spans="2:42">
      <c r="B2307" s="207"/>
      <c r="C2307" s="35">
        <v>2303</v>
      </c>
      <c r="D2307" s="161"/>
      <c r="E2307" s="161"/>
      <c r="F2307" s="161"/>
      <c r="G2307" s="161"/>
      <c r="H2307" s="161"/>
      <c r="I2307" s="161"/>
      <c r="J2307" s="161"/>
      <c r="K2307" s="161"/>
      <c r="L2307" s="161"/>
      <c r="M2307" s="161"/>
      <c r="N2307" s="171"/>
      <c r="O2307" s="171"/>
      <c r="P2307" s="171"/>
      <c r="Q2307" s="171"/>
      <c r="R2307" s="171"/>
      <c r="S2307" s="171"/>
      <c r="T2307" s="208" t="str">
        <f t="shared" si="360"/>
        <v>MISSING</v>
      </c>
      <c r="U2307" s="208" t="str">
        <f t="shared" si="361"/>
        <v>MISSING</v>
      </c>
      <c r="X2307" s="56">
        <f t="shared" si="362"/>
        <v>-99</v>
      </c>
      <c r="Y2307" s="56">
        <f t="shared" si="363"/>
        <v>-99</v>
      </c>
      <c r="Z2307" s="56">
        <f t="shared" si="364"/>
        <v>-99</v>
      </c>
      <c r="AA2307" s="56">
        <f t="shared" si="365"/>
        <v>-99</v>
      </c>
      <c r="AB2307" s="56">
        <f t="shared" si="366"/>
        <v>-99</v>
      </c>
      <c r="AC2307" s="56">
        <f t="shared" si="367"/>
        <v>-99</v>
      </c>
      <c r="AD2307" s="3"/>
      <c r="AE2307" s="82">
        <f>IF(D2307=1, 'adjustment factor'!$D$4, IF(D2307=-9,-999,IF(D2307="",-999,0)))</f>
        <v>-999</v>
      </c>
      <c r="AF2307" s="82">
        <f>IF(F2307=1, 'adjustment factor'!$D$5, IF(F2307=-9,-999,IF(F2307="",-999,0)))</f>
        <v>-999</v>
      </c>
      <c r="AG2307" s="82">
        <f>IF(E2307=1, 'adjustment factor'!$D$6, IF(E2307=-9,-999,IF(E2307="",-999,0)))</f>
        <v>-999</v>
      </c>
      <c r="AH2307" s="82">
        <f>IF(K2307&gt;=45,'adjustment factor'!$D$7,IF(K2307=-9,-1200,IF(K2307="",-1200,0)))</f>
        <v>-1200</v>
      </c>
      <c r="AI2307" s="82">
        <f>IF(L2307=1, 'adjustment factor'!$D$8, IF(L2307=-9,-999,IF(L2307="",-999,0)))</f>
        <v>-999</v>
      </c>
      <c r="AJ2307" s="82">
        <f>IF(AND(M2307&gt;=1,M2307&lt;=4),'adjustment factor'!$D$9,IF(M2307=-9,-999,IF(M2307=98,-999,IF(M2307=99,-999,IF(M2307="",-999,0)))))</f>
        <v>-999</v>
      </c>
      <c r="AK2307" s="82">
        <f>IF(H2307=1, 'adjustment factor'!$D$10, IF(H2307=-9,-999,IF(H2307="",-999,0)))</f>
        <v>-999</v>
      </c>
      <c r="AL2307" s="82">
        <f>IF(G2307=1, 'adjustment factor'!$D$11, IF(G2307=-9,-999,IF(G2307="",-999,0)))</f>
        <v>-999</v>
      </c>
      <c r="AM2307" s="82">
        <f>IF(I2307=1, 'adjustment factor'!$D$12, IF(I2307=-9,-999,IF(I2307="",-999,0)))</f>
        <v>-999</v>
      </c>
      <c r="AN2307" s="82">
        <f>IF(J2307=1, 'adjustment factor'!$D$13, IF(J2307=-9,-999,IF(J2307="",-999,0)))</f>
        <v>-999</v>
      </c>
      <c r="AO2307" s="82" t="str">
        <f t="shared" si="368"/>
        <v>-999</v>
      </c>
      <c r="AP2307" s="82" t="str">
        <f t="shared" si="369"/>
        <v>MISSING</v>
      </c>
    </row>
    <row r="2308" spans="2:42">
      <c r="B2308" s="207"/>
      <c r="C2308" s="35">
        <v>2304</v>
      </c>
      <c r="D2308" s="161"/>
      <c r="E2308" s="161"/>
      <c r="F2308" s="161"/>
      <c r="G2308" s="161"/>
      <c r="H2308" s="161"/>
      <c r="I2308" s="161"/>
      <c r="J2308" s="161"/>
      <c r="K2308" s="161"/>
      <c r="L2308" s="161"/>
      <c r="M2308" s="161"/>
      <c r="N2308" s="171"/>
      <c r="O2308" s="171"/>
      <c r="P2308" s="171"/>
      <c r="Q2308" s="171"/>
      <c r="R2308" s="171"/>
      <c r="S2308" s="171"/>
      <c r="T2308" s="208" t="str">
        <f t="shared" si="360"/>
        <v>MISSING</v>
      </c>
      <c r="U2308" s="208" t="str">
        <f t="shared" si="361"/>
        <v>MISSING</v>
      </c>
      <c r="X2308" s="56">
        <f t="shared" si="362"/>
        <v>-99</v>
      </c>
      <c r="Y2308" s="56">
        <f t="shared" si="363"/>
        <v>-99</v>
      </c>
      <c r="Z2308" s="56">
        <f t="shared" si="364"/>
        <v>-99</v>
      </c>
      <c r="AA2308" s="56">
        <f t="shared" si="365"/>
        <v>-99</v>
      </c>
      <c r="AB2308" s="56">
        <f t="shared" si="366"/>
        <v>-99</v>
      </c>
      <c r="AC2308" s="56">
        <f t="shared" si="367"/>
        <v>-99</v>
      </c>
      <c r="AD2308" s="3"/>
      <c r="AE2308" s="82">
        <f>IF(D2308=1, 'adjustment factor'!$D$4, IF(D2308=-9,-999,IF(D2308="",-999,0)))</f>
        <v>-999</v>
      </c>
      <c r="AF2308" s="82">
        <f>IF(F2308=1, 'adjustment factor'!$D$5, IF(F2308=-9,-999,IF(F2308="",-999,0)))</f>
        <v>-999</v>
      </c>
      <c r="AG2308" s="82">
        <f>IF(E2308=1, 'adjustment factor'!$D$6, IF(E2308=-9,-999,IF(E2308="",-999,0)))</f>
        <v>-999</v>
      </c>
      <c r="AH2308" s="82">
        <f>IF(K2308&gt;=45,'adjustment factor'!$D$7,IF(K2308=-9,-1200,IF(K2308="",-1200,0)))</f>
        <v>-1200</v>
      </c>
      <c r="AI2308" s="82">
        <f>IF(L2308=1, 'adjustment factor'!$D$8, IF(L2308=-9,-999,IF(L2308="",-999,0)))</f>
        <v>-999</v>
      </c>
      <c r="AJ2308" s="82">
        <f>IF(AND(M2308&gt;=1,M2308&lt;=4),'adjustment factor'!$D$9,IF(M2308=-9,-999,IF(M2308=98,-999,IF(M2308=99,-999,IF(M2308="",-999,0)))))</f>
        <v>-999</v>
      </c>
      <c r="AK2308" s="82">
        <f>IF(H2308=1, 'adjustment factor'!$D$10, IF(H2308=-9,-999,IF(H2308="",-999,0)))</f>
        <v>-999</v>
      </c>
      <c r="AL2308" s="82">
        <f>IF(G2308=1, 'adjustment factor'!$D$11, IF(G2308=-9,-999,IF(G2308="",-999,0)))</f>
        <v>-999</v>
      </c>
      <c r="AM2308" s="82">
        <f>IF(I2308=1, 'adjustment factor'!$D$12, IF(I2308=-9,-999,IF(I2308="",-999,0)))</f>
        <v>-999</v>
      </c>
      <c r="AN2308" s="82">
        <f>IF(J2308=1, 'adjustment factor'!$D$13, IF(J2308=-9,-999,IF(J2308="",-999,0)))</f>
        <v>-999</v>
      </c>
      <c r="AO2308" s="82" t="str">
        <f t="shared" si="368"/>
        <v>-999</v>
      </c>
      <c r="AP2308" s="82" t="str">
        <f t="shared" si="369"/>
        <v>MISSING</v>
      </c>
    </row>
    <row r="2309" spans="2:42">
      <c r="B2309" s="207"/>
      <c r="C2309" s="35">
        <v>2305</v>
      </c>
      <c r="D2309" s="161"/>
      <c r="E2309" s="161"/>
      <c r="F2309" s="161"/>
      <c r="G2309" s="161"/>
      <c r="H2309" s="161"/>
      <c r="I2309" s="161"/>
      <c r="J2309" s="161"/>
      <c r="K2309" s="161"/>
      <c r="L2309" s="161"/>
      <c r="M2309" s="161"/>
      <c r="N2309" s="171"/>
      <c r="O2309" s="171"/>
      <c r="P2309" s="171"/>
      <c r="Q2309" s="171"/>
      <c r="R2309" s="171"/>
      <c r="S2309" s="171"/>
      <c r="T2309" s="208" t="str">
        <f t="shared" si="360"/>
        <v>MISSING</v>
      </c>
      <c r="U2309" s="208" t="str">
        <f t="shared" si="361"/>
        <v>MISSING</v>
      </c>
      <c r="X2309" s="56">
        <f t="shared" si="362"/>
        <v>-99</v>
      </c>
      <c r="Y2309" s="56">
        <f t="shared" si="363"/>
        <v>-99</v>
      </c>
      <c r="Z2309" s="56">
        <f t="shared" si="364"/>
        <v>-99</v>
      </c>
      <c r="AA2309" s="56">
        <f t="shared" si="365"/>
        <v>-99</v>
      </c>
      <c r="AB2309" s="56">
        <f t="shared" si="366"/>
        <v>-99</v>
      </c>
      <c r="AC2309" s="56">
        <f t="shared" si="367"/>
        <v>-99</v>
      </c>
      <c r="AD2309" s="3"/>
      <c r="AE2309" s="82">
        <f>IF(D2309=1, 'adjustment factor'!$D$4, IF(D2309=-9,-999,IF(D2309="",-999,0)))</f>
        <v>-999</v>
      </c>
      <c r="AF2309" s="82">
        <f>IF(F2309=1, 'adjustment factor'!$D$5, IF(F2309=-9,-999,IF(F2309="",-999,0)))</f>
        <v>-999</v>
      </c>
      <c r="AG2309" s="82">
        <f>IF(E2309=1, 'adjustment factor'!$D$6, IF(E2309=-9,-999,IF(E2309="",-999,0)))</f>
        <v>-999</v>
      </c>
      <c r="AH2309" s="82">
        <f>IF(K2309&gt;=45,'adjustment factor'!$D$7,IF(K2309=-9,-1200,IF(K2309="",-1200,0)))</f>
        <v>-1200</v>
      </c>
      <c r="AI2309" s="82">
        <f>IF(L2309=1, 'adjustment factor'!$D$8, IF(L2309=-9,-999,IF(L2309="",-999,0)))</f>
        <v>-999</v>
      </c>
      <c r="AJ2309" s="82">
        <f>IF(AND(M2309&gt;=1,M2309&lt;=4),'adjustment factor'!$D$9,IF(M2309=-9,-999,IF(M2309=98,-999,IF(M2309=99,-999,IF(M2309="",-999,0)))))</f>
        <v>-999</v>
      </c>
      <c r="AK2309" s="82">
        <f>IF(H2309=1, 'adjustment factor'!$D$10, IF(H2309=-9,-999,IF(H2309="",-999,0)))</f>
        <v>-999</v>
      </c>
      <c r="AL2309" s="82">
        <f>IF(G2309=1, 'adjustment factor'!$D$11, IF(G2309=-9,-999,IF(G2309="",-999,0)))</f>
        <v>-999</v>
      </c>
      <c r="AM2309" s="82">
        <f>IF(I2309=1, 'adjustment factor'!$D$12, IF(I2309=-9,-999,IF(I2309="",-999,0)))</f>
        <v>-999</v>
      </c>
      <c r="AN2309" s="82">
        <f>IF(J2309=1, 'adjustment factor'!$D$13, IF(J2309=-9,-999,IF(J2309="",-999,0)))</f>
        <v>-999</v>
      </c>
      <c r="AO2309" s="82" t="str">
        <f t="shared" si="368"/>
        <v>-999</v>
      </c>
      <c r="AP2309" s="82" t="str">
        <f t="shared" si="369"/>
        <v>MISSING</v>
      </c>
    </row>
    <row r="2310" spans="2:42">
      <c r="B2310" s="207"/>
      <c r="C2310" s="35">
        <v>2306</v>
      </c>
      <c r="D2310" s="161"/>
      <c r="E2310" s="161"/>
      <c r="F2310" s="161"/>
      <c r="G2310" s="161"/>
      <c r="H2310" s="161"/>
      <c r="I2310" s="161"/>
      <c r="J2310" s="161"/>
      <c r="K2310" s="161"/>
      <c r="L2310" s="161"/>
      <c r="M2310" s="161"/>
      <c r="N2310" s="171"/>
      <c r="O2310" s="171"/>
      <c r="P2310" s="171"/>
      <c r="Q2310" s="171"/>
      <c r="R2310" s="171"/>
      <c r="S2310" s="171"/>
      <c r="T2310" s="208" t="str">
        <f t="shared" si="360"/>
        <v>MISSING</v>
      </c>
      <c r="U2310" s="208" t="str">
        <f t="shared" si="361"/>
        <v>MISSING</v>
      </c>
      <c r="X2310" s="56">
        <f t="shared" si="362"/>
        <v>-99</v>
      </c>
      <c r="Y2310" s="56">
        <f t="shared" si="363"/>
        <v>-99</v>
      </c>
      <c r="Z2310" s="56">
        <f t="shared" si="364"/>
        <v>-99</v>
      </c>
      <c r="AA2310" s="56">
        <f t="shared" si="365"/>
        <v>-99</v>
      </c>
      <c r="AB2310" s="56">
        <f t="shared" si="366"/>
        <v>-99</v>
      </c>
      <c r="AC2310" s="56">
        <f t="shared" si="367"/>
        <v>-99</v>
      </c>
      <c r="AD2310" s="3"/>
      <c r="AE2310" s="82">
        <f>IF(D2310=1, 'adjustment factor'!$D$4, IF(D2310=-9,-999,IF(D2310="",-999,0)))</f>
        <v>-999</v>
      </c>
      <c r="AF2310" s="82">
        <f>IF(F2310=1, 'adjustment factor'!$D$5, IF(F2310=-9,-999,IF(F2310="",-999,0)))</f>
        <v>-999</v>
      </c>
      <c r="AG2310" s="82">
        <f>IF(E2310=1, 'adjustment factor'!$D$6, IF(E2310=-9,-999,IF(E2310="",-999,0)))</f>
        <v>-999</v>
      </c>
      <c r="AH2310" s="82">
        <f>IF(K2310&gt;=45,'adjustment factor'!$D$7,IF(K2310=-9,-1200,IF(K2310="",-1200,0)))</f>
        <v>-1200</v>
      </c>
      <c r="AI2310" s="82">
        <f>IF(L2310=1, 'adjustment factor'!$D$8, IF(L2310=-9,-999,IF(L2310="",-999,0)))</f>
        <v>-999</v>
      </c>
      <c r="AJ2310" s="82">
        <f>IF(AND(M2310&gt;=1,M2310&lt;=4),'adjustment factor'!$D$9,IF(M2310=-9,-999,IF(M2310=98,-999,IF(M2310=99,-999,IF(M2310="",-999,0)))))</f>
        <v>-999</v>
      </c>
      <c r="AK2310" s="82">
        <f>IF(H2310=1, 'adjustment factor'!$D$10, IF(H2310=-9,-999,IF(H2310="",-999,0)))</f>
        <v>-999</v>
      </c>
      <c r="AL2310" s="82">
        <f>IF(G2310=1, 'adjustment factor'!$D$11, IF(G2310=-9,-999,IF(G2310="",-999,0)))</f>
        <v>-999</v>
      </c>
      <c r="AM2310" s="82">
        <f>IF(I2310=1, 'adjustment factor'!$D$12, IF(I2310=-9,-999,IF(I2310="",-999,0)))</f>
        <v>-999</v>
      </c>
      <c r="AN2310" s="82">
        <f>IF(J2310=1, 'adjustment factor'!$D$13, IF(J2310=-9,-999,IF(J2310="",-999,0)))</f>
        <v>-999</v>
      </c>
      <c r="AO2310" s="82" t="str">
        <f t="shared" si="368"/>
        <v>-999</v>
      </c>
      <c r="AP2310" s="82" t="str">
        <f t="shared" si="369"/>
        <v>MISSING</v>
      </c>
    </row>
    <row r="2311" spans="2:42">
      <c r="B2311" s="207"/>
      <c r="C2311" s="35">
        <v>2307</v>
      </c>
      <c r="D2311" s="161"/>
      <c r="E2311" s="161"/>
      <c r="F2311" s="161"/>
      <c r="G2311" s="161"/>
      <c r="H2311" s="161"/>
      <c r="I2311" s="161"/>
      <c r="J2311" s="161"/>
      <c r="K2311" s="161"/>
      <c r="L2311" s="161"/>
      <c r="M2311" s="161"/>
      <c r="N2311" s="171"/>
      <c r="O2311" s="171"/>
      <c r="P2311" s="171"/>
      <c r="Q2311" s="171"/>
      <c r="R2311" s="171"/>
      <c r="S2311" s="171"/>
      <c r="T2311" s="208" t="str">
        <f t="shared" si="360"/>
        <v>MISSING</v>
      </c>
      <c r="U2311" s="208" t="str">
        <f t="shared" si="361"/>
        <v>MISSING</v>
      </c>
      <c r="X2311" s="56">
        <f t="shared" si="362"/>
        <v>-99</v>
      </c>
      <c r="Y2311" s="56">
        <f t="shared" si="363"/>
        <v>-99</v>
      </c>
      <c r="Z2311" s="56">
        <f t="shared" si="364"/>
        <v>-99</v>
      </c>
      <c r="AA2311" s="56">
        <f t="shared" si="365"/>
        <v>-99</v>
      </c>
      <c r="AB2311" s="56">
        <f t="shared" si="366"/>
        <v>-99</v>
      </c>
      <c r="AC2311" s="56">
        <f t="shared" si="367"/>
        <v>-99</v>
      </c>
      <c r="AD2311" s="3"/>
      <c r="AE2311" s="82">
        <f>IF(D2311=1, 'adjustment factor'!$D$4, IF(D2311=-9,-999,IF(D2311="",-999,0)))</f>
        <v>-999</v>
      </c>
      <c r="AF2311" s="82">
        <f>IF(F2311=1, 'adjustment factor'!$D$5, IF(F2311=-9,-999,IF(F2311="",-999,0)))</f>
        <v>-999</v>
      </c>
      <c r="AG2311" s="82">
        <f>IF(E2311=1, 'adjustment factor'!$D$6, IF(E2311=-9,-999,IF(E2311="",-999,0)))</f>
        <v>-999</v>
      </c>
      <c r="AH2311" s="82">
        <f>IF(K2311&gt;=45,'adjustment factor'!$D$7,IF(K2311=-9,-1200,IF(K2311="",-1200,0)))</f>
        <v>-1200</v>
      </c>
      <c r="AI2311" s="82">
        <f>IF(L2311=1, 'adjustment factor'!$D$8, IF(L2311=-9,-999,IF(L2311="",-999,0)))</f>
        <v>-999</v>
      </c>
      <c r="AJ2311" s="82">
        <f>IF(AND(M2311&gt;=1,M2311&lt;=4),'adjustment factor'!$D$9,IF(M2311=-9,-999,IF(M2311=98,-999,IF(M2311=99,-999,IF(M2311="",-999,0)))))</f>
        <v>-999</v>
      </c>
      <c r="AK2311" s="82">
        <f>IF(H2311=1, 'adjustment factor'!$D$10, IF(H2311=-9,-999,IF(H2311="",-999,0)))</f>
        <v>-999</v>
      </c>
      <c r="AL2311" s="82">
        <f>IF(G2311=1, 'adjustment factor'!$D$11, IF(G2311=-9,-999,IF(G2311="",-999,0)))</f>
        <v>-999</v>
      </c>
      <c r="AM2311" s="82">
        <f>IF(I2311=1, 'adjustment factor'!$D$12, IF(I2311=-9,-999,IF(I2311="",-999,0)))</f>
        <v>-999</v>
      </c>
      <c r="AN2311" s="82">
        <f>IF(J2311=1, 'adjustment factor'!$D$13, IF(J2311=-9,-999,IF(J2311="",-999,0)))</f>
        <v>-999</v>
      </c>
      <c r="AO2311" s="82" t="str">
        <f t="shared" si="368"/>
        <v>-999</v>
      </c>
      <c r="AP2311" s="82" t="str">
        <f t="shared" si="369"/>
        <v>MISSING</v>
      </c>
    </row>
    <row r="2312" spans="2:42">
      <c r="B2312" s="207"/>
      <c r="C2312" s="35">
        <v>2308</v>
      </c>
      <c r="D2312" s="161"/>
      <c r="E2312" s="161"/>
      <c r="F2312" s="161"/>
      <c r="G2312" s="161"/>
      <c r="H2312" s="161"/>
      <c r="I2312" s="161"/>
      <c r="J2312" s="161"/>
      <c r="K2312" s="161"/>
      <c r="L2312" s="161"/>
      <c r="M2312" s="161"/>
      <c r="N2312" s="171"/>
      <c r="O2312" s="171"/>
      <c r="P2312" s="171"/>
      <c r="Q2312" s="171"/>
      <c r="R2312" s="171"/>
      <c r="S2312" s="171"/>
      <c r="T2312" s="208" t="str">
        <f t="shared" si="360"/>
        <v>MISSING</v>
      </c>
      <c r="U2312" s="208" t="str">
        <f t="shared" si="361"/>
        <v>MISSING</v>
      </c>
      <c r="X2312" s="56">
        <f t="shared" si="362"/>
        <v>-99</v>
      </c>
      <c r="Y2312" s="56">
        <f t="shared" si="363"/>
        <v>-99</v>
      </c>
      <c r="Z2312" s="56">
        <f t="shared" si="364"/>
        <v>-99</v>
      </c>
      <c r="AA2312" s="56">
        <f t="shared" si="365"/>
        <v>-99</v>
      </c>
      <c r="AB2312" s="56">
        <f t="shared" si="366"/>
        <v>-99</v>
      </c>
      <c r="AC2312" s="56">
        <f t="shared" si="367"/>
        <v>-99</v>
      </c>
      <c r="AD2312" s="3"/>
      <c r="AE2312" s="82">
        <f>IF(D2312=1, 'adjustment factor'!$D$4, IF(D2312=-9,-999,IF(D2312="",-999,0)))</f>
        <v>-999</v>
      </c>
      <c r="AF2312" s="82">
        <f>IF(F2312=1, 'adjustment factor'!$D$5, IF(F2312=-9,-999,IF(F2312="",-999,0)))</f>
        <v>-999</v>
      </c>
      <c r="AG2312" s="82">
        <f>IF(E2312=1, 'adjustment factor'!$D$6, IF(E2312=-9,-999,IF(E2312="",-999,0)))</f>
        <v>-999</v>
      </c>
      <c r="AH2312" s="82">
        <f>IF(K2312&gt;=45,'adjustment factor'!$D$7,IF(K2312=-9,-1200,IF(K2312="",-1200,0)))</f>
        <v>-1200</v>
      </c>
      <c r="AI2312" s="82">
        <f>IF(L2312=1, 'adjustment factor'!$D$8, IF(L2312=-9,-999,IF(L2312="",-999,0)))</f>
        <v>-999</v>
      </c>
      <c r="AJ2312" s="82">
        <f>IF(AND(M2312&gt;=1,M2312&lt;=4),'adjustment factor'!$D$9,IF(M2312=-9,-999,IF(M2312=98,-999,IF(M2312=99,-999,IF(M2312="",-999,0)))))</f>
        <v>-999</v>
      </c>
      <c r="AK2312" s="82">
        <f>IF(H2312=1, 'adjustment factor'!$D$10, IF(H2312=-9,-999,IF(H2312="",-999,0)))</f>
        <v>-999</v>
      </c>
      <c r="AL2312" s="82">
        <f>IF(G2312=1, 'adjustment factor'!$D$11, IF(G2312=-9,-999,IF(G2312="",-999,0)))</f>
        <v>-999</v>
      </c>
      <c r="AM2312" s="82">
        <f>IF(I2312=1, 'adjustment factor'!$D$12, IF(I2312=-9,-999,IF(I2312="",-999,0)))</f>
        <v>-999</v>
      </c>
      <c r="AN2312" s="82">
        <f>IF(J2312=1, 'adjustment factor'!$D$13, IF(J2312=-9,-999,IF(J2312="",-999,0)))</f>
        <v>-999</v>
      </c>
      <c r="AO2312" s="82" t="str">
        <f t="shared" si="368"/>
        <v>-999</v>
      </c>
      <c r="AP2312" s="82" t="str">
        <f t="shared" si="369"/>
        <v>MISSING</v>
      </c>
    </row>
    <row r="2313" spans="2:42">
      <c r="B2313" s="207"/>
      <c r="C2313" s="35">
        <v>2309</v>
      </c>
      <c r="D2313" s="161"/>
      <c r="E2313" s="161"/>
      <c r="F2313" s="161"/>
      <c r="G2313" s="161"/>
      <c r="H2313" s="161"/>
      <c r="I2313" s="161"/>
      <c r="J2313" s="161"/>
      <c r="K2313" s="161"/>
      <c r="L2313" s="161"/>
      <c r="M2313" s="161"/>
      <c r="N2313" s="171"/>
      <c r="O2313" s="171"/>
      <c r="P2313" s="171"/>
      <c r="Q2313" s="171"/>
      <c r="R2313" s="171"/>
      <c r="S2313" s="171"/>
      <c r="T2313" s="208" t="str">
        <f t="shared" si="360"/>
        <v>MISSING</v>
      </c>
      <c r="U2313" s="208" t="str">
        <f t="shared" si="361"/>
        <v>MISSING</v>
      </c>
      <c r="X2313" s="56">
        <f t="shared" si="362"/>
        <v>-99</v>
      </c>
      <c r="Y2313" s="56">
        <f t="shared" si="363"/>
        <v>-99</v>
      </c>
      <c r="Z2313" s="56">
        <f t="shared" si="364"/>
        <v>-99</v>
      </c>
      <c r="AA2313" s="56">
        <f t="shared" si="365"/>
        <v>-99</v>
      </c>
      <c r="AB2313" s="56">
        <f t="shared" si="366"/>
        <v>-99</v>
      </c>
      <c r="AC2313" s="56">
        <f t="shared" si="367"/>
        <v>-99</v>
      </c>
      <c r="AD2313" s="3"/>
      <c r="AE2313" s="82">
        <f>IF(D2313=1, 'adjustment factor'!$D$4, IF(D2313=-9,-999,IF(D2313="",-999,0)))</f>
        <v>-999</v>
      </c>
      <c r="AF2313" s="82">
        <f>IF(F2313=1, 'adjustment factor'!$D$5, IF(F2313=-9,-999,IF(F2313="",-999,0)))</f>
        <v>-999</v>
      </c>
      <c r="AG2313" s="82">
        <f>IF(E2313=1, 'adjustment factor'!$D$6, IF(E2313=-9,-999,IF(E2313="",-999,0)))</f>
        <v>-999</v>
      </c>
      <c r="AH2313" s="82">
        <f>IF(K2313&gt;=45,'adjustment factor'!$D$7,IF(K2313=-9,-1200,IF(K2313="",-1200,0)))</f>
        <v>-1200</v>
      </c>
      <c r="AI2313" s="82">
        <f>IF(L2313=1, 'adjustment factor'!$D$8, IF(L2313=-9,-999,IF(L2313="",-999,0)))</f>
        <v>-999</v>
      </c>
      <c r="AJ2313" s="82">
        <f>IF(AND(M2313&gt;=1,M2313&lt;=4),'adjustment factor'!$D$9,IF(M2313=-9,-999,IF(M2313=98,-999,IF(M2313=99,-999,IF(M2313="",-999,0)))))</f>
        <v>-999</v>
      </c>
      <c r="AK2313" s="82">
        <f>IF(H2313=1, 'adjustment factor'!$D$10, IF(H2313=-9,-999,IF(H2313="",-999,0)))</f>
        <v>-999</v>
      </c>
      <c r="AL2313" s="82">
        <f>IF(G2313=1, 'adjustment factor'!$D$11, IF(G2313=-9,-999,IF(G2313="",-999,0)))</f>
        <v>-999</v>
      </c>
      <c r="AM2313" s="82">
        <f>IF(I2313=1, 'adjustment factor'!$D$12, IF(I2313=-9,-999,IF(I2313="",-999,0)))</f>
        <v>-999</v>
      </c>
      <c r="AN2313" s="82">
        <f>IF(J2313=1, 'adjustment factor'!$D$13, IF(J2313=-9,-999,IF(J2313="",-999,0)))</f>
        <v>-999</v>
      </c>
      <c r="AO2313" s="82" t="str">
        <f t="shared" si="368"/>
        <v>-999</v>
      </c>
      <c r="AP2313" s="82" t="str">
        <f t="shared" si="369"/>
        <v>MISSING</v>
      </c>
    </row>
    <row r="2314" spans="2:42">
      <c r="B2314" s="207"/>
      <c r="C2314" s="35">
        <v>2310</v>
      </c>
      <c r="D2314" s="161"/>
      <c r="E2314" s="161"/>
      <c r="F2314" s="161"/>
      <c r="G2314" s="161"/>
      <c r="H2314" s="161"/>
      <c r="I2314" s="161"/>
      <c r="J2314" s="161"/>
      <c r="K2314" s="161"/>
      <c r="L2314" s="161"/>
      <c r="M2314" s="161"/>
      <c r="N2314" s="171"/>
      <c r="O2314" s="171"/>
      <c r="P2314" s="171"/>
      <c r="Q2314" s="171"/>
      <c r="R2314" s="171"/>
      <c r="S2314" s="171"/>
      <c r="T2314" s="208" t="str">
        <f t="shared" si="360"/>
        <v>MISSING</v>
      </c>
      <c r="U2314" s="208" t="str">
        <f t="shared" si="361"/>
        <v>MISSING</v>
      </c>
      <c r="X2314" s="56">
        <f t="shared" si="362"/>
        <v>-99</v>
      </c>
      <c r="Y2314" s="56">
        <f t="shared" si="363"/>
        <v>-99</v>
      </c>
      <c r="Z2314" s="56">
        <f t="shared" si="364"/>
        <v>-99</v>
      </c>
      <c r="AA2314" s="56">
        <f t="shared" si="365"/>
        <v>-99</v>
      </c>
      <c r="AB2314" s="56">
        <f t="shared" si="366"/>
        <v>-99</v>
      </c>
      <c r="AC2314" s="56">
        <f t="shared" si="367"/>
        <v>-99</v>
      </c>
      <c r="AD2314" s="3"/>
      <c r="AE2314" s="82">
        <f>IF(D2314=1, 'adjustment factor'!$D$4, IF(D2314=-9,-999,IF(D2314="",-999,0)))</f>
        <v>-999</v>
      </c>
      <c r="AF2314" s="82">
        <f>IF(F2314=1, 'adjustment factor'!$D$5, IF(F2314=-9,-999,IF(F2314="",-999,0)))</f>
        <v>-999</v>
      </c>
      <c r="AG2314" s="82">
        <f>IF(E2314=1, 'adjustment factor'!$D$6, IF(E2314=-9,-999,IF(E2314="",-999,0)))</f>
        <v>-999</v>
      </c>
      <c r="AH2314" s="82">
        <f>IF(K2314&gt;=45,'adjustment factor'!$D$7,IF(K2314=-9,-1200,IF(K2314="",-1200,0)))</f>
        <v>-1200</v>
      </c>
      <c r="AI2314" s="82">
        <f>IF(L2314=1, 'adjustment factor'!$D$8, IF(L2314=-9,-999,IF(L2314="",-999,0)))</f>
        <v>-999</v>
      </c>
      <c r="AJ2314" s="82">
        <f>IF(AND(M2314&gt;=1,M2314&lt;=4),'adjustment factor'!$D$9,IF(M2314=-9,-999,IF(M2314=98,-999,IF(M2314=99,-999,IF(M2314="",-999,0)))))</f>
        <v>-999</v>
      </c>
      <c r="AK2314" s="82">
        <f>IF(H2314=1, 'adjustment factor'!$D$10, IF(H2314=-9,-999,IF(H2314="",-999,0)))</f>
        <v>-999</v>
      </c>
      <c r="AL2314" s="82">
        <f>IF(G2314=1, 'adjustment factor'!$D$11, IF(G2314=-9,-999,IF(G2314="",-999,0)))</f>
        <v>-999</v>
      </c>
      <c r="AM2314" s="82">
        <f>IF(I2314=1, 'adjustment factor'!$D$12, IF(I2314=-9,-999,IF(I2314="",-999,0)))</f>
        <v>-999</v>
      </c>
      <c r="AN2314" s="82">
        <f>IF(J2314=1, 'adjustment factor'!$D$13, IF(J2314=-9,-999,IF(J2314="",-999,0)))</f>
        <v>-999</v>
      </c>
      <c r="AO2314" s="82" t="str">
        <f t="shared" si="368"/>
        <v>-999</v>
      </c>
      <c r="AP2314" s="82" t="str">
        <f t="shared" si="369"/>
        <v>MISSING</v>
      </c>
    </row>
    <row r="2315" spans="2:42">
      <c r="B2315" s="207"/>
      <c r="C2315" s="35">
        <v>2311</v>
      </c>
      <c r="D2315" s="161"/>
      <c r="E2315" s="161"/>
      <c r="F2315" s="161"/>
      <c r="G2315" s="161"/>
      <c r="H2315" s="161"/>
      <c r="I2315" s="161"/>
      <c r="J2315" s="161"/>
      <c r="K2315" s="161"/>
      <c r="L2315" s="161"/>
      <c r="M2315" s="161"/>
      <c r="N2315" s="171"/>
      <c r="O2315" s="171"/>
      <c r="P2315" s="171"/>
      <c r="Q2315" s="171"/>
      <c r="R2315" s="171"/>
      <c r="S2315" s="171"/>
      <c r="T2315" s="208" t="str">
        <f t="shared" si="360"/>
        <v>MISSING</v>
      </c>
      <c r="U2315" s="208" t="str">
        <f t="shared" si="361"/>
        <v>MISSING</v>
      </c>
      <c r="X2315" s="56">
        <f t="shared" si="362"/>
        <v>-99</v>
      </c>
      <c r="Y2315" s="56">
        <f t="shared" si="363"/>
        <v>-99</v>
      </c>
      <c r="Z2315" s="56">
        <f t="shared" si="364"/>
        <v>-99</v>
      </c>
      <c r="AA2315" s="56">
        <f t="shared" si="365"/>
        <v>-99</v>
      </c>
      <c r="AB2315" s="56">
        <f t="shared" si="366"/>
        <v>-99</v>
      </c>
      <c r="AC2315" s="56">
        <f t="shared" si="367"/>
        <v>-99</v>
      </c>
      <c r="AD2315" s="3"/>
      <c r="AE2315" s="82">
        <f>IF(D2315=1, 'adjustment factor'!$D$4, IF(D2315=-9,-999,IF(D2315="",-999,0)))</f>
        <v>-999</v>
      </c>
      <c r="AF2315" s="82">
        <f>IF(F2315=1, 'adjustment factor'!$D$5, IF(F2315=-9,-999,IF(F2315="",-999,0)))</f>
        <v>-999</v>
      </c>
      <c r="AG2315" s="82">
        <f>IF(E2315=1, 'adjustment factor'!$D$6, IF(E2315=-9,-999,IF(E2315="",-999,0)))</f>
        <v>-999</v>
      </c>
      <c r="AH2315" s="82">
        <f>IF(K2315&gt;=45,'adjustment factor'!$D$7,IF(K2315=-9,-1200,IF(K2315="",-1200,0)))</f>
        <v>-1200</v>
      </c>
      <c r="AI2315" s="82">
        <f>IF(L2315=1, 'adjustment factor'!$D$8, IF(L2315=-9,-999,IF(L2315="",-999,0)))</f>
        <v>-999</v>
      </c>
      <c r="AJ2315" s="82">
        <f>IF(AND(M2315&gt;=1,M2315&lt;=4),'adjustment factor'!$D$9,IF(M2315=-9,-999,IF(M2315=98,-999,IF(M2315=99,-999,IF(M2315="",-999,0)))))</f>
        <v>-999</v>
      </c>
      <c r="AK2315" s="82">
        <f>IF(H2315=1, 'adjustment factor'!$D$10, IF(H2315=-9,-999,IF(H2315="",-999,0)))</f>
        <v>-999</v>
      </c>
      <c r="AL2315" s="82">
        <f>IF(G2315=1, 'adjustment factor'!$D$11, IF(G2315=-9,-999,IF(G2315="",-999,0)))</f>
        <v>-999</v>
      </c>
      <c r="AM2315" s="82">
        <f>IF(I2315=1, 'adjustment factor'!$D$12, IF(I2315=-9,-999,IF(I2315="",-999,0)))</f>
        <v>-999</v>
      </c>
      <c r="AN2315" s="82">
        <f>IF(J2315=1, 'adjustment factor'!$D$13, IF(J2315=-9,-999,IF(J2315="",-999,0)))</f>
        <v>-999</v>
      </c>
      <c r="AO2315" s="82" t="str">
        <f t="shared" si="368"/>
        <v>-999</v>
      </c>
      <c r="AP2315" s="82" t="str">
        <f t="shared" si="369"/>
        <v>MISSING</v>
      </c>
    </row>
    <row r="2316" spans="2:42">
      <c r="B2316" s="207"/>
      <c r="C2316" s="35">
        <v>2312</v>
      </c>
      <c r="D2316" s="161"/>
      <c r="E2316" s="161"/>
      <c r="F2316" s="161"/>
      <c r="G2316" s="161"/>
      <c r="H2316" s="161"/>
      <c r="I2316" s="161"/>
      <c r="J2316" s="161"/>
      <c r="K2316" s="161"/>
      <c r="L2316" s="161"/>
      <c r="M2316" s="161"/>
      <c r="N2316" s="171"/>
      <c r="O2316" s="171"/>
      <c r="P2316" s="171"/>
      <c r="Q2316" s="171"/>
      <c r="R2316" s="171"/>
      <c r="S2316" s="171"/>
      <c r="T2316" s="208" t="str">
        <f t="shared" si="360"/>
        <v>MISSING</v>
      </c>
      <c r="U2316" s="208" t="str">
        <f t="shared" si="361"/>
        <v>MISSING</v>
      </c>
      <c r="X2316" s="56">
        <f t="shared" si="362"/>
        <v>-99</v>
      </c>
      <c r="Y2316" s="56">
        <f t="shared" si="363"/>
        <v>-99</v>
      </c>
      <c r="Z2316" s="56">
        <f t="shared" si="364"/>
        <v>-99</v>
      </c>
      <c r="AA2316" s="56">
        <f t="shared" si="365"/>
        <v>-99</v>
      </c>
      <c r="AB2316" s="56">
        <f t="shared" si="366"/>
        <v>-99</v>
      </c>
      <c r="AC2316" s="56">
        <f t="shared" si="367"/>
        <v>-99</v>
      </c>
      <c r="AD2316" s="3"/>
      <c r="AE2316" s="82">
        <f>IF(D2316=1, 'adjustment factor'!$D$4, IF(D2316=-9,-999,IF(D2316="",-999,0)))</f>
        <v>-999</v>
      </c>
      <c r="AF2316" s="82">
        <f>IF(F2316=1, 'adjustment factor'!$D$5, IF(F2316=-9,-999,IF(F2316="",-999,0)))</f>
        <v>-999</v>
      </c>
      <c r="AG2316" s="82">
        <f>IF(E2316=1, 'adjustment factor'!$D$6, IF(E2316=-9,-999,IF(E2316="",-999,0)))</f>
        <v>-999</v>
      </c>
      <c r="AH2316" s="82">
        <f>IF(K2316&gt;=45,'adjustment factor'!$D$7,IF(K2316=-9,-1200,IF(K2316="",-1200,0)))</f>
        <v>-1200</v>
      </c>
      <c r="AI2316" s="82">
        <f>IF(L2316=1, 'adjustment factor'!$D$8, IF(L2316=-9,-999,IF(L2316="",-999,0)))</f>
        <v>-999</v>
      </c>
      <c r="AJ2316" s="82">
        <f>IF(AND(M2316&gt;=1,M2316&lt;=4),'adjustment factor'!$D$9,IF(M2316=-9,-999,IF(M2316=98,-999,IF(M2316=99,-999,IF(M2316="",-999,0)))))</f>
        <v>-999</v>
      </c>
      <c r="AK2316" s="82">
        <f>IF(H2316=1, 'adjustment factor'!$D$10, IF(H2316=-9,-999,IF(H2316="",-999,0)))</f>
        <v>-999</v>
      </c>
      <c r="AL2316" s="82">
        <f>IF(G2316=1, 'adjustment factor'!$D$11, IF(G2316=-9,-999,IF(G2316="",-999,0)))</f>
        <v>-999</v>
      </c>
      <c r="AM2316" s="82">
        <f>IF(I2316=1, 'adjustment factor'!$D$12, IF(I2316=-9,-999,IF(I2316="",-999,0)))</f>
        <v>-999</v>
      </c>
      <c r="AN2316" s="82">
        <f>IF(J2316=1, 'adjustment factor'!$D$13, IF(J2316=-9,-999,IF(J2316="",-999,0)))</f>
        <v>-999</v>
      </c>
      <c r="AO2316" s="82" t="str">
        <f t="shared" si="368"/>
        <v>-999</v>
      </c>
      <c r="AP2316" s="82" t="str">
        <f t="shared" si="369"/>
        <v>MISSING</v>
      </c>
    </row>
    <row r="2317" spans="2:42">
      <c r="B2317" s="207"/>
      <c r="C2317" s="35">
        <v>2313</v>
      </c>
      <c r="D2317" s="161"/>
      <c r="E2317" s="161"/>
      <c r="F2317" s="161"/>
      <c r="G2317" s="161"/>
      <c r="H2317" s="161"/>
      <c r="I2317" s="161"/>
      <c r="J2317" s="161"/>
      <c r="K2317" s="161"/>
      <c r="L2317" s="161"/>
      <c r="M2317" s="161"/>
      <c r="N2317" s="171"/>
      <c r="O2317" s="171"/>
      <c r="P2317" s="171"/>
      <c r="Q2317" s="171"/>
      <c r="R2317" s="171"/>
      <c r="S2317" s="171"/>
      <c r="T2317" s="208" t="str">
        <f t="shared" si="360"/>
        <v>MISSING</v>
      </c>
      <c r="U2317" s="208" t="str">
        <f t="shared" si="361"/>
        <v>MISSING</v>
      </c>
      <c r="X2317" s="56">
        <f t="shared" si="362"/>
        <v>-99</v>
      </c>
      <c r="Y2317" s="56">
        <f t="shared" si="363"/>
        <v>-99</v>
      </c>
      <c r="Z2317" s="56">
        <f t="shared" si="364"/>
        <v>-99</v>
      </c>
      <c r="AA2317" s="56">
        <f t="shared" si="365"/>
        <v>-99</v>
      </c>
      <c r="AB2317" s="56">
        <f t="shared" si="366"/>
        <v>-99</v>
      </c>
      <c r="AC2317" s="56">
        <f t="shared" si="367"/>
        <v>-99</v>
      </c>
      <c r="AD2317" s="3"/>
      <c r="AE2317" s="82">
        <f>IF(D2317=1, 'adjustment factor'!$D$4, IF(D2317=-9,-999,IF(D2317="",-999,0)))</f>
        <v>-999</v>
      </c>
      <c r="AF2317" s="82">
        <f>IF(F2317=1, 'adjustment factor'!$D$5, IF(F2317=-9,-999,IF(F2317="",-999,0)))</f>
        <v>-999</v>
      </c>
      <c r="AG2317" s="82">
        <f>IF(E2317=1, 'adjustment factor'!$D$6, IF(E2317=-9,-999,IF(E2317="",-999,0)))</f>
        <v>-999</v>
      </c>
      <c r="AH2317" s="82">
        <f>IF(K2317&gt;=45,'adjustment factor'!$D$7,IF(K2317=-9,-1200,IF(K2317="",-1200,0)))</f>
        <v>-1200</v>
      </c>
      <c r="AI2317" s="82">
        <f>IF(L2317=1, 'adjustment factor'!$D$8, IF(L2317=-9,-999,IF(L2317="",-999,0)))</f>
        <v>-999</v>
      </c>
      <c r="AJ2317" s="82">
        <f>IF(AND(M2317&gt;=1,M2317&lt;=4),'adjustment factor'!$D$9,IF(M2317=-9,-999,IF(M2317=98,-999,IF(M2317=99,-999,IF(M2317="",-999,0)))))</f>
        <v>-999</v>
      </c>
      <c r="AK2317" s="82">
        <f>IF(H2317=1, 'adjustment factor'!$D$10, IF(H2317=-9,-999,IF(H2317="",-999,0)))</f>
        <v>-999</v>
      </c>
      <c r="AL2317" s="82">
        <f>IF(G2317=1, 'adjustment factor'!$D$11, IF(G2317=-9,-999,IF(G2317="",-999,0)))</f>
        <v>-999</v>
      </c>
      <c r="AM2317" s="82">
        <f>IF(I2317=1, 'adjustment factor'!$D$12, IF(I2317=-9,-999,IF(I2317="",-999,0)))</f>
        <v>-999</v>
      </c>
      <c r="AN2317" s="82">
        <f>IF(J2317=1, 'adjustment factor'!$D$13, IF(J2317=-9,-999,IF(J2317="",-999,0)))</f>
        <v>-999</v>
      </c>
      <c r="AO2317" s="82" t="str">
        <f t="shared" si="368"/>
        <v>-999</v>
      </c>
      <c r="AP2317" s="82" t="str">
        <f t="shared" si="369"/>
        <v>MISSING</v>
      </c>
    </row>
    <row r="2318" spans="2:42">
      <c r="B2318" s="207"/>
      <c r="C2318" s="35">
        <v>2314</v>
      </c>
      <c r="D2318" s="161"/>
      <c r="E2318" s="161"/>
      <c r="F2318" s="161"/>
      <c r="G2318" s="161"/>
      <c r="H2318" s="161"/>
      <c r="I2318" s="161"/>
      <c r="J2318" s="161"/>
      <c r="K2318" s="161"/>
      <c r="L2318" s="161"/>
      <c r="M2318" s="161"/>
      <c r="N2318" s="171"/>
      <c r="O2318" s="171"/>
      <c r="P2318" s="171"/>
      <c r="Q2318" s="171"/>
      <c r="R2318" s="171"/>
      <c r="S2318" s="171"/>
      <c r="T2318" s="208" t="str">
        <f t="shared" si="360"/>
        <v>MISSING</v>
      </c>
      <c r="U2318" s="208" t="str">
        <f t="shared" si="361"/>
        <v>MISSING</v>
      </c>
      <c r="X2318" s="56">
        <f t="shared" si="362"/>
        <v>-99</v>
      </c>
      <c r="Y2318" s="56">
        <f t="shared" si="363"/>
        <v>-99</v>
      </c>
      <c r="Z2318" s="56">
        <f t="shared" si="364"/>
        <v>-99</v>
      </c>
      <c r="AA2318" s="56">
        <f t="shared" si="365"/>
        <v>-99</v>
      </c>
      <c r="AB2318" s="56">
        <f t="shared" si="366"/>
        <v>-99</v>
      </c>
      <c r="AC2318" s="56">
        <f t="shared" si="367"/>
        <v>-99</v>
      </c>
      <c r="AD2318" s="3"/>
      <c r="AE2318" s="82">
        <f>IF(D2318=1, 'adjustment factor'!$D$4, IF(D2318=-9,-999,IF(D2318="",-999,0)))</f>
        <v>-999</v>
      </c>
      <c r="AF2318" s="82">
        <f>IF(F2318=1, 'adjustment factor'!$D$5, IF(F2318=-9,-999,IF(F2318="",-999,0)))</f>
        <v>-999</v>
      </c>
      <c r="AG2318" s="82">
        <f>IF(E2318=1, 'adjustment factor'!$D$6, IF(E2318=-9,-999,IF(E2318="",-999,0)))</f>
        <v>-999</v>
      </c>
      <c r="AH2318" s="82">
        <f>IF(K2318&gt;=45,'adjustment factor'!$D$7,IF(K2318=-9,-1200,IF(K2318="",-1200,0)))</f>
        <v>-1200</v>
      </c>
      <c r="AI2318" s="82">
        <f>IF(L2318=1, 'adjustment factor'!$D$8, IF(L2318=-9,-999,IF(L2318="",-999,0)))</f>
        <v>-999</v>
      </c>
      <c r="AJ2318" s="82">
        <f>IF(AND(M2318&gt;=1,M2318&lt;=4),'adjustment factor'!$D$9,IF(M2318=-9,-999,IF(M2318=98,-999,IF(M2318=99,-999,IF(M2318="",-999,0)))))</f>
        <v>-999</v>
      </c>
      <c r="AK2318" s="82">
        <f>IF(H2318=1, 'adjustment factor'!$D$10, IF(H2318=-9,-999,IF(H2318="",-999,0)))</f>
        <v>-999</v>
      </c>
      <c r="AL2318" s="82">
        <f>IF(G2318=1, 'adjustment factor'!$D$11, IF(G2318=-9,-999,IF(G2318="",-999,0)))</f>
        <v>-999</v>
      </c>
      <c r="AM2318" s="82">
        <f>IF(I2318=1, 'adjustment factor'!$D$12, IF(I2318=-9,-999,IF(I2318="",-999,0)))</f>
        <v>-999</v>
      </c>
      <c r="AN2318" s="82">
        <f>IF(J2318=1, 'adjustment factor'!$D$13, IF(J2318=-9,-999,IF(J2318="",-999,0)))</f>
        <v>-999</v>
      </c>
      <c r="AO2318" s="82" t="str">
        <f t="shared" si="368"/>
        <v>-999</v>
      </c>
      <c r="AP2318" s="82" t="str">
        <f t="shared" si="369"/>
        <v>MISSING</v>
      </c>
    </row>
    <row r="2319" spans="2:42">
      <c r="B2319" s="207"/>
      <c r="C2319" s="35">
        <v>2315</v>
      </c>
      <c r="D2319" s="161"/>
      <c r="E2319" s="161"/>
      <c r="F2319" s="161"/>
      <c r="G2319" s="161"/>
      <c r="H2319" s="161"/>
      <c r="I2319" s="161"/>
      <c r="J2319" s="161"/>
      <c r="K2319" s="161"/>
      <c r="L2319" s="161"/>
      <c r="M2319" s="161"/>
      <c r="N2319" s="171"/>
      <c r="O2319" s="171"/>
      <c r="P2319" s="171"/>
      <c r="Q2319" s="171"/>
      <c r="R2319" s="171"/>
      <c r="S2319" s="171"/>
      <c r="T2319" s="208" t="str">
        <f t="shared" si="360"/>
        <v>MISSING</v>
      </c>
      <c r="U2319" s="208" t="str">
        <f t="shared" si="361"/>
        <v>MISSING</v>
      </c>
      <c r="X2319" s="56">
        <f t="shared" si="362"/>
        <v>-99</v>
      </c>
      <c r="Y2319" s="56">
        <f t="shared" si="363"/>
        <v>-99</v>
      </c>
      <c r="Z2319" s="56">
        <f t="shared" si="364"/>
        <v>-99</v>
      </c>
      <c r="AA2319" s="56">
        <f t="shared" si="365"/>
        <v>-99</v>
      </c>
      <c r="AB2319" s="56">
        <f t="shared" si="366"/>
        <v>-99</v>
      </c>
      <c r="AC2319" s="56">
        <f t="shared" si="367"/>
        <v>-99</v>
      </c>
      <c r="AD2319" s="3"/>
      <c r="AE2319" s="82">
        <f>IF(D2319=1, 'adjustment factor'!$D$4, IF(D2319=-9,-999,IF(D2319="",-999,0)))</f>
        <v>-999</v>
      </c>
      <c r="AF2319" s="82">
        <f>IF(F2319=1, 'adjustment factor'!$D$5, IF(F2319=-9,-999,IF(F2319="",-999,0)))</f>
        <v>-999</v>
      </c>
      <c r="AG2319" s="82">
        <f>IF(E2319=1, 'adjustment factor'!$D$6, IF(E2319=-9,-999,IF(E2319="",-999,0)))</f>
        <v>-999</v>
      </c>
      <c r="AH2319" s="82">
        <f>IF(K2319&gt;=45,'adjustment factor'!$D$7,IF(K2319=-9,-1200,IF(K2319="",-1200,0)))</f>
        <v>-1200</v>
      </c>
      <c r="AI2319" s="82">
        <f>IF(L2319=1, 'adjustment factor'!$D$8, IF(L2319=-9,-999,IF(L2319="",-999,0)))</f>
        <v>-999</v>
      </c>
      <c r="AJ2319" s="82">
        <f>IF(AND(M2319&gt;=1,M2319&lt;=4),'adjustment factor'!$D$9,IF(M2319=-9,-999,IF(M2319=98,-999,IF(M2319=99,-999,IF(M2319="",-999,0)))))</f>
        <v>-999</v>
      </c>
      <c r="AK2319" s="82">
        <f>IF(H2319=1, 'adjustment factor'!$D$10, IF(H2319=-9,-999,IF(H2319="",-999,0)))</f>
        <v>-999</v>
      </c>
      <c r="AL2319" s="82">
        <f>IF(G2319=1, 'adjustment factor'!$D$11, IF(G2319=-9,-999,IF(G2319="",-999,0)))</f>
        <v>-999</v>
      </c>
      <c r="AM2319" s="82">
        <f>IF(I2319=1, 'adjustment factor'!$D$12, IF(I2319=-9,-999,IF(I2319="",-999,0)))</f>
        <v>-999</v>
      </c>
      <c r="AN2319" s="82">
        <f>IF(J2319=1, 'adjustment factor'!$D$13, IF(J2319=-9,-999,IF(J2319="",-999,0)))</f>
        <v>-999</v>
      </c>
      <c r="AO2319" s="82" t="str">
        <f t="shared" si="368"/>
        <v>-999</v>
      </c>
      <c r="AP2319" s="82" t="str">
        <f t="shared" si="369"/>
        <v>MISSING</v>
      </c>
    </row>
    <row r="2320" spans="2:42">
      <c r="B2320" s="207"/>
      <c r="C2320" s="35">
        <v>2316</v>
      </c>
      <c r="D2320" s="161"/>
      <c r="E2320" s="161"/>
      <c r="F2320" s="161"/>
      <c r="G2320" s="161"/>
      <c r="H2320" s="161"/>
      <c r="I2320" s="161"/>
      <c r="J2320" s="161"/>
      <c r="K2320" s="161"/>
      <c r="L2320" s="161"/>
      <c r="M2320" s="161"/>
      <c r="N2320" s="171"/>
      <c r="O2320" s="171"/>
      <c r="P2320" s="171"/>
      <c r="Q2320" s="171"/>
      <c r="R2320" s="171"/>
      <c r="S2320" s="171"/>
      <c r="T2320" s="208" t="str">
        <f t="shared" si="360"/>
        <v>MISSING</v>
      </c>
      <c r="U2320" s="208" t="str">
        <f t="shared" si="361"/>
        <v>MISSING</v>
      </c>
      <c r="X2320" s="56">
        <f t="shared" si="362"/>
        <v>-99</v>
      </c>
      <c r="Y2320" s="56">
        <f t="shared" si="363"/>
        <v>-99</v>
      </c>
      <c r="Z2320" s="56">
        <f t="shared" si="364"/>
        <v>-99</v>
      </c>
      <c r="AA2320" s="56">
        <f t="shared" si="365"/>
        <v>-99</v>
      </c>
      <c r="AB2320" s="56">
        <f t="shared" si="366"/>
        <v>-99</v>
      </c>
      <c r="AC2320" s="56">
        <f t="shared" si="367"/>
        <v>-99</v>
      </c>
      <c r="AD2320" s="3"/>
      <c r="AE2320" s="82">
        <f>IF(D2320=1, 'adjustment factor'!$D$4, IF(D2320=-9,-999,IF(D2320="",-999,0)))</f>
        <v>-999</v>
      </c>
      <c r="AF2320" s="82">
        <f>IF(F2320=1, 'adjustment factor'!$D$5, IF(F2320=-9,-999,IF(F2320="",-999,0)))</f>
        <v>-999</v>
      </c>
      <c r="AG2320" s="82">
        <f>IF(E2320=1, 'adjustment factor'!$D$6, IF(E2320=-9,-999,IF(E2320="",-999,0)))</f>
        <v>-999</v>
      </c>
      <c r="AH2320" s="82">
        <f>IF(K2320&gt;=45,'adjustment factor'!$D$7,IF(K2320=-9,-1200,IF(K2320="",-1200,0)))</f>
        <v>-1200</v>
      </c>
      <c r="AI2320" s="82">
        <f>IF(L2320=1, 'adjustment factor'!$D$8, IF(L2320=-9,-999,IF(L2320="",-999,0)))</f>
        <v>-999</v>
      </c>
      <c r="AJ2320" s="82">
        <f>IF(AND(M2320&gt;=1,M2320&lt;=4),'adjustment factor'!$D$9,IF(M2320=-9,-999,IF(M2320=98,-999,IF(M2320=99,-999,IF(M2320="",-999,0)))))</f>
        <v>-999</v>
      </c>
      <c r="AK2320" s="82">
        <f>IF(H2320=1, 'adjustment factor'!$D$10, IF(H2320=-9,-999,IF(H2320="",-999,0)))</f>
        <v>-999</v>
      </c>
      <c r="AL2320" s="82">
        <f>IF(G2320=1, 'adjustment factor'!$D$11, IF(G2320=-9,-999,IF(G2320="",-999,0)))</f>
        <v>-999</v>
      </c>
      <c r="AM2320" s="82">
        <f>IF(I2320=1, 'adjustment factor'!$D$12, IF(I2320=-9,-999,IF(I2320="",-999,0)))</f>
        <v>-999</v>
      </c>
      <c r="AN2320" s="82">
        <f>IF(J2320=1, 'adjustment factor'!$D$13, IF(J2320=-9,-999,IF(J2320="",-999,0)))</f>
        <v>-999</v>
      </c>
      <c r="AO2320" s="82" t="str">
        <f t="shared" si="368"/>
        <v>-999</v>
      </c>
      <c r="AP2320" s="82" t="str">
        <f t="shared" si="369"/>
        <v>MISSING</v>
      </c>
    </row>
    <row r="2321" spans="2:42">
      <c r="B2321" s="207"/>
      <c r="C2321" s="35">
        <v>2317</v>
      </c>
      <c r="D2321" s="161"/>
      <c r="E2321" s="161"/>
      <c r="F2321" s="161"/>
      <c r="G2321" s="161"/>
      <c r="H2321" s="161"/>
      <c r="I2321" s="161"/>
      <c r="J2321" s="161"/>
      <c r="K2321" s="161"/>
      <c r="L2321" s="161"/>
      <c r="M2321" s="161"/>
      <c r="N2321" s="171"/>
      <c r="O2321" s="171"/>
      <c r="P2321" s="171"/>
      <c r="Q2321" s="171"/>
      <c r="R2321" s="171"/>
      <c r="S2321" s="171"/>
      <c r="T2321" s="208" t="str">
        <f t="shared" si="360"/>
        <v>MISSING</v>
      </c>
      <c r="U2321" s="208" t="str">
        <f t="shared" si="361"/>
        <v>MISSING</v>
      </c>
      <c r="X2321" s="56">
        <f t="shared" si="362"/>
        <v>-99</v>
      </c>
      <c r="Y2321" s="56">
        <f t="shared" si="363"/>
        <v>-99</v>
      </c>
      <c r="Z2321" s="56">
        <f t="shared" si="364"/>
        <v>-99</v>
      </c>
      <c r="AA2321" s="56">
        <f t="shared" si="365"/>
        <v>-99</v>
      </c>
      <c r="AB2321" s="56">
        <f t="shared" si="366"/>
        <v>-99</v>
      </c>
      <c r="AC2321" s="56">
        <f t="shared" si="367"/>
        <v>-99</v>
      </c>
      <c r="AD2321" s="3"/>
      <c r="AE2321" s="82">
        <f>IF(D2321=1, 'adjustment factor'!$D$4, IF(D2321=-9,-999,IF(D2321="",-999,0)))</f>
        <v>-999</v>
      </c>
      <c r="AF2321" s="82">
        <f>IF(F2321=1, 'adjustment factor'!$D$5, IF(F2321=-9,-999,IF(F2321="",-999,0)))</f>
        <v>-999</v>
      </c>
      <c r="AG2321" s="82">
        <f>IF(E2321=1, 'adjustment factor'!$D$6, IF(E2321=-9,-999,IF(E2321="",-999,0)))</f>
        <v>-999</v>
      </c>
      <c r="AH2321" s="82">
        <f>IF(K2321&gt;=45,'adjustment factor'!$D$7,IF(K2321=-9,-1200,IF(K2321="",-1200,0)))</f>
        <v>-1200</v>
      </c>
      <c r="AI2321" s="82">
        <f>IF(L2321=1, 'adjustment factor'!$D$8, IF(L2321=-9,-999,IF(L2321="",-999,0)))</f>
        <v>-999</v>
      </c>
      <c r="AJ2321" s="82">
        <f>IF(AND(M2321&gt;=1,M2321&lt;=4),'adjustment factor'!$D$9,IF(M2321=-9,-999,IF(M2321=98,-999,IF(M2321=99,-999,IF(M2321="",-999,0)))))</f>
        <v>-999</v>
      </c>
      <c r="AK2321" s="82">
        <f>IF(H2321=1, 'adjustment factor'!$D$10, IF(H2321=-9,-999,IF(H2321="",-999,0)))</f>
        <v>-999</v>
      </c>
      <c r="AL2321" s="82">
        <f>IF(G2321=1, 'adjustment factor'!$D$11, IF(G2321=-9,-999,IF(G2321="",-999,0)))</f>
        <v>-999</v>
      </c>
      <c r="AM2321" s="82">
        <f>IF(I2321=1, 'adjustment factor'!$D$12, IF(I2321=-9,-999,IF(I2321="",-999,0)))</f>
        <v>-999</v>
      </c>
      <c r="AN2321" s="82">
        <f>IF(J2321=1, 'adjustment factor'!$D$13, IF(J2321=-9,-999,IF(J2321="",-999,0)))</f>
        <v>-999</v>
      </c>
      <c r="AO2321" s="82" t="str">
        <f t="shared" si="368"/>
        <v>-999</v>
      </c>
      <c r="AP2321" s="82" t="str">
        <f t="shared" si="369"/>
        <v>MISSING</v>
      </c>
    </row>
    <row r="2322" spans="2:42">
      <c r="B2322" s="207"/>
      <c r="C2322" s="35">
        <v>2318</v>
      </c>
      <c r="D2322" s="161"/>
      <c r="E2322" s="161"/>
      <c r="F2322" s="161"/>
      <c r="G2322" s="161"/>
      <c r="H2322" s="161"/>
      <c r="I2322" s="161"/>
      <c r="J2322" s="161"/>
      <c r="K2322" s="161"/>
      <c r="L2322" s="161"/>
      <c r="M2322" s="161"/>
      <c r="N2322" s="171"/>
      <c r="O2322" s="171"/>
      <c r="P2322" s="171"/>
      <c r="Q2322" s="171"/>
      <c r="R2322" s="171"/>
      <c r="S2322" s="171"/>
      <c r="T2322" s="208" t="str">
        <f t="shared" si="360"/>
        <v>MISSING</v>
      </c>
      <c r="U2322" s="208" t="str">
        <f t="shared" si="361"/>
        <v>MISSING</v>
      </c>
      <c r="X2322" s="56">
        <f t="shared" si="362"/>
        <v>-99</v>
      </c>
      <c r="Y2322" s="56">
        <f t="shared" si="363"/>
        <v>-99</v>
      </c>
      <c r="Z2322" s="56">
        <f t="shared" si="364"/>
        <v>-99</v>
      </c>
      <c r="AA2322" s="56">
        <f t="shared" si="365"/>
        <v>-99</v>
      </c>
      <c r="AB2322" s="56">
        <f t="shared" si="366"/>
        <v>-99</v>
      </c>
      <c r="AC2322" s="56">
        <f t="shared" si="367"/>
        <v>-99</v>
      </c>
      <c r="AD2322" s="3"/>
      <c r="AE2322" s="82">
        <f>IF(D2322=1, 'adjustment factor'!$D$4, IF(D2322=-9,-999,IF(D2322="",-999,0)))</f>
        <v>-999</v>
      </c>
      <c r="AF2322" s="82">
        <f>IF(F2322=1, 'adjustment factor'!$D$5, IF(F2322=-9,-999,IF(F2322="",-999,0)))</f>
        <v>-999</v>
      </c>
      <c r="AG2322" s="82">
        <f>IF(E2322=1, 'adjustment factor'!$D$6, IF(E2322=-9,-999,IF(E2322="",-999,0)))</f>
        <v>-999</v>
      </c>
      <c r="AH2322" s="82">
        <f>IF(K2322&gt;=45,'adjustment factor'!$D$7,IF(K2322=-9,-1200,IF(K2322="",-1200,0)))</f>
        <v>-1200</v>
      </c>
      <c r="AI2322" s="82">
        <f>IF(L2322=1, 'adjustment factor'!$D$8, IF(L2322=-9,-999,IF(L2322="",-999,0)))</f>
        <v>-999</v>
      </c>
      <c r="AJ2322" s="82">
        <f>IF(AND(M2322&gt;=1,M2322&lt;=4),'adjustment factor'!$D$9,IF(M2322=-9,-999,IF(M2322=98,-999,IF(M2322=99,-999,IF(M2322="",-999,0)))))</f>
        <v>-999</v>
      </c>
      <c r="AK2322" s="82">
        <f>IF(H2322=1, 'adjustment factor'!$D$10, IF(H2322=-9,-999,IF(H2322="",-999,0)))</f>
        <v>-999</v>
      </c>
      <c r="AL2322" s="82">
        <f>IF(G2322=1, 'adjustment factor'!$D$11, IF(G2322=-9,-999,IF(G2322="",-999,0)))</f>
        <v>-999</v>
      </c>
      <c r="AM2322" s="82">
        <f>IF(I2322=1, 'adjustment factor'!$D$12, IF(I2322=-9,-999,IF(I2322="",-999,0)))</f>
        <v>-999</v>
      </c>
      <c r="AN2322" s="82">
        <f>IF(J2322=1, 'adjustment factor'!$D$13, IF(J2322=-9,-999,IF(J2322="",-999,0)))</f>
        <v>-999</v>
      </c>
      <c r="AO2322" s="82" t="str">
        <f t="shared" si="368"/>
        <v>-999</v>
      </c>
      <c r="AP2322" s="82" t="str">
        <f t="shared" si="369"/>
        <v>MISSING</v>
      </c>
    </row>
    <row r="2323" spans="2:42">
      <c r="B2323" s="207"/>
      <c r="C2323" s="35">
        <v>2319</v>
      </c>
      <c r="D2323" s="161"/>
      <c r="E2323" s="161"/>
      <c r="F2323" s="161"/>
      <c r="G2323" s="161"/>
      <c r="H2323" s="161"/>
      <c r="I2323" s="161"/>
      <c r="J2323" s="161"/>
      <c r="K2323" s="161"/>
      <c r="L2323" s="161"/>
      <c r="M2323" s="161"/>
      <c r="N2323" s="171"/>
      <c r="O2323" s="171"/>
      <c r="P2323" s="171"/>
      <c r="Q2323" s="171"/>
      <c r="R2323" s="171"/>
      <c r="S2323" s="171"/>
      <c r="T2323" s="208" t="str">
        <f t="shared" si="360"/>
        <v>MISSING</v>
      </c>
      <c r="U2323" s="208" t="str">
        <f t="shared" si="361"/>
        <v>MISSING</v>
      </c>
      <c r="X2323" s="56">
        <f t="shared" si="362"/>
        <v>-99</v>
      </c>
      <c r="Y2323" s="56">
        <f t="shared" si="363"/>
        <v>-99</v>
      </c>
      <c r="Z2323" s="56">
        <f t="shared" si="364"/>
        <v>-99</v>
      </c>
      <c r="AA2323" s="56">
        <f t="shared" si="365"/>
        <v>-99</v>
      </c>
      <c r="AB2323" s="56">
        <f t="shared" si="366"/>
        <v>-99</v>
      </c>
      <c r="AC2323" s="56">
        <f t="shared" si="367"/>
        <v>-99</v>
      </c>
      <c r="AD2323" s="3"/>
      <c r="AE2323" s="82">
        <f>IF(D2323=1, 'adjustment factor'!$D$4, IF(D2323=-9,-999,IF(D2323="",-999,0)))</f>
        <v>-999</v>
      </c>
      <c r="AF2323" s="82">
        <f>IF(F2323=1, 'adjustment factor'!$D$5, IF(F2323=-9,-999,IF(F2323="",-999,0)))</f>
        <v>-999</v>
      </c>
      <c r="AG2323" s="82">
        <f>IF(E2323=1, 'adjustment factor'!$D$6, IF(E2323=-9,-999,IF(E2323="",-999,0)))</f>
        <v>-999</v>
      </c>
      <c r="AH2323" s="82">
        <f>IF(K2323&gt;=45,'adjustment factor'!$D$7,IF(K2323=-9,-1200,IF(K2323="",-1200,0)))</f>
        <v>-1200</v>
      </c>
      <c r="AI2323" s="82">
        <f>IF(L2323=1, 'adjustment factor'!$D$8, IF(L2323=-9,-999,IF(L2323="",-999,0)))</f>
        <v>-999</v>
      </c>
      <c r="AJ2323" s="82">
        <f>IF(AND(M2323&gt;=1,M2323&lt;=4),'adjustment factor'!$D$9,IF(M2323=-9,-999,IF(M2323=98,-999,IF(M2323=99,-999,IF(M2323="",-999,0)))))</f>
        <v>-999</v>
      </c>
      <c r="AK2323" s="82">
        <f>IF(H2323=1, 'adjustment factor'!$D$10, IF(H2323=-9,-999,IF(H2323="",-999,0)))</f>
        <v>-999</v>
      </c>
      <c r="AL2323" s="82">
        <f>IF(G2323=1, 'adjustment factor'!$D$11, IF(G2323=-9,-999,IF(G2323="",-999,0)))</f>
        <v>-999</v>
      </c>
      <c r="AM2323" s="82">
        <f>IF(I2323=1, 'adjustment factor'!$D$12, IF(I2323=-9,-999,IF(I2323="",-999,0)))</f>
        <v>-999</v>
      </c>
      <c r="AN2323" s="82">
        <f>IF(J2323=1, 'adjustment factor'!$D$13, IF(J2323=-9,-999,IF(J2323="",-999,0)))</f>
        <v>-999</v>
      </c>
      <c r="AO2323" s="82" t="str">
        <f t="shared" si="368"/>
        <v>-999</v>
      </c>
      <c r="AP2323" s="82" t="str">
        <f t="shared" si="369"/>
        <v>MISSING</v>
      </c>
    </row>
    <row r="2324" spans="2:42">
      <c r="B2324" s="207"/>
      <c r="C2324" s="35">
        <v>2320</v>
      </c>
      <c r="D2324" s="161"/>
      <c r="E2324" s="161"/>
      <c r="F2324" s="161"/>
      <c r="G2324" s="161"/>
      <c r="H2324" s="161"/>
      <c r="I2324" s="161"/>
      <c r="J2324" s="161"/>
      <c r="K2324" s="161"/>
      <c r="L2324" s="161"/>
      <c r="M2324" s="161"/>
      <c r="N2324" s="171"/>
      <c r="O2324" s="171"/>
      <c r="P2324" s="171"/>
      <c r="Q2324" s="171"/>
      <c r="R2324" s="171"/>
      <c r="S2324" s="171"/>
      <c r="T2324" s="208" t="str">
        <f t="shared" si="360"/>
        <v>MISSING</v>
      </c>
      <c r="U2324" s="208" t="str">
        <f t="shared" si="361"/>
        <v>MISSING</v>
      </c>
      <c r="X2324" s="56">
        <f t="shared" si="362"/>
        <v>-99</v>
      </c>
      <c r="Y2324" s="56">
        <f t="shared" si="363"/>
        <v>-99</v>
      </c>
      <c r="Z2324" s="56">
        <f t="shared" si="364"/>
        <v>-99</v>
      </c>
      <c r="AA2324" s="56">
        <f t="shared" si="365"/>
        <v>-99</v>
      </c>
      <c r="AB2324" s="56">
        <f t="shared" si="366"/>
        <v>-99</v>
      </c>
      <c r="AC2324" s="56">
        <f t="shared" si="367"/>
        <v>-99</v>
      </c>
      <c r="AD2324" s="3"/>
      <c r="AE2324" s="82">
        <f>IF(D2324=1, 'adjustment factor'!$D$4, IF(D2324=-9,-999,IF(D2324="",-999,0)))</f>
        <v>-999</v>
      </c>
      <c r="AF2324" s="82">
        <f>IF(F2324=1, 'adjustment factor'!$D$5, IF(F2324=-9,-999,IF(F2324="",-999,0)))</f>
        <v>-999</v>
      </c>
      <c r="AG2324" s="82">
        <f>IF(E2324=1, 'adjustment factor'!$D$6, IF(E2324=-9,-999,IF(E2324="",-999,0)))</f>
        <v>-999</v>
      </c>
      <c r="AH2324" s="82">
        <f>IF(K2324&gt;=45,'adjustment factor'!$D$7,IF(K2324=-9,-1200,IF(K2324="",-1200,0)))</f>
        <v>-1200</v>
      </c>
      <c r="AI2324" s="82">
        <f>IF(L2324=1, 'adjustment factor'!$D$8, IF(L2324=-9,-999,IF(L2324="",-999,0)))</f>
        <v>-999</v>
      </c>
      <c r="AJ2324" s="82">
        <f>IF(AND(M2324&gt;=1,M2324&lt;=4),'adjustment factor'!$D$9,IF(M2324=-9,-999,IF(M2324=98,-999,IF(M2324=99,-999,IF(M2324="",-999,0)))))</f>
        <v>-999</v>
      </c>
      <c r="AK2324" s="82">
        <f>IF(H2324=1, 'adjustment factor'!$D$10, IF(H2324=-9,-999,IF(H2324="",-999,0)))</f>
        <v>-999</v>
      </c>
      <c r="AL2324" s="82">
        <f>IF(G2324=1, 'adjustment factor'!$D$11, IF(G2324=-9,-999,IF(G2324="",-999,0)))</f>
        <v>-999</v>
      </c>
      <c r="AM2324" s="82">
        <f>IF(I2324=1, 'adjustment factor'!$D$12, IF(I2324=-9,-999,IF(I2324="",-999,0)))</f>
        <v>-999</v>
      </c>
      <c r="AN2324" s="82">
        <f>IF(J2324=1, 'adjustment factor'!$D$13, IF(J2324=-9,-999,IF(J2324="",-999,0)))</f>
        <v>-999</v>
      </c>
      <c r="AO2324" s="82" t="str">
        <f t="shared" si="368"/>
        <v>-999</v>
      </c>
      <c r="AP2324" s="82" t="str">
        <f t="shared" si="369"/>
        <v>MISSING</v>
      </c>
    </row>
    <row r="2325" spans="2:42">
      <c r="B2325" s="207"/>
      <c r="C2325" s="35">
        <v>2321</v>
      </c>
      <c r="D2325" s="161"/>
      <c r="E2325" s="161"/>
      <c r="F2325" s="161"/>
      <c r="G2325" s="161"/>
      <c r="H2325" s="161"/>
      <c r="I2325" s="161"/>
      <c r="J2325" s="161"/>
      <c r="K2325" s="161"/>
      <c r="L2325" s="161"/>
      <c r="M2325" s="161"/>
      <c r="N2325" s="171"/>
      <c r="O2325" s="171"/>
      <c r="P2325" s="171"/>
      <c r="Q2325" s="171"/>
      <c r="R2325" s="171"/>
      <c r="S2325" s="171"/>
      <c r="T2325" s="208" t="str">
        <f t="shared" ref="T2325:T2388" si="370">IF(SUM(X2325:AC2325)&gt;-0.01, SUM(X2325:AC2325), "MISSING")</f>
        <v>MISSING</v>
      </c>
      <c r="U2325" s="208" t="str">
        <f t="shared" ref="U2325:U2388" si="371">IF(AP2325="MISSING","MISSING", 3.88+0.604*T2325+0.055*(T2325^2)-AP2325)</f>
        <v>MISSING</v>
      </c>
      <c r="X2325" s="56">
        <f t="shared" ref="X2325:X2388" si="372">IF(N2325&gt;0,((N2325-3)*-1),-99)</f>
        <v>-99</v>
      </c>
      <c r="Y2325" s="56">
        <f t="shared" ref="Y2325:Y2388" si="373">IF(O2325&gt;0,((O2325-3)*-1),-99)</f>
        <v>-99</v>
      </c>
      <c r="Z2325" s="56">
        <f t="shared" ref="Z2325:Z2388" si="374">IF(P2325&gt;0,((P2325-3)*-1),-99)</f>
        <v>-99</v>
      </c>
      <c r="AA2325" s="56">
        <f t="shared" ref="AA2325:AA2388" si="375">IF(Q2325&gt;0,((Q2325-3)*-1),-99)</f>
        <v>-99</v>
      </c>
      <c r="AB2325" s="56">
        <f t="shared" ref="AB2325:AB2388" si="376">IF(R2325&gt;0,((R2325-3)*-1),-99)</f>
        <v>-99</v>
      </c>
      <c r="AC2325" s="56">
        <f t="shared" ref="AC2325:AC2388" si="377">IF(S2325&gt;0,((S2325-3)*-1),-99)</f>
        <v>-99</v>
      </c>
      <c r="AD2325" s="3"/>
      <c r="AE2325" s="82">
        <f>IF(D2325=1, 'adjustment factor'!$D$4, IF(D2325=-9,-999,IF(D2325="",-999,0)))</f>
        <v>-999</v>
      </c>
      <c r="AF2325" s="82">
        <f>IF(F2325=1, 'adjustment factor'!$D$5, IF(F2325=-9,-999,IF(F2325="",-999,0)))</f>
        <v>-999</v>
      </c>
      <c r="AG2325" s="82">
        <f>IF(E2325=1, 'adjustment factor'!$D$6, IF(E2325=-9,-999,IF(E2325="",-999,0)))</f>
        <v>-999</v>
      </c>
      <c r="AH2325" s="82">
        <f>IF(K2325&gt;=45,'adjustment factor'!$D$7,IF(K2325=-9,-1200,IF(K2325="",-1200,0)))</f>
        <v>-1200</v>
      </c>
      <c r="AI2325" s="82">
        <f>IF(L2325=1, 'adjustment factor'!$D$8, IF(L2325=-9,-999,IF(L2325="",-999,0)))</f>
        <v>-999</v>
      </c>
      <c r="AJ2325" s="82">
        <f>IF(AND(M2325&gt;=1,M2325&lt;=4),'adjustment factor'!$D$9,IF(M2325=-9,-999,IF(M2325=98,-999,IF(M2325=99,-999,IF(M2325="",-999,0)))))</f>
        <v>-999</v>
      </c>
      <c r="AK2325" s="82">
        <f>IF(H2325=1, 'adjustment factor'!$D$10, IF(H2325=-9,-999,IF(H2325="",-999,0)))</f>
        <v>-999</v>
      </c>
      <c r="AL2325" s="82">
        <f>IF(G2325=1, 'adjustment factor'!$D$11, IF(G2325=-9,-999,IF(G2325="",-999,0)))</f>
        <v>-999</v>
      </c>
      <c r="AM2325" s="82">
        <f>IF(I2325=1, 'adjustment factor'!$D$12, IF(I2325=-9,-999,IF(I2325="",-999,0)))</f>
        <v>-999</v>
      </c>
      <c r="AN2325" s="82">
        <f>IF(J2325=1, 'adjustment factor'!$D$13, IF(J2325=-9,-999,IF(J2325="",-999,0)))</f>
        <v>-999</v>
      </c>
      <c r="AO2325" s="82" t="str">
        <f t="shared" ref="AO2325:AO2388" si="378">IF(-AE2325-AF2325-AG2325-AH2325+AI2325+AJ2325-AK2325-AL2325-AM2325-AN2325&lt;3, -AE2325-AF2325-AG2325-AH2325+AI2325+AJ2325-AK2325-AL2325-AM2325-AN2325, "-999")</f>
        <v>-999</v>
      </c>
      <c r="AP2325" s="82" t="str">
        <f t="shared" ref="AP2325:AP2388" si="379">IF(AND(SUM(AE2325:AN2325)&gt;-1, (SUM(X2325:AC2325)&gt;-1)), 14.353-AE2325-AF2325-AG2325-AH2325+AI2325+AJ2325-AK2325-AL2325-AM2325-AN2325, "MISSING")</f>
        <v>MISSING</v>
      </c>
    </row>
    <row r="2326" spans="2:42">
      <c r="B2326" s="207"/>
      <c r="C2326" s="35">
        <v>2322</v>
      </c>
      <c r="D2326" s="161"/>
      <c r="E2326" s="161"/>
      <c r="F2326" s="161"/>
      <c r="G2326" s="161"/>
      <c r="H2326" s="161"/>
      <c r="I2326" s="161"/>
      <c r="J2326" s="161"/>
      <c r="K2326" s="161"/>
      <c r="L2326" s="161"/>
      <c r="M2326" s="161"/>
      <c r="N2326" s="171"/>
      <c r="O2326" s="171"/>
      <c r="P2326" s="171"/>
      <c r="Q2326" s="171"/>
      <c r="R2326" s="171"/>
      <c r="S2326" s="171"/>
      <c r="T2326" s="208" t="str">
        <f t="shared" si="370"/>
        <v>MISSING</v>
      </c>
      <c r="U2326" s="208" t="str">
        <f t="shared" si="371"/>
        <v>MISSING</v>
      </c>
      <c r="X2326" s="56">
        <f t="shared" si="372"/>
        <v>-99</v>
      </c>
      <c r="Y2326" s="56">
        <f t="shared" si="373"/>
        <v>-99</v>
      </c>
      <c r="Z2326" s="56">
        <f t="shared" si="374"/>
        <v>-99</v>
      </c>
      <c r="AA2326" s="56">
        <f t="shared" si="375"/>
        <v>-99</v>
      </c>
      <c r="AB2326" s="56">
        <f t="shared" si="376"/>
        <v>-99</v>
      </c>
      <c r="AC2326" s="56">
        <f t="shared" si="377"/>
        <v>-99</v>
      </c>
      <c r="AD2326" s="3"/>
      <c r="AE2326" s="82">
        <f>IF(D2326=1, 'adjustment factor'!$D$4, IF(D2326=-9,-999,IF(D2326="",-999,0)))</f>
        <v>-999</v>
      </c>
      <c r="AF2326" s="82">
        <f>IF(F2326=1, 'adjustment factor'!$D$5, IF(F2326=-9,-999,IF(F2326="",-999,0)))</f>
        <v>-999</v>
      </c>
      <c r="AG2326" s="82">
        <f>IF(E2326=1, 'adjustment factor'!$D$6, IF(E2326=-9,-999,IF(E2326="",-999,0)))</f>
        <v>-999</v>
      </c>
      <c r="AH2326" s="82">
        <f>IF(K2326&gt;=45,'adjustment factor'!$D$7,IF(K2326=-9,-1200,IF(K2326="",-1200,0)))</f>
        <v>-1200</v>
      </c>
      <c r="AI2326" s="82">
        <f>IF(L2326=1, 'adjustment factor'!$D$8, IF(L2326=-9,-999,IF(L2326="",-999,0)))</f>
        <v>-999</v>
      </c>
      <c r="AJ2326" s="82">
        <f>IF(AND(M2326&gt;=1,M2326&lt;=4),'adjustment factor'!$D$9,IF(M2326=-9,-999,IF(M2326=98,-999,IF(M2326=99,-999,IF(M2326="",-999,0)))))</f>
        <v>-999</v>
      </c>
      <c r="AK2326" s="82">
        <f>IF(H2326=1, 'adjustment factor'!$D$10, IF(H2326=-9,-999,IF(H2326="",-999,0)))</f>
        <v>-999</v>
      </c>
      <c r="AL2326" s="82">
        <f>IF(G2326=1, 'adjustment factor'!$D$11, IF(G2326=-9,-999,IF(G2326="",-999,0)))</f>
        <v>-999</v>
      </c>
      <c r="AM2326" s="82">
        <f>IF(I2326=1, 'adjustment factor'!$D$12, IF(I2326=-9,-999,IF(I2326="",-999,0)))</f>
        <v>-999</v>
      </c>
      <c r="AN2326" s="82">
        <f>IF(J2326=1, 'adjustment factor'!$D$13, IF(J2326=-9,-999,IF(J2326="",-999,0)))</f>
        <v>-999</v>
      </c>
      <c r="AO2326" s="82" t="str">
        <f t="shared" si="378"/>
        <v>-999</v>
      </c>
      <c r="AP2326" s="82" t="str">
        <f t="shared" si="379"/>
        <v>MISSING</v>
      </c>
    </row>
    <row r="2327" spans="2:42">
      <c r="B2327" s="207"/>
      <c r="C2327" s="35">
        <v>2323</v>
      </c>
      <c r="D2327" s="161"/>
      <c r="E2327" s="161"/>
      <c r="F2327" s="161"/>
      <c r="G2327" s="161"/>
      <c r="H2327" s="161"/>
      <c r="I2327" s="161"/>
      <c r="J2327" s="161"/>
      <c r="K2327" s="161"/>
      <c r="L2327" s="161"/>
      <c r="M2327" s="161"/>
      <c r="N2327" s="171"/>
      <c r="O2327" s="171"/>
      <c r="P2327" s="171"/>
      <c r="Q2327" s="171"/>
      <c r="R2327" s="171"/>
      <c r="S2327" s="171"/>
      <c r="T2327" s="208" t="str">
        <f t="shared" si="370"/>
        <v>MISSING</v>
      </c>
      <c r="U2327" s="208" t="str">
        <f t="shared" si="371"/>
        <v>MISSING</v>
      </c>
      <c r="X2327" s="56">
        <f t="shared" si="372"/>
        <v>-99</v>
      </c>
      <c r="Y2327" s="56">
        <f t="shared" si="373"/>
        <v>-99</v>
      </c>
      <c r="Z2327" s="56">
        <f t="shared" si="374"/>
        <v>-99</v>
      </c>
      <c r="AA2327" s="56">
        <f t="shared" si="375"/>
        <v>-99</v>
      </c>
      <c r="AB2327" s="56">
        <f t="shared" si="376"/>
        <v>-99</v>
      </c>
      <c r="AC2327" s="56">
        <f t="shared" si="377"/>
        <v>-99</v>
      </c>
      <c r="AD2327" s="3"/>
      <c r="AE2327" s="82">
        <f>IF(D2327=1, 'adjustment factor'!$D$4, IF(D2327=-9,-999,IF(D2327="",-999,0)))</f>
        <v>-999</v>
      </c>
      <c r="AF2327" s="82">
        <f>IF(F2327=1, 'adjustment factor'!$D$5, IF(F2327=-9,-999,IF(F2327="",-999,0)))</f>
        <v>-999</v>
      </c>
      <c r="AG2327" s="82">
        <f>IF(E2327=1, 'adjustment factor'!$D$6, IF(E2327=-9,-999,IF(E2327="",-999,0)))</f>
        <v>-999</v>
      </c>
      <c r="AH2327" s="82">
        <f>IF(K2327&gt;=45,'adjustment factor'!$D$7,IF(K2327=-9,-1200,IF(K2327="",-1200,0)))</f>
        <v>-1200</v>
      </c>
      <c r="AI2327" s="82">
        <f>IF(L2327=1, 'adjustment factor'!$D$8, IF(L2327=-9,-999,IF(L2327="",-999,0)))</f>
        <v>-999</v>
      </c>
      <c r="AJ2327" s="82">
        <f>IF(AND(M2327&gt;=1,M2327&lt;=4),'adjustment factor'!$D$9,IF(M2327=-9,-999,IF(M2327=98,-999,IF(M2327=99,-999,IF(M2327="",-999,0)))))</f>
        <v>-999</v>
      </c>
      <c r="AK2327" s="82">
        <f>IF(H2327=1, 'adjustment factor'!$D$10, IF(H2327=-9,-999,IF(H2327="",-999,0)))</f>
        <v>-999</v>
      </c>
      <c r="AL2327" s="82">
        <f>IF(G2327=1, 'adjustment factor'!$D$11, IF(G2327=-9,-999,IF(G2327="",-999,0)))</f>
        <v>-999</v>
      </c>
      <c r="AM2327" s="82">
        <f>IF(I2327=1, 'adjustment factor'!$D$12, IF(I2327=-9,-999,IF(I2327="",-999,0)))</f>
        <v>-999</v>
      </c>
      <c r="AN2327" s="82">
        <f>IF(J2327=1, 'adjustment factor'!$D$13, IF(J2327=-9,-999,IF(J2327="",-999,0)))</f>
        <v>-999</v>
      </c>
      <c r="AO2327" s="82" t="str">
        <f t="shared" si="378"/>
        <v>-999</v>
      </c>
      <c r="AP2327" s="82" t="str">
        <f t="shared" si="379"/>
        <v>MISSING</v>
      </c>
    </row>
    <row r="2328" spans="2:42">
      <c r="B2328" s="207"/>
      <c r="C2328" s="35">
        <v>2324</v>
      </c>
      <c r="D2328" s="161"/>
      <c r="E2328" s="161"/>
      <c r="F2328" s="161"/>
      <c r="G2328" s="161"/>
      <c r="H2328" s="161"/>
      <c r="I2328" s="161"/>
      <c r="J2328" s="161"/>
      <c r="K2328" s="161"/>
      <c r="L2328" s="161"/>
      <c r="M2328" s="161"/>
      <c r="N2328" s="171"/>
      <c r="O2328" s="171"/>
      <c r="P2328" s="171"/>
      <c r="Q2328" s="171"/>
      <c r="R2328" s="171"/>
      <c r="S2328" s="171"/>
      <c r="T2328" s="208" t="str">
        <f t="shared" si="370"/>
        <v>MISSING</v>
      </c>
      <c r="U2328" s="208" t="str">
        <f t="shared" si="371"/>
        <v>MISSING</v>
      </c>
      <c r="X2328" s="56">
        <f t="shared" si="372"/>
        <v>-99</v>
      </c>
      <c r="Y2328" s="56">
        <f t="shared" si="373"/>
        <v>-99</v>
      </c>
      <c r="Z2328" s="56">
        <f t="shared" si="374"/>
        <v>-99</v>
      </c>
      <c r="AA2328" s="56">
        <f t="shared" si="375"/>
        <v>-99</v>
      </c>
      <c r="AB2328" s="56">
        <f t="shared" si="376"/>
        <v>-99</v>
      </c>
      <c r="AC2328" s="56">
        <f t="shared" si="377"/>
        <v>-99</v>
      </c>
      <c r="AD2328" s="3"/>
      <c r="AE2328" s="82">
        <f>IF(D2328=1, 'adjustment factor'!$D$4, IF(D2328=-9,-999,IF(D2328="",-999,0)))</f>
        <v>-999</v>
      </c>
      <c r="AF2328" s="82">
        <f>IF(F2328=1, 'adjustment factor'!$D$5, IF(F2328=-9,-999,IF(F2328="",-999,0)))</f>
        <v>-999</v>
      </c>
      <c r="AG2328" s="82">
        <f>IF(E2328=1, 'adjustment factor'!$D$6, IF(E2328=-9,-999,IF(E2328="",-999,0)))</f>
        <v>-999</v>
      </c>
      <c r="AH2328" s="82">
        <f>IF(K2328&gt;=45,'adjustment factor'!$D$7,IF(K2328=-9,-1200,IF(K2328="",-1200,0)))</f>
        <v>-1200</v>
      </c>
      <c r="AI2328" s="82">
        <f>IF(L2328=1, 'adjustment factor'!$D$8, IF(L2328=-9,-999,IF(L2328="",-999,0)))</f>
        <v>-999</v>
      </c>
      <c r="AJ2328" s="82">
        <f>IF(AND(M2328&gt;=1,M2328&lt;=4),'adjustment factor'!$D$9,IF(M2328=-9,-999,IF(M2328=98,-999,IF(M2328=99,-999,IF(M2328="",-999,0)))))</f>
        <v>-999</v>
      </c>
      <c r="AK2328" s="82">
        <f>IF(H2328=1, 'adjustment factor'!$D$10, IF(H2328=-9,-999,IF(H2328="",-999,0)))</f>
        <v>-999</v>
      </c>
      <c r="AL2328" s="82">
        <f>IF(G2328=1, 'adjustment factor'!$D$11, IF(G2328=-9,-999,IF(G2328="",-999,0)))</f>
        <v>-999</v>
      </c>
      <c r="AM2328" s="82">
        <f>IF(I2328=1, 'adjustment factor'!$D$12, IF(I2328=-9,-999,IF(I2328="",-999,0)))</f>
        <v>-999</v>
      </c>
      <c r="AN2328" s="82">
        <f>IF(J2328=1, 'adjustment factor'!$D$13, IF(J2328=-9,-999,IF(J2328="",-999,0)))</f>
        <v>-999</v>
      </c>
      <c r="AO2328" s="82" t="str">
        <f t="shared" si="378"/>
        <v>-999</v>
      </c>
      <c r="AP2328" s="82" t="str">
        <f t="shared" si="379"/>
        <v>MISSING</v>
      </c>
    </row>
    <row r="2329" spans="2:42">
      <c r="B2329" s="207"/>
      <c r="C2329" s="35">
        <v>2325</v>
      </c>
      <c r="D2329" s="161"/>
      <c r="E2329" s="161"/>
      <c r="F2329" s="161"/>
      <c r="G2329" s="161"/>
      <c r="H2329" s="161"/>
      <c r="I2329" s="161"/>
      <c r="J2329" s="161"/>
      <c r="K2329" s="161"/>
      <c r="L2329" s="161"/>
      <c r="M2329" s="161"/>
      <c r="N2329" s="171"/>
      <c r="O2329" s="171"/>
      <c r="P2329" s="171"/>
      <c r="Q2329" s="171"/>
      <c r="R2329" s="171"/>
      <c r="S2329" s="171"/>
      <c r="T2329" s="208" t="str">
        <f t="shared" si="370"/>
        <v>MISSING</v>
      </c>
      <c r="U2329" s="208" t="str">
        <f t="shared" si="371"/>
        <v>MISSING</v>
      </c>
      <c r="X2329" s="56">
        <f t="shared" si="372"/>
        <v>-99</v>
      </c>
      <c r="Y2329" s="56">
        <f t="shared" si="373"/>
        <v>-99</v>
      </c>
      <c r="Z2329" s="56">
        <f t="shared" si="374"/>
        <v>-99</v>
      </c>
      <c r="AA2329" s="56">
        <f t="shared" si="375"/>
        <v>-99</v>
      </c>
      <c r="AB2329" s="56">
        <f t="shared" si="376"/>
        <v>-99</v>
      </c>
      <c r="AC2329" s="56">
        <f t="shared" si="377"/>
        <v>-99</v>
      </c>
      <c r="AD2329" s="3"/>
      <c r="AE2329" s="82">
        <f>IF(D2329=1, 'adjustment factor'!$D$4, IF(D2329=-9,-999,IF(D2329="",-999,0)))</f>
        <v>-999</v>
      </c>
      <c r="AF2329" s="82">
        <f>IF(F2329=1, 'adjustment factor'!$D$5, IF(F2329=-9,-999,IF(F2329="",-999,0)))</f>
        <v>-999</v>
      </c>
      <c r="AG2329" s="82">
        <f>IF(E2329=1, 'adjustment factor'!$D$6, IF(E2329=-9,-999,IF(E2329="",-999,0)))</f>
        <v>-999</v>
      </c>
      <c r="AH2329" s="82">
        <f>IF(K2329&gt;=45,'adjustment factor'!$D$7,IF(K2329=-9,-1200,IF(K2329="",-1200,0)))</f>
        <v>-1200</v>
      </c>
      <c r="AI2329" s="82">
        <f>IF(L2329=1, 'adjustment factor'!$D$8, IF(L2329=-9,-999,IF(L2329="",-999,0)))</f>
        <v>-999</v>
      </c>
      <c r="AJ2329" s="82">
        <f>IF(AND(M2329&gt;=1,M2329&lt;=4),'adjustment factor'!$D$9,IF(M2329=-9,-999,IF(M2329=98,-999,IF(M2329=99,-999,IF(M2329="",-999,0)))))</f>
        <v>-999</v>
      </c>
      <c r="AK2329" s="82">
        <f>IF(H2329=1, 'adjustment factor'!$D$10, IF(H2329=-9,-999,IF(H2329="",-999,0)))</f>
        <v>-999</v>
      </c>
      <c r="AL2329" s="82">
        <f>IF(G2329=1, 'adjustment factor'!$D$11, IF(G2329=-9,-999,IF(G2329="",-999,0)))</f>
        <v>-999</v>
      </c>
      <c r="AM2329" s="82">
        <f>IF(I2329=1, 'adjustment factor'!$D$12, IF(I2329=-9,-999,IF(I2329="",-999,0)))</f>
        <v>-999</v>
      </c>
      <c r="AN2329" s="82">
        <f>IF(J2329=1, 'adjustment factor'!$D$13, IF(J2329=-9,-999,IF(J2329="",-999,0)))</f>
        <v>-999</v>
      </c>
      <c r="AO2329" s="82" t="str">
        <f t="shared" si="378"/>
        <v>-999</v>
      </c>
      <c r="AP2329" s="82" t="str">
        <f t="shared" si="379"/>
        <v>MISSING</v>
      </c>
    </row>
    <row r="2330" spans="2:42">
      <c r="B2330" s="207"/>
      <c r="C2330" s="35">
        <v>2326</v>
      </c>
      <c r="D2330" s="161"/>
      <c r="E2330" s="161"/>
      <c r="F2330" s="161"/>
      <c r="G2330" s="161"/>
      <c r="H2330" s="161"/>
      <c r="I2330" s="161"/>
      <c r="J2330" s="161"/>
      <c r="K2330" s="161"/>
      <c r="L2330" s="161"/>
      <c r="M2330" s="161"/>
      <c r="N2330" s="171"/>
      <c r="O2330" s="171"/>
      <c r="P2330" s="171"/>
      <c r="Q2330" s="171"/>
      <c r="R2330" s="171"/>
      <c r="S2330" s="171"/>
      <c r="T2330" s="208" t="str">
        <f t="shared" si="370"/>
        <v>MISSING</v>
      </c>
      <c r="U2330" s="208" t="str">
        <f t="shared" si="371"/>
        <v>MISSING</v>
      </c>
      <c r="X2330" s="56">
        <f t="shared" si="372"/>
        <v>-99</v>
      </c>
      <c r="Y2330" s="56">
        <f t="shared" si="373"/>
        <v>-99</v>
      </c>
      <c r="Z2330" s="56">
        <f t="shared" si="374"/>
        <v>-99</v>
      </c>
      <c r="AA2330" s="56">
        <f t="shared" si="375"/>
        <v>-99</v>
      </c>
      <c r="AB2330" s="56">
        <f t="shared" si="376"/>
        <v>-99</v>
      </c>
      <c r="AC2330" s="56">
        <f t="shared" si="377"/>
        <v>-99</v>
      </c>
      <c r="AD2330" s="3"/>
      <c r="AE2330" s="82">
        <f>IF(D2330=1, 'adjustment factor'!$D$4, IF(D2330=-9,-999,IF(D2330="",-999,0)))</f>
        <v>-999</v>
      </c>
      <c r="AF2330" s="82">
        <f>IF(F2330=1, 'adjustment factor'!$D$5, IF(F2330=-9,-999,IF(F2330="",-999,0)))</f>
        <v>-999</v>
      </c>
      <c r="AG2330" s="82">
        <f>IF(E2330=1, 'adjustment factor'!$D$6, IF(E2330=-9,-999,IF(E2330="",-999,0)))</f>
        <v>-999</v>
      </c>
      <c r="AH2330" s="82">
        <f>IF(K2330&gt;=45,'adjustment factor'!$D$7,IF(K2330=-9,-1200,IF(K2330="",-1200,0)))</f>
        <v>-1200</v>
      </c>
      <c r="AI2330" s="82">
        <f>IF(L2330=1, 'adjustment factor'!$D$8, IF(L2330=-9,-999,IF(L2330="",-999,0)))</f>
        <v>-999</v>
      </c>
      <c r="AJ2330" s="82">
        <f>IF(AND(M2330&gt;=1,M2330&lt;=4),'adjustment factor'!$D$9,IF(M2330=-9,-999,IF(M2330=98,-999,IF(M2330=99,-999,IF(M2330="",-999,0)))))</f>
        <v>-999</v>
      </c>
      <c r="AK2330" s="82">
        <f>IF(H2330=1, 'adjustment factor'!$D$10, IF(H2330=-9,-999,IF(H2330="",-999,0)))</f>
        <v>-999</v>
      </c>
      <c r="AL2330" s="82">
        <f>IF(G2330=1, 'adjustment factor'!$D$11, IF(G2330=-9,-999,IF(G2330="",-999,0)))</f>
        <v>-999</v>
      </c>
      <c r="AM2330" s="82">
        <f>IF(I2330=1, 'adjustment factor'!$D$12, IF(I2330=-9,-999,IF(I2330="",-999,0)))</f>
        <v>-999</v>
      </c>
      <c r="AN2330" s="82">
        <f>IF(J2330=1, 'adjustment factor'!$D$13, IF(J2330=-9,-999,IF(J2330="",-999,0)))</f>
        <v>-999</v>
      </c>
      <c r="AO2330" s="82" t="str">
        <f t="shared" si="378"/>
        <v>-999</v>
      </c>
      <c r="AP2330" s="82" t="str">
        <f t="shared" si="379"/>
        <v>MISSING</v>
      </c>
    </row>
    <row r="2331" spans="2:42">
      <c r="B2331" s="207"/>
      <c r="C2331" s="35">
        <v>2327</v>
      </c>
      <c r="D2331" s="161"/>
      <c r="E2331" s="161"/>
      <c r="F2331" s="161"/>
      <c r="G2331" s="161"/>
      <c r="H2331" s="161"/>
      <c r="I2331" s="161"/>
      <c r="J2331" s="161"/>
      <c r="K2331" s="161"/>
      <c r="L2331" s="161"/>
      <c r="M2331" s="161"/>
      <c r="N2331" s="171"/>
      <c r="O2331" s="171"/>
      <c r="P2331" s="171"/>
      <c r="Q2331" s="171"/>
      <c r="R2331" s="171"/>
      <c r="S2331" s="171"/>
      <c r="T2331" s="208" t="str">
        <f t="shared" si="370"/>
        <v>MISSING</v>
      </c>
      <c r="U2331" s="208" t="str">
        <f t="shared" si="371"/>
        <v>MISSING</v>
      </c>
      <c r="X2331" s="56">
        <f t="shared" si="372"/>
        <v>-99</v>
      </c>
      <c r="Y2331" s="56">
        <f t="shared" si="373"/>
        <v>-99</v>
      </c>
      <c r="Z2331" s="56">
        <f t="shared" si="374"/>
        <v>-99</v>
      </c>
      <c r="AA2331" s="56">
        <f t="shared" si="375"/>
        <v>-99</v>
      </c>
      <c r="AB2331" s="56">
        <f t="shared" si="376"/>
        <v>-99</v>
      </c>
      <c r="AC2331" s="56">
        <f t="shared" si="377"/>
        <v>-99</v>
      </c>
      <c r="AD2331" s="3"/>
      <c r="AE2331" s="82">
        <f>IF(D2331=1, 'adjustment factor'!$D$4, IF(D2331=-9,-999,IF(D2331="",-999,0)))</f>
        <v>-999</v>
      </c>
      <c r="AF2331" s="82">
        <f>IF(F2331=1, 'adjustment factor'!$D$5, IF(F2331=-9,-999,IF(F2331="",-999,0)))</f>
        <v>-999</v>
      </c>
      <c r="AG2331" s="82">
        <f>IF(E2331=1, 'adjustment factor'!$D$6, IF(E2331=-9,-999,IF(E2331="",-999,0)))</f>
        <v>-999</v>
      </c>
      <c r="AH2331" s="82">
        <f>IF(K2331&gt;=45,'adjustment factor'!$D$7,IF(K2331=-9,-1200,IF(K2331="",-1200,0)))</f>
        <v>-1200</v>
      </c>
      <c r="AI2331" s="82">
        <f>IF(L2331=1, 'adjustment factor'!$D$8, IF(L2331=-9,-999,IF(L2331="",-999,0)))</f>
        <v>-999</v>
      </c>
      <c r="AJ2331" s="82">
        <f>IF(AND(M2331&gt;=1,M2331&lt;=4),'adjustment factor'!$D$9,IF(M2331=-9,-999,IF(M2331=98,-999,IF(M2331=99,-999,IF(M2331="",-999,0)))))</f>
        <v>-999</v>
      </c>
      <c r="AK2331" s="82">
        <f>IF(H2331=1, 'adjustment factor'!$D$10, IF(H2331=-9,-999,IF(H2331="",-999,0)))</f>
        <v>-999</v>
      </c>
      <c r="AL2331" s="82">
        <f>IF(G2331=1, 'adjustment factor'!$D$11, IF(G2331=-9,-999,IF(G2331="",-999,0)))</f>
        <v>-999</v>
      </c>
      <c r="AM2331" s="82">
        <f>IF(I2331=1, 'adjustment factor'!$D$12, IF(I2331=-9,-999,IF(I2331="",-999,0)))</f>
        <v>-999</v>
      </c>
      <c r="AN2331" s="82">
        <f>IF(J2331=1, 'adjustment factor'!$D$13, IF(J2331=-9,-999,IF(J2331="",-999,0)))</f>
        <v>-999</v>
      </c>
      <c r="AO2331" s="82" t="str">
        <f t="shared" si="378"/>
        <v>-999</v>
      </c>
      <c r="AP2331" s="82" t="str">
        <f t="shared" si="379"/>
        <v>MISSING</v>
      </c>
    </row>
    <row r="2332" spans="2:42">
      <c r="B2332" s="207"/>
      <c r="C2332" s="35">
        <v>2328</v>
      </c>
      <c r="D2332" s="161"/>
      <c r="E2332" s="161"/>
      <c r="F2332" s="161"/>
      <c r="G2332" s="161"/>
      <c r="H2332" s="161"/>
      <c r="I2332" s="161"/>
      <c r="J2332" s="161"/>
      <c r="K2332" s="161"/>
      <c r="L2332" s="161"/>
      <c r="M2332" s="161"/>
      <c r="N2332" s="171"/>
      <c r="O2332" s="171"/>
      <c r="P2332" s="171"/>
      <c r="Q2332" s="171"/>
      <c r="R2332" s="171"/>
      <c r="S2332" s="171"/>
      <c r="T2332" s="208" t="str">
        <f t="shared" si="370"/>
        <v>MISSING</v>
      </c>
      <c r="U2332" s="208" t="str">
        <f t="shared" si="371"/>
        <v>MISSING</v>
      </c>
      <c r="X2332" s="56">
        <f t="shared" si="372"/>
        <v>-99</v>
      </c>
      <c r="Y2332" s="56">
        <f t="shared" si="373"/>
        <v>-99</v>
      </c>
      <c r="Z2332" s="56">
        <f t="shared" si="374"/>
        <v>-99</v>
      </c>
      <c r="AA2332" s="56">
        <f t="shared" si="375"/>
        <v>-99</v>
      </c>
      <c r="AB2332" s="56">
        <f t="shared" si="376"/>
        <v>-99</v>
      </c>
      <c r="AC2332" s="56">
        <f t="shared" si="377"/>
        <v>-99</v>
      </c>
      <c r="AD2332" s="3"/>
      <c r="AE2332" s="82">
        <f>IF(D2332=1, 'adjustment factor'!$D$4, IF(D2332=-9,-999,IF(D2332="",-999,0)))</f>
        <v>-999</v>
      </c>
      <c r="AF2332" s="82">
        <f>IF(F2332=1, 'adjustment factor'!$D$5, IF(F2332=-9,-999,IF(F2332="",-999,0)))</f>
        <v>-999</v>
      </c>
      <c r="AG2332" s="82">
        <f>IF(E2332=1, 'adjustment factor'!$D$6, IF(E2332=-9,-999,IF(E2332="",-999,0)))</f>
        <v>-999</v>
      </c>
      <c r="AH2332" s="82">
        <f>IF(K2332&gt;=45,'adjustment factor'!$D$7,IF(K2332=-9,-1200,IF(K2332="",-1200,0)))</f>
        <v>-1200</v>
      </c>
      <c r="AI2332" s="82">
        <f>IF(L2332=1, 'adjustment factor'!$D$8, IF(L2332=-9,-999,IF(L2332="",-999,0)))</f>
        <v>-999</v>
      </c>
      <c r="AJ2332" s="82">
        <f>IF(AND(M2332&gt;=1,M2332&lt;=4),'adjustment factor'!$D$9,IF(M2332=-9,-999,IF(M2332=98,-999,IF(M2332=99,-999,IF(M2332="",-999,0)))))</f>
        <v>-999</v>
      </c>
      <c r="AK2332" s="82">
        <f>IF(H2332=1, 'adjustment factor'!$D$10, IF(H2332=-9,-999,IF(H2332="",-999,0)))</f>
        <v>-999</v>
      </c>
      <c r="AL2332" s="82">
        <f>IF(G2332=1, 'adjustment factor'!$D$11, IF(G2332=-9,-999,IF(G2332="",-999,0)))</f>
        <v>-999</v>
      </c>
      <c r="AM2332" s="82">
        <f>IF(I2332=1, 'adjustment factor'!$D$12, IF(I2332=-9,-999,IF(I2332="",-999,0)))</f>
        <v>-999</v>
      </c>
      <c r="AN2332" s="82">
        <f>IF(J2332=1, 'adjustment factor'!$D$13, IF(J2332=-9,-999,IF(J2332="",-999,0)))</f>
        <v>-999</v>
      </c>
      <c r="AO2332" s="82" t="str">
        <f t="shared" si="378"/>
        <v>-999</v>
      </c>
      <c r="AP2332" s="82" t="str">
        <f t="shared" si="379"/>
        <v>MISSING</v>
      </c>
    </row>
    <row r="2333" spans="2:42">
      <c r="B2333" s="207"/>
      <c r="C2333" s="35">
        <v>2329</v>
      </c>
      <c r="D2333" s="161"/>
      <c r="E2333" s="161"/>
      <c r="F2333" s="161"/>
      <c r="G2333" s="161"/>
      <c r="H2333" s="161"/>
      <c r="I2333" s="161"/>
      <c r="J2333" s="161"/>
      <c r="K2333" s="161"/>
      <c r="L2333" s="161"/>
      <c r="M2333" s="161"/>
      <c r="N2333" s="171"/>
      <c r="O2333" s="171"/>
      <c r="P2333" s="171"/>
      <c r="Q2333" s="171"/>
      <c r="R2333" s="171"/>
      <c r="S2333" s="171"/>
      <c r="T2333" s="208" t="str">
        <f t="shared" si="370"/>
        <v>MISSING</v>
      </c>
      <c r="U2333" s="208" t="str">
        <f t="shared" si="371"/>
        <v>MISSING</v>
      </c>
      <c r="X2333" s="56">
        <f t="shared" si="372"/>
        <v>-99</v>
      </c>
      <c r="Y2333" s="56">
        <f t="shared" si="373"/>
        <v>-99</v>
      </c>
      <c r="Z2333" s="56">
        <f t="shared" si="374"/>
        <v>-99</v>
      </c>
      <c r="AA2333" s="56">
        <f t="shared" si="375"/>
        <v>-99</v>
      </c>
      <c r="AB2333" s="56">
        <f t="shared" si="376"/>
        <v>-99</v>
      </c>
      <c r="AC2333" s="56">
        <f t="shared" si="377"/>
        <v>-99</v>
      </c>
      <c r="AD2333" s="3"/>
      <c r="AE2333" s="82">
        <f>IF(D2333=1, 'adjustment factor'!$D$4, IF(D2333=-9,-999,IF(D2333="",-999,0)))</f>
        <v>-999</v>
      </c>
      <c r="AF2333" s="82">
        <f>IF(F2333=1, 'adjustment factor'!$D$5, IF(F2333=-9,-999,IF(F2333="",-999,0)))</f>
        <v>-999</v>
      </c>
      <c r="AG2333" s="82">
        <f>IF(E2333=1, 'adjustment factor'!$D$6, IF(E2333=-9,-999,IF(E2333="",-999,0)))</f>
        <v>-999</v>
      </c>
      <c r="AH2333" s="82">
        <f>IF(K2333&gt;=45,'adjustment factor'!$D$7,IF(K2333=-9,-1200,IF(K2333="",-1200,0)))</f>
        <v>-1200</v>
      </c>
      <c r="AI2333" s="82">
        <f>IF(L2333=1, 'adjustment factor'!$D$8, IF(L2333=-9,-999,IF(L2333="",-999,0)))</f>
        <v>-999</v>
      </c>
      <c r="AJ2333" s="82">
        <f>IF(AND(M2333&gt;=1,M2333&lt;=4),'adjustment factor'!$D$9,IF(M2333=-9,-999,IF(M2333=98,-999,IF(M2333=99,-999,IF(M2333="",-999,0)))))</f>
        <v>-999</v>
      </c>
      <c r="AK2333" s="82">
        <f>IF(H2333=1, 'adjustment factor'!$D$10, IF(H2333=-9,-999,IF(H2333="",-999,0)))</f>
        <v>-999</v>
      </c>
      <c r="AL2333" s="82">
        <f>IF(G2333=1, 'adjustment factor'!$D$11, IF(G2333=-9,-999,IF(G2333="",-999,0)))</f>
        <v>-999</v>
      </c>
      <c r="AM2333" s="82">
        <f>IF(I2333=1, 'adjustment factor'!$D$12, IF(I2333=-9,-999,IF(I2333="",-999,0)))</f>
        <v>-999</v>
      </c>
      <c r="AN2333" s="82">
        <f>IF(J2333=1, 'adjustment factor'!$D$13, IF(J2333=-9,-999,IF(J2333="",-999,0)))</f>
        <v>-999</v>
      </c>
      <c r="AO2333" s="82" t="str">
        <f t="shared" si="378"/>
        <v>-999</v>
      </c>
      <c r="AP2333" s="82" t="str">
        <f t="shared" si="379"/>
        <v>MISSING</v>
      </c>
    </row>
    <row r="2334" spans="2:42">
      <c r="B2334" s="207"/>
      <c r="C2334" s="35">
        <v>2330</v>
      </c>
      <c r="D2334" s="161"/>
      <c r="E2334" s="161"/>
      <c r="F2334" s="161"/>
      <c r="G2334" s="161"/>
      <c r="H2334" s="161"/>
      <c r="I2334" s="161"/>
      <c r="J2334" s="161"/>
      <c r="K2334" s="161"/>
      <c r="L2334" s="161"/>
      <c r="M2334" s="161"/>
      <c r="N2334" s="171"/>
      <c r="O2334" s="171"/>
      <c r="P2334" s="171"/>
      <c r="Q2334" s="171"/>
      <c r="R2334" s="171"/>
      <c r="S2334" s="171"/>
      <c r="T2334" s="208" t="str">
        <f t="shared" si="370"/>
        <v>MISSING</v>
      </c>
      <c r="U2334" s="208" t="str">
        <f t="shared" si="371"/>
        <v>MISSING</v>
      </c>
      <c r="X2334" s="56">
        <f t="shared" si="372"/>
        <v>-99</v>
      </c>
      <c r="Y2334" s="56">
        <f t="shared" si="373"/>
        <v>-99</v>
      </c>
      <c r="Z2334" s="56">
        <f t="shared" si="374"/>
        <v>-99</v>
      </c>
      <c r="AA2334" s="56">
        <f t="shared" si="375"/>
        <v>-99</v>
      </c>
      <c r="AB2334" s="56">
        <f t="shared" si="376"/>
        <v>-99</v>
      </c>
      <c r="AC2334" s="56">
        <f t="shared" si="377"/>
        <v>-99</v>
      </c>
      <c r="AD2334" s="3"/>
      <c r="AE2334" s="82">
        <f>IF(D2334=1, 'adjustment factor'!$D$4, IF(D2334=-9,-999,IF(D2334="",-999,0)))</f>
        <v>-999</v>
      </c>
      <c r="AF2334" s="82">
        <f>IF(F2334=1, 'adjustment factor'!$D$5, IF(F2334=-9,-999,IF(F2334="",-999,0)))</f>
        <v>-999</v>
      </c>
      <c r="AG2334" s="82">
        <f>IF(E2334=1, 'adjustment factor'!$D$6, IF(E2334=-9,-999,IF(E2334="",-999,0)))</f>
        <v>-999</v>
      </c>
      <c r="AH2334" s="82">
        <f>IF(K2334&gt;=45,'adjustment factor'!$D$7,IF(K2334=-9,-1200,IF(K2334="",-1200,0)))</f>
        <v>-1200</v>
      </c>
      <c r="AI2334" s="82">
        <f>IF(L2334=1, 'adjustment factor'!$D$8, IF(L2334=-9,-999,IF(L2334="",-999,0)))</f>
        <v>-999</v>
      </c>
      <c r="AJ2334" s="82">
        <f>IF(AND(M2334&gt;=1,M2334&lt;=4),'adjustment factor'!$D$9,IF(M2334=-9,-999,IF(M2334=98,-999,IF(M2334=99,-999,IF(M2334="",-999,0)))))</f>
        <v>-999</v>
      </c>
      <c r="AK2334" s="82">
        <f>IF(H2334=1, 'adjustment factor'!$D$10, IF(H2334=-9,-999,IF(H2334="",-999,0)))</f>
        <v>-999</v>
      </c>
      <c r="AL2334" s="82">
        <f>IF(G2334=1, 'adjustment factor'!$D$11, IF(G2334=-9,-999,IF(G2334="",-999,0)))</f>
        <v>-999</v>
      </c>
      <c r="AM2334" s="82">
        <f>IF(I2334=1, 'adjustment factor'!$D$12, IF(I2334=-9,-999,IF(I2334="",-999,0)))</f>
        <v>-999</v>
      </c>
      <c r="AN2334" s="82">
        <f>IF(J2334=1, 'adjustment factor'!$D$13, IF(J2334=-9,-999,IF(J2334="",-999,0)))</f>
        <v>-999</v>
      </c>
      <c r="AO2334" s="82" t="str">
        <f t="shared" si="378"/>
        <v>-999</v>
      </c>
      <c r="AP2334" s="82" t="str">
        <f t="shared" si="379"/>
        <v>MISSING</v>
      </c>
    </row>
    <row r="2335" spans="2:42">
      <c r="B2335" s="207"/>
      <c r="C2335" s="35">
        <v>2331</v>
      </c>
      <c r="D2335" s="161"/>
      <c r="E2335" s="161"/>
      <c r="F2335" s="161"/>
      <c r="G2335" s="161"/>
      <c r="H2335" s="161"/>
      <c r="I2335" s="161"/>
      <c r="J2335" s="161"/>
      <c r="K2335" s="161"/>
      <c r="L2335" s="161"/>
      <c r="M2335" s="161"/>
      <c r="N2335" s="171"/>
      <c r="O2335" s="171"/>
      <c r="P2335" s="171"/>
      <c r="Q2335" s="171"/>
      <c r="R2335" s="171"/>
      <c r="S2335" s="171"/>
      <c r="T2335" s="208" t="str">
        <f t="shared" si="370"/>
        <v>MISSING</v>
      </c>
      <c r="U2335" s="208" t="str">
        <f t="shared" si="371"/>
        <v>MISSING</v>
      </c>
      <c r="X2335" s="56">
        <f t="shared" si="372"/>
        <v>-99</v>
      </c>
      <c r="Y2335" s="56">
        <f t="shared" si="373"/>
        <v>-99</v>
      </c>
      <c r="Z2335" s="56">
        <f t="shared" si="374"/>
        <v>-99</v>
      </c>
      <c r="AA2335" s="56">
        <f t="shared" si="375"/>
        <v>-99</v>
      </c>
      <c r="AB2335" s="56">
        <f t="shared" si="376"/>
        <v>-99</v>
      </c>
      <c r="AC2335" s="56">
        <f t="shared" si="377"/>
        <v>-99</v>
      </c>
      <c r="AD2335" s="3"/>
      <c r="AE2335" s="82">
        <f>IF(D2335=1, 'adjustment factor'!$D$4, IF(D2335=-9,-999,IF(D2335="",-999,0)))</f>
        <v>-999</v>
      </c>
      <c r="AF2335" s="82">
        <f>IF(F2335=1, 'adjustment factor'!$D$5, IF(F2335=-9,-999,IF(F2335="",-999,0)))</f>
        <v>-999</v>
      </c>
      <c r="AG2335" s="82">
        <f>IF(E2335=1, 'adjustment factor'!$D$6, IF(E2335=-9,-999,IF(E2335="",-999,0)))</f>
        <v>-999</v>
      </c>
      <c r="AH2335" s="82">
        <f>IF(K2335&gt;=45,'adjustment factor'!$D$7,IF(K2335=-9,-1200,IF(K2335="",-1200,0)))</f>
        <v>-1200</v>
      </c>
      <c r="AI2335" s="82">
        <f>IF(L2335=1, 'adjustment factor'!$D$8, IF(L2335=-9,-999,IF(L2335="",-999,0)))</f>
        <v>-999</v>
      </c>
      <c r="AJ2335" s="82">
        <f>IF(AND(M2335&gt;=1,M2335&lt;=4),'adjustment factor'!$D$9,IF(M2335=-9,-999,IF(M2335=98,-999,IF(M2335=99,-999,IF(M2335="",-999,0)))))</f>
        <v>-999</v>
      </c>
      <c r="AK2335" s="82">
        <f>IF(H2335=1, 'adjustment factor'!$D$10, IF(H2335=-9,-999,IF(H2335="",-999,0)))</f>
        <v>-999</v>
      </c>
      <c r="AL2335" s="82">
        <f>IF(G2335=1, 'adjustment factor'!$D$11, IF(G2335=-9,-999,IF(G2335="",-999,0)))</f>
        <v>-999</v>
      </c>
      <c r="AM2335" s="82">
        <f>IF(I2335=1, 'adjustment factor'!$D$12, IF(I2335=-9,-999,IF(I2335="",-999,0)))</f>
        <v>-999</v>
      </c>
      <c r="AN2335" s="82">
        <f>IF(J2335=1, 'adjustment factor'!$D$13, IF(J2335=-9,-999,IF(J2335="",-999,0)))</f>
        <v>-999</v>
      </c>
      <c r="AO2335" s="82" t="str">
        <f t="shared" si="378"/>
        <v>-999</v>
      </c>
      <c r="AP2335" s="82" t="str">
        <f t="shared" si="379"/>
        <v>MISSING</v>
      </c>
    </row>
    <row r="2336" spans="2:42">
      <c r="B2336" s="207"/>
      <c r="C2336" s="35">
        <v>2332</v>
      </c>
      <c r="D2336" s="161"/>
      <c r="E2336" s="161"/>
      <c r="F2336" s="161"/>
      <c r="G2336" s="161"/>
      <c r="H2336" s="161"/>
      <c r="I2336" s="161"/>
      <c r="J2336" s="161"/>
      <c r="K2336" s="161"/>
      <c r="L2336" s="161"/>
      <c r="M2336" s="161"/>
      <c r="N2336" s="171"/>
      <c r="O2336" s="171"/>
      <c r="P2336" s="171"/>
      <c r="Q2336" s="171"/>
      <c r="R2336" s="171"/>
      <c r="S2336" s="171"/>
      <c r="T2336" s="208" t="str">
        <f t="shared" si="370"/>
        <v>MISSING</v>
      </c>
      <c r="U2336" s="208" t="str">
        <f t="shared" si="371"/>
        <v>MISSING</v>
      </c>
      <c r="X2336" s="56">
        <f t="shared" si="372"/>
        <v>-99</v>
      </c>
      <c r="Y2336" s="56">
        <f t="shared" si="373"/>
        <v>-99</v>
      </c>
      <c r="Z2336" s="56">
        <f t="shared" si="374"/>
        <v>-99</v>
      </c>
      <c r="AA2336" s="56">
        <f t="shared" si="375"/>
        <v>-99</v>
      </c>
      <c r="AB2336" s="56">
        <f t="shared" si="376"/>
        <v>-99</v>
      </c>
      <c r="AC2336" s="56">
        <f t="shared" si="377"/>
        <v>-99</v>
      </c>
      <c r="AD2336" s="3"/>
      <c r="AE2336" s="82">
        <f>IF(D2336=1, 'adjustment factor'!$D$4, IF(D2336=-9,-999,IF(D2336="",-999,0)))</f>
        <v>-999</v>
      </c>
      <c r="AF2336" s="82">
        <f>IF(F2336=1, 'adjustment factor'!$D$5, IF(F2336=-9,-999,IF(F2336="",-999,0)))</f>
        <v>-999</v>
      </c>
      <c r="AG2336" s="82">
        <f>IF(E2336=1, 'adjustment factor'!$D$6, IF(E2336=-9,-999,IF(E2336="",-999,0)))</f>
        <v>-999</v>
      </c>
      <c r="AH2336" s="82">
        <f>IF(K2336&gt;=45,'adjustment factor'!$D$7,IF(K2336=-9,-1200,IF(K2336="",-1200,0)))</f>
        <v>-1200</v>
      </c>
      <c r="AI2336" s="82">
        <f>IF(L2336=1, 'adjustment factor'!$D$8, IF(L2336=-9,-999,IF(L2336="",-999,0)))</f>
        <v>-999</v>
      </c>
      <c r="AJ2336" s="82">
        <f>IF(AND(M2336&gt;=1,M2336&lt;=4),'adjustment factor'!$D$9,IF(M2336=-9,-999,IF(M2336=98,-999,IF(M2336=99,-999,IF(M2336="",-999,0)))))</f>
        <v>-999</v>
      </c>
      <c r="AK2336" s="82">
        <f>IF(H2336=1, 'adjustment factor'!$D$10, IF(H2336=-9,-999,IF(H2336="",-999,0)))</f>
        <v>-999</v>
      </c>
      <c r="AL2336" s="82">
        <f>IF(G2336=1, 'adjustment factor'!$D$11, IF(G2336=-9,-999,IF(G2336="",-999,0)))</f>
        <v>-999</v>
      </c>
      <c r="AM2336" s="82">
        <f>IF(I2336=1, 'adjustment factor'!$D$12, IF(I2336=-9,-999,IF(I2336="",-999,0)))</f>
        <v>-999</v>
      </c>
      <c r="AN2336" s="82">
        <f>IF(J2336=1, 'adjustment factor'!$D$13, IF(J2336=-9,-999,IF(J2336="",-999,0)))</f>
        <v>-999</v>
      </c>
      <c r="AO2336" s="82" t="str">
        <f t="shared" si="378"/>
        <v>-999</v>
      </c>
      <c r="AP2336" s="82" t="str">
        <f t="shared" si="379"/>
        <v>MISSING</v>
      </c>
    </row>
    <row r="2337" spans="2:42">
      <c r="B2337" s="207"/>
      <c r="C2337" s="35">
        <v>2333</v>
      </c>
      <c r="D2337" s="161"/>
      <c r="E2337" s="161"/>
      <c r="F2337" s="161"/>
      <c r="G2337" s="161"/>
      <c r="H2337" s="161"/>
      <c r="I2337" s="161"/>
      <c r="J2337" s="161"/>
      <c r="K2337" s="161"/>
      <c r="L2337" s="161"/>
      <c r="M2337" s="161"/>
      <c r="N2337" s="171"/>
      <c r="O2337" s="171"/>
      <c r="P2337" s="171"/>
      <c r="Q2337" s="171"/>
      <c r="R2337" s="171"/>
      <c r="S2337" s="171"/>
      <c r="T2337" s="208" t="str">
        <f t="shared" si="370"/>
        <v>MISSING</v>
      </c>
      <c r="U2337" s="208" t="str">
        <f t="shared" si="371"/>
        <v>MISSING</v>
      </c>
      <c r="X2337" s="56">
        <f t="shared" si="372"/>
        <v>-99</v>
      </c>
      <c r="Y2337" s="56">
        <f t="shared" si="373"/>
        <v>-99</v>
      </c>
      <c r="Z2337" s="56">
        <f t="shared" si="374"/>
        <v>-99</v>
      </c>
      <c r="AA2337" s="56">
        <f t="shared" si="375"/>
        <v>-99</v>
      </c>
      <c r="AB2337" s="56">
        <f t="shared" si="376"/>
        <v>-99</v>
      </c>
      <c r="AC2337" s="56">
        <f t="shared" si="377"/>
        <v>-99</v>
      </c>
      <c r="AD2337" s="3"/>
      <c r="AE2337" s="82">
        <f>IF(D2337=1, 'adjustment factor'!$D$4, IF(D2337=-9,-999,IF(D2337="",-999,0)))</f>
        <v>-999</v>
      </c>
      <c r="AF2337" s="82">
        <f>IF(F2337=1, 'adjustment factor'!$D$5, IF(F2337=-9,-999,IF(F2337="",-999,0)))</f>
        <v>-999</v>
      </c>
      <c r="AG2337" s="82">
        <f>IF(E2337=1, 'adjustment factor'!$D$6, IF(E2337=-9,-999,IF(E2337="",-999,0)))</f>
        <v>-999</v>
      </c>
      <c r="AH2337" s="82">
        <f>IF(K2337&gt;=45,'adjustment factor'!$D$7,IF(K2337=-9,-1200,IF(K2337="",-1200,0)))</f>
        <v>-1200</v>
      </c>
      <c r="AI2337" s="82">
        <f>IF(L2337=1, 'adjustment factor'!$D$8, IF(L2337=-9,-999,IF(L2337="",-999,0)))</f>
        <v>-999</v>
      </c>
      <c r="AJ2337" s="82">
        <f>IF(AND(M2337&gt;=1,M2337&lt;=4),'adjustment factor'!$D$9,IF(M2337=-9,-999,IF(M2337=98,-999,IF(M2337=99,-999,IF(M2337="",-999,0)))))</f>
        <v>-999</v>
      </c>
      <c r="AK2337" s="82">
        <f>IF(H2337=1, 'adjustment factor'!$D$10, IF(H2337=-9,-999,IF(H2337="",-999,0)))</f>
        <v>-999</v>
      </c>
      <c r="AL2337" s="82">
        <f>IF(G2337=1, 'adjustment factor'!$D$11, IF(G2337=-9,-999,IF(G2337="",-999,0)))</f>
        <v>-999</v>
      </c>
      <c r="AM2337" s="82">
        <f>IF(I2337=1, 'adjustment factor'!$D$12, IF(I2337=-9,-999,IF(I2337="",-999,0)))</f>
        <v>-999</v>
      </c>
      <c r="AN2337" s="82">
        <f>IF(J2337=1, 'adjustment factor'!$D$13, IF(J2337=-9,-999,IF(J2337="",-999,0)))</f>
        <v>-999</v>
      </c>
      <c r="AO2337" s="82" t="str">
        <f t="shared" si="378"/>
        <v>-999</v>
      </c>
      <c r="AP2337" s="82" t="str">
        <f t="shared" si="379"/>
        <v>MISSING</v>
      </c>
    </row>
    <row r="2338" spans="2:42">
      <c r="B2338" s="207"/>
      <c r="C2338" s="35">
        <v>2334</v>
      </c>
      <c r="D2338" s="161"/>
      <c r="E2338" s="161"/>
      <c r="F2338" s="161"/>
      <c r="G2338" s="161"/>
      <c r="H2338" s="161"/>
      <c r="I2338" s="161"/>
      <c r="J2338" s="161"/>
      <c r="K2338" s="161"/>
      <c r="L2338" s="161"/>
      <c r="M2338" s="161"/>
      <c r="N2338" s="171"/>
      <c r="O2338" s="171"/>
      <c r="P2338" s="171"/>
      <c r="Q2338" s="171"/>
      <c r="R2338" s="171"/>
      <c r="S2338" s="171"/>
      <c r="T2338" s="208" t="str">
        <f t="shared" si="370"/>
        <v>MISSING</v>
      </c>
      <c r="U2338" s="208" t="str">
        <f t="shared" si="371"/>
        <v>MISSING</v>
      </c>
      <c r="X2338" s="56">
        <f t="shared" si="372"/>
        <v>-99</v>
      </c>
      <c r="Y2338" s="56">
        <f t="shared" si="373"/>
        <v>-99</v>
      </c>
      <c r="Z2338" s="56">
        <f t="shared" si="374"/>
        <v>-99</v>
      </c>
      <c r="AA2338" s="56">
        <f t="shared" si="375"/>
        <v>-99</v>
      </c>
      <c r="AB2338" s="56">
        <f t="shared" si="376"/>
        <v>-99</v>
      </c>
      <c r="AC2338" s="56">
        <f t="shared" si="377"/>
        <v>-99</v>
      </c>
      <c r="AD2338" s="3"/>
      <c r="AE2338" s="82">
        <f>IF(D2338=1, 'adjustment factor'!$D$4, IF(D2338=-9,-999,IF(D2338="",-999,0)))</f>
        <v>-999</v>
      </c>
      <c r="AF2338" s="82">
        <f>IF(F2338=1, 'adjustment factor'!$D$5, IF(F2338=-9,-999,IF(F2338="",-999,0)))</f>
        <v>-999</v>
      </c>
      <c r="AG2338" s="82">
        <f>IF(E2338=1, 'adjustment factor'!$D$6, IF(E2338=-9,-999,IF(E2338="",-999,0)))</f>
        <v>-999</v>
      </c>
      <c r="AH2338" s="82">
        <f>IF(K2338&gt;=45,'adjustment factor'!$D$7,IF(K2338=-9,-1200,IF(K2338="",-1200,0)))</f>
        <v>-1200</v>
      </c>
      <c r="AI2338" s="82">
        <f>IF(L2338=1, 'adjustment factor'!$D$8, IF(L2338=-9,-999,IF(L2338="",-999,0)))</f>
        <v>-999</v>
      </c>
      <c r="AJ2338" s="82">
        <f>IF(AND(M2338&gt;=1,M2338&lt;=4),'adjustment factor'!$D$9,IF(M2338=-9,-999,IF(M2338=98,-999,IF(M2338=99,-999,IF(M2338="",-999,0)))))</f>
        <v>-999</v>
      </c>
      <c r="AK2338" s="82">
        <f>IF(H2338=1, 'adjustment factor'!$D$10, IF(H2338=-9,-999,IF(H2338="",-999,0)))</f>
        <v>-999</v>
      </c>
      <c r="AL2338" s="82">
        <f>IF(G2338=1, 'adjustment factor'!$D$11, IF(G2338=-9,-999,IF(G2338="",-999,0)))</f>
        <v>-999</v>
      </c>
      <c r="AM2338" s="82">
        <f>IF(I2338=1, 'adjustment factor'!$D$12, IF(I2338=-9,-999,IF(I2338="",-999,0)))</f>
        <v>-999</v>
      </c>
      <c r="AN2338" s="82">
        <f>IF(J2338=1, 'adjustment factor'!$D$13, IF(J2338=-9,-999,IF(J2338="",-999,0)))</f>
        <v>-999</v>
      </c>
      <c r="AO2338" s="82" t="str">
        <f t="shared" si="378"/>
        <v>-999</v>
      </c>
      <c r="AP2338" s="82" t="str">
        <f t="shared" si="379"/>
        <v>MISSING</v>
      </c>
    </row>
    <row r="2339" spans="2:42">
      <c r="B2339" s="207"/>
      <c r="C2339" s="35">
        <v>2335</v>
      </c>
      <c r="D2339" s="161"/>
      <c r="E2339" s="161"/>
      <c r="F2339" s="161"/>
      <c r="G2339" s="161"/>
      <c r="H2339" s="161"/>
      <c r="I2339" s="161"/>
      <c r="J2339" s="161"/>
      <c r="K2339" s="161"/>
      <c r="L2339" s="161"/>
      <c r="M2339" s="161"/>
      <c r="N2339" s="171"/>
      <c r="O2339" s="171"/>
      <c r="P2339" s="171"/>
      <c r="Q2339" s="171"/>
      <c r="R2339" s="171"/>
      <c r="S2339" s="171"/>
      <c r="T2339" s="208" t="str">
        <f t="shared" si="370"/>
        <v>MISSING</v>
      </c>
      <c r="U2339" s="208" t="str">
        <f t="shared" si="371"/>
        <v>MISSING</v>
      </c>
      <c r="X2339" s="56">
        <f t="shared" si="372"/>
        <v>-99</v>
      </c>
      <c r="Y2339" s="56">
        <f t="shared" si="373"/>
        <v>-99</v>
      </c>
      <c r="Z2339" s="56">
        <f t="shared" si="374"/>
        <v>-99</v>
      </c>
      <c r="AA2339" s="56">
        <f t="shared" si="375"/>
        <v>-99</v>
      </c>
      <c r="AB2339" s="56">
        <f t="shared" si="376"/>
        <v>-99</v>
      </c>
      <c r="AC2339" s="56">
        <f t="shared" si="377"/>
        <v>-99</v>
      </c>
      <c r="AD2339" s="3"/>
      <c r="AE2339" s="82">
        <f>IF(D2339=1, 'adjustment factor'!$D$4, IF(D2339=-9,-999,IF(D2339="",-999,0)))</f>
        <v>-999</v>
      </c>
      <c r="AF2339" s="82">
        <f>IF(F2339=1, 'adjustment factor'!$D$5, IF(F2339=-9,-999,IF(F2339="",-999,0)))</f>
        <v>-999</v>
      </c>
      <c r="AG2339" s="82">
        <f>IF(E2339=1, 'adjustment factor'!$D$6, IF(E2339=-9,-999,IF(E2339="",-999,0)))</f>
        <v>-999</v>
      </c>
      <c r="AH2339" s="82">
        <f>IF(K2339&gt;=45,'adjustment factor'!$D$7,IF(K2339=-9,-1200,IF(K2339="",-1200,0)))</f>
        <v>-1200</v>
      </c>
      <c r="AI2339" s="82">
        <f>IF(L2339=1, 'adjustment factor'!$D$8, IF(L2339=-9,-999,IF(L2339="",-999,0)))</f>
        <v>-999</v>
      </c>
      <c r="AJ2339" s="82">
        <f>IF(AND(M2339&gt;=1,M2339&lt;=4),'adjustment factor'!$D$9,IF(M2339=-9,-999,IF(M2339=98,-999,IF(M2339=99,-999,IF(M2339="",-999,0)))))</f>
        <v>-999</v>
      </c>
      <c r="AK2339" s="82">
        <f>IF(H2339=1, 'adjustment factor'!$D$10, IF(H2339=-9,-999,IF(H2339="",-999,0)))</f>
        <v>-999</v>
      </c>
      <c r="AL2339" s="82">
        <f>IF(G2339=1, 'adjustment factor'!$D$11, IF(G2339=-9,-999,IF(G2339="",-999,0)))</f>
        <v>-999</v>
      </c>
      <c r="AM2339" s="82">
        <f>IF(I2339=1, 'adjustment factor'!$D$12, IF(I2339=-9,-999,IF(I2339="",-999,0)))</f>
        <v>-999</v>
      </c>
      <c r="AN2339" s="82">
        <f>IF(J2339=1, 'adjustment factor'!$D$13, IF(J2339=-9,-999,IF(J2339="",-999,0)))</f>
        <v>-999</v>
      </c>
      <c r="AO2339" s="82" t="str">
        <f t="shared" si="378"/>
        <v>-999</v>
      </c>
      <c r="AP2339" s="82" t="str">
        <f t="shared" si="379"/>
        <v>MISSING</v>
      </c>
    </row>
    <row r="2340" spans="2:42">
      <c r="B2340" s="207"/>
      <c r="C2340" s="35">
        <v>2336</v>
      </c>
      <c r="D2340" s="161"/>
      <c r="E2340" s="161"/>
      <c r="F2340" s="161"/>
      <c r="G2340" s="161"/>
      <c r="H2340" s="161"/>
      <c r="I2340" s="161"/>
      <c r="J2340" s="161"/>
      <c r="K2340" s="161"/>
      <c r="L2340" s="161"/>
      <c r="M2340" s="161"/>
      <c r="N2340" s="171"/>
      <c r="O2340" s="171"/>
      <c r="P2340" s="171"/>
      <c r="Q2340" s="171"/>
      <c r="R2340" s="171"/>
      <c r="S2340" s="171"/>
      <c r="T2340" s="208" t="str">
        <f t="shared" si="370"/>
        <v>MISSING</v>
      </c>
      <c r="U2340" s="208" t="str">
        <f t="shared" si="371"/>
        <v>MISSING</v>
      </c>
      <c r="X2340" s="56">
        <f t="shared" si="372"/>
        <v>-99</v>
      </c>
      <c r="Y2340" s="56">
        <f t="shared" si="373"/>
        <v>-99</v>
      </c>
      <c r="Z2340" s="56">
        <f t="shared" si="374"/>
        <v>-99</v>
      </c>
      <c r="AA2340" s="56">
        <f t="shared" si="375"/>
        <v>-99</v>
      </c>
      <c r="AB2340" s="56">
        <f t="shared" si="376"/>
        <v>-99</v>
      </c>
      <c r="AC2340" s="56">
        <f t="shared" si="377"/>
        <v>-99</v>
      </c>
      <c r="AD2340" s="3"/>
      <c r="AE2340" s="82">
        <f>IF(D2340=1, 'adjustment factor'!$D$4, IF(D2340=-9,-999,IF(D2340="",-999,0)))</f>
        <v>-999</v>
      </c>
      <c r="AF2340" s="82">
        <f>IF(F2340=1, 'adjustment factor'!$D$5, IF(F2340=-9,-999,IF(F2340="",-999,0)))</f>
        <v>-999</v>
      </c>
      <c r="AG2340" s="82">
        <f>IF(E2340=1, 'adjustment factor'!$D$6, IF(E2340=-9,-999,IF(E2340="",-999,0)))</f>
        <v>-999</v>
      </c>
      <c r="AH2340" s="82">
        <f>IF(K2340&gt;=45,'adjustment factor'!$D$7,IF(K2340=-9,-1200,IF(K2340="",-1200,0)))</f>
        <v>-1200</v>
      </c>
      <c r="AI2340" s="82">
        <f>IF(L2340=1, 'adjustment factor'!$D$8, IF(L2340=-9,-999,IF(L2340="",-999,0)))</f>
        <v>-999</v>
      </c>
      <c r="AJ2340" s="82">
        <f>IF(AND(M2340&gt;=1,M2340&lt;=4),'adjustment factor'!$D$9,IF(M2340=-9,-999,IF(M2340=98,-999,IF(M2340=99,-999,IF(M2340="",-999,0)))))</f>
        <v>-999</v>
      </c>
      <c r="AK2340" s="82">
        <f>IF(H2340=1, 'adjustment factor'!$D$10, IF(H2340=-9,-999,IF(H2340="",-999,0)))</f>
        <v>-999</v>
      </c>
      <c r="AL2340" s="82">
        <f>IF(G2340=1, 'adjustment factor'!$D$11, IF(G2340=-9,-999,IF(G2340="",-999,0)))</f>
        <v>-999</v>
      </c>
      <c r="AM2340" s="82">
        <f>IF(I2340=1, 'adjustment factor'!$D$12, IF(I2340=-9,-999,IF(I2340="",-999,0)))</f>
        <v>-999</v>
      </c>
      <c r="AN2340" s="82">
        <f>IF(J2340=1, 'adjustment factor'!$D$13, IF(J2340=-9,-999,IF(J2340="",-999,0)))</f>
        <v>-999</v>
      </c>
      <c r="AO2340" s="82" t="str">
        <f t="shared" si="378"/>
        <v>-999</v>
      </c>
      <c r="AP2340" s="82" t="str">
        <f t="shared" si="379"/>
        <v>MISSING</v>
      </c>
    </row>
    <row r="2341" spans="2:42">
      <c r="B2341" s="207"/>
      <c r="C2341" s="35">
        <v>2337</v>
      </c>
      <c r="D2341" s="161"/>
      <c r="E2341" s="161"/>
      <c r="F2341" s="161"/>
      <c r="G2341" s="161"/>
      <c r="H2341" s="161"/>
      <c r="I2341" s="161"/>
      <c r="J2341" s="161"/>
      <c r="K2341" s="161"/>
      <c r="L2341" s="161"/>
      <c r="M2341" s="161"/>
      <c r="N2341" s="171"/>
      <c r="O2341" s="171"/>
      <c r="P2341" s="171"/>
      <c r="Q2341" s="171"/>
      <c r="R2341" s="171"/>
      <c r="S2341" s="171"/>
      <c r="T2341" s="208" t="str">
        <f t="shared" si="370"/>
        <v>MISSING</v>
      </c>
      <c r="U2341" s="208" t="str">
        <f t="shared" si="371"/>
        <v>MISSING</v>
      </c>
      <c r="X2341" s="56">
        <f t="shared" si="372"/>
        <v>-99</v>
      </c>
      <c r="Y2341" s="56">
        <f t="shared" si="373"/>
        <v>-99</v>
      </c>
      <c r="Z2341" s="56">
        <f t="shared" si="374"/>
        <v>-99</v>
      </c>
      <c r="AA2341" s="56">
        <f t="shared" si="375"/>
        <v>-99</v>
      </c>
      <c r="AB2341" s="56">
        <f t="shared" si="376"/>
        <v>-99</v>
      </c>
      <c r="AC2341" s="56">
        <f t="shared" si="377"/>
        <v>-99</v>
      </c>
      <c r="AD2341" s="3"/>
      <c r="AE2341" s="82">
        <f>IF(D2341=1, 'adjustment factor'!$D$4, IF(D2341=-9,-999,IF(D2341="",-999,0)))</f>
        <v>-999</v>
      </c>
      <c r="AF2341" s="82">
        <f>IF(F2341=1, 'adjustment factor'!$D$5, IF(F2341=-9,-999,IF(F2341="",-999,0)))</f>
        <v>-999</v>
      </c>
      <c r="AG2341" s="82">
        <f>IF(E2341=1, 'adjustment factor'!$D$6, IF(E2341=-9,-999,IF(E2341="",-999,0)))</f>
        <v>-999</v>
      </c>
      <c r="AH2341" s="82">
        <f>IF(K2341&gt;=45,'adjustment factor'!$D$7,IF(K2341=-9,-1200,IF(K2341="",-1200,0)))</f>
        <v>-1200</v>
      </c>
      <c r="AI2341" s="82">
        <f>IF(L2341=1, 'adjustment factor'!$D$8, IF(L2341=-9,-999,IF(L2341="",-999,0)))</f>
        <v>-999</v>
      </c>
      <c r="AJ2341" s="82">
        <f>IF(AND(M2341&gt;=1,M2341&lt;=4),'adjustment factor'!$D$9,IF(M2341=-9,-999,IF(M2341=98,-999,IF(M2341=99,-999,IF(M2341="",-999,0)))))</f>
        <v>-999</v>
      </c>
      <c r="AK2341" s="82">
        <f>IF(H2341=1, 'adjustment factor'!$D$10, IF(H2341=-9,-999,IF(H2341="",-999,0)))</f>
        <v>-999</v>
      </c>
      <c r="AL2341" s="82">
        <f>IF(G2341=1, 'adjustment factor'!$D$11, IF(G2341=-9,-999,IF(G2341="",-999,0)))</f>
        <v>-999</v>
      </c>
      <c r="AM2341" s="82">
        <f>IF(I2341=1, 'adjustment factor'!$D$12, IF(I2341=-9,-999,IF(I2341="",-999,0)))</f>
        <v>-999</v>
      </c>
      <c r="AN2341" s="82">
        <f>IF(J2341=1, 'adjustment factor'!$D$13, IF(J2341=-9,-999,IF(J2341="",-999,0)))</f>
        <v>-999</v>
      </c>
      <c r="AO2341" s="82" t="str">
        <f t="shared" si="378"/>
        <v>-999</v>
      </c>
      <c r="AP2341" s="82" t="str">
        <f t="shared" si="379"/>
        <v>MISSING</v>
      </c>
    </row>
    <row r="2342" spans="2:42">
      <c r="B2342" s="207"/>
      <c r="C2342" s="35">
        <v>2338</v>
      </c>
      <c r="D2342" s="161"/>
      <c r="E2342" s="161"/>
      <c r="F2342" s="161"/>
      <c r="G2342" s="161"/>
      <c r="H2342" s="161"/>
      <c r="I2342" s="161"/>
      <c r="J2342" s="161"/>
      <c r="K2342" s="161"/>
      <c r="L2342" s="161"/>
      <c r="M2342" s="161"/>
      <c r="N2342" s="171"/>
      <c r="O2342" s="171"/>
      <c r="P2342" s="171"/>
      <c r="Q2342" s="171"/>
      <c r="R2342" s="171"/>
      <c r="S2342" s="171"/>
      <c r="T2342" s="208" t="str">
        <f t="shared" si="370"/>
        <v>MISSING</v>
      </c>
      <c r="U2342" s="208" t="str">
        <f t="shared" si="371"/>
        <v>MISSING</v>
      </c>
      <c r="X2342" s="56">
        <f t="shared" si="372"/>
        <v>-99</v>
      </c>
      <c r="Y2342" s="56">
        <f t="shared" si="373"/>
        <v>-99</v>
      </c>
      <c r="Z2342" s="56">
        <f t="shared" si="374"/>
        <v>-99</v>
      </c>
      <c r="AA2342" s="56">
        <f t="shared" si="375"/>
        <v>-99</v>
      </c>
      <c r="AB2342" s="56">
        <f t="shared" si="376"/>
        <v>-99</v>
      </c>
      <c r="AC2342" s="56">
        <f t="shared" si="377"/>
        <v>-99</v>
      </c>
      <c r="AD2342" s="3"/>
      <c r="AE2342" s="82">
        <f>IF(D2342=1, 'adjustment factor'!$D$4, IF(D2342=-9,-999,IF(D2342="",-999,0)))</f>
        <v>-999</v>
      </c>
      <c r="AF2342" s="82">
        <f>IF(F2342=1, 'adjustment factor'!$D$5, IF(F2342=-9,-999,IF(F2342="",-999,0)))</f>
        <v>-999</v>
      </c>
      <c r="AG2342" s="82">
        <f>IF(E2342=1, 'adjustment factor'!$D$6, IF(E2342=-9,-999,IF(E2342="",-999,0)))</f>
        <v>-999</v>
      </c>
      <c r="AH2342" s="82">
        <f>IF(K2342&gt;=45,'adjustment factor'!$D$7,IF(K2342=-9,-1200,IF(K2342="",-1200,0)))</f>
        <v>-1200</v>
      </c>
      <c r="AI2342" s="82">
        <f>IF(L2342=1, 'adjustment factor'!$D$8, IF(L2342=-9,-999,IF(L2342="",-999,0)))</f>
        <v>-999</v>
      </c>
      <c r="AJ2342" s="82">
        <f>IF(AND(M2342&gt;=1,M2342&lt;=4),'adjustment factor'!$D$9,IF(M2342=-9,-999,IF(M2342=98,-999,IF(M2342=99,-999,IF(M2342="",-999,0)))))</f>
        <v>-999</v>
      </c>
      <c r="AK2342" s="82">
        <f>IF(H2342=1, 'adjustment factor'!$D$10, IF(H2342=-9,-999,IF(H2342="",-999,0)))</f>
        <v>-999</v>
      </c>
      <c r="AL2342" s="82">
        <f>IF(G2342=1, 'adjustment factor'!$D$11, IF(G2342=-9,-999,IF(G2342="",-999,0)))</f>
        <v>-999</v>
      </c>
      <c r="AM2342" s="82">
        <f>IF(I2342=1, 'adjustment factor'!$D$12, IF(I2342=-9,-999,IF(I2342="",-999,0)))</f>
        <v>-999</v>
      </c>
      <c r="AN2342" s="82">
        <f>IF(J2342=1, 'adjustment factor'!$D$13, IF(J2342=-9,-999,IF(J2342="",-999,0)))</f>
        <v>-999</v>
      </c>
      <c r="AO2342" s="82" t="str">
        <f t="shared" si="378"/>
        <v>-999</v>
      </c>
      <c r="AP2342" s="82" t="str">
        <f t="shared" si="379"/>
        <v>MISSING</v>
      </c>
    </row>
    <row r="2343" spans="2:42">
      <c r="B2343" s="207"/>
      <c r="C2343" s="35">
        <v>2339</v>
      </c>
      <c r="D2343" s="161"/>
      <c r="E2343" s="161"/>
      <c r="F2343" s="161"/>
      <c r="G2343" s="161"/>
      <c r="H2343" s="161"/>
      <c r="I2343" s="161"/>
      <c r="J2343" s="161"/>
      <c r="K2343" s="161"/>
      <c r="L2343" s="161"/>
      <c r="M2343" s="161"/>
      <c r="N2343" s="171"/>
      <c r="O2343" s="171"/>
      <c r="P2343" s="171"/>
      <c r="Q2343" s="171"/>
      <c r="R2343" s="171"/>
      <c r="S2343" s="171"/>
      <c r="T2343" s="208" t="str">
        <f t="shared" si="370"/>
        <v>MISSING</v>
      </c>
      <c r="U2343" s="208" t="str">
        <f t="shared" si="371"/>
        <v>MISSING</v>
      </c>
      <c r="X2343" s="56">
        <f t="shared" si="372"/>
        <v>-99</v>
      </c>
      <c r="Y2343" s="56">
        <f t="shared" si="373"/>
        <v>-99</v>
      </c>
      <c r="Z2343" s="56">
        <f t="shared" si="374"/>
        <v>-99</v>
      </c>
      <c r="AA2343" s="56">
        <f t="shared" si="375"/>
        <v>-99</v>
      </c>
      <c r="AB2343" s="56">
        <f t="shared" si="376"/>
        <v>-99</v>
      </c>
      <c r="AC2343" s="56">
        <f t="shared" si="377"/>
        <v>-99</v>
      </c>
      <c r="AD2343" s="3"/>
      <c r="AE2343" s="82">
        <f>IF(D2343=1, 'adjustment factor'!$D$4, IF(D2343=-9,-999,IF(D2343="",-999,0)))</f>
        <v>-999</v>
      </c>
      <c r="AF2343" s="82">
        <f>IF(F2343=1, 'adjustment factor'!$D$5, IF(F2343=-9,-999,IF(F2343="",-999,0)))</f>
        <v>-999</v>
      </c>
      <c r="AG2343" s="82">
        <f>IF(E2343=1, 'adjustment factor'!$D$6, IF(E2343=-9,-999,IF(E2343="",-999,0)))</f>
        <v>-999</v>
      </c>
      <c r="AH2343" s="82">
        <f>IF(K2343&gt;=45,'adjustment factor'!$D$7,IF(K2343=-9,-1200,IF(K2343="",-1200,0)))</f>
        <v>-1200</v>
      </c>
      <c r="AI2343" s="82">
        <f>IF(L2343=1, 'adjustment factor'!$D$8, IF(L2343=-9,-999,IF(L2343="",-999,0)))</f>
        <v>-999</v>
      </c>
      <c r="AJ2343" s="82">
        <f>IF(AND(M2343&gt;=1,M2343&lt;=4),'adjustment factor'!$D$9,IF(M2343=-9,-999,IF(M2343=98,-999,IF(M2343=99,-999,IF(M2343="",-999,0)))))</f>
        <v>-999</v>
      </c>
      <c r="AK2343" s="82">
        <f>IF(H2343=1, 'adjustment factor'!$D$10, IF(H2343=-9,-999,IF(H2343="",-999,0)))</f>
        <v>-999</v>
      </c>
      <c r="AL2343" s="82">
        <f>IF(G2343=1, 'adjustment factor'!$D$11, IF(G2343=-9,-999,IF(G2343="",-999,0)))</f>
        <v>-999</v>
      </c>
      <c r="AM2343" s="82">
        <f>IF(I2343=1, 'adjustment factor'!$D$12, IF(I2343=-9,-999,IF(I2343="",-999,0)))</f>
        <v>-999</v>
      </c>
      <c r="AN2343" s="82">
        <f>IF(J2343=1, 'adjustment factor'!$D$13, IF(J2343=-9,-999,IF(J2343="",-999,0)))</f>
        <v>-999</v>
      </c>
      <c r="AO2343" s="82" t="str">
        <f t="shared" si="378"/>
        <v>-999</v>
      </c>
      <c r="AP2343" s="82" t="str">
        <f t="shared" si="379"/>
        <v>MISSING</v>
      </c>
    </row>
    <row r="2344" spans="2:42">
      <c r="B2344" s="207"/>
      <c r="C2344" s="35">
        <v>2340</v>
      </c>
      <c r="D2344" s="161"/>
      <c r="E2344" s="161"/>
      <c r="F2344" s="161"/>
      <c r="G2344" s="161"/>
      <c r="H2344" s="161"/>
      <c r="I2344" s="161"/>
      <c r="J2344" s="161"/>
      <c r="K2344" s="161"/>
      <c r="L2344" s="161"/>
      <c r="M2344" s="161"/>
      <c r="N2344" s="171"/>
      <c r="O2344" s="171"/>
      <c r="P2344" s="171"/>
      <c r="Q2344" s="171"/>
      <c r="R2344" s="171"/>
      <c r="S2344" s="171"/>
      <c r="T2344" s="208" t="str">
        <f t="shared" si="370"/>
        <v>MISSING</v>
      </c>
      <c r="U2344" s="208" t="str">
        <f t="shared" si="371"/>
        <v>MISSING</v>
      </c>
      <c r="X2344" s="56">
        <f t="shared" si="372"/>
        <v>-99</v>
      </c>
      <c r="Y2344" s="56">
        <f t="shared" si="373"/>
        <v>-99</v>
      </c>
      <c r="Z2344" s="56">
        <f t="shared" si="374"/>
        <v>-99</v>
      </c>
      <c r="AA2344" s="56">
        <f t="shared" si="375"/>
        <v>-99</v>
      </c>
      <c r="AB2344" s="56">
        <f t="shared" si="376"/>
        <v>-99</v>
      </c>
      <c r="AC2344" s="56">
        <f t="shared" si="377"/>
        <v>-99</v>
      </c>
      <c r="AD2344" s="3"/>
      <c r="AE2344" s="82">
        <f>IF(D2344=1, 'adjustment factor'!$D$4, IF(D2344=-9,-999,IF(D2344="",-999,0)))</f>
        <v>-999</v>
      </c>
      <c r="AF2344" s="82">
        <f>IF(F2344=1, 'adjustment factor'!$D$5, IF(F2344=-9,-999,IF(F2344="",-999,0)))</f>
        <v>-999</v>
      </c>
      <c r="AG2344" s="82">
        <f>IF(E2344=1, 'adjustment factor'!$D$6, IF(E2344=-9,-999,IF(E2344="",-999,0)))</f>
        <v>-999</v>
      </c>
      <c r="AH2344" s="82">
        <f>IF(K2344&gt;=45,'adjustment factor'!$D$7,IF(K2344=-9,-1200,IF(K2344="",-1200,0)))</f>
        <v>-1200</v>
      </c>
      <c r="AI2344" s="82">
        <f>IF(L2344=1, 'adjustment factor'!$D$8, IF(L2344=-9,-999,IF(L2344="",-999,0)))</f>
        <v>-999</v>
      </c>
      <c r="AJ2344" s="82">
        <f>IF(AND(M2344&gt;=1,M2344&lt;=4),'adjustment factor'!$D$9,IF(M2344=-9,-999,IF(M2344=98,-999,IF(M2344=99,-999,IF(M2344="",-999,0)))))</f>
        <v>-999</v>
      </c>
      <c r="AK2344" s="82">
        <f>IF(H2344=1, 'adjustment factor'!$D$10, IF(H2344=-9,-999,IF(H2344="",-999,0)))</f>
        <v>-999</v>
      </c>
      <c r="AL2344" s="82">
        <f>IF(G2344=1, 'adjustment factor'!$D$11, IF(G2344=-9,-999,IF(G2344="",-999,0)))</f>
        <v>-999</v>
      </c>
      <c r="AM2344" s="82">
        <f>IF(I2344=1, 'adjustment factor'!$D$12, IF(I2344=-9,-999,IF(I2344="",-999,0)))</f>
        <v>-999</v>
      </c>
      <c r="AN2344" s="82">
        <f>IF(J2344=1, 'adjustment factor'!$D$13, IF(J2344=-9,-999,IF(J2344="",-999,0)))</f>
        <v>-999</v>
      </c>
      <c r="AO2344" s="82" t="str">
        <f t="shared" si="378"/>
        <v>-999</v>
      </c>
      <c r="AP2344" s="82" t="str">
        <f t="shared" si="379"/>
        <v>MISSING</v>
      </c>
    </row>
    <row r="2345" spans="2:42">
      <c r="B2345" s="207"/>
      <c r="C2345" s="35">
        <v>2341</v>
      </c>
      <c r="D2345" s="161"/>
      <c r="E2345" s="161"/>
      <c r="F2345" s="161"/>
      <c r="G2345" s="161"/>
      <c r="H2345" s="161"/>
      <c r="I2345" s="161"/>
      <c r="J2345" s="161"/>
      <c r="K2345" s="161"/>
      <c r="L2345" s="161"/>
      <c r="M2345" s="161"/>
      <c r="N2345" s="171"/>
      <c r="O2345" s="171"/>
      <c r="P2345" s="171"/>
      <c r="Q2345" s="171"/>
      <c r="R2345" s="171"/>
      <c r="S2345" s="171"/>
      <c r="T2345" s="208" t="str">
        <f t="shared" si="370"/>
        <v>MISSING</v>
      </c>
      <c r="U2345" s="208" t="str">
        <f t="shared" si="371"/>
        <v>MISSING</v>
      </c>
      <c r="X2345" s="56">
        <f t="shared" si="372"/>
        <v>-99</v>
      </c>
      <c r="Y2345" s="56">
        <f t="shared" si="373"/>
        <v>-99</v>
      </c>
      <c r="Z2345" s="56">
        <f t="shared" si="374"/>
        <v>-99</v>
      </c>
      <c r="AA2345" s="56">
        <f t="shared" si="375"/>
        <v>-99</v>
      </c>
      <c r="AB2345" s="56">
        <f t="shared" si="376"/>
        <v>-99</v>
      </c>
      <c r="AC2345" s="56">
        <f t="shared" si="377"/>
        <v>-99</v>
      </c>
      <c r="AD2345" s="3"/>
      <c r="AE2345" s="82">
        <f>IF(D2345=1, 'adjustment factor'!$D$4, IF(D2345=-9,-999,IF(D2345="",-999,0)))</f>
        <v>-999</v>
      </c>
      <c r="AF2345" s="82">
        <f>IF(F2345=1, 'adjustment factor'!$D$5, IF(F2345=-9,-999,IF(F2345="",-999,0)))</f>
        <v>-999</v>
      </c>
      <c r="AG2345" s="82">
        <f>IF(E2345=1, 'adjustment factor'!$D$6, IF(E2345=-9,-999,IF(E2345="",-999,0)))</f>
        <v>-999</v>
      </c>
      <c r="AH2345" s="82">
        <f>IF(K2345&gt;=45,'adjustment factor'!$D$7,IF(K2345=-9,-1200,IF(K2345="",-1200,0)))</f>
        <v>-1200</v>
      </c>
      <c r="AI2345" s="82">
        <f>IF(L2345=1, 'adjustment factor'!$D$8, IF(L2345=-9,-999,IF(L2345="",-999,0)))</f>
        <v>-999</v>
      </c>
      <c r="AJ2345" s="82">
        <f>IF(AND(M2345&gt;=1,M2345&lt;=4),'adjustment factor'!$D$9,IF(M2345=-9,-999,IF(M2345=98,-999,IF(M2345=99,-999,IF(M2345="",-999,0)))))</f>
        <v>-999</v>
      </c>
      <c r="AK2345" s="82">
        <f>IF(H2345=1, 'adjustment factor'!$D$10, IF(H2345=-9,-999,IF(H2345="",-999,0)))</f>
        <v>-999</v>
      </c>
      <c r="AL2345" s="82">
        <f>IF(G2345=1, 'adjustment factor'!$D$11, IF(G2345=-9,-999,IF(G2345="",-999,0)))</f>
        <v>-999</v>
      </c>
      <c r="AM2345" s="82">
        <f>IF(I2345=1, 'adjustment factor'!$D$12, IF(I2345=-9,-999,IF(I2345="",-999,0)))</f>
        <v>-999</v>
      </c>
      <c r="AN2345" s="82">
        <f>IF(J2345=1, 'adjustment factor'!$D$13, IF(J2345=-9,-999,IF(J2345="",-999,0)))</f>
        <v>-999</v>
      </c>
      <c r="AO2345" s="82" t="str">
        <f t="shared" si="378"/>
        <v>-999</v>
      </c>
      <c r="AP2345" s="82" t="str">
        <f t="shared" si="379"/>
        <v>MISSING</v>
      </c>
    </row>
    <row r="2346" spans="2:42">
      <c r="B2346" s="207"/>
      <c r="C2346" s="35">
        <v>2342</v>
      </c>
      <c r="D2346" s="161"/>
      <c r="E2346" s="161"/>
      <c r="F2346" s="161"/>
      <c r="G2346" s="161"/>
      <c r="H2346" s="161"/>
      <c r="I2346" s="161"/>
      <c r="J2346" s="161"/>
      <c r="K2346" s="161"/>
      <c r="L2346" s="161"/>
      <c r="M2346" s="161"/>
      <c r="N2346" s="171"/>
      <c r="O2346" s="171"/>
      <c r="P2346" s="171"/>
      <c r="Q2346" s="171"/>
      <c r="R2346" s="171"/>
      <c r="S2346" s="171"/>
      <c r="T2346" s="208" t="str">
        <f t="shared" si="370"/>
        <v>MISSING</v>
      </c>
      <c r="U2346" s="208" t="str">
        <f t="shared" si="371"/>
        <v>MISSING</v>
      </c>
      <c r="X2346" s="56">
        <f t="shared" si="372"/>
        <v>-99</v>
      </c>
      <c r="Y2346" s="56">
        <f t="shared" si="373"/>
        <v>-99</v>
      </c>
      <c r="Z2346" s="56">
        <f t="shared" si="374"/>
        <v>-99</v>
      </c>
      <c r="AA2346" s="56">
        <f t="shared" si="375"/>
        <v>-99</v>
      </c>
      <c r="AB2346" s="56">
        <f t="shared" si="376"/>
        <v>-99</v>
      </c>
      <c r="AC2346" s="56">
        <f t="shared" si="377"/>
        <v>-99</v>
      </c>
      <c r="AD2346" s="3"/>
      <c r="AE2346" s="82">
        <f>IF(D2346=1, 'adjustment factor'!$D$4, IF(D2346=-9,-999,IF(D2346="",-999,0)))</f>
        <v>-999</v>
      </c>
      <c r="AF2346" s="82">
        <f>IF(F2346=1, 'adjustment factor'!$D$5, IF(F2346=-9,-999,IF(F2346="",-999,0)))</f>
        <v>-999</v>
      </c>
      <c r="AG2346" s="82">
        <f>IF(E2346=1, 'adjustment factor'!$D$6, IF(E2346=-9,-999,IF(E2346="",-999,0)))</f>
        <v>-999</v>
      </c>
      <c r="AH2346" s="82">
        <f>IF(K2346&gt;=45,'adjustment factor'!$D$7,IF(K2346=-9,-1200,IF(K2346="",-1200,0)))</f>
        <v>-1200</v>
      </c>
      <c r="AI2346" s="82">
        <f>IF(L2346=1, 'adjustment factor'!$D$8, IF(L2346=-9,-999,IF(L2346="",-999,0)))</f>
        <v>-999</v>
      </c>
      <c r="AJ2346" s="82">
        <f>IF(AND(M2346&gt;=1,M2346&lt;=4),'adjustment factor'!$D$9,IF(M2346=-9,-999,IF(M2346=98,-999,IF(M2346=99,-999,IF(M2346="",-999,0)))))</f>
        <v>-999</v>
      </c>
      <c r="AK2346" s="82">
        <f>IF(H2346=1, 'adjustment factor'!$D$10, IF(H2346=-9,-999,IF(H2346="",-999,0)))</f>
        <v>-999</v>
      </c>
      <c r="AL2346" s="82">
        <f>IF(G2346=1, 'adjustment factor'!$D$11, IF(G2346=-9,-999,IF(G2346="",-999,0)))</f>
        <v>-999</v>
      </c>
      <c r="AM2346" s="82">
        <f>IF(I2346=1, 'adjustment factor'!$D$12, IF(I2346=-9,-999,IF(I2346="",-999,0)))</f>
        <v>-999</v>
      </c>
      <c r="AN2346" s="82">
        <f>IF(J2346=1, 'adjustment factor'!$D$13, IF(J2346=-9,-999,IF(J2346="",-999,0)))</f>
        <v>-999</v>
      </c>
      <c r="AO2346" s="82" t="str">
        <f t="shared" si="378"/>
        <v>-999</v>
      </c>
      <c r="AP2346" s="82" t="str">
        <f t="shared" si="379"/>
        <v>MISSING</v>
      </c>
    </row>
    <row r="2347" spans="2:42">
      <c r="B2347" s="207"/>
      <c r="C2347" s="35">
        <v>2343</v>
      </c>
      <c r="D2347" s="161"/>
      <c r="E2347" s="161"/>
      <c r="F2347" s="161"/>
      <c r="G2347" s="161"/>
      <c r="H2347" s="161"/>
      <c r="I2347" s="161"/>
      <c r="J2347" s="161"/>
      <c r="K2347" s="161"/>
      <c r="L2347" s="161"/>
      <c r="M2347" s="161"/>
      <c r="N2347" s="171"/>
      <c r="O2347" s="171"/>
      <c r="P2347" s="171"/>
      <c r="Q2347" s="171"/>
      <c r="R2347" s="171"/>
      <c r="S2347" s="171"/>
      <c r="T2347" s="208" t="str">
        <f t="shared" si="370"/>
        <v>MISSING</v>
      </c>
      <c r="U2347" s="208" t="str">
        <f t="shared" si="371"/>
        <v>MISSING</v>
      </c>
      <c r="X2347" s="56">
        <f t="shared" si="372"/>
        <v>-99</v>
      </c>
      <c r="Y2347" s="56">
        <f t="shared" si="373"/>
        <v>-99</v>
      </c>
      <c r="Z2347" s="56">
        <f t="shared" si="374"/>
        <v>-99</v>
      </c>
      <c r="AA2347" s="56">
        <f t="shared" si="375"/>
        <v>-99</v>
      </c>
      <c r="AB2347" s="56">
        <f t="shared" si="376"/>
        <v>-99</v>
      </c>
      <c r="AC2347" s="56">
        <f t="shared" si="377"/>
        <v>-99</v>
      </c>
      <c r="AD2347" s="3"/>
      <c r="AE2347" s="82">
        <f>IF(D2347=1, 'adjustment factor'!$D$4, IF(D2347=-9,-999,IF(D2347="",-999,0)))</f>
        <v>-999</v>
      </c>
      <c r="AF2347" s="82">
        <f>IF(F2347=1, 'adjustment factor'!$D$5, IF(F2347=-9,-999,IF(F2347="",-999,0)))</f>
        <v>-999</v>
      </c>
      <c r="AG2347" s="82">
        <f>IF(E2347=1, 'adjustment factor'!$D$6, IF(E2347=-9,-999,IF(E2347="",-999,0)))</f>
        <v>-999</v>
      </c>
      <c r="AH2347" s="82">
        <f>IF(K2347&gt;=45,'adjustment factor'!$D$7,IF(K2347=-9,-1200,IF(K2347="",-1200,0)))</f>
        <v>-1200</v>
      </c>
      <c r="AI2347" s="82">
        <f>IF(L2347=1, 'adjustment factor'!$D$8, IF(L2347=-9,-999,IF(L2347="",-999,0)))</f>
        <v>-999</v>
      </c>
      <c r="AJ2347" s="82">
        <f>IF(AND(M2347&gt;=1,M2347&lt;=4),'adjustment factor'!$D$9,IF(M2347=-9,-999,IF(M2347=98,-999,IF(M2347=99,-999,IF(M2347="",-999,0)))))</f>
        <v>-999</v>
      </c>
      <c r="AK2347" s="82">
        <f>IF(H2347=1, 'adjustment factor'!$D$10, IF(H2347=-9,-999,IF(H2347="",-999,0)))</f>
        <v>-999</v>
      </c>
      <c r="AL2347" s="82">
        <f>IF(G2347=1, 'adjustment factor'!$D$11, IF(G2347=-9,-999,IF(G2347="",-999,0)))</f>
        <v>-999</v>
      </c>
      <c r="AM2347" s="82">
        <f>IF(I2347=1, 'adjustment factor'!$D$12, IF(I2347=-9,-999,IF(I2347="",-999,0)))</f>
        <v>-999</v>
      </c>
      <c r="AN2347" s="82">
        <f>IF(J2347=1, 'adjustment factor'!$D$13, IF(J2347=-9,-999,IF(J2347="",-999,0)))</f>
        <v>-999</v>
      </c>
      <c r="AO2347" s="82" t="str">
        <f t="shared" si="378"/>
        <v>-999</v>
      </c>
      <c r="AP2347" s="82" t="str">
        <f t="shared" si="379"/>
        <v>MISSING</v>
      </c>
    </row>
    <row r="2348" spans="2:42">
      <c r="B2348" s="207"/>
      <c r="C2348" s="35">
        <v>2344</v>
      </c>
      <c r="D2348" s="161"/>
      <c r="E2348" s="161"/>
      <c r="F2348" s="161"/>
      <c r="G2348" s="161"/>
      <c r="H2348" s="161"/>
      <c r="I2348" s="161"/>
      <c r="J2348" s="161"/>
      <c r="K2348" s="161"/>
      <c r="L2348" s="161"/>
      <c r="M2348" s="161"/>
      <c r="N2348" s="171"/>
      <c r="O2348" s="171"/>
      <c r="P2348" s="171"/>
      <c r="Q2348" s="171"/>
      <c r="R2348" s="171"/>
      <c r="S2348" s="171"/>
      <c r="T2348" s="208" t="str">
        <f t="shared" si="370"/>
        <v>MISSING</v>
      </c>
      <c r="U2348" s="208" t="str">
        <f t="shared" si="371"/>
        <v>MISSING</v>
      </c>
      <c r="X2348" s="56">
        <f t="shared" si="372"/>
        <v>-99</v>
      </c>
      <c r="Y2348" s="56">
        <f t="shared" si="373"/>
        <v>-99</v>
      </c>
      <c r="Z2348" s="56">
        <f t="shared" si="374"/>
        <v>-99</v>
      </c>
      <c r="AA2348" s="56">
        <f t="shared" si="375"/>
        <v>-99</v>
      </c>
      <c r="AB2348" s="56">
        <f t="shared" si="376"/>
        <v>-99</v>
      </c>
      <c r="AC2348" s="56">
        <f t="shared" si="377"/>
        <v>-99</v>
      </c>
      <c r="AD2348" s="3"/>
      <c r="AE2348" s="82">
        <f>IF(D2348=1, 'adjustment factor'!$D$4, IF(D2348=-9,-999,IF(D2348="",-999,0)))</f>
        <v>-999</v>
      </c>
      <c r="AF2348" s="82">
        <f>IF(F2348=1, 'adjustment factor'!$D$5, IF(F2348=-9,-999,IF(F2348="",-999,0)))</f>
        <v>-999</v>
      </c>
      <c r="AG2348" s="82">
        <f>IF(E2348=1, 'adjustment factor'!$D$6, IF(E2348=-9,-999,IF(E2348="",-999,0)))</f>
        <v>-999</v>
      </c>
      <c r="AH2348" s="82">
        <f>IF(K2348&gt;=45,'adjustment factor'!$D$7,IF(K2348=-9,-1200,IF(K2348="",-1200,0)))</f>
        <v>-1200</v>
      </c>
      <c r="AI2348" s="82">
        <f>IF(L2348=1, 'adjustment factor'!$D$8, IF(L2348=-9,-999,IF(L2348="",-999,0)))</f>
        <v>-999</v>
      </c>
      <c r="AJ2348" s="82">
        <f>IF(AND(M2348&gt;=1,M2348&lt;=4),'adjustment factor'!$D$9,IF(M2348=-9,-999,IF(M2348=98,-999,IF(M2348=99,-999,IF(M2348="",-999,0)))))</f>
        <v>-999</v>
      </c>
      <c r="AK2348" s="82">
        <f>IF(H2348=1, 'adjustment factor'!$D$10, IF(H2348=-9,-999,IF(H2348="",-999,0)))</f>
        <v>-999</v>
      </c>
      <c r="AL2348" s="82">
        <f>IF(G2348=1, 'adjustment factor'!$D$11, IF(G2348=-9,-999,IF(G2348="",-999,0)))</f>
        <v>-999</v>
      </c>
      <c r="AM2348" s="82">
        <f>IF(I2348=1, 'adjustment factor'!$D$12, IF(I2348=-9,-999,IF(I2348="",-999,0)))</f>
        <v>-999</v>
      </c>
      <c r="AN2348" s="82">
        <f>IF(J2348=1, 'adjustment factor'!$D$13, IF(J2348=-9,-999,IF(J2348="",-999,0)))</f>
        <v>-999</v>
      </c>
      <c r="AO2348" s="82" t="str">
        <f t="shared" si="378"/>
        <v>-999</v>
      </c>
      <c r="AP2348" s="82" t="str">
        <f t="shared" si="379"/>
        <v>MISSING</v>
      </c>
    </row>
    <row r="2349" spans="2:42">
      <c r="B2349" s="207"/>
      <c r="C2349" s="35">
        <v>2345</v>
      </c>
      <c r="D2349" s="161"/>
      <c r="E2349" s="161"/>
      <c r="F2349" s="161"/>
      <c r="G2349" s="161"/>
      <c r="H2349" s="161"/>
      <c r="I2349" s="161"/>
      <c r="J2349" s="161"/>
      <c r="K2349" s="161"/>
      <c r="L2349" s="161"/>
      <c r="M2349" s="161"/>
      <c r="N2349" s="171"/>
      <c r="O2349" s="171"/>
      <c r="P2349" s="171"/>
      <c r="Q2349" s="171"/>
      <c r="R2349" s="171"/>
      <c r="S2349" s="171"/>
      <c r="T2349" s="208" t="str">
        <f t="shared" si="370"/>
        <v>MISSING</v>
      </c>
      <c r="U2349" s="208" t="str">
        <f t="shared" si="371"/>
        <v>MISSING</v>
      </c>
      <c r="X2349" s="56">
        <f t="shared" si="372"/>
        <v>-99</v>
      </c>
      <c r="Y2349" s="56">
        <f t="shared" si="373"/>
        <v>-99</v>
      </c>
      <c r="Z2349" s="56">
        <f t="shared" si="374"/>
        <v>-99</v>
      </c>
      <c r="AA2349" s="56">
        <f t="shared" si="375"/>
        <v>-99</v>
      </c>
      <c r="AB2349" s="56">
        <f t="shared" si="376"/>
        <v>-99</v>
      </c>
      <c r="AC2349" s="56">
        <f t="shared" si="377"/>
        <v>-99</v>
      </c>
      <c r="AD2349" s="3"/>
      <c r="AE2349" s="82">
        <f>IF(D2349=1, 'adjustment factor'!$D$4, IF(D2349=-9,-999,IF(D2349="",-999,0)))</f>
        <v>-999</v>
      </c>
      <c r="AF2349" s="82">
        <f>IF(F2349=1, 'adjustment factor'!$D$5, IF(F2349=-9,-999,IF(F2349="",-999,0)))</f>
        <v>-999</v>
      </c>
      <c r="AG2349" s="82">
        <f>IF(E2349=1, 'adjustment factor'!$D$6, IF(E2349=-9,-999,IF(E2349="",-999,0)))</f>
        <v>-999</v>
      </c>
      <c r="AH2349" s="82">
        <f>IF(K2349&gt;=45,'adjustment factor'!$D$7,IF(K2349=-9,-1200,IF(K2349="",-1200,0)))</f>
        <v>-1200</v>
      </c>
      <c r="AI2349" s="82">
        <f>IF(L2349=1, 'adjustment factor'!$D$8, IF(L2349=-9,-999,IF(L2349="",-999,0)))</f>
        <v>-999</v>
      </c>
      <c r="AJ2349" s="82">
        <f>IF(AND(M2349&gt;=1,M2349&lt;=4),'adjustment factor'!$D$9,IF(M2349=-9,-999,IF(M2349=98,-999,IF(M2349=99,-999,IF(M2349="",-999,0)))))</f>
        <v>-999</v>
      </c>
      <c r="AK2349" s="82">
        <f>IF(H2349=1, 'adjustment factor'!$D$10, IF(H2349=-9,-999,IF(H2349="",-999,0)))</f>
        <v>-999</v>
      </c>
      <c r="AL2349" s="82">
        <f>IF(G2349=1, 'adjustment factor'!$D$11, IF(G2349=-9,-999,IF(G2349="",-999,0)))</f>
        <v>-999</v>
      </c>
      <c r="AM2349" s="82">
        <f>IF(I2349=1, 'adjustment factor'!$D$12, IF(I2349=-9,-999,IF(I2349="",-999,0)))</f>
        <v>-999</v>
      </c>
      <c r="AN2349" s="82">
        <f>IF(J2349=1, 'adjustment factor'!$D$13, IF(J2349=-9,-999,IF(J2349="",-999,0)))</f>
        <v>-999</v>
      </c>
      <c r="AO2349" s="82" t="str">
        <f t="shared" si="378"/>
        <v>-999</v>
      </c>
      <c r="AP2349" s="82" t="str">
        <f t="shared" si="379"/>
        <v>MISSING</v>
      </c>
    </row>
    <row r="2350" spans="2:42">
      <c r="B2350" s="207"/>
      <c r="C2350" s="35">
        <v>2346</v>
      </c>
      <c r="D2350" s="161"/>
      <c r="E2350" s="161"/>
      <c r="F2350" s="161"/>
      <c r="G2350" s="161"/>
      <c r="H2350" s="161"/>
      <c r="I2350" s="161"/>
      <c r="J2350" s="161"/>
      <c r="K2350" s="161"/>
      <c r="L2350" s="161"/>
      <c r="M2350" s="161"/>
      <c r="N2350" s="171"/>
      <c r="O2350" s="171"/>
      <c r="P2350" s="171"/>
      <c r="Q2350" s="171"/>
      <c r="R2350" s="171"/>
      <c r="S2350" s="171"/>
      <c r="T2350" s="208" t="str">
        <f t="shared" si="370"/>
        <v>MISSING</v>
      </c>
      <c r="U2350" s="208" t="str">
        <f t="shared" si="371"/>
        <v>MISSING</v>
      </c>
      <c r="X2350" s="56">
        <f t="shared" si="372"/>
        <v>-99</v>
      </c>
      <c r="Y2350" s="56">
        <f t="shared" si="373"/>
        <v>-99</v>
      </c>
      <c r="Z2350" s="56">
        <f t="shared" si="374"/>
        <v>-99</v>
      </c>
      <c r="AA2350" s="56">
        <f t="shared" si="375"/>
        <v>-99</v>
      </c>
      <c r="AB2350" s="56">
        <f t="shared" si="376"/>
        <v>-99</v>
      </c>
      <c r="AC2350" s="56">
        <f t="shared" si="377"/>
        <v>-99</v>
      </c>
      <c r="AD2350" s="3"/>
      <c r="AE2350" s="82">
        <f>IF(D2350=1, 'adjustment factor'!$D$4, IF(D2350=-9,-999,IF(D2350="",-999,0)))</f>
        <v>-999</v>
      </c>
      <c r="AF2350" s="82">
        <f>IF(F2350=1, 'adjustment factor'!$D$5, IF(F2350=-9,-999,IF(F2350="",-999,0)))</f>
        <v>-999</v>
      </c>
      <c r="AG2350" s="82">
        <f>IF(E2350=1, 'adjustment factor'!$D$6, IF(E2350=-9,-999,IF(E2350="",-999,0)))</f>
        <v>-999</v>
      </c>
      <c r="AH2350" s="82">
        <f>IF(K2350&gt;=45,'adjustment factor'!$D$7,IF(K2350=-9,-1200,IF(K2350="",-1200,0)))</f>
        <v>-1200</v>
      </c>
      <c r="AI2350" s="82">
        <f>IF(L2350=1, 'adjustment factor'!$D$8, IF(L2350=-9,-999,IF(L2350="",-999,0)))</f>
        <v>-999</v>
      </c>
      <c r="AJ2350" s="82">
        <f>IF(AND(M2350&gt;=1,M2350&lt;=4),'adjustment factor'!$D$9,IF(M2350=-9,-999,IF(M2350=98,-999,IF(M2350=99,-999,IF(M2350="",-999,0)))))</f>
        <v>-999</v>
      </c>
      <c r="AK2350" s="82">
        <f>IF(H2350=1, 'adjustment factor'!$D$10, IF(H2350=-9,-999,IF(H2350="",-999,0)))</f>
        <v>-999</v>
      </c>
      <c r="AL2350" s="82">
        <f>IF(G2350=1, 'adjustment factor'!$D$11, IF(G2350=-9,-999,IF(G2350="",-999,0)))</f>
        <v>-999</v>
      </c>
      <c r="AM2350" s="82">
        <f>IF(I2350=1, 'adjustment factor'!$D$12, IF(I2350=-9,-999,IF(I2350="",-999,0)))</f>
        <v>-999</v>
      </c>
      <c r="AN2350" s="82">
        <f>IF(J2350=1, 'adjustment factor'!$D$13, IF(J2350=-9,-999,IF(J2350="",-999,0)))</f>
        <v>-999</v>
      </c>
      <c r="AO2350" s="82" t="str">
        <f t="shared" si="378"/>
        <v>-999</v>
      </c>
      <c r="AP2350" s="82" t="str">
        <f t="shared" si="379"/>
        <v>MISSING</v>
      </c>
    </row>
    <row r="2351" spans="2:42">
      <c r="B2351" s="207"/>
      <c r="C2351" s="35">
        <v>2347</v>
      </c>
      <c r="D2351" s="161"/>
      <c r="E2351" s="161"/>
      <c r="F2351" s="161"/>
      <c r="G2351" s="161"/>
      <c r="H2351" s="161"/>
      <c r="I2351" s="161"/>
      <c r="J2351" s="161"/>
      <c r="K2351" s="161"/>
      <c r="L2351" s="161"/>
      <c r="M2351" s="161"/>
      <c r="N2351" s="171"/>
      <c r="O2351" s="171"/>
      <c r="P2351" s="171"/>
      <c r="Q2351" s="171"/>
      <c r="R2351" s="171"/>
      <c r="S2351" s="171"/>
      <c r="T2351" s="208" t="str">
        <f t="shared" si="370"/>
        <v>MISSING</v>
      </c>
      <c r="U2351" s="208" t="str">
        <f t="shared" si="371"/>
        <v>MISSING</v>
      </c>
      <c r="X2351" s="56">
        <f t="shared" si="372"/>
        <v>-99</v>
      </c>
      <c r="Y2351" s="56">
        <f t="shared" si="373"/>
        <v>-99</v>
      </c>
      <c r="Z2351" s="56">
        <f t="shared" si="374"/>
        <v>-99</v>
      </c>
      <c r="AA2351" s="56">
        <f t="shared" si="375"/>
        <v>-99</v>
      </c>
      <c r="AB2351" s="56">
        <f t="shared" si="376"/>
        <v>-99</v>
      </c>
      <c r="AC2351" s="56">
        <f t="shared" si="377"/>
        <v>-99</v>
      </c>
      <c r="AD2351" s="3"/>
      <c r="AE2351" s="82">
        <f>IF(D2351=1, 'adjustment factor'!$D$4, IF(D2351=-9,-999,IF(D2351="",-999,0)))</f>
        <v>-999</v>
      </c>
      <c r="AF2351" s="82">
        <f>IF(F2351=1, 'adjustment factor'!$D$5, IF(F2351=-9,-999,IF(F2351="",-999,0)))</f>
        <v>-999</v>
      </c>
      <c r="AG2351" s="82">
        <f>IF(E2351=1, 'adjustment factor'!$D$6, IF(E2351=-9,-999,IF(E2351="",-999,0)))</f>
        <v>-999</v>
      </c>
      <c r="AH2351" s="82">
        <f>IF(K2351&gt;=45,'adjustment factor'!$D$7,IF(K2351=-9,-1200,IF(K2351="",-1200,0)))</f>
        <v>-1200</v>
      </c>
      <c r="AI2351" s="82">
        <f>IF(L2351=1, 'adjustment factor'!$D$8, IF(L2351=-9,-999,IF(L2351="",-999,0)))</f>
        <v>-999</v>
      </c>
      <c r="AJ2351" s="82">
        <f>IF(AND(M2351&gt;=1,M2351&lt;=4),'adjustment factor'!$D$9,IF(M2351=-9,-999,IF(M2351=98,-999,IF(M2351=99,-999,IF(M2351="",-999,0)))))</f>
        <v>-999</v>
      </c>
      <c r="AK2351" s="82">
        <f>IF(H2351=1, 'adjustment factor'!$D$10, IF(H2351=-9,-999,IF(H2351="",-999,0)))</f>
        <v>-999</v>
      </c>
      <c r="AL2351" s="82">
        <f>IF(G2351=1, 'adjustment factor'!$D$11, IF(G2351=-9,-999,IF(G2351="",-999,0)))</f>
        <v>-999</v>
      </c>
      <c r="AM2351" s="82">
        <f>IF(I2351=1, 'adjustment factor'!$D$12, IF(I2351=-9,-999,IF(I2351="",-999,0)))</f>
        <v>-999</v>
      </c>
      <c r="AN2351" s="82">
        <f>IF(J2351=1, 'adjustment factor'!$D$13, IF(J2351=-9,-999,IF(J2351="",-999,0)))</f>
        <v>-999</v>
      </c>
      <c r="AO2351" s="82" t="str">
        <f t="shared" si="378"/>
        <v>-999</v>
      </c>
      <c r="AP2351" s="82" t="str">
        <f t="shared" si="379"/>
        <v>MISSING</v>
      </c>
    </row>
    <row r="2352" spans="2:42">
      <c r="B2352" s="207"/>
      <c r="C2352" s="35">
        <v>2348</v>
      </c>
      <c r="D2352" s="161"/>
      <c r="E2352" s="161"/>
      <c r="F2352" s="161"/>
      <c r="G2352" s="161"/>
      <c r="H2352" s="161"/>
      <c r="I2352" s="161"/>
      <c r="J2352" s="161"/>
      <c r="K2352" s="161"/>
      <c r="L2352" s="161"/>
      <c r="M2352" s="161"/>
      <c r="N2352" s="171"/>
      <c r="O2352" s="171"/>
      <c r="P2352" s="171"/>
      <c r="Q2352" s="171"/>
      <c r="R2352" s="171"/>
      <c r="S2352" s="171"/>
      <c r="T2352" s="208" t="str">
        <f t="shared" si="370"/>
        <v>MISSING</v>
      </c>
      <c r="U2352" s="208" t="str">
        <f t="shared" si="371"/>
        <v>MISSING</v>
      </c>
      <c r="X2352" s="56">
        <f t="shared" si="372"/>
        <v>-99</v>
      </c>
      <c r="Y2352" s="56">
        <f t="shared" si="373"/>
        <v>-99</v>
      </c>
      <c r="Z2352" s="56">
        <f t="shared" si="374"/>
        <v>-99</v>
      </c>
      <c r="AA2352" s="56">
        <f t="shared" si="375"/>
        <v>-99</v>
      </c>
      <c r="AB2352" s="56">
        <f t="shared" si="376"/>
        <v>-99</v>
      </c>
      <c r="AC2352" s="56">
        <f t="shared" si="377"/>
        <v>-99</v>
      </c>
      <c r="AD2352" s="3"/>
      <c r="AE2352" s="82">
        <f>IF(D2352=1, 'adjustment factor'!$D$4, IF(D2352=-9,-999,IF(D2352="",-999,0)))</f>
        <v>-999</v>
      </c>
      <c r="AF2352" s="82">
        <f>IF(F2352=1, 'adjustment factor'!$D$5, IF(F2352=-9,-999,IF(F2352="",-999,0)))</f>
        <v>-999</v>
      </c>
      <c r="AG2352" s="82">
        <f>IF(E2352=1, 'adjustment factor'!$D$6, IF(E2352=-9,-999,IF(E2352="",-999,0)))</f>
        <v>-999</v>
      </c>
      <c r="AH2352" s="82">
        <f>IF(K2352&gt;=45,'adjustment factor'!$D$7,IF(K2352=-9,-1200,IF(K2352="",-1200,0)))</f>
        <v>-1200</v>
      </c>
      <c r="AI2352" s="82">
        <f>IF(L2352=1, 'adjustment factor'!$D$8, IF(L2352=-9,-999,IF(L2352="",-999,0)))</f>
        <v>-999</v>
      </c>
      <c r="AJ2352" s="82">
        <f>IF(AND(M2352&gt;=1,M2352&lt;=4),'adjustment factor'!$D$9,IF(M2352=-9,-999,IF(M2352=98,-999,IF(M2352=99,-999,IF(M2352="",-999,0)))))</f>
        <v>-999</v>
      </c>
      <c r="AK2352" s="82">
        <f>IF(H2352=1, 'adjustment factor'!$D$10, IF(H2352=-9,-999,IF(H2352="",-999,0)))</f>
        <v>-999</v>
      </c>
      <c r="AL2352" s="82">
        <f>IF(G2352=1, 'adjustment factor'!$D$11, IF(G2352=-9,-999,IF(G2352="",-999,0)))</f>
        <v>-999</v>
      </c>
      <c r="AM2352" s="82">
        <f>IF(I2352=1, 'adjustment factor'!$D$12, IF(I2352=-9,-999,IF(I2352="",-999,0)))</f>
        <v>-999</v>
      </c>
      <c r="AN2352" s="82">
        <f>IF(J2352=1, 'adjustment factor'!$D$13, IF(J2352=-9,-999,IF(J2352="",-999,0)))</f>
        <v>-999</v>
      </c>
      <c r="AO2352" s="82" t="str">
        <f t="shared" si="378"/>
        <v>-999</v>
      </c>
      <c r="AP2352" s="82" t="str">
        <f t="shared" si="379"/>
        <v>MISSING</v>
      </c>
    </row>
    <row r="2353" spans="2:42">
      <c r="B2353" s="207"/>
      <c r="C2353" s="35">
        <v>2349</v>
      </c>
      <c r="D2353" s="161"/>
      <c r="E2353" s="161"/>
      <c r="F2353" s="161"/>
      <c r="G2353" s="161"/>
      <c r="H2353" s="161"/>
      <c r="I2353" s="161"/>
      <c r="J2353" s="161"/>
      <c r="K2353" s="161"/>
      <c r="L2353" s="161"/>
      <c r="M2353" s="161"/>
      <c r="N2353" s="171"/>
      <c r="O2353" s="171"/>
      <c r="P2353" s="171"/>
      <c r="Q2353" s="171"/>
      <c r="R2353" s="171"/>
      <c r="S2353" s="171"/>
      <c r="T2353" s="208" t="str">
        <f t="shared" si="370"/>
        <v>MISSING</v>
      </c>
      <c r="U2353" s="208" t="str">
        <f t="shared" si="371"/>
        <v>MISSING</v>
      </c>
      <c r="X2353" s="56">
        <f t="shared" si="372"/>
        <v>-99</v>
      </c>
      <c r="Y2353" s="56">
        <f t="shared" si="373"/>
        <v>-99</v>
      </c>
      <c r="Z2353" s="56">
        <f t="shared" si="374"/>
        <v>-99</v>
      </c>
      <c r="AA2353" s="56">
        <f t="shared" si="375"/>
        <v>-99</v>
      </c>
      <c r="AB2353" s="56">
        <f t="shared" si="376"/>
        <v>-99</v>
      </c>
      <c r="AC2353" s="56">
        <f t="shared" si="377"/>
        <v>-99</v>
      </c>
      <c r="AD2353" s="3"/>
      <c r="AE2353" s="82">
        <f>IF(D2353=1, 'adjustment factor'!$D$4, IF(D2353=-9,-999,IF(D2353="",-999,0)))</f>
        <v>-999</v>
      </c>
      <c r="AF2353" s="82">
        <f>IF(F2353=1, 'adjustment factor'!$D$5, IF(F2353=-9,-999,IF(F2353="",-999,0)))</f>
        <v>-999</v>
      </c>
      <c r="AG2353" s="82">
        <f>IF(E2353=1, 'adjustment factor'!$D$6, IF(E2353=-9,-999,IF(E2353="",-999,0)))</f>
        <v>-999</v>
      </c>
      <c r="AH2353" s="82">
        <f>IF(K2353&gt;=45,'adjustment factor'!$D$7,IF(K2353=-9,-1200,IF(K2353="",-1200,0)))</f>
        <v>-1200</v>
      </c>
      <c r="AI2353" s="82">
        <f>IF(L2353=1, 'adjustment factor'!$D$8, IF(L2353=-9,-999,IF(L2353="",-999,0)))</f>
        <v>-999</v>
      </c>
      <c r="AJ2353" s="82">
        <f>IF(AND(M2353&gt;=1,M2353&lt;=4),'adjustment factor'!$D$9,IF(M2353=-9,-999,IF(M2353=98,-999,IF(M2353=99,-999,IF(M2353="",-999,0)))))</f>
        <v>-999</v>
      </c>
      <c r="AK2353" s="82">
        <f>IF(H2353=1, 'adjustment factor'!$D$10, IF(H2353=-9,-999,IF(H2353="",-999,0)))</f>
        <v>-999</v>
      </c>
      <c r="AL2353" s="82">
        <f>IF(G2353=1, 'adjustment factor'!$D$11, IF(G2353=-9,-999,IF(G2353="",-999,0)))</f>
        <v>-999</v>
      </c>
      <c r="AM2353" s="82">
        <f>IF(I2353=1, 'adjustment factor'!$D$12, IF(I2353=-9,-999,IF(I2353="",-999,0)))</f>
        <v>-999</v>
      </c>
      <c r="AN2353" s="82">
        <f>IF(J2353=1, 'adjustment factor'!$D$13, IF(J2353=-9,-999,IF(J2353="",-999,0)))</f>
        <v>-999</v>
      </c>
      <c r="AO2353" s="82" t="str">
        <f t="shared" si="378"/>
        <v>-999</v>
      </c>
      <c r="AP2353" s="82" t="str">
        <f t="shared" si="379"/>
        <v>MISSING</v>
      </c>
    </row>
    <row r="2354" spans="2:42">
      <c r="B2354" s="207"/>
      <c r="C2354" s="35">
        <v>2350</v>
      </c>
      <c r="D2354" s="161"/>
      <c r="E2354" s="161"/>
      <c r="F2354" s="161"/>
      <c r="G2354" s="161"/>
      <c r="H2354" s="161"/>
      <c r="I2354" s="161"/>
      <c r="J2354" s="161"/>
      <c r="K2354" s="161"/>
      <c r="L2354" s="161"/>
      <c r="M2354" s="161"/>
      <c r="N2354" s="171"/>
      <c r="O2354" s="171"/>
      <c r="P2354" s="171"/>
      <c r="Q2354" s="171"/>
      <c r="R2354" s="171"/>
      <c r="S2354" s="171"/>
      <c r="T2354" s="208" t="str">
        <f t="shared" si="370"/>
        <v>MISSING</v>
      </c>
      <c r="U2354" s="208" t="str">
        <f t="shared" si="371"/>
        <v>MISSING</v>
      </c>
      <c r="X2354" s="56">
        <f t="shared" si="372"/>
        <v>-99</v>
      </c>
      <c r="Y2354" s="56">
        <f t="shared" si="373"/>
        <v>-99</v>
      </c>
      <c r="Z2354" s="56">
        <f t="shared" si="374"/>
        <v>-99</v>
      </c>
      <c r="AA2354" s="56">
        <f t="shared" si="375"/>
        <v>-99</v>
      </c>
      <c r="AB2354" s="56">
        <f t="shared" si="376"/>
        <v>-99</v>
      </c>
      <c r="AC2354" s="56">
        <f t="shared" si="377"/>
        <v>-99</v>
      </c>
      <c r="AD2354" s="3"/>
      <c r="AE2354" s="82">
        <f>IF(D2354=1, 'adjustment factor'!$D$4, IF(D2354=-9,-999,IF(D2354="",-999,0)))</f>
        <v>-999</v>
      </c>
      <c r="AF2354" s="82">
        <f>IF(F2354=1, 'adjustment factor'!$D$5, IF(F2354=-9,-999,IF(F2354="",-999,0)))</f>
        <v>-999</v>
      </c>
      <c r="AG2354" s="82">
        <f>IF(E2354=1, 'adjustment factor'!$D$6, IF(E2354=-9,-999,IF(E2354="",-999,0)))</f>
        <v>-999</v>
      </c>
      <c r="AH2354" s="82">
        <f>IF(K2354&gt;=45,'adjustment factor'!$D$7,IF(K2354=-9,-1200,IF(K2354="",-1200,0)))</f>
        <v>-1200</v>
      </c>
      <c r="AI2354" s="82">
        <f>IF(L2354=1, 'adjustment factor'!$D$8, IF(L2354=-9,-999,IF(L2354="",-999,0)))</f>
        <v>-999</v>
      </c>
      <c r="AJ2354" s="82">
        <f>IF(AND(M2354&gt;=1,M2354&lt;=4),'adjustment factor'!$D$9,IF(M2354=-9,-999,IF(M2354=98,-999,IF(M2354=99,-999,IF(M2354="",-999,0)))))</f>
        <v>-999</v>
      </c>
      <c r="AK2354" s="82">
        <f>IF(H2354=1, 'adjustment factor'!$D$10, IF(H2354=-9,-999,IF(H2354="",-999,0)))</f>
        <v>-999</v>
      </c>
      <c r="AL2354" s="82">
        <f>IF(G2354=1, 'adjustment factor'!$D$11, IF(G2354=-9,-999,IF(G2354="",-999,0)))</f>
        <v>-999</v>
      </c>
      <c r="AM2354" s="82">
        <f>IF(I2354=1, 'adjustment factor'!$D$12, IF(I2354=-9,-999,IF(I2354="",-999,0)))</f>
        <v>-999</v>
      </c>
      <c r="AN2354" s="82">
        <f>IF(J2354=1, 'adjustment factor'!$D$13, IF(J2354=-9,-999,IF(J2354="",-999,0)))</f>
        <v>-999</v>
      </c>
      <c r="AO2354" s="82" t="str">
        <f t="shared" si="378"/>
        <v>-999</v>
      </c>
      <c r="AP2354" s="82" t="str">
        <f t="shared" si="379"/>
        <v>MISSING</v>
      </c>
    </row>
    <row r="2355" spans="2:42">
      <c r="B2355" s="207"/>
      <c r="C2355" s="35">
        <v>2351</v>
      </c>
      <c r="D2355" s="161"/>
      <c r="E2355" s="161"/>
      <c r="F2355" s="161"/>
      <c r="G2355" s="161"/>
      <c r="H2355" s="161"/>
      <c r="I2355" s="161"/>
      <c r="J2355" s="161"/>
      <c r="K2355" s="161"/>
      <c r="L2355" s="161"/>
      <c r="M2355" s="161"/>
      <c r="N2355" s="171"/>
      <c r="O2355" s="171"/>
      <c r="P2355" s="171"/>
      <c r="Q2355" s="171"/>
      <c r="R2355" s="171"/>
      <c r="S2355" s="171"/>
      <c r="T2355" s="208" t="str">
        <f t="shared" si="370"/>
        <v>MISSING</v>
      </c>
      <c r="U2355" s="208" t="str">
        <f t="shared" si="371"/>
        <v>MISSING</v>
      </c>
      <c r="X2355" s="56">
        <f t="shared" si="372"/>
        <v>-99</v>
      </c>
      <c r="Y2355" s="56">
        <f t="shared" si="373"/>
        <v>-99</v>
      </c>
      <c r="Z2355" s="56">
        <f t="shared" si="374"/>
        <v>-99</v>
      </c>
      <c r="AA2355" s="56">
        <f t="shared" si="375"/>
        <v>-99</v>
      </c>
      <c r="AB2355" s="56">
        <f t="shared" si="376"/>
        <v>-99</v>
      </c>
      <c r="AC2355" s="56">
        <f t="shared" si="377"/>
        <v>-99</v>
      </c>
      <c r="AD2355" s="3"/>
      <c r="AE2355" s="82">
        <f>IF(D2355=1, 'adjustment factor'!$D$4, IF(D2355=-9,-999,IF(D2355="",-999,0)))</f>
        <v>-999</v>
      </c>
      <c r="AF2355" s="82">
        <f>IF(F2355=1, 'adjustment factor'!$D$5, IF(F2355=-9,-999,IF(F2355="",-999,0)))</f>
        <v>-999</v>
      </c>
      <c r="AG2355" s="82">
        <f>IF(E2355=1, 'adjustment factor'!$D$6, IF(E2355=-9,-999,IF(E2355="",-999,0)))</f>
        <v>-999</v>
      </c>
      <c r="AH2355" s="82">
        <f>IF(K2355&gt;=45,'adjustment factor'!$D$7,IF(K2355=-9,-1200,IF(K2355="",-1200,0)))</f>
        <v>-1200</v>
      </c>
      <c r="AI2355" s="82">
        <f>IF(L2355=1, 'adjustment factor'!$D$8, IF(L2355=-9,-999,IF(L2355="",-999,0)))</f>
        <v>-999</v>
      </c>
      <c r="AJ2355" s="82">
        <f>IF(AND(M2355&gt;=1,M2355&lt;=4),'adjustment factor'!$D$9,IF(M2355=-9,-999,IF(M2355=98,-999,IF(M2355=99,-999,IF(M2355="",-999,0)))))</f>
        <v>-999</v>
      </c>
      <c r="AK2355" s="82">
        <f>IF(H2355=1, 'adjustment factor'!$D$10, IF(H2355=-9,-999,IF(H2355="",-999,0)))</f>
        <v>-999</v>
      </c>
      <c r="AL2355" s="82">
        <f>IF(G2355=1, 'adjustment factor'!$D$11, IF(G2355=-9,-999,IF(G2355="",-999,0)))</f>
        <v>-999</v>
      </c>
      <c r="AM2355" s="82">
        <f>IF(I2355=1, 'adjustment factor'!$D$12, IF(I2355=-9,-999,IF(I2355="",-999,0)))</f>
        <v>-999</v>
      </c>
      <c r="AN2355" s="82">
        <f>IF(J2355=1, 'adjustment factor'!$D$13, IF(J2355=-9,-999,IF(J2355="",-999,0)))</f>
        <v>-999</v>
      </c>
      <c r="AO2355" s="82" t="str">
        <f t="shared" si="378"/>
        <v>-999</v>
      </c>
      <c r="AP2355" s="82" t="str">
        <f t="shared" si="379"/>
        <v>MISSING</v>
      </c>
    </row>
    <row r="2356" spans="2:42">
      <c r="B2356" s="207"/>
      <c r="C2356" s="35">
        <v>2352</v>
      </c>
      <c r="D2356" s="161"/>
      <c r="E2356" s="161"/>
      <c r="F2356" s="161"/>
      <c r="G2356" s="161"/>
      <c r="H2356" s="161"/>
      <c r="I2356" s="161"/>
      <c r="J2356" s="161"/>
      <c r="K2356" s="161"/>
      <c r="L2356" s="161"/>
      <c r="M2356" s="161"/>
      <c r="N2356" s="171"/>
      <c r="O2356" s="171"/>
      <c r="P2356" s="171"/>
      <c r="Q2356" s="171"/>
      <c r="R2356" s="171"/>
      <c r="S2356" s="171"/>
      <c r="T2356" s="208" t="str">
        <f t="shared" si="370"/>
        <v>MISSING</v>
      </c>
      <c r="U2356" s="208" t="str">
        <f t="shared" si="371"/>
        <v>MISSING</v>
      </c>
      <c r="X2356" s="56">
        <f t="shared" si="372"/>
        <v>-99</v>
      </c>
      <c r="Y2356" s="56">
        <f t="shared" si="373"/>
        <v>-99</v>
      </c>
      <c r="Z2356" s="56">
        <f t="shared" si="374"/>
        <v>-99</v>
      </c>
      <c r="AA2356" s="56">
        <f t="shared" si="375"/>
        <v>-99</v>
      </c>
      <c r="AB2356" s="56">
        <f t="shared" si="376"/>
        <v>-99</v>
      </c>
      <c r="AC2356" s="56">
        <f t="shared" si="377"/>
        <v>-99</v>
      </c>
      <c r="AD2356" s="3"/>
      <c r="AE2356" s="82">
        <f>IF(D2356=1, 'adjustment factor'!$D$4, IF(D2356=-9,-999,IF(D2356="",-999,0)))</f>
        <v>-999</v>
      </c>
      <c r="AF2356" s="82">
        <f>IF(F2356=1, 'adjustment factor'!$D$5, IF(F2356=-9,-999,IF(F2356="",-999,0)))</f>
        <v>-999</v>
      </c>
      <c r="AG2356" s="82">
        <f>IF(E2356=1, 'adjustment factor'!$D$6, IF(E2356=-9,-999,IF(E2356="",-999,0)))</f>
        <v>-999</v>
      </c>
      <c r="AH2356" s="82">
        <f>IF(K2356&gt;=45,'adjustment factor'!$D$7,IF(K2356=-9,-1200,IF(K2356="",-1200,0)))</f>
        <v>-1200</v>
      </c>
      <c r="AI2356" s="82">
        <f>IF(L2356=1, 'adjustment factor'!$D$8, IF(L2356=-9,-999,IF(L2356="",-999,0)))</f>
        <v>-999</v>
      </c>
      <c r="AJ2356" s="82">
        <f>IF(AND(M2356&gt;=1,M2356&lt;=4),'adjustment factor'!$D$9,IF(M2356=-9,-999,IF(M2356=98,-999,IF(M2356=99,-999,IF(M2356="",-999,0)))))</f>
        <v>-999</v>
      </c>
      <c r="AK2356" s="82">
        <f>IF(H2356=1, 'adjustment factor'!$D$10, IF(H2356=-9,-999,IF(H2356="",-999,0)))</f>
        <v>-999</v>
      </c>
      <c r="AL2356" s="82">
        <f>IF(G2356=1, 'adjustment factor'!$D$11, IF(G2356=-9,-999,IF(G2356="",-999,0)))</f>
        <v>-999</v>
      </c>
      <c r="AM2356" s="82">
        <f>IF(I2356=1, 'adjustment factor'!$D$12, IF(I2356=-9,-999,IF(I2356="",-999,0)))</f>
        <v>-999</v>
      </c>
      <c r="AN2356" s="82">
        <f>IF(J2356=1, 'adjustment factor'!$D$13, IF(J2356=-9,-999,IF(J2356="",-999,0)))</f>
        <v>-999</v>
      </c>
      <c r="AO2356" s="82" t="str">
        <f t="shared" si="378"/>
        <v>-999</v>
      </c>
      <c r="AP2356" s="82" t="str">
        <f t="shared" si="379"/>
        <v>MISSING</v>
      </c>
    </row>
    <row r="2357" spans="2:42">
      <c r="B2357" s="207"/>
      <c r="C2357" s="35">
        <v>2353</v>
      </c>
      <c r="D2357" s="161"/>
      <c r="E2357" s="161"/>
      <c r="F2357" s="161"/>
      <c r="G2357" s="161"/>
      <c r="H2357" s="161"/>
      <c r="I2357" s="161"/>
      <c r="J2357" s="161"/>
      <c r="K2357" s="161"/>
      <c r="L2357" s="161"/>
      <c r="M2357" s="161"/>
      <c r="N2357" s="171"/>
      <c r="O2357" s="171"/>
      <c r="P2357" s="171"/>
      <c r="Q2357" s="171"/>
      <c r="R2357" s="171"/>
      <c r="S2357" s="171"/>
      <c r="T2357" s="208" t="str">
        <f t="shared" si="370"/>
        <v>MISSING</v>
      </c>
      <c r="U2357" s="208" t="str">
        <f t="shared" si="371"/>
        <v>MISSING</v>
      </c>
      <c r="X2357" s="56">
        <f t="shared" si="372"/>
        <v>-99</v>
      </c>
      <c r="Y2357" s="56">
        <f t="shared" si="373"/>
        <v>-99</v>
      </c>
      <c r="Z2357" s="56">
        <f t="shared" si="374"/>
        <v>-99</v>
      </c>
      <c r="AA2357" s="56">
        <f t="shared" si="375"/>
        <v>-99</v>
      </c>
      <c r="AB2357" s="56">
        <f t="shared" si="376"/>
        <v>-99</v>
      </c>
      <c r="AC2357" s="56">
        <f t="shared" si="377"/>
        <v>-99</v>
      </c>
      <c r="AD2357" s="3"/>
      <c r="AE2357" s="82">
        <f>IF(D2357=1, 'adjustment factor'!$D$4, IF(D2357=-9,-999,IF(D2357="",-999,0)))</f>
        <v>-999</v>
      </c>
      <c r="AF2357" s="82">
        <f>IF(F2357=1, 'adjustment factor'!$D$5, IF(F2357=-9,-999,IF(F2357="",-999,0)))</f>
        <v>-999</v>
      </c>
      <c r="AG2357" s="82">
        <f>IF(E2357=1, 'adjustment factor'!$D$6, IF(E2357=-9,-999,IF(E2357="",-999,0)))</f>
        <v>-999</v>
      </c>
      <c r="AH2357" s="82">
        <f>IF(K2357&gt;=45,'adjustment factor'!$D$7,IF(K2357=-9,-1200,IF(K2357="",-1200,0)))</f>
        <v>-1200</v>
      </c>
      <c r="AI2357" s="82">
        <f>IF(L2357=1, 'adjustment factor'!$D$8, IF(L2357=-9,-999,IF(L2357="",-999,0)))</f>
        <v>-999</v>
      </c>
      <c r="AJ2357" s="82">
        <f>IF(AND(M2357&gt;=1,M2357&lt;=4),'adjustment factor'!$D$9,IF(M2357=-9,-999,IF(M2357=98,-999,IF(M2357=99,-999,IF(M2357="",-999,0)))))</f>
        <v>-999</v>
      </c>
      <c r="AK2357" s="82">
        <f>IF(H2357=1, 'adjustment factor'!$D$10, IF(H2357=-9,-999,IF(H2357="",-999,0)))</f>
        <v>-999</v>
      </c>
      <c r="AL2357" s="82">
        <f>IF(G2357=1, 'adjustment factor'!$D$11, IF(G2357=-9,-999,IF(G2357="",-999,0)))</f>
        <v>-999</v>
      </c>
      <c r="AM2357" s="82">
        <f>IF(I2357=1, 'adjustment factor'!$D$12, IF(I2357=-9,-999,IF(I2357="",-999,0)))</f>
        <v>-999</v>
      </c>
      <c r="AN2357" s="82">
        <f>IF(J2357=1, 'adjustment factor'!$D$13, IF(J2357=-9,-999,IF(J2357="",-999,0)))</f>
        <v>-999</v>
      </c>
      <c r="AO2357" s="82" t="str">
        <f t="shared" si="378"/>
        <v>-999</v>
      </c>
      <c r="AP2357" s="82" t="str">
        <f t="shared" si="379"/>
        <v>MISSING</v>
      </c>
    </row>
    <row r="2358" spans="2:42">
      <c r="B2358" s="207"/>
      <c r="C2358" s="35">
        <v>2354</v>
      </c>
      <c r="D2358" s="161"/>
      <c r="E2358" s="161"/>
      <c r="F2358" s="161"/>
      <c r="G2358" s="161"/>
      <c r="H2358" s="161"/>
      <c r="I2358" s="161"/>
      <c r="J2358" s="161"/>
      <c r="K2358" s="161"/>
      <c r="L2358" s="161"/>
      <c r="M2358" s="161"/>
      <c r="N2358" s="171"/>
      <c r="O2358" s="171"/>
      <c r="P2358" s="171"/>
      <c r="Q2358" s="171"/>
      <c r="R2358" s="171"/>
      <c r="S2358" s="171"/>
      <c r="T2358" s="208" t="str">
        <f t="shared" si="370"/>
        <v>MISSING</v>
      </c>
      <c r="U2358" s="208" t="str">
        <f t="shared" si="371"/>
        <v>MISSING</v>
      </c>
      <c r="X2358" s="56">
        <f t="shared" si="372"/>
        <v>-99</v>
      </c>
      <c r="Y2358" s="56">
        <f t="shared" si="373"/>
        <v>-99</v>
      </c>
      <c r="Z2358" s="56">
        <f t="shared" si="374"/>
        <v>-99</v>
      </c>
      <c r="AA2358" s="56">
        <f t="shared" si="375"/>
        <v>-99</v>
      </c>
      <c r="AB2358" s="56">
        <f t="shared" si="376"/>
        <v>-99</v>
      </c>
      <c r="AC2358" s="56">
        <f t="shared" si="377"/>
        <v>-99</v>
      </c>
      <c r="AD2358" s="3"/>
      <c r="AE2358" s="82">
        <f>IF(D2358=1, 'adjustment factor'!$D$4, IF(D2358=-9,-999,IF(D2358="",-999,0)))</f>
        <v>-999</v>
      </c>
      <c r="AF2358" s="82">
        <f>IF(F2358=1, 'adjustment factor'!$D$5, IF(F2358=-9,-999,IF(F2358="",-999,0)))</f>
        <v>-999</v>
      </c>
      <c r="AG2358" s="82">
        <f>IF(E2358=1, 'adjustment factor'!$D$6, IF(E2358=-9,-999,IF(E2358="",-999,0)))</f>
        <v>-999</v>
      </c>
      <c r="AH2358" s="82">
        <f>IF(K2358&gt;=45,'adjustment factor'!$D$7,IF(K2358=-9,-1200,IF(K2358="",-1200,0)))</f>
        <v>-1200</v>
      </c>
      <c r="AI2358" s="82">
        <f>IF(L2358=1, 'adjustment factor'!$D$8, IF(L2358=-9,-999,IF(L2358="",-999,0)))</f>
        <v>-999</v>
      </c>
      <c r="AJ2358" s="82">
        <f>IF(AND(M2358&gt;=1,M2358&lt;=4),'adjustment factor'!$D$9,IF(M2358=-9,-999,IF(M2358=98,-999,IF(M2358=99,-999,IF(M2358="",-999,0)))))</f>
        <v>-999</v>
      </c>
      <c r="AK2358" s="82">
        <f>IF(H2358=1, 'adjustment factor'!$D$10, IF(H2358=-9,-999,IF(H2358="",-999,0)))</f>
        <v>-999</v>
      </c>
      <c r="AL2358" s="82">
        <f>IF(G2358=1, 'adjustment factor'!$D$11, IF(G2358=-9,-999,IF(G2358="",-999,0)))</f>
        <v>-999</v>
      </c>
      <c r="AM2358" s="82">
        <f>IF(I2358=1, 'adjustment factor'!$D$12, IF(I2358=-9,-999,IF(I2358="",-999,0)))</f>
        <v>-999</v>
      </c>
      <c r="AN2358" s="82">
        <f>IF(J2358=1, 'adjustment factor'!$D$13, IF(J2358=-9,-999,IF(J2358="",-999,0)))</f>
        <v>-999</v>
      </c>
      <c r="AO2358" s="82" t="str">
        <f t="shared" si="378"/>
        <v>-999</v>
      </c>
      <c r="AP2358" s="82" t="str">
        <f t="shared" si="379"/>
        <v>MISSING</v>
      </c>
    </row>
    <row r="2359" spans="2:42">
      <c r="B2359" s="207"/>
      <c r="C2359" s="35">
        <v>2355</v>
      </c>
      <c r="D2359" s="161"/>
      <c r="E2359" s="161"/>
      <c r="F2359" s="161"/>
      <c r="G2359" s="161"/>
      <c r="H2359" s="161"/>
      <c r="I2359" s="161"/>
      <c r="J2359" s="161"/>
      <c r="K2359" s="161"/>
      <c r="L2359" s="161"/>
      <c r="M2359" s="161"/>
      <c r="N2359" s="171"/>
      <c r="O2359" s="171"/>
      <c r="P2359" s="171"/>
      <c r="Q2359" s="171"/>
      <c r="R2359" s="171"/>
      <c r="S2359" s="171"/>
      <c r="T2359" s="208" t="str">
        <f t="shared" si="370"/>
        <v>MISSING</v>
      </c>
      <c r="U2359" s="208" t="str">
        <f t="shared" si="371"/>
        <v>MISSING</v>
      </c>
      <c r="X2359" s="56">
        <f t="shared" si="372"/>
        <v>-99</v>
      </c>
      <c r="Y2359" s="56">
        <f t="shared" si="373"/>
        <v>-99</v>
      </c>
      <c r="Z2359" s="56">
        <f t="shared" si="374"/>
        <v>-99</v>
      </c>
      <c r="AA2359" s="56">
        <f t="shared" si="375"/>
        <v>-99</v>
      </c>
      <c r="AB2359" s="56">
        <f t="shared" si="376"/>
        <v>-99</v>
      </c>
      <c r="AC2359" s="56">
        <f t="shared" si="377"/>
        <v>-99</v>
      </c>
      <c r="AD2359" s="3"/>
      <c r="AE2359" s="82">
        <f>IF(D2359=1, 'adjustment factor'!$D$4, IF(D2359=-9,-999,IF(D2359="",-999,0)))</f>
        <v>-999</v>
      </c>
      <c r="AF2359" s="82">
        <f>IF(F2359=1, 'adjustment factor'!$D$5, IF(F2359=-9,-999,IF(F2359="",-999,0)))</f>
        <v>-999</v>
      </c>
      <c r="AG2359" s="82">
        <f>IF(E2359=1, 'adjustment factor'!$D$6, IF(E2359=-9,-999,IF(E2359="",-999,0)))</f>
        <v>-999</v>
      </c>
      <c r="AH2359" s="82">
        <f>IF(K2359&gt;=45,'adjustment factor'!$D$7,IF(K2359=-9,-1200,IF(K2359="",-1200,0)))</f>
        <v>-1200</v>
      </c>
      <c r="AI2359" s="82">
        <f>IF(L2359=1, 'adjustment factor'!$D$8, IF(L2359=-9,-999,IF(L2359="",-999,0)))</f>
        <v>-999</v>
      </c>
      <c r="AJ2359" s="82">
        <f>IF(AND(M2359&gt;=1,M2359&lt;=4),'adjustment factor'!$D$9,IF(M2359=-9,-999,IF(M2359=98,-999,IF(M2359=99,-999,IF(M2359="",-999,0)))))</f>
        <v>-999</v>
      </c>
      <c r="AK2359" s="82">
        <f>IF(H2359=1, 'adjustment factor'!$D$10, IF(H2359=-9,-999,IF(H2359="",-999,0)))</f>
        <v>-999</v>
      </c>
      <c r="AL2359" s="82">
        <f>IF(G2359=1, 'adjustment factor'!$D$11, IF(G2359=-9,-999,IF(G2359="",-999,0)))</f>
        <v>-999</v>
      </c>
      <c r="AM2359" s="82">
        <f>IF(I2359=1, 'adjustment factor'!$D$12, IF(I2359=-9,-999,IF(I2359="",-999,0)))</f>
        <v>-999</v>
      </c>
      <c r="AN2359" s="82">
        <f>IF(J2359=1, 'adjustment factor'!$D$13, IF(J2359=-9,-999,IF(J2359="",-999,0)))</f>
        <v>-999</v>
      </c>
      <c r="AO2359" s="82" t="str">
        <f t="shared" si="378"/>
        <v>-999</v>
      </c>
      <c r="AP2359" s="82" t="str">
        <f t="shared" si="379"/>
        <v>MISSING</v>
      </c>
    </row>
    <row r="2360" spans="2:42">
      <c r="B2360" s="207"/>
      <c r="C2360" s="35">
        <v>2356</v>
      </c>
      <c r="D2360" s="161"/>
      <c r="E2360" s="161"/>
      <c r="F2360" s="161"/>
      <c r="G2360" s="161"/>
      <c r="H2360" s="161"/>
      <c r="I2360" s="161"/>
      <c r="J2360" s="161"/>
      <c r="K2360" s="161"/>
      <c r="L2360" s="161"/>
      <c r="M2360" s="161"/>
      <c r="N2360" s="171"/>
      <c r="O2360" s="171"/>
      <c r="P2360" s="171"/>
      <c r="Q2360" s="171"/>
      <c r="R2360" s="171"/>
      <c r="S2360" s="171"/>
      <c r="T2360" s="208" t="str">
        <f t="shared" si="370"/>
        <v>MISSING</v>
      </c>
      <c r="U2360" s="208" t="str">
        <f t="shared" si="371"/>
        <v>MISSING</v>
      </c>
      <c r="X2360" s="56">
        <f t="shared" si="372"/>
        <v>-99</v>
      </c>
      <c r="Y2360" s="56">
        <f t="shared" si="373"/>
        <v>-99</v>
      </c>
      <c r="Z2360" s="56">
        <f t="shared" si="374"/>
        <v>-99</v>
      </c>
      <c r="AA2360" s="56">
        <f t="shared" si="375"/>
        <v>-99</v>
      </c>
      <c r="AB2360" s="56">
        <f t="shared" si="376"/>
        <v>-99</v>
      </c>
      <c r="AC2360" s="56">
        <f t="shared" si="377"/>
        <v>-99</v>
      </c>
      <c r="AD2360" s="3"/>
      <c r="AE2360" s="82">
        <f>IF(D2360=1, 'adjustment factor'!$D$4, IF(D2360=-9,-999,IF(D2360="",-999,0)))</f>
        <v>-999</v>
      </c>
      <c r="AF2360" s="82">
        <f>IF(F2360=1, 'adjustment factor'!$D$5, IF(F2360=-9,-999,IF(F2360="",-999,0)))</f>
        <v>-999</v>
      </c>
      <c r="AG2360" s="82">
        <f>IF(E2360=1, 'adjustment factor'!$D$6, IF(E2360=-9,-999,IF(E2360="",-999,0)))</f>
        <v>-999</v>
      </c>
      <c r="AH2360" s="82">
        <f>IF(K2360&gt;=45,'adjustment factor'!$D$7,IF(K2360=-9,-1200,IF(K2360="",-1200,0)))</f>
        <v>-1200</v>
      </c>
      <c r="AI2360" s="82">
        <f>IF(L2360=1, 'adjustment factor'!$D$8, IF(L2360=-9,-999,IF(L2360="",-999,0)))</f>
        <v>-999</v>
      </c>
      <c r="AJ2360" s="82">
        <f>IF(AND(M2360&gt;=1,M2360&lt;=4),'adjustment factor'!$D$9,IF(M2360=-9,-999,IF(M2360=98,-999,IF(M2360=99,-999,IF(M2360="",-999,0)))))</f>
        <v>-999</v>
      </c>
      <c r="AK2360" s="82">
        <f>IF(H2360=1, 'adjustment factor'!$D$10, IF(H2360=-9,-999,IF(H2360="",-999,0)))</f>
        <v>-999</v>
      </c>
      <c r="AL2360" s="82">
        <f>IF(G2360=1, 'adjustment factor'!$D$11, IF(G2360=-9,-999,IF(G2360="",-999,0)))</f>
        <v>-999</v>
      </c>
      <c r="AM2360" s="82">
        <f>IF(I2360=1, 'adjustment factor'!$D$12, IF(I2360=-9,-999,IF(I2360="",-999,0)))</f>
        <v>-999</v>
      </c>
      <c r="AN2360" s="82">
        <f>IF(J2360=1, 'adjustment factor'!$D$13, IF(J2360=-9,-999,IF(J2360="",-999,0)))</f>
        <v>-999</v>
      </c>
      <c r="AO2360" s="82" t="str">
        <f t="shared" si="378"/>
        <v>-999</v>
      </c>
      <c r="AP2360" s="82" t="str">
        <f t="shared" si="379"/>
        <v>MISSING</v>
      </c>
    </row>
    <row r="2361" spans="2:42">
      <c r="B2361" s="207"/>
      <c r="C2361" s="35">
        <v>2357</v>
      </c>
      <c r="D2361" s="161"/>
      <c r="E2361" s="161"/>
      <c r="F2361" s="161"/>
      <c r="G2361" s="161"/>
      <c r="H2361" s="161"/>
      <c r="I2361" s="161"/>
      <c r="J2361" s="161"/>
      <c r="K2361" s="161"/>
      <c r="L2361" s="161"/>
      <c r="M2361" s="161"/>
      <c r="N2361" s="171"/>
      <c r="O2361" s="171"/>
      <c r="P2361" s="171"/>
      <c r="Q2361" s="171"/>
      <c r="R2361" s="171"/>
      <c r="S2361" s="171"/>
      <c r="T2361" s="208" t="str">
        <f t="shared" si="370"/>
        <v>MISSING</v>
      </c>
      <c r="U2361" s="208" t="str">
        <f t="shared" si="371"/>
        <v>MISSING</v>
      </c>
      <c r="X2361" s="56">
        <f t="shared" si="372"/>
        <v>-99</v>
      </c>
      <c r="Y2361" s="56">
        <f t="shared" si="373"/>
        <v>-99</v>
      </c>
      <c r="Z2361" s="56">
        <f t="shared" si="374"/>
        <v>-99</v>
      </c>
      <c r="AA2361" s="56">
        <f t="shared" si="375"/>
        <v>-99</v>
      </c>
      <c r="AB2361" s="56">
        <f t="shared" si="376"/>
        <v>-99</v>
      </c>
      <c r="AC2361" s="56">
        <f t="shared" si="377"/>
        <v>-99</v>
      </c>
      <c r="AD2361" s="3"/>
      <c r="AE2361" s="82">
        <f>IF(D2361=1, 'adjustment factor'!$D$4, IF(D2361=-9,-999,IF(D2361="",-999,0)))</f>
        <v>-999</v>
      </c>
      <c r="AF2361" s="82">
        <f>IF(F2361=1, 'adjustment factor'!$D$5, IF(F2361=-9,-999,IF(F2361="",-999,0)))</f>
        <v>-999</v>
      </c>
      <c r="AG2361" s="82">
        <f>IF(E2361=1, 'adjustment factor'!$D$6, IF(E2361=-9,-999,IF(E2361="",-999,0)))</f>
        <v>-999</v>
      </c>
      <c r="AH2361" s="82">
        <f>IF(K2361&gt;=45,'adjustment factor'!$D$7,IF(K2361=-9,-1200,IF(K2361="",-1200,0)))</f>
        <v>-1200</v>
      </c>
      <c r="AI2361" s="82">
        <f>IF(L2361=1, 'adjustment factor'!$D$8, IF(L2361=-9,-999,IF(L2361="",-999,0)))</f>
        <v>-999</v>
      </c>
      <c r="AJ2361" s="82">
        <f>IF(AND(M2361&gt;=1,M2361&lt;=4),'adjustment factor'!$D$9,IF(M2361=-9,-999,IF(M2361=98,-999,IF(M2361=99,-999,IF(M2361="",-999,0)))))</f>
        <v>-999</v>
      </c>
      <c r="AK2361" s="82">
        <f>IF(H2361=1, 'adjustment factor'!$D$10, IF(H2361=-9,-999,IF(H2361="",-999,0)))</f>
        <v>-999</v>
      </c>
      <c r="AL2361" s="82">
        <f>IF(G2361=1, 'adjustment factor'!$D$11, IF(G2361=-9,-999,IF(G2361="",-999,0)))</f>
        <v>-999</v>
      </c>
      <c r="AM2361" s="82">
        <f>IF(I2361=1, 'adjustment factor'!$D$12, IF(I2361=-9,-999,IF(I2361="",-999,0)))</f>
        <v>-999</v>
      </c>
      <c r="AN2361" s="82">
        <f>IF(J2361=1, 'adjustment factor'!$D$13, IF(J2361=-9,-999,IF(J2361="",-999,0)))</f>
        <v>-999</v>
      </c>
      <c r="AO2361" s="82" t="str">
        <f t="shared" si="378"/>
        <v>-999</v>
      </c>
      <c r="AP2361" s="82" t="str">
        <f t="shared" si="379"/>
        <v>MISSING</v>
      </c>
    </row>
    <row r="2362" spans="2:42">
      <c r="B2362" s="207"/>
      <c r="C2362" s="35">
        <v>2358</v>
      </c>
      <c r="D2362" s="161"/>
      <c r="E2362" s="161"/>
      <c r="F2362" s="161"/>
      <c r="G2362" s="161"/>
      <c r="H2362" s="161"/>
      <c r="I2362" s="161"/>
      <c r="J2362" s="161"/>
      <c r="K2362" s="161"/>
      <c r="L2362" s="161"/>
      <c r="M2362" s="161"/>
      <c r="N2362" s="171"/>
      <c r="O2362" s="171"/>
      <c r="P2362" s="171"/>
      <c r="Q2362" s="171"/>
      <c r="R2362" s="171"/>
      <c r="S2362" s="171"/>
      <c r="T2362" s="208" t="str">
        <f t="shared" si="370"/>
        <v>MISSING</v>
      </c>
      <c r="U2362" s="208" t="str">
        <f t="shared" si="371"/>
        <v>MISSING</v>
      </c>
      <c r="X2362" s="56">
        <f t="shared" si="372"/>
        <v>-99</v>
      </c>
      <c r="Y2362" s="56">
        <f t="shared" si="373"/>
        <v>-99</v>
      </c>
      <c r="Z2362" s="56">
        <f t="shared" si="374"/>
        <v>-99</v>
      </c>
      <c r="AA2362" s="56">
        <f t="shared" si="375"/>
        <v>-99</v>
      </c>
      <c r="AB2362" s="56">
        <f t="shared" si="376"/>
        <v>-99</v>
      </c>
      <c r="AC2362" s="56">
        <f t="shared" si="377"/>
        <v>-99</v>
      </c>
      <c r="AD2362" s="3"/>
      <c r="AE2362" s="82">
        <f>IF(D2362=1, 'adjustment factor'!$D$4, IF(D2362=-9,-999,IF(D2362="",-999,0)))</f>
        <v>-999</v>
      </c>
      <c r="AF2362" s="82">
        <f>IF(F2362=1, 'adjustment factor'!$D$5, IF(F2362=-9,-999,IF(F2362="",-999,0)))</f>
        <v>-999</v>
      </c>
      <c r="AG2362" s="82">
        <f>IF(E2362=1, 'adjustment factor'!$D$6, IF(E2362=-9,-999,IF(E2362="",-999,0)))</f>
        <v>-999</v>
      </c>
      <c r="AH2362" s="82">
        <f>IF(K2362&gt;=45,'adjustment factor'!$D$7,IF(K2362=-9,-1200,IF(K2362="",-1200,0)))</f>
        <v>-1200</v>
      </c>
      <c r="AI2362" s="82">
        <f>IF(L2362=1, 'adjustment factor'!$D$8, IF(L2362=-9,-999,IF(L2362="",-999,0)))</f>
        <v>-999</v>
      </c>
      <c r="AJ2362" s="82">
        <f>IF(AND(M2362&gt;=1,M2362&lt;=4),'adjustment factor'!$D$9,IF(M2362=-9,-999,IF(M2362=98,-999,IF(M2362=99,-999,IF(M2362="",-999,0)))))</f>
        <v>-999</v>
      </c>
      <c r="AK2362" s="82">
        <f>IF(H2362=1, 'adjustment factor'!$D$10, IF(H2362=-9,-999,IF(H2362="",-999,0)))</f>
        <v>-999</v>
      </c>
      <c r="AL2362" s="82">
        <f>IF(G2362=1, 'adjustment factor'!$D$11, IF(G2362=-9,-999,IF(G2362="",-999,0)))</f>
        <v>-999</v>
      </c>
      <c r="AM2362" s="82">
        <f>IF(I2362=1, 'adjustment factor'!$D$12, IF(I2362=-9,-999,IF(I2362="",-999,0)))</f>
        <v>-999</v>
      </c>
      <c r="AN2362" s="82">
        <f>IF(J2362=1, 'adjustment factor'!$D$13, IF(J2362=-9,-999,IF(J2362="",-999,0)))</f>
        <v>-999</v>
      </c>
      <c r="AO2362" s="82" t="str">
        <f t="shared" si="378"/>
        <v>-999</v>
      </c>
      <c r="AP2362" s="82" t="str">
        <f t="shared" si="379"/>
        <v>MISSING</v>
      </c>
    </row>
    <row r="2363" spans="2:42">
      <c r="B2363" s="207"/>
      <c r="C2363" s="35">
        <v>2359</v>
      </c>
      <c r="D2363" s="161"/>
      <c r="E2363" s="161"/>
      <c r="F2363" s="161"/>
      <c r="G2363" s="161"/>
      <c r="H2363" s="161"/>
      <c r="I2363" s="161"/>
      <c r="J2363" s="161"/>
      <c r="K2363" s="161"/>
      <c r="L2363" s="161"/>
      <c r="M2363" s="161"/>
      <c r="N2363" s="171"/>
      <c r="O2363" s="171"/>
      <c r="P2363" s="171"/>
      <c r="Q2363" s="171"/>
      <c r="R2363" s="171"/>
      <c r="S2363" s="171"/>
      <c r="T2363" s="208" t="str">
        <f t="shared" si="370"/>
        <v>MISSING</v>
      </c>
      <c r="U2363" s="208" t="str">
        <f t="shared" si="371"/>
        <v>MISSING</v>
      </c>
      <c r="X2363" s="56">
        <f t="shared" si="372"/>
        <v>-99</v>
      </c>
      <c r="Y2363" s="56">
        <f t="shared" si="373"/>
        <v>-99</v>
      </c>
      <c r="Z2363" s="56">
        <f t="shared" si="374"/>
        <v>-99</v>
      </c>
      <c r="AA2363" s="56">
        <f t="shared" si="375"/>
        <v>-99</v>
      </c>
      <c r="AB2363" s="56">
        <f t="shared" si="376"/>
        <v>-99</v>
      </c>
      <c r="AC2363" s="56">
        <f t="shared" si="377"/>
        <v>-99</v>
      </c>
      <c r="AD2363" s="3"/>
      <c r="AE2363" s="82">
        <f>IF(D2363=1, 'adjustment factor'!$D$4, IF(D2363=-9,-999,IF(D2363="",-999,0)))</f>
        <v>-999</v>
      </c>
      <c r="AF2363" s="82">
        <f>IF(F2363=1, 'adjustment factor'!$D$5, IF(F2363=-9,-999,IF(F2363="",-999,0)))</f>
        <v>-999</v>
      </c>
      <c r="AG2363" s="82">
        <f>IF(E2363=1, 'adjustment factor'!$D$6, IF(E2363=-9,-999,IF(E2363="",-999,0)))</f>
        <v>-999</v>
      </c>
      <c r="AH2363" s="82">
        <f>IF(K2363&gt;=45,'adjustment factor'!$D$7,IF(K2363=-9,-1200,IF(K2363="",-1200,0)))</f>
        <v>-1200</v>
      </c>
      <c r="AI2363" s="82">
        <f>IF(L2363=1, 'adjustment factor'!$D$8, IF(L2363=-9,-999,IF(L2363="",-999,0)))</f>
        <v>-999</v>
      </c>
      <c r="AJ2363" s="82">
        <f>IF(AND(M2363&gt;=1,M2363&lt;=4),'adjustment factor'!$D$9,IF(M2363=-9,-999,IF(M2363=98,-999,IF(M2363=99,-999,IF(M2363="",-999,0)))))</f>
        <v>-999</v>
      </c>
      <c r="AK2363" s="82">
        <f>IF(H2363=1, 'adjustment factor'!$D$10, IF(H2363=-9,-999,IF(H2363="",-999,0)))</f>
        <v>-999</v>
      </c>
      <c r="AL2363" s="82">
        <f>IF(G2363=1, 'adjustment factor'!$D$11, IF(G2363=-9,-999,IF(G2363="",-999,0)))</f>
        <v>-999</v>
      </c>
      <c r="AM2363" s="82">
        <f>IF(I2363=1, 'adjustment factor'!$D$12, IF(I2363=-9,-999,IF(I2363="",-999,0)))</f>
        <v>-999</v>
      </c>
      <c r="AN2363" s="82">
        <f>IF(J2363=1, 'adjustment factor'!$D$13, IF(J2363=-9,-999,IF(J2363="",-999,0)))</f>
        <v>-999</v>
      </c>
      <c r="AO2363" s="82" t="str">
        <f t="shared" si="378"/>
        <v>-999</v>
      </c>
      <c r="AP2363" s="82" t="str">
        <f t="shared" si="379"/>
        <v>MISSING</v>
      </c>
    </row>
    <row r="2364" spans="2:42">
      <c r="B2364" s="207"/>
      <c r="C2364" s="35">
        <v>2360</v>
      </c>
      <c r="D2364" s="161"/>
      <c r="E2364" s="161"/>
      <c r="F2364" s="161"/>
      <c r="G2364" s="161"/>
      <c r="H2364" s="161"/>
      <c r="I2364" s="161"/>
      <c r="J2364" s="161"/>
      <c r="K2364" s="161"/>
      <c r="L2364" s="161"/>
      <c r="M2364" s="161"/>
      <c r="N2364" s="171"/>
      <c r="O2364" s="171"/>
      <c r="P2364" s="171"/>
      <c r="Q2364" s="171"/>
      <c r="R2364" s="171"/>
      <c r="S2364" s="171"/>
      <c r="T2364" s="208" t="str">
        <f t="shared" si="370"/>
        <v>MISSING</v>
      </c>
      <c r="U2364" s="208" t="str">
        <f t="shared" si="371"/>
        <v>MISSING</v>
      </c>
      <c r="X2364" s="56">
        <f t="shared" si="372"/>
        <v>-99</v>
      </c>
      <c r="Y2364" s="56">
        <f t="shared" si="373"/>
        <v>-99</v>
      </c>
      <c r="Z2364" s="56">
        <f t="shared" si="374"/>
        <v>-99</v>
      </c>
      <c r="AA2364" s="56">
        <f t="shared" si="375"/>
        <v>-99</v>
      </c>
      <c r="AB2364" s="56">
        <f t="shared" si="376"/>
        <v>-99</v>
      </c>
      <c r="AC2364" s="56">
        <f t="shared" si="377"/>
        <v>-99</v>
      </c>
      <c r="AD2364" s="3"/>
      <c r="AE2364" s="82">
        <f>IF(D2364=1, 'adjustment factor'!$D$4, IF(D2364=-9,-999,IF(D2364="",-999,0)))</f>
        <v>-999</v>
      </c>
      <c r="AF2364" s="82">
        <f>IF(F2364=1, 'adjustment factor'!$D$5, IF(F2364=-9,-999,IF(F2364="",-999,0)))</f>
        <v>-999</v>
      </c>
      <c r="AG2364" s="82">
        <f>IF(E2364=1, 'adjustment factor'!$D$6, IF(E2364=-9,-999,IF(E2364="",-999,0)))</f>
        <v>-999</v>
      </c>
      <c r="AH2364" s="82">
        <f>IF(K2364&gt;=45,'adjustment factor'!$D$7,IF(K2364=-9,-1200,IF(K2364="",-1200,0)))</f>
        <v>-1200</v>
      </c>
      <c r="AI2364" s="82">
        <f>IF(L2364=1, 'adjustment factor'!$D$8, IF(L2364=-9,-999,IF(L2364="",-999,0)))</f>
        <v>-999</v>
      </c>
      <c r="AJ2364" s="82">
        <f>IF(AND(M2364&gt;=1,M2364&lt;=4),'adjustment factor'!$D$9,IF(M2364=-9,-999,IF(M2364=98,-999,IF(M2364=99,-999,IF(M2364="",-999,0)))))</f>
        <v>-999</v>
      </c>
      <c r="AK2364" s="82">
        <f>IF(H2364=1, 'adjustment factor'!$D$10, IF(H2364=-9,-999,IF(H2364="",-999,0)))</f>
        <v>-999</v>
      </c>
      <c r="AL2364" s="82">
        <f>IF(G2364=1, 'adjustment factor'!$D$11, IF(G2364=-9,-999,IF(G2364="",-999,0)))</f>
        <v>-999</v>
      </c>
      <c r="AM2364" s="82">
        <f>IF(I2364=1, 'adjustment factor'!$D$12, IF(I2364=-9,-999,IF(I2364="",-999,0)))</f>
        <v>-999</v>
      </c>
      <c r="AN2364" s="82">
        <f>IF(J2364=1, 'adjustment factor'!$D$13, IF(J2364=-9,-999,IF(J2364="",-999,0)))</f>
        <v>-999</v>
      </c>
      <c r="AO2364" s="82" t="str">
        <f t="shared" si="378"/>
        <v>-999</v>
      </c>
      <c r="AP2364" s="82" t="str">
        <f t="shared" si="379"/>
        <v>MISSING</v>
      </c>
    </row>
    <row r="2365" spans="2:42">
      <c r="B2365" s="207"/>
      <c r="C2365" s="35">
        <v>2361</v>
      </c>
      <c r="D2365" s="161"/>
      <c r="E2365" s="161"/>
      <c r="F2365" s="161"/>
      <c r="G2365" s="161"/>
      <c r="H2365" s="161"/>
      <c r="I2365" s="161"/>
      <c r="J2365" s="161"/>
      <c r="K2365" s="161"/>
      <c r="L2365" s="161"/>
      <c r="M2365" s="161"/>
      <c r="N2365" s="171"/>
      <c r="O2365" s="171"/>
      <c r="P2365" s="171"/>
      <c r="Q2365" s="171"/>
      <c r="R2365" s="171"/>
      <c r="S2365" s="171"/>
      <c r="T2365" s="208" t="str">
        <f t="shared" si="370"/>
        <v>MISSING</v>
      </c>
      <c r="U2365" s="208" t="str">
        <f t="shared" si="371"/>
        <v>MISSING</v>
      </c>
      <c r="X2365" s="56">
        <f t="shared" si="372"/>
        <v>-99</v>
      </c>
      <c r="Y2365" s="56">
        <f t="shared" si="373"/>
        <v>-99</v>
      </c>
      <c r="Z2365" s="56">
        <f t="shared" si="374"/>
        <v>-99</v>
      </c>
      <c r="AA2365" s="56">
        <f t="shared" si="375"/>
        <v>-99</v>
      </c>
      <c r="AB2365" s="56">
        <f t="shared" si="376"/>
        <v>-99</v>
      </c>
      <c r="AC2365" s="56">
        <f t="shared" si="377"/>
        <v>-99</v>
      </c>
      <c r="AD2365" s="3"/>
      <c r="AE2365" s="82">
        <f>IF(D2365=1, 'adjustment factor'!$D$4, IF(D2365=-9,-999,IF(D2365="",-999,0)))</f>
        <v>-999</v>
      </c>
      <c r="AF2365" s="82">
        <f>IF(F2365=1, 'adjustment factor'!$D$5, IF(F2365=-9,-999,IF(F2365="",-999,0)))</f>
        <v>-999</v>
      </c>
      <c r="AG2365" s="82">
        <f>IF(E2365=1, 'adjustment factor'!$D$6, IF(E2365=-9,-999,IF(E2365="",-999,0)))</f>
        <v>-999</v>
      </c>
      <c r="AH2365" s="82">
        <f>IF(K2365&gt;=45,'adjustment factor'!$D$7,IF(K2365=-9,-1200,IF(K2365="",-1200,0)))</f>
        <v>-1200</v>
      </c>
      <c r="AI2365" s="82">
        <f>IF(L2365=1, 'adjustment factor'!$D$8, IF(L2365=-9,-999,IF(L2365="",-999,0)))</f>
        <v>-999</v>
      </c>
      <c r="AJ2365" s="82">
        <f>IF(AND(M2365&gt;=1,M2365&lt;=4),'adjustment factor'!$D$9,IF(M2365=-9,-999,IF(M2365=98,-999,IF(M2365=99,-999,IF(M2365="",-999,0)))))</f>
        <v>-999</v>
      </c>
      <c r="AK2365" s="82">
        <f>IF(H2365=1, 'adjustment factor'!$D$10, IF(H2365=-9,-999,IF(H2365="",-999,0)))</f>
        <v>-999</v>
      </c>
      <c r="AL2365" s="82">
        <f>IF(G2365=1, 'adjustment factor'!$D$11, IF(G2365=-9,-999,IF(G2365="",-999,0)))</f>
        <v>-999</v>
      </c>
      <c r="AM2365" s="82">
        <f>IF(I2365=1, 'adjustment factor'!$D$12, IF(I2365=-9,-999,IF(I2365="",-999,0)))</f>
        <v>-999</v>
      </c>
      <c r="AN2365" s="82">
        <f>IF(J2365=1, 'adjustment factor'!$D$13, IF(J2365=-9,-999,IF(J2365="",-999,0)))</f>
        <v>-999</v>
      </c>
      <c r="AO2365" s="82" t="str">
        <f t="shared" si="378"/>
        <v>-999</v>
      </c>
      <c r="AP2365" s="82" t="str">
        <f t="shared" si="379"/>
        <v>MISSING</v>
      </c>
    </row>
    <row r="2366" spans="2:42">
      <c r="B2366" s="207"/>
      <c r="C2366" s="35">
        <v>2362</v>
      </c>
      <c r="D2366" s="161"/>
      <c r="E2366" s="161"/>
      <c r="F2366" s="161"/>
      <c r="G2366" s="161"/>
      <c r="H2366" s="161"/>
      <c r="I2366" s="161"/>
      <c r="J2366" s="161"/>
      <c r="K2366" s="161"/>
      <c r="L2366" s="161"/>
      <c r="M2366" s="161"/>
      <c r="N2366" s="171"/>
      <c r="O2366" s="171"/>
      <c r="P2366" s="171"/>
      <c r="Q2366" s="171"/>
      <c r="R2366" s="171"/>
      <c r="S2366" s="171"/>
      <c r="T2366" s="208" t="str">
        <f t="shared" si="370"/>
        <v>MISSING</v>
      </c>
      <c r="U2366" s="208" t="str">
        <f t="shared" si="371"/>
        <v>MISSING</v>
      </c>
      <c r="X2366" s="56">
        <f t="shared" si="372"/>
        <v>-99</v>
      </c>
      <c r="Y2366" s="56">
        <f t="shared" si="373"/>
        <v>-99</v>
      </c>
      <c r="Z2366" s="56">
        <f t="shared" si="374"/>
        <v>-99</v>
      </c>
      <c r="AA2366" s="56">
        <f t="shared" si="375"/>
        <v>-99</v>
      </c>
      <c r="AB2366" s="56">
        <f t="shared" si="376"/>
        <v>-99</v>
      </c>
      <c r="AC2366" s="56">
        <f t="shared" si="377"/>
        <v>-99</v>
      </c>
      <c r="AD2366" s="3"/>
      <c r="AE2366" s="82">
        <f>IF(D2366=1, 'adjustment factor'!$D$4, IF(D2366=-9,-999,IF(D2366="",-999,0)))</f>
        <v>-999</v>
      </c>
      <c r="AF2366" s="82">
        <f>IF(F2366=1, 'adjustment factor'!$D$5, IF(F2366=-9,-999,IF(F2366="",-999,0)))</f>
        <v>-999</v>
      </c>
      <c r="AG2366" s="82">
        <f>IF(E2366=1, 'adjustment factor'!$D$6, IF(E2366=-9,-999,IF(E2366="",-999,0)))</f>
        <v>-999</v>
      </c>
      <c r="AH2366" s="82">
        <f>IF(K2366&gt;=45,'adjustment factor'!$D$7,IF(K2366=-9,-1200,IF(K2366="",-1200,0)))</f>
        <v>-1200</v>
      </c>
      <c r="AI2366" s="82">
        <f>IF(L2366=1, 'adjustment factor'!$D$8, IF(L2366=-9,-999,IF(L2366="",-999,0)))</f>
        <v>-999</v>
      </c>
      <c r="AJ2366" s="82">
        <f>IF(AND(M2366&gt;=1,M2366&lt;=4),'adjustment factor'!$D$9,IF(M2366=-9,-999,IF(M2366=98,-999,IF(M2366=99,-999,IF(M2366="",-999,0)))))</f>
        <v>-999</v>
      </c>
      <c r="AK2366" s="82">
        <f>IF(H2366=1, 'adjustment factor'!$D$10, IF(H2366=-9,-999,IF(H2366="",-999,0)))</f>
        <v>-999</v>
      </c>
      <c r="AL2366" s="82">
        <f>IF(G2366=1, 'adjustment factor'!$D$11, IF(G2366=-9,-999,IF(G2366="",-999,0)))</f>
        <v>-999</v>
      </c>
      <c r="AM2366" s="82">
        <f>IF(I2366=1, 'adjustment factor'!$D$12, IF(I2366=-9,-999,IF(I2366="",-999,0)))</f>
        <v>-999</v>
      </c>
      <c r="AN2366" s="82">
        <f>IF(J2366=1, 'adjustment factor'!$D$13, IF(J2366=-9,-999,IF(J2366="",-999,0)))</f>
        <v>-999</v>
      </c>
      <c r="AO2366" s="82" t="str">
        <f t="shared" si="378"/>
        <v>-999</v>
      </c>
      <c r="AP2366" s="82" t="str">
        <f t="shared" si="379"/>
        <v>MISSING</v>
      </c>
    </row>
    <row r="2367" spans="2:42">
      <c r="B2367" s="207"/>
      <c r="C2367" s="35">
        <v>2363</v>
      </c>
      <c r="D2367" s="161"/>
      <c r="E2367" s="161"/>
      <c r="F2367" s="161"/>
      <c r="G2367" s="161"/>
      <c r="H2367" s="161"/>
      <c r="I2367" s="161"/>
      <c r="J2367" s="161"/>
      <c r="K2367" s="161"/>
      <c r="L2367" s="161"/>
      <c r="M2367" s="161"/>
      <c r="N2367" s="171"/>
      <c r="O2367" s="171"/>
      <c r="P2367" s="171"/>
      <c r="Q2367" s="171"/>
      <c r="R2367" s="171"/>
      <c r="S2367" s="171"/>
      <c r="T2367" s="208" t="str">
        <f t="shared" si="370"/>
        <v>MISSING</v>
      </c>
      <c r="U2367" s="208" t="str">
        <f t="shared" si="371"/>
        <v>MISSING</v>
      </c>
      <c r="X2367" s="56">
        <f t="shared" si="372"/>
        <v>-99</v>
      </c>
      <c r="Y2367" s="56">
        <f t="shared" si="373"/>
        <v>-99</v>
      </c>
      <c r="Z2367" s="56">
        <f t="shared" si="374"/>
        <v>-99</v>
      </c>
      <c r="AA2367" s="56">
        <f t="shared" si="375"/>
        <v>-99</v>
      </c>
      <c r="AB2367" s="56">
        <f t="shared" si="376"/>
        <v>-99</v>
      </c>
      <c r="AC2367" s="56">
        <f t="shared" si="377"/>
        <v>-99</v>
      </c>
      <c r="AD2367" s="3"/>
      <c r="AE2367" s="82">
        <f>IF(D2367=1, 'adjustment factor'!$D$4, IF(D2367=-9,-999,IF(D2367="",-999,0)))</f>
        <v>-999</v>
      </c>
      <c r="AF2367" s="82">
        <f>IF(F2367=1, 'adjustment factor'!$D$5, IF(F2367=-9,-999,IF(F2367="",-999,0)))</f>
        <v>-999</v>
      </c>
      <c r="AG2367" s="82">
        <f>IF(E2367=1, 'adjustment factor'!$D$6, IF(E2367=-9,-999,IF(E2367="",-999,0)))</f>
        <v>-999</v>
      </c>
      <c r="AH2367" s="82">
        <f>IF(K2367&gt;=45,'adjustment factor'!$D$7,IF(K2367=-9,-1200,IF(K2367="",-1200,0)))</f>
        <v>-1200</v>
      </c>
      <c r="AI2367" s="82">
        <f>IF(L2367=1, 'adjustment factor'!$D$8, IF(L2367=-9,-999,IF(L2367="",-999,0)))</f>
        <v>-999</v>
      </c>
      <c r="AJ2367" s="82">
        <f>IF(AND(M2367&gt;=1,M2367&lt;=4),'adjustment factor'!$D$9,IF(M2367=-9,-999,IF(M2367=98,-999,IF(M2367=99,-999,IF(M2367="",-999,0)))))</f>
        <v>-999</v>
      </c>
      <c r="AK2367" s="82">
        <f>IF(H2367=1, 'adjustment factor'!$D$10, IF(H2367=-9,-999,IF(H2367="",-999,0)))</f>
        <v>-999</v>
      </c>
      <c r="AL2367" s="82">
        <f>IF(G2367=1, 'adjustment factor'!$D$11, IF(G2367=-9,-999,IF(G2367="",-999,0)))</f>
        <v>-999</v>
      </c>
      <c r="AM2367" s="82">
        <f>IF(I2367=1, 'adjustment factor'!$D$12, IF(I2367=-9,-999,IF(I2367="",-999,0)))</f>
        <v>-999</v>
      </c>
      <c r="AN2367" s="82">
        <f>IF(J2367=1, 'adjustment factor'!$D$13, IF(J2367=-9,-999,IF(J2367="",-999,0)))</f>
        <v>-999</v>
      </c>
      <c r="AO2367" s="82" t="str">
        <f t="shared" si="378"/>
        <v>-999</v>
      </c>
      <c r="AP2367" s="82" t="str">
        <f t="shared" si="379"/>
        <v>MISSING</v>
      </c>
    </row>
    <row r="2368" spans="2:42">
      <c r="B2368" s="207"/>
      <c r="C2368" s="35">
        <v>2364</v>
      </c>
      <c r="D2368" s="161"/>
      <c r="E2368" s="161"/>
      <c r="F2368" s="161"/>
      <c r="G2368" s="161"/>
      <c r="H2368" s="161"/>
      <c r="I2368" s="161"/>
      <c r="J2368" s="161"/>
      <c r="K2368" s="161"/>
      <c r="L2368" s="161"/>
      <c r="M2368" s="161"/>
      <c r="N2368" s="171"/>
      <c r="O2368" s="171"/>
      <c r="P2368" s="171"/>
      <c r="Q2368" s="171"/>
      <c r="R2368" s="171"/>
      <c r="S2368" s="171"/>
      <c r="T2368" s="208" t="str">
        <f t="shared" si="370"/>
        <v>MISSING</v>
      </c>
      <c r="U2368" s="208" t="str">
        <f t="shared" si="371"/>
        <v>MISSING</v>
      </c>
      <c r="X2368" s="56">
        <f t="shared" si="372"/>
        <v>-99</v>
      </c>
      <c r="Y2368" s="56">
        <f t="shared" si="373"/>
        <v>-99</v>
      </c>
      <c r="Z2368" s="56">
        <f t="shared" si="374"/>
        <v>-99</v>
      </c>
      <c r="AA2368" s="56">
        <f t="shared" si="375"/>
        <v>-99</v>
      </c>
      <c r="AB2368" s="56">
        <f t="shared" si="376"/>
        <v>-99</v>
      </c>
      <c r="AC2368" s="56">
        <f t="shared" si="377"/>
        <v>-99</v>
      </c>
      <c r="AD2368" s="3"/>
      <c r="AE2368" s="82">
        <f>IF(D2368=1, 'adjustment factor'!$D$4, IF(D2368=-9,-999,IF(D2368="",-999,0)))</f>
        <v>-999</v>
      </c>
      <c r="AF2368" s="82">
        <f>IF(F2368=1, 'adjustment factor'!$D$5, IF(F2368=-9,-999,IF(F2368="",-999,0)))</f>
        <v>-999</v>
      </c>
      <c r="AG2368" s="82">
        <f>IF(E2368=1, 'adjustment factor'!$D$6, IF(E2368=-9,-999,IF(E2368="",-999,0)))</f>
        <v>-999</v>
      </c>
      <c r="AH2368" s="82">
        <f>IF(K2368&gt;=45,'adjustment factor'!$D$7,IF(K2368=-9,-1200,IF(K2368="",-1200,0)))</f>
        <v>-1200</v>
      </c>
      <c r="AI2368" s="82">
        <f>IF(L2368=1, 'adjustment factor'!$D$8, IF(L2368=-9,-999,IF(L2368="",-999,0)))</f>
        <v>-999</v>
      </c>
      <c r="AJ2368" s="82">
        <f>IF(AND(M2368&gt;=1,M2368&lt;=4),'adjustment factor'!$D$9,IF(M2368=-9,-999,IF(M2368=98,-999,IF(M2368=99,-999,IF(M2368="",-999,0)))))</f>
        <v>-999</v>
      </c>
      <c r="AK2368" s="82">
        <f>IF(H2368=1, 'adjustment factor'!$D$10, IF(H2368=-9,-999,IF(H2368="",-999,0)))</f>
        <v>-999</v>
      </c>
      <c r="AL2368" s="82">
        <f>IF(G2368=1, 'adjustment factor'!$D$11, IF(G2368=-9,-999,IF(G2368="",-999,0)))</f>
        <v>-999</v>
      </c>
      <c r="AM2368" s="82">
        <f>IF(I2368=1, 'adjustment factor'!$D$12, IF(I2368=-9,-999,IF(I2368="",-999,0)))</f>
        <v>-999</v>
      </c>
      <c r="AN2368" s="82">
        <f>IF(J2368=1, 'adjustment factor'!$D$13, IF(J2368=-9,-999,IF(J2368="",-999,0)))</f>
        <v>-999</v>
      </c>
      <c r="AO2368" s="82" t="str">
        <f t="shared" si="378"/>
        <v>-999</v>
      </c>
      <c r="AP2368" s="82" t="str">
        <f t="shared" si="379"/>
        <v>MISSING</v>
      </c>
    </row>
    <row r="2369" spans="2:42">
      <c r="B2369" s="207"/>
      <c r="C2369" s="35">
        <v>2365</v>
      </c>
      <c r="D2369" s="161"/>
      <c r="E2369" s="161"/>
      <c r="F2369" s="161"/>
      <c r="G2369" s="161"/>
      <c r="H2369" s="161"/>
      <c r="I2369" s="161"/>
      <c r="J2369" s="161"/>
      <c r="K2369" s="161"/>
      <c r="L2369" s="161"/>
      <c r="M2369" s="161"/>
      <c r="N2369" s="171"/>
      <c r="O2369" s="171"/>
      <c r="P2369" s="171"/>
      <c r="Q2369" s="171"/>
      <c r="R2369" s="171"/>
      <c r="S2369" s="171"/>
      <c r="T2369" s="208" t="str">
        <f t="shared" si="370"/>
        <v>MISSING</v>
      </c>
      <c r="U2369" s="208" t="str">
        <f t="shared" si="371"/>
        <v>MISSING</v>
      </c>
      <c r="X2369" s="56">
        <f t="shared" si="372"/>
        <v>-99</v>
      </c>
      <c r="Y2369" s="56">
        <f t="shared" si="373"/>
        <v>-99</v>
      </c>
      <c r="Z2369" s="56">
        <f t="shared" si="374"/>
        <v>-99</v>
      </c>
      <c r="AA2369" s="56">
        <f t="shared" si="375"/>
        <v>-99</v>
      </c>
      <c r="AB2369" s="56">
        <f t="shared" si="376"/>
        <v>-99</v>
      </c>
      <c r="AC2369" s="56">
        <f t="shared" si="377"/>
        <v>-99</v>
      </c>
      <c r="AD2369" s="3"/>
      <c r="AE2369" s="82">
        <f>IF(D2369=1, 'adjustment factor'!$D$4, IF(D2369=-9,-999,IF(D2369="",-999,0)))</f>
        <v>-999</v>
      </c>
      <c r="AF2369" s="82">
        <f>IF(F2369=1, 'adjustment factor'!$D$5, IF(F2369=-9,-999,IF(F2369="",-999,0)))</f>
        <v>-999</v>
      </c>
      <c r="AG2369" s="82">
        <f>IF(E2369=1, 'adjustment factor'!$D$6, IF(E2369=-9,-999,IF(E2369="",-999,0)))</f>
        <v>-999</v>
      </c>
      <c r="AH2369" s="82">
        <f>IF(K2369&gt;=45,'adjustment factor'!$D$7,IF(K2369=-9,-1200,IF(K2369="",-1200,0)))</f>
        <v>-1200</v>
      </c>
      <c r="AI2369" s="82">
        <f>IF(L2369=1, 'adjustment factor'!$D$8, IF(L2369=-9,-999,IF(L2369="",-999,0)))</f>
        <v>-999</v>
      </c>
      <c r="AJ2369" s="82">
        <f>IF(AND(M2369&gt;=1,M2369&lt;=4),'adjustment factor'!$D$9,IF(M2369=-9,-999,IF(M2369=98,-999,IF(M2369=99,-999,IF(M2369="",-999,0)))))</f>
        <v>-999</v>
      </c>
      <c r="AK2369" s="82">
        <f>IF(H2369=1, 'adjustment factor'!$D$10, IF(H2369=-9,-999,IF(H2369="",-999,0)))</f>
        <v>-999</v>
      </c>
      <c r="AL2369" s="82">
        <f>IF(G2369=1, 'adjustment factor'!$D$11, IF(G2369=-9,-999,IF(G2369="",-999,0)))</f>
        <v>-999</v>
      </c>
      <c r="AM2369" s="82">
        <f>IF(I2369=1, 'adjustment factor'!$D$12, IF(I2369=-9,-999,IF(I2369="",-999,0)))</f>
        <v>-999</v>
      </c>
      <c r="AN2369" s="82">
        <f>IF(J2369=1, 'adjustment factor'!$D$13, IF(J2369=-9,-999,IF(J2369="",-999,0)))</f>
        <v>-999</v>
      </c>
      <c r="AO2369" s="82" t="str">
        <f t="shared" si="378"/>
        <v>-999</v>
      </c>
      <c r="AP2369" s="82" t="str">
        <f t="shared" si="379"/>
        <v>MISSING</v>
      </c>
    </row>
    <row r="2370" spans="2:42">
      <c r="B2370" s="207"/>
      <c r="C2370" s="35">
        <v>2366</v>
      </c>
      <c r="D2370" s="161"/>
      <c r="E2370" s="161"/>
      <c r="F2370" s="161"/>
      <c r="G2370" s="161"/>
      <c r="H2370" s="161"/>
      <c r="I2370" s="161"/>
      <c r="J2370" s="161"/>
      <c r="K2370" s="161"/>
      <c r="L2370" s="161"/>
      <c r="M2370" s="161"/>
      <c r="N2370" s="171"/>
      <c r="O2370" s="171"/>
      <c r="P2370" s="171"/>
      <c r="Q2370" s="171"/>
      <c r="R2370" s="171"/>
      <c r="S2370" s="171"/>
      <c r="T2370" s="208" t="str">
        <f t="shared" si="370"/>
        <v>MISSING</v>
      </c>
      <c r="U2370" s="208" t="str">
        <f t="shared" si="371"/>
        <v>MISSING</v>
      </c>
      <c r="X2370" s="56">
        <f t="shared" si="372"/>
        <v>-99</v>
      </c>
      <c r="Y2370" s="56">
        <f t="shared" si="373"/>
        <v>-99</v>
      </c>
      <c r="Z2370" s="56">
        <f t="shared" si="374"/>
        <v>-99</v>
      </c>
      <c r="AA2370" s="56">
        <f t="shared" si="375"/>
        <v>-99</v>
      </c>
      <c r="AB2370" s="56">
        <f t="shared" si="376"/>
        <v>-99</v>
      </c>
      <c r="AC2370" s="56">
        <f t="shared" si="377"/>
        <v>-99</v>
      </c>
      <c r="AD2370" s="3"/>
      <c r="AE2370" s="82">
        <f>IF(D2370=1, 'adjustment factor'!$D$4, IF(D2370=-9,-999,IF(D2370="",-999,0)))</f>
        <v>-999</v>
      </c>
      <c r="AF2370" s="82">
        <f>IF(F2370=1, 'adjustment factor'!$D$5, IF(F2370=-9,-999,IF(F2370="",-999,0)))</f>
        <v>-999</v>
      </c>
      <c r="AG2370" s="82">
        <f>IF(E2370=1, 'adjustment factor'!$D$6, IF(E2370=-9,-999,IF(E2370="",-999,0)))</f>
        <v>-999</v>
      </c>
      <c r="AH2370" s="82">
        <f>IF(K2370&gt;=45,'adjustment factor'!$D$7,IF(K2370=-9,-1200,IF(K2370="",-1200,0)))</f>
        <v>-1200</v>
      </c>
      <c r="AI2370" s="82">
        <f>IF(L2370=1, 'adjustment factor'!$D$8, IF(L2370=-9,-999,IF(L2370="",-999,0)))</f>
        <v>-999</v>
      </c>
      <c r="AJ2370" s="82">
        <f>IF(AND(M2370&gt;=1,M2370&lt;=4),'adjustment factor'!$D$9,IF(M2370=-9,-999,IF(M2370=98,-999,IF(M2370=99,-999,IF(M2370="",-999,0)))))</f>
        <v>-999</v>
      </c>
      <c r="AK2370" s="82">
        <f>IF(H2370=1, 'adjustment factor'!$D$10, IF(H2370=-9,-999,IF(H2370="",-999,0)))</f>
        <v>-999</v>
      </c>
      <c r="AL2370" s="82">
        <f>IF(G2370=1, 'adjustment factor'!$D$11, IF(G2370=-9,-999,IF(G2370="",-999,0)))</f>
        <v>-999</v>
      </c>
      <c r="AM2370" s="82">
        <f>IF(I2370=1, 'adjustment factor'!$D$12, IF(I2370=-9,-999,IF(I2370="",-999,0)))</f>
        <v>-999</v>
      </c>
      <c r="AN2370" s="82">
        <f>IF(J2370=1, 'adjustment factor'!$D$13, IF(J2370=-9,-999,IF(J2370="",-999,0)))</f>
        <v>-999</v>
      </c>
      <c r="AO2370" s="82" t="str">
        <f t="shared" si="378"/>
        <v>-999</v>
      </c>
      <c r="AP2370" s="82" t="str">
        <f t="shared" si="379"/>
        <v>MISSING</v>
      </c>
    </row>
    <row r="2371" spans="2:42">
      <c r="B2371" s="207"/>
      <c r="C2371" s="35">
        <v>2367</v>
      </c>
      <c r="D2371" s="161"/>
      <c r="E2371" s="161"/>
      <c r="F2371" s="161"/>
      <c r="G2371" s="161"/>
      <c r="H2371" s="161"/>
      <c r="I2371" s="161"/>
      <c r="J2371" s="161"/>
      <c r="K2371" s="161"/>
      <c r="L2371" s="161"/>
      <c r="M2371" s="161"/>
      <c r="N2371" s="171"/>
      <c r="O2371" s="171"/>
      <c r="P2371" s="171"/>
      <c r="Q2371" s="171"/>
      <c r="R2371" s="171"/>
      <c r="S2371" s="171"/>
      <c r="T2371" s="208" t="str">
        <f t="shared" si="370"/>
        <v>MISSING</v>
      </c>
      <c r="U2371" s="208" t="str">
        <f t="shared" si="371"/>
        <v>MISSING</v>
      </c>
      <c r="X2371" s="56">
        <f t="shared" si="372"/>
        <v>-99</v>
      </c>
      <c r="Y2371" s="56">
        <f t="shared" si="373"/>
        <v>-99</v>
      </c>
      <c r="Z2371" s="56">
        <f t="shared" si="374"/>
        <v>-99</v>
      </c>
      <c r="AA2371" s="56">
        <f t="shared" si="375"/>
        <v>-99</v>
      </c>
      <c r="AB2371" s="56">
        <f t="shared" si="376"/>
        <v>-99</v>
      </c>
      <c r="AC2371" s="56">
        <f t="shared" si="377"/>
        <v>-99</v>
      </c>
      <c r="AD2371" s="3"/>
      <c r="AE2371" s="82">
        <f>IF(D2371=1, 'adjustment factor'!$D$4, IF(D2371=-9,-999,IF(D2371="",-999,0)))</f>
        <v>-999</v>
      </c>
      <c r="AF2371" s="82">
        <f>IF(F2371=1, 'adjustment factor'!$D$5, IF(F2371=-9,-999,IF(F2371="",-999,0)))</f>
        <v>-999</v>
      </c>
      <c r="AG2371" s="82">
        <f>IF(E2371=1, 'adjustment factor'!$D$6, IF(E2371=-9,-999,IF(E2371="",-999,0)))</f>
        <v>-999</v>
      </c>
      <c r="AH2371" s="82">
        <f>IF(K2371&gt;=45,'adjustment factor'!$D$7,IF(K2371=-9,-1200,IF(K2371="",-1200,0)))</f>
        <v>-1200</v>
      </c>
      <c r="AI2371" s="82">
        <f>IF(L2371=1, 'adjustment factor'!$D$8, IF(L2371=-9,-999,IF(L2371="",-999,0)))</f>
        <v>-999</v>
      </c>
      <c r="AJ2371" s="82">
        <f>IF(AND(M2371&gt;=1,M2371&lt;=4),'adjustment factor'!$D$9,IF(M2371=-9,-999,IF(M2371=98,-999,IF(M2371=99,-999,IF(M2371="",-999,0)))))</f>
        <v>-999</v>
      </c>
      <c r="AK2371" s="82">
        <f>IF(H2371=1, 'adjustment factor'!$D$10, IF(H2371=-9,-999,IF(H2371="",-999,0)))</f>
        <v>-999</v>
      </c>
      <c r="AL2371" s="82">
        <f>IF(G2371=1, 'adjustment factor'!$D$11, IF(G2371=-9,-999,IF(G2371="",-999,0)))</f>
        <v>-999</v>
      </c>
      <c r="AM2371" s="82">
        <f>IF(I2371=1, 'adjustment factor'!$D$12, IF(I2371=-9,-999,IF(I2371="",-999,0)))</f>
        <v>-999</v>
      </c>
      <c r="AN2371" s="82">
        <f>IF(J2371=1, 'adjustment factor'!$D$13, IF(J2371=-9,-999,IF(J2371="",-999,0)))</f>
        <v>-999</v>
      </c>
      <c r="AO2371" s="82" t="str">
        <f t="shared" si="378"/>
        <v>-999</v>
      </c>
      <c r="AP2371" s="82" t="str">
        <f t="shared" si="379"/>
        <v>MISSING</v>
      </c>
    </row>
    <row r="2372" spans="2:42">
      <c r="B2372" s="207"/>
      <c r="C2372" s="35">
        <v>2368</v>
      </c>
      <c r="D2372" s="161"/>
      <c r="E2372" s="161"/>
      <c r="F2372" s="161"/>
      <c r="G2372" s="161"/>
      <c r="H2372" s="161"/>
      <c r="I2372" s="161"/>
      <c r="J2372" s="161"/>
      <c r="K2372" s="161"/>
      <c r="L2372" s="161"/>
      <c r="M2372" s="161"/>
      <c r="N2372" s="171"/>
      <c r="O2372" s="171"/>
      <c r="P2372" s="171"/>
      <c r="Q2372" s="171"/>
      <c r="R2372" s="171"/>
      <c r="S2372" s="171"/>
      <c r="T2372" s="208" t="str">
        <f t="shared" si="370"/>
        <v>MISSING</v>
      </c>
      <c r="U2372" s="208" t="str">
        <f t="shared" si="371"/>
        <v>MISSING</v>
      </c>
      <c r="X2372" s="56">
        <f t="shared" si="372"/>
        <v>-99</v>
      </c>
      <c r="Y2372" s="56">
        <f t="shared" si="373"/>
        <v>-99</v>
      </c>
      <c r="Z2372" s="56">
        <f t="shared" si="374"/>
        <v>-99</v>
      </c>
      <c r="AA2372" s="56">
        <f t="shared" si="375"/>
        <v>-99</v>
      </c>
      <c r="AB2372" s="56">
        <f t="shared" si="376"/>
        <v>-99</v>
      </c>
      <c r="AC2372" s="56">
        <f t="shared" si="377"/>
        <v>-99</v>
      </c>
      <c r="AD2372" s="3"/>
      <c r="AE2372" s="82">
        <f>IF(D2372=1, 'adjustment factor'!$D$4, IF(D2372=-9,-999,IF(D2372="",-999,0)))</f>
        <v>-999</v>
      </c>
      <c r="AF2372" s="82">
        <f>IF(F2372=1, 'adjustment factor'!$D$5, IF(F2372=-9,-999,IF(F2372="",-999,0)))</f>
        <v>-999</v>
      </c>
      <c r="AG2372" s="82">
        <f>IF(E2372=1, 'adjustment factor'!$D$6, IF(E2372=-9,-999,IF(E2372="",-999,0)))</f>
        <v>-999</v>
      </c>
      <c r="AH2372" s="82">
        <f>IF(K2372&gt;=45,'adjustment factor'!$D$7,IF(K2372=-9,-1200,IF(K2372="",-1200,0)))</f>
        <v>-1200</v>
      </c>
      <c r="AI2372" s="82">
        <f>IF(L2372=1, 'adjustment factor'!$D$8, IF(L2372=-9,-999,IF(L2372="",-999,0)))</f>
        <v>-999</v>
      </c>
      <c r="AJ2372" s="82">
        <f>IF(AND(M2372&gt;=1,M2372&lt;=4),'adjustment factor'!$D$9,IF(M2372=-9,-999,IF(M2372=98,-999,IF(M2372=99,-999,IF(M2372="",-999,0)))))</f>
        <v>-999</v>
      </c>
      <c r="AK2372" s="82">
        <f>IF(H2372=1, 'adjustment factor'!$D$10, IF(H2372=-9,-999,IF(H2372="",-999,0)))</f>
        <v>-999</v>
      </c>
      <c r="AL2372" s="82">
        <f>IF(G2372=1, 'adjustment factor'!$D$11, IF(G2372=-9,-999,IF(G2372="",-999,0)))</f>
        <v>-999</v>
      </c>
      <c r="AM2372" s="82">
        <f>IF(I2372=1, 'adjustment factor'!$D$12, IF(I2372=-9,-999,IF(I2372="",-999,0)))</f>
        <v>-999</v>
      </c>
      <c r="AN2372" s="82">
        <f>IF(J2372=1, 'adjustment factor'!$D$13, IF(J2372=-9,-999,IF(J2372="",-999,0)))</f>
        <v>-999</v>
      </c>
      <c r="AO2372" s="82" t="str">
        <f t="shared" si="378"/>
        <v>-999</v>
      </c>
      <c r="AP2372" s="82" t="str">
        <f t="shared" si="379"/>
        <v>MISSING</v>
      </c>
    </row>
    <row r="2373" spans="2:42">
      <c r="B2373" s="207"/>
      <c r="C2373" s="35">
        <v>2369</v>
      </c>
      <c r="D2373" s="161"/>
      <c r="E2373" s="161"/>
      <c r="F2373" s="161"/>
      <c r="G2373" s="161"/>
      <c r="H2373" s="161"/>
      <c r="I2373" s="161"/>
      <c r="J2373" s="161"/>
      <c r="K2373" s="161"/>
      <c r="L2373" s="161"/>
      <c r="M2373" s="161"/>
      <c r="N2373" s="171"/>
      <c r="O2373" s="171"/>
      <c r="P2373" s="171"/>
      <c r="Q2373" s="171"/>
      <c r="R2373" s="171"/>
      <c r="S2373" s="171"/>
      <c r="T2373" s="208" t="str">
        <f t="shared" si="370"/>
        <v>MISSING</v>
      </c>
      <c r="U2373" s="208" t="str">
        <f t="shared" si="371"/>
        <v>MISSING</v>
      </c>
      <c r="X2373" s="56">
        <f t="shared" si="372"/>
        <v>-99</v>
      </c>
      <c r="Y2373" s="56">
        <f t="shared" si="373"/>
        <v>-99</v>
      </c>
      <c r="Z2373" s="56">
        <f t="shared" si="374"/>
        <v>-99</v>
      </c>
      <c r="AA2373" s="56">
        <f t="shared" si="375"/>
        <v>-99</v>
      </c>
      <c r="AB2373" s="56">
        <f t="shared" si="376"/>
        <v>-99</v>
      </c>
      <c r="AC2373" s="56">
        <f t="shared" si="377"/>
        <v>-99</v>
      </c>
      <c r="AD2373" s="3"/>
      <c r="AE2373" s="82">
        <f>IF(D2373=1, 'adjustment factor'!$D$4, IF(D2373=-9,-999,IF(D2373="",-999,0)))</f>
        <v>-999</v>
      </c>
      <c r="AF2373" s="82">
        <f>IF(F2373=1, 'adjustment factor'!$D$5, IF(F2373=-9,-999,IF(F2373="",-999,0)))</f>
        <v>-999</v>
      </c>
      <c r="AG2373" s="82">
        <f>IF(E2373=1, 'adjustment factor'!$D$6, IF(E2373=-9,-999,IF(E2373="",-999,0)))</f>
        <v>-999</v>
      </c>
      <c r="AH2373" s="82">
        <f>IF(K2373&gt;=45,'adjustment factor'!$D$7,IF(K2373=-9,-1200,IF(K2373="",-1200,0)))</f>
        <v>-1200</v>
      </c>
      <c r="AI2373" s="82">
        <f>IF(L2373=1, 'adjustment factor'!$D$8, IF(L2373=-9,-999,IF(L2373="",-999,0)))</f>
        <v>-999</v>
      </c>
      <c r="AJ2373" s="82">
        <f>IF(AND(M2373&gt;=1,M2373&lt;=4),'adjustment factor'!$D$9,IF(M2373=-9,-999,IF(M2373=98,-999,IF(M2373=99,-999,IF(M2373="",-999,0)))))</f>
        <v>-999</v>
      </c>
      <c r="AK2373" s="82">
        <f>IF(H2373=1, 'adjustment factor'!$D$10, IF(H2373=-9,-999,IF(H2373="",-999,0)))</f>
        <v>-999</v>
      </c>
      <c r="AL2373" s="82">
        <f>IF(G2373=1, 'adjustment factor'!$D$11, IF(G2373=-9,-999,IF(G2373="",-999,0)))</f>
        <v>-999</v>
      </c>
      <c r="AM2373" s="82">
        <f>IF(I2373=1, 'adjustment factor'!$D$12, IF(I2373=-9,-999,IF(I2373="",-999,0)))</f>
        <v>-999</v>
      </c>
      <c r="AN2373" s="82">
        <f>IF(J2373=1, 'adjustment factor'!$D$13, IF(J2373=-9,-999,IF(J2373="",-999,0)))</f>
        <v>-999</v>
      </c>
      <c r="AO2373" s="82" t="str">
        <f t="shared" si="378"/>
        <v>-999</v>
      </c>
      <c r="AP2373" s="82" t="str">
        <f t="shared" si="379"/>
        <v>MISSING</v>
      </c>
    </row>
    <row r="2374" spans="2:42">
      <c r="B2374" s="207"/>
      <c r="C2374" s="35">
        <v>2370</v>
      </c>
      <c r="D2374" s="161"/>
      <c r="E2374" s="161"/>
      <c r="F2374" s="161"/>
      <c r="G2374" s="161"/>
      <c r="H2374" s="161"/>
      <c r="I2374" s="161"/>
      <c r="J2374" s="161"/>
      <c r="K2374" s="161"/>
      <c r="L2374" s="161"/>
      <c r="M2374" s="161"/>
      <c r="N2374" s="171"/>
      <c r="O2374" s="171"/>
      <c r="P2374" s="171"/>
      <c r="Q2374" s="171"/>
      <c r="R2374" s="171"/>
      <c r="S2374" s="171"/>
      <c r="T2374" s="208" t="str">
        <f t="shared" si="370"/>
        <v>MISSING</v>
      </c>
      <c r="U2374" s="208" t="str">
        <f t="shared" si="371"/>
        <v>MISSING</v>
      </c>
      <c r="X2374" s="56">
        <f t="shared" si="372"/>
        <v>-99</v>
      </c>
      <c r="Y2374" s="56">
        <f t="shared" si="373"/>
        <v>-99</v>
      </c>
      <c r="Z2374" s="56">
        <f t="shared" si="374"/>
        <v>-99</v>
      </c>
      <c r="AA2374" s="56">
        <f t="shared" si="375"/>
        <v>-99</v>
      </c>
      <c r="AB2374" s="56">
        <f t="shared" si="376"/>
        <v>-99</v>
      </c>
      <c r="AC2374" s="56">
        <f t="shared" si="377"/>
        <v>-99</v>
      </c>
      <c r="AD2374" s="3"/>
      <c r="AE2374" s="82">
        <f>IF(D2374=1, 'adjustment factor'!$D$4, IF(D2374=-9,-999,IF(D2374="",-999,0)))</f>
        <v>-999</v>
      </c>
      <c r="AF2374" s="82">
        <f>IF(F2374=1, 'adjustment factor'!$D$5, IF(F2374=-9,-999,IF(F2374="",-999,0)))</f>
        <v>-999</v>
      </c>
      <c r="AG2374" s="82">
        <f>IF(E2374=1, 'adjustment factor'!$D$6, IF(E2374=-9,-999,IF(E2374="",-999,0)))</f>
        <v>-999</v>
      </c>
      <c r="AH2374" s="82">
        <f>IF(K2374&gt;=45,'adjustment factor'!$D$7,IF(K2374=-9,-1200,IF(K2374="",-1200,0)))</f>
        <v>-1200</v>
      </c>
      <c r="AI2374" s="82">
        <f>IF(L2374=1, 'adjustment factor'!$D$8, IF(L2374=-9,-999,IF(L2374="",-999,0)))</f>
        <v>-999</v>
      </c>
      <c r="AJ2374" s="82">
        <f>IF(AND(M2374&gt;=1,M2374&lt;=4),'adjustment factor'!$D$9,IF(M2374=-9,-999,IF(M2374=98,-999,IF(M2374=99,-999,IF(M2374="",-999,0)))))</f>
        <v>-999</v>
      </c>
      <c r="AK2374" s="82">
        <f>IF(H2374=1, 'adjustment factor'!$D$10, IF(H2374=-9,-999,IF(H2374="",-999,0)))</f>
        <v>-999</v>
      </c>
      <c r="AL2374" s="82">
        <f>IF(G2374=1, 'adjustment factor'!$D$11, IF(G2374=-9,-999,IF(G2374="",-999,0)))</f>
        <v>-999</v>
      </c>
      <c r="AM2374" s="82">
        <f>IF(I2374=1, 'adjustment factor'!$D$12, IF(I2374=-9,-999,IF(I2374="",-999,0)))</f>
        <v>-999</v>
      </c>
      <c r="AN2374" s="82">
        <f>IF(J2374=1, 'adjustment factor'!$D$13, IF(J2374=-9,-999,IF(J2374="",-999,0)))</f>
        <v>-999</v>
      </c>
      <c r="AO2374" s="82" t="str">
        <f t="shared" si="378"/>
        <v>-999</v>
      </c>
      <c r="AP2374" s="82" t="str">
        <f t="shared" si="379"/>
        <v>MISSING</v>
      </c>
    </row>
    <row r="2375" spans="2:42">
      <c r="B2375" s="207"/>
      <c r="C2375" s="35">
        <v>2371</v>
      </c>
      <c r="D2375" s="161"/>
      <c r="E2375" s="161"/>
      <c r="F2375" s="161"/>
      <c r="G2375" s="161"/>
      <c r="H2375" s="161"/>
      <c r="I2375" s="161"/>
      <c r="J2375" s="161"/>
      <c r="K2375" s="161"/>
      <c r="L2375" s="161"/>
      <c r="M2375" s="161"/>
      <c r="N2375" s="171"/>
      <c r="O2375" s="171"/>
      <c r="P2375" s="171"/>
      <c r="Q2375" s="171"/>
      <c r="R2375" s="171"/>
      <c r="S2375" s="171"/>
      <c r="T2375" s="208" t="str">
        <f t="shared" si="370"/>
        <v>MISSING</v>
      </c>
      <c r="U2375" s="208" t="str">
        <f t="shared" si="371"/>
        <v>MISSING</v>
      </c>
      <c r="X2375" s="56">
        <f t="shared" si="372"/>
        <v>-99</v>
      </c>
      <c r="Y2375" s="56">
        <f t="shared" si="373"/>
        <v>-99</v>
      </c>
      <c r="Z2375" s="56">
        <f t="shared" si="374"/>
        <v>-99</v>
      </c>
      <c r="AA2375" s="56">
        <f t="shared" si="375"/>
        <v>-99</v>
      </c>
      <c r="AB2375" s="56">
        <f t="shared" si="376"/>
        <v>-99</v>
      </c>
      <c r="AC2375" s="56">
        <f t="shared" si="377"/>
        <v>-99</v>
      </c>
      <c r="AD2375" s="3"/>
      <c r="AE2375" s="82">
        <f>IF(D2375=1, 'adjustment factor'!$D$4, IF(D2375=-9,-999,IF(D2375="",-999,0)))</f>
        <v>-999</v>
      </c>
      <c r="AF2375" s="82">
        <f>IF(F2375=1, 'adjustment factor'!$D$5, IF(F2375=-9,-999,IF(F2375="",-999,0)))</f>
        <v>-999</v>
      </c>
      <c r="AG2375" s="82">
        <f>IF(E2375=1, 'adjustment factor'!$D$6, IF(E2375=-9,-999,IF(E2375="",-999,0)))</f>
        <v>-999</v>
      </c>
      <c r="AH2375" s="82">
        <f>IF(K2375&gt;=45,'adjustment factor'!$D$7,IF(K2375=-9,-1200,IF(K2375="",-1200,0)))</f>
        <v>-1200</v>
      </c>
      <c r="AI2375" s="82">
        <f>IF(L2375=1, 'adjustment factor'!$D$8, IF(L2375=-9,-999,IF(L2375="",-999,0)))</f>
        <v>-999</v>
      </c>
      <c r="AJ2375" s="82">
        <f>IF(AND(M2375&gt;=1,M2375&lt;=4),'adjustment factor'!$D$9,IF(M2375=-9,-999,IF(M2375=98,-999,IF(M2375=99,-999,IF(M2375="",-999,0)))))</f>
        <v>-999</v>
      </c>
      <c r="AK2375" s="82">
        <f>IF(H2375=1, 'adjustment factor'!$D$10, IF(H2375=-9,-999,IF(H2375="",-999,0)))</f>
        <v>-999</v>
      </c>
      <c r="AL2375" s="82">
        <f>IF(G2375=1, 'adjustment factor'!$D$11, IF(G2375=-9,-999,IF(G2375="",-999,0)))</f>
        <v>-999</v>
      </c>
      <c r="AM2375" s="82">
        <f>IF(I2375=1, 'adjustment factor'!$D$12, IF(I2375=-9,-999,IF(I2375="",-999,0)))</f>
        <v>-999</v>
      </c>
      <c r="AN2375" s="82">
        <f>IF(J2375=1, 'adjustment factor'!$D$13, IF(J2375=-9,-999,IF(J2375="",-999,0)))</f>
        <v>-999</v>
      </c>
      <c r="AO2375" s="82" t="str">
        <f t="shared" si="378"/>
        <v>-999</v>
      </c>
      <c r="AP2375" s="82" t="str">
        <f t="shared" si="379"/>
        <v>MISSING</v>
      </c>
    </row>
    <row r="2376" spans="2:42">
      <c r="B2376" s="207"/>
      <c r="C2376" s="35">
        <v>2372</v>
      </c>
      <c r="D2376" s="161"/>
      <c r="E2376" s="161"/>
      <c r="F2376" s="161"/>
      <c r="G2376" s="161"/>
      <c r="H2376" s="161"/>
      <c r="I2376" s="161"/>
      <c r="J2376" s="161"/>
      <c r="K2376" s="161"/>
      <c r="L2376" s="161"/>
      <c r="M2376" s="161"/>
      <c r="N2376" s="171"/>
      <c r="O2376" s="171"/>
      <c r="P2376" s="171"/>
      <c r="Q2376" s="171"/>
      <c r="R2376" s="171"/>
      <c r="S2376" s="171"/>
      <c r="T2376" s="208" t="str">
        <f t="shared" si="370"/>
        <v>MISSING</v>
      </c>
      <c r="U2376" s="208" t="str">
        <f t="shared" si="371"/>
        <v>MISSING</v>
      </c>
      <c r="X2376" s="56">
        <f t="shared" si="372"/>
        <v>-99</v>
      </c>
      <c r="Y2376" s="56">
        <f t="shared" si="373"/>
        <v>-99</v>
      </c>
      <c r="Z2376" s="56">
        <f t="shared" si="374"/>
        <v>-99</v>
      </c>
      <c r="AA2376" s="56">
        <f t="shared" si="375"/>
        <v>-99</v>
      </c>
      <c r="AB2376" s="56">
        <f t="shared" si="376"/>
        <v>-99</v>
      </c>
      <c r="AC2376" s="56">
        <f t="shared" si="377"/>
        <v>-99</v>
      </c>
      <c r="AD2376" s="3"/>
      <c r="AE2376" s="82">
        <f>IF(D2376=1, 'adjustment factor'!$D$4, IF(D2376=-9,-999,IF(D2376="",-999,0)))</f>
        <v>-999</v>
      </c>
      <c r="AF2376" s="82">
        <f>IF(F2376=1, 'adjustment factor'!$D$5, IF(F2376=-9,-999,IF(F2376="",-999,0)))</f>
        <v>-999</v>
      </c>
      <c r="AG2376" s="82">
        <f>IF(E2376=1, 'adjustment factor'!$D$6, IF(E2376=-9,-999,IF(E2376="",-999,0)))</f>
        <v>-999</v>
      </c>
      <c r="AH2376" s="82">
        <f>IF(K2376&gt;=45,'adjustment factor'!$D$7,IF(K2376=-9,-1200,IF(K2376="",-1200,0)))</f>
        <v>-1200</v>
      </c>
      <c r="AI2376" s="82">
        <f>IF(L2376=1, 'adjustment factor'!$D$8, IF(L2376=-9,-999,IF(L2376="",-999,0)))</f>
        <v>-999</v>
      </c>
      <c r="AJ2376" s="82">
        <f>IF(AND(M2376&gt;=1,M2376&lt;=4),'adjustment factor'!$D$9,IF(M2376=-9,-999,IF(M2376=98,-999,IF(M2376=99,-999,IF(M2376="",-999,0)))))</f>
        <v>-999</v>
      </c>
      <c r="AK2376" s="82">
        <f>IF(H2376=1, 'adjustment factor'!$D$10, IF(H2376=-9,-999,IF(H2376="",-999,0)))</f>
        <v>-999</v>
      </c>
      <c r="AL2376" s="82">
        <f>IF(G2376=1, 'adjustment factor'!$D$11, IF(G2376=-9,-999,IF(G2376="",-999,0)))</f>
        <v>-999</v>
      </c>
      <c r="AM2376" s="82">
        <f>IF(I2376=1, 'adjustment factor'!$D$12, IF(I2376=-9,-999,IF(I2376="",-999,0)))</f>
        <v>-999</v>
      </c>
      <c r="AN2376" s="82">
        <f>IF(J2376=1, 'adjustment factor'!$D$13, IF(J2376=-9,-999,IF(J2376="",-999,0)))</f>
        <v>-999</v>
      </c>
      <c r="AO2376" s="82" t="str">
        <f t="shared" si="378"/>
        <v>-999</v>
      </c>
      <c r="AP2376" s="82" t="str">
        <f t="shared" si="379"/>
        <v>MISSING</v>
      </c>
    </row>
    <row r="2377" spans="2:42">
      <c r="B2377" s="207"/>
      <c r="C2377" s="35">
        <v>2373</v>
      </c>
      <c r="D2377" s="161"/>
      <c r="E2377" s="161"/>
      <c r="F2377" s="161"/>
      <c r="G2377" s="161"/>
      <c r="H2377" s="161"/>
      <c r="I2377" s="161"/>
      <c r="J2377" s="161"/>
      <c r="K2377" s="161"/>
      <c r="L2377" s="161"/>
      <c r="M2377" s="161"/>
      <c r="N2377" s="171"/>
      <c r="O2377" s="171"/>
      <c r="P2377" s="171"/>
      <c r="Q2377" s="171"/>
      <c r="R2377" s="171"/>
      <c r="S2377" s="171"/>
      <c r="T2377" s="208" t="str">
        <f t="shared" si="370"/>
        <v>MISSING</v>
      </c>
      <c r="U2377" s="208" t="str">
        <f t="shared" si="371"/>
        <v>MISSING</v>
      </c>
      <c r="X2377" s="56">
        <f t="shared" si="372"/>
        <v>-99</v>
      </c>
      <c r="Y2377" s="56">
        <f t="shared" si="373"/>
        <v>-99</v>
      </c>
      <c r="Z2377" s="56">
        <f t="shared" si="374"/>
        <v>-99</v>
      </c>
      <c r="AA2377" s="56">
        <f t="shared" si="375"/>
        <v>-99</v>
      </c>
      <c r="AB2377" s="56">
        <f t="shared" si="376"/>
        <v>-99</v>
      </c>
      <c r="AC2377" s="56">
        <f t="shared" si="377"/>
        <v>-99</v>
      </c>
      <c r="AD2377" s="3"/>
      <c r="AE2377" s="82">
        <f>IF(D2377=1, 'adjustment factor'!$D$4, IF(D2377=-9,-999,IF(D2377="",-999,0)))</f>
        <v>-999</v>
      </c>
      <c r="AF2377" s="82">
        <f>IF(F2377=1, 'adjustment factor'!$D$5, IF(F2377=-9,-999,IF(F2377="",-999,0)))</f>
        <v>-999</v>
      </c>
      <c r="AG2377" s="82">
        <f>IF(E2377=1, 'adjustment factor'!$D$6, IF(E2377=-9,-999,IF(E2377="",-999,0)))</f>
        <v>-999</v>
      </c>
      <c r="AH2377" s="82">
        <f>IF(K2377&gt;=45,'adjustment factor'!$D$7,IF(K2377=-9,-1200,IF(K2377="",-1200,0)))</f>
        <v>-1200</v>
      </c>
      <c r="AI2377" s="82">
        <f>IF(L2377=1, 'adjustment factor'!$D$8, IF(L2377=-9,-999,IF(L2377="",-999,0)))</f>
        <v>-999</v>
      </c>
      <c r="AJ2377" s="82">
        <f>IF(AND(M2377&gt;=1,M2377&lt;=4),'adjustment factor'!$D$9,IF(M2377=-9,-999,IF(M2377=98,-999,IF(M2377=99,-999,IF(M2377="",-999,0)))))</f>
        <v>-999</v>
      </c>
      <c r="AK2377" s="82">
        <f>IF(H2377=1, 'adjustment factor'!$D$10, IF(H2377=-9,-999,IF(H2377="",-999,0)))</f>
        <v>-999</v>
      </c>
      <c r="AL2377" s="82">
        <f>IF(G2377=1, 'adjustment factor'!$D$11, IF(G2377=-9,-999,IF(G2377="",-999,0)))</f>
        <v>-999</v>
      </c>
      <c r="AM2377" s="82">
        <f>IF(I2377=1, 'adjustment factor'!$D$12, IF(I2377=-9,-999,IF(I2377="",-999,0)))</f>
        <v>-999</v>
      </c>
      <c r="AN2377" s="82">
        <f>IF(J2377=1, 'adjustment factor'!$D$13, IF(J2377=-9,-999,IF(J2377="",-999,0)))</f>
        <v>-999</v>
      </c>
      <c r="AO2377" s="82" t="str">
        <f t="shared" si="378"/>
        <v>-999</v>
      </c>
      <c r="AP2377" s="82" t="str">
        <f t="shared" si="379"/>
        <v>MISSING</v>
      </c>
    </row>
    <row r="2378" spans="2:42">
      <c r="B2378" s="207"/>
      <c r="C2378" s="35">
        <v>2374</v>
      </c>
      <c r="D2378" s="161"/>
      <c r="E2378" s="161"/>
      <c r="F2378" s="161"/>
      <c r="G2378" s="161"/>
      <c r="H2378" s="161"/>
      <c r="I2378" s="161"/>
      <c r="J2378" s="161"/>
      <c r="K2378" s="161"/>
      <c r="L2378" s="161"/>
      <c r="M2378" s="161"/>
      <c r="N2378" s="171"/>
      <c r="O2378" s="171"/>
      <c r="P2378" s="171"/>
      <c r="Q2378" s="171"/>
      <c r="R2378" s="171"/>
      <c r="S2378" s="171"/>
      <c r="T2378" s="208" t="str">
        <f t="shared" si="370"/>
        <v>MISSING</v>
      </c>
      <c r="U2378" s="208" t="str">
        <f t="shared" si="371"/>
        <v>MISSING</v>
      </c>
      <c r="X2378" s="56">
        <f t="shared" si="372"/>
        <v>-99</v>
      </c>
      <c r="Y2378" s="56">
        <f t="shared" si="373"/>
        <v>-99</v>
      </c>
      <c r="Z2378" s="56">
        <f t="shared" si="374"/>
        <v>-99</v>
      </c>
      <c r="AA2378" s="56">
        <f t="shared" si="375"/>
        <v>-99</v>
      </c>
      <c r="AB2378" s="56">
        <f t="shared" si="376"/>
        <v>-99</v>
      </c>
      <c r="AC2378" s="56">
        <f t="shared" si="377"/>
        <v>-99</v>
      </c>
      <c r="AD2378" s="3"/>
      <c r="AE2378" s="82">
        <f>IF(D2378=1, 'adjustment factor'!$D$4, IF(D2378=-9,-999,IF(D2378="",-999,0)))</f>
        <v>-999</v>
      </c>
      <c r="AF2378" s="82">
        <f>IF(F2378=1, 'adjustment factor'!$D$5, IF(F2378=-9,-999,IF(F2378="",-999,0)))</f>
        <v>-999</v>
      </c>
      <c r="AG2378" s="82">
        <f>IF(E2378=1, 'adjustment factor'!$D$6, IF(E2378=-9,-999,IF(E2378="",-999,0)))</f>
        <v>-999</v>
      </c>
      <c r="AH2378" s="82">
        <f>IF(K2378&gt;=45,'adjustment factor'!$D$7,IF(K2378=-9,-1200,IF(K2378="",-1200,0)))</f>
        <v>-1200</v>
      </c>
      <c r="AI2378" s="82">
        <f>IF(L2378=1, 'adjustment factor'!$D$8, IF(L2378=-9,-999,IF(L2378="",-999,0)))</f>
        <v>-999</v>
      </c>
      <c r="AJ2378" s="82">
        <f>IF(AND(M2378&gt;=1,M2378&lt;=4),'adjustment factor'!$D$9,IF(M2378=-9,-999,IF(M2378=98,-999,IF(M2378=99,-999,IF(M2378="",-999,0)))))</f>
        <v>-999</v>
      </c>
      <c r="AK2378" s="82">
        <f>IF(H2378=1, 'adjustment factor'!$D$10, IF(H2378=-9,-999,IF(H2378="",-999,0)))</f>
        <v>-999</v>
      </c>
      <c r="AL2378" s="82">
        <f>IF(G2378=1, 'adjustment factor'!$D$11, IF(G2378=-9,-999,IF(G2378="",-999,0)))</f>
        <v>-999</v>
      </c>
      <c r="AM2378" s="82">
        <f>IF(I2378=1, 'adjustment factor'!$D$12, IF(I2378=-9,-999,IF(I2378="",-999,0)))</f>
        <v>-999</v>
      </c>
      <c r="AN2378" s="82">
        <f>IF(J2378=1, 'adjustment factor'!$D$13, IF(J2378=-9,-999,IF(J2378="",-999,0)))</f>
        <v>-999</v>
      </c>
      <c r="AO2378" s="82" t="str">
        <f t="shared" si="378"/>
        <v>-999</v>
      </c>
      <c r="AP2378" s="82" t="str">
        <f t="shared" si="379"/>
        <v>MISSING</v>
      </c>
    </row>
    <row r="2379" spans="2:42">
      <c r="B2379" s="207"/>
      <c r="C2379" s="35">
        <v>2375</v>
      </c>
      <c r="D2379" s="161"/>
      <c r="E2379" s="161"/>
      <c r="F2379" s="161"/>
      <c r="G2379" s="161"/>
      <c r="H2379" s="161"/>
      <c r="I2379" s="161"/>
      <c r="J2379" s="161"/>
      <c r="K2379" s="161"/>
      <c r="L2379" s="161"/>
      <c r="M2379" s="161"/>
      <c r="N2379" s="171"/>
      <c r="O2379" s="171"/>
      <c r="P2379" s="171"/>
      <c r="Q2379" s="171"/>
      <c r="R2379" s="171"/>
      <c r="S2379" s="171"/>
      <c r="T2379" s="208" t="str">
        <f t="shared" si="370"/>
        <v>MISSING</v>
      </c>
      <c r="U2379" s="208" t="str">
        <f t="shared" si="371"/>
        <v>MISSING</v>
      </c>
      <c r="X2379" s="56">
        <f t="shared" si="372"/>
        <v>-99</v>
      </c>
      <c r="Y2379" s="56">
        <f t="shared" si="373"/>
        <v>-99</v>
      </c>
      <c r="Z2379" s="56">
        <f t="shared" si="374"/>
        <v>-99</v>
      </c>
      <c r="AA2379" s="56">
        <f t="shared" si="375"/>
        <v>-99</v>
      </c>
      <c r="AB2379" s="56">
        <f t="shared" si="376"/>
        <v>-99</v>
      </c>
      <c r="AC2379" s="56">
        <f t="shared" si="377"/>
        <v>-99</v>
      </c>
      <c r="AD2379" s="3"/>
      <c r="AE2379" s="82">
        <f>IF(D2379=1, 'adjustment factor'!$D$4, IF(D2379=-9,-999,IF(D2379="",-999,0)))</f>
        <v>-999</v>
      </c>
      <c r="AF2379" s="82">
        <f>IF(F2379=1, 'adjustment factor'!$D$5, IF(F2379=-9,-999,IF(F2379="",-999,0)))</f>
        <v>-999</v>
      </c>
      <c r="AG2379" s="82">
        <f>IF(E2379=1, 'adjustment factor'!$D$6, IF(E2379=-9,-999,IF(E2379="",-999,0)))</f>
        <v>-999</v>
      </c>
      <c r="AH2379" s="82">
        <f>IF(K2379&gt;=45,'adjustment factor'!$D$7,IF(K2379=-9,-1200,IF(K2379="",-1200,0)))</f>
        <v>-1200</v>
      </c>
      <c r="AI2379" s="82">
        <f>IF(L2379=1, 'adjustment factor'!$D$8, IF(L2379=-9,-999,IF(L2379="",-999,0)))</f>
        <v>-999</v>
      </c>
      <c r="AJ2379" s="82">
        <f>IF(AND(M2379&gt;=1,M2379&lt;=4),'adjustment factor'!$D$9,IF(M2379=-9,-999,IF(M2379=98,-999,IF(M2379=99,-999,IF(M2379="",-999,0)))))</f>
        <v>-999</v>
      </c>
      <c r="AK2379" s="82">
        <f>IF(H2379=1, 'adjustment factor'!$D$10, IF(H2379=-9,-999,IF(H2379="",-999,0)))</f>
        <v>-999</v>
      </c>
      <c r="AL2379" s="82">
        <f>IF(G2379=1, 'adjustment factor'!$D$11, IF(G2379=-9,-999,IF(G2379="",-999,0)))</f>
        <v>-999</v>
      </c>
      <c r="AM2379" s="82">
        <f>IF(I2379=1, 'adjustment factor'!$D$12, IF(I2379=-9,-999,IF(I2379="",-999,0)))</f>
        <v>-999</v>
      </c>
      <c r="AN2379" s="82">
        <f>IF(J2379=1, 'adjustment factor'!$D$13, IF(J2379=-9,-999,IF(J2379="",-999,0)))</f>
        <v>-999</v>
      </c>
      <c r="AO2379" s="82" t="str">
        <f t="shared" si="378"/>
        <v>-999</v>
      </c>
      <c r="AP2379" s="82" t="str">
        <f t="shared" si="379"/>
        <v>MISSING</v>
      </c>
    </row>
    <row r="2380" spans="2:42">
      <c r="B2380" s="207"/>
      <c r="C2380" s="35">
        <v>2376</v>
      </c>
      <c r="D2380" s="161"/>
      <c r="E2380" s="161"/>
      <c r="F2380" s="161"/>
      <c r="G2380" s="161"/>
      <c r="H2380" s="161"/>
      <c r="I2380" s="161"/>
      <c r="J2380" s="161"/>
      <c r="K2380" s="161"/>
      <c r="L2380" s="161"/>
      <c r="M2380" s="161"/>
      <c r="N2380" s="171"/>
      <c r="O2380" s="171"/>
      <c r="P2380" s="171"/>
      <c r="Q2380" s="171"/>
      <c r="R2380" s="171"/>
      <c r="S2380" s="171"/>
      <c r="T2380" s="208" t="str">
        <f t="shared" si="370"/>
        <v>MISSING</v>
      </c>
      <c r="U2380" s="208" t="str">
        <f t="shared" si="371"/>
        <v>MISSING</v>
      </c>
      <c r="X2380" s="56">
        <f t="shared" si="372"/>
        <v>-99</v>
      </c>
      <c r="Y2380" s="56">
        <f t="shared" si="373"/>
        <v>-99</v>
      </c>
      <c r="Z2380" s="56">
        <f t="shared" si="374"/>
        <v>-99</v>
      </c>
      <c r="AA2380" s="56">
        <f t="shared" si="375"/>
        <v>-99</v>
      </c>
      <c r="AB2380" s="56">
        <f t="shared" si="376"/>
        <v>-99</v>
      </c>
      <c r="AC2380" s="56">
        <f t="shared" si="377"/>
        <v>-99</v>
      </c>
      <c r="AD2380" s="3"/>
      <c r="AE2380" s="82">
        <f>IF(D2380=1, 'adjustment factor'!$D$4, IF(D2380=-9,-999,IF(D2380="",-999,0)))</f>
        <v>-999</v>
      </c>
      <c r="AF2380" s="82">
        <f>IF(F2380=1, 'adjustment factor'!$D$5, IF(F2380=-9,-999,IF(F2380="",-999,0)))</f>
        <v>-999</v>
      </c>
      <c r="AG2380" s="82">
        <f>IF(E2380=1, 'adjustment factor'!$D$6, IF(E2380=-9,-999,IF(E2380="",-999,0)))</f>
        <v>-999</v>
      </c>
      <c r="AH2380" s="82">
        <f>IF(K2380&gt;=45,'adjustment factor'!$D$7,IF(K2380=-9,-1200,IF(K2380="",-1200,0)))</f>
        <v>-1200</v>
      </c>
      <c r="AI2380" s="82">
        <f>IF(L2380=1, 'adjustment factor'!$D$8, IF(L2380=-9,-999,IF(L2380="",-999,0)))</f>
        <v>-999</v>
      </c>
      <c r="AJ2380" s="82">
        <f>IF(AND(M2380&gt;=1,M2380&lt;=4),'adjustment factor'!$D$9,IF(M2380=-9,-999,IF(M2380=98,-999,IF(M2380=99,-999,IF(M2380="",-999,0)))))</f>
        <v>-999</v>
      </c>
      <c r="AK2380" s="82">
        <f>IF(H2380=1, 'adjustment factor'!$D$10, IF(H2380=-9,-999,IF(H2380="",-999,0)))</f>
        <v>-999</v>
      </c>
      <c r="AL2380" s="82">
        <f>IF(G2380=1, 'adjustment factor'!$D$11, IF(G2380=-9,-999,IF(G2380="",-999,0)))</f>
        <v>-999</v>
      </c>
      <c r="AM2380" s="82">
        <f>IF(I2380=1, 'adjustment factor'!$D$12, IF(I2380=-9,-999,IF(I2380="",-999,0)))</f>
        <v>-999</v>
      </c>
      <c r="AN2380" s="82">
        <f>IF(J2380=1, 'adjustment factor'!$D$13, IF(J2380=-9,-999,IF(J2380="",-999,0)))</f>
        <v>-999</v>
      </c>
      <c r="AO2380" s="82" t="str">
        <f t="shared" si="378"/>
        <v>-999</v>
      </c>
      <c r="AP2380" s="82" t="str">
        <f t="shared" si="379"/>
        <v>MISSING</v>
      </c>
    </row>
    <row r="2381" spans="2:42">
      <c r="B2381" s="207"/>
      <c r="C2381" s="35">
        <v>2377</v>
      </c>
      <c r="D2381" s="161"/>
      <c r="E2381" s="161"/>
      <c r="F2381" s="161"/>
      <c r="G2381" s="161"/>
      <c r="H2381" s="161"/>
      <c r="I2381" s="161"/>
      <c r="J2381" s="161"/>
      <c r="K2381" s="161"/>
      <c r="L2381" s="161"/>
      <c r="M2381" s="161"/>
      <c r="N2381" s="171"/>
      <c r="O2381" s="171"/>
      <c r="P2381" s="171"/>
      <c r="Q2381" s="171"/>
      <c r="R2381" s="171"/>
      <c r="S2381" s="171"/>
      <c r="T2381" s="208" t="str">
        <f t="shared" si="370"/>
        <v>MISSING</v>
      </c>
      <c r="U2381" s="208" t="str">
        <f t="shared" si="371"/>
        <v>MISSING</v>
      </c>
      <c r="X2381" s="56">
        <f t="shared" si="372"/>
        <v>-99</v>
      </c>
      <c r="Y2381" s="56">
        <f t="shared" si="373"/>
        <v>-99</v>
      </c>
      <c r="Z2381" s="56">
        <f t="shared" si="374"/>
        <v>-99</v>
      </c>
      <c r="AA2381" s="56">
        <f t="shared" si="375"/>
        <v>-99</v>
      </c>
      <c r="AB2381" s="56">
        <f t="shared" si="376"/>
        <v>-99</v>
      </c>
      <c r="AC2381" s="56">
        <f t="shared" si="377"/>
        <v>-99</v>
      </c>
      <c r="AD2381" s="3"/>
      <c r="AE2381" s="82">
        <f>IF(D2381=1, 'adjustment factor'!$D$4, IF(D2381=-9,-999,IF(D2381="",-999,0)))</f>
        <v>-999</v>
      </c>
      <c r="AF2381" s="82">
        <f>IF(F2381=1, 'adjustment factor'!$D$5, IF(F2381=-9,-999,IF(F2381="",-999,0)))</f>
        <v>-999</v>
      </c>
      <c r="AG2381" s="82">
        <f>IF(E2381=1, 'adjustment factor'!$D$6, IF(E2381=-9,-999,IF(E2381="",-999,0)))</f>
        <v>-999</v>
      </c>
      <c r="AH2381" s="82">
        <f>IF(K2381&gt;=45,'adjustment factor'!$D$7,IF(K2381=-9,-1200,IF(K2381="",-1200,0)))</f>
        <v>-1200</v>
      </c>
      <c r="AI2381" s="82">
        <f>IF(L2381=1, 'adjustment factor'!$D$8, IF(L2381=-9,-999,IF(L2381="",-999,0)))</f>
        <v>-999</v>
      </c>
      <c r="AJ2381" s="82">
        <f>IF(AND(M2381&gt;=1,M2381&lt;=4),'adjustment factor'!$D$9,IF(M2381=-9,-999,IF(M2381=98,-999,IF(M2381=99,-999,IF(M2381="",-999,0)))))</f>
        <v>-999</v>
      </c>
      <c r="AK2381" s="82">
        <f>IF(H2381=1, 'adjustment factor'!$D$10, IF(H2381=-9,-999,IF(H2381="",-999,0)))</f>
        <v>-999</v>
      </c>
      <c r="AL2381" s="82">
        <f>IF(G2381=1, 'adjustment factor'!$D$11, IF(G2381=-9,-999,IF(G2381="",-999,0)))</f>
        <v>-999</v>
      </c>
      <c r="AM2381" s="82">
        <f>IF(I2381=1, 'adjustment factor'!$D$12, IF(I2381=-9,-999,IF(I2381="",-999,0)))</f>
        <v>-999</v>
      </c>
      <c r="AN2381" s="82">
        <f>IF(J2381=1, 'adjustment factor'!$D$13, IF(J2381=-9,-999,IF(J2381="",-999,0)))</f>
        <v>-999</v>
      </c>
      <c r="AO2381" s="82" t="str">
        <f t="shared" si="378"/>
        <v>-999</v>
      </c>
      <c r="AP2381" s="82" t="str">
        <f t="shared" si="379"/>
        <v>MISSING</v>
      </c>
    </row>
    <row r="2382" spans="2:42">
      <c r="B2382" s="207"/>
      <c r="C2382" s="35">
        <v>2378</v>
      </c>
      <c r="D2382" s="161"/>
      <c r="E2382" s="161"/>
      <c r="F2382" s="161"/>
      <c r="G2382" s="161"/>
      <c r="H2382" s="161"/>
      <c r="I2382" s="161"/>
      <c r="J2382" s="161"/>
      <c r="K2382" s="161"/>
      <c r="L2382" s="161"/>
      <c r="M2382" s="161"/>
      <c r="N2382" s="171"/>
      <c r="O2382" s="171"/>
      <c r="P2382" s="171"/>
      <c r="Q2382" s="171"/>
      <c r="R2382" s="171"/>
      <c r="S2382" s="171"/>
      <c r="T2382" s="208" t="str">
        <f t="shared" si="370"/>
        <v>MISSING</v>
      </c>
      <c r="U2382" s="208" t="str">
        <f t="shared" si="371"/>
        <v>MISSING</v>
      </c>
      <c r="X2382" s="56">
        <f t="shared" si="372"/>
        <v>-99</v>
      </c>
      <c r="Y2382" s="56">
        <f t="shared" si="373"/>
        <v>-99</v>
      </c>
      <c r="Z2382" s="56">
        <f t="shared" si="374"/>
        <v>-99</v>
      </c>
      <c r="AA2382" s="56">
        <f t="shared" si="375"/>
        <v>-99</v>
      </c>
      <c r="AB2382" s="56">
        <f t="shared" si="376"/>
        <v>-99</v>
      </c>
      <c r="AC2382" s="56">
        <f t="shared" si="377"/>
        <v>-99</v>
      </c>
      <c r="AD2382" s="3"/>
      <c r="AE2382" s="82">
        <f>IF(D2382=1, 'adjustment factor'!$D$4, IF(D2382=-9,-999,IF(D2382="",-999,0)))</f>
        <v>-999</v>
      </c>
      <c r="AF2382" s="82">
        <f>IF(F2382=1, 'adjustment factor'!$D$5, IF(F2382=-9,-999,IF(F2382="",-999,0)))</f>
        <v>-999</v>
      </c>
      <c r="AG2382" s="82">
        <f>IF(E2382=1, 'adjustment factor'!$D$6, IF(E2382=-9,-999,IF(E2382="",-999,0)))</f>
        <v>-999</v>
      </c>
      <c r="AH2382" s="82">
        <f>IF(K2382&gt;=45,'adjustment factor'!$D$7,IF(K2382=-9,-1200,IF(K2382="",-1200,0)))</f>
        <v>-1200</v>
      </c>
      <c r="AI2382" s="82">
        <f>IF(L2382=1, 'adjustment factor'!$D$8, IF(L2382=-9,-999,IF(L2382="",-999,0)))</f>
        <v>-999</v>
      </c>
      <c r="AJ2382" s="82">
        <f>IF(AND(M2382&gt;=1,M2382&lt;=4),'adjustment factor'!$D$9,IF(M2382=-9,-999,IF(M2382=98,-999,IF(M2382=99,-999,IF(M2382="",-999,0)))))</f>
        <v>-999</v>
      </c>
      <c r="AK2382" s="82">
        <f>IF(H2382=1, 'adjustment factor'!$D$10, IF(H2382=-9,-999,IF(H2382="",-999,0)))</f>
        <v>-999</v>
      </c>
      <c r="AL2382" s="82">
        <f>IF(G2382=1, 'adjustment factor'!$D$11, IF(G2382=-9,-999,IF(G2382="",-999,0)))</f>
        <v>-999</v>
      </c>
      <c r="AM2382" s="82">
        <f>IF(I2382=1, 'adjustment factor'!$D$12, IF(I2382=-9,-999,IF(I2382="",-999,0)))</f>
        <v>-999</v>
      </c>
      <c r="AN2382" s="82">
        <f>IF(J2382=1, 'adjustment factor'!$D$13, IF(J2382=-9,-999,IF(J2382="",-999,0)))</f>
        <v>-999</v>
      </c>
      <c r="AO2382" s="82" t="str">
        <f t="shared" si="378"/>
        <v>-999</v>
      </c>
      <c r="AP2382" s="82" t="str">
        <f t="shared" si="379"/>
        <v>MISSING</v>
      </c>
    </row>
    <row r="2383" spans="2:42">
      <c r="B2383" s="207"/>
      <c r="C2383" s="35">
        <v>2379</v>
      </c>
      <c r="D2383" s="161"/>
      <c r="E2383" s="161"/>
      <c r="F2383" s="161"/>
      <c r="G2383" s="161"/>
      <c r="H2383" s="161"/>
      <c r="I2383" s="161"/>
      <c r="J2383" s="161"/>
      <c r="K2383" s="161"/>
      <c r="L2383" s="161"/>
      <c r="M2383" s="161"/>
      <c r="N2383" s="171"/>
      <c r="O2383" s="171"/>
      <c r="P2383" s="171"/>
      <c r="Q2383" s="171"/>
      <c r="R2383" s="171"/>
      <c r="S2383" s="171"/>
      <c r="T2383" s="208" t="str">
        <f t="shared" si="370"/>
        <v>MISSING</v>
      </c>
      <c r="U2383" s="208" t="str">
        <f t="shared" si="371"/>
        <v>MISSING</v>
      </c>
      <c r="X2383" s="56">
        <f t="shared" si="372"/>
        <v>-99</v>
      </c>
      <c r="Y2383" s="56">
        <f t="shared" si="373"/>
        <v>-99</v>
      </c>
      <c r="Z2383" s="56">
        <f t="shared" si="374"/>
        <v>-99</v>
      </c>
      <c r="AA2383" s="56">
        <f t="shared" si="375"/>
        <v>-99</v>
      </c>
      <c r="AB2383" s="56">
        <f t="shared" si="376"/>
        <v>-99</v>
      </c>
      <c r="AC2383" s="56">
        <f t="shared" si="377"/>
        <v>-99</v>
      </c>
      <c r="AD2383" s="3"/>
      <c r="AE2383" s="82">
        <f>IF(D2383=1, 'adjustment factor'!$D$4, IF(D2383=-9,-999,IF(D2383="",-999,0)))</f>
        <v>-999</v>
      </c>
      <c r="AF2383" s="82">
        <f>IF(F2383=1, 'adjustment factor'!$D$5, IF(F2383=-9,-999,IF(F2383="",-999,0)))</f>
        <v>-999</v>
      </c>
      <c r="AG2383" s="82">
        <f>IF(E2383=1, 'adjustment factor'!$D$6, IF(E2383=-9,-999,IF(E2383="",-999,0)))</f>
        <v>-999</v>
      </c>
      <c r="AH2383" s="82">
        <f>IF(K2383&gt;=45,'adjustment factor'!$D$7,IF(K2383=-9,-1200,IF(K2383="",-1200,0)))</f>
        <v>-1200</v>
      </c>
      <c r="AI2383" s="82">
        <f>IF(L2383=1, 'adjustment factor'!$D$8, IF(L2383=-9,-999,IF(L2383="",-999,0)))</f>
        <v>-999</v>
      </c>
      <c r="AJ2383" s="82">
        <f>IF(AND(M2383&gt;=1,M2383&lt;=4),'adjustment factor'!$D$9,IF(M2383=-9,-999,IF(M2383=98,-999,IF(M2383=99,-999,IF(M2383="",-999,0)))))</f>
        <v>-999</v>
      </c>
      <c r="AK2383" s="82">
        <f>IF(H2383=1, 'adjustment factor'!$D$10, IF(H2383=-9,-999,IF(H2383="",-999,0)))</f>
        <v>-999</v>
      </c>
      <c r="AL2383" s="82">
        <f>IF(G2383=1, 'adjustment factor'!$D$11, IF(G2383=-9,-999,IF(G2383="",-999,0)))</f>
        <v>-999</v>
      </c>
      <c r="AM2383" s="82">
        <f>IF(I2383=1, 'adjustment factor'!$D$12, IF(I2383=-9,-999,IF(I2383="",-999,0)))</f>
        <v>-999</v>
      </c>
      <c r="AN2383" s="82">
        <f>IF(J2383=1, 'adjustment factor'!$D$13, IF(J2383=-9,-999,IF(J2383="",-999,0)))</f>
        <v>-999</v>
      </c>
      <c r="AO2383" s="82" t="str">
        <f t="shared" si="378"/>
        <v>-999</v>
      </c>
      <c r="AP2383" s="82" t="str">
        <f t="shared" si="379"/>
        <v>MISSING</v>
      </c>
    </row>
    <row r="2384" spans="2:42">
      <c r="B2384" s="207"/>
      <c r="C2384" s="35">
        <v>2380</v>
      </c>
      <c r="D2384" s="161"/>
      <c r="E2384" s="161"/>
      <c r="F2384" s="161"/>
      <c r="G2384" s="161"/>
      <c r="H2384" s="161"/>
      <c r="I2384" s="161"/>
      <c r="J2384" s="161"/>
      <c r="K2384" s="161"/>
      <c r="L2384" s="161"/>
      <c r="M2384" s="161"/>
      <c r="N2384" s="171"/>
      <c r="O2384" s="171"/>
      <c r="P2384" s="171"/>
      <c r="Q2384" s="171"/>
      <c r="R2384" s="171"/>
      <c r="S2384" s="171"/>
      <c r="T2384" s="208" t="str">
        <f t="shared" si="370"/>
        <v>MISSING</v>
      </c>
      <c r="U2384" s="208" t="str">
        <f t="shared" si="371"/>
        <v>MISSING</v>
      </c>
      <c r="X2384" s="56">
        <f t="shared" si="372"/>
        <v>-99</v>
      </c>
      <c r="Y2384" s="56">
        <f t="shared" si="373"/>
        <v>-99</v>
      </c>
      <c r="Z2384" s="56">
        <f t="shared" si="374"/>
        <v>-99</v>
      </c>
      <c r="AA2384" s="56">
        <f t="shared" si="375"/>
        <v>-99</v>
      </c>
      <c r="AB2384" s="56">
        <f t="shared" si="376"/>
        <v>-99</v>
      </c>
      <c r="AC2384" s="56">
        <f t="shared" si="377"/>
        <v>-99</v>
      </c>
      <c r="AD2384" s="3"/>
      <c r="AE2384" s="82">
        <f>IF(D2384=1, 'adjustment factor'!$D$4, IF(D2384=-9,-999,IF(D2384="",-999,0)))</f>
        <v>-999</v>
      </c>
      <c r="AF2384" s="82">
        <f>IF(F2384=1, 'adjustment factor'!$D$5, IF(F2384=-9,-999,IF(F2384="",-999,0)))</f>
        <v>-999</v>
      </c>
      <c r="AG2384" s="82">
        <f>IF(E2384=1, 'adjustment factor'!$D$6, IF(E2384=-9,-999,IF(E2384="",-999,0)))</f>
        <v>-999</v>
      </c>
      <c r="AH2384" s="82">
        <f>IF(K2384&gt;=45,'adjustment factor'!$D$7,IF(K2384=-9,-1200,IF(K2384="",-1200,0)))</f>
        <v>-1200</v>
      </c>
      <c r="AI2384" s="82">
        <f>IF(L2384=1, 'adjustment factor'!$D$8, IF(L2384=-9,-999,IF(L2384="",-999,0)))</f>
        <v>-999</v>
      </c>
      <c r="AJ2384" s="82">
        <f>IF(AND(M2384&gt;=1,M2384&lt;=4),'adjustment factor'!$D$9,IF(M2384=-9,-999,IF(M2384=98,-999,IF(M2384=99,-999,IF(M2384="",-999,0)))))</f>
        <v>-999</v>
      </c>
      <c r="AK2384" s="82">
        <f>IF(H2384=1, 'adjustment factor'!$D$10, IF(H2384=-9,-999,IF(H2384="",-999,0)))</f>
        <v>-999</v>
      </c>
      <c r="AL2384" s="82">
        <f>IF(G2384=1, 'adjustment factor'!$D$11, IF(G2384=-9,-999,IF(G2384="",-999,0)))</f>
        <v>-999</v>
      </c>
      <c r="AM2384" s="82">
        <f>IF(I2384=1, 'adjustment factor'!$D$12, IF(I2384=-9,-999,IF(I2384="",-999,0)))</f>
        <v>-999</v>
      </c>
      <c r="AN2384" s="82">
        <f>IF(J2384=1, 'adjustment factor'!$D$13, IF(J2384=-9,-999,IF(J2384="",-999,0)))</f>
        <v>-999</v>
      </c>
      <c r="AO2384" s="82" t="str">
        <f t="shared" si="378"/>
        <v>-999</v>
      </c>
      <c r="AP2384" s="82" t="str">
        <f t="shared" si="379"/>
        <v>MISSING</v>
      </c>
    </row>
    <row r="2385" spans="2:42">
      <c r="B2385" s="207"/>
      <c r="C2385" s="35">
        <v>2381</v>
      </c>
      <c r="D2385" s="161"/>
      <c r="E2385" s="161"/>
      <c r="F2385" s="161"/>
      <c r="G2385" s="161"/>
      <c r="H2385" s="161"/>
      <c r="I2385" s="161"/>
      <c r="J2385" s="161"/>
      <c r="K2385" s="161"/>
      <c r="L2385" s="161"/>
      <c r="M2385" s="161"/>
      <c r="N2385" s="171"/>
      <c r="O2385" s="171"/>
      <c r="P2385" s="171"/>
      <c r="Q2385" s="171"/>
      <c r="R2385" s="171"/>
      <c r="S2385" s="171"/>
      <c r="T2385" s="208" t="str">
        <f t="shared" si="370"/>
        <v>MISSING</v>
      </c>
      <c r="U2385" s="208" t="str">
        <f t="shared" si="371"/>
        <v>MISSING</v>
      </c>
      <c r="X2385" s="56">
        <f t="shared" si="372"/>
        <v>-99</v>
      </c>
      <c r="Y2385" s="56">
        <f t="shared" si="373"/>
        <v>-99</v>
      </c>
      <c r="Z2385" s="56">
        <f t="shared" si="374"/>
        <v>-99</v>
      </c>
      <c r="AA2385" s="56">
        <f t="shared" si="375"/>
        <v>-99</v>
      </c>
      <c r="AB2385" s="56">
        <f t="shared" si="376"/>
        <v>-99</v>
      </c>
      <c r="AC2385" s="56">
        <f t="shared" si="377"/>
        <v>-99</v>
      </c>
      <c r="AD2385" s="3"/>
      <c r="AE2385" s="82">
        <f>IF(D2385=1, 'adjustment factor'!$D$4, IF(D2385=-9,-999,IF(D2385="",-999,0)))</f>
        <v>-999</v>
      </c>
      <c r="AF2385" s="82">
        <f>IF(F2385=1, 'adjustment factor'!$D$5, IF(F2385=-9,-999,IF(F2385="",-999,0)))</f>
        <v>-999</v>
      </c>
      <c r="AG2385" s="82">
        <f>IF(E2385=1, 'adjustment factor'!$D$6, IF(E2385=-9,-999,IF(E2385="",-999,0)))</f>
        <v>-999</v>
      </c>
      <c r="AH2385" s="82">
        <f>IF(K2385&gt;=45,'adjustment factor'!$D$7,IF(K2385=-9,-1200,IF(K2385="",-1200,0)))</f>
        <v>-1200</v>
      </c>
      <c r="AI2385" s="82">
        <f>IF(L2385=1, 'adjustment factor'!$D$8, IF(L2385=-9,-999,IF(L2385="",-999,0)))</f>
        <v>-999</v>
      </c>
      <c r="AJ2385" s="82">
        <f>IF(AND(M2385&gt;=1,M2385&lt;=4),'adjustment factor'!$D$9,IF(M2385=-9,-999,IF(M2385=98,-999,IF(M2385=99,-999,IF(M2385="",-999,0)))))</f>
        <v>-999</v>
      </c>
      <c r="AK2385" s="82">
        <f>IF(H2385=1, 'adjustment factor'!$D$10, IF(H2385=-9,-999,IF(H2385="",-999,0)))</f>
        <v>-999</v>
      </c>
      <c r="AL2385" s="82">
        <f>IF(G2385=1, 'adjustment factor'!$D$11, IF(G2385=-9,-999,IF(G2385="",-999,0)))</f>
        <v>-999</v>
      </c>
      <c r="AM2385" s="82">
        <f>IF(I2385=1, 'adjustment factor'!$D$12, IF(I2385=-9,-999,IF(I2385="",-999,0)))</f>
        <v>-999</v>
      </c>
      <c r="AN2385" s="82">
        <f>IF(J2385=1, 'adjustment factor'!$D$13, IF(J2385=-9,-999,IF(J2385="",-999,0)))</f>
        <v>-999</v>
      </c>
      <c r="AO2385" s="82" t="str">
        <f t="shared" si="378"/>
        <v>-999</v>
      </c>
      <c r="AP2385" s="82" t="str">
        <f t="shared" si="379"/>
        <v>MISSING</v>
      </c>
    </row>
    <row r="2386" spans="2:42">
      <c r="B2386" s="207"/>
      <c r="C2386" s="35">
        <v>2382</v>
      </c>
      <c r="D2386" s="161"/>
      <c r="E2386" s="161"/>
      <c r="F2386" s="161"/>
      <c r="G2386" s="161"/>
      <c r="H2386" s="161"/>
      <c r="I2386" s="161"/>
      <c r="J2386" s="161"/>
      <c r="K2386" s="161"/>
      <c r="L2386" s="161"/>
      <c r="M2386" s="161"/>
      <c r="N2386" s="171"/>
      <c r="O2386" s="171"/>
      <c r="P2386" s="171"/>
      <c r="Q2386" s="171"/>
      <c r="R2386" s="171"/>
      <c r="S2386" s="171"/>
      <c r="T2386" s="208" t="str">
        <f t="shared" si="370"/>
        <v>MISSING</v>
      </c>
      <c r="U2386" s="208" t="str">
        <f t="shared" si="371"/>
        <v>MISSING</v>
      </c>
      <c r="X2386" s="56">
        <f t="shared" si="372"/>
        <v>-99</v>
      </c>
      <c r="Y2386" s="56">
        <f t="shared" si="373"/>
        <v>-99</v>
      </c>
      <c r="Z2386" s="56">
        <f t="shared" si="374"/>
        <v>-99</v>
      </c>
      <c r="AA2386" s="56">
        <f t="shared" si="375"/>
        <v>-99</v>
      </c>
      <c r="AB2386" s="56">
        <f t="shared" si="376"/>
        <v>-99</v>
      </c>
      <c r="AC2386" s="56">
        <f t="shared" si="377"/>
        <v>-99</v>
      </c>
      <c r="AD2386" s="3"/>
      <c r="AE2386" s="82">
        <f>IF(D2386=1, 'adjustment factor'!$D$4, IF(D2386=-9,-999,IF(D2386="",-999,0)))</f>
        <v>-999</v>
      </c>
      <c r="AF2386" s="82">
        <f>IF(F2386=1, 'adjustment factor'!$D$5, IF(F2386=-9,-999,IF(F2386="",-999,0)))</f>
        <v>-999</v>
      </c>
      <c r="AG2386" s="82">
        <f>IF(E2386=1, 'adjustment factor'!$D$6, IF(E2386=-9,-999,IF(E2386="",-999,0)))</f>
        <v>-999</v>
      </c>
      <c r="AH2386" s="82">
        <f>IF(K2386&gt;=45,'adjustment factor'!$D$7,IF(K2386=-9,-1200,IF(K2386="",-1200,0)))</f>
        <v>-1200</v>
      </c>
      <c r="AI2386" s="82">
        <f>IF(L2386=1, 'adjustment factor'!$D$8, IF(L2386=-9,-999,IF(L2386="",-999,0)))</f>
        <v>-999</v>
      </c>
      <c r="AJ2386" s="82">
        <f>IF(AND(M2386&gt;=1,M2386&lt;=4),'adjustment factor'!$D$9,IF(M2386=-9,-999,IF(M2386=98,-999,IF(M2386=99,-999,IF(M2386="",-999,0)))))</f>
        <v>-999</v>
      </c>
      <c r="AK2386" s="82">
        <f>IF(H2386=1, 'adjustment factor'!$D$10, IF(H2386=-9,-999,IF(H2386="",-999,0)))</f>
        <v>-999</v>
      </c>
      <c r="AL2386" s="82">
        <f>IF(G2386=1, 'adjustment factor'!$D$11, IF(G2386=-9,-999,IF(G2386="",-999,0)))</f>
        <v>-999</v>
      </c>
      <c r="AM2386" s="82">
        <f>IF(I2386=1, 'adjustment factor'!$D$12, IF(I2386=-9,-999,IF(I2386="",-999,0)))</f>
        <v>-999</v>
      </c>
      <c r="AN2386" s="82">
        <f>IF(J2386=1, 'adjustment factor'!$D$13, IF(J2386=-9,-999,IF(J2386="",-999,0)))</f>
        <v>-999</v>
      </c>
      <c r="AO2386" s="82" t="str">
        <f t="shared" si="378"/>
        <v>-999</v>
      </c>
      <c r="AP2386" s="82" t="str">
        <f t="shared" si="379"/>
        <v>MISSING</v>
      </c>
    </row>
    <row r="2387" spans="2:42">
      <c r="B2387" s="207"/>
      <c r="C2387" s="35">
        <v>2383</v>
      </c>
      <c r="D2387" s="161"/>
      <c r="E2387" s="161"/>
      <c r="F2387" s="161"/>
      <c r="G2387" s="161"/>
      <c r="H2387" s="161"/>
      <c r="I2387" s="161"/>
      <c r="J2387" s="161"/>
      <c r="K2387" s="161"/>
      <c r="L2387" s="161"/>
      <c r="M2387" s="161"/>
      <c r="N2387" s="171"/>
      <c r="O2387" s="171"/>
      <c r="P2387" s="171"/>
      <c r="Q2387" s="171"/>
      <c r="R2387" s="171"/>
      <c r="S2387" s="171"/>
      <c r="T2387" s="208" t="str">
        <f t="shared" si="370"/>
        <v>MISSING</v>
      </c>
      <c r="U2387" s="208" t="str">
        <f t="shared" si="371"/>
        <v>MISSING</v>
      </c>
      <c r="X2387" s="56">
        <f t="shared" si="372"/>
        <v>-99</v>
      </c>
      <c r="Y2387" s="56">
        <f t="shared" si="373"/>
        <v>-99</v>
      </c>
      <c r="Z2387" s="56">
        <f t="shared" si="374"/>
        <v>-99</v>
      </c>
      <c r="AA2387" s="56">
        <f t="shared" si="375"/>
        <v>-99</v>
      </c>
      <c r="AB2387" s="56">
        <f t="shared" si="376"/>
        <v>-99</v>
      </c>
      <c r="AC2387" s="56">
        <f t="shared" si="377"/>
        <v>-99</v>
      </c>
      <c r="AD2387" s="3"/>
      <c r="AE2387" s="82">
        <f>IF(D2387=1, 'adjustment factor'!$D$4, IF(D2387=-9,-999,IF(D2387="",-999,0)))</f>
        <v>-999</v>
      </c>
      <c r="AF2387" s="82">
        <f>IF(F2387=1, 'adjustment factor'!$D$5, IF(F2387=-9,-999,IF(F2387="",-999,0)))</f>
        <v>-999</v>
      </c>
      <c r="AG2387" s="82">
        <f>IF(E2387=1, 'adjustment factor'!$D$6, IF(E2387=-9,-999,IF(E2387="",-999,0)))</f>
        <v>-999</v>
      </c>
      <c r="AH2387" s="82">
        <f>IF(K2387&gt;=45,'adjustment factor'!$D$7,IF(K2387=-9,-1200,IF(K2387="",-1200,0)))</f>
        <v>-1200</v>
      </c>
      <c r="AI2387" s="82">
        <f>IF(L2387=1, 'adjustment factor'!$D$8, IF(L2387=-9,-999,IF(L2387="",-999,0)))</f>
        <v>-999</v>
      </c>
      <c r="AJ2387" s="82">
        <f>IF(AND(M2387&gt;=1,M2387&lt;=4),'adjustment factor'!$D$9,IF(M2387=-9,-999,IF(M2387=98,-999,IF(M2387=99,-999,IF(M2387="",-999,0)))))</f>
        <v>-999</v>
      </c>
      <c r="AK2387" s="82">
        <f>IF(H2387=1, 'adjustment factor'!$D$10, IF(H2387=-9,-999,IF(H2387="",-999,0)))</f>
        <v>-999</v>
      </c>
      <c r="AL2387" s="82">
        <f>IF(G2387=1, 'adjustment factor'!$D$11, IF(G2387=-9,-999,IF(G2387="",-999,0)))</f>
        <v>-999</v>
      </c>
      <c r="AM2387" s="82">
        <f>IF(I2387=1, 'adjustment factor'!$D$12, IF(I2387=-9,-999,IF(I2387="",-999,0)))</f>
        <v>-999</v>
      </c>
      <c r="AN2387" s="82">
        <f>IF(J2387=1, 'adjustment factor'!$D$13, IF(J2387=-9,-999,IF(J2387="",-999,0)))</f>
        <v>-999</v>
      </c>
      <c r="AO2387" s="82" t="str">
        <f t="shared" si="378"/>
        <v>-999</v>
      </c>
      <c r="AP2387" s="82" t="str">
        <f t="shared" si="379"/>
        <v>MISSING</v>
      </c>
    </row>
    <row r="2388" spans="2:42">
      <c r="B2388" s="207"/>
      <c r="C2388" s="35">
        <v>2384</v>
      </c>
      <c r="D2388" s="161"/>
      <c r="E2388" s="161"/>
      <c r="F2388" s="161"/>
      <c r="G2388" s="161"/>
      <c r="H2388" s="161"/>
      <c r="I2388" s="161"/>
      <c r="J2388" s="161"/>
      <c r="K2388" s="161"/>
      <c r="L2388" s="161"/>
      <c r="M2388" s="161"/>
      <c r="N2388" s="171"/>
      <c r="O2388" s="171"/>
      <c r="P2388" s="171"/>
      <c r="Q2388" s="171"/>
      <c r="R2388" s="171"/>
      <c r="S2388" s="171"/>
      <c r="T2388" s="208" t="str">
        <f t="shared" si="370"/>
        <v>MISSING</v>
      </c>
      <c r="U2388" s="208" t="str">
        <f t="shared" si="371"/>
        <v>MISSING</v>
      </c>
      <c r="X2388" s="56">
        <f t="shared" si="372"/>
        <v>-99</v>
      </c>
      <c r="Y2388" s="56">
        <f t="shared" si="373"/>
        <v>-99</v>
      </c>
      <c r="Z2388" s="56">
        <f t="shared" si="374"/>
        <v>-99</v>
      </c>
      <c r="AA2388" s="56">
        <f t="shared" si="375"/>
        <v>-99</v>
      </c>
      <c r="AB2388" s="56">
        <f t="shared" si="376"/>
        <v>-99</v>
      </c>
      <c r="AC2388" s="56">
        <f t="shared" si="377"/>
        <v>-99</v>
      </c>
      <c r="AD2388" s="3"/>
      <c r="AE2388" s="82">
        <f>IF(D2388=1, 'adjustment factor'!$D$4, IF(D2388=-9,-999,IF(D2388="",-999,0)))</f>
        <v>-999</v>
      </c>
      <c r="AF2388" s="82">
        <f>IF(F2388=1, 'adjustment factor'!$D$5, IF(F2388=-9,-999,IF(F2388="",-999,0)))</f>
        <v>-999</v>
      </c>
      <c r="AG2388" s="82">
        <f>IF(E2388=1, 'adjustment factor'!$D$6, IF(E2388=-9,-999,IF(E2388="",-999,0)))</f>
        <v>-999</v>
      </c>
      <c r="AH2388" s="82">
        <f>IF(K2388&gt;=45,'adjustment factor'!$D$7,IF(K2388=-9,-1200,IF(K2388="",-1200,0)))</f>
        <v>-1200</v>
      </c>
      <c r="AI2388" s="82">
        <f>IF(L2388=1, 'adjustment factor'!$D$8, IF(L2388=-9,-999,IF(L2388="",-999,0)))</f>
        <v>-999</v>
      </c>
      <c r="AJ2388" s="82">
        <f>IF(AND(M2388&gt;=1,M2388&lt;=4),'adjustment factor'!$D$9,IF(M2388=-9,-999,IF(M2388=98,-999,IF(M2388=99,-999,IF(M2388="",-999,0)))))</f>
        <v>-999</v>
      </c>
      <c r="AK2388" s="82">
        <f>IF(H2388=1, 'adjustment factor'!$D$10, IF(H2388=-9,-999,IF(H2388="",-999,0)))</f>
        <v>-999</v>
      </c>
      <c r="AL2388" s="82">
        <f>IF(G2388=1, 'adjustment factor'!$D$11, IF(G2388=-9,-999,IF(G2388="",-999,0)))</f>
        <v>-999</v>
      </c>
      <c r="AM2388" s="82">
        <f>IF(I2388=1, 'adjustment factor'!$D$12, IF(I2388=-9,-999,IF(I2388="",-999,0)))</f>
        <v>-999</v>
      </c>
      <c r="AN2388" s="82">
        <f>IF(J2388=1, 'adjustment factor'!$D$13, IF(J2388=-9,-999,IF(J2388="",-999,0)))</f>
        <v>-999</v>
      </c>
      <c r="AO2388" s="82" t="str">
        <f t="shared" si="378"/>
        <v>-999</v>
      </c>
      <c r="AP2388" s="82" t="str">
        <f t="shared" si="379"/>
        <v>MISSING</v>
      </c>
    </row>
    <row r="2389" spans="2:42">
      <c r="B2389" s="207"/>
      <c r="C2389" s="35">
        <v>2385</v>
      </c>
      <c r="D2389" s="161"/>
      <c r="E2389" s="161"/>
      <c r="F2389" s="161"/>
      <c r="G2389" s="161"/>
      <c r="H2389" s="161"/>
      <c r="I2389" s="161"/>
      <c r="J2389" s="161"/>
      <c r="K2389" s="161"/>
      <c r="L2389" s="161"/>
      <c r="M2389" s="161"/>
      <c r="N2389" s="171"/>
      <c r="O2389" s="171"/>
      <c r="P2389" s="171"/>
      <c r="Q2389" s="171"/>
      <c r="R2389" s="171"/>
      <c r="S2389" s="171"/>
      <c r="T2389" s="208" t="str">
        <f t="shared" ref="T2389:T2452" si="380">IF(SUM(X2389:AC2389)&gt;-0.01, SUM(X2389:AC2389), "MISSING")</f>
        <v>MISSING</v>
      </c>
      <c r="U2389" s="208" t="str">
        <f t="shared" ref="U2389:U2452" si="381">IF(AP2389="MISSING","MISSING", 3.88+0.604*T2389+0.055*(T2389^2)-AP2389)</f>
        <v>MISSING</v>
      </c>
      <c r="X2389" s="56">
        <f t="shared" ref="X2389:X2452" si="382">IF(N2389&gt;0,((N2389-3)*-1),-99)</f>
        <v>-99</v>
      </c>
      <c r="Y2389" s="56">
        <f t="shared" ref="Y2389:Y2452" si="383">IF(O2389&gt;0,((O2389-3)*-1),-99)</f>
        <v>-99</v>
      </c>
      <c r="Z2389" s="56">
        <f t="shared" ref="Z2389:Z2452" si="384">IF(P2389&gt;0,((P2389-3)*-1),-99)</f>
        <v>-99</v>
      </c>
      <c r="AA2389" s="56">
        <f t="shared" ref="AA2389:AA2452" si="385">IF(Q2389&gt;0,((Q2389-3)*-1),-99)</f>
        <v>-99</v>
      </c>
      <c r="AB2389" s="56">
        <f t="shared" ref="AB2389:AB2452" si="386">IF(R2389&gt;0,((R2389-3)*-1),-99)</f>
        <v>-99</v>
      </c>
      <c r="AC2389" s="56">
        <f t="shared" ref="AC2389:AC2452" si="387">IF(S2389&gt;0,((S2389-3)*-1),-99)</f>
        <v>-99</v>
      </c>
      <c r="AD2389" s="3"/>
      <c r="AE2389" s="82">
        <f>IF(D2389=1, 'adjustment factor'!$D$4, IF(D2389=-9,-999,IF(D2389="",-999,0)))</f>
        <v>-999</v>
      </c>
      <c r="AF2389" s="82">
        <f>IF(F2389=1, 'adjustment factor'!$D$5, IF(F2389=-9,-999,IF(F2389="",-999,0)))</f>
        <v>-999</v>
      </c>
      <c r="AG2389" s="82">
        <f>IF(E2389=1, 'adjustment factor'!$D$6, IF(E2389=-9,-999,IF(E2389="",-999,0)))</f>
        <v>-999</v>
      </c>
      <c r="AH2389" s="82">
        <f>IF(K2389&gt;=45,'adjustment factor'!$D$7,IF(K2389=-9,-1200,IF(K2389="",-1200,0)))</f>
        <v>-1200</v>
      </c>
      <c r="AI2389" s="82">
        <f>IF(L2389=1, 'adjustment factor'!$D$8, IF(L2389=-9,-999,IF(L2389="",-999,0)))</f>
        <v>-999</v>
      </c>
      <c r="AJ2389" s="82">
        <f>IF(AND(M2389&gt;=1,M2389&lt;=4),'adjustment factor'!$D$9,IF(M2389=-9,-999,IF(M2389=98,-999,IF(M2389=99,-999,IF(M2389="",-999,0)))))</f>
        <v>-999</v>
      </c>
      <c r="AK2389" s="82">
        <f>IF(H2389=1, 'adjustment factor'!$D$10, IF(H2389=-9,-999,IF(H2389="",-999,0)))</f>
        <v>-999</v>
      </c>
      <c r="AL2389" s="82">
        <f>IF(G2389=1, 'adjustment factor'!$D$11, IF(G2389=-9,-999,IF(G2389="",-999,0)))</f>
        <v>-999</v>
      </c>
      <c r="AM2389" s="82">
        <f>IF(I2389=1, 'adjustment factor'!$D$12, IF(I2389=-9,-999,IF(I2389="",-999,0)))</f>
        <v>-999</v>
      </c>
      <c r="AN2389" s="82">
        <f>IF(J2389=1, 'adjustment factor'!$D$13, IF(J2389=-9,-999,IF(J2389="",-999,0)))</f>
        <v>-999</v>
      </c>
      <c r="AO2389" s="82" t="str">
        <f t="shared" ref="AO2389:AO2452" si="388">IF(-AE2389-AF2389-AG2389-AH2389+AI2389+AJ2389-AK2389-AL2389-AM2389-AN2389&lt;3, -AE2389-AF2389-AG2389-AH2389+AI2389+AJ2389-AK2389-AL2389-AM2389-AN2389, "-999")</f>
        <v>-999</v>
      </c>
      <c r="AP2389" s="82" t="str">
        <f t="shared" ref="AP2389:AP2452" si="389">IF(AND(SUM(AE2389:AN2389)&gt;-1, (SUM(X2389:AC2389)&gt;-1)), 14.353-AE2389-AF2389-AG2389-AH2389+AI2389+AJ2389-AK2389-AL2389-AM2389-AN2389, "MISSING")</f>
        <v>MISSING</v>
      </c>
    </row>
    <row r="2390" spans="2:42">
      <c r="B2390" s="207"/>
      <c r="C2390" s="35">
        <v>2386</v>
      </c>
      <c r="D2390" s="161"/>
      <c r="E2390" s="161"/>
      <c r="F2390" s="161"/>
      <c r="G2390" s="161"/>
      <c r="H2390" s="161"/>
      <c r="I2390" s="161"/>
      <c r="J2390" s="161"/>
      <c r="K2390" s="161"/>
      <c r="L2390" s="161"/>
      <c r="M2390" s="161"/>
      <c r="N2390" s="171"/>
      <c r="O2390" s="171"/>
      <c r="P2390" s="171"/>
      <c r="Q2390" s="171"/>
      <c r="R2390" s="171"/>
      <c r="S2390" s="171"/>
      <c r="T2390" s="208" t="str">
        <f t="shared" si="380"/>
        <v>MISSING</v>
      </c>
      <c r="U2390" s="208" t="str">
        <f t="shared" si="381"/>
        <v>MISSING</v>
      </c>
      <c r="X2390" s="56">
        <f t="shared" si="382"/>
        <v>-99</v>
      </c>
      <c r="Y2390" s="56">
        <f t="shared" si="383"/>
        <v>-99</v>
      </c>
      <c r="Z2390" s="56">
        <f t="shared" si="384"/>
        <v>-99</v>
      </c>
      <c r="AA2390" s="56">
        <f t="shared" si="385"/>
        <v>-99</v>
      </c>
      <c r="AB2390" s="56">
        <f t="shared" si="386"/>
        <v>-99</v>
      </c>
      <c r="AC2390" s="56">
        <f t="shared" si="387"/>
        <v>-99</v>
      </c>
      <c r="AD2390" s="3"/>
      <c r="AE2390" s="82">
        <f>IF(D2390=1, 'adjustment factor'!$D$4, IF(D2390=-9,-999,IF(D2390="",-999,0)))</f>
        <v>-999</v>
      </c>
      <c r="AF2390" s="82">
        <f>IF(F2390=1, 'adjustment factor'!$D$5, IF(F2390=-9,-999,IF(F2390="",-999,0)))</f>
        <v>-999</v>
      </c>
      <c r="AG2390" s="82">
        <f>IF(E2390=1, 'adjustment factor'!$D$6, IF(E2390=-9,-999,IF(E2390="",-999,0)))</f>
        <v>-999</v>
      </c>
      <c r="AH2390" s="82">
        <f>IF(K2390&gt;=45,'adjustment factor'!$D$7,IF(K2390=-9,-1200,IF(K2390="",-1200,0)))</f>
        <v>-1200</v>
      </c>
      <c r="AI2390" s="82">
        <f>IF(L2390=1, 'adjustment factor'!$D$8, IF(L2390=-9,-999,IF(L2390="",-999,0)))</f>
        <v>-999</v>
      </c>
      <c r="AJ2390" s="82">
        <f>IF(AND(M2390&gt;=1,M2390&lt;=4),'adjustment factor'!$D$9,IF(M2390=-9,-999,IF(M2390=98,-999,IF(M2390=99,-999,IF(M2390="",-999,0)))))</f>
        <v>-999</v>
      </c>
      <c r="AK2390" s="82">
        <f>IF(H2390=1, 'adjustment factor'!$D$10, IF(H2390=-9,-999,IF(H2390="",-999,0)))</f>
        <v>-999</v>
      </c>
      <c r="AL2390" s="82">
        <f>IF(G2390=1, 'adjustment factor'!$D$11, IF(G2390=-9,-999,IF(G2390="",-999,0)))</f>
        <v>-999</v>
      </c>
      <c r="AM2390" s="82">
        <f>IF(I2390=1, 'adjustment factor'!$D$12, IF(I2390=-9,-999,IF(I2390="",-999,0)))</f>
        <v>-999</v>
      </c>
      <c r="AN2390" s="82">
        <f>IF(J2390=1, 'adjustment factor'!$D$13, IF(J2390=-9,-999,IF(J2390="",-999,0)))</f>
        <v>-999</v>
      </c>
      <c r="AO2390" s="82" t="str">
        <f t="shared" si="388"/>
        <v>-999</v>
      </c>
      <c r="AP2390" s="82" t="str">
        <f t="shared" si="389"/>
        <v>MISSING</v>
      </c>
    </row>
    <row r="2391" spans="2:42">
      <c r="B2391" s="207"/>
      <c r="C2391" s="35">
        <v>2387</v>
      </c>
      <c r="D2391" s="161"/>
      <c r="E2391" s="161"/>
      <c r="F2391" s="161"/>
      <c r="G2391" s="161"/>
      <c r="H2391" s="161"/>
      <c r="I2391" s="161"/>
      <c r="J2391" s="161"/>
      <c r="K2391" s="161"/>
      <c r="L2391" s="161"/>
      <c r="M2391" s="161"/>
      <c r="N2391" s="171"/>
      <c r="O2391" s="171"/>
      <c r="P2391" s="171"/>
      <c r="Q2391" s="171"/>
      <c r="R2391" s="171"/>
      <c r="S2391" s="171"/>
      <c r="T2391" s="208" t="str">
        <f t="shared" si="380"/>
        <v>MISSING</v>
      </c>
      <c r="U2391" s="208" t="str">
        <f t="shared" si="381"/>
        <v>MISSING</v>
      </c>
      <c r="X2391" s="56">
        <f t="shared" si="382"/>
        <v>-99</v>
      </c>
      <c r="Y2391" s="56">
        <f t="shared" si="383"/>
        <v>-99</v>
      </c>
      <c r="Z2391" s="56">
        <f t="shared" si="384"/>
        <v>-99</v>
      </c>
      <c r="AA2391" s="56">
        <f t="shared" si="385"/>
        <v>-99</v>
      </c>
      <c r="AB2391" s="56">
        <f t="shared" si="386"/>
        <v>-99</v>
      </c>
      <c r="AC2391" s="56">
        <f t="shared" si="387"/>
        <v>-99</v>
      </c>
      <c r="AD2391" s="3"/>
      <c r="AE2391" s="82">
        <f>IF(D2391=1, 'adjustment factor'!$D$4, IF(D2391=-9,-999,IF(D2391="",-999,0)))</f>
        <v>-999</v>
      </c>
      <c r="AF2391" s="82">
        <f>IF(F2391=1, 'adjustment factor'!$D$5, IF(F2391=-9,-999,IF(F2391="",-999,0)))</f>
        <v>-999</v>
      </c>
      <c r="AG2391" s="82">
        <f>IF(E2391=1, 'adjustment factor'!$D$6, IF(E2391=-9,-999,IF(E2391="",-999,0)))</f>
        <v>-999</v>
      </c>
      <c r="AH2391" s="82">
        <f>IF(K2391&gt;=45,'adjustment factor'!$D$7,IF(K2391=-9,-1200,IF(K2391="",-1200,0)))</f>
        <v>-1200</v>
      </c>
      <c r="AI2391" s="82">
        <f>IF(L2391=1, 'adjustment factor'!$D$8, IF(L2391=-9,-999,IF(L2391="",-999,0)))</f>
        <v>-999</v>
      </c>
      <c r="AJ2391" s="82">
        <f>IF(AND(M2391&gt;=1,M2391&lt;=4),'adjustment factor'!$D$9,IF(M2391=-9,-999,IF(M2391=98,-999,IF(M2391=99,-999,IF(M2391="",-999,0)))))</f>
        <v>-999</v>
      </c>
      <c r="AK2391" s="82">
        <f>IF(H2391=1, 'adjustment factor'!$D$10, IF(H2391=-9,-999,IF(H2391="",-999,0)))</f>
        <v>-999</v>
      </c>
      <c r="AL2391" s="82">
        <f>IF(G2391=1, 'adjustment factor'!$D$11, IF(G2391=-9,-999,IF(G2391="",-999,0)))</f>
        <v>-999</v>
      </c>
      <c r="AM2391" s="82">
        <f>IF(I2391=1, 'adjustment factor'!$D$12, IF(I2391=-9,-999,IF(I2391="",-999,0)))</f>
        <v>-999</v>
      </c>
      <c r="AN2391" s="82">
        <f>IF(J2391=1, 'adjustment factor'!$D$13, IF(J2391=-9,-999,IF(J2391="",-999,0)))</f>
        <v>-999</v>
      </c>
      <c r="AO2391" s="82" t="str">
        <f t="shared" si="388"/>
        <v>-999</v>
      </c>
      <c r="AP2391" s="82" t="str">
        <f t="shared" si="389"/>
        <v>MISSING</v>
      </c>
    </row>
    <row r="2392" spans="2:42">
      <c r="B2392" s="207"/>
      <c r="C2392" s="35">
        <v>2388</v>
      </c>
      <c r="D2392" s="161"/>
      <c r="E2392" s="161"/>
      <c r="F2392" s="161"/>
      <c r="G2392" s="161"/>
      <c r="H2392" s="161"/>
      <c r="I2392" s="161"/>
      <c r="J2392" s="161"/>
      <c r="K2392" s="161"/>
      <c r="L2392" s="161"/>
      <c r="M2392" s="161"/>
      <c r="N2392" s="171"/>
      <c r="O2392" s="171"/>
      <c r="P2392" s="171"/>
      <c r="Q2392" s="171"/>
      <c r="R2392" s="171"/>
      <c r="S2392" s="171"/>
      <c r="T2392" s="208" t="str">
        <f t="shared" si="380"/>
        <v>MISSING</v>
      </c>
      <c r="U2392" s="208" t="str">
        <f t="shared" si="381"/>
        <v>MISSING</v>
      </c>
      <c r="X2392" s="56">
        <f t="shared" si="382"/>
        <v>-99</v>
      </c>
      <c r="Y2392" s="56">
        <f t="shared" si="383"/>
        <v>-99</v>
      </c>
      <c r="Z2392" s="56">
        <f t="shared" si="384"/>
        <v>-99</v>
      </c>
      <c r="AA2392" s="56">
        <f t="shared" si="385"/>
        <v>-99</v>
      </c>
      <c r="AB2392" s="56">
        <f t="shared" si="386"/>
        <v>-99</v>
      </c>
      <c r="AC2392" s="56">
        <f t="shared" si="387"/>
        <v>-99</v>
      </c>
      <c r="AD2392" s="3"/>
      <c r="AE2392" s="82">
        <f>IF(D2392=1, 'adjustment factor'!$D$4, IF(D2392=-9,-999,IF(D2392="",-999,0)))</f>
        <v>-999</v>
      </c>
      <c r="AF2392" s="82">
        <f>IF(F2392=1, 'adjustment factor'!$D$5, IF(F2392=-9,-999,IF(F2392="",-999,0)))</f>
        <v>-999</v>
      </c>
      <c r="AG2392" s="82">
        <f>IF(E2392=1, 'adjustment factor'!$D$6, IF(E2392=-9,-999,IF(E2392="",-999,0)))</f>
        <v>-999</v>
      </c>
      <c r="AH2392" s="82">
        <f>IF(K2392&gt;=45,'adjustment factor'!$D$7,IF(K2392=-9,-1200,IF(K2392="",-1200,0)))</f>
        <v>-1200</v>
      </c>
      <c r="AI2392" s="82">
        <f>IF(L2392=1, 'adjustment factor'!$D$8, IF(L2392=-9,-999,IF(L2392="",-999,0)))</f>
        <v>-999</v>
      </c>
      <c r="AJ2392" s="82">
        <f>IF(AND(M2392&gt;=1,M2392&lt;=4),'adjustment factor'!$D$9,IF(M2392=-9,-999,IF(M2392=98,-999,IF(M2392=99,-999,IF(M2392="",-999,0)))))</f>
        <v>-999</v>
      </c>
      <c r="AK2392" s="82">
        <f>IF(H2392=1, 'adjustment factor'!$D$10, IF(H2392=-9,-999,IF(H2392="",-999,0)))</f>
        <v>-999</v>
      </c>
      <c r="AL2392" s="82">
        <f>IF(G2392=1, 'adjustment factor'!$D$11, IF(G2392=-9,-999,IF(G2392="",-999,0)))</f>
        <v>-999</v>
      </c>
      <c r="AM2392" s="82">
        <f>IF(I2392=1, 'adjustment factor'!$D$12, IF(I2392=-9,-999,IF(I2392="",-999,0)))</f>
        <v>-999</v>
      </c>
      <c r="AN2392" s="82">
        <f>IF(J2392=1, 'adjustment factor'!$D$13, IF(J2392=-9,-999,IF(J2392="",-999,0)))</f>
        <v>-999</v>
      </c>
      <c r="AO2392" s="82" t="str">
        <f t="shared" si="388"/>
        <v>-999</v>
      </c>
      <c r="AP2392" s="82" t="str">
        <f t="shared" si="389"/>
        <v>MISSING</v>
      </c>
    </row>
    <row r="2393" spans="2:42">
      <c r="B2393" s="207"/>
      <c r="C2393" s="35">
        <v>2389</v>
      </c>
      <c r="D2393" s="161"/>
      <c r="E2393" s="161"/>
      <c r="F2393" s="161"/>
      <c r="G2393" s="161"/>
      <c r="H2393" s="161"/>
      <c r="I2393" s="161"/>
      <c r="J2393" s="161"/>
      <c r="K2393" s="161"/>
      <c r="L2393" s="161"/>
      <c r="M2393" s="161"/>
      <c r="N2393" s="171"/>
      <c r="O2393" s="171"/>
      <c r="P2393" s="171"/>
      <c r="Q2393" s="171"/>
      <c r="R2393" s="171"/>
      <c r="S2393" s="171"/>
      <c r="T2393" s="208" t="str">
        <f t="shared" si="380"/>
        <v>MISSING</v>
      </c>
      <c r="U2393" s="208" t="str">
        <f t="shared" si="381"/>
        <v>MISSING</v>
      </c>
      <c r="X2393" s="56">
        <f t="shared" si="382"/>
        <v>-99</v>
      </c>
      <c r="Y2393" s="56">
        <f t="shared" si="383"/>
        <v>-99</v>
      </c>
      <c r="Z2393" s="56">
        <f t="shared" si="384"/>
        <v>-99</v>
      </c>
      <c r="AA2393" s="56">
        <f t="shared" si="385"/>
        <v>-99</v>
      </c>
      <c r="AB2393" s="56">
        <f t="shared" si="386"/>
        <v>-99</v>
      </c>
      <c r="AC2393" s="56">
        <f t="shared" si="387"/>
        <v>-99</v>
      </c>
      <c r="AD2393" s="3"/>
      <c r="AE2393" s="82">
        <f>IF(D2393=1, 'adjustment factor'!$D$4, IF(D2393=-9,-999,IF(D2393="",-999,0)))</f>
        <v>-999</v>
      </c>
      <c r="AF2393" s="82">
        <f>IF(F2393=1, 'adjustment factor'!$D$5, IF(F2393=-9,-999,IF(F2393="",-999,0)))</f>
        <v>-999</v>
      </c>
      <c r="AG2393" s="82">
        <f>IF(E2393=1, 'adjustment factor'!$D$6, IF(E2393=-9,-999,IF(E2393="",-999,0)))</f>
        <v>-999</v>
      </c>
      <c r="AH2393" s="82">
        <f>IF(K2393&gt;=45,'adjustment factor'!$D$7,IF(K2393=-9,-1200,IF(K2393="",-1200,0)))</f>
        <v>-1200</v>
      </c>
      <c r="AI2393" s="82">
        <f>IF(L2393=1, 'adjustment factor'!$D$8, IF(L2393=-9,-999,IF(L2393="",-999,0)))</f>
        <v>-999</v>
      </c>
      <c r="AJ2393" s="82">
        <f>IF(AND(M2393&gt;=1,M2393&lt;=4),'adjustment factor'!$D$9,IF(M2393=-9,-999,IF(M2393=98,-999,IF(M2393=99,-999,IF(M2393="",-999,0)))))</f>
        <v>-999</v>
      </c>
      <c r="AK2393" s="82">
        <f>IF(H2393=1, 'adjustment factor'!$D$10, IF(H2393=-9,-999,IF(H2393="",-999,0)))</f>
        <v>-999</v>
      </c>
      <c r="AL2393" s="82">
        <f>IF(G2393=1, 'adjustment factor'!$D$11, IF(G2393=-9,-999,IF(G2393="",-999,0)))</f>
        <v>-999</v>
      </c>
      <c r="AM2393" s="82">
        <f>IF(I2393=1, 'adjustment factor'!$D$12, IF(I2393=-9,-999,IF(I2393="",-999,0)))</f>
        <v>-999</v>
      </c>
      <c r="AN2393" s="82">
        <f>IF(J2393=1, 'adjustment factor'!$D$13, IF(J2393=-9,-999,IF(J2393="",-999,0)))</f>
        <v>-999</v>
      </c>
      <c r="AO2393" s="82" t="str">
        <f t="shared" si="388"/>
        <v>-999</v>
      </c>
      <c r="AP2393" s="82" t="str">
        <f t="shared" si="389"/>
        <v>MISSING</v>
      </c>
    </row>
    <row r="2394" spans="2:42">
      <c r="B2394" s="207"/>
      <c r="C2394" s="35">
        <v>2390</v>
      </c>
      <c r="D2394" s="161"/>
      <c r="E2394" s="161"/>
      <c r="F2394" s="161"/>
      <c r="G2394" s="161"/>
      <c r="H2394" s="161"/>
      <c r="I2394" s="161"/>
      <c r="J2394" s="161"/>
      <c r="K2394" s="161"/>
      <c r="L2394" s="161"/>
      <c r="M2394" s="161"/>
      <c r="N2394" s="171"/>
      <c r="O2394" s="171"/>
      <c r="P2394" s="171"/>
      <c r="Q2394" s="171"/>
      <c r="R2394" s="171"/>
      <c r="S2394" s="171"/>
      <c r="T2394" s="208" t="str">
        <f t="shared" si="380"/>
        <v>MISSING</v>
      </c>
      <c r="U2394" s="208" t="str">
        <f t="shared" si="381"/>
        <v>MISSING</v>
      </c>
      <c r="X2394" s="56">
        <f t="shared" si="382"/>
        <v>-99</v>
      </c>
      <c r="Y2394" s="56">
        <f t="shared" si="383"/>
        <v>-99</v>
      </c>
      <c r="Z2394" s="56">
        <f t="shared" si="384"/>
        <v>-99</v>
      </c>
      <c r="AA2394" s="56">
        <f t="shared" si="385"/>
        <v>-99</v>
      </c>
      <c r="AB2394" s="56">
        <f t="shared" si="386"/>
        <v>-99</v>
      </c>
      <c r="AC2394" s="56">
        <f t="shared" si="387"/>
        <v>-99</v>
      </c>
      <c r="AD2394" s="3"/>
      <c r="AE2394" s="82">
        <f>IF(D2394=1, 'adjustment factor'!$D$4, IF(D2394=-9,-999,IF(D2394="",-999,0)))</f>
        <v>-999</v>
      </c>
      <c r="AF2394" s="82">
        <f>IF(F2394=1, 'adjustment factor'!$D$5, IF(F2394=-9,-999,IF(F2394="",-999,0)))</f>
        <v>-999</v>
      </c>
      <c r="AG2394" s="82">
        <f>IF(E2394=1, 'adjustment factor'!$D$6, IF(E2394=-9,-999,IF(E2394="",-999,0)))</f>
        <v>-999</v>
      </c>
      <c r="AH2394" s="82">
        <f>IF(K2394&gt;=45,'adjustment factor'!$D$7,IF(K2394=-9,-1200,IF(K2394="",-1200,0)))</f>
        <v>-1200</v>
      </c>
      <c r="AI2394" s="82">
        <f>IF(L2394=1, 'adjustment factor'!$D$8, IF(L2394=-9,-999,IF(L2394="",-999,0)))</f>
        <v>-999</v>
      </c>
      <c r="AJ2394" s="82">
        <f>IF(AND(M2394&gt;=1,M2394&lt;=4),'adjustment factor'!$D$9,IF(M2394=-9,-999,IF(M2394=98,-999,IF(M2394=99,-999,IF(M2394="",-999,0)))))</f>
        <v>-999</v>
      </c>
      <c r="AK2394" s="82">
        <f>IF(H2394=1, 'adjustment factor'!$D$10, IF(H2394=-9,-999,IF(H2394="",-999,0)))</f>
        <v>-999</v>
      </c>
      <c r="AL2394" s="82">
        <f>IF(G2394=1, 'adjustment factor'!$D$11, IF(G2394=-9,-999,IF(G2394="",-999,0)))</f>
        <v>-999</v>
      </c>
      <c r="AM2394" s="82">
        <f>IF(I2394=1, 'adjustment factor'!$D$12, IF(I2394=-9,-999,IF(I2394="",-999,0)))</f>
        <v>-999</v>
      </c>
      <c r="AN2394" s="82">
        <f>IF(J2394=1, 'adjustment factor'!$D$13, IF(J2394=-9,-999,IF(J2394="",-999,0)))</f>
        <v>-999</v>
      </c>
      <c r="AO2394" s="82" t="str">
        <f t="shared" si="388"/>
        <v>-999</v>
      </c>
      <c r="AP2394" s="82" t="str">
        <f t="shared" si="389"/>
        <v>MISSING</v>
      </c>
    </row>
    <row r="2395" spans="2:42">
      <c r="B2395" s="207"/>
      <c r="C2395" s="35">
        <v>2391</v>
      </c>
      <c r="D2395" s="161"/>
      <c r="E2395" s="161"/>
      <c r="F2395" s="161"/>
      <c r="G2395" s="161"/>
      <c r="H2395" s="161"/>
      <c r="I2395" s="161"/>
      <c r="J2395" s="161"/>
      <c r="K2395" s="161"/>
      <c r="L2395" s="161"/>
      <c r="M2395" s="161"/>
      <c r="N2395" s="171"/>
      <c r="O2395" s="171"/>
      <c r="P2395" s="171"/>
      <c r="Q2395" s="171"/>
      <c r="R2395" s="171"/>
      <c r="S2395" s="171"/>
      <c r="T2395" s="208" t="str">
        <f t="shared" si="380"/>
        <v>MISSING</v>
      </c>
      <c r="U2395" s="208" t="str">
        <f t="shared" si="381"/>
        <v>MISSING</v>
      </c>
      <c r="X2395" s="56">
        <f t="shared" si="382"/>
        <v>-99</v>
      </c>
      <c r="Y2395" s="56">
        <f t="shared" si="383"/>
        <v>-99</v>
      </c>
      <c r="Z2395" s="56">
        <f t="shared" si="384"/>
        <v>-99</v>
      </c>
      <c r="AA2395" s="56">
        <f t="shared" si="385"/>
        <v>-99</v>
      </c>
      <c r="AB2395" s="56">
        <f t="shared" si="386"/>
        <v>-99</v>
      </c>
      <c r="AC2395" s="56">
        <f t="shared" si="387"/>
        <v>-99</v>
      </c>
      <c r="AD2395" s="3"/>
      <c r="AE2395" s="82">
        <f>IF(D2395=1, 'adjustment factor'!$D$4, IF(D2395=-9,-999,IF(D2395="",-999,0)))</f>
        <v>-999</v>
      </c>
      <c r="AF2395" s="82">
        <f>IF(F2395=1, 'adjustment factor'!$D$5, IF(F2395=-9,-999,IF(F2395="",-999,0)))</f>
        <v>-999</v>
      </c>
      <c r="AG2395" s="82">
        <f>IF(E2395=1, 'adjustment factor'!$D$6, IF(E2395=-9,-999,IF(E2395="",-999,0)))</f>
        <v>-999</v>
      </c>
      <c r="AH2395" s="82">
        <f>IF(K2395&gt;=45,'adjustment factor'!$D$7,IF(K2395=-9,-1200,IF(K2395="",-1200,0)))</f>
        <v>-1200</v>
      </c>
      <c r="AI2395" s="82">
        <f>IF(L2395=1, 'adjustment factor'!$D$8, IF(L2395=-9,-999,IF(L2395="",-999,0)))</f>
        <v>-999</v>
      </c>
      <c r="AJ2395" s="82">
        <f>IF(AND(M2395&gt;=1,M2395&lt;=4),'adjustment factor'!$D$9,IF(M2395=-9,-999,IF(M2395=98,-999,IF(M2395=99,-999,IF(M2395="",-999,0)))))</f>
        <v>-999</v>
      </c>
      <c r="AK2395" s="82">
        <f>IF(H2395=1, 'adjustment factor'!$D$10, IF(H2395=-9,-999,IF(H2395="",-999,0)))</f>
        <v>-999</v>
      </c>
      <c r="AL2395" s="82">
        <f>IF(G2395=1, 'adjustment factor'!$D$11, IF(G2395=-9,-999,IF(G2395="",-999,0)))</f>
        <v>-999</v>
      </c>
      <c r="AM2395" s="82">
        <f>IF(I2395=1, 'adjustment factor'!$D$12, IF(I2395=-9,-999,IF(I2395="",-999,0)))</f>
        <v>-999</v>
      </c>
      <c r="AN2395" s="82">
        <f>IF(J2395=1, 'adjustment factor'!$D$13, IF(J2395=-9,-999,IF(J2395="",-999,0)))</f>
        <v>-999</v>
      </c>
      <c r="AO2395" s="82" t="str">
        <f t="shared" si="388"/>
        <v>-999</v>
      </c>
      <c r="AP2395" s="82" t="str">
        <f t="shared" si="389"/>
        <v>MISSING</v>
      </c>
    </row>
    <row r="2396" spans="2:42">
      <c r="B2396" s="207"/>
      <c r="C2396" s="35">
        <v>2392</v>
      </c>
      <c r="D2396" s="161"/>
      <c r="E2396" s="161"/>
      <c r="F2396" s="161"/>
      <c r="G2396" s="161"/>
      <c r="H2396" s="161"/>
      <c r="I2396" s="161"/>
      <c r="J2396" s="161"/>
      <c r="K2396" s="161"/>
      <c r="L2396" s="161"/>
      <c r="M2396" s="161"/>
      <c r="N2396" s="171"/>
      <c r="O2396" s="171"/>
      <c r="P2396" s="171"/>
      <c r="Q2396" s="171"/>
      <c r="R2396" s="171"/>
      <c r="S2396" s="171"/>
      <c r="T2396" s="208" t="str">
        <f t="shared" si="380"/>
        <v>MISSING</v>
      </c>
      <c r="U2396" s="208" t="str">
        <f t="shared" si="381"/>
        <v>MISSING</v>
      </c>
      <c r="X2396" s="56">
        <f t="shared" si="382"/>
        <v>-99</v>
      </c>
      <c r="Y2396" s="56">
        <f t="shared" si="383"/>
        <v>-99</v>
      </c>
      <c r="Z2396" s="56">
        <f t="shared" si="384"/>
        <v>-99</v>
      </c>
      <c r="AA2396" s="56">
        <f t="shared" si="385"/>
        <v>-99</v>
      </c>
      <c r="AB2396" s="56">
        <f t="shared" si="386"/>
        <v>-99</v>
      </c>
      <c r="AC2396" s="56">
        <f t="shared" si="387"/>
        <v>-99</v>
      </c>
      <c r="AD2396" s="3"/>
      <c r="AE2396" s="82">
        <f>IF(D2396=1, 'adjustment factor'!$D$4, IF(D2396=-9,-999,IF(D2396="",-999,0)))</f>
        <v>-999</v>
      </c>
      <c r="AF2396" s="82">
        <f>IF(F2396=1, 'adjustment factor'!$D$5, IF(F2396=-9,-999,IF(F2396="",-999,0)))</f>
        <v>-999</v>
      </c>
      <c r="AG2396" s="82">
        <f>IF(E2396=1, 'adjustment factor'!$D$6, IF(E2396=-9,-999,IF(E2396="",-999,0)))</f>
        <v>-999</v>
      </c>
      <c r="AH2396" s="82">
        <f>IF(K2396&gt;=45,'adjustment factor'!$D$7,IF(K2396=-9,-1200,IF(K2396="",-1200,0)))</f>
        <v>-1200</v>
      </c>
      <c r="AI2396" s="82">
        <f>IF(L2396=1, 'adjustment factor'!$D$8, IF(L2396=-9,-999,IF(L2396="",-999,0)))</f>
        <v>-999</v>
      </c>
      <c r="AJ2396" s="82">
        <f>IF(AND(M2396&gt;=1,M2396&lt;=4),'adjustment factor'!$D$9,IF(M2396=-9,-999,IF(M2396=98,-999,IF(M2396=99,-999,IF(M2396="",-999,0)))))</f>
        <v>-999</v>
      </c>
      <c r="AK2396" s="82">
        <f>IF(H2396=1, 'adjustment factor'!$D$10, IF(H2396=-9,-999,IF(H2396="",-999,0)))</f>
        <v>-999</v>
      </c>
      <c r="AL2396" s="82">
        <f>IF(G2396=1, 'adjustment factor'!$D$11, IF(G2396=-9,-999,IF(G2396="",-999,0)))</f>
        <v>-999</v>
      </c>
      <c r="AM2396" s="82">
        <f>IF(I2396=1, 'adjustment factor'!$D$12, IF(I2396=-9,-999,IF(I2396="",-999,0)))</f>
        <v>-999</v>
      </c>
      <c r="AN2396" s="82">
        <f>IF(J2396=1, 'adjustment factor'!$D$13, IF(J2396=-9,-999,IF(J2396="",-999,0)))</f>
        <v>-999</v>
      </c>
      <c r="AO2396" s="82" t="str">
        <f t="shared" si="388"/>
        <v>-999</v>
      </c>
      <c r="AP2396" s="82" t="str">
        <f t="shared" si="389"/>
        <v>MISSING</v>
      </c>
    </row>
    <row r="2397" spans="2:42">
      <c r="B2397" s="207"/>
      <c r="C2397" s="35">
        <v>2393</v>
      </c>
      <c r="D2397" s="161"/>
      <c r="E2397" s="161"/>
      <c r="F2397" s="161"/>
      <c r="G2397" s="161"/>
      <c r="H2397" s="161"/>
      <c r="I2397" s="161"/>
      <c r="J2397" s="161"/>
      <c r="K2397" s="161"/>
      <c r="L2397" s="161"/>
      <c r="M2397" s="161"/>
      <c r="N2397" s="171"/>
      <c r="O2397" s="171"/>
      <c r="P2397" s="171"/>
      <c r="Q2397" s="171"/>
      <c r="R2397" s="171"/>
      <c r="S2397" s="171"/>
      <c r="T2397" s="208" t="str">
        <f t="shared" si="380"/>
        <v>MISSING</v>
      </c>
      <c r="U2397" s="208" t="str">
        <f t="shared" si="381"/>
        <v>MISSING</v>
      </c>
      <c r="X2397" s="56">
        <f t="shared" si="382"/>
        <v>-99</v>
      </c>
      <c r="Y2397" s="56">
        <f t="shared" si="383"/>
        <v>-99</v>
      </c>
      <c r="Z2397" s="56">
        <f t="shared" si="384"/>
        <v>-99</v>
      </c>
      <c r="AA2397" s="56">
        <f t="shared" si="385"/>
        <v>-99</v>
      </c>
      <c r="AB2397" s="56">
        <f t="shared" si="386"/>
        <v>-99</v>
      </c>
      <c r="AC2397" s="56">
        <f t="shared" si="387"/>
        <v>-99</v>
      </c>
      <c r="AD2397" s="3"/>
      <c r="AE2397" s="82">
        <f>IF(D2397=1, 'adjustment factor'!$D$4, IF(D2397=-9,-999,IF(D2397="",-999,0)))</f>
        <v>-999</v>
      </c>
      <c r="AF2397" s="82">
        <f>IF(F2397=1, 'adjustment factor'!$D$5, IF(F2397=-9,-999,IF(F2397="",-999,0)))</f>
        <v>-999</v>
      </c>
      <c r="AG2397" s="82">
        <f>IF(E2397=1, 'adjustment factor'!$D$6, IF(E2397=-9,-999,IF(E2397="",-999,0)))</f>
        <v>-999</v>
      </c>
      <c r="AH2397" s="82">
        <f>IF(K2397&gt;=45,'adjustment factor'!$D$7,IF(K2397=-9,-1200,IF(K2397="",-1200,0)))</f>
        <v>-1200</v>
      </c>
      <c r="AI2397" s="82">
        <f>IF(L2397=1, 'adjustment factor'!$D$8, IF(L2397=-9,-999,IF(L2397="",-999,0)))</f>
        <v>-999</v>
      </c>
      <c r="AJ2397" s="82">
        <f>IF(AND(M2397&gt;=1,M2397&lt;=4),'adjustment factor'!$D$9,IF(M2397=-9,-999,IF(M2397=98,-999,IF(M2397=99,-999,IF(M2397="",-999,0)))))</f>
        <v>-999</v>
      </c>
      <c r="AK2397" s="82">
        <f>IF(H2397=1, 'adjustment factor'!$D$10, IF(H2397=-9,-999,IF(H2397="",-999,0)))</f>
        <v>-999</v>
      </c>
      <c r="AL2397" s="82">
        <f>IF(G2397=1, 'adjustment factor'!$D$11, IF(G2397=-9,-999,IF(G2397="",-999,0)))</f>
        <v>-999</v>
      </c>
      <c r="AM2397" s="82">
        <f>IF(I2397=1, 'adjustment factor'!$D$12, IF(I2397=-9,-999,IF(I2397="",-999,0)))</f>
        <v>-999</v>
      </c>
      <c r="AN2397" s="82">
        <f>IF(J2397=1, 'adjustment factor'!$D$13, IF(J2397=-9,-999,IF(J2397="",-999,0)))</f>
        <v>-999</v>
      </c>
      <c r="AO2397" s="82" t="str">
        <f t="shared" si="388"/>
        <v>-999</v>
      </c>
      <c r="AP2397" s="82" t="str">
        <f t="shared" si="389"/>
        <v>MISSING</v>
      </c>
    </row>
    <row r="2398" spans="2:42">
      <c r="B2398" s="207"/>
      <c r="C2398" s="35">
        <v>2394</v>
      </c>
      <c r="D2398" s="161"/>
      <c r="E2398" s="161"/>
      <c r="F2398" s="161"/>
      <c r="G2398" s="161"/>
      <c r="H2398" s="161"/>
      <c r="I2398" s="161"/>
      <c r="J2398" s="161"/>
      <c r="K2398" s="161"/>
      <c r="L2398" s="161"/>
      <c r="M2398" s="161"/>
      <c r="N2398" s="171"/>
      <c r="O2398" s="171"/>
      <c r="P2398" s="171"/>
      <c r="Q2398" s="171"/>
      <c r="R2398" s="171"/>
      <c r="S2398" s="171"/>
      <c r="T2398" s="208" t="str">
        <f t="shared" si="380"/>
        <v>MISSING</v>
      </c>
      <c r="U2398" s="208" t="str">
        <f t="shared" si="381"/>
        <v>MISSING</v>
      </c>
      <c r="X2398" s="56">
        <f t="shared" si="382"/>
        <v>-99</v>
      </c>
      <c r="Y2398" s="56">
        <f t="shared" si="383"/>
        <v>-99</v>
      </c>
      <c r="Z2398" s="56">
        <f t="shared" si="384"/>
        <v>-99</v>
      </c>
      <c r="AA2398" s="56">
        <f t="shared" si="385"/>
        <v>-99</v>
      </c>
      <c r="AB2398" s="56">
        <f t="shared" si="386"/>
        <v>-99</v>
      </c>
      <c r="AC2398" s="56">
        <f t="shared" si="387"/>
        <v>-99</v>
      </c>
      <c r="AD2398" s="3"/>
      <c r="AE2398" s="82">
        <f>IF(D2398=1, 'adjustment factor'!$D$4, IF(D2398=-9,-999,IF(D2398="",-999,0)))</f>
        <v>-999</v>
      </c>
      <c r="AF2398" s="82">
        <f>IF(F2398=1, 'adjustment factor'!$D$5, IF(F2398=-9,-999,IF(F2398="",-999,0)))</f>
        <v>-999</v>
      </c>
      <c r="AG2398" s="82">
        <f>IF(E2398=1, 'adjustment factor'!$D$6, IF(E2398=-9,-999,IF(E2398="",-999,0)))</f>
        <v>-999</v>
      </c>
      <c r="AH2398" s="82">
        <f>IF(K2398&gt;=45,'adjustment factor'!$D$7,IF(K2398=-9,-1200,IF(K2398="",-1200,0)))</f>
        <v>-1200</v>
      </c>
      <c r="AI2398" s="82">
        <f>IF(L2398=1, 'adjustment factor'!$D$8, IF(L2398=-9,-999,IF(L2398="",-999,0)))</f>
        <v>-999</v>
      </c>
      <c r="AJ2398" s="82">
        <f>IF(AND(M2398&gt;=1,M2398&lt;=4),'adjustment factor'!$D$9,IF(M2398=-9,-999,IF(M2398=98,-999,IF(M2398=99,-999,IF(M2398="",-999,0)))))</f>
        <v>-999</v>
      </c>
      <c r="AK2398" s="82">
        <f>IF(H2398=1, 'adjustment factor'!$D$10, IF(H2398=-9,-999,IF(H2398="",-999,0)))</f>
        <v>-999</v>
      </c>
      <c r="AL2398" s="82">
        <f>IF(G2398=1, 'adjustment factor'!$D$11, IF(G2398=-9,-999,IF(G2398="",-999,0)))</f>
        <v>-999</v>
      </c>
      <c r="AM2398" s="82">
        <f>IF(I2398=1, 'adjustment factor'!$D$12, IF(I2398=-9,-999,IF(I2398="",-999,0)))</f>
        <v>-999</v>
      </c>
      <c r="AN2398" s="82">
        <f>IF(J2398=1, 'adjustment factor'!$D$13, IF(J2398=-9,-999,IF(J2398="",-999,0)))</f>
        <v>-999</v>
      </c>
      <c r="AO2398" s="82" t="str">
        <f t="shared" si="388"/>
        <v>-999</v>
      </c>
      <c r="AP2398" s="82" t="str">
        <f t="shared" si="389"/>
        <v>MISSING</v>
      </c>
    </row>
    <row r="2399" spans="2:42">
      <c r="B2399" s="207"/>
      <c r="C2399" s="35">
        <v>2395</v>
      </c>
      <c r="D2399" s="161"/>
      <c r="E2399" s="161"/>
      <c r="F2399" s="161"/>
      <c r="G2399" s="161"/>
      <c r="H2399" s="161"/>
      <c r="I2399" s="161"/>
      <c r="J2399" s="161"/>
      <c r="K2399" s="161"/>
      <c r="L2399" s="161"/>
      <c r="M2399" s="161"/>
      <c r="N2399" s="171"/>
      <c r="O2399" s="171"/>
      <c r="P2399" s="171"/>
      <c r="Q2399" s="171"/>
      <c r="R2399" s="171"/>
      <c r="S2399" s="171"/>
      <c r="T2399" s="208" t="str">
        <f t="shared" si="380"/>
        <v>MISSING</v>
      </c>
      <c r="U2399" s="208" t="str">
        <f t="shared" si="381"/>
        <v>MISSING</v>
      </c>
      <c r="X2399" s="56">
        <f t="shared" si="382"/>
        <v>-99</v>
      </c>
      <c r="Y2399" s="56">
        <f t="shared" si="383"/>
        <v>-99</v>
      </c>
      <c r="Z2399" s="56">
        <f t="shared" si="384"/>
        <v>-99</v>
      </c>
      <c r="AA2399" s="56">
        <f t="shared" si="385"/>
        <v>-99</v>
      </c>
      <c r="AB2399" s="56">
        <f t="shared" si="386"/>
        <v>-99</v>
      </c>
      <c r="AC2399" s="56">
        <f t="shared" si="387"/>
        <v>-99</v>
      </c>
      <c r="AD2399" s="3"/>
      <c r="AE2399" s="82">
        <f>IF(D2399=1, 'adjustment factor'!$D$4, IF(D2399=-9,-999,IF(D2399="",-999,0)))</f>
        <v>-999</v>
      </c>
      <c r="AF2399" s="82">
        <f>IF(F2399=1, 'adjustment factor'!$D$5, IF(F2399=-9,-999,IF(F2399="",-999,0)))</f>
        <v>-999</v>
      </c>
      <c r="AG2399" s="82">
        <f>IF(E2399=1, 'adjustment factor'!$D$6, IF(E2399=-9,-999,IF(E2399="",-999,0)))</f>
        <v>-999</v>
      </c>
      <c r="AH2399" s="82">
        <f>IF(K2399&gt;=45,'adjustment factor'!$D$7,IF(K2399=-9,-1200,IF(K2399="",-1200,0)))</f>
        <v>-1200</v>
      </c>
      <c r="AI2399" s="82">
        <f>IF(L2399=1, 'adjustment factor'!$D$8, IF(L2399=-9,-999,IF(L2399="",-999,0)))</f>
        <v>-999</v>
      </c>
      <c r="AJ2399" s="82">
        <f>IF(AND(M2399&gt;=1,M2399&lt;=4),'adjustment factor'!$D$9,IF(M2399=-9,-999,IF(M2399=98,-999,IF(M2399=99,-999,IF(M2399="",-999,0)))))</f>
        <v>-999</v>
      </c>
      <c r="AK2399" s="82">
        <f>IF(H2399=1, 'adjustment factor'!$D$10, IF(H2399=-9,-999,IF(H2399="",-999,0)))</f>
        <v>-999</v>
      </c>
      <c r="AL2399" s="82">
        <f>IF(G2399=1, 'adjustment factor'!$D$11, IF(G2399=-9,-999,IF(G2399="",-999,0)))</f>
        <v>-999</v>
      </c>
      <c r="AM2399" s="82">
        <f>IF(I2399=1, 'adjustment factor'!$D$12, IF(I2399=-9,-999,IF(I2399="",-999,0)))</f>
        <v>-999</v>
      </c>
      <c r="AN2399" s="82">
        <f>IF(J2399=1, 'adjustment factor'!$D$13, IF(J2399=-9,-999,IF(J2399="",-999,0)))</f>
        <v>-999</v>
      </c>
      <c r="AO2399" s="82" t="str">
        <f t="shared" si="388"/>
        <v>-999</v>
      </c>
      <c r="AP2399" s="82" t="str">
        <f t="shared" si="389"/>
        <v>MISSING</v>
      </c>
    </row>
    <row r="2400" spans="2:42">
      <c r="B2400" s="207"/>
      <c r="C2400" s="35">
        <v>2396</v>
      </c>
      <c r="D2400" s="161"/>
      <c r="E2400" s="161"/>
      <c r="F2400" s="161"/>
      <c r="G2400" s="161"/>
      <c r="H2400" s="161"/>
      <c r="I2400" s="161"/>
      <c r="J2400" s="161"/>
      <c r="K2400" s="161"/>
      <c r="L2400" s="161"/>
      <c r="M2400" s="161"/>
      <c r="N2400" s="171"/>
      <c r="O2400" s="171"/>
      <c r="P2400" s="171"/>
      <c r="Q2400" s="171"/>
      <c r="R2400" s="171"/>
      <c r="S2400" s="171"/>
      <c r="T2400" s="208" t="str">
        <f t="shared" si="380"/>
        <v>MISSING</v>
      </c>
      <c r="U2400" s="208" t="str">
        <f t="shared" si="381"/>
        <v>MISSING</v>
      </c>
      <c r="X2400" s="56">
        <f t="shared" si="382"/>
        <v>-99</v>
      </c>
      <c r="Y2400" s="56">
        <f t="shared" si="383"/>
        <v>-99</v>
      </c>
      <c r="Z2400" s="56">
        <f t="shared" si="384"/>
        <v>-99</v>
      </c>
      <c r="AA2400" s="56">
        <f t="shared" si="385"/>
        <v>-99</v>
      </c>
      <c r="AB2400" s="56">
        <f t="shared" si="386"/>
        <v>-99</v>
      </c>
      <c r="AC2400" s="56">
        <f t="shared" si="387"/>
        <v>-99</v>
      </c>
      <c r="AD2400" s="3"/>
      <c r="AE2400" s="82">
        <f>IF(D2400=1, 'adjustment factor'!$D$4, IF(D2400=-9,-999,IF(D2400="",-999,0)))</f>
        <v>-999</v>
      </c>
      <c r="AF2400" s="82">
        <f>IF(F2400=1, 'adjustment factor'!$D$5, IF(F2400=-9,-999,IF(F2400="",-999,0)))</f>
        <v>-999</v>
      </c>
      <c r="AG2400" s="82">
        <f>IF(E2400=1, 'adjustment factor'!$D$6, IF(E2400=-9,-999,IF(E2400="",-999,0)))</f>
        <v>-999</v>
      </c>
      <c r="AH2400" s="82">
        <f>IF(K2400&gt;=45,'adjustment factor'!$D$7,IF(K2400=-9,-1200,IF(K2400="",-1200,0)))</f>
        <v>-1200</v>
      </c>
      <c r="AI2400" s="82">
        <f>IF(L2400=1, 'adjustment factor'!$D$8, IF(L2400=-9,-999,IF(L2400="",-999,0)))</f>
        <v>-999</v>
      </c>
      <c r="AJ2400" s="82">
        <f>IF(AND(M2400&gt;=1,M2400&lt;=4),'adjustment factor'!$D$9,IF(M2400=-9,-999,IF(M2400=98,-999,IF(M2400=99,-999,IF(M2400="",-999,0)))))</f>
        <v>-999</v>
      </c>
      <c r="AK2400" s="82">
        <f>IF(H2400=1, 'adjustment factor'!$D$10, IF(H2400=-9,-999,IF(H2400="",-999,0)))</f>
        <v>-999</v>
      </c>
      <c r="AL2400" s="82">
        <f>IF(G2400=1, 'adjustment factor'!$D$11, IF(G2400=-9,-999,IF(G2400="",-999,0)))</f>
        <v>-999</v>
      </c>
      <c r="AM2400" s="82">
        <f>IF(I2400=1, 'adjustment factor'!$D$12, IF(I2400=-9,-999,IF(I2400="",-999,0)))</f>
        <v>-999</v>
      </c>
      <c r="AN2400" s="82">
        <f>IF(J2400=1, 'adjustment factor'!$D$13, IF(J2400=-9,-999,IF(J2400="",-999,0)))</f>
        <v>-999</v>
      </c>
      <c r="AO2400" s="82" t="str">
        <f t="shared" si="388"/>
        <v>-999</v>
      </c>
      <c r="AP2400" s="82" t="str">
        <f t="shared" si="389"/>
        <v>MISSING</v>
      </c>
    </row>
    <row r="2401" spans="2:42">
      <c r="B2401" s="207"/>
      <c r="C2401" s="35">
        <v>2397</v>
      </c>
      <c r="D2401" s="161"/>
      <c r="E2401" s="161"/>
      <c r="F2401" s="161"/>
      <c r="G2401" s="161"/>
      <c r="H2401" s="161"/>
      <c r="I2401" s="161"/>
      <c r="J2401" s="161"/>
      <c r="K2401" s="161"/>
      <c r="L2401" s="161"/>
      <c r="M2401" s="161"/>
      <c r="N2401" s="171"/>
      <c r="O2401" s="171"/>
      <c r="P2401" s="171"/>
      <c r="Q2401" s="171"/>
      <c r="R2401" s="171"/>
      <c r="S2401" s="171"/>
      <c r="T2401" s="208" t="str">
        <f t="shared" si="380"/>
        <v>MISSING</v>
      </c>
      <c r="U2401" s="208" t="str">
        <f t="shared" si="381"/>
        <v>MISSING</v>
      </c>
      <c r="X2401" s="56">
        <f t="shared" si="382"/>
        <v>-99</v>
      </c>
      <c r="Y2401" s="56">
        <f t="shared" si="383"/>
        <v>-99</v>
      </c>
      <c r="Z2401" s="56">
        <f t="shared" si="384"/>
        <v>-99</v>
      </c>
      <c r="AA2401" s="56">
        <f t="shared" si="385"/>
        <v>-99</v>
      </c>
      <c r="AB2401" s="56">
        <f t="shared" si="386"/>
        <v>-99</v>
      </c>
      <c r="AC2401" s="56">
        <f t="shared" si="387"/>
        <v>-99</v>
      </c>
      <c r="AD2401" s="3"/>
      <c r="AE2401" s="82">
        <f>IF(D2401=1, 'adjustment factor'!$D$4, IF(D2401=-9,-999,IF(D2401="",-999,0)))</f>
        <v>-999</v>
      </c>
      <c r="AF2401" s="82">
        <f>IF(F2401=1, 'adjustment factor'!$D$5, IF(F2401=-9,-999,IF(F2401="",-999,0)))</f>
        <v>-999</v>
      </c>
      <c r="AG2401" s="82">
        <f>IF(E2401=1, 'adjustment factor'!$D$6, IF(E2401=-9,-999,IF(E2401="",-999,0)))</f>
        <v>-999</v>
      </c>
      <c r="AH2401" s="82">
        <f>IF(K2401&gt;=45,'adjustment factor'!$D$7,IF(K2401=-9,-1200,IF(K2401="",-1200,0)))</f>
        <v>-1200</v>
      </c>
      <c r="AI2401" s="82">
        <f>IF(L2401=1, 'adjustment factor'!$D$8, IF(L2401=-9,-999,IF(L2401="",-999,0)))</f>
        <v>-999</v>
      </c>
      <c r="AJ2401" s="82">
        <f>IF(AND(M2401&gt;=1,M2401&lt;=4),'adjustment factor'!$D$9,IF(M2401=-9,-999,IF(M2401=98,-999,IF(M2401=99,-999,IF(M2401="",-999,0)))))</f>
        <v>-999</v>
      </c>
      <c r="AK2401" s="82">
        <f>IF(H2401=1, 'adjustment factor'!$D$10, IF(H2401=-9,-999,IF(H2401="",-999,0)))</f>
        <v>-999</v>
      </c>
      <c r="AL2401" s="82">
        <f>IF(G2401=1, 'adjustment factor'!$D$11, IF(G2401=-9,-999,IF(G2401="",-999,0)))</f>
        <v>-999</v>
      </c>
      <c r="AM2401" s="82">
        <f>IF(I2401=1, 'adjustment factor'!$D$12, IF(I2401=-9,-999,IF(I2401="",-999,0)))</f>
        <v>-999</v>
      </c>
      <c r="AN2401" s="82">
        <f>IF(J2401=1, 'adjustment factor'!$D$13, IF(J2401=-9,-999,IF(J2401="",-999,0)))</f>
        <v>-999</v>
      </c>
      <c r="AO2401" s="82" t="str">
        <f t="shared" si="388"/>
        <v>-999</v>
      </c>
      <c r="AP2401" s="82" t="str">
        <f t="shared" si="389"/>
        <v>MISSING</v>
      </c>
    </row>
    <row r="2402" spans="2:42">
      <c r="B2402" s="207"/>
      <c r="C2402" s="35">
        <v>2398</v>
      </c>
      <c r="D2402" s="161"/>
      <c r="E2402" s="161"/>
      <c r="F2402" s="161"/>
      <c r="G2402" s="161"/>
      <c r="H2402" s="161"/>
      <c r="I2402" s="161"/>
      <c r="J2402" s="161"/>
      <c r="K2402" s="161"/>
      <c r="L2402" s="161"/>
      <c r="M2402" s="161"/>
      <c r="N2402" s="171"/>
      <c r="O2402" s="171"/>
      <c r="P2402" s="171"/>
      <c r="Q2402" s="171"/>
      <c r="R2402" s="171"/>
      <c r="S2402" s="171"/>
      <c r="T2402" s="208" t="str">
        <f t="shared" si="380"/>
        <v>MISSING</v>
      </c>
      <c r="U2402" s="208" t="str">
        <f t="shared" si="381"/>
        <v>MISSING</v>
      </c>
      <c r="X2402" s="56">
        <f t="shared" si="382"/>
        <v>-99</v>
      </c>
      <c r="Y2402" s="56">
        <f t="shared" si="383"/>
        <v>-99</v>
      </c>
      <c r="Z2402" s="56">
        <f t="shared" si="384"/>
        <v>-99</v>
      </c>
      <c r="AA2402" s="56">
        <f t="shared" si="385"/>
        <v>-99</v>
      </c>
      <c r="AB2402" s="56">
        <f t="shared" si="386"/>
        <v>-99</v>
      </c>
      <c r="AC2402" s="56">
        <f t="shared" si="387"/>
        <v>-99</v>
      </c>
      <c r="AD2402" s="3"/>
      <c r="AE2402" s="82">
        <f>IF(D2402=1, 'adjustment factor'!$D$4, IF(D2402=-9,-999,IF(D2402="",-999,0)))</f>
        <v>-999</v>
      </c>
      <c r="AF2402" s="82">
        <f>IF(F2402=1, 'adjustment factor'!$D$5, IF(F2402=-9,-999,IF(F2402="",-999,0)))</f>
        <v>-999</v>
      </c>
      <c r="AG2402" s="82">
        <f>IF(E2402=1, 'adjustment factor'!$D$6, IF(E2402=-9,-999,IF(E2402="",-999,0)))</f>
        <v>-999</v>
      </c>
      <c r="AH2402" s="82">
        <f>IF(K2402&gt;=45,'adjustment factor'!$D$7,IF(K2402=-9,-1200,IF(K2402="",-1200,0)))</f>
        <v>-1200</v>
      </c>
      <c r="AI2402" s="82">
        <f>IF(L2402=1, 'adjustment factor'!$D$8, IF(L2402=-9,-999,IF(L2402="",-999,0)))</f>
        <v>-999</v>
      </c>
      <c r="AJ2402" s="82">
        <f>IF(AND(M2402&gt;=1,M2402&lt;=4),'adjustment factor'!$D$9,IF(M2402=-9,-999,IF(M2402=98,-999,IF(M2402=99,-999,IF(M2402="",-999,0)))))</f>
        <v>-999</v>
      </c>
      <c r="AK2402" s="82">
        <f>IF(H2402=1, 'adjustment factor'!$D$10, IF(H2402=-9,-999,IF(H2402="",-999,0)))</f>
        <v>-999</v>
      </c>
      <c r="AL2402" s="82">
        <f>IF(G2402=1, 'adjustment factor'!$D$11, IF(G2402=-9,-999,IF(G2402="",-999,0)))</f>
        <v>-999</v>
      </c>
      <c r="AM2402" s="82">
        <f>IF(I2402=1, 'adjustment factor'!$D$12, IF(I2402=-9,-999,IF(I2402="",-999,0)))</f>
        <v>-999</v>
      </c>
      <c r="AN2402" s="82">
        <f>IF(J2402=1, 'adjustment factor'!$D$13, IF(J2402=-9,-999,IF(J2402="",-999,0)))</f>
        <v>-999</v>
      </c>
      <c r="AO2402" s="82" t="str">
        <f t="shared" si="388"/>
        <v>-999</v>
      </c>
      <c r="AP2402" s="82" t="str">
        <f t="shared" si="389"/>
        <v>MISSING</v>
      </c>
    </row>
    <row r="2403" spans="2:42">
      <c r="B2403" s="207"/>
      <c r="C2403" s="35">
        <v>2399</v>
      </c>
      <c r="D2403" s="161"/>
      <c r="E2403" s="161"/>
      <c r="F2403" s="161"/>
      <c r="G2403" s="161"/>
      <c r="H2403" s="161"/>
      <c r="I2403" s="161"/>
      <c r="J2403" s="161"/>
      <c r="K2403" s="161"/>
      <c r="L2403" s="161"/>
      <c r="M2403" s="161"/>
      <c r="N2403" s="171"/>
      <c r="O2403" s="171"/>
      <c r="P2403" s="171"/>
      <c r="Q2403" s="171"/>
      <c r="R2403" s="171"/>
      <c r="S2403" s="171"/>
      <c r="T2403" s="208" t="str">
        <f t="shared" si="380"/>
        <v>MISSING</v>
      </c>
      <c r="U2403" s="208" t="str">
        <f t="shared" si="381"/>
        <v>MISSING</v>
      </c>
      <c r="X2403" s="56">
        <f t="shared" si="382"/>
        <v>-99</v>
      </c>
      <c r="Y2403" s="56">
        <f t="shared" si="383"/>
        <v>-99</v>
      </c>
      <c r="Z2403" s="56">
        <f t="shared" si="384"/>
        <v>-99</v>
      </c>
      <c r="AA2403" s="56">
        <f t="shared" si="385"/>
        <v>-99</v>
      </c>
      <c r="AB2403" s="56">
        <f t="shared" si="386"/>
        <v>-99</v>
      </c>
      <c r="AC2403" s="56">
        <f t="shared" si="387"/>
        <v>-99</v>
      </c>
      <c r="AD2403" s="3"/>
      <c r="AE2403" s="82">
        <f>IF(D2403=1, 'adjustment factor'!$D$4, IF(D2403=-9,-999,IF(D2403="",-999,0)))</f>
        <v>-999</v>
      </c>
      <c r="AF2403" s="82">
        <f>IF(F2403=1, 'adjustment factor'!$D$5, IF(F2403=-9,-999,IF(F2403="",-999,0)))</f>
        <v>-999</v>
      </c>
      <c r="AG2403" s="82">
        <f>IF(E2403=1, 'adjustment factor'!$D$6, IF(E2403=-9,-999,IF(E2403="",-999,0)))</f>
        <v>-999</v>
      </c>
      <c r="AH2403" s="82">
        <f>IF(K2403&gt;=45,'adjustment factor'!$D$7,IF(K2403=-9,-1200,IF(K2403="",-1200,0)))</f>
        <v>-1200</v>
      </c>
      <c r="AI2403" s="82">
        <f>IF(L2403=1, 'adjustment factor'!$D$8, IF(L2403=-9,-999,IF(L2403="",-999,0)))</f>
        <v>-999</v>
      </c>
      <c r="AJ2403" s="82">
        <f>IF(AND(M2403&gt;=1,M2403&lt;=4),'adjustment factor'!$D$9,IF(M2403=-9,-999,IF(M2403=98,-999,IF(M2403=99,-999,IF(M2403="",-999,0)))))</f>
        <v>-999</v>
      </c>
      <c r="AK2403" s="82">
        <f>IF(H2403=1, 'adjustment factor'!$D$10, IF(H2403=-9,-999,IF(H2403="",-999,0)))</f>
        <v>-999</v>
      </c>
      <c r="AL2403" s="82">
        <f>IF(G2403=1, 'adjustment factor'!$D$11, IF(G2403=-9,-999,IF(G2403="",-999,0)))</f>
        <v>-999</v>
      </c>
      <c r="AM2403" s="82">
        <f>IF(I2403=1, 'adjustment factor'!$D$12, IF(I2403=-9,-999,IF(I2403="",-999,0)))</f>
        <v>-999</v>
      </c>
      <c r="AN2403" s="82">
        <f>IF(J2403=1, 'adjustment factor'!$D$13, IF(J2403=-9,-999,IF(J2403="",-999,0)))</f>
        <v>-999</v>
      </c>
      <c r="AO2403" s="82" t="str">
        <f t="shared" si="388"/>
        <v>-999</v>
      </c>
      <c r="AP2403" s="82" t="str">
        <f t="shared" si="389"/>
        <v>MISSING</v>
      </c>
    </row>
    <row r="2404" spans="2:42">
      <c r="B2404" s="207"/>
      <c r="C2404" s="35">
        <v>2400</v>
      </c>
      <c r="D2404" s="161"/>
      <c r="E2404" s="161"/>
      <c r="F2404" s="161"/>
      <c r="G2404" s="161"/>
      <c r="H2404" s="161"/>
      <c r="I2404" s="161"/>
      <c r="J2404" s="161"/>
      <c r="K2404" s="161"/>
      <c r="L2404" s="161"/>
      <c r="M2404" s="161"/>
      <c r="N2404" s="171"/>
      <c r="O2404" s="171"/>
      <c r="P2404" s="171"/>
      <c r="Q2404" s="171"/>
      <c r="R2404" s="171"/>
      <c r="S2404" s="171"/>
      <c r="T2404" s="208" t="str">
        <f t="shared" si="380"/>
        <v>MISSING</v>
      </c>
      <c r="U2404" s="208" t="str">
        <f t="shared" si="381"/>
        <v>MISSING</v>
      </c>
      <c r="X2404" s="56">
        <f t="shared" si="382"/>
        <v>-99</v>
      </c>
      <c r="Y2404" s="56">
        <f t="shared" si="383"/>
        <v>-99</v>
      </c>
      <c r="Z2404" s="56">
        <f t="shared" si="384"/>
        <v>-99</v>
      </c>
      <c r="AA2404" s="56">
        <f t="shared" si="385"/>
        <v>-99</v>
      </c>
      <c r="AB2404" s="56">
        <f t="shared" si="386"/>
        <v>-99</v>
      </c>
      <c r="AC2404" s="56">
        <f t="shared" si="387"/>
        <v>-99</v>
      </c>
      <c r="AD2404" s="3"/>
      <c r="AE2404" s="82">
        <f>IF(D2404=1, 'adjustment factor'!$D$4, IF(D2404=-9,-999,IF(D2404="",-999,0)))</f>
        <v>-999</v>
      </c>
      <c r="AF2404" s="82">
        <f>IF(F2404=1, 'adjustment factor'!$D$5, IF(F2404=-9,-999,IF(F2404="",-999,0)))</f>
        <v>-999</v>
      </c>
      <c r="AG2404" s="82">
        <f>IF(E2404=1, 'adjustment factor'!$D$6, IF(E2404=-9,-999,IF(E2404="",-999,0)))</f>
        <v>-999</v>
      </c>
      <c r="AH2404" s="82">
        <f>IF(K2404&gt;=45,'adjustment factor'!$D$7,IF(K2404=-9,-1200,IF(K2404="",-1200,0)))</f>
        <v>-1200</v>
      </c>
      <c r="AI2404" s="82">
        <f>IF(L2404=1, 'adjustment factor'!$D$8, IF(L2404=-9,-999,IF(L2404="",-999,0)))</f>
        <v>-999</v>
      </c>
      <c r="AJ2404" s="82">
        <f>IF(AND(M2404&gt;=1,M2404&lt;=4),'adjustment factor'!$D$9,IF(M2404=-9,-999,IF(M2404=98,-999,IF(M2404=99,-999,IF(M2404="",-999,0)))))</f>
        <v>-999</v>
      </c>
      <c r="AK2404" s="82">
        <f>IF(H2404=1, 'adjustment factor'!$D$10, IF(H2404=-9,-999,IF(H2404="",-999,0)))</f>
        <v>-999</v>
      </c>
      <c r="AL2404" s="82">
        <f>IF(G2404=1, 'adjustment factor'!$D$11, IF(G2404=-9,-999,IF(G2404="",-999,0)))</f>
        <v>-999</v>
      </c>
      <c r="AM2404" s="82">
        <f>IF(I2404=1, 'adjustment factor'!$D$12, IF(I2404=-9,-999,IF(I2404="",-999,0)))</f>
        <v>-999</v>
      </c>
      <c r="AN2404" s="82">
        <f>IF(J2404=1, 'adjustment factor'!$D$13, IF(J2404=-9,-999,IF(J2404="",-999,0)))</f>
        <v>-999</v>
      </c>
      <c r="AO2404" s="82" t="str">
        <f t="shared" si="388"/>
        <v>-999</v>
      </c>
      <c r="AP2404" s="82" t="str">
        <f t="shared" si="389"/>
        <v>MISSING</v>
      </c>
    </row>
    <row r="2405" spans="2:42">
      <c r="B2405" s="207"/>
      <c r="C2405" s="35">
        <v>2401</v>
      </c>
      <c r="D2405" s="161"/>
      <c r="E2405" s="161"/>
      <c r="F2405" s="161"/>
      <c r="G2405" s="161"/>
      <c r="H2405" s="161"/>
      <c r="I2405" s="161"/>
      <c r="J2405" s="161"/>
      <c r="K2405" s="161"/>
      <c r="L2405" s="161"/>
      <c r="M2405" s="161"/>
      <c r="N2405" s="171"/>
      <c r="O2405" s="171"/>
      <c r="P2405" s="171"/>
      <c r="Q2405" s="171"/>
      <c r="R2405" s="171"/>
      <c r="S2405" s="171"/>
      <c r="T2405" s="208" t="str">
        <f t="shared" si="380"/>
        <v>MISSING</v>
      </c>
      <c r="U2405" s="208" t="str">
        <f t="shared" si="381"/>
        <v>MISSING</v>
      </c>
      <c r="X2405" s="56">
        <f t="shared" si="382"/>
        <v>-99</v>
      </c>
      <c r="Y2405" s="56">
        <f t="shared" si="383"/>
        <v>-99</v>
      </c>
      <c r="Z2405" s="56">
        <f t="shared" si="384"/>
        <v>-99</v>
      </c>
      <c r="AA2405" s="56">
        <f t="shared" si="385"/>
        <v>-99</v>
      </c>
      <c r="AB2405" s="56">
        <f t="shared" si="386"/>
        <v>-99</v>
      </c>
      <c r="AC2405" s="56">
        <f t="shared" si="387"/>
        <v>-99</v>
      </c>
      <c r="AD2405" s="3"/>
      <c r="AE2405" s="82">
        <f>IF(D2405=1, 'adjustment factor'!$D$4, IF(D2405=-9,-999,IF(D2405="",-999,0)))</f>
        <v>-999</v>
      </c>
      <c r="AF2405" s="82">
        <f>IF(F2405=1, 'adjustment factor'!$D$5, IF(F2405=-9,-999,IF(F2405="",-999,0)))</f>
        <v>-999</v>
      </c>
      <c r="AG2405" s="82">
        <f>IF(E2405=1, 'adjustment factor'!$D$6, IF(E2405=-9,-999,IF(E2405="",-999,0)))</f>
        <v>-999</v>
      </c>
      <c r="AH2405" s="82">
        <f>IF(K2405&gt;=45,'adjustment factor'!$D$7,IF(K2405=-9,-1200,IF(K2405="",-1200,0)))</f>
        <v>-1200</v>
      </c>
      <c r="AI2405" s="82">
        <f>IF(L2405=1, 'adjustment factor'!$D$8, IF(L2405=-9,-999,IF(L2405="",-999,0)))</f>
        <v>-999</v>
      </c>
      <c r="AJ2405" s="82">
        <f>IF(AND(M2405&gt;=1,M2405&lt;=4),'adjustment factor'!$D$9,IF(M2405=-9,-999,IF(M2405=98,-999,IF(M2405=99,-999,IF(M2405="",-999,0)))))</f>
        <v>-999</v>
      </c>
      <c r="AK2405" s="82">
        <f>IF(H2405=1, 'adjustment factor'!$D$10, IF(H2405=-9,-999,IF(H2405="",-999,0)))</f>
        <v>-999</v>
      </c>
      <c r="AL2405" s="82">
        <f>IF(G2405=1, 'adjustment factor'!$D$11, IF(G2405=-9,-999,IF(G2405="",-999,0)))</f>
        <v>-999</v>
      </c>
      <c r="AM2405" s="82">
        <f>IF(I2405=1, 'adjustment factor'!$D$12, IF(I2405=-9,-999,IF(I2405="",-999,0)))</f>
        <v>-999</v>
      </c>
      <c r="AN2405" s="82">
        <f>IF(J2405=1, 'adjustment factor'!$D$13, IF(J2405=-9,-999,IF(J2405="",-999,0)))</f>
        <v>-999</v>
      </c>
      <c r="AO2405" s="82" t="str">
        <f t="shared" si="388"/>
        <v>-999</v>
      </c>
      <c r="AP2405" s="82" t="str">
        <f t="shared" si="389"/>
        <v>MISSING</v>
      </c>
    </row>
    <row r="2406" spans="2:42">
      <c r="B2406" s="207"/>
      <c r="C2406" s="35">
        <v>2402</v>
      </c>
      <c r="D2406" s="161"/>
      <c r="E2406" s="161"/>
      <c r="F2406" s="161"/>
      <c r="G2406" s="161"/>
      <c r="H2406" s="161"/>
      <c r="I2406" s="161"/>
      <c r="J2406" s="161"/>
      <c r="K2406" s="161"/>
      <c r="L2406" s="161"/>
      <c r="M2406" s="161"/>
      <c r="N2406" s="171"/>
      <c r="O2406" s="171"/>
      <c r="P2406" s="171"/>
      <c r="Q2406" s="171"/>
      <c r="R2406" s="171"/>
      <c r="S2406" s="171"/>
      <c r="T2406" s="208" t="str">
        <f t="shared" si="380"/>
        <v>MISSING</v>
      </c>
      <c r="U2406" s="208" t="str">
        <f t="shared" si="381"/>
        <v>MISSING</v>
      </c>
      <c r="X2406" s="56">
        <f t="shared" si="382"/>
        <v>-99</v>
      </c>
      <c r="Y2406" s="56">
        <f t="shared" si="383"/>
        <v>-99</v>
      </c>
      <c r="Z2406" s="56">
        <f t="shared" si="384"/>
        <v>-99</v>
      </c>
      <c r="AA2406" s="56">
        <f t="shared" si="385"/>
        <v>-99</v>
      </c>
      <c r="AB2406" s="56">
        <f t="shared" si="386"/>
        <v>-99</v>
      </c>
      <c r="AC2406" s="56">
        <f t="shared" si="387"/>
        <v>-99</v>
      </c>
      <c r="AD2406" s="3"/>
      <c r="AE2406" s="82">
        <f>IF(D2406=1, 'adjustment factor'!$D$4, IF(D2406=-9,-999,IF(D2406="",-999,0)))</f>
        <v>-999</v>
      </c>
      <c r="AF2406" s="82">
        <f>IF(F2406=1, 'adjustment factor'!$D$5, IF(F2406=-9,-999,IF(F2406="",-999,0)))</f>
        <v>-999</v>
      </c>
      <c r="AG2406" s="82">
        <f>IF(E2406=1, 'adjustment factor'!$D$6, IF(E2406=-9,-999,IF(E2406="",-999,0)))</f>
        <v>-999</v>
      </c>
      <c r="AH2406" s="82">
        <f>IF(K2406&gt;=45,'adjustment factor'!$D$7,IF(K2406=-9,-1200,IF(K2406="",-1200,0)))</f>
        <v>-1200</v>
      </c>
      <c r="AI2406" s="82">
        <f>IF(L2406=1, 'adjustment factor'!$D$8, IF(L2406=-9,-999,IF(L2406="",-999,0)))</f>
        <v>-999</v>
      </c>
      <c r="AJ2406" s="82">
        <f>IF(AND(M2406&gt;=1,M2406&lt;=4),'adjustment factor'!$D$9,IF(M2406=-9,-999,IF(M2406=98,-999,IF(M2406=99,-999,IF(M2406="",-999,0)))))</f>
        <v>-999</v>
      </c>
      <c r="AK2406" s="82">
        <f>IF(H2406=1, 'adjustment factor'!$D$10, IF(H2406=-9,-999,IF(H2406="",-999,0)))</f>
        <v>-999</v>
      </c>
      <c r="AL2406" s="82">
        <f>IF(G2406=1, 'adjustment factor'!$D$11, IF(G2406=-9,-999,IF(G2406="",-999,0)))</f>
        <v>-999</v>
      </c>
      <c r="AM2406" s="82">
        <f>IF(I2406=1, 'adjustment factor'!$D$12, IF(I2406=-9,-999,IF(I2406="",-999,0)))</f>
        <v>-999</v>
      </c>
      <c r="AN2406" s="82">
        <f>IF(J2406=1, 'adjustment factor'!$D$13, IF(J2406=-9,-999,IF(J2406="",-999,0)))</f>
        <v>-999</v>
      </c>
      <c r="AO2406" s="82" t="str">
        <f t="shared" si="388"/>
        <v>-999</v>
      </c>
      <c r="AP2406" s="82" t="str">
        <f t="shared" si="389"/>
        <v>MISSING</v>
      </c>
    </row>
    <row r="2407" spans="2:42">
      <c r="B2407" s="207"/>
      <c r="C2407" s="35">
        <v>2403</v>
      </c>
      <c r="D2407" s="161"/>
      <c r="E2407" s="161"/>
      <c r="F2407" s="161"/>
      <c r="G2407" s="161"/>
      <c r="H2407" s="161"/>
      <c r="I2407" s="161"/>
      <c r="J2407" s="161"/>
      <c r="K2407" s="161"/>
      <c r="L2407" s="161"/>
      <c r="M2407" s="161"/>
      <c r="N2407" s="171"/>
      <c r="O2407" s="171"/>
      <c r="P2407" s="171"/>
      <c r="Q2407" s="171"/>
      <c r="R2407" s="171"/>
      <c r="S2407" s="171"/>
      <c r="T2407" s="208" t="str">
        <f t="shared" si="380"/>
        <v>MISSING</v>
      </c>
      <c r="U2407" s="208" t="str">
        <f t="shared" si="381"/>
        <v>MISSING</v>
      </c>
      <c r="X2407" s="56">
        <f t="shared" si="382"/>
        <v>-99</v>
      </c>
      <c r="Y2407" s="56">
        <f t="shared" si="383"/>
        <v>-99</v>
      </c>
      <c r="Z2407" s="56">
        <f t="shared" si="384"/>
        <v>-99</v>
      </c>
      <c r="AA2407" s="56">
        <f t="shared" si="385"/>
        <v>-99</v>
      </c>
      <c r="AB2407" s="56">
        <f t="shared" si="386"/>
        <v>-99</v>
      </c>
      <c r="AC2407" s="56">
        <f t="shared" si="387"/>
        <v>-99</v>
      </c>
      <c r="AD2407" s="3"/>
      <c r="AE2407" s="82">
        <f>IF(D2407=1, 'adjustment factor'!$D$4, IF(D2407=-9,-999,IF(D2407="",-999,0)))</f>
        <v>-999</v>
      </c>
      <c r="AF2407" s="82">
        <f>IF(F2407=1, 'adjustment factor'!$D$5, IF(F2407=-9,-999,IF(F2407="",-999,0)))</f>
        <v>-999</v>
      </c>
      <c r="AG2407" s="82">
        <f>IF(E2407=1, 'adjustment factor'!$D$6, IF(E2407=-9,-999,IF(E2407="",-999,0)))</f>
        <v>-999</v>
      </c>
      <c r="AH2407" s="82">
        <f>IF(K2407&gt;=45,'adjustment factor'!$D$7,IF(K2407=-9,-1200,IF(K2407="",-1200,0)))</f>
        <v>-1200</v>
      </c>
      <c r="AI2407" s="82">
        <f>IF(L2407=1, 'adjustment factor'!$D$8, IF(L2407=-9,-999,IF(L2407="",-999,0)))</f>
        <v>-999</v>
      </c>
      <c r="AJ2407" s="82">
        <f>IF(AND(M2407&gt;=1,M2407&lt;=4),'adjustment factor'!$D$9,IF(M2407=-9,-999,IF(M2407=98,-999,IF(M2407=99,-999,IF(M2407="",-999,0)))))</f>
        <v>-999</v>
      </c>
      <c r="AK2407" s="82">
        <f>IF(H2407=1, 'adjustment factor'!$D$10, IF(H2407=-9,-999,IF(H2407="",-999,0)))</f>
        <v>-999</v>
      </c>
      <c r="AL2407" s="82">
        <f>IF(G2407=1, 'adjustment factor'!$D$11, IF(G2407=-9,-999,IF(G2407="",-999,0)))</f>
        <v>-999</v>
      </c>
      <c r="AM2407" s="82">
        <f>IF(I2407=1, 'adjustment factor'!$D$12, IF(I2407=-9,-999,IF(I2407="",-999,0)))</f>
        <v>-999</v>
      </c>
      <c r="AN2407" s="82">
        <f>IF(J2407=1, 'adjustment factor'!$D$13, IF(J2407=-9,-999,IF(J2407="",-999,0)))</f>
        <v>-999</v>
      </c>
      <c r="AO2407" s="82" t="str">
        <f t="shared" si="388"/>
        <v>-999</v>
      </c>
      <c r="AP2407" s="82" t="str">
        <f t="shared" si="389"/>
        <v>MISSING</v>
      </c>
    </row>
    <row r="2408" spans="2:42">
      <c r="B2408" s="207"/>
      <c r="C2408" s="35">
        <v>2404</v>
      </c>
      <c r="D2408" s="161"/>
      <c r="E2408" s="161"/>
      <c r="F2408" s="161"/>
      <c r="G2408" s="161"/>
      <c r="H2408" s="161"/>
      <c r="I2408" s="161"/>
      <c r="J2408" s="161"/>
      <c r="K2408" s="161"/>
      <c r="L2408" s="161"/>
      <c r="M2408" s="161"/>
      <c r="N2408" s="171"/>
      <c r="O2408" s="171"/>
      <c r="P2408" s="171"/>
      <c r="Q2408" s="171"/>
      <c r="R2408" s="171"/>
      <c r="S2408" s="171"/>
      <c r="T2408" s="208" t="str">
        <f t="shared" si="380"/>
        <v>MISSING</v>
      </c>
      <c r="U2408" s="208" t="str">
        <f t="shared" si="381"/>
        <v>MISSING</v>
      </c>
      <c r="X2408" s="56">
        <f t="shared" si="382"/>
        <v>-99</v>
      </c>
      <c r="Y2408" s="56">
        <f t="shared" si="383"/>
        <v>-99</v>
      </c>
      <c r="Z2408" s="56">
        <f t="shared" si="384"/>
        <v>-99</v>
      </c>
      <c r="AA2408" s="56">
        <f t="shared" si="385"/>
        <v>-99</v>
      </c>
      <c r="AB2408" s="56">
        <f t="shared" si="386"/>
        <v>-99</v>
      </c>
      <c r="AC2408" s="56">
        <f t="shared" si="387"/>
        <v>-99</v>
      </c>
      <c r="AD2408" s="3"/>
      <c r="AE2408" s="82">
        <f>IF(D2408=1, 'adjustment factor'!$D$4, IF(D2408=-9,-999,IF(D2408="",-999,0)))</f>
        <v>-999</v>
      </c>
      <c r="AF2408" s="82">
        <f>IF(F2408=1, 'adjustment factor'!$D$5, IF(F2408=-9,-999,IF(F2408="",-999,0)))</f>
        <v>-999</v>
      </c>
      <c r="AG2408" s="82">
        <f>IF(E2408=1, 'adjustment factor'!$D$6, IF(E2408=-9,-999,IF(E2408="",-999,0)))</f>
        <v>-999</v>
      </c>
      <c r="AH2408" s="82">
        <f>IF(K2408&gt;=45,'adjustment factor'!$D$7,IF(K2408=-9,-1200,IF(K2408="",-1200,0)))</f>
        <v>-1200</v>
      </c>
      <c r="AI2408" s="82">
        <f>IF(L2408=1, 'adjustment factor'!$D$8, IF(L2408=-9,-999,IF(L2408="",-999,0)))</f>
        <v>-999</v>
      </c>
      <c r="AJ2408" s="82">
        <f>IF(AND(M2408&gt;=1,M2408&lt;=4),'adjustment factor'!$D$9,IF(M2408=-9,-999,IF(M2408=98,-999,IF(M2408=99,-999,IF(M2408="",-999,0)))))</f>
        <v>-999</v>
      </c>
      <c r="AK2408" s="82">
        <f>IF(H2408=1, 'adjustment factor'!$D$10, IF(H2408=-9,-999,IF(H2408="",-999,0)))</f>
        <v>-999</v>
      </c>
      <c r="AL2408" s="82">
        <f>IF(G2408=1, 'adjustment factor'!$D$11, IF(G2408=-9,-999,IF(G2408="",-999,0)))</f>
        <v>-999</v>
      </c>
      <c r="AM2408" s="82">
        <f>IF(I2408=1, 'adjustment factor'!$D$12, IF(I2408=-9,-999,IF(I2408="",-999,0)))</f>
        <v>-999</v>
      </c>
      <c r="AN2408" s="82">
        <f>IF(J2408=1, 'adjustment factor'!$D$13, IF(J2408=-9,-999,IF(J2408="",-999,0)))</f>
        <v>-999</v>
      </c>
      <c r="AO2408" s="82" t="str">
        <f t="shared" si="388"/>
        <v>-999</v>
      </c>
      <c r="AP2408" s="82" t="str">
        <f t="shared" si="389"/>
        <v>MISSING</v>
      </c>
    </row>
    <row r="2409" spans="2:42">
      <c r="B2409" s="207"/>
      <c r="C2409" s="35">
        <v>2405</v>
      </c>
      <c r="D2409" s="161"/>
      <c r="E2409" s="161"/>
      <c r="F2409" s="161"/>
      <c r="G2409" s="161"/>
      <c r="H2409" s="161"/>
      <c r="I2409" s="161"/>
      <c r="J2409" s="161"/>
      <c r="K2409" s="161"/>
      <c r="L2409" s="161"/>
      <c r="M2409" s="161"/>
      <c r="N2409" s="171"/>
      <c r="O2409" s="171"/>
      <c r="P2409" s="171"/>
      <c r="Q2409" s="171"/>
      <c r="R2409" s="171"/>
      <c r="S2409" s="171"/>
      <c r="T2409" s="208" t="str">
        <f t="shared" si="380"/>
        <v>MISSING</v>
      </c>
      <c r="U2409" s="208" t="str">
        <f t="shared" si="381"/>
        <v>MISSING</v>
      </c>
      <c r="X2409" s="56">
        <f t="shared" si="382"/>
        <v>-99</v>
      </c>
      <c r="Y2409" s="56">
        <f t="shared" si="383"/>
        <v>-99</v>
      </c>
      <c r="Z2409" s="56">
        <f t="shared" si="384"/>
        <v>-99</v>
      </c>
      <c r="AA2409" s="56">
        <f t="shared" si="385"/>
        <v>-99</v>
      </c>
      <c r="AB2409" s="56">
        <f t="shared" si="386"/>
        <v>-99</v>
      </c>
      <c r="AC2409" s="56">
        <f t="shared" si="387"/>
        <v>-99</v>
      </c>
      <c r="AD2409" s="3"/>
      <c r="AE2409" s="82">
        <f>IF(D2409=1, 'adjustment factor'!$D$4, IF(D2409=-9,-999,IF(D2409="",-999,0)))</f>
        <v>-999</v>
      </c>
      <c r="AF2409" s="82">
        <f>IF(F2409=1, 'adjustment factor'!$D$5, IF(F2409=-9,-999,IF(F2409="",-999,0)))</f>
        <v>-999</v>
      </c>
      <c r="AG2409" s="82">
        <f>IF(E2409=1, 'adjustment factor'!$D$6, IF(E2409=-9,-999,IF(E2409="",-999,0)))</f>
        <v>-999</v>
      </c>
      <c r="AH2409" s="82">
        <f>IF(K2409&gt;=45,'adjustment factor'!$D$7,IF(K2409=-9,-1200,IF(K2409="",-1200,0)))</f>
        <v>-1200</v>
      </c>
      <c r="AI2409" s="82">
        <f>IF(L2409=1, 'adjustment factor'!$D$8, IF(L2409=-9,-999,IF(L2409="",-999,0)))</f>
        <v>-999</v>
      </c>
      <c r="AJ2409" s="82">
        <f>IF(AND(M2409&gt;=1,M2409&lt;=4),'adjustment factor'!$D$9,IF(M2409=-9,-999,IF(M2409=98,-999,IF(M2409=99,-999,IF(M2409="",-999,0)))))</f>
        <v>-999</v>
      </c>
      <c r="AK2409" s="82">
        <f>IF(H2409=1, 'adjustment factor'!$D$10, IF(H2409=-9,-999,IF(H2409="",-999,0)))</f>
        <v>-999</v>
      </c>
      <c r="AL2409" s="82">
        <f>IF(G2409=1, 'adjustment factor'!$D$11, IF(G2409=-9,-999,IF(G2409="",-999,0)))</f>
        <v>-999</v>
      </c>
      <c r="AM2409" s="82">
        <f>IF(I2409=1, 'adjustment factor'!$D$12, IF(I2409=-9,-999,IF(I2409="",-999,0)))</f>
        <v>-999</v>
      </c>
      <c r="AN2409" s="82">
        <f>IF(J2409=1, 'adjustment factor'!$D$13, IF(J2409=-9,-999,IF(J2409="",-999,0)))</f>
        <v>-999</v>
      </c>
      <c r="AO2409" s="82" t="str">
        <f t="shared" si="388"/>
        <v>-999</v>
      </c>
      <c r="AP2409" s="82" t="str">
        <f t="shared" si="389"/>
        <v>MISSING</v>
      </c>
    </row>
    <row r="2410" spans="2:42">
      <c r="B2410" s="207"/>
      <c r="C2410" s="35">
        <v>2406</v>
      </c>
      <c r="D2410" s="161"/>
      <c r="E2410" s="161"/>
      <c r="F2410" s="161"/>
      <c r="G2410" s="161"/>
      <c r="H2410" s="161"/>
      <c r="I2410" s="161"/>
      <c r="J2410" s="161"/>
      <c r="K2410" s="161"/>
      <c r="L2410" s="161"/>
      <c r="M2410" s="161"/>
      <c r="N2410" s="171"/>
      <c r="O2410" s="171"/>
      <c r="P2410" s="171"/>
      <c r="Q2410" s="171"/>
      <c r="R2410" s="171"/>
      <c r="S2410" s="171"/>
      <c r="T2410" s="208" t="str">
        <f t="shared" si="380"/>
        <v>MISSING</v>
      </c>
      <c r="U2410" s="208" t="str">
        <f t="shared" si="381"/>
        <v>MISSING</v>
      </c>
      <c r="X2410" s="56">
        <f t="shared" si="382"/>
        <v>-99</v>
      </c>
      <c r="Y2410" s="56">
        <f t="shared" si="383"/>
        <v>-99</v>
      </c>
      <c r="Z2410" s="56">
        <f t="shared" si="384"/>
        <v>-99</v>
      </c>
      <c r="AA2410" s="56">
        <f t="shared" si="385"/>
        <v>-99</v>
      </c>
      <c r="AB2410" s="56">
        <f t="shared" si="386"/>
        <v>-99</v>
      </c>
      <c r="AC2410" s="56">
        <f t="shared" si="387"/>
        <v>-99</v>
      </c>
      <c r="AD2410" s="3"/>
      <c r="AE2410" s="82">
        <f>IF(D2410=1, 'adjustment factor'!$D$4, IF(D2410=-9,-999,IF(D2410="",-999,0)))</f>
        <v>-999</v>
      </c>
      <c r="AF2410" s="82">
        <f>IF(F2410=1, 'adjustment factor'!$D$5, IF(F2410=-9,-999,IF(F2410="",-999,0)))</f>
        <v>-999</v>
      </c>
      <c r="AG2410" s="82">
        <f>IF(E2410=1, 'adjustment factor'!$D$6, IF(E2410=-9,-999,IF(E2410="",-999,0)))</f>
        <v>-999</v>
      </c>
      <c r="AH2410" s="82">
        <f>IF(K2410&gt;=45,'adjustment factor'!$D$7,IF(K2410=-9,-1200,IF(K2410="",-1200,0)))</f>
        <v>-1200</v>
      </c>
      <c r="AI2410" s="82">
        <f>IF(L2410=1, 'adjustment factor'!$D$8, IF(L2410=-9,-999,IF(L2410="",-999,0)))</f>
        <v>-999</v>
      </c>
      <c r="AJ2410" s="82">
        <f>IF(AND(M2410&gt;=1,M2410&lt;=4),'adjustment factor'!$D$9,IF(M2410=-9,-999,IF(M2410=98,-999,IF(M2410=99,-999,IF(M2410="",-999,0)))))</f>
        <v>-999</v>
      </c>
      <c r="AK2410" s="82">
        <f>IF(H2410=1, 'adjustment factor'!$D$10, IF(H2410=-9,-999,IF(H2410="",-999,0)))</f>
        <v>-999</v>
      </c>
      <c r="AL2410" s="82">
        <f>IF(G2410=1, 'adjustment factor'!$D$11, IF(G2410=-9,-999,IF(G2410="",-999,0)))</f>
        <v>-999</v>
      </c>
      <c r="AM2410" s="82">
        <f>IF(I2410=1, 'adjustment factor'!$D$12, IF(I2410=-9,-999,IF(I2410="",-999,0)))</f>
        <v>-999</v>
      </c>
      <c r="AN2410" s="82">
        <f>IF(J2410=1, 'adjustment factor'!$D$13, IF(J2410=-9,-999,IF(J2410="",-999,0)))</f>
        <v>-999</v>
      </c>
      <c r="AO2410" s="82" t="str">
        <f t="shared" si="388"/>
        <v>-999</v>
      </c>
      <c r="AP2410" s="82" t="str">
        <f t="shared" si="389"/>
        <v>MISSING</v>
      </c>
    </row>
    <row r="2411" spans="2:42">
      <c r="B2411" s="207"/>
      <c r="C2411" s="35">
        <v>2407</v>
      </c>
      <c r="D2411" s="161"/>
      <c r="E2411" s="161"/>
      <c r="F2411" s="161"/>
      <c r="G2411" s="161"/>
      <c r="H2411" s="161"/>
      <c r="I2411" s="161"/>
      <c r="J2411" s="161"/>
      <c r="K2411" s="161"/>
      <c r="L2411" s="161"/>
      <c r="M2411" s="161"/>
      <c r="N2411" s="171"/>
      <c r="O2411" s="171"/>
      <c r="P2411" s="171"/>
      <c r="Q2411" s="171"/>
      <c r="R2411" s="171"/>
      <c r="S2411" s="171"/>
      <c r="T2411" s="208" t="str">
        <f t="shared" si="380"/>
        <v>MISSING</v>
      </c>
      <c r="U2411" s="208" t="str">
        <f t="shared" si="381"/>
        <v>MISSING</v>
      </c>
      <c r="X2411" s="56">
        <f t="shared" si="382"/>
        <v>-99</v>
      </c>
      <c r="Y2411" s="56">
        <f t="shared" si="383"/>
        <v>-99</v>
      </c>
      <c r="Z2411" s="56">
        <f t="shared" si="384"/>
        <v>-99</v>
      </c>
      <c r="AA2411" s="56">
        <f t="shared" si="385"/>
        <v>-99</v>
      </c>
      <c r="AB2411" s="56">
        <f t="shared" si="386"/>
        <v>-99</v>
      </c>
      <c r="AC2411" s="56">
        <f t="shared" si="387"/>
        <v>-99</v>
      </c>
      <c r="AD2411" s="3"/>
      <c r="AE2411" s="82">
        <f>IF(D2411=1, 'adjustment factor'!$D$4, IF(D2411=-9,-999,IF(D2411="",-999,0)))</f>
        <v>-999</v>
      </c>
      <c r="AF2411" s="82">
        <f>IF(F2411=1, 'adjustment factor'!$D$5, IF(F2411=-9,-999,IF(F2411="",-999,0)))</f>
        <v>-999</v>
      </c>
      <c r="AG2411" s="82">
        <f>IF(E2411=1, 'adjustment factor'!$D$6, IF(E2411=-9,-999,IF(E2411="",-999,0)))</f>
        <v>-999</v>
      </c>
      <c r="AH2411" s="82">
        <f>IF(K2411&gt;=45,'adjustment factor'!$D$7,IF(K2411=-9,-1200,IF(K2411="",-1200,0)))</f>
        <v>-1200</v>
      </c>
      <c r="AI2411" s="82">
        <f>IF(L2411=1, 'adjustment factor'!$D$8, IF(L2411=-9,-999,IF(L2411="",-999,0)))</f>
        <v>-999</v>
      </c>
      <c r="AJ2411" s="82">
        <f>IF(AND(M2411&gt;=1,M2411&lt;=4),'adjustment factor'!$D$9,IF(M2411=-9,-999,IF(M2411=98,-999,IF(M2411=99,-999,IF(M2411="",-999,0)))))</f>
        <v>-999</v>
      </c>
      <c r="AK2411" s="82">
        <f>IF(H2411=1, 'adjustment factor'!$D$10, IF(H2411=-9,-999,IF(H2411="",-999,0)))</f>
        <v>-999</v>
      </c>
      <c r="AL2411" s="82">
        <f>IF(G2411=1, 'adjustment factor'!$D$11, IF(G2411=-9,-999,IF(G2411="",-999,0)))</f>
        <v>-999</v>
      </c>
      <c r="AM2411" s="82">
        <f>IF(I2411=1, 'adjustment factor'!$D$12, IF(I2411=-9,-999,IF(I2411="",-999,0)))</f>
        <v>-999</v>
      </c>
      <c r="AN2411" s="82">
        <f>IF(J2411=1, 'adjustment factor'!$D$13, IF(J2411=-9,-999,IF(J2411="",-999,0)))</f>
        <v>-999</v>
      </c>
      <c r="AO2411" s="82" t="str">
        <f t="shared" si="388"/>
        <v>-999</v>
      </c>
      <c r="AP2411" s="82" t="str">
        <f t="shared" si="389"/>
        <v>MISSING</v>
      </c>
    </row>
    <row r="2412" spans="2:42">
      <c r="B2412" s="207"/>
      <c r="C2412" s="35">
        <v>2408</v>
      </c>
      <c r="D2412" s="161"/>
      <c r="E2412" s="161"/>
      <c r="F2412" s="161"/>
      <c r="G2412" s="161"/>
      <c r="H2412" s="161"/>
      <c r="I2412" s="161"/>
      <c r="J2412" s="161"/>
      <c r="K2412" s="161"/>
      <c r="L2412" s="161"/>
      <c r="M2412" s="161"/>
      <c r="N2412" s="171"/>
      <c r="O2412" s="171"/>
      <c r="P2412" s="171"/>
      <c r="Q2412" s="171"/>
      <c r="R2412" s="171"/>
      <c r="S2412" s="171"/>
      <c r="T2412" s="208" t="str">
        <f t="shared" si="380"/>
        <v>MISSING</v>
      </c>
      <c r="U2412" s="208" t="str">
        <f t="shared" si="381"/>
        <v>MISSING</v>
      </c>
      <c r="X2412" s="56">
        <f t="shared" si="382"/>
        <v>-99</v>
      </c>
      <c r="Y2412" s="56">
        <f t="shared" si="383"/>
        <v>-99</v>
      </c>
      <c r="Z2412" s="56">
        <f t="shared" si="384"/>
        <v>-99</v>
      </c>
      <c r="AA2412" s="56">
        <f t="shared" si="385"/>
        <v>-99</v>
      </c>
      <c r="AB2412" s="56">
        <f t="shared" si="386"/>
        <v>-99</v>
      </c>
      <c r="AC2412" s="56">
        <f t="shared" si="387"/>
        <v>-99</v>
      </c>
      <c r="AD2412" s="3"/>
      <c r="AE2412" s="82">
        <f>IF(D2412=1, 'adjustment factor'!$D$4, IF(D2412=-9,-999,IF(D2412="",-999,0)))</f>
        <v>-999</v>
      </c>
      <c r="AF2412" s="82">
        <f>IF(F2412=1, 'adjustment factor'!$D$5, IF(F2412=-9,-999,IF(F2412="",-999,0)))</f>
        <v>-999</v>
      </c>
      <c r="AG2412" s="82">
        <f>IF(E2412=1, 'adjustment factor'!$D$6, IF(E2412=-9,-999,IF(E2412="",-999,0)))</f>
        <v>-999</v>
      </c>
      <c r="AH2412" s="82">
        <f>IF(K2412&gt;=45,'adjustment factor'!$D$7,IF(K2412=-9,-1200,IF(K2412="",-1200,0)))</f>
        <v>-1200</v>
      </c>
      <c r="AI2412" s="82">
        <f>IF(L2412=1, 'adjustment factor'!$D$8, IF(L2412=-9,-999,IF(L2412="",-999,0)))</f>
        <v>-999</v>
      </c>
      <c r="AJ2412" s="82">
        <f>IF(AND(M2412&gt;=1,M2412&lt;=4),'adjustment factor'!$D$9,IF(M2412=-9,-999,IF(M2412=98,-999,IF(M2412=99,-999,IF(M2412="",-999,0)))))</f>
        <v>-999</v>
      </c>
      <c r="AK2412" s="82">
        <f>IF(H2412=1, 'adjustment factor'!$D$10, IF(H2412=-9,-999,IF(H2412="",-999,0)))</f>
        <v>-999</v>
      </c>
      <c r="AL2412" s="82">
        <f>IF(G2412=1, 'adjustment factor'!$D$11, IF(G2412=-9,-999,IF(G2412="",-999,0)))</f>
        <v>-999</v>
      </c>
      <c r="AM2412" s="82">
        <f>IF(I2412=1, 'adjustment factor'!$D$12, IF(I2412=-9,-999,IF(I2412="",-999,0)))</f>
        <v>-999</v>
      </c>
      <c r="AN2412" s="82">
        <f>IF(J2412=1, 'adjustment factor'!$D$13, IF(J2412=-9,-999,IF(J2412="",-999,0)))</f>
        <v>-999</v>
      </c>
      <c r="AO2412" s="82" t="str">
        <f t="shared" si="388"/>
        <v>-999</v>
      </c>
      <c r="AP2412" s="82" t="str">
        <f t="shared" si="389"/>
        <v>MISSING</v>
      </c>
    </row>
    <row r="2413" spans="2:42">
      <c r="B2413" s="207"/>
      <c r="C2413" s="35">
        <v>2409</v>
      </c>
      <c r="D2413" s="161"/>
      <c r="E2413" s="161"/>
      <c r="F2413" s="161"/>
      <c r="G2413" s="161"/>
      <c r="H2413" s="161"/>
      <c r="I2413" s="161"/>
      <c r="J2413" s="161"/>
      <c r="K2413" s="161"/>
      <c r="L2413" s="161"/>
      <c r="M2413" s="161"/>
      <c r="N2413" s="171"/>
      <c r="O2413" s="171"/>
      <c r="P2413" s="171"/>
      <c r="Q2413" s="171"/>
      <c r="R2413" s="171"/>
      <c r="S2413" s="171"/>
      <c r="T2413" s="208" t="str">
        <f t="shared" si="380"/>
        <v>MISSING</v>
      </c>
      <c r="U2413" s="208" t="str">
        <f t="shared" si="381"/>
        <v>MISSING</v>
      </c>
      <c r="X2413" s="56">
        <f t="shared" si="382"/>
        <v>-99</v>
      </c>
      <c r="Y2413" s="56">
        <f t="shared" si="383"/>
        <v>-99</v>
      </c>
      <c r="Z2413" s="56">
        <f t="shared" si="384"/>
        <v>-99</v>
      </c>
      <c r="AA2413" s="56">
        <f t="shared" si="385"/>
        <v>-99</v>
      </c>
      <c r="AB2413" s="56">
        <f t="shared" si="386"/>
        <v>-99</v>
      </c>
      <c r="AC2413" s="56">
        <f t="shared" si="387"/>
        <v>-99</v>
      </c>
      <c r="AD2413" s="3"/>
      <c r="AE2413" s="82">
        <f>IF(D2413=1, 'adjustment factor'!$D$4, IF(D2413=-9,-999,IF(D2413="",-999,0)))</f>
        <v>-999</v>
      </c>
      <c r="AF2413" s="82">
        <f>IF(F2413=1, 'adjustment factor'!$D$5, IF(F2413=-9,-999,IF(F2413="",-999,0)))</f>
        <v>-999</v>
      </c>
      <c r="AG2413" s="82">
        <f>IF(E2413=1, 'adjustment factor'!$D$6, IF(E2413=-9,-999,IF(E2413="",-999,0)))</f>
        <v>-999</v>
      </c>
      <c r="AH2413" s="82">
        <f>IF(K2413&gt;=45,'adjustment factor'!$D$7,IF(K2413=-9,-1200,IF(K2413="",-1200,0)))</f>
        <v>-1200</v>
      </c>
      <c r="AI2413" s="82">
        <f>IF(L2413=1, 'adjustment factor'!$D$8, IF(L2413=-9,-999,IF(L2413="",-999,0)))</f>
        <v>-999</v>
      </c>
      <c r="AJ2413" s="82">
        <f>IF(AND(M2413&gt;=1,M2413&lt;=4),'adjustment factor'!$D$9,IF(M2413=-9,-999,IF(M2413=98,-999,IF(M2413=99,-999,IF(M2413="",-999,0)))))</f>
        <v>-999</v>
      </c>
      <c r="AK2413" s="82">
        <f>IF(H2413=1, 'adjustment factor'!$D$10, IF(H2413=-9,-999,IF(H2413="",-999,0)))</f>
        <v>-999</v>
      </c>
      <c r="AL2413" s="82">
        <f>IF(G2413=1, 'adjustment factor'!$D$11, IF(G2413=-9,-999,IF(G2413="",-999,0)))</f>
        <v>-999</v>
      </c>
      <c r="AM2413" s="82">
        <f>IF(I2413=1, 'adjustment factor'!$D$12, IF(I2413=-9,-999,IF(I2413="",-999,0)))</f>
        <v>-999</v>
      </c>
      <c r="AN2413" s="82">
        <f>IF(J2413=1, 'adjustment factor'!$D$13, IF(J2413=-9,-999,IF(J2413="",-999,0)))</f>
        <v>-999</v>
      </c>
      <c r="AO2413" s="82" t="str">
        <f t="shared" si="388"/>
        <v>-999</v>
      </c>
      <c r="AP2413" s="82" t="str">
        <f t="shared" si="389"/>
        <v>MISSING</v>
      </c>
    </row>
    <row r="2414" spans="2:42">
      <c r="B2414" s="207"/>
      <c r="C2414" s="35">
        <v>2410</v>
      </c>
      <c r="D2414" s="161"/>
      <c r="E2414" s="161"/>
      <c r="F2414" s="161"/>
      <c r="G2414" s="161"/>
      <c r="H2414" s="161"/>
      <c r="I2414" s="161"/>
      <c r="J2414" s="161"/>
      <c r="K2414" s="161"/>
      <c r="L2414" s="161"/>
      <c r="M2414" s="161"/>
      <c r="N2414" s="171"/>
      <c r="O2414" s="171"/>
      <c r="P2414" s="171"/>
      <c r="Q2414" s="171"/>
      <c r="R2414" s="171"/>
      <c r="S2414" s="171"/>
      <c r="T2414" s="208" t="str">
        <f t="shared" si="380"/>
        <v>MISSING</v>
      </c>
      <c r="U2414" s="208" t="str">
        <f t="shared" si="381"/>
        <v>MISSING</v>
      </c>
      <c r="X2414" s="56">
        <f t="shared" si="382"/>
        <v>-99</v>
      </c>
      <c r="Y2414" s="56">
        <f t="shared" si="383"/>
        <v>-99</v>
      </c>
      <c r="Z2414" s="56">
        <f t="shared" si="384"/>
        <v>-99</v>
      </c>
      <c r="AA2414" s="56">
        <f t="shared" si="385"/>
        <v>-99</v>
      </c>
      <c r="AB2414" s="56">
        <f t="shared" si="386"/>
        <v>-99</v>
      </c>
      <c r="AC2414" s="56">
        <f t="shared" si="387"/>
        <v>-99</v>
      </c>
      <c r="AD2414" s="3"/>
      <c r="AE2414" s="82">
        <f>IF(D2414=1, 'adjustment factor'!$D$4, IF(D2414=-9,-999,IF(D2414="",-999,0)))</f>
        <v>-999</v>
      </c>
      <c r="AF2414" s="82">
        <f>IF(F2414=1, 'adjustment factor'!$D$5, IF(F2414=-9,-999,IF(F2414="",-999,0)))</f>
        <v>-999</v>
      </c>
      <c r="AG2414" s="82">
        <f>IF(E2414=1, 'adjustment factor'!$D$6, IF(E2414=-9,-999,IF(E2414="",-999,0)))</f>
        <v>-999</v>
      </c>
      <c r="AH2414" s="82">
        <f>IF(K2414&gt;=45,'adjustment factor'!$D$7,IF(K2414=-9,-1200,IF(K2414="",-1200,0)))</f>
        <v>-1200</v>
      </c>
      <c r="AI2414" s="82">
        <f>IF(L2414=1, 'adjustment factor'!$D$8, IF(L2414=-9,-999,IF(L2414="",-999,0)))</f>
        <v>-999</v>
      </c>
      <c r="AJ2414" s="82">
        <f>IF(AND(M2414&gt;=1,M2414&lt;=4),'adjustment factor'!$D$9,IF(M2414=-9,-999,IF(M2414=98,-999,IF(M2414=99,-999,IF(M2414="",-999,0)))))</f>
        <v>-999</v>
      </c>
      <c r="AK2414" s="82">
        <f>IF(H2414=1, 'adjustment factor'!$D$10, IF(H2414=-9,-999,IF(H2414="",-999,0)))</f>
        <v>-999</v>
      </c>
      <c r="AL2414" s="82">
        <f>IF(G2414=1, 'adjustment factor'!$D$11, IF(G2414=-9,-999,IF(G2414="",-999,0)))</f>
        <v>-999</v>
      </c>
      <c r="AM2414" s="82">
        <f>IF(I2414=1, 'adjustment factor'!$D$12, IF(I2414=-9,-999,IF(I2414="",-999,0)))</f>
        <v>-999</v>
      </c>
      <c r="AN2414" s="82">
        <f>IF(J2414=1, 'adjustment factor'!$D$13, IF(J2414=-9,-999,IF(J2414="",-999,0)))</f>
        <v>-999</v>
      </c>
      <c r="AO2414" s="82" t="str">
        <f t="shared" si="388"/>
        <v>-999</v>
      </c>
      <c r="AP2414" s="82" t="str">
        <f t="shared" si="389"/>
        <v>MISSING</v>
      </c>
    </row>
    <row r="2415" spans="2:42">
      <c r="B2415" s="207"/>
      <c r="C2415" s="35">
        <v>2411</v>
      </c>
      <c r="D2415" s="161"/>
      <c r="E2415" s="161"/>
      <c r="F2415" s="161"/>
      <c r="G2415" s="161"/>
      <c r="H2415" s="161"/>
      <c r="I2415" s="161"/>
      <c r="J2415" s="161"/>
      <c r="K2415" s="161"/>
      <c r="L2415" s="161"/>
      <c r="M2415" s="161"/>
      <c r="N2415" s="171"/>
      <c r="O2415" s="171"/>
      <c r="P2415" s="171"/>
      <c r="Q2415" s="171"/>
      <c r="R2415" s="171"/>
      <c r="S2415" s="171"/>
      <c r="T2415" s="208" t="str">
        <f t="shared" si="380"/>
        <v>MISSING</v>
      </c>
      <c r="U2415" s="208" t="str">
        <f t="shared" si="381"/>
        <v>MISSING</v>
      </c>
      <c r="X2415" s="56">
        <f t="shared" si="382"/>
        <v>-99</v>
      </c>
      <c r="Y2415" s="56">
        <f t="shared" si="383"/>
        <v>-99</v>
      </c>
      <c r="Z2415" s="56">
        <f t="shared" si="384"/>
        <v>-99</v>
      </c>
      <c r="AA2415" s="56">
        <f t="shared" si="385"/>
        <v>-99</v>
      </c>
      <c r="AB2415" s="56">
        <f t="shared" si="386"/>
        <v>-99</v>
      </c>
      <c r="AC2415" s="56">
        <f t="shared" si="387"/>
        <v>-99</v>
      </c>
      <c r="AD2415" s="3"/>
      <c r="AE2415" s="82">
        <f>IF(D2415=1, 'adjustment factor'!$D$4, IF(D2415=-9,-999,IF(D2415="",-999,0)))</f>
        <v>-999</v>
      </c>
      <c r="AF2415" s="82">
        <f>IF(F2415=1, 'adjustment factor'!$D$5, IF(F2415=-9,-999,IF(F2415="",-999,0)))</f>
        <v>-999</v>
      </c>
      <c r="AG2415" s="82">
        <f>IF(E2415=1, 'adjustment factor'!$D$6, IF(E2415=-9,-999,IF(E2415="",-999,0)))</f>
        <v>-999</v>
      </c>
      <c r="AH2415" s="82">
        <f>IF(K2415&gt;=45,'adjustment factor'!$D$7,IF(K2415=-9,-1200,IF(K2415="",-1200,0)))</f>
        <v>-1200</v>
      </c>
      <c r="AI2415" s="82">
        <f>IF(L2415=1, 'adjustment factor'!$D$8, IF(L2415=-9,-999,IF(L2415="",-999,0)))</f>
        <v>-999</v>
      </c>
      <c r="AJ2415" s="82">
        <f>IF(AND(M2415&gt;=1,M2415&lt;=4),'adjustment factor'!$D$9,IF(M2415=-9,-999,IF(M2415=98,-999,IF(M2415=99,-999,IF(M2415="",-999,0)))))</f>
        <v>-999</v>
      </c>
      <c r="AK2415" s="82">
        <f>IF(H2415=1, 'adjustment factor'!$D$10, IF(H2415=-9,-999,IF(H2415="",-999,0)))</f>
        <v>-999</v>
      </c>
      <c r="AL2415" s="82">
        <f>IF(G2415=1, 'adjustment factor'!$D$11, IF(G2415=-9,-999,IF(G2415="",-999,0)))</f>
        <v>-999</v>
      </c>
      <c r="AM2415" s="82">
        <f>IF(I2415=1, 'adjustment factor'!$D$12, IF(I2415=-9,-999,IF(I2415="",-999,0)))</f>
        <v>-999</v>
      </c>
      <c r="AN2415" s="82">
        <f>IF(J2415=1, 'adjustment factor'!$D$13, IF(J2415=-9,-999,IF(J2415="",-999,0)))</f>
        <v>-999</v>
      </c>
      <c r="AO2415" s="82" t="str">
        <f t="shared" si="388"/>
        <v>-999</v>
      </c>
      <c r="AP2415" s="82" t="str">
        <f t="shared" si="389"/>
        <v>MISSING</v>
      </c>
    </row>
    <row r="2416" spans="2:42">
      <c r="B2416" s="207"/>
      <c r="C2416" s="35">
        <v>2412</v>
      </c>
      <c r="D2416" s="161"/>
      <c r="E2416" s="161"/>
      <c r="F2416" s="161"/>
      <c r="G2416" s="161"/>
      <c r="H2416" s="161"/>
      <c r="I2416" s="161"/>
      <c r="J2416" s="161"/>
      <c r="K2416" s="161"/>
      <c r="L2416" s="161"/>
      <c r="M2416" s="161"/>
      <c r="N2416" s="171"/>
      <c r="O2416" s="171"/>
      <c r="P2416" s="171"/>
      <c r="Q2416" s="171"/>
      <c r="R2416" s="171"/>
      <c r="S2416" s="171"/>
      <c r="T2416" s="208" t="str">
        <f t="shared" si="380"/>
        <v>MISSING</v>
      </c>
      <c r="U2416" s="208" t="str">
        <f t="shared" si="381"/>
        <v>MISSING</v>
      </c>
      <c r="X2416" s="56">
        <f t="shared" si="382"/>
        <v>-99</v>
      </c>
      <c r="Y2416" s="56">
        <f t="shared" si="383"/>
        <v>-99</v>
      </c>
      <c r="Z2416" s="56">
        <f t="shared" si="384"/>
        <v>-99</v>
      </c>
      <c r="AA2416" s="56">
        <f t="shared" si="385"/>
        <v>-99</v>
      </c>
      <c r="AB2416" s="56">
        <f t="shared" si="386"/>
        <v>-99</v>
      </c>
      <c r="AC2416" s="56">
        <f t="shared" si="387"/>
        <v>-99</v>
      </c>
      <c r="AD2416" s="3"/>
      <c r="AE2416" s="82">
        <f>IF(D2416=1, 'adjustment factor'!$D$4, IF(D2416=-9,-999,IF(D2416="",-999,0)))</f>
        <v>-999</v>
      </c>
      <c r="AF2416" s="82">
        <f>IF(F2416=1, 'adjustment factor'!$D$5, IF(F2416=-9,-999,IF(F2416="",-999,0)))</f>
        <v>-999</v>
      </c>
      <c r="AG2416" s="82">
        <f>IF(E2416=1, 'adjustment factor'!$D$6, IF(E2416=-9,-999,IF(E2416="",-999,0)))</f>
        <v>-999</v>
      </c>
      <c r="AH2416" s="82">
        <f>IF(K2416&gt;=45,'adjustment factor'!$D$7,IF(K2416=-9,-1200,IF(K2416="",-1200,0)))</f>
        <v>-1200</v>
      </c>
      <c r="AI2416" s="82">
        <f>IF(L2416=1, 'adjustment factor'!$D$8, IF(L2416=-9,-999,IF(L2416="",-999,0)))</f>
        <v>-999</v>
      </c>
      <c r="AJ2416" s="82">
        <f>IF(AND(M2416&gt;=1,M2416&lt;=4),'adjustment factor'!$D$9,IF(M2416=-9,-999,IF(M2416=98,-999,IF(M2416=99,-999,IF(M2416="",-999,0)))))</f>
        <v>-999</v>
      </c>
      <c r="AK2416" s="82">
        <f>IF(H2416=1, 'adjustment factor'!$D$10, IF(H2416=-9,-999,IF(H2416="",-999,0)))</f>
        <v>-999</v>
      </c>
      <c r="AL2416" s="82">
        <f>IF(G2416=1, 'adjustment factor'!$D$11, IF(G2416=-9,-999,IF(G2416="",-999,0)))</f>
        <v>-999</v>
      </c>
      <c r="AM2416" s="82">
        <f>IF(I2416=1, 'adjustment factor'!$D$12, IF(I2416=-9,-999,IF(I2416="",-999,0)))</f>
        <v>-999</v>
      </c>
      <c r="AN2416" s="82">
        <f>IF(J2416=1, 'adjustment factor'!$D$13, IF(J2416=-9,-999,IF(J2416="",-999,0)))</f>
        <v>-999</v>
      </c>
      <c r="AO2416" s="82" t="str">
        <f t="shared" si="388"/>
        <v>-999</v>
      </c>
      <c r="AP2416" s="82" t="str">
        <f t="shared" si="389"/>
        <v>MISSING</v>
      </c>
    </row>
    <row r="2417" spans="2:42">
      <c r="B2417" s="207"/>
      <c r="C2417" s="35">
        <v>2413</v>
      </c>
      <c r="D2417" s="161"/>
      <c r="E2417" s="161"/>
      <c r="F2417" s="161"/>
      <c r="G2417" s="161"/>
      <c r="H2417" s="161"/>
      <c r="I2417" s="161"/>
      <c r="J2417" s="161"/>
      <c r="K2417" s="161"/>
      <c r="L2417" s="161"/>
      <c r="M2417" s="161"/>
      <c r="N2417" s="171"/>
      <c r="O2417" s="171"/>
      <c r="P2417" s="171"/>
      <c r="Q2417" s="171"/>
      <c r="R2417" s="171"/>
      <c r="S2417" s="171"/>
      <c r="T2417" s="208" t="str">
        <f t="shared" si="380"/>
        <v>MISSING</v>
      </c>
      <c r="U2417" s="208" t="str">
        <f t="shared" si="381"/>
        <v>MISSING</v>
      </c>
      <c r="X2417" s="56">
        <f t="shared" si="382"/>
        <v>-99</v>
      </c>
      <c r="Y2417" s="56">
        <f t="shared" si="383"/>
        <v>-99</v>
      </c>
      <c r="Z2417" s="56">
        <f t="shared" si="384"/>
        <v>-99</v>
      </c>
      <c r="AA2417" s="56">
        <f t="shared" si="385"/>
        <v>-99</v>
      </c>
      <c r="AB2417" s="56">
        <f t="shared" si="386"/>
        <v>-99</v>
      </c>
      <c r="AC2417" s="56">
        <f t="shared" si="387"/>
        <v>-99</v>
      </c>
      <c r="AD2417" s="3"/>
      <c r="AE2417" s="82">
        <f>IF(D2417=1, 'adjustment factor'!$D$4, IF(D2417=-9,-999,IF(D2417="",-999,0)))</f>
        <v>-999</v>
      </c>
      <c r="AF2417" s="82">
        <f>IF(F2417=1, 'adjustment factor'!$D$5, IF(F2417=-9,-999,IF(F2417="",-999,0)))</f>
        <v>-999</v>
      </c>
      <c r="AG2417" s="82">
        <f>IF(E2417=1, 'adjustment factor'!$D$6, IF(E2417=-9,-999,IF(E2417="",-999,0)))</f>
        <v>-999</v>
      </c>
      <c r="AH2417" s="82">
        <f>IF(K2417&gt;=45,'adjustment factor'!$D$7,IF(K2417=-9,-1200,IF(K2417="",-1200,0)))</f>
        <v>-1200</v>
      </c>
      <c r="AI2417" s="82">
        <f>IF(L2417=1, 'adjustment factor'!$D$8, IF(L2417=-9,-999,IF(L2417="",-999,0)))</f>
        <v>-999</v>
      </c>
      <c r="AJ2417" s="82">
        <f>IF(AND(M2417&gt;=1,M2417&lt;=4),'adjustment factor'!$D$9,IF(M2417=-9,-999,IF(M2417=98,-999,IF(M2417=99,-999,IF(M2417="",-999,0)))))</f>
        <v>-999</v>
      </c>
      <c r="AK2417" s="82">
        <f>IF(H2417=1, 'adjustment factor'!$D$10, IF(H2417=-9,-999,IF(H2417="",-999,0)))</f>
        <v>-999</v>
      </c>
      <c r="AL2417" s="82">
        <f>IF(G2417=1, 'adjustment factor'!$D$11, IF(G2417=-9,-999,IF(G2417="",-999,0)))</f>
        <v>-999</v>
      </c>
      <c r="AM2417" s="82">
        <f>IF(I2417=1, 'adjustment factor'!$D$12, IF(I2417=-9,-999,IF(I2417="",-999,0)))</f>
        <v>-999</v>
      </c>
      <c r="AN2417" s="82">
        <f>IF(J2417=1, 'adjustment factor'!$D$13, IF(J2417=-9,-999,IF(J2417="",-999,0)))</f>
        <v>-999</v>
      </c>
      <c r="AO2417" s="82" t="str">
        <f t="shared" si="388"/>
        <v>-999</v>
      </c>
      <c r="AP2417" s="82" t="str">
        <f t="shared" si="389"/>
        <v>MISSING</v>
      </c>
    </row>
    <row r="2418" spans="2:42">
      <c r="B2418" s="207"/>
      <c r="C2418" s="35">
        <v>2414</v>
      </c>
      <c r="D2418" s="161"/>
      <c r="E2418" s="161"/>
      <c r="F2418" s="161"/>
      <c r="G2418" s="161"/>
      <c r="H2418" s="161"/>
      <c r="I2418" s="161"/>
      <c r="J2418" s="161"/>
      <c r="K2418" s="161"/>
      <c r="L2418" s="161"/>
      <c r="M2418" s="161"/>
      <c r="N2418" s="171"/>
      <c r="O2418" s="171"/>
      <c r="P2418" s="171"/>
      <c r="Q2418" s="171"/>
      <c r="R2418" s="171"/>
      <c r="S2418" s="171"/>
      <c r="T2418" s="208" t="str">
        <f t="shared" si="380"/>
        <v>MISSING</v>
      </c>
      <c r="U2418" s="208" t="str">
        <f t="shared" si="381"/>
        <v>MISSING</v>
      </c>
      <c r="X2418" s="56">
        <f t="shared" si="382"/>
        <v>-99</v>
      </c>
      <c r="Y2418" s="56">
        <f t="shared" si="383"/>
        <v>-99</v>
      </c>
      <c r="Z2418" s="56">
        <f t="shared" si="384"/>
        <v>-99</v>
      </c>
      <c r="AA2418" s="56">
        <f t="shared" si="385"/>
        <v>-99</v>
      </c>
      <c r="AB2418" s="56">
        <f t="shared" si="386"/>
        <v>-99</v>
      </c>
      <c r="AC2418" s="56">
        <f t="shared" si="387"/>
        <v>-99</v>
      </c>
      <c r="AD2418" s="3"/>
      <c r="AE2418" s="82">
        <f>IF(D2418=1, 'adjustment factor'!$D$4, IF(D2418=-9,-999,IF(D2418="",-999,0)))</f>
        <v>-999</v>
      </c>
      <c r="AF2418" s="82">
        <f>IF(F2418=1, 'adjustment factor'!$D$5, IF(F2418=-9,-999,IF(F2418="",-999,0)))</f>
        <v>-999</v>
      </c>
      <c r="AG2418" s="82">
        <f>IF(E2418=1, 'adjustment factor'!$D$6, IF(E2418=-9,-999,IF(E2418="",-999,0)))</f>
        <v>-999</v>
      </c>
      <c r="AH2418" s="82">
        <f>IF(K2418&gt;=45,'adjustment factor'!$D$7,IF(K2418=-9,-1200,IF(K2418="",-1200,0)))</f>
        <v>-1200</v>
      </c>
      <c r="AI2418" s="82">
        <f>IF(L2418=1, 'adjustment factor'!$D$8, IF(L2418=-9,-999,IF(L2418="",-999,0)))</f>
        <v>-999</v>
      </c>
      <c r="AJ2418" s="82">
        <f>IF(AND(M2418&gt;=1,M2418&lt;=4),'adjustment factor'!$D$9,IF(M2418=-9,-999,IF(M2418=98,-999,IF(M2418=99,-999,IF(M2418="",-999,0)))))</f>
        <v>-999</v>
      </c>
      <c r="AK2418" s="82">
        <f>IF(H2418=1, 'adjustment factor'!$D$10, IF(H2418=-9,-999,IF(H2418="",-999,0)))</f>
        <v>-999</v>
      </c>
      <c r="AL2418" s="82">
        <f>IF(G2418=1, 'adjustment factor'!$D$11, IF(G2418=-9,-999,IF(G2418="",-999,0)))</f>
        <v>-999</v>
      </c>
      <c r="AM2418" s="82">
        <f>IF(I2418=1, 'adjustment factor'!$D$12, IF(I2418=-9,-999,IF(I2418="",-999,0)))</f>
        <v>-999</v>
      </c>
      <c r="AN2418" s="82">
        <f>IF(J2418=1, 'adjustment factor'!$D$13, IF(J2418=-9,-999,IF(J2418="",-999,0)))</f>
        <v>-999</v>
      </c>
      <c r="AO2418" s="82" t="str">
        <f t="shared" si="388"/>
        <v>-999</v>
      </c>
      <c r="AP2418" s="82" t="str">
        <f t="shared" si="389"/>
        <v>MISSING</v>
      </c>
    </row>
    <row r="2419" spans="2:42">
      <c r="B2419" s="207"/>
      <c r="C2419" s="35">
        <v>2415</v>
      </c>
      <c r="D2419" s="161"/>
      <c r="E2419" s="161"/>
      <c r="F2419" s="161"/>
      <c r="G2419" s="161"/>
      <c r="H2419" s="161"/>
      <c r="I2419" s="161"/>
      <c r="J2419" s="161"/>
      <c r="K2419" s="161"/>
      <c r="L2419" s="161"/>
      <c r="M2419" s="161"/>
      <c r="N2419" s="171"/>
      <c r="O2419" s="171"/>
      <c r="P2419" s="171"/>
      <c r="Q2419" s="171"/>
      <c r="R2419" s="171"/>
      <c r="S2419" s="171"/>
      <c r="T2419" s="208" t="str">
        <f t="shared" si="380"/>
        <v>MISSING</v>
      </c>
      <c r="U2419" s="208" t="str">
        <f t="shared" si="381"/>
        <v>MISSING</v>
      </c>
      <c r="X2419" s="56">
        <f t="shared" si="382"/>
        <v>-99</v>
      </c>
      <c r="Y2419" s="56">
        <f t="shared" si="383"/>
        <v>-99</v>
      </c>
      <c r="Z2419" s="56">
        <f t="shared" si="384"/>
        <v>-99</v>
      </c>
      <c r="AA2419" s="56">
        <f t="shared" si="385"/>
        <v>-99</v>
      </c>
      <c r="AB2419" s="56">
        <f t="shared" si="386"/>
        <v>-99</v>
      </c>
      <c r="AC2419" s="56">
        <f t="shared" si="387"/>
        <v>-99</v>
      </c>
      <c r="AD2419" s="3"/>
      <c r="AE2419" s="82">
        <f>IF(D2419=1, 'adjustment factor'!$D$4, IF(D2419=-9,-999,IF(D2419="",-999,0)))</f>
        <v>-999</v>
      </c>
      <c r="AF2419" s="82">
        <f>IF(F2419=1, 'adjustment factor'!$D$5, IF(F2419=-9,-999,IF(F2419="",-999,0)))</f>
        <v>-999</v>
      </c>
      <c r="AG2419" s="82">
        <f>IF(E2419=1, 'adjustment factor'!$D$6, IF(E2419=-9,-999,IF(E2419="",-999,0)))</f>
        <v>-999</v>
      </c>
      <c r="AH2419" s="82">
        <f>IF(K2419&gt;=45,'adjustment factor'!$D$7,IF(K2419=-9,-1200,IF(K2419="",-1200,0)))</f>
        <v>-1200</v>
      </c>
      <c r="AI2419" s="82">
        <f>IF(L2419=1, 'adjustment factor'!$D$8, IF(L2419=-9,-999,IF(L2419="",-999,0)))</f>
        <v>-999</v>
      </c>
      <c r="AJ2419" s="82">
        <f>IF(AND(M2419&gt;=1,M2419&lt;=4),'adjustment factor'!$D$9,IF(M2419=-9,-999,IF(M2419=98,-999,IF(M2419=99,-999,IF(M2419="",-999,0)))))</f>
        <v>-999</v>
      </c>
      <c r="AK2419" s="82">
        <f>IF(H2419=1, 'adjustment factor'!$D$10, IF(H2419=-9,-999,IF(H2419="",-999,0)))</f>
        <v>-999</v>
      </c>
      <c r="AL2419" s="82">
        <f>IF(G2419=1, 'adjustment factor'!$D$11, IF(G2419=-9,-999,IF(G2419="",-999,0)))</f>
        <v>-999</v>
      </c>
      <c r="AM2419" s="82">
        <f>IF(I2419=1, 'adjustment factor'!$D$12, IF(I2419=-9,-999,IF(I2419="",-999,0)))</f>
        <v>-999</v>
      </c>
      <c r="AN2419" s="82">
        <f>IF(J2419=1, 'adjustment factor'!$D$13, IF(J2419=-9,-999,IF(J2419="",-999,0)))</f>
        <v>-999</v>
      </c>
      <c r="AO2419" s="82" t="str">
        <f t="shared" si="388"/>
        <v>-999</v>
      </c>
      <c r="AP2419" s="82" t="str">
        <f t="shared" si="389"/>
        <v>MISSING</v>
      </c>
    </row>
    <row r="2420" spans="2:42">
      <c r="B2420" s="207"/>
      <c r="C2420" s="35">
        <v>2416</v>
      </c>
      <c r="D2420" s="161"/>
      <c r="E2420" s="161"/>
      <c r="F2420" s="161"/>
      <c r="G2420" s="161"/>
      <c r="H2420" s="161"/>
      <c r="I2420" s="161"/>
      <c r="J2420" s="161"/>
      <c r="K2420" s="161"/>
      <c r="L2420" s="161"/>
      <c r="M2420" s="161"/>
      <c r="N2420" s="171"/>
      <c r="O2420" s="171"/>
      <c r="P2420" s="171"/>
      <c r="Q2420" s="171"/>
      <c r="R2420" s="171"/>
      <c r="S2420" s="171"/>
      <c r="T2420" s="208" t="str">
        <f t="shared" si="380"/>
        <v>MISSING</v>
      </c>
      <c r="U2420" s="208" t="str">
        <f t="shared" si="381"/>
        <v>MISSING</v>
      </c>
      <c r="X2420" s="56">
        <f t="shared" si="382"/>
        <v>-99</v>
      </c>
      <c r="Y2420" s="56">
        <f t="shared" si="383"/>
        <v>-99</v>
      </c>
      <c r="Z2420" s="56">
        <f t="shared" si="384"/>
        <v>-99</v>
      </c>
      <c r="AA2420" s="56">
        <f t="shared" si="385"/>
        <v>-99</v>
      </c>
      <c r="AB2420" s="56">
        <f t="shared" si="386"/>
        <v>-99</v>
      </c>
      <c r="AC2420" s="56">
        <f t="shared" si="387"/>
        <v>-99</v>
      </c>
      <c r="AD2420" s="3"/>
      <c r="AE2420" s="82">
        <f>IF(D2420=1, 'adjustment factor'!$D$4, IF(D2420=-9,-999,IF(D2420="",-999,0)))</f>
        <v>-999</v>
      </c>
      <c r="AF2420" s="82">
        <f>IF(F2420=1, 'adjustment factor'!$D$5, IF(F2420=-9,-999,IF(F2420="",-999,0)))</f>
        <v>-999</v>
      </c>
      <c r="AG2420" s="82">
        <f>IF(E2420=1, 'adjustment factor'!$D$6, IF(E2420=-9,-999,IF(E2420="",-999,0)))</f>
        <v>-999</v>
      </c>
      <c r="AH2420" s="82">
        <f>IF(K2420&gt;=45,'adjustment factor'!$D$7,IF(K2420=-9,-1200,IF(K2420="",-1200,0)))</f>
        <v>-1200</v>
      </c>
      <c r="AI2420" s="82">
        <f>IF(L2420=1, 'adjustment factor'!$D$8, IF(L2420=-9,-999,IF(L2420="",-999,0)))</f>
        <v>-999</v>
      </c>
      <c r="AJ2420" s="82">
        <f>IF(AND(M2420&gt;=1,M2420&lt;=4),'adjustment factor'!$D$9,IF(M2420=-9,-999,IF(M2420=98,-999,IF(M2420=99,-999,IF(M2420="",-999,0)))))</f>
        <v>-999</v>
      </c>
      <c r="AK2420" s="82">
        <f>IF(H2420=1, 'adjustment factor'!$D$10, IF(H2420=-9,-999,IF(H2420="",-999,0)))</f>
        <v>-999</v>
      </c>
      <c r="AL2420" s="82">
        <f>IF(G2420=1, 'adjustment factor'!$D$11, IF(G2420=-9,-999,IF(G2420="",-999,0)))</f>
        <v>-999</v>
      </c>
      <c r="AM2420" s="82">
        <f>IF(I2420=1, 'adjustment factor'!$D$12, IF(I2420=-9,-999,IF(I2420="",-999,0)))</f>
        <v>-999</v>
      </c>
      <c r="AN2420" s="82">
        <f>IF(J2420=1, 'adjustment factor'!$D$13, IF(J2420=-9,-999,IF(J2420="",-999,0)))</f>
        <v>-999</v>
      </c>
      <c r="AO2420" s="82" t="str">
        <f t="shared" si="388"/>
        <v>-999</v>
      </c>
      <c r="AP2420" s="82" t="str">
        <f t="shared" si="389"/>
        <v>MISSING</v>
      </c>
    </row>
    <row r="2421" spans="2:42">
      <c r="B2421" s="207"/>
      <c r="C2421" s="35">
        <v>2417</v>
      </c>
      <c r="D2421" s="161"/>
      <c r="E2421" s="161"/>
      <c r="F2421" s="161"/>
      <c r="G2421" s="161"/>
      <c r="H2421" s="161"/>
      <c r="I2421" s="161"/>
      <c r="J2421" s="161"/>
      <c r="K2421" s="161"/>
      <c r="L2421" s="161"/>
      <c r="M2421" s="161"/>
      <c r="N2421" s="171"/>
      <c r="O2421" s="171"/>
      <c r="P2421" s="171"/>
      <c r="Q2421" s="171"/>
      <c r="R2421" s="171"/>
      <c r="S2421" s="171"/>
      <c r="T2421" s="208" t="str">
        <f t="shared" si="380"/>
        <v>MISSING</v>
      </c>
      <c r="U2421" s="208" t="str">
        <f t="shared" si="381"/>
        <v>MISSING</v>
      </c>
      <c r="X2421" s="56">
        <f t="shared" si="382"/>
        <v>-99</v>
      </c>
      <c r="Y2421" s="56">
        <f t="shared" si="383"/>
        <v>-99</v>
      </c>
      <c r="Z2421" s="56">
        <f t="shared" si="384"/>
        <v>-99</v>
      </c>
      <c r="AA2421" s="56">
        <f t="shared" si="385"/>
        <v>-99</v>
      </c>
      <c r="AB2421" s="56">
        <f t="shared" si="386"/>
        <v>-99</v>
      </c>
      <c r="AC2421" s="56">
        <f t="shared" si="387"/>
        <v>-99</v>
      </c>
      <c r="AD2421" s="3"/>
      <c r="AE2421" s="82">
        <f>IF(D2421=1, 'adjustment factor'!$D$4, IF(D2421=-9,-999,IF(D2421="",-999,0)))</f>
        <v>-999</v>
      </c>
      <c r="AF2421" s="82">
        <f>IF(F2421=1, 'adjustment factor'!$D$5, IF(F2421=-9,-999,IF(F2421="",-999,0)))</f>
        <v>-999</v>
      </c>
      <c r="AG2421" s="82">
        <f>IF(E2421=1, 'adjustment factor'!$D$6, IF(E2421=-9,-999,IF(E2421="",-999,0)))</f>
        <v>-999</v>
      </c>
      <c r="AH2421" s="82">
        <f>IF(K2421&gt;=45,'adjustment factor'!$D$7,IF(K2421=-9,-1200,IF(K2421="",-1200,0)))</f>
        <v>-1200</v>
      </c>
      <c r="AI2421" s="82">
        <f>IF(L2421=1, 'adjustment factor'!$D$8, IF(L2421=-9,-999,IF(L2421="",-999,0)))</f>
        <v>-999</v>
      </c>
      <c r="AJ2421" s="82">
        <f>IF(AND(M2421&gt;=1,M2421&lt;=4),'adjustment factor'!$D$9,IF(M2421=-9,-999,IF(M2421=98,-999,IF(M2421=99,-999,IF(M2421="",-999,0)))))</f>
        <v>-999</v>
      </c>
      <c r="AK2421" s="82">
        <f>IF(H2421=1, 'adjustment factor'!$D$10, IF(H2421=-9,-999,IF(H2421="",-999,0)))</f>
        <v>-999</v>
      </c>
      <c r="AL2421" s="82">
        <f>IF(G2421=1, 'adjustment factor'!$D$11, IF(G2421=-9,-999,IF(G2421="",-999,0)))</f>
        <v>-999</v>
      </c>
      <c r="AM2421" s="82">
        <f>IF(I2421=1, 'adjustment factor'!$D$12, IF(I2421=-9,-999,IF(I2421="",-999,0)))</f>
        <v>-999</v>
      </c>
      <c r="AN2421" s="82">
        <f>IF(J2421=1, 'adjustment factor'!$D$13, IF(J2421=-9,-999,IF(J2421="",-999,0)))</f>
        <v>-999</v>
      </c>
      <c r="AO2421" s="82" t="str">
        <f t="shared" si="388"/>
        <v>-999</v>
      </c>
      <c r="AP2421" s="82" t="str">
        <f t="shared" si="389"/>
        <v>MISSING</v>
      </c>
    </row>
    <row r="2422" spans="2:42">
      <c r="B2422" s="207"/>
      <c r="C2422" s="35">
        <v>2418</v>
      </c>
      <c r="D2422" s="161"/>
      <c r="E2422" s="161"/>
      <c r="F2422" s="161"/>
      <c r="G2422" s="161"/>
      <c r="H2422" s="161"/>
      <c r="I2422" s="161"/>
      <c r="J2422" s="161"/>
      <c r="K2422" s="161"/>
      <c r="L2422" s="161"/>
      <c r="M2422" s="161"/>
      <c r="N2422" s="171"/>
      <c r="O2422" s="171"/>
      <c r="P2422" s="171"/>
      <c r="Q2422" s="171"/>
      <c r="R2422" s="171"/>
      <c r="S2422" s="171"/>
      <c r="T2422" s="208" t="str">
        <f t="shared" si="380"/>
        <v>MISSING</v>
      </c>
      <c r="U2422" s="208" t="str">
        <f t="shared" si="381"/>
        <v>MISSING</v>
      </c>
      <c r="X2422" s="56">
        <f t="shared" si="382"/>
        <v>-99</v>
      </c>
      <c r="Y2422" s="56">
        <f t="shared" si="383"/>
        <v>-99</v>
      </c>
      <c r="Z2422" s="56">
        <f t="shared" si="384"/>
        <v>-99</v>
      </c>
      <c r="AA2422" s="56">
        <f t="shared" si="385"/>
        <v>-99</v>
      </c>
      <c r="AB2422" s="56">
        <f t="shared" si="386"/>
        <v>-99</v>
      </c>
      <c r="AC2422" s="56">
        <f t="shared" si="387"/>
        <v>-99</v>
      </c>
      <c r="AD2422" s="3"/>
      <c r="AE2422" s="82">
        <f>IF(D2422=1, 'adjustment factor'!$D$4, IF(D2422=-9,-999,IF(D2422="",-999,0)))</f>
        <v>-999</v>
      </c>
      <c r="AF2422" s="82">
        <f>IF(F2422=1, 'adjustment factor'!$D$5, IF(F2422=-9,-999,IF(F2422="",-999,0)))</f>
        <v>-999</v>
      </c>
      <c r="AG2422" s="82">
        <f>IF(E2422=1, 'adjustment factor'!$D$6, IF(E2422=-9,-999,IF(E2422="",-999,0)))</f>
        <v>-999</v>
      </c>
      <c r="AH2422" s="82">
        <f>IF(K2422&gt;=45,'adjustment factor'!$D$7,IF(K2422=-9,-1200,IF(K2422="",-1200,0)))</f>
        <v>-1200</v>
      </c>
      <c r="AI2422" s="82">
        <f>IF(L2422=1, 'adjustment factor'!$D$8, IF(L2422=-9,-999,IF(L2422="",-999,0)))</f>
        <v>-999</v>
      </c>
      <c r="AJ2422" s="82">
        <f>IF(AND(M2422&gt;=1,M2422&lt;=4),'adjustment factor'!$D$9,IF(M2422=-9,-999,IF(M2422=98,-999,IF(M2422=99,-999,IF(M2422="",-999,0)))))</f>
        <v>-999</v>
      </c>
      <c r="AK2422" s="82">
        <f>IF(H2422=1, 'adjustment factor'!$D$10, IF(H2422=-9,-999,IF(H2422="",-999,0)))</f>
        <v>-999</v>
      </c>
      <c r="AL2422" s="82">
        <f>IF(G2422=1, 'adjustment factor'!$D$11, IF(G2422=-9,-999,IF(G2422="",-999,0)))</f>
        <v>-999</v>
      </c>
      <c r="AM2422" s="82">
        <f>IF(I2422=1, 'adjustment factor'!$D$12, IF(I2422=-9,-999,IF(I2422="",-999,0)))</f>
        <v>-999</v>
      </c>
      <c r="AN2422" s="82">
        <f>IF(J2422=1, 'adjustment factor'!$D$13, IF(J2422=-9,-999,IF(J2422="",-999,0)))</f>
        <v>-999</v>
      </c>
      <c r="AO2422" s="82" t="str">
        <f t="shared" si="388"/>
        <v>-999</v>
      </c>
      <c r="AP2422" s="82" t="str">
        <f t="shared" si="389"/>
        <v>MISSING</v>
      </c>
    </row>
    <row r="2423" spans="2:42">
      <c r="B2423" s="207"/>
      <c r="C2423" s="35">
        <v>2419</v>
      </c>
      <c r="D2423" s="161"/>
      <c r="E2423" s="161"/>
      <c r="F2423" s="161"/>
      <c r="G2423" s="161"/>
      <c r="H2423" s="161"/>
      <c r="I2423" s="161"/>
      <c r="J2423" s="161"/>
      <c r="K2423" s="161"/>
      <c r="L2423" s="161"/>
      <c r="M2423" s="161"/>
      <c r="N2423" s="171"/>
      <c r="O2423" s="171"/>
      <c r="P2423" s="171"/>
      <c r="Q2423" s="171"/>
      <c r="R2423" s="171"/>
      <c r="S2423" s="171"/>
      <c r="T2423" s="208" t="str">
        <f t="shared" si="380"/>
        <v>MISSING</v>
      </c>
      <c r="U2423" s="208" t="str">
        <f t="shared" si="381"/>
        <v>MISSING</v>
      </c>
      <c r="X2423" s="56">
        <f t="shared" si="382"/>
        <v>-99</v>
      </c>
      <c r="Y2423" s="56">
        <f t="shared" si="383"/>
        <v>-99</v>
      </c>
      <c r="Z2423" s="56">
        <f t="shared" si="384"/>
        <v>-99</v>
      </c>
      <c r="AA2423" s="56">
        <f t="shared" si="385"/>
        <v>-99</v>
      </c>
      <c r="AB2423" s="56">
        <f t="shared" si="386"/>
        <v>-99</v>
      </c>
      <c r="AC2423" s="56">
        <f t="shared" si="387"/>
        <v>-99</v>
      </c>
      <c r="AD2423" s="3"/>
      <c r="AE2423" s="82">
        <f>IF(D2423=1, 'adjustment factor'!$D$4, IF(D2423=-9,-999,IF(D2423="",-999,0)))</f>
        <v>-999</v>
      </c>
      <c r="AF2423" s="82">
        <f>IF(F2423=1, 'adjustment factor'!$D$5, IF(F2423=-9,-999,IF(F2423="",-999,0)))</f>
        <v>-999</v>
      </c>
      <c r="AG2423" s="82">
        <f>IF(E2423=1, 'adjustment factor'!$D$6, IF(E2423=-9,-999,IF(E2423="",-999,0)))</f>
        <v>-999</v>
      </c>
      <c r="AH2423" s="82">
        <f>IF(K2423&gt;=45,'adjustment factor'!$D$7,IF(K2423=-9,-1200,IF(K2423="",-1200,0)))</f>
        <v>-1200</v>
      </c>
      <c r="AI2423" s="82">
        <f>IF(L2423=1, 'adjustment factor'!$D$8, IF(L2423=-9,-999,IF(L2423="",-999,0)))</f>
        <v>-999</v>
      </c>
      <c r="AJ2423" s="82">
        <f>IF(AND(M2423&gt;=1,M2423&lt;=4),'adjustment factor'!$D$9,IF(M2423=-9,-999,IF(M2423=98,-999,IF(M2423=99,-999,IF(M2423="",-999,0)))))</f>
        <v>-999</v>
      </c>
      <c r="AK2423" s="82">
        <f>IF(H2423=1, 'adjustment factor'!$D$10, IF(H2423=-9,-999,IF(H2423="",-999,0)))</f>
        <v>-999</v>
      </c>
      <c r="AL2423" s="82">
        <f>IF(G2423=1, 'adjustment factor'!$D$11, IF(G2423=-9,-999,IF(G2423="",-999,0)))</f>
        <v>-999</v>
      </c>
      <c r="AM2423" s="82">
        <f>IF(I2423=1, 'adjustment factor'!$D$12, IF(I2423=-9,-999,IF(I2423="",-999,0)))</f>
        <v>-999</v>
      </c>
      <c r="AN2423" s="82">
        <f>IF(J2423=1, 'adjustment factor'!$D$13, IF(J2423=-9,-999,IF(J2423="",-999,0)))</f>
        <v>-999</v>
      </c>
      <c r="AO2423" s="82" t="str">
        <f t="shared" si="388"/>
        <v>-999</v>
      </c>
      <c r="AP2423" s="82" t="str">
        <f t="shared" si="389"/>
        <v>MISSING</v>
      </c>
    </row>
    <row r="2424" spans="2:42">
      <c r="B2424" s="207"/>
      <c r="C2424" s="35">
        <v>2420</v>
      </c>
      <c r="D2424" s="161"/>
      <c r="E2424" s="161"/>
      <c r="F2424" s="161"/>
      <c r="G2424" s="161"/>
      <c r="H2424" s="161"/>
      <c r="I2424" s="161"/>
      <c r="J2424" s="161"/>
      <c r="K2424" s="161"/>
      <c r="L2424" s="161"/>
      <c r="M2424" s="161"/>
      <c r="N2424" s="171"/>
      <c r="O2424" s="171"/>
      <c r="P2424" s="171"/>
      <c r="Q2424" s="171"/>
      <c r="R2424" s="171"/>
      <c r="S2424" s="171"/>
      <c r="T2424" s="208" t="str">
        <f t="shared" si="380"/>
        <v>MISSING</v>
      </c>
      <c r="U2424" s="208" t="str">
        <f t="shared" si="381"/>
        <v>MISSING</v>
      </c>
      <c r="X2424" s="56">
        <f t="shared" si="382"/>
        <v>-99</v>
      </c>
      <c r="Y2424" s="56">
        <f t="shared" si="383"/>
        <v>-99</v>
      </c>
      <c r="Z2424" s="56">
        <f t="shared" si="384"/>
        <v>-99</v>
      </c>
      <c r="AA2424" s="56">
        <f t="shared" si="385"/>
        <v>-99</v>
      </c>
      <c r="AB2424" s="56">
        <f t="shared" si="386"/>
        <v>-99</v>
      </c>
      <c r="AC2424" s="56">
        <f t="shared" si="387"/>
        <v>-99</v>
      </c>
      <c r="AD2424" s="3"/>
      <c r="AE2424" s="82">
        <f>IF(D2424=1, 'adjustment factor'!$D$4, IF(D2424=-9,-999,IF(D2424="",-999,0)))</f>
        <v>-999</v>
      </c>
      <c r="AF2424" s="82">
        <f>IF(F2424=1, 'adjustment factor'!$D$5, IF(F2424=-9,-999,IF(F2424="",-999,0)))</f>
        <v>-999</v>
      </c>
      <c r="AG2424" s="82">
        <f>IF(E2424=1, 'adjustment factor'!$D$6, IF(E2424=-9,-999,IF(E2424="",-999,0)))</f>
        <v>-999</v>
      </c>
      <c r="AH2424" s="82">
        <f>IF(K2424&gt;=45,'adjustment factor'!$D$7,IF(K2424=-9,-1200,IF(K2424="",-1200,0)))</f>
        <v>-1200</v>
      </c>
      <c r="AI2424" s="82">
        <f>IF(L2424=1, 'adjustment factor'!$D$8, IF(L2424=-9,-999,IF(L2424="",-999,0)))</f>
        <v>-999</v>
      </c>
      <c r="AJ2424" s="82">
        <f>IF(AND(M2424&gt;=1,M2424&lt;=4),'adjustment factor'!$D$9,IF(M2424=-9,-999,IF(M2424=98,-999,IF(M2424=99,-999,IF(M2424="",-999,0)))))</f>
        <v>-999</v>
      </c>
      <c r="AK2424" s="82">
        <f>IF(H2424=1, 'adjustment factor'!$D$10, IF(H2424=-9,-999,IF(H2424="",-999,0)))</f>
        <v>-999</v>
      </c>
      <c r="AL2424" s="82">
        <f>IF(G2424=1, 'adjustment factor'!$D$11, IF(G2424=-9,-999,IF(G2424="",-999,0)))</f>
        <v>-999</v>
      </c>
      <c r="AM2424" s="82">
        <f>IF(I2424=1, 'adjustment factor'!$D$12, IF(I2424=-9,-999,IF(I2424="",-999,0)))</f>
        <v>-999</v>
      </c>
      <c r="AN2424" s="82">
        <f>IF(J2424=1, 'adjustment factor'!$D$13, IF(J2424=-9,-999,IF(J2424="",-999,0)))</f>
        <v>-999</v>
      </c>
      <c r="AO2424" s="82" t="str">
        <f t="shared" si="388"/>
        <v>-999</v>
      </c>
      <c r="AP2424" s="82" t="str">
        <f t="shared" si="389"/>
        <v>MISSING</v>
      </c>
    </row>
    <row r="2425" spans="2:42">
      <c r="B2425" s="207"/>
      <c r="C2425" s="35">
        <v>2421</v>
      </c>
      <c r="D2425" s="161"/>
      <c r="E2425" s="161"/>
      <c r="F2425" s="161"/>
      <c r="G2425" s="161"/>
      <c r="H2425" s="161"/>
      <c r="I2425" s="161"/>
      <c r="J2425" s="161"/>
      <c r="K2425" s="161"/>
      <c r="L2425" s="161"/>
      <c r="M2425" s="161"/>
      <c r="N2425" s="171"/>
      <c r="O2425" s="171"/>
      <c r="P2425" s="171"/>
      <c r="Q2425" s="171"/>
      <c r="R2425" s="171"/>
      <c r="S2425" s="171"/>
      <c r="T2425" s="208" t="str">
        <f t="shared" si="380"/>
        <v>MISSING</v>
      </c>
      <c r="U2425" s="208" t="str">
        <f t="shared" si="381"/>
        <v>MISSING</v>
      </c>
      <c r="X2425" s="56">
        <f t="shared" si="382"/>
        <v>-99</v>
      </c>
      <c r="Y2425" s="56">
        <f t="shared" si="383"/>
        <v>-99</v>
      </c>
      <c r="Z2425" s="56">
        <f t="shared" si="384"/>
        <v>-99</v>
      </c>
      <c r="AA2425" s="56">
        <f t="shared" si="385"/>
        <v>-99</v>
      </c>
      <c r="AB2425" s="56">
        <f t="shared" si="386"/>
        <v>-99</v>
      </c>
      <c r="AC2425" s="56">
        <f t="shared" si="387"/>
        <v>-99</v>
      </c>
      <c r="AD2425" s="3"/>
      <c r="AE2425" s="82">
        <f>IF(D2425=1, 'adjustment factor'!$D$4, IF(D2425=-9,-999,IF(D2425="",-999,0)))</f>
        <v>-999</v>
      </c>
      <c r="AF2425" s="82">
        <f>IF(F2425=1, 'adjustment factor'!$D$5, IF(F2425=-9,-999,IF(F2425="",-999,0)))</f>
        <v>-999</v>
      </c>
      <c r="AG2425" s="82">
        <f>IF(E2425=1, 'adjustment factor'!$D$6, IF(E2425=-9,-999,IF(E2425="",-999,0)))</f>
        <v>-999</v>
      </c>
      <c r="AH2425" s="82">
        <f>IF(K2425&gt;=45,'adjustment factor'!$D$7,IF(K2425=-9,-1200,IF(K2425="",-1200,0)))</f>
        <v>-1200</v>
      </c>
      <c r="AI2425" s="82">
        <f>IF(L2425=1, 'adjustment factor'!$D$8, IF(L2425=-9,-999,IF(L2425="",-999,0)))</f>
        <v>-999</v>
      </c>
      <c r="AJ2425" s="82">
        <f>IF(AND(M2425&gt;=1,M2425&lt;=4),'adjustment factor'!$D$9,IF(M2425=-9,-999,IF(M2425=98,-999,IF(M2425=99,-999,IF(M2425="",-999,0)))))</f>
        <v>-999</v>
      </c>
      <c r="AK2425" s="82">
        <f>IF(H2425=1, 'adjustment factor'!$D$10, IF(H2425=-9,-999,IF(H2425="",-999,0)))</f>
        <v>-999</v>
      </c>
      <c r="AL2425" s="82">
        <f>IF(G2425=1, 'adjustment factor'!$D$11, IF(G2425=-9,-999,IF(G2425="",-999,0)))</f>
        <v>-999</v>
      </c>
      <c r="AM2425" s="82">
        <f>IF(I2425=1, 'adjustment factor'!$D$12, IF(I2425=-9,-999,IF(I2425="",-999,0)))</f>
        <v>-999</v>
      </c>
      <c r="AN2425" s="82">
        <f>IF(J2425=1, 'adjustment factor'!$D$13, IF(J2425=-9,-999,IF(J2425="",-999,0)))</f>
        <v>-999</v>
      </c>
      <c r="AO2425" s="82" t="str">
        <f t="shared" si="388"/>
        <v>-999</v>
      </c>
      <c r="AP2425" s="82" t="str">
        <f t="shared" si="389"/>
        <v>MISSING</v>
      </c>
    </row>
    <row r="2426" spans="2:42">
      <c r="B2426" s="207"/>
      <c r="C2426" s="35">
        <v>2422</v>
      </c>
      <c r="D2426" s="161"/>
      <c r="E2426" s="161"/>
      <c r="F2426" s="161"/>
      <c r="G2426" s="161"/>
      <c r="H2426" s="161"/>
      <c r="I2426" s="161"/>
      <c r="J2426" s="161"/>
      <c r="K2426" s="161"/>
      <c r="L2426" s="161"/>
      <c r="M2426" s="161"/>
      <c r="N2426" s="171"/>
      <c r="O2426" s="171"/>
      <c r="P2426" s="171"/>
      <c r="Q2426" s="171"/>
      <c r="R2426" s="171"/>
      <c r="S2426" s="171"/>
      <c r="T2426" s="208" t="str">
        <f t="shared" si="380"/>
        <v>MISSING</v>
      </c>
      <c r="U2426" s="208" t="str">
        <f t="shared" si="381"/>
        <v>MISSING</v>
      </c>
      <c r="X2426" s="56">
        <f t="shared" si="382"/>
        <v>-99</v>
      </c>
      <c r="Y2426" s="56">
        <f t="shared" si="383"/>
        <v>-99</v>
      </c>
      <c r="Z2426" s="56">
        <f t="shared" si="384"/>
        <v>-99</v>
      </c>
      <c r="AA2426" s="56">
        <f t="shared" si="385"/>
        <v>-99</v>
      </c>
      <c r="AB2426" s="56">
        <f t="shared" si="386"/>
        <v>-99</v>
      </c>
      <c r="AC2426" s="56">
        <f t="shared" si="387"/>
        <v>-99</v>
      </c>
      <c r="AD2426" s="3"/>
      <c r="AE2426" s="82">
        <f>IF(D2426=1, 'adjustment factor'!$D$4, IF(D2426=-9,-999,IF(D2426="",-999,0)))</f>
        <v>-999</v>
      </c>
      <c r="AF2426" s="82">
        <f>IF(F2426=1, 'adjustment factor'!$D$5, IF(F2426=-9,-999,IF(F2426="",-999,0)))</f>
        <v>-999</v>
      </c>
      <c r="AG2426" s="82">
        <f>IF(E2426=1, 'adjustment factor'!$D$6, IF(E2426=-9,-999,IF(E2426="",-999,0)))</f>
        <v>-999</v>
      </c>
      <c r="AH2426" s="82">
        <f>IF(K2426&gt;=45,'adjustment factor'!$D$7,IF(K2426=-9,-1200,IF(K2426="",-1200,0)))</f>
        <v>-1200</v>
      </c>
      <c r="AI2426" s="82">
        <f>IF(L2426=1, 'adjustment factor'!$D$8, IF(L2426=-9,-999,IF(L2426="",-999,0)))</f>
        <v>-999</v>
      </c>
      <c r="AJ2426" s="82">
        <f>IF(AND(M2426&gt;=1,M2426&lt;=4),'adjustment factor'!$D$9,IF(M2426=-9,-999,IF(M2426=98,-999,IF(M2426=99,-999,IF(M2426="",-999,0)))))</f>
        <v>-999</v>
      </c>
      <c r="AK2426" s="82">
        <f>IF(H2426=1, 'adjustment factor'!$D$10, IF(H2426=-9,-999,IF(H2426="",-999,0)))</f>
        <v>-999</v>
      </c>
      <c r="AL2426" s="82">
        <f>IF(G2426=1, 'adjustment factor'!$D$11, IF(G2426=-9,-999,IF(G2426="",-999,0)))</f>
        <v>-999</v>
      </c>
      <c r="AM2426" s="82">
        <f>IF(I2426=1, 'adjustment factor'!$D$12, IF(I2426=-9,-999,IF(I2426="",-999,0)))</f>
        <v>-999</v>
      </c>
      <c r="AN2426" s="82">
        <f>IF(J2426=1, 'adjustment factor'!$D$13, IF(J2426=-9,-999,IF(J2426="",-999,0)))</f>
        <v>-999</v>
      </c>
      <c r="AO2426" s="82" t="str">
        <f t="shared" si="388"/>
        <v>-999</v>
      </c>
      <c r="AP2426" s="82" t="str">
        <f t="shared" si="389"/>
        <v>MISSING</v>
      </c>
    </row>
    <row r="2427" spans="2:42">
      <c r="B2427" s="207"/>
      <c r="C2427" s="35">
        <v>2423</v>
      </c>
      <c r="D2427" s="161"/>
      <c r="E2427" s="161"/>
      <c r="F2427" s="161"/>
      <c r="G2427" s="161"/>
      <c r="H2427" s="161"/>
      <c r="I2427" s="161"/>
      <c r="J2427" s="161"/>
      <c r="K2427" s="161"/>
      <c r="L2427" s="161"/>
      <c r="M2427" s="161"/>
      <c r="N2427" s="171"/>
      <c r="O2427" s="171"/>
      <c r="P2427" s="171"/>
      <c r="Q2427" s="171"/>
      <c r="R2427" s="171"/>
      <c r="S2427" s="171"/>
      <c r="T2427" s="208" t="str">
        <f t="shared" si="380"/>
        <v>MISSING</v>
      </c>
      <c r="U2427" s="208" t="str">
        <f t="shared" si="381"/>
        <v>MISSING</v>
      </c>
      <c r="X2427" s="56">
        <f t="shared" si="382"/>
        <v>-99</v>
      </c>
      <c r="Y2427" s="56">
        <f t="shared" si="383"/>
        <v>-99</v>
      </c>
      <c r="Z2427" s="56">
        <f t="shared" si="384"/>
        <v>-99</v>
      </c>
      <c r="AA2427" s="56">
        <f t="shared" si="385"/>
        <v>-99</v>
      </c>
      <c r="AB2427" s="56">
        <f t="shared" si="386"/>
        <v>-99</v>
      </c>
      <c r="AC2427" s="56">
        <f t="shared" si="387"/>
        <v>-99</v>
      </c>
      <c r="AD2427" s="3"/>
      <c r="AE2427" s="82">
        <f>IF(D2427=1, 'adjustment factor'!$D$4, IF(D2427=-9,-999,IF(D2427="",-999,0)))</f>
        <v>-999</v>
      </c>
      <c r="AF2427" s="82">
        <f>IF(F2427=1, 'adjustment factor'!$D$5, IF(F2427=-9,-999,IF(F2427="",-999,0)))</f>
        <v>-999</v>
      </c>
      <c r="AG2427" s="82">
        <f>IF(E2427=1, 'adjustment factor'!$D$6, IF(E2427=-9,-999,IF(E2427="",-999,0)))</f>
        <v>-999</v>
      </c>
      <c r="AH2427" s="82">
        <f>IF(K2427&gt;=45,'adjustment factor'!$D$7,IF(K2427=-9,-1200,IF(K2427="",-1200,0)))</f>
        <v>-1200</v>
      </c>
      <c r="AI2427" s="82">
        <f>IF(L2427=1, 'adjustment factor'!$D$8, IF(L2427=-9,-999,IF(L2427="",-999,0)))</f>
        <v>-999</v>
      </c>
      <c r="AJ2427" s="82">
        <f>IF(AND(M2427&gt;=1,M2427&lt;=4),'adjustment factor'!$D$9,IF(M2427=-9,-999,IF(M2427=98,-999,IF(M2427=99,-999,IF(M2427="",-999,0)))))</f>
        <v>-999</v>
      </c>
      <c r="AK2427" s="82">
        <f>IF(H2427=1, 'adjustment factor'!$D$10, IF(H2427=-9,-999,IF(H2427="",-999,0)))</f>
        <v>-999</v>
      </c>
      <c r="AL2427" s="82">
        <f>IF(G2427=1, 'adjustment factor'!$D$11, IF(G2427=-9,-999,IF(G2427="",-999,0)))</f>
        <v>-999</v>
      </c>
      <c r="AM2427" s="82">
        <f>IF(I2427=1, 'adjustment factor'!$D$12, IF(I2427=-9,-999,IF(I2427="",-999,0)))</f>
        <v>-999</v>
      </c>
      <c r="AN2427" s="82">
        <f>IF(J2427=1, 'adjustment factor'!$D$13, IF(J2427=-9,-999,IF(J2427="",-999,0)))</f>
        <v>-999</v>
      </c>
      <c r="AO2427" s="82" t="str">
        <f t="shared" si="388"/>
        <v>-999</v>
      </c>
      <c r="AP2427" s="82" t="str">
        <f t="shared" si="389"/>
        <v>MISSING</v>
      </c>
    </row>
    <row r="2428" spans="2:42">
      <c r="B2428" s="207"/>
      <c r="C2428" s="35">
        <v>2424</v>
      </c>
      <c r="D2428" s="161"/>
      <c r="E2428" s="161"/>
      <c r="F2428" s="161"/>
      <c r="G2428" s="161"/>
      <c r="H2428" s="161"/>
      <c r="I2428" s="161"/>
      <c r="J2428" s="161"/>
      <c r="K2428" s="161"/>
      <c r="L2428" s="161"/>
      <c r="M2428" s="161"/>
      <c r="N2428" s="171"/>
      <c r="O2428" s="171"/>
      <c r="P2428" s="171"/>
      <c r="Q2428" s="171"/>
      <c r="R2428" s="171"/>
      <c r="S2428" s="171"/>
      <c r="T2428" s="208" t="str">
        <f t="shared" si="380"/>
        <v>MISSING</v>
      </c>
      <c r="U2428" s="208" t="str">
        <f t="shared" si="381"/>
        <v>MISSING</v>
      </c>
      <c r="X2428" s="56">
        <f t="shared" si="382"/>
        <v>-99</v>
      </c>
      <c r="Y2428" s="56">
        <f t="shared" si="383"/>
        <v>-99</v>
      </c>
      <c r="Z2428" s="56">
        <f t="shared" si="384"/>
        <v>-99</v>
      </c>
      <c r="AA2428" s="56">
        <f t="shared" si="385"/>
        <v>-99</v>
      </c>
      <c r="AB2428" s="56">
        <f t="shared" si="386"/>
        <v>-99</v>
      </c>
      <c r="AC2428" s="56">
        <f t="shared" si="387"/>
        <v>-99</v>
      </c>
      <c r="AD2428" s="3"/>
      <c r="AE2428" s="82">
        <f>IF(D2428=1, 'adjustment factor'!$D$4, IF(D2428=-9,-999,IF(D2428="",-999,0)))</f>
        <v>-999</v>
      </c>
      <c r="AF2428" s="82">
        <f>IF(F2428=1, 'adjustment factor'!$D$5, IF(F2428=-9,-999,IF(F2428="",-999,0)))</f>
        <v>-999</v>
      </c>
      <c r="AG2428" s="82">
        <f>IF(E2428=1, 'adjustment factor'!$D$6, IF(E2428=-9,-999,IF(E2428="",-999,0)))</f>
        <v>-999</v>
      </c>
      <c r="AH2428" s="82">
        <f>IF(K2428&gt;=45,'adjustment factor'!$D$7,IF(K2428=-9,-1200,IF(K2428="",-1200,0)))</f>
        <v>-1200</v>
      </c>
      <c r="AI2428" s="82">
        <f>IF(L2428=1, 'adjustment factor'!$D$8, IF(L2428=-9,-999,IF(L2428="",-999,0)))</f>
        <v>-999</v>
      </c>
      <c r="AJ2428" s="82">
        <f>IF(AND(M2428&gt;=1,M2428&lt;=4),'adjustment factor'!$D$9,IF(M2428=-9,-999,IF(M2428=98,-999,IF(M2428=99,-999,IF(M2428="",-999,0)))))</f>
        <v>-999</v>
      </c>
      <c r="AK2428" s="82">
        <f>IF(H2428=1, 'adjustment factor'!$D$10, IF(H2428=-9,-999,IF(H2428="",-999,0)))</f>
        <v>-999</v>
      </c>
      <c r="AL2428" s="82">
        <f>IF(G2428=1, 'adjustment factor'!$D$11, IF(G2428=-9,-999,IF(G2428="",-999,0)))</f>
        <v>-999</v>
      </c>
      <c r="AM2428" s="82">
        <f>IF(I2428=1, 'adjustment factor'!$D$12, IF(I2428=-9,-999,IF(I2428="",-999,0)))</f>
        <v>-999</v>
      </c>
      <c r="AN2428" s="82">
        <f>IF(J2428=1, 'adjustment factor'!$D$13, IF(J2428=-9,-999,IF(J2428="",-999,0)))</f>
        <v>-999</v>
      </c>
      <c r="AO2428" s="82" t="str">
        <f t="shared" si="388"/>
        <v>-999</v>
      </c>
      <c r="AP2428" s="82" t="str">
        <f t="shared" si="389"/>
        <v>MISSING</v>
      </c>
    </row>
    <row r="2429" spans="2:42">
      <c r="B2429" s="207"/>
      <c r="C2429" s="35">
        <v>2425</v>
      </c>
      <c r="D2429" s="161"/>
      <c r="E2429" s="161"/>
      <c r="F2429" s="161"/>
      <c r="G2429" s="161"/>
      <c r="H2429" s="161"/>
      <c r="I2429" s="161"/>
      <c r="J2429" s="161"/>
      <c r="K2429" s="161"/>
      <c r="L2429" s="161"/>
      <c r="M2429" s="161"/>
      <c r="N2429" s="171"/>
      <c r="O2429" s="171"/>
      <c r="P2429" s="171"/>
      <c r="Q2429" s="171"/>
      <c r="R2429" s="171"/>
      <c r="S2429" s="171"/>
      <c r="T2429" s="208" t="str">
        <f t="shared" si="380"/>
        <v>MISSING</v>
      </c>
      <c r="U2429" s="208" t="str">
        <f t="shared" si="381"/>
        <v>MISSING</v>
      </c>
      <c r="X2429" s="56">
        <f t="shared" si="382"/>
        <v>-99</v>
      </c>
      <c r="Y2429" s="56">
        <f t="shared" si="383"/>
        <v>-99</v>
      </c>
      <c r="Z2429" s="56">
        <f t="shared" si="384"/>
        <v>-99</v>
      </c>
      <c r="AA2429" s="56">
        <f t="shared" si="385"/>
        <v>-99</v>
      </c>
      <c r="AB2429" s="56">
        <f t="shared" si="386"/>
        <v>-99</v>
      </c>
      <c r="AC2429" s="56">
        <f t="shared" si="387"/>
        <v>-99</v>
      </c>
      <c r="AD2429" s="3"/>
      <c r="AE2429" s="82">
        <f>IF(D2429=1, 'adjustment factor'!$D$4, IF(D2429=-9,-999,IF(D2429="",-999,0)))</f>
        <v>-999</v>
      </c>
      <c r="AF2429" s="82">
        <f>IF(F2429=1, 'adjustment factor'!$D$5, IF(F2429=-9,-999,IF(F2429="",-999,0)))</f>
        <v>-999</v>
      </c>
      <c r="AG2429" s="82">
        <f>IF(E2429=1, 'adjustment factor'!$D$6, IF(E2429=-9,-999,IF(E2429="",-999,0)))</f>
        <v>-999</v>
      </c>
      <c r="AH2429" s="82">
        <f>IF(K2429&gt;=45,'adjustment factor'!$D$7,IF(K2429=-9,-1200,IF(K2429="",-1200,0)))</f>
        <v>-1200</v>
      </c>
      <c r="AI2429" s="82">
        <f>IF(L2429=1, 'adjustment factor'!$D$8, IF(L2429=-9,-999,IF(L2429="",-999,0)))</f>
        <v>-999</v>
      </c>
      <c r="AJ2429" s="82">
        <f>IF(AND(M2429&gt;=1,M2429&lt;=4),'adjustment factor'!$D$9,IF(M2429=-9,-999,IF(M2429=98,-999,IF(M2429=99,-999,IF(M2429="",-999,0)))))</f>
        <v>-999</v>
      </c>
      <c r="AK2429" s="82">
        <f>IF(H2429=1, 'adjustment factor'!$D$10, IF(H2429=-9,-999,IF(H2429="",-999,0)))</f>
        <v>-999</v>
      </c>
      <c r="AL2429" s="82">
        <f>IF(G2429=1, 'adjustment factor'!$D$11, IF(G2429=-9,-999,IF(G2429="",-999,0)))</f>
        <v>-999</v>
      </c>
      <c r="AM2429" s="82">
        <f>IF(I2429=1, 'adjustment factor'!$D$12, IF(I2429=-9,-999,IF(I2429="",-999,0)))</f>
        <v>-999</v>
      </c>
      <c r="AN2429" s="82">
        <f>IF(J2429=1, 'adjustment factor'!$D$13, IF(J2429=-9,-999,IF(J2429="",-999,0)))</f>
        <v>-999</v>
      </c>
      <c r="AO2429" s="82" t="str">
        <f t="shared" si="388"/>
        <v>-999</v>
      </c>
      <c r="AP2429" s="82" t="str">
        <f t="shared" si="389"/>
        <v>MISSING</v>
      </c>
    </row>
    <row r="2430" spans="2:42">
      <c r="B2430" s="207"/>
      <c r="C2430" s="35">
        <v>2426</v>
      </c>
      <c r="D2430" s="161"/>
      <c r="E2430" s="161"/>
      <c r="F2430" s="161"/>
      <c r="G2430" s="161"/>
      <c r="H2430" s="161"/>
      <c r="I2430" s="161"/>
      <c r="J2430" s="161"/>
      <c r="K2430" s="161"/>
      <c r="L2430" s="161"/>
      <c r="M2430" s="161"/>
      <c r="N2430" s="171"/>
      <c r="O2430" s="171"/>
      <c r="P2430" s="171"/>
      <c r="Q2430" s="171"/>
      <c r="R2430" s="171"/>
      <c r="S2430" s="171"/>
      <c r="T2430" s="208" t="str">
        <f t="shared" si="380"/>
        <v>MISSING</v>
      </c>
      <c r="U2430" s="208" t="str">
        <f t="shared" si="381"/>
        <v>MISSING</v>
      </c>
      <c r="X2430" s="56">
        <f t="shared" si="382"/>
        <v>-99</v>
      </c>
      <c r="Y2430" s="56">
        <f t="shared" si="383"/>
        <v>-99</v>
      </c>
      <c r="Z2430" s="56">
        <f t="shared" si="384"/>
        <v>-99</v>
      </c>
      <c r="AA2430" s="56">
        <f t="shared" si="385"/>
        <v>-99</v>
      </c>
      <c r="AB2430" s="56">
        <f t="shared" si="386"/>
        <v>-99</v>
      </c>
      <c r="AC2430" s="56">
        <f t="shared" si="387"/>
        <v>-99</v>
      </c>
      <c r="AD2430" s="3"/>
      <c r="AE2430" s="82">
        <f>IF(D2430=1, 'adjustment factor'!$D$4, IF(D2430=-9,-999,IF(D2430="",-999,0)))</f>
        <v>-999</v>
      </c>
      <c r="AF2430" s="82">
        <f>IF(F2430=1, 'adjustment factor'!$D$5, IF(F2430=-9,-999,IF(F2430="",-999,0)))</f>
        <v>-999</v>
      </c>
      <c r="AG2430" s="82">
        <f>IF(E2430=1, 'adjustment factor'!$D$6, IF(E2430=-9,-999,IF(E2430="",-999,0)))</f>
        <v>-999</v>
      </c>
      <c r="AH2430" s="82">
        <f>IF(K2430&gt;=45,'adjustment factor'!$D$7,IF(K2430=-9,-1200,IF(K2430="",-1200,0)))</f>
        <v>-1200</v>
      </c>
      <c r="AI2430" s="82">
        <f>IF(L2430=1, 'adjustment factor'!$D$8, IF(L2430=-9,-999,IF(L2430="",-999,0)))</f>
        <v>-999</v>
      </c>
      <c r="AJ2430" s="82">
        <f>IF(AND(M2430&gt;=1,M2430&lt;=4),'adjustment factor'!$D$9,IF(M2430=-9,-999,IF(M2430=98,-999,IF(M2430=99,-999,IF(M2430="",-999,0)))))</f>
        <v>-999</v>
      </c>
      <c r="AK2430" s="82">
        <f>IF(H2430=1, 'adjustment factor'!$D$10, IF(H2430=-9,-999,IF(H2430="",-999,0)))</f>
        <v>-999</v>
      </c>
      <c r="AL2430" s="82">
        <f>IF(G2430=1, 'adjustment factor'!$D$11, IF(G2430=-9,-999,IF(G2430="",-999,0)))</f>
        <v>-999</v>
      </c>
      <c r="AM2430" s="82">
        <f>IF(I2430=1, 'adjustment factor'!$D$12, IF(I2430=-9,-999,IF(I2430="",-999,0)))</f>
        <v>-999</v>
      </c>
      <c r="AN2430" s="82">
        <f>IF(J2430=1, 'adjustment factor'!$D$13, IF(J2430=-9,-999,IF(J2430="",-999,0)))</f>
        <v>-999</v>
      </c>
      <c r="AO2430" s="82" t="str">
        <f t="shared" si="388"/>
        <v>-999</v>
      </c>
      <c r="AP2430" s="82" t="str">
        <f t="shared" si="389"/>
        <v>MISSING</v>
      </c>
    </row>
    <row r="2431" spans="2:42">
      <c r="B2431" s="207"/>
      <c r="C2431" s="35">
        <v>2427</v>
      </c>
      <c r="D2431" s="161"/>
      <c r="E2431" s="161"/>
      <c r="F2431" s="161"/>
      <c r="G2431" s="161"/>
      <c r="H2431" s="161"/>
      <c r="I2431" s="161"/>
      <c r="J2431" s="161"/>
      <c r="K2431" s="161"/>
      <c r="L2431" s="161"/>
      <c r="M2431" s="161"/>
      <c r="N2431" s="171"/>
      <c r="O2431" s="171"/>
      <c r="P2431" s="171"/>
      <c r="Q2431" s="171"/>
      <c r="R2431" s="171"/>
      <c r="S2431" s="171"/>
      <c r="T2431" s="208" t="str">
        <f t="shared" si="380"/>
        <v>MISSING</v>
      </c>
      <c r="U2431" s="208" t="str">
        <f t="shared" si="381"/>
        <v>MISSING</v>
      </c>
      <c r="X2431" s="56">
        <f t="shared" si="382"/>
        <v>-99</v>
      </c>
      <c r="Y2431" s="56">
        <f t="shared" si="383"/>
        <v>-99</v>
      </c>
      <c r="Z2431" s="56">
        <f t="shared" si="384"/>
        <v>-99</v>
      </c>
      <c r="AA2431" s="56">
        <f t="shared" si="385"/>
        <v>-99</v>
      </c>
      <c r="AB2431" s="56">
        <f t="shared" si="386"/>
        <v>-99</v>
      </c>
      <c r="AC2431" s="56">
        <f t="shared" si="387"/>
        <v>-99</v>
      </c>
      <c r="AD2431" s="3"/>
      <c r="AE2431" s="82">
        <f>IF(D2431=1, 'adjustment factor'!$D$4, IF(D2431=-9,-999,IF(D2431="",-999,0)))</f>
        <v>-999</v>
      </c>
      <c r="AF2431" s="82">
        <f>IF(F2431=1, 'adjustment factor'!$D$5, IF(F2431=-9,-999,IF(F2431="",-999,0)))</f>
        <v>-999</v>
      </c>
      <c r="AG2431" s="82">
        <f>IF(E2431=1, 'adjustment factor'!$D$6, IF(E2431=-9,-999,IF(E2431="",-999,0)))</f>
        <v>-999</v>
      </c>
      <c r="AH2431" s="82">
        <f>IF(K2431&gt;=45,'adjustment factor'!$D$7,IF(K2431=-9,-1200,IF(K2431="",-1200,0)))</f>
        <v>-1200</v>
      </c>
      <c r="AI2431" s="82">
        <f>IF(L2431=1, 'adjustment factor'!$D$8, IF(L2431=-9,-999,IF(L2431="",-999,0)))</f>
        <v>-999</v>
      </c>
      <c r="AJ2431" s="82">
        <f>IF(AND(M2431&gt;=1,M2431&lt;=4),'adjustment factor'!$D$9,IF(M2431=-9,-999,IF(M2431=98,-999,IF(M2431=99,-999,IF(M2431="",-999,0)))))</f>
        <v>-999</v>
      </c>
      <c r="AK2431" s="82">
        <f>IF(H2431=1, 'adjustment factor'!$D$10, IF(H2431=-9,-999,IF(H2431="",-999,0)))</f>
        <v>-999</v>
      </c>
      <c r="AL2431" s="82">
        <f>IF(G2431=1, 'adjustment factor'!$D$11, IF(G2431=-9,-999,IF(G2431="",-999,0)))</f>
        <v>-999</v>
      </c>
      <c r="AM2431" s="82">
        <f>IF(I2431=1, 'adjustment factor'!$D$12, IF(I2431=-9,-999,IF(I2431="",-999,0)))</f>
        <v>-999</v>
      </c>
      <c r="AN2431" s="82">
        <f>IF(J2431=1, 'adjustment factor'!$D$13, IF(J2431=-9,-999,IF(J2431="",-999,0)))</f>
        <v>-999</v>
      </c>
      <c r="AO2431" s="82" t="str">
        <f t="shared" si="388"/>
        <v>-999</v>
      </c>
      <c r="AP2431" s="82" t="str">
        <f t="shared" si="389"/>
        <v>MISSING</v>
      </c>
    </row>
    <row r="2432" spans="2:42">
      <c r="B2432" s="207"/>
      <c r="C2432" s="35">
        <v>2428</v>
      </c>
      <c r="D2432" s="161"/>
      <c r="E2432" s="161"/>
      <c r="F2432" s="161"/>
      <c r="G2432" s="161"/>
      <c r="H2432" s="161"/>
      <c r="I2432" s="161"/>
      <c r="J2432" s="161"/>
      <c r="K2432" s="161"/>
      <c r="L2432" s="161"/>
      <c r="M2432" s="161"/>
      <c r="N2432" s="171"/>
      <c r="O2432" s="171"/>
      <c r="P2432" s="171"/>
      <c r="Q2432" s="171"/>
      <c r="R2432" s="171"/>
      <c r="S2432" s="171"/>
      <c r="T2432" s="208" t="str">
        <f t="shared" si="380"/>
        <v>MISSING</v>
      </c>
      <c r="U2432" s="208" t="str">
        <f t="shared" si="381"/>
        <v>MISSING</v>
      </c>
      <c r="X2432" s="56">
        <f t="shared" si="382"/>
        <v>-99</v>
      </c>
      <c r="Y2432" s="56">
        <f t="shared" si="383"/>
        <v>-99</v>
      </c>
      <c r="Z2432" s="56">
        <f t="shared" si="384"/>
        <v>-99</v>
      </c>
      <c r="AA2432" s="56">
        <f t="shared" si="385"/>
        <v>-99</v>
      </c>
      <c r="AB2432" s="56">
        <f t="shared" si="386"/>
        <v>-99</v>
      </c>
      <c r="AC2432" s="56">
        <f t="shared" si="387"/>
        <v>-99</v>
      </c>
      <c r="AD2432" s="3"/>
      <c r="AE2432" s="82">
        <f>IF(D2432=1, 'adjustment factor'!$D$4, IF(D2432=-9,-999,IF(D2432="",-999,0)))</f>
        <v>-999</v>
      </c>
      <c r="AF2432" s="82">
        <f>IF(F2432=1, 'adjustment factor'!$D$5, IF(F2432=-9,-999,IF(F2432="",-999,0)))</f>
        <v>-999</v>
      </c>
      <c r="AG2432" s="82">
        <f>IF(E2432=1, 'adjustment factor'!$D$6, IF(E2432=-9,-999,IF(E2432="",-999,0)))</f>
        <v>-999</v>
      </c>
      <c r="AH2432" s="82">
        <f>IF(K2432&gt;=45,'adjustment factor'!$D$7,IF(K2432=-9,-1200,IF(K2432="",-1200,0)))</f>
        <v>-1200</v>
      </c>
      <c r="AI2432" s="82">
        <f>IF(L2432=1, 'adjustment factor'!$D$8, IF(L2432=-9,-999,IF(L2432="",-999,0)))</f>
        <v>-999</v>
      </c>
      <c r="AJ2432" s="82">
        <f>IF(AND(M2432&gt;=1,M2432&lt;=4),'adjustment factor'!$D$9,IF(M2432=-9,-999,IF(M2432=98,-999,IF(M2432=99,-999,IF(M2432="",-999,0)))))</f>
        <v>-999</v>
      </c>
      <c r="AK2432" s="82">
        <f>IF(H2432=1, 'adjustment factor'!$D$10, IF(H2432=-9,-999,IF(H2432="",-999,0)))</f>
        <v>-999</v>
      </c>
      <c r="AL2432" s="82">
        <f>IF(G2432=1, 'adjustment factor'!$D$11, IF(G2432=-9,-999,IF(G2432="",-999,0)))</f>
        <v>-999</v>
      </c>
      <c r="AM2432" s="82">
        <f>IF(I2432=1, 'adjustment factor'!$D$12, IF(I2432=-9,-999,IF(I2432="",-999,0)))</f>
        <v>-999</v>
      </c>
      <c r="AN2432" s="82">
        <f>IF(J2432=1, 'adjustment factor'!$D$13, IF(J2432=-9,-999,IF(J2432="",-999,0)))</f>
        <v>-999</v>
      </c>
      <c r="AO2432" s="82" t="str">
        <f t="shared" si="388"/>
        <v>-999</v>
      </c>
      <c r="AP2432" s="82" t="str">
        <f t="shared" si="389"/>
        <v>MISSING</v>
      </c>
    </row>
    <row r="2433" spans="2:42">
      <c r="B2433" s="207"/>
      <c r="C2433" s="35">
        <v>2429</v>
      </c>
      <c r="D2433" s="161"/>
      <c r="E2433" s="161"/>
      <c r="F2433" s="161"/>
      <c r="G2433" s="161"/>
      <c r="H2433" s="161"/>
      <c r="I2433" s="161"/>
      <c r="J2433" s="161"/>
      <c r="K2433" s="161"/>
      <c r="L2433" s="161"/>
      <c r="M2433" s="161"/>
      <c r="N2433" s="171"/>
      <c r="O2433" s="171"/>
      <c r="P2433" s="171"/>
      <c r="Q2433" s="171"/>
      <c r="R2433" s="171"/>
      <c r="S2433" s="171"/>
      <c r="T2433" s="208" t="str">
        <f t="shared" si="380"/>
        <v>MISSING</v>
      </c>
      <c r="U2433" s="208" t="str">
        <f t="shared" si="381"/>
        <v>MISSING</v>
      </c>
      <c r="X2433" s="56">
        <f t="shared" si="382"/>
        <v>-99</v>
      </c>
      <c r="Y2433" s="56">
        <f t="shared" si="383"/>
        <v>-99</v>
      </c>
      <c r="Z2433" s="56">
        <f t="shared" si="384"/>
        <v>-99</v>
      </c>
      <c r="AA2433" s="56">
        <f t="shared" si="385"/>
        <v>-99</v>
      </c>
      <c r="AB2433" s="56">
        <f t="shared" si="386"/>
        <v>-99</v>
      </c>
      <c r="AC2433" s="56">
        <f t="shared" si="387"/>
        <v>-99</v>
      </c>
      <c r="AD2433" s="3"/>
      <c r="AE2433" s="82">
        <f>IF(D2433=1, 'adjustment factor'!$D$4, IF(D2433=-9,-999,IF(D2433="",-999,0)))</f>
        <v>-999</v>
      </c>
      <c r="AF2433" s="82">
        <f>IF(F2433=1, 'adjustment factor'!$D$5, IF(F2433=-9,-999,IF(F2433="",-999,0)))</f>
        <v>-999</v>
      </c>
      <c r="AG2433" s="82">
        <f>IF(E2433=1, 'adjustment factor'!$D$6, IF(E2433=-9,-999,IF(E2433="",-999,0)))</f>
        <v>-999</v>
      </c>
      <c r="AH2433" s="82">
        <f>IF(K2433&gt;=45,'adjustment factor'!$D$7,IF(K2433=-9,-1200,IF(K2433="",-1200,0)))</f>
        <v>-1200</v>
      </c>
      <c r="AI2433" s="82">
        <f>IF(L2433=1, 'adjustment factor'!$D$8, IF(L2433=-9,-999,IF(L2433="",-999,0)))</f>
        <v>-999</v>
      </c>
      <c r="AJ2433" s="82">
        <f>IF(AND(M2433&gt;=1,M2433&lt;=4),'adjustment factor'!$D$9,IF(M2433=-9,-999,IF(M2433=98,-999,IF(M2433=99,-999,IF(M2433="",-999,0)))))</f>
        <v>-999</v>
      </c>
      <c r="AK2433" s="82">
        <f>IF(H2433=1, 'adjustment factor'!$D$10, IF(H2433=-9,-999,IF(H2433="",-999,0)))</f>
        <v>-999</v>
      </c>
      <c r="AL2433" s="82">
        <f>IF(G2433=1, 'adjustment factor'!$D$11, IF(G2433=-9,-999,IF(G2433="",-999,0)))</f>
        <v>-999</v>
      </c>
      <c r="AM2433" s="82">
        <f>IF(I2433=1, 'adjustment factor'!$D$12, IF(I2433=-9,-999,IF(I2433="",-999,0)))</f>
        <v>-999</v>
      </c>
      <c r="AN2433" s="82">
        <f>IF(J2433=1, 'adjustment factor'!$D$13, IF(J2433=-9,-999,IF(J2433="",-999,0)))</f>
        <v>-999</v>
      </c>
      <c r="AO2433" s="82" t="str">
        <f t="shared" si="388"/>
        <v>-999</v>
      </c>
      <c r="AP2433" s="82" t="str">
        <f t="shared" si="389"/>
        <v>MISSING</v>
      </c>
    </row>
    <row r="2434" spans="2:42">
      <c r="B2434" s="207"/>
      <c r="C2434" s="35">
        <v>2430</v>
      </c>
      <c r="D2434" s="161"/>
      <c r="E2434" s="161"/>
      <c r="F2434" s="161"/>
      <c r="G2434" s="161"/>
      <c r="H2434" s="161"/>
      <c r="I2434" s="161"/>
      <c r="J2434" s="161"/>
      <c r="K2434" s="161"/>
      <c r="L2434" s="161"/>
      <c r="M2434" s="161"/>
      <c r="N2434" s="171"/>
      <c r="O2434" s="171"/>
      <c r="P2434" s="171"/>
      <c r="Q2434" s="171"/>
      <c r="R2434" s="171"/>
      <c r="S2434" s="171"/>
      <c r="T2434" s="208" t="str">
        <f t="shared" si="380"/>
        <v>MISSING</v>
      </c>
      <c r="U2434" s="208" t="str">
        <f t="shared" si="381"/>
        <v>MISSING</v>
      </c>
      <c r="X2434" s="56">
        <f t="shared" si="382"/>
        <v>-99</v>
      </c>
      <c r="Y2434" s="56">
        <f t="shared" si="383"/>
        <v>-99</v>
      </c>
      <c r="Z2434" s="56">
        <f t="shared" si="384"/>
        <v>-99</v>
      </c>
      <c r="AA2434" s="56">
        <f t="shared" si="385"/>
        <v>-99</v>
      </c>
      <c r="AB2434" s="56">
        <f t="shared" si="386"/>
        <v>-99</v>
      </c>
      <c r="AC2434" s="56">
        <f t="shared" si="387"/>
        <v>-99</v>
      </c>
      <c r="AD2434" s="3"/>
      <c r="AE2434" s="82">
        <f>IF(D2434=1, 'adjustment factor'!$D$4, IF(D2434=-9,-999,IF(D2434="",-999,0)))</f>
        <v>-999</v>
      </c>
      <c r="AF2434" s="82">
        <f>IF(F2434=1, 'adjustment factor'!$D$5, IF(F2434=-9,-999,IF(F2434="",-999,0)))</f>
        <v>-999</v>
      </c>
      <c r="AG2434" s="82">
        <f>IF(E2434=1, 'adjustment factor'!$D$6, IF(E2434=-9,-999,IF(E2434="",-999,0)))</f>
        <v>-999</v>
      </c>
      <c r="AH2434" s="82">
        <f>IF(K2434&gt;=45,'adjustment factor'!$D$7,IF(K2434=-9,-1200,IF(K2434="",-1200,0)))</f>
        <v>-1200</v>
      </c>
      <c r="AI2434" s="82">
        <f>IF(L2434=1, 'adjustment factor'!$D$8, IF(L2434=-9,-999,IF(L2434="",-999,0)))</f>
        <v>-999</v>
      </c>
      <c r="AJ2434" s="82">
        <f>IF(AND(M2434&gt;=1,M2434&lt;=4),'adjustment factor'!$D$9,IF(M2434=-9,-999,IF(M2434=98,-999,IF(M2434=99,-999,IF(M2434="",-999,0)))))</f>
        <v>-999</v>
      </c>
      <c r="AK2434" s="82">
        <f>IF(H2434=1, 'adjustment factor'!$D$10, IF(H2434=-9,-999,IF(H2434="",-999,0)))</f>
        <v>-999</v>
      </c>
      <c r="AL2434" s="82">
        <f>IF(G2434=1, 'adjustment factor'!$D$11, IF(G2434=-9,-999,IF(G2434="",-999,0)))</f>
        <v>-999</v>
      </c>
      <c r="AM2434" s="82">
        <f>IF(I2434=1, 'adjustment factor'!$D$12, IF(I2434=-9,-999,IF(I2434="",-999,0)))</f>
        <v>-999</v>
      </c>
      <c r="AN2434" s="82">
        <f>IF(J2434=1, 'adjustment factor'!$D$13, IF(J2434=-9,-999,IF(J2434="",-999,0)))</f>
        <v>-999</v>
      </c>
      <c r="AO2434" s="82" t="str">
        <f t="shared" si="388"/>
        <v>-999</v>
      </c>
      <c r="AP2434" s="82" t="str">
        <f t="shared" si="389"/>
        <v>MISSING</v>
      </c>
    </row>
    <row r="2435" spans="2:42">
      <c r="B2435" s="207"/>
      <c r="C2435" s="35">
        <v>2431</v>
      </c>
      <c r="D2435" s="161"/>
      <c r="E2435" s="161"/>
      <c r="F2435" s="161"/>
      <c r="G2435" s="161"/>
      <c r="H2435" s="161"/>
      <c r="I2435" s="161"/>
      <c r="J2435" s="161"/>
      <c r="K2435" s="161"/>
      <c r="L2435" s="161"/>
      <c r="M2435" s="161"/>
      <c r="N2435" s="171"/>
      <c r="O2435" s="171"/>
      <c r="P2435" s="171"/>
      <c r="Q2435" s="171"/>
      <c r="R2435" s="171"/>
      <c r="S2435" s="171"/>
      <c r="T2435" s="208" t="str">
        <f t="shared" si="380"/>
        <v>MISSING</v>
      </c>
      <c r="U2435" s="208" t="str">
        <f t="shared" si="381"/>
        <v>MISSING</v>
      </c>
      <c r="X2435" s="56">
        <f t="shared" si="382"/>
        <v>-99</v>
      </c>
      <c r="Y2435" s="56">
        <f t="shared" si="383"/>
        <v>-99</v>
      </c>
      <c r="Z2435" s="56">
        <f t="shared" si="384"/>
        <v>-99</v>
      </c>
      <c r="AA2435" s="56">
        <f t="shared" si="385"/>
        <v>-99</v>
      </c>
      <c r="AB2435" s="56">
        <f t="shared" si="386"/>
        <v>-99</v>
      </c>
      <c r="AC2435" s="56">
        <f t="shared" si="387"/>
        <v>-99</v>
      </c>
      <c r="AD2435" s="3"/>
      <c r="AE2435" s="82">
        <f>IF(D2435=1, 'adjustment factor'!$D$4, IF(D2435=-9,-999,IF(D2435="",-999,0)))</f>
        <v>-999</v>
      </c>
      <c r="AF2435" s="82">
        <f>IF(F2435=1, 'adjustment factor'!$D$5, IF(F2435=-9,-999,IF(F2435="",-999,0)))</f>
        <v>-999</v>
      </c>
      <c r="AG2435" s="82">
        <f>IF(E2435=1, 'adjustment factor'!$D$6, IF(E2435=-9,-999,IF(E2435="",-999,0)))</f>
        <v>-999</v>
      </c>
      <c r="AH2435" s="82">
        <f>IF(K2435&gt;=45,'adjustment factor'!$D$7,IF(K2435=-9,-1200,IF(K2435="",-1200,0)))</f>
        <v>-1200</v>
      </c>
      <c r="AI2435" s="82">
        <f>IF(L2435=1, 'adjustment factor'!$D$8, IF(L2435=-9,-999,IF(L2435="",-999,0)))</f>
        <v>-999</v>
      </c>
      <c r="AJ2435" s="82">
        <f>IF(AND(M2435&gt;=1,M2435&lt;=4),'adjustment factor'!$D$9,IF(M2435=-9,-999,IF(M2435=98,-999,IF(M2435=99,-999,IF(M2435="",-999,0)))))</f>
        <v>-999</v>
      </c>
      <c r="AK2435" s="82">
        <f>IF(H2435=1, 'adjustment factor'!$D$10, IF(H2435=-9,-999,IF(H2435="",-999,0)))</f>
        <v>-999</v>
      </c>
      <c r="AL2435" s="82">
        <f>IF(G2435=1, 'adjustment factor'!$D$11, IF(G2435=-9,-999,IF(G2435="",-999,0)))</f>
        <v>-999</v>
      </c>
      <c r="AM2435" s="82">
        <f>IF(I2435=1, 'adjustment factor'!$D$12, IF(I2435=-9,-999,IF(I2435="",-999,0)))</f>
        <v>-999</v>
      </c>
      <c r="AN2435" s="82">
        <f>IF(J2435=1, 'adjustment factor'!$D$13, IF(J2435=-9,-999,IF(J2435="",-999,0)))</f>
        <v>-999</v>
      </c>
      <c r="AO2435" s="82" t="str">
        <f t="shared" si="388"/>
        <v>-999</v>
      </c>
      <c r="AP2435" s="82" t="str">
        <f t="shared" si="389"/>
        <v>MISSING</v>
      </c>
    </row>
    <row r="2436" spans="2:42">
      <c r="B2436" s="207"/>
      <c r="C2436" s="35">
        <v>2432</v>
      </c>
      <c r="D2436" s="161"/>
      <c r="E2436" s="161"/>
      <c r="F2436" s="161"/>
      <c r="G2436" s="161"/>
      <c r="H2436" s="161"/>
      <c r="I2436" s="161"/>
      <c r="J2436" s="161"/>
      <c r="K2436" s="161"/>
      <c r="L2436" s="161"/>
      <c r="M2436" s="161"/>
      <c r="N2436" s="171"/>
      <c r="O2436" s="171"/>
      <c r="P2436" s="171"/>
      <c r="Q2436" s="171"/>
      <c r="R2436" s="171"/>
      <c r="S2436" s="171"/>
      <c r="T2436" s="208" t="str">
        <f t="shared" si="380"/>
        <v>MISSING</v>
      </c>
      <c r="U2436" s="208" t="str">
        <f t="shared" si="381"/>
        <v>MISSING</v>
      </c>
      <c r="X2436" s="56">
        <f t="shared" si="382"/>
        <v>-99</v>
      </c>
      <c r="Y2436" s="56">
        <f t="shared" si="383"/>
        <v>-99</v>
      </c>
      <c r="Z2436" s="56">
        <f t="shared" si="384"/>
        <v>-99</v>
      </c>
      <c r="AA2436" s="56">
        <f t="shared" si="385"/>
        <v>-99</v>
      </c>
      <c r="AB2436" s="56">
        <f t="shared" si="386"/>
        <v>-99</v>
      </c>
      <c r="AC2436" s="56">
        <f t="shared" si="387"/>
        <v>-99</v>
      </c>
      <c r="AD2436" s="3"/>
      <c r="AE2436" s="82">
        <f>IF(D2436=1, 'adjustment factor'!$D$4, IF(D2436=-9,-999,IF(D2436="",-999,0)))</f>
        <v>-999</v>
      </c>
      <c r="AF2436" s="82">
        <f>IF(F2436=1, 'adjustment factor'!$D$5, IF(F2436=-9,-999,IF(F2436="",-999,0)))</f>
        <v>-999</v>
      </c>
      <c r="AG2436" s="82">
        <f>IF(E2436=1, 'adjustment factor'!$D$6, IF(E2436=-9,-999,IF(E2436="",-999,0)))</f>
        <v>-999</v>
      </c>
      <c r="AH2436" s="82">
        <f>IF(K2436&gt;=45,'adjustment factor'!$D$7,IF(K2436=-9,-1200,IF(K2436="",-1200,0)))</f>
        <v>-1200</v>
      </c>
      <c r="AI2436" s="82">
        <f>IF(L2436=1, 'adjustment factor'!$D$8, IF(L2436=-9,-999,IF(L2436="",-999,0)))</f>
        <v>-999</v>
      </c>
      <c r="AJ2436" s="82">
        <f>IF(AND(M2436&gt;=1,M2436&lt;=4),'adjustment factor'!$D$9,IF(M2436=-9,-999,IF(M2436=98,-999,IF(M2436=99,-999,IF(M2436="",-999,0)))))</f>
        <v>-999</v>
      </c>
      <c r="AK2436" s="82">
        <f>IF(H2436=1, 'adjustment factor'!$D$10, IF(H2436=-9,-999,IF(H2436="",-999,0)))</f>
        <v>-999</v>
      </c>
      <c r="AL2436" s="82">
        <f>IF(G2436=1, 'adjustment factor'!$D$11, IF(G2436=-9,-999,IF(G2436="",-999,0)))</f>
        <v>-999</v>
      </c>
      <c r="AM2436" s="82">
        <f>IF(I2436=1, 'adjustment factor'!$D$12, IF(I2436=-9,-999,IF(I2436="",-999,0)))</f>
        <v>-999</v>
      </c>
      <c r="AN2436" s="82">
        <f>IF(J2436=1, 'adjustment factor'!$D$13, IF(J2436=-9,-999,IF(J2436="",-999,0)))</f>
        <v>-999</v>
      </c>
      <c r="AO2436" s="82" t="str">
        <f t="shared" si="388"/>
        <v>-999</v>
      </c>
      <c r="AP2436" s="82" t="str">
        <f t="shared" si="389"/>
        <v>MISSING</v>
      </c>
    </row>
    <row r="2437" spans="2:42">
      <c r="B2437" s="207"/>
      <c r="C2437" s="35">
        <v>2433</v>
      </c>
      <c r="D2437" s="161"/>
      <c r="E2437" s="161"/>
      <c r="F2437" s="161"/>
      <c r="G2437" s="161"/>
      <c r="H2437" s="161"/>
      <c r="I2437" s="161"/>
      <c r="J2437" s="161"/>
      <c r="K2437" s="161"/>
      <c r="L2437" s="161"/>
      <c r="M2437" s="161"/>
      <c r="N2437" s="171"/>
      <c r="O2437" s="171"/>
      <c r="P2437" s="171"/>
      <c r="Q2437" s="171"/>
      <c r="R2437" s="171"/>
      <c r="S2437" s="171"/>
      <c r="T2437" s="208" t="str">
        <f t="shared" si="380"/>
        <v>MISSING</v>
      </c>
      <c r="U2437" s="208" t="str">
        <f t="shared" si="381"/>
        <v>MISSING</v>
      </c>
      <c r="X2437" s="56">
        <f t="shared" si="382"/>
        <v>-99</v>
      </c>
      <c r="Y2437" s="56">
        <f t="shared" si="383"/>
        <v>-99</v>
      </c>
      <c r="Z2437" s="56">
        <f t="shared" si="384"/>
        <v>-99</v>
      </c>
      <c r="AA2437" s="56">
        <f t="shared" si="385"/>
        <v>-99</v>
      </c>
      <c r="AB2437" s="56">
        <f t="shared" si="386"/>
        <v>-99</v>
      </c>
      <c r="AC2437" s="56">
        <f t="shared" si="387"/>
        <v>-99</v>
      </c>
      <c r="AD2437" s="3"/>
      <c r="AE2437" s="82">
        <f>IF(D2437=1, 'adjustment factor'!$D$4, IF(D2437=-9,-999,IF(D2437="",-999,0)))</f>
        <v>-999</v>
      </c>
      <c r="AF2437" s="82">
        <f>IF(F2437=1, 'adjustment factor'!$D$5, IF(F2437=-9,-999,IF(F2437="",-999,0)))</f>
        <v>-999</v>
      </c>
      <c r="AG2437" s="82">
        <f>IF(E2437=1, 'adjustment factor'!$D$6, IF(E2437=-9,-999,IF(E2437="",-999,0)))</f>
        <v>-999</v>
      </c>
      <c r="AH2437" s="82">
        <f>IF(K2437&gt;=45,'adjustment factor'!$D$7,IF(K2437=-9,-1200,IF(K2437="",-1200,0)))</f>
        <v>-1200</v>
      </c>
      <c r="AI2437" s="82">
        <f>IF(L2437=1, 'adjustment factor'!$D$8, IF(L2437=-9,-999,IF(L2437="",-999,0)))</f>
        <v>-999</v>
      </c>
      <c r="AJ2437" s="82">
        <f>IF(AND(M2437&gt;=1,M2437&lt;=4),'adjustment factor'!$D$9,IF(M2437=-9,-999,IF(M2437=98,-999,IF(M2437=99,-999,IF(M2437="",-999,0)))))</f>
        <v>-999</v>
      </c>
      <c r="AK2437" s="82">
        <f>IF(H2437=1, 'adjustment factor'!$D$10, IF(H2437=-9,-999,IF(H2437="",-999,0)))</f>
        <v>-999</v>
      </c>
      <c r="AL2437" s="82">
        <f>IF(G2437=1, 'adjustment factor'!$D$11, IF(G2437=-9,-999,IF(G2437="",-999,0)))</f>
        <v>-999</v>
      </c>
      <c r="AM2437" s="82">
        <f>IF(I2437=1, 'adjustment factor'!$D$12, IF(I2437=-9,-999,IF(I2437="",-999,0)))</f>
        <v>-999</v>
      </c>
      <c r="AN2437" s="82">
        <f>IF(J2437=1, 'adjustment factor'!$D$13, IF(J2437=-9,-999,IF(J2437="",-999,0)))</f>
        <v>-999</v>
      </c>
      <c r="AO2437" s="82" t="str">
        <f t="shared" si="388"/>
        <v>-999</v>
      </c>
      <c r="AP2437" s="82" t="str">
        <f t="shared" si="389"/>
        <v>MISSING</v>
      </c>
    </row>
    <row r="2438" spans="2:42">
      <c r="B2438" s="207"/>
      <c r="C2438" s="35">
        <v>2434</v>
      </c>
      <c r="D2438" s="161"/>
      <c r="E2438" s="161"/>
      <c r="F2438" s="161"/>
      <c r="G2438" s="161"/>
      <c r="H2438" s="161"/>
      <c r="I2438" s="161"/>
      <c r="J2438" s="161"/>
      <c r="K2438" s="161"/>
      <c r="L2438" s="161"/>
      <c r="M2438" s="161"/>
      <c r="N2438" s="171"/>
      <c r="O2438" s="171"/>
      <c r="P2438" s="171"/>
      <c r="Q2438" s="171"/>
      <c r="R2438" s="171"/>
      <c r="S2438" s="171"/>
      <c r="T2438" s="208" t="str">
        <f t="shared" si="380"/>
        <v>MISSING</v>
      </c>
      <c r="U2438" s="208" t="str">
        <f t="shared" si="381"/>
        <v>MISSING</v>
      </c>
      <c r="X2438" s="56">
        <f t="shared" si="382"/>
        <v>-99</v>
      </c>
      <c r="Y2438" s="56">
        <f t="shared" si="383"/>
        <v>-99</v>
      </c>
      <c r="Z2438" s="56">
        <f t="shared" si="384"/>
        <v>-99</v>
      </c>
      <c r="AA2438" s="56">
        <f t="shared" si="385"/>
        <v>-99</v>
      </c>
      <c r="AB2438" s="56">
        <f t="shared" si="386"/>
        <v>-99</v>
      </c>
      <c r="AC2438" s="56">
        <f t="shared" si="387"/>
        <v>-99</v>
      </c>
      <c r="AD2438" s="3"/>
      <c r="AE2438" s="82">
        <f>IF(D2438=1, 'adjustment factor'!$D$4, IF(D2438=-9,-999,IF(D2438="",-999,0)))</f>
        <v>-999</v>
      </c>
      <c r="AF2438" s="82">
        <f>IF(F2438=1, 'adjustment factor'!$D$5, IF(F2438=-9,-999,IF(F2438="",-999,0)))</f>
        <v>-999</v>
      </c>
      <c r="AG2438" s="82">
        <f>IF(E2438=1, 'adjustment factor'!$D$6, IF(E2438=-9,-999,IF(E2438="",-999,0)))</f>
        <v>-999</v>
      </c>
      <c r="AH2438" s="82">
        <f>IF(K2438&gt;=45,'adjustment factor'!$D$7,IF(K2438=-9,-1200,IF(K2438="",-1200,0)))</f>
        <v>-1200</v>
      </c>
      <c r="AI2438" s="82">
        <f>IF(L2438=1, 'adjustment factor'!$D$8, IF(L2438=-9,-999,IF(L2438="",-999,0)))</f>
        <v>-999</v>
      </c>
      <c r="AJ2438" s="82">
        <f>IF(AND(M2438&gt;=1,M2438&lt;=4),'adjustment factor'!$D$9,IF(M2438=-9,-999,IF(M2438=98,-999,IF(M2438=99,-999,IF(M2438="",-999,0)))))</f>
        <v>-999</v>
      </c>
      <c r="AK2438" s="82">
        <f>IF(H2438=1, 'adjustment factor'!$D$10, IF(H2438=-9,-999,IF(H2438="",-999,0)))</f>
        <v>-999</v>
      </c>
      <c r="AL2438" s="82">
        <f>IF(G2438=1, 'adjustment factor'!$D$11, IF(G2438=-9,-999,IF(G2438="",-999,0)))</f>
        <v>-999</v>
      </c>
      <c r="AM2438" s="82">
        <f>IF(I2438=1, 'adjustment factor'!$D$12, IF(I2438=-9,-999,IF(I2438="",-999,0)))</f>
        <v>-999</v>
      </c>
      <c r="AN2438" s="82">
        <f>IF(J2438=1, 'adjustment factor'!$D$13, IF(J2438=-9,-999,IF(J2438="",-999,0)))</f>
        <v>-999</v>
      </c>
      <c r="AO2438" s="82" t="str">
        <f t="shared" si="388"/>
        <v>-999</v>
      </c>
      <c r="AP2438" s="82" t="str">
        <f t="shared" si="389"/>
        <v>MISSING</v>
      </c>
    </row>
    <row r="2439" spans="2:42">
      <c r="B2439" s="207"/>
      <c r="C2439" s="35">
        <v>2435</v>
      </c>
      <c r="D2439" s="161"/>
      <c r="E2439" s="161"/>
      <c r="F2439" s="161"/>
      <c r="G2439" s="161"/>
      <c r="H2439" s="161"/>
      <c r="I2439" s="161"/>
      <c r="J2439" s="161"/>
      <c r="K2439" s="161"/>
      <c r="L2439" s="161"/>
      <c r="M2439" s="161"/>
      <c r="N2439" s="171"/>
      <c r="O2439" s="171"/>
      <c r="P2439" s="171"/>
      <c r="Q2439" s="171"/>
      <c r="R2439" s="171"/>
      <c r="S2439" s="171"/>
      <c r="T2439" s="208" t="str">
        <f t="shared" si="380"/>
        <v>MISSING</v>
      </c>
      <c r="U2439" s="208" t="str">
        <f t="shared" si="381"/>
        <v>MISSING</v>
      </c>
      <c r="X2439" s="56">
        <f t="shared" si="382"/>
        <v>-99</v>
      </c>
      <c r="Y2439" s="56">
        <f t="shared" si="383"/>
        <v>-99</v>
      </c>
      <c r="Z2439" s="56">
        <f t="shared" si="384"/>
        <v>-99</v>
      </c>
      <c r="AA2439" s="56">
        <f t="shared" si="385"/>
        <v>-99</v>
      </c>
      <c r="AB2439" s="56">
        <f t="shared" si="386"/>
        <v>-99</v>
      </c>
      <c r="AC2439" s="56">
        <f t="shared" si="387"/>
        <v>-99</v>
      </c>
      <c r="AD2439" s="3"/>
      <c r="AE2439" s="82">
        <f>IF(D2439=1, 'adjustment factor'!$D$4, IF(D2439=-9,-999,IF(D2439="",-999,0)))</f>
        <v>-999</v>
      </c>
      <c r="AF2439" s="82">
        <f>IF(F2439=1, 'adjustment factor'!$D$5, IF(F2439=-9,-999,IF(F2439="",-999,0)))</f>
        <v>-999</v>
      </c>
      <c r="AG2439" s="82">
        <f>IF(E2439=1, 'adjustment factor'!$D$6, IF(E2439=-9,-999,IF(E2439="",-999,0)))</f>
        <v>-999</v>
      </c>
      <c r="AH2439" s="82">
        <f>IF(K2439&gt;=45,'adjustment factor'!$D$7,IF(K2439=-9,-1200,IF(K2439="",-1200,0)))</f>
        <v>-1200</v>
      </c>
      <c r="AI2439" s="82">
        <f>IF(L2439=1, 'adjustment factor'!$D$8, IF(L2439=-9,-999,IF(L2439="",-999,0)))</f>
        <v>-999</v>
      </c>
      <c r="AJ2439" s="82">
        <f>IF(AND(M2439&gt;=1,M2439&lt;=4),'adjustment factor'!$D$9,IF(M2439=-9,-999,IF(M2439=98,-999,IF(M2439=99,-999,IF(M2439="",-999,0)))))</f>
        <v>-999</v>
      </c>
      <c r="AK2439" s="82">
        <f>IF(H2439=1, 'adjustment factor'!$D$10, IF(H2439=-9,-999,IF(H2439="",-999,0)))</f>
        <v>-999</v>
      </c>
      <c r="AL2439" s="82">
        <f>IF(G2439=1, 'adjustment factor'!$D$11, IF(G2439=-9,-999,IF(G2439="",-999,0)))</f>
        <v>-999</v>
      </c>
      <c r="AM2439" s="82">
        <f>IF(I2439=1, 'adjustment factor'!$D$12, IF(I2439=-9,-999,IF(I2439="",-999,0)))</f>
        <v>-999</v>
      </c>
      <c r="AN2439" s="82">
        <f>IF(J2439=1, 'adjustment factor'!$D$13, IF(J2439=-9,-999,IF(J2439="",-999,0)))</f>
        <v>-999</v>
      </c>
      <c r="AO2439" s="82" t="str">
        <f t="shared" si="388"/>
        <v>-999</v>
      </c>
      <c r="AP2439" s="82" t="str">
        <f t="shared" si="389"/>
        <v>MISSING</v>
      </c>
    </row>
    <row r="2440" spans="2:42">
      <c r="B2440" s="207"/>
      <c r="C2440" s="35">
        <v>2436</v>
      </c>
      <c r="D2440" s="161"/>
      <c r="E2440" s="161"/>
      <c r="F2440" s="161"/>
      <c r="G2440" s="161"/>
      <c r="H2440" s="161"/>
      <c r="I2440" s="161"/>
      <c r="J2440" s="161"/>
      <c r="K2440" s="161"/>
      <c r="L2440" s="161"/>
      <c r="M2440" s="161"/>
      <c r="N2440" s="171"/>
      <c r="O2440" s="171"/>
      <c r="P2440" s="171"/>
      <c r="Q2440" s="171"/>
      <c r="R2440" s="171"/>
      <c r="S2440" s="171"/>
      <c r="T2440" s="208" t="str">
        <f t="shared" si="380"/>
        <v>MISSING</v>
      </c>
      <c r="U2440" s="208" t="str">
        <f t="shared" si="381"/>
        <v>MISSING</v>
      </c>
      <c r="X2440" s="56">
        <f t="shared" si="382"/>
        <v>-99</v>
      </c>
      <c r="Y2440" s="56">
        <f t="shared" si="383"/>
        <v>-99</v>
      </c>
      <c r="Z2440" s="56">
        <f t="shared" si="384"/>
        <v>-99</v>
      </c>
      <c r="AA2440" s="56">
        <f t="shared" si="385"/>
        <v>-99</v>
      </c>
      <c r="AB2440" s="56">
        <f t="shared" si="386"/>
        <v>-99</v>
      </c>
      <c r="AC2440" s="56">
        <f t="shared" si="387"/>
        <v>-99</v>
      </c>
      <c r="AD2440" s="3"/>
      <c r="AE2440" s="82">
        <f>IF(D2440=1, 'adjustment factor'!$D$4, IF(D2440=-9,-999,IF(D2440="",-999,0)))</f>
        <v>-999</v>
      </c>
      <c r="AF2440" s="82">
        <f>IF(F2440=1, 'adjustment factor'!$D$5, IF(F2440=-9,-999,IF(F2440="",-999,0)))</f>
        <v>-999</v>
      </c>
      <c r="AG2440" s="82">
        <f>IF(E2440=1, 'adjustment factor'!$D$6, IF(E2440=-9,-999,IF(E2440="",-999,0)))</f>
        <v>-999</v>
      </c>
      <c r="AH2440" s="82">
        <f>IF(K2440&gt;=45,'adjustment factor'!$D$7,IF(K2440=-9,-1200,IF(K2440="",-1200,0)))</f>
        <v>-1200</v>
      </c>
      <c r="AI2440" s="82">
        <f>IF(L2440=1, 'adjustment factor'!$D$8, IF(L2440=-9,-999,IF(L2440="",-999,0)))</f>
        <v>-999</v>
      </c>
      <c r="AJ2440" s="82">
        <f>IF(AND(M2440&gt;=1,M2440&lt;=4),'adjustment factor'!$D$9,IF(M2440=-9,-999,IF(M2440=98,-999,IF(M2440=99,-999,IF(M2440="",-999,0)))))</f>
        <v>-999</v>
      </c>
      <c r="AK2440" s="82">
        <f>IF(H2440=1, 'adjustment factor'!$D$10, IF(H2440=-9,-999,IF(H2440="",-999,0)))</f>
        <v>-999</v>
      </c>
      <c r="AL2440" s="82">
        <f>IF(G2440=1, 'adjustment factor'!$D$11, IF(G2440=-9,-999,IF(G2440="",-999,0)))</f>
        <v>-999</v>
      </c>
      <c r="AM2440" s="82">
        <f>IF(I2440=1, 'adjustment factor'!$D$12, IF(I2440=-9,-999,IF(I2440="",-999,0)))</f>
        <v>-999</v>
      </c>
      <c r="AN2440" s="82">
        <f>IF(J2440=1, 'adjustment factor'!$D$13, IF(J2440=-9,-999,IF(J2440="",-999,0)))</f>
        <v>-999</v>
      </c>
      <c r="AO2440" s="82" t="str">
        <f t="shared" si="388"/>
        <v>-999</v>
      </c>
      <c r="AP2440" s="82" t="str">
        <f t="shared" si="389"/>
        <v>MISSING</v>
      </c>
    </row>
    <row r="2441" spans="2:42">
      <c r="B2441" s="207"/>
      <c r="C2441" s="35">
        <v>2437</v>
      </c>
      <c r="D2441" s="161"/>
      <c r="E2441" s="161"/>
      <c r="F2441" s="161"/>
      <c r="G2441" s="161"/>
      <c r="H2441" s="161"/>
      <c r="I2441" s="161"/>
      <c r="J2441" s="161"/>
      <c r="K2441" s="161"/>
      <c r="L2441" s="161"/>
      <c r="M2441" s="161"/>
      <c r="N2441" s="171"/>
      <c r="O2441" s="171"/>
      <c r="P2441" s="171"/>
      <c r="Q2441" s="171"/>
      <c r="R2441" s="171"/>
      <c r="S2441" s="171"/>
      <c r="T2441" s="208" t="str">
        <f t="shared" si="380"/>
        <v>MISSING</v>
      </c>
      <c r="U2441" s="208" t="str">
        <f t="shared" si="381"/>
        <v>MISSING</v>
      </c>
      <c r="X2441" s="56">
        <f t="shared" si="382"/>
        <v>-99</v>
      </c>
      <c r="Y2441" s="56">
        <f t="shared" si="383"/>
        <v>-99</v>
      </c>
      <c r="Z2441" s="56">
        <f t="shared" si="384"/>
        <v>-99</v>
      </c>
      <c r="AA2441" s="56">
        <f t="shared" si="385"/>
        <v>-99</v>
      </c>
      <c r="AB2441" s="56">
        <f t="shared" si="386"/>
        <v>-99</v>
      </c>
      <c r="AC2441" s="56">
        <f t="shared" si="387"/>
        <v>-99</v>
      </c>
      <c r="AD2441" s="3"/>
      <c r="AE2441" s="82">
        <f>IF(D2441=1, 'adjustment factor'!$D$4, IF(D2441=-9,-999,IF(D2441="",-999,0)))</f>
        <v>-999</v>
      </c>
      <c r="AF2441" s="82">
        <f>IF(F2441=1, 'adjustment factor'!$D$5, IF(F2441=-9,-999,IF(F2441="",-999,0)))</f>
        <v>-999</v>
      </c>
      <c r="AG2441" s="82">
        <f>IF(E2441=1, 'adjustment factor'!$D$6, IF(E2441=-9,-999,IF(E2441="",-999,0)))</f>
        <v>-999</v>
      </c>
      <c r="AH2441" s="82">
        <f>IF(K2441&gt;=45,'adjustment factor'!$D$7,IF(K2441=-9,-1200,IF(K2441="",-1200,0)))</f>
        <v>-1200</v>
      </c>
      <c r="AI2441" s="82">
        <f>IF(L2441=1, 'adjustment factor'!$D$8, IF(L2441=-9,-999,IF(L2441="",-999,0)))</f>
        <v>-999</v>
      </c>
      <c r="AJ2441" s="82">
        <f>IF(AND(M2441&gt;=1,M2441&lt;=4),'adjustment factor'!$D$9,IF(M2441=-9,-999,IF(M2441=98,-999,IF(M2441=99,-999,IF(M2441="",-999,0)))))</f>
        <v>-999</v>
      </c>
      <c r="AK2441" s="82">
        <f>IF(H2441=1, 'adjustment factor'!$D$10, IF(H2441=-9,-999,IF(H2441="",-999,0)))</f>
        <v>-999</v>
      </c>
      <c r="AL2441" s="82">
        <f>IF(G2441=1, 'adjustment factor'!$D$11, IF(G2441=-9,-999,IF(G2441="",-999,0)))</f>
        <v>-999</v>
      </c>
      <c r="AM2441" s="82">
        <f>IF(I2441=1, 'adjustment factor'!$D$12, IF(I2441=-9,-999,IF(I2441="",-999,0)))</f>
        <v>-999</v>
      </c>
      <c r="AN2441" s="82">
        <f>IF(J2441=1, 'adjustment factor'!$D$13, IF(J2441=-9,-999,IF(J2441="",-999,0)))</f>
        <v>-999</v>
      </c>
      <c r="AO2441" s="82" t="str">
        <f t="shared" si="388"/>
        <v>-999</v>
      </c>
      <c r="AP2441" s="82" t="str">
        <f t="shared" si="389"/>
        <v>MISSING</v>
      </c>
    </row>
    <row r="2442" spans="2:42">
      <c r="B2442" s="207"/>
      <c r="C2442" s="35">
        <v>2438</v>
      </c>
      <c r="D2442" s="161"/>
      <c r="E2442" s="161"/>
      <c r="F2442" s="161"/>
      <c r="G2442" s="161"/>
      <c r="H2442" s="161"/>
      <c r="I2442" s="161"/>
      <c r="J2442" s="161"/>
      <c r="K2442" s="161"/>
      <c r="L2442" s="161"/>
      <c r="M2442" s="161"/>
      <c r="N2442" s="171"/>
      <c r="O2442" s="171"/>
      <c r="P2442" s="171"/>
      <c r="Q2442" s="171"/>
      <c r="R2442" s="171"/>
      <c r="S2442" s="171"/>
      <c r="T2442" s="208" t="str">
        <f t="shared" si="380"/>
        <v>MISSING</v>
      </c>
      <c r="U2442" s="208" t="str">
        <f t="shared" si="381"/>
        <v>MISSING</v>
      </c>
      <c r="X2442" s="56">
        <f t="shared" si="382"/>
        <v>-99</v>
      </c>
      <c r="Y2442" s="56">
        <f t="shared" si="383"/>
        <v>-99</v>
      </c>
      <c r="Z2442" s="56">
        <f t="shared" si="384"/>
        <v>-99</v>
      </c>
      <c r="AA2442" s="56">
        <f t="shared" si="385"/>
        <v>-99</v>
      </c>
      <c r="AB2442" s="56">
        <f t="shared" si="386"/>
        <v>-99</v>
      </c>
      <c r="AC2442" s="56">
        <f t="shared" si="387"/>
        <v>-99</v>
      </c>
      <c r="AD2442" s="3"/>
      <c r="AE2442" s="82">
        <f>IF(D2442=1, 'adjustment factor'!$D$4, IF(D2442=-9,-999,IF(D2442="",-999,0)))</f>
        <v>-999</v>
      </c>
      <c r="AF2442" s="82">
        <f>IF(F2442=1, 'adjustment factor'!$D$5, IF(F2442=-9,-999,IF(F2442="",-999,0)))</f>
        <v>-999</v>
      </c>
      <c r="AG2442" s="82">
        <f>IF(E2442=1, 'adjustment factor'!$D$6, IF(E2442=-9,-999,IF(E2442="",-999,0)))</f>
        <v>-999</v>
      </c>
      <c r="AH2442" s="82">
        <f>IF(K2442&gt;=45,'adjustment factor'!$D$7,IF(K2442=-9,-1200,IF(K2442="",-1200,0)))</f>
        <v>-1200</v>
      </c>
      <c r="AI2442" s="82">
        <f>IF(L2442=1, 'adjustment factor'!$D$8, IF(L2442=-9,-999,IF(L2442="",-999,0)))</f>
        <v>-999</v>
      </c>
      <c r="AJ2442" s="82">
        <f>IF(AND(M2442&gt;=1,M2442&lt;=4),'adjustment factor'!$D$9,IF(M2442=-9,-999,IF(M2442=98,-999,IF(M2442=99,-999,IF(M2442="",-999,0)))))</f>
        <v>-999</v>
      </c>
      <c r="AK2442" s="82">
        <f>IF(H2442=1, 'adjustment factor'!$D$10, IF(H2442=-9,-999,IF(H2442="",-999,0)))</f>
        <v>-999</v>
      </c>
      <c r="AL2442" s="82">
        <f>IF(G2442=1, 'adjustment factor'!$D$11, IF(G2442=-9,-999,IF(G2442="",-999,0)))</f>
        <v>-999</v>
      </c>
      <c r="AM2442" s="82">
        <f>IF(I2442=1, 'adjustment factor'!$D$12, IF(I2442=-9,-999,IF(I2442="",-999,0)))</f>
        <v>-999</v>
      </c>
      <c r="AN2442" s="82">
        <f>IF(J2442=1, 'adjustment factor'!$D$13, IF(J2442=-9,-999,IF(J2442="",-999,0)))</f>
        <v>-999</v>
      </c>
      <c r="AO2442" s="82" t="str">
        <f t="shared" si="388"/>
        <v>-999</v>
      </c>
      <c r="AP2442" s="82" t="str">
        <f t="shared" si="389"/>
        <v>MISSING</v>
      </c>
    </row>
    <row r="2443" spans="2:42">
      <c r="B2443" s="207"/>
      <c r="C2443" s="35">
        <v>2439</v>
      </c>
      <c r="D2443" s="161"/>
      <c r="E2443" s="161"/>
      <c r="F2443" s="161"/>
      <c r="G2443" s="161"/>
      <c r="H2443" s="161"/>
      <c r="I2443" s="161"/>
      <c r="J2443" s="161"/>
      <c r="K2443" s="161"/>
      <c r="L2443" s="161"/>
      <c r="M2443" s="161"/>
      <c r="N2443" s="171"/>
      <c r="O2443" s="171"/>
      <c r="P2443" s="171"/>
      <c r="Q2443" s="171"/>
      <c r="R2443" s="171"/>
      <c r="S2443" s="171"/>
      <c r="T2443" s="208" t="str">
        <f t="shared" si="380"/>
        <v>MISSING</v>
      </c>
      <c r="U2443" s="208" t="str">
        <f t="shared" si="381"/>
        <v>MISSING</v>
      </c>
      <c r="X2443" s="56">
        <f t="shared" si="382"/>
        <v>-99</v>
      </c>
      <c r="Y2443" s="56">
        <f t="shared" si="383"/>
        <v>-99</v>
      </c>
      <c r="Z2443" s="56">
        <f t="shared" si="384"/>
        <v>-99</v>
      </c>
      <c r="AA2443" s="56">
        <f t="shared" si="385"/>
        <v>-99</v>
      </c>
      <c r="AB2443" s="56">
        <f t="shared" si="386"/>
        <v>-99</v>
      </c>
      <c r="AC2443" s="56">
        <f t="shared" si="387"/>
        <v>-99</v>
      </c>
      <c r="AD2443" s="3"/>
      <c r="AE2443" s="82">
        <f>IF(D2443=1, 'adjustment factor'!$D$4, IF(D2443=-9,-999,IF(D2443="",-999,0)))</f>
        <v>-999</v>
      </c>
      <c r="AF2443" s="82">
        <f>IF(F2443=1, 'adjustment factor'!$D$5, IF(F2443=-9,-999,IF(F2443="",-999,0)))</f>
        <v>-999</v>
      </c>
      <c r="AG2443" s="82">
        <f>IF(E2443=1, 'adjustment factor'!$D$6, IF(E2443=-9,-999,IF(E2443="",-999,0)))</f>
        <v>-999</v>
      </c>
      <c r="AH2443" s="82">
        <f>IF(K2443&gt;=45,'adjustment factor'!$D$7,IF(K2443=-9,-1200,IF(K2443="",-1200,0)))</f>
        <v>-1200</v>
      </c>
      <c r="AI2443" s="82">
        <f>IF(L2443=1, 'adjustment factor'!$D$8, IF(L2443=-9,-999,IF(L2443="",-999,0)))</f>
        <v>-999</v>
      </c>
      <c r="AJ2443" s="82">
        <f>IF(AND(M2443&gt;=1,M2443&lt;=4),'adjustment factor'!$D$9,IF(M2443=-9,-999,IF(M2443=98,-999,IF(M2443=99,-999,IF(M2443="",-999,0)))))</f>
        <v>-999</v>
      </c>
      <c r="AK2443" s="82">
        <f>IF(H2443=1, 'adjustment factor'!$D$10, IF(H2443=-9,-999,IF(H2443="",-999,0)))</f>
        <v>-999</v>
      </c>
      <c r="AL2443" s="82">
        <f>IF(G2443=1, 'adjustment factor'!$D$11, IF(G2443=-9,-999,IF(G2443="",-999,0)))</f>
        <v>-999</v>
      </c>
      <c r="AM2443" s="82">
        <f>IF(I2443=1, 'adjustment factor'!$D$12, IF(I2443=-9,-999,IF(I2443="",-999,0)))</f>
        <v>-999</v>
      </c>
      <c r="AN2443" s="82">
        <f>IF(J2443=1, 'adjustment factor'!$D$13, IF(J2443=-9,-999,IF(J2443="",-999,0)))</f>
        <v>-999</v>
      </c>
      <c r="AO2443" s="82" t="str">
        <f t="shared" si="388"/>
        <v>-999</v>
      </c>
      <c r="AP2443" s="82" t="str">
        <f t="shared" si="389"/>
        <v>MISSING</v>
      </c>
    </row>
    <row r="2444" spans="2:42">
      <c r="B2444" s="207"/>
      <c r="C2444" s="35">
        <v>2440</v>
      </c>
      <c r="D2444" s="161"/>
      <c r="E2444" s="161"/>
      <c r="F2444" s="161"/>
      <c r="G2444" s="161"/>
      <c r="H2444" s="161"/>
      <c r="I2444" s="161"/>
      <c r="J2444" s="161"/>
      <c r="K2444" s="161"/>
      <c r="L2444" s="161"/>
      <c r="M2444" s="161"/>
      <c r="N2444" s="171"/>
      <c r="O2444" s="171"/>
      <c r="P2444" s="171"/>
      <c r="Q2444" s="171"/>
      <c r="R2444" s="171"/>
      <c r="S2444" s="171"/>
      <c r="T2444" s="208" t="str">
        <f t="shared" si="380"/>
        <v>MISSING</v>
      </c>
      <c r="U2444" s="208" t="str">
        <f t="shared" si="381"/>
        <v>MISSING</v>
      </c>
      <c r="X2444" s="56">
        <f t="shared" si="382"/>
        <v>-99</v>
      </c>
      <c r="Y2444" s="56">
        <f t="shared" si="383"/>
        <v>-99</v>
      </c>
      <c r="Z2444" s="56">
        <f t="shared" si="384"/>
        <v>-99</v>
      </c>
      <c r="AA2444" s="56">
        <f t="shared" si="385"/>
        <v>-99</v>
      </c>
      <c r="AB2444" s="56">
        <f t="shared" si="386"/>
        <v>-99</v>
      </c>
      <c r="AC2444" s="56">
        <f t="shared" si="387"/>
        <v>-99</v>
      </c>
      <c r="AD2444" s="3"/>
      <c r="AE2444" s="82">
        <f>IF(D2444=1, 'adjustment factor'!$D$4, IF(D2444=-9,-999,IF(D2444="",-999,0)))</f>
        <v>-999</v>
      </c>
      <c r="AF2444" s="82">
        <f>IF(F2444=1, 'adjustment factor'!$D$5, IF(F2444=-9,-999,IF(F2444="",-999,0)))</f>
        <v>-999</v>
      </c>
      <c r="AG2444" s="82">
        <f>IF(E2444=1, 'adjustment factor'!$D$6, IF(E2444=-9,-999,IF(E2444="",-999,0)))</f>
        <v>-999</v>
      </c>
      <c r="AH2444" s="82">
        <f>IF(K2444&gt;=45,'adjustment factor'!$D$7,IF(K2444=-9,-1200,IF(K2444="",-1200,0)))</f>
        <v>-1200</v>
      </c>
      <c r="AI2444" s="82">
        <f>IF(L2444=1, 'adjustment factor'!$D$8, IF(L2444=-9,-999,IF(L2444="",-999,0)))</f>
        <v>-999</v>
      </c>
      <c r="AJ2444" s="82">
        <f>IF(AND(M2444&gt;=1,M2444&lt;=4),'adjustment factor'!$D$9,IF(M2444=-9,-999,IF(M2444=98,-999,IF(M2444=99,-999,IF(M2444="",-999,0)))))</f>
        <v>-999</v>
      </c>
      <c r="AK2444" s="82">
        <f>IF(H2444=1, 'adjustment factor'!$D$10, IF(H2444=-9,-999,IF(H2444="",-999,0)))</f>
        <v>-999</v>
      </c>
      <c r="AL2444" s="82">
        <f>IF(G2444=1, 'adjustment factor'!$D$11, IF(G2444=-9,-999,IF(G2444="",-999,0)))</f>
        <v>-999</v>
      </c>
      <c r="AM2444" s="82">
        <f>IF(I2444=1, 'adjustment factor'!$D$12, IF(I2444=-9,-999,IF(I2444="",-999,0)))</f>
        <v>-999</v>
      </c>
      <c r="AN2444" s="82">
        <f>IF(J2444=1, 'adjustment factor'!$D$13, IF(J2444=-9,-999,IF(J2444="",-999,0)))</f>
        <v>-999</v>
      </c>
      <c r="AO2444" s="82" t="str">
        <f t="shared" si="388"/>
        <v>-999</v>
      </c>
      <c r="AP2444" s="82" t="str">
        <f t="shared" si="389"/>
        <v>MISSING</v>
      </c>
    </row>
    <row r="2445" spans="2:42">
      <c r="B2445" s="207"/>
      <c r="C2445" s="35">
        <v>2441</v>
      </c>
      <c r="D2445" s="161"/>
      <c r="E2445" s="161"/>
      <c r="F2445" s="161"/>
      <c r="G2445" s="161"/>
      <c r="H2445" s="161"/>
      <c r="I2445" s="161"/>
      <c r="J2445" s="161"/>
      <c r="K2445" s="161"/>
      <c r="L2445" s="161"/>
      <c r="M2445" s="161"/>
      <c r="N2445" s="171"/>
      <c r="O2445" s="171"/>
      <c r="P2445" s="171"/>
      <c r="Q2445" s="171"/>
      <c r="R2445" s="171"/>
      <c r="S2445" s="171"/>
      <c r="T2445" s="208" t="str">
        <f t="shared" si="380"/>
        <v>MISSING</v>
      </c>
      <c r="U2445" s="208" t="str">
        <f t="shared" si="381"/>
        <v>MISSING</v>
      </c>
      <c r="X2445" s="56">
        <f t="shared" si="382"/>
        <v>-99</v>
      </c>
      <c r="Y2445" s="56">
        <f t="shared" si="383"/>
        <v>-99</v>
      </c>
      <c r="Z2445" s="56">
        <f t="shared" si="384"/>
        <v>-99</v>
      </c>
      <c r="AA2445" s="56">
        <f t="shared" si="385"/>
        <v>-99</v>
      </c>
      <c r="AB2445" s="56">
        <f t="shared" si="386"/>
        <v>-99</v>
      </c>
      <c r="AC2445" s="56">
        <f t="shared" si="387"/>
        <v>-99</v>
      </c>
      <c r="AD2445" s="3"/>
      <c r="AE2445" s="82">
        <f>IF(D2445=1, 'adjustment factor'!$D$4, IF(D2445=-9,-999,IF(D2445="",-999,0)))</f>
        <v>-999</v>
      </c>
      <c r="AF2445" s="82">
        <f>IF(F2445=1, 'adjustment factor'!$D$5, IF(F2445=-9,-999,IF(F2445="",-999,0)))</f>
        <v>-999</v>
      </c>
      <c r="AG2445" s="82">
        <f>IF(E2445=1, 'adjustment factor'!$D$6, IF(E2445=-9,-999,IF(E2445="",-999,0)))</f>
        <v>-999</v>
      </c>
      <c r="AH2445" s="82">
        <f>IF(K2445&gt;=45,'adjustment factor'!$D$7,IF(K2445=-9,-1200,IF(K2445="",-1200,0)))</f>
        <v>-1200</v>
      </c>
      <c r="AI2445" s="82">
        <f>IF(L2445=1, 'adjustment factor'!$D$8, IF(L2445=-9,-999,IF(L2445="",-999,0)))</f>
        <v>-999</v>
      </c>
      <c r="AJ2445" s="82">
        <f>IF(AND(M2445&gt;=1,M2445&lt;=4),'adjustment factor'!$D$9,IF(M2445=-9,-999,IF(M2445=98,-999,IF(M2445=99,-999,IF(M2445="",-999,0)))))</f>
        <v>-999</v>
      </c>
      <c r="AK2445" s="82">
        <f>IF(H2445=1, 'adjustment factor'!$D$10, IF(H2445=-9,-999,IF(H2445="",-999,0)))</f>
        <v>-999</v>
      </c>
      <c r="AL2445" s="82">
        <f>IF(G2445=1, 'adjustment factor'!$D$11, IF(G2445=-9,-999,IF(G2445="",-999,0)))</f>
        <v>-999</v>
      </c>
      <c r="AM2445" s="82">
        <f>IF(I2445=1, 'adjustment factor'!$D$12, IF(I2445=-9,-999,IF(I2445="",-999,0)))</f>
        <v>-999</v>
      </c>
      <c r="AN2445" s="82">
        <f>IF(J2445=1, 'adjustment factor'!$D$13, IF(J2445=-9,-999,IF(J2445="",-999,0)))</f>
        <v>-999</v>
      </c>
      <c r="AO2445" s="82" t="str">
        <f t="shared" si="388"/>
        <v>-999</v>
      </c>
      <c r="AP2445" s="82" t="str">
        <f t="shared" si="389"/>
        <v>MISSING</v>
      </c>
    </row>
    <row r="2446" spans="2:42">
      <c r="B2446" s="207"/>
      <c r="C2446" s="35">
        <v>2442</v>
      </c>
      <c r="D2446" s="161"/>
      <c r="E2446" s="161"/>
      <c r="F2446" s="161"/>
      <c r="G2446" s="161"/>
      <c r="H2446" s="161"/>
      <c r="I2446" s="161"/>
      <c r="J2446" s="161"/>
      <c r="K2446" s="161"/>
      <c r="L2446" s="161"/>
      <c r="M2446" s="161"/>
      <c r="N2446" s="171"/>
      <c r="O2446" s="171"/>
      <c r="P2446" s="171"/>
      <c r="Q2446" s="171"/>
      <c r="R2446" s="171"/>
      <c r="S2446" s="171"/>
      <c r="T2446" s="208" t="str">
        <f t="shared" si="380"/>
        <v>MISSING</v>
      </c>
      <c r="U2446" s="208" t="str">
        <f t="shared" si="381"/>
        <v>MISSING</v>
      </c>
      <c r="X2446" s="56">
        <f t="shared" si="382"/>
        <v>-99</v>
      </c>
      <c r="Y2446" s="56">
        <f t="shared" si="383"/>
        <v>-99</v>
      </c>
      <c r="Z2446" s="56">
        <f t="shared" si="384"/>
        <v>-99</v>
      </c>
      <c r="AA2446" s="56">
        <f t="shared" si="385"/>
        <v>-99</v>
      </c>
      <c r="AB2446" s="56">
        <f t="shared" si="386"/>
        <v>-99</v>
      </c>
      <c r="AC2446" s="56">
        <f t="shared" si="387"/>
        <v>-99</v>
      </c>
      <c r="AD2446" s="3"/>
      <c r="AE2446" s="82">
        <f>IF(D2446=1, 'adjustment factor'!$D$4, IF(D2446=-9,-999,IF(D2446="",-999,0)))</f>
        <v>-999</v>
      </c>
      <c r="AF2446" s="82">
        <f>IF(F2446=1, 'adjustment factor'!$D$5, IF(F2446=-9,-999,IF(F2446="",-999,0)))</f>
        <v>-999</v>
      </c>
      <c r="AG2446" s="82">
        <f>IF(E2446=1, 'adjustment factor'!$D$6, IF(E2446=-9,-999,IF(E2446="",-999,0)))</f>
        <v>-999</v>
      </c>
      <c r="AH2446" s="82">
        <f>IF(K2446&gt;=45,'adjustment factor'!$D$7,IF(K2446=-9,-1200,IF(K2446="",-1200,0)))</f>
        <v>-1200</v>
      </c>
      <c r="AI2446" s="82">
        <f>IF(L2446=1, 'adjustment factor'!$D$8, IF(L2446=-9,-999,IF(L2446="",-999,0)))</f>
        <v>-999</v>
      </c>
      <c r="AJ2446" s="82">
        <f>IF(AND(M2446&gt;=1,M2446&lt;=4),'adjustment factor'!$D$9,IF(M2446=-9,-999,IF(M2446=98,-999,IF(M2446=99,-999,IF(M2446="",-999,0)))))</f>
        <v>-999</v>
      </c>
      <c r="AK2446" s="82">
        <f>IF(H2446=1, 'adjustment factor'!$D$10, IF(H2446=-9,-999,IF(H2446="",-999,0)))</f>
        <v>-999</v>
      </c>
      <c r="AL2446" s="82">
        <f>IF(G2446=1, 'adjustment factor'!$D$11, IF(G2446=-9,-999,IF(G2446="",-999,0)))</f>
        <v>-999</v>
      </c>
      <c r="AM2446" s="82">
        <f>IF(I2446=1, 'adjustment factor'!$D$12, IF(I2446=-9,-999,IF(I2446="",-999,0)))</f>
        <v>-999</v>
      </c>
      <c r="AN2446" s="82">
        <f>IF(J2446=1, 'adjustment factor'!$D$13, IF(J2446=-9,-999,IF(J2446="",-999,0)))</f>
        <v>-999</v>
      </c>
      <c r="AO2446" s="82" t="str">
        <f t="shared" si="388"/>
        <v>-999</v>
      </c>
      <c r="AP2446" s="82" t="str">
        <f t="shared" si="389"/>
        <v>MISSING</v>
      </c>
    </row>
    <row r="2447" spans="2:42">
      <c r="B2447" s="207"/>
      <c r="C2447" s="35">
        <v>2443</v>
      </c>
      <c r="D2447" s="161"/>
      <c r="E2447" s="161"/>
      <c r="F2447" s="161"/>
      <c r="G2447" s="161"/>
      <c r="H2447" s="161"/>
      <c r="I2447" s="161"/>
      <c r="J2447" s="161"/>
      <c r="K2447" s="161"/>
      <c r="L2447" s="161"/>
      <c r="M2447" s="161"/>
      <c r="N2447" s="171"/>
      <c r="O2447" s="171"/>
      <c r="P2447" s="171"/>
      <c r="Q2447" s="171"/>
      <c r="R2447" s="171"/>
      <c r="S2447" s="171"/>
      <c r="T2447" s="208" t="str">
        <f t="shared" si="380"/>
        <v>MISSING</v>
      </c>
      <c r="U2447" s="208" t="str">
        <f t="shared" si="381"/>
        <v>MISSING</v>
      </c>
      <c r="X2447" s="56">
        <f t="shared" si="382"/>
        <v>-99</v>
      </c>
      <c r="Y2447" s="56">
        <f t="shared" si="383"/>
        <v>-99</v>
      </c>
      <c r="Z2447" s="56">
        <f t="shared" si="384"/>
        <v>-99</v>
      </c>
      <c r="AA2447" s="56">
        <f t="shared" si="385"/>
        <v>-99</v>
      </c>
      <c r="AB2447" s="56">
        <f t="shared" si="386"/>
        <v>-99</v>
      </c>
      <c r="AC2447" s="56">
        <f t="shared" si="387"/>
        <v>-99</v>
      </c>
      <c r="AD2447" s="3"/>
      <c r="AE2447" s="82">
        <f>IF(D2447=1, 'adjustment factor'!$D$4, IF(D2447=-9,-999,IF(D2447="",-999,0)))</f>
        <v>-999</v>
      </c>
      <c r="AF2447" s="82">
        <f>IF(F2447=1, 'adjustment factor'!$D$5, IF(F2447=-9,-999,IF(F2447="",-999,0)))</f>
        <v>-999</v>
      </c>
      <c r="AG2447" s="82">
        <f>IF(E2447=1, 'adjustment factor'!$D$6, IF(E2447=-9,-999,IF(E2447="",-999,0)))</f>
        <v>-999</v>
      </c>
      <c r="AH2447" s="82">
        <f>IF(K2447&gt;=45,'adjustment factor'!$D$7,IF(K2447=-9,-1200,IF(K2447="",-1200,0)))</f>
        <v>-1200</v>
      </c>
      <c r="AI2447" s="82">
        <f>IF(L2447=1, 'adjustment factor'!$D$8, IF(L2447=-9,-999,IF(L2447="",-999,0)))</f>
        <v>-999</v>
      </c>
      <c r="AJ2447" s="82">
        <f>IF(AND(M2447&gt;=1,M2447&lt;=4),'adjustment factor'!$D$9,IF(M2447=-9,-999,IF(M2447=98,-999,IF(M2447=99,-999,IF(M2447="",-999,0)))))</f>
        <v>-999</v>
      </c>
      <c r="AK2447" s="82">
        <f>IF(H2447=1, 'adjustment factor'!$D$10, IF(H2447=-9,-999,IF(H2447="",-999,0)))</f>
        <v>-999</v>
      </c>
      <c r="AL2447" s="82">
        <f>IF(G2447=1, 'adjustment factor'!$D$11, IF(G2447=-9,-999,IF(G2447="",-999,0)))</f>
        <v>-999</v>
      </c>
      <c r="AM2447" s="82">
        <f>IF(I2447=1, 'adjustment factor'!$D$12, IF(I2447=-9,-999,IF(I2447="",-999,0)))</f>
        <v>-999</v>
      </c>
      <c r="AN2447" s="82">
        <f>IF(J2447=1, 'adjustment factor'!$D$13, IF(J2447=-9,-999,IF(J2447="",-999,0)))</f>
        <v>-999</v>
      </c>
      <c r="AO2447" s="82" t="str">
        <f t="shared" si="388"/>
        <v>-999</v>
      </c>
      <c r="AP2447" s="82" t="str">
        <f t="shared" si="389"/>
        <v>MISSING</v>
      </c>
    </row>
    <row r="2448" spans="2:42">
      <c r="B2448" s="207"/>
      <c r="C2448" s="35">
        <v>2444</v>
      </c>
      <c r="D2448" s="161"/>
      <c r="E2448" s="161"/>
      <c r="F2448" s="161"/>
      <c r="G2448" s="161"/>
      <c r="H2448" s="161"/>
      <c r="I2448" s="161"/>
      <c r="J2448" s="161"/>
      <c r="K2448" s="161"/>
      <c r="L2448" s="161"/>
      <c r="M2448" s="161"/>
      <c r="N2448" s="171"/>
      <c r="O2448" s="171"/>
      <c r="P2448" s="171"/>
      <c r="Q2448" s="171"/>
      <c r="R2448" s="171"/>
      <c r="S2448" s="171"/>
      <c r="T2448" s="208" t="str">
        <f t="shared" si="380"/>
        <v>MISSING</v>
      </c>
      <c r="U2448" s="208" t="str">
        <f t="shared" si="381"/>
        <v>MISSING</v>
      </c>
      <c r="X2448" s="56">
        <f t="shared" si="382"/>
        <v>-99</v>
      </c>
      <c r="Y2448" s="56">
        <f t="shared" si="383"/>
        <v>-99</v>
      </c>
      <c r="Z2448" s="56">
        <f t="shared" si="384"/>
        <v>-99</v>
      </c>
      <c r="AA2448" s="56">
        <f t="shared" si="385"/>
        <v>-99</v>
      </c>
      <c r="AB2448" s="56">
        <f t="shared" si="386"/>
        <v>-99</v>
      </c>
      <c r="AC2448" s="56">
        <f t="shared" si="387"/>
        <v>-99</v>
      </c>
      <c r="AD2448" s="3"/>
      <c r="AE2448" s="82">
        <f>IF(D2448=1, 'adjustment factor'!$D$4, IF(D2448=-9,-999,IF(D2448="",-999,0)))</f>
        <v>-999</v>
      </c>
      <c r="AF2448" s="82">
        <f>IF(F2448=1, 'adjustment factor'!$D$5, IF(F2448=-9,-999,IF(F2448="",-999,0)))</f>
        <v>-999</v>
      </c>
      <c r="AG2448" s="82">
        <f>IF(E2448=1, 'adjustment factor'!$D$6, IF(E2448=-9,-999,IF(E2448="",-999,0)))</f>
        <v>-999</v>
      </c>
      <c r="AH2448" s="82">
        <f>IF(K2448&gt;=45,'adjustment factor'!$D$7,IF(K2448=-9,-1200,IF(K2448="",-1200,0)))</f>
        <v>-1200</v>
      </c>
      <c r="AI2448" s="82">
        <f>IF(L2448=1, 'adjustment factor'!$D$8, IF(L2448=-9,-999,IF(L2448="",-999,0)))</f>
        <v>-999</v>
      </c>
      <c r="AJ2448" s="82">
        <f>IF(AND(M2448&gt;=1,M2448&lt;=4),'adjustment factor'!$D$9,IF(M2448=-9,-999,IF(M2448=98,-999,IF(M2448=99,-999,IF(M2448="",-999,0)))))</f>
        <v>-999</v>
      </c>
      <c r="AK2448" s="82">
        <f>IF(H2448=1, 'adjustment factor'!$D$10, IF(H2448=-9,-999,IF(H2448="",-999,0)))</f>
        <v>-999</v>
      </c>
      <c r="AL2448" s="82">
        <f>IF(G2448=1, 'adjustment factor'!$D$11, IF(G2448=-9,-999,IF(G2448="",-999,0)))</f>
        <v>-999</v>
      </c>
      <c r="AM2448" s="82">
        <f>IF(I2448=1, 'adjustment factor'!$D$12, IF(I2448=-9,-999,IF(I2448="",-999,0)))</f>
        <v>-999</v>
      </c>
      <c r="AN2448" s="82">
        <f>IF(J2448=1, 'adjustment factor'!$D$13, IF(J2448=-9,-999,IF(J2448="",-999,0)))</f>
        <v>-999</v>
      </c>
      <c r="AO2448" s="82" t="str">
        <f t="shared" si="388"/>
        <v>-999</v>
      </c>
      <c r="AP2448" s="82" t="str">
        <f t="shared" si="389"/>
        <v>MISSING</v>
      </c>
    </row>
    <row r="2449" spans="2:42">
      <c r="B2449" s="207"/>
      <c r="C2449" s="35">
        <v>2445</v>
      </c>
      <c r="D2449" s="161"/>
      <c r="E2449" s="161"/>
      <c r="F2449" s="161"/>
      <c r="G2449" s="161"/>
      <c r="H2449" s="161"/>
      <c r="I2449" s="161"/>
      <c r="J2449" s="161"/>
      <c r="K2449" s="161"/>
      <c r="L2449" s="161"/>
      <c r="M2449" s="161"/>
      <c r="N2449" s="171"/>
      <c r="O2449" s="171"/>
      <c r="P2449" s="171"/>
      <c r="Q2449" s="171"/>
      <c r="R2449" s="171"/>
      <c r="S2449" s="171"/>
      <c r="T2449" s="208" t="str">
        <f t="shared" si="380"/>
        <v>MISSING</v>
      </c>
      <c r="U2449" s="208" t="str">
        <f t="shared" si="381"/>
        <v>MISSING</v>
      </c>
      <c r="X2449" s="56">
        <f t="shared" si="382"/>
        <v>-99</v>
      </c>
      <c r="Y2449" s="56">
        <f t="shared" si="383"/>
        <v>-99</v>
      </c>
      <c r="Z2449" s="56">
        <f t="shared" si="384"/>
        <v>-99</v>
      </c>
      <c r="AA2449" s="56">
        <f t="shared" si="385"/>
        <v>-99</v>
      </c>
      <c r="AB2449" s="56">
        <f t="shared" si="386"/>
        <v>-99</v>
      </c>
      <c r="AC2449" s="56">
        <f t="shared" si="387"/>
        <v>-99</v>
      </c>
      <c r="AD2449" s="3"/>
      <c r="AE2449" s="82">
        <f>IF(D2449=1, 'adjustment factor'!$D$4, IF(D2449=-9,-999,IF(D2449="",-999,0)))</f>
        <v>-999</v>
      </c>
      <c r="AF2449" s="82">
        <f>IF(F2449=1, 'adjustment factor'!$D$5, IF(F2449=-9,-999,IF(F2449="",-999,0)))</f>
        <v>-999</v>
      </c>
      <c r="AG2449" s="82">
        <f>IF(E2449=1, 'adjustment factor'!$D$6, IF(E2449=-9,-999,IF(E2449="",-999,0)))</f>
        <v>-999</v>
      </c>
      <c r="AH2449" s="82">
        <f>IF(K2449&gt;=45,'adjustment factor'!$D$7,IF(K2449=-9,-1200,IF(K2449="",-1200,0)))</f>
        <v>-1200</v>
      </c>
      <c r="AI2449" s="82">
        <f>IF(L2449=1, 'adjustment factor'!$D$8, IF(L2449=-9,-999,IF(L2449="",-999,0)))</f>
        <v>-999</v>
      </c>
      <c r="AJ2449" s="82">
        <f>IF(AND(M2449&gt;=1,M2449&lt;=4),'adjustment factor'!$D$9,IF(M2449=-9,-999,IF(M2449=98,-999,IF(M2449=99,-999,IF(M2449="",-999,0)))))</f>
        <v>-999</v>
      </c>
      <c r="AK2449" s="82">
        <f>IF(H2449=1, 'adjustment factor'!$D$10, IF(H2449=-9,-999,IF(H2449="",-999,0)))</f>
        <v>-999</v>
      </c>
      <c r="AL2449" s="82">
        <f>IF(G2449=1, 'adjustment factor'!$D$11, IF(G2449=-9,-999,IF(G2449="",-999,0)))</f>
        <v>-999</v>
      </c>
      <c r="AM2449" s="82">
        <f>IF(I2449=1, 'adjustment factor'!$D$12, IF(I2449=-9,-999,IF(I2449="",-999,0)))</f>
        <v>-999</v>
      </c>
      <c r="AN2449" s="82">
        <f>IF(J2449=1, 'adjustment factor'!$D$13, IF(J2449=-9,-999,IF(J2449="",-999,0)))</f>
        <v>-999</v>
      </c>
      <c r="AO2449" s="82" t="str">
        <f t="shared" si="388"/>
        <v>-999</v>
      </c>
      <c r="AP2449" s="82" t="str">
        <f t="shared" si="389"/>
        <v>MISSING</v>
      </c>
    </row>
    <row r="2450" spans="2:42">
      <c r="B2450" s="207"/>
      <c r="C2450" s="35">
        <v>2446</v>
      </c>
      <c r="D2450" s="161"/>
      <c r="E2450" s="161"/>
      <c r="F2450" s="161"/>
      <c r="G2450" s="161"/>
      <c r="H2450" s="161"/>
      <c r="I2450" s="161"/>
      <c r="J2450" s="161"/>
      <c r="K2450" s="161"/>
      <c r="L2450" s="161"/>
      <c r="M2450" s="161"/>
      <c r="N2450" s="171"/>
      <c r="O2450" s="171"/>
      <c r="P2450" s="171"/>
      <c r="Q2450" s="171"/>
      <c r="R2450" s="171"/>
      <c r="S2450" s="171"/>
      <c r="T2450" s="208" t="str">
        <f t="shared" si="380"/>
        <v>MISSING</v>
      </c>
      <c r="U2450" s="208" t="str">
        <f t="shared" si="381"/>
        <v>MISSING</v>
      </c>
      <c r="X2450" s="56">
        <f t="shared" si="382"/>
        <v>-99</v>
      </c>
      <c r="Y2450" s="56">
        <f t="shared" si="383"/>
        <v>-99</v>
      </c>
      <c r="Z2450" s="56">
        <f t="shared" si="384"/>
        <v>-99</v>
      </c>
      <c r="AA2450" s="56">
        <f t="shared" si="385"/>
        <v>-99</v>
      </c>
      <c r="AB2450" s="56">
        <f t="shared" si="386"/>
        <v>-99</v>
      </c>
      <c r="AC2450" s="56">
        <f t="shared" si="387"/>
        <v>-99</v>
      </c>
      <c r="AD2450" s="3"/>
      <c r="AE2450" s="82">
        <f>IF(D2450=1, 'adjustment factor'!$D$4, IF(D2450=-9,-999,IF(D2450="",-999,0)))</f>
        <v>-999</v>
      </c>
      <c r="AF2450" s="82">
        <f>IF(F2450=1, 'adjustment factor'!$D$5, IF(F2450=-9,-999,IF(F2450="",-999,0)))</f>
        <v>-999</v>
      </c>
      <c r="AG2450" s="82">
        <f>IF(E2450=1, 'adjustment factor'!$D$6, IF(E2450=-9,-999,IF(E2450="",-999,0)))</f>
        <v>-999</v>
      </c>
      <c r="AH2450" s="82">
        <f>IF(K2450&gt;=45,'adjustment factor'!$D$7,IF(K2450=-9,-1200,IF(K2450="",-1200,0)))</f>
        <v>-1200</v>
      </c>
      <c r="AI2450" s="82">
        <f>IF(L2450=1, 'adjustment factor'!$D$8, IF(L2450=-9,-999,IF(L2450="",-999,0)))</f>
        <v>-999</v>
      </c>
      <c r="AJ2450" s="82">
        <f>IF(AND(M2450&gt;=1,M2450&lt;=4),'adjustment factor'!$D$9,IF(M2450=-9,-999,IF(M2450=98,-999,IF(M2450=99,-999,IF(M2450="",-999,0)))))</f>
        <v>-999</v>
      </c>
      <c r="AK2450" s="82">
        <f>IF(H2450=1, 'adjustment factor'!$D$10, IF(H2450=-9,-999,IF(H2450="",-999,0)))</f>
        <v>-999</v>
      </c>
      <c r="AL2450" s="82">
        <f>IF(G2450=1, 'adjustment factor'!$D$11, IF(G2450=-9,-999,IF(G2450="",-999,0)))</f>
        <v>-999</v>
      </c>
      <c r="AM2450" s="82">
        <f>IF(I2450=1, 'adjustment factor'!$D$12, IF(I2450=-9,-999,IF(I2450="",-999,0)))</f>
        <v>-999</v>
      </c>
      <c r="AN2450" s="82">
        <f>IF(J2450=1, 'adjustment factor'!$D$13, IF(J2450=-9,-999,IF(J2450="",-999,0)))</f>
        <v>-999</v>
      </c>
      <c r="AO2450" s="82" t="str">
        <f t="shared" si="388"/>
        <v>-999</v>
      </c>
      <c r="AP2450" s="82" t="str">
        <f t="shared" si="389"/>
        <v>MISSING</v>
      </c>
    </row>
    <row r="2451" spans="2:42">
      <c r="B2451" s="207"/>
      <c r="C2451" s="35">
        <v>2447</v>
      </c>
      <c r="D2451" s="161"/>
      <c r="E2451" s="161"/>
      <c r="F2451" s="161"/>
      <c r="G2451" s="161"/>
      <c r="H2451" s="161"/>
      <c r="I2451" s="161"/>
      <c r="J2451" s="161"/>
      <c r="K2451" s="161"/>
      <c r="L2451" s="161"/>
      <c r="M2451" s="161"/>
      <c r="N2451" s="171"/>
      <c r="O2451" s="171"/>
      <c r="P2451" s="171"/>
      <c r="Q2451" s="171"/>
      <c r="R2451" s="171"/>
      <c r="S2451" s="171"/>
      <c r="T2451" s="208" t="str">
        <f t="shared" si="380"/>
        <v>MISSING</v>
      </c>
      <c r="U2451" s="208" t="str">
        <f t="shared" si="381"/>
        <v>MISSING</v>
      </c>
      <c r="X2451" s="56">
        <f t="shared" si="382"/>
        <v>-99</v>
      </c>
      <c r="Y2451" s="56">
        <f t="shared" si="383"/>
        <v>-99</v>
      </c>
      <c r="Z2451" s="56">
        <f t="shared" si="384"/>
        <v>-99</v>
      </c>
      <c r="AA2451" s="56">
        <f t="shared" si="385"/>
        <v>-99</v>
      </c>
      <c r="AB2451" s="56">
        <f t="shared" si="386"/>
        <v>-99</v>
      </c>
      <c r="AC2451" s="56">
        <f t="shared" si="387"/>
        <v>-99</v>
      </c>
      <c r="AD2451" s="3"/>
      <c r="AE2451" s="82">
        <f>IF(D2451=1, 'adjustment factor'!$D$4, IF(D2451=-9,-999,IF(D2451="",-999,0)))</f>
        <v>-999</v>
      </c>
      <c r="AF2451" s="82">
        <f>IF(F2451=1, 'adjustment factor'!$D$5, IF(F2451=-9,-999,IF(F2451="",-999,0)))</f>
        <v>-999</v>
      </c>
      <c r="AG2451" s="82">
        <f>IF(E2451=1, 'adjustment factor'!$D$6, IF(E2451=-9,-999,IF(E2451="",-999,0)))</f>
        <v>-999</v>
      </c>
      <c r="AH2451" s="82">
        <f>IF(K2451&gt;=45,'adjustment factor'!$D$7,IF(K2451=-9,-1200,IF(K2451="",-1200,0)))</f>
        <v>-1200</v>
      </c>
      <c r="AI2451" s="82">
        <f>IF(L2451=1, 'adjustment factor'!$D$8, IF(L2451=-9,-999,IF(L2451="",-999,0)))</f>
        <v>-999</v>
      </c>
      <c r="AJ2451" s="82">
        <f>IF(AND(M2451&gt;=1,M2451&lt;=4),'adjustment factor'!$D$9,IF(M2451=-9,-999,IF(M2451=98,-999,IF(M2451=99,-999,IF(M2451="",-999,0)))))</f>
        <v>-999</v>
      </c>
      <c r="AK2451" s="82">
        <f>IF(H2451=1, 'adjustment factor'!$D$10, IF(H2451=-9,-999,IF(H2451="",-999,0)))</f>
        <v>-999</v>
      </c>
      <c r="AL2451" s="82">
        <f>IF(G2451=1, 'adjustment factor'!$D$11, IF(G2451=-9,-999,IF(G2451="",-999,0)))</f>
        <v>-999</v>
      </c>
      <c r="AM2451" s="82">
        <f>IF(I2451=1, 'adjustment factor'!$D$12, IF(I2451=-9,-999,IF(I2451="",-999,0)))</f>
        <v>-999</v>
      </c>
      <c r="AN2451" s="82">
        <f>IF(J2451=1, 'adjustment factor'!$D$13, IF(J2451=-9,-999,IF(J2451="",-999,0)))</f>
        <v>-999</v>
      </c>
      <c r="AO2451" s="82" t="str">
        <f t="shared" si="388"/>
        <v>-999</v>
      </c>
      <c r="AP2451" s="82" t="str">
        <f t="shared" si="389"/>
        <v>MISSING</v>
      </c>
    </row>
    <row r="2452" spans="2:42">
      <c r="B2452" s="207"/>
      <c r="C2452" s="35">
        <v>2448</v>
      </c>
      <c r="D2452" s="161"/>
      <c r="E2452" s="161"/>
      <c r="F2452" s="161"/>
      <c r="G2452" s="161"/>
      <c r="H2452" s="161"/>
      <c r="I2452" s="161"/>
      <c r="J2452" s="161"/>
      <c r="K2452" s="161"/>
      <c r="L2452" s="161"/>
      <c r="M2452" s="161"/>
      <c r="N2452" s="171"/>
      <c r="O2452" s="171"/>
      <c r="P2452" s="171"/>
      <c r="Q2452" s="171"/>
      <c r="R2452" s="171"/>
      <c r="S2452" s="171"/>
      <c r="T2452" s="208" t="str">
        <f t="shared" si="380"/>
        <v>MISSING</v>
      </c>
      <c r="U2452" s="208" t="str">
        <f t="shared" si="381"/>
        <v>MISSING</v>
      </c>
      <c r="X2452" s="56">
        <f t="shared" si="382"/>
        <v>-99</v>
      </c>
      <c r="Y2452" s="56">
        <f t="shared" si="383"/>
        <v>-99</v>
      </c>
      <c r="Z2452" s="56">
        <f t="shared" si="384"/>
        <v>-99</v>
      </c>
      <c r="AA2452" s="56">
        <f t="shared" si="385"/>
        <v>-99</v>
      </c>
      <c r="AB2452" s="56">
        <f t="shared" si="386"/>
        <v>-99</v>
      </c>
      <c r="AC2452" s="56">
        <f t="shared" si="387"/>
        <v>-99</v>
      </c>
      <c r="AD2452" s="3"/>
      <c r="AE2452" s="82">
        <f>IF(D2452=1, 'adjustment factor'!$D$4, IF(D2452=-9,-999,IF(D2452="",-999,0)))</f>
        <v>-999</v>
      </c>
      <c r="AF2452" s="82">
        <f>IF(F2452=1, 'adjustment factor'!$D$5, IF(F2452=-9,-999,IF(F2452="",-999,0)))</f>
        <v>-999</v>
      </c>
      <c r="AG2452" s="82">
        <f>IF(E2452=1, 'adjustment factor'!$D$6, IF(E2452=-9,-999,IF(E2452="",-999,0)))</f>
        <v>-999</v>
      </c>
      <c r="AH2452" s="82">
        <f>IF(K2452&gt;=45,'adjustment factor'!$D$7,IF(K2452=-9,-1200,IF(K2452="",-1200,0)))</f>
        <v>-1200</v>
      </c>
      <c r="AI2452" s="82">
        <f>IF(L2452=1, 'adjustment factor'!$D$8, IF(L2452=-9,-999,IF(L2452="",-999,0)))</f>
        <v>-999</v>
      </c>
      <c r="AJ2452" s="82">
        <f>IF(AND(M2452&gt;=1,M2452&lt;=4),'adjustment factor'!$D$9,IF(M2452=-9,-999,IF(M2452=98,-999,IF(M2452=99,-999,IF(M2452="",-999,0)))))</f>
        <v>-999</v>
      </c>
      <c r="AK2452" s="82">
        <f>IF(H2452=1, 'adjustment factor'!$D$10, IF(H2452=-9,-999,IF(H2452="",-999,0)))</f>
        <v>-999</v>
      </c>
      <c r="AL2452" s="82">
        <f>IF(G2452=1, 'adjustment factor'!$D$11, IF(G2452=-9,-999,IF(G2452="",-999,0)))</f>
        <v>-999</v>
      </c>
      <c r="AM2452" s="82">
        <f>IF(I2452=1, 'adjustment factor'!$D$12, IF(I2452=-9,-999,IF(I2452="",-999,0)))</f>
        <v>-999</v>
      </c>
      <c r="AN2452" s="82">
        <f>IF(J2452=1, 'adjustment factor'!$D$13, IF(J2452=-9,-999,IF(J2452="",-999,0)))</f>
        <v>-999</v>
      </c>
      <c r="AO2452" s="82" t="str">
        <f t="shared" si="388"/>
        <v>-999</v>
      </c>
      <c r="AP2452" s="82" t="str">
        <f t="shared" si="389"/>
        <v>MISSING</v>
      </c>
    </row>
    <row r="2453" spans="2:42">
      <c r="B2453" s="207"/>
      <c r="C2453" s="35">
        <v>2449</v>
      </c>
      <c r="D2453" s="161"/>
      <c r="E2453" s="161"/>
      <c r="F2453" s="161"/>
      <c r="G2453" s="161"/>
      <c r="H2453" s="161"/>
      <c r="I2453" s="161"/>
      <c r="J2453" s="161"/>
      <c r="K2453" s="161"/>
      <c r="L2453" s="161"/>
      <c r="M2453" s="161"/>
      <c r="N2453" s="171"/>
      <c r="O2453" s="171"/>
      <c r="P2453" s="171"/>
      <c r="Q2453" s="171"/>
      <c r="R2453" s="171"/>
      <c r="S2453" s="171"/>
      <c r="T2453" s="208" t="str">
        <f t="shared" ref="T2453:T2516" si="390">IF(SUM(X2453:AC2453)&gt;-0.01, SUM(X2453:AC2453), "MISSING")</f>
        <v>MISSING</v>
      </c>
      <c r="U2453" s="208" t="str">
        <f t="shared" ref="U2453:U2516" si="391">IF(AP2453="MISSING","MISSING", 3.88+0.604*T2453+0.055*(T2453^2)-AP2453)</f>
        <v>MISSING</v>
      </c>
      <c r="X2453" s="56">
        <f t="shared" ref="X2453:X2516" si="392">IF(N2453&gt;0,((N2453-3)*-1),-99)</f>
        <v>-99</v>
      </c>
      <c r="Y2453" s="56">
        <f t="shared" ref="Y2453:Y2516" si="393">IF(O2453&gt;0,((O2453-3)*-1),-99)</f>
        <v>-99</v>
      </c>
      <c r="Z2453" s="56">
        <f t="shared" ref="Z2453:Z2516" si="394">IF(P2453&gt;0,((P2453-3)*-1),-99)</f>
        <v>-99</v>
      </c>
      <c r="AA2453" s="56">
        <f t="shared" ref="AA2453:AA2516" si="395">IF(Q2453&gt;0,((Q2453-3)*-1),-99)</f>
        <v>-99</v>
      </c>
      <c r="AB2453" s="56">
        <f t="shared" ref="AB2453:AB2516" si="396">IF(R2453&gt;0,((R2453-3)*-1),-99)</f>
        <v>-99</v>
      </c>
      <c r="AC2453" s="56">
        <f t="shared" ref="AC2453:AC2516" si="397">IF(S2453&gt;0,((S2453-3)*-1),-99)</f>
        <v>-99</v>
      </c>
      <c r="AD2453" s="3"/>
      <c r="AE2453" s="82">
        <f>IF(D2453=1, 'adjustment factor'!$D$4, IF(D2453=-9,-999,IF(D2453="",-999,0)))</f>
        <v>-999</v>
      </c>
      <c r="AF2453" s="82">
        <f>IF(F2453=1, 'adjustment factor'!$D$5, IF(F2453=-9,-999,IF(F2453="",-999,0)))</f>
        <v>-999</v>
      </c>
      <c r="AG2453" s="82">
        <f>IF(E2453=1, 'adjustment factor'!$D$6, IF(E2453=-9,-999,IF(E2453="",-999,0)))</f>
        <v>-999</v>
      </c>
      <c r="AH2453" s="82">
        <f>IF(K2453&gt;=45,'adjustment factor'!$D$7,IF(K2453=-9,-1200,IF(K2453="",-1200,0)))</f>
        <v>-1200</v>
      </c>
      <c r="AI2453" s="82">
        <f>IF(L2453=1, 'adjustment factor'!$D$8, IF(L2453=-9,-999,IF(L2453="",-999,0)))</f>
        <v>-999</v>
      </c>
      <c r="AJ2453" s="82">
        <f>IF(AND(M2453&gt;=1,M2453&lt;=4),'adjustment factor'!$D$9,IF(M2453=-9,-999,IF(M2453=98,-999,IF(M2453=99,-999,IF(M2453="",-999,0)))))</f>
        <v>-999</v>
      </c>
      <c r="AK2453" s="82">
        <f>IF(H2453=1, 'adjustment factor'!$D$10, IF(H2453=-9,-999,IF(H2453="",-999,0)))</f>
        <v>-999</v>
      </c>
      <c r="AL2453" s="82">
        <f>IF(G2453=1, 'adjustment factor'!$D$11, IF(G2453=-9,-999,IF(G2453="",-999,0)))</f>
        <v>-999</v>
      </c>
      <c r="AM2453" s="82">
        <f>IF(I2453=1, 'adjustment factor'!$D$12, IF(I2453=-9,-999,IF(I2453="",-999,0)))</f>
        <v>-999</v>
      </c>
      <c r="AN2453" s="82">
        <f>IF(J2453=1, 'adjustment factor'!$D$13, IF(J2453=-9,-999,IF(J2453="",-999,0)))</f>
        <v>-999</v>
      </c>
      <c r="AO2453" s="82" t="str">
        <f t="shared" ref="AO2453:AO2516" si="398">IF(-AE2453-AF2453-AG2453-AH2453+AI2453+AJ2453-AK2453-AL2453-AM2453-AN2453&lt;3, -AE2453-AF2453-AG2453-AH2453+AI2453+AJ2453-AK2453-AL2453-AM2453-AN2453, "-999")</f>
        <v>-999</v>
      </c>
      <c r="AP2453" s="82" t="str">
        <f t="shared" ref="AP2453:AP2516" si="399">IF(AND(SUM(AE2453:AN2453)&gt;-1, (SUM(X2453:AC2453)&gt;-1)), 14.353-AE2453-AF2453-AG2453-AH2453+AI2453+AJ2453-AK2453-AL2453-AM2453-AN2453, "MISSING")</f>
        <v>MISSING</v>
      </c>
    </row>
    <row r="2454" spans="2:42">
      <c r="B2454" s="207"/>
      <c r="C2454" s="35">
        <v>2450</v>
      </c>
      <c r="D2454" s="161"/>
      <c r="E2454" s="161"/>
      <c r="F2454" s="161"/>
      <c r="G2454" s="161"/>
      <c r="H2454" s="161"/>
      <c r="I2454" s="161"/>
      <c r="J2454" s="161"/>
      <c r="K2454" s="161"/>
      <c r="L2454" s="161"/>
      <c r="M2454" s="161"/>
      <c r="N2454" s="171"/>
      <c r="O2454" s="171"/>
      <c r="P2454" s="171"/>
      <c r="Q2454" s="171"/>
      <c r="R2454" s="171"/>
      <c r="S2454" s="171"/>
      <c r="T2454" s="208" t="str">
        <f t="shared" si="390"/>
        <v>MISSING</v>
      </c>
      <c r="U2454" s="208" t="str">
        <f t="shared" si="391"/>
        <v>MISSING</v>
      </c>
      <c r="X2454" s="56">
        <f t="shared" si="392"/>
        <v>-99</v>
      </c>
      <c r="Y2454" s="56">
        <f t="shared" si="393"/>
        <v>-99</v>
      </c>
      <c r="Z2454" s="56">
        <f t="shared" si="394"/>
        <v>-99</v>
      </c>
      <c r="AA2454" s="56">
        <f t="shared" si="395"/>
        <v>-99</v>
      </c>
      <c r="AB2454" s="56">
        <f t="shared" si="396"/>
        <v>-99</v>
      </c>
      <c r="AC2454" s="56">
        <f t="shared" si="397"/>
        <v>-99</v>
      </c>
      <c r="AD2454" s="3"/>
      <c r="AE2454" s="82">
        <f>IF(D2454=1, 'adjustment factor'!$D$4, IF(D2454=-9,-999,IF(D2454="",-999,0)))</f>
        <v>-999</v>
      </c>
      <c r="AF2454" s="82">
        <f>IF(F2454=1, 'adjustment factor'!$D$5, IF(F2454=-9,-999,IF(F2454="",-999,0)))</f>
        <v>-999</v>
      </c>
      <c r="AG2454" s="82">
        <f>IF(E2454=1, 'adjustment factor'!$D$6, IF(E2454=-9,-999,IF(E2454="",-999,0)))</f>
        <v>-999</v>
      </c>
      <c r="AH2454" s="82">
        <f>IF(K2454&gt;=45,'adjustment factor'!$D$7,IF(K2454=-9,-1200,IF(K2454="",-1200,0)))</f>
        <v>-1200</v>
      </c>
      <c r="AI2454" s="82">
        <f>IF(L2454=1, 'adjustment factor'!$D$8, IF(L2454=-9,-999,IF(L2454="",-999,0)))</f>
        <v>-999</v>
      </c>
      <c r="AJ2454" s="82">
        <f>IF(AND(M2454&gt;=1,M2454&lt;=4),'adjustment factor'!$D$9,IF(M2454=-9,-999,IF(M2454=98,-999,IF(M2454=99,-999,IF(M2454="",-999,0)))))</f>
        <v>-999</v>
      </c>
      <c r="AK2454" s="82">
        <f>IF(H2454=1, 'adjustment factor'!$D$10, IF(H2454=-9,-999,IF(H2454="",-999,0)))</f>
        <v>-999</v>
      </c>
      <c r="AL2454" s="82">
        <f>IF(G2454=1, 'adjustment factor'!$D$11, IF(G2454=-9,-999,IF(G2454="",-999,0)))</f>
        <v>-999</v>
      </c>
      <c r="AM2454" s="82">
        <f>IF(I2454=1, 'adjustment factor'!$D$12, IF(I2454=-9,-999,IF(I2454="",-999,0)))</f>
        <v>-999</v>
      </c>
      <c r="AN2454" s="82">
        <f>IF(J2454=1, 'adjustment factor'!$D$13, IF(J2454=-9,-999,IF(J2454="",-999,0)))</f>
        <v>-999</v>
      </c>
      <c r="AO2454" s="82" t="str">
        <f t="shared" si="398"/>
        <v>-999</v>
      </c>
      <c r="AP2454" s="82" t="str">
        <f t="shared" si="399"/>
        <v>MISSING</v>
      </c>
    </row>
    <row r="2455" spans="2:42">
      <c r="B2455" s="207"/>
      <c r="C2455" s="35">
        <v>2451</v>
      </c>
      <c r="D2455" s="161"/>
      <c r="E2455" s="161"/>
      <c r="F2455" s="161"/>
      <c r="G2455" s="161"/>
      <c r="H2455" s="161"/>
      <c r="I2455" s="161"/>
      <c r="J2455" s="161"/>
      <c r="K2455" s="161"/>
      <c r="L2455" s="161"/>
      <c r="M2455" s="161"/>
      <c r="N2455" s="171"/>
      <c r="O2455" s="171"/>
      <c r="P2455" s="171"/>
      <c r="Q2455" s="171"/>
      <c r="R2455" s="171"/>
      <c r="S2455" s="171"/>
      <c r="T2455" s="208" t="str">
        <f t="shared" si="390"/>
        <v>MISSING</v>
      </c>
      <c r="U2455" s="208" t="str">
        <f t="shared" si="391"/>
        <v>MISSING</v>
      </c>
      <c r="X2455" s="56">
        <f t="shared" si="392"/>
        <v>-99</v>
      </c>
      <c r="Y2455" s="56">
        <f t="shared" si="393"/>
        <v>-99</v>
      </c>
      <c r="Z2455" s="56">
        <f t="shared" si="394"/>
        <v>-99</v>
      </c>
      <c r="AA2455" s="56">
        <f t="shared" si="395"/>
        <v>-99</v>
      </c>
      <c r="AB2455" s="56">
        <f t="shared" si="396"/>
        <v>-99</v>
      </c>
      <c r="AC2455" s="56">
        <f t="shared" si="397"/>
        <v>-99</v>
      </c>
      <c r="AD2455" s="3"/>
      <c r="AE2455" s="82">
        <f>IF(D2455=1, 'adjustment factor'!$D$4, IF(D2455=-9,-999,IF(D2455="",-999,0)))</f>
        <v>-999</v>
      </c>
      <c r="AF2455" s="82">
        <f>IF(F2455=1, 'adjustment factor'!$D$5, IF(F2455=-9,-999,IF(F2455="",-999,0)))</f>
        <v>-999</v>
      </c>
      <c r="AG2455" s="82">
        <f>IF(E2455=1, 'adjustment factor'!$D$6, IF(E2455=-9,-999,IF(E2455="",-999,0)))</f>
        <v>-999</v>
      </c>
      <c r="AH2455" s="82">
        <f>IF(K2455&gt;=45,'adjustment factor'!$D$7,IF(K2455=-9,-1200,IF(K2455="",-1200,0)))</f>
        <v>-1200</v>
      </c>
      <c r="AI2455" s="82">
        <f>IF(L2455=1, 'adjustment factor'!$D$8, IF(L2455=-9,-999,IF(L2455="",-999,0)))</f>
        <v>-999</v>
      </c>
      <c r="AJ2455" s="82">
        <f>IF(AND(M2455&gt;=1,M2455&lt;=4),'adjustment factor'!$D$9,IF(M2455=-9,-999,IF(M2455=98,-999,IF(M2455=99,-999,IF(M2455="",-999,0)))))</f>
        <v>-999</v>
      </c>
      <c r="AK2455" s="82">
        <f>IF(H2455=1, 'adjustment factor'!$D$10, IF(H2455=-9,-999,IF(H2455="",-999,0)))</f>
        <v>-999</v>
      </c>
      <c r="AL2455" s="82">
        <f>IF(G2455=1, 'adjustment factor'!$D$11, IF(G2455=-9,-999,IF(G2455="",-999,0)))</f>
        <v>-999</v>
      </c>
      <c r="AM2455" s="82">
        <f>IF(I2455=1, 'adjustment factor'!$D$12, IF(I2455=-9,-999,IF(I2455="",-999,0)))</f>
        <v>-999</v>
      </c>
      <c r="AN2455" s="82">
        <f>IF(J2455=1, 'adjustment factor'!$D$13, IF(J2455=-9,-999,IF(J2455="",-999,0)))</f>
        <v>-999</v>
      </c>
      <c r="AO2455" s="82" t="str">
        <f t="shared" si="398"/>
        <v>-999</v>
      </c>
      <c r="AP2455" s="82" t="str">
        <f t="shared" si="399"/>
        <v>MISSING</v>
      </c>
    </row>
    <row r="2456" spans="2:42">
      <c r="B2456" s="207"/>
      <c r="C2456" s="35">
        <v>2452</v>
      </c>
      <c r="D2456" s="161"/>
      <c r="E2456" s="161"/>
      <c r="F2456" s="161"/>
      <c r="G2456" s="161"/>
      <c r="H2456" s="161"/>
      <c r="I2456" s="161"/>
      <c r="J2456" s="161"/>
      <c r="K2456" s="161"/>
      <c r="L2456" s="161"/>
      <c r="M2456" s="161"/>
      <c r="N2456" s="171"/>
      <c r="O2456" s="171"/>
      <c r="P2456" s="171"/>
      <c r="Q2456" s="171"/>
      <c r="R2456" s="171"/>
      <c r="S2456" s="171"/>
      <c r="T2456" s="208" t="str">
        <f t="shared" si="390"/>
        <v>MISSING</v>
      </c>
      <c r="U2456" s="208" t="str">
        <f t="shared" si="391"/>
        <v>MISSING</v>
      </c>
      <c r="X2456" s="56">
        <f t="shared" si="392"/>
        <v>-99</v>
      </c>
      <c r="Y2456" s="56">
        <f t="shared" si="393"/>
        <v>-99</v>
      </c>
      <c r="Z2456" s="56">
        <f t="shared" si="394"/>
        <v>-99</v>
      </c>
      <c r="AA2456" s="56">
        <f t="shared" si="395"/>
        <v>-99</v>
      </c>
      <c r="AB2456" s="56">
        <f t="shared" si="396"/>
        <v>-99</v>
      </c>
      <c r="AC2456" s="56">
        <f t="shared" si="397"/>
        <v>-99</v>
      </c>
      <c r="AD2456" s="3"/>
      <c r="AE2456" s="82">
        <f>IF(D2456=1, 'adjustment factor'!$D$4, IF(D2456=-9,-999,IF(D2456="",-999,0)))</f>
        <v>-999</v>
      </c>
      <c r="AF2456" s="82">
        <f>IF(F2456=1, 'adjustment factor'!$D$5, IF(F2456=-9,-999,IF(F2456="",-999,0)))</f>
        <v>-999</v>
      </c>
      <c r="AG2456" s="82">
        <f>IF(E2456=1, 'adjustment factor'!$D$6, IF(E2456=-9,-999,IF(E2456="",-999,0)))</f>
        <v>-999</v>
      </c>
      <c r="AH2456" s="82">
        <f>IF(K2456&gt;=45,'adjustment factor'!$D$7,IF(K2456=-9,-1200,IF(K2456="",-1200,0)))</f>
        <v>-1200</v>
      </c>
      <c r="AI2456" s="82">
        <f>IF(L2456=1, 'adjustment factor'!$D$8, IF(L2456=-9,-999,IF(L2456="",-999,0)))</f>
        <v>-999</v>
      </c>
      <c r="AJ2456" s="82">
        <f>IF(AND(M2456&gt;=1,M2456&lt;=4),'adjustment factor'!$D$9,IF(M2456=-9,-999,IF(M2456=98,-999,IF(M2456=99,-999,IF(M2456="",-999,0)))))</f>
        <v>-999</v>
      </c>
      <c r="AK2456" s="82">
        <f>IF(H2456=1, 'adjustment factor'!$D$10, IF(H2456=-9,-999,IF(H2456="",-999,0)))</f>
        <v>-999</v>
      </c>
      <c r="AL2456" s="82">
        <f>IF(G2456=1, 'adjustment factor'!$D$11, IF(G2456=-9,-999,IF(G2456="",-999,0)))</f>
        <v>-999</v>
      </c>
      <c r="AM2456" s="82">
        <f>IF(I2456=1, 'adjustment factor'!$D$12, IF(I2456=-9,-999,IF(I2456="",-999,0)))</f>
        <v>-999</v>
      </c>
      <c r="AN2456" s="82">
        <f>IF(J2456=1, 'adjustment factor'!$D$13, IF(J2456=-9,-999,IF(J2456="",-999,0)))</f>
        <v>-999</v>
      </c>
      <c r="AO2456" s="82" t="str">
        <f t="shared" si="398"/>
        <v>-999</v>
      </c>
      <c r="AP2456" s="82" t="str">
        <f t="shared" si="399"/>
        <v>MISSING</v>
      </c>
    </row>
    <row r="2457" spans="2:42">
      <c r="B2457" s="207"/>
      <c r="C2457" s="35">
        <v>2453</v>
      </c>
      <c r="D2457" s="161"/>
      <c r="E2457" s="161"/>
      <c r="F2457" s="161"/>
      <c r="G2457" s="161"/>
      <c r="H2457" s="161"/>
      <c r="I2457" s="161"/>
      <c r="J2457" s="161"/>
      <c r="K2457" s="161"/>
      <c r="L2457" s="161"/>
      <c r="M2457" s="161"/>
      <c r="N2457" s="171"/>
      <c r="O2457" s="171"/>
      <c r="P2457" s="171"/>
      <c r="Q2457" s="171"/>
      <c r="R2457" s="171"/>
      <c r="S2457" s="171"/>
      <c r="T2457" s="208" t="str">
        <f t="shared" si="390"/>
        <v>MISSING</v>
      </c>
      <c r="U2457" s="208" t="str">
        <f t="shared" si="391"/>
        <v>MISSING</v>
      </c>
      <c r="X2457" s="56">
        <f t="shared" si="392"/>
        <v>-99</v>
      </c>
      <c r="Y2457" s="56">
        <f t="shared" si="393"/>
        <v>-99</v>
      </c>
      <c r="Z2457" s="56">
        <f t="shared" si="394"/>
        <v>-99</v>
      </c>
      <c r="AA2457" s="56">
        <f t="shared" si="395"/>
        <v>-99</v>
      </c>
      <c r="AB2457" s="56">
        <f t="shared" si="396"/>
        <v>-99</v>
      </c>
      <c r="AC2457" s="56">
        <f t="shared" si="397"/>
        <v>-99</v>
      </c>
      <c r="AD2457" s="3"/>
      <c r="AE2457" s="82">
        <f>IF(D2457=1, 'adjustment factor'!$D$4, IF(D2457=-9,-999,IF(D2457="",-999,0)))</f>
        <v>-999</v>
      </c>
      <c r="AF2457" s="82">
        <f>IF(F2457=1, 'adjustment factor'!$D$5, IF(F2457=-9,-999,IF(F2457="",-999,0)))</f>
        <v>-999</v>
      </c>
      <c r="AG2457" s="82">
        <f>IF(E2457=1, 'adjustment factor'!$D$6, IF(E2457=-9,-999,IF(E2457="",-999,0)))</f>
        <v>-999</v>
      </c>
      <c r="AH2457" s="82">
        <f>IF(K2457&gt;=45,'adjustment factor'!$D$7,IF(K2457=-9,-1200,IF(K2457="",-1200,0)))</f>
        <v>-1200</v>
      </c>
      <c r="AI2457" s="82">
        <f>IF(L2457=1, 'adjustment factor'!$D$8, IF(L2457=-9,-999,IF(L2457="",-999,0)))</f>
        <v>-999</v>
      </c>
      <c r="AJ2457" s="82">
        <f>IF(AND(M2457&gt;=1,M2457&lt;=4),'adjustment factor'!$D$9,IF(M2457=-9,-999,IF(M2457=98,-999,IF(M2457=99,-999,IF(M2457="",-999,0)))))</f>
        <v>-999</v>
      </c>
      <c r="AK2457" s="82">
        <f>IF(H2457=1, 'adjustment factor'!$D$10, IF(H2457=-9,-999,IF(H2457="",-999,0)))</f>
        <v>-999</v>
      </c>
      <c r="AL2457" s="82">
        <f>IF(G2457=1, 'adjustment factor'!$D$11, IF(G2457=-9,-999,IF(G2457="",-999,0)))</f>
        <v>-999</v>
      </c>
      <c r="AM2457" s="82">
        <f>IF(I2457=1, 'adjustment factor'!$D$12, IF(I2457=-9,-999,IF(I2457="",-999,0)))</f>
        <v>-999</v>
      </c>
      <c r="AN2457" s="82">
        <f>IF(J2457=1, 'adjustment factor'!$D$13, IF(J2457=-9,-999,IF(J2457="",-999,0)))</f>
        <v>-999</v>
      </c>
      <c r="AO2457" s="82" t="str">
        <f t="shared" si="398"/>
        <v>-999</v>
      </c>
      <c r="AP2457" s="82" t="str">
        <f t="shared" si="399"/>
        <v>MISSING</v>
      </c>
    </row>
    <row r="2458" spans="2:42">
      <c r="B2458" s="207"/>
      <c r="C2458" s="35">
        <v>2454</v>
      </c>
      <c r="D2458" s="161"/>
      <c r="E2458" s="161"/>
      <c r="F2458" s="161"/>
      <c r="G2458" s="161"/>
      <c r="H2458" s="161"/>
      <c r="I2458" s="161"/>
      <c r="J2458" s="161"/>
      <c r="K2458" s="161"/>
      <c r="L2458" s="161"/>
      <c r="M2458" s="161"/>
      <c r="N2458" s="171"/>
      <c r="O2458" s="171"/>
      <c r="P2458" s="171"/>
      <c r="Q2458" s="171"/>
      <c r="R2458" s="171"/>
      <c r="S2458" s="171"/>
      <c r="T2458" s="208" t="str">
        <f t="shared" si="390"/>
        <v>MISSING</v>
      </c>
      <c r="U2458" s="208" t="str">
        <f t="shared" si="391"/>
        <v>MISSING</v>
      </c>
      <c r="X2458" s="56">
        <f t="shared" si="392"/>
        <v>-99</v>
      </c>
      <c r="Y2458" s="56">
        <f t="shared" si="393"/>
        <v>-99</v>
      </c>
      <c r="Z2458" s="56">
        <f t="shared" si="394"/>
        <v>-99</v>
      </c>
      <c r="AA2458" s="56">
        <f t="shared" si="395"/>
        <v>-99</v>
      </c>
      <c r="AB2458" s="56">
        <f t="shared" si="396"/>
        <v>-99</v>
      </c>
      <c r="AC2458" s="56">
        <f t="shared" si="397"/>
        <v>-99</v>
      </c>
      <c r="AD2458" s="3"/>
      <c r="AE2458" s="82">
        <f>IF(D2458=1, 'adjustment factor'!$D$4, IF(D2458=-9,-999,IF(D2458="",-999,0)))</f>
        <v>-999</v>
      </c>
      <c r="AF2458" s="82">
        <f>IF(F2458=1, 'adjustment factor'!$D$5, IF(F2458=-9,-999,IF(F2458="",-999,0)))</f>
        <v>-999</v>
      </c>
      <c r="AG2458" s="82">
        <f>IF(E2458=1, 'adjustment factor'!$D$6, IF(E2458=-9,-999,IF(E2458="",-999,0)))</f>
        <v>-999</v>
      </c>
      <c r="AH2458" s="82">
        <f>IF(K2458&gt;=45,'adjustment factor'!$D$7,IF(K2458=-9,-1200,IF(K2458="",-1200,0)))</f>
        <v>-1200</v>
      </c>
      <c r="AI2458" s="82">
        <f>IF(L2458=1, 'adjustment factor'!$D$8, IF(L2458=-9,-999,IF(L2458="",-999,0)))</f>
        <v>-999</v>
      </c>
      <c r="AJ2458" s="82">
        <f>IF(AND(M2458&gt;=1,M2458&lt;=4),'adjustment factor'!$D$9,IF(M2458=-9,-999,IF(M2458=98,-999,IF(M2458=99,-999,IF(M2458="",-999,0)))))</f>
        <v>-999</v>
      </c>
      <c r="AK2458" s="82">
        <f>IF(H2458=1, 'adjustment factor'!$D$10, IF(H2458=-9,-999,IF(H2458="",-999,0)))</f>
        <v>-999</v>
      </c>
      <c r="AL2458" s="82">
        <f>IF(G2458=1, 'adjustment factor'!$D$11, IF(G2458=-9,-999,IF(G2458="",-999,0)))</f>
        <v>-999</v>
      </c>
      <c r="AM2458" s="82">
        <f>IF(I2458=1, 'adjustment factor'!$D$12, IF(I2458=-9,-999,IF(I2458="",-999,0)))</f>
        <v>-999</v>
      </c>
      <c r="AN2458" s="82">
        <f>IF(J2458=1, 'adjustment factor'!$D$13, IF(J2458=-9,-999,IF(J2458="",-999,0)))</f>
        <v>-999</v>
      </c>
      <c r="AO2458" s="82" t="str">
        <f t="shared" si="398"/>
        <v>-999</v>
      </c>
      <c r="AP2458" s="82" t="str">
        <f t="shared" si="399"/>
        <v>MISSING</v>
      </c>
    </row>
    <row r="2459" spans="2:42">
      <c r="B2459" s="207"/>
      <c r="C2459" s="35">
        <v>2455</v>
      </c>
      <c r="D2459" s="161"/>
      <c r="E2459" s="161"/>
      <c r="F2459" s="161"/>
      <c r="G2459" s="161"/>
      <c r="H2459" s="161"/>
      <c r="I2459" s="161"/>
      <c r="J2459" s="161"/>
      <c r="K2459" s="161"/>
      <c r="L2459" s="161"/>
      <c r="M2459" s="161"/>
      <c r="N2459" s="171"/>
      <c r="O2459" s="171"/>
      <c r="P2459" s="171"/>
      <c r="Q2459" s="171"/>
      <c r="R2459" s="171"/>
      <c r="S2459" s="171"/>
      <c r="T2459" s="208" t="str">
        <f t="shared" si="390"/>
        <v>MISSING</v>
      </c>
      <c r="U2459" s="208" t="str">
        <f t="shared" si="391"/>
        <v>MISSING</v>
      </c>
      <c r="X2459" s="56">
        <f t="shared" si="392"/>
        <v>-99</v>
      </c>
      <c r="Y2459" s="56">
        <f t="shared" si="393"/>
        <v>-99</v>
      </c>
      <c r="Z2459" s="56">
        <f t="shared" si="394"/>
        <v>-99</v>
      </c>
      <c r="AA2459" s="56">
        <f t="shared" si="395"/>
        <v>-99</v>
      </c>
      <c r="AB2459" s="56">
        <f t="shared" si="396"/>
        <v>-99</v>
      </c>
      <c r="AC2459" s="56">
        <f t="shared" si="397"/>
        <v>-99</v>
      </c>
      <c r="AD2459" s="3"/>
      <c r="AE2459" s="82">
        <f>IF(D2459=1, 'adjustment factor'!$D$4, IF(D2459=-9,-999,IF(D2459="",-999,0)))</f>
        <v>-999</v>
      </c>
      <c r="AF2459" s="82">
        <f>IF(F2459=1, 'adjustment factor'!$D$5, IF(F2459=-9,-999,IF(F2459="",-999,0)))</f>
        <v>-999</v>
      </c>
      <c r="AG2459" s="82">
        <f>IF(E2459=1, 'adjustment factor'!$D$6, IF(E2459=-9,-999,IF(E2459="",-999,0)))</f>
        <v>-999</v>
      </c>
      <c r="AH2459" s="82">
        <f>IF(K2459&gt;=45,'adjustment factor'!$D$7,IF(K2459=-9,-1200,IF(K2459="",-1200,0)))</f>
        <v>-1200</v>
      </c>
      <c r="AI2459" s="82">
        <f>IF(L2459=1, 'adjustment factor'!$D$8, IF(L2459=-9,-999,IF(L2459="",-999,0)))</f>
        <v>-999</v>
      </c>
      <c r="AJ2459" s="82">
        <f>IF(AND(M2459&gt;=1,M2459&lt;=4),'adjustment factor'!$D$9,IF(M2459=-9,-999,IF(M2459=98,-999,IF(M2459=99,-999,IF(M2459="",-999,0)))))</f>
        <v>-999</v>
      </c>
      <c r="AK2459" s="82">
        <f>IF(H2459=1, 'adjustment factor'!$D$10, IF(H2459=-9,-999,IF(H2459="",-999,0)))</f>
        <v>-999</v>
      </c>
      <c r="AL2459" s="82">
        <f>IF(G2459=1, 'adjustment factor'!$D$11, IF(G2459=-9,-999,IF(G2459="",-999,0)))</f>
        <v>-999</v>
      </c>
      <c r="AM2459" s="82">
        <f>IF(I2459=1, 'adjustment factor'!$D$12, IF(I2459=-9,-999,IF(I2459="",-999,0)))</f>
        <v>-999</v>
      </c>
      <c r="AN2459" s="82">
        <f>IF(J2459=1, 'adjustment factor'!$D$13, IF(J2459=-9,-999,IF(J2459="",-999,0)))</f>
        <v>-999</v>
      </c>
      <c r="AO2459" s="82" t="str">
        <f t="shared" si="398"/>
        <v>-999</v>
      </c>
      <c r="AP2459" s="82" t="str">
        <f t="shared" si="399"/>
        <v>MISSING</v>
      </c>
    </row>
    <row r="2460" spans="2:42">
      <c r="B2460" s="207"/>
      <c r="C2460" s="35">
        <v>2456</v>
      </c>
      <c r="D2460" s="161"/>
      <c r="E2460" s="161"/>
      <c r="F2460" s="161"/>
      <c r="G2460" s="161"/>
      <c r="H2460" s="161"/>
      <c r="I2460" s="161"/>
      <c r="J2460" s="161"/>
      <c r="K2460" s="161"/>
      <c r="L2460" s="161"/>
      <c r="M2460" s="161"/>
      <c r="N2460" s="171"/>
      <c r="O2460" s="171"/>
      <c r="P2460" s="171"/>
      <c r="Q2460" s="171"/>
      <c r="R2460" s="171"/>
      <c r="S2460" s="171"/>
      <c r="T2460" s="208" t="str">
        <f t="shared" si="390"/>
        <v>MISSING</v>
      </c>
      <c r="U2460" s="208" t="str">
        <f t="shared" si="391"/>
        <v>MISSING</v>
      </c>
      <c r="X2460" s="56">
        <f t="shared" si="392"/>
        <v>-99</v>
      </c>
      <c r="Y2460" s="56">
        <f t="shared" si="393"/>
        <v>-99</v>
      </c>
      <c r="Z2460" s="56">
        <f t="shared" si="394"/>
        <v>-99</v>
      </c>
      <c r="AA2460" s="56">
        <f t="shared" si="395"/>
        <v>-99</v>
      </c>
      <c r="AB2460" s="56">
        <f t="shared" si="396"/>
        <v>-99</v>
      </c>
      <c r="AC2460" s="56">
        <f t="shared" si="397"/>
        <v>-99</v>
      </c>
      <c r="AD2460" s="3"/>
      <c r="AE2460" s="82">
        <f>IF(D2460=1, 'adjustment factor'!$D$4, IF(D2460=-9,-999,IF(D2460="",-999,0)))</f>
        <v>-999</v>
      </c>
      <c r="AF2460" s="82">
        <f>IF(F2460=1, 'adjustment factor'!$D$5, IF(F2460=-9,-999,IF(F2460="",-999,0)))</f>
        <v>-999</v>
      </c>
      <c r="AG2460" s="82">
        <f>IF(E2460=1, 'adjustment factor'!$D$6, IF(E2460=-9,-999,IF(E2460="",-999,0)))</f>
        <v>-999</v>
      </c>
      <c r="AH2460" s="82">
        <f>IF(K2460&gt;=45,'adjustment factor'!$D$7,IF(K2460=-9,-1200,IF(K2460="",-1200,0)))</f>
        <v>-1200</v>
      </c>
      <c r="AI2460" s="82">
        <f>IF(L2460=1, 'adjustment factor'!$D$8, IF(L2460=-9,-999,IF(L2460="",-999,0)))</f>
        <v>-999</v>
      </c>
      <c r="AJ2460" s="82">
        <f>IF(AND(M2460&gt;=1,M2460&lt;=4),'adjustment factor'!$D$9,IF(M2460=-9,-999,IF(M2460=98,-999,IF(M2460=99,-999,IF(M2460="",-999,0)))))</f>
        <v>-999</v>
      </c>
      <c r="AK2460" s="82">
        <f>IF(H2460=1, 'adjustment factor'!$D$10, IF(H2460=-9,-999,IF(H2460="",-999,0)))</f>
        <v>-999</v>
      </c>
      <c r="AL2460" s="82">
        <f>IF(G2460=1, 'adjustment factor'!$D$11, IF(G2460=-9,-999,IF(G2460="",-999,0)))</f>
        <v>-999</v>
      </c>
      <c r="AM2460" s="82">
        <f>IF(I2460=1, 'adjustment factor'!$D$12, IF(I2460=-9,-999,IF(I2460="",-999,0)))</f>
        <v>-999</v>
      </c>
      <c r="AN2460" s="82">
        <f>IF(J2460=1, 'adjustment factor'!$D$13, IF(J2460=-9,-999,IF(J2460="",-999,0)))</f>
        <v>-999</v>
      </c>
      <c r="AO2460" s="82" t="str">
        <f t="shared" si="398"/>
        <v>-999</v>
      </c>
      <c r="AP2460" s="82" t="str">
        <f t="shared" si="399"/>
        <v>MISSING</v>
      </c>
    </row>
    <row r="2461" spans="2:42">
      <c r="B2461" s="207"/>
      <c r="C2461" s="35">
        <v>2457</v>
      </c>
      <c r="D2461" s="161"/>
      <c r="E2461" s="161"/>
      <c r="F2461" s="161"/>
      <c r="G2461" s="161"/>
      <c r="H2461" s="161"/>
      <c r="I2461" s="161"/>
      <c r="J2461" s="161"/>
      <c r="K2461" s="161"/>
      <c r="L2461" s="161"/>
      <c r="M2461" s="161"/>
      <c r="N2461" s="171"/>
      <c r="O2461" s="171"/>
      <c r="P2461" s="171"/>
      <c r="Q2461" s="171"/>
      <c r="R2461" s="171"/>
      <c r="S2461" s="171"/>
      <c r="T2461" s="208" t="str">
        <f t="shared" si="390"/>
        <v>MISSING</v>
      </c>
      <c r="U2461" s="208" t="str">
        <f t="shared" si="391"/>
        <v>MISSING</v>
      </c>
      <c r="X2461" s="56">
        <f t="shared" si="392"/>
        <v>-99</v>
      </c>
      <c r="Y2461" s="56">
        <f t="shared" si="393"/>
        <v>-99</v>
      </c>
      <c r="Z2461" s="56">
        <f t="shared" si="394"/>
        <v>-99</v>
      </c>
      <c r="AA2461" s="56">
        <f t="shared" si="395"/>
        <v>-99</v>
      </c>
      <c r="AB2461" s="56">
        <f t="shared" si="396"/>
        <v>-99</v>
      </c>
      <c r="AC2461" s="56">
        <f t="shared" si="397"/>
        <v>-99</v>
      </c>
      <c r="AD2461" s="3"/>
      <c r="AE2461" s="82">
        <f>IF(D2461=1, 'adjustment factor'!$D$4, IF(D2461=-9,-999,IF(D2461="",-999,0)))</f>
        <v>-999</v>
      </c>
      <c r="AF2461" s="82">
        <f>IF(F2461=1, 'adjustment factor'!$D$5, IF(F2461=-9,-999,IF(F2461="",-999,0)))</f>
        <v>-999</v>
      </c>
      <c r="AG2461" s="82">
        <f>IF(E2461=1, 'adjustment factor'!$D$6, IF(E2461=-9,-999,IF(E2461="",-999,0)))</f>
        <v>-999</v>
      </c>
      <c r="AH2461" s="82">
        <f>IF(K2461&gt;=45,'adjustment factor'!$D$7,IF(K2461=-9,-1200,IF(K2461="",-1200,0)))</f>
        <v>-1200</v>
      </c>
      <c r="AI2461" s="82">
        <f>IF(L2461=1, 'adjustment factor'!$D$8, IF(L2461=-9,-999,IF(L2461="",-999,0)))</f>
        <v>-999</v>
      </c>
      <c r="AJ2461" s="82">
        <f>IF(AND(M2461&gt;=1,M2461&lt;=4),'adjustment factor'!$D$9,IF(M2461=-9,-999,IF(M2461=98,-999,IF(M2461=99,-999,IF(M2461="",-999,0)))))</f>
        <v>-999</v>
      </c>
      <c r="AK2461" s="82">
        <f>IF(H2461=1, 'adjustment factor'!$D$10, IF(H2461=-9,-999,IF(H2461="",-999,0)))</f>
        <v>-999</v>
      </c>
      <c r="AL2461" s="82">
        <f>IF(G2461=1, 'adjustment factor'!$D$11, IF(G2461=-9,-999,IF(G2461="",-999,0)))</f>
        <v>-999</v>
      </c>
      <c r="AM2461" s="82">
        <f>IF(I2461=1, 'adjustment factor'!$D$12, IF(I2461=-9,-999,IF(I2461="",-999,0)))</f>
        <v>-999</v>
      </c>
      <c r="AN2461" s="82">
        <f>IF(J2461=1, 'adjustment factor'!$D$13, IF(J2461=-9,-999,IF(J2461="",-999,0)))</f>
        <v>-999</v>
      </c>
      <c r="AO2461" s="82" t="str">
        <f t="shared" si="398"/>
        <v>-999</v>
      </c>
      <c r="AP2461" s="82" t="str">
        <f t="shared" si="399"/>
        <v>MISSING</v>
      </c>
    </row>
    <row r="2462" spans="2:42">
      <c r="B2462" s="207"/>
      <c r="C2462" s="35">
        <v>2458</v>
      </c>
      <c r="D2462" s="161"/>
      <c r="E2462" s="161"/>
      <c r="F2462" s="161"/>
      <c r="G2462" s="161"/>
      <c r="H2462" s="161"/>
      <c r="I2462" s="161"/>
      <c r="J2462" s="161"/>
      <c r="K2462" s="161"/>
      <c r="L2462" s="161"/>
      <c r="M2462" s="161"/>
      <c r="N2462" s="171"/>
      <c r="O2462" s="171"/>
      <c r="P2462" s="171"/>
      <c r="Q2462" s="171"/>
      <c r="R2462" s="171"/>
      <c r="S2462" s="171"/>
      <c r="T2462" s="208" t="str">
        <f t="shared" si="390"/>
        <v>MISSING</v>
      </c>
      <c r="U2462" s="208" t="str">
        <f t="shared" si="391"/>
        <v>MISSING</v>
      </c>
      <c r="X2462" s="56">
        <f t="shared" si="392"/>
        <v>-99</v>
      </c>
      <c r="Y2462" s="56">
        <f t="shared" si="393"/>
        <v>-99</v>
      </c>
      <c r="Z2462" s="56">
        <f t="shared" si="394"/>
        <v>-99</v>
      </c>
      <c r="AA2462" s="56">
        <f t="shared" si="395"/>
        <v>-99</v>
      </c>
      <c r="AB2462" s="56">
        <f t="shared" si="396"/>
        <v>-99</v>
      </c>
      <c r="AC2462" s="56">
        <f t="shared" si="397"/>
        <v>-99</v>
      </c>
      <c r="AD2462" s="3"/>
      <c r="AE2462" s="82">
        <f>IF(D2462=1, 'adjustment factor'!$D$4, IF(D2462=-9,-999,IF(D2462="",-999,0)))</f>
        <v>-999</v>
      </c>
      <c r="AF2462" s="82">
        <f>IF(F2462=1, 'adjustment factor'!$D$5, IF(F2462=-9,-999,IF(F2462="",-999,0)))</f>
        <v>-999</v>
      </c>
      <c r="AG2462" s="82">
        <f>IF(E2462=1, 'adjustment factor'!$D$6, IF(E2462=-9,-999,IF(E2462="",-999,0)))</f>
        <v>-999</v>
      </c>
      <c r="AH2462" s="82">
        <f>IF(K2462&gt;=45,'adjustment factor'!$D$7,IF(K2462=-9,-1200,IF(K2462="",-1200,0)))</f>
        <v>-1200</v>
      </c>
      <c r="AI2462" s="82">
        <f>IF(L2462=1, 'adjustment factor'!$D$8, IF(L2462=-9,-999,IF(L2462="",-999,0)))</f>
        <v>-999</v>
      </c>
      <c r="AJ2462" s="82">
        <f>IF(AND(M2462&gt;=1,M2462&lt;=4),'adjustment factor'!$D$9,IF(M2462=-9,-999,IF(M2462=98,-999,IF(M2462=99,-999,IF(M2462="",-999,0)))))</f>
        <v>-999</v>
      </c>
      <c r="AK2462" s="82">
        <f>IF(H2462=1, 'adjustment factor'!$D$10, IF(H2462=-9,-999,IF(H2462="",-999,0)))</f>
        <v>-999</v>
      </c>
      <c r="AL2462" s="82">
        <f>IF(G2462=1, 'adjustment factor'!$D$11, IF(G2462=-9,-999,IF(G2462="",-999,0)))</f>
        <v>-999</v>
      </c>
      <c r="AM2462" s="82">
        <f>IF(I2462=1, 'adjustment factor'!$D$12, IF(I2462=-9,-999,IF(I2462="",-999,0)))</f>
        <v>-999</v>
      </c>
      <c r="AN2462" s="82">
        <f>IF(J2462=1, 'adjustment factor'!$D$13, IF(J2462=-9,-999,IF(J2462="",-999,0)))</f>
        <v>-999</v>
      </c>
      <c r="AO2462" s="82" t="str">
        <f t="shared" si="398"/>
        <v>-999</v>
      </c>
      <c r="AP2462" s="82" t="str">
        <f t="shared" si="399"/>
        <v>MISSING</v>
      </c>
    </row>
    <row r="2463" spans="2:42">
      <c r="B2463" s="207"/>
      <c r="C2463" s="35">
        <v>2459</v>
      </c>
      <c r="D2463" s="161"/>
      <c r="E2463" s="161"/>
      <c r="F2463" s="161"/>
      <c r="G2463" s="161"/>
      <c r="H2463" s="161"/>
      <c r="I2463" s="161"/>
      <c r="J2463" s="161"/>
      <c r="K2463" s="161"/>
      <c r="L2463" s="161"/>
      <c r="M2463" s="161"/>
      <c r="N2463" s="171"/>
      <c r="O2463" s="171"/>
      <c r="P2463" s="171"/>
      <c r="Q2463" s="171"/>
      <c r="R2463" s="171"/>
      <c r="S2463" s="171"/>
      <c r="T2463" s="208" t="str">
        <f t="shared" si="390"/>
        <v>MISSING</v>
      </c>
      <c r="U2463" s="208" t="str">
        <f t="shared" si="391"/>
        <v>MISSING</v>
      </c>
      <c r="X2463" s="56">
        <f t="shared" si="392"/>
        <v>-99</v>
      </c>
      <c r="Y2463" s="56">
        <f t="shared" si="393"/>
        <v>-99</v>
      </c>
      <c r="Z2463" s="56">
        <f t="shared" si="394"/>
        <v>-99</v>
      </c>
      <c r="AA2463" s="56">
        <f t="shared" si="395"/>
        <v>-99</v>
      </c>
      <c r="AB2463" s="56">
        <f t="shared" si="396"/>
        <v>-99</v>
      </c>
      <c r="AC2463" s="56">
        <f t="shared" si="397"/>
        <v>-99</v>
      </c>
      <c r="AD2463" s="3"/>
      <c r="AE2463" s="82">
        <f>IF(D2463=1, 'adjustment factor'!$D$4, IF(D2463=-9,-999,IF(D2463="",-999,0)))</f>
        <v>-999</v>
      </c>
      <c r="AF2463" s="82">
        <f>IF(F2463=1, 'adjustment factor'!$D$5, IF(F2463=-9,-999,IF(F2463="",-999,0)))</f>
        <v>-999</v>
      </c>
      <c r="AG2463" s="82">
        <f>IF(E2463=1, 'adjustment factor'!$D$6, IF(E2463=-9,-999,IF(E2463="",-999,0)))</f>
        <v>-999</v>
      </c>
      <c r="AH2463" s="82">
        <f>IF(K2463&gt;=45,'adjustment factor'!$D$7,IF(K2463=-9,-1200,IF(K2463="",-1200,0)))</f>
        <v>-1200</v>
      </c>
      <c r="AI2463" s="82">
        <f>IF(L2463=1, 'adjustment factor'!$D$8, IF(L2463=-9,-999,IF(L2463="",-999,0)))</f>
        <v>-999</v>
      </c>
      <c r="AJ2463" s="82">
        <f>IF(AND(M2463&gt;=1,M2463&lt;=4),'adjustment factor'!$D$9,IF(M2463=-9,-999,IF(M2463=98,-999,IF(M2463=99,-999,IF(M2463="",-999,0)))))</f>
        <v>-999</v>
      </c>
      <c r="AK2463" s="82">
        <f>IF(H2463=1, 'adjustment factor'!$D$10, IF(H2463=-9,-999,IF(H2463="",-999,0)))</f>
        <v>-999</v>
      </c>
      <c r="AL2463" s="82">
        <f>IF(G2463=1, 'adjustment factor'!$D$11, IF(G2463=-9,-999,IF(G2463="",-999,0)))</f>
        <v>-999</v>
      </c>
      <c r="AM2463" s="82">
        <f>IF(I2463=1, 'adjustment factor'!$D$12, IF(I2463=-9,-999,IF(I2463="",-999,0)))</f>
        <v>-999</v>
      </c>
      <c r="AN2463" s="82">
        <f>IF(J2463=1, 'adjustment factor'!$D$13, IF(J2463=-9,-999,IF(J2463="",-999,0)))</f>
        <v>-999</v>
      </c>
      <c r="AO2463" s="82" t="str">
        <f t="shared" si="398"/>
        <v>-999</v>
      </c>
      <c r="AP2463" s="82" t="str">
        <f t="shared" si="399"/>
        <v>MISSING</v>
      </c>
    </row>
    <row r="2464" spans="2:42">
      <c r="B2464" s="207"/>
      <c r="C2464" s="35">
        <v>2460</v>
      </c>
      <c r="D2464" s="161"/>
      <c r="E2464" s="161"/>
      <c r="F2464" s="161"/>
      <c r="G2464" s="161"/>
      <c r="H2464" s="161"/>
      <c r="I2464" s="161"/>
      <c r="J2464" s="161"/>
      <c r="K2464" s="161"/>
      <c r="L2464" s="161"/>
      <c r="M2464" s="161"/>
      <c r="N2464" s="171"/>
      <c r="O2464" s="171"/>
      <c r="P2464" s="171"/>
      <c r="Q2464" s="171"/>
      <c r="R2464" s="171"/>
      <c r="S2464" s="171"/>
      <c r="T2464" s="208" t="str">
        <f t="shared" si="390"/>
        <v>MISSING</v>
      </c>
      <c r="U2464" s="208" t="str">
        <f t="shared" si="391"/>
        <v>MISSING</v>
      </c>
      <c r="X2464" s="56">
        <f t="shared" si="392"/>
        <v>-99</v>
      </c>
      <c r="Y2464" s="56">
        <f t="shared" si="393"/>
        <v>-99</v>
      </c>
      <c r="Z2464" s="56">
        <f t="shared" si="394"/>
        <v>-99</v>
      </c>
      <c r="AA2464" s="56">
        <f t="shared" si="395"/>
        <v>-99</v>
      </c>
      <c r="AB2464" s="56">
        <f t="shared" si="396"/>
        <v>-99</v>
      </c>
      <c r="AC2464" s="56">
        <f t="shared" si="397"/>
        <v>-99</v>
      </c>
      <c r="AD2464" s="3"/>
      <c r="AE2464" s="82">
        <f>IF(D2464=1, 'adjustment factor'!$D$4, IF(D2464=-9,-999,IF(D2464="",-999,0)))</f>
        <v>-999</v>
      </c>
      <c r="AF2464" s="82">
        <f>IF(F2464=1, 'adjustment factor'!$D$5, IF(F2464=-9,-999,IF(F2464="",-999,0)))</f>
        <v>-999</v>
      </c>
      <c r="AG2464" s="82">
        <f>IF(E2464=1, 'adjustment factor'!$D$6, IF(E2464=-9,-999,IF(E2464="",-999,0)))</f>
        <v>-999</v>
      </c>
      <c r="AH2464" s="82">
        <f>IF(K2464&gt;=45,'adjustment factor'!$D$7,IF(K2464=-9,-1200,IF(K2464="",-1200,0)))</f>
        <v>-1200</v>
      </c>
      <c r="AI2464" s="82">
        <f>IF(L2464=1, 'adjustment factor'!$D$8, IF(L2464=-9,-999,IF(L2464="",-999,0)))</f>
        <v>-999</v>
      </c>
      <c r="AJ2464" s="82">
        <f>IF(AND(M2464&gt;=1,M2464&lt;=4),'adjustment factor'!$D$9,IF(M2464=-9,-999,IF(M2464=98,-999,IF(M2464=99,-999,IF(M2464="",-999,0)))))</f>
        <v>-999</v>
      </c>
      <c r="AK2464" s="82">
        <f>IF(H2464=1, 'adjustment factor'!$D$10, IF(H2464=-9,-999,IF(H2464="",-999,0)))</f>
        <v>-999</v>
      </c>
      <c r="AL2464" s="82">
        <f>IF(G2464=1, 'adjustment factor'!$D$11, IF(G2464=-9,-999,IF(G2464="",-999,0)))</f>
        <v>-999</v>
      </c>
      <c r="AM2464" s="82">
        <f>IF(I2464=1, 'adjustment factor'!$D$12, IF(I2464=-9,-999,IF(I2464="",-999,0)))</f>
        <v>-999</v>
      </c>
      <c r="AN2464" s="82">
        <f>IF(J2464=1, 'adjustment factor'!$D$13, IF(J2464=-9,-999,IF(J2464="",-999,0)))</f>
        <v>-999</v>
      </c>
      <c r="AO2464" s="82" t="str">
        <f t="shared" si="398"/>
        <v>-999</v>
      </c>
      <c r="AP2464" s="82" t="str">
        <f t="shared" si="399"/>
        <v>MISSING</v>
      </c>
    </row>
    <row r="2465" spans="2:42">
      <c r="B2465" s="207"/>
      <c r="C2465" s="35">
        <v>2461</v>
      </c>
      <c r="D2465" s="161"/>
      <c r="E2465" s="161"/>
      <c r="F2465" s="161"/>
      <c r="G2465" s="161"/>
      <c r="H2465" s="161"/>
      <c r="I2465" s="161"/>
      <c r="J2465" s="161"/>
      <c r="K2465" s="161"/>
      <c r="L2465" s="161"/>
      <c r="M2465" s="161"/>
      <c r="N2465" s="171"/>
      <c r="O2465" s="171"/>
      <c r="P2465" s="171"/>
      <c r="Q2465" s="171"/>
      <c r="R2465" s="171"/>
      <c r="S2465" s="171"/>
      <c r="T2465" s="208" t="str">
        <f t="shared" si="390"/>
        <v>MISSING</v>
      </c>
      <c r="U2465" s="208" t="str">
        <f t="shared" si="391"/>
        <v>MISSING</v>
      </c>
      <c r="X2465" s="56">
        <f t="shared" si="392"/>
        <v>-99</v>
      </c>
      <c r="Y2465" s="56">
        <f t="shared" si="393"/>
        <v>-99</v>
      </c>
      <c r="Z2465" s="56">
        <f t="shared" si="394"/>
        <v>-99</v>
      </c>
      <c r="AA2465" s="56">
        <f t="shared" si="395"/>
        <v>-99</v>
      </c>
      <c r="AB2465" s="56">
        <f t="shared" si="396"/>
        <v>-99</v>
      </c>
      <c r="AC2465" s="56">
        <f t="shared" si="397"/>
        <v>-99</v>
      </c>
      <c r="AD2465" s="3"/>
      <c r="AE2465" s="82">
        <f>IF(D2465=1, 'adjustment factor'!$D$4, IF(D2465=-9,-999,IF(D2465="",-999,0)))</f>
        <v>-999</v>
      </c>
      <c r="AF2465" s="82">
        <f>IF(F2465=1, 'adjustment factor'!$D$5, IF(F2465=-9,-999,IF(F2465="",-999,0)))</f>
        <v>-999</v>
      </c>
      <c r="AG2465" s="82">
        <f>IF(E2465=1, 'adjustment factor'!$D$6, IF(E2465=-9,-999,IF(E2465="",-999,0)))</f>
        <v>-999</v>
      </c>
      <c r="AH2465" s="82">
        <f>IF(K2465&gt;=45,'adjustment factor'!$D$7,IF(K2465=-9,-1200,IF(K2465="",-1200,0)))</f>
        <v>-1200</v>
      </c>
      <c r="AI2465" s="82">
        <f>IF(L2465=1, 'adjustment factor'!$D$8, IF(L2465=-9,-999,IF(L2465="",-999,0)))</f>
        <v>-999</v>
      </c>
      <c r="AJ2465" s="82">
        <f>IF(AND(M2465&gt;=1,M2465&lt;=4),'adjustment factor'!$D$9,IF(M2465=-9,-999,IF(M2465=98,-999,IF(M2465=99,-999,IF(M2465="",-999,0)))))</f>
        <v>-999</v>
      </c>
      <c r="AK2465" s="82">
        <f>IF(H2465=1, 'adjustment factor'!$D$10, IF(H2465=-9,-999,IF(H2465="",-999,0)))</f>
        <v>-999</v>
      </c>
      <c r="AL2465" s="82">
        <f>IF(G2465=1, 'adjustment factor'!$D$11, IF(G2465=-9,-999,IF(G2465="",-999,0)))</f>
        <v>-999</v>
      </c>
      <c r="AM2465" s="82">
        <f>IF(I2465=1, 'adjustment factor'!$D$12, IF(I2465=-9,-999,IF(I2465="",-999,0)))</f>
        <v>-999</v>
      </c>
      <c r="AN2465" s="82">
        <f>IF(J2465=1, 'adjustment factor'!$D$13, IF(J2465=-9,-999,IF(J2465="",-999,0)))</f>
        <v>-999</v>
      </c>
      <c r="AO2465" s="82" t="str">
        <f t="shared" si="398"/>
        <v>-999</v>
      </c>
      <c r="AP2465" s="82" t="str">
        <f t="shared" si="399"/>
        <v>MISSING</v>
      </c>
    </row>
    <row r="2466" spans="2:42">
      <c r="B2466" s="207"/>
      <c r="C2466" s="35">
        <v>2462</v>
      </c>
      <c r="D2466" s="161"/>
      <c r="E2466" s="161"/>
      <c r="F2466" s="161"/>
      <c r="G2466" s="161"/>
      <c r="H2466" s="161"/>
      <c r="I2466" s="161"/>
      <c r="J2466" s="161"/>
      <c r="K2466" s="161"/>
      <c r="L2466" s="161"/>
      <c r="M2466" s="161"/>
      <c r="N2466" s="171"/>
      <c r="O2466" s="171"/>
      <c r="P2466" s="171"/>
      <c r="Q2466" s="171"/>
      <c r="R2466" s="171"/>
      <c r="S2466" s="171"/>
      <c r="T2466" s="208" t="str">
        <f t="shared" si="390"/>
        <v>MISSING</v>
      </c>
      <c r="U2466" s="208" t="str">
        <f t="shared" si="391"/>
        <v>MISSING</v>
      </c>
      <c r="X2466" s="56">
        <f t="shared" si="392"/>
        <v>-99</v>
      </c>
      <c r="Y2466" s="56">
        <f t="shared" si="393"/>
        <v>-99</v>
      </c>
      <c r="Z2466" s="56">
        <f t="shared" si="394"/>
        <v>-99</v>
      </c>
      <c r="AA2466" s="56">
        <f t="shared" si="395"/>
        <v>-99</v>
      </c>
      <c r="AB2466" s="56">
        <f t="shared" si="396"/>
        <v>-99</v>
      </c>
      <c r="AC2466" s="56">
        <f t="shared" si="397"/>
        <v>-99</v>
      </c>
      <c r="AD2466" s="3"/>
      <c r="AE2466" s="82">
        <f>IF(D2466=1, 'adjustment factor'!$D$4, IF(D2466=-9,-999,IF(D2466="",-999,0)))</f>
        <v>-999</v>
      </c>
      <c r="AF2466" s="82">
        <f>IF(F2466=1, 'adjustment factor'!$D$5, IF(F2466=-9,-999,IF(F2466="",-999,0)))</f>
        <v>-999</v>
      </c>
      <c r="AG2466" s="82">
        <f>IF(E2466=1, 'adjustment factor'!$D$6, IF(E2466=-9,-999,IF(E2466="",-999,0)))</f>
        <v>-999</v>
      </c>
      <c r="AH2466" s="82">
        <f>IF(K2466&gt;=45,'adjustment factor'!$D$7,IF(K2466=-9,-1200,IF(K2466="",-1200,0)))</f>
        <v>-1200</v>
      </c>
      <c r="AI2466" s="82">
        <f>IF(L2466=1, 'adjustment factor'!$D$8, IF(L2466=-9,-999,IF(L2466="",-999,0)))</f>
        <v>-999</v>
      </c>
      <c r="AJ2466" s="82">
        <f>IF(AND(M2466&gt;=1,M2466&lt;=4),'adjustment factor'!$D$9,IF(M2466=-9,-999,IF(M2466=98,-999,IF(M2466=99,-999,IF(M2466="",-999,0)))))</f>
        <v>-999</v>
      </c>
      <c r="AK2466" s="82">
        <f>IF(H2466=1, 'adjustment factor'!$D$10, IF(H2466=-9,-999,IF(H2466="",-999,0)))</f>
        <v>-999</v>
      </c>
      <c r="AL2466" s="82">
        <f>IF(G2466=1, 'adjustment factor'!$D$11, IF(G2466=-9,-999,IF(G2466="",-999,0)))</f>
        <v>-999</v>
      </c>
      <c r="AM2466" s="82">
        <f>IF(I2466=1, 'adjustment factor'!$D$12, IF(I2466=-9,-999,IF(I2466="",-999,0)))</f>
        <v>-999</v>
      </c>
      <c r="AN2466" s="82">
        <f>IF(J2466=1, 'adjustment factor'!$D$13, IF(J2466=-9,-999,IF(J2466="",-999,0)))</f>
        <v>-999</v>
      </c>
      <c r="AO2466" s="82" t="str">
        <f t="shared" si="398"/>
        <v>-999</v>
      </c>
      <c r="AP2466" s="82" t="str">
        <f t="shared" si="399"/>
        <v>MISSING</v>
      </c>
    </row>
    <row r="2467" spans="2:42">
      <c r="B2467" s="207"/>
      <c r="C2467" s="35">
        <v>2463</v>
      </c>
      <c r="D2467" s="161"/>
      <c r="E2467" s="161"/>
      <c r="F2467" s="161"/>
      <c r="G2467" s="161"/>
      <c r="H2467" s="161"/>
      <c r="I2467" s="161"/>
      <c r="J2467" s="161"/>
      <c r="K2467" s="161"/>
      <c r="L2467" s="161"/>
      <c r="M2467" s="161"/>
      <c r="N2467" s="171"/>
      <c r="O2467" s="171"/>
      <c r="P2467" s="171"/>
      <c r="Q2467" s="171"/>
      <c r="R2467" s="171"/>
      <c r="S2467" s="171"/>
      <c r="T2467" s="208" t="str">
        <f t="shared" si="390"/>
        <v>MISSING</v>
      </c>
      <c r="U2467" s="208" t="str">
        <f t="shared" si="391"/>
        <v>MISSING</v>
      </c>
      <c r="X2467" s="56">
        <f t="shared" si="392"/>
        <v>-99</v>
      </c>
      <c r="Y2467" s="56">
        <f t="shared" si="393"/>
        <v>-99</v>
      </c>
      <c r="Z2467" s="56">
        <f t="shared" si="394"/>
        <v>-99</v>
      </c>
      <c r="AA2467" s="56">
        <f t="shared" si="395"/>
        <v>-99</v>
      </c>
      <c r="AB2467" s="56">
        <f t="shared" si="396"/>
        <v>-99</v>
      </c>
      <c r="AC2467" s="56">
        <f t="shared" si="397"/>
        <v>-99</v>
      </c>
      <c r="AD2467" s="3"/>
      <c r="AE2467" s="82">
        <f>IF(D2467=1, 'adjustment factor'!$D$4, IF(D2467=-9,-999,IF(D2467="",-999,0)))</f>
        <v>-999</v>
      </c>
      <c r="AF2467" s="82">
        <f>IF(F2467=1, 'adjustment factor'!$D$5, IF(F2467=-9,-999,IF(F2467="",-999,0)))</f>
        <v>-999</v>
      </c>
      <c r="AG2467" s="82">
        <f>IF(E2467=1, 'adjustment factor'!$D$6, IF(E2467=-9,-999,IF(E2467="",-999,0)))</f>
        <v>-999</v>
      </c>
      <c r="AH2467" s="82">
        <f>IF(K2467&gt;=45,'adjustment factor'!$D$7,IF(K2467=-9,-1200,IF(K2467="",-1200,0)))</f>
        <v>-1200</v>
      </c>
      <c r="AI2467" s="82">
        <f>IF(L2467=1, 'adjustment factor'!$D$8, IF(L2467=-9,-999,IF(L2467="",-999,0)))</f>
        <v>-999</v>
      </c>
      <c r="AJ2467" s="82">
        <f>IF(AND(M2467&gt;=1,M2467&lt;=4),'adjustment factor'!$D$9,IF(M2467=-9,-999,IF(M2467=98,-999,IF(M2467=99,-999,IF(M2467="",-999,0)))))</f>
        <v>-999</v>
      </c>
      <c r="AK2467" s="82">
        <f>IF(H2467=1, 'adjustment factor'!$D$10, IF(H2467=-9,-999,IF(H2467="",-999,0)))</f>
        <v>-999</v>
      </c>
      <c r="AL2467" s="82">
        <f>IF(G2467=1, 'adjustment factor'!$D$11, IF(G2467=-9,-999,IF(G2467="",-999,0)))</f>
        <v>-999</v>
      </c>
      <c r="AM2467" s="82">
        <f>IF(I2467=1, 'adjustment factor'!$D$12, IF(I2467=-9,-999,IF(I2467="",-999,0)))</f>
        <v>-999</v>
      </c>
      <c r="AN2467" s="82">
        <f>IF(J2467=1, 'adjustment factor'!$D$13, IF(J2467=-9,-999,IF(J2467="",-999,0)))</f>
        <v>-999</v>
      </c>
      <c r="AO2467" s="82" t="str">
        <f t="shared" si="398"/>
        <v>-999</v>
      </c>
      <c r="AP2467" s="82" t="str">
        <f t="shared" si="399"/>
        <v>MISSING</v>
      </c>
    </row>
    <row r="2468" spans="2:42">
      <c r="B2468" s="207"/>
      <c r="C2468" s="35">
        <v>2464</v>
      </c>
      <c r="D2468" s="161"/>
      <c r="E2468" s="161"/>
      <c r="F2468" s="161"/>
      <c r="G2468" s="161"/>
      <c r="H2468" s="161"/>
      <c r="I2468" s="161"/>
      <c r="J2468" s="161"/>
      <c r="K2468" s="161"/>
      <c r="L2468" s="161"/>
      <c r="M2468" s="161"/>
      <c r="N2468" s="171"/>
      <c r="O2468" s="171"/>
      <c r="P2468" s="171"/>
      <c r="Q2468" s="171"/>
      <c r="R2468" s="171"/>
      <c r="S2468" s="171"/>
      <c r="T2468" s="208" t="str">
        <f t="shared" si="390"/>
        <v>MISSING</v>
      </c>
      <c r="U2468" s="208" t="str">
        <f t="shared" si="391"/>
        <v>MISSING</v>
      </c>
      <c r="X2468" s="56">
        <f t="shared" si="392"/>
        <v>-99</v>
      </c>
      <c r="Y2468" s="56">
        <f t="shared" si="393"/>
        <v>-99</v>
      </c>
      <c r="Z2468" s="56">
        <f t="shared" si="394"/>
        <v>-99</v>
      </c>
      <c r="AA2468" s="56">
        <f t="shared" si="395"/>
        <v>-99</v>
      </c>
      <c r="AB2468" s="56">
        <f t="shared" si="396"/>
        <v>-99</v>
      </c>
      <c r="AC2468" s="56">
        <f t="shared" si="397"/>
        <v>-99</v>
      </c>
      <c r="AD2468" s="3"/>
      <c r="AE2468" s="82">
        <f>IF(D2468=1, 'adjustment factor'!$D$4, IF(D2468=-9,-999,IF(D2468="",-999,0)))</f>
        <v>-999</v>
      </c>
      <c r="AF2468" s="82">
        <f>IF(F2468=1, 'adjustment factor'!$D$5, IF(F2468=-9,-999,IF(F2468="",-999,0)))</f>
        <v>-999</v>
      </c>
      <c r="AG2468" s="82">
        <f>IF(E2468=1, 'adjustment factor'!$D$6, IF(E2468=-9,-999,IF(E2468="",-999,0)))</f>
        <v>-999</v>
      </c>
      <c r="AH2468" s="82">
        <f>IF(K2468&gt;=45,'adjustment factor'!$D$7,IF(K2468=-9,-1200,IF(K2468="",-1200,0)))</f>
        <v>-1200</v>
      </c>
      <c r="AI2468" s="82">
        <f>IF(L2468=1, 'adjustment factor'!$D$8, IF(L2468=-9,-999,IF(L2468="",-999,0)))</f>
        <v>-999</v>
      </c>
      <c r="AJ2468" s="82">
        <f>IF(AND(M2468&gt;=1,M2468&lt;=4),'adjustment factor'!$D$9,IF(M2468=-9,-999,IF(M2468=98,-999,IF(M2468=99,-999,IF(M2468="",-999,0)))))</f>
        <v>-999</v>
      </c>
      <c r="AK2468" s="82">
        <f>IF(H2468=1, 'adjustment factor'!$D$10, IF(H2468=-9,-999,IF(H2468="",-999,0)))</f>
        <v>-999</v>
      </c>
      <c r="AL2468" s="82">
        <f>IF(G2468=1, 'adjustment factor'!$D$11, IF(G2468=-9,-999,IF(G2468="",-999,0)))</f>
        <v>-999</v>
      </c>
      <c r="AM2468" s="82">
        <f>IF(I2468=1, 'adjustment factor'!$D$12, IF(I2468=-9,-999,IF(I2468="",-999,0)))</f>
        <v>-999</v>
      </c>
      <c r="AN2468" s="82">
        <f>IF(J2468=1, 'adjustment factor'!$D$13, IF(J2468=-9,-999,IF(J2468="",-999,0)))</f>
        <v>-999</v>
      </c>
      <c r="AO2468" s="82" t="str">
        <f t="shared" si="398"/>
        <v>-999</v>
      </c>
      <c r="AP2468" s="82" t="str">
        <f t="shared" si="399"/>
        <v>MISSING</v>
      </c>
    </row>
    <row r="2469" spans="2:42">
      <c r="B2469" s="207"/>
      <c r="C2469" s="35">
        <v>2465</v>
      </c>
      <c r="D2469" s="161"/>
      <c r="E2469" s="161"/>
      <c r="F2469" s="161"/>
      <c r="G2469" s="161"/>
      <c r="H2469" s="161"/>
      <c r="I2469" s="161"/>
      <c r="J2469" s="161"/>
      <c r="K2469" s="161"/>
      <c r="L2469" s="161"/>
      <c r="M2469" s="161"/>
      <c r="N2469" s="171"/>
      <c r="O2469" s="171"/>
      <c r="P2469" s="171"/>
      <c r="Q2469" s="171"/>
      <c r="R2469" s="171"/>
      <c r="S2469" s="171"/>
      <c r="T2469" s="208" t="str">
        <f t="shared" si="390"/>
        <v>MISSING</v>
      </c>
      <c r="U2469" s="208" t="str">
        <f t="shared" si="391"/>
        <v>MISSING</v>
      </c>
      <c r="X2469" s="56">
        <f t="shared" si="392"/>
        <v>-99</v>
      </c>
      <c r="Y2469" s="56">
        <f t="shared" si="393"/>
        <v>-99</v>
      </c>
      <c r="Z2469" s="56">
        <f t="shared" si="394"/>
        <v>-99</v>
      </c>
      <c r="AA2469" s="56">
        <f t="shared" si="395"/>
        <v>-99</v>
      </c>
      <c r="AB2469" s="56">
        <f t="shared" si="396"/>
        <v>-99</v>
      </c>
      <c r="AC2469" s="56">
        <f t="shared" si="397"/>
        <v>-99</v>
      </c>
      <c r="AD2469" s="3"/>
      <c r="AE2469" s="82">
        <f>IF(D2469=1, 'adjustment factor'!$D$4, IF(D2469=-9,-999,IF(D2469="",-999,0)))</f>
        <v>-999</v>
      </c>
      <c r="AF2469" s="82">
        <f>IF(F2469=1, 'adjustment factor'!$D$5, IF(F2469=-9,-999,IF(F2469="",-999,0)))</f>
        <v>-999</v>
      </c>
      <c r="AG2469" s="82">
        <f>IF(E2469=1, 'adjustment factor'!$D$6, IF(E2469=-9,-999,IF(E2469="",-999,0)))</f>
        <v>-999</v>
      </c>
      <c r="AH2469" s="82">
        <f>IF(K2469&gt;=45,'adjustment factor'!$D$7,IF(K2469=-9,-1200,IF(K2469="",-1200,0)))</f>
        <v>-1200</v>
      </c>
      <c r="AI2469" s="82">
        <f>IF(L2469=1, 'adjustment factor'!$D$8, IF(L2469=-9,-999,IF(L2469="",-999,0)))</f>
        <v>-999</v>
      </c>
      <c r="AJ2469" s="82">
        <f>IF(AND(M2469&gt;=1,M2469&lt;=4),'adjustment factor'!$D$9,IF(M2469=-9,-999,IF(M2469=98,-999,IF(M2469=99,-999,IF(M2469="",-999,0)))))</f>
        <v>-999</v>
      </c>
      <c r="AK2469" s="82">
        <f>IF(H2469=1, 'adjustment factor'!$D$10, IF(H2469=-9,-999,IF(H2469="",-999,0)))</f>
        <v>-999</v>
      </c>
      <c r="AL2469" s="82">
        <f>IF(G2469=1, 'adjustment factor'!$D$11, IF(G2469=-9,-999,IF(G2469="",-999,0)))</f>
        <v>-999</v>
      </c>
      <c r="AM2469" s="82">
        <f>IF(I2469=1, 'adjustment factor'!$D$12, IF(I2469=-9,-999,IF(I2469="",-999,0)))</f>
        <v>-999</v>
      </c>
      <c r="AN2469" s="82">
        <f>IF(J2469=1, 'adjustment factor'!$D$13, IF(J2469=-9,-999,IF(J2469="",-999,0)))</f>
        <v>-999</v>
      </c>
      <c r="AO2469" s="82" t="str">
        <f t="shared" si="398"/>
        <v>-999</v>
      </c>
      <c r="AP2469" s="82" t="str">
        <f t="shared" si="399"/>
        <v>MISSING</v>
      </c>
    </row>
    <row r="2470" spans="2:42">
      <c r="B2470" s="207"/>
      <c r="C2470" s="35">
        <v>2466</v>
      </c>
      <c r="D2470" s="161"/>
      <c r="E2470" s="161"/>
      <c r="F2470" s="161"/>
      <c r="G2470" s="161"/>
      <c r="H2470" s="161"/>
      <c r="I2470" s="161"/>
      <c r="J2470" s="161"/>
      <c r="K2470" s="161"/>
      <c r="L2470" s="161"/>
      <c r="M2470" s="161"/>
      <c r="N2470" s="171"/>
      <c r="O2470" s="171"/>
      <c r="P2470" s="171"/>
      <c r="Q2470" s="171"/>
      <c r="R2470" s="171"/>
      <c r="S2470" s="171"/>
      <c r="T2470" s="208" t="str">
        <f t="shared" si="390"/>
        <v>MISSING</v>
      </c>
      <c r="U2470" s="208" t="str">
        <f t="shared" si="391"/>
        <v>MISSING</v>
      </c>
      <c r="X2470" s="56">
        <f t="shared" si="392"/>
        <v>-99</v>
      </c>
      <c r="Y2470" s="56">
        <f t="shared" si="393"/>
        <v>-99</v>
      </c>
      <c r="Z2470" s="56">
        <f t="shared" si="394"/>
        <v>-99</v>
      </c>
      <c r="AA2470" s="56">
        <f t="shared" si="395"/>
        <v>-99</v>
      </c>
      <c r="AB2470" s="56">
        <f t="shared" si="396"/>
        <v>-99</v>
      </c>
      <c r="AC2470" s="56">
        <f t="shared" si="397"/>
        <v>-99</v>
      </c>
      <c r="AD2470" s="3"/>
      <c r="AE2470" s="82">
        <f>IF(D2470=1, 'adjustment factor'!$D$4, IF(D2470=-9,-999,IF(D2470="",-999,0)))</f>
        <v>-999</v>
      </c>
      <c r="AF2470" s="82">
        <f>IF(F2470=1, 'adjustment factor'!$D$5, IF(F2470=-9,-999,IF(F2470="",-999,0)))</f>
        <v>-999</v>
      </c>
      <c r="AG2470" s="82">
        <f>IF(E2470=1, 'adjustment factor'!$D$6, IF(E2470=-9,-999,IF(E2470="",-999,0)))</f>
        <v>-999</v>
      </c>
      <c r="AH2470" s="82">
        <f>IF(K2470&gt;=45,'adjustment factor'!$D$7,IF(K2470=-9,-1200,IF(K2470="",-1200,0)))</f>
        <v>-1200</v>
      </c>
      <c r="AI2470" s="82">
        <f>IF(L2470=1, 'adjustment factor'!$D$8, IF(L2470=-9,-999,IF(L2470="",-999,0)))</f>
        <v>-999</v>
      </c>
      <c r="AJ2470" s="82">
        <f>IF(AND(M2470&gt;=1,M2470&lt;=4),'adjustment factor'!$D$9,IF(M2470=-9,-999,IF(M2470=98,-999,IF(M2470=99,-999,IF(M2470="",-999,0)))))</f>
        <v>-999</v>
      </c>
      <c r="AK2470" s="82">
        <f>IF(H2470=1, 'adjustment factor'!$D$10, IF(H2470=-9,-999,IF(H2470="",-999,0)))</f>
        <v>-999</v>
      </c>
      <c r="AL2470" s="82">
        <f>IF(G2470=1, 'adjustment factor'!$D$11, IF(G2470=-9,-999,IF(G2470="",-999,0)))</f>
        <v>-999</v>
      </c>
      <c r="AM2470" s="82">
        <f>IF(I2470=1, 'adjustment factor'!$D$12, IF(I2470=-9,-999,IF(I2470="",-999,0)))</f>
        <v>-999</v>
      </c>
      <c r="AN2470" s="82">
        <f>IF(J2470=1, 'adjustment factor'!$D$13, IF(J2470=-9,-999,IF(J2470="",-999,0)))</f>
        <v>-999</v>
      </c>
      <c r="AO2470" s="82" t="str">
        <f t="shared" si="398"/>
        <v>-999</v>
      </c>
      <c r="AP2470" s="82" t="str">
        <f t="shared" si="399"/>
        <v>MISSING</v>
      </c>
    </row>
    <row r="2471" spans="2:42">
      <c r="B2471" s="207"/>
      <c r="C2471" s="35">
        <v>2467</v>
      </c>
      <c r="D2471" s="161"/>
      <c r="E2471" s="161"/>
      <c r="F2471" s="161"/>
      <c r="G2471" s="161"/>
      <c r="H2471" s="161"/>
      <c r="I2471" s="161"/>
      <c r="J2471" s="161"/>
      <c r="K2471" s="161"/>
      <c r="L2471" s="161"/>
      <c r="M2471" s="161"/>
      <c r="N2471" s="171"/>
      <c r="O2471" s="171"/>
      <c r="P2471" s="171"/>
      <c r="Q2471" s="171"/>
      <c r="R2471" s="171"/>
      <c r="S2471" s="171"/>
      <c r="T2471" s="208" t="str">
        <f t="shared" si="390"/>
        <v>MISSING</v>
      </c>
      <c r="U2471" s="208" t="str">
        <f t="shared" si="391"/>
        <v>MISSING</v>
      </c>
      <c r="X2471" s="56">
        <f t="shared" si="392"/>
        <v>-99</v>
      </c>
      <c r="Y2471" s="56">
        <f t="shared" si="393"/>
        <v>-99</v>
      </c>
      <c r="Z2471" s="56">
        <f t="shared" si="394"/>
        <v>-99</v>
      </c>
      <c r="AA2471" s="56">
        <f t="shared" si="395"/>
        <v>-99</v>
      </c>
      <c r="AB2471" s="56">
        <f t="shared" si="396"/>
        <v>-99</v>
      </c>
      <c r="AC2471" s="56">
        <f t="shared" si="397"/>
        <v>-99</v>
      </c>
      <c r="AD2471" s="3"/>
      <c r="AE2471" s="82">
        <f>IF(D2471=1, 'adjustment factor'!$D$4, IF(D2471=-9,-999,IF(D2471="",-999,0)))</f>
        <v>-999</v>
      </c>
      <c r="AF2471" s="82">
        <f>IF(F2471=1, 'adjustment factor'!$D$5, IF(F2471=-9,-999,IF(F2471="",-999,0)))</f>
        <v>-999</v>
      </c>
      <c r="AG2471" s="82">
        <f>IF(E2471=1, 'adjustment factor'!$D$6, IF(E2471=-9,-999,IF(E2471="",-999,0)))</f>
        <v>-999</v>
      </c>
      <c r="AH2471" s="82">
        <f>IF(K2471&gt;=45,'adjustment factor'!$D$7,IF(K2471=-9,-1200,IF(K2471="",-1200,0)))</f>
        <v>-1200</v>
      </c>
      <c r="AI2471" s="82">
        <f>IF(L2471=1, 'adjustment factor'!$D$8, IF(L2471=-9,-999,IF(L2471="",-999,0)))</f>
        <v>-999</v>
      </c>
      <c r="AJ2471" s="82">
        <f>IF(AND(M2471&gt;=1,M2471&lt;=4),'adjustment factor'!$D$9,IF(M2471=-9,-999,IF(M2471=98,-999,IF(M2471=99,-999,IF(M2471="",-999,0)))))</f>
        <v>-999</v>
      </c>
      <c r="AK2471" s="82">
        <f>IF(H2471=1, 'adjustment factor'!$D$10, IF(H2471=-9,-999,IF(H2471="",-999,0)))</f>
        <v>-999</v>
      </c>
      <c r="AL2471" s="82">
        <f>IF(G2471=1, 'adjustment factor'!$D$11, IF(G2471=-9,-999,IF(G2471="",-999,0)))</f>
        <v>-999</v>
      </c>
      <c r="AM2471" s="82">
        <f>IF(I2471=1, 'adjustment factor'!$D$12, IF(I2471=-9,-999,IF(I2471="",-999,0)))</f>
        <v>-999</v>
      </c>
      <c r="AN2471" s="82">
        <f>IF(J2471=1, 'adjustment factor'!$D$13, IF(J2471=-9,-999,IF(J2471="",-999,0)))</f>
        <v>-999</v>
      </c>
      <c r="AO2471" s="82" t="str">
        <f t="shared" si="398"/>
        <v>-999</v>
      </c>
      <c r="AP2471" s="82" t="str">
        <f t="shared" si="399"/>
        <v>MISSING</v>
      </c>
    </row>
    <row r="2472" spans="2:42">
      <c r="B2472" s="207"/>
      <c r="C2472" s="35">
        <v>2468</v>
      </c>
      <c r="D2472" s="161"/>
      <c r="E2472" s="161"/>
      <c r="F2472" s="161"/>
      <c r="G2472" s="161"/>
      <c r="H2472" s="161"/>
      <c r="I2472" s="161"/>
      <c r="J2472" s="161"/>
      <c r="K2472" s="161"/>
      <c r="L2472" s="161"/>
      <c r="M2472" s="161"/>
      <c r="N2472" s="171"/>
      <c r="O2472" s="171"/>
      <c r="P2472" s="171"/>
      <c r="Q2472" s="171"/>
      <c r="R2472" s="171"/>
      <c r="S2472" s="171"/>
      <c r="T2472" s="208" t="str">
        <f t="shared" si="390"/>
        <v>MISSING</v>
      </c>
      <c r="U2472" s="208" t="str">
        <f t="shared" si="391"/>
        <v>MISSING</v>
      </c>
      <c r="X2472" s="56">
        <f t="shared" si="392"/>
        <v>-99</v>
      </c>
      <c r="Y2472" s="56">
        <f t="shared" si="393"/>
        <v>-99</v>
      </c>
      <c r="Z2472" s="56">
        <f t="shared" si="394"/>
        <v>-99</v>
      </c>
      <c r="AA2472" s="56">
        <f t="shared" si="395"/>
        <v>-99</v>
      </c>
      <c r="AB2472" s="56">
        <f t="shared" si="396"/>
        <v>-99</v>
      </c>
      <c r="AC2472" s="56">
        <f t="shared" si="397"/>
        <v>-99</v>
      </c>
      <c r="AD2472" s="3"/>
      <c r="AE2472" s="82">
        <f>IF(D2472=1, 'adjustment factor'!$D$4, IF(D2472=-9,-999,IF(D2472="",-999,0)))</f>
        <v>-999</v>
      </c>
      <c r="AF2472" s="82">
        <f>IF(F2472=1, 'adjustment factor'!$D$5, IF(F2472=-9,-999,IF(F2472="",-999,0)))</f>
        <v>-999</v>
      </c>
      <c r="AG2472" s="82">
        <f>IF(E2472=1, 'adjustment factor'!$D$6, IF(E2472=-9,-999,IF(E2472="",-999,0)))</f>
        <v>-999</v>
      </c>
      <c r="AH2472" s="82">
        <f>IF(K2472&gt;=45,'adjustment factor'!$D$7,IF(K2472=-9,-1200,IF(K2472="",-1200,0)))</f>
        <v>-1200</v>
      </c>
      <c r="AI2472" s="82">
        <f>IF(L2472=1, 'adjustment factor'!$D$8, IF(L2472=-9,-999,IF(L2472="",-999,0)))</f>
        <v>-999</v>
      </c>
      <c r="AJ2472" s="82">
        <f>IF(AND(M2472&gt;=1,M2472&lt;=4),'adjustment factor'!$D$9,IF(M2472=-9,-999,IF(M2472=98,-999,IF(M2472=99,-999,IF(M2472="",-999,0)))))</f>
        <v>-999</v>
      </c>
      <c r="AK2472" s="82">
        <f>IF(H2472=1, 'adjustment factor'!$D$10, IF(H2472=-9,-999,IF(H2472="",-999,0)))</f>
        <v>-999</v>
      </c>
      <c r="AL2472" s="82">
        <f>IF(G2472=1, 'adjustment factor'!$D$11, IF(G2472=-9,-999,IF(G2472="",-999,0)))</f>
        <v>-999</v>
      </c>
      <c r="AM2472" s="82">
        <f>IF(I2472=1, 'adjustment factor'!$D$12, IF(I2472=-9,-999,IF(I2472="",-999,0)))</f>
        <v>-999</v>
      </c>
      <c r="AN2472" s="82">
        <f>IF(J2472=1, 'adjustment factor'!$D$13, IF(J2472=-9,-999,IF(J2472="",-999,0)))</f>
        <v>-999</v>
      </c>
      <c r="AO2472" s="82" t="str">
        <f t="shared" si="398"/>
        <v>-999</v>
      </c>
      <c r="AP2472" s="82" t="str">
        <f t="shared" si="399"/>
        <v>MISSING</v>
      </c>
    </row>
    <row r="2473" spans="2:42">
      <c r="B2473" s="207"/>
      <c r="C2473" s="35">
        <v>2469</v>
      </c>
      <c r="D2473" s="161"/>
      <c r="E2473" s="161"/>
      <c r="F2473" s="161"/>
      <c r="G2473" s="161"/>
      <c r="H2473" s="161"/>
      <c r="I2473" s="161"/>
      <c r="J2473" s="161"/>
      <c r="K2473" s="161"/>
      <c r="L2473" s="161"/>
      <c r="M2473" s="161"/>
      <c r="N2473" s="171"/>
      <c r="O2473" s="171"/>
      <c r="P2473" s="171"/>
      <c r="Q2473" s="171"/>
      <c r="R2473" s="171"/>
      <c r="S2473" s="171"/>
      <c r="T2473" s="208" t="str">
        <f t="shared" si="390"/>
        <v>MISSING</v>
      </c>
      <c r="U2473" s="208" t="str">
        <f t="shared" si="391"/>
        <v>MISSING</v>
      </c>
      <c r="X2473" s="56">
        <f t="shared" si="392"/>
        <v>-99</v>
      </c>
      <c r="Y2473" s="56">
        <f t="shared" si="393"/>
        <v>-99</v>
      </c>
      <c r="Z2473" s="56">
        <f t="shared" si="394"/>
        <v>-99</v>
      </c>
      <c r="AA2473" s="56">
        <f t="shared" si="395"/>
        <v>-99</v>
      </c>
      <c r="AB2473" s="56">
        <f t="shared" si="396"/>
        <v>-99</v>
      </c>
      <c r="AC2473" s="56">
        <f t="shared" si="397"/>
        <v>-99</v>
      </c>
      <c r="AD2473" s="3"/>
      <c r="AE2473" s="82">
        <f>IF(D2473=1, 'adjustment factor'!$D$4, IF(D2473=-9,-999,IF(D2473="",-999,0)))</f>
        <v>-999</v>
      </c>
      <c r="AF2473" s="82">
        <f>IF(F2473=1, 'adjustment factor'!$D$5, IF(F2473=-9,-999,IF(F2473="",-999,0)))</f>
        <v>-999</v>
      </c>
      <c r="AG2473" s="82">
        <f>IF(E2473=1, 'adjustment factor'!$D$6, IF(E2473=-9,-999,IF(E2473="",-999,0)))</f>
        <v>-999</v>
      </c>
      <c r="AH2473" s="82">
        <f>IF(K2473&gt;=45,'adjustment factor'!$D$7,IF(K2473=-9,-1200,IF(K2473="",-1200,0)))</f>
        <v>-1200</v>
      </c>
      <c r="AI2473" s="82">
        <f>IF(L2473=1, 'adjustment factor'!$D$8, IF(L2473=-9,-999,IF(L2473="",-999,0)))</f>
        <v>-999</v>
      </c>
      <c r="AJ2473" s="82">
        <f>IF(AND(M2473&gt;=1,M2473&lt;=4),'adjustment factor'!$D$9,IF(M2473=-9,-999,IF(M2473=98,-999,IF(M2473=99,-999,IF(M2473="",-999,0)))))</f>
        <v>-999</v>
      </c>
      <c r="AK2473" s="82">
        <f>IF(H2473=1, 'adjustment factor'!$D$10, IF(H2473=-9,-999,IF(H2473="",-999,0)))</f>
        <v>-999</v>
      </c>
      <c r="AL2473" s="82">
        <f>IF(G2473=1, 'adjustment factor'!$D$11, IF(G2473=-9,-999,IF(G2473="",-999,0)))</f>
        <v>-999</v>
      </c>
      <c r="AM2473" s="82">
        <f>IF(I2473=1, 'adjustment factor'!$D$12, IF(I2473=-9,-999,IF(I2473="",-999,0)))</f>
        <v>-999</v>
      </c>
      <c r="AN2473" s="82">
        <f>IF(J2473=1, 'adjustment factor'!$D$13, IF(J2473=-9,-999,IF(J2473="",-999,0)))</f>
        <v>-999</v>
      </c>
      <c r="AO2473" s="82" t="str">
        <f t="shared" si="398"/>
        <v>-999</v>
      </c>
      <c r="AP2473" s="82" t="str">
        <f t="shared" si="399"/>
        <v>MISSING</v>
      </c>
    </row>
    <row r="2474" spans="2:42">
      <c r="B2474" s="207"/>
      <c r="C2474" s="35">
        <v>2470</v>
      </c>
      <c r="D2474" s="161"/>
      <c r="E2474" s="161"/>
      <c r="F2474" s="161"/>
      <c r="G2474" s="161"/>
      <c r="H2474" s="161"/>
      <c r="I2474" s="161"/>
      <c r="J2474" s="161"/>
      <c r="K2474" s="161"/>
      <c r="L2474" s="161"/>
      <c r="M2474" s="161"/>
      <c r="N2474" s="171"/>
      <c r="O2474" s="171"/>
      <c r="P2474" s="171"/>
      <c r="Q2474" s="171"/>
      <c r="R2474" s="171"/>
      <c r="S2474" s="171"/>
      <c r="T2474" s="208" t="str">
        <f t="shared" si="390"/>
        <v>MISSING</v>
      </c>
      <c r="U2474" s="208" t="str">
        <f t="shared" si="391"/>
        <v>MISSING</v>
      </c>
      <c r="X2474" s="56">
        <f t="shared" si="392"/>
        <v>-99</v>
      </c>
      <c r="Y2474" s="56">
        <f t="shared" si="393"/>
        <v>-99</v>
      </c>
      <c r="Z2474" s="56">
        <f t="shared" si="394"/>
        <v>-99</v>
      </c>
      <c r="AA2474" s="56">
        <f t="shared" si="395"/>
        <v>-99</v>
      </c>
      <c r="AB2474" s="56">
        <f t="shared" si="396"/>
        <v>-99</v>
      </c>
      <c r="AC2474" s="56">
        <f t="shared" si="397"/>
        <v>-99</v>
      </c>
      <c r="AD2474" s="3"/>
      <c r="AE2474" s="82">
        <f>IF(D2474=1, 'adjustment factor'!$D$4, IF(D2474=-9,-999,IF(D2474="",-999,0)))</f>
        <v>-999</v>
      </c>
      <c r="AF2474" s="82">
        <f>IF(F2474=1, 'adjustment factor'!$D$5, IF(F2474=-9,-999,IF(F2474="",-999,0)))</f>
        <v>-999</v>
      </c>
      <c r="AG2474" s="82">
        <f>IF(E2474=1, 'adjustment factor'!$D$6, IF(E2474=-9,-999,IF(E2474="",-999,0)))</f>
        <v>-999</v>
      </c>
      <c r="AH2474" s="82">
        <f>IF(K2474&gt;=45,'adjustment factor'!$D$7,IF(K2474=-9,-1200,IF(K2474="",-1200,0)))</f>
        <v>-1200</v>
      </c>
      <c r="AI2474" s="82">
        <f>IF(L2474=1, 'adjustment factor'!$D$8, IF(L2474=-9,-999,IF(L2474="",-999,0)))</f>
        <v>-999</v>
      </c>
      <c r="AJ2474" s="82">
        <f>IF(AND(M2474&gt;=1,M2474&lt;=4),'adjustment factor'!$D$9,IF(M2474=-9,-999,IF(M2474=98,-999,IF(M2474=99,-999,IF(M2474="",-999,0)))))</f>
        <v>-999</v>
      </c>
      <c r="AK2474" s="82">
        <f>IF(H2474=1, 'adjustment factor'!$D$10, IF(H2474=-9,-999,IF(H2474="",-999,0)))</f>
        <v>-999</v>
      </c>
      <c r="AL2474" s="82">
        <f>IF(G2474=1, 'adjustment factor'!$D$11, IF(G2474=-9,-999,IF(G2474="",-999,0)))</f>
        <v>-999</v>
      </c>
      <c r="AM2474" s="82">
        <f>IF(I2474=1, 'adjustment factor'!$D$12, IF(I2474=-9,-999,IF(I2474="",-999,0)))</f>
        <v>-999</v>
      </c>
      <c r="AN2474" s="82">
        <f>IF(J2474=1, 'adjustment factor'!$D$13, IF(J2474=-9,-999,IF(J2474="",-999,0)))</f>
        <v>-999</v>
      </c>
      <c r="AO2474" s="82" t="str">
        <f t="shared" si="398"/>
        <v>-999</v>
      </c>
      <c r="AP2474" s="82" t="str">
        <f t="shared" si="399"/>
        <v>MISSING</v>
      </c>
    </row>
    <row r="2475" spans="2:42">
      <c r="B2475" s="207"/>
      <c r="C2475" s="35">
        <v>2471</v>
      </c>
      <c r="D2475" s="161"/>
      <c r="E2475" s="161"/>
      <c r="F2475" s="161"/>
      <c r="G2475" s="161"/>
      <c r="H2475" s="161"/>
      <c r="I2475" s="161"/>
      <c r="J2475" s="161"/>
      <c r="K2475" s="161"/>
      <c r="L2475" s="161"/>
      <c r="M2475" s="161"/>
      <c r="N2475" s="171"/>
      <c r="O2475" s="171"/>
      <c r="P2475" s="171"/>
      <c r="Q2475" s="171"/>
      <c r="R2475" s="171"/>
      <c r="S2475" s="171"/>
      <c r="T2475" s="208" t="str">
        <f t="shared" si="390"/>
        <v>MISSING</v>
      </c>
      <c r="U2475" s="208" t="str">
        <f t="shared" si="391"/>
        <v>MISSING</v>
      </c>
      <c r="X2475" s="56">
        <f t="shared" si="392"/>
        <v>-99</v>
      </c>
      <c r="Y2475" s="56">
        <f t="shared" si="393"/>
        <v>-99</v>
      </c>
      <c r="Z2475" s="56">
        <f t="shared" si="394"/>
        <v>-99</v>
      </c>
      <c r="AA2475" s="56">
        <f t="shared" si="395"/>
        <v>-99</v>
      </c>
      <c r="AB2475" s="56">
        <f t="shared" si="396"/>
        <v>-99</v>
      </c>
      <c r="AC2475" s="56">
        <f t="shared" si="397"/>
        <v>-99</v>
      </c>
      <c r="AD2475" s="3"/>
      <c r="AE2475" s="82">
        <f>IF(D2475=1, 'adjustment factor'!$D$4, IF(D2475=-9,-999,IF(D2475="",-999,0)))</f>
        <v>-999</v>
      </c>
      <c r="AF2475" s="82">
        <f>IF(F2475=1, 'adjustment factor'!$D$5, IF(F2475=-9,-999,IF(F2475="",-999,0)))</f>
        <v>-999</v>
      </c>
      <c r="AG2475" s="82">
        <f>IF(E2475=1, 'adjustment factor'!$D$6, IF(E2475=-9,-999,IF(E2475="",-999,0)))</f>
        <v>-999</v>
      </c>
      <c r="AH2475" s="82">
        <f>IF(K2475&gt;=45,'adjustment factor'!$D$7,IF(K2475=-9,-1200,IF(K2475="",-1200,0)))</f>
        <v>-1200</v>
      </c>
      <c r="AI2475" s="82">
        <f>IF(L2475=1, 'adjustment factor'!$D$8, IF(L2475=-9,-999,IF(L2475="",-999,0)))</f>
        <v>-999</v>
      </c>
      <c r="AJ2475" s="82">
        <f>IF(AND(M2475&gt;=1,M2475&lt;=4),'adjustment factor'!$D$9,IF(M2475=-9,-999,IF(M2475=98,-999,IF(M2475=99,-999,IF(M2475="",-999,0)))))</f>
        <v>-999</v>
      </c>
      <c r="AK2475" s="82">
        <f>IF(H2475=1, 'adjustment factor'!$D$10, IF(H2475=-9,-999,IF(H2475="",-999,0)))</f>
        <v>-999</v>
      </c>
      <c r="AL2475" s="82">
        <f>IF(G2475=1, 'adjustment factor'!$D$11, IF(G2475=-9,-999,IF(G2475="",-999,0)))</f>
        <v>-999</v>
      </c>
      <c r="AM2475" s="82">
        <f>IF(I2475=1, 'adjustment factor'!$D$12, IF(I2475=-9,-999,IF(I2475="",-999,0)))</f>
        <v>-999</v>
      </c>
      <c r="AN2475" s="82">
        <f>IF(J2475=1, 'adjustment factor'!$D$13, IF(J2475=-9,-999,IF(J2475="",-999,0)))</f>
        <v>-999</v>
      </c>
      <c r="AO2475" s="82" t="str">
        <f t="shared" si="398"/>
        <v>-999</v>
      </c>
      <c r="AP2475" s="82" t="str">
        <f t="shared" si="399"/>
        <v>MISSING</v>
      </c>
    </row>
    <row r="2476" spans="2:42">
      <c r="B2476" s="207"/>
      <c r="C2476" s="35">
        <v>2472</v>
      </c>
      <c r="D2476" s="161"/>
      <c r="E2476" s="161"/>
      <c r="F2476" s="161"/>
      <c r="G2476" s="161"/>
      <c r="H2476" s="161"/>
      <c r="I2476" s="161"/>
      <c r="J2476" s="161"/>
      <c r="K2476" s="161"/>
      <c r="L2476" s="161"/>
      <c r="M2476" s="161"/>
      <c r="N2476" s="171"/>
      <c r="O2476" s="171"/>
      <c r="P2476" s="171"/>
      <c r="Q2476" s="171"/>
      <c r="R2476" s="171"/>
      <c r="S2476" s="171"/>
      <c r="T2476" s="208" t="str">
        <f t="shared" si="390"/>
        <v>MISSING</v>
      </c>
      <c r="U2476" s="208" t="str">
        <f t="shared" si="391"/>
        <v>MISSING</v>
      </c>
      <c r="X2476" s="56">
        <f t="shared" si="392"/>
        <v>-99</v>
      </c>
      <c r="Y2476" s="56">
        <f t="shared" si="393"/>
        <v>-99</v>
      </c>
      <c r="Z2476" s="56">
        <f t="shared" si="394"/>
        <v>-99</v>
      </c>
      <c r="AA2476" s="56">
        <f t="shared" si="395"/>
        <v>-99</v>
      </c>
      <c r="AB2476" s="56">
        <f t="shared" si="396"/>
        <v>-99</v>
      </c>
      <c r="AC2476" s="56">
        <f t="shared" si="397"/>
        <v>-99</v>
      </c>
      <c r="AD2476" s="3"/>
      <c r="AE2476" s="82">
        <f>IF(D2476=1, 'adjustment factor'!$D$4, IF(D2476=-9,-999,IF(D2476="",-999,0)))</f>
        <v>-999</v>
      </c>
      <c r="AF2476" s="82">
        <f>IF(F2476=1, 'adjustment factor'!$D$5, IF(F2476=-9,-999,IF(F2476="",-999,0)))</f>
        <v>-999</v>
      </c>
      <c r="AG2476" s="82">
        <f>IF(E2476=1, 'adjustment factor'!$D$6, IF(E2476=-9,-999,IF(E2476="",-999,0)))</f>
        <v>-999</v>
      </c>
      <c r="AH2476" s="82">
        <f>IF(K2476&gt;=45,'adjustment factor'!$D$7,IF(K2476=-9,-1200,IF(K2476="",-1200,0)))</f>
        <v>-1200</v>
      </c>
      <c r="AI2476" s="82">
        <f>IF(L2476=1, 'adjustment factor'!$D$8, IF(L2476=-9,-999,IF(L2476="",-999,0)))</f>
        <v>-999</v>
      </c>
      <c r="AJ2476" s="82">
        <f>IF(AND(M2476&gt;=1,M2476&lt;=4),'adjustment factor'!$D$9,IF(M2476=-9,-999,IF(M2476=98,-999,IF(M2476=99,-999,IF(M2476="",-999,0)))))</f>
        <v>-999</v>
      </c>
      <c r="AK2476" s="82">
        <f>IF(H2476=1, 'adjustment factor'!$D$10, IF(H2476=-9,-999,IF(H2476="",-999,0)))</f>
        <v>-999</v>
      </c>
      <c r="AL2476" s="82">
        <f>IF(G2476=1, 'adjustment factor'!$D$11, IF(G2476=-9,-999,IF(G2476="",-999,0)))</f>
        <v>-999</v>
      </c>
      <c r="AM2476" s="82">
        <f>IF(I2476=1, 'adjustment factor'!$D$12, IF(I2476=-9,-999,IF(I2476="",-999,0)))</f>
        <v>-999</v>
      </c>
      <c r="AN2476" s="82">
        <f>IF(J2476=1, 'adjustment factor'!$D$13, IF(J2476=-9,-999,IF(J2476="",-999,0)))</f>
        <v>-999</v>
      </c>
      <c r="AO2476" s="82" t="str">
        <f t="shared" si="398"/>
        <v>-999</v>
      </c>
      <c r="AP2476" s="82" t="str">
        <f t="shared" si="399"/>
        <v>MISSING</v>
      </c>
    </row>
    <row r="2477" spans="2:42">
      <c r="B2477" s="207"/>
      <c r="C2477" s="35">
        <v>2473</v>
      </c>
      <c r="D2477" s="161"/>
      <c r="E2477" s="161"/>
      <c r="F2477" s="161"/>
      <c r="G2477" s="161"/>
      <c r="H2477" s="161"/>
      <c r="I2477" s="161"/>
      <c r="J2477" s="161"/>
      <c r="K2477" s="161"/>
      <c r="L2477" s="161"/>
      <c r="M2477" s="161"/>
      <c r="N2477" s="171"/>
      <c r="O2477" s="171"/>
      <c r="P2477" s="171"/>
      <c r="Q2477" s="171"/>
      <c r="R2477" s="171"/>
      <c r="S2477" s="171"/>
      <c r="T2477" s="208" t="str">
        <f t="shared" si="390"/>
        <v>MISSING</v>
      </c>
      <c r="U2477" s="208" t="str">
        <f t="shared" si="391"/>
        <v>MISSING</v>
      </c>
      <c r="X2477" s="56">
        <f t="shared" si="392"/>
        <v>-99</v>
      </c>
      <c r="Y2477" s="56">
        <f t="shared" si="393"/>
        <v>-99</v>
      </c>
      <c r="Z2477" s="56">
        <f t="shared" si="394"/>
        <v>-99</v>
      </c>
      <c r="AA2477" s="56">
        <f t="shared" si="395"/>
        <v>-99</v>
      </c>
      <c r="AB2477" s="56">
        <f t="shared" si="396"/>
        <v>-99</v>
      </c>
      <c r="AC2477" s="56">
        <f t="shared" si="397"/>
        <v>-99</v>
      </c>
      <c r="AD2477" s="3"/>
      <c r="AE2477" s="82">
        <f>IF(D2477=1, 'adjustment factor'!$D$4, IF(D2477=-9,-999,IF(D2477="",-999,0)))</f>
        <v>-999</v>
      </c>
      <c r="AF2477" s="82">
        <f>IF(F2477=1, 'adjustment factor'!$D$5, IF(F2477=-9,-999,IF(F2477="",-999,0)))</f>
        <v>-999</v>
      </c>
      <c r="AG2477" s="82">
        <f>IF(E2477=1, 'adjustment factor'!$D$6, IF(E2477=-9,-999,IF(E2477="",-999,0)))</f>
        <v>-999</v>
      </c>
      <c r="AH2477" s="82">
        <f>IF(K2477&gt;=45,'adjustment factor'!$D$7,IF(K2477=-9,-1200,IF(K2477="",-1200,0)))</f>
        <v>-1200</v>
      </c>
      <c r="AI2477" s="82">
        <f>IF(L2477=1, 'adjustment factor'!$D$8, IF(L2477=-9,-999,IF(L2477="",-999,0)))</f>
        <v>-999</v>
      </c>
      <c r="AJ2477" s="82">
        <f>IF(AND(M2477&gt;=1,M2477&lt;=4),'adjustment factor'!$D$9,IF(M2477=-9,-999,IF(M2477=98,-999,IF(M2477=99,-999,IF(M2477="",-999,0)))))</f>
        <v>-999</v>
      </c>
      <c r="AK2477" s="82">
        <f>IF(H2477=1, 'adjustment factor'!$D$10, IF(H2477=-9,-999,IF(H2477="",-999,0)))</f>
        <v>-999</v>
      </c>
      <c r="AL2477" s="82">
        <f>IF(G2477=1, 'adjustment factor'!$D$11, IF(G2477=-9,-999,IF(G2477="",-999,0)))</f>
        <v>-999</v>
      </c>
      <c r="AM2477" s="82">
        <f>IF(I2477=1, 'adjustment factor'!$D$12, IF(I2477=-9,-999,IF(I2477="",-999,0)))</f>
        <v>-999</v>
      </c>
      <c r="AN2477" s="82">
        <f>IF(J2477=1, 'adjustment factor'!$D$13, IF(J2477=-9,-999,IF(J2477="",-999,0)))</f>
        <v>-999</v>
      </c>
      <c r="AO2477" s="82" t="str">
        <f t="shared" si="398"/>
        <v>-999</v>
      </c>
      <c r="AP2477" s="82" t="str">
        <f t="shared" si="399"/>
        <v>MISSING</v>
      </c>
    </row>
    <row r="2478" spans="2:42">
      <c r="B2478" s="207"/>
      <c r="C2478" s="35">
        <v>2474</v>
      </c>
      <c r="D2478" s="161"/>
      <c r="E2478" s="161"/>
      <c r="F2478" s="161"/>
      <c r="G2478" s="161"/>
      <c r="H2478" s="161"/>
      <c r="I2478" s="161"/>
      <c r="J2478" s="161"/>
      <c r="K2478" s="161"/>
      <c r="L2478" s="161"/>
      <c r="M2478" s="161"/>
      <c r="N2478" s="171"/>
      <c r="O2478" s="171"/>
      <c r="P2478" s="171"/>
      <c r="Q2478" s="171"/>
      <c r="R2478" s="171"/>
      <c r="S2478" s="171"/>
      <c r="T2478" s="208" t="str">
        <f t="shared" si="390"/>
        <v>MISSING</v>
      </c>
      <c r="U2478" s="208" t="str">
        <f t="shared" si="391"/>
        <v>MISSING</v>
      </c>
      <c r="X2478" s="56">
        <f t="shared" si="392"/>
        <v>-99</v>
      </c>
      <c r="Y2478" s="56">
        <f t="shared" si="393"/>
        <v>-99</v>
      </c>
      <c r="Z2478" s="56">
        <f t="shared" si="394"/>
        <v>-99</v>
      </c>
      <c r="AA2478" s="56">
        <f t="shared" si="395"/>
        <v>-99</v>
      </c>
      <c r="AB2478" s="56">
        <f t="shared" si="396"/>
        <v>-99</v>
      </c>
      <c r="AC2478" s="56">
        <f t="shared" si="397"/>
        <v>-99</v>
      </c>
      <c r="AD2478" s="3"/>
      <c r="AE2478" s="82">
        <f>IF(D2478=1, 'adjustment factor'!$D$4, IF(D2478=-9,-999,IF(D2478="",-999,0)))</f>
        <v>-999</v>
      </c>
      <c r="AF2478" s="82">
        <f>IF(F2478=1, 'adjustment factor'!$D$5, IF(F2478=-9,-999,IF(F2478="",-999,0)))</f>
        <v>-999</v>
      </c>
      <c r="AG2478" s="82">
        <f>IF(E2478=1, 'adjustment factor'!$D$6, IF(E2478=-9,-999,IF(E2478="",-999,0)))</f>
        <v>-999</v>
      </c>
      <c r="AH2478" s="82">
        <f>IF(K2478&gt;=45,'adjustment factor'!$D$7,IF(K2478=-9,-1200,IF(K2478="",-1200,0)))</f>
        <v>-1200</v>
      </c>
      <c r="AI2478" s="82">
        <f>IF(L2478=1, 'adjustment factor'!$D$8, IF(L2478=-9,-999,IF(L2478="",-999,0)))</f>
        <v>-999</v>
      </c>
      <c r="AJ2478" s="82">
        <f>IF(AND(M2478&gt;=1,M2478&lt;=4),'adjustment factor'!$D$9,IF(M2478=-9,-999,IF(M2478=98,-999,IF(M2478=99,-999,IF(M2478="",-999,0)))))</f>
        <v>-999</v>
      </c>
      <c r="AK2478" s="82">
        <f>IF(H2478=1, 'adjustment factor'!$D$10, IF(H2478=-9,-999,IF(H2478="",-999,0)))</f>
        <v>-999</v>
      </c>
      <c r="AL2478" s="82">
        <f>IF(G2478=1, 'adjustment factor'!$D$11, IF(G2478=-9,-999,IF(G2478="",-999,0)))</f>
        <v>-999</v>
      </c>
      <c r="AM2478" s="82">
        <f>IF(I2478=1, 'adjustment factor'!$D$12, IF(I2478=-9,-999,IF(I2478="",-999,0)))</f>
        <v>-999</v>
      </c>
      <c r="AN2478" s="82">
        <f>IF(J2478=1, 'adjustment factor'!$D$13, IF(J2478=-9,-999,IF(J2478="",-999,0)))</f>
        <v>-999</v>
      </c>
      <c r="AO2478" s="82" t="str">
        <f t="shared" si="398"/>
        <v>-999</v>
      </c>
      <c r="AP2478" s="82" t="str">
        <f t="shared" si="399"/>
        <v>MISSING</v>
      </c>
    </row>
    <row r="2479" spans="2:42">
      <c r="B2479" s="207"/>
      <c r="C2479" s="35">
        <v>2475</v>
      </c>
      <c r="D2479" s="161"/>
      <c r="E2479" s="161"/>
      <c r="F2479" s="161"/>
      <c r="G2479" s="161"/>
      <c r="H2479" s="161"/>
      <c r="I2479" s="161"/>
      <c r="J2479" s="161"/>
      <c r="K2479" s="161"/>
      <c r="L2479" s="161"/>
      <c r="M2479" s="161"/>
      <c r="N2479" s="171"/>
      <c r="O2479" s="171"/>
      <c r="P2479" s="171"/>
      <c r="Q2479" s="171"/>
      <c r="R2479" s="171"/>
      <c r="S2479" s="171"/>
      <c r="T2479" s="208" t="str">
        <f t="shared" si="390"/>
        <v>MISSING</v>
      </c>
      <c r="U2479" s="208" t="str">
        <f t="shared" si="391"/>
        <v>MISSING</v>
      </c>
      <c r="X2479" s="56">
        <f t="shared" si="392"/>
        <v>-99</v>
      </c>
      <c r="Y2479" s="56">
        <f t="shared" si="393"/>
        <v>-99</v>
      </c>
      <c r="Z2479" s="56">
        <f t="shared" si="394"/>
        <v>-99</v>
      </c>
      <c r="AA2479" s="56">
        <f t="shared" si="395"/>
        <v>-99</v>
      </c>
      <c r="AB2479" s="56">
        <f t="shared" si="396"/>
        <v>-99</v>
      </c>
      <c r="AC2479" s="56">
        <f t="shared" si="397"/>
        <v>-99</v>
      </c>
      <c r="AD2479" s="3"/>
      <c r="AE2479" s="82">
        <f>IF(D2479=1, 'adjustment factor'!$D$4, IF(D2479=-9,-999,IF(D2479="",-999,0)))</f>
        <v>-999</v>
      </c>
      <c r="AF2479" s="82">
        <f>IF(F2479=1, 'adjustment factor'!$D$5, IF(F2479=-9,-999,IF(F2479="",-999,0)))</f>
        <v>-999</v>
      </c>
      <c r="AG2479" s="82">
        <f>IF(E2479=1, 'adjustment factor'!$D$6, IF(E2479=-9,-999,IF(E2479="",-999,0)))</f>
        <v>-999</v>
      </c>
      <c r="AH2479" s="82">
        <f>IF(K2479&gt;=45,'adjustment factor'!$D$7,IF(K2479=-9,-1200,IF(K2479="",-1200,0)))</f>
        <v>-1200</v>
      </c>
      <c r="AI2479" s="82">
        <f>IF(L2479=1, 'adjustment factor'!$D$8, IF(L2479=-9,-999,IF(L2479="",-999,0)))</f>
        <v>-999</v>
      </c>
      <c r="AJ2479" s="82">
        <f>IF(AND(M2479&gt;=1,M2479&lt;=4),'adjustment factor'!$D$9,IF(M2479=-9,-999,IF(M2479=98,-999,IF(M2479=99,-999,IF(M2479="",-999,0)))))</f>
        <v>-999</v>
      </c>
      <c r="AK2479" s="82">
        <f>IF(H2479=1, 'adjustment factor'!$D$10, IF(H2479=-9,-999,IF(H2479="",-999,0)))</f>
        <v>-999</v>
      </c>
      <c r="AL2479" s="82">
        <f>IF(G2479=1, 'adjustment factor'!$D$11, IF(G2479=-9,-999,IF(G2479="",-999,0)))</f>
        <v>-999</v>
      </c>
      <c r="AM2479" s="82">
        <f>IF(I2479=1, 'adjustment factor'!$D$12, IF(I2479=-9,-999,IF(I2479="",-999,0)))</f>
        <v>-999</v>
      </c>
      <c r="AN2479" s="82">
        <f>IF(J2479=1, 'adjustment factor'!$D$13, IF(J2479=-9,-999,IF(J2479="",-999,0)))</f>
        <v>-999</v>
      </c>
      <c r="AO2479" s="82" t="str">
        <f t="shared" si="398"/>
        <v>-999</v>
      </c>
      <c r="AP2479" s="82" t="str">
        <f t="shared" si="399"/>
        <v>MISSING</v>
      </c>
    </row>
    <row r="2480" spans="2:42">
      <c r="B2480" s="207"/>
      <c r="C2480" s="35">
        <v>2476</v>
      </c>
      <c r="D2480" s="161"/>
      <c r="E2480" s="161"/>
      <c r="F2480" s="161"/>
      <c r="G2480" s="161"/>
      <c r="H2480" s="161"/>
      <c r="I2480" s="161"/>
      <c r="J2480" s="161"/>
      <c r="K2480" s="161"/>
      <c r="L2480" s="161"/>
      <c r="M2480" s="161"/>
      <c r="N2480" s="171"/>
      <c r="O2480" s="171"/>
      <c r="P2480" s="171"/>
      <c r="Q2480" s="171"/>
      <c r="R2480" s="171"/>
      <c r="S2480" s="171"/>
      <c r="T2480" s="208" t="str">
        <f t="shared" si="390"/>
        <v>MISSING</v>
      </c>
      <c r="U2480" s="208" t="str">
        <f t="shared" si="391"/>
        <v>MISSING</v>
      </c>
      <c r="X2480" s="56">
        <f t="shared" si="392"/>
        <v>-99</v>
      </c>
      <c r="Y2480" s="56">
        <f t="shared" si="393"/>
        <v>-99</v>
      </c>
      <c r="Z2480" s="56">
        <f t="shared" si="394"/>
        <v>-99</v>
      </c>
      <c r="AA2480" s="56">
        <f t="shared" si="395"/>
        <v>-99</v>
      </c>
      <c r="AB2480" s="56">
        <f t="shared" si="396"/>
        <v>-99</v>
      </c>
      <c r="AC2480" s="56">
        <f t="shared" si="397"/>
        <v>-99</v>
      </c>
      <c r="AD2480" s="3"/>
      <c r="AE2480" s="82">
        <f>IF(D2480=1, 'adjustment factor'!$D$4, IF(D2480=-9,-999,IF(D2480="",-999,0)))</f>
        <v>-999</v>
      </c>
      <c r="AF2480" s="82">
        <f>IF(F2480=1, 'adjustment factor'!$D$5, IF(F2480=-9,-999,IF(F2480="",-999,0)))</f>
        <v>-999</v>
      </c>
      <c r="AG2480" s="82">
        <f>IF(E2480=1, 'adjustment factor'!$D$6, IF(E2480=-9,-999,IF(E2480="",-999,0)))</f>
        <v>-999</v>
      </c>
      <c r="AH2480" s="82">
        <f>IF(K2480&gt;=45,'adjustment factor'!$D$7,IF(K2480=-9,-1200,IF(K2480="",-1200,0)))</f>
        <v>-1200</v>
      </c>
      <c r="AI2480" s="82">
        <f>IF(L2480=1, 'adjustment factor'!$D$8, IF(L2480=-9,-999,IF(L2480="",-999,0)))</f>
        <v>-999</v>
      </c>
      <c r="AJ2480" s="82">
        <f>IF(AND(M2480&gt;=1,M2480&lt;=4),'adjustment factor'!$D$9,IF(M2480=-9,-999,IF(M2480=98,-999,IF(M2480=99,-999,IF(M2480="",-999,0)))))</f>
        <v>-999</v>
      </c>
      <c r="AK2480" s="82">
        <f>IF(H2480=1, 'adjustment factor'!$D$10, IF(H2480=-9,-999,IF(H2480="",-999,0)))</f>
        <v>-999</v>
      </c>
      <c r="AL2480" s="82">
        <f>IF(G2480=1, 'adjustment factor'!$D$11, IF(G2480=-9,-999,IF(G2480="",-999,0)))</f>
        <v>-999</v>
      </c>
      <c r="AM2480" s="82">
        <f>IF(I2480=1, 'adjustment factor'!$D$12, IF(I2480=-9,-999,IF(I2480="",-999,0)))</f>
        <v>-999</v>
      </c>
      <c r="AN2480" s="82">
        <f>IF(J2480=1, 'adjustment factor'!$D$13, IF(J2480=-9,-999,IF(J2480="",-999,0)))</f>
        <v>-999</v>
      </c>
      <c r="AO2480" s="82" t="str">
        <f t="shared" si="398"/>
        <v>-999</v>
      </c>
      <c r="AP2480" s="82" t="str">
        <f t="shared" si="399"/>
        <v>MISSING</v>
      </c>
    </row>
    <row r="2481" spans="2:42">
      <c r="B2481" s="207"/>
      <c r="C2481" s="35">
        <v>2477</v>
      </c>
      <c r="D2481" s="161"/>
      <c r="E2481" s="161"/>
      <c r="F2481" s="161"/>
      <c r="G2481" s="161"/>
      <c r="H2481" s="161"/>
      <c r="I2481" s="161"/>
      <c r="J2481" s="161"/>
      <c r="K2481" s="161"/>
      <c r="L2481" s="161"/>
      <c r="M2481" s="161"/>
      <c r="N2481" s="171"/>
      <c r="O2481" s="171"/>
      <c r="P2481" s="171"/>
      <c r="Q2481" s="171"/>
      <c r="R2481" s="171"/>
      <c r="S2481" s="171"/>
      <c r="T2481" s="208" t="str">
        <f t="shared" si="390"/>
        <v>MISSING</v>
      </c>
      <c r="U2481" s="208" t="str">
        <f t="shared" si="391"/>
        <v>MISSING</v>
      </c>
      <c r="X2481" s="56">
        <f t="shared" si="392"/>
        <v>-99</v>
      </c>
      <c r="Y2481" s="56">
        <f t="shared" si="393"/>
        <v>-99</v>
      </c>
      <c r="Z2481" s="56">
        <f t="shared" si="394"/>
        <v>-99</v>
      </c>
      <c r="AA2481" s="56">
        <f t="shared" si="395"/>
        <v>-99</v>
      </c>
      <c r="AB2481" s="56">
        <f t="shared" si="396"/>
        <v>-99</v>
      </c>
      <c r="AC2481" s="56">
        <f t="shared" si="397"/>
        <v>-99</v>
      </c>
      <c r="AD2481" s="3"/>
      <c r="AE2481" s="82">
        <f>IF(D2481=1, 'adjustment factor'!$D$4, IF(D2481=-9,-999,IF(D2481="",-999,0)))</f>
        <v>-999</v>
      </c>
      <c r="AF2481" s="82">
        <f>IF(F2481=1, 'adjustment factor'!$D$5, IF(F2481=-9,-999,IF(F2481="",-999,0)))</f>
        <v>-999</v>
      </c>
      <c r="AG2481" s="82">
        <f>IF(E2481=1, 'adjustment factor'!$D$6, IF(E2481=-9,-999,IF(E2481="",-999,0)))</f>
        <v>-999</v>
      </c>
      <c r="AH2481" s="82">
        <f>IF(K2481&gt;=45,'adjustment factor'!$D$7,IF(K2481=-9,-1200,IF(K2481="",-1200,0)))</f>
        <v>-1200</v>
      </c>
      <c r="AI2481" s="82">
        <f>IF(L2481=1, 'adjustment factor'!$D$8, IF(L2481=-9,-999,IF(L2481="",-999,0)))</f>
        <v>-999</v>
      </c>
      <c r="AJ2481" s="82">
        <f>IF(AND(M2481&gt;=1,M2481&lt;=4),'adjustment factor'!$D$9,IF(M2481=-9,-999,IF(M2481=98,-999,IF(M2481=99,-999,IF(M2481="",-999,0)))))</f>
        <v>-999</v>
      </c>
      <c r="AK2481" s="82">
        <f>IF(H2481=1, 'adjustment factor'!$D$10, IF(H2481=-9,-999,IF(H2481="",-999,0)))</f>
        <v>-999</v>
      </c>
      <c r="AL2481" s="82">
        <f>IF(G2481=1, 'adjustment factor'!$D$11, IF(G2481=-9,-999,IF(G2481="",-999,0)))</f>
        <v>-999</v>
      </c>
      <c r="AM2481" s="82">
        <f>IF(I2481=1, 'adjustment factor'!$D$12, IF(I2481=-9,-999,IF(I2481="",-999,0)))</f>
        <v>-999</v>
      </c>
      <c r="AN2481" s="82">
        <f>IF(J2481=1, 'adjustment factor'!$D$13, IF(J2481=-9,-999,IF(J2481="",-999,0)))</f>
        <v>-999</v>
      </c>
      <c r="AO2481" s="82" t="str">
        <f t="shared" si="398"/>
        <v>-999</v>
      </c>
      <c r="AP2481" s="82" t="str">
        <f t="shared" si="399"/>
        <v>MISSING</v>
      </c>
    </row>
    <row r="2482" spans="2:42">
      <c r="B2482" s="207"/>
      <c r="C2482" s="35">
        <v>2478</v>
      </c>
      <c r="D2482" s="161"/>
      <c r="E2482" s="161"/>
      <c r="F2482" s="161"/>
      <c r="G2482" s="161"/>
      <c r="H2482" s="161"/>
      <c r="I2482" s="161"/>
      <c r="J2482" s="161"/>
      <c r="K2482" s="161"/>
      <c r="L2482" s="161"/>
      <c r="M2482" s="161"/>
      <c r="N2482" s="171"/>
      <c r="O2482" s="171"/>
      <c r="P2482" s="171"/>
      <c r="Q2482" s="171"/>
      <c r="R2482" s="171"/>
      <c r="S2482" s="171"/>
      <c r="T2482" s="208" t="str">
        <f t="shared" si="390"/>
        <v>MISSING</v>
      </c>
      <c r="U2482" s="208" t="str">
        <f t="shared" si="391"/>
        <v>MISSING</v>
      </c>
      <c r="X2482" s="56">
        <f t="shared" si="392"/>
        <v>-99</v>
      </c>
      <c r="Y2482" s="56">
        <f t="shared" si="393"/>
        <v>-99</v>
      </c>
      <c r="Z2482" s="56">
        <f t="shared" si="394"/>
        <v>-99</v>
      </c>
      <c r="AA2482" s="56">
        <f t="shared" si="395"/>
        <v>-99</v>
      </c>
      <c r="AB2482" s="56">
        <f t="shared" si="396"/>
        <v>-99</v>
      </c>
      <c r="AC2482" s="56">
        <f t="shared" si="397"/>
        <v>-99</v>
      </c>
      <c r="AD2482" s="3"/>
      <c r="AE2482" s="82">
        <f>IF(D2482=1, 'adjustment factor'!$D$4, IF(D2482=-9,-999,IF(D2482="",-999,0)))</f>
        <v>-999</v>
      </c>
      <c r="AF2482" s="82">
        <f>IF(F2482=1, 'adjustment factor'!$D$5, IF(F2482=-9,-999,IF(F2482="",-999,0)))</f>
        <v>-999</v>
      </c>
      <c r="AG2482" s="82">
        <f>IF(E2482=1, 'adjustment factor'!$D$6, IF(E2482=-9,-999,IF(E2482="",-999,0)))</f>
        <v>-999</v>
      </c>
      <c r="AH2482" s="82">
        <f>IF(K2482&gt;=45,'adjustment factor'!$D$7,IF(K2482=-9,-1200,IF(K2482="",-1200,0)))</f>
        <v>-1200</v>
      </c>
      <c r="AI2482" s="82">
        <f>IF(L2482=1, 'adjustment factor'!$D$8, IF(L2482=-9,-999,IF(L2482="",-999,0)))</f>
        <v>-999</v>
      </c>
      <c r="AJ2482" s="82">
        <f>IF(AND(M2482&gt;=1,M2482&lt;=4),'adjustment factor'!$D$9,IF(M2482=-9,-999,IF(M2482=98,-999,IF(M2482=99,-999,IF(M2482="",-999,0)))))</f>
        <v>-999</v>
      </c>
      <c r="AK2482" s="82">
        <f>IF(H2482=1, 'adjustment factor'!$D$10, IF(H2482=-9,-999,IF(H2482="",-999,0)))</f>
        <v>-999</v>
      </c>
      <c r="AL2482" s="82">
        <f>IF(G2482=1, 'adjustment factor'!$D$11, IF(G2482=-9,-999,IF(G2482="",-999,0)))</f>
        <v>-999</v>
      </c>
      <c r="AM2482" s="82">
        <f>IF(I2482=1, 'adjustment factor'!$D$12, IF(I2482=-9,-999,IF(I2482="",-999,0)))</f>
        <v>-999</v>
      </c>
      <c r="AN2482" s="82">
        <f>IF(J2482=1, 'adjustment factor'!$D$13, IF(J2482=-9,-999,IF(J2482="",-999,0)))</f>
        <v>-999</v>
      </c>
      <c r="AO2482" s="82" t="str">
        <f t="shared" si="398"/>
        <v>-999</v>
      </c>
      <c r="AP2482" s="82" t="str">
        <f t="shared" si="399"/>
        <v>MISSING</v>
      </c>
    </row>
    <row r="2483" spans="2:42">
      <c r="B2483" s="207"/>
      <c r="C2483" s="35">
        <v>2479</v>
      </c>
      <c r="D2483" s="161"/>
      <c r="E2483" s="161"/>
      <c r="F2483" s="161"/>
      <c r="G2483" s="161"/>
      <c r="H2483" s="161"/>
      <c r="I2483" s="161"/>
      <c r="J2483" s="161"/>
      <c r="K2483" s="161"/>
      <c r="L2483" s="161"/>
      <c r="M2483" s="161"/>
      <c r="N2483" s="171"/>
      <c r="O2483" s="171"/>
      <c r="P2483" s="171"/>
      <c r="Q2483" s="171"/>
      <c r="R2483" s="171"/>
      <c r="S2483" s="171"/>
      <c r="T2483" s="208" t="str">
        <f t="shared" si="390"/>
        <v>MISSING</v>
      </c>
      <c r="U2483" s="208" t="str">
        <f t="shared" si="391"/>
        <v>MISSING</v>
      </c>
      <c r="X2483" s="56">
        <f t="shared" si="392"/>
        <v>-99</v>
      </c>
      <c r="Y2483" s="56">
        <f t="shared" si="393"/>
        <v>-99</v>
      </c>
      <c r="Z2483" s="56">
        <f t="shared" si="394"/>
        <v>-99</v>
      </c>
      <c r="AA2483" s="56">
        <f t="shared" si="395"/>
        <v>-99</v>
      </c>
      <c r="AB2483" s="56">
        <f t="shared" si="396"/>
        <v>-99</v>
      </c>
      <c r="AC2483" s="56">
        <f t="shared" si="397"/>
        <v>-99</v>
      </c>
      <c r="AD2483" s="3"/>
      <c r="AE2483" s="82">
        <f>IF(D2483=1, 'adjustment factor'!$D$4, IF(D2483=-9,-999,IF(D2483="",-999,0)))</f>
        <v>-999</v>
      </c>
      <c r="AF2483" s="82">
        <f>IF(F2483=1, 'adjustment factor'!$D$5, IF(F2483=-9,-999,IF(F2483="",-999,0)))</f>
        <v>-999</v>
      </c>
      <c r="AG2483" s="82">
        <f>IF(E2483=1, 'adjustment factor'!$D$6, IF(E2483=-9,-999,IF(E2483="",-999,0)))</f>
        <v>-999</v>
      </c>
      <c r="AH2483" s="82">
        <f>IF(K2483&gt;=45,'adjustment factor'!$D$7,IF(K2483=-9,-1200,IF(K2483="",-1200,0)))</f>
        <v>-1200</v>
      </c>
      <c r="AI2483" s="82">
        <f>IF(L2483=1, 'adjustment factor'!$D$8, IF(L2483=-9,-999,IF(L2483="",-999,0)))</f>
        <v>-999</v>
      </c>
      <c r="AJ2483" s="82">
        <f>IF(AND(M2483&gt;=1,M2483&lt;=4),'adjustment factor'!$D$9,IF(M2483=-9,-999,IF(M2483=98,-999,IF(M2483=99,-999,IF(M2483="",-999,0)))))</f>
        <v>-999</v>
      </c>
      <c r="AK2483" s="82">
        <f>IF(H2483=1, 'adjustment factor'!$D$10, IF(H2483=-9,-999,IF(H2483="",-999,0)))</f>
        <v>-999</v>
      </c>
      <c r="AL2483" s="82">
        <f>IF(G2483=1, 'adjustment factor'!$D$11, IF(G2483=-9,-999,IF(G2483="",-999,0)))</f>
        <v>-999</v>
      </c>
      <c r="AM2483" s="82">
        <f>IF(I2483=1, 'adjustment factor'!$D$12, IF(I2483=-9,-999,IF(I2483="",-999,0)))</f>
        <v>-999</v>
      </c>
      <c r="AN2483" s="82">
        <f>IF(J2483=1, 'adjustment factor'!$D$13, IF(J2483=-9,-999,IF(J2483="",-999,0)))</f>
        <v>-999</v>
      </c>
      <c r="AO2483" s="82" t="str">
        <f t="shared" si="398"/>
        <v>-999</v>
      </c>
      <c r="AP2483" s="82" t="str">
        <f t="shared" si="399"/>
        <v>MISSING</v>
      </c>
    </row>
    <row r="2484" spans="2:42">
      <c r="B2484" s="207"/>
      <c r="C2484" s="35">
        <v>2480</v>
      </c>
      <c r="D2484" s="161"/>
      <c r="E2484" s="161"/>
      <c r="F2484" s="161"/>
      <c r="G2484" s="161"/>
      <c r="H2484" s="161"/>
      <c r="I2484" s="161"/>
      <c r="J2484" s="161"/>
      <c r="K2484" s="161"/>
      <c r="L2484" s="161"/>
      <c r="M2484" s="161"/>
      <c r="N2484" s="171"/>
      <c r="O2484" s="171"/>
      <c r="P2484" s="171"/>
      <c r="Q2484" s="171"/>
      <c r="R2484" s="171"/>
      <c r="S2484" s="171"/>
      <c r="T2484" s="208" t="str">
        <f t="shared" si="390"/>
        <v>MISSING</v>
      </c>
      <c r="U2484" s="208" t="str">
        <f t="shared" si="391"/>
        <v>MISSING</v>
      </c>
      <c r="X2484" s="56">
        <f t="shared" si="392"/>
        <v>-99</v>
      </c>
      <c r="Y2484" s="56">
        <f t="shared" si="393"/>
        <v>-99</v>
      </c>
      <c r="Z2484" s="56">
        <f t="shared" si="394"/>
        <v>-99</v>
      </c>
      <c r="AA2484" s="56">
        <f t="shared" si="395"/>
        <v>-99</v>
      </c>
      <c r="AB2484" s="56">
        <f t="shared" si="396"/>
        <v>-99</v>
      </c>
      <c r="AC2484" s="56">
        <f t="shared" si="397"/>
        <v>-99</v>
      </c>
      <c r="AD2484" s="3"/>
      <c r="AE2484" s="82">
        <f>IF(D2484=1, 'adjustment factor'!$D$4, IF(D2484=-9,-999,IF(D2484="",-999,0)))</f>
        <v>-999</v>
      </c>
      <c r="AF2484" s="82">
        <f>IF(F2484=1, 'adjustment factor'!$D$5, IF(F2484=-9,-999,IF(F2484="",-999,0)))</f>
        <v>-999</v>
      </c>
      <c r="AG2484" s="82">
        <f>IF(E2484=1, 'adjustment factor'!$D$6, IF(E2484=-9,-999,IF(E2484="",-999,0)))</f>
        <v>-999</v>
      </c>
      <c r="AH2484" s="82">
        <f>IF(K2484&gt;=45,'adjustment factor'!$D$7,IF(K2484=-9,-1200,IF(K2484="",-1200,0)))</f>
        <v>-1200</v>
      </c>
      <c r="AI2484" s="82">
        <f>IF(L2484=1, 'adjustment factor'!$D$8, IF(L2484=-9,-999,IF(L2484="",-999,0)))</f>
        <v>-999</v>
      </c>
      <c r="AJ2484" s="82">
        <f>IF(AND(M2484&gt;=1,M2484&lt;=4),'adjustment factor'!$D$9,IF(M2484=-9,-999,IF(M2484=98,-999,IF(M2484=99,-999,IF(M2484="",-999,0)))))</f>
        <v>-999</v>
      </c>
      <c r="AK2484" s="82">
        <f>IF(H2484=1, 'adjustment factor'!$D$10, IF(H2484=-9,-999,IF(H2484="",-999,0)))</f>
        <v>-999</v>
      </c>
      <c r="AL2484" s="82">
        <f>IF(G2484=1, 'adjustment factor'!$D$11, IF(G2484=-9,-999,IF(G2484="",-999,0)))</f>
        <v>-999</v>
      </c>
      <c r="AM2484" s="82">
        <f>IF(I2484=1, 'adjustment factor'!$D$12, IF(I2484=-9,-999,IF(I2484="",-999,0)))</f>
        <v>-999</v>
      </c>
      <c r="AN2484" s="82">
        <f>IF(J2484=1, 'adjustment factor'!$D$13, IF(J2484=-9,-999,IF(J2484="",-999,0)))</f>
        <v>-999</v>
      </c>
      <c r="AO2484" s="82" t="str">
        <f t="shared" si="398"/>
        <v>-999</v>
      </c>
      <c r="AP2484" s="82" t="str">
        <f t="shared" si="399"/>
        <v>MISSING</v>
      </c>
    </row>
    <row r="2485" spans="2:42">
      <c r="B2485" s="207"/>
      <c r="C2485" s="35">
        <v>2481</v>
      </c>
      <c r="D2485" s="161"/>
      <c r="E2485" s="161"/>
      <c r="F2485" s="161"/>
      <c r="G2485" s="161"/>
      <c r="H2485" s="161"/>
      <c r="I2485" s="161"/>
      <c r="J2485" s="161"/>
      <c r="K2485" s="161"/>
      <c r="L2485" s="161"/>
      <c r="M2485" s="161"/>
      <c r="N2485" s="171"/>
      <c r="O2485" s="171"/>
      <c r="P2485" s="171"/>
      <c r="Q2485" s="171"/>
      <c r="R2485" s="171"/>
      <c r="S2485" s="171"/>
      <c r="T2485" s="208" t="str">
        <f t="shared" si="390"/>
        <v>MISSING</v>
      </c>
      <c r="U2485" s="208" t="str">
        <f t="shared" si="391"/>
        <v>MISSING</v>
      </c>
      <c r="X2485" s="56">
        <f t="shared" si="392"/>
        <v>-99</v>
      </c>
      <c r="Y2485" s="56">
        <f t="shared" si="393"/>
        <v>-99</v>
      </c>
      <c r="Z2485" s="56">
        <f t="shared" si="394"/>
        <v>-99</v>
      </c>
      <c r="AA2485" s="56">
        <f t="shared" si="395"/>
        <v>-99</v>
      </c>
      <c r="AB2485" s="56">
        <f t="shared" si="396"/>
        <v>-99</v>
      </c>
      <c r="AC2485" s="56">
        <f t="shared" si="397"/>
        <v>-99</v>
      </c>
      <c r="AD2485" s="3"/>
      <c r="AE2485" s="82">
        <f>IF(D2485=1, 'adjustment factor'!$D$4, IF(D2485=-9,-999,IF(D2485="",-999,0)))</f>
        <v>-999</v>
      </c>
      <c r="AF2485" s="82">
        <f>IF(F2485=1, 'adjustment factor'!$D$5, IF(F2485=-9,-999,IF(F2485="",-999,0)))</f>
        <v>-999</v>
      </c>
      <c r="AG2485" s="82">
        <f>IF(E2485=1, 'adjustment factor'!$D$6, IF(E2485=-9,-999,IF(E2485="",-999,0)))</f>
        <v>-999</v>
      </c>
      <c r="AH2485" s="82">
        <f>IF(K2485&gt;=45,'adjustment factor'!$D$7,IF(K2485=-9,-1200,IF(K2485="",-1200,0)))</f>
        <v>-1200</v>
      </c>
      <c r="AI2485" s="82">
        <f>IF(L2485=1, 'adjustment factor'!$D$8, IF(L2485=-9,-999,IF(L2485="",-999,0)))</f>
        <v>-999</v>
      </c>
      <c r="AJ2485" s="82">
        <f>IF(AND(M2485&gt;=1,M2485&lt;=4),'adjustment factor'!$D$9,IF(M2485=-9,-999,IF(M2485=98,-999,IF(M2485=99,-999,IF(M2485="",-999,0)))))</f>
        <v>-999</v>
      </c>
      <c r="AK2485" s="82">
        <f>IF(H2485=1, 'adjustment factor'!$D$10, IF(H2485=-9,-999,IF(H2485="",-999,0)))</f>
        <v>-999</v>
      </c>
      <c r="AL2485" s="82">
        <f>IF(G2485=1, 'adjustment factor'!$D$11, IF(G2485=-9,-999,IF(G2485="",-999,0)))</f>
        <v>-999</v>
      </c>
      <c r="AM2485" s="82">
        <f>IF(I2485=1, 'adjustment factor'!$D$12, IF(I2485=-9,-999,IF(I2485="",-999,0)))</f>
        <v>-999</v>
      </c>
      <c r="AN2485" s="82">
        <f>IF(J2485=1, 'adjustment factor'!$D$13, IF(J2485=-9,-999,IF(J2485="",-999,0)))</f>
        <v>-999</v>
      </c>
      <c r="AO2485" s="82" t="str">
        <f t="shared" si="398"/>
        <v>-999</v>
      </c>
      <c r="AP2485" s="82" t="str">
        <f t="shared" si="399"/>
        <v>MISSING</v>
      </c>
    </row>
    <row r="2486" spans="2:42">
      <c r="B2486" s="207"/>
      <c r="C2486" s="35">
        <v>2482</v>
      </c>
      <c r="D2486" s="161"/>
      <c r="E2486" s="161"/>
      <c r="F2486" s="161"/>
      <c r="G2486" s="161"/>
      <c r="H2486" s="161"/>
      <c r="I2486" s="161"/>
      <c r="J2486" s="161"/>
      <c r="K2486" s="161"/>
      <c r="L2486" s="161"/>
      <c r="M2486" s="161"/>
      <c r="N2486" s="171"/>
      <c r="O2486" s="171"/>
      <c r="P2486" s="171"/>
      <c r="Q2486" s="171"/>
      <c r="R2486" s="171"/>
      <c r="S2486" s="171"/>
      <c r="T2486" s="208" t="str">
        <f t="shared" si="390"/>
        <v>MISSING</v>
      </c>
      <c r="U2486" s="208" t="str">
        <f t="shared" si="391"/>
        <v>MISSING</v>
      </c>
      <c r="X2486" s="56">
        <f t="shared" si="392"/>
        <v>-99</v>
      </c>
      <c r="Y2486" s="56">
        <f t="shared" si="393"/>
        <v>-99</v>
      </c>
      <c r="Z2486" s="56">
        <f t="shared" si="394"/>
        <v>-99</v>
      </c>
      <c r="AA2486" s="56">
        <f t="shared" si="395"/>
        <v>-99</v>
      </c>
      <c r="AB2486" s="56">
        <f t="shared" si="396"/>
        <v>-99</v>
      </c>
      <c r="AC2486" s="56">
        <f t="shared" si="397"/>
        <v>-99</v>
      </c>
      <c r="AD2486" s="3"/>
      <c r="AE2486" s="82">
        <f>IF(D2486=1, 'adjustment factor'!$D$4, IF(D2486=-9,-999,IF(D2486="",-999,0)))</f>
        <v>-999</v>
      </c>
      <c r="AF2486" s="82">
        <f>IF(F2486=1, 'adjustment factor'!$D$5, IF(F2486=-9,-999,IF(F2486="",-999,0)))</f>
        <v>-999</v>
      </c>
      <c r="AG2486" s="82">
        <f>IF(E2486=1, 'adjustment factor'!$D$6, IF(E2486=-9,-999,IF(E2486="",-999,0)))</f>
        <v>-999</v>
      </c>
      <c r="AH2486" s="82">
        <f>IF(K2486&gt;=45,'adjustment factor'!$D$7,IF(K2486=-9,-1200,IF(K2486="",-1200,0)))</f>
        <v>-1200</v>
      </c>
      <c r="AI2486" s="82">
        <f>IF(L2486=1, 'adjustment factor'!$D$8, IF(L2486=-9,-999,IF(L2486="",-999,0)))</f>
        <v>-999</v>
      </c>
      <c r="AJ2486" s="82">
        <f>IF(AND(M2486&gt;=1,M2486&lt;=4),'adjustment factor'!$D$9,IF(M2486=-9,-999,IF(M2486=98,-999,IF(M2486=99,-999,IF(M2486="",-999,0)))))</f>
        <v>-999</v>
      </c>
      <c r="AK2486" s="82">
        <f>IF(H2486=1, 'adjustment factor'!$D$10, IF(H2486=-9,-999,IF(H2486="",-999,0)))</f>
        <v>-999</v>
      </c>
      <c r="AL2486" s="82">
        <f>IF(G2486=1, 'adjustment factor'!$D$11, IF(G2486=-9,-999,IF(G2486="",-999,0)))</f>
        <v>-999</v>
      </c>
      <c r="AM2486" s="82">
        <f>IF(I2486=1, 'adjustment factor'!$D$12, IF(I2486=-9,-999,IF(I2486="",-999,0)))</f>
        <v>-999</v>
      </c>
      <c r="AN2486" s="82">
        <f>IF(J2486=1, 'adjustment factor'!$D$13, IF(J2486=-9,-999,IF(J2486="",-999,0)))</f>
        <v>-999</v>
      </c>
      <c r="AO2486" s="82" t="str">
        <f t="shared" si="398"/>
        <v>-999</v>
      </c>
      <c r="AP2486" s="82" t="str">
        <f t="shared" si="399"/>
        <v>MISSING</v>
      </c>
    </row>
    <row r="2487" spans="2:42">
      <c r="B2487" s="207"/>
      <c r="C2487" s="35">
        <v>2483</v>
      </c>
      <c r="D2487" s="161"/>
      <c r="E2487" s="161"/>
      <c r="F2487" s="161"/>
      <c r="G2487" s="161"/>
      <c r="H2487" s="161"/>
      <c r="I2487" s="161"/>
      <c r="J2487" s="161"/>
      <c r="K2487" s="161"/>
      <c r="L2487" s="161"/>
      <c r="M2487" s="161"/>
      <c r="N2487" s="171"/>
      <c r="O2487" s="171"/>
      <c r="P2487" s="171"/>
      <c r="Q2487" s="171"/>
      <c r="R2487" s="171"/>
      <c r="S2487" s="171"/>
      <c r="T2487" s="208" t="str">
        <f t="shared" si="390"/>
        <v>MISSING</v>
      </c>
      <c r="U2487" s="208" t="str">
        <f t="shared" si="391"/>
        <v>MISSING</v>
      </c>
      <c r="X2487" s="56">
        <f t="shared" si="392"/>
        <v>-99</v>
      </c>
      <c r="Y2487" s="56">
        <f t="shared" si="393"/>
        <v>-99</v>
      </c>
      <c r="Z2487" s="56">
        <f t="shared" si="394"/>
        <v>-99</v>
      </c>
      <c r="AA2487" s="56">
        <f t="shared" si="395"/>
        <v>-99</v>
      </c>
      <c r="AB2487" s="56">
        <f t="shared" si="396"/>
        <v>-99</v>
      </c>
      <c r="AC2487" s="56">
        <f t="shared" si="397"/>
        <v>-99</v>
      </c>
      <c r="AD2487" s="3"/>
      <c r="AE2487" s="82">
        <f>IF(D2487=1, 'adjustment factor'!$D$4, IF(D2487=-9,-999,IF(D2487="",-999,0)))</f>
        <v>-999</v>
      </c>
      <c r="AF2487" s="82">
        <f>IF(F2487=1, 'adjustment factor'!$D$5, IF(F2487=-9,-999,IF(F2487="",-999,0)))</f>
        <v>-999</v>
      </c>
      <c r="AG2487" s="82">
        <f>IF(E2487=1, 'adjustment factor'!$D$6, IF(E2487=-9,-999,IF(E2487="",-999,0)))</f>
        <v>-999</v>
      </c>
      <c r="AH2487" s="82">
        <f>IF(K2487&gt;=45,'adjustment factor'!$D$7,IF(K2487=-9,-1200,IF(K2487="",-1200,0)))</f>
        <v>-1200</v>
      </c>
      <c r="AI2487" s="82">
        <f>IF(L2487=1, 'adjustment factor'!$D$8, IF(L2487=-9,-999,IF(L2487="",-999,0)))</f>
        <v>-999</v>
      </c>
      <c r="AJ2487" s="82">
        <f>IF(AND(M2487&gt;=1,M2487&lt;=4),'adjustment factor'!$D$9,IF(M2487=-9,-999,IF(M2487=98,-999,IF(M2487=99,-999,IF(M2487="",-999,0)))))</f>
        <v>-999</v>
      </c>
      <c r="AK2487" s="82">
        <f>IF(H2487=1, 'adjustment factor'!$D$10, IF(H2487=-9,-999,IF(H2487="",-999,0)))</f>
        <v>-999</v>
      </c>
      <c r="AL2487" s="82">
        <f>IF(G2487=1, 'adjustment factor'!$D$11, IF(G2487=-9,-999,IF(G2487="",-999,0)))</f>
        <v>-999</v>
      </c>
      <c r="AM2487" s="82">
        <f>IF(I2487=1, 'adjustment factor'!$D$12, IF(I2487=-9,-999,IF(I2487="",-999,0)))</f>
        <v>-999</v>
      </c>
      <c r="AN2487" s="82">
        <f>IF(J2487=1, 'adjustment factor'!$D$13, IF(J2487=-9,-999,IF(J2487="",-999,0)))</f>
        <v>-999</v>
      </c>
      <c r="AO2487" s="82" t="str">
        <f t="shared" si="398"/>
        <v>-999</v>
      </c>
      <c r="AP2487" s="82" t="str">
        <f t="shared" si="399"/>
        <v>MISSING</v>
      </c>
    </row>
    <row r="2488" spans="2:42">
      <c r="B2488" s="207"/>
      <c r="C2488" s="35">
        <v>2484</v>
      </c>
      <c r="D2488" s="161"/>
      <c r="E2488" s="161"/>
      <c r="F2488" s="161"/>
      <c r="G2488" s="161"/>
      <c r="H2488" s="161"/>
      <c r="I2488" s="161"/>
      <c r="J2488" s="161"/>
      <c r="K2488" s="161"/>
      <c r="L2488" s="161"/>
      <c r="M2488" s="161"/>
      <c r="N2488" s="171"/>
      <c r="O2488" s="171"/>
      <c r="P2488" s="171"/>
      <c r="Q2488" s="171"/>
      <c r="R2488" s="171"/>
      <c r="S2488" s="171"/>
      <c r="T2488" s="208" t="str">
        <f t="shared" si="390"/>
        <v>MISSING</v>
      </c>
      <c r="U2488" s="208" t="str">
        <f t="shared" si="391"/>
        <v>MISSING</v>
      </c>
      <c r="X2488" s="56">
        <f t="shared" si="392"/>
        <v>-99</v>
      </c>
      <c r="Y2488" s="56">
        <f t="shared" si="393"/>
        <v>-99</v>
      </c>
      <c r="Z2488" s="56">
        <f t="shared" si="394"/>
        <v>-99</v>
      </c>
      <c r="AA2488" s="56">
        <f t="shared" si="395"/>
        <v>-99</v>
      </c>
      <c r="AB2488" s="56">
        <f t="shared" si="396"/>
        <v>-99</v>
      </c>
      <c r="AC2488" s="56">
        <f t="shared" si="397"/>
        <v>-99</v>
      </c>
      <c r="AD2488" s="3"/>
      <c r="AE2488" s="82">
        <f>IF(D2488=1, 'adjustment factor'!$D$4, IF(D2488=-9,-999,IF(D2488="",-999,0)))</f>
        <v>-999</v>
      </c>
      <c r="AF2488" s="82">
        <f>IF(F2488=1, 'adjustment factor'!$D$5, IF(F2488=-9,-999,IF(F2488="",-999,0)))</f>
        <v>-999</v>
      </c>
      <c r="AG2488" s="82">
        <f>IF(E2488=1, 'adjustment factor'!$D$6, IF(E2488=-9,-999,IF(E2488="",-999,0)))</f>
        <v>-999</v>
      </c>
      <c r="AH2488" s="82">
        <f>IF(K2488&gt;=45,'adjustment factor'!$D$7,IF(K2488=-9,-1200,IF(K2488="",-1200,0)))</f>
        <v>-1200</v>
      </c>
      <c r="AI2488" s="82">
        <f>IF(L2488=1, 'adjustment factor'!$D$8, IF(L2488=-9,-999,IF(L2488="",-999,0)))</f>
        <v>-999</v>
      </c>
      <c r="AJ2488" s="82">
        <f>IF(AND(M2488&gt;=1,M2488&lt;=4),'adjustment factor'!$D$9,IF(M2488=-9,-999,IF(M2488=98,-999,IF(M2488=99,-999,IF(M2488="",-999,0)))))</f>
        <v>-999</v>
      </c>
      <c r="AK2488" s="82">
        <f>IF(H2488=1, 'adjustment factor'!$D$10, IF(H2488=-9,-999,IF(H2488="",-999,0)))</f>
        <v>-999</v>
      </c>
      <c r="AL2488" s="82">
        <f>IF(G2488=1, 'adjustment factor'!$D$11, IF(G2488=-9,-999,IF(G2488="",-999,0)))</f>
        <v>-999</v>
      </c>
      <c r="AM2488" s="82">
        <f>IF(I2488=1, 'adjustment factor'!$D$12, IF(I2488=-9,-999,IF(I2488="",-999,0)))</f>
        <v>-999</v>
      </c>
      <c r="AN2488" s="82">
        <f>IF(J2488=1, 'adjustment factor'!$D$13, IF(J2488=-9,-999,IF(J2488="",-999,0)))</f>
        <v>-999</v>
      </c>
      <c r="AO2488" s="82" t="str">
        <f t="shared" si="398"/>
        <v>-999</v>
      </c>
      <c r="AP2488" s="82" t="str">
        <f t="shared" si="399"/>
        <v>MISSING</v>
      </c>
    </row>
    <row r="2489" spans="2:42">
      <c r="B2489" s="207"/>
      <c r="C2489" s="35">
        <v>2485</v>
      </c>
      <c r="D2489" s="161"/>
      <c r="E2489" s="161"/>
      <c r="F2489" s="161"/>
      <c r="G2489" s="161"/>
      <c r="H2489" s="161"/>
      <c r="I2489" s="161"/>
      <c r="J2489" s="161"/>
      <c r="K2489" s="161"/>
      <c r="L2489" s="161"/>
      <c r="M2489" s="161"/>
      <c r="N2489" s="171"/>
      <c r="O2489" s="171"/>
      <c r="P2489" s="171"/>
      <c r="Q2489" s="171"/>
      <c r="R2489" s="171"/>
      <c r="S2489" s="171"/>
      <c r="T2489" s="208" t="str">
        <f t="shared" si="390"/>
        <v>MISSING</v>
      </c>
      <c r="U2489" s="208" t="str">
        <f t="shared" si="391"/>
        <v>MISSING</v>
      </c>
      <c r="X2489" s="56">
        <f t="shared" si="392"/>
        <v>-99</v>
      </c>
      <c r="Y2489" s="56">
        <f t="shared" si="393"/>
        <v>-99</v>
      </c>
      <c r="Z2489" s="56">
        <f t="shared" si="394"/>
        <v>-99</v>
      </c>
      <c r="AA2489" s="56">
        <f t="shared" si="395"/>
        <v>-99</v>
      </c>
      <c r="AB2489" s="56">
        <f t="shared" si="396"/>
        <v>-99</v>
      </c>
      <c r="AC2489" s="56">
        <f t="shared" si="397"/>
        <v>-99</v>
      </c>
      <c r="AD2489" s="3"/>
      <c r="AE2489" s="82">
        <f>IF(D2489=1, 'adjustment factor'!$D$4, IF(D2489=-9,-999,IF(D2489="",-999,0)))</f>
        <v>-999</v>
      </c>
      <c r="AF2489" s="82">
        <f>IF(F2489=1, 'adjustment factor'!$D$5, IF(F2489=-9,-999,IF(F2489="",-999,0)))</f>
        <v>-999</v>
      </c>
      <c r="AG2489" s="82">
        <f>IF(E2489=1, 'adjustment factor'!$D$6, IF(E2489=-9,-999,IF(E2489="",-999,0)))</f>
        <v>-999</v>
      </c>
      <c r="AH2489" s="82">
        <f>IF(K2489&gt;=45,'adjustment factor'!$D$7,IF(K2489=-9,-1200,IF(K2489="",-1200,0)))</f>
        <v>-1200</v>
      </c>
      <c r="AI2489" s="82">
        <f>IF(L2489=1, 'adjustment factor'!$D$8, IF(L2489=-9,-999,IF(L2489="",-999,0)))</f>
        <v>-999</v>
      </c>
      <c r="AJ2489" s="82">
        <f>IF(AND(M2489&gt;=1,M2489&lt;=4),'adjustment factor'!$D$9,IF(M2489=-9,-999,IF(M2489=98,-999,IF(M2489=99,-999,IF(M2489="",-999,0)))))</f>
        <v>-999</v>
      </c>
      <c r="AK2489" s="82">
        <f>IF(H2489=1, 'adjustment factor'!$D$10, IF(H2489=-9,-999,IF(H2489="",-999,0)))</f>
        <v>-999</v>
      </c>
      <c r="AL2489" s="82">
        <f>IF(G2489=1, 'adjustment factor'!$D$11, IF(G2489=-9,-999,IF(G2489="",-999,0)))</f>
        <v>-999</v>
      </c>
      <c r="AM2489" s="82">
        <f>IF(I2489=1, 'adjustment factor'!$D$12, IF(I2489=-9,-999,IF(I2489="",-999,0)))</f>
        <v>-999</v>
      </c>
      <c r="AN2489" s="82">
        <f>IF(J2489=1, 'adjustment factor'!$D$13, IF(J2489=-9,-999,IF(J2489="",-999,0)))</f>
        <v>-999</v>
      </c>
      <c r="AO2489" s="82" t="str">
        <f t="shared" si="398"/>
        <v>-999</v>
      </c>
      <c r="AP2489" s="82" t="str">
        <f t="shared" si="399"/>
        <v>MISSING</v>
      </c>
    </row>
    <row r="2490" spans="2:42">
      <c r="B2490" s="207"/>
      <c r="C2490" s="35">
        <v>2486</v>
      </c>
      <c r="D2490" s="161"/>
      <c r="E2490" s="161"/>
      <c r="F2490" s="161"/>
      <c r="G2490" s="161"/>
      <c r="H2490" s="161"/>
      <c r="I2490" s="161"/>
      <c r="J2490" s="161"/>
      <c r="K2490" s="161"/>
      <c r="L2490" s="161"/>
      <c r="M2490" s="161"/>
      <c r="N2490" s="171"/>
      <c r="O2490" s="171"/>
      <c r="P2490" s="171"/>
      <c r="Q2490" s="171"/>
      <c r="R2490" s="171"/>
      <c r="S2490" s="171"/>
      <c r="T2490" s="208" t="str">
        <f t="shared" si="390"/>
        <v>MISSING</v>
      </c>
      <c r="U2490" s="208" t="str">
        <f t="shared" si="391"/>
        <v>MISSING</v>
      </c>
      <c r="X2490" s="56">
        <f t="shared" si="392"/>
        <v>-99</v>
      </c>
      <c r="Y2490" s="56">
        <f t="shared" si="393"/>
        <v>-99</v>
      </c>
      <c r="Z2490" s="56">
        <f t="shared" si="394"/>
        <v>-99</v>
      </c>
      <c r="AA2490" s="56">
        <f t="shared" si="395"/>
        <v>-99</v>
      </c>
      <c r="AB2490" s="56">
        <f t="shared" si="396"/>
        <v>-99</v>
      </c>
      <c r="AC2490" s="56">
        <f t="shared" si="397"/>
        <v>-99</v>
      </c>
      <c r="AD2490" s="3"/>
      <c r="AE2490" s="82">
        <f>IF(D2490=1, 'adjustment factor'!$D$4, IF(D2490=-9,-999,IF(D2490="",-999,0)))</f>
        <v>-999</v>
      </c>
      <c r="AF2490" s="82">
        <f>IF(F2490=1, 'adjustment factor'!$D$5, IF(F2490=-9,-999,IF(F2490="",-999,0)))</f>
        <v>-999</v>
      </c>
      <c r="AG2490" s="82">
        <f>IF(E2490=1, 'adjustment factor'!$D$6, IF(E2490=-9,-999,IF(E2490="",-999,0)))</f>
        <v>-999</v>
      </c>
      <c r="AH2490" s="82">
        <f>IF(K2490&gt;=45,'adjustment factor'!$D$7,IF(K2490=-9,-1200,IF(K2490="",-1200,0)))</f>
        <v>-1200</v>
      </c>
      <c r="AI2490" s="82">
        <f>IF(L2490=1, 'adjustment factor'!$D$8, IF(L2490=-9,-999,IF(L2490="",-999,0)))</f>
        <v>-999</v>
      </c>
      <c r="AJ2490" s="82">
        <f>IF(AND(M2490&gt;=1,M2490&lt;=4),'adjustment factor'!$D$9,IF(M2490=-9,-999,IF(M2490=98,-999,IF(M2490=99,-999,IF(M2490="",-999,0)))))</f>
        <v>-999</v>
      </c>
      <c r="AK2490" s="82">
        <f>IF(H2490=1, 'adjustment factor'!$D$10, IF(H2490=-9,-999,IF(H2490="",-999,0)))</f>
        <v>-999</v>
      </c>
      <c r="AL2490" s="82">
        <f>IF(G2490=1, 'adjustment factor'!$D$11, IF(G2490=-9,-999,IF(G2490="",-999,0)))</f>
        <v>-999</v>
      </c>
      <c r="AM2490" s="82">
        <f>IF(I2490=1, 'adjustment factor'!$D$12, IF(I2490=-9,-999,IF(I2490="",-999,0)))</f>
        <v>-999</v>
      </c>
      <c r="AN2490" s="82">
        <f>IF(J2490=1, 'adjustment factor'!$D$13, IF(J2490=-9,-999,IF(J2490="",-999,0)))</f>
        <v>-999</v>
      </c>
      <c r="AO2490" s="82" t="str">
        <f t="shared" si="398"/>
        <v>-999</v>
      </c>
      <c r="AP2490" s="82" t="str">
        <f t="shared" si="399"/>
        <v>MISSING</v>
      </c>
    </row>
    <row r="2491" spans="2:42">
      <c r="B2491" s="207"/>
      <c r="C2491" s="35">
        <v>2487</v>
      </c>
      <c r="D2491" s="161"/>
      <c r="E2491" s="161"/>
      <c r="F2491" s="161"/>
      <c r="G2491" s="161"/>
      <c r="H2491" s="161"/>
      <c r="I2491" s="161"/>
      <c r="J2491" s="161"/>
      <c r="K2491" s="161"/>
      <c r="L2491" s="161"/>
      <c r="M2491" s="161"/>
      <c r="N2491" s="171"/>
      <c r="O2491" s="171"/>
      <c r="P2491" s="171"/>
      <c r="Q2491" s="171"/>
      <c r="R2491" s="171"/>
      <c r="S2491" s="171"/>
      <c r="T2491" s="208" t="str">
        <f t="shared" si="390"/>
        <v>MISSING</v>
      </c>
      <c r="U2491" s="208" t="str">
        <f t="shared" si="391"/>
        <v>MISSING</v>
      </c>
      <c r="X2491" s="56">
        <f t="shared" si="392"/>
        <v>-99</v>
      </c>
      <c r="Y2491" s="56">
        <f t="shared" si="393"/>
        <v>-99</v>
      </c>
      <c r="Z2491" s="56">
        <f t="shared" si="394"/>
        <v>-99</v>
      </c>
      <c r="AA2491" s="56">
        <f t="shared" si="395"/>
        <v>-99</v>
      </c>
      <c r="AB2491" s="56">
        <f t="shared" si="396"/>
        <v>-99</v>
      </c>
      <c r="AC2491" s="56">
        <f t="shared" si="397"/>
        <v>-99</v>
      </c>
      <c r="AD2491" s="3"/>
      <c r="AE2491" s="82">
        <f>IF(D2491=1, 'adjustment factor'!$D$4, IF(D2491=-9,-999,IF(D2491="",-999,0)))</f>
        <v>-999</v>
      </c>
      <c r="AF2491" s="82">
        <f>IF(F2491=1, 'adjustment factor'!$D$5, IF(F2491=-9,-999,IF(F2491="",-999,0)))</f>
        <v>-999</v>
      </c>
      <c r="AG2491" s="82">
        <f>IF(E2491=1, 'adjustment factor'!$D$6, IF(E2491=-9,-999,IF(E2491="",-999,0)))</f>
        <v>-999</v>
      </c>
      <c r="AH2491" s="82">
        <f>IF(K2491&gt;=45,'adjustment factor'!$D$7,IF(K2491=-9,-1200,IF(K2491="",-1200,0)))</f>
        <v>-1200</v>
      </c>
      <c r="AI2491" s="82">
        <f>IF(L2491=1, 'adjustment factor'!$D$8, IF(L2491=-9,-999,IF(L2491="",-999,0)))</f>
        <v>-999</v>
      </c>
      <c r="AJ2491" s="82">
        <f>IF(AND(M2491&gt;=1,M2491&lt;=4),'adjustment factor'!$D$9,IF(M2491=-9,-999,IF(M2491=98,-999,IF(M2491=99,-999,IF(M2491="",-999,0)))))</f>
        <v>-999</v>
      </c>
      <c r="AK2491" s="82">
        <f>IF(H2491=1, 'adjustment factor'!$D$10, IF(H2491=-9,-999,IF(H2491="",-999,0)))</f>
        <v>-999</v>
      </c>
      <c r="AL2491" s="82">
        <f>IF(G2491=1, 'adjustment factor'!$D$11, IF(G2491=-9,-999,IF(G2491="",-999,0)))</f>
        <v>-999</v>
      </c>
      <c r="AM2491" s="82">
        <f>IF(I2491=1, 'adjustment factor'!$D$12, IF(I2491=-9,-999,IF(I2491="",-999,0)))</f>
        <v>-999</v>
      </c>
      <c r="AN2491" s="82">
        <f>IF(J2491=1, 'adjustment factor'!$D$13, IF(J2491=-9,-999,IF(J2491="",-999,0)))</f>
        <v>-999</v>
      </c>
      <c r="AO2491" s="82" t="str">
        <f t="shared" si="398"/>
        <v>-999</v>
      </c>
      <c r="AP2491" s="82" t="str">
        <f t="shared" si="399"/>
        <v>MISSING</v>
      </c>
    </row>
    <row r="2492" spans="2:42">
      <c r="B2492" s="207"/>
      <c r="C2492" s="35">
        <v>2488</v>
      </c>
      <c r="D2492" s="161"/>
      <c r="E2492" s="161"/>
      <c r="F2492" s="161"/>
      <c r="G2492" s="161"/>
      <c r="H2492" s="161"/>
      <c r="I2492" s="161"/>
      <c r="J2492" s="161"/>
      <c r="K2492" s="161"/>
      <c r="L2492" s="161"/>
      <c r="M2492" s="161"/>
      <c r="N2492" s="171"/>
      <c r="O2492" s="171"/>
      <c r="P2492" s="171"/>
      <c r="Q2492" s="171"/>
      <c r="R2492" s="171"/>
      <c r="S2492" s="171"/>
      <c r="T2492" s="208" t="str">
        <f t="shared" si="390"/>
        <v>MISSING</v>
      </c>
      <c r="U2492" s="208" t="str">
        <f t="shared" si="391"/>
        <v>MISSING</v>
      </c>
      <c r="X2492" s="56">
        <f t="shared" si="392"/>
        <v>-99</v>
      </c>
      <c r="Y2492" s="56">
        <f t="shared" si="393"/>
        <v>-99</v>
      </c>
      <c r="Z2492" s="56">
        <f t="shared" si="394"/>
        <v>-99</v>
      </c>
      <c r="AA2492" s="56">
        <f t="shared" si="395"/>
        <v>-99</v>
      </c>
      <c r="AB2492" s="56">
        <f t="shared" si="396"/>
        <v>-99</v>
      </c>
      <c r="AC2492" s="56">
        <f t="shared" si="397"/>
        <v>-99</v>
      </c>
      <c r="AD2492" s="3"/>
      <c r="AE2492" s="82">
        <f>IF(D2492=1, 'adjustment factor'!$D$4, IF(D2492=-9,-999,IF(D2492="",-999,0)))</f>
        <v>-999</v>
      </c>
      <c r="AF2492" s="82">
        <f>IF(F2492=1, 'adjustment factor'!$D$5, IF(F2492=-9,-999,IF(F2492="",-999,0)))</f>
        <v>-999</v>
      </c>
      <c r="AG2492" s="82">
        <f>IF(E2492=1, 'adjustment factor'!$D$6, IF(E2492=-9,-999,IF(E2492="",-999,0)))</f>
        <v>-999</v>
      </c>
      <c r="AH2492" s="82">
        <f>IF(K2492&gt;=45,'adjustment factor'!$D$7,IF(K2492=-9,-1200,IF(K2492="",-1200,0)))</f>
        <v>-1200</v>
      </c>
      <c r="AI2492" s="82">
        <f>IF(L2492=1, 'adjustment factor'!$D$8, IF(L2492=-9,-999,IF(L2492="",-999,0)))</f>
        <v>-999</v>
      </c>
      <c r="AJ2492" s="82">
        <f>IF(AND(M2492&gt;=1,M2492&lt;=4),'adjustment factor'!$D$9,IF(M2492=-9,-999,IF(M2492=98,-999,IF(M2492=99,-999,IF(M2492="",-999,0)))))</f>
        <v>-999</v>
      </c>
      <c r="AK2492" s="82">
        <f>IF(H2492=1, 'adjustment factor'!$D$10, IF(H2492=-9,-999,IF(H2492="",-999,0)))</f>
        <v>-999</v>
      </c>
      <c r="AL2492" s="82">
        <f>IF(G2492=1, 'adjustment factor'!$D$11, IF(G2492=-9,-999,IF(G2492="",-999,0)))</f>
        <v>-999</v>
      </c>
      <c r="AM2492" s="82">
        <f>IF(I2492=1, 'adjustment factor'!$D$12, IF(I2492=-9,-999,IF(I2492="",-999,0)))</f>
        <v>-999</v>
      </c>
      <c r="AN2492" s="82">
        <f>IF(J2492=1, 'adjustment factor'!$D$13, IF(J2492=-9,-999,IF(J2492="",-999,0)))</f>
        <v>-999</v>
      </c>
      <c r="AO2492" s="82" t="str">
        <f t="shared" si="398"/>
        <v>-999</v>
      </c>
      <c r="AP2492" s="82" t="str">
        <f t="shared" si="399"/>
        <v>MISSING</v>
      </c>
    </row>
    <row r="2493" spans="2:42">
      <c r="B2493" s="207"/>
      <c r="C2493" s="35">
        <v>2489</v>
      </c>
      <c r="D2493" s="161"/>
      <c r="E2493" s="161"/>
      <c r="F2493" s="161"/>
      <c r="G2493" s="161"/>
      <c r="H2493" s="161"/>
      <c r="I2493" s="161"/>
      <c r="J2493" s="161"/>
      <c r="K2493" s="161"/>
      <c r="L2493" s="161"/>
      <c r="M2493" s="161"/>
      <c r="N2493" s="171"/>
      <c r="O2493" s="171"/>
      <c r="P2493" s="171"/>
      <c r="Q2493" s="171"/>
      <c r="R2493" s="171"/>
      <c r="S2493" s="171"/>
      <c r="T2493" s="208" t="str">
        <f t="shared" si="390"/>
        <v>MISSING</v>
      </c>
      <c r="U2493" s="208" t="str">
        <f t="shared" si="391"/>
        <v>MISSING</v>
      </c>
      <c r="X2493" s="56">
        <f t="shared" si="392"/>
        <v>-99</v>
      </c>
      <c r="Y2493" s="56">
        <f t="shared" si="393"/>
        <v>-99</v>
      </c>
      <c r="Z2493" s="56">
        <f t="shared" si="394"/>
        <v>-99</v>
      </c>
      <c r="AA2493" s="56">
        <f t="shared" si="395"/>
        <v>-99</v>
      </c>
      <c r="AB2493" s="56">
        <f t="shared" si="396"/>
        <v>-99</v>
      </c>
      <c r="AC2493" s="56">
        <f t="shared" si="397"/>
        <v>-99</v>
      </c>
      <c r="AD2493" s="3"/>
      <c r="AE2493" s="82">
        <f>IF(D2493=1, 'adjustment factor'!$D$4, IF(D2493=-9,-999,IF(D2493="",-999,0)))</f>
        <v>-999</v>
      </c>
      <c r="AF2493" s="82">
        <f>IF(F2493=1, 'adjustment factor'!$D$5, IF(F2493=-9,-999,IF(F2493="",-999,0)))</f>
        <v>-999</v>
      </c>
      <c r="AG2493" s="82">
        <f>IF(E2493=1, 'adjustment factor'!$D$6, IF(E2493=-9,-999,IF(E2493="",-999,0)))</f>
        <v>-999</v>
      </c>
      <c r="AH2493" s="82">
        <f>IF(K2493&gt;=45,'adjustment factor'!$D$7,IF(K2493=-9,-1200,IF(K2493="",-1200,0)))</f>
        <v>-1200</v>
      </c>
      <c r="AI2493" s="82">
        <f>IF(L2493=1, 'adjustment factor'!$D$8, IF(L2493=-9,-999,IF(L2493="",-999,0)))</f>
        <v>-999</v>
      </c>
      <c r="AJ2493" s="82">
        <f>IF(AND(M2493&gt;=1,M2493&lt;=4),'adjustment factor'!$D$9,IF(M2493=-9,-999,IF(M2493=98,-999,IF(M2493=99,-999,IF(M2493="",-999,0)))))</f>
        <v>-999</v>
      </c>
      <c r="AK2493" s="82">
        <f>IF(H2493=1, 'adjustment factor'!$D$10, IF(H2493=-9,-999,IF(H2493="",-999,0)))</f>
        <v>-999</v>
      </c>
      <c r="AL2493" s="82">
        <f>IF(G2493=1, 'adjustment factor'!$D$11, IF(G2493=-9,-999,IF(G2493="",-999,0)))</f>
        <v>-999</v>
      </c>
      <c r="AM2493" s="82">
        <f>IF(I2493=1, 'adjustment factor'!$D$12, IF(I2493=-9,-999,IF(I2493="",-999,0)))</f>
        <v>-999</v>
      </c>
      <c r="AN2493" s="82">
        <f>IF(J2493=1, 'adjustment factor'!$D$13, IF(J2493=-9,-999,IF(J2493="",-999,0)))</f>
        <v>-999</v>
      </c>
      <c r="AO2493" s="82" t="str">
        <f t="shared" si="398"/>
        <v>-999</v>
      </c>
      <c r="AP2493" s="82" t="str">
        <f t="shared" si="399"/>
        <v>MISSING</v>
      </c>
    </row>
    <row r="2494" spans="2:42">
      <c r="B2494" s="207"/>
      <c r="C2494" s="35">
        <v>2490</v>
      </c>
      <c r="D2494" s="161"/>
      <c r="E2494" s="161"/>
      <c r="F2494" s="161"/>
      <c r="G2494" s="161"/>
      <c r="H2494" s="161"/>
      <c r="I2494" s="161"/>
      <c r="J2494" s="161"/>
      <c r="K2494" s="161"/>
      <c r="L2494" s="161"/>
      <c r="M2494" s="161"/>
      <c r="N2494" s="171"/>
      <c r="O2494" s="171"/>
      <c r="P2494" s="171"/>
      <c r="Q2494" s="171"/>
      <c r="R2494" s="171"/>
      <c r="S2494" s="171"/>
      <c r="T2494" s="208" t="str">
        <f t="shared" si="390"/>
        <v>MISSING</v>
      </c>
      <c r="U2494" s="208" t="str">
        <f t="shared" si="391"/>
        <v>MISSING</v>
      </c>
      <c r="X2494" s="56">
        <f t="shared" si="392"/>
        <v>-99</v>
      </c>
      <c r="Y2494" s="56">
        <f t="shared" si="393"/>
        <v>-99</v>
      </c>
      <c r="Z2494" s="56">
        <f t="shared" si="394"/>
        <v>-99</v>
      </c>
      <c r="AA2494" s="56">
        <f t="shared" si="395"/>
        <v>-99</v>
      </c>
      <c r="AB2494" s="56">
        <f t="shared" si="396"/>
        <v>-99</v>
      </c>
      <c r="AC2494" s="56">
        <f t="shared" si="397"/>
        <v>-99</v>
      </c>
      <c r="AD2494" s="3"/>
      <c r="AE2494" s="82">
        <f>IF(D2494=1, 'adjustment factor'!$D$4, IF(D2494=-9,-999,IF(D2494="",-999,0)))</f>
        <v>-999</v>
      </c>
      <c r="AF2494" s="82">
        <f>IF(F2494=1, 'adjustment factor'!$D$5, IF(F2494=-9,-999,IF(F2494="",-999,0)))</f>
        <v>-999</v>
      </c>
      <c r="AG2494" s="82">
        <f>IF(E2494=1, 'adjustment factor'!$D$6, IF(E2494=-9,-999,IF(E2494="",-999,0)))</f>
        <v>-999</v>
      </c>
      <c r="AH2494" s="82">
        <f>IF(K2494&gt;=45,'adjustment factor'!$D$7,IF(K2494=-9,-1200,IF(K2494="",-1200,0)))</f>
        <v>-1200</v>
      </c>
      <c r="AI2494" s="82">
        <f>IF(L2494=1, 'adjustment factor'!$D$8, IF(L2494=-9,-999,IF(L2494="",-999,0)))</f>
        <v>-999</v>
      </c>
      <c r="AJ2494" s="82">
        <f>IF(AND(M2494&gt;=1,M2494&lt;=4),'adjustment factor'!$D$9,IF(M2494=-9,-999,IF(M2494=98,-999,IF(M2494=99,-999,IF(M2494="",-999,0)))))</f>
        <v>-999</v>
      </c>
      <c r="AK2494" s="82">
        <f>IF(H2494=1, 'adjustment factor'!$D$10, IF(H2494=-9,-999,IF(H2494="",-999,0)))</f>
        <v>-999</v>
      </c>
      <c r="AL2494" s="82">
        <f>IF(G2494=1, 'adjustment factor'!$D$11, IF(G2494=-9,-999,IF(G2494="",-999,0)))</f>
        <v>-999</v>
      </c>
      <c r="AM2494" s="82">
        <f>IF(I2494=1, 'adjustment factor'!$D$12, IF(I2494=-9,-999,IF(I2494="",-999,0)))</f>
        <v>-999</v>
      </c>
      <c r="AN2494" s="82">
        <f>IF(J2494=1, 'adjustment factor'!$D$13, IF(J2494=-9,-999,IF(J2494="",-999,0)))</f>
        <v>-999</v>
      </c>
      <c r="AO2494" s="82" t="str">
        <f t="shared" si="398"/>
        <v>-999</v>
      </c>
      <c r="AP2494" s="82" t="str">
        <f t="shared" si="399"/>
        <v>MISSING</v>
      </c>
    </row>
    <row r="2495" spans="2:42">
      <c r="B2495" s="207"/>
      <c r="C2495" s="35">
        <v>2491</v>
      </c>
      <c r="D2495" s="161"/>
      <c r="E2495" s="161"/>
      <c r="F2495" s="161"/>
      <c r="G2495" s="161"/>
      <c r="H2495" s="161"/>
      <c r="I2495" s="161"/>
      <c r="J2495" s="161"/>
      <c r="K2495" s="161"/>
      <c r="L2495" s="161"/>
      <c r="M2495" s="161"/>
      <c r="N2495" s="171"/>
      <c r="O2495" s="171"/>
      <c r="P2495" s="171"/>
      <c r="Q2495" s="171"/>
      <c r="R2495" s="171"/>
      <c r="S2495" s="171"/>
      <c r="T2495" s="208" t="str">
        <f t="shared" si="390"/>
        <v>MISSING</v>
      </c>
      <c r="U2495" s="208" t="str">
        <f t="shared" si="391"/>
        <v>MISSING</v>
      </c>
      <c r="X2495" s="56">
        <f t="shared" si="392"/>
        <v>-99</v>
      </c>
      <c r="Y2495" s="56">
        <f t="shared" si="393"/>
        <v>-99</v>
      </c>
      <c r="Z2495" s="56">
        <f t="shared" si="394"/>
        <v>-99</v>
      </c>
      <c r="AA2495" s="56">
        <f t="shared" si="395"/>
        <v>-99</v>
      </c>
      <c r="AB2495" s="56">
        <f t="shared" si="396"/>
        <v>-99</v>
      </c>
      <c r="AC2495" s="56">
        <f t="shared" si="397"/>
        <v>-99</v>
      </c>
      <c r="AD2495" s="3"/>
      <c r="AE2495" s="82">
        <f>IF(D2495=1, 'adjustment factor'!$D$4, IF(D2495=-9,-999,IF(D2495="",-999,0)))</f>
        <v>-999</v>
      </c>
      <c r="AF2495" s="82">
        <f>IF(F2495=1, 'adjustment factor'!$D$5, IF(F2495=-9,-999,IF(F2495="",-999,0)))</f>
        <v>-999</v>
      </c>
      <c r="AG2495" s="82">
        <f>IF(E2495=1, 'adjustment factor'!$D$6, IF(E2495=-9,-999,IF(E2495="",-999,0)))</f>
        <v>-999</v>
      </c>
      <c r="AH2495" s="82">
        <f>IF(K2495&gt;=45,'adjustment factor'!$D$7,IF(K2495=-9,-1200,IF(K2495="",-1200,0)))</f>
        <v>-1200</v>
      </c>
      <c r="AI2495" s="82">
        <f>IF(L2495=1, 'adjustment factor'!$D$8, IF(L2495=-9,-999,IF(L2495="",-999,0)))</f>
        <v>-999</v>
      </c>
      <c r="AJ2495" s="82">
        <f>IF(AND(M2495&gt;=1,M2495&lt;=4),'adjustment factor'!$D$9,IF(M2495=-9,-999,IF(M2495=98,-999,IF(M2495=99,-999,IF(M2495="",-999,0)))))</f>
        <v>-999</v>
      </c>
      <c r="AK2495" s="82">
        <f>IF(H2495=1, 'adjustment factor'!$D$10, IF(H2495=-9,-999,IF(H2495="",-999,0)))</f>
        <v>-999</v>
      </c>
      <c r="AL2495" s="82">
        <f>IF(G2495=1, 'adjustment factor'!$D$11, IF(G2495=-9,-999,IF(G2495="",-999,0)))</f>
        <v>-999</v>
      </c>
      <c r="AM2495" s="82">
        <f>IF(I2495=1, 'adjustment factor'!$D$12, IF(I2495=-9,-999,IF(I2495="",-999,0)))</f>
        <v>-999</v>
      </c>
      <c r="AN2495" s="82">
        <f>IF(J2495=1, 'adjustment factor'!$D$13, IF(J2495=-9,-999,IF(J2495="",-999,0)))</f>
        <v>-999</v>
      </c>
      <c r="AO2495" s="82" t="str">
        <f t="shared" si="398"/>
        <v>-999</v>
      </c>
      <c r="AP2495" s="82" t="str">
        <f t="shared" si="399"/>
        <v>MISSING</v>
      </c>
    </row>
    <row r="2496" spans="2:42">
      <c r="B2496" s="207"/>
      <c r="C2496" s="35">
        <v>2492</v>
      </c>
      <c r="D2496" s="161"/>
      <c r="E2496" s="161"/>
      <c r="F2496" s="161"/>
      <c r="G2496" s="161"/>
      <c r="H2496" s="161"/>
      <c r="I2496" s="161"/>
      <c r="J2496" s="161"/>
      <c r="K2496" s="161"/>
      <c r="L2496" s="161"/>
      <c r="M2496" s="161"/>
      <c r="N2496" s="171"/>
      <c r="O2496" s="171"/>
      <c r="P2496" s="171"/>
      <c r="Q2496" s="171"/>
      <c r="R2496" s="171"/>
      <c r="S2496" s="171"/>
      <c r="T2496" s="208" t="str">
        <f t="shared" si="390"/>
        <v>MISSING</v>
      </c>
      <c r="U2496" s="208" t="str">
        <f t="shared" si="391"/>
        <v>MISSING</v>
      </c>
      <c r="X2496" s="56">
        <f t="shared" si="392"/>
        <v>-99</v>
      </c>
      <c r="Y2496" s="56">
        <f t="shared" si="393"/>
        <v>-99</v>
      </c>
      <c r="Z2496" s="56">
        <f t="shared" si="394"/>
        <v>-99</v>
      </c>
      <c r="AA2496" s="56">
        <f t="shared" si="395"/>
        <v>-99</v>
      </c>
      <c r="AB2496" s="56">
        <f t="shared" si="396"/>
        <v>-99</v>
      </c>
      <c r="AC2496" s="56">
        <f t="shared" si="397"/>
        <v>-99</v>
      </c>
      <c r="AD2496" s="3"/>
      <c r="AE2496" s="82">
        <f>IF(D2496=1, 'adjustment factor'!$D$4, IF(D2496=-9,-999,IF(D2496="",-999,0)))</f>
        <v>-999</v>
      </c>
      <c r="AF2496" s="82">
        <f>IF(F2496=1, 'adjustment factor'!$D$5, IF(F2496=-9,-999,IF(F2496="",-999,0)))</f>
        <v>-999</v>
      </c>
      <c r="AG2496" s="82">
        <f>IF(E2496=1, 'adjustment factor'!$D$6, IF(E2496=-9,-999,IF(E2496="",-999,0)))</f>
        <v>-999</v>
      </c>
      <c r="AH2496" s="82">
        <f>IF(K2496&gt;=45,'adjustment factor'!$D$7,IF(K2496=-9,-1200,IF(K2496="",-1200,0)))</f>
        <v>-1200</v>
      </c>
      <c r="AI2496" s="82">
        <f>IF(L2496=1, 'adjustment factor'!$D$8, IF(L2496=-9,-999,IF(L2496="",-999,0)))</f>
        <v>-999</v>
      </c>
      <c r="AJ2496" s="82">
        <f>IF(AND(M2496&gt;=1,M2496&lt;=4),'adjustment factor'!$D$9,IF(M2496=-9,-999,IF(M2496=98,-999,IF(M2496=99,-999,IF(M2496="",-999,0)))))</f>
        <v>-999</v>
      </c>
      <c r="AK2496" s="82">
        <f>IF(H2496=1, 'adjustment factor'!$D$10, IF(H2496=-9,-999,IF(H2496="",-999,0)))</f>
        <v>-999</v>
      </c>
      <c r="AL2496" s="82">
        <f>IF(G2496=1, 'adjustment factor'!$D$11, IF(G2496=-9,-999,IF(G2496="",-999,0)))</f>
        <v>-999</v>
      </c>
      <c r="AM2496" s="82">
        <f>IF(I2496=1, 'adjustment factor'!$D$12, IF(I2496=-9,-999,IF(I2496="",-999,0)))</f>
        <v>-999</v>
      </c>
      <c r="AN2496" s="82">
        <f>IF(J2496=1, 'adjustment factor'!$D$13, IF(J2496=-9,-999,IF(J2496="",-999,0)))</f>
        <v>-999</v>
      </c>
      <c r="AO2496" s="82" t="str">
        <f t="shared" si="398"/>
        <v>-999</v>
      </c>
      <c r="AP2496" s="82" t="str">
        <f t="shared" si="399"/>
        <v>MISSING</v>
      </c>
    </row>
    <row r="2497" spans="2:42">
      <c r="B2497" s="207"/>
      <c r="C2497" s="35">
        <v>2493</v>
      </c>
      <c r="D2497" s="161"/>
      <c r="E2497" s="161"/>
      <c r="F2497" s="161"/>
      <c r="G2497" s="161"/>
      <c r="H2497" s="161"/>
      <c r="I2497" s="161"/>
      <c r="J2497" s="161"/>
      <c r="K2497" s="161"/>
      <c r="L2497" s="161"/>
      <c r="M2497" s="161"/>
      <c r="N2497" s="171"/>
      <c r="O2497" s="171"/>
      <c r="P2497" s="171"/>
      <c r="Q2497" s="171"/>
      <c r="R2497" s="171"/>
      <c r="S2497" s="171"/>
      <c r="T2497" s="208" t="str">
        <f t="shared" si="390"/>
        <v>MISSING</v>
      </c>
      <c r="U2497" s="208" t="str">
        <f t="shared" si="391"/>
        <v>MISSING</v>
      </c>
      <c r="X2497" s="56">
        <f t="shared" si="392"/>
        <v>-99</v>
      </c>
      <c r="Y2497" s="56">
        <f t="shared" si="393"/>
        <v>-99</v>
      </c>
      <c r="Z2497" s="56">
        <f t="shared" si="394"/>
        <v>-99</v>
      </c>
      <c r="AA2497" s="56">
        <f t="shared" si="395"/>
        <v>-99</v>
      </c>
      <c r="AB2497" s="56">
        <f t="shared" si="396"/>
        <v>-99</v>
      </c>
      <c r="AC2497" s="56">
        <f t="shared" si="397"/>
        <v>-99</v>
      </c>
      <c r="AD2497" s="3"/>
      <c r="AE2497" s="82">
        <f>IF(D2497=1, 'adjustment factor'!$D$4, IF(D2497=-9,-999,IF(D2497="",-999,0)))</f>
        <v>-999</v>
      </c>
      <c r="AF2497" s="82">
        <f>IF(F2497=1, 'adjustment factor'!$D$5, IF(F2497=-9,-999,IF(F2497="",-999,0)))</f>
        <v>-999</v>
      </c>
      <c r="AG2497" s="82">
        <f>IF(E2497=1, 'adjustment factor'!$D$6, IF(E2497=-9,-999,IF(E2497="",-999,0)))</f>
        <v>-999</v>
      </c>
      <c r="AH2497" s="82">
        <f>IF(K2497&gt;=45,'adjustment factor'!$D$7,IF(K2497=-9,-1200,IF(K2497="",-1200,0)))</f>
        <v>-1200</v>
      </c>
      <c r="AI2497" s="82">
        <f>IF(L2497=1, 'adjustment factor'!$D$8, IF(L2497=-9,-999,IF(L2497="",-999,0)))</f>
        <v>-999</v>
      </c>
      <c r="AJ2497" s="82">
        <f>IF(AND(M2497&gt;=1,M2497&lt;=4),'adjustment factor'!$D$9,IF(M2497=-9,-999,IF(M2497=98,-999,IF(M2497=99,-999,IF(M2497="",-999,0)))))</f>
        <v>-999</v>
      </c>
      <c r="AK2497" s="82">
        <f>IF(H2497=1, 'adjustment factor'!$D$10, IF(H2497=-9,-999,IF(H2497="",-999,0)))</f>
        <v>-999</v>
      </c>
      <c r="AL2497" s="82">
        <f>IF(G2497=1, 'adjustment factor'!$D$11, IF(G2497=-9,-999,IF(G2497="",-999,0)))</f>
        <v>-999</v>
      </c>
      <c r="AM2497" s="82">
        <f>IF(I2497=1, 'adjustment factor'!$D$12, IF(I2497=-9,-999,IF(I2497="",-999,0)))</f>
        <v>-999</v>
      </c>
      <c r="AN2497" s="82">
        <f>IF(J2497=1, 'adjustment factor'!$D$13, IF(J2497=-9,-999,IF(J2497="",-999,0)))</f>
        <v>-999</v>
      </c>
      <c r="AO2497" s="82" t="str">
        <f t="shared" si="398"/>
        <v>-999</v>
      </c>
      <c r="AP2497" s="82" t="str">
        <f t="shared" si="399"/>
        <v>MISSING</v>
      </c>
    </row>
    <row r="2498" spans="2:42">
      <c r="B2498" s="207"/>
      <c r="C2498" s="35">
        <v>2494</v>
      </c>
      <c r="D2498" s="161"/>
      <c r="E2498" s="161"/>
      <c r="F2498" s="161"/>
      <c r="G2498" s="161"/>
      <c r="H2498" s="161"/>
      <c r="I2498" s="161"/>
      <c r="J2498" s="161"/>
      <c r="K2498" s="161"/>
      <c r="L2498" s="161"/>
      <c r="M2498" s="161"/>
      <c r="N2498" s="171"/>
      <c r="O2498" s="171"/>
      <c r="P2498" s="171"/>
      <c r="Q2498" s="171"/>
      <c r="R2498" s="171"/>
      <c r="S2498" s="171"/>
      <c r="T2498" s="208" t="str">
        <f t="shared" si="390"/>
        <v>MISSING</v>
      </c>
      <c r="U2498" s="208" t="str">
        <f t="shared" si="391"/>
        <v>MISSING</v>
      </c>
      <c r="X2498" s="56">
        <f t="shared" si="392"/>
        <v>-99</v>
      </c>
      <c r="Y2498" s="56">
        <f t="shared" si="393"/>
        <v>-99</v>
      </c>
      <c r="Z2498" s="56">
        <f t="shared" si="394"/>
        <v>-99</v>
      </c>
      <c r="AA2498" s="56">
        <f t="shared" si="395"/>
        <v>-99</v>
      </c>
      <c r="AB2498" s="56">
        <f t="shared" si="396"/>
        <v>-99</v>
      </c>
      <c r="AC2498" s="56">
        <f t="shared" si="397"/>
        <v>-99</v>
      </c>
      <c r="AD2498" s="3"/>
      <c r="AE2498" s="82">
        <f>IF(D2498=1, 'adjustment factor'!$D$4, IF(D2498=-9,-999,IF(D2498="",-999,0)))</f>
        <v>-999</v>
      </c>
      <c r="AF2498" s="82">
        <f>IF(F2498=1, 'adjustment factor'!$D$5, IF(F2498=-9,-999,IF(F2498="",-999,0)))</f>
        <v>-999</v>
      </c>
      <c r="AG2498" s="82">
        <f>IF(E2498=1, 'adjustment factor'!$D$6, IF(E2498=-9,-999,IF(E2498="",-999,0)))</f>
        <v>-999</v>
      </c>
      <c r="AH2498" s="82">
        <f>IF(K2498&gt;=45,'adjustment factor'!$D$7,IF(K2498=-9,-1200,IF(K2498="",-1200,0)))</f>
        <v>-1200</v>
      </c>
      <c r="AI2498" s="82">
        <f>IF(L2498=1, 'adjustment factor'!$D$8, IF(L2498=-9,-999,IF(L2498="",-999,0)))</f>
        <v>-999</v>
      </c>
      <c r="AJ2498" s="82">
        <f>IF(AND(M2498&gt;=1,M2498&lt;=4),'adjustment factor'!$D$9,IF(M2498=-9,-999,IF(M2498=98,-999,IF(M2498=99,-999,IF(M2498="",-999,0)))))</f>
        <v>-999</v>
      </c>
      <c r="AK2498" s="82">
        <f>IF(H2498=1, 'adjustment factor'!$D$10, IF(H2498=-9,-999,IF(H2498="",-999,0)))</f>
        <v>-999</v>
      </c>
      <c r="AL2498" s="82">
        <f>IF(G2498=1, 'adjustment factor'!$D$11, IF(G2498=-9,-999,IF(G2498="",-999,0)))</f>
        <v>-999</v>
      </c>
      <c r="AM2498" s="82">
        <f>IF(I2498=1, 'adjustment factor'!$D$12, IF(I2498=-9,-999,IF(I2498="",-999,0)))</f>
        <v>-999</v>
      </c>
      <c r="AN2498" s="82">
        <f>IF(J2498=1, 'adjustment factor'!$D$13, IF(J2498=-9,-999,IF(J2498="",-999,0)))</f>
        <v>-999</v>
      </c>
      <c r="AO2498" s="82" t="str">
        <f t="shared" si="398"/>
        <v>-999</v>
      </c>
      <c r="AP2498" s="82" t="str">
        <f t="shared" si="399"/>
        <v>MISSING</v>
      </c>
    </row>
    <row r="2499" spans="2:42">
      <c r="B2499" s="207"/>
      <c r="C2499" s="35">
        <v>2495</v>
      </c>
      <c r="D2499" s="161"/>
      <c r="E2499" s="161"/>
      <c r="F2499" s="161"/>
      <c r="G2499" s="161"/>
      <c r="H2499" s="161"/>
      <c r="I2499" s="161"/>
      <c r="J2499" s="161"/>
      <c r="K2499" s="161"/>
      <c r="L2499" s="161"/>
      <c r="M2499" s="161"/>
      <c r="N2499" s="171"/>
      <c r="O2499" s="171"/>
      <c r="P2499" s="171"/>
      <c r="Q2499" s="171"/>
      <c r="R2499" s="171"/>
      <c r="S2499" s="171"/>
      <c r="T2499" s="208" t="str">
        <f t="shared" si="390"/>
        <v>MISSING</v>
      </c>
      <c r="U2499" s="208" t="str">
        <f t="shared" si="391"/>
        <v>MISSING</v>
      </c>
      <c r="X2499" s="56">
        <f t="shared" si="392"/>
        <v>-99</v>
      </c>
      <c r="Y2499" s="56">
        <f t="shared" si="393"/>
        <v>-99</v>
      </c>
      <c r="Z2499" s="56">
        <f t="shared" si="394"/>
        <v>-99</v>
      </c>
      <c r="AA2499" s="56">
        <f t="shared" si="395"/>
        <v>-99</v>
      </c>
      <c r="AB2499" s="56">
        <f t="shared" si="396"/>
        <v>-99</v>
      </c>
      <c r="AC2499" s="56">
        <f t="shared" si="397"/>
        <v>-99</v>
      </c>
      <c r="AD2499" s="3"/>
      <c r="AE2499" s="82">
        <f>IF(D2499=1, 'adjustment factor'!$D$4, IF(D2499=-9,-999,IF(D2499="",-999,0)))</f>
        <v>-999</v>
      </c>
      <c r="AF2499" s="82">
        <f>IF(F2499=1, 'adjustment factor'!$D$5, IF(F2499=-9,-999,IF(F2499="",-999,0)))</f>
        <v>-999</v>
      </c>
      <c r="AG2499" s="82">
        <f>IF(E2499=1, 'adjustment factor'!$D$6, IF(E2499=-9,-999,IF(E2499="",-999,0)))</f>
        <v>-999</v>
      </c>
      <c r="AH2499" s="82">
        <f>IF(K2499&gt;=45,'adjustment factor'!$D$7,IF(K2499=-9,-1200,IF(K2499="",-1200,0)))</f>
        <v>-1200</v>
      </c>
      <c r="AI2499" s="82">
        <f>IF(L2499=1, 'adjustment factor'!$D$8, IF(L2499=-9,-999,IF(L2499="",-999,0)))</f>
        <v>-999</v>
      </c>
      <c r="AJ2499" s="82">
        <f>IF(AND(M2499&gt;=1,M2499&lt;=4),'adjustment factor'!$D$9,IF(M2499=-9,-999,IF(M2499=98,-999,IF(M2499=99,-999,IF(M2499="",-999,0)))))</f>
        <v>-999</v>
      </c>
      <c r="AK2499" s="82">
        <f>IF(H2499=1, 'adjustment factor'!$D$10, IF(H2499=-9,-999,IF(H2499="",-999,0)))</f>
        <v>-999</v>
      </c>
      <c r="AL2499" s="82">
        <f>IF(G2499=1, 'adjustment factor'!$D$11, IF(G2499=-9,-999,IF(G2499="",-999,0)))</f>
        <v>-999</v>
      </c>
      <c r="AM2499" s="82">
        <f>IF(I2499=1, 'adjustment factor'!$D$12, IF(I2499=-9,-999,IF(I2499="",-999,0)))</f>
        <v>-999</v>
      </c>
      <c r="AN2499" s="82">
        <f>IF(J2499=1, 'adjustment factor'!$D$13, IF(J2499=-9,-999,IF(J2499="",-999,0)))</f>
        <v>-999</v>
      </c>
      <c r="AO2499" s="82" t="str">
        <f t="shared" si="398"/>
        <v>-999</v>
      </c>
      <c r="AP2499" s="82" t="str">
        <f t="shared" si="399"/>
        <v>MISSING</v>
      </c>
    </row>
    <row r="2500" spans="2:42">
      <c r="B2500" s="207"/>
      <c r="C2500" s="35">
        <v>2496</v>
      </c>
      <c r="D2500" s="161"/>
      <c r="E2500" s="161"/>
      <c r="F2500" s="161"/>
      <c r="G2500" s="161"/>
      <c r="H2500" s="161"/>
      <c r="I2500" s="161"/>
      <c r="J2500" s="161"/>
      <c r="K2500" s="161"/>
      <c r="L2500" s="161"/>
      <c r="M2500" s="161"/>
      <c r="N2500" s="171"/>
      <c r="O2500" s="171"/>
      <c r="P2500" s="171"/>
      <c r="Q2500" s="171"/>
      <c r="R2500" s="171"/>
      <c r="S2500" s="171"/>
      <c r="T2500" s="208" t="str">
        <f t="shared" si="390"/>
        <v>MISSING</v>
      </c>
      <c r="U2500" s="208" t="str">
        <f t="shared" si="391"/>
        <v>MISSING</v>
      </c>
      <c r="X2500" s="56">
        <f t="shared" si="392"/>
        <v>-99</v>
      </c>
      <c r="Y2500" s="56">
        <f t="shared" si="393"/>
        <v>-99</v>
      </c>
      <c r="Z2500" s="56">
        <f t="shared" si="394"/>
        <v>-99</v>
      </c>
      <c r="AA2500" s="56">
        <f t="shared" si="395"/>
        <v>-99</v>
      </c>
      <c r="AB2500" s="56">
        <f t="shared" si="396"/>
        <v>-99</v>
      </c>
      <c r="AC2500" s="56">
        <f t="shared" si="397"/>
        <v>-99</v>
      </c>
      <c r="AD2500" s="3"/>
      <c r="AE2500" s="82">
        <f>IF(D2500=1, 'adjustment factor'!$D$4, IF(D2500=-9,-999,IF(D2500="",-999,0)))</f>
        <v>-999</v>
      </c>
      <c r="AF2500" s="82">
        <f>IF(F2500=1, 'adjustment factor'!$D$5, IF(F2500=-9,-999,IF(F2500="",-999,0)))</f>
        <v>-999</v>
      </c>
      <c r="AG2500" s="82">
        <f>IF(E2500=1, 'adjustment factor'!$D$6, IF(E2500=-9,-999,IF(E2500="",-999,0)))</f>
        <v>-999</v>
      </c>
      <c r="AH2500" s="82">
        <f>IF(K2500&gt;=45,'adjustment factor'!$D$7,IF(K2500=-9,-1200,IF(K2500="",-1200,0)))</f>
        <v>-1200</v>
      </c>
      <c r="AI2500" s="82">
        <f>IF(L2500=1, 'adjustment factor'!$D$8, IF(L2500=-9,-999,IF(L2500="",-999,0)))</f>
        <v>-999</v>
      </c>
      <c r="AJ2500" s="82">
        <f>IF(AND(M2500&gt;=1,M2500&lt;=4),'adjustment factor'!$D$9,IF(M2500=-9,-999,IF(M2500=98,-999,IF(M2500=99,-999,IF(M2500="",-999,0)))))</f>
        <v>-999</v>
      </c>
      <c r="AK2500" s="82">
        <f>IF(H2500=1, 'adjustment factor'!$D$10, IF(H2500=-9,-999,IF(H2500="",-999,0)))</f>
        <v>-999</v>
      </c>
      <c r="AL2500" s="82">
        <f>IF(G2500=1, 'adjustment factor'!$D$11, IF(G2500=-9,-999,IF(G2500="",-999,0)))</f>
        <v>-999</v>
      </c>
      <c r="AM2500" s="82">
        <f>IF(I2500=1, 'adjustment factor'!$D$12, IF(I2500=-9,-999,IF(I2500="",-999,0)))</f>
        <v>-999</v>
      </c>
      <c r="AN2500" s="82">
        <f>IF(J2500=1, 'adjustment factor'!$D$13, IF(J2500=-9,-999,IF(J2500="",-999,0)))</f>
        <v>-999</v>
      </c>
      <c r="AO2500" s="82" t="str">
        <f t="shared" si="398"/>
        <v>-999</v>
      </c>
      <c r="AP2500" s="82" t="str">
        <f t="shared" si="399"/>
        <v>MISSING</v>
      </c>
    </row>
    <row r="2501" spans="2:42">
      <c r="B2501" s="207"/>
      <c r="C2501" s="35">
        <v>2497</v>
      </c>
      <c r="D2501" s="161"/>
      <c r="E2501" s="161"/>
      <c r="F2501" s="161"/>
      <c r="G2501" s="161"/>
      <c r="H2501" s="161"/>
      <c r="I2501" s="161"/>
      <c r="J2501" s="161"/>
      <c r="K2501" s="161"/>
      <c r="L2501" s="161"/>
      <c r="M2501" s="161"/>
      <c r="N2501" s="171"/>
      <c r="O2501" s="171"/>
      <c r="P2501" s="171"/>
      <c r="Q2501" s="171"/>
      <c r="R2501" s="171"/>
      <c r="S2501" s="171"/>
      <c r="T2501" s="208" t="str">
        <f t="shared" si="390"/>
        <v>MISSING</v>
      </c>
      <c r="U2501" s="208" t="str">
        <f t="shared" si="391"/>
        <v>MISSING</v>
      </c>
      <c r="X2501" s="56">
        <f t="shared" si="392"/>
        <v>-99</v>
      </c>
      <c r="Y2501" s="56">
        <f t="shared" si="393"/>
        <v>-99</v>
      </c>
      <c r="Z2501" s="56">
        <f t="shared" si="394"/>
        <v>-99</v>
      </c>
      <c r="AA2501" s="56">
        <f t="shared" si="395"/>
        <v>-99</v>
      </c>
      <c r="AB2501" s="56">
        <f t="shared" si="396"/>
        <v>-99</v>
      </c>
      <c r="AC2501" s="56">
        <f t="shared" si="397"/>
        <v>-99</v>
      </c>
      <c r="AD2501" s="3"/>
      <c r="AE2501" s="82">
        <f>IF(D2501=1, 'adjustment factor'!$D$4, IF(D2501=-9,-999,IF(D2501="",-999,0)))</f>
        <v>-999</v>
      </c>
      <c r="AF2501" s="82">
        <f>IF(F2501=1, 'adjustment factor'!$D$5, IF(F2501=-9,-999,IF(F2501="",-999,0)))</f>
        <v>-999</v>
      </c>
      <c r="AG2501" s="82">
        <f>IF(E2501=1, 'adjustment factor'!$D$6, IF(E2501=-9,-999,IF(E2501="",-999,0)))</f>
        <v>-999</v>
      </c>
      <c r="AH2501" s="82">
        <f>IF(K2501&gt;=45,'adjustment factor'!$D$7,IF(K2501=-9,-1200,IF(K2501="",-1200,0)))</f>
        <v>-1200</v>
      </c>
      <c r="AI2501" s="82">
        <f>IF(L2501=1, 'adjustment factor'!$D$8, IF(L2501=-9,-999,IF(L2501="",-999,0)))</f>
        <v>-999</v>
      </c>
      <c r="AJ2501" s="82">
        <f>IF(AND(M2501&gt;=1,M2501&lt;=4),'adjustment factor'!$D$9,IF(M2501=-9,-999,IF(M2501=98,-999,IF(M2501=99,-999,IF(M2501="",-999,0)))))</f>
        <v>-999</v>
      </c>
      <c r="AK2501" s="82">
        <f>IF(H2501=1, 'adjustment factor'!$D$10, IF(H2501=-9,-999,IF(H2501="",-999,0)))</f>
        <v>-999</v>
      </c>
      <c r="AL2501" s="82">
        <f>IF(G2501=1, 'adjustment factor'!$D$11, IF(G2501=-9,-999,IF(G2501="",-999,0)))</f>
        <v>-999</v>
      </c>
      <c r="AM2501" s="82">
        <f>IF(I2501=1, 'adjustment factor'!$D$12, IF(I2501=-9,-999,IF(I2501="",-999,0)))</f>
        <v>-999</v>
      </c>
      <c r="AN2501" s="82">
        <f>IF(J2501=1, 'adjustment factor'!$D$13, IF(J2501=-9,-999,IF(J2501="",-999,0)))</f>
        <v>-999</v>
      </c>
      <c r="AO2501" s="82" t="str">
        <f t="shared" si="398"/>
        <v>-999</v>
      </c>
      <c r="AP2501" s="82" t="str">
        <f t="shared" si="399"/>
        <v>MISSING</v>
      </c>
    </row>
    <row r="2502" spans="2:42">
      <c r="B2502" s="207"/>
      <c r="C2502" s="35">
        <v>2498</v>
      </c>
      <c r="D2502" s="161"/>
      <c r="E2502" s="161"/>
      <c r="F2502" s="161"/>
      <c r="G2502" s="161"/>
      <c r="H2502" s="161"/>
      <c r="I2502" s="161"/>
      <c r="J2502" s="161"/>
      <c r="K2502" s="161"/>
      <c r="L2502" s="161"/>
      <c r="M2502" s="161"/>
      <c r="N2502" s="171"/>
      <c r="O2502" s="171"/>
      <c r="P2502" s="171"/>
      <c r="Q2502" s="171"/>
      <c r="R2502" s="171"/>
      <c r="S2502" s="171"/>
      <c r="T2502" s="208" t="str">
        <f t="shared" si="390"/>
        <v>MISSING</v>
      </c>
      <c r="U2502" s="208" t="str">
        <f t="shared" si="391"/>
        <v>MISSING</v>
      </c>
      <c r="X2502" s="56">
        <f t="shared" si="392"/>
        <v>-99</v>
      </c>
      <c r="Y2502" s="56">
        <f t="shared" si="393"/>
        <v>-99</v>
      </c>
      <c r="Z2502" s="56">
        <f t="shared" si="394"/>
        <v>-99</v>
      </c>
      <c r="AA2502" s="56">
        <f t="shared" si="395"/>
        <v>-99</v>
      </c>
      <c r="AB2502" s="56">
        <f t="shared" si="396"/>
        <v>-99</v>
      </c>
      <c r="AC2502" s="56">
        <f t="shared" si="397"/>
        <v>-99</v>
      </c>
      <c r="AD2502" s="3"/>
      <c r="AE2502" s="82">
        <f>IF(D2502=1, 'adjustment factor'!$D$4, IF(D2502=-9,-999,IF(D2502="",-999,0)))</f>
        <v>-999</v>
      </c>
      <c r="AF2502" s="82">
        <f>IF(F2502=1, 'adjustment factor'!$D$5, IF(F2502=-9,-999,IF(F2502="",-999,0)))</f>
        <v>-999</v>
      </c>
      <c r="AG2502" s="82">
        <f>IF(E2502=1, 'adjustment factor'!$D$6, IF(E2502=-9,-999,IF(E2502="",-999,0)))</f>
        <v>-999</v>
      </c>
      <c r="AH2502" s="82">
        <f>IF(K2502&gt;=45,'adjustment factor'!$D$7,IF(K2502=-9,-1200,IF(K2502="",-1200,0)))</f>
        <v>-1200</v>
      </c>
      <c r="AI2502" s="82">
        <f>IF(L2502=1, 'adjustment factor'!$D$8, IF(L2502=-9,-999,IF(L2502="",-999,0)))</f>
        <v>-999</v>
      </c>
      <c r="AJ2502" s="82">
        <f>IF(AND(M2502&gt;=1,M2502&lt;=4),'adjustment factor'!$D$9,IF(M2502=-9,-999,IF(M2502=98,-999,IF(M2502=99,-999,IF(M2502="",-999,0)))))</f>
        <v>-999</v>
      </c>
      <c r="AK2502" s="82">
        <f>IF(H2502=1, 'adjustment factor'!$D$10, IF(H2502=-9,-999,IF(H2502="",-999,0)))</f>
        <v>-999</v>
      </c>
      <c r="AL2502" s="82">
        <f>IF(G2502=1, 'adjustment factor'!$D$11, IF(G2502=-9,-999,IF(G2502="",-999,0)))</f>
        <v>-999</v>
      </c>
      <c r="AM2502" s="82">
        <f>IF(I2502=1, 'adjustment factor'!$D$12, IF(I2502=-9,-999,IF(I2502="",-999,0)))</f>
        <v>-999</v>
      </c>
      <c r="AN2502" s="82">
        <f>IF(J2502=1, 'adjustment factor'!$D$13, IF(J2502=-9,-999,IF(J2502="",-999,0)))</f>
        <v>-999</v>
      </c>
      <c r="AO2502" s="82" t="str">
        <f t="shared" si="398"/>
        <v>-999</v>
      </c>
      <c r="AP2502" s="82" t="str">
        <f t="shared" si="399"/>
        <v>MISSING</v>
      </c>
    </row>
    <row r="2503" spans="2:42">
      <c r="B2503" s="207"/>
      <c r="C2503" s="35">
        <v>2499</v>
      </c>
      <c r="D2503" s="161"/>
      <c r="E2503" s="161"/>
      <c r="F2503" s="161"/>
      <c r="G2503" s="161"/>
      <c r="H2503" s="161"/>
      <c r="I2503" s="161"/>
      <c r="J2503" s="161"/>
      <c r="K2503" s="161"/>
      <c r="L2503" s="161"/>
      <c r="M2503" s="161"/>
      <c r="N2503" s="171"/>
      <c r="O2503" s="171"/>
      <c r="P2503" s="171"/>
      <c r="Q2503" s="171"/>
      <c r="R2503" s="171"/>
      <c r="S2503" s="171"/>
      <c r="T2503" s="208" t="str">
        <f t="shared" si="390"/>
        <v>MISSING</v>
      </c>
      <c r="U2503" s="208" t="str">
        <f t="shared" si="391"/>
        <v>MISSING</v>
      </c>
      <c r="X2503" s="56">
        <f t="shared" si="392"/>
        <v>-99</v>
      </c>
      <c r="Y2503" s="56">
        <f t="shared" si="393"/>
        <v>-99</v>
      </c>
      <c r="Z2503" s="56">
        <f t="shared" si="394"/>
        <v>-99</v>
      </c>
      <c r="AA2503" s="56">
        <f t="shared" si="395"/>
        <v>-99</v>
      </c>
      <c r="AB2503" s="56">
        <f t="shared" si="396"/>
        <v>-99</v>
      </c>
      <c r="AC2503" s="56">
        <f t="shared" si="397"/>
        <v>-99</v>
      </c>
      <c r="AD2503" s="3"/>
      <c r="AE2503" s="82">
        <f>IF(D2503=1, 'adjustment factor'!$D$4, IF(D2503=-9,-999,IF(D2503="",-999,0)))</f>
        <v>-999</v>
      </c>
      <c r="AF2503" s="82">
        <f>IF(F2503=1, 'adjustment factor'!$D$5, IF(F2503=-9,-999,IF(F2503="",-999,0)))</f>
        <v>-999</v>
      </c>
      <c r="AG2503" s="82">
        <f>IF(E2503=1, 'adjustment factor'!$D$6, IF(E2503=-9,-999,IF(E2503="",-999,0)))</f>
        <v>-999</v>
      </c>
      <c r="AH2503" s="82">
        <f>IF(K2503&gt;=45,'adjustment factor'!$D$7,IF(K2503=-9,-1200,IF(K2503="",-1200,0)))</f>
        <v>-1200</v>
      </c>
      <c r="AI2503" s="82">
        <f>IF(L2503=1, 'adjustment factor'!$D$8, IF(L2503=-9,-999,IF(L2503="",-999,0)))</f>
        <v>-999</v>
      </c>
      <c r="AJ2503" s="82">
        <f>IF(AND(M2503&gt;=1,M2503&lt;=4),'adjustment factor'!$D$9,IF(M2503=-9,-999,IF(M2503=98,-999,IF(M2503=99,-999,IF(M2503="",-999,0)))))</f>
        <v>-999</v>
      </c>
      <c r="AK2503" s="82">
        <f>IF(H2503=1, 'adjustment factor'!$D$10, IF(H2503=-9,-999,IF(H2503="",-999,0)))</f>
        <v>-999</v>
      </c>
      <c r="AL2503" s="82">
        <f>IF(G2503=1, 'adjustment factor'!$D$11, IF(G2503=-9,-999,IF(G2503="",-999,0)))</f>
        <v>-999</v>
      </c>
      <c r="AM2503" s="82">
        <f>IF(I2503=1, 'adjustment factor'!$D$12, IF(I2503=-9,-999,IF(I2503="",-999,0)))</f>
        <v>-999</v>
      </c>
      <c r="AN2503" s="82">
        <f>IF(J2503=1, 'adjustment factor'!$D$13, IF(J2503=-9,-999,IF(J2503="",-999,0)))</f>
        <v>-999</v>
      </c>
      <c r="AO2503" s="82" t="str">
        <f t="shared" si="398"/>
        <v>-999</v>
      </c>
      <c r="AP2503" s="82" t="str">
        <f t="shared" si="399"/>
        <v>MISSING</v>
      </c>
    </row>
    <row r="2504" spans="2:42">
      <c r="B2504" s="207"/>
      <c r="C2504" s="35">
        <v>2500</v>
      </c>
      <c r="D2504" s="161"/>
      <c r="E2504" s="161"/>
      <c r="F2504" s="161"/>
      <c r="G2504" s="161"/>
      <c r="H2504" s="161"/>
      <c r="I2504" s="161"/>
      <c r="J2504" s="161"/>
      <c r="K2504" s="161"/>
      <c r="L2504" s="161"/>
      <c r="M2504" s="161"/>
      <c r="N2504" s="171"/>
      <c r="O2504" s="171"/>
      <c r="P2504" s="171"/>
      <c r="Q2504" s="171"/>
      <c r="R2504" s="171"/>
      <c r="S2504" s="171"/>
      <c r="T2504" s="208" t="str">
        <f t="shared" si="390"/>
        <v>MISSING</v>
      </c>
      <c r="U2504" s="208" t="str">
        <f t="shared" si="391"/>
        <v>MISSING</v>
      </c>
      <c r="X2504" s="56">
        <f t="shared" si="392"/>
        <v>-99</v>
      </c>
      <c r="Y2504" s="56">
        <f t="shared" si="393"/>
        <v>-99</v>
      </c>
      <c r="Z2504" s="56">
        <f t="shared" si="394"/>
        <v>-99</v>
      </c>
      <c r="AA2504" s="56">
        <f t="shared" si="395"/>
        <v>-99</v>
      </c>
      <c r="AB2504" s="56">
        <f t="shared" si="396"/>
        <v>-99</v>
      </c>
      <c r="AC2504" s="56">
        <f t="shared" si="397"/>
        <v>-99</v>
      </c>
      <c r="AD2504" s="3"/>
      <c r="AE2504" s="82">
        <f>IF(D2504=1, 'adjustment factor'!$D$4, IF(D2504=-9,-999,IF(D2504="",-999,0)))</f>
        <v>-999</v>
      </c>
      <c r="AF2504" s="82">
        <f>IF(F2504=1, 'adjustment factor'!$D$5, IF(F2504=-9,-999,IF(F2504="",-999,0)))</f>
        <v>-999</v>
      </c>
      <c r="AG2504" s="82">
        <f>IF(E2504=1, 'adjustment factor'!$D$6, IF(E2504=-9,-999,IF(E2504="",-999,0)))</f>
        <v>-999</v>
      </c>
      <c r="AH2504" s="82">
        <f>IF(K2504&gt;=45,'adjustment factor'!$D$7,IF(K2504=-9,-1200,IF(K2504="",-1200,0)))</f>
        <v>-1200</v>
      </c>
      <c r="AI2504" s="82">
        <f>IF(L2504=1, 'adjustment factor'!$D$8, IF(L2504=-9,-999,IF(L2504="",-999,0)))</f>
        <v>-999</v>
      </c>
      <c r="AJ2504" s="82">
        <f>IF(AND(M2504&gt;=1,M2504&lt;=4),'adjustment factor'!$D$9,IF(M2504=-9,-999,IF(M2504=98,-999,IF(M2504=99,-999,IF(M2504="",-999,0)))))</f>
        <v>-999</v>
      </c>
      <c r="AK2504" s="82">
        <f>IF(H2504=1, 'adjustment factor'!$D$10, IF(H2504=-9,-999,IF(H2504="",-999,0)))</f>
        <v>-999</v>
      </c>
      <c r="AL2504" s="82">
        <f>IF(G2504=1, 'adjustment factor'!$D$11, IF(G2504=-9,-999,IF(G2504="",-999,0)))</f>
        <v>-999</v>
      </c>
      <c r="AM2504" s="82">
        <f>IF(I2504=1, 'adjustment factor'!$D$12, IF(I2504=-9,-999,IF(I2504="",-999,0)))</f>
        <v>-999</v>
      </c>
      <c r="AN2504" s="82">
        <f>IF(J2504=1, 'adjustment factor'!$D$13, IF(J2504=-9,-999,IF(J2504="",-999,0)))</f>
        <v>-999</v>
      </c>
      <c r="AO2504" s="82" t="str">
        <f t="shared" si="398"/>
        <v>-999</v>
      </c>
      <c r="AP2504" s="82" t="str">
        <f t="shared" si="399"/>
        <v>MISSING</v>
      </c>
    </row>
    <row r="2505" spans="2:42">
      <c r="B2505" s="207"/>
      <c r="C2505" s="35">
        <v>2501</v>
      </c>
      <c r="D2505" s="161"/>
      <c r="E2505" s="161"/>
      <c r="F2505" s="161"/>
      <c r="G2505" s="161"/>
      <c r="H2505" s="161"/>
      <c r="I2505" s="161"/>
      <c r="J2505" s="161"/>
      <c r="K2505" s="161"/>
      <c r="L2505" s="161"/>
      <c r="M2505" s="161"/>
      <c r="N2505" s="171"/>
      <c r="O2505" s="171"/>
      <c r="P2505" s="171"/>
      <c r="Q2505" s="171"/>
      <c r="R2505" s="171"/>
      <c r="S2505" s="171"/>
      <c r="T2505" s="208" t="str">
        <f t="shared" si="390"/>
        <v>MISSING</v>
      </c>
      <c r="U2505" s="208" t="str">
        <f t="shared" si="391"/>
        <v>MISSING</v>
      </c>
      <c r="X2505" s="56">
        <f t="shared" si="392"/>
        <v>-99</v>
      </c>
      <c r="Y2505" s="56">
        <f t="shared" si="393"/>
        <v>-99</v>
      </c>
      <c r="Z2505" s="56">
        <f t="shared" si="394"/>
        <v>-99</v>
      </c>
      <c r="AA2505" s="56">
        <f t="shared" si="395"/>
        <v>-99</v>
      </c>
      <c r="AB2505" s="56">
        <f t="shared" si="396"/>
        <v>-99</v>
      </c>
      <c r="AC2505" s="56">
        <f t="shared" si="397"/>
        <v>-99</v>
      </c>
      <c r="AD2505" s="3"/>
      <c r="AE2505" s="82">
        <f>IF(D2505=1, 'adjustment factor'!$D$4, IF(D2505=-9,-999,IF(D2505="",-999,0)))</f>
        <v>-999</v>
      </c>
      <c r="AF2505" s="82">
        <f>IF(F2505=1, 'adjustment factor'!$D$5, IF(F2505=-9,-999,IF(F2505="",-999,0)))</f>
        <v>-999</v>
      </c>
      <c r="AG2505" s="82">
        <f>IF(E2505=1, 'adjustment factor'!$D$6, IF(E2505=-9,-999,IF(E2505="",-999,0)))</f>
        <v>-999</v>
      </c>
      <c r="AH2505" s="82">
        <f>IF(K2505&gt;=45,'adjustment factor'!$D$7,IF(K2505=-9,-1200,IF(K2505="",-1200,0)))</f>
        <v>-1200</v>
      </c>
      <c r="AI2505" s="82">
        <f>IF(L2505=1, 'adjustment factor'!$D$8, IF(L2505=-9,-999,IF(L2505="",-999,0)))</f>
        <v>-999</v>
      </c>
      <c r="AJ2505" s="82">
        <f>IF(AND(M2505&gt;=1,M2505&lt;=4),'adjustment factor'!$D$9,IF(M2505=-9,-999,IF(M2505=98,-999,IF(M2505=99,-999,IF(M2505="",-999,0)))))</f>
        <v>-999</v>
      </c>
      <c r="AK2505" s="82">
        <f>IF(H2505=1, 'adjustment factor'!$D$10, IF(H2505=-9,-999,IF(H2505="",-999,0)))</f>
        <v>-999</v>
      </c>
      <c r="AL2505" s="82">
        <f>IF(G2505=1, 'adjustment factor'!$D$11, IF(G2505=-9,-999,IF(G2505="",-999,0)))</f>
        <v>-999</v>
      </c>
      <c r="AM2505" s="82">
        <f>IF(I2505=1, 'adjustment factor'!$D$12, IF(I2505=-9,-999,IF(I2505="",-999,0)))</f>
        <v>-999</v>
      </c>
      <c r="AN2505" s="82">
        <f>IF(J2505=1, 'adjustment factor'!$D$13, IF(J2505=-9,-999,IF(J2505="",-999,0)))</f>
        <v>-999</v>
      </c>
      <c r="AO2505" s="82" t="str">
        <f t="shared" si="398"/>
        <v>-999</v>
      </c>
      <c r="AP2505" s="82" t="str">
        <f t="shared" si="399"/>
        <v>MISSING</v>
      </c>
    </row>
    <row r="2506" spans="2:42">
      <c r="B2506" s="207"/>
      <c r="C2506" s="35">
        <v>2502</v>
      </c>
      <c r="D2506" s="161"/>
      <c r="E2506" s="161"/>
      <c r="F2506" s="161"/>
      <c r="G2506" s="161"/>
      <c r="H2506" s="161"/>
      <c r="I2506" s="161"/>
      <c r="J2506" s="161"/>
      <c r="K2506" s="161"/>
      <c r="L2506" s="161"/>
      <c r="M2506" s="161"/>
      <c r="N2506" s="171"/>
      <c r="O2506" s="171"/>
      <c r="P2506" s="171"/>
      <c r="Q2506" s="171"/>
      <c r="R2506" s="171"/>
      <c r="S2506" s="171"/>
      <c r="T2506" s="208" t="str">
        <f t="shared" si="390"/>
        <v>MISSING</v>
      </c>
      <c r="U2506" s="208" t="str">
        <f t="shared" si="391"/>
        <v>MISSING</v>
      </c>
      <c r="X2506" s="56">
        <f t="shared" si="392"/>
        <v>-99</v>
      </c>
      <c r="Y2506" s="56">
        <f t="shared" si="393"/>
        <v>-99</v>
      </c>
      <c r="Z2506" s="56">
        <f t="shared" si="394"/>
        <v>-99</v>
      </c>
      <c r="AA2506" s="56">
        <f t="shared" si="395"/>
        <v>-99</v>
      </c>
      <c r="AB2506" s="56">
        <f t="shared" si="396"/>
        <v>-99</v>
      </c>
      <c r="AC2506" s="56">
        <f t="shared" si="397"/>
        <v>-99</v>
      </c>
      <c r="AD2506" s="3"/>
      <c r="AE2506" s="82">
        <f>IF(D2506=1, 'adjustment factor'!$D$4, IF(D2506=-9,-999,IF(D2506="",-999,0)))</f>
        <v>-999</v>
      </c>
      <c r="AF2506" s="82">
        <f>IF(F2506=1, 'adjustment factor'!$D$5, IF(F2506=-9,-999,IF(F2506="",-999,0)))</f>
        <v>-999</v>
      </c>
      <c r="AG2506" s="82">
        <f>IF(E2506=1, 'adjustment factor'!$D$6, IF(E2506=-9,-999,IF(E2506="",-999,0)))</f>
        <v>-999</v>
      </c>
      <c r="AH2506" s="82">
        <f>IF(K2506&gt;=45,'adjustment factor'!$D$7,IF(K2506=-9,-1200,IF(K2506="",-1200,0)))</f>
        <v>-1200</v>
      </c>
      <c r="AI2506" s="82">
        <f>IF(L2506=1, 'adjustment factor'!$D$8, IF(L2506=-9,-999,IF(L2506="",-999,0)))</f>
        <v>-999</v>
      </c>
      <c r="AJ2506" s="82">
        <f>IF(AND(M2506&gt;=1,M2506&lt;=4),'adjustment factor'!$D$9,IF(M2506=-9,-999,IF(M2506=98,-999,IF(M2506=99,-999,IF(M2506="",-999,0)))))</f>
        <v>-999</v>
      </c>
      <c r="AK2506" s="82">
        <f>IF(H2506=1, 'adjustment factor'!$D$10, IF(H2506=-9,-999,IF(H2506="",-999,0)))</f>
        <v>-999</v>
      </c>
      <c r="AL2506" s="82">
        <f>IF(G2506=1, 'adjustment factor'!$D$11, IF(G2506=-9,-999,IF(G2506="",-999,0)))</f>
        <v>-999</v>
      </c>
      <c r="AM2506" s="82">
        <f>IF(I2506=1, 'adjustment factor'!$D$12, IF(I2506=-9,-999,IF(I2506="",-999,0)))</f>
        <v>-999</v>
      </c>
      <c r="AN2506" s="82">
        <f>IF(J2506=1, 'adjustment factor'!$D$13, IF(J2506=-9,-999,IF(J2506="",-999,0)))</f>
        <v>-999</v>
      </c>
      <c r="AO2506" s="82" t="str">
        <f t="shared" si="398"/>
        <v>-999</v>
      </c>
      <c r="AP2506" s="82" t="str">
        <f t="shared" si="399"/>
        <v>MISSING</v>
      </c>
    </row>
    <row r="2507" spans="2:42">
      <c r="B2507" s="207"/>
      <c r="C2507" s="35">
        <v>2503</v>
      </c>
      <c r="D2507" s="161"/>
      <c r="E2507" s="161"/>
      <c r="F2507" s="161"/>
      <c r="G2507" s="161"/>
      <c r="H2507" s="161"/>
      <c r="I2507" s="161"/>
      <c r="J2507" s="161"/>
      <c r="K2507" s="161"/>
      <c r="L2507" s="161"/>
      <c r="M2507" s="161"/>
      <c r="N2507" s="171"/>
      <c r="O2507" s="171"/>
      <c r="P2507" s="171"/>
      <c r="Q2507" s="171"/>
      <c r="R2507" s="171"/>
      <c r="S2507" s="171"/>
      <c r="T2507" s="208" t="str">
        <f t="shared" si="390"/>
        <v>MISSING</v>
      </c>
      <c r="U2507" s="208" t="str">
        <f t="shared" si="391"/>
        <v>MISSING</v>
      </c>
      <c r="X2507" s="56">
        <f t="shared" si="392"/>
        <v>-99</v>
      </c>
      <c r="Y2507" s="56">
        <f t="shared" si="393"/>
        <v>-99</v>
      </c>
      <c r="Z2507" s="56">
        <f t="shared" si="394"/>
        <v>-99</v>
      </c>
      <c r="AA2507" s="56">
        <f t="shared" si="395"/>
        <v>-99</v>
      </c>
      <c r="AB2507" s="56">
        <f t="shared" si="396"/>
        <v>-99</v>
      </c>
      <c r="AC2507" s="56">
        <f t="shared" si="397"/>
        <v>-99</v>
      </c>
      <c r="AD2507" s="3"/>
      <c r="AE2507" s="82">
        <f>IF(D2507=1, 'adjustment factor'!$D$4, IF(D2507=-9,-999,IF(D2507="",-999,0)))</f>
        <v>-999</v>
      </c>
      <c r="AF2507" s="82">
        <f>IF(F2507=1, 'adjustment factor'!$D$5, IF(F2507=-9,-999,IF(F2507="",-999,0)))</f>
        <v>-999</v>
      </c>
      <c r="AG2507" s="82">
        <f>IF(E2507=1, 'adjustment factor'!$D$6, IF(E2507=-9,-999,IF(E2507="",-999,0)))</f>
        <v>-999</v>
      </c>
      <c r="AH2507" s="82">
        <f>IF(K2507&gt;=45,'adjustment factor'!$D$7,IF(K2507=-9,-1200,IF(K2507="",-1200,0)))</f>
        <v>-1200</v>
      </c>
      <c r="AI2507" s="82">
        <f>IF(L2507=1, 'adjustment factor'!$D$8, IF(L2507=-9,-999,IF(L2507="",-999,0)))</f>
        <v>-999</v>
      </c>
      <c r="AJ2507" s="82">
        <f>IF(AND(M2507&gt;=1,M2507&lt;=4),'adjustment factor'!$D$9,IF(M2507=-9,-999,IF(M2507=98,-999,IF(M2507=99,-999,IF(M2507="",-999,0)))))</f>
        <v>-999</v>
      </c>
      <c r="AK2507" s="82">
        <f>IF(H2507=1, 'adjustment factor'!$D$10, IF(H2507=-9,-999,IF(H2507="",-999,0)))</f>
        <v>-999</v>
      </c>
      <c r="AL2507" s="82">
        <f>IF(G2507=1, 'adjustment factor'!$D$11, IF(G2507=-9,-999,IF(G2507="",-999,0)))</f>
        <v>-999</v>
      </c>
      <c r="AM2507" s="82">
        <f>IF(I2507=1, 'adjustment factor'!$D$12, IF(I2507=-9,-999,IF(I2507="",-999,0)))</f>
        <v>-999</v>
      </c>
      <c r="AN2507" s="82">
        <f>IF(J2507=1, 'adjustment factor'!$D$13, IF(J2507=-9,-999,IF(J2507="",-999,0)))</f>
        <v>-999</v>
      </c>
      <c r="AO2507" s="82" t="str">
        <f t="shared" si="398"/>
        <v>-999</v>
      </c>
      <c r="AP2507" s="82" t="str">
        <f t="shared" si="399"/>
        <v>MISSING</v>
      </c>
    </row>
    <row r="2508" spans="2:42">
      <c r="B2508" s="207"/>
      <c r="C2508" s="35">
        <v>2504</v>
      </c>
      <c r="D2508" s="161"/>
      <c r="E2508" s="161"/>
      <c r="F2508" s="161"/>
      <c r="G2508" s="161"/>
      <c r="H2508" s="161"/>
      <c r="I2508" s="161"/>
      <c r="J2508" s="161"/>
      <c r="K2508" s="161"/>
      <c r="L2508" s="161"/>
      <c r="M2508" s="161"/>
      <c r="N2508" s="171"/>
      <c r="O2508" s="171"/>
      <c r="P2508" s="171"/>
      <c r="Q2508" s="171"/>
      <c r="R2508" s="171"/>
      <c r="S2508" s="171"/>
      <c r="T2508" s="208" t="str">
        <f t="shared" si="390"/>
        <v>MISSING</v>
      </c>
      <c r="U2508" s="208" t="str">
        <f t="shared" si="391"/>
        <v>MISSING</v>
      </c>
      <c r="X2508" s="56">
        <f t="shared" si="392"/>
        <v>-99</v>
      </c>
      <c r="Y2508" s="56">
        <f t="shared" si="393"/>
        <v>-99</v>
      </c>
      <c r="Z2508" s="56">
        <f t="shared" si="394"/>
        <v>-99</v>
      </c>
      <c r="AA2508" s="56">
        <f t="shared" si="395"/>
        <v>-99</v>
      </c>
      <c r="AB2508" s="56">
        <f t="shared" si="396"/>
        <v>-99</v>
      </c>
      <c r="AC2508" s="56">
        <f t="shared" si="397"/>
        <v>-99</v>
      </c>
      <c r="AD2508" s="3"/>
      <c r="AE2508" s="82">
        <f>IF(D2508=1, 'adjustment factor'!$D$4, IF(D2508=-9,-999,IF(D2508="",-999,0)))</f>
        <v>-999</v>
      </c>
      <c r="AF2508" s="82">
        <f>IF(F2508=1, 'adjustment factor'!$D$5, IF(F2508=-9,-999,IF(F2508="",-999,0)))</f>
        <v>-999</v>
      </c>
      <c r="AG2508" s="82">
        <f>IF(E2508=1, 'adjustment factor'!$D$6, IF(E2508=-9,-999,IF(E2508="",-999,0)))</f>
        <v>-999</v>
      </c>
      <c r="AH2508" s="82">
        <f>IF(K2508&gt;=45,'adjustment factor'!$D$7,IF(K2508=-9,-1200,IF(K2508="",-1200,0)))</f>
        <v>-1200</v>
      </c>
      <c r="AI2508" s="82">
        <f>IF(L2508=1, 'adjustment factor'!$D$8, IF(L2508=-9,-999,IF(L2508="",-999,0)))</f>
        <v>-999</v>
      </c>
      <c r="AJ2508" s="82">
        <f>IF(AND(M2508&gt;=1,M2508&lt;=4),'adjustment factor'!$D$9,IF(M2508=-9,-999,IF(M2508=98,-999,IF(M2508=99,-999,IF(M2508="",-999,0)))))</f>
        <v>-999</v>
      </c>
      <c r="AK2508" s="82">
        <f>IF(H2508=1, 'adjustment factor'!$D$10, IF(H2508=-9,-999,IF(H2508="",-999,0)))</f>
        <v>-999</v>
      </c>
      <c r="AL2508" s="82">
        <f>IF(G2508=1, 'adjustment factor'!$D$11, IF(G2508=-9,-999,IF(G2508="",-999,0)))</f>
        <v>-999</v>
      </c>
      <c r="AM2508" s="82">
        <f>IF(I2508=1, 'adjustment factor'!$D$12, IF(I2508=-9,-999,IF(I2508="",-999,0)))</f>
        <v>-999</v>
      </c>
      <c r="AN2508" s="82">
        <f>IF(J2508=1, 'adjustment factor'!$D$13, IF(J2508=-9,-999,IF(J2508="",-999,0)))</f>
        <v>-999</v>
      </c>
      <c r="AO2508" s="82" t="str">
        <f t="shared" si="398"/>
        <v>-999</v>
      </c>
      <c r="AP2508" s="82" t="str">
        <f t="shared" si="399"/>
        <v>MISSING</v>
      </c>
    </row>
    <row r="2509" spans="2:42">
      <c r="B2509" s="207"/>
      <c r="C2509" s="35">
        <v>2505</v>
      </c>
      <c r="D2509" s="161"/>
      <c r="E2509" s="161"/>
      <c r="F2509" s="161"/>
      <c r="G2509" s="161"/>
      <c r="H2509" s="161"/>
      <c r="I2509" s="161"/>
      <c r="J2509" s="161"/>
      <c r="K2509" s="161"/>
      <c r="L2509" s="161"/>
      <c r="M2509" s="161"/>
      <c r="N2509" s="171"/>
      <c r="O2509" s="171"/>
      <c r="P2509" s="171"/>
      <c r="Q2509" s="171"/>
      <c r="R2509" s="171"/>
      <c r="S2509" s="171"/>
      <c r="T2509" s="208" t="str">
        <f t="shared" si="390"/>
        <v>MISSING</v>
      </c>
      <c r="U2509" s="208" t="str">
        <f t="shared" si="391"/>
        <v>MISSING</v>
      </c>
      <c r="X2509" s="56">
        <f t="shared" si="392"/>
        <v>-99</v>
      </c>
      <c r="Y2509" s="56">
        <f t="shared" si="393"/>
        <v>-99</v>
      </c>
      <c r="Z2509" s="56">
        <f t="shared" si="394"/>
        <v>-99</v>
      </c>
      <c r="AA2509" s="56">
        <f t="shared" si="395"/>
        <v>-99</v>
      </c>
      <c r="AB2509" s="56">
        <f t="shared" si="396"/>
        <v>-99</v>
      </c>
      <c r="AC2509" s="56">
        <f t="shared" si="397"/>
        <v>-99</v>
      </c>
      <c r="AD2509" s="3"/>
      <c r="AE2509" s="82">
        <f>IF(D2509=1, 'adjustment factor'!$D$4, IF(D2509=-9,-999,IF(D2509="",-999,0)))</f>
        <v>-999</v>
      </c>
      <c r="AF2509" s="82">
        <f>IF(F2509=1, 'adjustment factor'!$D$5, IF(F2509=-9,-999,IF(F2509="",-999,0)))</f>
        <v>-999</v>
      </c>
      <c r="AG2509" s="82">
        <f>IF(E2509=1, 'adjustment factor'!$D$6, IF(E2509=-9,-999,IF(E2509="",-999,0)))</f>
        <v>-999</v>
      </c>
      <c r="AH2509" s="82">
        <f>IF(K2509&gt;=45,'adjustment factor'!$D$7,IF(K2509=-9,-1200,IF(K2509="",-1200,0)))</f>
        <v>-1200</v>
      </c>
      <c r="AI2509" s="82">
        <f>IF(L2509=1, 'adjustment factor'!$D$8, IF(L2509=-9,-999,IF(L2509="",-999,0)))</f>
        <v>-999</v>
      </c>
      <c r="AJ2509" s="82">
        <f>IF(AND(M2509&gt;=1,M2509&lt;=4),'adjustment factor'!$D$9,IF(M2509=-9,-999,IF(M2509=98,-999,IF(M2509=99,-999,IF(M2509="",-999,0)))))</f>
        <v>-999</v>
      </c>
      <c r="AK2509" s="82">
        <f>IF(H2509=1, 'adjustment factor'!$D$10, IF(H2509=-9,-999,IF(H2509="",-999,0)))</f>
        <v>-999</v>
      </c>
      <c r="AL2509" s="82">
        <f>IF(G2509=1, 'adjustment factor'!$D$11, IF(G2509=-9,-999,IF(G2509="",-999,0)))</f>
        <v>-999</v>
      </c>
      <c r="AM2509" s="82">
        <f>IF(I2509=1, 'adjustment factor'!$D$12, IF(I2509=-9,-999,IF(I2509="",-999,0)))</f>
        <v>-999</v>
      </c>
      <c r="AN2509" s="82">
        <f>IF(J2509=1, 'adjustment factor'!$D$13, IF(J2509=-9,-999,IF(J2509="",-999,0)))</f>
        <v>-999</v>
      </c>
      <c r="AO2509" s="82" t="str">
        <f t="shared" si="398"/>
        <v>-999</v>
      </c>
      <c r="AP2509" s="82" t="str">
        <f t="shared" si="399"/>
        <v>MISSING</v>
      </c>
    </row>
    <row r="2510" spans="2:42">
      <c r="B2510" s="207"/>
      <c r="C2510" s="35">
        <v>2506</v>
      </c>
      <c r="D2510" s="161"/>
      <c r="E2510" s="161"/>
      <c r="F2510" s="161"/>
      <c r="G2510" s="161"/>
      <c r="H2510" s="161"/>
      <c r="I2510" s="161"/>
      <c r="J2510" s="161"/>
      <c r="K2510" s="161"/>
      <c r="L2510" s="161"/>
      <c r="M2510" s="161"/>
      <c r="N2510" s="171"/>
      <c r="O2510" s="171"/>
      <c r="P2510" s="171"/>
      <c r="Q2510" s="171"/>
      <c r="R2510" s="171"/>
      <c r="S2510" s="171"/>
      <c r="T2510" s="208" t="str">
        <f t="shared" si="390"/>
        <v>MISSING</v>
      </c>
      <c r="U2510" s="208" t="str">
        <f t="shared" si="391"/>
        <v>MISSING</v>
      </c>
      <c r="X2510" s="56">
        <f t="shared" si="392"/>
        <v>-99</v>
      </c>
      <c r="Y2510" s="56">
        <f t="shared" si="393"/>
        <v>-99</v>
      </c>
      <c r="Z2510" s="56">
        <f t="shared" si="394"/>
        <v>-99</v>
      </c>
      <c r="AA2510" s="56">
        <f t="shared" si="395"/>
        <v>-99</v>
      </c>
      <c r="AB2510" s="56">
        <f t="shared" si="396"/>
        <v>-99</v>
      </c>
      <c r="AC2510" s="56">
        <f t="shared" si="397"/>
        <v>-99</v>
      </c>
      <c r="AD2510" s="3"/>
      <c r="AE2510" s="82">
        <f>IF(D2510=1, 'adjustment factor'!$D$4, IF(D2510=-9,-999,IF(D2510="",-999,0)))</f>
        <v>-999</v>
      </c>
      <c r="AF2510" s="82">
        <f>IF(F2510=1, 'adjustment factor'!$D$5, IF(F2510=-9,-999,IF(F2510="",-999,0)))</f>
        <v>-999</v>
      </c>
      <c r="AG2510" s="82">
        <f>IF(E2510=1, 'adjustment factor'!$D$6, IF(E2510=-9,-999,IF(E2510="",-999,0)))</f>
        <v>-999</v>
      </c>
      <c r="AH2510" s="82">
        <f>IF(K2510&gt;=45,'adjustment factor'!$D$7,IF(K2510=-9,-1200,IF(K2510="",-1200,0)))</f>
        <v>-1200</v>
      </c>
      <c r="AI2510" s="82">
        <f>IF(L2510=1, 'adjustment factor'!$D$8, IF(L2510=-9,-999,IF(L2510="",-999,0)))</f>
        <v>-999</v>
      </c>
      <c r="AJ2510" s="82">
        <f>IF(AND(M2510&gt;=1,M2510&lt;=4),'adjustment factor'!$D$9,IF(M2510=-9,-999,IF(M2510=98,-999,IF(M2510=99,-999,IF(M2510="",-999,0)))))</f>
        <v>-999</v>
      </c>
      <c r="AK2510" s="82">
        <f>IF(H2510=1, 'adjustment factor'!$D$10, IF(H2510=-9,-999,IF(H2510="",-999,0)))</f>
        <v>-999</v>
      </c>
      <c r="AL2510" s="82">
        <f>IF(G2510=1, 'adjustment factor'!$D$11, IF(G2510=-9,-999,IF(G2510="",-999,0)))</f>
        <v>-999</v>
      </c>
      <c r="AM2510" s="82">
        <f>IF(I2510=1, 'adjustment factor'!$D$12, IF(I2510=-9,-999,IF(I2510="",-999,0)))</f>
        <v>-999</v>
      </c>
      <c r="AN2510" s="82">
        <f>IF(J2510=1, 'adjustment factor'!$D$13, IF(J2510=-9,-999,IF(J2510="",-999,0)))</f>
        <v>-999</v>
      </c>
      <c r="AO2510" s="82" t="str">
        <f t="shared" si="398"/>
        <v>-999</v>
      </c>
      <c r="AP2510" s="82" t="str">
        <f t="shared" si="399"/>
        <v>MISSING</v>
      </c>
    </row>
    <row r="2511" spans="2:42">
      <c r="B2511" s="207"/>
      <c r="C2511" s="35">
        <v>2507</v>
      </c>
      <c r="D2511" s="161"/>
      <c r="E2511" s="161"/>
      <c r="F2511" s="161"/>
      <c r="G2511" s="161"/>
      <c r="H2511" s="161"/>
      <c r="I2511" s="161"/>
      <c r="J2511" s="161"/>
      <c r="K2511" s="161"/>
      <c r="L2511" s="161"/>
      <c r="M2511" s="161"/>
      <c r="N2511" s="171"/>
      <c r="O2511" s="171"/>
      <c r="P2511" s="171"/>
      <c r="Q2511" s="171"/>
      <c r="R2511" s="171"/>
      <c r="S2511" s="171"/>
      <c r="T2511" s="208" t="str">
        <f t="shared" si="390"/>
        <v>MISSING</v>
      </c>
      <c r="U2511" s="208" t="str">
        <f t="shared" si="391"/>
        <v>MISSING</v>
      </c>
      <c r="X2511" s="56">
        <f t="shared" si="392"/>
        <v>-99</v>
      </c>
      <c r="Y2511" s="56">
        <f t="shared" si="393"/>
        <v>-99</v>
      </c>
      <c r="Z2511" s="56">
        <f t="shared" si="394"/>
        <v>-99</v>
      </c>
      <c r="AA2511" s="56">
        <f t="shared" si="395"/>
        <v>-99</v>
      </c>
      <c r="AB2511" s="56">
        <f t="shared" si="396"/>
        <v>-99</v>
      </c>
      <c r="AC2511" s="56">
        <f t="shared" si="397"/>
        <v>-99</v>
      </c>
      <c r="AD2511" s="3"/>
      <c r="AE2511" s="82">
        <f>IF(D2511=1, 'adjustment factor'!$D$4, IF(D2511=-9,-999,IF(D2511="",-999,0)))</f>
        <v>-999</v>
      </c>
      <c r="AF2511" s="82">
        <f>IF(F2511=1, 'adjustment factor'!$D$5, IF(F2511=-9,-999,IF(F2511="",-999,0)))</f>
        <v>-999</v>
      </c>
      <c r="AG2511" s="82">
        <f>IF(E2511=1, 'adjustment factor'!$D$6, IF(E2511=-9,-999,IF(E2511="",-999,0)))</f>
        <v>-999</v>
      </c>
      <c r="AH2511" s="82">
        <f>IF(K2511&gt;=45,'adjustment factor'!$D$7,IF(K2511=-9,-1200,IF(K2511="",-1200,0)))</f>
        <v>-1200</v>
      </c>
      <c r="AI2511" s="82">
        <f>IF(L2511=1, 'adjustment factor'!$D$8, IF(L2511=-9,-999,IF(L2511="",-999,0)))</f>
        <v>-999</v>
      </c>
      <c r="AJ2511" s="82">
        <f>IF(AND(M2511&gt;=1,M2511&lt;=4),'adjustment factor'!$D$9,IF(M2511=-9,-999,IF(M2511=98,-999,IF(M2511=99,-999,IF(M2511="",-999,0)))))</f>
        <v>-999</v>
      </c>
      <c r="AK2511" s="82">
        <f>IF(H2511=1, 'adjustment factor'!$D$10, IF(H2511=-9,-999,IF(H2511="",-999,0)))</f>
        <v>-999</v>
      </c>
      <c r="AL2511" s="82">
        <f>IF(G2511=1, 'adjustment factor'!$D$11, IF(G2511=-9,-999,IF(G2511="",-999,0)))</f>
        <v>-999</v>
      </c>
      <c r="AM2511" s="82">
        <f>IF(I2511=1, 'adjustment factor'!$D$12, IF(I2511=-9,-999,IF(I2511="",-999,0)))</f>
        <v>-999</v>
      </c>
      <c r="AN2511" s="82">
        <f>IF(J2511=1, 'adjustment factor'!$D$13, IF(J2511=-9,-999,IF(J2511="",-999,0)))</f>
        <v>-999</v>
      </c>
      <c r="AO2511" s="82" t="str">
        <f t="shared" si="398"/>
        <v>-999</v>
      </c>
      <c r="AP2511" s="82" t="str">
        <f t="shared" si="399"/>
        <v>MISSING</v>
      </c>
    </row>
    <row r="2512" spans="2:42">
      <c r="B2512" s="207"/>
      <c r="C2512" s="35">
        <v>2508</v>
      </c>
      <c r="D2512" s="161"/>
      <c r="E2512" s="161"/>
      <c r="F2512" s="161"/>
      <c r="G2512" s="161"/>
      <c r="H2512" s="161"/>
      <c r="I2512" s="161"/>
      <c r="J2512" s="161"/>
      <c r="K2512" s="161"/>
      <c r="L2512" s="161"/>
      <c r="M2512" s="161"/>
      <c r="N2512" s="171"/>
      <c r="O2512" s="171"/>
      <c r="P2512" s="171"/>
      <c r="Q2512" s="171"/>
      <c r="R2512" s="171"/>
      <c r="S2512" s="171"/>
      <c r="T2512" s="208" t="str">
        <f t="shared" si="390"/>
        <v>MISSING</v>
      </c>
      <c r="U2512" s="208" t="str">
        <f t="shared" si="391"/>
        <v>MISSING</v>
      </c>
      <c r="X2512" s="56">
        <f t="shared" si="392"/>
        <v>-99</v>
      </c>
      <c r="Y2512" s="56">
        <f t="shared" si="393"/>
        <v>-99</v>
      </c>
      <c r="Z2512" s="56">
        <f t="shared" si="394"/>
        <v>-99</v>
      </c>
      <c r="AA2512" s="56">
        <f t="shared" si="395"/>
        <v>-99</v>
      </c>
      <c r="AB2512" s="56">
        <f t="shared" si="396"/>
        <v>-99</v>
      </c>
      <c r="AC2512" s="56">
        <f t="shared" si="397"/>
        <v>-99</v>
      </c>
      <c r="AD2512" s="3"/>
      <c r="AE2512" s="82">
        <f>IF(D2512=1, 'adjustment factor'!$D$4, IF(D2512=-9,-999,IF(D2512="",-999,0)))</f>
        <v>-999</v>
      </c>
      <c r="AF2512" s="82">
        <f>IF(F2512=1, 'adjustment factor'!$D$5, IF(F2512=-9,-999,IF(F2512="",-999,0)))</f>
        <v>-999</v>
      </c>
      <c r="AG2512" s="82">
        <f>IF(E2512=1, 'adjustment factor'!$D$6, IF(E2512=-9,-999,IF(E2512="",-999,0)))</f>
        <v>-999</v>
      </c>
      <c r="AH2512" s="82">
        <f>IF(K2512&gt;=45,'adjustment factor'!$D$7,IF(K2512=-9,-1200,IF(K2512="",-1200,0)))</f>
        <v>-1200</v>
      </c>
      <c r="AI2512" s="82">
        <f>IF(L2512=1, 'adjustment factor'!$D$8, IF(L2512=-9,-999,IF(L2512="",-999,0)))</f>
        <v>-999</v>
      </c>
      <c r="AJ2512" s="82">
        <f>IF(AND(M2512&gt;=1,M2512&lt;=4),'adjustment factor'!$D$9,IF(M2512=-9,-999,IF(M2512=98,-999,IF(M2512=99,-999,IF(M2512="",-999,0)))))</f>
        <v>-999</v>
      </c>
      <c r="AK2512" s="82">
        <f>IF(H2512=1, 'adjustment factor'!$D$10, IF(H2512=-9,-999,IF(H2512="",-999,0)))</f>
        <v>-999</v>
      </c>
      <c r="AL2512" s="82">
        <f>IF(G2512=1, 'adjustment factor'!$D$11, IF(G2512=-9,-999,IF(G2512="",-999,0)))</f>
        <v>-999</v>
      </c>
      <c r="AM2512" s="82">
        <f>IF(I2512=1, 'adjustment factor'!$D$12, IF(I2512=-9,-999,IF(I2512="",-999,0)))</f>
        <v>-999</v>
      </c>
      <c r="AN2512" s="82">
        <f>IF(J2512=1, 'adjustment factor'!$D$13, IF(J2512=-9,-999,IF(J2512="",-999,0)))</f>
        <v>-999</v>
      </c>
      <c r="AO2512" s="82" t="str">
        <f t="shared" si="398"/>
        <v>-999</v>
      </c>
      <c r="AP2512" s="82" t="str">
        <f t="shared" si="399"/>
        <v>MISSING</v>
      </c>
    </row>
    <row r="2513" spans="2:42">
      <c r="B2513" s="207"/>
      <c r="C2513" s="35">
        <v>2509</v>
      </c>
      <c r="D2513" s="161"/>
      <c r="E2513" s="161"/>
      <c r="F2513" s="161"/>
      <c r="G2513" s="161"/>
      <c r="H2513" s="161"/>
      <c r="I2513" s="161"/>
      <c r="J2513" s="161"/>
      <c r="K2513" s="161"/>
      <c r="L2513" s="161"/>
      <c r="M2513" s="161"/>
      <c r="N2513" s="171"/>
      <c r="O2513" s="171"/>
      <c r="P2513" s="171"/>
      <c r="Q2513" s="171"/>
      <c r="R2513" s="171"/>
      <c r="S2513" s="171"/>
      <c r="T2513" s="208" t="str">
        <f t="shared" si="390"/>
        <v>MISSING</v>
      </c>
      <c r="U2513" s="208" t="str">
        <f t="shared" si="391"/>
        <v>MISSING</v>
      </c>
      <c r="X2513" s="56">
        <f t="shared" si="392"/>
        <v>-99</v>
      </c>
      <c r="Y2513" s="56">
        <f t="shared" si="393"/>
        <v>-99</v>
      </c>
      <c r="Z2513" s="56">
        <f t="shared" si="394"/>
        <v>-99</v>
      </c>
      <c r="AA2513" s="56">
        <f t="shared" si="395"/>
        <v>-99</v>
      </c>
      <c r="AB2513" s="56">
        <f t="shared" si="396"/>
        <v>-99</v>
      </c>
      <c r="AC2513" s="56">
        <f t="shared" si="397"/>
        <v>-99</v>
      </c>
      <c r="AD2513" s="3"/>
      <c r="AE2513" s="82">
        <f>IF(D2513=1, 'adjustment factor'!$D$4, IF(D2513=-9,-999,IF(D2513="",-999,0)))</f>
        <v>-999</v>
      </c>
      <c r="AF2513" s="82">
        <f>IF(F2513=1, 'adjustment factor'!$D$5, IF(F2513=-9,-999,IF(F2513="",-999,0)))</f>
        <v>-999</v>
      </c>
      <c r="AG2513" s="82">
        <f>IF(E2513=1, 'adjustment factor'!$D$6, IF(E2513=-9,-999,IF(E2513="",-999,0)))</f>
        <v>-999</v>
      </c>
      <c r="AH2513" s="82">
        <f>IF(K2513&gt;=45,'adjustment factor'!$D$7,IF(K2513=-9,-1200,IF(K2513="",-1200,0)))</f>
        <v>-1200</v>
      </c>
      <c r="AI2513" s="82">
        <f>IF(L2513=1, 'adjustment factor'!$D$8, IF(L2513=-9,-999,IF(L2513="",-999,0)))</f>
        <v>-999</v>
      </c>
      <c r="AJ2513" s="82">
        <f>IF(AND(M2513&gt;=1,M2513&lt;=4),'adjustment factor'!$D$9,IF(M2513=-9,-999,IF(M2513=98,-999,IF(M2513=99,-999,IF(M2513="",-999,0)))))</f>
        <v>-999</v>
      </c>
      <c r="AK2513" s="82">
        <f>IF(H2513=1, 'adjustment factor'!$D$10, IF(H2513=-9,-999,IF(H2513="",-999,0)))</f>
        <v>-999</v>
      </c>
      <c r="AL2513" s="82">
        <f>IF(G2513=1, 'adjustment factor'!$D$11, IF(G2513=-9,-999,IF(G2513="",-999,0)))</f>
        <v>-999</v>
      </c>
      <c r="AM2513" s="82">
        <f>IF(I2513=1, 'adjustment factor'!$D$12, IF(I2513=-9,-999,IF(I2513="",-999,0)))</f>
        <v>-999</v>
      </c>
      <c r="AN2513" s="82">
        <f>IF(J2513=1, 'adjustment factor'!$D$13, IF(J2513=-9,-999,IF(J2513="",-999,0)))</f>
        <v>-999</v>
      </c>
      <c r="AO2513" s="82" t="str">
        <f t="shared" si="398"/>
        <v>-999</v>
      </c>
      <c r="AP2513" s="82" t="str">
        <f t="shared" si="399"/>
        <v>MISSING</v>
      </c>
    </row>
    <row r="2514" spans="2:42">
      <c r="B2514" s="207"/>
      <c r="C2514" s="35">
        <v>2510</v>
      </c>
      <c r="D2514" s="161"/>
      <c r="E2514" s="161"/>
      <c r="F2514" s="161"/>
      <c r="G2514" s="161"/>
      <c r="H2514" s="161"/>
      <c r="I2514" s="161"/>
      <c r="J2514" s="161"/>
      <c r="K2514" s="161"/>
      <c r="L2514" s="161"/>
      <c r="M2514" s="161"/>
      <c r="N2514" s="171"/>
      <c r="O2514" s="171"/>
      <c r="P2514" s="171"/>
      <c r="Q2514" s="171"/>
      <c r="R2514" s="171"/>
      <c r="S2514" s="171"/>
      <c r="T2514" s="208" t="str">
        <f t="shared" si="390"/>
        <v>MISSING</v>
      </c>
      <c r="U2514" s="208" t="str">
        <f t="shared" si="391"/>
        <v>MISSING</v>
      </c>
      <c r="X2514" s="56">
        <f t="shared" si="392"/>
        <v>-99</v>
      </c>
      <c r="Y2514" s="56">
        <f t="shared" si="393"/>
        <v>-99</v>
      </c>
      <c r="Z2514" s="56">
        <f t="shared" si="394"/>
        <v>-99</v>
      </c>
      <c r="AA2514" s="56">
        <f t="shared" si="395"/>
        <v>-99</v>
      </c>
      <c r="AB2514" s="56">
        <f t="shared" si="396"/>
        <v>-99</v>
      </c>
      <c r="AC2514" s="56">
        <f t="shared" si="397"/>
        <v>-99</v>
      </c>
      <c r="AD2514" s="3"/>
      <c r="AE2514" s="82">
        <f>IF(D2514=1, 'adjustment factor'!$D$4, IF(D2514=-9,-999,IF(D2514="",-999,0)))</f>
        <v>-999</v>
      </c>
      <c r="AF2514" s="82">
        <f>IF(F2514=1, 'adjustment factor'!$D$5, IF(F2514=-9,-999,IF(F2514="",-999,0)))</f>
        <v>-999</v>
      </c>
      <c r="AG2514" s="82">
        <f>IF(E2514=1, 'adjustment factor'!$D$6, IF(E2514=-9,-999,IF(E2514="",-999,0)))</f>
        <v>-999</v>
      </c>
      <c r="AH2514" s="82">
        <f>IF(K2514&gt;=45,'adjustment factor'!$D$7,IF(K2514=-9,-1200,IF(K2514="",-1200,0)))</f>
        <v>-1200</v>
      </c>
      <c r="AI2514" s="82">
        <f>IF(L2514=1, 'adjustment factor'!$D$8, IF(L2514=-9,-999,IF(L2514="",-999,0)))</f>
        <v>-999</v>
      </c>
      <c r="AJ2514" s="82">
        <f>IF(AND(M2514&gt;=1,M2514&lt;=4),'adjustment factor'!$D$9,IF(M2514=-9,-999,IF(M2514=98,-999,IF(M2514=99,-999,IF(M2514="",-999,0)))))</f>
        <v>-999</v>
      </c>
      <c r="AK2514" s="82">
        <f>IF(H2514=1, 'adjustment factor'!$D$10, IF(H2514=-9,-999,IF(H2514="",-999,0)))</f>
        <v>-999</v>
      </c>
      <c r="AL2514" s="82">
        <f>IF(G2514=1, 'adjustment factor'!$D$11, IF(G2514=-9,-999,IF(G2514="",-999,0)))</f>
        <v>-999</v>
      </c>
      <c r="AM2514" s="82">
        <f>IF(I2514=1, 'adjustment factor'!$D$12, IF(I2514=-9,-999,IF(I2514="",-999,0)))</f>
        <v>-999</v>
      </c>
      <c r="AN2514" s="82">
        <f>IF(J2514=1, 'adjustment factor'!$D$13, IF(J2514=-9,-999,IF(J2514="",-999,0)))</f>
        <v>-999</v>
      </c>
      <c r="AO2514" s="82" t="str">
        <f t="shared" si="398"/>
        <v>-999</v>
      </c>
      <c r="AP2514" s="82" t="str">
        <f t="shared" si="399"/>
        <v>MISSING</v>
      </c>
    </row>
    <row r="2515" spans="2:42">
      <c r="B2515" s="207"/>
      <c r="C2515" s="35">
        <v>2511</v>
      </c>
      <c r="D2515" s="161"/>
      <c r="E2515" s="161"/>
      <c r="F2515" s="161"/>
      <c r="G2515" s="161"/>
      <c r="H2515" s="161"/>
      <c r="I2515" s="161"/>
      <c r="J2515" s="161"/>
      <c r="K2515" s="161"/>
      <c r="L2515" s="161"/>
      <c r="M2515" s="161"/>
      <c r="N2515" s="171"/>
      <c r="O2515" s="171"/>
      <c r="P2515" s="171"/>
      <c r="Q2515" s="171"/>
      <c r="R2515" s="171"/>
      <c r="S2515" s="171"/>
      <c r="T2515" s="208" t="str">
        <f t="shared" si="390"/>
        <v>MISSING</v>
      </c>
      <c r="U2515" s="208" t="str">
        <f t="shared" si="391"/>
        <v>MISSING</v>
      </c>
      <c r="X2515" s="56">
        <f t="shared" si="392"/>
        <v>-99</v>
      </c>
      <c r="Y2515" s="56">
        <f t="shared" si="393"/>
        <v>-99</v>
      </c>
      <c r="Z2515" s="56">
        <f t="shared" si="394"/>
        <v>-99</v>
      </c>
      <c r="AA2515" s="56">
        <f t="shared" si="395"/>
        <v>-99</v>
      </c>
      <c r="AB2515" s="56">
        <f t="shared" si="396"/>
        <v>-99</v>
      </c>
      <c r="AC2515" s="56">
        <f t="shared" si="397"/>
        <v>-99</v>
      </c>
      <c r="AD2515" s="3"/>
      <c r="AE2515" s="82">
        <f>IF(D2515=1, 'adjustment factor'!$D$4, IF(D2515=-9,-999,IF(D2515="",-999,0)))</f>
        <v>-999</v>
      </c>
      <c r="AF2515" s="82">
        <f>IF(F2515=1, 'adjustment factor'!$D$5, IF(F2515=-9,-999,IF(F2515="",-999,0)))</f>
        <v>-999</v>
      </c>
      <c r="AG2515" s="82">
        <f>IF(E2515=1, 'adjustment factor'!$D$6, IF(E2515=-9,-999,IF(E2515="",-999,0)))</f>
        <v>-999</v>
      </c>
      <c r="AH2515" s="82">
        <f>IF(K2515&gt;=45,'adjustment factor'!$D$7,IF(K2515=-9,-1200,IF(K2515="",-1200,0)))</f>
        <v>-1200</v>
      </c>
      <c r="AI2515" s="82">
        <f>IF(L2515=1, 'adjustment factor'!$D$8, IF(L2515=-9,-999,IF(L2515="",-999,0)))</f>
        <v>-999</v>
      </c>
      <c r="AJ2515" s="82">
        <f>IF(AND(M2515&gt;=1,M2515&lt;=4),'adjustment factor'!$D$9,IF(M2515=-9,-999,IF(M2515=98,-999,IF(M2515=99,-999,IF(M2515="",-999,0)))))</f>
        <v>-999</v>
      </c>
      <c r="AK2515" s="82">
        <f>IF(H2515=1, 'adjustment factor'!$D$10, IF(H2515=-9,-999,IF(H2515="",-999,0)))</f>
        <v>-999</v>
      </c>
      <c r="AL2515" s="82">
        <f>IF(G2515=1, 'adjustment factor'!$D$11, IF(G2515=-9,-999,IF(G2515="",-999,0)))</f>
        <v>-999</v>
      </c>
      <c r="AM2515" s="82">
        <f>IF(I2515=1, 'adjustment factor'!$D$12, IF(I2515=-9,-999,IF(I2515="",-999,0)))</f>
        <v>-999</v>
      </c>
      <c r="AN2515" s="82">
        <f>IF(J2515=1, 'adjustment factor'!$D$13, IF(J2515=-9,-999,IF(J2515="",-999,0)))</f>
        <v>-999</v>
      </c>
      <c r="AO2515" s="82" t="str">
        <f t="shared" si="398"/>
        <v>-999</v>
      </c>
      <c r="AP2515" s="82" t="str">
        <f t="shared" si="399"/>
        <v>MISSING</v>
      </c>
    </row>
    <row r="2516" spans="2:42">
      <c r="B2516" s="207"/>
      <c r="C2516" s="35">
        <v>2512</v>
      </c>
      <c r="D2516" s="161"/>
      <c r="E2516" s="161"/>
      <c r="F2516" s="161"/>
      <c r="G2516" s="161"/>
      <c r="H2516" s="161"/>
      <c r="I2516" s="161"/>
      <c r="J2516" s="161"/>
      <c r="K2516" s="161"/>
      <c r="L2516" s="161"/>
      <c r="M2516" s="161"/>
      <c r="N2516" s="171"/>
      <c r="O2516" s="171"/>
      <c r="P2516" s="171"/>
      <c r="Q2516" s="171"/>
      <c r="R2516" s="171"/>
      <c r="S2516" s="171"/>
      <c r="T2516" s="208" t="str">
        <f t="shared" si="390"/>
        <v>MISSING</v>
      </c>
      <c r="U2516" s="208" t="str">
        <f t="shared" si="391"/>
        <v>MISSING</v>
      </c>
      <c r="X2516" s="56">
        <f t="shared" si="392"/>
        <v>-99</v>
      </c>
      <c r="Y2516" s="56">
        <f t="shared" si="393"/>
        <v>-99</v>
      </c>
      <c r="Z2516" s="56">
        <f t="shared" si="394"/>
        <v>-99</v>
      </c>
      <c r="AA2516" s="56">
        <f t="shared" si="395"/>
        <v>-99</v>
      </c>
      <c r="AB2516" s="56">
        <f t="shared" si="396"/>
        <v>-99</v>
      </c>
      <c r="AC2516" s="56">
        <f t="shared" si="397"/>
        <v>-99</v>
      </c>
      <c r="AD2516" s="3"/>
      <c r="AE2516" s="82">
        <f>IF(D2516=1, 'adjustment factor'!$D$4, IF(D2516=-9,-999,IF(D2516="",-999,0)))</f>
        <v>-999</v>
      </c>
      <c r="AF2516" s="82">
        <f>IF(F2516=1, 'adjustment factor'!$D$5, IF(F2516=-9,-999,IF(F2516="",-999,0)))</f>
        <v>-999</v>
      </c>
      <c r="AG2516" s="82">
        <f>IF(E2516=1, 'adjustment factor'!$D$6, IF(E2516=-9,-999,IF(E2516="",-999,0)))</f>
        <v>-999</v>
      </c>
      <c r="AH2516" s="82">
        <f>IF(K2516&gt;=45,'adjustment factor'!$D$7,IF(K2516=-9,-1200,IF(K2516="",-1200,0)))</f>
        <v>-1200</v>
      </c>
      <c r="AI2516" s="82">
        <f>IF(L2516=1, 'adjustment factor'!$D$8, IF(L2516=-9,-999,IF(L2516="",-999,0)))</f>
        <v>-999</v>
      </c>
      <c r="AJ2516" s="82">
        <f>IF(AND(M2516&gt;=1,M2516&lt;=4),'adjustment factor'!$D$9,IF(M2516=-9,-999,IF(M2516=98,-999,IF(M2516=99,-999,IF(M2516="",-999,0)))))</f>
        <v>-999</v>
      </c>
      <c r="AK2516" s="82">
        <f>IF(H2516=1, 'adjustment factor'!$D$10, IF(H2516=-9,-999,IF(H2516="",-999,0)))</f>
        <v>-999</v>
      </c>
      <c r="AL2516" s="82">
        <f>IF(G2516=1, 'adjustment factor'!$D$11, IF(G2516=-9,-999,IF(G2516="",-999,0)))</f>
        <v>-999</v>
      </c>
      <c r="AM2516" s="82">
        <f>IF(I2516=1, 'adjustment factor'!$D$12, IF(I2516=-9,-999,IF(I2516="",-999,0)))</f>
        <v>-999</v>
      </c>
      <c r="AN2516" s="82">
        <f>IF(J2516=1, 'adjustment factor'!$D$13, IF(J2516=-9,-999,IF(J2516="",-999,0)))</f>
        <v>-999</v>
      </c>
      <c r="AO2516" s="82" t="str">
        <f t="shared" si="398"/>
        <v>-999</v>
      </c>
      <c r="AP2516" s="82" t="str">
        <f t="shared" si="399"/>
        <v>MISSING</v>
      </c>
    </row>
    <row r="2517" spans="2:42">
      <c r="B2517" s="207"/>
      <c r="C2517" s="35">
        <v>2513</v>
      </c>
      <c r="D2517" s="161"/>
      <c r="E2517" s="161"/>
      <c r="F2517" s="161"/>
      <c r="G2517" s="161"/>
      <c r="H2517" s="161"/>
      <c r="I2517" s="161"/>
      <c r="J2517" s="161"/>
      <c r="K2517" s="161"/>
      <c r="L2517" s="161"/>
      <c r="M2517" s="161"/>
      <c r="N2517" s="171"/>
      <c r="O2517" s="171"/>
      <c r="P2517" s="171"/>
      <c r="Q2517" s="171"/>
      <c r="R2517" s="171"/>
      <c r="S2517" s="171"/>
      <c r="T2517" s="208" t="str">
        <f t="shared" ref="T2517:T2580" si="400">IF(SUM(X2517:AC2517)&gt;-0.01, SUM(X2517:AC2517), "MISSING")</f>
        <v>MISSING</v>
      </c>
      <c r="U2517" s="208" t="str">
        <f t="shared" ref="U2517:U2580" si="401">IF(AP2517="MISSING","MISSING", 3.88+0.604*T2517+0.055*(T2517^2)-AP2517)</f>
        <v>MISSING</v>
      </c>
      <c r="X2517" s="56">
        <f t="shared" ref="X2517:X2580" si="402">IF(N2517&gt;0,((N2517-3)*-1),-99)</f>
        <v>-99</v>
      </c>
      <c r="Y2517" s="56">
        <f t="shared" ref="Y2517:Y2580" si="403">IF(O2517&gt;0,((O2517-3)*-1),-99)</f>
        <v>-99</v>
      </c>
      <c r="Z2517" s="56">
        <f t="shared" ref="Z2517:Z2580" si="404">IF(P2517&gt;0,((P2517-3)*-1),-99)</f>
        <v>-99</v>
      </c>
      <c r="AA2517" s="56">
        <f t="shared" ref="AA2517:AA2580" si="405">IF(Q2517&gt;0,((Q2517-3)*-1),-99)</f>
        <v>-99</v>
      </c>
      <c r="AB2517" s="56">
        <f t="shared" ref="AB2517:AB2580" si="406">IF(R2517&gt;0,((R2517-3)*-1),-99)</f>
        <v>-99</v>
      </c>
      <c r="AC2517" s="56">
        <f t="shared" ref="AC2517:AC2580" si="407">IF(S2517&gt;0,((S2517-3)*-1),-99)</f>
        <v>-99</v>
      </c>
      <c r="AD2517" s="3"/>
      <c r="AE2517" s="82">
        <f>IF(D2517=1, 'adjustment factor'!$D$4, IF(D2517=-9,-999,IF(D2517="",-999,0)))</f>
        <v>-999</v>
      </c>
      <c r="AF2517" s="82">
        <f>IF(F2517=1, 'adjustment factor'!$D$5, IF(F2517=-9,-999,IF(F2517="",-999,0)))</f>
        <v>-999</v>
      </c>
      <c r="AG2517" s="82">
        <f>IF(E2517=1, 'adjustment factor'!$D$6, IF(E2517=-9,-999,IF(E2517="",-999,0)))</f>
        <v>-999</v>
      </c>
      <c r="AH2517" s="82">
        <f>IF(K2517&gt;=45,'adjustment factor'!$D$7,IF(K2517=-9,-1200,IF(K2517="",-1200,0)))</f>
        <v>-1200</v>
      </c>
      <c r="AI2517" s="82">
        <f>IF(L2517=1, 'adjustment factor'!$D$8, IF(L2517=-9,-999,IF(L2517="",-999,0)))</f>
        <v>-999</v>
      </c>
      <c r="AJ2517" s="82">
        <f>IF(AND(M2517&gt;=1,M2517&lt;=4),'adjustment factor'!$D$9,IF(M2517=-9,-999,IF(M2517=98,-999,IF(M2517=99,-999,IF(M2517="",-999,0)))))</f>
        <v>-999</v>
      </c>
      <c r="AK2517" s="82">
        <f>IF(H2517=1, 'adjustment factor'!$D$10, IF(H2517=-9,-999,IF(H2517="",-999,0)))</f>
        <v>-999</v>
      </c>
      <c r="AL2517" s="82">
        <f>IF(G2517=1, 'adjustment factor'!$D$11, IF(G2517=-9,-999,IF(G2517="",-999,0)))</f>
        <v>-999</v>
      </c>
      <c r="AM2517" s="82">
        <f>IF(I2517=1, 'adjustment factor'!$D$12, IF(I2517=-9,-999,IF(I2517="",-999,0)))</f>
        <v>-999</v>
      </c>
      <c r="AN2517" s="82">
        <f>IF(J2517=1, 'adjustment factor'!$D$13, IF(J2517=-9,-999,IF(J2517="",-999,0)))</f>
        <v>-999</v>
      </c>
      <c r="AO2517" s="82" t="str">
        <f t="shared" ref="AO2517:AO2580" si="408">IF(-AE2517-AF2517-AG2517-AH2517+AI2517+AJ2517-AK2517-AL2517-AM2517-AN2517&lt;3, -AE2517-AF2517-AG2517-AH2517+AI2517+AJ2517-AK2517-AL2517-AM2517-AN2517, "-999")</f>
        <v>-999</v>
      </c>
      <c r="AP2517" s="82" t="str">
        <f t="shared" ref="AP2517:AP2580" si="409">IF(AND(SUM(AE2517:AN2517)&gt;-1, (SUM(X2517:AC2517)&gt;-1)), 14.353-AE2517-AF2517-AG2517-AH2517+AI2517+AJ2517-AK2517-AL2517-AM2517-AN2517, "MISSING")</f>
        <v>MISSING</v>
      </c>
    </row>
    <row r="2518" spans="2:42">
      <c r="B2518" s="207"/>
      <c r="C2518" s="35">
        <v>2514</v>
      </c>
      <c r="D2518" s="161"/>
      <c r="E2518" s="161"/>
      <c r="F2518" s="161"/>
      <c r="G2518" s="161"/>
      <c r="H2518" s="161"/>
      <c r="I2518" s="161"/>
      <c r="J2518" s="161"/>
      <c r="K2518" s="161"/>
      <c r="L2518" s="161"/>
      <c r="M2518" s="161"/>
      <c r="N2518" s="171"/>
      <c r="O2518" s="171"/>
      <c r="P2518" s="171"/>
      <c r="Q2518" s="171"/>
      <c r="R2518" s="171"/>
      <c r="S2518" s="171"/>
      <c r="T2518" s="208" t="str">
        <f t="shared" si="400"/>
        <v>MISSING</v>
      </c>
      <c r="U2518" s="208" t="str">
        <f t="shared" si="401"/>
        <v>MISSING</v>
      </c>
      <c r="X2518" s="56">
        <f t="shared" si="402"/>
        <v>-99</v>
      </c>
      <c r="Y2518" s="56">
        <f t="shared" si="403"/>
        <v>-99</v>
      </c>
      <c r="Z2518" s="56">
        <f t="shared" si="404"/>
        <v>-99</v>
      </c>
      <c r="AA2518" s="56">
        <f t="shared" si="405"/>
        <v>-99</v>
      </c>
      <c r="AB2518" s="56">
        <f t="shared" si="406"/>
        <v>-99</v>
      </c>
      <c r="AC2518" s="56">
        <f t="shared" si="407"/>
        <v>-99</v>
      </c>
      <c r="AD2518" s="3"/>
      <c r="AE2518" s="82">
        <f>IF(D2518=1, 'adjustment factor'!$D$4, IF(D2518=-9,-999,IF(D2518="",-999,0)))</f>
        <v>-999</v>
      </c>
      <c r="AF2518" s="82">
        <f>IF(F2518=1, 'adjustment factor'!$D$5, IF(F2518=-9,-999,IF(F2518="",-999,0)))</f>
        <v>-999</v>
      </c>
      <c r="AG2518" s="82">
        <f>IF(E2518=1, 'adjustment factor'!$D$6, IF(E2518=-9,-999,IF(E2518="",-999,0)))</f>
        <v>-999</v>
      </c>
      <c r="AH2518" s="82">
        <f>IF(K2518&gt;=45,'adjustment factor'!$D$7,IF(K2518=-9,-1200,IF(K2518="",-1200,0)))</f>
        <v>-1200</v>
      </c>
      <c r="AI2518" s="82">
        <f>IF(L2518=1, 'adjustment factor'!$D$8, IF(L2518=-9,-999,IF(L2518="",-999,0)))</f>
        <v>-999</v>
      </c>
      <c r="AJ2518" s="82">
        <f>IF(AND(M2518&gt;=1,M2518&lt;=4),'adjustment factor'!$D$9,IF(M2518=-9,-999,IF(M2518=98,-999,IF(M2518=99,-999,IF(M2518="",-999,0)))))</f>
        <v>-999</v>
      </c>
      <c r="AK2518" s="82">
        <f>IF(H2518=1, 'adjustment factor'!$D$10, IF(H2518=-9,-999,IF(H2518="",-999,0)))</f>
        <v>-999</v>
      </c>
      <c r="AL2518" s="82">
        <f>IF(G2518=1, 'adjustment factor'!$D$11, IF(G2518=-9,-999,IF(G2518="",-999,0)))</f>
        <v>-999</v>
      </c>
      <c r="AM2518" s="82">
        <f>IF(I2518=1, 'adjustment factor'!$D$12, IF(I2518=-9,-999,IF(I2518="",-999,0)))</f>
        <v>-999</v>
      </c>
      <c r="AN2518" s="82">
        <f>IF(J2518=1, 'adjustment factor'!$D$13, IF(J2518=-9,-999,IF(J2518="",-999,0)))</f>
        <v>-999</v>
      </c>
      <c r="AO2518" s="82" t="str">
        <f t="shared" si="408"/>
        <v>-999</v>
      </c>
      <c r="AP2518" s="82" t="str">
        <f t="shared" si="409"/>
        <v>MISSING</v>
      </c>
    </row>
    <row r="2519" spans="2:42">
      <c r="B2519" s="207"/>
      <c r="C2519" s="35">
        <v>2515</v>
      </c>
      <c r="D2519" s="161"/>
      <c r="E2519" s="161"/>
      <c r="F2519" s="161"/>
      <c r="G2519" s="161"/>
      <c r="H2519" s="161"/>
      <c r="I2519" s="161"/>
      <c r="J2519" s="161"/>
      <c r="K2519" s="161"/>
      <c r="L2519" s="161"/>
      <c r="M2519" s="161"/>
      <c r="N2519" s="171"/>
      <c r="O2519" s="171"/>
      <c r="P2519" s="171"/>
      <c r="Q2519" s="171"/>
      <c r="R2519" s="171"/>
      <c r="S2519" s="171"/>
      <c r="T2519" s="208" t="str">
        <f t="shared" si="400"/>
        <v>MISSING</v>
      </c>
      <c r="U2519" s="208" t="str">
        <f t="shared" si="401"/>
        <v>MISSING</v>
      </c>
      <c r="X2519" s="56">
        <f t="shared" si="402"/>
        <v>-99</v>
      </c>
      <c r="Y2519" s="56">
        <f t="shared" si="403"/>
        <v>-99</v>
      </c>
      <c r="Z2519" s="56">
        <f t="shared" si="404"/>
        <v>-99</v>
      </c>
      <c r="AA2519" s="56">
        <f t="shared" si="405"/>
        <v>-99</v>
      </c>
      <c r="AB2519" s="56">
        <f t="shared" si="406"/>
        <v>-99</v>
      </c>
      <c r="AC2519" s="56">
        <f t="shared" si="407"/>
        <v>-99</v>
      </c>
      <c r="AD2519" s="3"/>
      <c r="AE2519" s="82">
        <f>IF(D2519=1, 'adjustment factor'!$D$4, IF(D2519=-9,-999,IF(D2519="",-999,0)))</f>
        <v>-999</v>
      </c>
      <c r="AF2519" s="82">
        <f>IF(F2519=1, 'adjustment factor'!$D$5, IF(F2519=-9,-999,IF(F2519="",-999,0)))</f>
        <v>-999</v>
      </c>
      <c r="AG2519" s="82">
        <f>IF(E2519=1, 'adjustment factor'!$D$6, IF(E2519=-9,-999,IF(E2519="",-999,0)))</f>
        <v>-999</v>
      </c>
      <c r="AH2519" s="82">
        <f>IF(K2519&gt;=45,'adjustment factor'!$D$7,IF(K2519=-9,-1200,IF(K2519="",-1200,0)))</f>
        <v>-1200</v>
      </c>
      <c r="AI2519" s="82">
        <f>IF(L2519=1, 'adjustment factor'!$D$8, IF(L2519=-9,-999,IF(L2519="",-999,0)))</f>
        <v>-999</v>
      </c>
      <c r="AJ2519" s="82">
        <f>IF(AND(M2519&gt;=1,M2519&lt;=4),'adjustment factor'!$D$9,IF(M2519=-9,-999,IF(M2519=98,-999,IF(M2519=99,-999,IF(M2519="",-999,0)))))</f>
        <v>-999</v>
      </c>
      <c r="AK2519" s="82">
        <f>IF(H2519=1, 'adjustment factor'!$D$10, IF(H2519=-9,-999,IF(H2519="",-999,0)))</f>
        <v>-999</v>
      </c>
      <c r="AL2519" s="82">
        <f>IF(G2519=1, 'adjustment factor'!$D$11, IF(G2519=-9,-999,IF(G2519="",-999,0)))</f>
        <v>-999</v>
      </c>
      <c r="AM2519" s="82">
        <f>IF(I2519=1, 'adjustment factor'!$D$12, IF(I2519=-9,-999,IF(I2519="",-999,0)))</f>
        <v>-999</v>
      </c>
      <c r="AN2519" s="82">
        <f>IF(J2519=1, 'adjustment factor'!$D$13, IF(J2519=-9,-999,IF(J2519="",-999,0)))</f>
        <v>-999</v>
      </c>
      <c r="AO2519" s="82" t="str">
        <f t="shared" si="408"/>
        <v>-999</v>
      </c>
      <c r="AP2519" s="82" t="str">
        <f t="shared" si="409"/>
        <v>MISSING</v>
      </c>
    </row>
    <row r="2520" spans="2:42">
      <c r="B2520" s="207"/>
      <c r="C2520" s="35">
        <v>2516</v>
      </c>
      <c r="D2520" s="161"/>
      <c r="E2520" s="161"/>
      <c r="F2520" s="161"/>
      <c r="G2520" s="161"/>
      <c r="H2520" s="161"/>
      <c r="I2520" s="161"/>
      <c r="J2520" s="161"/>
      <c r="K2520" s="161"/>
      <c r="L2520" s="161"/>
      <c r="M2520" s="161"/>
      <c r="N2520" s="171"/>
      <c r="O2520" s="171"/>
      <c r="P2520" s="171"/>
      <c r="Q2520" s="171"/>
      <c r="R2520" s="171"/>
      <c r="S2520" s="171"/>
      <c r="T2520" s="208" t="str">
        <f t="shared" si="400"/>
        <v>MISSING</v>
      </c>
      <c r="U2520" s="208" t="str">
        <f t="shared" si="401"/>
        <v>MISSING</v>
      </c>
      <c r="X2520" s="56">
        <f t="shared" si="402"/>
        <v>-99</v>
      </c>
      <c r="Y2520" s="56">
        <f t="shared" si="403"/>
        <v>-99</v>
      </c>
      <c r="Z2520" s="56">
        <f t="shared" si="404"/>
        <v>-99</v>
      </c>
      <c r="AA2520" s="56">
        <f t="shared" si="405"/>
        <v>-99</v>
      </c>
      <c r="AB2520" s="56">
        <f t="shared" si="406"/>
        <v>-99</v>
      </c>
      <c r="AC2520" s="56">
        <f t="shared" si="407"/>
        <v>-99</v>
      </c>
      <c r="AD2520" s="3"/>
      <c r="AE2520" s="82">
        <f>IF(D2520=1, 'adjustment factor'!$D$4, IF(D2520=-9,-999,IF(D2520="",-999,0)))</f>
        <v>-999</v>
      </c>
      <c r="AF2520" s="82">
        <f>IF(F2520=1, 'adjustment factor'!$D$5, IF(F2520=-9,-999,IF(F2520="",-999,0)))</f>
        <v>-999</v>
      </c>
      <c r="AG2520" s="82">
        <f>IF(E2520=1, 'adjustment factor'!$D$6, IF(E2520=-9,-999,IF(E2520="",-999,0)))</f>
        <v>-999</v>
      </c>
      <c r="AH2520" s="82">
        <f>IF(K2520&gt;=45,'adjustment factor'!$D$7,IF(K2520=-9,-1200,IF(K2520="",-1200,0)))</f>
        <v>-1200</v>
      </c>
      <c r="AI2520" s="82">
        <f>IF(L2520=1, 'adjustment factor'!$D$8, IF(L2520=-9,-999,IF(L2520="",-999,0)))</f>
        <v>-999</v>
      </c>
      <c r="AJ2520" s="82">
        <f>IF(AND(M2520&gt;=1,M2520&lt;=4),'adjustment factor'!$D$9,IF(M2520=-9,-999,IF(M2520=98,-999,IF(M2520=99,-999,IF(M2520="",-999,0)))))</f>
        <v>-999</v>
      </c>
      <c r="AK2520" s="82">
        <f>IF(H2520=1, 'adjustment factor'!$D$10, IF(H2520=-9,-999,IF(H2520="",-999,0)))</f>
        <v>-999</v>
      </c>
      <c r="AL2520" s="82">
        <f>IF(G2520=1, 'adjustment factor'!$D$11, IF(G2520=-9,-999,IF(G2520="",-999,0)))</f>
        <v>-999</v>
      </c>
      <c r="AM2520" s="82">
        <f>IF(I2520=1, 'adjustment factor'!$D$12, IF(I2520=-9,-999,IF(I2520="",-999,0)))</f>
        <v>-999</v>
      </c>
      <c r="AN2520" s="82">
        <f>IF(J2520=1, 'adjustment factor'!$D$13, IF(J2520=-9,-999,IF(J2520="",-999,0)))</f>
        <v>-999</v>
      </c>
      <c r="AO2520" s="82" t="str">
        <f t="shared" si="408"/>
        <v>-999</v>
      </c>
      <c r="AP2520" s="82" t="str">
        <f t="shared" si="409"/>
        <v>MISSING</v>
      </c>
    </row>
    <row r="2521" spans="2:42">
      <c r="B2521" s="207"/>
      <c r="C2521" s="35">
        <v>2517</v>
      </c>
      <c r="D2521" s="161"/>
      <c r="E2521" s="161"/>
      <c r="F2521" s="161"/>
      <c r="G2521" s="161"/>
      <c r="H2521" s="161"/>
      <c r="I2521" s="161"/>
      <c r="J2521" s="161"/>
      <c r="K2521" s="161"/>
      <c r="L2521" s="161"/>
      <c r="M2521" s="161"/>
      <c r="N2521" s="171"/>
      <c r="O2521" s="171"/>
      <c r="P2521" s="171"/>
      <c r="Q2521" s="171"/>
      <c r="R2521" s="171"/>
      <c r="S2521" s="171"/>
      <c r="T2521" s="208" t="str">
        <f t="shared" si="400"/>
        <v>MISSING</v>
      </c>
      <c r="U2521" s="208" t="str">
        <f t="shared" si="401"/>
        <v>MISSING</v>
      </c>
      <c r="X2521" s="56">
        <f t="shared" si="402"/>
        <v>-99</v>
      </c>
      <c r="Y2521" s="56">
        <f t="shared" si="403"/>
        <v>-99</v>
      </c>
      <c r="Z2521" s="56">
        <f t="shared" si="404"/>
        <v>-99</v>
      </c>
      <c r="AA2521" s="56">
        <f t="shared" si="405"/>
        <v>-99</v>
      </c>
      <c r="AB2521" s="56">
        <f t="shared" si="406"/>
        <v>-99</v>
      </c>
      <c r="AC2521" s="56">
        <f t="shared" si="407"/>
        <v>-99</v>
      </c>
      <c r="AD2521" s="3"/>
      <c r="AE2521" s="82">
        <f>IF(D2521=1, 'adjustment factor'!$D$4, IF(D2521=-9,-999,IF(D2521="",-999,0)))</f>
        <v>-999</v>
      </c>
      <c r="AF2521" s="82">
        <f>IF(F2521=1, 'adjustment factor'!$D$5, IF(F2521=-9,-999,IF(F2521="",-999,0)))</f>
        <v>-999</v>
      </c>
      <c r="AG2521" s="82">
        <f>IF(E2521=1, 'adjustment factor'!$D$6, IF(E2521=-9,-999,IF(E2521="",-999,0)))</f>
        <v>-999</v>
      </c>
      <c r="AH2521" s="82">
        <f>IF(K2521&gt;=45,'adjustment factor'!$D$7,IF(K2521=-9,-1200,IF(K2521="",-1200,0)))</f>
        <v>-1200</v>
      </c>
      <c r="AI2521" s="82">
        <f>IF(L2521=1, 'adjustment factor'!$D$8, IF(L2521=-9,-999,IF(L2521="",-999,0)))</f>
        <v>-999</v>
      </c>
      <c r="AJ2521" s="82">
        <f>IF(AND(M2521&gt;=1,M2521&lt;=4),'adjustment factor'!$D$9,IF(M2521=-9,-999,IF(M2521=98,-999,IF(M2521=99,-999,IF(M2521="",-999,0)))))</f>
        <v>-999</v>
      </c>
      <c r="AK2521" s="82">
        <f>IF(H2521=1, 'adjustment factor'!$D$10, IF(H2521=-9,-999,IF(H2521="",-999,0)))</f>
        <v>-999</v>
      </c>
      <c r="AL2521" s="82">
        <f>IF(G2521=1, 'adjustment factor'!$D$11, IF(G2521=-9,-999,IF(G2521="",-999,0)))</f>
        <v>-999</v>
      </c>
      <c r="AM2521" s="82">
        <f>IF(I2521=1, 'adjustment factor'!$D$12, IF(I2521=-9,-999,IF(I2521="",-999,0)))</f>
        <v>-999</v>
      </c>
      <c r="AN2521" s="82">
        <f>IF(J2521=1, 'adjustment factor'!$D$13, IF(J2521=-9,-999,IF(J2521="",-999,0)))</f>
        <v>-999</v>
      </c>
      <c r="AO2521" s="82" t="str">
        <f t="shared" si="408"/>
        <v>-999</v>
      </c>
      <c r="AP2521" s="82" t="str">
        <f t="shared" si="409"/>
        <v>MISSING</v>
      </c>
    </row>
    <row r="2522" spans="2:42">
      <c r="B2522" s="207"/>
      <c r="C2522" s="35">
        <v>2518</v>
      </c>
      <c r="D2522" s="161"/>
      <c r="E2522" s="161"/>
      <c r="F2522" s="161"/>
      <c r="G2522" s="161"/>
      <c r="H2522" s="161"/>
      <c r="I2522" s="161"/>
      <c r="J2522" s="161"/>
      <c r="K2522" s="161"/>
      <c r="L2522" s="161"/>
      <c r="M2522" s="161"/>
      <c r="N2522" s="171"/>
      <c r="O2522" s="171"/>
      <c r="P2522" s="171"/>
      <c r="Q2522" s="171"/>
      <c r="R2522" s="171"/>
      <c r="S2522" s="171"/>
      <c r="T2522" s="208" t="str">
        <f t="shared" si="400"/>
        <v>MISSING</v>
      </c>
      <c r="U2522" s="208" t="str">
        <f t="shared" si="401"/>
        <v>MISSING</v>
      </c>
      <c r="X2522" s="56">
        <f t="shared" si="402"/>
        <v>-99</v>
      </c>
      <c r="Y2522" s="56">
        <f t="shared" si="403"/>
        <v>-99</v>
      </c>
      <c r="Z2522" s="56">
        <f t="shared" si="404"/>
        <v>-99</v>
      </c>
      <c r="AA2522" s="56">
        <f t="shared" si="405"/>
        <v>-99</v>
      </c>
      <c r="AB2522" s="56">
        <f t="shared" si="406"/>
        <v>-99</v>
      </c>
      <c r="AC2522" s="56">
        <f t="shared" si="407"/>
        <v>-99</v>
      </c>
      <c r="AD2522" s="3"/>
      <c r="AE2522" s="82">
        <f>IF(D2522=1, 'adjustment factor'!$D$4, IF(D2522=-9,-999,IF(D2522="",-999,0)))</f>
        <v>-999</v>
      </c>
      <c r="AF2522" s="82">
        <f>IF(F2522=1, 'adjustment factor'!$D$5, IF(F2522=-9,-999,IF(F2522="",-999,0)))</f>
        <v>-999</v>
      </c>
      <c r="AG2522" s="82">
        <f>IF(E2522=1, 'adjustment factor'!$D$6, IF(E2522=-9,-999,IF(E2522="",-999,0)))</f>
        <v>-999</v>
      </c>
      <c r="AH2522" s="82">
        <f>IF(K2522&gt;=45,'adjustment factor'!$D$7,IF(K2522=-9,-1200,IF(K2522="",-1200,0)))</f>
        <v>-1200</v>
      </c>
      <c r="AI2522" s="82">
        <f>IF(L2522=1, 'adjustment factor'!$D$8, IF(L2522=-9,-999,IF(L2522="",-999,0)))</f>
        <v>-999</v>
      </c>
      <c r="AJ2522" s="82">
        <f>IF(AND(M2522&gt;=1,M2522&lt;=4),'adjustment factor'!$D$9,IF(M2522=-9,-999,IF(M2522=98,-999,IF(M2522=99,-999,IF(M2522="",-999,0)))))</f>
        <v>-999</v>
      </c>
      <c r="AK2522" s="82">
        <f>IF(H2522=1, 'adjustment factor'!$D$10, IF(H2522=-9,-999,IF(H2522="",-999,0)))</f>
        <v>-999</v>
      </c>
      <c r="AL2522" s="82">
        <f>IF(G2522=1, 'adjustment factor'!$D$11, IF(G2522=-9,-999,IF(G2522="",-999,0)))</f>
        <v>-999</v>
      </c>
      <c r="AM2522" s="82">
        <f>IF(I2522=1, 'adjustment factor'!$D$12, IF(I2522=-9,-999,IF(I2522="",-999,0)))</f>
        <v>-999</v>
      </c>
      <c r="AN2522" s="82">
        <f>IF(J2522=1, 'adjustment factor'!$D$13, IF(J2522=-9,-999,IF(J2522="",-999,0)))</f>
        <v>-999</v>
      </c>
      <c r="AO2522" s="82" t="str">
        <f t="shared" si="408"/>
        <v>-999</v>
      </c>
      <c r="AP2522" s="82" t="str">
        <f t="shared" si="409"/>
        <v>MISSING</v>
      </c>
    </row>
    <row r="2523" spans="2:42">
      <c r="B2523" s="207"/>
      <c r="C2523" s="35">
        <v>2519</v>
      </c>
      <c r="D2523" s="161"/>
      <c r="E2523" s="161"/>
      <c r="F2523" s="161"/>
      <c r="G2523" s="161"/>
      <c r="H2523" s="161"/>
      <c r="I2523" s="161"/>
      <c r="J2523" s="161"/>
      <c r="K2523" s="161"/>
      <c r="L2523" s="161"/>
      <c r="M2523" s="161"/>
      <c r="N2523" s="171"/>
      <c r="O2523" s="171"/>
      <c r="P2523" s="171"/>
      <c r="Q2523" s="171"/>
      <c r="R2523" s="171"/>
      <c r="S2523" s="171"/>
      <c r="T2523" s="208" t="str">
        <f t="shared" si="400"/>
        <v>MISSING</v>
      </c>
      <c r="U2523" s="208" t="str">
        <f t="shared" si="401"/>
        <v>MISSING</v>
      </c>
      <c r="X2523" s="56">
        <f t="shared" si="402"/>
        <v>-99</v>
      </c>
      <c r="Y2523" s="56">
        <f t="shared" si="403"/>
        <v>-99</v>
      </c>
      <c r="Z2523" s="56">
        <f t="shared" si="404"/>
        <v>-99</v>
      </c>
      <c r="AA2523" s="56">
        <f t="shared" si="405"/>
        <v>-99</v>
      </c>
      <c r="AB2523" s="56">
        <f t="shared" si="406"/>
        <v>-99</v>
      </c>
      <c r="AC2523" s="56">
        <f t="shared" si="407"/>
        <v>-99</v>
      </c>
      <c r="AD2523" s="3"/>
      <c r="AE2523" s="82">
        <f>IF(D2523=1, 'adjustment factor'!$D$4, IF(D2523=-9,-999,IF(D2523="",-999,0)))</f>
        <v>-999</v>
      </c>
      <c r="AF2523" s="82">
        <f>IF(F2523=1, 'adjustment factor'!$D$5, IF(F2523=-9,-999,IF(F2523="",-999,0)))</f>
        <v>-999</v>
      </c>
      <c r="AG2523" s="82">
        <f>IF(E2523=1, 'adjustment factor'!$D$6, IF(E2523=-9,-999,IF(E2523="",-999,0)))</f>
        <v>-999</v>
      </c>
      <c r="AH2523" s="82">
        <f>IF(K2523&gt;=45,'adjustment factor'!$D$7,IF(K2523=-9,-1200,IF(K2523="",-1200,0)))</f>
        <v>-1200</v>
      </c>
      <c r="AI2523" s="82">
        <f>IF(L2523=1, 'adjustment factor'!$D$8, IF(L2523=-9,-999,IF(L2523="",-999,0)))</f>
        <v>-999</v>
      </c>
      <c r="AJ2523" s="82">
        <f>IF(AND(M2523&gt;=1,M2523&lt;=4),'adjustment factor'!$D$9,IF(M2523=-9,-999,IF(M2523=98,-999,IF(M2523=99,-999,IF(M2523="",-999,0)))))</f>
        <v>-999</v>
      </c>
      <c r="AK2523" s="82">
        <f>IF(H2523=1, 'adjustment factor'!$D$10, IF(H2523=-9,-999,IF(H2523="",-999,0)))</f>
        <v>-999</v>
      </c>
      <c r="AL2523" s="82">
        <f>IF(G2523=1, 'adjustment factor'!$D$11, IF(G2523=-9,-999,IF(G2523="",-999,0)))</f>
        <v>-999</v>
      </c>
      <c r="AM2523" s="82">
        <f>IF(I2523=1, 'adjustment factor'!$D$12, IF(I2523=-9,-999,IF(I2523="",-999,0)))</f>
        <v>-999</v>
      </c>
      <c r="AN2523" s="82">
        <f>IF(J2523=1, 'adjustment factor'!$D$13, IF(J2523=-9,-999,IF(J2523="",-999,0)))</f>
        <v>-999</v>
      </c>
      <c r="AO2523" s="82" t="str">
        <f t="shared" si="408"/>
        <v>-999</v>
      </c>
      <c r="AP2523" s="82" t="str">
        <f t="shared" si="409"/>
        <v>MISSING</v>
      </c>
    </row>
    <row r="2524" spans="2:42">
      <c r="B2524" s="207"/>
      <c r="C2524" s="35">
        <v>2520</v>
      </c>
      <c r="D2524" s="161"/>
      <c r="E2524" s="161"/>
      <c r="F2524" s="161"/>
      <c r="G2524" s="161"/>
      <c r="H2524" s="161"/>
      <c r="I2524" s="161"/>
      <c r="J2524" s="161"/>
      <c r="K2524" s="161"/>
      <c r="L2524" s="161"/>
      <c r="M2524" s="161"/>
      <c r="N2524" s="171"/>
      <c r="O2524" s="171"/>
      <c r="P2524" s="171"/>
      <c r="Q2524" s="171"/>
      <c r="R2524" s="171"/>
      <c r="S2524" s="171"/>
      <c r="T2524" s="208" t="str">
        <f t="shared" si="400"/>
        <v>MISSING</v>
      </c>
      <c r="U2524" s="208" t="str">
        <f t="shared" si="401"/>
        <v>MISSING</v>
      </c>
      <c r="X2524" s="56">
        <f t="shared" si="402"/>
        <v>-99</v>
      </c>
      <c r="Y2524" s="56">
        <f t="shared" si="403"/>
        <v>-99</v>
      </c>
      <c r="Z2524" s="56">
        <f t="shared" si="404"/>
        <v>-99</v>
      </c>
      <c r="AA2524" s="56">
        <f t="shared" si="405"/>
        <v>-99</v>
      </c>
      <c r="AB2524" s="56">
        <f t="shared" si="406"/>
        <v>-99</v>
      </c>
      <c r="AC2524" s="56">
        <f t="shared" si="407"/>
        <v>-99</v>
      </c>
      <c r="AD2524" s="3"/>
      <c r="AE2524" s="82">
        <f>IF(D2524=1, 'adjustment factor'!$D$4, IF(D2524=-9,-999,IF(D2524="",-999,0)))</f>
        <v>-999</v>
      </c>
      <c r="AF2524" s="82">
        <f>IF(F2524=1, 'adjustment factor'!$D$5, IF(F2524=-9,-999,IF(F2524="",-999,0)))</f>
        <v>-999</v>
      </c>
      <c r="AG2524" s="82">
        <f>IF(E2524=1, 'adjustment factor'!$D$6, IF(E2524=-9,-999,IF(E2524="",-999,0)))</f>
        <v>-999</v>
      </c>
      <c r="AH2524" s="82">
        <f>IF(K2524&gt;=45,'adjustment factor'!$D$7,IF(K2524=-9,-1200,IF(K2524="",-1200,0)))</f>
        <v>-1200</v>
      </c>
      <c r="AI2524" s="82">
        <f>IF(L2524=1, 'adjustment factor'!$D$8, IF(L2524=-9,-999,IF(L2524="",-999,0)))</f>
        <v>-999</v>
      </c>
      <c r="AJ2524" s="82">
        <f>IF(AND(M2524&gt;=1,M2524&lt;=4),'adjustment factor'!$D$9,IF(M2524=-9,-999,IF(M2524=98,-999,IF(M2524=99,-999,IF(M2524="",-999,0)))))</f>
        <v>-999</v>
      </c>
      <c r="AK2524" s="82">
        <f>IF(H2524=1, 'adjustment factor'!$D$10, IF(H2524=-9,-999,IF(H2524="",-999,0)))</f>
        <v>-999</v>
      </c>
      <c r="AL2524" s="82">
        <f>IF(G2524=1, 'adjustment factor'!$D$11, IF(G2524=-9,-999,IF(G2524="",-999,0)))</f>
        <v>-999</v>
      </c>
      <c r="AM2524" s="82">
        <f>IF(I2524=1, 'adjustment factor'!$D$12, IF(I2524=-9,-999,IF(I2524="",-999,0)))</f>
        <v>-999</v>
      </c>
      <c r="AN2524" s="82">
        <f>IF(J2524=1, 'adjustment factor'!$D$13, IF(J2524=-9,-999,IF(J2524="",-999,0)))</f>
        <v>-999</v>
      </c>
      <c r="AO2524" s="82" t="str">
        <f t="shared" si="408"/>
        <v>-999</v>
      </c>
      <c r="AP2524" s="82" t="str">
        <f t="shared" si="409"/>
        <v>MISSING</v>
      </c>
    </row>
    <row r="2525" spans="2:42">
      <c r="B2525" s="207"/>
      <c r="C2525" s="35">
        <v>2521</v>
      </c>
      <c r="D2525" s="161"/>
      <c r="E2525" s="161"/>
      <c r="F2525" s="161"/>
      <c r="G2525" s="161"/>
      <c r="H2525" s="161"/>
      <c r="I2525" s="161"/>
      <c r="J2525" s="161"/>
      <c r="K2525" s="161"/>
      <c r="L2525" s="161"/>
      <c r="M2525" s="161"/>
      <c r="N2525" s="171"/>
      <c r="O2525" s="171"/>
      <c r="P2525" s="171"/>
      <c r="Q2525" s="171"/>
      <c r="R2525" s="171"/>
      <c r="S2525" s="171"/>
      <c r="T2525" s="208" t="str">
        <f t="shared" si="400"/>
        <v>MISSING</v>
      </c>
      <c r="U2525" s="208" t="str">
        <f t="shared" si="401"/>
        <v>MISSING</v>
      </c>
      <c r="X2525" s="56">
        <f t="shared" si="402"/>
        <v>-99</v>
      </c>
      <c r="Y2525" s="56">
        <f t="shared" si="403"/>
        <v>-99</v>
      </c>
      <c r="Z2525" s="56">
        <f t="shared" si="404"/>
        <v>-99</v>
      </c>
      <c r="AA2525" s="56">
        <f t="shared" si="405"/>
        <v>-99</v>
      </c>
      <c r="AB2525" s="56">
        <f t="shared" si="406"/>
        <v>-99</v>
      </c>
      <c r="AC2525" s="56">
        <f t="shared" si="407"/>
        <v>-99</v>
      </c>
      <c r="AD2525" s="3"/>
      <c r="AE2525" s="82">
        <f>IF(D2525=1, 'adjustment factor'!$D$4, IF(D2525=-9,-999,IF(D2525="",-999,0)))</f>
        <v>-999</v>
      </c>
      <c r="AF2525" s="82">
        <f>IF(F2525=1, 'adjustment factor'!$D$5, IF(F2525=-9,-999,IF(F2525="",-999,0)))</f>
        <v>-999</v>
      </c>
      <c r="AG2525" s="82">
        <f>IF(E2525=1, 'adjustment factor'!$D$6, IF(E2525=-9,-999,IF(E2525="",-999,0)))</f>
        <v>-999</v>
      </c>
      <c r="AH2525" s="82">
        <f>IF(K2525&gt;=45,'adjustment factor'!$D$7,IF(K2525=-9,-1200,IF(K2525="",-1200,0)))</f>
        <v>-1200</v>
      </c>
      <c r="AI2525" s="82">
        <f>IF(L2525=1, 'adjustment factor'!$D$8, IF(L2525=-9,-999,IF(L2525="",-999,0)))</f>
        <v>-999</v>
      </c>
      <c r="AJ2525" s="82">
        <f>IF(AND(M2525&gt;=1,M2525&lt;=4),'adjustment factor'!$D$9,IF(M2525=-9,-999,IF(M2525=98,-999,IF(M2525=99,-999,IF(M2525="",-999,0)))))</f>
        <v>-999</v>
      </c>
      <c r="AK2525" s="82">
        <f>IF(H2525=1, 'adjustment factor'!$D$10, IF(H2525=-9,-999,IF(H2525="",-999,0)))</f>
        <v>-999</v>
      </c>
      <c r="AL2525" s="82">
        <f>IF(G2525=1, 'adjustment factor'!$D$11, IF(G2525=-9,-999,IF(G2525="",-999,0)))</f>
        <v>-999</v>
      </c>
      <c r="AM2525" s="82">
        <f>IF(I2525=1, 'adjustment factor'!$D$12, IF(I2525=-9,-999,IF(I2525="",-999,0)))</f>
        <v>-999</v>
      </c>
      <c r="AN2525" s="82">
        <f>IF(J2525=1, 'adjustment factor'!$D$13, IF(J2525=-9,-999,IF(J2525="",-999,0)))</f>
        <v>-999</v>
      </c>
      <c r="AO2525" s="82" t="str">
        <f t="shared" si="408"/>
        <v>-999</v>
      </c>
      <c r="AP2525" s="82" t="str">
        <f t="shared" si="409"/>
        <v>MISSING</v>
      </c>
    </row>
    <row r="2526" spans="2:42">
      <c r="B2526" s="207"/>
      <c r="C2526" s="35">
        <v>2522</v>
      </c>
      <c r="D2526" s="161"/>
      <c r="E2526" s="161"/>
      <c r="F2526" s="161"/>
      <c r="G2526" s="161"/>
      <c r="H2526" s="161"/>
      <c r="I2526" s="161"/>
      <c r="J2526" s="161"/>
      <c r="K2526" s="161"/>
      <c r="L2526" s="161"/>
      <c r="M2526" s="161"/>
      <c r="N2526" s="171"/>
      <c r="O2526" s="171"/>
      <c r="P2526" s="171"/>
      <c r="Q2526" s="171"/>
      <c r="R2526" s="171"/>
      <c r="S2526" s="171"/>
      <c r="T2526" s="208" t="str">
        <f t="shared" si="400"/>
        <v>MISSING</v>
      </c>
      <c r="U2526" s="208" t="str">
        <f t="shared" si="401"/>
        <v>MISSING</v>
      </c>
      <c r="X2526" s="56">
        <f t="shared" si="402"/>
        <v>-99</v>
      </c>
      <c r="Y2526" s="56">
        <f t="shared" si="403"/>
        <v>-99</v>
      </c>
      <c r="Z2526" s="56">
        <f t="shared" si="404"/>
        <v>-99</v>
      </c>
      <c r="AA2526" s="56">
        <f t="shared" si="405"/>
        <v>-99</v>
      </c>
      <c r="AB2526" s="56">
        <f t="shared" si="406"/>
        <v>-99</v>
      </c>
      <c r="AC2526" s="56">
        <f t="shared" si="407"/>
        <v>-99</v>
      </c>
      <c r="AD2526" s="3"/>
      <c r="AE2526" s="82">
        <f>IF(D2526=1, 'adjustment factor'!$D$4, IF(D2526=-9,-999,IF(D2526="",-999,0)))</f>
        <v>-999</v>
      </c>
      <c r="AF2526" s="82">
        <f>IF(F2526=1, 'adjustment factor'!$D$5, IF(F2526=-9,-999,IF(F2526="",-999,0)))</f>
        <v>-999</v>
      </c>
      <c r="AG2526" s="82">
        <f>IF(E2526=1, 'adjustment factor'!$D$6, IF(E2526=-9,-999,IF(E2526="",-999,0)))</f>
        <v>-999</v>
      </c>
      <c r="AH2526" s="82">
        <f>IF(K2526&gt;=45,'adjustment factor'!$D$7,IF(K2526=-9,-1200,IF(K2526="",-1200,0)))</f>
        <v>-1200</v>
      </c>
      <c r="AI2526" s="82">
        <f>IF(L2526=1, 'adjustment factor'!$D$8, IF(L2526=-9,-999,IF(L2526="",-999,0)))</f>
        <v>-999</v>
      </c>
      <c r="AJ2526" s="82">
        <f>IF(AND(M2526&gt;=1,M2526&lt;=4),'adjustment factor'!$D$9,IF(M2526=-9,-999,IF(M2526=98,-999,IF(M2526=99,-999,IF(M2526="",-999,0)))))</f>
        <v>-999</v>
      </c>
      <c r="AK2526" s="82">
        <f>IF(H2526=1, 'adjustment factor'!$D$10, IF(H2526=-9,-999,IF(H2526="",-999,0)))</f>
        <v>-999</v>
      </c>
      <c r="AL2526" s="82">
        <f>IF(G2526=1, 'adjustment factor'!$D$11, IF(G2526=-9,-999,IF(G2526="",-999,0)))</f>
        <v>-999</v>
      </c>
      <c r="AM2526" s="82">
        <f>IF(I2526=1, 'adjustment factor'!$D$12, IF(I2526=-9,-999,IF(I2526="",-999,0)))</f>
        <v>-999</v>
      </c>
      <c r="AN2526" s="82">
        <f>IF(J2526=1, 'adjustment factor'!$D$13, IF(J2526=-9,-999,IF(J2526="",-999,0)))</f>
        <v>-999</v>
      </c>
      <c r="AO2526" s="82" t="str">
        <f t="shared" si="408"/>
        <v>-999</v>
      </c>
      <c r="AP2526" s="82" t="str">
        <f t="shared" si="409"/>
        <v>MISSING</v>
      </c>
    </row>
    <row r="2527" spans="2:42">
      <c r="B2527" s="207"/>
      <c r="C2527" s="35">
        <v>2523</v>
      </c>
      <c r="D2527" s="161"/>
      <c r="E2527" s="161"/>
      <c r="F2527" s="161"/>
      <c r="G2527" s="161"/>
      <c r="H2527" s="161"/>
      <c r="I2527" s="161"/>
      <c r="J2527" s="161"/>
      <c r="K2527" s="161"/>
      <c r="L2527" s="161"/>
      <c r="M2527" s="161"/>
      <c r="N2527" s="171"/>
      <c r="O2527" s="171"/>
      <c r="P2527" s="171"/>
      <c r="Q2527" s="171"/>
      <c r="R2527" s="171"/>
      <c r="S2527" s="171"/>
      <c r="T2527" s="208" t="str">
        <f t="shared" si="400"/>
        <v>MISSING</v>
      </c>
      <c r="U2527" s="208" t="str">
        <f t="shared" si="401"/>
        <v>MISSING</v>
      </c>
      <c r="X2527" s="56">
        <f t="shared" si="402"/>
        <v>-99</v>
      </c>
      <c r="Y2527" s="56">
        <f t="shared" si="403"/>
        <v>-99</v>
      </c>
      <c r="Z2527" s="56">
        <f t="shared" si="404"/>
        <v>-99</v>
      </c>
      <c r="AA2527" s="56">
        <f t="shared" si="405"/>
        <v>-99</v>
      </c>
      <c r="AB2527" s="56">
        <f t="shared" si="406"/>
        <v>-99</v>
      </c>
      <c r="AC2527" s="56">
        <f t="shared" si="407"/>
        <v>-99</v>
      </c>
      <c r="AD2527" s="3"/>
      <c r="AE2527" s="82">
        <f>IF(D2527=1, 'adjustment factor'!$D$4, IF(D2527=-9,-999,IF(D2527="",-999,0)))</f>
        <v>-999</v>
      </c>
      <c r="AF2527" s="82">
        <f>IF(F2527=1, 'adjustment factor'!$D$5, IF(F2527=-9,-999,IF(F2527="",-999,0)))</f>
        <v>-999</v>
      </c>
      <c r="AG2527" s="82">
        <f>IF(E2527=1, 'adjustment factor'!$D$6, IF(E2527=-9,-999,IF(E2527="",-999,0)))</f>
        <v>-999</v>
      </c>
      <c r="AH2527" s="82">
        <f>IF(K2527&gt;=45,'adjustment factor'!$D$7,IF(K2527=-9,-1200,IF(K2527="",-1200,0)))</f>
        <v>-1200</v>
      </c>
      <c r="AI2527" s="82">
        <f>IF(L2527=1, 'adjustment factor'!$D$8, IF(L2527=-9,-999,IF(L2527="",-999,0)))</f>
        <v>-999</v>
      </c>
      <c r="AJ2527" s="82">
        <f>IF(AND(M2527&gt;=1,M2527&lt;=4),'adjustment factor'!$D$9,IF(M2527=-9,-999,IF(M2527=98,-999,IF(M2527=99,-999,IF(M2527="",-999,0)))))</f>
        <v>-999</v>
      </c>
      <c r="AK2527" s="82">
        <f>IF(H2527=1, 'adjustment factor'!$D$10, IF(H2527=-9,-999,IF(H2527="",-999,0)))</f>
        <v>-999</v>
      </c>
      <c r="AL2527" s="82">
        <f>IF(G2527=1, 'adjustment factor'!$D$11, IF(G2527=-9,-999,IF(G2527="",-999,0)))</f>
        <v>-999</v>
      </c>
      <c r="AM2527" s="82">
        <f>IF(I2527=1, 'adjustment factor'!$D$12, IF(I2527=-9,-999,IF(I2527="",-999,0)))</f>
        <v>-999</v>
      </c>
      <c r="AN2527" s="82">
        <f>IF(J2527=1, 'adjustment factor'!$D$13, IF(J2527=-9,-999,IF(J2527="",-999,0)))</f>
        <v>-999</v>
      </c>
      <c r="AO2527" s="82" t="str">
        <f t="shared" si="408"/>
        <v>-999</v>
      </c>
      <c r="AP2527" s="82" t="str">
        <f t="shared" si="409"/>
        <v>MISSING</v>
      </c>
    </row>
    <row r="2528" spans="2:42">
      <c r="B2528" s="207"/>
      <c r="C2528" s="35">
        <v>2524</v>
      </c>
      <c r="D2528" s="161"/>
      <c r="E2528" s="161"/>
      <c r="F2528" s="161"/>
      <c r="G2528" s="161"/>
      <c r="H2528" s="161"/>
      <c r="I2528" s="161"/>
      <c r="J2528" s="161"/>
      <c r="K2528" s="161"/>
      <c r="L2528" s="161"/>
      <c r="M2528" s="161"/>
      <c r="N2528" s="171"/>
      <c r="O2528" s="171"/>
      <c r="P2528" s="171"/>
      <c r="Q2528" s="171"/>
      <c r="R2528" s="171"/>
      <c r="S2528" s="171"/>
      <c r="T2528" s="208" t="str">
        <f t="shared" si="400"/>
        <v>MISSING</v>
      </c>
      <c r="U2528" s="208" t="str">
        <f t="shared" si="401"/>
        <v>MISSING</v>
      </c>
      <c r="X2528" s="56">
        <f t="shared" si="402"/>
        <v>-99</v>
      </c>
      <c r="Y2528" s="56">
        <f t="shared" si="403"/>
        <v>-99</v>
      </c>
      <c r="Z2528" s="56">
        <f t="shared" si="404"/>
        <v>-99</v>
      </c>
      <c r="AA2528" s="56">
        <f t="shared" si="405"/>
        <v>-99</v>
      </c>
      <c r="AB2528" s="56">
        <f t="shared" si="406"/>
        <v>-99</v>
      </c>
      <c r="AC2528" s="56">
        <f t="shared" si="407"/>
        <v>-99</v>
      </c>
      <c r="AD2528" s="3"/>
      <c r="AE2528" s="82">
        <f>IF(D2528=1, 'adjustment factor'!$D$4, IF(D2528=-9,-999,IF(D2528="",-999,0)))</f>
        <v>-999</v>
      </c>
      <c r="AF2528" s="82">
        <f>IF(F2528=1, 'adjustment factor'!$D$5, IF(F2528=-9,-999,IF(F2528="",-999,0)))</f>
        <v>-999</v>
      </c>
      <c r="AG2528" s="82">
        <f>IF(E2528=1, 'adjustment factor'!$D$6, IF(E2528=-9,-999,IF(E2528="",-999,0)))</f>
        <v>-999</v>
      </c>
      <c r="AH2528" s="82">
        <f>IF(K2528&gt;=45,'adjustment factor'!$D$7,IF(K2528=-9,-1200,IF(K2528="",-1200,0)))</f>
        <v>-1200</v>
      </c>
      <c r="AI2528" s="82">
        <f>IF(L2528=1, 'adjustment factor'!$D$8, IF(L2528=-9,-999,IF(L2528="",-999,0)))</f>
        <v>-999</v>
      </c>
      <c r="AJ2528" s="82">
        <f>IF(AND(M2528&gt;=1,M2528&lt;=4),'adjustment factor'!$D$9,IF(M2528=-9,-999,IF(M2528=98,-999,IF(M2528=99,-999,IF(M2528="",-999,0)))))</f>
        <v>-999</v>
      </c>
      <c r="AK2528" s="82">
        <f>IF(H2528=1, 'adjustment factor'!$D$10, IF(H2528=-9,-999,IF(H2528="",-999,0)))</f>
        <v>-999</v>
      </c>
      <c r="AL2528" s="82">
        <f>IF(G2528=1, 'adjustment factor'!$D$11, IF(G2528=-9,-999,IF(G2528="",-999,0)))</f>
        <v>-999</v>
      </c>
      <c r="AM2528" s="82">
        <f>IF(I2528=1, 'adjustment factor'!$D$12, IF(I2528=-9,-999,IF(I2528="",-999,0)))</f>
        <v>-999</v>
      </c>
      <c r="AN2528" s="82">
        <f>IF(J2528=1, 'adjustment factor'!$D$13, IF(J2528=-9,-999,IF(J2528="",-999,0)))</f>
        <v>-999</v>
      </c>
      <c r="AO2528" s="82" t="str">
        <f t="shared" si="408"/>
        <v>-999</v>
      </c>
      <c r="AP2528" s="82" t="str">
        <f t="shared" si="409"/>
        <v>MISSING</v>
      </c>
    </row>
    <row r="2529" spans="2:42">
      <c r="B2529" s="207"/>
      <c r="C2529" s="35">
        <v>2525</v>
      </c>
      <c r="D2529" s="161"/>
      <c r="E2529" s="161"/>
      <c r="F2529" s="161"/>
      <c r="G2529" s="161"/>
      <c r="H2529" s="161"/>
      <c r="I2529" s="161"/>
      <c r="J2529" s="161"/>
      <c r="K2529" s="161"/>
      <c r="L2529" s="161"/>
      <c r="M2529" s="161"/>
      <c r="N2529" s="171"/>
      <c r="O2529" s="171"/>
      <c r="P2529" s="171"/>
      <c r="Q2529" s="171"/>
      <c r="R2529" s="171"/>
      <c r="S2529" s="171"/>
      <c r="T2529" s="208" t="str">
        <f t="shared" si="400"/>
        <v>MISSING</v>
      </c>
      <c r="U2529" s="208" t="str">
        <f t="shared" si="401"/>
        <v>MISSING</v>
      </c>
      <c r="X2529" s="56">
        <f t="shared" si="402"/>
        <v>-99</v>
      </c>
      <c r="Y2529" s="56">
        <f t="shared" si="403"/>
        <v>-99</v>
      </c>
      <c r="Z2529" s="56">
        <f t="shared" si="404"/>
        <v>-99</v>
      </c>
      <c r="AA2529" s="56">
        <f t="shared" si="405"/>
        <v>-99</v>
      </c>
      <c r="AB2529" s="56">
        <f t="shared" si="406"/>
        <v>-99</v>
      </c>
      <c r="AC2529" s="56">
        <f t="shared" si="407"/>
        <v>-99</v>
      </c>
      <c r="AD2529" s="3"/>
      <c r="AE2529" s="82">
        <f>IF(D2529=1, 'adjustment factor'!$D$4, IF(D2529=-9,-999,IF(D2529="",-999,0)))</f>
        <v>-999</v>
      </c>
      <c r="AF2529" s="82">
        <f>IF(F2529=1, 'adjustment factor'!$D$5, IF(F2529=-9,-999,IF(F2529="",-999,0)))</f>
        <v>-999</v>
      </c>
      <c r="AG2529" s="82">
        <f>IF(E2529=1, 'adjustment factor'!$D$6, IF(E2529=-9,-999,IF(E2529="",-999,0)))</f>
        <v>-999</v>
      </c>
      <c r="AH2529" s="82">
        <f>IF(K2529&gt;=45,'adjustment factor'!$D$7,IF(K2529=-9,-1200,IF(K2529="",-1200,0)))</f>
        <v>-1200</v>
      </c>
      <c r="AI2529" s="82">
        <f>IF(L2529=1, 'adjustment factor'!$D$8, IF(L2529=-9,-999,IF(L2529="",-999,0)))</f>
        <v>-999</v>
      </c>
      <c r="AJ2529" s="82">
        <f>IF(AND(M2529&gt;=1,M2529&lt;=4),'adjustment factor'!$D$9,IF(M2529=-9,-999,IF(M2529=98,-999,IF(M2529=99,-999,IF(M2529="",-999,0)))))</f>
        <v>-999</v>
      </c>
      <c r="AK2529" s="82">
        <f>IF(H2529=1, 'adjustment factor'!$D$10, IF(H2529=-9,-999,IF(H2529="",-999,0)))</f>
        <v>-999</v>
      </c>
      <c r="AL2529" s="82">
        <f>IF(G2529=1, 'adjustment factor'!$D$11, IF(G2529=-9,-999,IF(G2529="",-999,0)))</f>
        <v>-999</v>
      </c>
      <c r="AM2529" s="82">
        <f>IF(I2529=1, 'adjustment factor'!$D$12, IF(I2529=-9,-999,IF(I2529="",-999,0)))</f>
        <v>-999</v>
      </c>
      <c r="AN2529" s="82">
        <f>IF(J2529=1, 'adjustment factor'!$D$13, IF(J2529=-9,-999,IF(J2529="",-999,0)))</f>
        <v>-999</v>
      </c>
      <c r="AO2529" s="82" t="str">
        <f t="shared" si="408"/>
        <v>-999</v>
      </c>
      <c r="AP2529" s="82" t="str">
        <f t="shared" si="409"/>
        <v>MISSING</v>
      </c>
    </row>
    <row r="2530" spans="2:42">
      <c r="B2530" s="207"/>
      <c r="C2530" s="35">
        <v>2526</v>
      </c>
      <c r="D2530" s="161"/>
      <c r="E2530" s="161"/>
      <c r="F2530" s="161"/>
      <c r="G2530" s="161"/>
      <c r="H2530" s="161"/>
      <c r="I2530" s="161"/>
      <c r="J2530" s="161"/>
      <c r="K2530" s="161"/>
      <c r="L2530" s="161"/>
      <c r="M2530" s="161"/>
      <c r="N2530" s="171"/>
      <c r="O2530" s="171"/>
      <c r="P2530" s="171"/>
      <c r="Q2530" s="171"/>
      <c r="R2530" s="171"/>
      <c r="S2530" s="171"/>
      <c r="T2530" s="208" t="str">
        <f t="shared" si="400"/>
        <v>MISSING</v>
      </c>
      <c r="U2530" s="208" t="str">
        <f t="shared" si="401"/>
        <v>MISSING</v>
      </c>
      <c r="X2530" s="56">
        <f t="shared" si="402"/>
        <v>-99</v>
      </c>
      <c r="Y2530" s="56">
        <f t="shared" si="403"/>
        <v>-99</v>
      </c>
      <c r="Z2530" s="56">
        <f t="shared" si="404"/>
        <v>-99</v>
      </c>
      <c r="AA2530" s="56">
        <f t="shared" si="405"/>
        <v>-99</v>
      </c>
      <c r="AB2530" s="56">
        <f t="shared" si="406"/>
        <v>-99</v>
      </c>
      <c r="AC2530" s="56">
        <f t="shared" si="407"/>
        <v>-99</v>
      </c>
      <c r="AD2530" s="3"/>
      <c r="AE2530" s="82">
        <f>IF(D2530=1, 'adjustment factor'!$D$4, IF(D2530=-9,-999,IF(D2530="",-999,0)))</f>
        <v>-999</v>
      </c>
      <c r="AF2530" s="82">
        <f>IF(F2530=1, 'adjustment factor'!$D$5, IF(F2530=-9,-999,IF(F2530="",-999,0)))</f>
        <v>-999</v>
      </c>
      <c r="AG2530" s="82">
        <f>IF(E2530=1, 'adjustment factor'!$D$6, IF(E2530=-9,-999,IF(E2530="",-999,0)))</f>
        <v>-999</v>
      </c>
      <c r="AH2530" s="82">
        <f>IF(K2530&gt;=45,'adjustment factor'!$D$7,IF(K2530=-9,-1200,IF(K2530="",-1200,0)))</f>
        <v>-1200</v>
      </c>
      <c r="AI2530" s="82">
        <f>IF(L2530=1, 'adjustment factor'!$D$8, IF(L2530=-9,-999,IF(L2530="",-999,0)))</f>
        <v>-999</v>
      </c>
      <c r="AJ2530" s="82">
        <f>IF(AND(M2530&gt;=1,M2530&lt;=4),'adjustment factor'!$D$9,IF(M2530=-9,-999,IF(M2530=98,-999,IF(M2530=99,-999,IF(M2530="",-999,0)))))</f>
        <v>-999</v>
      </c>
      <c r="AK2530" s="82">
        <f>IF(H2530=1, 'adjustment factor'!$D$10, IF(H2530=-9,-999,IF(H2530="",-999,0)))</f>
        <v>-999</v>
      </c>
      <c r="AL2530" s="82">
        <f>IF(G2530=1, 'adjustment factor'!$D$11, IF(G2530=-9,-999,IF(G2530="",-999,0)))</f>
        <v>-999</v>
      </c>
      <c r="AM2530" s="82">
        <f>IF(I2530=1, 'adjustment factor'!$D$12, IF(I2530=-9,-999,IF(I2530="",-999,0)))</f>
        <v>-999</v>
      </c>
      <c r="AN2530" s="82">
        <f>IF(J2530=1, 'adjustment factor'!$D$13, IF(J2530=-9,-999,IF(J2530="",-999,0)))</f>
        <v>-999</v>
      </c>
      <c r="AO2530" s="82" t="str">
        <f t="shared" si="408"/>
        <v>-999</v>
      </c>
      <c r="AP2530" s="82" t="str">
        <f t="shared" si="409"/>
        <v>MISSING</v>
      </c>
    </row>
    <row r="2531" spans="2:42">
      <c r="B2531" s="207"/>
      <c r="C2531" s="35">
        <v>2527</v>
      </c>
      <c r="D2531" s="161"/>
      <c r="E2531" s="161"/>
      <c r="F2531" s="161"/>
      <c r="G2531" s="161"/>
      <c r="H2531" s="161"/>
      <c r="I2531" s="161"/>
      <c r="J2531" s="161"/>
      <c r="K2531" s="161"/>
      <c r="L2531" s="161"/>
      <c r="M2531" s="161"/>
      <c r="N2531" s="171"/>
      <c r="O2531" s="171"/>
      <c r="P2531" s="171"/>
      <c r="Q2531" s="171"/>
      <c r="R2531" s="171"/>
      <c r="S2531" s="171"/>
      <c r="T2531" s="208" t="str">
        <f t="shared" si="400"/>
        <v>MISSING</v>
      </c>
      <c r="U2531" s="208" t="str">
        <f t="shared" si="401"/>
        <v>MISSING</v>
      </c>
      <c r="X2531" s="56">
        <f t="shared" si="402"/>
        <v>-99</v>
      </c>
      <c r="Y2531" s="56">
        <f t="shared" si="403"/>
        <v>-99</v>
      </c>
      <c r="Z2531" s="56">
        <f t="shared" si="404"/>
        <v>-99</v>
      </c>
      <c r="AA2531" s="56">
        <f t="shared" si="405"/>
        <v>-99</v>
      </c>
      <c r="AB2531" s="56">
        <f t="shared" si="406"/>
        <v>-99</v>
      </c>
      <c r="AC2531" s="56">
        <f t="shared" si="407"/>
        <v>-99</v>
      </c>
      <c r="AD2531" s="3"/>
      <c r="AE2531" s="82">
        <f>IF(D2531=1, 'adjustment factor'!$D$4, IF(D2531=-9,-999,IF(D2531="",-999,0)))</f>
        <v>-999</v>
      </c>
      <c r="AF2531" s="82">
        <f>IF(F2531=1, 'adjustment factor'!$D$5, IF(F2531=-9,-999,IF(F2531="",-999,0)))</f>
        <v>-999</v>
      </c>
      <c r="AG2531" s="82">
        <f>IF(E2531=1, 'adjustment factor'!$D$6, IF(E2531=-9,-999,IF(E2531="",-999,0)))</f>
        <v>-999</v>
      </c>
      <c r="AH2531" s="82">
        <f>IF(K2531&gt;=45,'adjustment factor'!$D$7,IF(K2531=-9,-1200,IF(K2531="",-1200,0)))</f>
        <v>-1200</v>
      </c>
      <c r="AI2531" s="82">
        <f>IF(L2531=1, 'adjustment factor'!$D$8, IF(L2531=-9,-999,IF(L2531="",-999,0)))</f>
        <v>-999</v>
      </c>
      <c r="AJ2531" s="82">
        <f>IF(AND(M2531&gt;=1,M2531&lt;=4),'adjustment factor'!$D$9,IF(M2531=-9,-999,IF(M2531=98,-999,IF(M2531=99,-999,IF(M2531="",-999,0)))))</f>
        <v>-999</v>
      </c>
      <c r="AK2531" s="82">
        <f>IF(H2531=1, 'adjustment factor'!$D$10, IF(H2531=-9,-999,IF(H2531="",-999,0)))</f>
        <v>-999</v>
      </c>
      <c r="AL2531" s="82">
        <f>IF(G2531=1, 'adjustment factor'!$D$11, IF(G2531=-9,-999,IF(G2531="",-999,0)))</f>
        <v>-999</v>
      </c>
      <c r="AM2531" s="82">
        <f>IF(I2531=1, 'adjustment factor'!$D$12, IF(I2531=-9,-999,IF(I2531="",-999,0)))</f>
        <v>-999</v>
      </c>
      <c r="AN2531" s="82">
        <f>IF(J2531=1, 'adjustment factor'!$D$13, IF(J2531=-9,-999,IF(J2531="",-999,0)))</f>
        <v>-999</v>
      </c>
      <c r="AO2531" s="82" t="str">
        <f t="shared" si="408"/>
        <v>-999</v>
      </c>
      <c r="AP2531" s="82" t="str">
        <f t="shared" si="409"/>
        <v>MISSING</v>
      </c>
    </row>
    <row r="2532" spans="2:42">
      <c r="B2532" s="207"/>
      <c r="C2532" s="35">
        <v>2528</v>
      </c>
      <c r="D2532" s="161"/>
      <c r="E2532" s="161"/>
      <c r="F2532" s="161"/>
      <c r="G2532" s="161"/>
      <c r="H2532" s="161"/>
      <c r="I2532" s="161"/>
      <c r="J2532" s="161"/>
      <c r="K2532" s="161"/>
      <c r="L2532" s="161"/>
      <c r="M2532" s="161"/>
      <c r="N2532" s="171"/>
      <c r="O2532" s="171"/>
      <c r="P2532" s="171"/>
      <c r="Q2532" s="171"/>
      <c r="R2532" s="171"/>
      <c r="S2532" s="171"/>
      <c r="T2532" s="208" t="str">
        <f t="shared" si="400"/>
        <v>MISSING</v>
      </c>
      <c r="U2532" s="208" t="str">
        <f t="shared" si="401"/>
        <v>MISSING</v>
      </c>
      <c r="X2532" s="56">
        <f t="shared" si="402"/>
        <v>-99</v>
      </c>
      <c r="Y2532" s="56">
        <f t="shared" si="403"/>
        <v>-99</v>
      </c>
      <c r="Z2532" s="56">
        <f t="shared" si="404"/>
        <v>-99</v>
      </c>
      <c r="AA2532" s="56">
        <f t="shared" si="405"/>
        <v>-99</v>
      </c>
      <c r="AB2532" s="56">
        <f t="shared" si="406"/>
        <v>-99</v>
      </c>
      <c r="AC2532" s="56">
        <f t="shared" si="407"/>
        <v>-99</v>
      </c>
      <c r="AD2532" s="3"/>
      <c r="AE2532" s="82">
        <f>IF(D2532=1, 'adjustment factor'!$D$4, IF(D2532=-9,-999,IF(D2532="",-999,0)))</f>
        <v>-999</v>
      </c>
      <c r="AF2532" s="82">
        <f>IF(F2532=1, 'adjustment factor'!$D$5, IF(F2532=-9,-999,IF(F2532="",-999,0)))</f>
        <v>-999</v>
      </c>
      <c r="AG2532" s="82">
        <f>IF(E2532=1, 'adjustment factor'!$D$6, IF(E2532=-9,-999,IF(E2532="",-999,0)))</f>
        <v>-999</v>
      </c>
      <c r="AH2532" s="82">
        <f>IF(K2532&gt;=45,'adjustment factor'!$D$7,IF(K2532=-9,-1200,IF(K2532="",-1200,0)))</f>
        <v>-1200</v>
      </c>
      <c r="AI2532" s="82">
        <f>IF(L2532=1, 'adjustment factor'!$D$8, IF(L2532=-9,-999,IF(L2532="",-999,0)))</f>
        <v>-999</v>
      </c>
      <c r="AJ2532" s="82">
        <f>IF(AND(M2532&gt;=1,M2532&lt;=4),'adjustment factor'!$D$9,IF(M2532=-9,-999,IF(M2532=98,-999,IF(M2532=99,-999,IF(M2532="",-999,0)))))</f>
        <v>-999</v>
      </c>
      <c r="AK2532" s="82">
        <f>IF(H2532=1, 'adjustment factor'!$D$10, IF(H2532=-9,-999,IF(H2532="",-999,0)))</f>
        <v>-999</v>
      </c>
      <c r="AL2532" s="82">
        <f>IF(G2532=1, 'adjustment factor'!$D$11, IF(G2532=-9,-999,IF(G2532="",-999,0)))</f>
        <v>-999</v>
      </c>
      <c r="AM2532" s="82">
        <f>IF(I2532=1, 'adjustment factor'!$D$12, IF(I2532=-9,-999,IF(I2532="",-999,0)))</f>
        <v>-999</v>
      </c>
      <c r="AN2532" s="82">
        <f>IF(J2532=1, 'adjustment factor'!$D$13, IF(J2532=-9,-999,IF(J2532="",-999,0)))</f>
        <v>-999</v>
      </c>
      <c r="AO2532" s="82" t="str">
        <f t="shared" si="408"/>
        <v>-999</v>
      </c>
      <c r="AP2532" s="82" t="str">
        <f t="shared" si="409"/>
        <v>MISSING</v>
      </c>
    </row>
    <row r="2533" spans="2:42">
      <c r="B2533" s="207"/>
      <c r="C2533" s="35">
        <v>2529</v>
      </c>
      <c r="D2533" s="161"/>
      <c r="E2533" s="161"/>
      <c r="F2533" s="161"/>
      <c r="G2533" s="161"/>
      <c r="H2533" s="161"/>
      <c r="I2533" s="161"/>
      <c r="J2533" s="161"/>
      <c r="K2533" s="161"/>
      <c r="L2533" s="161"/>
      <c r="M2533" s="161"/>
      <c r="N2533" s="171"/>
      <c r="O2533" s="171"/>
      <c r="P2533" s="171"/>
      <c r="Q2533" s="171"/>
      <c r="R2533" s="171"/>
      <c r="S2533" s="171"/>
      <c r="T2533" s="208" t="str">
        <f t="shared" si="400"/>
        <v>MISSING</v>
      </c>
      <c r="U2533" s="208" t="str">
        <f t="shared" si="401"/>
        <v>MISSING</v>
      </c>
      <c r="X2533" s="56">
        <f t="shared" si="402"/>
        <v>-99</v>
      </c>
      <c r="Y2533" s="56">
        <f t="shared" si="403"/>
        <v>-99</v>
      </c>
      <c r="Z2533" s="56">
        <f t="shared" si="404"/>
        <v>-99</v>
      </c>
      <c r="AA2533" s="56">
        <f t="shared" si="405"/>
        <v>-99</v>
      </c>
      <c r="AB2533" s="56">
        <f t="shared" si="406"/>
        <v>-99</v>
      </c>
      <c r="AC2533" s="56">
        <f t="shared" si="407"/>
        <v>-99</v>
      </c>
      <c r="AD2533" s="3"/>
      <c r="AE2533" s="82">
        <f>IF(D2533=1, 'adjustment factor'!$D$4, IF(D2533=-9,-999,IF(D2533="",-999,0)))</f>
        <v>-999</v>
      </c>
      <c r="AF2533" s="82">
        <f>IF(F2533=1, 'adjustment factor'!$D$5, IF(F2533=-9,-999,IF(F2533="",-999,0)))</f>
        <v>-999</v>
      </c>
      <c r="AG2533" s="82">
        <f>IF(E2533=1, 'adjustment factor'!$D$6, IF(E2533=-9,-999,IF(E2533="",-999,0)))</f>
        <v>-999</v>
      </c>
      <c r="AH2533" s="82">
        <f>IF(K2533&gt;=45,'adjustment factor'!$D$7,IF(K2533=-9,-1200,IF(K2533="",-1200,0)))</f>
        <v>-1200</v>
      </c>
      <c r="AI2533" s="82">
        <f>IF(L2533=1, 'adjustment factor'!$D$8, IF(L2533=-9,-999,IF(L2533="",-999,0)))</f>
        <v>-999</v>
      </c>
      <c r="AJ2533" s="82">
        <f>IF(AND(M2533&gt;=1,M2533&lt;=4),'adjustment factor'!$D$9,IF(M2533=-9,-999,IF(M2533=98,-999,IF(M2533=99,-999,IF(M2533="",-999,0)))))</f>
        <v>-999</v>
      </c>
      <c r="AK2533" s="82">
        <f>IF(H2533=1, 'adjustment factor'!$D$10, IF(H2533=-9,-999,IF(H2533="",-999,0)))</f>
        <v>-999</v>
      </c>
      <c r="AL2533" s="82">
        <f>IF(G2533=1, 'adjustment factor'!$D$11, IF(G2533=-9,-999,IF(G2533="",-999,0)))</f>
        <v>-999</v>
      </c>
      <c r="AM2533" s="82">
        <f>IF(I2533=1, 'adjustment factor'!$D$12, IF(I2533=-9,-999,IF(I2533="",-999,0)))</f>
        <v>-999</v>
      </c>
      <c r="AN2533" s="82">
        <f>IF(J2533=1, 'adjustment factor'!$D$13, IF(J2533=-9,-999,IF(J2533="",-999,0)))</f>
        <v>-999</v>
      </c>
      <c r="AO2533" s="82" t="str">
        <f t="shared" si="408"/>
        <v>-999</v>
      </c>
      <c r="AP2533" s="82" t="str">
        <f t="shared" si="409"/>
        <v>MISSING</v>
      </c>
    </row>
    <row r="2534" spans="2:42">
      <c r="B2534" s="207"/>
      <c r="C2534" s="35">
        <v>2530</v>
      </c>
      <c r="D2534" s="161"/>
      <c r="E2534" s="161"/>
      <c r="F2534" s="161"/>
      <c r="G2534" s="161"/>
      <c r="H2534" s="161"/>
      <c r="I2534" s="161"/>
      <c r="J2534" s="161"/>
      <c r="K2534" s="161"/>
      <c r="L2534" s="161"/>
      <c r="M2534" s="161"/>
      <c r="N2534" s="171"/>
      <c r="O2534" s="171"/>
      <c r="P2534" s="171"/>
      <c r="Q2534" s="171"/>
      <c r="R2534" s="171"/>
      <c r="S2534" s="171"/>
      <c r="T2534" s="208" t="str">
        <f t="shared" si="400"/>
        <v>MISSING</v>
      </c>
      <c r="U2534" s="208" t="str">
        <f t="shared" si="401"/>
        <v>MISSING</v>
      </c>
      <c r="X2534" s="56">
        <f t="shared" si="402"/>
        <v>-99</v>
      </c>
      <c r="Y2534" s="56">
        <f t="shared" si="403"/>
        <v>-99</v>
      </c>
      <c r="Z2534" s="56">
        <f t="shared" si="404"/>
        <v>-99</v>
      </c>
      <c r="AA2534" s="56">
        <f t="shared" si="405"/>
        <v>-99</v>
      </c>
      <c r="AB2534" s="56">
        <f t="shared" si="406"/>
        <v>-99</v>
      </c>
      <c r="AC2534" s="56">
        <f t="shared" si="407"/>
        <v>-99</v>
      </c>
      <c r="AD2534" s="3"/>
      <c r="AE2534" s="82">
        <f>IF(D2534=1, 'adjustment factor'!$D$4, IF(D2534=-9,-999,IF(D2534="",-999,0)))</f>
        <v>-999</v>
      </c>
      <c r="AF2534" s="82">
        <f>IF(F2534=1, 'adjustment factor'!$D$5, IF(F2534=-9,-999,IF(F2534="",-999,0)))</f>
        <v>-999</v>
      </c>
      <c r="AG2534" s="82">
        <f>IF(E2534=1, 'adjustment factor'!$D$6, IF(E2534=-9,-999,IF(E2534="",-999,0)))</f>
        <v>-999</v>
      </c>
      <c r="AH2534" s="82">
        <f>IF(K2534&gt;=45,'adjustment factor'!$D$7,IF(K2534=-9,-1200,IF(K2534="",-1200,0)))</f>
        <v>-1200</v>
      </c>
      <c r="AI2534" s="82">
        <f>IF(L2534=1, 'adjustment factor'!$D$8, IF(L2534=-9,-999,IF(L2534="",-999,0)))</f>
        <v>-999</v>
      </c>
      <c r="AJ2534" s="82">
        <f>IF(AND(M2534&gt;=1,M2534&lt;=4),'adjustment factor'!$D$9,IF(M2534=-9,-999,IF(M2534=98,-999,IF(M2534=99,-999,IF(M2534="",-999,0)))))</f>
        <v>-999</v>
      </c>
      <c r="AK2534" s="82">
        <f>IF(H2534=1, 'adjustment factor'!$D$10, IF(H2534=-9,-999,IF(H2534="",-999,0)))</f>
        <v>-999</v>
      </c>
      <c r="AL2534" s="82">
        <f>IF(G2534=1, 'adjustment factor'!$D$11, IF(G2534=-9,-999,IF(G2534="",-999,0)))</f>
        <v>-999</v>
      </c>
      <c r="AM2534" s="82">
        <f>IF(I2534=1, 'adjustment factor'!$D$12, IF(I2534=-9,-999,IF(I2534="",-999,0)))</f>
        <v>-999</v>
      </c>
      <c r="AN2534" s="82">
        <f>IF(J2534=1, 'adjustment factor'!$D$13, IF(J2534=-9,-999,IF(J2534="",-999,0)))</f>
        <v>-999</v>
      </c>
      <c r="AO2534" s="82" t="str">
        <f t="shared" si="408"/>
        <v>-999</v>
      </c>
      <c r="AP2534" s="82" t="str">
        <f t="shared" si="409"/>
        <v>MISSING</v>
      </c>
    </row>
    <row r="2535" spans="2:42">
      <c r="B2535" s="207"/>
      <c r="C2535" s="35">
        <v>2531</v>
      </c>
      <c r="D2535" s="161"/>
      <c r="E2535" s="161"/>
      <c r="F2535" s="161"/>
      <c r="G2535" s="161"/>
      <c r="H2535" s="161"/>
      <c r="I2535" s="161"/>
      <c r="J2535" s="161"/>
      <c r="K2535" s="161"/>
      <c r="L2535" s="161"/>
      <c r="M2535" s="161"/>
      <c r="N2535" s="171"/>
      <c r="O2535" s="171"/>
      <c r="P2535" s="171"/>
      <c r="Q2535" s="171"/>
      <c r="R2535" s="171"/>
      <c r="S2535" s="171"/>
      <c r="T2535" s="208" t="str">
        <f t="shared" si="400"/>
        <v>MISSING</v>
      </c>
      <c r="U2535" s="208" t="str">
        <f t="shared" si="401"/>
        <v>MISSING</v>
      </c>
      <c r="X2535" s="56">
        <f t="shared" si="402"/>
        <v>-99</v>
      </c>
      <c r="Y2535" s="56">
        <f t="shared" si="403"/>
        <v>-99</v>
      </c>
      <c r="Z2535" s="56">
        <f t="shared" si="404"/>
        <v>-99</v>
      </c>
      <c r="AA2535" s="56">
        <f t="shared" si="405"/>
        <v>-99</v>
      </c>
      <c r="AB2535" s="56">
        <f t="shared" si="406"/>
        <v>-99</v>
      </c>
      <c r="AC2535" s="56">
        <f t="shared" si="407"/>
        <v>-99</v>
      </c>
      <c r="AD2535" s="3"/>
      <c r="AE2535" s="82">
        <f>IF(D2535=1, 'adjustment factor'!$D$4, IF(D2535=-9,-999,IF(D2535="",-999,0)))</f>
        <v>-999</v>
      </c>
      <c r="AF2535" s="82">
        <f>IF(F2535=1, 'adjustment factor'!$D$5, IF(F2535=-9,-999,IF(F2535="",-999,0)))</f>
        <v>-999</v>
      </c>
      <c r="AG2535" s="82">
        <f>IF(E2535=1, 'adjustment factor'!$D$6, IF(E2535=-9,-999,IF(E2535="",-999,0)))</f>
        <v>-999</v>
      </c>
      <c r="AH2535" s="82">
        <f>IF(K2535&gt;=45,'adjustment factor'!$D$7,IF(K2535=-9,-1200,IF(K2535="",-1200,0)))</f>
        <v>-1200</v>
      </c>
      <c r="AI2535" s="82">
        <f>IF(L2535=1, 'adjustment factor'!$D$8, IF(L2535=-9,-999,IF(L2535="",-999,0)))</f>
        <v>-999</v>
      </c>
      <c r="AJ2535" s="82">
        <f>IF(AND(M2535&gt;=1,M2535&lt;=4),'adjustment factor'!$D$9,IF(M2535=-9,-999,IF(M2535=98,-999,IF(M2535=99,-999,IF(M2535="",-999,0)))))</f>
        <v>-999</v>
      </c>
      <c r="AK2535" s="82">
        <f>IF(H2535=1, 'adjustment factor'!$D$10, IF(H2535=-9,-999,IF(H2535="",-999,0)))</f>
        <v>-999</v>
      </c>
      <c r="AL2535" s="82">
        <f>IF(G2535=1, 'adjustment factor'!$D$11, IF(G2535=-9,-999,IF(G2535="",-999,0)))</f>
        <v>-999</v>
      </c>
      <c r="AM2535" s="82">
        <f>IF(I2535=1, 'adjustment factor'!$D$12, IF(I2535=-9,-999,IF(I2535="",-999,0)))</f>
        <v>-999</v>
      </c>
      <c r="AN2535" s="82">
        <f>IF(J2535=1, 'adjustment factor'!$D$13, IF(J2535=-9,-999,IF(J2535="",-999,0)))</f>
        <v>-999</v>
      </c>
      <c r="AO2535" s="82" t="str">
        <f t="shared" si="408"/>
        <v>-999</v>
      </c>
      <c r="AP2535" s="82" t="str">
        <f t="shared" si="409"/>
        <v>MISSING</v>
      </c>
    </row>
    <row r="2536" spans="2:42">
      <c r="B2536" s="207"/>
      <c r="C2536" s="35">
        <v>2532</v>
      </c>
      <c r="D2536" s="161"/>
      <c r="E2536" s="161"/>
      <c r="F2536" s="161"/>
      <c r="G2536" s="161"/>
      <c r="H2536" s="161"/>
      <c r="I2536" s="161"/>
      <c r="J2536" s="161"/>
      <c r="K2536" s="161"/>
      <c r="L2536" s="161"/>
      <c r="M2536" s="161"/>
      <c r="N2536" s="171"/>
      <c r="O2536" s="171"/>
      <c r="P2536" s="171"/>
      <c r="Q2536" s="171"/>
      <c r="R2536" s="171"/>
      <c r="S2536" s="171"/>
      <c r="T2536" s="208" t="str">
        <f t="shared" si="400"/>
        <v>MISSING</v>
      </c>
      <c r="U2536" s="208" t="str">
        <f t="shared" si="401"/>
        <v>MISSING</v>
      </c>
      <c r="X2536" s="56">
        <f t="shared" si="402"/>
        <v>-99</v>
      </c>
      <c r="Y2536" s="56">
        <f t="shared" si="403"/>
        <v>-99</v>
      </c>
      <c r="Z2536" s="56">
        <f t="shared" si="404"/>
        <v>-99</v>
      </c>
      <c r="AA2536" s="56">
        <f t="shared" si="405"/>
        <v>-99</v>
      </c>
      <c r="AB2536" s="56">
        <f t="shared" si="406"/>
        <v>-99</v>
      </c>
      <c r="AC2536" s="56">
        <f t="shared" si="407"/>
        <v>-99</v>
      </c>
      <c r="AD2536" s="3"/>
      <c r="AE2536" s="82">
        <f>IF(D2536=1, 'adjustment factor'!$D$4, IF(D2536=-9,-999,IF(D2536="",-999,0)))</f>
        <v>-999</v>
      </c>
      <c r="AF2536" s="82">
        <f>IF(F2536=1, 'adjustment factor'!$D$5, IF(F2536=-9,-999,IF(F2536="",-999,0)))</f>
        <v>-999</v>
      </c>
      <c r="AG2536" s="82">
        <f>IF(E2536=1, 'adjustment factor'!$D$6, IF(E2536=-9,-999,IF(E2536="",-999,0)))</f>
        <v>-999</v>
      </c>
      <c r="AH2536" s="82">
        <f>IF(K2536&gt;=45,'adjustment factor'!$D$7,IF(K2536=-9,-1200,IF(K2536="",-1200,0)))</f>
        <v>-1200</v>
      </c>
      <c r="AI2536" s="82">
        <f>IF(L2536=1, 'adjustment factor'!$D$8, IF(L2536=-9,-999,IF(L2536="",-999,0)))</f>
        <v>-999</v>
      </c>
      <c r="AJ2536" s="82">
        <f>IF(AND(M2536&gt;=1,M2536&lt;=4),'adjustment factor'!$D$9,IF(M2536=-9,-999,IF(M2536=98,-999,IF(M2536=99,-999,IF(M2536="",-999,0)))))</f>
        <v>-999</v>
      </c>
      <c r="AK2536" s="82">
        <f>IF(H2536=1, 'adjustment factor'!$D$10, IF(H2536=-9,-999,IF(H2536="",-999,0)))</f>
        <v>-999</v>
      </c>
      <c r="AL2536" s="82">
        <f>IF(G2536=1, 'adjustment factor'!$D$11, IF(G2536=-9,-999,IF(G2536="",-999,0)))</f>
        <v>-999</v>
      </c>
      <c r="AM2536" s="82">
        <f>IF(I2536=1, 'adjustment factor'!$D$12, IF(I2536=-9,-999,IF(I2536="",-999,0)))</f>
        <v>-999</v>
      </c>
      <c r="AN2536" s="82">
        <f>IF(J2536=1, 'adjustment factor'!$D$13, IF(J2536=-9,-999,IF(J2536="",-999,0)))</f>
        <v>-999</v>
      </c>
      <c r="AO2536" s="82" t="str">
        <f t="shared" si="408"/>
        <v>-999</v>
      </c>
      <c r="AP2536" s="82" t="str">
        <f t="shared" si="409"/>
        <v>MISSING</v>
      </c>
    </row>
    <row r="2537" spans="2:42">
      <c r="B2537" s="207"/>
      <c r="C2537" s="35">
        <v>2533</v>
      </c>
      <c r="D2537" s="161"/>
      <c r="E2537" s="161"/>
      <c r="F2537" s="161"/>
      <c r="G2537" s="161"/>
      <c r="H2537" s="161"/>
      <c r="I2537" s="161"/>
      <c r="J2537" s="161"/>
      <c r="K2537" s="161"/>
      <c r="L2537" s="161"/>
      <c r="M2537" s="161"/>
      <c r="N2537" s="171"/>
      <c r="O2537" s="171"/>
      <c r="P2537" s="171"/>
      <c r="Q2537" s="171"/>
      <c r="R2537" s="171"/>
      <c r="S2537" s="171"/>
      <c r="T2537" s="208" t="str">
        <f t="shared" si="400"/>
        <v>MISSING</v>
      </c>
      <c r="U2537" s="208" t="str">
        <f t="shared" si="401"/>
        <v>MISSING</v>
      </c>
      <c r="X2537" s="56">
        <f t="shared" si="402"/>
        <v>-99</v>
      </c>
      <c r="Y2537" s="56">
        <f t="shared" si="403"/>
        <v>-99</v>
      </c>
      <c r="Z2537" s="56">
        <f t="shared" si="404"/>
        <v>-99</v>
      </c>
      <c r="AA2537" s="56">
        <f t="shared" si="405"/>
        <v>-99</v>
      </c>
      <c r="AB2537" s="56">
        <f t="shared" si="406"/>
        <v>-99</v>
      </c>
      <c r="AC2537" s="56">
        <f t="shared" si="407"/>
        <v>-99</v>
      </c>
      <c r="AD2537" s="3"/>
      <c r="AE2537" s="82">
        <f>IF(D2537=1, 'adjustment factor'!$D$4, IF(D2537=-9,-999,IF(D2537="",-999,0)))</f>
        <v>-999</v>
      </c>
      <c r="AF2537" s="82">
        <f>IF(F2537=1, 'adjustment factor'!$D$5, IF(F2537=-9,-999,IF(F2537="",-999,0)))</f>
        <v>-999</v>
      </c>
      <c r="AG2537" s="82">
        <f>IF(E2537=1, 'adjustment factor'!$D$6, IF(E2537=-9,-999,IF(E2537="",-999,0)))</f>
        <v>-999</v>
      </c>
      <c r="AH2537" s="82">
        <f>IF(K2537&gt;=45,'adjustment factor'!$D$7,IF(K2537=-9,-1200,IF(K2537="",-1200,0)))</f>
        <v>-1200</v>
      </c>
      <c r="AI2537" s="82">
        <f>IF(L2537=1, 'adjustment factor'!$D$8, IF(L2537=-9,-999,IF(L2537="",-999,0)))</f>
        <v>-999</v>
      </c>
      <c r="AJ2537" s="82">
        <f>IF(AND(M2537&gt;=1,M2537&lt;=4),'adjustment factor'!$D$9,IF(M2537=-9,-999,IF(M2537=98,-999,IF(M2537=99,-999,IF(M2537="",-999,0)))))</f>
        <v>-999</v>
      </c>
      <c r="AK2537" s="82">
        <f>IF(H2537=1, 'adjustment factor'!$D$10, IF(H2537=-9,-999,IF(H2537="",-999,0)))</f>
        <v>-999</v>
      </c>
      <c r="AL2537" s="82">
        <f>IF(G2537=1, 'adjustment factor'!$D$11, IF(G2537=-9,-999,IF(G2537="",-999,0)))</f>
        <v>-999</v>
      </c>
      <c r="AM2537" s="82">
        <f>IF(I2537=1, 'adjustment factor'!$D$12, IF(I2537=-9,-999,IF(I2537="",-999,0)))</f>
        <v>-999</v>
      </c>
      <c r="AN2537" s="82">
        <f>IF(J2537=1, 'adjustment factor'!$D$13, IF(J2537=-9,-999,IF(J2537="",-999,0)))</f>
        <v>-999</v>
      </c>
      <c r="AO2537" s="82" t="str">
        <f t="shared" si="408"/>
        <v>-999</v>
      </c>
      <c r="AP2537" s="82" t="str">
        <f t="shared" si="409"/>
        <v>MISSING</v>
      </c>
    </row>
    <row r="2538" spans="2:42">
      <c r="B2538" s="207"/>
      <c r="C2538" s="35">
        <v>2534</v>
      </c>
      <c r="D2538" s="161"/>
      <c r="E2538" s="161"/>
      <c r="F2538" s="161"/>
      <c r="G2538" s="161"/>
      <c r="H2538" s="161"/>
      <c r="I2538" s="161"/>
      <c r="J2538" s="161"/>
      <c r="K2538" s="161"/>
      <c r="L2538" s="161"/>
      <c r="M2538" s="161"/>
      <c r="N2538" s="171"/>
      <c r="O2538" s="171"/>
      <c r="P2538" s="171"/>
      <c r="Q2538" s="171"/>
      <c r="R2538" s="171"/>
      <c r="S2538" s="171"/>
      <c r="T2538" s="208" t="str">
        <f t="shared" si="400"/>
        <v>MISSING</v>
      </c>
      <c r="U2538" s="208" t="str">
        <f t="shared" si="401"/>
        <v>MISSING</v>
      </c>
      <c r="X2538" s="56">
        <f t="shared" si="402"/>
        <v>-99</v>
      </c>
      <c r="Y2538" s="56">
        <f t="shared" si="403"/>
        <v>-99</v>
      </c>
      <c r="Z2538" s="56">
        <f t="shared" si="404"/>
        <v>-99</v>
      </c>
      <c r="AA2538" s="56">
        <f t="shared" si="405"/>
        <v>-99</v>
      </c>
      <c r="AB2538" s="56">
        <f t="shared" si="406"/>
        <v>-99</v>
      </c>
      <c r="AC2538" s="56">
        <f t="shared" si="407"/>
        <v>-99</v>
      </c>
      <c r="AD2538" s="3"/>
      <c r="AE2538" s="82">
        <f>IF(D2538=1, 'adjustment factor'!$D$4, IF(D2538=-9,-999,IF(D2538="",-999,0)))</f>
        <v>-999</v>
      </c>
      <c r="AF2538" s="82">
        <f>IF(F2538=1, 'adjustment factor'!$D$5, IF(F2538=-9,-999,IF(F2538="",-999,0)))</f>
        <v>-999</v>
      </c>
      <c r="AG2538" s="82">
        <f>IF(E2538=1, 'adjustment factor'!$D$6, IF(E2538=-9,-999,IF(E2538="",-999,0)))</f>
        <v>-999</v>
      </c>
      <c r="AH2538" s="82">
        <f>IF(K2538&gt;=45,'adjustment factor'!$D$7,IF(K2538=-9,-1200,IF(K2538="",-1200,0)))</f>
        <v>-1200</v>
      </c>
      <c r="AI2538" s="82">
        <f>IF(L2538=1, 'adjustment factor'!$D$8, IF(L2538=-9,-999,IF(L2538="",-999,0)))</f>
        <v>-999</v>
      </c>
      <c r="AJ2538" s="82">
        <f>IF(AND(M2538&gt;=1,M2538&lt;=4),'adjustment factor'!$D$9,IF(M2538=-9,-999,IF(M2538=98,-999,IF(M2538=99,-999,IF(M2538="",-999,0)))))</f>
        <v>-999</v>
      </c>
      <c r="AK2538" s="82">
        <f>IF(H2538=1, 'adjustment factor'!$D$10, IF(H2538=-9,-999,IF(H2538="",-999,0)))</f>
        <v>-999</v>
      </c>
      <c r="AL2538" s="82">
        <f>IF(G2538=1, 'adjustment factor'!$D$11, IF(G2538=-9,-999,IF(G2538="",-999,0)))</f>
        <v>-999</v>
      </c>
      <c r="AM2538" s="82">
        <f>IF(I2538=1, 'adjustment factor'!$D$12, IF(I2538=-9,-999,IF(I2538="",-999,0)))</f>
        <v>-999</v>
      </c>
      <c r="AN2538" s="82">
        <f>IF(J2538=1, 'adjustment factor'!$D$13, IF(J2538=-9,-999,IF(J2538="",-999,0)))</f>
        <v>-999</v>
      </c>
      <c r="AO2538" s="82" t="str">
        <f t="shared" si="408"/>
        <v>-999</v>
      </c>
      <c r="AP2538" s="82" t="str">
        <f t="shared" si="409"/>
        <v>MISSING</v>
      </c>
    </row>
    <row r="2539" spans="2:42">
      <c r="B2539" s="207"/>
      <c r="C2539" s="35">
        <v>2535</v>
      </c>
      <c r="D2539" s="161"/>
      <c r="E2539" s="161"/>
      <c r="F2539" s="161"/>
      <c r="G2539" s="161"/>
      <c r="H2539" s="161"/>
      <c r="I2539" s="161"/>
      <c r="J2539" s="161"/>
      <c r="K2539" s="161"/>
      <c r="L2539" s="161"/>
      <c r="M2539" s="161"/>
      <c r="N2539" s="171"/>
      <c r="O2539" s="171"/>
      <c r="P2539" s="171"/>
      <c r="Q2539" s="171"/>
      <c r="R2539" s="171"/>
      <c r="S2539" s="171"/>
      <c r="T2539" s="208" t="str">
        <f t="shared" si="400"/>
        <v>MISSING</v>
      </c>
      <c r="U2539" s="208" t="str">
        <f t="shared" si="401"/>
        <v>MISSING</v>
      </c>
      <c r="X2539" s="56">
        <f t="shared" si="402"/>
        <v>-99</v>
      </c>
      <c r="Y2539" s="56">
        <f t="shared" si="403"/>
        <v>-99</v>
      </c>
      <c r="Z2539" s="56">
        <f t="shared" si="404"/>
        <v>-99</v>
      </c>
      <c r="AA2539" s="56">
        <f t="shared" si="405"/>
        <v>-99</v>
      </c>
      <c r="AB2539" s="56">
        <f t="shared" si="406"/>
        <v>-99</v>
      </c>
      <c r="AC2539" s="56">
        <f t="shared" si="407"/>
        <v>-99</v>
      </c>
      <c r="AD2539" s="3"/>
      <c r="AE2539" s="82">
        <f>IF(D2539=1, 'adjustment factor'!$D$4, IF(D2539=-9,-999,IF(D2539="",-999,0)))</f>
        <v>-999</v>
      </c>
      <c r="AF2539" s="82">
        <f>IF(F2539=1, 'adjustment factor'!$D$5, IF(F2539=-9,-999,IF(F2539="",-999,0)))</f>
        <v>-999</v>
      </c>
      <c r="AG2539" s="82">
        <f>IF(E2539=1, 'adjustment factor'!$D$6, IF(E2539=-9,-999,IF(E2539="",-999,0)))</f>
        <v>-999</v>
      </c>
      <c r="AH2539" s="82">
        <f>IF(K2539&gt;=45,'adjustment factor'!$D$7,IF(K2539=-9,-1200,IF(K2539="",-1200,0)))</f>
        <v>-1200</v>
      </c>
      <c r="AI2539" s="82">
        <f>IF(L2539=1, 'adjustment factor'!$D$8, IF(L2539=-9,-999,IF(L2539="",-999,0)))</f>
        <v>-999</v>
      </c>
      <c r="AJ2539" s="82">
        <f>IF(AND(M2539&gt;=1,M2539&lt;=4),'adjustment factor'!$D$9,IF(M2539=-9,-999,IF(M2539=98,-999,IF(M2539=99,-999,IF(M2539="",-999,0)))))</f>
        <v>-999</v>
      </c>
      <c r="AK2539" s="82">
        <f>IF(H2539=1, 'adjustment factor'!$D$10, IF(H2539=-9,-999,IF(H2539="",-999,0)))</f>
        <v>-999</v>
      </c>
      <c r="AL2539" s="82">
        <f>IF(G2539=1, 'adjustment factor'!$D$11, IF(G2539=-9,-999,IF(G2539="",-999,0)))</f>
        <v>-999</v>
      </c>
      <c r="AM2539" s="82">
        <f>IF(I2539=1, 'adjustment factor'!$D$12, IF(I2539=-9,-999,IF(I2539="",-999,0)))</f>
        <v>-999</v>
      </c>
      <c r="AN2539" s="82">
        <f>IF(J2539=1, 'adjustment factor'!$D$13, IF(J2539=-9,-999,IF(J2539="",-999,0)))</f>
        <v>-999</v>
      </c>
      <c r="AO2539" s="82" t="str">
        <f t="shared" si="408"/>
        <v>-999</v>
      </c>
      <c r="AP2539" s="82" t="str">
        <f t="shared" si="409"/>
        <v>MISSING</v>
      </c>
    </row>
    <row r="2540" spans="2:42">
      <c r="B2540" s="207"/>
      <c r="C2540" s="35">
        <v>2536</v>
      </c>
      <c r="D2540" s="161"/>
      <c r="E2540" s="161"/>
      <c r="F2540" s="161"/>
      <c r="G2540" s="161"/>
      <c r="H2540" s="161"/>
      <c r="I2540" s="161"/>
      <c r="J2540" s="161"/>
      <c r="K2540" s="161"/>
      <c r="L2540" s="161"/>
      <c r="M2540" s="161"/>
      <c r="N2540" s="171"/>
      <c r="O2540" s="171"/>
      <c r="P2540" s="171"/>
      <c r="Q2540" s="171"/>
      <c r="R2540" s="171"/>
      <c r="S2540" s="171"/>
      <c r="T2540" s="208" t="str">
        <f t="shared" si="400"/>
        <v>MISSING</v>
      </c>
      <c r="U2540" s="208" t="str">
        <f t="shared" si="401"/>
        <v>MISSING</v>
      </c>
      <c r="X2540" s="56">
        <f t="shared" si="402"/>
        <v>-99</v>
      </c>
      <c r="Y2540" s="56">
        <f t="shared" si="403"/>
        <v>-99</v>
      </c>
      <c r="Z2540" s="56">
        <f t="shared" si="404"/>
        <v>-99</v>
      </c>
      <c r="AA2540" s="56">
        <f t="shared" si="405"/>
        <v>-99</v>
      </c>
      <c r="AB2540" s="56">
        <f t="shared" si="406"/>
        <v>-99</v>
      </c>
      <c r="AC2540" s="56">
        <f t="shared" si="407"/>
        <v>-99</v>
      </c>
      <c r="AD2540" s="3"/>
      <c r="AE2540" s="82">
        <f>IF(D2540=1, 'adjustment factor'!$D$4, IF(D2540=-9,-999,IF(D2540="",-999,0)))</f>
        <v>-999</v>
      </c>
      <c r="AF2540" s="82">
        <f>IF(F2540=1, 'adjustment factor'!$D$5, IF(F2540=-9,-999,IF(F2540="",-999,0)))</f>
        <v>-999</v>
      </c>
      <c r="AG2540" s="82">
        <f>IF(E2540=1, 'adjustment factor'!$D$6, IF(E2540=-9,-999,IF(E2540="",-999,0)))</f>
        <v>-999</v>
      </c>
      <c r="AH2540" s="82">
        <f>IF(K2540&gt;=45,'adjustment factor'!$D$7,IF(K2540=-9,-1200,IF(K2540="",-1200,0)))</f>
        <v>-1200</v>
      </c>
      <c r="AI2540" s="82">
        <f>IF(L2540=1, 'adjustment factor'!$D$8, IF(L2540=-9,-999,IF(L2540="",-999,0)))</f>
        <v>-999</v>
      </c>
      <c r="AJ2540" s="82">
        <f>IF(AND(M2540&gt;=1,M2540&lt;=4),'adjustment factor'!$D$9,IF(M2540=-9,-999,IF(M2540=98,-999,IF(M2540=99,-999,IF(M2540="",-999,0)))))</f>
        <v>-999</v>
      </c>
      <c r="AK2540" s="82">
        <f>IF(H2540=1, 'adjustment factor'!$D$10, IF(H2540=-9,-999,IF(H2540="",-999,0)))</f>
        <v>-999</v>
      </c>
      <c r="AL2540" s="82">
        <f>IF(G2540=1, 'adjustment factor'!$D$11, IF(G2540=-9,-999,IF(G2540="",-999,0)))</f>
        <v>-999</v>
      </c>
      <c r="AM2540" s="82">
        <f>IF(I2540=1, 'adjustment factor'!$D$12, IF(I2540=-9,-999,IF(I2540="",-999,0)))</f>
        <v>-999</v>
      </c>
      <c r="AN2540" s="82">
        <f>IF(J2540=1, 'adjustment factor'!$D$13, IF(J2540=-9,-999,IF(J2540="",-999,0)))</f>
        <v>-999</v>
      </c>
      <c r="AO2540" s="82" t="str">
        <f t="shared" si="408"/>
        <v>-999</v>
      </c>
      <c r="AP2540" s="82" t="str">
        <f t="shared" si="409"/>
        <v>MISSING</v>
      </c>
    </row>
    <row r="2541" spans="2:42">
      <c r="B2541" s="207"/>
      <c r="C2541" s="35">
        <v>2537</v>
      </c>
      <c r="D2541" s="161"/>
      <c r="E2541" s="161"/>
      <c r="F2541" s="161"/>
      <c r="G2541" s="161"/>
      <c r="H2541" s="161"/>
      <c r="I2541" s="161"/>
      <c r="J2541" s="161"/>
      <c r="K2541" s="161"/>
      <c r="L2541" s="161"/>
      <c r="M2541" s="161"/>
      <c r="N2541" s="171"/>
      <c r="O2541" s="171"/>
      <c r="P2541" s="171"/>
      <c r="Q2541" s="171"/>
      <c r="R2541" s="171"/>
      <c r="S2541" s="171"/>
      <c r="T2541" s="208" t="str">
        <f t="shared" si="400"/>
        <v>MISSING</v>
      </c>
      <c r="U2541" s="208" t="str">
        <f t="shared" si="401"/>
        <v>MISSING</v>
      </c>
      <c r="X2541" s="56">
        <f t="shared" si="402"/>
        <v>-99</v>
      </c>
      <c r="Y2541" s="56">
        <f t="shared" si="403"/>
        <v>-99</v>
      </c>
      <c r="Z2541" s="56">
        <f t="shared" si="404"/>
        <v>-99</v>
      </c>
      <c r="AA2541" s="56">
        <f t="shared" si="405"/>
        <v>-99</v>
      </c>
      <c r="AB2541" s="56">
        <f t="shared" si="406"/>
        <v>-99</v>
      </c>
      <c r="AC2541" s="56">
        <f t="shared" si="407"/>
        <v>-99</v>
      </c>
      <c r="AD2541" s="3"/>
      <c r="AE2541" s="82">
        <f>IF(D2541=1, 'adjustment factor'!$D$4, IF(D2541=-9,-999,IF(D2541="",-999,0)))</f>
        <v>-999</v>
      </c>
      <c r="AF2541" s="82">
        <f>IF(F2541=1, 'adjustment factor'!$D$5, IF(F2541=-9,-999,IF(F2541="",-999,0)))</f>
        <v>-999</v>
      </c>
      <c r="AG2541" s="82">
        <f>IF(E2541=1, 'adjustment factor'!$D$6, IF(E2541=-9,-999,IF(E2541="",-999,0)))</f>
        <v>-999</v>
      </c>
      <c r="AH2541" s="82">
        <f>IF(K2541&gt;=45,'adjustment factor'!$D$7,IF(K2541=-9,-1200,IF(K2541="",-1200,0)))</f>
        <v>-1200</v>
      </c>
      <c r="AI2541" s="82">
        <f>IF(L2541=1, 'adjustment factor'!$D$8, IF(L2541=-9,-999,IF(L2541="",-999,0)))</f>
        <v>-999</v>
      </c>
      <c r="AJ2541" s="82">
        <f>IF(AND(M2541&gt;=1,M2541&lt;=4),'adjustment factor'!$D$9,IF(M2541=-9,-999,IF(M2541=98,-999,IF(M2541=99,-999,IF(M2541="",-999,0)))))</f>
        <v>-999</v>
      </c>
      <c r="AK2541" s="82">
        <f>IF(H2541=1, 'adjustment factor'!$D$10, IF(H2541=-9,-999,IF(H2541="",-999,0)))</f>
        <v>-999</v>
      </c>
      <c r="AL2541" s="82">
        <f>IF(G2541=1, 'adjustment factor'!$D$11, IF(G2541=-9,-999,IF(G2541="",-999,0)))</f>
        <v>-999</v>
      </c>
      <c r="AM2541" s="82">
        <f>IF(I2541=1, 'adjustment factor'!$D$12, IF(I2541=-9,-999,IF(I2541="",-999,0)))</f>
        <v>-999</v>
      </c>
      <c r="AN2541" s="82">
        <f>IF(J2541=1, 'adjustment factor'!$D$13, IF(J2541=-9,-999,IF(J2541="",-999,0)))</f>
        <v>-999</v>
      </c>
      <c r="AO2541" s="82" t="str">
        <f t="shared" si="408"/>
        <v>-999</v>
      </c>
      <c r="AP2541" s="82" t="str">
        <f t="shared" si="409"/>
        <v>MISSING</v>
      </c>
    </row>
    <row r="2542" spans="2:42">
      <c r="B2542" s="207"/>
      <c r="C2542" s="35">
        <v>2538</v>
      </c>
      <c r="D2542" s="161"/>
      <c r="E2542" s="161"/>
      <c r="F2542" s="161"/>
      <c r="G2542" s="161"/>
      <c r="H2542" s="161"/>
      <c r="I2542" s="161"/>
      <c r="J2542" s="161"/>
      <c r="K2542" s="161"/>
      <c r="L2542" s="161"/>
      <c r="M2542" s="161"/>
      <c r="N2542" s="171"/>
      <c r="O2542" s="171"/>
      <c r="P2542" s="171"/>
      <c r="Q2542" s="171"/>
      <c r="R2542" s="171"/>
      <c r="S2542" s="171"/>
      <c r="T2542" s="208" t="str">
        <f t="shared" si="400"/>
        <v>MISSING</v>
      </c>
      <c r="U2542" s="208" t="str">
        <f t="shared" si="401"/>
        <v>MISSING</v>
      </c>
      <c r="X2542" s="56">
        <f t="shared" si="402"/>
        <v>-99</v>
      </c>
      <c r="Y2542" s="56">
        <f t="shared" si="403"/>
        <v>-99</v>
      </c>
      <c r="Z2542" s="56">
        <f t="shared" si="404"/>
        <v>-99</v>
      </c>
      <c r="AA2542" s="56">
        <f t="shared" si="405"/>
        <v>-99</v>
      </c>
      <c r="AB2542" s="56">
        <f t="shared" si="406"/>
        <v>-99</v>
      </c>
      <c r="AC2542" s="56">
        <f t="shared" si="407"/>
        <v>-99</v>
      </c>
      <c r="AD2542" s="3"/>
      <c r="AE2542" s="82">
        <f>IF(D2542=1, 'adjustment factor'!$D$4, IF(D2542=-9,-999,IF(D2542="",-999,0)))</f>
        <v>-999</v>
      </c>
      <c r="AF2542" s="82">
        <f>IF(F2542=1, 'adjustment factor'!$D$5, IF(F2542=-9,-999,IF(F2542="",-999,0)))</f>
        <v>-999</v>
      </c>
      <c r="AG2542" s="82">
        <f>IF(E2542=1, 'adjustment factor'!$D$6, IF(E2542=-9,-999,IF(E2542="",-999,0)))</f>
        <v>-999</v>
      </c>
      <c r="AH2542" s="82">
        <f>IF(K2542&gt;=45,'adjustment factor'!$D$7,IF(K2542=-9,-1200,IF(K2542="",-1200,0)))</f>
        <v>-1200</v>
      </c>
      <c r="AI2542" s="82">
        <f>IF(L2542=1, 'adjustment factor'!$D$8, IF(L2542=-9,-999,IF(L2542="",-999,0)))</f>
        <v>-999</v>
      </c>
      <c r="AJ2542" s="82">
        <f>IF(AND(M2542&gt;=1,M2542&lt;=4),'adjustment factor'!$D$9,IF(M2542=-9,-999,IF(M2542=98,-999,IF(M2542=99,-999,IF(M2542="",-999,0)))))</f>
        <v>-999</v>
      </c>
      <c r="AK2542" s="82">
        <f>IF(H2542=1, 'adjustment factor'!$D$10, IF(H2542=-9,-999,IF(H2542="",-999,0)))</f>
        <v>-999</v>
      </c>
      <c r="AL2542" s="82">
        <f>IF(G2542=1, 'adjustment factor'!$D$11, IF(G2542=-9,-999,IF(G2542="",-999,0)))</f>
        <v>-999</v>
      </c>
      <c r="AM2542" s="82">
        <f>IF(I2542=1, 'adjustment factor'!$D$12, IF(I2542=-9,-999,IF(I2542="",-999,0)))</f>
        <v>-999</v>
      </c>
      <c r="AN2542" s="82">
        <f>IF(J2542=1, 'adjustment factor'!$D$13, IF(J2542=-9,-999,IF(J2542="",-999,0)))</f>
        <v>-999</v>
      </c>
      <c r="AO2542" s="82" t="str">
        <f t="shared" si="408"/>
        <v>-999</v>
      </c>
      <c r="AP2542" s="82" t="str">
        <f t="shared" si="409"/>
        <v>MISSING</v>
      </c>
    </row>
    <row r="2543" spans="2:42">
      <c r="B2543" s="207"/>
      <c r="C2543" s="35">
        <v>2539</v>
      </c>
      <c r="D2543" s="161"/>
      <c r="E2543" s="161"/>
      <c r="F2543" s="161"/>
      <c r="G2543" s="161"/>
      <c r="H2543" s="161"/>
      <c r="I2543" s="161"/>
      <c r="J2543" s="161"/>
      <c r="K2543" s="161"/>
      <c r="L2543" s="161"/>
      <c r="M2543" s="161"/>
      <c r="N2543" s="171"/>
      <c r="O2543" s="171"/>
      <c r="P2543" s="171"/>
      <c r="Q2543" s="171"/>
      <c r="R2543" s="171"/>
      <c r="S2543" s="171"/>
      <c r="T2543" s="208" t="str">
        <f t="shared" si="400"/>
        <v>MISSING</v>
      </c>
      <c r="U2543" s="208" t="str">
        <f t="shared" si="401"/>
        <v>MISSING</v>
      </c>
      <c r="X2543" s="56">
        <f t="shared" si="402"/>
        <v>-99</v>
      </c>
      <c r="Y2543" s="56">
        <f t="shared" si="403"/>
        <v>-99</v>
      </c>
      <c r="Z2543" s="56">
        <f t="shared" si="404"/>
        <v>-99</v>
      </c>
      <c r="AA2543" s="56">
        <f t="shared" si="405"/>
        <v>-99</v>
      </c>
      <c r="AB2543" s="56">
        <f t="shared" si="406"/>
        <v>-99</v>
      </c>
      <c r="AC2543" s="56">
        <f t="shared" si="407"/>
        <v>-99</v>
      </c>
      <c r="AD2543" s="3"/>
      <c r="AE2543" s="82">
        <f>IF(D2543=1, 'adjustment factor'!$D$4, IF(D2543=-9,-999,IF(D2543="",-999,0)))</f>
        <v>-999</v>
      </c>
      <c r="AF2543" s="82">
        <f>IF(F2543=1, 'adjustment factor'!$D$5, IF(F2543=-9,-999,IF(F2543="",-999,0)))</f>
        <v>-999</v>
      </c>
      <c r="AG2543" s="82">
        <f>IF(E2543=1, 'adjustment factor'!$D$6, IF(E2543=-9,-999,IF(E2543="",-999,0)))</f>
        <v>-999</v>
      </c>
      <c r="AH2543" s="82">
        <f>IF(K2543&gt;=45,'adjustment factor'!$D$7,IF(K2543=-9,-1200,IF(K2543="",-1200,0)))</f>
        <v>-1200</v>
      </c>
      <c r="AI2543" s="82">
        <f>IF(L2543=1, 'adjustment factor'!$D$8, IF(L2543=-9,-999,IF(L2543="",-999,0)))</f>
        <v>-999</v>
      </c>
      <c r="AJ2543" s="82">
        <f>IF(AND(M2543&gt;=1,M2543&lt;=4),'adjustment factor'!$D$9,IF(M2543=-9,-999,IF(M2543=98,-999,IF(M2543=99,-999,IF(M2543="",-999,0)))))</f>
        <v>-999</v>
      </c>
      <c r="AK2543" s="82">
        <f>IF(H2543=1, 'adjustment factor'!$D$10, IF(H2543=-9,-999,IF(H2543="",-999,0)))</f>
        <v>-999</v>
      </c>
      <c r="AL2543" s="82">
        <f>IF(G2543=1, 'adjustment factor'!$D$11, IF(G2543=-9,-999,IF(G2543="",-999,0)))</f>
        <v>-999</v>
      </c>
      <c r="AM2543" s="82">
        <f>IF(I2543=1, 'adjustment factor'!$D$12, IF(I2543=-9,-999,IF(I2543="",-999,0)))</f>
        <v>-999</v>
      </c>
      <c r="AN2543" s="82">
        <f>IF(J2543=1, 'adjustment factor'!$D$13, IF(J2543=-9,-999,IF(J2543="",-999,0)))</f>
        <v>-999</v>
      </c>
      <c r="AO2543" s="82" t="str">
        <f t="shared" si="408"/>
        <v>-999</v>
      </c>
      <c r="AP2543" s="82" t="str">
        <f t="shared" si="409"/>
        <v>MISSING</v>
      </c>
    </row>
    <row r="2544" spans="2:42">
      <c r="B2544" s="207"/>
      <c r="C2544" s="35">
        <v>2540</v>
      </c>
      <c r="D2544" s="161"/>
      <c r="E2544" s="161"/>
      <c r="F2544" s="161"/>
      <c r="G2544" s="161"/>
      <c r="H2544" s="161"/>
      <c r="I2544" s="161"/>
      <c r="J2544" s="161"/>
      <c r="K2544" s="161"/>
      <c r="L2544" s="161"/>
      <c r="M2544" s="161"/>
      <c r="N2544" s="171"/>
      <c r="O2544" s="171"/>
      <c r="P2544" s="171"/>
      <c r="Q2544" s="171"/>
      <c r="R2544" s="171"/>
      <c r="S2544" s="171"/>
      <c r="T2544" s="208" t="str">
        <f t="shared" si="400"/>
        <v>MISSING</v>
      </c>
      <c r="U2544" s="208" t="str">
        <f t="shared" si="401"/>
        <v>MISSING</v>
      </c>
      <c r="X2544" s="56">
        <f t="shared" si="402"/>
        <v>-99</v>
      </c>
      <c r="Y2544" s="56">
        <f t="shared" si="403"/>
        <v>-99</v>
      </c>
      <c r="Z2544" s="56">
        <f t="shared" si="404"/>
        <v>-99</v>
      </c>
      <c r="AA2544" s="56">
        <f t="shared" si="405"/>
        <v>-99</v>
      </c>
      <c r="AB2544" s="56">
        <f t="shared" si="406"/>
        <v>-99</v>
      </c>
      <c r="AC2544" s="56">
        <f t="shared" si="407"/>
        <v>-99</v>
      </c>
      <c r="AD2544" s="3"/>
      <c r="AE2544" s="82">
        <f>IF(D2544=1, 'adjustment factor'!$D$4, IF(D2544=-9,-999,IF(D2544="",-999,0)))</f>
        <v>-999</v>
      </c>
      <c r="AF2544" s="82">
        <f>IF(F2544=1, 'adjustment factor'!$D$5, IF(F2544=-9,-999,IF(F2544="",-999,0)))</f>
        <v>-999</v>
      </c>
      <c r="AG2544" s="82">
        <f>IF(E2544=1, 'adjustment factor'!$D$6, IF(E2544=-9,-999,IF(E2544="",-999,0)))</f>
        <v>-999</v>
      </c>
      <c r="AH2544" s="82">
        <f>IF(K2544&gt;=45,'adjustment factor'!$D$7,IF(K2544=-9,-1200,IF(K2544="",-1200,0)))</f>
        <v>-1200</v>
      </c>
      <c r="AI2544" s="82">
        <f>IF(L2544=1, 'adjustment factor'!$D$8, IF(L2544=-9,-999,IF(L2544="",-999,0)))</f>
        <v>-999</v>
      </c>
      <c r="AJ2544" s="82">
        <f>IF(AND(M2544&gt;=1,M2544&lt;=4),'adjustment factor'!$D$9,IF(M2544=-9,-999,IF(M2544=98,-999,IF(M2544=99,-999,IF(M2544="",-999,0)))))</f>
        <v>-999</v>
      </c>
      <c r="AK2544" s="82">
        <f>IF(H2544=1, 'adjustment factor'!$D$10, IF(H2544=-9,-999,IF(H2544="",-999,0)))</f>
        <v>-999</v>
      </c>
      <c r="AL2544" s="82">
        <f>IF(G2544=1, 'adjustment factor'!$D$11, IF(G2544=-9,-999,IF(G2544="",-999,0)))</f>
        <v>-999</v>
      </c>
      <c r="AM2544" s="82">
        <f>IF(I2544=1, 'adjustment factor'!$D$12, IF(I2544=-9,-999,IF(I2544="",-999,0)))</f>
        <v>-999</v>
      </c>
      <c r="AN2544" s="82">
        <f>IF(J2544=1, 'adjustment factor'!$D$13, IF(J2544=-9,-999,IF(J2544="",-999,0)))</f>
        <v>-999</v>
      </c>
      <c r="AO2544" s="82" t="str">
        <f t="shared" si="408"/>
        <v>-999</v>
      </c>
      <c r="AP2544" s="82" t="str">
        <f t="shared" si="409"/>
        <v>MISSING</v>
      </c>
    </row>
    <row r="2545" spans="2:42">
      <c r="B2545" s="207"/>
      <c r="C2545" s="35">
        <v>2541</v>
      </c>
      <c r="D2545" s="161"/>
      <c r="E2545" s="161"/>
      <c r="F2545" s="161"/>
      <c r="G2545" s="161"/>
      <c r="H2545" s="161"/>
      <c r="I2545" s="161"/>
      <c r="J2545" s="161"/>
      <c r="K2545" s="161"/>
      <c r="L2545" s="161"/>
      <c r="M2545" s="161"/>
      <c r="N2545" s="171"/>
      <c r="O2545" s="171"/>
      <c r="P2545" s="171"/>
      <c r="Q2545" s="171"/>
      <c r="R2545" s="171"/>
      <c r="S2545" s="171"/>
      <c r="T2545" s="208" t="str">
        <f t="shared" si="400"/>
        <v>MISSING</v>
      </c>
      <c r="U2545" s="208" t="str">
        <f t="shared" si="401"/>
        <v>MISSING</v>
      </c>
      <c r="X2545" s="56">
        <f t="shared" si="402"/>
        <v>-99</v>
      </c>
      <c r="Y2545" s="56">
        <f t="shared" si="403"/>
        <v>-99</v>
      </c>
      <c r="Z2545" s="56">
        <f t="shared" si="404"/>
        <v>-99</v>
      </c>
      <c r="AA2545" s="56">
        <f t="shared" si="405"/>
        <v>-99</v>
      </c>
      <c r="AB2545" s="56">
        <f t="shared" si="406"/>
        <v>-99</v>
      </c>
      <c r="AC2545" s="56">
        <f t="shared" si="407"/>
        <v>-99</v>
      </c>
      <c r="AD2545" s="3"/>
      <c r="AE2545" s="82">
        <f>IF(D2545=1, 'adjustment factor'!$D$4, IF(D2545=-9,-999,IF(D2545="",-999,0)))</f>
        <v>-999</v>
      </c>
      <c r="AF2545" s="82">
        <f>IF(F2545=1, 'adjustment factor'!$D$5, IF(F2545=-9,-999,IF(F2545="",-999,0)))</f>
        <v>-999</v>
      </c>
      <c r="AG2545" s="82">
        <f>IF(E2545=1, 'adjustment factor'!$D$6, IF(E2545=-9,-999,IF(E2545="",-999,0)))</f>
        <v>-999</v>
      </c>
      <c r="AH2545" s="82">
        <f>IF(K2545&gt;=45,'adjustment factor'!$D$7,IF(K2545=-9,-1200,IF(K2545="",-1200,0)))</f>
        <v>-1200</v>
      </c>
      <c r="AI2545" s="82">
        <f>IF(L2545=1, 'adjustment factor'!$D$8, IF(L2545=-9,-999,IF(L2545="",-999,0)))</f>
        <v>-999</v>
      </c>
      <c r="AJ2545" s="82">
        <f>IF(AND(M2545&gt;=1,M2545&lt;=4),'adjustment factor'!$D$9,IF(M2545=-9,-999,IF(M2545=98,-999,IF(M2545=99,-999,IF(M2545="",-999,0)))))</f>
        <v>-999</v>
      </c>
      <c r="AK2545" s="82">
        <f>IF(H2545=1, 'adjustment factor'!$D$10, IF(H2545=-9,-999,IF(H2545="",-999,0)))</f>
        <v>-999</v>
      </c>
      <c r="AL2545" s="82">
        <f>IF(G2545=1, 'adjustment factor'!$D$11, IF(G2545=-9,-999,IF(G2545="",-999,0)))</f>
        <v>-999</v>
      </c>
      <c r="AM2545" s="82">
        <f>IF(I2545=1, 'adjustment factor'!$D$12, IF(I2545=-9,-999,IF(I2545="",-999,0)))</f>
        <v>-999</v>
      </c>
      <c r="AN2545" s="82">
        <f>IF(J2545=1, 'adjustment factor'!$D$13, IF(J2545=-9,-999,IF(J2545="",-999,0)))</f>
        <v>-999</v>
      </c>
      <c r="AO2545" s="82" t="str">
        <f t="shared" si="408"/>
        <v>-999</v>
      </c>
      <c r="AP2545" s="82" t="str">
        <f t="shared" si="409"/>
        <v>MISSING</v>
      </c>
    </row>
    <row r="2546" spans="2:42">
      <c r="B2546" s="207"/>
      <c r="C2546" s="35">
        <v>2542</v>
      </c>
      <c r="D2546" s="161"/>
      <c r="E2546" s="161"/>
      <c r="F2546" s="161"/>
      <c r="G2546" s="161"/>
      <c r="H2546" s="161"/>
      <c r="I2546" s="161"/>
      <c r="J2546" s="161"/>
      <c r="K2546" s="161"/>
      <c r="L2546" s="161"/>
      <c r="M2546" s="161"/>
      <c r="N2546" s="171"/>
      <c r="O2546" s="171"/>
      <c r="P2546" s="171"/>
      <c r="Q2546" s="171"/>
      <c r="R2546" s="171"/>
      <c r="S2546" s="171"/>
      <c r="T2546" s="208" t="str">
        <f t="shared" si="400"/>
        <v>MISSING</v>
      </c>
      <c r="U2546" s="208" t="str">
        <f t="shared" si="401"/>
        <v>MISSING</v>
      </c>
      <c r="X2546" s="56">
        <f t="shared" si="402"/>
        <v>-99</v>
      </c>
      <c r="Y2546" s="56">
        <f t="shared" si="403"/>
        <v>-99</v>
      </c>
      <c r="Z2546" s="56">
        <f t="shared" si="404"/>
        <v>-99</v>
      </c>
      <c r="AA2546" s="56">
        <f t="shared" si="405"/>
        <v>-99</v>
      </c>
      <c r="AB2546" s="56">
        <f t="shared" si="406"/>
        <v>-99</v>
      </c>
      <c r="AC2546" s="56">
        <f t="shared" si="407"/>
        <v>-99</v>
      </c>
      <c r="AD2546" s="3"/>
      <c r="AE2546" s="82">
        <f>IF(D2546=1, 'adjustment factor'!$D$4, IF(D2546=-9,-999,IF(D2546="",-999,0)))</f>
        <v>-999</v>
      </c>
      <c r="AF2546" s="82">
        <f>IF(F2546=1, 'adjustment factor'!$D$5, IF(F2546=-9,-999,IF(F2546="",-999,0)))</f>
        <v>-999</v>
      </c>
      <c r="AG2546" s="82">
        <f>IF(E2546=1, 'adjustment factor'!$D$6, IF(E2546=-9,-999,IF(E2546="",-999,0)))</f>
        <v>-999</v>
      </c>
      <c r="AH2546" s="82">
        <f>IF(K2546&gt;=45,'adjustment factor'!$D$7,IF(K2546=-9,-1200,IF(K2546="",-1200,0)))</f>
        <v>-1200</v>
      </c>
      <c r="AI2546" s="82">
        <f>IF(L2546=1, 'adjustment factor'!$D$8, IF(L2546=-9,-999,IF(L2546="",-999,0)))</f>
        <v>-999</v>
      </c>
      <c r="AJ2546" s="82">
        <f>IF(AND(M2546&gt;=1,M2546&lt;=4),'adjustment factor'!$D$9,IF(M2546=-9,-999,IF(M2546=98,-999,IF(M2546=99,-999,IF(M2546="",-999,0)))))</f>
        <v>-999</v>
      </c>
      <c r="AK2546" s="82">
        <f>IF(H2546=1, 'adjustment factor'!$D$10, IF(H2546=-9,-999,IF(H2546="",-999,0)))</f>
        <v>-999</v>
      </c>
      <c r="AL2546" s="82">
        <f>IF(G2546=1, 'adjustment factor'!$D$11, IF(G2546=-9,-999,IF(G2546="",-999,0)))</f>
        <v>-999</v>
      </c>
      <c r="AM2546" s="82">
        <f>IF(I2546=1, 'adjustment factor'!$D$12, IF(I2546=-9,-999,IF(I2546="",-999,0)))</f>
        <v>-999</v>
      </c>
      <c r="AN2546" s="82">
        <f>IF(J2546=1, 'adjustment factor'!$D$13, IF(J2546=-9,-999,IF(J2546="",-999,0)))</f>
        <v>-999</v>
      </c>
      <c r="AO2546" s="82" t="str">
        <f t="shared" si="408"/>
        <v>-999</v>
      </c>
      <c r="AP2546" s="82" t="str">
        <f t="shared" si="409"/>
        <v>MISSING</v>
      </c>
    </row>
    <row r="2547" spans="2:42">
      <c r="B2547" s="207"/>
      <c r="C2547" s="35">
        <v>2543</v>
      </c>
      <c r="D2547" s="161"/>
      <c r="E2547" s="161"/>
      <c r="F2547" s="161"/>
      <c r="G2547" s="161"/>
      <c r="H2547" s="161"/>
      <c r="I2547" s="161"/>
      <c r="J2547" s="161"/>
      <c r="K2547" s="161"/>
      <c r="L2547" s="161"/>
      <c r="M2547" s="161"/>
      <c r="N2547" s="171"/>
      <c r="O2547" s="171"/>
      <c r="P2547" s="171"/>
      <c r="Q2547" s="171"/>
      <c r="R2547" s="171"/>
      <c r="S2547" s="171"/>
      <c r="T2547" s="208" t="str">
        <f t="shared" si="400"/>
        <v>MISSING</v>
      </c>
      <c r="U2547" s="208" t="str">
        <f t="shared" si="401"/>
        <v>MISSING</v>
      </c>
      <c r="X2547" s="56">
        <f t="shared" si="402"/>
        <v>-99</v>
      </c>
      <c r="Y2547" s="56">
        <f t="shared" si="403"/>
        <v>-99</v>
      </c>
      <c r="Z2547" s="56">
        <f t="shared" si="404"/>
        <v>-99</v>
      </c>
      <c r="AA2547" s="56">
        <f t="shared" si="405"/>
        <v>-99</v>
      </c>
      <c r="AB2547" s="56">
        <f t="shared" si="406"/>
        <v>-99</v>
      </c>
      <c r="AC2547" s="56">
        <f t="shared" si="407"/>
        <v>-99</v>
      </c>
      <c r="AD2547" s="3"/>
      <c r="AE2547" s="82">
        <f>IF(D2547=1, 'adjustment factor'!$D$4, IF(D2547=-9,-999,IF(D2547="",-999,0)))</f>
        <v>-999</v>
      </c>
      <c r="AF2547" s="82">
        <f>IF(F2547=1, 'adjustment factor'!$D$5, IF(F2547=-9,-999,IF(F2547="",-999,0)))</f>
        <v>-999</v>
      </c>
      <c r="AG2547" s="82">
        <f>IF(E2547=1, 'adjustment factor'!$D$6, IF(E2547=-9,-999,IF(E2547="",-999,0)))</f>
        <v>-999</v>
      </c>
      <c r="AH2547" s="82">
        <f>IF(K2547&gt;=45,'adjustment factor'!$D$7,IF(K2547=-9,-1200,IF(K2547="",-1200,0)))</f>
        <v>-1200</v>
      </c>
      <c r="AI2547" s="82">
        <f>IF(L2547=1, 'adjustment factor'!$D$8, IF(L2547=-9,-999,IF(L2547="",-999,0)))</f>
        <v>-999</v>
      </c>
      <c r="AJ2547" s="82">
        <f>IF(AND(M2547&gt;=1,M2547&lt;=4),'adjustment factor'!$D$9,IF(M2547=-9,-999,IF(M2547=98,-999,IF(M2547=99,-999,IF(M2547="",-999,0)))))</f>
        <v>-999</v>
      </c>
      <c r="AK2547" s="82">
        <f>IF(H2547=1, 'adjustment factor'!$D$10, IF(H2547=-9,-999,IF(H2547="",-999,0)))</f>
        <v>-999</v>
      </c>
      <c r="AL2547" s="82">
        <f>IF(G2547=1, 'adjustment factor'!$D$11, IF(G2547=-9,-999,IF(G2547="",-999,0)))</f>
        <v>-999</v>
      </c>
      <c r="AM2547" s="82">
        <f>IF(I2547=1, 'adjustment factor'!$D$12, IF(I2547=-9,-999,IF(I2547="",-999,0)))</f>
        <v>-999</v>
      </c>
      <c r="AN2547" s="82">
        <f>IF(J2547=1, 'adjustment factor'!$D$13, IF(J2547=-9,-999,IF(J2547="",-999,0)))</f>
        <v>-999</v>
      </c>
      <c r="AO2547" s="82" t="str">
        <f t="shared" si="408"/>
        <v>-999</v>
      </c>
      <c r="AP2547" s="82" t="str">
        <f t="shared" si="409"/>
        <v>MISSING</v>
      </c>
    </row>
    <row r="2548" spans="2:42">
      <c r="B2548" s="207"/>
      <c r="C2548" s="35">
        <v>2544</v>
      </c>
      <c r="D2548" s="161"/>
      <c r="E2548" s="161"/>
      <c r="F2548" s="161"/>
      <c r="G2548" s="161"/>
      <c r="H2548" s="161"/>
      <c r="I2548" s="161"/>
      <c r="J2548" s="161"/>
      <c r="K2548" s="161"/>
      <c r="L2548" s="161"/>
      <c r="M2548" s="161"/>
      <c r="N2548" s="171"/>
      <c r="O2548" s="171"/>
      <c r="P2548" s="171"/>
      <c r="Q2548" s="171"/>
      <c r="R2548" s="171"/>
      <c r="S2548" s="171"/>
      <c r="T2548" s="208" t="str">
        <f t="shared" si="400"/>
        <v>MISSING</v>
      </c>
      <c r="U2548" s="208" t="str">
        <f t="shared" si="401"/>
        <v>MISSING</v>
      </c>
      <c r="X2548" s="56">
        <f t="shared" si="402"/>
        <v>-99</v>
      </c>
      <c r="Y2548" s="56">
        <f t="shared" si="403"/>
        <v>-99</v>
      </c>
      <c r="Z2548" s="56">
        <f t="shared" si="404"/>
        <v>-99</v>
      </c>
      <c r="AA2548" s="56">
        <f t="shared" si="405"/>
        <v>-99</v>
      </c>
      <c r="AB2548" s="56">
        <f t="shared" si="406"/>
        <v>-99</v>
      </c>
      <c r="AC2548" s="56">
        <f t="shared" si="407"/>
        <v>-99</v>
      </c>
      <c r="AD2548" s="3"/>
      <c r="AE2548" s="82">
        <f>IF(D2548=1, 'adjustment factor'!$D$4, IF(D2548=-9,-999,IF(D2548="",-999,0)))</f>
        <v>-999</v>
      </c>
      <c r="AF2548" s="82">
        <f>IF(F2548=1, 'adjustment factor'!$D$5, IF(F2548=-9,-999,IF(F2548="",-999,0)))</f>
        <v>-999</v>
      </c>
      <c r="AG2548" s="82">
        <f>IF(E2548=1, 'adjustment factor'!$D$6, IF(E2548=-9,-999,IF(E2548="",-999,0)))</f>
        <v>-999</v>
      </c>
      <c r="AH2548" s="82">
        <f>IF(K2548&gt;=45,'adjustment factor'!$D$7,IF(K2548=-9,-1200,IF(K2548="",-1200,0)))</f>
        <v>-1200</v>
      </c>
      <c r="AI2548" s="82">
        <f>IF(L2548=1, 'adjustment factor'!$D$8, IF(L2548=-9,-999,IF(L2548="",-999,0)))</f>
        <v>-999</v>
      </c>
      <c r="AJ2548" s="82">
        <f>IF(AND(M2548&gt;=1,M2548&lt;=4),'adjustment factor'!$D$9,IF(M2548=-9,-999,IF(M2548=98,-999,IF(M2548=99,-999,IF(M2548="",-999,0)))))</f>
        <v>-999</v>
      </c>
      <c r="AK2548" s="82">
        <f>IF(H2548=1, 'adjustment factor'!$D$10, IF(H2548=-9,-999,IF(H2548="",-999,0)))</f>
        <v>-999</v>
      </c>
      <c r="AL2548" s="82">
        <f>IF(G2548=1, 'adjustment factor'!$D$11, IF(G2548=-9,-999,IF(G2548="",-999,0)))</f>
        <v>-999</v>
      </c>
      <c r="AM2548" s="82">
        <f>IF(I2548=1, 'adjustment factor'!$D$12, IF(I2548=-9,-999,IF(I2548="",-999,0)))</f>
        <v>-999</v>
      </c>
      <c r="AN2548" s="82">
        <f>IF(J2548=1, 'adjustment factor'!$D$13, IF(J2548=-9,-999,IF(J2548="",-999,0)))</f>
        <v>-999</v>
      </c>
      <c r="AO2548" s="82" t="str">
        <f t="shared" si="408"/>
        <v>-999</v>
      </c>
      <c r="AP2548" s="82" t="str">
        <f t="shared" si="409"/>
        <v>MISSING</v>
      </c>
    </row>
    <row r="2549" spans="2:42">
      <c r="B2549" s="207"/>
      <c r="C2549" s="35">
        <v>2545</v>
      </c>
      <c r="D2549" s="161"/>
      <c r="E2549" s="161"/>
      <c r="F2549" s="161"/>
      <c r="G2549" s="161"/>
      <c r="H2549" s="161"/>
      <c r="I2549" s="161"/>
      <c r="J2549" s="161"/>
      <c r="K2549" s="161"/>
      <c r="L2549" s="161"/>
      <c r="M2549" s="161"/>
      <c r="N2549" s="171"/>
      <c r="O2549" s="171"/>
      <c r="P2549" s="171"/>
      <c r="Q2549" s="171"/>
      <c r="R2549" s="171"/>
      <c r="S2549" s="171"/>
      <c r="T2549" s="208" t="str">
        <f t="shared" si="400"/>
        <v>MISSING</v>
      </c>
      <c r="U2549" s="208" t="str">
        <f t="shared" si="401"/>
        <v>MISSING</v>
      </c>
      <c r="X2549" s="56">
        <f t="shared" si="402"/>
        <v>-99</v>
      </c>
      <c r="Y2549" s="56">
        <f t="shared" si="403"/>
        <v>-99</v>
      </c>
      <c r="Z2549" s="56">
        <f t="shared" si="404"/>
        <v>-99</v>
      </c>
      <c r="AA2549" s="56">
        <f t="shared" si="405"/>
        <v>-99</v>
      </c>
      <c r="AB2549" s="56">
        <f t="shared" si="406"/>
        <v>-99</v>
      </c>
      <c r="AC2549" s="56">
        <f t="shared" si="407"/>
        <v>-99</v>
      </c>
      <c r="AD2549" s="3"/>
      <c r="AE2549" s="82">
        <f>IF(D2549=1, 'adjustment factor'!$D$4, IF(D2549=-9,-999,IF(D2549="",-999,0)))</f>
        <v>-999</v>
      </c>
      <c r="AF2549" s="82">
        <f>IF(F2549=1, 'adjustment factor'!$D$5, IF(F2549=-9,-999,IF(F2549="",-999,0)))</f>
        <v>-999</v>
      </c>
      <c r="AG2549" s="82">
        <f>IF(E2549=1, 'adjustment factor'!$D$6, IF(E2549=-9,-999,IF(E2549="",-999,0)))</f>
        <v>-999</v>
      </c>
      <c r="AH2549" s="82">
        <f>IF(K2549&gt;=45,'adjustment factor'!$D$7,IF(K2549=-9,-1200,IF(K2549="",-1200,0)))</f>
        <v>-1200</v>
      </c>
      <c r="AI2549" s="82">
        <f>IF(L2549=1, 'adjustment factor'!$D$8, IF(L2549=-9,-999,IF(L2549="",-999,0)))</f>
        <v>-999</v>
      </c>
      <c r="AJ2549" s="82">
        <f>IF(AND(M2549&gt;=1,M2549&lt;=4),'adjustment factor'!$D$9,IF(M2549=-9,-999,IF(M2549=98,-999,IF(M2549=99,-999,IF(M2549="",-999,0)))))</f>
        <v>-999</v>
      </c>
      <c r="AK2549" s="82">
        <f>IF(H2549=1, 'adjustment factor'!$D$10, IF(H2549=-9,-999,IF(H2549="",-999,0)))</f>
        <v>-999</v>
      </c>
      <c r="AL2549" s="82">
        <f>IF(G2549=1, 'adjustment factor'!$D$11, IF(G2549=-9,-999,IF(G2549="",-999,0)))</f>
        <v>-999</v>
      </c>
      <c r="AM2549" s="82">
        <f>IF(I2549=1, 'adjustment factor'!$D$12, IF(I2549=-9,-999,IF(I2549="",-999,0)))</f>
        <v>-999</v>
      </c>
      <c r="AN2549" s="82">
        <f>IF(J2549=1, 'adjustment factor'!$D$13, IF(J2549=-9,-999,IF(J2549="",-999,0)))</f>
        <v>-999</v>
      </c>
      <c r="AO2549" s="82" t="str">
        <f t="shared" si="408"/>
        <v>-999</v>
      </c>
      <c r="AP2549" s="82" t="str">
        <f t="shared" si="409"/>
        <v>MISSING</v>
      </c>
    </row>
    <row r="2550" spans="2:42">
      <c r="B2550" s="207"/>
      <c r="C2550" s="35">
        <v>2546</v>
      </c>
      <c r="D2550" s="161"/>
      <c r="E2550" s="161"/>
      <c r="F2550" s="161"/>
      <c r="G2550" s="161"/>
      <c r="H2550" s="161"/>
      <c r="I2550" s="161"/>
      <c r="J2550" s="161"/>
      <c r="K2550" s="161"/>
      <c r="L2550" s="161"/>
      <c r="M2550" s="161"/>
      <c r="N2550" s="171"/>
      <c r="O2550" s="171"/>
      <c r="P2550" s="171"/>
      <c r="Q2550" s="171"/>
      <c r="R2550" s="171"/>
      <c r="S2550" s="171"/>
      <c r="T2550" s="208" t="str">
        <f t="shared" si="400"/>
        <v>MISSING</v>
      </c>
      <c r="U2550" s="208" t="str">
        <f t="shared" si="401"/>
        <v>MISSING</v>
      </c>
      <c r="X2550" s="56">
        <f t="shared" si="402"/>
        <v>-99</v>
      </c>
      <c r="Y2550" s="56">
        <f t="shared" si="403"/>
        <v>-99</v>
      </c>
      <c r="Z2550" s="56">
        <f t="shared" si="404"/>
        <v>-99</v>
      </c>
      <c r="AA2550" s="56">
        <f t="shared" si="405"/>
        <v>-99</v>
      </c>
      <c r="AB2550" s="56">
        <f t="shared" si="406"/>
        <v>-99</v>
      </c>
      <c r="AC2550" s="56">
        <f t="shared" si="407"/>
        <v>-99</v>
      </c>
      <c r="AD2550" s="3"/>
      <c r="AE2550" s="82">
        <f>IF(D2550=1, 'adjustment factor'!$D$4, IF(D2550=-9,-999,IF(D2550="",-999,0)))</f>
        <v>-999</v>
      </c>
      <c r="AF2550" s="82">
        <f>IF(F2550=1, 'adjustment factor'!$D$5, IF(F2550=-9,-999,IF(F2550="",-999,0)))</f>
        <v>-999</v>
      </c>
      <c r="AG2550" s="82">
        <f>IF(E2550=1, 'adjustment factor'!$D$6, IF(E2550=-9,-999,IF(E2550="",-999,0)))</f>
        <v>-999</v>
      </c>
      <c r="AH2550" s="82">
        <f>IF(K2550&gt;=45,'adjustment factor'!$D$7,IF(K2550=-9,-1200,IF(K2550="",-1200,0)))</f>
        <v>-1200</v>
      </c>
      <c r="AI2550" s="82">
        <f>IF(L2550=1, 'adjustment factor'!$D$8, IF(L2550=-9,-999,IF(L2550="",-999,0)))</f>
        <v>-999</v>
      </c>
      <c r="AJ2550" s="82">
        <f>IF(AND(M2550&gt;=1,M2550&lt;=4),'adjustment factor'!$D$9,IF(M2550=-9,-999,IF(M2550=98,-999,IF(M2550=99,-999,IF(M2550="",-999,0)))))</f>
        <v>-999</v>
      </c>
      <c r="AK2550" s="82">
        <f>IF(H2550=1, 'adjustment factor'!$D$10, IF(H2550=-9,-999,IF(H2550="",-999,0)))</f>
        <v>-999</v>
      </c>
      <c r="AL2550" s="82">
        <f>IF(G2550=1, 'adjustment factor'!$D$11, IF(G2550=-9,-999,IF(G2550="",-999,0)))</f>
        <v>-999</v>
      </c>
      <c r="AM2550" s="82">
        <f>IF(I2550=1, 'adjustment factor'!$D$12, IF(I2550=-9,-999,IF(I2550="",-999,0)))</f>
        <v>-999</v>
      </c>
      <c r="AN2550" s="82">
        <f>IF(J2550=1, 'adjustment factor'!$D$13, IF(J2550=-9,-999,IF(J2550="",-999,0)))</f>
        <v>-999</v>
      </c>
      <c r="AO2550" s="82" t="str">
        <f t="shared" si="408"/>
        <v>-999</v>
      </c>
      <c r="AP2550" s="82" t="str">
        <f t="shared" si="409"/>
        <v>MISSING</v>
      </c>
    </row>
    <row r="2551" spans="2:42">
      <c r="B2551" s="207"/>
      <c r="C2551" s="35">
        <v>2547</v>
      </c>
      <c r="D2551" s="161"/>
      <c r="E2551" s="161"/>
      <c r="F2551" s="161"/>
      <c r="G2551" s="161"/>
      <c r="H2551" s="161"/>
      <c r="I2551" s="161"/>
      <c r="J2551" s="161"/>
      <c r="K2551" s="161"/>
      <c r="L2551" s="161"/>
      <c r="M2551" s="161"/>
      <c r="N2551" s="171"/>
      <c r="O2551" s="171"/>
      <c r="P2551" s="171"/>
      <c r="Q2551" s="171"/>
      <c r="R2551" s="171"/>
      <c r="S2551" s="171"/>
      <c r="T2551" s="208" t="str">
        <f t="shared" si="400"/>
        <v>MISSING</v>
      </c>
      <c r="U2551" s="208" t="str">
        <f t="shared" si="401"/>
        <v>MISSING</v>
      </c>
      <c r="X2551" s="56">
        <f t="shared" si="402"/>
        <v>-99</v>
      </c>
      <c r="Y2551" s="56">
        <f t="shared" si="403"/>
        <v>-99</v>
      </c>
      <c r="Z2551" s="56">
        <f t="shared" si="404"/>
        <v>-99</v>
      </c>
      <c r="AA2551" s="56">
        <f t="shared" si="405"/>
        <v>-99</v>
      </c>
      <c r="AB2551" s="56">
        <f t="shared" si="406"/>
        <v>-99</v>
      </c>
      <c r="AC2551" s="56">
        <f t="shared" si="407"/>
        <v>-99</v>
      </c>
      <c r="AD2551" s="3"/>
      <c r="AE2551" s="82">
        <f>IF(D2551=1, 'adjustment factor'!$D$4, IF(D2551=-9,-999,IF(D2551="",-999,0)))</f>
        <v>-999</v>
      </c>
      <c r="AF2551" s="82">
        <f>IF(F2551=1, 'adjustment factor'!$D$5, IF(F2551=-9,-999,IF(F2551="",-999,0)))</f>
        <v>-999</v>
      </c>
      <c r="AG2551" s="82">
        <f>IF(E2551=1, 'adjustment factor'!$D$6, IF(E2551=-9,-999,IF(E2551="",-999,0)))</f>
        <v>-999</v>
      </c>
      <c r="AH2551" s="82">
        <f>IF(K2551&gt;=45,'adjustment factor'!$D$7,IF(K2551=-9,-1200,IF(K2551="",-1200,0)))</f>
        <v>-1200</v>
      </c>
      <c r="AI2551" s="82">
        <f>IF(L2551=1, 'adjustment factor'!$D$8, IF(L2551=-9,-999,IF(L2551="",-999,0)))</f>
        <v>-999</v>
      </c>
      <c r="AJ2551" s="82">
        <f>IF(AND(M2551&gt;=1,M2551&lt;=4),'adjustment factor'!$D$9,IF(M2551=-9,-999,IF(M2551=98,-999,IF(M2551=99,-999,IF(M2551="",-999,0)))))</f>
        <v>-999</v>
      </c>
      <c r="AK2551" s="82">
        <f>IF(H2551=1, 'adjustment factor'!$D$10, IF(H2551=-9,-999,IF(H2551="",-999,0)))</f>
        <v>-999</v>
      </c>
      <c r="AL2551" s="82">
        <f>IF(G2551=1, 'adjustment factor'!$D$11, IF(G2551=-9,-999,IF(G2551="",-999,0)))</f>
        <v>-999</v>
      </c>
      <c r="AM2551" s="82">
        <f>IF(I2551=1, 'adjustment factor'!$D$12, IF(I2551=-9,-999,IF(I2551="",-999,0)))</f>
        <v>-999</v>
      </c>
      <c r="AN2551" s="82">
        <f>IF(J2551=1, 'adjustment factor'!$D$13, IF(J2551=-9,-999,IF(J2551="",-999,0)))</f>
        <v>-999</v>
      </c>
      <c r="AO2551" s="82" t="str">
        <f t="shared" si="408"/>
        <v>-999</v>
      </c>
      <c r="AP2551" s="82" t="str">
        <f t="shared" si="409"/>
        <v>MISSING</v>
      </c>
    </row>
    <row r="2552" spans="2:42">
      <c r="B2552" s="207"/>
      <c r="C2552" s="35">
        <v>2548</v>
      </c>
      <c r="D2552" s="161"/>
      <c r="E2552" s="161"/>
      <c r="F2552" s="161"/>
      <c r="G2552" s="161"/>
      <c r="H2552" s="161"/>
      <c r="I2552" s="161"/>
      <c r="J2552" s="161"/>
      <c r="K2552" s="161"/>
      <c r="L2552" s="161"/>
      <c r="M2552" s="161"/>
      <c r="N2552" s="171"/>
      <c r="O2552" s="171"/>
      <c r="P2552" s="171"/>
      <c r="Q2552" s="171"/>
      <c r="R2552" s="171"/>
      <c r="S2552" s="171"/>
      <c r="T2552" s="208" t="str">
        <f t="shared" si="400"/>
        <v>MISSING</v>
      </c>
      <c r="U2552" s="208" t="str">
        <f t="shared" si="401"/>
        <v>MISSING</v>
      </c>
      <c r="X2552" s="56">
        <f t="shared" si="402"/>
        <v>-99</v>
      </c>
      <c r="Y2552" s="56">
        <f t="shared" si="403"/>
        <v>-99</v>
      </c>
      <c r="Z2552" s="56">
        <f t="shared" si="404"/>
        <v>-99</v>
      </c>
      <c r="AA2552" s="56">
        <f t="shared" si="405"/>
        <v>-99</v>
      </c>
      <c r="AB2552" s="56">
        <f t="shared" si="406"/>
        <v>-99</v>
      </c>
      <c r="AC2552" s="56">
        <f t="shared" si="407"/>
        <v>-99</v>
      </c>
      <c r="AD2552" s="3"/>
      <c r="AE2552" s="82">
        <f>IF(D2552=1, 'adjustment factor'!$D$4, IF(D2552=-9,-999,IF(D2552="",-999,0)))</f>
        <v>-999</v>
      </c>
      <c r="AF2552" s="82">
        <f>IF(F2552=1, 'adjustment factor'!$D$5, IF(F2552=-9,-999,IF(F2552="",-999,0)))</f>
        <v>-999</v>
      </c>
      <c r="AG2552" s="82">
        <f>IF(E2552=1, 'adjustment factor'!$D$6, IF(E2552=-9,-999,IF(E2552="",-999,0)))</f>
        <v>-999</v>
      </c>
      <c r="AH2552" s="82">
        <f>IF(K2552&gt;=45,'adjustment factor'!$D$7,IF(K2552=-9,-1200,IF(K2552="",-1200,0)))</f>
        <v>-1200</v>
      </c>
      <c r="AI2552" s="82">
        <f>IF(L2552=1, 'adjustment factor'!$D$8, IF(L2552=-9,-999,IF(L2552="",-999,0)))</f>
        <v>-999</v>
      </c>
      <c r="AJ2552" s="82">
        <f>IF(AND(M2552&gt;=1,M2552&lt;=4),'adjustment factor'!$D$9,IF(M2552=-9,-999,IF(M2552=98,-999,IF(M2552=99,-999,IF(M2552="",-999,0)))))</f>
        <v>-999</v>
      </c>
      <c r="AK2552" s="82">
        <f>IF(H2552=1, 'adjustment factor'!$D$10, IF(H2552=-9,-999,IF(H2552="",-999,0)))</f>
        <v>-999</v>
      </c>
      <c r="AL2552" s="82">
        <f>IF(G2552=1, 'adjustment factor'!$D$11, IF(G2552=-9,-999,IF(G2552="",-999,0)))</f>
        <v>-999</v>
      </c>
      <c r="AM2552" s="82">
        <f>IF(I2552=1, 'adjustment factor'!$D$12, IF(I2552=-9,-999,IF(I2552="",-999,0)))</f>
        <v>-999</v>
      </c>
      <c r="AN2552" s="82">
        <f>IF(J2552=1, 'adjustment factor'!$D$13, IF(J2552=-9,-999,IF(J2552="",-999,0)))</f>
        <v>-999</v>
      </c>
      <c r="AO2552" s="82" t="str">
        <f t="shared" si="408"/>
        <v>-999</v>
      </c>
      <c r="AP2552" s="82" t="str">
        <f t="shared" si="409"/>
        <v>MISSING</v>
      </c>
    </row>
    <row r="2553" spans="2:42">
      <c r="B2553" s="207"/>
      <c r="C2553" s="35">
        <v>2549</v>
      </c>
      <c r="D2553" s="161"/>
      <c r="E2553" s="161"/>
      <c r="F2553" s="161"/>
      <c r="G2553" s="161"/>
      <c r="H2553" s="161"/>
      <c r="I2553" s="161"/>
      <c r="J2553" s="161"/>
      <c r="K2553" s="161"/>
      <c r="L2553" s="161"/>
      <c r="M2553" s="161"/>
      <c r="N2553" s="171"/>
      <c r="O2553" s="171"/>
      <c r="P2553" s="171"/>
      <c r="Q2553" s="171"/>
      <c r="R2553" s="171"/>
      <c r="S2553" s="171"/>
      <c r="T2553" s="208" t="str">
        <f t="shared" si="400"/>
        <v>MISSING</v>
      </c>
      <c r="U2553" s="208" t="str">
        <f t="shared" si="401"/>
        <v>MISSING</v>
      </c>
      <c r="X2553" s="56">
        <f t="shared" si="402"/>
        <v>-99</v>
      </c>
      <c r="Y2553" s="56">
        <f t="shared" si="403"/>
        <v>-99</v>
      </c>
      <c r="Z2553" s="56">
        <f t="shared" si="404"/>
        <v>-99</v>
      </c>
      <c r="AA2553" s="56">
        <f t="shared" si="405"/>
        <v>-99</v>
      </c>
      <c r="AB2553" s="56">
        <f t="shared" si="406"/>
        <v>-99</v>
      </c>
      <c r="AC2553" s="56">
        <f t="shared" si="407"/>
        <v>-99</v>
      </c>
      <c r="AD2553" s="3"/>
      <c r="AE2553" s="82">
        <f>IF(D2553=1, 'adjustment factor'!$D$4, IF(D2553=-9,-999,IF(D2553="",-999,0)))</f>
        <v>-999</v>
      </c>
      <c r="AF2553" s="82">
        <f>IF(F2553=1, 'adjustment factor'!$D$5, IF(F2553=-9,-999,IF(F2553="",-999,0)))</f>
        <v>-999</v>
      </c>
      <c r="AG2553" s="82">
        <f>IF(E2553=1, 'adjustment factor'!$D$6, IF(E2553=-9,-999,IF(E2553="",-999,0)))</f>
        <v>-999</v>
      </c>
      <c r="AH2553" s="82">
        <f>IF(K2553&gt;=45,'adjustment factor'!$D$7,IF(K2553=-9,-1200,IF(K2553="",-1200,0)))</f>
        <v>-1200</v>
      </c>
      <c r="AI2553" s="82">
        <f>IF(L2553=1, 'adjustment factor'!$D$8, IF(L2553=-9,-999,IF(L2553="",-999,0)))</f>
        <v>-999</v>
      </c>
      <c r="AJ2553" s="82">
        <f>IF(AND(M2553&gt;=1,M2553&lt;=4),'adjustment factor'!$D$9,IF(M2553=-9,-999,IF(M2553=98,-999,IF(M2553=99,-999,IF(M2553="",-999,0)))))</f>
        <v>-999</v>
      </c>
      <c r="AK2553" s="82">
        <f>IF(H2553=1, 'adjustment factor'!$D$10, IF(H2553=-9,-999,IF(H2553="",-999,0)))</f>
        <v>-999</v>
      </c>
      <c r="AL2553" s="82">
        <f>IF(G2553=1, 'adjustment factor'!$D$11, IF(G2553=-9,-999,IF(G2553="",-999,0)))</f>
        <v>-999</v>
      </c>
      <c r="AM2553" s="82">
        <f>IF(I2553=1, 'adjustment factor'!$D$12, IF(I2553=-9,-999,IF(I2553="",-999,0)))</f>
        <v>-999</v>
      </c>
      <c r="AN2553" s="82">
        <f>IF(J2553=1, 'adjustment factor'!$D$13, IF(J2553=-9,-999,IF(J2553="",-999,0)))</f>
        <v>-999</v>
      </c>
      <c r="AO2553" s="82" t="str">
        <f t="shared" si="408"/>
        <v>-999</v>
      </c>
      <c r="AP2553" s="82" t="str">
        <f t="shared" si="409"/>
        <v>MISSING</v>
      </c>
    </row>
    <row r="2554" spans="2:42">
      <c r="B2554" s="207"/>
      <c r="C2554" s="35">
        <v>2550</v>
      </c>
      <c r="D2554" s="161"/>
      <c r="E2554" s="161"/>
      <c r="F2554" s="161"/>
      <c r="G2554" s="161"/>
      <c r="H2554" s="161"/>
      <c r="I2554" s="161"/>
      <c r="J2554" s="161"/>
      <c r="K2554" s="161"/>
      <c r="L2554" s="161"/>
      <c r="M2554" s="161"/>
      <c r="N2554" s="171"/>
      <c r="O2554" s="171"/>
      <c r="P2554" s="171"/>
      <c r="Q2554" s="171"/>
      <c r="R2554" s="171"/>
      <c r="S2554" s="171"/>
      <c r="T2554" s="208" t="str">
        <f t="shared" si="400"/>
        <v>MISSING</v>
      </c>
      <c r="U2554" s="208" t="str">
        <f t="shared" si="401"/>
        <v>MISSING</v>
      </c>
      <c r="X2554" s="56">
        <f t="shared" si="402"/>
        <v>-99</v>
      </c>
      <c r="Y2554" s="56">
        <f t="shared" si="403"/>
        <v>-99</v>
      </c>
      <c r="Z2554" s="56">
        <f t="shared" si="404"/>
        <v>-99</v>
      </c>
      <c r="AA2554" s="56">
        <f t="shared" si="405"/>
        <v>-99</v>
      </c>
      <c r="AB2554" s="56">
        <f t="shared" si="406"/>
        <v>-99</v>
      </c>
      <c r="AC2554" s="56">
        <f t="shared" si="407"/>
        <v>-99</v>
      </c>
      <c r="AD2554" s="3"/>
      <c r="AE2554" s="82">
        <f>IF(D2554=1, 'adjustment factor'!$D$4, IF(D2554=-9,-999,IF(D2554="",-999,0)))</f>
        <v>-999</v>
      </c>
      <c r="AF2554" s="82">
        <f>IF(F2554=1, 'adjustment factor'!$D$5, IF(F2554=-9,-999,IF(F2554="",-999,0)))</f>
        <v>-999</v>
      </c>
      <c r="AG2554" s="82">
        <f>IF(E2554=1, 'adjustment factor'!$D$6, IF(E2554=-9,-999,IF(E2554="",-999,0)))</f>
        <v>-999</v>
      </c>
      <c r="AH2554" s="82">
        <f>IF(K2554&gt;=45,'adjustment factor'!$D$7,IF(K2554=-9,-1200,IF(K2554="",-1200,0)))</f>
        <v>-1200</v>
      </c>
      <c r="AI2554" s="82">
        <f>IF(L2554=1, 'adjustment factor'!$D$8, IF(L2554=-9,-999,IF(L2554="",-999,0)))</f>
        <v>-999</v>
      </c>
      <c r="AJ2554" s="82">
        <f>IF(AND(M2554&gt;=1,M2554&lt;=4),'adjustment factor'!$D$9,IF(M2554=-9,-999,IF(M2554=98,-999,IF(M2554=99,-999,IF(M2554="",-999,0)))))</f>
        <v>-999</v>
      </c>
      <c r="AK2554" s="82">
        <f>IF(H2554=1, 'adjustment factor'!$D$10, IF(H2554=-9,-999,IF(H2554="",-999,0)))</f>
        <v>-999</v>
      </c>
      <c r="AL2554" s="82">
        <f>IF(G2554=1, 'adjustment factor'!$D$11, IF(G2554=-9,-999,IF(G2554="",-999,0)))</f>
        <v>-999</v>
      </c>
      <c r="AM2554" s="82">
        <f>IF(I2554=1, 'adjustment factor'!$D$12, IF(I2554=-9,-999,IF(I2554="",-999,0)))</f>
        <v>-999</v>
      </c>
      <c r="AN2554" s="82">
        <f>IF(J2554=1, 'adjustment factor'!$D$13, IF(J2554=-9,-999,IF(J2554="",-999,0)))</f>
        <v>-999</v>
      </c>
      <c r="AO2554" s="82" t="str">
        <f t="shared" si="408"/>
        <v>-999</v>
      </c>
      <c r="AP2554" s="82" t="str">
        <f t="shared" si="409"/>
        <v>MISSING</v>
      </c>
    </row>
    <row r="2555" spans="2:42">
      <c r="B2555" s="207"/>
      <c r="C2555" s="35">
        <v>2551</v>
      </c>
      <c r="D2555" s="161"/>
      <c r="E2555" s="161"/>
      <c r="F2555" s="161"/>
      <c r="G2555" s="161"/>
      <c r="H2555" s="161"/>
      <c r="I2555" s="161"/>
      <c r="J2555" s="161"/>
      <c r="K2555" s="161"/>
      <c r="L2555" s="161"/>
      <c r="M2555" s="161"/>
      <c r="N2555" s="171"/>
      <c r="O2555" s="171"/>
      <c r="P2555" s="171"/>
      <c r="Q2555" s="171"/>
      <c r="R2555" s="171"/>
      <c r="S2555" s="171"/>
      <c r="T2555" s="208" t="str">
        <f t="shared" si="400"/>
        <v>MISSING</v>
      </c>
      <c r="U2555" s="208" t="str">
        <f t="shared" si="401"/>
        <v>MISSING</v>
      </c>
      <c r="X2555" s="56">
        <f t="shared" si="402"/>
        <v>-99</v>
      </c>
      <c r="Y2555" s="56">
        <f t="shared" si="403"/>
        <v>-99</v>
      </c>
      <c r="Z2555" s="56">
        <f t="shared" si="404"/>
        <v>-99</v>
      </c>
      <c r="AA2555" s="56">
        <f t="shared" si="405"/>
        <v>-99</v>
      </c>
      <c r="AB2555" s="56">
        <f t="shared" si="406"/>
        <v>-99</v>
      </c>
      <c r="AC2555" s="56">
        <f t="shared" si="407"/>
        <v>-99</v>
      </c>
      <c r="AD2555" s="3"/>
      <c r="AE2555" s="82">
        <f>IF(D2555=1, 'adjustment factor'!$D$4, IF(D2555=-9,-999,IF(D2555="",-999,0)))</f>
        <v>-999</v>
      </c>
      <c r="AF2555" s="82">
        <f>IF(F2555=1, 'adjustment factor'!$D$5, IF(F2555=-9,-999,IF(F2555="",-999,0)))</f>
        <v>-999</v>
      </c>
      <c r="AG2555" s="82">
        <f>IF(E2555=1, 'adjustment factor'!$D$6, IF(E2555=-9,-999,IF(E2555="",-999,0)))</f>
        <v>-999</v>
      </c>
      <c r="AH2555" s="82">
        <f>IF(K2555&gt;=45,'adjustment factor'!$D$7,IF(K2555=-9,-1200,IF(K2555="",-1200,0)))</f>
        <v>-1200</v>
      </c>
      <c r="AI2555" s="82">
        <f>IF(L2555=1, 'adjustment factor'!$D$8, IF(L2555=-9,-999,IF(L2555="",-999,0)))</f>
        <v>-999</v>
      </c>
      <c r="AJ2555" s="82">
        <f>IF(AND(M2555&gt;=1,M2555&lt;=4),'adjustment factor'!$D$9,IF(M2555=-9,-999,IF(M2555=98,-999,IF(M2555=99,-999,IF(M2555="",-999,0)))))</f>
        <v>-999</v>
      </c>
      <c r="AK2555" s="82">
        <f>IF(H2555=1, 'adjustment factor'!$D$10, IF(H2555=-9,-999,IF(H2555="",-999,0)))</f>
        <v>-999</v>
      </c>
      <c r="AL2555" s="82">
        <f>IF(G2555=1, 'adjustment factor'!$D$11, IF(G2555=-9,-999,IF(G2555="",-999,0)))</f>
        <v>-999</v>
      </c>
      <c r="AM2555" s="82">
        <f>IF(I2555=1, 'adjustment factor'!$D$12, IF(I2555=-9,-999,IF(I2555="",-999,0)))</f>
        <v>-999</v>
      </c>
      <c r="AN2555" s="82">
        <f>IF(J2555=1, 'adjustment factor'!$D$13, IF(J2555=-9,-999,IF(J2555="",-999,0)))</f>
        <v>-999</v>
      </c>
      <c r="AO2555" s="82" t="str">
        <f t="shared" si="408"/>
        <v>-999</v>
      </c>
      <c r="AP2555" s="82" t="str">
        <f t="shared" si="409"/>
        <v>MISSING</v>
      </c>
    </row>
    <row r="2556" spans="2:42">
      <c r="B2556" s="207"/>
      <c r="C2556" s="35">
        <v>2552</v>
      </c>
      <c r="D2556" s="161"/>
      <c r="E2556" s="161"/>
      <c r="F2556" s="161"/>
      <c r="G2556" s="161"/>
      <c r="H2556" s="161"/>
      <c r="I2556" s="161"/>
      <c r="J2556" s="161"/>
      <c r="K2556" s="161"/>
      <c r="L2556" s="161"/>
      <c r="M2556" s="161"/>
      <c r="N2556" s="171"/>
      <c r="O2556" s="171"/>
      <c r="P2556" s="171"/>
      <c r="Q2556" s="171"/>
      <c r="R2556" s="171"/>
      <c r="S2556" s="171"/>
      <c r="T2556" s="208" t="str">
        <f t="shared" si="400"/>
        <v>MISSING</v>
      </c>
      <c r="U2556" s="208" t="str">
        <f t="shared" si="401"/>
        <v>MISSING</v>
      </c>
      <c r="X2556" s="56">
        <f t="shared" si="402"/>
        <v>-99</v>
      </c>
      <c r="Y2556" s="56">
        <f t="shared" si="403"/>
        <v>-99</v>
      </c>
      <c r="Z2556" s="56">
        <f t="shared" si="404"/>
        <v>-99</v>
      </c>
      <c r="AA2556" s="56">
        <f t="shared" si="405"/>
        <v>-99</v>
      </c>
      <c r="AB2556" s="56">
        <f t="shared" si="406"/>
        <v>-99</v>
      </c>
      <c r="AC2556" s="56">
        <f t="shared" si="407"/>
        <v>-99</v>
      </c>
      <c r="AD2556" s="3"/>
      <c r="AE2556" s="82">
        <f>IF(D2556=1, 'adjustment factor'!$D$4, IF(D2556=-9,-999,IF(D2556="",-999,0)))</f>
        <v>-999</v>
      </c>
      <c r="AF2556" s="82">
        <f>IF(F2556=1, 'adjustment factor'!$D$5, IF(F2556=-9,-999,IF(F2556="",-999,0)))</f>
        <v>-999</v>
      </c>
      <c r="AG2556" s="82">
        <f>IF(E2556=1, 'adjustment factor'!$D$6, IF(E2556=-9,-999,IF(E2556="",-999,0)))</f>
        <v>-999</v>
      </c>
      <c r="AH2556" s="82">
        <f>IF(K2556&gt;=45,'adjustment factor'!$D$7,IF(K2556=-9,-1200,IF(K2556="",-1200,0)))</f>
        <v>-1200</v>
      </c>
      <c r="AI2556" s="82">
        <f>IF(L2556=1, 'adjustment factor'!$D$8, IF(L2556=-9,-999,IF(L2556="",-999,0)))</f>
        <v>-999</v>
      </c>
      <c r="AJ2556" s="82">
        <f>IF(AND(M2556&gt;=1,M2556&lt;=4),'adjustment factor'!$D$9,IF(M2556=-9,-999,IF(M2556=98,-999,IF(M2556=99,-999,IF(M2556="",-999,0)))))</f>
        <v>-999</v>
      </c>
      <c r="AK2556" s="82">
        <f>IF(H2556=1, 'adjustment factor'!$D$10, IF(H2556=-9,-999,IF(H2556="",-999,0)))</f>
        <v>-999</v>
      </c>
      <c r="AL2556" s="82">
        <f>IF(G2556=1, 'adjustment factor'!$D$11, IF(G2556=-9,-999,IF(G2556="",-999,0)))</f>
        <v>-999</v>
      </c>
      <c r="AM2556" s="82">
        <f>IF(I2556=1, 'adjustment factor'!$D$12, IF(I2556=-9,-999,IF(I2556="",-999,0)))</f>
        <v>-999</v>
      </c>
      <c r="AN2556" s="82">
        <f>IF(J2556=1, 'adjustment factor'!$D$13, IF(J2556=-9,-999,IF(J2556="",-999,0)))</f>
        <v>-999</v>
      </c>
      <c r="AO2556" s="82" t="str">
        <f t="shared" si="408"/>
        <v>-999</v>
      </c>
      <c r="AP2556" s="82" t="str">
        <f t="shared" si="409"/>
        <v>MISSING</v>
      </c>
    </row>
    <row r="2557" spans="2:42">
      <c r="B2557" s="207"/>
      <c r="C2557" s="35">
        <v>2553</v>
      </c>
      <c r="D2557" s="161"/>
      <c r="E2557" s="161"/>
      <c r="F2557" s="161"/>
      <c r="G2557" s="161"/>
      <c r="H2557" s="161"/>
      <c r="I2557" s="161"/>
      <c r="J2557" s="161"/>
      <c r="K2557" s="161"/>
      <c r="L2557" s="161"/>
      <c r="M2557" s="161"/>
      <c r="N2557" s="171"/>
      <c r="O2557" s="171"/>
      <c r="P2557" s="171"/>
      <c r="Q2557" s="171"/>
      <c r="R2557" s="171"/>
      <c r="S2557" s="171"/>
      <c r="T2557" s="208" t="str">
        <f t="shared" si="400"/>
        <v>MISSING</v>
      </c>
      <c r="U2557" s="208" t="str">
        <f t="shared" si="401"/>
        <v>MISSING</v>
      </c>
      <c r="X2557" s="56">
        <f t="shared" si="402"/>
        <v>-99</v>
      </c>
      <c r="Y2557" s="56">
        <f t="shared" si="403"/>
        <v>-99</v>
      </c>
      <c r="Z2557" s="56">
        <f t="shared" si="404"/>
        <v>-99</v>
      </c>
      <c r="AA2557" s="56">
        <f t="shared" si="405"/>
        <v>-99</v>
      </c>
      <c r="AB2557" s="56">
        <f t="shared" si="406"/>
        <v>-99</v>
      </c>
      <c r="AC2557" s="56">
        <f t="shared" si="407"/>
        <v>-99</v>
      </c>
      <c r="AD2557" s="3"/>
      <c r="AE2557" s="82">
        <f>IF(D2557=1, 'adjustment factor'!$D$4, IF(D2557=-9,-999,IF(D2557="",-999,0)))</f>
        <v>-999</v>
      </c>
      <c r="AF2557" s="82">
        <f>IF(F2557=1, 'adjustment factor'!$D$5, IF(F2557=-9,-999,IF(F2557="",-999,0)))</f>
        <v>-999</v>
      </c>
      <c r="AG2557" s="82">
        <f>IF(E2557=1, 'adjustment factor'!$D$6, IF(E2557=-9,-999,IF(E2557="",-999,0)))</f>
        <v>-999</v>
      </c>
      <c r="AH2557" s="82">
        <f>IF(K2557&gt;=45,'adjustment factor'!$D$7,IF(K2557=-9,-1200,IF(K2557="",-1200,0)))</f>
        <v>-1200</v>
      </c>
      <c r="AI2557" s="82">
        <f>IF(L2557=1, 'adjustment factor'!$D$8, IF(L2557=-9,-999,IF(L2557="",-999,0)))</f>
        <v>-999</v>
      </c>
      <c r="AJ2557" s="82">
        <f>IF(AND(M2557&gt;=1,M2557&lt;=4),'adjustment factor'!$D$9,IF(M2557=-9,-999,IF(M2557=98,-999,IF(M2557=99,-999,IF(M2557="",-999,0)))))</f>
        <v>-999</v>
      </c>
      <c r="AK2557" s="82">
        <f>IF(H2557=1, 'adjustment factor'!$D$10, IF(H2557=-9,-999,IF(H2557="",-999,0)))</f>
        <v>-999</v>
      </c>
      <c r="AL2557" s="82">
        <f>IF(G2557=1, 'adjustment factor'!$D$11, IF(G2557=-9,-999,IF(G2557="",-999,0)))</f>
        <v>-999</v>
      </c>
      <c r="AM2557" s="82">
        <f>IF(I2557=1, 'adjustment factor'!$D$12, IF(I2557=-9,-999,IF(I2557="",-999,0)))</f>
        <v>-999</v>
      </c>
      <c r="AN2557" s="82">
        <f>IF(J2557=1, 'adjustment factor'!$D$13, IF(J2557=-9,-999,IF(J2557="",-999,0)))</f>
        <v>-999</v>
      </c>
      <c r="AO2557" s="82" t="str">
        <f t="shared" si="408"/>
        <v>-999</v>
      </c>
      <c r="AP2557" s="82" t="str">
        <f t="shared" si="409"/>
        <v>MISSING</v>
      </c>
    </row>
    <row r="2558" spans="2:42">
      <c r="B2558" s="207"/>
      <c r="C2558" s="35">
        <v>2554</v>
      </c>
      <c r="D2558" s="161"/>
      <c r="E2558" s="161"/>
      <c r="F2558" s="161"/>
      <c r="G2558" s="161"/>
      <c r="H2558" s="161"/>
      <c r="I2558" s="161"/>
      <c r="J2558" s="161"/>
      <c r="K2558" s="161"/>
      <c r="L2558" s="161"/>
      <c r="M2558" s="161"/>
      <c r="N2558" s="171"/>
      <c r="O2558" s="171"/>
      <c r="P2558" s="171"/>
      <c r="Q2558" s="171"/>
      <c r="R2558" s="171"/>
      <c r="S2558" s="171"/>
      <c r="T2558" s="208" t="str">
        <f t="shared" si="400"/>
        <v>MISSING</v>
      </c>
      <c r="U2558" s="208" t="str">
        <f t="shared" si="401"/>
        <v>MISSING</v>
      </c>
      <c r="X2558" s="56">
        <f t="shared" si="402"/>
        <v>-99</v>
      </c>
      <c r="Y2558" s="56">
        <f t="shared" si="403"/>
        <v>-99</v>
      </c>
      <c r="Z2558" s="56">
        <f t="shared" si="404"/>
        <v>-99</v>
      </c>
      <c r="AA2558" s="56">
        <f t="shared" si="405"/>
        <v>-99</v>
      </c>
      <c r="AB2558" s="56">
        <f t="shared" si="406"/>
        <v>-99</v>
      </c>
      <c r="AC2558" s="56">
        <f t="shared" si="407"/>
        <v>-99</v>
      </c>
      <c r="AD2558" s="3"/>
      <c r="AE2558" s="82">
        <f>IF(D2558=1, 'adjustment factor'!$D$4, IF(D2558=-9,-999,IF(D2558="",-999,0)))</f>
        <v>-999</v>
      </c>
      <c r="AF2558" s="82">
        <f>IF(F2558=1, 'adjustment factor'!$D$5, IF(F2558=-9,-999,IF(F2558="",-999,0)))</f>
        <v>-999</v>
      </c>
      <c r="AG2558" s="82">
        <f>IF(E2558=1, 'adjustment factor'!$D$6, IF(E2558=-9,-999,IF(E2558="",-999,0)))</f>
        <v>-999</v>
      </c>
      <c r="AH2558" s="82">
        <f>IF(K2558&gt;=45,'adjustment factor'!$D$7,IF(K2558=-9,-1200,IF(K2558="",-1200,0)))</f>
        <v>-1200</v>
      </c>
      <c r="AI2558" s="82">
        <f>IF(L2558=1, 'adjustment factor'!$D$8, IF(L2558=-9,-999,IF(L2558="",-999,0)))</f>
        <v>-999</v>
      </c>
      <c r="AJ2558" s="82">
        <f>IF(AND(M2558&gt;=1,M2558&lt;=4),'adjustment factor'!$D$9,IF(M2558=-9,-999,IF(M2558=98,-999,IF(M2558=99,-999,IF(M2558="",-999,0)))))</f>
        <v>-999</v>
      </c>
      <c r="AK2558" s="82">
        <f>IF(H2558=1, 'adjustment factor'!$D$10, IF(H2558=-9,-999,IF(H2558="",-999,0)))</f>
        <v>-999</v>
      </c>
      <c r="AL2558" s="82">
        <f>IF(G2558=1, 'adjustment factor'!$D$11, IF(G2558=-9,-999,IF(G2558="",-999,0)))</f>
        <v>-999</v>
      </c>
      <c r="AM2558" s="82">
        <f>IF(I2558=1, 'adjustment factor'!$D$12, IF(I2558=-9,-999,IF(I2558="",-999,0)))</f>
        <v>-999</v>
      </c>
      <c r="AN2558" s="82">
        <f>IF(J2558=1, 'adjustment factor'!$D$13, IF(J2558=-9,-999,IF(J2558="",-999,0)))</f>
        <v>-999</v>
      </c>
      <c r="AO2558" s="82" t="str">
        <f t="shared" si="408"/>
        <v>-999</v>
      </c>
      <c r="AP2558" s="82" t="str">
        <f t="shared" si="409"/>
        <v>MISSING</v>
      </c>
    </row>
    <row r="2559" spans="2:42">
      <c r="B2559" s="207"/>
      <c r="C2559" s="35">
        <v>2555</v>
      </c>
      <c r="D2559" s="161"/>
      <c r="E2559" s="161"/>
      <c r="F2559" s="161"/>
      <c r="G2559" s="161"/>
      <c r="H2559" s="161"/>
      <c r="I2559" s="161"/>
      <c r="J2559" s="161"/>
      <c r="K2559" s="161"/>
      <c r="L2559" s="161"/>
      <c r="M2559" s="161"/>
      <c r="N2559" s="171"/>
      <c r="O2559" s="171"/>
      <c r="P2559" s="171"/>
      <c r="Q2559" s="171"/>
      <c r="R2559" s="171"/>
      <c r="S2559" s="171"/>
      <c r="T2559" s="208" t="str">
        <f t="shared" si="400"/>
        <v>MISSING</v>
      </c>
      <c r="U2559" s="208" t="str">
        <f t="shared" si="401"/>
        <v>MISSING</v>
      </c>
      <c r="X2559" s="56">
        <f t="shared" si="402"/>
        <v>-99</v>
      </c>
      <c r="Y2559" s="56">
        <f t="shared" si="403"/>
        <v>-99</v>
      </c>
      <c r="Z2559" s="56">
        <f t="shared" si="404"/>
        <v>-99</v>
      </c>
      <c r="AA2559" s="56">
        <f t="shared" si="405"/>
        <v>-99</v>
      </c>
      <c r="AB2559" s="56">
        <f t="shared" si="406"/>
        <v>-99</v>
      </c>
      <c r="AC2559" s="56">
        <f t="shared" si="407"/>
        <v>-99</v>
      </c>
      <c r="AD2559" s="3"/>
      <c r="AE2559" s="82">
        <f>IF(D2559=1, 'adjustment factor'!$D$4, IF(D2559=-9,-999,IF(D2559="",-999,0)))</f>
        <v>-999</v>
      </c>
      <c r="AF2559" s="82">
        <f>IF(F2559=1, 'adjustment factor'!$D$5, IF(F2559=-9,-999,IF(F2559="",-999,0)))</f>
        <v>-999</v>
      </c>
      <c r="AG2559" s="82">
        <f>IF(E2559=1, 'adjustment factor'!$D$6, IF(E2559=-9,-999,IF(E2559="",-999,0)))</f>
        <v>-999</v>
      </c>
      <c r="AH2559" s="82">
        <f>IF(K2559&gt;=45,'adjustment factor'!$D$7,IF(K2559=-9,-1200,IF(K2559="",-1200,0)))</f>
        <v>-1200</v>
      </c>
      <c r="AI2559" s="82">
        <f>IF(L2559=1, 'adjustment factor'!$D$8, IF(L2559=-9,-999,IF(L2559="",-999,0)))</f>
        <v>-999</v>
      </c>
      <c r="AJ2559" s="82">
        <f>IF(AND(M2559&gt;=1,M2559&lt;=4),'adjustment factor'!$D$9,IF(M2559=-9,-999,IF(M2559=98,-999,IF(M2559=99,-999,IF(M2559="",-999,0)))))</f>
        <v>-999</v>
      </c>
      <c r="AK2559" s="82">
        <f>IF(H2559=1, 'adjustment factor'!$D$10, IF(H2559=-9,-999,IF(H2559="",-999,0)))</f>
        <v>-999</v>
      </c>
      <c r="AL2559" s="82">
        <f>IF(G2559=1, 'adjustment factor'!$D$11, IF(G2559=-9,-999,IF(G2559="",-999,0)))</f>
        <v>-999</v>
      </c>
      <c r="AM2559" s="82">
        <f>IF(I2559=1, 'adjustment factor'!$D$12, IF(I2559=-9,-999,IF(I2559="",-999,0)))</f>
        <v>-999</v>
      </c>
      <c r="AN2559" s="82">
        <f>IF(J2559=1, 'adjustment factor'!$D$13, IF(J2559=-9,-999,IF(J2559="",-999,0)))</f>
        <v>-999</v>
      </c>
      <c r="AO2559" s="82" t="str">
        <f t="shared" si="408"/>
        <v>-999</v>
      </c>
      <c r="AP2559" s="82" t="str">
        <f t="shared" si="409"/>
        <v>MISSING</v>
      </c>
    </row>
    <row r="2560" spans="2:42">
      <c r="B2560" s="207"/>
      <c r="C2560" s="35">
        <v>2556</v>
      </c>
      <c r="D2560" s="161"/>
      <c r="E2560" s="161"/>
      <c r="F2560" s="161"/>
      <c r="G2560" s="161"/>
      <c r="H2560" s="161"/>
      <c r="I2560" s="161"/>
      <c r="J2560" s="161"/>
      <c r="K2560" s="161"/>
      <c r="L2560" s="161"/>
      <c r="M2560" s="161"/>
      <c r="N2560" s="171"/>
      <c r="O2560" s="171"/>
      <c r="P2560" s="171"/>
      <c r="Q2560" s="171"/>
      <c r="R2560" s="171"/>
      <c r="S2560" s="171"/>
      <c r="T2560" s="208" t="str">
        <f t="shared" si="400"/>
        <v>MISSING</v>
      </c>
      <c r="U2560" s="208" t="str">
        <f t="shared" si="401"/>
        <v>MISSING</v>
      </c>
      <c r="X2560" s="56">
        <f t="shared" si="402"/>
        <v>-99</v>
      </c>
      <c r="Y2560" s="56">
        <f t="shared" si="403"/>
        <v>-99</v>
      </c>
      <c r="Z2560" s="56">
        <f t="shared" si="404"/>
        <v>-99</v>
      </c>
      <c r="AA2560" s="56">
        <f t="shared" si="405"/>
        <v>-99</v>
      </c>
      <c r="AB2560" s="56">
        <f t="shared" si="406"/>
        <v>-99</v>
      </c>
      <c r="AC2560" s="56">
        <f t="shared" si="407"/>
        <v>-99</v>
      </c>
      <c r="AD2560" s="3"/>
      <c r="AE2560" s="82">
        <f>IF(D2560=1, 'adjustment factor'!$D$4, IF(D2560=-9,-999,IF(D2560="",-999,0)))</f>
        <v>-999</v>
      </c>
      <c r="AF2560" s="82">
        <f>IF(F2560=1, 'adjustment factor'!$D$5, IF(F2560=-9,-999,IF(F2560="",-999,0)))</f>
        <v>-999</v>
      </c>
      <c r="AG2560" s="82">
        <f>IF(E2560=1, 'adjustment factor'!$D$6, IF(E2560=-9,-999,IF(E2560="",-999,0)))</f>
        <v>-999</v>
      </c>
      <c r="AH2560" s="82">
        <f>IF(K2560&gt;=45,'adjustment factor'!$D$7,IF(K2560=-9,-1200,IF(K2560="",-1200,0)))</f>
        <v>-1200</v>
      </c>
      <c r="AI2560" s="82">
        <f>IF(L2560=1, 'adjustment factor'!$D$8, IF(L2560=-9,-999,IF(L2560="",-999,0)))</f>
        <v>-999</v>
      </c>
      <c r="AJ2560" s="82">
        <f>IF(AND(M2560&gt;=1,M2560&lt;=4),'adjustment factor'!$D$9,IF(M2560=-9,-999,IF(M2560=98,-999,IF(M2560=99,-999,IF(M2560="",-999,0)))))</f>
        <v>-999</v>
      </c>
      <c r="AK2560" s="82">
        <f>IF(H2560=1, 'adjustment factor'!$D$10, IF(H2560=-9,-999,IF(H2560="",-999,0)))</f>
        <v>-999</v>
      </c>
      <c r="AL2560" s="82">
        <f>IF(G2560=1, 'adjustment factor'!$D$11, IF(G2560=-9,-999,IF(G2560="",-999,0)))</f>
        <v>-999</v>
      </c>
      <c r="AM2560" s="82">
        <f>IF(I2560=1, 'adjustment factor'!$D$12, IF(I2560=-9,-999,IF(I2560="",-999,0)))</f>
        <v>-999</v>
      </c>
      <c r="AN2560" s="82">
        <f>IF(J2560=1, 'adjustment factor'!$D$13, IF(J2560=-9,-999,IF(J2560="",-999,0)))</f>
        <v>-999</v>
      </c>
      <c r="AO2560" s="82" t="str">
        <f t="shared" si="408"/>
        <v>-999</v>
      </c>
      <c r="AP2560" s="82" t="str">
        <f t="shared" si="409"/>
        <v>MISSING</v>
      </c>
    </row>
    <row r="2561" spans="2:42">
      <c r="B2561" s="207"/>
      <c r="C2561" s="35">
        <v>2557</v>
      </c>
      <c r="D2561" s="161"/>
      <c r="E2561" s="161"/>
      <c r="F2561" s="161"/>
      <c r="G2561" s="161"/>
      <c r="H2561" s="161"/>
      <c r="I2561" s="161"/>
      <c r="J2561" s="161"/>
      <c r="K2561" s="161"/>
      <c r="L2561" s="161"/>
      <c r="M2561" s="161"/>
      <c r="N2561" s="171"/>
      <c r="O2561" s="171"/>
      <c r="P2561" s="171"/>
      <c r="Q2561" s="171"/>
      <c r="R2561" s="171"/>
      <c r="S2561" s="171"/>
      <c r="T2561" s="208" t="str">
        <f t="shared" si="400"/>
        <v>MISSING</v>
      </c>
      <c r="U2561" s="208" t="str">
        <f t="shared" si="401"/>
        <v>MISSING</v>
      </c>
      <c r="X2561" s="56">
        <f t="shared" si="402"/>
        <v>-99</v>
      </c>
      <c r="Y2561" s="56">
        <f t="shared" si="403"/>
        <v>-99</v>
      </c>
      <c r="Z2561" s="56">
        <f t="shared" si="404"/>
        <v>-99</v>
      </c>
      <c r="AA2561" s="56">
        <f t="shared" si="405"/>
        <v>-99</v>
      </c>
      <c r="AB2561" s="56">
        <f t="shared" si="406"/>
        <v>-99</v>
      </c>
      <c r="AC2561" s="56">
        <f t="shared" si="407"/>
        <v>-99</v>
      </c>
      <c r="AD2561" s="3"/>
      <c r="AE2561" s="82">
        <f>IF(D2561=1, 'adjustment factor'!$D$4, IF(D2561=-9,-999,IF(D2561="",-999,0)))</f>
        <v>-999</v>
      </c>
      <c r="AF2561" s="82">
        <f>IF(F2561=1, 'adjustment factor'!$D$5, IF(F2561=-9,-999,IF(F2561="",-999,0)))</f>
        <v>-999</v>
      </c>
      <c r="AG2561" s="82">
        <f>IF(E2561=1, 'adjustment factor'!$D$6, IF(E2561=-9,-999,IF(E2561="",-999,0)))</f>
        <v>-999</v>
      </c>
      <c r="AH2561" s="82">
        <f>IF(K2561&gt;=45,'adjustment factor'!$D$7,IF(K2561=-9,-1200,IF(K2561="",-1200,0)))</f>
        <v>-1200</v>
      </c>
      <c r="AI2561" s="82">
        <f>IF(L2561=1, 'adjustment factor'!$D$8, IF(L2561=-9,-999,IF(L2561="",-999,0)))</f>
        <v>-999</v>
      </c>
      <c r="AJ2561" s="82">
        <f>IF(AND(M2561&gt;=1,M2561&lt;=4),'adjustment factor'!$D$9,IF(M2561=-9,-999,IF(M2561=98,-999,IF(M2561=99,-999,IF(M2561="",-999,0)))))</f>
        <v>-999</v>
      </c>
      <c r="AK2561" s="82">
        <f>IF(H2561=1, 'adjustment factor'!$D$10, IF(H2561=-9,-999,IF(H2561="",-999,0)))</f>
        <v>-999</v>
      </c>
      <c r="AL2561" s="82">
        <f>IF(G2561=1, 'adjustment factor'!$D$11, IF(G2561=-9,-999,IF(G2561="",-999,0)))</f>
        <v>-999</v>
      </c>
      <c r="AM2561" s="82">
        <f>IF(I2561=1, 'adjustment factor'!$D$12, IF(I2561=-9,-999,IF(I2561="",-999,0)))</f>
        <v>-999</v>
      </c>
      <c r="AN2561" s="82">
        <f>IF(J2561=1, 'adjustment factor'!$D$13, IF(J2561=-9,-999,IF(J2561="",-999,0)))</f>
        <v>-999</v>
      </c>
      <c r="AO2561" s="82" t="str">
        <f t="shared" si="408"/>
        <v>-999</v>
      </c>
      <c r="AP2561" s="82" t="str">
        <f t="shared" si="409"/>
        <v>MISSING</v>
      </c>
    </row>
    <row r="2562" spans="2:42">
      <c r="B2562" s="207"/>
      <c r="C2562" s="35">
        <v>2558</v>
      </c>
      <c r="D2562" s="161"/>
      <c r="E2562" s="161"/>
      <c r="F2562" s="161"/>
      <c r="G2562" s="161"/>
      <c r="H2562" s="161"/>
      <c r="I2562" s="161"/>
      <c r="J2562" s="161"/>
      <c r="K2562" s="161"/>
      <c r="L2562" s="161"/>
      <c r="M2562" s="161"/>
      <c r="N2562" s="171"/>
      <c r="O2562" s="171"/>
      <c r="P2562" s="171"/>
      <c r="Q2562" s="171"/>
      <c r="R2562" s="171"/>
      <c r="S2562" s="171"/>
      <c r="T2562" s="208" t="str">
        <f t="shared" si="400"/>
        <v>MISSING</v>
      </c>
      <c r="U2562" s="208" t="str">
        <f t="shared" si="401"/>
        <v>MISSING</v>
      </c>
      <c r="X2562" s="56">
        <f t="shared" si="402"/>
        <v>-99</v>
      </c>
      <c r="Y2562" s="56">
        <f t="shared" si="403"/>
        <v>-99</v>
      </c>
      <c r="Z2562" s="56">
        <f t="shared" si="404"/>
        <v>-99</v>
      </c>
      <c r="AA2562" s="56">
        <f t="shared" si="405"/>
        <v>-99</v>
      </c>
      <c r="AB2562" s="56">
        <f t="shared" si="406"/>
        <v>-99</v>
      </c>
      <c r="AC2562" s="56">
        <f t="shared" si="407"/>
        <v>-99</v>
      </c>
      <c r="AD2562" s="3"/>
      <c r="AE2562" s="82">
        <f>IF(D2562=1, 'adjustment factor'!$D$4, IF(D2562=-9,-999,IF(D2562="",-999,0)))</f>
        <v>-999</v>
      </c>
      <c r="AF2562" s="82">
        <f>IF(F2562=1, 'adjustment factor'!$D$5, IF(F2562=-9,-999,IF(F2562="",-999,0)))</f>
        <v>-999</v>
      </c>
      <c r="AG2562" s="82">
        <f>IF(E2562=1, 'adjustment factor'!$D$6, IF(E2562=-9,-999,IF(E2562="",-999,0)))</f>
        <v>-999</v>
      </c>
      <c r="AH2562" s="82">
        <f>IF(K2562&gt;=45,'adjustment factor'!$D$7,IF(K2562=-9,-1200,IF(K2562="",-1200,0)))</f>
        <v>-1200</v>
      </c>
      <c r="AI2562" s="82">
        <f>IF(L2562=1, 'adjustment factor'!$D$8, IF(L2562=-9,-999,IF(L2562="",-999,0)))</f>
        <v>-999</v>
      </c>
      <c r="AJ2562" s="82">
        <f>IF(AND(M2562&gt;=1,M2562&lt;=4),'adjustment factor'!$D$9,IF(M2562=-9,-999,IF(M2562=98,-999,IF(M2562=99,-999,IF(M2562="",-999,0)))))</f>
        <v>-999</v>
      </c>
      <c r="AK2562" s="82">
        <f>IF(H2562=1, 'adjustment factor'!$D$10, IF(H2562=-9,-999,IF(H2562="",-999,0)))</f>
        <v>-999</v>
      </c>
      <c r="AL2562" s="82">
        <f>IF(G2562=1, 'adjustment factor'!$D$11, IF(G2562=-9,-999,IF(G2562="",-999,0)))</f>
        <v>-999</v>
      </c>
      <c r="AM2562" s="82">
        <f>IF(I2562=1, 'adjustment factor'!$D$12, IF(I2562=-9,-999,IF(I2562="",-999,0)))</f>
        <v>-999</v>
      </c>
      <c r="AN2562" s="82">
        <f>IF(J2562=1, 'adjustment factor'!$D$13, IF(J2562=-9,-999,IF(J2562="",-999,0)))</f>
        <v>-999</v>
      </c>
      <c r="AO2562" s="82" t="str">
        <f t="shared" si="408"/>
        <v>-999</v>
      </c>
      <c r="AP2562" s="82" t="str">
        <f t="shared" si="409"/>
        <v>MISSING</v>
      </c>
    </row>
    <row r="2563" spans="2:42">
      <c r="B2563" s="207"/>
      <c r="C2563" s="35">
        <v>2559</v>
      </c>
      <c r="D2563" s="161"/>
      <c r="E2563" s="161"/>
      <c r="F2563" s="161"/>
      <c r="G2563" s="161"/>
      <c r="H2563" s="161"/>
      <c r="I2563" s="161"/>
      <c r="J2563" s="161"/>
      <c r="K2563" s="161"/>
      <c r="L2563" s="161"/>
      <c r="M2563" s="161"/>
      <c r="N2563" s="171"/>
      <c r="O2563" s="171"/>
      <c r="P2563" s="171"/>
      <c r="Q2563" s="171"/>
      <c r="R2563" s="171"/>
      <c r="S2563" s="171"/>
      <c r="T2563" s="208" t="str">
        <f t="shared" si="400"/>
        <v>MISSING</v>
      </c>
      <c r="U2563" s="208" t="str">
        <f t="shared" si="401"/>
        <v>MISSING</v>
      </c>
      <c r="X2563" s="56">
        <f t="shared" si="402"/>
        <v>-99</v>
      </c>
      <c r="Y2563" s="56">
        <f t="shared" si="403"/>
        <v>-99</v>
      </c>
      <c r="Z2563" s="56">
        <f t="shared" si="404"/>
        <v>-99</v>
      </c>
      <c r="AA2563" s="56">
        <f t="shared" si="405"/>
        <v>-99</v>
      </c>
      <c r="AB2563" s="56">
        <f t="shared" si="406"/>
        <v>-99</v>
      </c>
      <c r="AC2563" s="56">
        <f t="shared" si="407"/>
        <v>-99</v>
      </c>
      <c r="AD2563" s="3"/>
      <c r="AE2563" s="82">
        <f>IF(D2563=1, 'adjustment factor'!$D$4, IF(D2563=-9,-999,IF(D2563="",-999,0)))</f>
        <v>-999</v>
      </c>
      <c r="AF2563" s="82">
        <f>IF(F2563=1, 'adjustment factor'!$D$5, IF(F2563=-9,-999,IF(F2563="",-999,0)))</f>
        <v>-999</v>
      </c>
      <c r="AG2563" s="82">
        <f>IF(E2563=1, 'adjustment factor'!$D$6, IF(E2563=-9,-999,IF(E2563="",-999,0)))</f>
        <v>-999</v>
      </c>
      <c r="AH2563" s="82">
        <f>IF(K2563&gt;=45,'adjustment factor'!$D$7,IF(K2563=-9,-1200,IF(K2563="",-1200,0)))</f>
        <v>-1200</v>
      </c>
      <c r="AI2563" s="82">
        <f>IF(L2563=1, 'adjustment factor'!$D$8, IF(L2563=-9,-999,IF(L2563="",-999,0)))</f>
        <v>-999</v>
      </c>
      <c r="AJ2563" s="82">
        <f>IF(AND(M2563&gt;=1,M2563&lt;=4),'adjustment factor'!$D$9,IF(M2563=-9,-999,IF(M2563=98,-999,IF(M2563=99,-999,IF(M2563="",-999,0)))))</f>
        <v>-999</v>
      </c>
      <c r="AK2563" s="82">
        <f>IF(H2563=1, 'adjustment factor'!$D$10, IF(H2563=-9,-999,IF(H2563="",-999,0)))</f>
        <v>-999</v>
      </c>
      <c r="AL2563" s="82">
        <f>IF(G2563=1, 'adjustment factor'!$D$11, IF(G2563=-9,-999,IF(G2563="",-999,0)))</f>
        <v>-999</v>
      </c>
      <c r="AM2563" s="82">
        <f>IF(I2563=1, 'adjustment factor'!$D$12, IF(I2563=-9,-999,IF(I2563="",-999,0)))</f>
        <v>-999</v>
      </c>
      <c r="AN2563" s="82">
        <f>IF(J2563=1, 'adjustment factor'!$D$13, IF(J2563=-9,-999,IF(J2563="",-999,0)))</f>
        <v>-999</v>
      </c>
      <c r="AO2563" s="82" t="str">
        <f t="shared" si="408"/>
        <v>-999</v>
      </c>
      <c r="AP2563" s="82" t="str">
        <f t="shared" si="409"/>
        <v>MISSING</v>
      </c>
    </row>
    <row r="2564" spans="2:42">
      <c r="B2564" s="207"/>
      <c r="C2564" s="35">
        <v>2560</v>
      </c>
      <c r="D2564" s="161"/>
      <c r="E2564" s="161"/>
      <c r="F2564" s="161"/>
      <c r="G2564" s="161"/>
      <c r="H2564" s="161"/>
      <c r="I2564" s="161"/>
      <c r="J2564" s="161"/>
      <c r="K2564" s="161"/>
      <c r="L2564" s="161"/>
      <c r="M2564" s="161"/>
      <c r="N2564" s="171"/>
      <c r="O2564" s="171"/>
      <c r="P2564" s="171"/>
      <c r="Q2564" s="171"/>
      <c r="R2564" s="171"/>
      <c r="S2564" s="171"/>
      <c r="T2564" s="208" t="str">
        <f t="shared" si="400"/>
        <v>MISSING</v>
      </c>
      <c r="U2564" s="208" t="str">
        <f t="shared" si="401"/>
        <v>MISSING</v>
      </c>
      <c r="X2564" s="56">
        <f t="shared" si="402"/>
        <v>-99</v>
      </c>
      <c r="Y2564" s="56">
        <f t="shared" si="403"/>
        <v>-99</v>
      </c>
      <c r="Z2564" s="56">
        <f t="shared" si="404"/>
        <v>-99</v>
      </c>
      <c r="AA2564" s="56">
        <f t="shared" si="405"/>
        <v>-99</v>
      </c>
      <c r="AB2564" s="56">
        <f t="shared" si="406"/>
        <v>-99</v>
      </c>
      <c r="AC2564" s="56">
        <f t="shared" si="407"/>
        <v>-99</v>
      </c>
      <c r="AD2564" s="3"/>
      <c r="AE2564" s="82">
        <f>IF(D2564=1, 'adjustment factor'!$D$4, IF(D2564=-9,-999,IF(D2564="",-999,0)))</f>
        <v>-999</v>
      </c>
      <c r="AF2564" s="82">
        <f>IF(F2564=1, 'adjustment factor'!$D$5, IF(F2564=-9,-999,IF(F2564="",-999,0)))</f>
        <v>-999</v>
      </c>
      <c r="AG2564" s="82">
        <f>IF(E2564=1, 'adjustment factor'!$D$6, IF(E2564=-9,-999,IF(E2564="",-999,0)))</f>
        <v>-999</v>
      </c>
      <c r="AH2564" s="82">
        <f>IF(K2564&gt;=45,'adjustment factor'!$D$7,IF(K2564=-9,-1200,IF(K2564="",-1200,0)))</f>
        <v>-1200</v>
      </c>
      <c r="AI2564" s="82">
        <f>IF(L2564=1, 'adjustment factor'!$D$8, IF(L2564=-9,-999,IF(L2564="",-999,0)))</f>
        <v>-999</v>
      </c>
      <c r="AJ2564" s="82">
        <f>IF(AND(M2564&gt;=1,M2564&lt;=4),'adjustment factor'!$D$9,IF(M2564=-9,-999,IF(M2564=98,-999,IF(M2564=99,-999,IF(M2564="",-999,0)))))</f>
        <v>-999</v>
      </c>
      <c r="AK2564" s="82">
        <f>IF(H2564=1, 'adjustment factor'!$D$10, IF(H2564=-9,-999,IF(H2564="",-999,0)))</f>
        <v>-999</v>
      </c>
      <c r="AL2564" s="82">
        <f>IF(G2564=1, 'adjustment factor'!$D$11, IF(G2564=-9,-999,IF(G2564="",-999,0)))</f>
        <v>-999</v>
      </c>
      <c r="AM2564" s="82">
        <f>IF(I2564=1, 'adjustment factor'!$D$12, IF(I2564=-9,-999,IF(I2564="",-999,0)))</f>
        <v>-999</v>
      </c>
      <c r="AN2564" s="82">
        <f>IF(J2564=1, 'adjustment factor'!$D$13, IF(J2564=-9,-999,IF(J2564="",-999,0)))</f>
        <v>-999</v>
      </c>
      <c r="AO2564" s="82" t="str">
        <f t="shared" si="408"/>
        <v>-999</v>
      </c>
      <c r="AP2564" s="82" t="str">
        <f t="shared" si="409"/>
        <v>MISSING</v>
      </c>
    </row>
    <row r="2565" spans="2:42">
      <c r="B2565" s="207"/>
      <c r="C2565" s="35">
        <v>2561</v>
      </c>
      <c r="D2565" s="161"/>
      <c r="E2565" s="161"/>
      <c r="F2565" s="161"/>
      <c r="G2565" s="161"/>
      <c r="H2565" s="161"/>
      <c r="I2565" s="161"/>
      <c r="J2565" s="161"/>
      <c r="K2565" s="161"/>
      <c r="L2565" s="161"/>
      <c r="M2565" s="161"/>
      <c r="N2565" s="171"/>
      <c r="O2565" s="171"/>
      <c r="P2565" s="171"/>
      <c r="Q2565" s="171"/>
      <c r="R2565" s="171"/>
      <c r="S2565" s="171"/>
      <c r="T2565" s="208" t="str">
        <f t="shared" si="400"/>
        <v>MISSING</v>
      </c>
      <c r="U2565" s="208" t="str">
        <f t="shared" si="401"/>
        <v>MISSING</v>
      </c>
      <c r="X2565" s="56">
        <f t="shared" si="402"/>
        <v>-99</v>
      </c>
      <c r="Y2565" s="56">
        <f t="shared" si="403"/>
        <v>-99</v>
      </c>
      <c r="Z2565" s="56">
        <f t="shared" si="404"/>
        <v>-99</v>
      </c>
      <c r="AA2565" s="56">
        <f t="shared" si="405"/>
        <v>-99</v>
      </c>
      <c r="AB2565" s="56">
        <f t="shared" si="406"/>
        <v>-99</v>
      </c>
      <c r="AC2565" s="56">
        <f t="shared" si="407"/>
        <v>-99</v>
      </c>
      <c r="AD2565" s="3"/>
      <c r="AE2565" s="82">
        <f>IF(D2565=1, 'adjustment factor'!$D$4, IF(D2565=-9,-999,IF(D2565="",-999,0)))</f>
        <v>-999</v>
      </c>
      <c r="AF2565" s="82">
        <f>IF(F2565=1, 'adjustment factor'!$D$5, IF(F2565=-9,-999,IF(F2565="",-999,0)))</f>
        <v>-999</v>
      </c>
      <c r="AG2565" s="82">
        <f>IF(E2565=1, 'adjustment factor'!$D$6, IF(E2565=-9,-999,IF(E2565="",-999,0)))</f>
        <v>-999</v>
      </c>
      <c r="AH2565" s="82">
        <f>IF(K2565&gt;=45,'adjustment factor'!$D$7,IF(K2565=-9,-1200,IF(K2565="",-1200,0)))</f>
        <v>-1200</v>
      </c>
      <c r="AI2565" s="82">
        <f>IF(L2565=1, 'adjustment factor'!$D$8, IF(L2565=-9,-999,IF(L2565="",-999,0)))</f>
        <v>-999</v>
      </c>
      <c r="AJ2565" s="82">
        <f>IF(AND(M2565&gt;=1,M2565&lt;=4),'adjustment factor'!$D$9,IF(M2565=-9,-999,IF(M2565=98,-999,IF(M2565=99,-999,IF(M2565="",-999,0)))))</f>
        <v>-999</v>
      </c>
      <c r="AK2565" s="82">
        <f>IF(H2565=1, 'adjustment factor'!$D$10, IF(H2565=-9,-999,IF(H2565="",-999,0)))</f>
        <v>-999</v>
      </c>
      <c r="AL2565" s="82">
        <f>IF(G2565=1, 'adjustment factor'!$D$11, IF(G2565=-9,-999,IF(G2565="",-999,0)))</f>
        <v>-999</v>
      </c>
      <c r="AM2565" s="82">
        <f>IF(I2565=1, 'adjustment factor'!$D$12, IF(I2565=-9,-999,IF(I2565="",-999,0)))</f>
        <v>-999</v>
      </c>
      <c r="AN2565" s="82">
        <f>IF(J2565=1, 'adjustment factor'!$D$13, IF(J2565=-9,-999,IF(J2565="",-999,0)))</f>
        <v>-999</v>
      </c>
      <c r="AO2565" s="82" t="str">
        <f t="shared" si="408"/>
        <v>-999</v>
      </c>
      <c r="AP2565" s="82" t="str">
        <f t="shared" si="409"/>
        <v>MISSING</v>
      </c>
    </row>
    <row r="2566" spans="2:42">
      <c r="B2566" s="207"/>
      <c r="C2566" s="35">
        <v>2562</v>
      </c>
      <c r="D2566" s="161"/>
      <c r="E2566" s="161"/>
      <c r="F2566" s="161"/>
      <c r="G2566" s="161"/>
      <c r="H2566" s="161"/>
      <c r="I2566" s="161"/>
      <c r="J2566" s="161"/>
      <c r="K2566" s="161"/>
      <c r="L2566" s="161"/>
      <c r="M2566" s="161"/>
      <c r="N2566" s="171"/>
      <c r="O2566" s="171"/>
      <c r="P2566" s="171"/>
      <c r="Q2566" s="171"/>
      <c r="R2566" s="171"/>
      <c r="S2566" s="171"/>
      <c r="T2566" s="208" t="str">
        <f t="shared" si="400"/>
        <v>MISSING</v>
      </c>
      <c r="U2566" s="208" t="str">
        <f t="shared" si="401"/>
        <v>MISSING</v>
      </c>
      <c r="X2566" s="56">
        <f t="shared" si="402"/>
        <v>-99</v>
      </c>
      <c r="Y2566" s="56">
        <f t="shared" si="403"/>
        <v>-99</v>
      </c>
      <c r="Z2566" s="56">
        <f t="shared" si="404"/>
        <v>-99</v>
      </c>
      <c r="AA2566" s="56">
        <f t="shared" si="405"/>
        <v>-99</v>
      </c>
      <c r="AB2566" s="56">
        <f t="shared" si="406"/>
        <v>-99</v>
      </c>
      <c r="AC2566" s="56">
        <f t="shared" si="407"/>
        <v>-99</v>
      </c>
      <c r="AD2566" s="3"/>
      <c r="AE2566" s="82">
        <f>IF(D2566=1, 'adjustment factor'!$D$4, IF(D2566=-9,-999,IF(D2566="",-999,0)))</f>
        <v>-999</v>
      </c>
      <c r="AF2566" s="82">
        <f>IF(F2566=1, 'adjustment factor'!$D$5, IF(F2566=-9,-999,IF(F2566="",-999,0)))</f>
        <v>-999</v>
      </c>
      <c r="AG2566" s="82">
        <f>IF(E2566=1, 'adjustment factor'!$D$6, IF(E2566=-9,-999,IF(E2566="",-999,0)))</f>
        <v>-999</v>
      </c>
      <c r="AH2566" s="82">
        <f>IF(K2566&gt;=45,'adjustment factor'!$D$7,IF(K2566=-9,-1200,IF(K2566="",-1200,0)))</f>
        <v>-1200</v>
      </c>
      <c r="AI2566" s="82">
        <f>IF(L2566=1, 'adjustment factor'!$D$8, IF(L2566=-9,-999,IF(L2566="",-999,0)))</f>
        <v>-999</v>
      </c>
      <c r="AJ2566" s="82">
        <f>IF(AND(M2566&gt;=1,M2566&lt;=4),'adjustment factor'!$D$9,IF(M2566=-9,-999,IF(M2566=98,-999,IF(M2566=99,-999,IF(M2566="",-999,0)))))</f>
        <v>-999</v>
      </c>
      <c r="AK2566" s="82">
        <f>IF(H2566=1, 'adjustment factor'!$D$10, IF(H2566=-9,-999,IF(H2566="",-999,0)))</f>
        <v>-999</v>
      </c>
      <c r="AL2566" s="82">
        <f>IF(G2566=1, 'adjustment factor'!$D$11, IF(G2566=-9,-999,IF(G2566="",-999,0)))</f>
        <v>-999</v>
      </c>
      <c r="AM2566" s="82">
        <f>IF(I2566=1, 'adjustment factor'!$D$12, IF(I2566=-9,-999,IF(I2566="",-999,0)))</f>
        <v>-999</v>
      </c>
      <c r="AN2566" s="82">
        <f>IF(J2566=1, 'adjustment factor'!$D$13, IF(J2566=-9,-999,IF(J2566="",-999,0)))</f>
        <v>-999</v>
      </c>
      <c r="AO2566" s="82" t="str">
        <f t="shared" si="408"/>
        <v>-999</v>
      </c>
      <c r="AP2566" s="82" t="str">
        <f t="shared" si="409"/>
        <v>MISSING</v>
      </c>
    </row>
    <row r="2567" spans="2:42">
      <c r="B2567" s="207"/>
      <c r="C2567" s="35">
        <v>2563</v>
      </c>
      <c r="D2567" s="161"/>
      <c r="E2567" s="161"/>
      <c r="F2567" s="161"/>
      <c r="G2567" s="161"/>
      <c r="H2567" s="161"/>
      <c r="I2567" s="161"/>
      <c r="J2567" s="161"/>
      <c r="K2567" s="161"/>
      <c r="L2567" s="161"/>
      <c r="M2567" s="161"/>
      <c r="N2567" s="171"/>
      <c r="O2567" s="171"/>
      <c r="P2567" s="171"/>
      <c r="Q2567" s="171"/>
      <c r="R2567" s="171"/>
      <c r="S2567" s="171"/>
      <c r="T2567" s="208" t="str">
        <f t="shared" si="400"/>
        <v>MISSING</v>
      </c>
      <c r="U2567" s="208" t="str">
        <f t="shared" si="401"/>
        <v>MISSING</v>
      </c>
      <c r="X2567" s="56">
        <f t="shared" si="402"/>
        <v>-99</v>
      </c>
      <c r="Y2567" s="56">
        <f t="shared" si="403"/>
        <v>-99</v>
      </c>
      <c r="Z2567" s="56">
        <f t="shared" si="404"/>
        <v>-99</v>
      </c>
      <c r="AA2567" s="56">
        <f t="shared" si="405"/>
        <v>-99</v>
      </c>
      <c r="AB2567" s="56">
        <f t="shared" si="406"/>
        <v>-99</v>
      </c>
      <c r="AC2567" s="56">
        <f t="shared" si="407"/>
        <v>-99</v>
      </c>
      <c r="AD2567" s="3"/>
      <c r="AE2567" s="82">
        <f>IF(D2567=1, 'adjustment factor'!$D$4, IF(D2567=-9,-999,IF(D2567="",-999,0)))</f>
        <v>-999</v>
      </c>
      <c r="AF2567" s="82">
        <f>IF(F2567=1, 'adjustment factor'!$D$5, IF(F2567=-9,-999,IF(F2567="",-999,0)))</f>
        <v>-999</v>
      </c>
      <c r="AG2567" s="82">
        <f>IF(E2567=1, 'adjustment factor'!$D$6, IF(E2567=-9,-999,IF(E2567="",-999,0)))</f>
        <v>-999</v>
      </c>
      <c r="AH2567" s="82">
        <f>IF(K2567&gt;=45,'adjustment factor'!$D$7,IF(K2567=-9,-1200,IF(K2567="",-1200,0)))</f>
        <v>-1200</v>
      </c>
      <c r="AI2567" s="82">
        <f>IF(L2567=1, 'adjustment factor'!$D$8, IF(L2567=-9,-999,IF(L2567="",-999,0)))</f>
        <v>-999</v>
      </c>
      <c r="AJ2567" s="82">
        <f>IF(AND(M2567&gt;=1,M2567&lt;=4),'adjustment factor'!$D$9,IF(M2567=-9,-999,IF(M2567=98,-999,IF(M2567=99,-999,IF(M2567="",-999,0)))))</f>
        <v>-999</v>
      </c>
      <c r="AK2567" s="82">
        <f>IF(H2567=1, 'adjustment factor'!$D$10, IF(H2567=-9,-999,IF(H2567="",-999,0)))</f>
        <v>-999</v>
      </c>
      <c r="AL2567" s="82">
        <f>IF(G2567=1, 'adjustment factor'!$D$11, IF(G2567=-9,-999,IF(G2567="",-999,0)))</f>
        <v>-999</v>
      </c>
      <c r="AM2567" s="82">
        <f>IF(I2567=1, 'adjustment factor'!$D$12, IF(I2567=-9,-999,IF(I2567="",-999,0)))</f>
        <v>-999</v>
      </c>
      <c r="AN2567" s="82">
        <f>IF(J2567=1, 'adjustment factor'!$D$13, IF(J2567=-9,-999,IF(J2567="",-999,0)))</f>
        <v>-999</v>
      </c>
      <c r="AO2567" s="82" t="str">
        <f t="shared" si="408"/>
        <v>-999</v>
      </c>
      <c r="AP2567" s="82" t="str">
        <f t="shared" si="409"/>
        <v>MISSING</v>
      </c>
    </row>
    <row r="2568" spans="2:42">
      <c r="B2568" s="207"/>
      <c r="C2568" s="35">
        <v>2564</v>
      </c>
      <c r="D2568" s="161"/>
      <c r="E2568" s="161"/>
      <c r="F2568" s="161"/>
      <c r="G2568" s="161"/>
      <c r="H2568" s="161"/>
      <c r="I2568" s="161"/>
      <c r="J2568" s="161"/>
      <c r="K2568" s="161"/>
      <c r="L2568" s="161"/>
      <c r="M2568" s="161"/>
      <c r="N2568" s="171"/>
      <c r="O2568" s="171"/>
      <c r="P2568" s="171"/>
      <c r="Q2568" s="171"/>
      <c r="R2568" s="171"/>
      <c r="S2568" s="171"/>
      <c r="T2568" s="208" t="str">
        <f t="shared" si="400"/>
        <v>MISSING</v>
      </c>
      <c r="U2568" s="208" t="str">
        <f t="shared" si="401"/>
        <v>MISSING</v>
      </c>
      <c r="X2568" s="56">
        <f t="shared" si="402"/>
        <v>-99</v>
      </c>
      <c r="Y2568" s="56">
        <f t="shared" si="403"/>
        <v>-99</v>
      </c>
      <c r="Z2568" s="56">
        <f t="shared" si="404"/>
        <v>-99</v>
      </c>
      <c r="AA2568" s="56">
        <f t="shared" si="405"/>
        <v>-99</v>
      </c>
      <c r="AB2568" s="56">
        <f t="shared" si="406"/>
        <v>-99</v>
      </c>
      <c r="AC2568" s="56">
        <f t="shared" si="407"/>
        <v>-99</v>
      </c>
      <c r="AD2568" s="3"/>
      <c r="AE2568" s="82">
        <f>IF(D2568=1, 'adjustment factor'!$D$4, IF(D2568=-9,-999,IF(D2568="",-999,0)))</f>
        <v>-999</v>
      </c>
      <c r="AF2568" s="82">
        <f>IF(F2568=1, 'adjustment factor'!$D$5, IF(F2568=-9,-999,IF(F2568="",-999,0)))</f>
        <v>-999</v>
      </c>
      <c r="AG2568" s="82">
        <f>IF(E2568=1, 'adjustment factor'!$D$6, IF(E2568=-9,-999,IF(E2568="",-999,0)))</f>
        <v>-999</v>
      </c>
      <c r="AH2568" s="82">
        <f>IF(K2568&gt;=45,'adjustment factor'!$D$7,IF(K2568=-9,-1200,IF(K2568="",-1200,0)))</f>
        <v>-1200</v>
      </c>
      <c r="AI2568" s="82">
        <f>IF(L2568=1, 'adjustment factor'!$D$8, IF(L2568=-9,-999,IF(L2568="",-999,0)))</f>
        <v>-999</v>
      </c>
      <c r="AJ2568" s="82">
        <f>IF(AND(M2568&gt;=1,M2568&lt;=4),'adjustment factor'!$D$9,IF(M2568=-9,-999,IF(M2568=98,-999,IF(M2568=99,-999,IF(M2568="",-999,0)))))</f>
        <v>-999</v>
      </c>
      <c r="AK2568" s="82">
        <f>IF(H2568=1, 'adjustment factor'!$D$10, IF(H2568=-9,-999,IF(H2568="",-999,0)))</f>
        <v>-999</v>
      </c>
      <c r="AL2568" s="82">
        <f>IF(G2568=1, 'adjustment factor'!$D$11, IF(G2568=-9,-999,IF(G2568="",-999,0)))</f>
        <v>-999</v>
      </c>
      <c r="AM2568" s="82">
        <f>IF(I2568=1, 'adjustment factor'!$D$12, IF(I2568=-9,-999,IF(I2568="",-999,0)))</f>
        <v>-999</v>
      </c>
      <c r="AN2568" s="82">
        <f>IF(J2568=1, 'adjustment factor'!$D$13, IF(J2568=-9,-999,IF(J2568="",-999,0)))</f>
        <v>-999</v>
      </c>
      <c r="AO2568" s="82" t="str">
        <f t="shared" si="408"/>
        <v>-999</v>
      </c>
      <c r="AP2568" s="82" t="str">
        <f t="shared" si="409"/>
        <v>MISSING</v>
      </c>
    </row>
    <row r="2569" spans="2:42">
      <c r="B2569" s="207"/>
      <c r="C2569" s="35">
        <v>2565</v>
      </c>
      <c r="D2569" s="161"/>
      <c r="E2569" s="161"/>
      <c r="F2569" s="161"/>
      <c r="G2569" s="161"/>
      <c r="H2569" s="161"/>
      <c r="I2569" s="161"/>
      <c r="J2569" s="161"/>
      <c r="K2569" s="161"/>
      <c r="L2569" s="161"/>
      <c r="M2569" s="161"/>
      <c r="N2569" s="171"/>
      <c r="O2569" s="171"/>
      <c r="P2569" s="171"/>
      <c r="Q2569" s="171"/>
      <c r="R2569" s="171"/>
      <c r="S2569" s="171"/>
      <c r="T2569" s="208" t="str">
        <f t="shared" si="400"/>
        <v>MISSING</v>
      </c>
      <c r="U2569" s="208" t="str">
        <f t="shared" si="401"/>
        <v>MISSING</v>
      </c>
      <c r="X2569" s="56">
        <f t="shared" si="402"/>
        <v>-99</v>
      </c>
      <c r="Y2569" s="56">
        <f t="shared" si="403"/>
        <v>-99</v>
      </c>
      <c r="Z2569" s="56">
        <f t="shared" si="404"/>
        <v>-99</v>
      </c>
      <c r="AA2569" s="56">
        <f t="shared" si="405"/>
        <v>-99</v>
      </c>
      <c r="AB2569" s="56">
        <f t="shared" si="406"/>
        <v>-99</v>
      </c>
      <c r="AC2569" s="56">
        <f t="shared" si="407"/>
        <v>-99</v>
      </c>
      <c r="AD2569" s="3"/>
      <c r="AE2569" s="82">
        <f>IF(D2569=1, 'adjustment factor'!$D$4, IF(D2569=-9,-999,IF(D2569="",-999,0)))</f>
        <v>-999</v>
      </c>
      <c r="AF2569" s="82">
        <f>IF(F2569=1, 'adjustment factor'!$D$5, IF(F2569=-9,-999,IF(F2569="",-999,0)))</f>
        <v>-999</v>
      </c>
      <c r="AG2569" s="82">
        <f>IF(E2569=1, 'adjustment factor'!$D$6, IF(E2569=-9,-999,IF(E2569="",-999,0)))</f>
        <v>-999</v>
      </c>
      <c r="AH2569" s="82">
        <f>IF(K2569&gt;=45,'adjustment factor'!$D$7,IF(K2569=-9,-1200,IF(K2569="",-1200,0)))</f>
        <v>-1200</v>
      </c>
      <c r="AI2569" s="82">
        <f>IF(L2569=1, 'adjustment factor'!$D$8, IF(L2569=-9,-999,IF(L2569="",-999,0)))</f>
        <v>-999</v>
      </c>
      <c r="AJ2569" s="82">
        <f>IF(AND(M2569&gt;=1,M2569&lt;=4),'adjustment factor'!$D$9,IF(M2569=-9,-999,IF(M2569=98,-999,IF(M2569=99,-999,IF(M2569="",-999,0)))))</f>
        <v>-999</v>
      </c>
      <c r="AK2569" s="82">
        <f>IF(H2569=1, 'adjustment factor'!$D$10, IF(H2569=-9,-999,IF(H2569="",-999,0)))</f>
        <v>-999</v>
      </c>
      <c r="AL2569" s="82">
        <f>IF(G2569=1, 'adjustment factor'!$D$11, IF(G2569=-9,-999,IF(G2569="",-999,0)))</f>
        <v>-999</v>
      </c>
      <c r="AM2569" s="82">
        <f>IF(I2569=1, 'adjustment factor'!$D$12, IF(I2569=-9,-999,IF(I2569="",-999,0)))</f>
        <v>-999</v>
      </c>
      <c r="AN2569" s="82">
        <f>IF(J2569=1, 'adjustment factor'!$D$13, IF(J2569=-9,-999,IF(J2569="",-999,0)))</f>
        <v>-999</v>
      </c>
      <c r="AO2569" s="82" t="str">
        <f t="shared" si="408"/>
        <v>-999</v>
      </c>
      <c r="AP2569" s="82" t="str">
        <f t="shared" si="409"/>
        <v>MISSING</v>
      </c>
    </row>
    <row r="2570" spans="2:42">
      <c r="B2570" s="207"/>
      <c r="C2570" s="35">
        <v>2566</v>
      </c>
      <c r="D2570" s="161"/>
      <c r="E2570" s="161"/>
      <c r="F2570" s="161"/>
      <c r="G2570" s="161"/>
      <c r="H2570" s="161"/>
      <c r="I2570" s="161"/>
      <c r="J2570" s="161"/>
      <c r="K2570" s="161"/>
      <c r="L2570" s="161"/>
      <c r="M2570" s="161"/>
      <c r="N2570" s="171"/>
      <c r="O2570" s="171"/>
      <c r="P2570" s="171"/>
      <c r="Q2570" s="171"/>
      <c r="R2570" s="171"/>
      <c r="S2570" s="171"/>
      <c r="T2570" s="208" t="str">
        <f t="shared" si="400"/>
        <v>MISSING</v>
      </c>
      <c r="U2570" s="208" t="str">
        <f t="shared" si="401"/>
        <v>MISSING</v>
      </c>
      <c r="X2570" s="56">
        <f t="shared" si="402"/>
        <v>-99</v>
      </c>
      <c r="Y2570" s="56">
        <f t="shared" si="403"/>
        <v>-99</v>
      </c>
      <c r="Z2570" s="56">
        <f t="shared" si="404"/>
        <v>-99</v>
      </c>
      <c r="AA2570" s="56">
        <f t="shared" si="405"/>
        <v>-99</v>
      </c>
      <c r="AB2570" s="56">
        <f t="shared" si="406"/>
        <v>-99</v>
      </c>
      <c r="AC2570" s="56">
        <f t="shared" si="407"/>
        <v>-99</v>
      </c>
      <c r="AD2570" s="3"/>
      <c r="AE2570" s="82">
        <f>IF(D2570=1, 'adjustment factor'!$D$4, IF(D2570=-9,-999,IF(D2570="",-999,0)))</f>
        <v>-999</v>
      </c>
      <c r="AF2570" s="82">
        <f>IF(F2570=1, 'adjustment factor'!$D$5, IF(F2570=-9,-999,IF(F2570="",-999,0)))</f>
        <v>-999</v>
      </c>
      <c r="AG2570" s="82">
        <f>IF(E2570=1, 'adjustment factor'!$D$6, IF(E2570=-9,-999,IF(E2570="",-999,0)))</f>
        <v>-999</v>
      </c>
      <c r="AH2570" s="82">
        <f>IF(K2570&gt;=45,'adjustment factor'!$D$7,IF(K2570=-9,-1200,IF(K2570="",-1200,0)))</f>
        <v>-1200</v>
      </c>
      <c r="AI2570" s="82">
        <f>IF(L2570=1, 'adjustment factor'!$D$8, IF(L2570=-9,-999,IF(L2570="",-999,0)))</f>
        <v>-999</v>
      </c>
      <c r="AJ2570" s="82">
        <f>IF(AND(M2570&gt;=1,M2570&lt;=4),'adjustment factor'!$D$9,IF(M2570=-9,-999,IF(M2570=98,-999,IF(M2570=99,-999,IF(M2570="",-999,0)))))</f>
        <v>-999</v>
      </c>
      <c r="AK2570" s="82">
        <f>IF(H2570=1, 'adjustment factor'!$D$10, IF(H2570=-9,-999,IF(H2570="",-999,0)))</f>
        <v>-999</v>
      </c>
      <c r="AL2570" s="82">
        <f>IF(G2570=1, 'adjustment factor'!$D$11, IF(G2570=-9,-999,IF(G2570="",-999,0)))</f>
        <v>-999</v>
      </c>
      <c r="AM2570" s="82">
        <f>IF(I2570=1, 'adjustment factor'!$D$12, IF(I2570=-9,-999,IF(I2570="",-999,0)))</f>
        <v>-999</v>
      </c>
      <c r="AN2570" s="82">
        <f>IF(J2570=1, 'adjustment factor'!$D$13, IF(J2570=-9,-999,IF(J2570="",-999,0)))</f>
        <v>-999</v>
      </c>
      <c r="AO2570" s="82" t="str">
        <f t="shared" si="408"/>
        <v>-999</v>
      </c>
      <c r="AP2570" s="82" t="str">
        <f t="shared" si="409"/>
        <v>MISSING</v>
      </c>
    </row>
    <row r="2571" spans="2:42">
      <c r="B2571" s="207"/>
      <c r="C2571" s="35">
        <v>2567</v>
      </c>
      <c r="D2571" s="161"/>
      <c r="E2571" s="161"/>
      <c r="F2571" s="161"/>
      <c r="G2571" s="161"/>
      <c r="H2571" s="161"/>
      <c r="I2571" s="161"/>
      <c r="J2571" s="161"/>
      <c r="K2571" s="161"/>
      <c r="L2571" s="161"/>
      <c r="M2571" s="161"/>
      <c r="N2571" s="171"/>
      <c r="O2571" s="171"/>
      <c r="P2571" s="171"/>
      <c r="Q2571" s="171"/>
      <c r="R2571" s="171"/>
      <c r="S2571" s="171"/>
      <c r="T2571" s="208" t="str">
        <f t="shared" si="400"/>
        <v>MISSING</v>
      </c>
      <c r="U2571" s="208" t="str">
        <f t="shared" si="401"/>
        <v>MISSING</v>
      </c>
      <c r="X2571" s="56">
        <f t="shared" si="402"/>
        <v>-99</v>
      </c>
      <c r="Y2571" s="56">
        <f t="shared" si="403"/>
        <v>-99</v>
      </c>
      <c r="Z2571" s="56">
        <f t="shared" si="404"/>
        <v>-99</v>
      </c>
      <c r="AA2571" s="56">
        <f t="shared" si="405"/>
        <v>-99</v>
      </c>
      <c r="AB2571" s="56">
        <f t="shared" si="406"/>
        <v>-99</v>
      </c>
      <c r="AC2571" s="56">
        <f t="shared" si="407"/>
        <v>-99</v>
      </c>
      <c r="AD2571" s="3"/>
      <c r="AE2571" s="82">
        <f>IF(D2571=1, 'adjustment factor'!$D$4, IF(D2571=-9,-999,IF(D2571="",-999,0)))</f>
        <v>-999</v>
      </c>
      <c r="AF2571" s="82">
        <f>IF(F2571=1, 'adjustment factor'!$D$5, IF(F2571=-9,-999,IF(F2571="",-999,0)))</f>
        <v>-999</v>
      </c>
      <c r="AG2571" s="82">
        <f>IF(E2571=1, 'adjustment factor'!$D$6, IF(E2571=-9,-999,IF(E2571="",-999,0)))</f>
        <v>-999</v>
      </c>
      <c r="AH2571" s="82">
        <f>IF(K2571&gt;=45,'adjustment factor'!$D$7,IF(K2571=-9,-1200,IF(K2571="",-1200,0)))</f>
        <v>-1200</v>
      </c>
      <c r="AI2571" s="82">
        <f>IF(L2571=1, 'adjustment factor'!$D$8, IF(L2571=-9,-999,IF(L2571="",-999,0)))</f>
        <v>-999</v>
      </c>
      <c r="AJ2571" s="82">
        <f>IF(AND(M2571&gt;=1,M2571&lt;=4),'adjustment factor'!$D$9,IF(M2571=-9,-999,IF(M2571=98,-999,IF(M2571=99,-999,IF(M2571="",-999,0)))))</f>
        <v>-999</v>
      </c>
      <c r="AK2571" s="82">
        <f>IF(H2571=1, 'adjustment factor'!$D$10, IF(H2571=-9,-999,IF(H2571="",-999,0)))</f>
        <v>-999</v>
      </c>
      <c r="AL2571" s="82">
        <f>IF(G2571=1, 'adjustment factor'!$D$11, IF(G2571=-9,-999,IF(G2571="",-999,0)))</f>
        <v>-999</v>
      </c>
      <c r="AM2571" s="82">
        <f>IF(I2571=1, 'adjustment factor'!$D$12, IF(I2571=-9,-999,IF(I2571="",-999,0)))</f>
        <v>-999</v>
      </c>
      <c r="AN2571" s="82">
        <f>IF(J2571=1, 'adjustment factor'!$D$13, IF(J2571=-9,-999,IF(J2571="",-999,0)))</f>
        <v>-999</v>
      </c>
      <c r="AO2571" s="82" t="str">
        <f t="shared" si="408"/>
        <v>-999</v>
      </c>
      <c r="AP2571" s="82" t="str">
        <f t="shared" si="409"/>
        <v>MISSING</v>
      </c>
    </row>
    <row r="2572" spans="2:42">
      <c r="B2572" s="207"/>
      <c r="C2572" s="35">
        <v>2568</v>
      </c>
      <c r="D2572" s="161"/>
      <c r="E2572" s="161"/>
      <c r="F2572" s="161"/>
      <c r="G2572" s="161"/>
      <c r="H2572" s="161"/>
      <c r="I2572" s="161"/>
      <c r="J2572" s="161"/>
      <c r="K2572" s="161"/>
      <c r="L2572" s="161"/>
      <c r="M2572" s="161"/>
      <c r="N2572" s="171"/>
      <c r="O2572" s="171"/>
      <c r="P2572" s="171"/>
      <c r="Q2572" s="171"/>
      <c r="R2572" s="171"/>
      <c r="S2572" s="171"/>
      <c r="T2572" s="208" t="str">
        <f t="shared" si="400"/>
        <v>MISSING</v>
      </c>
      <c r="U2572" s="208" t="str">
        <f t="shared" si="401"/>
        <v>MISSING</v>
      </c>
      <c r="X2572" s="56">
        <f t="shared" si="402"/>
        <v>-99</v>
      </c>
      <c r="Y2572" s="56">
        <f t="shared" si="403"/>
        <v>-99</v>
      </c>
      <c r="Z2572" s="56">
        <f t="shared" si="404"/>
        <v>-99</v>
      </c>
      <c r="AA2572" s="56">
        <f t="shared" si="405"/>
        <v>-99</v>
      </c>
      <c r="AB2572" s="56">
        <f t="shared" si="406"/>
        <v>-99</v>
      </c>
      <c r="AC2572" s="56">
        <f t="shared" si="407"/>
        <v>-99</v>
      </c>
      <c r="AD2572" s="3"/>
      <c r="AE2572" s="82">
        <f>IF(D2572=1, 'adjustment factor'!$D$4, IF(D2572=-9,-999,IF(D2572="",-999,0)))</f>
        <v>-999</v>
      </c>
      <c r="AF2572" s="82">
        <f>IF(F2572=1, 'adjustment factor'!$D$5, IF(F2572=-9,-999,IF(F2572="",-999,0)))</f>
        <v>-999</v>
      </c>
      <c r="AG2572" s="82">
        <f>IF(E2572=1, 'adjustment factor'!$D$6, IF(E2572=-9,-999,IF(E2572="",-999,0)))</f>
        <v>-999</v>
      </c>
      <c r="AH2572" s="82">
        <f>IF(K2572&gt;=45,'adjustment factor'!$D$7,IF(K2572=-9,-1200,IF(K2572="",-1200,0)))</f>
        <v>-1200</v>
      </c>
      <c r="AI2572" s="82">
        <f>IF(L2572=1, 'adjustment factor'!$D$8, IF(L2572=-9,-999,IF(L2572="",-999,0)))</f>
        <v>-999</v>
      </c>
      <c r="AJ2572" s="82">
        <f>IF(AND(M2572&gt;=1,M2572&lt;=4),'adjustment factor'!$D$9,IF(M2572=-9,-999,IF(M2572=98,-999,IF(M2572=99,-999,IF(M2572="",-999,0)))))</f>
        <v>-999</v>
      </c>
      <c r="AK2572" s="82">
        <f>IF(H2572=1, 'adjustment factor'!$D$10, IF(H2572=-9,-999,IF(H2572="",-999,0)))</f>
        <v>-999</v>
      </c>
      <c r="AL2572" s="82">
        <f>IF(G2572=1, 'adjustment factor'!$D$11, IF(G2572=-9,-999,IF(G2572="",-999,0)))</f>
        <v>-999</v>
      </c>
      <c r="AM2572" s="82">
        <f>IF(I2572=1, 'adjustment factor'!$D$12, IF(I2572=-9,-999,IF(I2572="",-999,0)))</f>
        <v>-999</v>
      </c>
      <c r="AN2572" s="82">
        <f>IF(J2572=1, 'adjustment factor'!$D$13, IF(J2572=-9,-999,IF(J2572="",-999,0)))</f>
        <v>-999</v>
      </c>
      <c r="AO2572" s="82" t="str">
        <f t="shared" si="408"/>
        <v>-999</v>
      </c>
      <c r="AP2572" s="82" t="str">
        <f t="shared" si="409"/>
        <v>MISSING</v>
      </c>
    </row>
    <row r="2573" spans="2:42">
      <c r="B2573" s="207"/>
      <c r="C2573" s="35">
        <v>2569</v>
      </c>
      <c r="D2573" s="161"/>
      <c r="E2573" s="161"/>
      <c r="F2573" s="161"/>
      <c r="G2573" s="161"/>
      <c r="H2573" s="161"/>
      <c r="I2573" s="161"/>
      <c r="J2573" s="161"/>
      <c r="K2573" s="161"/>
      <c r="L2573" s="161"/>
      <c r="M2573" s="161"/>
      <c r="N2573" s="171"/>
      <c r="O2573" s="171"/>
      <c r="P2573" s="171"/>
      <c r="Q2573" s="171"/>
      <c r="R2573" s="171"/>
      <c r="S2573" s="171"/>
      <c r="T2573" s="208" t="str">
        <f t="shared" si="400"/>
        <v>MISSING</v>
      </c>
      <c r="U2573" s="208" t="str">
        <f t="shared" si="401"/>
        <v>MISSING</v>
      </c>
      <c r="X2573" s="56">
        <f t="shared" si="402"/>
        <v>-99</v>
      </c>
      <c r="Y2573" s="56">
        <f t="shared" si="403"/>
        <v>-99</v>
      </c>
      <c r="Z2573" s="56">
        <f t="shared" si="404"/>
        <v>-99</v>
      </c>
      <c r="AA2573" s="56">
        <f t="shared" si="405"/>
        <v>-99</v>
      </c>
      <c r="AB2573" s="56">
        <f t="shared" si="406"/>
        <v>-99</v>
      </c>
      <c r="AC2573" s="56">
        <f t="shared" si="407"/>
        <v>-99</v>
      </c>
      <c r="AD2573" s="3"/>
      <c r="AE2573" s="82">
        <f>IF(D2573=1, 'adjustment factor'!$D$4, IF(D2573=-9,-999,IF(D2573="",-999,0)))</f>
        <v>-999</v>
      </c>
      <c r="AF2573" s="82">
        <f>IF(F2573=1, 'adjustment factor'!$D$5, IF(F2573=-9,-999,IF(F2573="",-999,0)))</f>
        <v>-999</v>
      </c>
      <c r="AG2573" s="82">
        <f>IF(E2573=1, 'adjustment factor'!$D$6, IF(E2573=-9,-999,IF(E2573="",-999,0)))</f>
        <v>-999</v>
      </c>
      <c r="AH2573" s="82">
        <f>IF(K2573&gt;=45,'adjustment factor'!$D$7,IF(K2573=-9,-1200,IF(K2573="",-1200,0)))</f>
        <v>-1200</v>
      </c>
      <c r="AI2573" s="82">
        <f>IF(L2573=1, 'adjustment factor'!$D$8, IF(L2573=-9,-999,IF(L2573="",-999,0)))</f>
        <v>-999</v>
      </c>
      <c r="AJ2573" s="82">
        <f>IF(AND(M2573&gt;=1,M2573&lt;=4),'adjustment factor'!$D$9,IF(M2573=-9,-999,IF(M2573=98,-999,IF(M2573=99,-999,IF(M2573="",-999,0)))))</f>
        <v>-999</v>
      </c>
      <c r="AK2573" s="82">
        <f>IF(H2573=1, 'adjustment factor'!$D$10, IF(H2573=-9,-999,IF(H2573="",-999,0)))</f>
        <v>-999</v>
      </c>
      <c r="AL2573" s="82">
        <f>IF(G2573=1, 'adjustment factor'!$D$11, IF(G2573=-9,-999,IF(G2573="",-999,0)))</f>
        <v>-999</v>
      </c>
      <c r="AM2573" s="82">
        <f>IF(I2573=1, 'adjustment factor'!$D$12, IF(I2573=-9,-999,IF(I2573="",-999,0)))</f>
        <v>-999</v>
      </c>
      <c r="AN2573" s="82">
        <f>IF(J2573=1, 'adjustment factor'!$D$13, IF(J2573=-9,-999,IF(J2573="",-999,0)))</f>
        <v>-999</v>
      </c>
      <c r="AO2573" s="82" t="str">
        <f t="shared" si="408"/>
        <v>-999</v>
      </c>
      <c r="AP2573" s="82" t="str">
        <f t="shared" si="409"/>
        <v>MISSING</v>
      </c>
    </row>
    <row r="2574" spans="2:42">
      <c r="B2574" s="207"/>
      <c r="C2574" s="35">
        <v>2570</v>
      </c>
      <c r="D2574" s="161"/>
      <c r="E2574" s="161"/>
      <c r="F2574" s="161"/>
      <c r="G2574" s="161"/>
      <c r="H2574" s="161"/>
      <c r="I2574" s="161"/>
      <c r="J2574" s="161"/>
      <c r="K2574" s="161"/>
      <c r="L2574" s="161"/>
      <c r="M2574" s="161"/>
      <c r="N2574" s="171"/>
      <c r="O2574" s="171"/>
      <c r="P2574" s="171"/>
      <c r="Q2574" s="171"/>
      <c r="R2574" s="171"/>
      <c r="S2574" s="171"/>
      <c r="T2574" s="208" t="str">
        <f t="shared" si="400"/>
        <v>MISSING</v>
      </c>
      <c r="U2574" s="208" t="str">
        <f t="shared" si="401"/>
        <v>MISSING</v>
      </c>
      <c r="X2574" s="56">
        <f t="shared" si="402"/>
        <v>-99</v>
      </c>
      <c r="Y2574" s="56">
        <f t="shared" si="403"/>
        <v>-99</v>
      </c>
      <c r="Z2574" s="56">
        <f t="shared" si="404"/>
        <v>-99</v>
      </c>
      <c r="AA2574" s="56">
        <f t="shared" si="405"/>
        <v>-99</v>
      </c>
      <c r="AB2574" s="56">
        <f t="shared" si="406"/>
        <v>-99</v>
      </c>
      <c r="AC2574" s="56">
        <f t="shared" si="407"/>
        <v>-99</v>
      </c>
      <c r="AD2574" s="3"/>
      <c r="AE2574" s="82">
        <f>IF(D2574=1, 'adjustment factor'!$D$4, IF(D2574=-9,-999,IF(D2574="",-999,0)))</f>
        <v>-999</v>
      </c>
      <c r="AF2574" s="82">
        <f>IF(F2574=1, 'adjustment factor'!$D$5, IF(F2574=-9,-999,IF(F2574="",-999,0)))</f>
        <v>-999</v>
      </c>
      <c r="AG2574" s="82">
        <f>IF(E2574=1, 'adjustment factor'!$D$6, IF(E2574=-9,-999,IF(E2574="",-999,0)))</f>
        <v>-999</v>
      </c>
      <c r="AH2574" s="82">
        <f>IF(K2574&gt;=45,'adjustment factor'!$D$7,IF(K2574=-9,-1200,IF(K2574="",-1200,0)))</f>
        <v>-1200</v>
      </c>
      <c r="AI2574" s="82">
        <f>IF(L2574=1, 'adjustment factor'!$D$8, IF(L2574=-9,-999,IF(L2574="",-999,0)))</f>
        <v>-999</v>
      </c>
      <c r="AJ2574" s="82">
        <f>IF(AND(M2574&gt;=1,M2574&lt;=4),'adjustment factor'!$D$9,IF(M2574=-9,-999,IF(M2574=98,-999,IF(M2574=99,-999,IF(M2574="",-999,0)))))</f>
        <v>-999</v>
      </c>
      <c r="AK2574" s="82">
        <f>IF(H2574=1, 'adjustment factor'!$D$10, IF(H2574=-9,-999,IF(H2574="",-999,0)))</f>
        <v>-999</v>
      </c>
      <c r="AL2574" s="82">
        <f>IF(G2574=1, 'adjustment factor'!$D$11, IF(G2574=-9,-999,IF(G2574="",-999,0)))</f>
        <v>-999</v>
      </c>
      <c r="AM2574" s="82">
        <f>IF(I2574=1, 'adjustment factor'!$D$12, IF(I2574=-9,-999,IF(I2574="",-999,0)))</f>
        <v>-999</v>
      </c>
      <c r="AN2574" s="82">
        <f>IF(J2574=1, 'adjustment factor'!$D$13, IF(J2574=-9,-999,IF(J2574="",-999,0)))</f>
        <v>-999</v>
      </c>
      <c r="AO2574" s="82" t="str">
        <f t="shared" si="408"/>
        <v>-999</v>
      </c>
      <c r="AP2574" s="82" t="str">
        <f t="shared" si="409"/>
        <v>MISSING</v>
      </c>
    </row>
    <row r="2575" spans="2:42">
      <c r="B2575" s="207"/>
      <c r="C2575" s="35">
        <v>2571</v>
      </c>
      <c r="D2575" s="161"/>
      <c r="E2575" s="161"/>
      <c r="F2575" s="161"/>
      <c r="G2575" s="161"/>
      <c r="H2575" s="161"/>
      <c r="I2575" s="161"/>
      <c r="J2575" s="161"/>
      <c r="K2575" s="161"/>
      <c r="L2575" s="161"/>
      <c r="M2575" s="161"/>
      <c r="N2575" s="171"/>
      <c r="O2575" s="171"/>
      <c r="P2575" s="171"/>
      <c r="Q2575" s="171"/>
      <c r="R2575" s="171"/>
      <c r="S2575" s="171"/>
      <c r="T2575" s="208" t="str">
        <f t="shared" si="400"/>
        <v>MISSING</v>
      </c>
      <c r="U2575" s="208" t="str">
        <f t="shared" si="401"/>
        <v>MISSING</v>
      </c>
      <c r="X2575" s="56">
        <f t="shared" si="402"/>
        <v>-99</v>
      </c>
      <c r="Y2575" s="56">
        <f t="shared" si="403"/>
        <v>-99</v>
      </c>
      <c r="Z2575" s="56">
        <f t="shared" si="404"/>
        <v>-99</v>
      </c>
      <c r="AA2575" s="56">
        <f t="shared" si="405"/>
        <v>-99</v>
      </c>
      <c r="AB2575" s="56">
        <f t="shared" si="406"/>
        <v>-99</v>
      </c>
      <c r="AC2575" s="56">
        <f t="shared" si="407"/>
        <v>-99</v>
      </c>
      <c r="AD2575" s="3"/>
      <c r="AE2575" s="82">
        <f>IF(D2575=1, 'adjustment factor'!$D$4, IF(D2575=-9,-999,IF(D2575="",-999,0)))</f>
        <v>-999</v>
      </c>
      <c r="AF2575" s="82">
        <f>IF(F2575=1, 'adjustment factor'!$D$5, IF(F2575=-9,-999,IF(F2575="",-999,0)))</f>
        <v>-999</v>
      </c>
      <c r="AG2575" s="82">
        <f>IF(E2575=1, 'adjustment factor'!$D$6, IF(E2575=-9,-999,IF(E2575="",-999,0)))</f>
        <v>-999</v>
      </c>
      <c r="AH2575" s="82">
        <f>IF(K2575&gt;=45,'adjustment factor'!$D$7,IF(K2575=-9,-1200,IF(K2575="",-1200,0)))</f>
        <v>-1200</v>
      </c>
      <c r="AI2575" s="82">
        <f>IF(L2575=1, 'adjustment factor'!$D$8, IF(L2575=-9,-999,IF(L2575="",-999,0)))</f>
        <v>-999</v>
      </c>
      <c r="AJ2575" s="82">
        <f>IF(AND(M2575&gt;=1,M2575&lt;=4),'adjustment factor'!$D$9,IF(M2575=-9,-999,IF(M2575=98,-999,IF(M2575=99,-999,IF(M2575="",-999,0)))))</f>
        <v>-999</v>
      </c>
      <c r="AK2575" s="82">
        <f>IF(H2575=1, 'adjustment factor'!$D$10, IF(H2575=-9,-999,IF(H2575="",-999,0)))</f>
        <v>-999</v>
      </c>
      <c r="AL2575" s="82">
        <f>IF(G2575=1, 'adjustment factor'!$D$11, IF(G2575=-9,-999,IF(G2575="",-999,0)))</f>
        <v>-999</v>
      </c>
      <c r="AM2575" s="82">
        <f>IF(I2575=1, 'adjustment factor'!$D$12, IF(I2575=-9,-999,IF(I2575="",-999,0)))</f>
        <v>-999</v>
      </c>
      <c r="AN2575" s="82">
        <f>IF(J2575=1, 'adjustment factor'!$D$13, IF(J2575=-9,-999,IF(J2575="",-999,0)))</f>
        <v>-999</v>
      </c>
      <c r="AO2575" s="82" t="str">
        <f t="shared" si="408"/>
        <v>-999</v>
      </c>
      <c r="AP2575" s="82" t="str">
        <f t="shared" si="409"/>
        <v>MISSING</v>
      </c>
    </row>
    <row r="2576" spans="2:42">
      <c r="B2576" s="207"/>
      <c r="C2576" s="35">
        <v>2572</v>
      </c>
      <c r="D2576" s="161"/>
      <c r="E2576" s="161"/>
      <c r="F2576" s="161"/>
      <c r="G2576" s="161"/>
      <c r="H2576" s="161"/>
      <c r="I2576" s="161"/>
      <c r="J2576" s="161"/>
      <c r="K2576" s="161"/>
      <c r="L2576" s="161"/>
      <c r="M2576" s="161"/>
      <c r="N2576" s="171"/>
      <c r="O2576" s="171"/>
      <c r="P2576" s="171"/>
      <c r="Q2576" s="171"/>
      <c r="R2576" s="171"/>
      <c r="S2576" s="171"/>
      <c r="T2576" s="208" t="str">
        <f t="shared" si="400"/>
        <v>MISSING</v>
      </c>
      <c r="U2576" s="208" t="str">
        <f t="shared" si="401"/>
        <v>MISSING</v>
      </c>
      <c r="X2576" s="56">
        <f t="shared" si="402"/>
        <v>-99</v>
      </c>
      <c r="Y2576" s="56">
        <f t="shared" si="403"/>
        <v>-99</v>
      </c>
      <c r="Z2576" s="56">
        <f t="shared" si="404"/>
        <v>-99</v>
      </c>
      <c r="AA2576" s="56">
        <f t="shared" si="405"/>
        <v>-99</v>
      </c>
      <c r="AB2576" s="56">
        <f t="shared" si="406"/>
        <v>-99</v>
      </c>
      <c r="AC2576" s="56">
        <f t="shared" si="407"/>
        <v>-99</v>
      </c>
      <c r="AD2576" s="3"/>
      <c r="AE2576" s="82">
        <f>IF(D2576=1, 'adjustment factor'!$D$4, IF(D2576=-9,-999,IF(D2576="",-999,0)))</f>
        <v>-999</v>
      </c>
      <c r="AF2576" s="82">
        <f>IF(F2576=1, 'adjustment factor'!$D$5, IF(F2576=-9,-999,IF(F2576="",-999,0)))</f>
        <v>-999</v>
      </c>
      <c r="AG2576" s="82">
        <f>IF(E2576=1, 'adjustment factor'!$D$6, IF(E2576=-9,-999,IF(E2576="",-999,0)))</f>
        <v>-999</v>
      </c>
      <c r="AH2576" s="82">
        <f>IF(K2576&gt;=45,'adjustment factor'!$D$7,IF(K2576=-9,-1200,IF(K2576="",-1200,0)))</f>
        <v>-1200</v>
      </c>
      <c r="AI2576" s="82">
        <f>IF(L2576=1, 'adjustment factor'!$D$8, IF(L2576=-9,-999,IF(L2576="",-999,0)))</f>
        <v>-999</v>
      </c>
      <c r="AJ2576" s="82">
        <f>IF(AND(M2576&gt;=1,M2576&lt;=4),'adjustment factor'!$D$9,IF(M2576=-9,-999,IF(M2576=98,-999,IF(M2576=99,-999,IF(M2576="",-999,0)))))</f>
        <v>-999</v>
      </c>
      <c r="AK2576" s="82">
        <f>IF(H2576=1, 'adjustment factor'!$D$10, IF(H2576=-9,-999,IF(H2576="",-999,0)))</f>
        <v>-999</v>
      </c>
      <c r="AL2576" s="82">
        <f>IF(G2576=1, 'adjustment factor'!$D$11, IF(G2576=-9,-999,IF(G2576="",-999,0)))</f>
        <v>-999</v>
      </c>
      <c r="AM2576" s="82">
        <f>IF(I2576=1, 'adjustment factor'!$D$12, IF(I2576=-9,-999,IF(I2576="",-999,0)))</f>
        <v>-999</v>
      </c>
      <c r="AN2576" s="82">
        <f>IF(J2576=1, 'adjustment factor'!$D$13, IF(J2576=-9,-999,IF(J2576="",-999,0)))</f>
        <v>-999</v>
      </c>
      <c r="AO2576" s="82" t="str">
        <f t="shared" si="408"/>
        <v>-999</v>
      </c>
      <c r="AP2576" s="82" t="str">
        <f t="shared" si="409"/>
        <v>MISSING</v>
      </c>
    </row>
    <row r="2577" spans="2:42">
      <c r="B2577" s="207"/>
      <c r="C2577" s="35">
        <v>2573</v>
      </c>
      <c r="D2577" s="161"/>
      <c r="E2577" s="161"/>
      <c r="F2577" s="161"/>
      <c r="G2577" s="161"/>
      <c r="H2577" s="161"/>
      <c r="I2577" s="161"/>
      <c r="J2577" s="161"/>
      <c r="K2577" s="161"/>
      <c r="L2577" s="161"/>
      <c r="M2577" s="161"/>
      <c r="N2577" s="171"/>
      <c r="O2577" s="171"/>
      <c r="P2577" s="171"/>
      <c r="Q2577" s="171"/>
      <c r="R2577" s="171"/>
      <c r="S2577" s="171"/>
      <c r="T2577" s="208" t="str">
        <f t="shared" si="400"/>
        <v>MISSING</v>
      </c>
      <c r="U2577" s="208" t="str">
        <f t="shared" si="401"/>
        <v>MISSING</v>
      </c>
      <c r="X2577" s="56">
        <f t="shared" si="402"/>
        <v>-99</v>
      </c>
      <c r="Y2577" s="56">
        <f t="shared" si="403"/>
        <v>-99</v>
      </c>
      <c r="Z2577" s="56">
        <f t="shared" si="404"/>
        <v>-99</v>
      </c>
      <c r="AA2577" s="56">
        <f t="shared" si="405"/>
        <v>-99</v>
      </c>
      <c r="AB2577" s="56">
        <f t="shared" si="406"/>
        <v>-99</v>
      </c>
      <c r="AC2577" s="56">
        <f t="shared" si="407"/>
        <v>-99</v>
      </c>
      <c r="AD2577" s="3"/>
      <c r="AE2577" s="82">
        <f>IF(D2577=1, 'adjustment factor'!$D$4, IF(D2577=-9,-999,IF(D2577="",-999,0)))</f>
        <v>-999</v>
      </c>
      <c r="AF2577" s="82">
        <f>IF(F2577=1, 'adjustment factor'!$D$5, IF(F2577=-9,-999,IF(F2577="",-999,0)))</f>
        <v>-999</v>
      </c>
      <c r="AG2577" s="82">
        <f>IF(E2577=1, 'adjustment factor'!$D$6, IF(E2577=-9,-999,IF(E2577="",-999,0)))</f>
        <v>-999</v>
      </c>
      <c r="AH2577" s="82">
        <f>IF(K2577&gt;=45,'adjustment factor'!$D$7,IF(K2577=-9,-1200,IF(K2577="",-1200,0)))</f>
        <v>-1200</v>
      </c>
      <c r="AI2577" s="82">
        <f>IF(L2577=1, 'adjustment factor'!$D$8, IF(L2577=-9,-999,IF(L2577="",-999,0)))</f>
        <v>-999</v>
      </c>
      <c r="AJ2577" s="82">
        <f>IF(AND(M2577&gt;=1,M2577&lt;=4),'adjustment factor'!$D$9,IF(M2577=-9,-999,IF(M2577=98,-999,IF(M2577=99,-999,IF(M2577="",-999,0)))))</f>
        <v>-999</v>
      </c>
      <c r="AK2577" s="82">
        <f>IF(H2577=1, 'adjustment factor'!$D$10, IF(H2577=-9,-999,IF(H2577="",-999,0)))</f>
        <v>-999</v>
      </c>
      <c r="AL2577" s="82">
        <f>IF(G2577=1, 'adjustment factor'!$D$11, IF(G2577=-9,-999,IF(G2577="",-999,0)))</f>
        <v>-999</v>
      </c>
      <c r="AM2577" s="82">
        <f>IF(I2577=1, 'adjustment factor'!$D$12, IF(I2577=-9,-999,IF(I2577="",-999,0)))</f>
        <v>-999</v>
      </c>
      <c r="AN2577" s="82">
        <f>IF(J2577=1, 'adjustment factor'!$D$13, IF(J2577=-9,-999,IF(J2577="",-999,0)))</f>
        <v>-999</v>
      </c>
      <c r="AO2577" s="82" t="str">
        <f t="shared" si="408"/>
        <v>-999</v>
      </c>
      <c r="AP2577" s="82" t="str">
        <f t="shared" si="409"/>
        <v>MISSING</v>
      </c>
    </row>
    <row r="2578" spans="2:42">
      <c r="B2578" s="207"/>
      <c r="C2578" s="35">
        <v>2574</v>
      </c>
      <c r="D2578" s="161"/>
      <c r="E2578" s="161"/>
      <c r="F2578" s="161"/>
      <c r="G2578" s="161"/>
      <c r="H2578" s="161"/>
      <c r="I2578" s="161"/>
      <c r="J2578" s="161"/>
      <c r="K2578" s="161"/>
      <c r="L2578" s="161"/>
      <c r="M2578" s="161"/>
      <c r="N2578" s="171"/>
      <c r="O2578" s="171"/>
      <c r="P2578" s="171"/>
      <c r="Q2578" s="171"/>
      <c r="R2578" s="171"/>
      <c r="S2578" s="171"/>
      <c r="T2578" s="208" t="str">
        <f t="shared" si="400"/>
        <v>MISSING</v>
      </c>
      <c r="U2578" s="208" t="str">
        <f t="shared" si="401"/>
        <v>MISSING</v>
      </c>
      <c r="X2578" s="56">
        <f t="shared" si="402"/>
        <v>-99</v>
      </c>
      <c r="Y2578" s="56">
        <f t="shared" si="403"/>
        <v>-99</v>
      </c>
      <c r="Z2578" s="56">
        <f t="shared" si="404"/>
        <v>-99</v>
      </c>
      <c r="AA2578" s="56">
        <f t="shared" si="405"/>
        <v>-99</v>
      </c>
      <c r="AB2578" s="56">
        <f t="shared" si="406"/>
        <v>-99</v>
      </c>
      <c r="AC2578" s="56">
        <f t="shared" si="407"/>
        <v>-99</v>
      </c>
      <c r="AD2578" s="3"/>
      <c r="AE2578" s="82">
        <f>IF(D2578=1, 'adjustment factor'!$D$4, IF(D2578=-9,-999,IF(D2578="",-999,0)))</f>
        <v>-999</v>
      </c>
      <c r="AF2578" s="82">
        <f>IF(F2578=1, 'adjustment factor'!$D$5, IF(F2578=-9,-999,IF(F2578="",-999,0)))</f>
        <v>-999</v>
      </c>
      <c r="AG2578" s="82">
        <f>IF(E2578=1, 'adjustment factor'!$D$6, IF(E2578=-9,-999,IF(E2578="",-999,0)))</f>
        <v>-999</v>
      </c>
      <c r="AH2578" s="82">
        <f>IF(K2578&gt;=45,'adjustment factor'!$D$7,IF(K2578=-9,-1200,IF(K2578="",-1200,0)))</f>
        <v>-1200</v>
      </c>
      <c r="AI2578" s="82">
        <f>IF(L2578=1, 'adjustment factor'!$D$8, IF(L2578=-9,-999,IF(L2578="",-999,0)))</f>
        <v>-999</v>
      </c>
      <c r="AJ2578" s="82">
        <f>IF(AND(M2578&gt;=1,M2578&lt;=4),'adjustment factor'!$D$9,IF(M2578=-9,-999,IF(M2578=98,-999,IF(M2578=99,-999,IF(M2578="",-999,0)))))</f>
        <v>-999</v>
      </c>
      <c r="AK2578" s="82">
        <f>IF(H2578=1, 'adjustment factor'!$D$10, IF(H2578=-9,-999,IF(H2578="",-999,0)))</f>
        <v>-999</v>
      </c>
      <c r="AL2578" s="82">
        <f>IF(G2578=1, 'adjustment factor'!$D$11, IF(G2578=-9,-999,IF(G2578="",-999,0)))</f>
        <v>-999</v>
      </c>
      <c r="AM2578" s="82">
        <f>IF(I2578=1, 'adjustment factor'!$D$12, IF(I2578=-9,-999,IF(I2578="",-999,0)))</f>
        <v>-999</v>
      </c>
      <c r="AN2578" s="82">
        <f>IF(J2578=1, 'adjustment factor'!$D$13, IF(J2578=-9,-999,IF(J2578="",-999,0)))</f>
        <v>-999</v>
      </c>
      <c r="AO2578" s="82" t="str">
        <f t="shared" si="408"/>
        <v>-999</v>
      </c>
      <c r="AP2578" s="82" t="str">
        <f t="shared" si="409"/>
        <v>MISSING</v>
      </c>
    </row>
    <row r="2579" spans="2:42">
      <c r="B2579" s="207"/>
      <c r="C2579" s="35">
        <v>2575</v>
      </c>
      <c r="D2579" s="161"/>
      <c r="E2579" s="161"/>
      <c r="F2579" s="161"/>
      <c r="G2579" s="161"/>
      <c r="H2579" s="161"/>
      <c r="I2579" s="161"/>
      <c r="J2579" s="161"/>
      <c r="K2579" s="161"/>
      <c r="L2579" s="161"/>
      <c r="M2579" s="161"/>
      <c r="N2579" s="171"/>
      <c r="O2579" s="171"/>
      <c r="P2579" s="171"/>
      <c r="Q2579" s="171"/>
      <c r="R2579" s="171"/>
      <c r="S2579" s="171"/>
      <c r="T2579" s="208" t="str">
        <f t="shared" si="400"/>
        <v>MISSING</v>
      </c>
      <c r="U2579" s="208" t="str">
        <f t="shared" si="401"/>
        <v>MISSING</v>
      </c>
      <c r="X2579" s="56">
        <f t="shared" si="402"/>
        <v>-99</v>
      </c>
      <c r="Y2579" s="56">
        <f t="shared" si="403"/>
        <v>-99</v>
      </c>
      <c r="Z2579" s="56">
        <f t="shared" si="404"/>
        <v>-99</v>
      </c>
      <c r="AA2579" s="56">
        <f t="shared" si="405"/>
        <v>-99</v>
      </c>
      <c r="AB2579" s="56">
        <f t="shared" si="406"/>
        <v>-99</v>
      </c>
      <c r="AC2579" s="56">
        <f t="shared" si="407"/>
        <v>-99</v>
      </c>
      <c r="AD2579" s="3"/>
      <c r="AE2579" s="82">
        <f>IF(D2579=1, 'adjustment factor'!$D$4, IF(D2579=-9,-999,IF(D2579="",-999,0)))</f>
        <v>-999</v>
      </c>
      <c r="AF2579" s="82">
        <f>IF(F2579=1, 'adjustment factor'!$D$5, IF(F2579=-9,-999,IF(F2579="",-999,0)))</f>
        <v>-999</v>
      </c>
      <c r="AG2579" s="82">
        <f>IF(E2579=1, 'adjustment factor'!$D$6, IF(E2579=-9,-999,IF(E2579="",-999,0)))</f>
        <v>-999</v>
      </c>
      <c r="AH2579" s="82">
        <f>IF(K2579&gt;=45,'adjustment factor'!$D$7,IF(K2579=-9,-1200,IF(K2579="",-1200,0)))</f>
        <v>-1200</v>
      </c>
      <c r="AI2579" s="82">
        <f>IF(L2579=1, 'adjustment factor'!$D$8, IF(L2579=-9,-999,IF(L2579="",-999,0)))</f>
        <v>-999</v>
      </c>
      <c r="AJ2579" s="82">
        <f>IF(AND(M2579&gt;=1,M2579&lt;=4),'adjustment factor'!$D$9,IF(M2579=-9,-999,IF(M2579=98,-999,IF(M2579=99,-999,IF(M2579="",-999,0)))))</f>
        <v>-999</v>
      </c>
      <c r="AK2579" s="82">
        <f>IF(H2579=1, 'adjustment factor'!$D$10, IF(H2579=-9,-999,IF(H2579="",-999,0)))</f>
        <v>-999</v>
      </c>
      <c r="AL2579" s="82">
        <f>IF(G2579=1, 'adjustment factor'!$D$11, IF(G2579=-9,-999,IF(G2579="",-999,0)))</f>
        <v>-999</v>
      </c>
      <c r="AM2579" s="82">
        <f>IF(I2579=1, 'adjustment factor'!$D$12, IF(I2579=-9,-999,IF(I2579="",-999,0)))</f>
        <v>-999</v>
      </c>
      <c r="AN2579" s="82">
        <f>IF(J2579=1, 'adjustment factor'!$D$13, IF(J2579=-9,-999,IF(J2579="",-999,0)))</f>
        <v>-999</v>
      </c>
      <c r="AO2579" s="82" t="str">
        <f t="shared" si="408"/>
        <v>-999</v>
      </c>
      <c r="AP2579" s="82" t="str">
        <f t="shared" si="409"/>
        <v>MISSING</v>
      </c>
    </row>
    <row r="2580" spans="2:42">
      <c r="B2580" s="207"/>
      <c r="C2580" s="35">
        <v>2576</v>
      </c>
      <c r="D2580" s="161"/>
      <c r="E2580" s="161"/>
      <c r="F2580" s="161"/>
      <c r="G2580" s="161"/>
      <c r="H2580" s="161"/>
      <c r="I2580" s="161"/>
      <c r="J2580" s="161"/>
      <c r="K2580" s="161"/>
      <c r="L2580" s="161"/>
      <c r="M2580" s="161"/>
      <c r="N2580" s="171"/>
      <c r="O2580" s="171"/>
      <c r="P2580" s="171"/>
      <c r="Q2580" s="171"/>
      <c r="R2580" s="171"/>
      <c r="S2580" s="171"/>
      <c r="T2580" s="208" t="str">
        <f t="shared" si="400"/>
        <v>MISSING</v>
      </c>
      <c r="U2580" s="208" t="str">
        <f t="shared" si="401"/>
        <v>MISSING</v>
      </c>
      <c r="X2580" s="56">
        <f t="shared" si="402"/>
        <v>-99</v>
      </c>
      <c r="Y2580" s="56">
        <f t="shared" si="403"/>
        <v>-99</v>
      </c>
      <c r="Z2580" s="56">
        <f t="shared" si="404"/>
        <v>-99</v>
      </c>
      <c r="AA2580" s="56">
        <f t="shared" si="405"/>
        <v>-99</v>
      </c>
      <c r="AB2580" s="56">
        <f t="shared" si="406"/>
        <v>-99</v>
      </c>
      <c r="AC2580" s="56">
        <f t="shared" si="407"/>
        <v>-99</v>
      </c>
      <c r="AD2580" s="3"/>
      <c r="AE2580" s="82">
        <f>IF(D2580=1, 'adjustment factor'!$D$4, IF(D2580=-9,-999,IF(D2580="",-999,0)))</f>
        <v>-999</v>
      </c>
      <c r="AF2580" s="82">
        <f>IF(F2580=1, 'adjustment factor'!$D$5, IF(F2580=-9,-999,IF(F2580="",-999,0)))</f>
        <v>-999</v>
      </c>
      <c r="AG2580" s="82">
        <f>IF(E2580=1, 'adjustment factor'!$D$6, IF(E2580=-9,-999,IF(E2580="",-999,0)))</f>
        <v>-999</v>
      </c>
      <c r="AH2580" s="82">
        <f>IF(K2580&gt;=45,'adjustment factor'!$D$7,IF(K2580=-9,-1200,IF(K2580="",-1200,0)))</f>
        <v>-1200</v>
      </c>
      <c r="AI2580" s="82">
        <f>IF(L2580=1, 'adjustment factor'!$D$8, IF(L2580=-9,-999,IF(L2580="",-999,0)))</f>
        <v>-999</v>
      </c>
      <c r="AJ2580" s="82">
        <f>IF(AND(M2580&gt;=1,M2580&lt;=4),'adjustment factor'!$D$9,IF(M2580=-9,-999,IF(M2580=98,-999,IF(M2580=99,-999,IF(M2580="",-999,0)))))</f>
        <v>-999</v>
      </c>
      <c r="AK2580" s="82">
        <f>IF(H2580=1, 'adjustment factor'!$D$10, IF(H2580=-9,-999,IF(H2580="",-999,0)))</f>
        <v>-999</v>
      </c>
      <c r="AL2580" s="82">
        <f>IF(G2580=1, 'adjustment factor'!$D$11, IF(G2580=-9,-999,IF(G2580="",-999,0)))</f>
        <v>-999</v>
      </c>
      <c r="AM2580" s="82">
        <f>IF(I2580=1, 'adjustment factor'!$D$12, IF(I2580=-9,-999,IF(I2580="",-999,0)))</f>
        <v>-999</v>
      </c>
      <c r="AN2580" s="82">
        <f>IF(J2580=1, 'adjustment factor'!$D$13, IF(J2580=-9,-999,IF(J2580="",-999,0)))</f>
        <v>-999</v>
      </c>
      <c r="AO2580" s="82" t="str">
        <f t="shared" si="408"/>
        <v>-999</v>
      </c>
      <c r="AP2580" s="82" t="str">
        <f t="shared" si="409"/>
        <v>MISSING</v>
      </c>
    </row>
    <row r="2581" spans="2:42">
      <c r="B2581" s="207"/>
      <c r="C2581" s="35">
        <v>2577</v>
      </c>
      <c r="D2581" s="161"/>
      <c r="E2581" s="161"/>
      <c r="F2581" s="161"/>
      <c r="G2581" s="161"/>
      <c r="H2581" s="161"/>
      <c r="I2581" s="161"/>
      <c r="J2581" s="161"/>
      <c r="K2581" s="161"/>
      <c r="L2581" s="161"/>
      <c r="M2581" s="161"/>
      <c r="N2581" s="171"/>
      <c r="O2581" s="171"/>
      <c r="P2581" s="171"/>
      <c r="Q2581" s="171"/>
      <c r="R2581" s="171"/>
      <c r="S2581" s="171"/>
      <c r="T2581" s="208" t="str">
        <f t="shared" ref="T2581:T2644" si="410">IF(SUM(X2581:AC2581)&gt;-0.01, SUM(X2581:AC2581), "MISSING")</f>
        <v>MISSING</v>
      </c>
      <c r="U2581" s="208" t="str">
        <f t="shared" ref="U2581:U2644" si="411">IF(AP2581="MISSING","MISSING", 3.88+0.604*T2581+0.055*(T2581^2)-AP2581)</f>
        <v>MISSING</v>
      </c>
      <c r="X2581" s="56">
        <f t="shared" ref="X2581:X2644" si="412">IF(N2581&gt;0,((N2581-3)*-1),-99)</f>
        <v>-99</v>
      </c>
      <c r="Y2581" s="56">
        <f t="shared" ref="Y2581:Y2644" si="413">IF(O2581&gt;0,((O2581-3)*-1),-99)</f>
        <v>-99</v>
      </c>
      <c r="Z2581" s="56">
        <f t="shared" ref="Z2581:Z2644" si="414">IF(P2581&gt;0,((P2581-3)*-1),-99)</f>
        <v>-99</v>
      </c>
      <c r="AA2581" s="56">
        <f t="shared" ref="AA2581:AA2644" si="415">IF(Q2581&gt;0,((Q2581-3)*-1),-99)</f>
        <v>-99</v>
      </c>
      <c r="AB2581" s="56">
        <f t="shared" ref="AB2581:AB2644" si="416">IF(R2581&gt;0,((R2581-3)*-1),-99)</f>
        <v>-99</v>
      </c>
      <c r="AC2581" s="56">
        <f t="shared" ref="AC2581:AC2644" si="417">IF(S2581&gt;0,((S2581-3)*-1),-99)</f>
        <v>-99</v>
      </c>
      <c r="AD2581" s="3"/>
      <c r="AE2581" s="82">
        <f>IF(D2581=1, 'adjustment factor'!$D$4, IF(D2581=-9,-999,IF(D2581="",-999,0)))</f>
        <v>-999</v>
      </c>
      <c r="AF2581" s="82">
        <f>IF(F2581=1, 'adjustment factor'!$D$5, IF(F2581=-9,-999,IF(F2581="",-999,0)))</f>
        <v>-999</v>
      </c>
      <c r="AG2581" s="82">
        <f>IF(E2581=1, 'adjustment factor'!$D$6, IF(E2581=-9,-999,IF(E2581="",-999,0)))</f>
        <v>-999</v>
      </c>
      <c r="AH2581" s="82">
        <f>IF(K2581&gt;=45,'adjustment factor'!$D$7,IF(K2581=-9,-1200,IF(K2581="",-1200,0)))</f>
        <v>-1200</v>
      </c>
      <c r="AI2581" s="82">
        <f>IF(L2581=1, 'adjustment factor'!$D$8, IF(L2581=-9,-999,IF(L2581="",-999,0)))</f>
        <v>-999</v>
      </c>
      <c r="AJ2581" s="82">
        <f>IF(AND(M2581&gt;=1,M2581&lt;=4),'adjustment factor'!$D$9,IF(M2581=-9,-999,IF(M2581=98,-999,IF(M2581=99,-999,IF(M2581="",-999,0)))))</f>
        <v>-999</v>
      </c>
      <c r="AK2581" s="82">
        <f>IF(H2581=1, 'adjustment factor'!$D$10, IF(H2581=-9,-999,IF(H2581="",-999,0)))</f>
        <v>-999</v>
      </c>
      <c r="AL2581" s="82">
        <f>IF(G2581=1, 'adjustment factor'!$D$11, IF(G2581=-9,-999,IF(G2581="",-999,0)))</f>
        <v>-999</v>
      </c>
      <c r="AM2581" s="82">
        <f>IF(I2581=1, 'adjustment factor'!$D$12, IF(I2581=-9,-999,IF(I2581="",-999,0)))</f>
        <v>-999</v>
      </c>
      <c r="AN2581" s="82">
        <f>IF(J2581=1, 'adjustment factor'!$D$13, IF(J2581=-9,-999,IF(J2581="",-999,0)))</f>
        <v>-999</v>
      </c>
      <c r="AO2581" s="82" t="str">
        <f t="shared" ref="AO2581:AO2644" si="418">IF(-AE2581-AF2581-AG2581-AH2581+AI2581+AJ2581-AK2581-AL2581-AM2581-AN2581&lt;3, -AE2581-AF2581-AG2581-AH2581+AI2581+AJ2581-AK2581-AL2581-AM2581-AN2581, "-999")</f>
        <v>-999</v>
      </c>
      <c r="AP2581" s="82" t="str">
        <f t="shared" ref="AP2581:AP2644" si="419">IF(AND(SUM(AE2581:AN2581)&gt;-1, (SUM(X2581:AC2581)&gt;-1)), 14.353-AE2581-AF2581-AG2581-AH2581+AI2581+AJ2581-AK2581-AL2581-AM2581-AN2581, "MISSING")</f>
        <v>MISSING</v>
      </c>
    </row>
    <row r="2582" spans="2:42">
      <c r="B2582" s="207"/>
      <c r="C2582" s="35">
        <v>2578</v>
      </c>
      <c r="D2582" s="161"/>
      <c r="E2582" s="161"/>
      <c r="F2582" s="161"/>
      <c r="G2582" s="161"/>
      <c r="H2582" s="161"/>
      <c r="I2582" s="161"/>
      <c r="J2582" s="161"/>
      <c r="K2582" s="161"/>
      <c r="L2582" s="161"/>
      <c r="M2582" s="161"/>
      <c r="N2582" s="171"/>
      <c r="O2582" s="171"/>
      <c r="P2582" s="171"/>
      <c r="Q2582" s="171"/>
      <c r="R2582" s="171"/>
      <c r="S2582" s="171"/>
      <c r="T2582" s="208" t="str">
        <f t="shared" si="410"/>
        <v>MISSING</v>
      </c>
      <c r="U2582" s="208" t="str">
        <f t="shared" si="411"/>
        <v>MISSING</v>
      </c>
      <c r="X2582" s="56">
        <f t="shared" si="412"/>
        <v>-99</v>
      </c>
      <c r="Y2582" s="56">
        <f t="shared" si="413"/>
        <v>-99</v>
      </c>
      <c r="Z2582" s="56">
        <f t="shared" si="414"/>
        <v>-99</v>
      </c>
      <c r="AA2582" s="56">
        <f t="shared" si="415"/>
        <v>-99</v>
      </c>
      <c r="AB2582" s="56">
        <f t="shared" si="416"/>
        <v>-99</v>
      </c>
      <c r="AC2582" s="56">
        <f t="shared" si="417"/>
        <v>-99</v>
      </c>
      <c r="AD2582" s="3"/>
      <c r="AE2582" s="82">
        <f>IF(D2582=1, 'adjustment factor'!$D$4, IF(D2582=-9,-999,IF(D2582="",-999,0)))</f>
        <v>-999</v>
      </c>
      <c r="AF2582" s="82">
        <f>IF(F2582=1, 'adjustment factor'!$D$5, IF(F2582=-9,-999,IF(F2582="",-999,0)))</f>
        <v>-999</v>
      </c>
      <c r="AG2582" s="82">
        <f>IF(E2582=1, 'adjustment factor'!$D$6, IF(E2582=-9,-999,IF(E2582="",-999,0)))</f>
        <v>-999</v>
      </c>
      <c r="AH2582" s="82">
        <f>IF(K2582&gt;=45,'adjustment factor'!$D$7,IF(K2582=-9,-1200,IF(K2582="",-1200,0)))</f>
        <v>-1200</v>
      </c>
      <c r="AI2582" s="82">
        <f>IF(L2582=1, 'adjustment factor'!$D$8, IF(L2582=-9,-999,IF(L2582="",-999,0)))</f>
        <v>-999</v>
      </c>
      <c r="AJ2582" s="82">
        <f>IF(AND(M2582&gt;=1,M2582&lt;=4),'adjustment factor'!$D$9,IF(M2582=-9,-999,IF(M2582=98,-999,IF(M2582=99,-999,IF(M2582="",-999,0)))))</f>
        <v>-999</v>
      </c>
      <c r="AK2582" s="82">
        <f>IF(H2582=1, 'adjustment factor'!$D$10, IF(H2582=-9,-999,IF(H2582="",-999,0)))</f>
        <v>-999</v>
      </c>
      <c r="AL2582" s="82">
        <f>IF(G2582=1, 'adjustment factor'!$D$11, IF(G2582=-9,-999,IF(G2582="",-999,0)))</f>
        <v>-999</v>
      </c>
      <c r="AM2582" s="82">
        <f>IF(I2582=1, 'adjustment factor'!$D$12, IF(I2582=-9,-999,IF(I2582="",-999,0)))</f>
        <v>-999</v>
      </c>
      <c r="AN2582" s="82">
        <f>IF(J2582=1, 'adjustment factor'!$D$13, IF(J2582=-9,-999,IF(J2582="",-999,0)))</f>
        <v>-999</v>
      </c>
      <c r="AO2582" s="82" t="str">
        <f t="shared" si="418"/>
        <v>-999</v>
      </c>
      <c r="AP2582" s="82" t="str">
        <f t="shared" si="419"/>
        <v>MISSING</v>
      </c>
    </row>
    <row r="2583" spans="2:42">
      <c r="B2583" s="207"/>
      <c r="C2583" s="35">
        <v>2579</v>
      </c>
      <c r="D2583" s="161"/>
      <c r="E2583" s="161"/>
      <c r="F2583" s="161"/>
      <c r="G2583" s="161"/>
      <c r="H2583" s="161"/>
      <c r="I2583" s="161"/>
      <c r="J2583" s="161"/>
      <c r="K2583" s="161"/>
      <c r="L2583" s="161"/>
      <c r="M2583" s="161"/>
      <c r="N2583" s="171"/>
      <c r="O2583" s="171"/>
      <c r="P2583" s="171"/>
      <c r="Q2583" s="171"/>
      <c r="R2583" s="171"/>
      <c r="S2583" s="171"/>
      <c r="T2583" s="208" t="str">
        <f t="shared" si="410"/>
        <v>MISSING</v>
      </c>
      <c r="U2583" s="208" t="str">
        <f t="shared" si="411"/>
        <v>MISSING</v>
      </c>
      <c r="X2583" s="56">
        <f t="shared" si="412"/>
        <v>-99</v>
      </c>
      <c r="Y2583" s="56">
        <f t="shared" si="413"/>
        <v>-99</v>
      </c>
      <c r="Z2583" s="56">
        <f t="shared" si="414"/>
        <v>-99</v>
      </c>
      <c r="AA2583" s="56">
        <f t="shared" si="415"/>
        <v>-99</v>
      </c>
      <c r="AB2583" s="56">
        <f t="shared" si="416"/>
        <v>-99</v>
      </c>
      <c r="AC2583" s="56">
        <f t="shared" si="417"/>
        <v>-99</v>
      </c>
      <c r="AD2583" s="3"/>
      <c r="AE2583" s="82">
        <f>IF(D2583=1, 'adjustment factor'!$D$4, IF(D2583=-9,-999,IF(D2583="",-999,0)))</f>
        <v>-999</v>
      </c>
      <c r="AF2583" s="82">
        <f>IF(F2583=1, 'adjustment factor'!$D$5, IF(F2583=-9,-999,IF(F2583="",-999,0)))</f>
        <v>-999</v>
      </c>
      <c r="AG2583" s="82">
        <f>IF(E2583=1, 'adjustment factor'!$D$6, IF(E2583=-9,-999,IF(E2583="",-999,0)))</f>
        <v>-999</v>
      </c>
      <c r="AH2583" s="82">
        <f>IF(K2583&gt;=45,'adjustment factor'!$D$7,IF(K2583=-9,-1200,IF(K2583="",-1200,0)))</f>
        <v>-1200</v>
      </c>
      <c r="AI2583" s="82">
        <f>IF(L2583=1, 'adjustment factor'!$D$8, IF(L2583=-9,-999,IF(L2583="",-999,0)))</f>
        <v>-999</v>
      </c>
      <c r="AJ2583" s="82">
        <f>IF(AND(M2583&gt;=1,M2583&lt;=4),'adjustment factor'!$D$9,IF(M2583=-9,-999,IF(M2583=98,-999,IF(M2583=99,-999,IF(M2583="",-999,0)))))</f>
        <v>-999</v>
      </c>
      <c r="AK2583" s="82">
        <f>IF(H2583=1, 'adjustment factor'!$D$10, IF(H2583=-9,-999,IF(H2583="",-999,0)))</f>
        <v>-999</v>
      </c>
      <c r="AL2583" s="82">
        <f>IF(G2583=1, 'adjustment factor'!$D$11, IF(G2583=-9,-999,IF(G2583="",-999,0)))</f>
        <v>-999</v>
      </c>
      <c r="AM2583" s="82">
        <f>IF(I2583=1, 'adjustment factor'!$D$12, IF(I2583=-9,-999,IF(I2583="",-999,0)))</f>
        <v>-999</v>
      </c>
      <c r="AN2583" s="82">
        <f>IF(J2583=1, 'adjustment factor'!$D$13, IF(J2583=-9,-999,IF(J2583="",-999,0)))</f>
        <v>-999</v>
      </c>
      <c r="AO2583" s="82" t="str">
        <f t="shared" si="418"/>
        <v>-999</v>
      </c>
      <c r="AP2583" s="82" t="str">
        <f t="shared" si="419"/>
        <v>MISSING</v>
      </c>
    </row>
    <row r="2584" spans="2:42">
      <c r="B2584" s="207"/>
      <c r="C2584" s="35">
        <v>2580</v>
      </c>
      <c r="D2584" s="161"/>
      <c r="E2584" s="161"/>
      <c r="F2584" s="161"/>
      <c r="G2584" s="161"/>
      <c r="H2584" s="161"/>
      <c r="I2584" s="161"/>
      <c r="J2584" s="161"/>
      <c r="K2584" s="161"/>
      <c r="L2584" s="161"/>
      <c r="M2584" s="161"/>
      <c r="N2584" s="171"/>
      <c r="O2584" s="171"/>
      <c r="P2584" s="171"/>
      <c r="Q2584" s="171"/>
      <c r="R2584" s="171"/>
      <c r="S2584" s="171"/>
      <c r="T2584" s="208" t="str">
        <f t="shared" si="410"/>
        <v>MISSING</v>
      </c>
      <c r="U2584" s="208" t="str">
        <f t="shared" si="411"/>
        <v>MISSING</v>
      </c>
      <c r="X2584" s="56">
        <f t="shared" si="412"/>
        <v>-99</v>
      </c>
      <c r="Y2584" s="56">
        <f t="shared" si="413"/>
        <v>-99</v>
      </c>
      <c r="Z2584" s="56">
        <f t="shared" si="414"/>
        <v>-99</v>
      </c>
      <c r="AA2584" s="56">
        <f t="shared" si="415"/>
        <v>-99</v>
      </c>
      <c r="AB2584" s="56">
        <f t="shared" si="416"/>
        <v>-99</v>
      </c>
      <c r="AC2584" s="56">
        <f t="shared" si="417"/>
        <v>-99</v>
      </c>
      <c r="AD2584" s="3"/>
      <c r="AE2584" s="82">
        <f>IF(D2584=1, 'adjustment factor'!$D$4, IF(D2584=-9,-999,IF(D2584="",-999,0)))</f>
        <v>-999</v>
      </c>
      <c r="AF2584" s="82">
        <f>IF(F2584=1, 'adjustment factor'!$D$5, IF(F2584=-9,-999,IF(F2584="",-999,0)))</f>
        <v>-999</v>
      </c>
      <c r="AG2584" s="82">
        <f>IF(E2584=1, 'adjustment factor'!$D$6, IF(E2584=-9,-999,IF(E2584="",-999,0)))</f>
        <v>-999</v>
      </c>
      <c r="AH2584" s="82">
        <f>IF(K2584&gt;=45,'adjustment factor'!$D$7,IF(K2584=-9,-1200,IF(K2584="",-1200,0)))</f>
        <v>-1200</v>
      </c>
      <c r="AI2584" s="82">
        <f>IF(L2584=1, 'adjustment factor'!$D$8, IF(L2584=-9,-999,IF(L2584="",-999,0)))</f>
        <v>-999</v>
      </c>
      <c r="AJ2584" s="82">
        <f>IF(AND(M2584&gt;=1,M2584&lt;=4),'adjustment factor'!$D$9,IF(M2584=-9,-999,IF(M2584=98,-999,IF(M2584=99,-999,IF(M2584="",-999,0)))))</f>
        <v>-999</v>
      </c>
      <c r="AK2584" s="82">
        <f>IF(H2584=1, 'adjustment factor'!$D$10, IF(H2584=-9,-999,IF(H2584="",-999,0)))</f>
        <v>-999</v>
      </c>
      <c r="AL2584" s="82">
        <f>IF(G2584=1, 'adjustment factor'!$D$11, IF(G2584=-9,-999,IF(G2584="",-999,0)))</f>
        <v>-999</v>
      </c>
      <c r="AM2584" s="82">
        <f>IF(I2584=1, 'adjustment factor'!$D$12, IF(I2584=-9,-999,IF(I2584="",-999,0)))</f>
        <v>-999</v>
      </c>
      <c r="AN2584" s="82">
        <f>IF(J2584=1, 'adjustment factor'!$D$13, IF(J2584=-9,-999,IF(J2584="",-999,0)))</f>
        <v>-999</v>
      </c>
      <c r="AO2584" s="82" t="str">
        <f t="shared" si="418"/>
        <v>-999</v>
      </c>
      <c r="AP2584" s="82" t="str">
        <f t="shared" si="419"/>
        <v>MISSING</v>
      </c>
    </row>
    <row r="2585" spans="2:42">
      <c r="B2585" s="207"/>
      <c r="C2585" s="35">
        <v>2581</v>
      </c>
      <c r="D2585" s="161"/>
      <c r="E2585" s="161"/>
      <c r="F2585" s="161"/>
      <c r="G2585" s="161"/>
      <c r="H2585" s="161"/>
      <c r="I2585" s="161"/>
      <c r="J2585" s="161"/>
      <c r="K2585" s="161"/>
      <c r="L2585" s="161"/>
      <c r="M2585" s="161"/>
      <c r="N2585" s="171"/>
      <c r="O2585" s="171"/>
      <c r="P2585" s="171"/>
      <c r="Q2585" s="171"/>
      <c r="R2585" s="171"/>
      <c r="S2585" s="171"/>
      <c r="T2585" s="208" t="str">
        <f t="shared" si="410"/>
        <v>MISSING</v>
      </c>
      <c r="U2585" s="208" t="str">
        <f t="shared" si="411"/>
        <v>MISSING</v>
      </c>
      <c r="X2585" s="56">
        <f t="shared" si="412"/>
        <v>-99</v>
      </c>
      <c r="Y2585" s="56">
        <f t="shared" si="413"/>
        <v>-99</v>
      </c>
      <c r="Z2585" s="56">
        <f t="shared" si="414"/>
        <v>-99</v>
      </c>
      <c r="AA2585" s="56">
        <f t="shared" si="415"/>
        <v>-99</v>
      </c>
      <c r="AB2585" s="56">
        <f t="shared" si="416"/>
        <v>-99</v>
      </c>
      <c r="AC2585" s="56">
        <f t="shared" si="417"/>
        <v>-99</v>
      </c>
      <c r="AD2585" s="3"/>
      <c r="AE2585" s="82">
        <f>IF(D2585=1, 'adjustment factor'!$D$4, IF(D2585=-9,-999,IF(D2585="",-999,0)))</f>
        <v>-999</v>
      </c>
      <c r="AF2585" s="82">
        <f>IF(F2585=1, 'adjustment factor'!$D$5, IF(F2585=-9,-999,IF(F2585="",-999,0)))</f>
        <v>-999</v>
      </c>
      <c r="AG2585" s="82">
        <f>IF(E2585=1, 'adjustment factor'!$D$6, IF(E2585=-9,-999,IF(E2585="",-999,0)))</f>
        <v>-999</v>
      </c>
      <c r="AH2585" s="82">
        <f>IF(K2585&gt;=45,'adjustment factor'!$D$7,IF(K2585=-9,-1200,IF(K2585="",-1200,0)))</f>
        <v>-1200</v>
      </c>
      <c r="AI2585" s="82">
        <f>IF(L2585=1, 'adjustment factor'!$D$8, IF(L2585=-9,-999,IF(L2585="",-999,0)))</f>
        <v>-999</v>
      </c>
      <c r="AJ2585" s="82">
        <f>IF(AND(M2585&gt;=1,M2585&lt;=4),'adjustment factor'!$D$9,IF(M2585=-9,-999,IF(M2585=98,-999,IF(M2585=99,-999,IF(M2585="",-999,0)))))</f>
        <v>-999</v>
      </c>
      <c r="AK2585" s="82">
        <f>IF(H2585=1, 'adjustment factor'!$D$10, IF(H2585=-9,-999,IF(H2585="",-999,0)))</f>
        <v>-999</v>
      </c>
      <c r="AL2585" s="82">
        <f>IF(G2585=1, 'adjustment factor'!$D$11, IF(G2585=-9,-999,IF(G2585="",-999,0)))</f>
        <v>-999</v>
      </c>
      <c r="AM2585" s="82">
        <f>IF(I2585=1, 'adjustment factor'!$D$12, IF(I2585=-9,-999,IF(I2585="",-999,0)))</f>
        <v>-999</v>
      </c>
      <c r="AN2585" s="82">
        <f>IF(J2585=1, 'adjustment factor'!$D$13, IF(J2585=-9,-999,IF(J2585="",-999,0)))</f>
        <v>-999</v>
      </c>
      <c r="AO2585" s="82" t="str">
        <f t="shared" si="418"/>
        <v>-999</v>
      </c>
      <c r="AP2585" s="82" t="str">
        <f t="shared" si="419"/>
        <v>MISSING</v>
      </c>
    </row>
    <row r="2586" spans="2:42">
      <c r="B2586" s="207"/>
      <c r="C2586" s="35">
        <v>2582</v>
      </c>
      <c r="D2586" s="161"/>
      <c r="E2586" s="161"/>
      <c r="F2586" s="161"/>
      <c r="G2586" s="161"/>
      <c r="H2586" s="161"/>
      <c r="I2586" s="161"/>
      <c r="J2586" s="161"/>
      <c r="K2586" s="161"/>
      <c r="L2586" s="161"/>
      <c r="M2586" s="161"/>
      <c r="N2586" s="171"/>
      <c r="O2586" s="171"/>
      <c r="P2586" s="171"/>
      <c r="Q2586" s="171"/>
      <c r="R2586" s="171"/>
      <c r="S2586" s="171"/>
      <c r="T2586" s="208" t="str">
        <f t="shared" si="410"/>
        <v>MISSING</v>
      </c>
      <c r="U2586" s="208" t="str">
        <f t="shared" si="411"/>
        <v>MISSING</v>
      </c>
      <c r="X2586" s="56">
        <f t="shared" si="412"/>
        <v>-99</v>
      </c>
      <c r="Y2586" s="56">
        <f t="shared" si="413"/>
        <v>-99</v>
      </c>
      <c r="Z2586" s="56">
        <f t="shared" si="414"/>
        <v>-99</v>
      </c>
      <c r="AA2586" s="56">
        <f t="shared" si="415"/>
        <v>-99</v>
      </c>
      <c r="AB2586" s="56">
        <f t="shared" si="416"/>
        <v>-99</v>
      </c>
      <c r="AC2586" s="56">
        <f t="shared" si="417"/>
        <v>-99</v>
      </c>
      <c r="AD2586" s="3"/>
      <c r="AE2586" s="82">
        <f>IF(D2586=1, 'adjustment factor'!$D$4, IF(D2586=-9,-999,IF(D2586="",-999,0)))</f>
        <v>-999</v>
      </c>
      <c r="AF2586" s="82">
        <f>IF(F2586=1, 'adjustment factor'!$D$5, IF(F2586=-9,-999,IF(F2586="",-999,0)))</f>
        <v>-999</v>
      </c>
      <c r="AG2586" s="82">
        <f>IF(E2586=1, 'adjustment factor'!$D$6, IF(E2586=-9,-999,IF(E2586="",-999,0)))</f>
        <v>-999</v>
      </c>
      <c r="AH2586" s="82">
        <f>IF(K2586&gt;=45,'adjustment factor'!$D$7,IF(K2586=-9,-1200,IF(K2586="",-1200,0)))</f>
        <v>-1200</v>
      </c>
      <c r="AI2586" s="82">
        <f>IF(L2586=1, 'adjustment factor'!$D$8, IF(L2586=-9,-999,IF(L2586="",-999,0)))</f>
        <v>-999</v>
      </c>
      <c r="AJ2586" s="82">
        <f>IF(AND(M2586&gt;=1,M2586&lt;=4),'adjustment factor'!$D$9,IF(M2586=-9,-999,IF(M2586=98,-999,IF(M2586=99,-999,IF(M2586="",-999,0)))))</f>
        <v>-999</v>
      </c>
      <c r="AK2586" s="82">
        <f>IF(H2586=1, 'adjustment factor'!$D$10, IF(H2586=-9,-999,IF(H2586="",-999,0)))</f>
        <v>-999</v>
      </c>
      <c r="AL2586" s="82">
        <f>IF(G2586=1, 'adjustment factor'!$D$11, IF(G2586=-9,-999,IF(G2586="",-999,0)))</f>
        <v>-999</v>
      </c>
      <c r="AM2586" s="82">
        <f>IF(I2586=1, 'adjustment factor'!$D$12, IF(I2586=-9,-999,IF(I2586="",-999,0)))</f>
        <v>-999</v>
      </c>
      <c r="AN2586" s="82">
        <f>IF(J2586=1, 'adjustment factor'!$D$13, IF(J2586=-9,-999,IF(J2586="",-999,0)))</f>
        <v>-999</v>
      </c>
      <c r="AO2586" s="82" t="str">
        <f t="shared" si="418"/>
        <v>-999</v>
      </c>
      <c r="AP2586" s="82" t="str">
        <f t="shared" si="419"/>
        <v>MISSING</v>
      </c>
    </row>
    <row r="2587" spans="2:42">
      <c r="B2587" s="207"/>
      <c r="C2587" s="35">
        <v>2583</v>
      </c>
      <c r="D2587" s="161"/>
      <c r="E2587" s="161"/>
      <c r="F2587" s="161"/>
      <c r="G2587" s="161"/>
      <c r="H2587" s="161"/>
      <c r="I2587" s="161"/>
      <c r="J2587" s="161"/>
      <c r="K2587" s="161"/>
      <c r="L2587" s="161"/>
      <c r="M2587" s="161"/>
      <c r="N2587" s="171"/>
      <c r="O2587" s="171"/>
      <c r="P2587" s="171"/>
      <c r="Q2587" s="171"/>
      <c r="R2587" s="171"/>
      <c r="S2587" s="171"/>
      <c r="T2587" s="208" t="str">
        <f t="shared" si="410"/>
        <v>MISSING</v>
      </c>
      <c r="U2587" s="208" t="str">
        <f t="shared" si="411"/>
        <v>MISSING</v>
      </c>
      <c r="X2587" s="56">
        <f t="shared" si="412"/>
        <v>-99</v>
      </c>
      <c r="Y2587" s="56">
        <f t="shared" si="413"/>
        <v>-99</v>
      </c>
      <c r="Z2587" s="56">
        <f t="shared" si="414"/>
        <v>-99</v>
      </c>
      <c r="AA2587" s="56">
        <f t="shared" si="415"/>
        <v>-99</v>
      </c>
      <c r="AB2587" s="56">
        <f t="shared" si="416"/>
        <v>-99</v>
      </c>
      <c r="AC2587" s="56">
        <f t="shared" si="417"/>
        <v>-99</v>
      </c>
      <c r="AD2587" s="3"/>
      <c r="AE2587" s="82">
        <f>IF(D2587=1, 'adjustment factor'!$D$4, IF(D2587=-9,-999,IF(D2587="",-999,0)))</f>
        <v>-999</v>
      </c>
      <c r="AF2587" s="82">
        <f>IF(F2587=1, 'adjustment factor'!$D$5, IF(F2587=-9,-999,IF(F2587="",-999,0)))</f>
        <v>-999</v>
      </c>
      <c r="AG2587" s="82">
        <f>IF(E2587=1, 'adjustment factor'!$D$6, IF(E2587=-9,-999,IF(E2587="",-999,0)))</f>
        <v>-999</v>
      </c>
      <c r="AH2587" s="82">
        <f>IF(K2587&gt;=45,'adjustment factor'!$D$7,IF(K2587=-9,-1200,IF(K2587="",-1200,0)))</f>
        <v>-1200</v>
      </c>
      <c r="AI2587" s="82">
        <f>IF(L2587=1, 'adjustment factor'!$D$8, IF(L2587=-9,-999,IF(L2587="",-999,0)))</f>
        <v>-999</v>
      </c>
      <c r="AJ2587" s="82">
        <f>IF(AND(M2587&gt;=1,M2587&lt;=4),'adjustment factor'!$D$9,IF(M2587=-9,-999,IF(M2587=98,-999,IF(M2587=99,-999,IF(M2587="",-999,0)))))</f>
        <v>-999</v>
      </c>
      <c r="AK2587" s="82">
        <f>IF(H2587=1, 'adjustment factor'!$D$10, IF(H2587=-9,-999,IF(H2587="",-999,0)))</f>
        <v>-999</v>
      </c>
      <c r="AL2587" s="82">
        <f>IF(G2587=1, 'adjustment factor'!$D$11, IF(G2587=-9,-999,IF(G2587="",-999,0)))</f>
        <v>-999</v>
      </c>
      <c r="AM2587" s="82">
        <f>IF(I2587=1, 'adjustment factor'!$D$12, IF(I2587=-9,-999,IF(I2587="",-999,0)))</f>
        <v>-999</v>
      </c>
      <c r="AN2587" s="82">
        <f>IF(J2587=1, 'adjustment factor'!$D$13, IF(J2587=-9,-999,IF(J2587="",-999,0)))</f>
        <v>-999</v>
      </c>
      <c r="AO2587" s="82" t="str">
        <f t="shared" si="418"/>
        <v>-999</v>
      </c>
      <c r="AP2587" s="82" t="str">
        <f t="shared" si="419"/>
        <v>MISSING</v>
      </c>
    </row>
    <row r="2588" spans="2:42">
      <c r="B2588" s="207"/>
      <c r="C2588" s="35">
        <v>2584</v>
      </c>
      <c r="D2588" s="161"/>
      <c r="E2588" s="161"/>
      <c r="F2588" s="161"/>
      <c r="G2588" s="161"/>
      <c r="H2588" s="161"/>
      <c r="I2588" s="161"/>
      <c r="J2588" s="161"/>
      <c r="K2588" s="161"/>
      <c r="L2588" s="161"/>
      <c r="M2588" s="161"/>
      <c r="N2588" s="171"/>
      <c r="O2588" s="171"/>
      <c r="P2588" s="171"/>
      <c r="Q2588" s="171"/>
      <c r="R2588" s="171"/>
      <c r="S2588" s="171"/>
      <c r="T2588" s="208" t="str">
        <f t="shared" si="410"/>
        <v>MISSING</v>
      </c>
      <c r="U2588" s="208" t="str">
        <f t="shared" si="411"/>
        <v>MISSING</v>
      </c>
      <c r="X2588" s="56">
        <f t="shared" si="412"/>
        <v>-99</v>
      </c>
      <c r="Y2588" s="56">
        <f t="shared" si="413"/>
        <v>-99</v>
      </c>
      <c r="Z2588" s="56">
        <f t="shared" si="414"/>
        <v>-99</v>
      </c>
      <c r="AA2588" s="56">
        <f t="shared" si="415"/>
        <v>-99</v>
      </c>
      <c r="AB2588" s="56">
        <f t="shared" si="416"/>
        <v>-99</v>
      </c>
      <c r="AC2588" s="56">
        <f t="shared" si="417"/>
        <v>-99</v>
      </c>
      <c r="AD2588" s="3"/>
      <c r="AE2588" s="82">
        <f>IF(D2588=1, 'adjustment factor'!$D$4, IF(D2588=-9,-999,IF(D2588="",-999,0)))</f>
        <v>-999</v>
      </c>
      <c r="AF2588" s="82">
        <f>IF(F2588=1, 'adjustment factor'!$D$5, IF(F2588=-9,-999,IF(F2588="",-999,0)))</f>
        <v>-999</v>
      </c>
      <c r="AG2588" s="82">
        <f>IF(E2588=1, 'adjustment factor'!$D$6, IF(E2588=-9,-999,IF(E2588="",-999,0)))</f>
        <v>-999</v>
      </c>
      <c r="AH2588" s="82">
        <f>IF(K2588&gt;=45,'adjustment factor'!$D$7,IF(K2588=-9,-1200,IF(K2588="",-1200,0)))</f>
        <v>-1200</v>
      </c>
      <c r="AI2588" s="82">
        <f>IF(L2588=1, 'adjustment factor'!$D$8, IF(L2588=-9,-999,IF(L2588="",-999,0)))</f>
        <v>-999</v>
      </c>
      <c r="AJ2588" s="82">
        <f>IF(AND(M2588&gt;=1,M2588&lt;=4),'adjustment factor'!$D$9,IF(M2588=-9,-999,IF(M2588=98,-999,IF(M2588=99,-999,IF(M2588="",-999,0)))))</f>
        <v>-999</v>
      </c>
      <c r="AK2588" s="82">
        <f>IF(H2588=1, 'adjustment factor'!$D$10, IF(H2588=-9,-999,IF(H2588="",-999,0)))</f>
        <v>-999</v>
      </c>
      <c r="AL2588" s="82">
        <f>IF(G2588=1, 'adjustment factor'!$D$11, IF(G2588=-9,-999,IF(G2588="",-999,0)))</f>
        <v>-999</v>
      </c>
      <c r="AM2588" s="82">
        <f>IF(I2588=1, 'adjustment factor'!$D$12, IF(I2588=-9,-999,IF(I2588="",-999,0)))</f>
        <v>-999</v>
      </c>
      <c r="AN2588" s="82">
        <f>IF(J2588=1, 'adjustment factor'!$D$13, IF(J2588=-9,-999,IF(J2588="",-999,0)))</f>
        <v>-999</v>
      </c>
      <c r="AO2588" s="82" t="str">
        <f t="shared" si="418"/>
        <v>-999</v>
      </c>
      <c r="AP2588" s="82" t="str">
        <f t="shared" si="419"/>
        <v>MISSING</v>
      </c>
    </row>
    <row r="2589" spans="2:42">
      <c r="B2589" s="207"/>
      <c r="C2589" s="35">
        <v>2585</v>
      </c>
      <c r="D2589" s="161"/>
      <c r="E2589" s="161"/>
      <c r="F2589" s="161"/>
      <c r="G2589" s="161"/>
      <c r="H2589" s="161"/>
      <c r="I2589" s="161"/>
      <c r="J2589" s="161"/>
      <c r="K2589" s="161"/>
      <c r="L2589" s="161"/>
      <c r="M2589" s="161"/>
      <c r="N2589" s="171"/>
      <c r="O2589" s="171"/>
      <c r="P2589" s="171"/>
      <c r="Q2589" s="171"/>
      <c r="R2589" s="171"/>
      <c r="S2589" s="171"/>
      <c r="T2589" s="208" t="str">
        <f t="shared" si="410"/>
        <v>MISSING</v>
      </c>
      <c r="U2589" s="208" t="str">
        <f t="shared" si="411"/>
        <v>MISSING</v>
      </c>
      <c r="X2589" s="56">
        <f t="shared" si="412"/>
        <v>-99</v>
      </c>
      <c r="Y2589" s="56">
        <f t="shared" si="413"/>
        <v>-99</v>
      </c>
      <c r="Z2589" s="56">
        <f t="shared" si="414"/>
        <v>-99</v>
      </c>
      <c r="AA2589" s="56">
        <f t="shared" si="415"/>
        <v>-99</v>
      </c>
      <c r="AB2589" s="56">
        <f t="shared" si="416"/>
        <v>-99</v>
      </c>
      <c r="AC2589" s="56">
        <f t="shared" si="417"/>
        <v>-99</v>
      </c>
      <c r="AD2589" s="3"/>
      <c r="AE2589" s="82">
        <f>IF(D2589=1, 'adjustment factor'!$D$4, IF(D2589=-9,-999,IF(D2589="",-999,0)))</f>
        <v>-999</v>
      </c>
      <c r="AF2589" s="82">
        <f>IF(F2589=1, 'adjustment factor'!$D$5, IF(F2589=-9,-999,IF(F2589="",-999,0)))</f>
        <v>-999</v>
      </c>
      <c r="AG2589" s="82">
        <f>IF(E2589=1, 'adjustment factor'!$D$6, IF(E2589=-9,-999,IF(E2589="",-999,0)))</f>
        <v>-999</v>
      </c>
      <c r="AH2589" s="82">
        <f>IF(K2589&gt;=45,'adjustment factor'!$D$7,IF(K2589=-9,-1200,IF(K2589="",-1200,0)))</f>
        <v>-1200</v>
      </c>
      <c r="AI2589" s="82">
        <f>IF(L2589=1, 'adjustment factor'!$D$8, IF(L2589=-9,-999,IF(L2589="",-999,0)))</f>
        <v>-999</v>
      </c>
      <c r="AJ2589" s="82">
        <f>IF(AND(M2589&gt;=1,M2589&lt;=4),'adjustment factor'!$D$9,IF(M2589=-9,-999,IF(M2589=98,-999,IF(M2589=99,-999,IF(M2589="",-999,0)))))</f>
        <v>-999</v>
      </c>
      <c r="AK2589" s="82">
        <f>IF(H2589=1, 'adjustment factor'!$D$10, IF(H2589=-9,-999,IF(H2589="",-999,0)))</f>
        <v>-999</v>
      </c>
      <c r="AL2589" s="82">
        <f>IF(G2589=1, 'adjustment factor'!$D$11, IF(G2589=-9,-999,IF(G2589="",-999,0)))</f>
        <v>-999</v>
      </c>
      <c r="AM2589" s="82">
        <f>IF(I2589=1, 'adjustment factor'!$D$12, IF(I2589=-9,-999,IF(I2589="",-999,0)))</f>
        <v>-999</v>
      </c>
      <c r="AN2589" s="82">
        <f>IF(J2589=1, 'adjustment factor'!$D$13, IF(J2589=-9,-999,IF(J2589="",-999,0)))</f>
        <v>-999</v>
      </c>
      <c r="AO2589" s="82" t="str">
        <f t="shared" si="418"/>
        <v>-999</v>
      </c>
      <c r="AP2589" s="82" t="str">
        <f t="shared" si="419"/>
        <v>MISSING</v>
      </c>
    </row>
    <row r="2590" spans="2:42">
      <c r="B2590" s="207"/>
      <c r="C2590" s="35">
        <v>2586</v>
      </c>
      <c r="D2590" s="161"/>
      <c r="E2590" s="161"/>
      <c r="F2590" s="161"/>
      <c r="G2590" s="161"/>
      <c r="H2590" s="161"/>
      <c r="I2590" s="161"/>
      <c r="J2590" s="161"/>
      <c r="K2590" s="161"/>
      <c r="L2590" s="161"/>
      <c r="M2590" s="161"/>
      <c r="N2590" s="171"/>
      <c r="O2590" s="171"/>
      <c r="P2590" s="171"/>
      <c r="Q2590" s="171"/>
      <c r="R2590" s="171"/>
      <c r="S2590" s="171"/>
      <c r="T2590" s="208" t="str">
        <f t="shared" si="410"/>
        <v>MISSING</v>
      </c>
      <c r="U2590" s="208" t="str">
        <f t="shared" si="411"/>
        <v>MISSING</v>
      </c>
      <c r="X2590" s="56">
        <f t="shared" si="412"/>
        <v>-99</v>
      </c>
      <c r="Y2590" s="56">
        <f t="shared" si="413"/>
        <v>-99</v>
      </c>
      <c r="Z2590" s="56">
        <f t="shared" si="414"/>
        <v>-99</v>
      </c>
      <c r="AA2590" s="56">
        <f t="shared" si="415"/>
        <v>-99</v>
      </c>
      <c r="AB2590" s="56">
        <f t="shared" si="416"/>
        <v>-99</v>
      </c>
      <c r="AC2590" s="56">
        <f t="shared" si="417"/>
        <v>-99</v>
      </c>
      <c r="AD2590" s="3"/>
      <c r="AE2590" s="82">
        <f>IF(D2590=1, 'adjustment factor'!$D$4, IF(D2590=-9,-999,IF(D2590="",-999,0)))</f>
        <v>-999</v>
      </c>
      <c r="AF2590" s="82">
        <f>IF(F2590=1, 'adjustment factor'!$D$5, IF(F2590=-9,-999,IF(F2590="",-999,0)))</f>
        <v>-999</v>
      </c>
      <c r="AG2590" s="82">
        <f>IF(E2590=1, 'adjustment factor'!$D$6, IF(E2590=-9,-999,IF(E2590="",-999,0)))</f>
        <v>-999</v>
      </c>
      <c r="AH2590" s="82">
        <f>IF(K2590&gt;=45,'adjustment factor'!$D$7,IF(K2590=-9,-1200,IF(K2590="",-1200,0)))</f>
        <v>-1200</v>
      </c>
      <c r="AI2590" s="82">
        <f>IF(L2590=1, 'adjustment factor'!$D$8, IF(L2590=-9,-999,IF(L2590="",-999,0)))</f>
        <v>-999</v>
      </c>
      <c r="AJ2590" s="82">
        <f>IF(AND(M2590&gt;=1,M2590&lt;=4),'adjustment factor'!$D$9,IF(M2590=-9,-999,IF(M2590=98,-999,IF(M2590=99,-999,IF(M2590="",-999,0)))))</f>
        <v>-999</v>
      </c>
      <c r="AK2590" s="82">
        <f>IF(H2590=1, 'adjustment factor'!$D$10, IF(H2590=-9,-999,IF(H2590="",-999,0)))</f>
        <v>-999</v>
      </c>
      <c r="AL2590" s="82">
        <f>IF(G2590=1, 'adjustment factor'!$D$11, IF(G2590=-9,-999,IF(G2590="",-999,0)))</f>
        <v>-999</v>
      </c>
      <c r="AM2590" s="82">
        <f>IF(I2590=1, 'adjustment factor'!$D$12, IF(I2590=-9,-999,IF(I2590="",-999,0)))</f>
        <v>-999</v>
      </c>
      <c r="AN2590" s="82">
        <f>IF(J2590=1, 'adjustment factor'!$D$13, IF(J2590=-9,-999,IF(J2590="",-999,0)))</f>
        <v>-999</v>
      </c>
      <c r="AO2590" s="82" t="str">
        <f t="shared" si="418"/>
        <v>-999</v>
      </c>
      <c r="AP2590" s="82" t="str">
        <f t="shared" si="419"/>
        <v>MISSING</v>
      </c>
    </row>
    <row r="2591" spans="2:42">
      <c r="B2591" s="207"/>
      <c r="C2591" s="35">
        <v>2587</v>
      </c>
      <c r="D2591" s="161"/>
      <c r="E2591" s="161"/>
      <c r="F2591" s="161"/>
      <c r="G2591" s="161"/>
      <c r="H2591" s="161"/>
      <c r="I2591" s="161"/>
      <c r="J2591" s="161"/>
      <c r="K2591" s="161"/>
      <c r="L2591" s="161"/>
      <c r="M2591" s="161"/>
      <c r="N2591" s="171"/>
      <c r="O2591" s="171"/>
      <c r="P2591" s="171"/>
      <c r="Q2591" s="171"/>
      <c r="R2591" s="171"/>
      <c r="S2591" s="171"/>
      <c r="T2591" s="208" t="str">
        <f t="shared" si="410"/>
        <v>MISSING</v>
      </c>
      <c r="U2591" s="208" t="str">
        <f t="shared" si="411"/>
        <v>MISSING</v>
      </c>
      <c r="X2591" s="56">
        <f t="shared" si="412"/>
        <v>-99</v>
      </c>
      <c r="Y2591" s="56">
        <f t="shared" si="413"/>
        <v>-99</v>
      </c>
      <c r="Z2591" s="56">
        <f t="shared" si="414"/>
        <v>-99</v>
      </c>
      <c r="AA2591" s="56">
        <f t="shared" si="415"/>
        <v>-99</v>
      </c>
      <c r="AB2591" s="56">
        <f t="shared" si="416"/>
        <v>-99</v>
      </c>
      <c r="AC2591" s="56">
        <f t="shared" si="417"/>
        <v>-99</v>
      </c>
      <c r="AD2591" s="3"/>
      <c r="AE2591" s="82">
        <f>IF(D2591=1, 'adjustment factor'!$D$4, IF(D2591=-9,-999,IF(D2591="",-999,0)))</f>
        <v>-999</v>
      </c>
      <c r="AF2591" s="82">
        <f>IF(F2591=1, 'adjustment factor'!$D$5, IF(F2591=-9,-999,IF(F2591="",-999,0)))</f>
        <v>-999</v>
      </c>
      <c r="AG2591" s="82">
        <f>IF(E2591=1, 'adjustment factor'!$D$6, IF(E2591=-9,-999,IF(E2591="",-999,0)))</f>
        <v>-999</v>
      </c>
      <c r="AH2591" s="82">
        <f>IF(K2591&gt;=45,'adjustment factor'!$D$7,IF(K2591=-9,-1200,IF(K2591="",-1200,0)))</f>
        <v>-1200</v>
      </c>
      <c r="AI2591" s="82">
        <f>IF(L2591=1, 'adjustment factor'!$D$8, IF(L2591=-9,-999,IF(L2591="",-999,0)))</f>
        <v>-999</v>
      </c>
      <c r="AJ2591" s="82">
        <f>IF(AND(M2591&gt;=1,M2591&lt;=4),'adjustment factor'!$D$9,IF(M2591=-9,-999,IF(M2591=98,-999,IF(M2591=99,-999,IF(M2591="",-999,0)))))</f>
        <v>-999</v>
      </c>
      <c r="AK2591" s="82">
        <f>IF(H2591=1, 'adjustment factor'!$D$10, IF(H2591=-9,-999,IF(H2591="",-999,0)))</f>
        <v>-999</v>
      </c>
      <c r="AL2591" s="82">
        <f>IF(G2591=1, 'adjustment factor'!$D$11, IF(G2591=-9,-999,IF(G2591="",-999,0)))</f>
        <v>-999</v>
      </c>
      <c r="AM2591" s="82">
        <f>IF(I2591=1, 'adjustment factor'!$D$12, IF(I2591=-9,-999,IF(I2591="",-999,0)))</f>
        <v>-999</v>
      </c>
      <c r="AN2591" s="82">
        <f>IF(J2591=1, 'adjustment factor'!$D$13, IF(J2591=-9,-999,IF(J2591="",-999,0)))</f>
        <v>-999</v>
      </c>
      <c r="AO2591" s="82" t="str">
        <f t="shared" si="418"/>
        <v>-999</v>
      </c>
      <c r="AP2591" s="82" t="str">
        <f t="shared" si="419"/>
        <v>MISSING</v>
      </c>
    </row>
    <row r="2592" spans="2:42">
      <c r="B2592" s="207"/>
      <c r="C2592" s="35">
        <v>2588</v>
      </c>
      <c r="D2592" s="161"/>
      <c r="E2592" s="161"/>
      <c r="F2592" s="161"/>
      <c r="G2592" s="161"/>
      <c r="H2592" s="161"/>
      <c r="I2592" s="161"/>
      <c r="J2592" s="161"/>
      <c r="K2592" s="161"/>
      <c r="L2592" s="161"/>
      <c r="M2592" s="161"/>
      <c r="N2592" s="171"/>
      <c r="O2592" s="171"/>
      <c r="P2592" s="171"/>
      <c r="Q2592" s="171"/>
      <c r="R2592" s="171"/>
      <c r="S2592" s="171"/>
      <c r="T2592" s="208" t="str">
        <f t="shared" si="410"/>
        <v>MISSING</v>
      </c>
      <c r="U2592" s="208" t="str">
        <f t="shared" si="411"/>
        <v>MISSING</v>
      </c>
      <c r="X2592" s="56">
        <f t="shared" si="412"/>
        <v>-99</v>
      </c>
      <c r="Y2592" s="56">
        <f t="shared" si="413"/>
        <v>-99</v>
      </c>
      <c r="Z2592" s="56">
        <f t="shared" si="414"/>
        <v>-99</v>
      </c>
      <c r="AA2592" s="56">
        <f t="shared" si="415"/>
        <v>-99</v>
      </c>
      <c r="AB2592" s="56">
        <f t="shared" si="416"/>
        <v>-99</v>
      </c>
      <c r="AC2592" s="56">
        <f t="shared" si="417"/>
        <v>-99</v>
      </c>
      <c r="AD2592" s="3"/>
      <c r="AE2592" s="82">
        <f>IF(D2592=1, 'adjustment factor'!$D$4, IF(D2592=-9,-999,IF(D2592="",-999,0)))</f>
        <v>-999</v>
      </c>
      <c r="AF2592" s="82">
        <f>IF(F2592=1, 'adjustment factor'!$D$5, IF(F2592=-9,-999,IF(F2592="",-999,0)))</f>
        <v>-999</v>
      </c>
      <c r="AG2592" s="82">
        <f>IF(E2592=1, 'adjustment factor'!$D$6, IF(E2592=-9,-999,IF(E2592="",-999,0)))</f>
        <v>-999</v>
      </c>
      <c r="AH2592" s="82">
        <f>IF(K2592&gt;=45,'adjustment factor'!$D$7,IF(K2592=-9,-1200,IF(K2592="",-1200,0)))</f>
        <v>-1200</v>
      </c>
      <c r="AI2592" s="82">
        <f>IF(L2592=1, 'adjustment factor'!$D$8, IF(L2592=-9,-999,IF(L2592="",-999,0)))</f>
        <v>-999</v>
      </c>
      <c r="AJ2592" s="82">
        <f>IF(AND(M2592&gt;=1,M2592&lt;=4),'adjustment factor'!$D$9,IF(M2592=-9,-999,IF(M2592=98,-999,IF(M2592=99,-999,IF(M2592="",-999,0)))))</f>
        <v>-999</v>
      </c>
      <c r="AK2592" s="82">
        <f>IF(H2592=1, 'adjustment factor'!$D$10, IF(H2592=-9,-999,IF(H2592="",-999,0)))</f>
        <v>-999</v>
      </c>
      <c r="AL2592" s="82">
        <f>IF(G2592=1, 'adjustment factor'!$D$11, IF(G2592=-9,-999,IF(G2592="",-999,0)))</f>
        <v>-999</v>
      </c>
      <c r="AM2592" s="82">
        <f>IF(I2592=1, 'adjustment factor'!$D$12, IF(I2592=-9,-999,IF(I2592="",-999,0)))</f>
        <v>-999</v>
      </c>
      <c r="AN2592" s="82">
        <f>IF(J2592=1, 'adjustment factor'!$D$13, IF(J2592=-9,-999,IF(J2592="",-999,0)))</f>
        <v>-999</v>
      </c>
      <c r="AO2592" s="82" t="str">
        <f t="shared" si="418"/>
        <v>-999</v>
      </c>
      <c r="AP2592" s="82" t="str">
        <f t="shared" si="419"/>
        <v>MISSING</v>
      </c>
    </row>
    <row r="2593" spans="2:42">
      <c r="B2593" s="207"/>
      <c r="C2593" s="35">
        <v>2589</v>
      </c>
      <c r="D2593" s="161"/>
      <c r="E2593" s="161"/>
      <c r="F2593" s="161"/>
      <c r="G2593" s="161"/>
      <c r="H2593" s="161"/>
      <c r="I2593" s="161"/>
      <c r="J2593" s="161"/>
      <c r="K2593" s="161"/>
      <c r="L2593" s="161"/>
      <c r="M2593" s="161"/>
      <c r="N2593" s="171"/>
      <c r="O2593" s="171"/>
      <c r="P2593" s="171"/>
      <c r="Q2593" s="171"/>
      <c r="R2593" s="171"/>
      <c r="S2593" s="171"/>
      <c r="T2593" s="208" t="str">
        <f t="shared" si="410"/>
        <v>MISSING</v>
      </c>
      <c r="U2593" s="208" t="str">
        <f t="shared" si="411"/>
        <v>MISSING</v>
      </c>
      <c r="X2593" s="56">
        <f t="shared" si="412"/>
        <v>-99</v>
      </c>
      <c r="Y2593" s="56">
        <f t="shared" si="413"/>
        <v>-99</v>
      </c>
      <c r="Z2593" s="56">
        <f t="shared" si="414"/>
        <v>-99</v>
      </c>
      <c r="AA2593" s="56">
        <f t="shared" si="415"/>
        <v>-99</v>
      </c>
      <c r="AB2593" s="56">
        <f t="shared" si="416"/>
        <v>-99</v>
      </c>
      <c r="AC2593" s="56">
        <f t="shared" si="417"/>
        <v>-99</v>
      </c>
      <c r="AD2593" s="3"/>
      <c r="AE2593" s="82">
        <f>IF(D2593=1, 'adjustment factor'!$D$4, IF(D2593=-9,-999,IF(D2593="",-999,0)))</f>
        <v>-999</v>
      </c>
      <c r="AF2593" s="82">
        <f>IF(F2593=1, 'adjustment factor'!$D$5, IF(F2593=-9,-999,IF(F2593="",-999,0)))</f>
        <v>-999</v>
      </c>
      <c r="AG2593" s="82">
        <f>IF(E2593=1, 'adjustment factor'!$D$6, IF(E2593=-9,-999,IF(E2593="",-999,0)))</f>
        <v>-999</v>
      </c>
      <c r="AH2593" s="82">
        <f>IF(K2593&gt;=45,'adjustment factor'!$D$7,IF(K2593=-9,-1200,IF(K2593="",-1200,0)))</f>
        <v>-1200</v>
      </c>
      <c r="AI2593" s="82">
        <f>IF(L2593=1, 'adjustment factor'!$D$8, IF(L2593=-9,-999,IF(L2593="",-999,0)))</f>
        <v>-999</v>
      </c>
      <c r="AJ2593" s="82">
        <f>IF(AND(M2593&gt;=1,M2593&lt;=4),'adjustment factor'!$D$9,IF(M2593=-9,-999,IF(M2593=98,-999,IF(M2593=99,-999,IF(M2593="",-999,0)))))</f>
        <v>-999</v>
      </c>
      <c r="AK2593" s="82">
        <f>IF(H2593=1, 'adjustment factor'!$D$10, IF(H2593=-9,-999,IF(H2593="",-999,0)))</f>
        <v>-999</v>
      </c>
      <c r="AL2593" s="82">
        <f>IF(G2593=1, 'adjustment factor'!$D$11, IF(G2593=-9,-999,IF(G2593="",-999,0)))</f>
        <v>-999</v>
      </c>
      <c r="AM2593" s="82">
        <f>IF(I2593=1, 'adjustment factor'!$D$12, IF(I2593=-9,-999,IF(I2593="",-999,0)))</f>
        <v>-999</v>
      </c>
      <c r="AN2593" s="82">
        <f>IF(J2593=1, 'adjustment factor'!$D$13, IF(J2593=-9,-999,IF(J2593="",-999,0)))</f>
        <v>-999</v>
      </c>
      <c r="AO2593" s="82" t="str">
        <f t="shared" si="418"/>
        <v>-999</v>
      </c>
      <c r="AP2593" s="82" t="str">
        <f t="shared" si="419"/>
        <v>MISSING</v>
      </c>
    </row>
    <row r="2594" spans="2:42">
      <c r="B2594" s="207"/>
      <c r="C2594" s="35">
        <v>2590</v>
      </c>
      <c r="D2594" s="161"/>
      <c r="E2594" s="161"/>
      <c r="F2594" s="161"/>
      <c r="G2594" s="161"/>
      <c r="H2594" s="161"/>
      <c r="I2594" s="161"/>
      <c r="J2594" s="161"/>
      <c r="K2594" s="161"/>
      <c r="L2594" s="161"/>
      <c r="M2594" s="161"/>
      <c r="N2594" s="171"/>
      <c r="O2594" s="171"/>
      <c r="P2594" s="171"/>
      <c r="Q2594" s="171"/>
      <c r="R2594" s="171"/>
      <c r="S2594" s="171"/>
      <c r="T2594" s="208" t="str">
        <f t="shared" si="410"/>
        <v>MISSING</v>
      </c>
      <c r="U2594" s="208" t="str">
        <f t="shared" si="411"/>
        <v>MISSING</v>
      </c>
      <c r="X2594" s="56">
        <f t="shared" si="412"/>
        <v>-99</v>
      </c>
      <c r="Y2594" s="56">
        <f t="shared" si="413"/>
        <v>-99</v>
      </c>
      <c r="Z2594" s="56">
        <f t="shared" si="414"/>
        <v>-99</v>
      </c>
      <c r="AA2594" s="56">
        <f t="shared" si="415"/>
        <v>-99</v>
      </c>
      <c r="AB2594" s="56">
        <f t="shared" si="416"/>
        <v>-99</v>
      </c>
      <c r="AC2594" s="56">
        <f t="shared" si="417"/>
        <v>-99</v>
      </c>
      <c r="AD2594" s="3"/>
      <c r="AE2594" s="82">
        <f>IF(D2594=1, 'adjustment factor'!$D$4, IF(D2594=-9,-999,IF(D2594="",-999,0)))</f>
        <v>-999</v>
      </c>
      <c r="AF2594" s="82">
        <f>IF(F2594=1, 'adjustment factor'!$D$5, IF(F2594=-9,-999,IF(F2594="",-999,0)))</f>
        <v>-999</v>
      </c>
      <c r="AG2594" s="82">
        <f>IF(E2594=1, 'adjustment factor'!$D$6, IF(E2594=-9,-999,IF(E2594="",-999,0)))</f>
        <v>-999</v>
      </c>
      <c r="AH2594" s="82">
        <f>IF(K2594&gt;=45,'adjustment factor'!$D$7,IF(K2594=-9,-1200,IF(K2594="",-1200,0)))</f>
        <v>-1200</v>
      </c>
      <c r="AI2594" s="82">
        <f>IF(L2594=1, 'adjustment factor'!$D$8, IF(L2594=-9,-999,IF(L2594="",-999,0)))</f>
        <v>-999</v>
      </c>
      <c r="AJ2594" s="82">
        <f>IF(AND(M2594&gt;=1,M2594&lt;=4),'adjustment factor'!$D$9,IF(M2594=-9,-999,IF(M2594=98,-999,IF(M2594=99,-999,IF(M2594="",-999,0)))))</f>
        <v>-999</v>
      </c>
      <c r="AK2594" s="82">
        <f>IF(H2594=1, 'adjustment factor'!$D$10, IF(H2594=-9,-999,IF(H2594="",-999,0)))</f>
        <v>-999</v>
      </c>
      <c r="AL2594" s="82">
        <f>IF(G2594=1, 'adjustment factor'!$D$11, IF(G2594=-9,-999,IF(G2594="",-999,0)))</f>
        <v>-999</v>
      </c>
      <c r="AM2594" s="82">
        <f>IF(I2594=1, 'adjustment factor'!$D$12, IF(I2594=-9,-999,IF(I2594="",-999,0)))</f>
        <v>-999</v>
      </c>
      <c r="AN2594" s="82">
        <f>IF(J2594=1, 'adjustment factor'!$D$13, IF(J2594=-9,-999,IF(J2594="",-999,0)))</f>
        <v>-999</v>
      </c>
      <c r="AO2594" s="82" t="str">
        <f t="shared" si="418"/>
        <v>-999</v>
      </c>
      <c r="AP2594" s="82" t="str">
        <f t="shared" si="419"/>
        <v>MISSING</v>
      </c>
    </row>
    <row r="2595" spans="2:42">
      <c r="B2595" s="207"/>
      <c r="C2595" s="35">
        <v>2591</v>
      </c>
      <c r="D2595" s="161"/>
      <c r="E2595" s="161"/>
      <c r="F2595" s="161"/>
      <c r="G2595" s="161"/>
      <c r="H2595" s="161"/>
      <c r="I2595" s="161"/>
      <c r="J2595" s="161"/>
      <c r="K2595" s="161"/>
      <c r="L2595" s="161"/>
      <c r="M2595" s="161"/>
      <c r="N2595" s="171"/>
      <c r="O2595" s="171"/>
      <c r="P2595" s="171"/>
      <c r="Q2595" s="171"/>
      <c r="R2595" s="171"/>
      <c r="S2595" s="171"/>
      <c r="T2595" s="208" t="str">
        <f t="shared" si="410"/>
        <v>MISSING</v>
      </c>
      <c r="U2595" s="208" t="str">
        <f t="shared" si="411"/>
        <v>MISSING</v>
      </c>
      <c r="X2595" s="56">
        <f t="shared" si="412"/>
        <v>-99</v>
      </c>
      <c r="Y2595" s="56">
        <f t="shared" si="413"/>
        <v>-99</v>
      </c>
      <c r="Z2595" s="56">
        <f t="shared" si="414"/>
        <v>-99</v>
      </c>
      <c r="AA2595" s="56">
        <f t="shared" si="415"/>
        <v>-99</v>
      </c>
      <c r="AB2595" s="56">
        <f t="shared" si="416"/>
        <v>-99</v>
      </c>
      <c r="AC2595" s="56">
        <f t="shared" si="417"/>
        <v>-99</v>
      </c>
      <c r="AD2595" s="3"/>
      <c r="AE2595" s="82">
        <f>IF(D2595=1, 'adjustment factor'!$D$4, IF(D2595=-9,-999,IF(D2595="",-999,0)))</f>
        <v>-999</v>
      </c>
      <c r="AF2595" s="82">
        <f>IF(F2595=1, 'adjustment factor'!$D$5, IF(F2595=-9,-999,IF(F2595="",-999,0)))</f>
        <v>-999</v>
      </c>
      <c r="AG2595" s="82">
        <f>IF(E2595=1, 'adjustment factor'!$D$6, IF(E2595=-9,-999,IF(E2595="",-999,0)))</f>
        <v>-999</v>
      </c>
      <c r="AH2595" s="82">
        <f>IF(K2595&gt;=45,'adjustment factor'!$D$7,IF(K2595=-9,-1200,IF(K2595="",-1200,0)))</f>
        <v>-1200</v>
      </c>
      <c r="AI2595" s="82">
        <f>IF(L2595=1, 'adjustment factor'!$D$8, IF(L2595=-9,-999,IF(L2595="",-999,0)))</f>
        <v>-999</v>
      </c>
      <c r="AJ2595" s="82">
        <f>IF(AND(M2595&gt;=1,M2595&lt;=4),'adjustment factor'!$D$9,IF(M2595=-9,-999,IF(M2595=98,-999,IF(M2595=99,-999,IF(M2595="",-999,0)))))</f>
        <v>-999</v>
      </c>
      <c r="AK2595" s="82">
        <f>IF(H2595=1, 'adjustment factor'!$D$10, IF(H2595=-9,-999,IF(H2595="",-999,0)))</f>
        <v>-999</v>
      </c>
      <c r="AL2595" s="82">
        <f>IF(G2595=1, 'adjustment factor'!$D$11, IF(G2595=-9,-999,IF(G2595="",-999,0)))</f>
        <v>-999</v>
      </c>
      <c r="AM2595" s="82">
        <f>IF(I2595=1, 'adjustment factor'!$D$12, IF(I2595=-9,-999,IF(I2595="",-999,0)))</f>
        <v>-999</v>
      </c>
      <c r="AN2595" s="82">
        <f>IF(J2595=1, 'adjustment factor'!$D$13, IF(J2595=-9,-999,IF(J2595="",-999,0)))</f>
        <v>-999</v>
      </c>
      <c r="AO2595" s="82" t="str">
        <f t="shared" si="418"/>
        <v>-999</v>
      </c>
      <c r="AP2595" s="82" t="str">
        <f t="shared" si="419"/>
        <v>MISSING</v>
      </c>
    </row>
    <row r="2596" spans="2:42">
      <c r="B2596" s="207"/>
      <c r="C2596" s="35">
        <v>2592</v>
      </c>
      <c r="D2596" s="161"/>
      <c r="E2596" s="161"/>
      <c r="F2596" s="161"/>
      <c r="G2596" s="161"/>
      <c r="H2596" s="161"/>
      <c r="I2596" s="161"/>
      <c r="J2596" s="161"/>
      <c r="K2596" s="161"/>
      <c r="L2596" s="161"/>
      <c r="M2596" s="161"/>
      <c r="N2596" s="171"/>
      <c r="O2596" s="171"/>
      <c r="P2596" s="171"/>
      <c r="Q2596" s="171"/>
      <c r="R2596" s="171"/>
      <c r="S2596" s="171"/>
      <c r="T2596" s="208" t="str">
        <f t="shared" si="410"/>
        <v>MISSING</v>
      </c>
      <c r="U2596" s="208" t="str">
        <f t="shared" si="411"/>
        <v>MISSING</v>
      </c>
      <c r="X2596" s="56">
        <f t="shared" si="412"/>
        <v>-99</v>
      </c>
      <c r="Y2596" s="56">
        <f t="shared" si="413"/>
        <v>-99</v>
      </c>
      <c r="Z2596" s="56">
        <f t="shared" si="414"/>
        <v>-99</v>
      </c>
      <c r="AA2596" s="56">
        <f t="shared" si="415"/>
        <v>-99</v>
      </c>
      <c r="AB2596" s="56">
        <f t="shared" si="416"/>
        <v>-99</v>
      </c>
      <c r="AC2596" s="56">
        <f t="shared" si="417"/>
        <v>-99</v>
      </c>
      <c r="AD2596" s="3"/>
      <c r="AE2596" s="82">
        <f>IF(D2596=1, 'adjustment factor'!$D$4, IF(D2596=-9,-999,IF(D2596="",-999,0)))</f>
        <v>-999</v>
      </c>
      <c r="AF2596" s="82">
        <f>IF(F2596=1, 'adjustment factor'!$D$5, IF(F2596=-9,-999,IF(F2596="",-999,0)))</f>
        <v>-999</v>
      </c>
      <c r="AG2596" s="82">
        <f>IF(E2596=1, 'adjustment factor'!$D$6, IF(E2596=-9,-999,IF(E2596="",-999,0)))</f>
        <v>-999</v>
      </c>
      <c r="AH2596" s="82">
        <f>IF(K2596&gt;=45,'adjustment factor'!$D$7,IF(K2596=-9,-1200,IF(K2596="",-1200,0)))</f>
        <v>-1200</v>
      </c>
      <c r="AI2596" s="82">
        <f>IF(L2596=1, 'adjustment factor'!$D$8, IF(L2596=-9,-999,IF(L2596="",-999,0)))</f>
        <v>-999</v>
      </c>
      <c r="AJ2596" s="82">
        <f>IF(AND(M2596&gt;=1,M2596&lt;=4),'adjustment factor'!$D$9,IF(M2596=-9,-999,IF(M2596=98,-999,IF(M2596=99,-999,IF(M2596="",-999,0)))))</f>
        <v>-999</v>
      </c>
      <c r="AK2596" s="82">
        <f>IF(H2596=1, 'adjustment factor'!$D$10, IF(H2596=-9,-999,IF(H2596="",-999,0)))</f>
        <v>-999</v>
      </c>
      <c r="AL2596" s="82">
        <f>IF(G2596=1, 'adjustment factor'!$D$11, IF(G2596=-9,-999,IF(G2596="",-999,0)))</f>
        <v>-999</v>
      </c>
      <c r="AM2596" s="82">
        <f>IF(I2596=1, 'adjustment factor'!$D$12, IF(I2596=-9,-999,IF(I2596="",-999,0)))</f>
        <v>-999</v>
      </c>
      <c r="AN2596" s="82">
        <f>IF(J2596=1, 'adjustment factor'!$D$13, IF(J2596=-9,-999,IF(J2596="",-999,0)))</f>
        <v>-999</v>
      </c>
      <c r="AO2596" s="82" t="str">
        <f t="shared" si="418"/>
        <v>-999</v>
      </c>
      <c r="AP2596" s="82" t="str">
        <f t="shared" si="419"/>
        <v>MISSING</v>
      </c>
    </row>
    <row r="2597" spans="2:42">
      <c r="B2597" s="207"/>
      <c r="C2597" s="35">
        <v>2593</v>
      </c>
      <c r="D2597" s="161"/>
      <c r="E2597" s="161"/>
      <c r="F2597" s="161"/>
      <c r="G2597" s="161"/>
      <c r="H2597" s="161"/>
      <c r="I2597" s="161"/>
      <c r="J2597" s="161"/>
      <c r="K2597" s="161"/>
      <c r="L2597" s="161"/>
      <c r="M2597" s="161"/>
      <c r="N2597" s="171"/>
      <c r="O2597" s="171"/>
      <c r="P2597" s="171"/>
      <c r="Q2597" s="171"/>
      <c r="R2597" s="171"/>
      <c r="S2597" s="171"/>
      <c r="T2597" s="208" t="str">
        <f t="shared" si="410"/>
        <v>MISSING</v>
      </c>
      <c r="U2597" s="208" t="str">
        <f t="shared" si="411"/>
        <v>MISSING</v>
      </c>
      <c r="X2597" s="56">
        <f t="shared" si="412"/>
        <v>-99</v>
      </c>
      <c r="Y2597" s="56">
        <f t="shared" si="413"/>
        <v>-99</v>
      </c>
      <c r="Z2597" s="56">
        <f t="shared" si="414"/>
        <v>-99</v>
      </c>
      <c r="AA2597" s="56">
        <f t="shared" si="415"/>
        <v>-99</v>
      </c>
      <c r="AB2597" s="56">
        <f t="shared" si="416"/>
        <v>-99</v>
      </c>
      <c r="AC2597" s="56">
        <f t="shared" si="417"/>
        <v>-99</v>
      </c>
      <c r="AD2597" s="3"/>
      <c r="AE2597" s="82">
        <f>IF(D2597=1, 'adjustment factor'!$D$4, IF(D2597=-9,-999,IF(D2597="",-999,0)))</f>
        <v>-999</v>
      </c>
      <c r="AF2597" s="82">
        <f>IF(F2597=1, 'adjustment factor'!$D$5, IF(F2597=-9,-999,IF(F2597="",-999,0)))</f>
        <v>-999</v>
      </c>
      <c r="AG2597" s="82">
        <f>IF(E2597=1, 'adjustment factor'!$D$6, IF(E2597=-9,-999,IF(E2597="",-999,0)))</f>
        <v>-999</v>
      </c>
      <c r="AH2597" s="82">
        <f>IF(K2597&gt;=45,'adjustment factor'!$D$7,IF(K2597=-9,-1200,IF(K2597="",-1200,0)))</f>
        <v>-1200</v>
      </c>
      <c r="AI2597" s="82">
        <f>IF(L2597=1, 'adjustment factor'!$D$8, IF(L2597=-9,-999,IF(L2597="",-999,0)))</f>
        <v>-999</v>
      </c>
      <c r="AJ2597" s="82">
        <f>IF(AND(M2597&gt;=1,M2597&lt;=4),'adjustment factor'!$D$9,IF(M2597=-9,-999,IF(M2597=98,-999,IF(M2597=99,-999,IF(M2597="",-999,0)))))</f>
        <v>-999</v>
      </c>
      <c r="AK2597" s="82">
        <f>IF(H2597=1, 'adjustment factor'!$D$10, IF(H2597=-9,-999,IF(H2597="",-999,0)))</f>
        <v>-999</v>
      </c>
      <c r="AL2597" s="82">
        <f>IF(G2597=1, 'adjustment factor'!$D$11, IF(G2597=-9,-999,IF(G2597="",-999,0)))</f>
        <v>-999</v>
      </c>
      <c r="AM2597" s="82">
        <f>IF(I2597=1, 'adjustment factor'!$D$12, IF(I2597=-9,-999,IF(I2597="",-999,0)))</f>
        <v>-999</v>
      </c>
      <c r="AN2597" s="82">
        <f>IF(J2597=1, 'adjustment factor'!$D$13, IF(J2597=-9,-999,IF(J2597="",-999,0)))</f>
        <v>-999</v>
      </c>
      <c r="AO2597" s="82" t="str">
        <f t="shared" si="418"/>
        <v>-999</v>
      </c>
      <c r="AP2597" s="82" t="str">
        <f t="shared" si="419"/>
        <v>MISSING</v>
      </c>
    </row>
    <row r="2598" spans="2:42">
      <c r="B2598" s="207"/>
      <c r="C2598" s="35">
        <v>2594</v>
      </c>
      <c r="D2598" s="161"/>
      <c r="E2598" s="161"/>
      <c r="F2598" s="161"/>
      <c r="G2598" s="161"/>
      <c r="H2598" s="161"/>
      <c r="I2598" s="161"/>
      <c r="J2598" s="161"/>
      <c r="K2598" s="161"/>
      <c r="L2598" s="161"/>
      <c r="M2598" s="161"/>
      <c r="N2598" s="171"/>
      <c r="O2598" s="171"/>
      <c r="P2598" s="171"/>
      <c r="Q2598" s="171"/>
      <c r="R2598" s="171"/>
      <c r="S2598" s="171"/>
      <c r="T2598" s="208" t="str">
        <f t="shared" si="410"/>
        <v>MISSING</v>
      </c>
      <c r="U2598" s="208" t="str">
        <f t="shared" si="411"/>
        <v>MISSING</v>
      </c>
      <c r="X2598" s="56">
        <f t="shared" si="412"/>
        <v>-99</v>
      </c>
      <c r="Y2598" s="56">
        <f t="shared" si="413"/>
        <v>-99</v>
      </c>
      <c r="Z2598" s="56">
        <f t="shared" si="414"/>
        <v>-99</v>
      </c>
      <c r="AA2598" s="56">
        <f t="shared" si="415"/>
        <v>-99</v>
      </c>
      <c r="AB2598" s="56">
        <f t="shared" si="416"/>
        <v>-99</v>
      </c>
      <c r="AC2598" s="56">
        <f t="shared" si="417"/>
        <v>-99</v>
      </c>
      <c r="AD2598" s="3"/>
      <c r="AE2598" s="82">
        <f>IF(D2598=1, 'adjustment factor'!$D$4, IF(D2598=-9,-999,IF(D2598="",-999,0)))</f>
        <v>-999</v>
      </c>
      <c r="AF2598" s="82">
        <f>IF(F2598=1, 'adjustment factor'!$D$5, IF(F2598=-9,-999,IF(F2598="",-999,0)))</f>
        <v>-999</v>
      </c>
      <c r="AG2598" s="82">
        <f>IF(E2598=1, 'adjustment factor'!$D$6, IF(E2598=-9,-999,IF(E2598="",-999,0)))</f>
        <v>-999</v>
      </c>
      <c r="AH2598" s="82">
        <f>IF(K2598&gt;=45,'adjustment factor'!$D$7,IF(K2598=-9,-1200,IF(K2598="",-1200,0)))</f>
        <v>-1200</v>
      </c>
      <c r="AI2598" s="82">
        <f>IF(L2598=1, 'adjustment factor'!$D$8, IF(L2598=-9,-999,IF(L2598="",-999,0)))</f>
        <v>-999</v>
      </c>
      <c r="AJ2598" s="82">
        <f>IF(AND(M2598&gt;=1,M2598&lt;=4),'adjustment factor'!$D$9,IF(M2598=-9,-999,IF(M2598=98,-999,IF(M2598=99,-999,IF(M2598="",-999,0)))))</f>
        <v>-999</v>
      </c>
      <c r="AK2598" s="82">
        <f>IF(H2598=1, 'adjustment factor'!$D$10, IF(H2598=-9,-999,IF(H2598="",-999,0)))</f>
        <v>-999</v>
      </c>
      <c r="AL2598" s="82">
        <f>IF(G2598=1, 'adjustment factor'!$D$11, IF(G2598=-9,-999,IF(G2598="",-999,0)))</f>
        <v>-999</v>
      </c>
      <c r="AM2598" s="82">
        <f>IF(I2598=1, 'adjustment factor'!$D$12, IF(I2598=-9,-999,IF(I2598="",-999,0)))</f>
        <v>-999</v>
      </c>
      <c r="AN2598" s="82">
        <f>IF(J2598=1, 'adjustment factor'!$D$13, IF(J2598=-9,-999,IF(J2598="",-999,0)))</f>
        <v>-999</v>
      </c>
      <c r="AO2598" s="82" t="str">
        <f t="shared" si="418"/>
        <v>-999</v>
      </c>
      <c r="AP2598" s="82" t="str">
        <f t="shared" si="419"/>
        <v>MISSING</v>
      </c>
    </row>
    <row r="2599" spans="2:42">
      <c r="B2599" s="207"/>
      <c r="C2599" s="35">
        <v>2595</v>
      </c>
      <c r="D2599" s="161"/>
      <c r="E2599" s="161"/>
      <c r="F2599" s="161"/>
      <c r="G2599" s="161"/>
      <c r="H2599" s="161"/>
      <c r="I2599" s="161"/>
      <c r="J2599" s="161"/>
      <c r="K2599" s="161"/>
      <c r="L2599" s="161"/>
      <c r="M2599" s="161"/>
      <c r="N2599" s="171"/>
      <c r="O2599" s="171"/>
      <c r="P2599" s="171"/>
      <c r="Q2599" s="171"/>
      <c r="R2599" s="171"/>
      <c r="S2599" s="171"/>
      <c r="T2599" s="208" t="str">
        <f t="shared" si="410"/>
        <v>MISSING</v>
      </c>
      <c r="U2599" s="208" t="str">
        <f t="shared" si="411"/>
        <v>MISSING</v>
      </c>
      <c r="X2599" s="56">
        <f t="shared" si="412"/>
        <v>-99</v>
      </c>
      <c r="Y2599" s="56">
        <f t="shared" si="413"/>
        <v>-99</v>
      </c>
      <c r="Z2599" s="56">
        <f t="shared" si="414"/>
        <v>-99</v>
      </c>
      <c r="AA2599" s="56">
        <f t="shared" si="415"/>
        <v>-99</v>
      </c>
      <c r="AB2599" s="56">
        <f t="shared" si="416"/>
        <v>-99</v>
      </c>
      <c r="AC2599" s="56">
        <f t="shared" si="417"/>
        <v>-99</v>
      </c>
      <c r="AD2599" s="3"/>
      <c r="AE2599" s="82">
        <f>IF(D2599=1, 'adjustment factor'!$D$4, IF(D2599=-9,-999,IF(D2599="",-999,0)))</f>
        <v>-999</v>
      </c>
      <c r="AF2599" s="82">
        <f>IF(F2599=1, 'adjustment factor'!$D$5, IF(F2599=-9,-999,IF(F2599="",-999,0)))</f>
        <v>-999</v>
      </c>
      <c r="AG2599" s="82">
        <f>IF(E2599=1, 'adjustment factor'!$D$6, IF(E2599=-9,-999,IF(E2599="",-999,0)))</f>
        <v>-999</v>
      </c>
      <c r="AH2599" s="82">
        <f>IF(K2599&gt;=45,'adjustment factor'!$D$7,IF(K2599=-9,-1200,IF(K2599="",-1200,0)))</f>
        <v>-1200</v>
      </c>
      <c r="AI2599" s="82">
        <f>IF(L2599=1, 'adjustment factor'!$D$8, IF(L2599=-9,-999,IF(L2599="",-999,0)))</f>
        <v>-999</v>
      </c>
      <c r="AJ2599" s="82">
        <f>IF(AND(M2599&gt;=1,M2599&lt;=4),'adjustment factor'!$D$9,IF(M2599=-9,-999,IF(M2599=98,-999,IF(M2599=99,-999,IF(M2599="",-999,0)))))</f>
        <v>-999</v>
      </c>
      <c r="AK2599" s="82">
        <f>IF(H2599=1, 'adjustment factor'!$D$10, IF(H2599=-9,-999,IF(H2599="",-999,0)))</f>
        <v>-999</v>
      </c>
      <c r="AL2599" s="82">
        <f>IF(G2599=1, 'adjustment factor'!$D$11, IF(G2599=-9,-999,IF(G2599="",-999,0)))</f>
        <v>-999</v>
      </c>
      <c r="AM2599" s="82">
        <f>IF(I2599=1, 'adjustment factor'!$D$12, IF(I2599=-9,-999,IF(I2599="",-999,0)))</f>
        <v>-999</v>
      </c>
      <c r="AN2599" s="82">
        <f>IF(J2599=1, 'adjustment factor'!$D$13, IF(J2599=-9,-999,IF(J2599="",-999,0)))</f>
        <v>-999</v>
      </c>
      <c r="AO2599" s="82" t="str">
        <f t="shared" si="418"/>
        <v>-999</v>
      </c>
      <c r="AP2599" s="82" t="str">
        <f t="shared" si="419"/>
        <v>MISSING</v>
      </c>
    </row>
    <row r="2600" spans="2:42">
      <c r="B2600" s="207"/>
      <c r="C2600" s="35">
        <v>2596</v>
      </c>
      <c r="D2600" s="161"/>
      <c r="E2600" s="161"/>
      <c r="F2600" s="161"/>
      <c r="G2600" s="161"/>
      <c r="H2600" s="161"/>
      <c r="I2600" s="161"/>
      <c r="J2600" s="161"/>
      <c r="K2600" s="161"/>
      <c r="L2600" s="161"/>
      <c r="M2600" s="161"/>
      <c r="N2600" s="171"/>
      <c r="O2600" s="171"/>
      <c r="P2600" s="171"/>
      <c r="Q2600" s="171"/>
      <c r="R2600" s="171"/>
      <c r="S2600" s="171"/>
      <c r="T2600" s="208" t="str">
        <f t="shared" si="410"/>
        <v>MISSING</v>
      </c>
      <c r="U2600" s="208" t="str">
        <f t="shared" si="411"/>
        <v>MISSING</v>
      </c>
      <c r="X2600" s="56">
        <f t="shared" si="412"/>
        <v>-99</v>
      </c>
      <c r="Y2600" s="56">
        <f t="shared" si="413"/>
        <v>-99</v>
      </c>
      <c r="Z2600" s="56">
        <f t="shared" si="414"/>
        <v>-99</v>
      </c>
      <c r="AA2600" s="56">
        <f t="shared" si="415"/>
        <v>-99</v>
      </c>
      <c r="AB2600" s="56">
        <f t="shared" si="416"/>
        <v>-99</v>
      </c>
      <c r="AC2600" s="56">
        <f t="shared" si="417"/>
        <v>-99</v>
      </c>
      <c r="AD2600" s="3"/>
      <c r="AE2600" s="82">
        <f>IF(D2600=1, 'adjustment factor'!$D$4, IF(D2600=-9,-999,IF(D2600="",-999,0)))</f>
        <v>-999</v>
      </c>
      <c r="AF2600" s="82">
        <f>IF(F2600=1, 'adjustment factor'!$D$5, IF(F2600=-9,-999,IF(F2600="",-999,0)))</f>
        <v>-999</v>
      </c>
      <c r="AG2600" s="82">
        <f>IF(E2600=1, 'adjustment factor'!$D$6, IF(E2600=-9,-999,IF(E2600="",-999,0)))</f>
        <v>-999</v>
      </c>
      <c r="AH2600" s="82">
        <f>IF(K2600&gt;=45,'adjustment factor'!$D$7,IF(K2600=-9,-1200,IF(K2600="",-1200,0)))</f>
        <v>-1200</v>
      </c>
      <c r="AI2600" s="82">
        <f>IF(L2600=1, 'adjustment factor'!$D$8, IF(L2600=-9,-999,IF(L2600="",-999,0)))</f>
        <v>-999</v>
      </c>
      <c r="AJ2600" s="82">
        <f>IF(AND(M2600&gt;=1,M2600&lt;=4),'adjustment factor'!$D$9,IF(M2600=-9,-999,IF(M2600=98,-999,IF(M2600=99,-999,IF(M2600="",-999,0)))))</f>
        <v>-999</v>
      </c>
      <c r="AK2600" s="82">
        <f>IF(H2600=1, 'adjustment factor'!$D$10, IF(H2600=-9,-999,IF(H2600="",-999,0)))</f>
        <v>-999</v>
      </c>
      <c r="AL2600" s="82">
        <f>IF(G2600=1, 'adjustment factor'!$D$11, IF(G2600=-9,-999,IF(G2600="",-999,0)))</f>
        <v>-999</v>
      </c>
      <c r="AM2600" s="82">
        <f>IF(I2600=1, 'adjustment factor'!$D$12, IF(I2600=-9,-999,IF(I2600="",-999,0)))</f>
        <v>-999</v>
      </c>
      <c r="AN2600" s="82">
        <f>IF(J2600=1, 'adjustment factor'!$D$13, IF(J2600=-9,-999,IF(J2600="",-999,0)))</f>
        <v>-999</v>
      </c>
      <c r="AO2600" s="82" t="str">
        <f t="shared" si="418"/>
        <v>-999</v>
      </c>
      <c r="AP2600" s="82" t="str">
        <f t="shared" si="419"/>
        <v>MISSING</v>
      </c>
    </row>
    <row r="2601" spans="2:42">
      <c r="B2601" s="207"/>
      <c r="C2601" s="35">
        <v>2597</v>
      </c>
      <c r="D2601" s="161"/>
      <c r="E2601" s="161"/>
      <c r="F2601" s="161"/>
      <c r="G2601" s="161"/>
      <c r="H2601" s="161"/>
      <c r="I2601" s="161"/>
      <c r="J2601" s="161"/>
      <c r="K2601" s="161"/>
      <c r="L2601" s="161"/>
      <c r="M2601" s="161"/>
      <c r="N2601" s="171"/>
      <c r="O2601" s="171"/>
      <c r="P2601" s="171"/>
      <c r="Q2601" s="171"/>
      <c r="R2601" s="171"/>
      <c r="S2601" s="171"/>
      <c r="T2601" s="208" t="str">
        <f t="shared" si="410"/>
        <v>MISSING</v>
      </c>
      <c r="U2601" s="208" t="str">
        <f t="shared" si="411"/>
        <v>MISSING</v>
      </c>
      <c r="X2601" s="56">
        <f t="shared" si="412"/>
        <v>-99</v>
      </c>
      <c r="Y2601" s="56">
        <f t="shared" si="413"/>
        <v>-99</v>
      </c>
      <c r="Z2601" s="56">
        <f t="shared" si="414"/>
        <v>-99</v>
      </c>
      <c r="AA2601" s="56">
        <f t="shared" si="415"/>
        <v>-99</v>
      </c>
      <c r="AB2601" s="56">
        <f t="shared" si="416"/>
        <v>-99</v>
      </c>
      <c r="AC2601" s="56">
        <f t="shared" si="417"/>
        <v>-99</v>
      </c>
      <c r="AD2601" s="3"/>
      <c r="AE2601" s="82">
        <f>IF(D2601=1, 'adjustment factor'!$D$4, IF(D2601=-9,-999,IF(D2601="",-999,0)))</f>
        <v>-999</v>
      </c>
      <c r="AF2601" s="82">
        <f>IF(F2601=1, 'adjustment factor'!$D$5, IF(F2601=-9,-999,IF(F2601="",-999,0)))</f>
        <v>-999</v>
      </c>
      <c r="AG2601" s="82">
        <f>IF(E2601=1, 'adjustment factor'!$D$6, IF(E2601=-9,-999,IF(E2601="",-999,0)))</f>
        <v>-999</v>
      </c>
      <c r="AH2601" s="82">
        <f>IF(K2601&gt;=45,'adjustment factor'!$D$7,IF(K2601=-9,-1200,IF(K2601="",-1200,0)))</f>
        <v>-1200</v>
      </c>
      <c r="AI2601" s="82">
        <f>IF(L2601=1, 'adjustment factor'!$D$8, IF(L2601=-9,-999,IF(L2601="",-999,0)))</f>
        <v>-999</v>
      </c>
      <c r="AJ2601" s="82">
        <f>IF(AND(M2601&gt;=1,M2601&lt;=4),'adjustment factor'!$D$9,IF(M2601=-9,-999,IF(M2601=98,-999,IF(M2601=99,-999,IF(M2601="",-999,0)))))</f>
        <v>-999</v>
      </c>
      <c r="AK2601" s="82">
        <f>IF(H2601=1, 'adjustment factor'!$D$10, IF(H2601=-9,-999,IF(H2601="",-999,0)))</f>
        <v>-999</v>
      </c>
      <c r="AL2601" s="82">
        <f>IF(G2601=1, 'adjustment factor'!$D$11, IF(G2601=-9,-999,IF(G2601="",-999,0)))</f>
        <v>-999</v>
      </c>
      <c r="AM2601" s="82">
        <f>IF(I2601=1, 'adjustment factor'!$D$12, IF(I2601=-9,-999,IF(I2601="",-999,0)))</f>
        <v>-999</v>
      </c>
      <c r="AN2601" s="82">
        <f>IF(J2601=1, 'adjustment factor'!$D$13, IF(J2601=-9,-999,IF(J2601="",-999,0)))</f>
        <v>-999</v>
      </c>
      <c r="AO2601" s="82" t="str">
        <f t="shared" si="418"/>
        <v>-999</v>
      </c>
      <c r="AP2601" s="82" t="str">
        <f t="shared" si="419"/>
        <v>MISSING</v>
      </c>
    </row>
    <row r="2602" spans="2:42">
      <c r="B2602" s="207"/>
      <c r="C2602" s="35">
        <v>2598</v>
      </c>
      <c r="D2602" s="161"/>
      <c r="E2602" s="161"/>
      <c r="F2602" s="161"/>
      <c r="G2602" s="161"/>
      <c r="H2602" s="161"/>
      <c r="I2602" s="161"/>
      <c r="J2602" s="161"/>
      <c r="K2602" s="161"/>
      <c r="L2602" s="161"/>
      <c r="M2602" s="161"/>
      <c r="N2602" s="171"/>
      <c r="O2602" s="171"/>
      <c r="P2602" s="171"/>
      <c r="Q2602" s="171"/>
      <c r="R2602" s="171"/>
      <c r="S2602" s="171"/>
      <c r="T2602" s="208" t="str">
        <f t="shared" si="410"/>
        <v>MISSING</v>
      </c>
      <c r="U2602" s="208" t="str">
        <f t="shared" si="411"/>
        <v>MISSING</v>
      </c>
      <c r="X2602" s="56">
        <f t="shared" si="412"/>
        <v>-99</v>
      </c>
      <c r="Y2602" s="56">
        <f t="shared" si="413"/>
        <v>-99</v>
      </c>
      <c r="Z2602" s="56">
        <f t="shared" si="414"/>
        <v>-99</v>
      </c>
      <c r="AA2602" s="56">
        <f t="shared" si="415"/>
        <v>-99</v>
      </c>
      <c r="AB2602" s="56">
        <f t="shared" si="416"/>
        <v>-99</v>
      </c>
      <c r="AC2602" s="56">
        <f t="shared" si="417"/>
        <v>-99</v>
      </c>
      <c r="AD2602" s="3"/>
      <c r="AE2602" s="82">
        <f>IF(D2602=1, 'adjustment factor'!$D$4, IF(D2602=-9,-999,IF(D2602="",-999,0)))</f>
        <v>-999</v>
      </c>
      <c r="AF2602" s="82">
        <f>IF(F2602=1, 'adjustment factor'!$D$5, IF(F2602=-9,-999,IF(F2602="",-999,0)))</f>
        <v>-999</v>
      </c>
      <c r="AG2602" s="82">
        <f>IF(E2602=1, 'adjustment factor'!$D$6, IF(E2602=-9,-999,IF(E2602="",-999,0)))</f>
        <v>-999</v>
      </c>
      <c r="AH2602" s="82">
        <f>IF(K2602&gt;=45,'adjustment factor'!$D$7,IF(K2602=-9,-1200,IF(K2602="",-1200,0)))</f>
        <v>-1200</v>
      </c>
      <c r="AI2602" s="82">
        <f>IF(L2602=1, 'adjustment factor'!$D$8, IF(L2602=-9,-999,IF(L2602="",-999,0)))</f>
        <v>-999</v>
      </c>
      <c r="AJ2602" s="82">
        <f>IF(AND(M2602&gt;=1,M2602&lt;=4),'adjustment factor'!$D$9,IF(M2602=-9,-999,IF(M2602=98,-999,IF(M2602=99,-999,IF(M2602="",-999,0)))))</f>
        <v>-999</v>
      </c>
      <c r="AK2602" s="82">
        <f>IF(H2602=1, 'adjustment factor'!$D$10, IF(H2602=-9,-999,IF(H2602="",-999,0)))</f>
        <v>-999</v>
      </c>
      <c r="AL2602" s="82">
        <f>IF(G2602=1, 'adjustment factor'!$D$11, IF(G2602=-9,-999,IF(G2602="",-999,0)))</f>
        <v>-999</v>
      </c>
      <c r="AM2602" s="82">
        <f>IF(I2602=1, 'adjustment factor'!$D$12, IF(I2602=-9,-999,IF(I2602="",-999,0)))</f>
        <v>-999</v>
      </c>
      <c r="AN2602" s="82">
        <f>IF(J2602=1, 'adjustment factor'!$D$13, IF(J2602=-9,-999,IF(J2602="",-999,0)))</f>
        <v>-999</v>
      </c>
      <c r="AO2602" s="82" t="str">
        <f t="shared" si="418"/>
        <v>-999</v>
      </c>
      <c r="AP2602" s="82" t="str">
        <f t="shared" si="419"/>
        <v>MISSING</v>
      </c>
    </row>
    <row r="2603" spans="2:42">
      <c r="B2603" s="207"/>
      <c r="C2603" s="35">
        <v>2599</v>
      </c>
      <c r="D2603" s="161"/>
      <c r="E2603" s="161"/>
      <c r="F2603" s="161"/>
      <c r="G2603" s="161"/>
      <c r="H2603" s="161"/>
      <c r="I2603" s="161"/>
      <c r="J2603" s="161"/>
      <c r="K2603" s="161"/>
      <c r="L2603" s="161"/>
      <c r="M2603" s="161"/>
      <c r="N2603" s="171"/>
      <c r="O2603" s="171"/>
      <c r="P2603" s="171"/>
      <c r="Q2603" s="171"/>
      <c r="R2603" s="171"/>
      <c r="S2603" s="171"/>
      <c r="T2603" s="208" t="str">
        <f t="shared" si="410"/>
        <v>MISSING</v>
      </c>
      <c r="U2603" s="208" t="str">
        <f t="shared" si="411"/>
        <v>MISSING</v>
      </c>
      <c r="X2603" s="56">
        <f t="shared" si="412"/>
        <v>-99</v>
      </c>
      <c r="Y2603" s="56">
        <f t="shared" si="413"/>
        <v>-99</v>
      </c>
      <c r="Z2603" s="56">
        <f t="shared" si="414"/>
        <v>-99</v>
      </c>
      <c r="AA2603" s="56">
        <f t="shared" si="415"/>
        <v>-99</v>
      </c>
      <c r="AB2603" s="56">
        <f t="shared" si="416"/>
        <v>-99</v>
      </c>
      <c r="AC2603" s="56">
        <f t="shared" si="417"/>
        <v>-99</v>
      </c>
      <c r="AD2603" s="3"/>
      <c r="AE2603" s="82">
        <f>IF(D2603=1, 'adjustment factor'!$D$4, IF(D2603=-9,-999,IF(D2603="",-999,0)))</f>
        <v>-999</v>
      </c>
      <c r="AF2603" s="82">
        <f>IF(F2603=1, 'adjustment factor'!$D$5, IF(F2603=-9,-999,IF(F2603="",-999,0)))</f>
        <v>-999</v>
      </c>
      <c r="AG2603" s="82">
        <f>IF(E2603=1, 'adjustment factor'!$D$6, IF(E2603=-9,-999,IF(E2603="",-999,0)))</f>
        <v>-999</v>
      </c>
      <c r="AH2603" s="82">
        <f>IF(K2603&gt;=45,'adjustment factor'!$D$7,IF(K2603=-9,-1200,IF(K2603="",-1200,0)))</f>
        <v>-1200</v>
      </c>
      <c r="AI2603" s="82">
        <f>IF(L2603=1, 'adjustment factor'!$D$8, IF(L2603=-9,-999,IF(L2603="",-999,0)))</f>
        <v>-999</v>
      </c>
      <c r="AJ2603" s="82">
        <f>IF(AND(M2603&gt;=1,M2603&lt;=4),'adjustment factor'!$D$9,IF(M2603=-9,-999,IF(M2603=98,-999,IF(M2603=99,-999,IF(M2603="",-999,0)))))</f>
        <v>-999</v>
      </c>
      <c r="AK2603" s="82">
        <f>IF(H2603=1, 'adjustment factor'!$D$10, IF(H2603=-9,-999,IF(H2603="",-999,0)))</f>
        <v>-999</v>
      </c>
      <c r="AL2603" s="82">
        <f>IF(G2603=1, 'adjustment factor'!$D$11, IF(G2603=-9,-999,IF(G2603="",-999,0)))</f>
        <v>-999</v>
      </c>
      <c r="AM2603" s="82">
        <f>IF(I2603=1, 'adjustment factor'!$D$12, IF(I2603=-9,-999,IF(I2603="",-999,0)))</f>
        <v>-999</v>
      </c>
      <c r="AN2603" s="82">
        <f>IF(J2603=1, 'adjustment factor'!$D$13, IF(J2603=-9,-999,IF(J2603="",-999,0)))</f>
        <v>-999</v>
      </c>
      <c r="AO2603" s="82" t="str">
        <f t="shared" si="418"/>
        <v>-999</v>
      </c>
      <c r="AP2603" s="82" t="str">
        <f t="shared" si="419"/>
        <v>MISSING</v>
      </c>
    </row>
    <row r="2604" spans="2:42">
      <c r="B2604" s="207"/>
      <c r="C2604" s="35">
        <v>2600</v>
      </c>
      <c r="D2604" s="161"/>
      <c r="E2604" s="161"/>
      <c r="F2604" s="161"/>
      <c r="G2604" s="161"/>
      <c r="H2604" s="161"/>
      <c r="I2604" s="161"/>
      <c r="J2604" s="161"/>
      <c r="K2604" s="161"/>
      <c r="L2604" s="161"/>
      <c r="M2604" s="161"/>
      <c r="N2604" s="171"/>
      <c r="O2604" s="171"/>
      <c r="P2604" s="171"/>
      <c r="Q2604" s="171"/>
      <c r="R2604" s="171"/>
      <c r="S2604" s="171"/>
      <c r="T2604" s="208" t="str">
        <f t="shared" si="410"/>
        <v>MISSING</v>
      </c>
      <c r="U2604" s="208" t="str">
        <f t="shared" si="411"/>
        <v>MISSING</v>
      </c>
      <c r="X2604" s="56">
        <f t="shared" si="412"/>
        <v>-99</v>
      </c>
      <c r="Y2604" s="56">
        <f t="shared" si="413"/>
        <v>-99</v>
      </c>
      <c r="Z2604" s="56">
        <f t="shared" si="414"/>
        <v>-99</v>
      </c>
      <c r="AA2604" s="56">
        <f t="shared" si="415"/>
        <v>-99</v>
      </c>
      <c r="AB2604" s="56">
        <f t="shared" si="416"/>
        <v>-99</v>
      </c>
      <c r="AC2604" s="56">
        <f t="shared" si="417"/>
        <v>-99</v>
      </c>
      <c r="AD2604" s="3"/>
      <c r="AE2604" s="82">
        <f>IF(D2604=1, 'adjustment factor'!$D$4, IF(D2604=-9,-999,IF(D2604="",-999,0)))</f>
        <v>-999</v>
      </c>
      <c r="AF2604" s="82">
        <f>IF(F2604=1, 'adjustment factor'!$D$5, IF(F2604=-9,-999,IF(F2604="",-999,0)))</f>
        <v>-999</v>
      </c>
      <c r="AG2604" s="82">
        <f>IF(E2604=1, 'adjustment factor'!$D$6, IF(E2604=-9,-999,IF(E2604="",-999,0)))</f>
        <v>-999</v>
      </c>
      <c r="AH2604" s="82">
        <f>IF(K2604&gt;=45,'adjustment factor'!$D$7,IF(K2604=-9,-1200,IF(K2604="",-1200,0)))</f>
        <v>-1200</v>
      </c>
      <c r="AI2604" s="82">
        <f>IF(L2604=1, 'adjustment factor'!$D$8, IF(L2604=-9,-999,IF(L2604="",-999,0)))</f>
        <v>-999</v>
      </c>
      <c r="AJ2604" s="82">
        <f>IF(AND(M2604&gt;=1,M2604&lt;=4),'adjustment factor'!$D$9,IF(M2604=-9,-999,IF(M2604=98,-999,IF(M2604=99,-999,IF(M2604="",-999,0)))))</f>
        <v>-999</v>
      </c>
      <c r="AK2604" s="82">
        <f>IF(H2604=1, 'adjustment factor'!$D$10, IF(H2604=-9,-999,IF(H2604="",-999,0)))</f>
        <v>-999</v>
      </c>
      <c r="AL2604" s="82">
        <f>IF(G2604=1, 'adjustment factor'!$D$11, IF(G2604=-9,-999,IF(G2604="",-999,0)))</f>
        <v>-999</v>
      </c>
      <c r="AM2604" s="82">
        <f>IF(I2604=1, 'adjustment factor'!$D$12, IF(I2604=-9,-999,IF(I2604="",-999,0)))</f>
        <v>-999</v>
      </c>
      <c r="AN2604" s="82">
        <f>IF(J2604=1, 'adjustment factor'!$D$13, IF(J2604=-9,-999,IF(J2604="",-999,0)))</f>
        <v>-999</v>
      </c>
      <c r="AO2604" s="82" t="str">
        <f t="shared" si="418"/>
        <v>-999</v>
      </c>
      <c r="AP2604" s="82" t="str">
        <f t="shared" si="419"/>
        <v>MISSING</v>
      </c>
    </row>
    <row r="2605" spans="2:42">
      <c r="B2605" s="207"/>
      <c r="C2605" s="35">
        <v>2601</v>
      </c>
      <c r="D2605" s="161"/>
      <c r="E2605" s="161"/>
      <c r="F2605" s="161"/>
      <c r="G2605" s="161"/>
      <c r="H2605" s="161"/>
      <c r="I2605" s="161"/>
      <c r="J2605" s="161"/>
      <c r="K2605" s="161"/>
      <c r="L2605" s="161"/>
      <c r="M2605" s="161"/>
      <c r="N2605" s="171"/>
      <c r="O2605" s="171"/>
      <c r="P2605" s="171"/>
      <c r="Q2605" s="171"/>
      <c r="R2605" s="171"/>
      <c r="S2605" s="171"/>
      <c r="T2605" s="208" t="str">
        <f t="shared" si="410"/>
        <v>MISSING</v>
      </c>
      <c r="U2605" s="208" t="str">
        <f t="shared" si="411"/>
        <v>MISSING</v>
      </c>
      <c r="X2605" s="56">
        <f t="shared" si="412"/>
        <v>-99</v>
      </c>
      <c r="Y2605" s="56">
        <f t="shared" si="413"/>
        <v>-99</v>
      </c>
      <c r="Z2605" s="56">
        <f t="shared" si="414"/>
        <v>-99</v>
      </c>
      <c r="AA2605" s="56">
        <f t="shared" si="415"/>
        <v>-99</v>
      </c>
      <c r="AB2605" s="56">
        <f t="shared" si="416"/>
        <v>-99</v>
      </c>
      <c r="AC2605" s="56">
        <f t="shared" si="417"/>
        <v>-99</v>
      </c>
      <c r="AD2605" s="3"/>
      <c r="AE2605" s="82">
        <f>IF(D2605=1, 'adjustment factor'!$D$4, IF(D2605=-9,-999,IF(D2605="",-999,0)))</f>
        <v>-999</v>
      </c>
      <c r="AF2605" s="82">
        <f>IF(F2605=1, 'adjustment factor'!$D$5, IF(F2605=-9,-999,IF(F2605="",-999,0)))</f>
        <v>-999</v>
      </c>
      <c r="AG2605" s="82">
        <f>IF(E2605=1, 'adjustment factor'!$D$6, IF(E2605=-9,-999,IF(E2605="",-999,0)))</f>
        <v>-999</v>
      </c>
      <c r="AH2605" s="82">
        <f>IF(K2605&gt;=45,'adjustment factor'!$D$7,IF(K2605=-9,-1200,IF(K2605="",-1200,0)))</f>
        <v>-1200</v>
      </c>
      <c r="AI2605" s="82">
        <f>IF(L2605=1, 'adjustment factor'!$D$8, IF(L2605=-9,-999,IF(L2605="",-999,0)))</f>
        <v>-999</v>
      </c>
      <c r="AJ2605" s="82">
        <f>IF(AND(M2605&gt;=1,M2605&lt;=4),'adjustment factor'!$D$9,IF(M2605=-9,-999,IF(M2605=98,-999,IF(M2605=99,-999,IF(M2605="",-999,0)))))</f>
        <v>-999</v>
      </c>
      <c r="AK2605" s="82">
        <f>IF(H2605=1, 'adjustment factor'!$D$10, IF(H2605=-9,-999,IF(H2605="",-999,0)))</f>
        <v>-999</v>
      </c>
      <c r="AL2605" s="82">
        <f>IF(G2605=1, 'adjustment factor'!$D$11, IF(G2605=-9,-999,IF(G2605="",-999,0)))</f>
        <v>-999</v>
      </c>
      <c r="AM2605" s="82">
        <f>IF(I2605=1, 'adjustment factor'!$D$12, IF(I2605=-9,-999,IF(I2605="",-999,0)))</f>
        <v>-999</v>
      </c>
      <c r="AN2605" s="82">
        <f>IF(J2605=1, 'adjustment factor'!$D$13, IF(J2605=-9,-999,IF(J2605="",-999,0)))</f>
        <v>-999</v>
      </c>
      <c r="AO2605" s="82" t="str">
        <f t="shared" si="418"/>
        <v>-999</v>
      </c>
      <c r="AP2605" s="82" t="str">
        <f t="shared" si="419"/>
        <v>MISSING</v>
      </c>
    </row>
    <row r="2606" spans="2:42">
      <c r="B2606" s="207"/>
      <c r="C2606" s="35">
        <v>2602</v>
      </c>
      <c r="D2606" s="161"/>
      <c r="E2606" s="161"/>
      <c r="F2606" s="161"/>
      <c r="G2606" s="161"/>
      <c r="H2606" s="161"/>
      <c r="I2606" s="161"/>
      <c r="J2606" s="161"/>
      <c r="K2606" s="161"/>
      <c r="L2606" s="161"/>
      <c r="M2606" s="161"/>
      <c r="N2606" s="171"/>
      <c r="O2606" s="171"/>
      <c r="P2606" s="171"/>
      <c r="Q2606" s="171"/>
      <c r="R2606" s="171"/>
      <c r="S2606" s="171"/>
      <c r="T2606" s="208" t="str">
        <f t="shared" si="410"/>
        <v>MISSING</v>
      </c>
      <c r="U2606" s="208" t="str">
        <f t="shared" si="411"/>
        <v>MISSING</v>
      </c>
      <c r="X2606" s="56">
        <f t="shared" si="412"/>
        <v>-99</v>
      </c>
      <c r="Y2606" s="56">
        <f t="shared" si="413"/>
        <v>-99</v>
      </c>
      <c r="Z2606" s="56">
        <f t="shared" si="414"/>
        <v>-99</v>
      </c>
      <c r="AA2606" s="56">
        <f t="shared" si="415"/>
        <v>-99</v>
      </c>
      <c r="AB2606" s="56">
        <f t="shared" si="416"/>
        <v>-99</v>
      </c>
      <c r="AC2606" s="56">
        <f t="shared" si="417"/>
        <v>-99</v>
      </c>
      <c r="AD2606" s="3"/>
      <c r="AE2606" s="82">
        <f>IF(D2606=1, 'adjustment factor'!$D$4, IF(D2606=-9,-999,IF(D2606="",-999,0)))</f>
        <v>-999</v>
      </c>
      <c r="AF2606" s="82">
        <f>IF(F2606=1, 'adjustment factor'!$D$5, IF(F2606=-9,-999,IF(F2606="",-999,0)))</f>
        <v>-999</v>
      </c>
      <c r="AG2606" s="82">
        <f>IF(E2606=1, 'adjustment factor'!$D$6, IF(E2606=-9,-999,IF(E2606="",-999,0)))</f>
        <v>-999</v>
      </c>
      <c r="AH2606" s="82">
        <f>IF(K2606&gt;=45,'adjustment factor'!$D$7,IF(K2606=-9,-1200,IF(K2606="",-1200,0)))</f>
        <v>-1200</v>
      </c>
      <c r="AI2606" s="82">
        <f>IF(L2606=1, 'adjustment factor'!$D$8, IF(L2606=-9,-999,IF(L2606="",-999,0)))</f>
        <v>-999</v>
      </c>
      <c r="AJ2606" s="82">
        <f>IF(AND(M2606&gt;=1,M2606&lt;=4),'adjustment factor'!$D$9,IF(M2606=-9,-999,IF(M2606=98,-999,IF(M2606=99,-999,IF(M2606="",-999,0)))))</f>
        <v>-999</v>
      </c>
      <c r="AK2606" s="82">
        <f>IF(H2606=1, 'adjustment factor'!$D$10, IF(H2606=-9,-999,IF(H2606="",-999,0)))</f>
        <v>-999</v>
      </c>
      <c r="AL2606" s="82">
        <f>IF(G2606=1, 'adjustment factor'!$D$11, IF(G2606=-9,-999,IF(G2606="",-999,0)))</f>
        <v>-999</v>
      </c>
      <c r="AM2606" s="82">
        <f>IF(I2606=1, 'adjustment factor'!$D$12, IF(I2606=-9,-999,IF(I2606="",-999,0)))</f>
        <v>-999</v>
      </c>
      <c r="AN2606" s="82">
        <f>IF(J2606=1, 'adjustment factor'!$D$13, IF(J2606=-9,-999,IF(J2606="",-999,0)))</f>
        <v>-999</v>
      </c>
      <c r="AO2606" s="82" t="str">
        <f t="shared" si="418"/>
        <v>-999</v>
      </c>
      <c r="AP2606" s="82" t="str">
        <f t="shared" si="419"/>
        <v>MISSING</v>
      </c>
    </row>
    <row r="2607" spans="2:42">
      <c r="B2607" s="207"/>
      <c r="C2607" s="35">
        <v>2603</v>
      </c>
      <c r="D2607" s="161"/>
      <c r="E2607" s="161"/>
      <c r="F2607" s="161"/>
      <c r="G2607" s="161"/>
      <c r="H2607" s="161"/>
      <c r="I2607" s="161"/>
      <c r="J2607" s="161"/>
      <c r="K2607" s="161"/>
      <c r="L2607" s="161"/>
      <c r="M2607" s="161"/>
      <c r="N2607" s="171"/>
      <c r="O2607" s="171"/>
      <c r="P2607" s="171"/>
      <c r="Q2607" s="171"/>
      <c r="R2607" s="171"/>
      <c r="S2607" s="171"/>
      <c r="T2607" s="208" t="str">
        <f t="shared" si="410"/>
        <v>MISSING</v>
      </c>
      <c r="U2607" s="208" t="str">
        <f t="shared" si="411"/>
        <v>MISSING</v>
      </c>
      <c r="X2607" s="56">
        <f t="shared" si="412"/>
        <v>-99</v>
      </c>
      <c r="Y2607" s="56">
        <f t="shared" si="413"/>
        <v>-99</v>
      </c>
      <c r="Z2607" s="56">
        <f t="shared" si="414"/>
        <v>-99</v>
      </c>
      <c r="AA2607" s="56">
        <f t="shared" si="415"/>
        <v>-99</v>
      </c>
      <c r="AB2607" s="56">
        <f t="shared" si="416"/>
        <v>-99</v>
      </c>
      <c r="AC2607" s="56">
        <f t="shared" si="417"/>
        <v>-99</v>
      </c>
      <c r="AD2607" s="3"/>
      <c r="AE2607" s="82">
        <f>IF(D2607=1, 'adjustment factor'!$D$4, IF(D2607=-9,-999,IF(D2607="",-999,0)))</f>
        <v>-999</v>
      </c>
      <c r="AF2607" s="82">
        <f>IF(F2607=1, 'adjustment factor'!$D$5, IF(F2607=-9,-999,IF(F2607="",-999,0)))</f>
        <v>-999</v>
      </c>
      <c r="AG2607" s="82">
        <f>IF(E2607=1, 'adjustment factor'!$D$6, IF(E2607=-9,-999,IF(E2607="",-999,0)))</f>
        <v>-999</v>
      </c>
      <c r="AH2607" s="82">
        <f>IF(K2607&gt;=45,'adjustment factor'!$D$7,IF(K2607=-9,-1200,IF(K2607="",-1200,0)))</f>
        <v>-1200</v>
      </c>
      <c r="AI2607" s="82">
        <f>IF(L2607=1, 'adjustment factor'!$D$8, IF(L2607=-9,-999,IF(L2607="",-999,0)))</f>
        <v>-999</v>
      </c>
      <c r="AJ2607" s="82">
        <f>IF(AND(M2607&gt;=1,M2607&lt;=4),'adjustment factor'!$D$9,IF(M2607=-9,-999,IF(M2607=98,-999,IF(M2607=99,-999,IF(M2607="",-999,0)))))</f>
        <v>-999</v>
      </c>
      <c r="AK2607" s="82">
        <f>IF(H2607=1, 'adjustment factor'!$D$10, IF(H2607=-9,-999,IF(H2607="",-999,0)))</f>
        <v>-999</v>
      </c>
      <c r="AL2607" s="82">
        <f>IF(G2607=1, 'adjustment factor'!$D$11, IF(G2607=-9,-999,IF(G2607="",-999,0)))</f>
        <v>-999</v>
      </c>
      <c r="AM2607" s="82">
        <f>IF(I2607=1, 'adjustment factor'!$D$12, IF(I2607=-9,-999,IF(I2607="",-999,0)))</f>
        <v>-999</v>
      </c>
      <c r="AN2607" s="82">
        <f>IF(J2607=1, 'adjustment factor'!$D$13, IF(J2607=-9,-999,IF(J2607="",-999,0)))</f>
        <v>-999</v>
      </c>
      <c r="AO2607" s="82" t="str">
        <f t="shared" si="418"/>
        <v>-999</v>
      </c>
      <c r="AP2607" s="82" t="str">
        <f t="shared" si="419"/>
        <v>MISSING</v>
      </c>
    </row>
    <row r="2608" spans="2:42">
      <c r="B2608" s="207"/>
      <c r="C2608" s="35">
        <v>2604</v>
      </c>
      <c r="D2608" s="161"/>
      <c r="E2608" s="161"/>
      <c r="F2608" s="161"/>
      <c r="G2608" s="161"/>
      <c r="H2608" s="161"/>
      <c r="I2608" s="161"/>
      <c r="J2608" s="161"/>
      <c r="K2608" s="161"/>
      <c r="L2608" s="161"/>
      <c r="M2608" s="161"/>
      <c r="N2608" s="171"/>
      <c r="O2608" s="171"/>
      <c r="P2608" s="171"/>
      <c r="Q2608" s="171"/>
      <c r="R2608" s="171"/>
      <c r="S2608" s="171"/>
      <c r="T2608" s="208" t="str">
        <f t="shared" si="410"/>
        <v>MISSING</v>
      </c>
      <c r="U2608" s="208" t="str">
        <f t="shared" si="411"/>
        <v>MISSING</v>
      </c>
      <c r="X2608" s="56">
        <f t="shared" si="412"/>
        <v>-99</v>
      </c>
      <c r="Y2608" s="56">
        <f t="shared" si="413"/>
        <v>-99</v>
      </c>
      <c r="Z2608" s="56">
        <f t="shared" si="414"/>
        <v>-99</v>
      </c>
      <c r="AA2608" s="56">
        <f t="shared" si="415"/>
        <v>-99</v>
      </c>
      <c r="AB2608" s="56">
        <f t="shared" si="416"/>
        <v>-99</v>
      </c>
      <c r="AC2608" s="56">
        <f t="shared" si="417"/>
        <v>-99</v>
      </c>
      <c r="AD2608" s="3"/>
      <c r="AE2608" s="82">
        <f>IF(D2608=1, 'adjustment factor'!$D$4, IF(D2608=-9,-999,IF(D2608="",-999,0)))</f>
        <v>-999</v>
      </c>
      <c r="AF2608" s="82">
        <f>IF(F2608=1, 'adjustment factor'!$D$5, IF(F2608=-9,-999,IF(F2608="",-999,0)))</f>
        <v>-999</v>
      </c>
      <c r="AG2608" s="82">
        <f>IF(E2608=1, 'adjustment factor'!$D$6, IF(E2608=-9,-999,IF(E2608="",-999,0)))</f>
        <v>-999</v>
      </c>
      <c r="AH2608" s="82">
        <f>IF(K2608&gt;=45,'adjustment factor'!$D$7,IF(K2608=-9,-1200,IF(K2608="",-1200,0)))</f>
        <v>-1200</v>
      </c>
      <c r="AI2608" s="82">
        <f>IF(L2608=1, 'adjustment factor'!$D$8, IF(L2608=-9,-999,IF(L2608="",-999,0)))</f>
        <v>-999</v>
      </c>
      <c r="AJ2608" s="82">
        <f>IF(AND(M2608&gt;=1,M2608&lt;=4),'adjustment factor'!$D$9,IF(M2608=-9,-999,IF(M2608=98,-999,IF(M2608=99,-999,IF(M2608="",-999,0)))))</f>
        <v>-999</v>
      </c>
      <c r="AK2608" s="82">
        <f>IF(H2608=1, 'adjustment factor'!$D$10, IF(H2608=-9,-999,IF(H2608="",-999,0)))</f>
        <v>-999</v>
      </c>
      <c r="AL2608" s="82">
        <f>IF(G2608=1, 'adjustment factor'!$D$11, IF(G2608=-9,-999,IF(G2608="",-999,0)))</f>
        <v>-999</v>
      </c>
      <c r="AM2608" s="82">
        <f>IF(I2608=1, 'adjustment factor'!$D$12, IF(I2608=-9,-999,IF(I2608="",-999,0)))</f>
        <v>-999</v>
      </c>
      <c r="AN2608" s="82">
        <f>IF(J2608=1, 'adjustment factor'!$D$13, IF(J2608=-9,-999,IF(J2608="",-999,0)))</f>
        <v>-999</v>
      </c>
      <c r="AO2608" s="82" t="str">
        <f t="shared" si="418"/>
        <v>-999</v>
      </c>
      <c r="AP2608" s="82" t="str">
        <f t="shared" si="419"/>
        <v>MISSING</v>
      </c>
    </row>
    <row r="2609" spans="2:42">
      <c r="B2609" s="207"/>
      <c r="C2609" s="35">
        <v>2605</v>
      </c>
      <c r="D2609" s="161"/>
      <c r="E2609" s="161"/>
      <c r="F2609" s="161"/>
      <c r="G2609" s="161"/>
      <c r="H2609" s="161"/>
      <c r="I2609" s="161"/>
      <c r="J2609" s="161"/>
      <c r="K2609" s="161"/>
      <c r="L2609" s="161"/>
      <c r="M2609" s="161"/>
      <c r="N2609" s="171"/>
      <c r="O2609" s="171"/>
      <c r="P2609" s="171"/>
      <c r="Q2609" s="171"/>
      <c r="R2609" s="171"/>
      <c r="S2609" s="171"/>
      <c r="T2609" s="208" t="str">
        <f t="shared" si="410"/>
        <v>MISSING</v>
      </c>
      <c r="U2609" s="208" t="str">
        <f t="shared" si="411"/>
        <v>MISSING</v>
      </c>
      <c r="X2609" s="56">
        <f t="shared" si="412"/>
        <v>-99</v>
      </c>
      <c r="Y2609" s="56">
        <f t="shared" si="413"/>
        <v>-99</v>
      </c>
      <c r="Z2609" s="56">
        <f t="shared" si="414"/>
        <v>-99</v>
      </c>
      <c r="AA2609" s="56">
        <f t="shared" si="415"/>
        <v>-99</v>
      </c>
      <c r="AB2609" s="56">
        <f t="shared" si="416"/>
        <v>-99</v>
      </c>
      <c r="AC2609" s="56">
        <f t="shared" si="417"/>
        <v>-99</v>
      </c>
      <c r="AD2609" s="3"/>
      <c r="AE2609" s="82">
        <f>IF(D2609=1, 'adjustment factor'!$D$4, IF(D2609=-9,-999,IF(D2609="",-999,0)))</f>
        <v>-999</v>
      </c>
      <c r="AF2609" s="82">
        <f>IF(F2609=1, 'adjustment factor'!$D$5, IF(F2609=-9,-999,IF(F2609="",-999,0)))</f>
        <v>-999</v>
      </c>
      <c r="AG2609" s="82">
        <f>IF(E2609=1, 'adjustment factor'!$D$6, IF(E2609=-9,-999,IF(E2609="",-999,0)))</f>
        <v>-999</v>
      </c>
      <c r="AH2609" s="82">
        <f>IF(K2609&gt;=45,'adjustment factor'!$D$7,IF(K2609=-9,-1200,IF(K2609="",-1200,0)))</f>
        <v>-1200</v>
      </c>
      <c r="AI2609" s="82">
        <f>IF(L2609=1, 'adjustment factor'!$D$8, IF(L2609=-9,-999,IF(L2609="",-999,0)))</f>
        <v>-999</v>
      </c>
      <c r="AJ2609" s="82">
        <f>IF(AND(M2609&gt;=1,M2609&lt;=4),'adjustment factor'!$D$9,IF(M2609=-9,-999,IF(M2609=98,-999,IF(M2609=99,-999,IF(M2609="",-999,0)))))</f>
        <v>-999</v>
      </c>
      <c r="AK2609" s="82">
        <f>IF(H2609=1, 'adjustment factor'!$D$10, IF(H2609=-9,-999,IF(H2609="",-999,0)))</f>
        <v>-999</v>
      </c>
      <c r="AL2609" s="82">
        <f>IF(G2609=1, 'adjustment factor'!$D$11, IF(G2609=-9,-999,IF(G2609="",-999,0)))</f>
        <v>-999</v>
      </c>
      <c r="AM2609" s="82">
        <f>IF(I2609=1, 'adjustment factor'!$D$12, IF(I2609=-9,-999,IF(I2609="",-999,0)))</f>
        <v>-999</v>
      </c>
      <c r="AN2609" s="82">
        <f>IF(J2609=1, 'adjustment factor'!$D$13, IF(J2609=-9,-999,IF(J2609="",-999,0)))</f>
        <v>-999</v>
      </c>
      <c r="AO2609" s="82" t="str">
        <f t="shared" si="418"/>
        <v>-999</v>
      </c>
      <c r="AP2609" s="82" t="str">
        <f t="shared" si="419"/>
        <v>MISSING</v>
      </c>
    </row>
    <row r="2610" spans="2:42">
      <c r="B2610" s="207"/>
      <c r="C2610" s="35">
        <v>2606</v>
      </c>
      <c r="D2610" s="161"/>
      <c r="E2610" s="161"/>
      <c r="F2610" s="161"/>
      <c r="G2610" s="161"/>
      <c r="H2610" s="161"/>
      <c r="I2610" s="161"/>
      <c r="J2610" s="161"/>
      <c r="K2610" s="161"/>
      <c r="L2610" s="161"/>
      <c r="M2610" s="161"/>
      <c r="N2610" s="171"/>
      <c r="O2610" s="171"/>
      <c r="P2610" s="171"/>
      <c r="Q2610" s="171"/>
      <c r="R2610" s="171"/>
      <c r="S2610" s="171"/>
      <c r="T2610" s="208" t="str">
        <f t="shared" si="410"/>
        <v>MISSING</v>
      </c>
      <c r="U2610" s="208" t="str">
        <f t="shared" si="411"/>
        <v>MISSING</v>
      </c>
      <c r="X2610" s="56">
        <f t="shared" si="412"/>
        <v>-99</v>
      </c>
      <c r="Y2610" s="56">
        <f t="shared" si="413"/>
        <v>-99</v>
      </c>
      <c r="Z2610" s="56">
        <f t="shared" si="414"/>
        <v>-99</v>
      </c>
      <c r="AA2610" s="56">
        <f t="shared" si="415"/>
        <v>-99</v>
      </c>
      <c r="AB2610" s="56">
        <f t="shared" si="416"/>
        <v>-99</v>
      </c>
      <c r="AC2610" s="56">
        <f t="shared" si="417"/>
        <v>-99</v>
      </c>
      <c r="AD2610" s="3"/>
      <c r="AE2610" s="82">
        <f>IF(D2610=1, 'adjustment factor'!$D$4, IF(D2610=-9,-999,IF(D2610="",-999,0)))</f>
        <v>-999</v>
      </c>
      <c r="AF2610" s="82">
        <f>IF(F2610=1, 'adjustment factor'!$D$5, IF(F2610=-9,-999,IF(F2610="",-999,0)))</f>
        <v>-999</v>
      </c>
      <c r="AG2610" s="82">
        <f>IF(E2610=1, 'adjustment factor'!$D$6, IF(E2610=-9,-999,IF(E2610="",-999,0)))</f>
        <v>-999</v>
      </c>
      <c r="AH2610" s="82">
        <f>IF(K2610&gt;=45,'adjustment factor'!$D$7,IF(K2610=-9,-1200,IF(K2610="",-1200,0)))</f>
        <v>-1200</v>
      </c>
      <c r="AI2610" s="82">
        <f>IF(L2610=1, 'adjustment factor'!$D$8, IF(L2610=-9,-999,IF(L2610="",-999,0)))</f>
        <v>-999</v>
      </c>
      <c r="AJ2610" s="82">
        <f>IF(AND(M2610&gt;=1,M2610&lt;=4),'adjustment factor'!$D$9,IF(M2610=-9,-999,IF(M2610=98,-999,IF(M2610=99,-999,IF(M2610="",-999,0)))))</f>
        <v>-999</v>
      </c>
      <c r="AK2610" s="82">
        <f>IF(H2610=1, 'adjustment factor'!$D$10, IF(H2610=-9,-999,IF(H2610="",-999,0)))</f>
        <v>-999</v>
      </c>
      <c r="AL2610" s="82">
        <f>IF(G2610=1, 'adjustment factor'!$D$11, IF(G2610=-9,-999,IF(G2610="",-999,0)))</f>
        <v>-999</v>
      </c>
      <c r="AM2610" s="82">
        <f>IF(I2610=1, 'adjustment factor'!$D$12, IF(I2610=-9,-999,IF(I2610="",-999,0)))</f>
        <v>-999</v>
      </c>
      <c r="AN2610" s="82">
        <f>IF(J2610=1, 'adjustment factor'!$D$13, IF(J2610=-9,-999,IF(J2610="",-999,0)))</f>
        <v>-999</v>
      </c>
      <c r="AO2610" s="82" t="str">
        <f t="shared" si="418"/>
        <v>-999</v>
      </c>
      <c r="AP2610" s="82" t="str">
        <f t="shared" si="419"/>
        <v>MISSING</v>
      </c>
    </row>
    <row r="2611" spans="2:42">
      <c r="B2611" s="207"/>
      <c r="C2611" s="35">
        <v>2607</v>
      </c>
      <c r="D2611" s="161"/>
      <c r="E2611" s="161"/>
      <c r="F2611" s="161"/>
      <c r="G2611" s="161"/>
      <c r="H2611" s="161"/>
      <c r="I2611" s="161"/>
      <c r="J2611" s="161"/>
      <c r="K2611" s="161"/>
      <c r="L2611" s="161"/>
      <c r="M2611" s="161"/>
      <c r="N2611" s="171"/>
      <c r="O2611" s="171"/>
      <c r="P2611" s="171"/>
      <c r="Q2611" s="171"/>
      <c r="R2611" s="171"/>
      <c r="S2611" s="171"/>
      <c r="T2611" s="208" t="str">
        <f t="shared" si="410"/>
        <v>MISSING</v>
      </c>
      <c r="U2611" s="208" t="str">
        <f t="shared" si="411"/>
        <v>MISSING</v>
      </c>
      <c r="X2611" s="56">
        <f t="shared" si="412"/>
        <v>-99</v>
      </c>
      <c r="Y2611" s="56">
        <f t="shared" si="413"/>
        <v>-99</v>
      </c>
      <c r="Z2611" s="56">
        <f t="shared" si="414"/>
        <v>-99</v>
      </c>
      <c r="AA2611" s="56">
        <f t="shared" si="415"/>
        <v>-99</v>
      </c>
      <c r="AB2611" s="56">
        <f t="shared" si="416"/>
        <v>-99</v>
      </c>
      <c r="AC2611" s="56">
        <f t="shared" si="417"/>
        <v>-99</v>
      </c>
      <c r="AD2611" s="3"/>
      <c r="AE2611" s="82">
        <f>IF(D2611=1, 'adjustment factor'!$D$4, IF(D2611=-9,-999,IF(D2611="",-999,0)))</f>
        <v>-999</v>
      </c>
      <c r="AF2611" s="82">
        <f>IF(F2611=1, 'adjustment factor'!$D$5, IF(F2611=-9,-999,IF(F2611="",-999,0)))</f>
        <v>-999</v>
      </c>
      <c r="AG2611" s="82">
        <f>IF(E2611=1, 'adjustment factor'!$D$6, IF(E2611=-9,-999,IF(E2611="",-999,0)))</f>
        <v>-999</v>
      </c>
      <c r="AH2611" s="82">
        <f>IF(K2611&gt;=45,'adjustment factor'!$D$7,IF(K2611=-9,-1200,IF(K2611="",-1200,0)))</f>
        <v>-1200</v>
      </c>
      <c r="AI2611" s="82">
        <f>IF(L2611=1, 'adjustment factor'!$D$8, IF(L2611=-9,-999,IF(L2611="",-999,0)))</f>
        <v>-999</v>
      </c>
      <c r="AJ2611" s="82">
        <f>IF(AND(M2611&gt;=1,M2611&lt;=4),'adjustment factor'!$D$9,IF(M2611=-9,-999,IF(M2611=98,-999,IF(M2611=99,-999,IF(M2611="",-999,0)))))</f>
        <v>-999</v>
      </c>
      <c r="AK2611" s="82">
        <f>IF(H2611=1, 'adjustment factor'!$D$10, IF(H2611=-9,-999,IF(H2611="",-999,0)))</f>
        <v>-999</v>
      </c>
      <c r="AL2611" s="82">
        <f>IF(G2611=1, 'adjustment factor'!$D$11, IF(G2611=-9,-999,IF(G2611="",-999,0)))</f>
        <v>-999</v>
      </c>
      <c r="AM2611" s="82">
        <f>IF(I2611=1, 'adjustment factor'!$D$12, IF(I2611=-9,-999,IF(I2611="",-999,0)))</f>
        <v>-999</v>
      </c>
      <c r="AN2611" s="82">
        <f>IF(J2611=1, 'adjustment factor'!$D$13, IF(J2611=-9,-999,IF(J2611="",-999,0)))</f>
        <v>-999</v>
      </c>
      <c r="AO2611" s="82" t="str">
        <f t="shared" si="418"/>
        <v>-999</v>
      </c>
      <c r="AP2611" s="82" t="str">
        <f t="shared" si="419"/>
        <v>MISSING</v>
      </c>
    </row>
    <row r="2612" spans="2:42">
      <c r="B2612" s="207"/>
      <c r="C2612" s="35">
        <v>2608</v>
      </c>
      <c r="D2612" s="161"/>
      <c r="E2612" s="161"/>
      <c r="F2612" s="161"/>
      <c r="G2612" s="161"/>
      <c r="H2612" s="161"/>
      <c r="I2612" s="161"/>
      <c r="J2612" s="161"/>
      <c r="K2612" s="161"/>
      <c r="L2612" s="161"/>
      <c r="M2612" s="161"/>
      <c r="N2612" s="171"/>
      <c r="O2612" s="171"/>
      <c r="P2612" s="171"/>
      <c r="Q2612" s="171"/>
      <c r="R2612" s="171"/>
      <c r="S2612" s="171"/>
      <c r="T2612" s="208" t="str">
        <f t="shared" si="410"/>
        <v>MISSING</v>
      </c>
      <c r="U2612" s="208" t="str">
        <f t="shared" si="411"/>
        <v>MISSING</v>
      </c>
      <c r="X2612" s="56">
        <f t="shared" si="412"/>
        <v>-99</v>
      </c>
      <c r="Y2612" s="56">
        <f t="shared" si="413"/>
        <v>-99</v>
      </c>
      <c r="Z2612" s="56">
        <f t="shared" si="414"/>
        <v>-99</v>
      </c>
      <c r="AA2612" s="56">
        <f t="shared" si="415"/>
        <v>-99</v>
      </c>
      <c r="AB2612" s="56">
        <f t="shared" si="416"/>
        <v>-99</v>
      </c>
      <c r="AC2612" s="56">
        <f t="shared" si="417"/>
        <v>-99</v>
      </c>
      <c r="AD2612" s="3"/>
      <c r="AE2612" s="82">
        <f>IF(D2612=1, 'adjustment factor'!$D$4, IF(D2612=-9,-999,IF(D2612="",-999,0)))</f>
        <v>-999</v>
      </c>
      <c r="AF2612" s="82">
        <f>IF(F2612=1, 'adjustment factor'!$D$5, IF(F2612=-9,-999,IF(F2612="",-999,0)))</f>
        <v>-999</v>
      </c>
      <c r="AG2612" s="82">
        <f>IF(E2612=1, 'adjustment factor'!$D$6, IF(E2612=-9,-999,IF(E2612="",-999,0)))</f>
        <v>-999</v>
      </c>
      <c r="AH2612" s="82">
        <f>IF(K2612&gt;=45,'adjustment factor'!$D$7,IF(K2612=-9,-1200,IF(K2612="",-1200,0)))</f>
        <v>-1200</v>
      </c>
      <c r="AI2612" s="82">
        <f>IF(L2612=1, 'adjustment factor'!$D$8, IF(L2612=-9,-999,IF(L2612="",-999,0)))</f>
        <v>-999</v>
      </c>
      <c r="AJ2612" s="82">
        <f>IF(AND(M2612&gt;=1,M2612&lt;=4),'adjustment factor'!$D$9,IF(M2612=-9,-999,IF(M2612=98,-999,IF(M2612=99,-999,IF(M2612="",-999,0)))))</f>
        <v>-999</v>
      </c>
      <c r="AK2612" s="82">
        <f>IF(H2612=1, 'adjustment factor'!$D$10, IF(H2612=-9,-999,IF(H2612="",-999,0)))</f>
        <v>-999</v>
      </c>
      <c r="AL2612" s="82">
        <f>IF(G2612=1, 'adjustment factor'!$D$11, IF(G2612=-9,-999,IF(G2612="",-999,0)))</f>
        <v>-999</v>
      </c>
      <c r="AM2612" s="82">
        <f>IF(I2612=1, 'adjustment factor'!$D$12, IF(I2612=-9,-999,IF(I2612="",-999,0)))</f>
        <v>-999</v>
      </c>
      <c r="AN2612" s="82">
        <f>IF(J2612=1, 'adjustment factor'!$D$13, IF(J2612=-9,-999,IF(J2612="",-999,0)))</f>
        <v>-999</v>
      </c>
      <c r="AO2612" s="82" t="str">
        <f t="shared" si="418"/>
        <v>-999</v>
      </c>
      <c r="AP2612" s="82" t="str">
        <f t="shared" si="419"/>
        <v>MISSING</v>
      </c>
    </row>
    <row r="2613" spans="2:42">
      <c r="B2613" s="207"/>
      <c r="C2613" s="35">
        <v>2609</v>
      </c>
      <c r="D2613" s="161"/>
      <c r="E2613" s="161"/>
      <c r="F2613" s="161"/>
      <c r="G2613" s="161"/>
      <c r="H2613" s="161"/>
      <c r="I2613" s="161"/>
      <c r="J2613" s="161"/>
      <c r="K2613" s="161"/>
      <c r="L2613" s="161"/>
      <c r="M2613" s="161"/>
      <c r="N2613" s="171"/>
      <c r="O2613" s="171"/>
      <c r="P2613" s="171"/>
      <c r="Q2613" s="171"/>
      <c r="R2613" s="171"/>
      <c r="S2613" s="171"/>
      <c r="T2613" s="208" t="str">
        <f t="shared" si="410"/>
        <v>MISSING</v>
      </c>
      <c r="U2613" s="208" t="str">
        <f t="shared" si="411"/>
        <v>MISSING</v>
      </c>
      <c r="X2613" s="56">
        <f t="shared" si="412"/>
        <v>-99</v>
      </c>
      <c r="Y2613" s="56">
        <f t="shared" si="413"/>
        <v>-99</v>
      </c>
      <c r="Z2613" s="56">
        <f t="shared" si="414"/>
        <v>-99</v>
      </c>
      <c r="AA2613" s="56">
        <f t="shared" si="415"/>
        <v>-99</v>
      </c>
      <c r="AB2613" s="56">
        <f t="shared" si="416"/>
        <v>-99</v>
      </c>
      <c r="AC2613" s="56">
        <f t="shared" si="417"/>
        <v>-99</v>
      </c>
      <c r="AD2613" s="3"/>
      <c r="AE2613" s="82">
        <f>IF(D2613=1, 'adjustment factor'!$D$4, IF(D2613=-9,-999,IF(D2613="",-999,0)))</f>
        <v>-999</v>
      </c>
      <c r="AF2613" s="82">
        <f>IF(F2613=1, 'adjustment factor'!$D$5, IF(F2613=-9,-999,IF(F2613="",-999,0)))</f>
        <v>-999</v>
      </c>
      <c r="AG2613" s="82">
        <f>IF(E2613=1, 'adjustment factor'!$D$6, IF(E2613=-9,-999,IF(E2613="",-999,0)))</f>
        <v>-999</v>
      </c>
      <c r="AH2613" s="82">
        <f>IF(K2613&gt;=45,'adjustment factor'!$D$7,IF(K2613=-9,-1200,IF(K2613="",-1200,0)))</f>
        <v>-1200</v>
      </c>
      <c r="AI2613" s="82">
        <f>IF(L2613=1, 'adjustment factor'!$D$8, IF(L2613=-9,-999,IF(L2613="",-999,0)))</f>
        <v>-999</v>
      </c>
      <c r="AJ2613" s="82">
        <f>IF(AND(M2613&gt;=1,M2613&lt;=4),'adjustment factor'!$D$9,IF(M2613=-9,-999,IF(M2613=98,-999,IF(M2613=99,-999,IF(M2613="",-999,0)))))</f>
        <v>-999</v>
      </c>
      <c r="AK2613" s="82">
        <f>IF(H2613=1, 'adjustment factor'!$D$10, IF(H2613=-9,-999,IF(H2613="",-999,0)))</f>
        <v>-999</v>
      </c>
      <c r="AL2613" s="82">
        <f>IF(G2613=1, 'adjustment factor'!$D$11, IF(G2613=-9,-999,IF(G2613="",-999,0)))</f>
        <v>-999</v>
      </c>
      <c r="AM2613" s="82">
        <f>IF(I2613=1, 'adjustment factor'!$D$12, IF(I2613=-9,-999,IF(I2613="",-999,0)))</f>
        <v>-999</v>
      </c>
      <c r="AN2613" s="82">
        <f>IF(J2613=1, 'adjustment factor'!$D$13, IF(J2613=-9,-999,IF(J2613="",-999,0)))</f>
        <v>-999</v>
      </c>
      <c r="AO2613" s="82" t="str">
        <f t="shared" si="418"/>
        <v>-999</v>
      </c>
      <c r="AP2613" s="82" t="str">
        <f t="shared" si="419"/>
        <v>MISSING</v>
      </c>
    </row>
    <row r="2614" spans="2:42">
      <c r="B2614" s="207"/>
      <c r="C2614" s="35">
        <v>2610</v>
      </c>
      <c r="D2614" s="161"/>
      <c r="E2614" s="161"/>
      <c r="F2614" s="161"/>
      <c r="G2614" s="161"/>
      <c r="H2614" s="161"/>
      <c r="I2614" s="161"/>
      <c r="J2614" s="161"/>
      <c r="K2614" s="161"/>
      <c r="L2614" s="161"/>
      <c r="M2614" s="161"/>
      <c r="N2614" s="171"/>
      <c r="O2614" s="171"/>
      <c r="P2614" s="171"/>
      <c r="Q2614" s="171"/>
      <c r="R2614" s="171"/>
      <c r="S2614" s="171"/>
      <c r="T2614" s="208" t="str">
        <f t="shared" si="410"/>
        <v>MISSING</v>
      </c>
      <c r="U2614" s="208" t="str">
        <f t="shared" si="411"/>
        <v>MISSING</v>
      </c>
      <c r="X2614" s="56">
        <f t="shared" si="412"/>
        <v>-99</v>
      </c>
      <c r="Y2614" s="56">
        <f t="shared" si="413"/>
        <v>-99</v>
      </c>
      <c r="Z2614" s="56">
        <f t="shared" si="414"/>
        <v>-99</v>
      </c>
      <c r="AA2614" s="56">
        <f t="shared" si="415"/>
        <v>-99</v>
      </c>
      <c r="AB2614" s="56">
        <f t="shared" si="416"/>
        <v>-99</v>
      </c>
      <c r="AC2614" s="56">
        <f t="shared" si="417"/>
        <v>-99</v>
      </c>
      <c r="AD2614" s="3"/>
      <c r="AE2614" s="82">
        <f>IF(D2614=1, 'adjustment factor'!$D$4, IF(D2614=-9,-999,IF(D2614="",-999,0)))</f>
        <v>-999</v>
      </c>
      <c r="AF2614" s="82">
        <f>IF(F2614=1, 'adjustment factor'!$D$5, IF(F2614=-9,-999,IF(F2614="",-999,0)))</f>
        <v>-999</v>
      </c>
      <c r="AG2614" s="82">
        <f>IF(E2614=1, 'adjustment factor'!$D$6, IF(E2614=-9,-999,IF(E2614="",-999,0)))</f>
        <v>-999</v>
      </c>
      <c r="AH2614" s="82">
        <f>IF(K2614&gt;=45,'adjustment factor'!$D$7,IF(K2614=-9,-1200,IF(K2614="",-1200,0)))</f>
        <v>-1200</v>
      </c>
      <c r="AI2614" s="82">
        <f>IF(L2614=1, 'adjustment factor'!$D$8, IF(L2614=-9,-999,IF(L2614="",-999,0)))</f>
        <v>-999</v>
      </c>
      <c r="AJ2614" s="82">
        <f>IF(AND(M2614&gt;=1,M2614&lt;=4),'adjustment factor'!$D$9,IF(M2614=-9,-999,IF(M2614=98,-999,IF(M2614=99,-999,IF(M2614="",-999,0)))))</f>
        <v>-999</v>
      </c>
      <c r="AK2614" s="82">
        <f>IF(H2614=1, 'adjustment factor'!$D$10, IF(H2614=-9,-999,IF(H2614="",-999,0)))</f>
        <v>-999</v>
      </c>
      <c r="AL2614" s="82">
        <f>IF(G2614=1, 'adjustment factor'!$D$11, IF(G2614=-9,-999,IF(G2614="",-999,0)))</f>
        <v>-999</v>
      </c>
      <c r="AM2614" s="82">
        <f>IF(I2614=1, 'adjustment factor'!$D$12, IF(I2614=-9,-999,IF(I2614="",-999,0)))</f>
        <v>-999</v>
      </c>
      <c r="AN2614" s="82">
        <f>IF(J2614=1, 'adjustment factor'!$D$13, IF(J2614=-9,-999,IF(J2614="",-999,0)))</f>
        <v>-999</v>
      </c>
      <c r="AO2614" s="82" t="str">
        <f t="shared" si="418"/>
        <v>-999</v>
      </c>
      <c r="AP2614" s="82" t="str">
        <f t="shared" si="419"/>
        <v>MISSING</v>
      </c>
    </row>
    <row r="2615" spans="2:42">
      <c r="B2615" s="207"/>
      <c r="C2615" s="35">
        <v>2611</v>
      </c>
      <c r="D2615" s="161"/>
      <c r="E2615" s="161"/>
      <c r="F2615" s="161"/>
      <c r="G2615" s="161"/>
      <c r="H2615" s="161"/>
      <c r="I2615" s="161"/>
      <c r="J2615" s="161"/>
      <c r="K2615" s="161"/>
      <c r="L2615" s="161"/>
      <c r="M2615" s="161"/>
      <c r="N2615" s="171"/>
      <c r="O2615" s="171"/>
      <c r="P2615" s="171"/>
      <c r="Q2615" s="171"/>
      <c r="R2615" s="171"/>
      <c r="S2615" s="171"/>
      <c r="T2615" s="208" t="str">
        <f t="shared" si="410"/>
        <v>MISSING</v>
      </c>
      <c r="U2615" s="208" t="str">
        <f t="shared" si="411"/>
        <v>MISSING</v>
      </c>
      <c r="X2615" s="56">
        <f t="shared" si="412"/>
        <v>-99</v>
      </c>
      <c r="Y2615" s="56">
        <f t="shared" si="413"/>
        <v>-99</v>
      </c>
      <c r="Z2615" s="56">
        <f t="shared" si="414"/>
        <v>-99</v>
      </c>
      <c r="AA2615" s="56">
        <f t="shared" si="415"/>
        <v>-99</v>
      </c>
      <c r="AB2615" s="56">
        <f t="shared" si="416"/>
        <v>-99</v>
      </c>
      <c r="AC2615" s="56">
        <f t="shared" si="417"/>
        <v>-99</v>
      </c>
      <c r="AD2615" s="3"/>
      <c r="AE2615" s="82">
        <f>IF(D2615=1, 'adjustment factor'!$D$4, IF(D2615=-9,-999,IF(D2615="",-999,0)))</f>
        <v>-999</v>
      </c>
      <c r="AF2615" s="82">
        <f>IF(F2615=1, 'adjustment factor'!$D$5, IF(F2615=-9,-999,IF(F2615="",-999,0)))</f>
        <v>-999</v>
      </c>
      <c r="AG2615" s="82">
        <f>IF(E2615=1, 'adjustment factor'!$D$6, IF(E2615=-9,-999,IF(E2615="",-999,0)))</f>
        <v>-999</v>
      </c>
      <c r="AH2615" s="82">
        <f>IF(K2615&gt;=45,'adjustment factor'!$D$7,IF(K2615=-9,-1200,IF(K2615="",-1200,0)))</f>
        <v>-1200</v>
      </c>
      <c r="AI2615" s="82">
        <f>IF(L2615=1, 'adjustment factor'!$D$8, IF(L2615=-9,-999,IF(L2615="",-999,0)))</f>
        <v>-999</v>
      </c>
      <c r="AJ2615" s="82">
        <f>IF(AND(M2615&gt;=1,M2615&lt;=4),'adjustment factor'!$D$9,IF(M2615=-9,-999,IF(M2615=98,-999,IF(M2615=99,-999,IF(M2615="",-999,0)))))</f>
        <v>-999</v>
      </c>
      <c r="AK2615" s="82">
        <f>IF(H2615=1, 'adjustment factor'!$D$10, IF(H2615=-9,-999,IF(H2615="",-999,0)))</f>
        <v>-999</v>
      </c>
      <c r="AL2615" s="82">
        <f>IF(G2615=1, 'adjustment factor'!$D$11, IF(G2615=-9,-999,IF(G2615="",-999,0)))</f>
        <v>-999</v>
      </c>
      <c r="AM2615" s="82">
        <f>IF(I2615=1, 'adjustment factor'!$D$12, IF(I2615=-9,-999,IF(I2615="",-999,0)))</f>
        <v>-999</v>
      </c>
      <c r="AN2615" s="82">
        <f>IF(J2615=1, 'adjustment factor'!$D$13, IF(J2615=-9,-999,IF(J2615="",-999,0)))</f>
        <v>-999</v>
      </c>
      <c r="AO2615" s="82" t="str">
        <f t="shared" si="418"/>
        <v>-999</v>
      </c>
      <c r="AP2615" s="82" t="str">
        <f t="shared" si="419"/>
        <v>MISSING</v>
      </c>
    </row>
    <row r="2616" spans="2:42">
      <c r="B2616" s="207"/>
      <c r="C2616" s="35">
        <v>2612</v>
      </c>
      <c r="D2616" s="161"/>
      <c r="E2616" s="161"/>
      <c r="F2616" s="161"/>
      <c r="G2616" s="161"/>
      <c r="H2616" s="161"/>
      <c r="I2616" s="161"/>
      <c r="J2616" s="161"/>
      <c r="K2616" s="161"/>
      <c r="L2616" s="161"/>
      <c r="M2616" s="161"/>
      <c r="N2616" s="171"/>
      <c r="O2616" s="171"/>
      <c r="P2616" s="171"/>
      <c r="Q2616" s="171"/>
      <c r="R2616" s="171"/>
      <c r="S2616" s="171"/>
      <c r="T2616" s="208" t="str">
        <f t="shared" si="410"/>
        <v>MISSING</v>
      </c>
      <c r="U2616" s="208" t="str">
        <f t="shared" si="411"/>
        <v>MISSING</v>
      </c>
      <c r="X2616" s="56">
        <f t="shared" si="412"/>
        <v>-99</v>
      </c>
      <c r="Y2616" s="56">
        <f t="shared" si="413"/>
        <v>-99</v>
      </c>
      <c r="Z2616" s="56">
        <f t="shared" si="414"/>
        <v>-99</v>
      </c>
      <c r="AA2616" s="56">
        <f t="shared" si="415"/>
        <v>-99</v>
      </c>
      <c r="AB2616" s="56">
        <f t="shared" si="416"/>
        <v>-99</v>
      </c>
      <c r="AC2616" s="56">
        <f t="shared" si="417"/>
        <v>-99</v>
      </c>
      <c r="AD2616" s="3"/>
      <c r="AE2616" s="82">
        <f>IF(D2616=1, 'adjustment factor'!$D$4, IF(D2616=-9,-999,IF(D2616="",-999,0)))</f>
        <v>-999</v>
      </c>
      <c r="AF2616" s="82">
        <f>IF(F2616=1, 'adjustment factor'!$D$5, IF(F2616=-9,-999,IF(F2616="",-999,0)))</f>
        <v>-999</v>
      </c>
      <c r="AG2616" s="82">
        <f>IF(E2616=1, 'adjustment factor'!$D$6, IF(E2616=-9,-999,IF(E2616="",-999,0)))</f>
        <v>-999</v>
      </c>
      <c r="AH2616" s="82">
        <f>IF(K2616&gt;=45,'adjustment factor'!$D$7,IF(K2616=-9,-1200,IF(K2616="",-1200,0)))</f>
        <v>-1200</v>
      </c>
      <c r="AI2616" s="82">
        <f>IF(L2616=1, 'adjustment factor'!$D$8, IF(L2616=-9,-999,IF(L2616="",-999,0)))</f>
        <v>-999</v>
      </c>
      <c r="AJ2616" s="82">
        <f>IF(AND(M2616&gt;=1,M2616&lt;=4),'adjustment factor'!$D$9,IF(M2616=-9,-999,IF(M2616=98,-999,IF(M2616=99,-999,IF(M2616="",-999,0)))))</f>
        <v>-999</v>
      </c>
      <c r="AK2616" s="82">
        <f>IF(H2616=1, 'adjustment factor'!$D$10, IF(H2616=-9,-999,IF(H2616="",-999,0)))</f>
        <v>-999</v>
      </c>
      <c r="AL2616" s="82">
        <f>IF(G2616=1, 'adjustment factor'!$D$11, IF(G2616=-9,-999,IF(G2616="",-999,0)))</f>
        <v>-999</v>
      </c>
      <c r="AM2616" s="82">
        <f>IF(I2616=1, 'adjustment factor'!$D$12, IF(I2616=-9,-999,IF(I2616="",-999,0)))</f>
        <v>-999</v>
      </c>
      <c r="AN2616" s="82">
        <f>IF(J2616=1, 'adjustment factor'!$D$13, IF(J2616=-9,-999,IF(J2616="",-999,0)))</f>
        <v>-999</v>
      </c>
      <c r="AO2616" s="82" t="str">
        <f t="shared" si="418"/>
        <v>-999</v>
      </c>
      <c r="AP2616" s="82" t="str">
        <f t="shared" si="419"/>
        <v>MISSING</v>
      </c>
    </row>
    <row r="2617" spans="2:42">
      <c r="B2617" s="207"/>
      <c r="C2617" s="35">
        <v>2613</v>
      </c>
      <c r="D2617" s="161"/>
      <c r="E2617" s="161"/>
      <c r="F2617" s="161"/>
      <c r="G2617" s="161"/>
      <c r="H2617" s="161"/>
      <c r="I2617" s="161"/>
      <c r="J2617" s="161"/>
      <c r="K2617" s="161"/>
      <c r="L2617" s="161"/>
      <c r="M2617" s="161"/>
      <c r="N2617" s="171"/>
      <c r="O2617" s="171"/>
      <c r="P2617" s="171"/>
      <c r="Q2617" s="171"/>
      <c r="R2617" s="171"/>
      <c r="S2617" s="171"/>
      <c r="T2617" s="208" t="str">
        <f t="shared" si="410"/>
        <v>MISSING</v>
      </c>
      <c r="U2617" s="208" t="str">
        <f t="shared" si="411"/>
        <v>MISSING</v>
      </c>
      <c r="X2617" s="56">
        <f t="shared" si="412"/>
        <v>-99</v>
      </c>
      <c r="Y2617" s="56">
        <f t="shared" si="413"/>
        <v>-99</v>
      </c>
      <c r="Z2617" s="56">
        <f t="shared" si="414"/>
        <v>-99</v>
      </c>
      <c r="AA2617" s="56">
        <f t="shared" si="415"/>
        <v>-99</v>
      </c>
      <c r="AB2617" s="56">
        <f t="shared" si="416"/>
        <v>-99</v>
      </c>
      <c r="AC2617" s="56">
        <f t="shared" si="417"/>
        <v>-99</v>
      </c>
      <c r="AD2617" s="3"/>
      <c r="AE2617" s="82">
        <f>IF(D2617=1, 'adjustment factor'!$D$4, IF(D2617=-9,-999,IF(D2617="",-999,0)))</f>
        <v>-999</v>
      </c>
      <c r="AF2617" s="82">
        <f>IF(F2617=1, 'adjustment factor'!$D$5, IF(F2617=-9,-999,IF(F2617="",-999,0)))</f>
        <v>-999</v>
      </c>
      <c r="AG2617" s="82">
        <f>IF(E2617=1, 'adjustment factor'!$D$6, IF(E2617=-9,-999,IF(E2617="",-999,0)))</f>
        <v>-999</v>
      </c>
      <c r="AH2617" s="82">
        <f>IF(K2617&gt;=45,'adjustment factor'!$D$7,IF(K2617=-9,-1200,IF(K2617="",-1200,0)))</f>
        <v>-1200</v>
      </c>
      <c r="AI2617" s="82">
        <f>IF(L2617=1, 'adjustment factor'!$D$8, IF(L2617=-9,-999,IF(L2617="",-999,0)))</f>
        <v>-999</v>
      </c>
      <c r="AJ2617" s="82">
        <f>IF(AND(M2617&gt;=1,M2617&lt;=4),'adjustment factor'!$D$9,IF(M2617=-9,-999,IF(M2617=98,-999,IF(M2617=99,-999,IF(M2617="",-999,0)))))</f>
        <v>-999</v>
      </c>
      <c r="AK2617" s="82">
        <f>IF(H2617=1, 'adjustment factor'!$D$10, IF(H2617=-9,-999,IF(H2617="",-999,0)))</f>
        <v>-999</v>
      </c>
      <c r="AL2617" s="82">
        <f>IF(G2617=1, 'adjustment factor'!$D$11, IF(G2617=-9,-999,IF(G2617="",-999,0)))</f>
        <v>-999</v>
      </c>
      <c r="AM2617" s="82">
        <f>IF(I2617=1, 'adjustment factor'!$D$12, IF(I2617=-9,-999,IF(I2617="",-999,0)))</f>
        <v>-999</v>
      </c>
      <c r="AN2617" s="82">
        <f>IF(J2617=1, 'adjustment factor'!$D$13, IF(J2617=-9,-999,IF(J2617="",-999,0)))</f>
        <v>-999</v>
      </c>
      <c r="AO2617" s="82" t="str">
        <f t="shared" si="418"/>
        <v>-999</v>
      </c>
      <c r="AP2617" s="82" t="str">
        <f t="shared" si="419"/>
        <v>MISSING</v>
      </c>
    </row>
    <row r="2618" spans="2:42">
      <c r="B2618" s="207"/>
      <c r="C2618" s="35">
        <v>2614</v>
      </c>
      <c r="D2618" s="161"/>
      <c r="E2618" s="161"/>
      <c r="F2618" s="161"/>
      <c r="G2618" s="161"/>
      <c r="H2618" s="161"/>
      <c r="I2618" s="161"/>
      <c r="J2618" s="161"/>
      <c r="K2618" s="161"/>
      <c r="L2618" s="161"/>
      <c r="M2618" s="161"/>
      <c r="N2618" s="171"/>
      <c r="O2618" s="171"/>
      <c r="P2618" s="171"/>
      <c r="Q2618" s="171"/>
      <c r="R2618" s="171"/>
      <c r="S2618" s="171"/>
      <c r="T2618" s="208" t="str">
        <f t="shared" si="410"/>
        <v>MISSING</v>
      </c>
      <c r="U2618" s="208" t="str">
        <f t="shared" si="411"/>
        <v>MISSING</v>
      </c>
      <c r="X2618" s="56">
        <f t="shared" si="412"/>
        <v>-99</v>
      </c>
      <c r="Y2618" s="56">
        <f t="shared" si="413"/>
        <v>-99</v>
      </c>
      <c r="Z2618" s="56">
        <f t="shared" si="414"/>
        <v>-99</v>
      </c>
      <c r="AA2618" s="56">
        <f t="shared" si="415"/>
        <v>-99</v>
      </c>
      <c r="AB2618" s="56">
        <f t="shared" si="416"/>
        <v>-99</v>
      </c>
      <c r="AC2618" s="56">
        <f t="shared" si="417"/>
        <v>-99</v>
      </c>
      <c r="AD2618" s="3"/>
      <c r="AE2618" s="82">
        <f>IF(D2618=1, 'adjustment factor'!$D$4, IF(D2618=-9,-999,IF(D2618="",-999,0)))</f>
        <v>-999</v>
      </c>
      <c r="AF2618" s="82">
        <f>IF(F2618=1, 'adjustment factor'!$D$5, IF(F2618=-9,-999,IF(F2618="",-999,0)))</f>
        <v>-999</v>
      </c>
      <c r="AG2618" s="82">
        <f>IF(E2618=1, 'adjustment factor'!$D$6, IF(E2618=-9,-999,IF(E2618="",-999,0)))</f>
        <v>-999</v>
      </c>
      <c r="AH2618" s="82">
        <f>IF(K2618&gt;=45,'adjustment factor'!$D$7,IF(K2618=-9,-1200,IF(K2618="",-1200,0)))</f>
        <v>-1200</v>
      </c>
      <c r="AI2618" s="82">
        <f>IF(L2618=1, 'adjustment factor'!$D$8, IF(L2618=-9,-999,IF(L2618="",-999,0)))</f>
        <v>-999</v>
      </c>
      <c r="AJ2618" s="82">
        <f>IF(AND(M2618&gt;=1,M2618&lt;=4),'adjustment factor'!$D$9,IF(M2618=-9,-999,IF(M2618=98,-999,IF(M2618=99,-999,IF(M2618="",-999,0)))))</f>
        <v>-999</v>
      </c>
      <c r="AK2618" s="82">
        <f>IF(H2618=1, 'adjustment factor'!$D$10, IF(H2618=-9,-999,IF(H2618="",-999,0)))</f>
        <v>-999</v>
      </c>
      <c r="AL2618" s="82">
        <f>IF(G2618=1, 'adjustment factor'!$D$11, IF(G2618=-9,-999,IF(G2618="",-999,0)))</f>
        <v>-999</v>
      </c>
      <c r="AM2618" s="82">
        <f>IF(I2618=1, 'adjustment factor'!$D$12, IF(I2618=-9,-999,IF(I2618="",-999,0)))</f>
        <v>-999</v>
      </c>
      <c r="AN2618" s="82">
        <f>IF(J2618=1, 'adjustment factor'!$D$13, IF(J2618=-9,-999,IF(J2618="",-999,0)))</f>
        <v>-999</v>
      </c>
      <c r="AO2618" s="82" t="str">
        <f t="shared" si="418"/>
        <v>-999</v>
      </c>
      <c r="AP2618" s="82" t="str">
        <f t="shared" si="419"/>
        <v>MISSING</v>
      </c>
    </row>
    <row r="2619" spans="2:42">
      <c r="B2619" s="207"/>
      <c r="C2619" s="35">
        <v>2615</v>
      </c>
      <c r="D2619" s="161"/>
      <c r="E2619" s="161"/>
      <c r="F2619" s="161"/>
      <c r="G2619" s="161"/>
      <c r="H2619" s="161"/>
      <c r="I2619" s="161"/>
      <c r="J2619" s="161"/>
      <c r="K2619" s="161"/>
      <c r="L2619" s="161"/>
      <c r="M2619" s="161"/>
      <c r="N2619" s="171"/>
      <c r="O2619" s="171"/>
      <c r="P2619" s="171"/>
      <c r="Q2619" s="171"/>
      <c r="R2619" s="171"/>
      <c r="S2619" s="171"/>
      <c r="T2619" s="208" t="str">
        <f t="shared" si="410"/>
        <v>MISSING</v>
      </c>
      <c r="U2619" s="208" t="str">
        <f t="shared" si="411"/>
        <v>MISSING</v>
      </c>
      <c r="X2619" s="56">
        <f t="shared" si="412"/>
        <v>-99</v>
      </c>
      <c r="Y2619" s="56">
        <f t="shared" si="413"/>
        <v>-99</v>
      </c>
      <c r="Z2619" s="56">
        <f t="shared" si="414"/>
        <v>-99</v>
      </c>
      <c r="AA2619" s="56">
        <f t="shared" si="415"/>
        <v>-99</v>
      </c>
      <c r="AB2619" s="56">
        <f t="shared" si="416"/>
        <v>-99</v>
      </c>
      <c r="AC2619" s="56">
        <f t="shared" si="417"/>
        <v>-99</v>
      </c>
      <c r="AD2619" s="3"/>
      <c r="AE2619" s="82">
        <f>IF(D2619=1, 'adjustment factor'!$D$4, IF(D2619=-9,-999,IF(D2619="",-999,0)))</f>
        <v>-999</v>
      </c>
      <c r="AF2619" s="82">
        <f>IF(F2619=1, 'adjustment factor'!$D$5, IF(F2619=-9,-999,IF(F2619="",-999,0)))</f>
        <v>-999</v>
      </c>
      <c r="AG2619" s="82">
        <f>IF(E2619=1, 'adjustment factor'!$D$6, IF(E2619=-9,-999,IF(E2619="",-999,0)))</f>
        <v>-999</v>
      </c>
      <c r="AH2619" s="82">
        <f>IF(K2619&gt;=45,'adjustment factor'!$D$7,IF(K2619=-9,-1200,IF(K2619="",-1200,0)))</f>
        <v>-1200</v>
      </c>
      <c r="AI2619" s="82">
        <f>IF(L2619=1, 'adjustment factor'!$D$8, IF(L2619=-9,-999,IF(L2619="",-999,0)))</f>
        <v>-999</v>
      </c>
      <c r="AJ2619" s="82">
        <f>IF(AND(M2619&gt;=1,M2619&lt;=4),'adjustment factor'!$D$9,IF(M2619=-9,-999,IF(M2619=98,-999,IF(M2619=99,-999,IF(M2619="",-999,0)))))</f>
        <v>-999</v>
      </c>
      <c r="AK2619" s="82">
        <f>IF(H2619=1, 'adjustment factor'!$D$10, IF(H2619=-9,-999,IF(H2619="",-999,0)))</f>
        <v>-999</v>
      </c>
      <c r="AL2619" s="82">
        <f>IF(G2619=1, 'adjustment factor'!$D$11, IF(G2619=-9,-999,IF(G2619="",-999,0)))</f>
        <v>-999</v>
      </c>
      <c r="AM2619" s="82">
        <f>IF(I2619=1, 'adjustment factor'!$D$12, IF(I2619=-9,-999,IF(I2619="",-999,0)))</f>
        <v>-999</v>
      </c>
      <c r="AN2619" s="82">
        <f>IF(J2619=1, 'adjustment factor'!$D$13, IF(J2619=-9,-999,IF(J2619="",-999,0)))</f>
        <v>-999</v>
      </c>
      <c r="AO2619" s="82" t="str">
        <f t="shared" si="418"/>
        <v>-999</v>
      </c>
      <c r="AP2619" s="82" t="str">
        <f t="shared" si="419"/>
        <v>MISSING</v>
      </c>
    </row>
    <row r="2620" spans="2:42">
      <c r="B2620" s="207"/>
      <c r="C2620" s="35">
        <v>2616</v>
      </c>
      <c r="D2620" s="161"/>
      <c r="E2620" s="161"/>
      <c r="F2620" s="161"/>
      <c r="G2620" s="161"/>
      <c r="H2620" s="161"/>
      <c r="I2620" s="161"/>
      <c r="J2620" s="161"/>
      <c r="K2620" s="161"/>
      <c r="L2620" s="161"/>
      <c r="M2620" s="161"/>
      <c r="N2620" s="171"/>
      <c r="O2620" s="171"/>
      <c r="P2620" s="171"/>
      <c r="Q2620" s="171"/>
      <c r="R2620" s="171"/>
      <c r="S2620" s="171"/>
      <c r="T2620" s="208" t="str">
        <f t="shared" si="410"/>
        <v>MISSING</v>
      </c>
      <c r="U2620" s="208" t="str">
        <f t="shared" si="411"/>
        <v>MISSING</v>
      </c>
      <c r="X2620" s="56">
        <f t="shared" si="412"/>
        <v>-99</v>
      </c>
      <c r="Y2620" s="56">
        <f t="shared" si="413"/>
        <v>-99</v>
      </c>
      <c r="Z2620" s="56">
        <f t="shared" si="414"/>
        <v>-99</v>
      </c>
      <c r="AA2620" s="56">
        <f t="shared" si="415"/>
        <v>-99</v>
      </c>
      <c r="AB2620" s="56">
        <f t="shared" si="416"/>
        <v>-99</v>
      </c>
      <c r="AC2620" s="56">
        <f t="shared" si="417"/>
        <v>-99</v>
      </c>
      <c r="AD2620" s="3"/>
      <c r="AE2620" s="82">
        <f>IF(D2620=1, 'adjustment factor'!$D$4, IF(D2620=-9,-999,IF(D2620="",-999,0)))</f>
        <v>-999</v>
      </c>
      <c r="AF2620" s="82">
        <f>IF(F2620=1, 'adjustment factor'!$D$5, IF(F2620=-9,-999,IF(F2620="",-999,0)))</f>
        <v>-999</v>
      </c>
      <c r="AG2620" s="82">
        <f>IF(E2620=1, 'adjustment factor'!$D$6, IF(E2620=-9,-999,IF(E2620="",-999,0)))</f>
        <v>-999</v>
      </c>
      <c r="AH2620" s="82">
        <f>IF(K2620&gt;=45,'adjustment factor'!$D$7,IF(K2620=-9,-1200,IF(K2620="",-1200,0)))</f>
        <v>-1200</v>
      </c>
      <c r="AI2620" s="82">
        <f>IF(L2620=1, 'adjustment factor'!$D$8, IF(L2620=-9,-999,IF(L2620="",-999,0)))</f>
        <v>-999</v>
      </c>
      <c r="AJ2620" s="82">
        <f>IF(AND(M2620&gt;=1,M2620&lt;=4),'adjustment factor'!$D$9,IF(M2620=-9,-999,IF(M2620=98,-999,IF(M2620=99,-999,IF(M2620="",-999,0)))))</f>
        <v>-999</v>
      </c>
      <c r="AK2620" s="82">
        <f>IF(H2620=1, 'adjustment factor'!$D$10, IF(H2620=-9,-999,IF(H2620="",-999,0)))</f>
        <v>-999</v>
      </c>
      <c r="AL2620" s="82">
        <f>IF(G2620=1, 'adjustment factor'!$D$11, IF(G2620=-9,-999,IF(G2620="",-999,0)))</f>
        <v>-999</v>
      </c>
      <c r="AM2620" s="82">
        <f>IF(I2620=1, 'adjustment factor'!$D$12, IF(I2620=-9,-999,IF(I2620="",-999,0)))</f>
        <v>-999</v>
      </c>
      <c r="AN2620" s="82">
        <f>IF(J2620=1, 'adjustment factor'!$D$13, IF(J2620=-9,-999,IF(J2620="",-999,0)))</f>
        <v>-999</v>
      </c>
      <c r="AO2620" s="82" t="str">
        <f t="shared" si="418"/>
        <v>-999</v>
      </c>
      <c r="AP2620" s="82" t="str">
        <f t="shared" si="419"/>
        <v>MISSING</v>
      </c>
    </row>
    <row r="2621" spans="2:42">
      <c r="B2621" s="207"/>
      <c r="C2621" s="35">
        <v>2617</v>
      </c>
      <c r="D2621" s="161"/>
      <c r="E2621" s="161"/>
      <c r="F2621" s="161"/>
      <c r="G2621" s="161"/>
      <c r="H2621" s="161"/>
      <c r="I2621" s="161"/>
      <c r="J2621" s="161"/>
      <c r="K2621" s="161"/>
      <c r="L2621" s="161"/>
      <c r="M2621" s="161"/>
      <c r="N2621" s="171"/>
      <c r="O2621" s="171"/>
      <c r="P2621" s="171"/>
      <c r="Q2621" s="171"/>
      <c r="R2621" s="171"/>
      <c r="S2621" s="171"/>
      <c r="T2621" s="208" t="str">
        <f t="shared" si="410"/>
        <v>MISSING</v>
      </c>
      <c r="U2621" s="208" t="str">
        <f t="shared" si="411"/>
        <v>MISSING</v>
      </c>
      <c r="X2621" s="56">
        <f t="shared" si="412"/>
        <v>-99</v>
      </c>
      <c r="Y2621" s="56">
        <f t="shared" si="413"/>
        <v>-99</v>
      </c>
      <c r="Z2621" s="56">
        <f t="shared" si="414"/>
        <v>-99</v>
      </c>
      <c r="AA2621" s="56">
        <f t="shared" si="415"/>
        <v>-99</v>
      </c>
      <c r="AB2621" s="56">
        <f t="shared" si="416"/>
        <v>-99</v>
      </c>
      <c r="AC2621" s="56">
        <f t="shared" si="417"/>
        <v>-99</v>
      </c>
      <c r="AD2621" s="3"/>
      <c r="AE2621" s="82">
        <f>IF(D2621=1, 'adjustment factor'!$D$4, IF(D2621=-9,-999,IF(D2621="",-999,0)))</f>
        <v>-999</v>
      </c>
      <c r="AF2621" s="82">
        <f>IF(F2621=1, 'adjustment factor'!$D$5, IF(F2621=-9,-999,IF(F2621="",-999,0)))</f>
        <v>-999</v>
      </c>
      <c r="AG2621" s="82">
        <f>IF(E2621=1, 'adjustment factor'!$D$6, IF(E2621=-9,-999,IF(E2621="",-999,0)))</f>
        <v>-999</v>
      </c>
      <c r="AH2621" s="82">
        <f>IF(K2621&gt;=45,'adjustment factor'!$D$7,IF(K2621=-9,-1200,IF(K2621="",-1200,0)))</f>
        <v>-1200</v>
      </c>
      <c r="AI2621" s="82">
        <f>IF(L2621=1, 'adjustment factor'!$D$8, IF(L2621=-9,-999,IF(L2621="",-999,0)))</f>
        <v>-999</v>
      </c>
      <c r="AJ2621" s="82">
        <f>IF(AND(M2621&gt;=1,M2621&lt;=4),'adjustment factor'!$D$9,IF(M2621=-9,-999,IF(M2621=98,-999,IF(M2621=99,-999,IF(M2621="",-999,0)))))</f>
        <v>-999</v>
      </c>
      <c r="AK2621" s="82">
        <f>IF(H2621=1, 'adjustment factor'!$D$10, IF(H2621=-9,-999,IF(H2621="",-999,0)))</f>
        <v>-999</v>
      </c>
      <c r="AL2621" s="82">
        <f>IF(G2621=1, 'adjustment factor'!$D$11, IF(G2621=-9,-999,IF(G2621="",-999,0)))</f>
        <v>-999</v>
      </c>
      <c r="AM2621" s="82">
        <f>IF(I2621=1, 'adjustment factor'!$D$12, IF(I2621=-9,-999,IF(I2621="",-999,0)))</f>
        <v>-999</v>
      </c>
      <c r="AN2621" s="82">
        <f>IF(J2621=1, 'adjustment factor'!$D$13, IF(J2621=-9,-999,IF(J2621="",-999,0)))</f>
        <v>-999</v>
      </c>
      <c r="AO2621" s="82" t="str">
        <f t="shared" si="418"/>
        <v>-999</v>
      </c>
      <c r="AP2621" s="82" t="str">
        <f t="shared" si="419"/>
        <v>MISSING</v>
      </c>
    </row>
    <row r="2622" spans="2:42">
      <c r="B2622" s="207"/>
      <c r="C2622" s="35">
        <v>2618</v>
      </c>
      <c r="D2622" s="161"/>
      <c r="E2622" s="161"/>
      <c r="F2622" s="161"/>
      <c r="G2622" s="161"/>
      <c r="H2622" s="161"/>
      <c r="I2622" s="161"/>
      <c r="J2622" s="161"/>
      <c r="K2622" s="161"/>
      <c r="L2622" s="161"/>
      <c r="M2622" s="161"/>
      <c r="N2622" s="171"/>
      <c r="O2622" s="171"/>
      <c r="P2622" s="171"/>
      <c r="Q2622" s="171"/>
      <c r="R2622" s="171"/>
      <c r="S2622" s="171"/>
      <c r="T2622" s="208" t="str">
        <f t="shared" si="410"/>
        <v>MISSING</v>
      </c>
      <c r="U2622" s="208" t="str">
        <f t="shared" si="411"/>
        <v>MISSING</v>
      </c>
      <c r="X2622" s="56">
        <f t="shared" si="412"/>
        <v>-99</v>
      </c>
      <c r="Y2622" s="56">
        <f t="shared" si="413"/>
        <v>-99</v>
      </c>
      <c r="Z2622" s="56">
        <f t="shared" si="414"/>
        <v>-99</v>
      </c>
      <c r="AA2622" s="56">
        <f t="shared" si="415"/>
        <v>-99</v>
      </c>
      <c r="AB2622" s="56">
        <f t="shared" si="416"/>
        <v>-99</v>
      </c>
      <c r="AC2622" s="56">
        <f t="shared" si="417"/>
        <v>-99</v>
      </c>
      <c r="AD2622" s="3"/>
      <c r="AE2622" s="82">
        <f>IF(D2622=1, 'adjustment factor'!$D$4, IF(D2622=-9,-999,IF(D2622="",-999,0)))</f>
        <v>-999</v>
      </c>
      <c r="AF2622" s="82">
        <f>IF(F2622=1, 'adjustment factor'!$D$5, IF(F2622=-9,-999,IF(F2622="",-999,0)))</f>
        <v>-999</v>
      </c>
      <c r="AG2622" s="82">
        <f>IF(E2622=1, 'adjustment factor'!$D$6, IF(E2622=-9,-999,IF(E2622="",-999,0)))</f>
        <v>-999</v>
      </c>
      <c r="AH2622" s="82">
        <f>IF(K2622&gt;=45,'adjustment factor'!$D$7,IF(K2622=-9,-1200,IF(K2622="",-1200,0)))</f>
        <v>-1200</v>
      </c>
      <c r="AI2622" s="82">
        <f>IF(L2622=1, 'adjustment factor'!$D$8, IF(L2622=-9,-999,IF(L2622="",-999,0)))</f>
        <v>-999</v>
      </c>
      <c r="AJ2622" s="82">
        <f>IF(AND(M2622&gt;=1,M2622&lt;=4),'adjustment factor'!$D$9,IF(M2622=-9,-999,IF(M2622=98,-999,IF(M2622=99,-999,IF(M2622="",-999,0)))))</f>
        <v>-999</v>
      </c>
      <c r="AK2622" s="82">
        <f>IF(H2622=1, 'adjustment factor'!$D$10, IF(H2622=-9,-999,IF(H2622="",-999,0)))</f>
        <v>-999</v>
      </c>
      <c r="AL2622" s="82">
        <f>IF(G2622=1, 'adjustment factor'!$D$11, IF(G2622=-9,-999,IF(G2622="",-999,0)))</f>
        <v>-999</v>
      </c>
      <c r="AM2622" s="82">
        <f>IF(I2622=1, 'adjustment factor'!$D$12, IF(I2622=-9,-999,IF(I2622="",-999,0)))</f>
        <v>-999</v>
      </c>
      <c r="AN2622" s="82">
        <f>IF(J2622=1, 'adjustment factor'!$D$13, IF(J2622=-9,-999,IF(J2622="",-999,0)))</f>
        <v>-999</v>
      </c>
      <c r="AO2622" s="82" t="str">
        <f t="shared" si="418"/>
        <v>-999</v>
      </c>
      <c r="AP2622" s="82" t="str">
        <f t="shared" si="419"/>
        <v>MISSING</v>
      </c>
    </row>
    <row r="2623" spans="2:42">
      <c r="B2623" s="207"/>
      <c r="C2623" s="35">
        <v>2619</v>
      </c>
      <c r="D2623" s="161"/>
      <c r="E2623" s="161"/>
      <c r="F2623" s="161"/>
      <c r="G2623" s="161"/>
      <c r="H2623" s="161"/>
      <c r="I2623" s="161"/>
      <c r="J2623" s="161"/>
      <c r="K2623" s="161"/>
      <c r="L2623" s="161"/>
      <c r="M2623" s="161"/>
      <c r="N2623" s="171"/>
      <c r="O2623" s="171"/>
      <c r="P2623" s="171"/>
      <c r="Q2623" s="171"/>
      <c r="R2623" s="171"/>
      <c r="S2623" s="171"/>
      <c r="T2623" s="208" t="str">
        <f t="shared" si="410"/>
        <v>MISSING</v>
      </c>
      <c r="U2623" s="208" t="str">
        <f t="shared" si="411"/>
        <v>MISSING</v>
      </c>
      <c r="X2623" s="56">
        <f t="shared" si="412"/>
        <v>-99</v>
      </c>
      <c r="Y2623" s="56">
        <f t="shared" si="413"/>
        <v>-99</v>
      </c>
      <c r="Z2623" s="56">
        <f t="shared" si="414"/>
        <v>-99</v>
      </c>
      <c r="AA2623" s="56">
        <f t="shared" si="415"/>
        <v>-99</v>
      </c>
      <c r="AB2623" s="56">
        <f t="shared" si="416"/>
        <v>-99</v>
      </c>
      <c r="AC2623" s="56">
        <f t="shared" si="417"/>
        <v>-99</v>
      </c>
      <c r="AD2623" s="3"/>
      <c r="AE2623" s="82">
        <f>IF(D2623=1, 'adjustment factor'!$D$4, IF(D2623=-9,-999,IF(D2623="",-999,0)))</f>
        <v>-999</v>
      </c>
      <c r="AF2623" s="82">
        <f>IF(F2623=1, 'adjustment factor'!$D$5, IF(F2623=-9,-999,IF(F2623="",-999,0)))</f>
        <v>-999</v>
      </c>
      <c r="AG2623" s="82">
        <f>IF(E2623=1, 'adjustment factor'!$D$6, IF(E2623=-9,-999,IF(E2623="",-999,0)))</f>
        <v>-999</v>
      </c>
      <c r="AH2623" s="82">
        <f>IF(K2623&gt;=45,'adjustment factor'!$D$7,IF(K2623=-9,-1200,IF(K2623="",-1200,0)))</f>
        <v>-1200</v>
      </c>
      <c r="AI2623" s="82">
        <f>IF(L2623=1, 'adjustment factor'!$D$8, IF(L2623=-9,-999,IF(L2623="",-999,0)))</f>
        <v>-999</v>
      </c>
      <c r="AJ2623" s="82">
        <f>IF(AND(M2623&gt;=1,M2623&lt;=4),'adjustment factor'!$D$9,IF(M2623=-9,-999,IF(M2623=98,-999,IF(M2623=99,-999,IF(M2623="",-999,0)))))</f>
        <v>-999</v>
      </c>
      <c r="AK2623" s="82">
        <f>IF(H2623=1, 'adjustment factor'!$D$10, IF(H2623=-9,-999,IF(H2623="",-999,0)))</f>
        <v>-999</v>
      </c>
      <c r="AL2623" s="82">
        <f>IF(G2623=1, 'adjustment factor'!$D$11, IF(G2623=-9,-999,IF(G2623="",-999,0)))</f>
        <v>-999</v>
      </c>
      <c r="AM2623" s="82">
        <f>IF(I2623=1, 'adjustment factor'!$D$12, IF(I2623=-9,-999,IF(I2623="",-999,0)))</f>
        <v>-999</v>
      </c>
      <c r="AN2623" s="82">
        <f>IF(J2623=1, 'adjustment factor'!$D$13, IF(J2623=-9,-999,IF(J2623="",-999,0)))</f>
        <v>-999</v>
      </c>
      <c r="AO2623" s="82" t="str">
        <f t="shared" si="418"/>
        <v>-999</v>
      </c>
      <c r="AP2623" s="82" t="str">
        <f t="shared" si="419"/>
        <v>MISSING</v>
      </c>
    </row>
    <row r="2624" spans="2:42">
      <c r="B2624" s="207"/>
      <c r="C2624" s="35">
        <v>2620</v>
      </c>
      <c r="D2624" s="161"/>
      <c r="E2624" s="161"/>
      <c r="F2624" s="161"/>
      <c r="G2624" s="161"/>
      <c r="H2624" s="161"/>
      <c r="I2624" s="161"/>
      <c r="J2624" s="161"/>
      <c r="K2624" s="161"/>
      <c r="L2624" s="161"/>
      <c r="M2624" s="161"/>
      <c r="N2624" s="171"/>
      <c r="O2624" s="171"/>
      <c r="P2624" s="171"/>
      <c r="Q2624" s="171"/>
      <c r="R2624" s="171"/>
      <c r="S2624" s="171"/>
      <c r="T2624" s="208" t="str">
        <f t="shared" si="410"/>
        <v>MISSING</v>
      </c>
      <c r="U2624" s="208" t="str">
        <f t="shared" si="411"/>
        <v>MISSING</v>
      </c>
      <c r="X2624" s="56">
        <f t="shared" si="412"/>
        <v>-99</v>
      </c>
      <c r="Y2624" s="56">
        <f t="shared" si="413"/>
        <v>-99</v>
      </c>
      <c r="Z2624" s="56">
        <f t="shared" si="414"/>
        <v>-99</v>
      </c>
      <c r="AA2624" s="56">
        <f t="shared" si="415"/>
        <v>-99</v>
      </c>
      <c r="AB2624" s="56">
        <f t="shared" si="416"/>
        <v>-99</v>
      </c>
      <c r="AC2624" s="56">
        <f t="shared" si="417"/>
        <v>-99</v>
      </c>
      <c r="AD2624" s="3"/>
      <c r="AE2624" s="82">
        <f>IF(D2624=1, 'adjustment factor'!$D$4, IF(D2624=-9,-999,IF(D2624="",-999,0)))</f>
        <v>-999</v>
      </c>
      <c r="AF2624" s="82">
        <f>IF(F2624=1, 'adjustment factor'!$D$5, IF(F2624=-9,-999,IF(F2624="",-999,0)))</f>
        <v>-999</v>
      </c>
      <c r="AG2624" s="82">
        <f>IF(E2624=1, 'adjustment factor'!$D$6, IF(E2624=-9,-999,IF(E2624="",-999,0)))</f>
        <v>-999</v>
      </c>
      <c r="AH2624" s="82">
        <f>IF(K2624&gt;=45,'adjustment factor'!$D$7,IF(K2624=-9,-1200,IF(K2624="",-1200,0)))</f>
        <v>-1200</v>
      </c>
      <c r="AI2624" s="82">
        <f>IF(L2624=1, 'adjustment factor'!$D$8, IF(L2624=-9,-999,IF(L2624="",-999,0)))</f>
        <v>-999</v>
      </c>
      <c r="AJ2624" s="82">
        <f>IF(AND(M2624&gt;=1,M2624&lt;=4),'adjustment factor'!$D$9,IF(M2624=-9,-999,IF(M2624=98,-999,IF(M2624=99,-999,IF(M2624="",-999,0)))))</f>
        <v>-999</v>
      </c>
      <c r="AK2624" s="82">
        <f>IF(H2624=1, 'adjustment factor'!$D$10, IF(H2624=-9,-999,IF(H2624="",-999,0)))</f>
        <v>-999</v>
      </c>
      <c r="AL2624" s="82">
        <f>IF(G2624=1, 'adjustment factor'!$D$11, IF(G2624=-9,-999,IF(G2624="",-999,0)))</f>
        <v>-999</v>
      </c>
      <c r="AM2624" s="82">
        <f>IF(I2624=1, 'adjustment factor'!$D$12, IF(I2624=-9,-999,IF(I2624="",-999,0)))</f>
        <v>-999</v>
      </c>
      <c r="AN2624" s="82">
        <f>IF(J2624=1, 'adjustment factor'!$D$13, IF(J2624=-9,-999,IF(J2624="",-999,0)))</f>
        <v>-999</v>
      </c>
      <c r="AO2624" s="82" t="str">
        <f t="shared" si="418"/>
        <v>-999</v>
      </c>
      <c r="AP2624" s="82" t="str">
        <f t="shared" si="419"/>
        <v>MISSING</v>
      </c>
    </row>
    <row r="2625" spans="2:42">
      <c r="B2625" s="207"/>
      <c r="C2625" s="35">
        <v>2621</v>
      </c>
      <c r="D2625" s="161"/>
      <c r="E2625" s="161"/>
      <c r="F2625" s="161"/>
      <c r="G2625" s="161"/>
      <c r="H2625" s="161"/>
      <c r="I2625" s="161"/>
      <c r="J2625" s="161"/>
      <c r="K2625" s="161"/>
      <c r="L2625" s="161"/>
      <c r="M2625" s="161"/>
      <c r="N2625" s="171"/>
      <c r="O2625" s="171"/>
      <c r="P2625" s="171"/>
      <c r="Q2625" s="171"/>
      <c r="R2625" s="171"/>
      <c r="S2625" s="171"/>
      <c r="T2625" s="208" t="str">
        <f t="shared" si="410"/>
        <v>MISSING</v>
      </c>
      <c r="U2625" s="208" t="str">
        <f t="shared" si="411"/>
        <v>MISSING</v>
      </c>
      <c r="X2625" s="56">
        <f t="shared" si="412"/>
        <v>-99</v>
      </c>
      <c r="Y2625" s="56">
        <f t="shared" si="413"/>
        <v>-99</v>
      </c>
      <c r="Z2625" s="56">
        <f t="shared" si="414"/>
        <v>-99</v>
      </c>
      <c r="AA2625" s="56">
        <f t="shared" si="415"/>
        <v>-99</v>
      </c>
      <c r="AB2625" s="56">
        <f t="shared" si="416"/>
        <v>-99</v>
      </c>
      <c r="AC2625" s="56">
        <f t="shared" si="417"/>
        <v>-99</v>
      </c>
      <c r="AD2625" s="3"/>
      <c r="AE2625" s="82">
        <f>IF(D2625=1, 'adjustment factor'!$D$4, IF(D2625=-9,-999,IF(D2625="",-999,0)))</f>
        <v>-999</v>
      </c>
      <c r="AF2625" s="82">
        <f>IF(F2625=1, 'adjustment factor'!$D$5, IF(F2625=-9,-999,IF(F2625="",-999,0)))</f>
        <v>-999</v>
      </c>
      <c r="AG2625" s="82">
        <f>IF(E2625=1, 'adjustment factor'!$D$6, IF(E2625=-9,-999,IF(E2625="",-999,0)))</f>
        <v>-999</v>
      </c>
      <c r="AH2625" s="82">
        <f>IF(K2625&gt;=45,'adjustment factor'!$D$7,IF(K2625=-9,-1200,IF(K2625="",-1200,0)))</f>
        <v>-1200</v>
      </c>
      <c r="AI2625" s="82">
        <f>IF(L2625=1, 'adjustment factor'!$D$8, IF(L2625=-9,-999,IF(L2625="",-999,0)))</f>
        <v>-999</v>
      </c>
      <c r="AJ2625" s="82">
        <f>IF(AND(M2625&gt;=1,M2625&lt;=4),'adjustment factor'!$D$9,IF(M2625=-9,-999,IF(M2625=98,-999,IF(M2625=99,-999,IF(M2625="",-999,0)))))</f>
        <v>-999</v>
      </c>
      <c r="AK2625" s="82">
        <f>IF(H2625=1, 'adjustment factor'!$D$10, IF(H2625=-9,-999,IF(H2625="",-999,0)))</f>
        <v>-999</v>
      </c>
      <c r="AL2625" s="82">
        <f>IF(G2625=1, 'adjustment factor'!$D$11, IF(G2625=-9,-999,IF(G2625="",-999,0)))</f>
        <v>-999</v>
      </c>
      <c r="AM2625" s="82">
        <f>IF(I2625=1, 'adjustment factor'!$D$12, IF(I2625=-9,-999,IF(I2625="",-999,0)))</f>
        <v>-999</v>
      </c>
      <c r="AN2625" s="82">
        <f>IF(J2625=1, 'adjustment factor'!$D$13, IF(J2625=-9,-999,IF(J2625="",-999,0)))</f>
        <v>-999</v>
      </c>
      <c r="AO2625" s="82" t="str">
        <f t="shared" si="418"/>
        <v>-999</v>
      </c>
      <c r="AP2625" s="82" t="str">
        <f t="shared" si="419"/>
        <v>MISSING</v>
      </c>
    </row>
    <row r="2626" spans="2:42">
      <c r="B2626" s="207"/>
      <c r="C2626" s="35">
        <v>2622</v>
      </c>
      <c r="D2626" s="161"/>
      <c r="E2626" s="161"/>
      <c r="F2626" s="161"/>
      <c r="G2626" s="161"/>
      <c r="H2626" s="161"/>
      <c r="I2626" s="161"/>
      <c r="J2626" s="161"/>
      <c r="K2626" s="161"/>
      <c r="L2626" s="161"/>
      <c r="M2626" s="161"/>
      <c r="N2626" s="171"/>
      <c r="O2626" s="171"/>
      <c r="P2626" s="171"/>
      <c r="Q2626" s="171"/>
      <c r="R2626" s="171"/>
      <c r="S2626" s="171"/>
      <c r="T2626" s="208" t="str">
        <f t="shared" si="410"/>
        <v>MISSING</v>
      </c>
      <c r="U2626" s="208" t="str">
        <f t="shared" si="411"/>
        <v>MISSING</v>
      </c>
      <c r="X2626" s="56">
        <f t="shared" si="412"/>
        <v>-99</v>
      </c>
      <c r="Y2626" s="56">
        <f t="shared" si="413"/>
        <v>-99</v>
      </c>
      <c r="Z2626" s="56">
        <f t="shared" si="414"/>
        <v>-99</v>
      </c>
      <c r="AA2626" s="56">
        <f t="shared" si="415"/>
        <v>-99</v>
      </c>
      <c r="AB2626" s="56">
        <f t="shared" si="416"/>
        <v>-99</v>
      </c>
      <c r="AC2626" s="56">
        <f t="shared" si="417"/>
        <v>-99</v>
      </c>
      <c r="AD2626" s="3"/>
      <c r="AE2626" s="82">
        <f>IF(D2626=1, 'adjustment factor'!$D$4, IF(D2626=-9,-999,IF(D2626="",-999,0)))</f>
        <v>-999</v>
      </c>
      <c r="AF2626" s="82">
        <f>IF(F2626=1, 'adjustment factor'!$D$5, IF(F2626=-9,-999,IF(F2626="",-999,0)))</f>
        <v>-999</v>
      </c>
      <c r="AG2626" s="82">
        <f>IF(E2626=1, 'adjustment factor'!$D$6, IF(E2626=-9,-999,IF(E2626="",-999,0)))</f>
        <v>-999</v>
      </c>
      <c r="AH2626" s="82">
        <f>IF(K2626&gt;=45,'adjustment factor'!$D$7,IF(K2626=-9,-1200,IF(K2626="",-1200,0)))</f>
        <v>-1200</v>
      </c>
      <c r="AI2626" s="82">
        <f>IF(L2626=1, 'adjustment factor'!$D$8, IF(L2626=-9,-999,IF(L2626="",-999,0)))</f>
        <v>-999</v>
      </c>
      <c r="AJ2626" s="82">
        <f>IF(AND(M2626&gt;=1,M2626&lt;=4),'adjustment factor'!$D$9,IF(M2626=-9,-999,IF(M2626=98,-999,IF(M2626=99,-999,IF(M2626="",-999,0)))))</f>
        <v>-999</v>
      </c>
      <c r="AK2626" s="82">
        <f>IF(H2626=1, 'adjustment factor'!$D$10, IF(H2626=-9,-999,IF(H2626="",-999,0)))</f>
        <v>-999</v>
      </c>
      <c r="AL2626" s="82">
        <f>IF(G2626=1, 'adjustment factor'!$D$11, IF(G2626=-9,-999,IF(G2626="",-999,0)))</f>
        <v>-999</v>
      </c>
      <c r="AM2626" s="82">
        <f>IF(I2626=1, 'adjustment factor'!$D$12, IF(I2626=-9,-999,IF(I2626="",-999,0)))</f>
        <v>-999</v>
      </c>
      <c r="AN2626" s="82">
        <f>IF(J2626=1, 'adjustment factor'!$D$13, IF(J2626=-9,-999,IF(J2626="",-999,0)))</f>
        <v>-999</v>
      </c>
      <c r="AO2626" s="82" t="str">
        <f t="shared" si="418"/>
        <v>-999</v>
      </c>
      <c r="AP2626" s="82" t="str">
        <f t="shared" si="419"/>
        <v>MISSING</v>
      </c>
    </row>
    <row r="2627" spans="2:42">
      <c r="B2627" s="207"/>
      <c r="C2627" s="35">
        <v>2623</v>
      </c>
      <c r="D2627" s="161"/>
      <c r="E2627" s="161"/>
      <c r="F2627" s="161"/>
      <c r="G2627" s="161"/>
      <c r="H2627" s="161"/>
      <c r="I2627" s="161"/>
      <c r="J2627" s="161"/>
      <c r="K2627" s="161"/>
      <c r="L2627" s="161"/>
      <c r="M2627" s="161"/>
      <c r="N2627" s="171"/>
      <c r="O2627" s="171"/>
      <c r="P2627" s="171"/>
      <c r="Q2627" s="171"/>
      <c r="R2627" s="171"/>
      <c r="S2627" s="171"/>
      <c r="T2627" s="208" t="str">
        <f t="shared" si="410"/>
        <v>MISSING</v>
      </c>
      <c r="U2627" s="208" t="str">
        <f t="shared" si="411"/>
        <v>MISSING</v>
      </c>
      <c r="X2627" s="56">
        <f t="shared" si="412"/>
        <v>-99</v>
      </c>
      <c r="Y2627" s="56">
        <f t="shared" si="413"/>
        <v>-99</v>
      </c>
      <c r="Z2627" s="56">
        <f t="shared" si="414"/>
        <v>-99</v>
      </c>
      <c r="AA2627" s="56">
        <f t="shared" si="415"/>
        <v>-99</v>
      </c>
      <c r="AB2627" s="56">
        <f t="shared" si="416"/>
        <v>-99</v>
      </c>
      <c r="AC2627" s="56">
        <f t="shared" si="417"/>
        <v>-99</v>
      </c>
      <c r="AD2627" s="3"/>
      <c r="AE2627" s="82">
        <f>IF(D2627=1, 'adjustment factor'!$D$4, IF(D2627=-9,-999,IF(D2627="",-999,0)))</f>
        <v>-999</v>
      </c>
      <c r="AF2627" s="82">
        <f>IF(F2627=1, 'adjustment factor'!$D$5, IF(F2627=-9,-999,IF(F2627="",-999,0)))</f>
        <v>-999</v>
      </c>
      <c r="AG2627" s="82">
        <f>IF(E2627=1, 'adjustment factor'!$D$6, IF(E2627=-9,-999,IF(E2627="",-999,0)))</f>
        <v>-999</v>
      </c>
      <c r="AH2627" s="82">
        <f>IF(K2627&gt;=45,'adjustment factor'!$D$7,IF(K2627=-9,-1200,IF(K2627="",-1200,0)))</f>
        <v>-1200</v>
      </c>
      <c r="AI2627" s="82">
        <f>IF(L2627=1, 'adjustment factor'!$D$8, IF(L2627=-9,-999,IF(L2627="",-999,0)))</f>
        <v>-999</v>
      </c>
      <c r="AJ2627" s="82">
        <f>IF(AND(M2627&gt;=1,M2627&lt;=4),'adjustment factor'!$D$9,IF(M2627=-9,-999,IF(M2627=98,-999,IF(M2627=99,-999,IF(M2627="",-999,0)))))</f>
        <v>-999</v>
      </c>
      <c r="AK2627" s="82">
        <f>IF(H2627=1, 'adjustment factor'!$D$10, IF(H2627=-9,-999,IF(H2627="",-999,0)))</f>
        <v>-999</v>
      </c>
      <c r="AL2627" s="82">
        <f>IF(G2627=1, 'adjustment factor'!$D$11, IF(G2627=-9,-999,IF(G2627="",-999,0)))</f>
        <v>-999</v>
      </c>
      <c r="AM2627" s="82">
        <f>IF(I2627=1, 'adjustment factor'!$D$12, IF(I2627=-9,-999,IF(I2627="",-999,0)))</f>
        <v>-999</v>
      </c>
      <c r="AN2627" s="82">
        <f>IF(J2627=1, 'adjustment factor'!$D$13, IF(J2627=-9,-999,IF(J2627="",-999,0)))</f>
        <v>-999</v>
      </c>
      <c r="AO2627" s="82" t="str">
        <f t="shared" si="418"/>
        <v>-999</v>
      </c>
      <c r="AP2627" s="82" t="str">
        <f t="shared" si="419"/>
        <v>MISSING</v>
      </c>
    </row>
    <row r="2628" spans="2:42">
      <c r="B2628" s="207"/>
      <c r="C2628" s="35">
        <v>2624</v>
      </c>
      <c r="D2628" s="161"/>
      <c r="E2628" s="161"/>
      <c r="F2628" s="161"/>
      <c r="G2628" s="161"/>
      <c r="H2628" s="161"/>
      <c r="I2628" s="161"/>
      <c r="J2628" s="161"/>
      <c r="K2628" s="161"/>
      <c r="L2628" s="161"/>
      <c r="M2628" s="161"/>
      <c r="N2628" s="171"/>
      <c r="O2628" s="171"/>
      <c r="P2628" s="171"/>
      <c r="Q2628" s="171"/>
      <c r="R2628" s="171"/>
      <c r="S2628" s="171"/>
      <c r="T2628" s="208" t="str">
        <f t="shared" si="410"/>
        <v>MISSING</v>
      </c>
      <c r="U2628" s="208" t="str">
        <f t="shared" si="411"/>
        <v>MISSING</v>
      </c>
      <c r="X2628" s="56">
        <f t="shared" si="412"/>
        <v>-99</v>
      </c>
      <c r="Y2628" s="56">
        <f t="shared" si="413"/>
        <v>-99</v>
      </c>
      <c r="Z2628" s="56">
        <f t="shared" si="414"/>
        <v>-99</v>
      </c>
      <c r="AA2628" s="56">
        <f t="shared" si="415"/>
        <v>-99</v>
      </c>
      <c r="AB2628" s="56">
        <f t="shared" si="416"/>
        <v>-99</v>
      </c>
      <c r="AC2628" s="56">
        <f t="shared" si="417"/>
        <v>-99</v>
      </c>
      <c r="AD2628" s="3"/>
      <c r="AE2628" s="82">
        <f>IF(D2628=1, 'adjustment factor'!$D$4, IF(D2628=-9,-999,IF(D2628="",-999,0)))</f>
        <v>-999</v>
      </c>
      <c r="AF2628" s="82">
        <f>IF(F2628=1, 'adjustment factor'!$D$5, IF(F2628=-9,-999,IF(F2628="",-999,0)))</f>
        <v>-999</v>
      </c>
      <c r="AG2628" s="82">
        <f>IF(E2628=1, 'adjustment factor'!$D$6, IF(E2628=-9,-999,IF(E2628="",-999,0)))</f>
        <v>-999</v>
      </c>
      <c r="AH2628" s="82">
        <f>IF(K2628&gt;=45,'adjustment factor'!$D$7,IF(K2628=-9,-1200,IF(K2628="",-1200,0)))</f>
        <v>-1200</v>
      </c>
      <c r="AI2628" s="82">
        <f>IF(L2628=1, 'adjustment factor'!$D$8, IF(L2628=-9,-999,IF(L2628="",-999,0)))</f>
        <v>-999</v>
      </c>
      <c r="AJ2628" s="82">
        <f>IF(AND(M2628&gt;=1,M2628&lt;=4),'adjustment factor'!$D$9,IF(M2628=-9,-999,IF(M2628=98,-999,IF(M2628=99,-999,IF(M2628="",-999,0)))))</f>
        <v>-999</v>
      </c>
      <c r="AK2628" s="82">
        <f>IF(H2628=1, 'adjustment factor'!$D$10, IF(H2628=-9,-999,IF(H2628="",-999,0)))</f>
        <v>-999</v>
      </c>
      <c r="AL2628" s="82">
        <f>IF(G2628=1, 'adjustment factor'!$D$11, IF(G2628=-9,-999,IF(G2628="",-999,0)))</f>
        <v>-999</v>
      </c>
      <c r="AM2628" s="82">
        <f>IF(I2628=1, 'adjustment factor'!$D$12, IF(I2628=-9,-999,IF(I2628="",-999,0)))</f>
        <v>-999</v>
      </c>
      <c r="AN2628" s="82">
        <f>IF(J2628=1, 'adjustment factor'!$D$13, IF(J2628=-9,-999,IF(J2628="",-999,0)))</f>
        <v>-999</v>
      </c>
      <c r="AO2628" s="82" t="str">
        <f t="shared" si="418"/>
        <v>-999</v>
      </c>
      <c r="AP2628" s="82" t="str">
        <f t="shared" si="419"/>
        <v>MISSING</v>
      </c>
    </row>
    <row r="2629" spans="2:42">
      <c r="B2629" s="207"/>
      <c r="C2629" s="35">
        <v>2625</v>
      </c>
      <c r="D2629" s="161"/>
      <c r="E2629" s="161"/>
      <c r="F2629" s="161"/>
      <c r="G2629" s="161"/>
      <c r="H2629" s="161"/>
      <c r="I2629" s="161"/>
      <c r="J2629" s="161"/>
      <c r="K2629" s="161"/>
      <c r="L2629" s="161"/>
      <c r="M2629" s="161"/>
      <c r="N2629" s="171"/>
      <c r="O2629" s="171"/>
      <c r="P2629" s="171"/>
      <c r="Q2629" s="171"/>
      <c r="R2629" s="171"/>
      <c r="S2629" s="171"/>
      <c r="T2629" s="208" t="str">
        <f t="shared" si="410"/>
        <v>MISSING</v>
      </c>
      <c r="U2629" s="208" t="str">
        <f t="shared" si="411"/>
        <v>MISSING</v>
      </c>
      <c r="X2629" s="56">
        <f t="shared" si="412"/>
        <v>-99</v>
      </c>
      <c r="Y2629" s="56">
        <f t="shared" si="413"/>
        <v>-99</v>
      </c>
      <c r="Z2629" s="56">
        <f t="shared" si="414"/>
        <v>-99</v>
      </c>
      <c r="AA2629" s="56">
        <f t="shared" si="415"/>
        <v>-99</v>
      </c>
      <c r="AB2629" s="56">
        <f t="shared" si="416"/>
        <v>-99</v>
      </c>
      <c r="AC2629" s="56">
        <f t="shared" si="417"/>
        <v>-99</v>
      </c>
      <c r="AD2629" s="3"/>
      <c r="AE2629" s="82">
        <f>IF(D2629=1, 'adjustment factor'!$D$4, IF(D2629=-9,-999,IF(D2629="",-999,0)))</f>
        <v>-999</v>
      </c>
      <c r="AF2629" s="82">
        <f>IF(F2629=1, 'adjustment factor'!$D$5, IF(F2629=-9,-999,IF(F2629="",-999,0)))</f>
        <v>-999</v>
      </c>
      <c r="AG2629" s="82">
        <f>IF(E2629=1, 'adjustment factor'!$D$6, IF(E2629=-9,-999,IF(E2629="",-999,0)))</f>
        <v>-999</v>
      </c>
      <c r="AH2629" s="82">
        <f>IF(K2629&gt;=45,'adjustment factor'!$D$7,IF(K2629=-9,-1200,IF(K2629="",-1200,0)))</f>
        <v>-1200</v>
      </c>
      <c r="AI2629" s="82">
        <f>IF(L2629=1, 'adjustment factor'!$D$8, IF(L2629=-9,-999,IF(L2629="",-999,0)))</f>
        <v>-999</v>
      </c>
      <c r="AJ2629" s="82">
        <f>IF(AND(M2629&gt;=1,M2629&lt;=4),'adjustment factor'!$D$9,IF(M2629=-9,-999,IF(M2629=98,-999,IF(M2629=99,-999,IF(M2629="",-999,0)))))</f>
        <v>-999</v>
      </c>
      <c r="AK2629" s="82">
        <f>IF(H2629=1, 'adjustment factor'!$D$10, IF(H2629=-9,-999,IF(H2629="",-999,0)))</f>
        <v>-999</v>
      </c>
      <c r="AL2629" s="82">
        <f>IF(G2629=1, 'adjustment factor'!$D$11, IF(G2629=-9,-999,IF(G2629="",-999,0)))</f>
        <v>-999</v>
      </c>
      <c r="AM2629" s="82">
        <f>IF(I2629=1, 'adjustment factor'!$D$12, IF(I2629=-9,-999,IF(I2629="",-999,0)))</f>
        <v>-999</v>
      </c>
      <c r="AN2629" s="82">
        <f>IF(J2629=1, 'adjustment factor'!$D$13, IF(J2629=-9,-999,IF(J2629="",-999,0)))</f>
        <v>-999</v>
      </c>
      <c r="AO2629" s="82" t="str">
        <f t="shared" si="418"/>
        <v>-999</v>
      </c>
      <c r="AP2629" s="82" t="str">
        <f t="shared" si="419"/>
        <v>MISSING</v>
      </c>
    </row>
    <row r="2630" spans="2:42">
      <c r="B2630" s="207"/>
      <c r="C2630" s="35">
        <v>2626</v>
      </c>
      <c r="D2630" s="161"/>
      <c r="E2630" s="161"/>
      <c r="F2630" s="161"/>
      <c r="G2630" s="161"/>
      <c r="H2630" s="161"/>
      <c r="I2630" s="161"/>
      <c r="J2630" s="161"/>
      <c r="K2630" s="161"/>
      <c r="L2630" s="161"/>
      <c r="M2630" s="161"/>
      <c r="N2630" s="171"/>
      <c r="O2630" s="171"/>
      <c r="P2630" s="171"/>
      <c r="Q2630" s="171"/>
      <c r="R2630" s="171"/>
      <c r="S2630" s="171"/>
      <c r="T2630" s="208" t="str">
        <f t="shared" si="410"/>
        <v>MISSING</v>
      </c>
      <c r="U2630" s="208" t="str">
        <f t="shared" si="411"/>
        <v>MISSING</v>
      </c>
      <c r="X2630" s="56">
        <f t="shared" si="412"/>
        <v>-99</v>
      </c>
      <c r="Y2630" s="56">
        <f t="shared" si="413"/>
        <v>-99</v>
      </c>
      <c r="Z2630" s="56">
        <f t="shared" si="414"/>
        <v>-99</v>
      </c>
      <c r="AA2630" s="56">
        <f t="shared" si="415"/>
        <v>-99</v>
      </c>
      <c r="AB2630" s="56">
        <f t="shared" si="416"/>
        <v>-99</v>
      </c>
      <c r="AC2630" s="56">
        <f t="shared" si="417"/>
        <v>-99</v>
      </c>
      <c r="AD2630" s="3"/>
      <c r="AE2630" s="82">
        <f>IF(D2630=1, 'adjustment factor'!$D$4, IF(D2630=-9,-999,IF(D2630="",-999,0)))</f>
        <v>-999</v>
      </c>
      <c r="AF2630" s="82">
        <f>IF(F2630=1, 'adjustment factor'!$D$5, IF(F2630=-9,-999,IF(F2630="",-999,0)))</f>
        <v>-999</v>
      </c>
      <c r="AG2630" s="82">
        <f>IF(E2630=1, 'adjustment factor'!$D$6, IF(E2630=-9,-999,IF(E2630="",-999,0)))</f>
        <v>-999</v>
      </c>
      <c r="AH2630" s="82">
        <f>IF(K2630&gt;=45,'adjustment factor'!$D$7,IF(K2630=-9,-1200,IF(K2630="",-1200,0)))</f>
        <v>-1200</v>
      </c>
      <c r="AI2630" s="82">
        <f>IF(L2630=1, 'adjustment factor'!$D$8, IF(L2630=-9,-999,IF(L2630="",-999,0)))</f>
        <v>-999</v>
      </c>
      <c r="AJ2630" s="82">
        <f>IF(AND(M2630&gt;=1,M2630&lt;=4),'adjustment factor'!$D$9,IF(M2630=-9,-999,IF(M2630=98,-999,IF(M2630=99,-999,IF(M2630="",-999,0)))))</f>
        <v>-999</v>
      </c>
      <c r="AK2630" s="82">
        <f>IF(H2630=1, 'adjustment factor'!$D$10, IF(H2630=-9,-999,IF(H2630="",-999,0)))</f>
        <v>-999</v>
      </c>
      <c r="AL2630" s="82">
        <f>IF(G2630=1, 'adjustment factor'!$D$11, IF(G2630=-9,-999,IF(G2630="",-999,0)))</f>
        <v>-999</v>
      </c>
      <c r="AM2630" s="82">
        <f>IF(I2630=1, 'adjustment factor'!$D$12, IF(I2630=-9,-999,IF(I2630="",-999,0)))</f>
        <v>-999</v>
      </c>
      <c r="AN2630" s="82">
        <f>IF(J2630=1, 'adjustment factor'!$D$13, IF(J2630=-9,-999,IF(J2630="",-999,0)))</f>
        <v>-999</v>
      </c>
      <c r="AO2630" s="82" t="str">
        <f t="shared" si="418"/>
        <v>-999</v>
      </c>
      <c r="AP2630" s="82" t="str">
        <f t="shared" si="419"/>
        <v>MISSING</v>
      </c>
    </row>
    <row r="2631" spans="2:42">
      <c r="B2631" s="207"/>
      <c r="C2631" s="35">
        <v>2627</v>
      </c>
      <c r="D2631" s="161"/>
      <c r="E2631" s="161"/>
      <c r="F2631" s="161"/>
      <c r="G2631" s="161"/>
      <c r="H2631" s="161"/>
      <c r="I2631" s="161"/>
      <c r="J2631" s="161"/>
      <c r="K2631" s="161"/>
      <c r="L2631" s="161"/>
      <c r="M2631" s="161"/>
      <c r="N2631" s="171"/>
      <c r="O2631" s="171"/>
      <c r="P2631" s="171"/>
      <c r="Q2631" s="171"/>
      <c r="R2631" s="171"/>
      <c r="S2631" s="171"/>
      <c r="T2631" s="208" t="str">
        <f t="shared" si="410"/>
        <v>MISSING</v>
      </c>
      <c r="U2631" s="208" t="str">
        <f t="shared" si="411"/>
        <v>MISSING</v>
      </c>
      <c r="X2631" s="56">
        <f t="shared" si="412"/>
        <v>-99</v>
      </c>
      <c r="Y2631" s="56">
        <f t="shared" si="413"/>
        <v>-99</v>
      </c>
      <c r="Z2631" s="56">
        <f t="shared" si="414"/>
        <v>-99</v>
      </c>
      <c r="AA2631" s="56">
        <f t="shared" si="415"/>
        <v>-99</v>
      </c>
      <c r="AB2631" s="56">
        <f t="shared" si="416"/>
        <v>-99</v>
      </c>
      <c r="AC2631" s="56">
        <f t="shared" si="417"/>
        <v>-99</v>
      </c>
      <c r="AD2631" s="3"/>
      <c r="AE2631" s="82">
        <f>IF(D2631=1, 'adjustment factor'!$D$4, IF(D2631=-9,-999,IF(D2631="",-999,0)))</f>
        <v>-999</v>
      </c>
      <c r="AF2631" s="82">
        <f>IF(F2631=1, 'adjustment factor'!$D$5, IF(F2631=-9,-999,IF(F2631="",-999,0)))</f>
        <v>-999</v>
      </c>
      <c r="AG2631" s="82">
        <f>IF(E2631=1, 'adjustment factor'!$D$6, IF(E2631=-9,-999,IF(E2631="",-999,0)))</f>
        <v>-999</v>
      </c>
      <c r="AH2631" s="82">
        <f>IF(K2631&gt;=45,'adjustment factor'!$D$7,IF(K2631=-9,-1200,IF(K2631="",-1200,0)))</f>
        <v>-1200</v>
      </c>
      <c r="AI2631" s="82">
        <f>IF(L2631=1, 'adjustment factor'!$D$8, IF(L2631=-9,-999,IF(L2631="",-999,0)))</f>
        <v>-999</v>
      </c>
      <c r="AJ2631" s="82">
        <f>IF(AND(M2631&gt;=1,M2631&lt;=4),'adjustment factor'!$D$9,IF(M2631=-9,-999,IF(M2631=98,-999,IF(M2631=99,-999,IF(M2631="",-999,0)))))</f>
        <v>-999</v>
      </c>
      <c r="AK2631" s="82">
        <f>IF(H2631=1, 'adjustment factor'!$D$10, IF(H2631=-9,-999,IF(H2631="",-999,0)))</f>
        <v>-999</v>
      </c>
      <c r="AL2631" s="82">
        <f>IF(G2631=1, 'adjustment factor'!$D$11, IF(G2631=-9,-999,IF(G2631="",-999,0)))</f>
        <v>-999</v>
      </c>
      <c r="AM2631" s="82">
        <f>IF(I2631=1, 'adjustment factor'!$D$12, IF(I2631=-9,-999,IF(I2631="",-999,0)))</f>
        <v>-999</v>
      </c>
      <c r="AN2631" s="82">
        <f>IF(J2631=1, 'adjustment factor'!$D$13, IF(J2631=-9,-999,IF(J2631="",-999,0)))</f>
        <v>-999</v>
      </c>
      <c r="AO2631" s="82" t="str">
        <f t="shared" si="418"/>
        <v>-999</v>
      </c>
      <c r="AP2631" s="82" t="str">
        <f t="shared" si="419"/>
        <v>MISSING</v>
      </c>
    </row>
    <row r="2632" spans="2:42">
      <c r="B2632" s="207"/>
      <c r="C2632" s="35">
        <v>2628</v>
      </c>
      <c r="D2632" s="161"/>
      <c r="E2632" s="161"/>
      <c r="F2632" s="161"/>
      <c r="G2632" s="161"/>
      <c r="H2632" s="161"/>
      <c r="I2632" s="161"/>
      <c r="J2632" s="161"/>
      <c r="K2632" s="161"/>
      <c r="L2632" s="161"/>
      <c r="M2632" s="161"/>
      <c r="N2632" s="171"/>
      <c r="O2632" s="171"/>
      <c r="P2632" s="171"/>
      <c r="Q2632" s="171"/>
      <c r="R2632" s="171"/>
      <c r="S2632" s="171"/>
      <c r="T2632" s="208" t="str">
        <f t="shared" si="410"/>
        <v>MISSING</v>
      </c>
      <c r="U2632" s="208" t="str">
        <f t="shared" si="411"/>
        <v>MISSING</v>
      </c>
      <c r="X2632" s="56">
        <f t="shared" si="412"/>
        <v>-99</v>
      </c>
      <c r="Y2632" s="56">
        <f t="shared" si="413"/>
        <v>-99</v>
      </c>
      <c r="Z2632" s="56">
        <f t="shared" si="414"/>
        <v>-99</v>
      </c>
      <c r="AA2632" s="56">
        <f t="shared" si="415"/>
        <v>-99</v>
      </c>
      <c r="AB2632" s="56">
        <f t="shared" si="416"/>
        <v>-99</v>
      </c>
      <c r="AC2632" s="56">
        <f t="shared" si="417"/>
        <v>-99</v>
      </c>
      <c r="AD2632" s="3"/>
      <c r="AE2632" s="82">
        <f>IF(D2632=1, 'adjustment factor'!$D$4, IF(D2632=-9,-999,IF(D2632="",-999,0)))</f>
        <v>-999</v>
      </c>
      <c r="AF2632" s="82">
        <f>IF(F2632=1, 'adjustment factor'!$D$5, IF(F2632=-9,-999,IF(F2632="",-999,0)))</f>
        <v>-999</v>
      </c>
      <c r="AG2632" s="82">
        <f>IF(E2632=1, 'adjustment factor'!$D$6, IF(E2632=-9,-999,IF(E2632="",-999,0)))</f>
        <v>-999</v>
      </c>
      <c r="AH2632" s="82">
        <f>IF(K2632&gt;=45,'adjustment factor'!$D$7,IF(K2632=-9,-1200,IF(K2632="",-1200,0)))</f>
        <v>-1200</v>
      </c>
      <c r="AI2632" s="82">
        <f>IF(L2632=1, 'adjustment factor'!$D$8, IF(L2632=-9,-999,IF(L2632="",-999,0)))</f>
        <v>-999</v>
      </c>
      <c r="AJ2632" s="82">
        <f>IF(AND(M2632&gt;=1,M2632&lt;=4),'adjustment factor'!$D$9,IF(M2632=-9,-999,IF(M2632=98,-999,IF(M2632=99,-999,IF(M2632="",-999,0)))))</f>
        <v>-999</v>
      </c>
      <c r="AK2632" s="82">
        <f>IF(H2632=1, 'adjustment factor'!$D$10, IF(H2632=-9,-999,IF(H2632="",-999,0)))</f>
        <v>-999</v>
      </c>
      <c r="AL2632" s="82">
        <f>IF(G2632=1, 'adjustment factor'!$D$11, IF(G2632=-9,-999,IF(G2632="",-999,0)))</f>
        <v>-999</v>
      </c>
      <c r="AM2632" s="82">
        <f>IF(I2632=1, 'adjustment factor'!$D$12, IF(I2632=-9,-999,IF(I2632="",-999,0)))</f>
        <v>-999</v>
      </c>
      <c r="AN2632" s="82">
        <f>IF(J2632=1, 'adjustment factor'!$D$13, IF(J2632=-9,-999,IF(J2632="",-999,0)))</f>
        <v>-999</v>
      </c>
      <c r="AO2632" s="82" t="str">
        <f t="shared" si="418"/>
        <v>-999</v>
      </c>
      <c r="AP2632" s="82" t="str">
        <f t="shared" si="419"/>
        <v>MISSING</v>
      </c>
    </row>
    <row r="2633" spans="2:42">
      <c r="B2633" s="207"/>
      <c r="C2633" s="35">
        <v>2629</v>
      </c>
      <c r="D2633" s="161"/>
      <c r="E2633" s="161"/>
      <c r="F2633" s="161"/>
      <c r="G2633" s="161"/>
      <c r="H2633" s="161"/>
      <c r="I2633" s="161"/>
      <c r="J2633" s="161"/>
      <c r="K2633" s="161"/>
      <c r="L2633" s="161"/>
      <c r="M2633" s="161"/>
      <c r="N2633" s="171"/>
      <c r="O2633" s="171"/>
      <c r="P2633" s="171"/>
      <c r="Q2633" s="171"/>
      <c r="R2633" s="171"/>
      <c r="S2633" s="171"/>
      <c r="T2633" s="208" t="str">
        <f t="shared" si="410"/>
        <v>MISSING</v>
      </c>
      <c r="U2633" s="208" t="str">
        <f t="shared" si="411"/>
        <v>MISSING</v>
      </c>
      <c r="X2633" s="56">
        <f t="shared" si="412"/>
        <v>-99</v>
      </c>
      <c r="Y2633" s="56">
        <f t="shared" si="413"/>
        <v>-99</v>
      </c>
      <c r="Z2633" s="56">
        <f t="shared" si="414"/>
        <v>-99</v>
      </c>
      <c r="AA2633" s="56">
        <f t="shared" si="415"/>
        <v>-99</v>
      </c>
      <c r="AB2633" s="56">
        <f t="shared" si="416"/>
        <v>-99</v>
      </c>
      <c r="AC2633" s="56">
        <f t="shared" si="417"/>
        <v>-99</v>
      </c>
      <c r="AD2633" s="3"/>
      <c r="AE2633" s="82">
        <f>IF(D2633=1, 'adjustment factor'!$D$4, IF(D2633=-9,-999,IF(D2633="",-999,0)))</f>
        <v>-999</v>
      </c>
      <c r="AF2633" s="82">
        <f>IF(F2633=1, 'adjustment factor'!$D$5, IF(F2633=-9,-999,IF(F2633="",-999,0)))</f>
        <v>-999</v>
      </c>
      <c r="AG2633" s="82">
        <f>IF(E2633=1, 'adjustment factor'!$D$6, IF(E2633=-9,-999,IF(E2633="",-999,0)))</f>
        <v>-999</v>
      </c>
      <c r="AH2633" s="82">
        <f>IF(K2633&gt;=45,'adjustment factor'!$D$7,IF(K2633=-9,-1200,IF(K2633="",-1200,0)))</f>
        <v>-1200</v>
      </c>
      <c r="AI2633" s="82">
        <f>IF(L2633=1, 'adjustment factor'!$D$8, IF(L2633=-9,-999,IF(L2633="",-999,0)))</f>
        <v>-999</v>
      </c>
      <c r="AJ2633" s="82">
        <f>IF(AND(M2633&gt;=1,M2633&lt;=4),'adjustment factor'!$D$9,IF(M2633=-9,-999,IF(M2633=98,-999,IF(M2633=99,-999,IF(M2633="",-999,0)))))</f>
        <v>-999</v>
      </c>
      <c r="AK2633" s="82">
        <f>IF(H2633=1, 'adjustment factor'!$D$10, IF(H2633=-9,-999,IF(H2633="",-999,0)))</f>
        <v>-999</v>
      </c>
      <c r="AL2633" s="82">
        <f>IF(G2633=1, 'adjustment factor'!$D$11, IF(G2633=-9,-999,IF(G2633="",-999,0)))</f>
        <v>-999</v>
      </c>
      <c r="AM2633" s="82">
        <f>IF(I2633=1, 'adjustment factor'!$D$12, IF(I2633=-9,-999,IF(I2633="",-999,0)))</f>
        <v>-999</v>
      </c>
      <c r="AN2633" s="82">
        <f>IF(J2633=1, 'adjustment factor'!$D$13, IF(J2633=-9,-999,IF(J2633="",-999,0)))</f>
        <v>-999</v>
      </c>
      <c r="AO2633" s="82" t="str">
        <f t="shared" si="418"/>
        <v>-999</v>
      </c>
      <c r="AP2633" s="82" t="str">
        <f t="shared" si="419"/>
        <v>MISSING</v>
      </c>
    </row>
    <row r="2634" spans="2:42">
      <c r="B2634" s="207"/>
      <c r="C2634" s="35">
        <v>2630</v>
      </c>
      <c r="D2634" s="161"/>
      <c r="E2634" s="161"/>
      <c r="F2634" s="161"/>
      <c r="G2634" s="161"/>
      <c r="H2634" s="161"/>
      <c r="I2634" s="161"/>
      <c r="J2634" s="161"/>
      <c r="K2634" s="161"/>
      <c r="L2634" s="161"/>
      <c r="M2634" s="161"/>
      <c r="N2634" s="171"/>
      <c r="O2634" s="171"/>
      <c r="P2634" s="171"/>
      <c r="Q2634" s="171"/>
      <c r="R2634" s="171"/>
      <c r="S2634" s="171"/>
      <c r="T2634" s="208" t="str">
        <f t="shared" si="410"/>
        <v>MISSING</v>
      </c>
      <c r="U2634" s="208" t="str">
        <f t="shared" si="411"/>
        <v>MISSING</v>
      </c>
      <c r="X2634" s="56">
        <f t="shared" si="412"/>
        <v>-99</v>
      </c>
      <c r="Y2634" s="56">
        <f t="shared" si="413"/>
        <v>-99</v>
      </c>
      <c r="Z2634" s="56">
        <f t="shared" si="414"/>
        <v>-99</v>
      </c>
      <c r="AA2634" s="56">
        <f t="shared" si="415"/>
        <v>-99</v>
      </c>
      <c r="AB2634" s="56">
        <f t="shared" si="416"/>
        <v>-99</v>
      </c>
      <c r="AC2634" s="56">
        <f t="shared" si="417"/>
        <v>-99</v>
      </c>
      <c r="AD2634" s="3"/>
      <c r="AE2634" s="82">
        <f>IF(D2634=1, 'adjustment factor'!$D$4, IF(D2634=-9,-999,IF(D2634="",-999,0)))</f>
        <v>-999</v>
      </c>
      <c r="AF2634" s="82">
        <f>IF(F2634=1, 'adjustment factor'!$D$5, IF(F2634=-9,-999,IF(F2634="",-999,0)))</f>
        <v>-999</v>
      </c>
      <c r="AG2634" s="82">
        <f>IF(E2634=1, 'adjustment factor'!$D$6, IF(E2634=-9,-999,IF(E2634="",-999,0)))</f>
        <v>-999</v>
      </c>
      <c r="AH2634" s="82">
        <f>IF(K2634&gt;=45,'adjustment factor'!$D$7,IF(K2634=-9,-1200,IF(K2634="",-1200,0)))</f>
        <v>-1200</v>
      </c>
      <c r="AI2634" s="82">
        <f>IF(L2634=1, 'adjustment factor'!$D$8, IF(L2634=-9,-999,IF(L2634="",-999,0)))</f>
        <v>-999</v>
      </c>
      <c r="AJ2634" s="82">
        <f>IF(AND(M2634&gt;=1,M2634&lt;=4),'adjustment factor'!$D$9,IF(M2634=-9,-999,IF(M2634=98,-999,IF(M2634=99,-999,IF(M2634="",-999,0)))))</f>
        <v>-999</v>
      </c>
      <c r="AK2634" s="82">
        <f>IF(H2634=1, 'adjustment factor'!$D$10, IF(H2634=-9,-999,IF(H2634="",-999,0)))</f>
        <v>-999</v>
      </c>
      <c r="AL2634" s="82">
        <f>IF(G2634=1, 'adjustment factor'!$D$11, IF(G2634=-9,-999,IF(G2634="",-999,0)))</f>
        <v>-999</v>
      </c>
      <c r="AM2634" s="82">
        <f>IF(I2634=1, 'adjustment factor'!$D$12, IF(I2634=-9,-999,IF(I2634="",-999,0)))</f>
        <v>-999</v>
      </c>
      <c r="AN2634" s="82">
        <f>IF(J2634=1, 'adjustment factor'!$D$13, IF(J2634=-9,-999,IF(J2634="",-999,0)))</f>
        <v>-999</v>
      </c>
      <c r="AO2634" s="82" t="str">
        <f t="shared" si="418"/>
        <v>-999</v>
      </c>
      <c r="AP2634" s="82" t="str">
        <f t="shared" si="419"/>
        <v>MISSING</v>
      </c>
    </row>
    <row r="2635" spans="2:42">
      <c r="B2635" s="207"/>
      <c r="C2635" s="35">
        <v>2631</v>
      </c>
      <c r="D2635" s="161"/>
      <c r="E2635" s="161"/>
      <c r="F2635" s="161"/>
      <c r="G2635" s="161"/>
      <c r="H2635" s="161"/>
      <c r="I2635" s="161"/>
      <c r="J2635" s="161"/>
      <c r="K2635" s="161"/>
      <c r="L2635" s="161"/>
      <c r="M2635" s="161"/>
      <c r="N2635" s="171"/>
      <c r="O2635" s="171"/>
      <c r="P2635" s="171"/>
      <c r="Q2635" s="171"/>
      <c r="R2635" s="171"/>
      <c r="S2635" s="171"/>
      <c r="T2635" s="208" t="str">
        <f t="shared" si="410"/>
        <v>MISSING</v>
      </c>
      <c r="U2635" s="208" t="str">
        <f t="shared" si="411"/>
        <v>MISSING</v>
      </c>
      <c r="X2635" s="56">
        <f t="shared" si="412"/>
        <v>-99</v>
      </c>
      <c r="Y2635" s="56">
        <f t="shared" si="413"/>
        <v>-99</v>
      </c>
      <c r="Z2635" s="56">
        <f t="shared" si="414"/>
        <v>-99</v>
      </c>
      <c r="AA2635" s="56">
        <f t="shared" si="415"/>
        <v>-99</v>
      </c>
      <c r="AB2635" s="56">
        <f t="shared" si="416"/>
        <v>-99</v>
      </c>
      <c r="AC2635" s="56">
        <f t="shared" si="417"/>
        <v>-99</v>
      </c>
      <c r="AD2635" s="3"/>
      <c r="AE2635" s="82">
        <f>IF(D2635=1, 'adjustment factor'!$D$4, IF(D2635=-9,-999,IF(D2635="",-999,0)))</f>
        <v>-999</v>
      </c>
      <c r="AF2635" s="82">
        <f>IF(F2635=1, 'adjustment factor'!$D$5, IF(F2635=-9,-999,IF(F2635="",-999,0)))</f>
        <v>-999</v>
      </c>
      <c r="AG2635" s="82">
        <f>IF(E2635=1, 'adjustment factor'!$D$6, IF(E2635=-9,-999,IF(E2635="",-999,0)))</f>
        <v>-999</v>
      </c>
      <c r="AH2635" s="82">
        <f>IF(K2635&gt;=45,'adjustment factor'!$D$7,IF(K2635=-9,-1200,IF(K2635="",-1200,0)))</f>
        <v>-1200</v>
      </c>
      <c r="AI2635" s="82">
        <f>IF(L2635=1, 'adjustment factor'!$D$8, IF(L2635=-9,-999,IF(L2635="",-999,0)))</f>
        <v>-999</v>
      </c>
      <c r="AJ2635" s="82">
        <f>IF(AND(M2635&gt;=1,M2635&lt;=4),'adjustment factor'!$D$9,IF(M2635=-9,-999,IF(M2635=98,-999,IF(M2635=99,-999,IF(M2635="",-999,0)))))</f>
        <v>-999</v>
      </c>
      <c r="AK2635" s="82">
        <f>IF(H2635=1, 'adjustment factor'!$D$10, IF(H2635=-9,-999,IF(H2635="",-999,0)))</f>
        <v>-999</v>
      </c>
      <c r="AL2635" s="82">
        <f>IF(G2635=1, 'adjustment factor'!$D$11, IF(G2635=-9,-999,IF(G2635="",-999,0)))</f>
        <v>-999</v>
      </c>
      <c r="AM2635" s="82">
        <f>IF(I2635=1, 'adjustment factor'!$D$12, IF(I2635=-9,-999,IF(I2635="",-999,0)))</f>
        <v>-999</v>
      </c>
      <c r="AN2635" s="82">
        <f>IF(J2635=1, 'adjustment factor'!$D$13, IF(J2635=-9,-999,IF(J2635="",-999,0)))</f>
        <v>-999</v>
      </c>
      <c r="AO2635" s="82" t="str">
        <f t="shared" si="418"/>
        <v>-999</v>
      </c>
      <c r="AP2635" s="82" t="str">
        <f t="shared" si="419"/>
        <v>MISSING</v>
      </c>
    </row>
    <row r="2636" spans="2:42">
      <c r="B2636" s="207"/>
      <c r="C2636" s="35">
        <v>2632</v>
      </c>
      <c r="D2636" s="161"/>
      <c r="E2636" s="161"/>
      <c r="F2636" s="161"/>
      <c r="G2636" s="161"/>
      <c r="H2636" s="161"/>
      <c r="I2636" s="161"/>
      <c r="J2636" s="161"/>
      <c r="K2636" s="161"/>
      <c r="L2636" s="161"/>
      <c r="M2636" s="161"/>
      <c r="N2636" s="171"/>
      <c r="O2636" s="171"/>
      <c r="P2636" s="171"/>
      <c r="Q2636" s="171"/>
      <c r="R2636" s="171"/>
      <c r="S2636" s="171"/>
      <c r="T2636" s="208" t="str">
        <f t="shared" si="410"/>
        <v>MISSING</v>
      </c>
      <c r="U2636" s="208" t="str">
        <f t="shared" si="411"/>
        <v>MISSING</v>
      </c>
      <c r="X2636" s="56">
        <f t="shared" si="412"/>
        <v>-99</v>
      </c>
      <c r="Y2636" s="56">
        <f t="shared" si="413"/>
        <v>-99</v>
      </c>
      <c r="Z2636" s="56">
        <f t="shared" si="414"/>
        <v>-99</v>
      </c>
      <c r="AA2636" s="56">
        <f t="shared" si="415"/>
        <v>-99</v>
      </c>
      <c r="AB2636" s="56">
        <f t="shared" si="416"/>
        <v>-99</v>
      </c>
      <c r="AC2636" s="56">
        <f t="shared" si="417"/>
        <v>-99</v>
      </c>
      <c r="AD2636" s="3"/>
      <c r="AE2636" s="82">
        <f>IF(D2636=1, 'adjustment factor'!$D$4, IF(D2636=-9,-999,IF(D2636="",-999,0)))</f>
        <v>-999</v>
      </c>
      <c r="AF2636" s="82">
        <f>IF(F2636=1, 'adjustment factor'!$D$5, IF(F2636=-9,-999,IF(F2636="",-999,0)))</f>
        <v>-999</v>
      </c>
      <c r="AG2636" s="82">
        <f>IF(E2636=1, 'adjustment factor'!$D$6, IF(E2636=-9,-999,IF(E2636="",-999,0)))</f>
        <v>-999</v>
      </c>
      <c r="AH2636" s="82">
        <f>IF(K2636&gt;=45,'adjustment factor'!$D$7,IF(K2636=-9,-1200,IF(K2636="",-1200,0)))</f>
        <v>-1200</v>
      </c>
      <c r="AI2636" s="82">
        <f>IF(L2636=1, 'adjustment factor'!$D$8, IF(L2636=-9,-999,IF(L2636="",-999,0)))</f>
        <v>-999</v>
      </c>
      <c r="AJ2636" s="82">
        <f>IF(AND(M2636&gt;=1,M2636&lt;=4),'adjustment factor'!$D$9,IF(M2636=-9,-999,IF(M2636=98,-999,IF(M2636=99,-999,IF(M2636="",-999,0)))))</f>
        <v>-999</v>
      </c>
      <c r="AK2636" s="82">
        <f>IF(H2636=1, 'adjustment factor'!$D$10, IF(H2636=-9,-999,IF(H2636="",-999,0)))</f>
        <v>-999</v>
      </c>
      <c r="AL2636" s="82">
        <f>IF(G2636=1, 'adjustment factor'!$D$11, IF(G2636=-9,-999,IF(G2636="",-999,0)))</f>
        <v>-999</v>
      </c>
      <c r="AM2636" s="82">
        <f>IF(I2636=1, 'adjustment factor'!$D$12, IF(I2636=-9,-999,IF(I2636="",-999,0)))</f>
        <v>-999</v>
      </c>
      <c r="AN2636" s="82">
        <f>IF(J2636=1, 'adjustment factor'!$D$13, IF(J2636=-9,-999,IF(J2636="",-999,0)))</f>
        <v>-999</v>
      </c>
      <c r="AO2636" s="82" t="str">
        <f t="shared" si="418"/>
        <v>-999</v>
      </c>
      <c r="AP2636" s="82" t="str">
        <f t="shared" si="419"/>
        <v>MISSING</v>
      </c>
    </row>
    <row r="2637" spans="2:42">
      <c r="B2637" s="207"/>
      <c r="C2637" s="35">
        <v>2633</v>
      </c>
      <c r="D2637" s="161"/>
      <c r="E2637" s="161"/>
      <c r="F2637" s="161"/>
      <c r="G2637" s="161"/>
      <c r="H2637" s="161"/>
      <c r="I2637" s="161"/>
      <c r="J2637" s="161"/>
      <c r="K2637" s="161"/>
      <c r="L2637" s="161"/>
      <c r="M2637" s="161"/>
      <c r="N2637" s="171"/>
      <c r="O2637" s="171"/>
      <c r="P2637" s="171"/>
      <c r="Q2637" s="171"/>
      <c r="R2637" s="171"/>
      <c r="S2637" s="171"/>
      <c r="T2637" s="208" t="str">
        <f t="shared" si="410"/>
        <v>MISSING</v>
      </c>
      <c r="U2637" s="208" t="str">
        <f t="shared" si="411"/>
        <v>MISSING</v>
      </c>
      <c r="X2637" s="56">
        <f t="shared" si="412"/>
        <v>-99</v>
      </c>
      <c r="Y2637" s="56">
        <f t="shared" si="413"/>
        <v>-99</v>
      </c>
      <c r="Z2637" s="56">
        <f t="shared" si="414"/>
        <v>-99</v>
      </c>
      <c r="AA2637" s="56">
        <f t="shared" si="415"/>
        <v>-99</v>
      </c>
      <c r="AB2637" s="56">
        <f t="shared" si="416"/>
        <v>-99</v>
      </c>
      <c r="AC2637" s="56">
        <f t="shared" si="417"/>
        <v>-99</v>
      </c>
      <c r="AD2637" s="3"/>
      <c r="AE2637" s="82">
        <f>IF(D2637=1, 'adjustment factor'!$D$4, IF(D2637=-9,-999,IF(D2637="",-999,0)))</f>
        <v>-999</v>
      </c>
      <c r="AF2637" s="82">
        <f>IF(F2637=1, 'adjustment factor'!$D$5, IF(F2637=-9,-999,IF(F2637="",-999,0)))</f>
        <v>-999</v>
      </c>
      <c r="AG2637" s="82">
        <f>IF(E2637=1, 'adjustment factor'!$D$6, IF(E2637=-9,-999,IF(E2637="",-999,0)))</f>
        <v>-999</v>
      </c>
      <c r="AH2637" s="82">
        <f>IF(K2637&gt;=45,'adjustment factor'!$D$7,IF(K2637=-9,-1200,IF(K2637="",-1200,0)))</f>
        <v>-1200</v>
      </c>
      <c r="AI2637" s="82">
        <f>IF(L2637=1, 'adjustment factor'!$D$8, IF(L2637=-9,-999,IF(L2637="",-999,0)))</f>
        <v>-999</v>
      </c>
      <c r="AJ2637" s="82">
        <f>IF(AND(M2637&gt;=1,M2637&lt;=4),'adjustment factor'!$D$9,IF(M2637=-9,-999,IF(M2637=98,-999,IF(M2637=99,-999,IF(M2637="",-999,0)))))</f>
        <v>-999</v>
      </c>
      <c r="AK2637" s="82">
        <f>IF(H2637=1, 'adjustment factor'!$D$10, IF(H2637=-9,-999,IF(H2637="",-999,0)))</f>
        <v>-999</v>
      </c>
      <c r="AL2637" s="82">
        <f>IF(G2637=1, 'adjustment factor'!$D$11, IF(G2637=-9,-999,IF(G2637="",-999,0)))</f>
        <v>-999</v>
      </c>
      <c r="AM2637" s="82">
        <f>IF(I2637=1, 'adjustment factor'!$D$12, IF(I2637=-9,-999,IF(I2637="",-999,0)))</f>
        <v>-999</v>
      </c>
      <c r="AN2637" s="82">
        <f>IF(J2637=1, 'adjustment factor'!$D$13, IF(J2637=-9,-999,IF(J2637="",-999,0)))</f>
        <v>-999</v>
      </c>
      <c r="AO2637" s="82" t="str">
        <f t="shared" si="418"/>
        <v>-999</v>
      </c>
      <c r="AP2637" s="82" t="str">
        <f t="shared" si="419"/>
        <v>MISSING</v>
      </c>
    </row>
    <row r="2638" spans="2:42">
      <c r="B2638" s="207"/>
      <c r="C2638" s="35">
        <v>2634</v>
      </c>
      <c r="D2638" s="161"/>
      <c r="E2638" s="161"/>
      <c r="F2638" s="161"/>
      <c r="G2638" s="161"/>
      <c r="H2638" s="161"/>
      <c r="I2638" s="161"/>
      <c r="J2638" s="161"/>
      <c r="K2638" s="161"/>
      <c r="L2638" s="161"/>
      <c r="M2638" s="161"/>
      <c r="N2638" s="171"/>
      <c r="O2638" s="171"/>
      <c r="P2638" s="171"/>
      <c r="Q2638" s="171"/>
      <c r="R2638" s="171"/>
      <c r="S2638" s="171"/>
      <c r="T2638" s="208" t="str">
        <f t="shared" si="410"/>
        <v>MISSING</v>
      </c>
      <c r="U2638" s="208" t="str">
        <f t="shared" si="411"/>
        <v>MISSING</v>
      </c>
      <c r="X2638" s="56">
        <f t="shared" si="412"/>
        <v>-99</v>
      </c>
      <c r="Y2638" s="56">
        <f t="shared" si="413"/>
        <v>-99</v>
      </c>
      <c r="Z2638" s="56">
        <f t="shared" si="414"/>
        <v>-99</v>
      </c>
      <c r="AA2638" s="56">
        <f t="shared" si="415"/>
        <v>-99</v>
      </c>
      <c r="AB2638" s="56">
        <f t="shared" si="416"/>
        <v>-99</v>
      </c>
      <c r="AC2638" s="56">
        <f t="shared" si="417"/>
        <v>-99</v>
      </c>
      <c r="AD2638" s="3"/>
      <c r="AE2638" s="82">
        <f>IF(D2638=1, 'adjustment factor'!$D$4, IF(D2638=-9,-999,IF(D2638="",-999,0)))</f>
        <v>-999</v>
      </c>
      <c r="AF2638" s="82">
        <f>IF(F2638=1, 'adjustment factor'!$D$5, IF(F2638=-9,-999,IF(F2638="",-999,0)))</f>
        <v>-999</v>
      </c>
      <c r="AG2638" s="82">
        <f>IF(E2638=1, 'adjustment factor'!$D$6, IF(E2638=-9,-999,IF(E2638="",-999,0)))</f>
        <v>-999</v>
      </c>
      <c r="AH2638" s="82">
        <f>IF(K2638&gt;=45,'adjustment factor'!$D$7,IF(K2638=-9,-1200,IF(K2638="",-1200,0)))</f>
        <v>-1200</v>
      </c>
      <c r="AI2638" s="82">
        <f>IF(L2638=1, 'adjustment factor'!$D$8, IF(L2638=-9,-999,IF(L2638="",-999,0)))</f>
        <v>-999</v>
      </c>
      <c r="AJ2638" s="82">
        <f>IF(AND(M2638&gt;=1,M2638&lt;=4),'adjustment factor'!$D$9,IF(M2638=-9,-999,IF(M2638=98,-999,IF(M2638=99,-999,IF(M2638="",-999,0)))))</f>
        <v>-999</v>
      </c>
      <c r="AK2638" s="82">
        <f>IF(H2638=1, 'adjustment factor'!$D$10, IF(H2638=-9,-999,IF(H2638="",-999,0)))</f>
        <v>-999</v>
      </c>
      <c r="AL2638" s="82">
        <f>IF(G2638=1, 'adjustment factor'!$D$11, IF(G2638=-9,-999,IF(G2638="",-999,0)))</f>
        <v>-999</v>
      </c>
      <c r="AM2638" s="82">
        <f>IF(I2638=1, 'adjustment factor'!$D$12, IF(I2638=-9,-999,IF(I2638="",-999,0)))</f>
        <v>-999</v>
      </c>
      <c r="AN2638" s="82">
        <f>IF(J2638=1, 'adjustment factor'!$D$13, IF(J2638=-9,-999,IF(J2638="",-999,0)))</f>
        <v>-999</v>
      </c>
      <c r="AO2638" s="82" t="str">
        <f t="shared" si="418"/>
        <v>-999</v>
      </c>
      <c r="AP2638" s="82" t="str">
        <f t="shared" si="419"/>
        <v>MISSING</v>
      </c>
    </row>
    <row r="2639" spans="2:42">
      <c r="B2639" s="207"/>
      <c r="C2639" s="35">
        <v>2635</v>
      </c>
      <c r="D2639" s="161"/>
      <c r="E2639" s="161"/>
      <c r="F2639" s="161"/>
      <c r="G2639" s="161"/>
      <c r="H2639" s="161"/>
      <c r="I2639" s="161"/>
      <c r="J2639" s="161"/>
      <c r="K2639" s="161"/>
      <c r="L2639" s="161"/>
      <c r="M2639" s="161"/>
      <c r="N2639" s="171"/>
      <c r="O2639" s="171"/>
      <c r="P2639" s="171"/>
      <c r="Q2639" s="171"/>
      <c r="R2639" s="171"/>
      <c r="S2639" s="171"/>
      <c r="T2639" s="208" t="str">
        <f t="shared" si="410"/>
        <v>MISSING</v>
      </c>
      <c r="U2639" s="208" t="str">
        <f t="shared" si="411"/>
        <v>MISSING</v>
      </c>
      <c r="X2639" s="56">
        <f t="shared" si="412"/>
        <v>-99</v>
      </c>
      <c r="Y2639" s="56">
        <f t="shared" si="413"/>
        <v>-99</v>
      </c>
      <c r="Z2639" s="56">
        <f t="shared" si="414"/>
        <v>-99</v>
      </c>
      <c r="AA2639" s="56">
        <f t="shared" si="415"/>
        <v>-99</v>
      </c>
      <c r="AB2639" s="56">
        <f t="shared" si="416"/>
        <v>-99</v>
      </c>
      <c r="AC2639" s="56">
        <f t="shared" si="417"/>
        <v>-99</v>
      </c>
      <c r="AD2639" s="3"/>
      <c r="AE2639" s="82">
        <f>IF(D2639=1, 'adjustment factor'!$D$4, IF(D2639=-9,-999,IF(D2639="",-999,0)))</f>
        <v>-999</v>
      </c>
      <c r="AF2639" s="82">
        <f>IF(F2639=1, 'adjustment factor'!$D$5, IF(F2639=-9,-999,IF(F2639="",-999,0)))</f>
        <v>-999</v>
      </c>
      <c r="AG2639" s="82">
        <f>IF(E2639=1, 'adjustment factor'!$D$6, IF(E2639=-9,-999,IF(E2639="",-999,0)))</f>
        <v>-999</v>
      </c>
      <c r="AH2639" s="82">
        <f>IF(K2639&gt;=45,'adjustment factor'!$D$7,IF(K2639=-9,-1200,IF(K2639="",-1200,0)))</f>
        <v>-1200</v>
      </c>
      <c r="AI2639" s="82">
        <f>IF(L2639=1, 'adjustment factor'!$D$8, IF(L2639=-9,-999,IF(L2639="",-999,0)))</f>
        <v>-999</v>
      </c>
      <c r="AJ2639" s="82">
        <f>IF(AND(M2639&gt;=1,M2639&lt;=4),'adjustment factor'!$D$9,IF(M2639=-9,-999,IF(M2639=98,-999,IF(M2639=99,-999,IF(M2639="",-999,0)))))</f>
        <v>-999</v>
      </c>
      <c r="AK2639" s="82">
        <f>IF(H2639=1, 'adjustment factor'!$D$10, IF(H2639=-9,-999,IF(H2639="",-999,0)))</f>
        <v>-999</v>
      </c>
      <c r="AL2639" s="82">
        <f>IF(G2639=1, 'adjustment factor'!$D$11, IF(G2639=-9,-999,IF(G2639="",-999,0)))</f>
        <v>-999</v>
      </c>
      <c r="AM2639" s="82">
        <f>IF(I2639=1, 'adjustment factor'!$D$12, IF(I2639=-9,-999,IF(I2639="",-999,0)))</f>
        <v>-999</v>
      </c>
      <c r="AN2639" s="82">
        <f>IF(J2639=1, 'adjustment factor'!$D$13, IF(J2639=-9,-999,IF(J2639="",-999,0)))</f>
        <v>-999</v>
      </c>
      <c r="AO2639" s="82" t="str">
        <f t="shared" si="418"/>
        <v>-999</v>
      </c>
      <c r="AP2639" s="82" t="str">
        <f t="shared" si="419"/>
        <v>MISSING</v>
      </c>
    </row>
    <row r="2640" spans="2:42">
      <c r="B2640" s="207"/>
      <c r="C2640" s="35">
        <v>2636</v>
      </c>
      <c r="D2640" s="161"/>
      <c r="E2640" s="161"/>
      <c r="F2640" s="161"/>
      <c r="G2640" s="161"/>
      <c r="H2640" s="161"/>
      <c r="I2640" s="161"/>
      <c r="J2640" s="161"/>
      <c r="K2640" s="161"/>
      <c r="L2640" s="161"/>
      <c r="M2640" s="161"/>
      <c r="N2640" s="171"/>
      <c r="O2640" s="171"/>
      <c r="P2640" s="171"/>
      <c r="Q2640" s="171"/>
      <c r="R2640" s="171"/>
      <c r="S2640" s="171"/>
      <c r="T2640" s="208" t="str">
        <f t="shared" si="410"/>
        <v>MISSING</v>
      </c>
      <c r="U2640" s="208" t="str">
        <f t="shared" si="411"/>
        <v>MISSING</v>
      </c>
      <c r="X2640" s="56">
        <f t="shared" si="412"/>
        <v>-99</v>
      </c>
      <c r="Y2640" s="56">
        <f t="shared" si="413"/>
        <v>-99</v>
      </c>
      <c r="Z2640" s="56">
        <f t="shared" si="414"/>
        <v>-99</v>
      </c>
      <c r="AA2640" s="56">
        <f t="shared" si="415"/>
        <v>-99</v>
      </c>
      <c r="AB2640" s="56">
        <f t="shared" si="416"/>
        <v>-99</v>
      </c>
      <c r="AC2640" s="56">
        <f t="shared" si="417"/>
        <v>-99</v>
      </c>
      <c r="AD2640" s="3"/>
      <c r="AE2640" s="82">
        <f>IF(D2640=1, 'adjustment factor'!$D$4, IF(D2640=-9,-999,IF(D2640="",-999,0)))</f>
        <v>-999</v>
      </c>
      <c r="AF2640" s="82">
        <f>IF(F2640=1, 'adjustment factor'!$D$5, IF(F2640=-9,-999,IF(F2640="",-999,0)))</f>
        <v>-999</v>
      </c>
      <c r="AG2640" s="82">
        <f>IF(E2640=1, 'adjustment factor'!$D$6, IF(E2640=-9,-999,IF(E2640="",-999,0)))</f>
        <v>-999</v>
      </c>
      <c r="AH2640" s="82">
        <f>IF(K2640&gt;=45,'adjustment factor'!$D$7,IF(K2640=-9,-1200,IF(K2640="",-1200,0)))</f>
        <v>-1200</v>
      </c>
      <c r="AI2640" s="82">
        <f>IF(L2640=1, 'adjustment factor'!$D$8, IF(L2640=-9,-999,IF(L2640="",-999,0)))</f>
        <v>-999</v>
      </c>
      <c r="AJ2640" s="82">
        <f>IF(AND(M2640&gt;=1,M2640&lt;=4),'adjustment factor'!$D$9,IF(M2640=-9,-999,IF(M2640=98,-999,IF(M2640=99,-999,IF(M2640="",-999,0)))))</f>
        <v>-999</v>
      </c>
      <c r="AK2640" s="82">
        <f>IF(H2640=1, 'adjustment factor'!$D$10, IF(H2640=-9,-999,IF(H2640="",-999,0)))</f>
        <v>-999</v>
      </c>
      <c r="AL2640" s="82">
        <f>IF(G2640=1, 'adjustment factor'!$D$11, IF(G2640=-9,-999,IF(G2640="",-999,0)))</f>
        <v>-999</v>
      </c>
      <c r="AM2640" s="82">
        <f>IF(I2640=1, 'adjustment factor'!$D$12, IF(I2640=-9,-999,IF(I2640="",-999,0)))</f>
        <v>-999</v>
      </c>
      <c r="AN2640" s="82">
        <f>IF(J2640=1, 'adjustment factor'!$D$13, IF(J2640=-9,-999,IF(J2640="",-999,0)))</f>
        <v>-999</v>
      </c>
      <c r="AO2640" s="82" t="str">
        <f t="shared" si="418"/>
        <v>-999</v>
      </c>
      <c r="AP2640" s="82" t="str">
        <f t="shared" si="419"/>
        <v>MISSING</v>
      </c>
    </row>
    <row r="2641" spans="2:42">
      <c r="B2641" s="207"/>
      <c r="C2641" s="35">
        <v>2637</v>
      </c>
      <c r="D2641" s="161"/>
      <c r="E2641" s="161"/>
      <c r="F2641" s="161"/>
      <c r="G2641" s="161"/>
      <c r="H2641" s="161"/>
      <c r="I2641" s="161"/>
      <c r="J2641" s="161"/>
      <c r="K2641" s="161"/>
      <c r="L2641" s="161"/>
      <c r="M2641" s="161"/>
      <c r="N2641" s="171"/>
      <c r="O2641" s="171"/>
      <c r="P2641" s="171"/>
      <c r="Q2641" s="171"/>
      <c r="R2641" s="171"/>
      <c r="S2641" s="171"/>
      <c r="T2641" s="208" t="str">
        <f t="shared" si="410"/>
        <v>MISSING</v>
      </c>
      <c r="U2641" s="208" t="str">
        <f t="shared" si="411"/>
        <v>MISSING</v>
      </c>
      <c r="X2641" s="56">
        <f t="shared" si="412"/>
        <v>-99</v>
      </c>
      <c r="Y2641" s="56">
        <f t="shared" si="413"/>
        <v>-99</v>
      </c>
      <c r="Z2641" s="56">
        <f t="shared" si="414"/>
        <v>-99</v>
      </c>
      <c r="AA2641" s="56">
        <f t="shared" si="415"/>
        <v>-99</v>
      </c>
      <c r="AB2641" s="56">
        <f t="shared" si="416"/>
        <v>-99</v>
      </c>
      <c r="AC2641" s="56">
        <f t="shared" si="417"/>
        <v>-99</v>
      </c>
      <c r="AD2641" s="3"/>
      <c r="AE2641" s="82">
        <f>IF(D2641=1, 'adjustment factor'!$D$4, IF(D2641=-9,-999,IF(D2641="",-999,0)))</f>
        <v>-999</v>
      </c>
      <c r="AF2641" s="82">
        <f>IF(F2641=1, 'adjustment factor'!$D$5, IF(F2641=-9,-999,IF(F2641="",-999,0)))</f>
        <v>-999</v>
      </c>
      <c r="AG2641" s="82">
        <f>IF(E2641=1, 'adjustment factor'!$D$6, IF(E2641=-9,-999,IF(E2641="",-999,0)))</f>
        <v>-999</v>
      </c>
      <c r="AH2641" s="82">
        <f>IF(K2641&gt;=45,'adjustment factor'!$D$7,IF(K2641=-9,-1200,IF(K2641="",-1200,0)))</f>
        <v>-1200</v>
      </c>
      <c r="AI2641" s="82">
        <f>IF(L2641=1, 'adjustment factor'!$D$8, IF(L2641=-9,-999,IF(L2641="",-999,0)))</f>
        <v>-999</v>
      </c>
      <c r="AJ2641" s="82">
        <f>IF(AND(M2641&gt;=1,M2641&lt;=4),'adjustment factor'!$D$9,IF(M2641=-9,-999,IF(M2641=98,-999,IF(M2641=99,-999,IF(M2641="",-999,0)))))</f>
        <v>-999</v>
      </c>
      <c r="AK2641" s="82">
        <f>IF(H2641=1, 'adjustment factor'!$D$10, IF(H2641=-9,-999,IF(H2641="",-999,0)))</f>
        <v>-999</v>
      </c>
      <c r="AL2641" s="82">
        <f>IF(G2641=1, 'adjustment factor'!$D$11, IF(G2641=-9,-999,IF(G2641="",-999,0)))</f>
        <v>-999</v>
      </c>
      <c r="AM2641" s="82">
        <f>IF(I2641=1, 'adjustment factor'!$D$12, IF(I2641=-9,-999,IF(I2641="",-999,0)))</f>
        <v>-999</v>
      </c>
      <c r="AN2641" s="82">
        <f>IF(J2641=1, 'adjustment factor'!$D$13, IF(J2641=-9,-999,IF(J2641="",-999,0)))</f>
        <v>-999</v>
      </c>
      <c r="AO2641" s="82" t="str">
        <f t="shared" si="418"/>
        <v>-999</v>
      </c>
      <c r="AP2641" s="82" t="str">
        <f t="shared" si="419"/>
        <v>MISSING</v>
      </c>
    </row>
    <row r="2642" spans="2:42">
      <c r="B2642" s="207"/>
      <c r="C2642" s="35">
        <v>2638</v>
      </c>
      <c r="D2642" s="161"/>
      <c r="E2642" s="161"/>
      <c r="F2642" s="161"/>
      <c r="G2642" s="161"/>
      <c r="H2642" s="161"/>
      <c r="I2642" s="161"/>
      <c r="J2642" s="161"/>
      <c r="K2642" s="161"/>
      <c r="L2642" s="161"/>
      <c r="M2642" s="161"/>
      <c r="N2642" s="171"/>
      <c r="O2642" s="171"/>
      <c r="P2642" s="171"/>
      <c r="Q2642" s="171"/>
      <c r="R2642" s="171"/>
      <c r="S2642" s="171"/>
      <c r="T2642" s="208" t="str">
        <f t="shared" si="410"/>
        <v>MISSING</v>
      </c>
      <c r="U2642" s="208" t="str">
        <f t="shared" si="411"/>
        <v>MISSING</v>
      </c>
      <c r="X2642" s="56">
        <f t="shared" si="412"/>
        <v>-99</v>
      </c>
      <c r="Y2642" s="56">
        <f t="shared" si="413"/>
        <v>-99</v>
      </c>
      <c r="Z2642" s="56">
        <f t="shared" si="414"/>
        <v>-99</v>
      </c>
      <c r="AA2642" s="56">
        <f t="shared" si="415"/>
        <v>-99</v>
      </c>
      <c r="AB2642" s="56">
        <f t="shared" si="416"/>
        <v>-99</v>
      </c>
      <c r="AC2642" s="56">
        <f t="shared" si="417"/>
        <v>-99</v>
      </c>
      <c r="AD2642" s="3"/>
      <c r="AE2642" s="82">
        <f>IF(D2642=1, 'adjustment factor'!$D$4, IF(D2642=-9,-999,IF(D2642="",-999,0)))</f>
        <v>-999</v>
      </c>
      <c r="AF2642" s="82">
        <f>IF(F2642=1, 'adjustment factor'!$D$5, IF(F2642=-9,-999,IF(F2642="",-999,0)))</f>
        <v>-999</v>
      </c>
      <c r="AG2642" s="82">
        <f>IF(E2642=1, 'adjustment factor'!$D$6, IF(E2642=-9,-999,IF(E2642="",-999,0)))</f>
        <v>-999</v>
      </c>
      <c r="AH2642" s="82">
        <f>IF(K2642&gt;=45,'adjustment factor'!$D$7,IF(K2642=-9,-1200,IF(K2642="",-1200,0)))</f>
        <v>-1200</v>
      </c>
      <c r="AI2642" s="82">
        <f>IF(L2642=1, 'adjustment factor'!$D$8, IF(L2642=-9,-999,IF(L2642="",-999,0)))</f>
        <v>-999</v>
      </c>
      <c r="AJ2642" s="82">
        <f>IF(AND(M2642&gt;=1,M2642&lt;=4),'adjustment factor'!$D$9,IF(M2642=-9,-999,IF(M2642=98,-999,IF(M2642=99,-999,IF(M2642="",-999,0)))))</f>
        <v>-999</v>
      </c>
      <c r="AK2642" s="82">
        <f>IF(H2642=1, 'adjustment factor'!$D$10, IF(H2642=-9,-999,IF(H2642="",-999,0)))</f>
        <v>-999</v>
      </c>
      <c r="AL2642" s="82">
        <f>IF(G2642=1, 'adjustment factor'!$D$11, IF(G2642=-9,-999,IF(G2642="",-999,0)))</f>
        <v>-999</v>
      </c>
      <c r="AM2642" s="82">
        <f>IF(I2642=1, 'adjustment factor'!$D$12, IF(I2642=-9,-999,IF(I2642="",-999,0)))</f>
        <v>-999</v>
      </c>
      <c r="AN2642" s="82">
        <f>IF(J2642=1, 'adjustment factor'!$D$13, IF(J2642=-9,-999,IF(J2642="",-999,0)))</f>
        <v>-999</v>
      </c>
      <c r="AO2642" s="82" t="str">
        <f t="shared" si="418"/>
        <v>-999</v>
      </c>
      <c r="AP2642" s="82" t="str">
        <f t="shared" si="419"/>
        <v>MISSING</v>
      </c>
    </row>
    <row r="2643" spans="2:42">
      <c r="B2643" s="207"/>
      <c r="C2643" s="35">
        <v>2639</v>
      </c>
      <c r="D2643" s="161"/>
      <c r="E2643" s="161"/>
      <c r="F2643" s="161"/>
      <c r="G2643" s="161"/>
      <c r="H2643" s="161"/>
      <c r="I2643" s="161"/>
      <c r="J2643" s="161"/>
      <c r="K2643" s="161"/>
      <c r="L2643" s="161"/>
      <c r="M2643" s="161"/>
      <c r="N2643" s="171"/>
      <c r="O2643" s="171"/>
      <c r="P2643" s="171"/>
      <c r="Q2643" s="171"/>
      <c r="R2643" s="171"/>
      <c r="S2643" s="171"/>
      <c r="T2643" s="208" t="str">
        <f t="shared" si="410"/>
        <v>MISSING</v>
      </c>
      <c r="U2643" s="208" t="str">
        <f t="shared" si="411"/>
        <v>MISSING</v>
      </c>
      <c r="X2643" s="56">
        <f t="shared" si="412"/>
        <v>-99</v>
      </c>
      <c r="Y2643" s="56">
        <f t="shared" si="413"/>
        <v>-99</v>
      </c>
      <c r="Z2643" s="56">
        <f t="shared" si="414"/>
        <v>-99</v>
      </c>
      <c r="AA2643" s="56">
        <f t="shared" si="415"/>
        <v>-99</v>
      </c>
      <c r="AB2643" s="56">
        <f t="shared" si="416"/>
        <v>-99</v>
      </c>
      <c r="AC2643" s="56">
        <f t="shared" si="417"/>
        <v>-99</v>
      </c>
      <c r="AD2643" s="3"/>
      <c r="AE2643" s="82">
        <f>IF(D2643=1, 'adjustment factor'!$D$4, IF(D2643=-9,-999,IF(D2643="",-999,0)))</f>
        <v>-999</v>
      </c>
      <c r="AF2643" s="82">
        <f>IF(F2643=1, 'adjustment factor'!$D$5, IF(F2643=-9,-999,IF(F2643="",-999,0)))</f>
        <v>-999</v>
      </c>
      <c r="AG2643" s="82">
        <f>IF(E2643=1, 'adjustment factor'!$D$6, IF(E2643=-9,-999,IF(E2643="",-999,0)))</f>
        <v>-999</v>
      </c>
      <c r="AH2643" s="82">
        <f>IF(K2643&gt;=45,'adjustment factor'!$D$7,IF(K2643=-9,-1200,IF(K2643="",-1200,0)))</f>
        <v>-1200</v>
      </c>
      <c r="AI2643" s="82">
        <f>IF(L2643=1, 'adjustment factor'!$D$8, IF(L2643=-9,-999,IF(L2643="",-999,0)))</f>
        <v>-999</v>
      </c>
      <c r="AJ2643" s="82">
        <f>IF(AND(M2643&gt;=1,M2643&lt;=4),'adjustment factor'!$D$9,IF(M2643=-9,-999,IF(M2643=98,-999,IF(M2643=99,-999,IF(M2643="",-999,0)))))</f>
        <v>-999</v>
      </c>
      <c r="AK2643" s="82">
        <f>IF(H2643=1, 'adjustment factor'!$D$10, IF(H2643=-9,-999,IF(H2643="",-999,0)))</f>
        <v>-999</v>
      </c>
      <c r="AL2643" s="82">
        <f>IF(G2643=1, 'adjustment factor'!$D$11, IF(G2643=-9,-999,IF(G2643="",-999,0)))</f>
        <v>-999</v>
      </c>
      <c r="AM2643" s="82">
        <f>IF(I2643=1, 'adjustment factor'!$D$12, IF(I2643=-9,-999,IF(I2643="",-999,0)))</f>
        <v>-999</v>
      </c>
      <c r="AN2643" s="82">
        <f>IF(J2643=1, 'adjustment factor'!$D$13, IF(J2643=-9,-999,IF(J2643="",-999,0)))</f>
        <v>-999</v>
      </c>
      <c r="AO2643" s="82" t="str">
        <f t="shared" si="418"/>
        <v>-999</v>
      </c>
      <c r="AP2643" s="82" t="str">
        <f t="shared" si="419"/>
        <v>MISSING</v>
      </c>
    </row>
    <row r="2644" spans="2:42">
      <c r="B2644" s="207"/>
      <c r="C2644" s="35">
        <v>2640</v>
      </c>
      <c r="D2644" s="161"/>
      <c r="E2644" s="161"/>
      <c r="F2644" s="161"/>
      <c r="G2644" s="161"/>
      <c r="H2644" s="161"/>
      <c r="I2644" s="161"/>
      <c r="J2644" s="161"/>
      <c r="K2644" s="161"/>
      <c r="L2644" s="161"/>
      <c r="M2644" s="161"/>
      <c r="N2644" s="171"/>
      <c r="O2644" s="171"/>
      <c r="P2644" s="171"/>
      <c r="Q2644" s="171"/>
      <c r="R2644" s="171"/>
      <c r="S2644" s="171"/>
      <c r="T2644" s="208" t="str">
        <f t="shared" si="410"/>
        <v>MISSING</v>
      </c>
      <c r="U2644" s="208" t="str">
        <f t="shared" si="411"/>
        <v>MISSING</v>
      </c>
      <c r="X2644" s="56">
        <f t="shared" si="412"/>
        <v>-99</v>
      </c>
      <c r="Y2644" s="56">
        <f t="shared" si="413"/>
        <v>-99</v>
      </c>
      <c r="Z2644" s="56">
        <f t="shared" si="414"/>
        <v>-99</v>
      </c>
      <c r="AA2644" s="56">
        <f t="shared" si="415"/>
        <v>-99</v>
      </c>
      <c r="AB2644" s="56">
        <f t="shared" si="416"/>
        <v>-99</v>
      </c>
      <c r="AC2644" s="56">
        <f t="shared" si="417"/>
        <v>-99</v>
      </c>
      <c r="AD2644" s="3"/>
      <c r="AE2644" s="82">
        <f>IF(D2644=1, 'adjustment factor'!$D$4, IF(D2644=-9,-999,IF(D2644="",-999,0)))</f>
        <v>-999</v>
      </c>
      <c r="AF2644" s="82">
        <f>IF(F2644=1, 'adjustment factor'!$D$5, IF(F2644=-9,-999,IF(F2644="",-999,0)))</f>
        <v>-999</v>
      </c>
      <c r="AG2644" s="82">
        <f>IF(E2644=1, 'adjustment factor'!$D$6, IF(E2644=-9,-999,IF(E2644="",-999,0)))</f>
        <v>-999</v>
      </c>
      <c r="AH2644" s="82">
        <f>IF(K2644&gt;=45,'adjustment factor'!$D$7,IF(K2644=-9,-1200,IF(K2644="",-1200,0)))</f>
        <v>-1200</v>
      </c>
      <c r="AI2644" s="82">
        <f>IF(L2644=1, 'adjustment factor'!$D$8, IF(L2644=-9,-999,IF(L2644="",-999,0)))</f>
        <v>-999</v>
      </c>
      <c r="AJ2644" s="82">
        <f>IF(AND(M2644&gt;=1,M2644&lt;=4),'adjustment factor'!$D$9,IF(M2644=-9,-999,IF(M2644=98,-999,IF(M2644=99,-999,IF(M2644="",-999,0)))))</f>
        <v>-999</v>
      </c>
      <c r="AK2644" s="82">
        <f>IF(H2644=1, 'adjustment factor'!$D$10, IF(H2644=-9,-999,IF(H2644="",-999,0)))</f>
        <v>-999</v>
      </c>
      <c r="AL2644" s="82">
        <f>IF(G2644=1, 'adjustment factor'!$D$11, IF(G2644=-9,-999,IF(G2644="",-999,0)))</f>
        <v>-999</v>
      </c>
      <c r="AM2644" s="82">
        <f>IF(I2644=1, 'adjustment factor'!$D$12, IF(I2644=-9,-999,IF(I2644="",-999,0)))</f>
        <v>-999</v>
      </c>
      <c r="AN2644" s="82">
        <f>IF(J2644=1, 'adjustment factor'!$D$13, IF(J2644=-9,-999,IF(J2644="",-999,0)))</f>
        <v>-999</v>
      </c>
      <c r="AO2644" s="82" t="str">
        <f t="shared" si="418"/>
        <v>-999</v>
      </c>
      <c r="AP2644" s="82" t="str">
        <f t="shared" si="419"/>
        <v>MISSING</v>
      </c>
    </row>
    <row r="2645" spans="2:42">
      <c r="B2645" s="207"/>
      <c r="C2645" s="35">
        <v>2641</v>
      </c>
      <c r="D2645" s="161"/>
      <c r="E2645" s="161"/>
      <c r="F2645" s="161"/>
      <c r="G2645" s="161"/>
      <c r="H2645" s="161"/>
      <c r="I2645" s="161"/>
      <c r="J2645" s="161"/>
      <c r="K2645" s="161"/>
      <c r="L2645" s="161"/>
      <c r="M2645" s="161"/>
      <c r="N2645" s="171"/>
      <c r="O2645" s="171"/>
      <c r="P2645" s="171"/>
      <c r="Q2645" s="171"/>
      <c r="R2645" s="171"/>
      <c r="S2645" s="171"/>
      <c r="T2645" s="208" t="str">
        <f t="shared" ref="T2645:T2708" si="420">IF(SUM(X2645:AC2645)&gt;-0.01, SUM(X2645:AC2645), "MISSING")</f>
        <v>MISSING</v>
      </c>
      <c r="U2645" s="208" t="str">
        <f t="shared" ref="U2645:U2708" si="421">IF(AP2645="MISSING","MISSING", 3.88+0.604*T2645+0.055*(T2645^2)-AP2645)</f>
        <v>MISSING</v>
      </c>
      <c r="X2645" s="56">
        <f t="shared" ref="X2645:X2708" si="422">IF(N2645&gt;0,((N2645-3)*-1),-99)</f>
        <v>-99</v>
      </c>
      <c r="Y2645" s="56">
        <f t="shared" ref="Y2645:Y2708" si="423">IF(O2645&gt;0,((O2645-3)*-1),-99)</f>
        <v>-99</v>
      </c>
      <c r="Z2645" s="56">
        <f t="shared" ref="Z2645:Z2708" si="424">IF(P2645&gt;0,((P2645-3)*-1),-99)</f>
        <v>-99</v>
      </c>
      <c r="AA2645" s="56">
        <f t="shared" ref="AA2645:AA2708" si="425">IF(Q2645&gt;0,((Q2645-3)*-1),-99)</f>
        <v>-99</v>
      </c>
      <c r="AB2645" s="56">
        <f t="shared" ref="AB2645:AB2708" si="426">IF(R2645&gt;0,((R2645-3)*-1),-99)</f>
        <v>-99</v>
      </c>
      <c r="AC2645" s="56">
        <f t="shared" ref="AC2645:AC2708" si="427">IF(S2645&gt;0,((S2645-3)*-1),-99)</f>
        <v>-99</v>
      </c>
      <c r="AD2645" s="3"/>
      <c r="AE2645" s="82">
        <f>IF(D2645=1, 'adjustment factor'!$D$4, IF(D2645=-9,-999,IF(D2645="",-999,0)))</f>
        <v>-999</v>
      </c>
      <c r="AF2645" s="82">
        <f>IF(F2645=1, 'adjustment factor'!$D$5, IF(F2645=-9,-999,IF(F2645="",-999,0)))</f>
        <v>-999</v>
      </c>
      <c r="AG2645" s="82">
        <f>IF(E2645=1, 'adjustment factor'!$D$6, IF(E2645=-9,-999,IF(E2645="",-999,0)))</f>
        <v>-999</v>
      </c>
      <c r="AH2645" s="82">
        <f>IF(K2645&gt;=45,'adjustment factor'!$D$7,IF(K2645=-9,-1200,IF(K2645="",-1200,0)))</f>
        <v>-1200</v>
      </c>
      <c r="AI2645" s="82">
        <f>IF(L2645=1, 'adjustment factor'!$D$8, IF(L2645=-9,-999,IF(L2645="",-999,0)))</f>
        <v>-999</v>
      </c>
      <c r="AJ2645" s="82">
        <f>IF(AND(M2645&gt;=1,M2645&lt;=4),'adjustment factor'!$D$9,IF(M2645=-9,-999,IF(M2645=98,-999,IF(M2645=99,-999,IF(M2645="",-999,0)))))</f>
        <v>-999</v>
      </c>
      <c r="AK2645" s="82">
        <f>IF(H2645=1, 'adjustment factor'!$D$10, IF(H2645=-9,-999,IF(H2645="",-999,0)))</f>
        <v>-999</v>
      </c>
      <c r="AL2645" s="82">
        <f>IF(G2645=1, 'adjustment factor'!$D$11, IF(G2645=-9,-999,IF(G2645="",-999,0)))</f>
        <v>-999</v>
      </c>
      <c r="AM2645" s="82">
        <f>IF(I2645=1, 'adjustment factor'!$D$12, IF(I2645=-9,-999,IF(I2645="",-999,0)))</f>
        <v>-999</v>
      </c>
      <c r="AN2645" s="82">
        <f>IF(J2645=1, 'adjustment factor'!$D$13, IF(J2645=-9,-999,IF(J2645="",-999,0)))</f>
        <v>-999</v>
      </c>
      <c r="AO2645" s="82" t="str">
        <f t="shared" ref="AO2645:AO2708" si="428">IF(-AE2645-AF2645-AG2645-AH2645+AI2645+AJ2645-AK2645-AL2645-AM2645-AN2645&lt;3, -AE2645-AF2645-AG2645-AH2645+AI2645+AJ2645-AK2645-AL2645-AM2645-AN2645, "-999")</f>
        <v>-999</v>
      </c>
      <c r="AP2645" s="82" t="str">
        <f t="shared" ref="AP2645:AP2708" si="429">IF(AND(SUM(AE2645:AN2645)&gt;-1, (SUM(X2645:AC2645)&gt;-1)), 14.353-AE2645-AF2645-AG2645-AH2645+AI2645+AJ2645-AK2645-AL2645-AM2645-AN2645, "MISSING")</f>
        <v>MISSING</v>
      </c>
    </row>
    <row r="2646" spans="2:42">
      <c r="B2646" s="207"/>
      <c r="C2646" s="35">
        <v>2642</v>
      </c>
      <c r="D2646" s="161"/>
      <c r="E2646" s="161"/>
      <c r="F2646" s="161"/>
      <c r="G2646" s="161"/>
      <c r="H2646" s="161"/>
      <c r="I2646" s="161"/>
      <c r="J2646" s="161"/>
      <c r="K2646" s="161"/>
      <c r="L2646" s="161"/>
      <c r="M2646" s="161"/>
      <c r="N2646" s="171"/>
      <c r="O2646" s="171"/>
      <c r="P2646" s="171"/>
      <c r="Q2646" s="171"/>
      <c r="R2646" s="171"/>
      <c r="S2646" s="171"/>
      <c r="T2646" s="208" t="str">
        <f t="shared" si="420"/>
        <v>MISSING</v>
      </c>
      <c r="U2646" s="208" t="str">
        <f t="shared" si="421"/>
        <v>MISSING</v>
      </c>
      <c r="X2646" s="56">
        <f t="shared" si="422"/>
        <v>-99</v>
      </c>
      <c r="Y2646" s="56">
        <f t="shared" si="423"/>
        <v>-99</v>
      </c>
      <c r="Z2646" s="56">
        <f t="shared" si="424"/>
        <v>-99</v>
      </c>
      <c r="AA2646" s="56">
        <f t="shared" si="425"/>
        <v>-99</v>
      </c>
      <c r="AB2646" s="56">
        <f t="shared" si="426"/>
        <v>-99</v>
      </c>
      <c r="AC2646" s="56">
        <f t="shared" si="427"/>
        <v>-99</v>
      </c>
      <c r="AD2646" s="3"/>
      <c r="AE2646" s="82">
        <f>IF(D2646=1, 'adjustment factor'!$D$4, IF(D2646=-9,-999,IF(D2646="",-999,0)))</f>
        <v>-999</v>
      </c>
      <c r="AF2646" s="82">
        <f>IF(F2646=1, 'adjustment factor'!$D$5, IF(F2646=-9,-999,IF(F2646="",-999,0)))</f>
        <v>-999</v>
      </c>
      <c r="AG2646" s="82">
        <f>IF(E2646=1, 'adjustment factor'!$D$6, IF(E2646=-9,-999,IF(E2646="",-999,0)))</f>
        <v>-999</v>
      </c>
      <c r="AH2646" s="82">
        <f>IF(K2646&gt;=45,'adjustment factor'!$D$7,IF(K2646=-9,-1200,IF(K2646="",-1200,0)))</f>
        <v>-1200</v>
      </c>
      <c r="AI2646" s="82">
        <f>IF(L2646=1, 'adjustment factor'!$D$8, IF(L2646=-9,-999,IF(L2646="",-999,0)))</f>
        <v>-999</v>
      </c>
      <c r="AJ2646" s="82">
        <f>IF(AND(M2646&gt;=1,M2646&lt;=4),'adjustment factor'!$D$9,IF(M2646=-9,-999,IF(M2646=98,-999,IF(M2646=99,-999,IF(M2646="",-999,0)))))</f>
        <v>-999</v>
      </c>
      <c r="AK2646" s="82">
        <f>IF(H2646=1, 'adjustment factor'!$D$10, IF(H2646=-9,-999,IF(H2646="",-999,0)))</f>
        <v>-999</v>
      </c>
      <c r="AL2646" s="82">
        <f>IF(G2646=1, 'adjustment factor'!$D$11, IF(G2646=-9,-999,IF(G2646="",-999,0)))</f>
        <v>-999</v>
      </c>
      <c r="AM2646" s="82">
        <f>IF(I2646=1, 'adjustment factor'!$D$12, IF(I2646=-9,-999,IF(I2646="",-999,0)))</f>
        <v>-999</v>
      </c>
      <c r="AN2646" s="82">
        <f>IF(J2646=1, 'adjustment factor'!$D$13, IF(J2646=-9,-999,IF(J2646="",-999,0)))</f>
        <v>-999</v>
      </c>
      <c r="AO2646" s="82" t="str">
        <f t="shared" si="428"/>
        <v>-999</v>
      </c>
      <c r="AP2646" s="82" t="str">
        <f t="shared" si="429"/>
        <v>MISSING</v>
      </c>
    </row>
    <row r="2647" spans="2:42">
      <c r="B2647" s="207"/>
      <c r="C2647" s="35">
        <v>2643</v>
      </c>
      <c r="D2647" s="161"/>
      <c r="E2647" s="161"/>
      <c r="F2647" s="161"/>
      <c r="G2647" s="161"/>
      <c r="H2647" s="161"/>
      <c r="I2647" s="161"/>
      <c r="J2647" s="161"/>
      <c r="K2647" s="161"/>
      <c r="L2647" s="161"/>
      <c r="M2647" s="161"/>
      <c r="N2647" s="171"/>
      <c r="O2647" s="171"/>
      <c r="P2647" s="171"/>
      <c r="Q2647" s="171"/>
      <c r="R2647" s="171"/>
      <c r="S2647" s="171"/>
      <c r="T2647" s="208" t="str">
        <f t="shared" si="420"/>
        <v>MISSING</v>
      </c>
      <c r="U2647" s="208" t="str">
        <f t="shared" si="421"/>
        <v>MISSING</v>
      </c>
      <c r="X2647" s="56">
        <f t="shared" si="422"/>
        <v>-99</v>
      </c>
      <c r="Y2647" s="56">
        <f t="shared" si="423"/>
        <v>-99</v>
      </c>
      <c r="Z2647" s="56">
        <f t="shared" si="424"/>
        <v>-99</v>
      </c>
      <c r="AA2647" s="56">
        <f t="shared" si="425"/>
        <v>-99</v>
      </c>
      <c r="AB2647" s="56">
        <f t="shared" si="426"/>
        <v>-99</v>
      </c>
      <c r="AC2647" s="56">
        <f t="shared" si="427"/>
        <v>-99</v>
      </c>
      <c r="AD2647" s="3"/>
      <c r="AE2647" s="82">
        <f>IF(D2647=1, 'adjustment factor'!$D$4, IF(D2647=-9,-999,IF(D2647="",-999,0)))</f>
        <v>-999</v>
      </c>
      <c r="AF2647" s="82">
        <f>IF(F2647=1, 'adjustment factor'!$D$5, IF(F2647=-9,-999,IF(F2647="",-999,0)))</f>
        <v>-999</v>
      </c>
      <c r="AG2647" s="82">
        <f>IF(E2647=1, 'adjustment factor'!$D$6, IF(E2647=-9,-999,IF(E2647="",-999,0)))</f>
        <v>-999</v>
      </c>
      <c r="AH2647" s="82">
        <f>IF(K2647&gt;=45,'adjustment factor'!$D$7,IF(K2647=-9,-1200,IF(K2647="",-1200,0)))</f>
        <v>-1200</v>
      </c>
      <c r="AI2647" s="82">
        <f>IF(L2647=1, 'adjustment factor'!$D$8, IF(L2647=-9,-999,IF(L2647="",-999,0)))</f>
        <v>-999</v>
      </c>
      <c r="AJ2647" s="82">
        <f>IF(AND(M2647&gt;=1,M2647&lt;=4),'adjustment factor'!$D$9,IF(M2647=-9,-999,IF(M2647=98,-999,IF(M2647=99,-999,IF(M2647="",-999,0)))))</f>
        <v>-999</v>
      </c>
      <c r="AK2647" s="82">
        <f>IF(H2647=1, 'adjustment factor'!$D$10, IF(H2647=-9,-999,IF(H2647="",-999,0)))</f>
        <v>-999</v>
      </c>
      <c r="AL2647" s="82">
        <f>IF(G2647=1, 'adjustment factor'!$D$11, IF(G2647=-9,-999,IF(G2647="",-999,0)))</f>
        <v>-999</v>
      </c>
      <c r="AM2647" s="82">
        <f>IF(I2647=1, 'adjustment factor'!$D$12, IF(I2647=-9,-999,IF(I2647="",-999,0)))</f>
        <v>-999</v>
      </c>
      <c r="AN2647" s="82">
        <f>IF(J2647=1, 'adjustment factor'!$D$13, IF(J2647=-9,-999,IF(J2647="",-999,0)))</f>
        <v>-999</v>
      </c>
      <c r="AO2647" s="82" t="str">
        <f t="shared" si="428"/>
        <v>-999</v>
      </c>
      <c r="AP2647" s="82" t="str">
        <f t="shared" si="429"/>
        <v>MISSING</v>
      </c>
    </row>
    <row r="2648" spans="2:42">
      <c r="B2648" s="207"/>
      <c r="C2648" s="35">
        <v>2644</v>
      </c>
      <c r="D2648" s="161"/>
      <c r="E2648" s="161"/>
      <c r="F2648" s="161"/>
      <c r="G2648" s="161"/>
      <c r="H2648" s="161"/>
      <c r="I2648" s="161"/>
      <c r="J2648" s="161"/>
      <c r="K2648" s="161"/>
      <c r="L2648" s="161"/>
      <c r="M2648" s="161"/>
      <c r="N2648" s="171"/>
      <c r="O2648" s="171"/>
      <c r="P2648" s="171"/>
      <c r="Q2648" s="171"/>
      <c r="R2648" s="171"/>
      <c r="S2648" s="171"/>
      <c r="T2648" s="208" t="str">
        <f t="shared" si="420"/>
        <v>MISSING</v>
      </c>
      <c r="U2648" s="208" t="str">
        <f t="shared" si="421"/>
        <v>MISSING</v>
      </c>
      <c r="X2648" s="56">
        <f t="shared" si="422"/>
        <v>-99</v>
      </c>
      <c r="Y2648" s="56">
        <f t="shared" si="423"/>
        <v>-99</v>
      </c>
      <c r="Z2648" s="56">
        <f t="shared" si="424"/>
        <v>-99</v>
      </c>
      <c r="AA2648" s="56">
        <f t="shared" si="425"/>
        <v>-99</v>
      </c>
      <c r="AB2648" s="56">
        <f t="shared" si="426"/>
        <v>-99</v>
      </c>
      <c r="AC2648" s="56">
        <f t="shared" si="427"/>
        <v>-99</v>
      </c>
      <c r="AD2648" s="3"/>
      <c r="AE2648" s="82">
        <f>IF(D2648=1, 'adjustment factor'!$D$4, IF(D2648=-9,-999,IF(D2648="",-999,0)))</f>
        <v>-999</v>
      </c>
      <c r="AF2648" s="82">
        <f>IF(F2648=1, 'adjustment factor'!$D$5, IF(F2648=-9,-999,IF(F2648="",-999,0)))</f>
        <v>-999</v>
      </c>
      <c r="AG2648" s="82">
        <f>IF(E2648=1, 'adjustment factor'!$D$6, IF(E2648=-9,-999,IF(E2648="",-999,0)))</f>
        <v>-999</v>
      </c>
      <c r="AH2648" s="82">
        <f>IF(K2648&gt;=45,'adjustment factor'!$D$7,IF(K2648=-9,-1200,IF(K2648="",-1200,0)))</f>
        <v>-1200</v>
      </c>
      <c r="AI2648" s="82">
        <f>IF(L2648=1, 'adjustment factor'!$D$8, IF(L2648=-9,-999,IF(L2648="",-999,0)))</f>
        <v>-999</v>
      </c>
      <c r="AJ2648" s="82">
        <f>IF(AND(M2648&gt;=1,M2648&lt;=4),'adjustment factor'!$D$9,IF(M2648=-9,-999,IF(M2648=98,-999,IF(M2648=99,-999,IF(M2648="",-999,0)))))</f>
        <v>-999</v>
      </c>
      <c r="AK2648" s="82">
        <f>IF(H2648=1, 'adjustment factor'!$D$10, IF(H2648=-9,-999,IF(H2648="",-999,0)))</f>
        <v>-999</v>
      </c>
      <c r="AL2648" s="82">
        <f>IF(G2648=1, 'adjustment factor'!$D$11, IF(G2648=-9,-999,IF(G2648="",-999,0)))</f>
        <v>-999</v>
      </c>
      <c r="AM2648" s="82">
        <f>IF(I2648=1, 'adjustment factor'!$D$12, IF(I2648=-9,-999,IF(I2648="",-999,0)))</f>
        <v>-999</v>
      </c>
      <c r="AN2648" s="82">
        <f>IF(J2648=1, 'adjustment factor'!$D$13, IF(J2648=-9,-999,IF(J2648="",-999,0)))</f>
        <v>-999</v>
      </c>
      <c r="AO2648" s="82" t="str">
        <f t="shared" si="428"/>
        <v>-999</v>
      </c>
      <c r="AP2648" s="82" t="str">
        <f t="shared" si="429"/>
        <v>MISSING</v>
      </c>
    </row>
    <row r="2649" spans="2:42">
      <c r="B2649" s="207"/>
      <c r="C2649" s="35">
        <v>2645</v>
      </c>
      <c r="D2649" s="161"/>
      <c r="E2649" s="161"/>
      <c r="F2649" s="161"/>
      <c r="G2649" s="161"/>
      <c r="H2649" s="161"/>
      <c r="I2649" s="161"/>
      <c r="J2649" s="161"/>
      <c r="K2649" s="161"/>
      <c r="L2649" s="161"/>
      <c r="M2649" s="161"/>
      <c r="N2649" s="171"/>
      <c r="O2649" s="171"/>
      <c r="P2649" s="171"/>
      <c r="Q2649" s="171"/>
      <c r="R2649" s="171"/>
      <c r="S2649" s="171"/>
      <c r="T2649" s="208" t="str">
        <f t="shared" si="420"/>
        <v>MISSING</v>
      </c>
      <c r="U2649" s="208" t="str">
        <f t="shared" si="421"/>
        <v>MISSING</v>
      </c>
      <c r="X2649" s="56">
        <f t="shared" si="422"/>
        <v>-99</v>
      </c>
      <c r="Y2649" s="56">
        <f t="shared" si="423"/>
        <v>-99</v>
      </c>
      <c r="Z2649" s="56">
        <f t="shared" si="424"/>
        <v>-99</v>
      </c>
      <c r="AA2649" s="56">
        <f t="shared" si="425"/>
        <v>-99</v>
      </c>
      <c r="AB2649" s="56">
        <f t="shared" si="426"/>
        <v>-99</v>
      </c>
      <c r="AC2649" s="56">
        <f t="shared" si="427"/>
        <v>-99</v>
      </c>
      <c r="AD2649" s="3"/>
      <c r="AE2649" s="82">
        <f>IF(D2649=1, 'adjustment factor'!$D$4, IF(D2649=-9,-999,IF(D2649="",-999,0)))</f>
        <v>-999</v>
      </c>
      <c r="AF2649" s="82">
        <f>IF(F2649=1, 'adjustment factor'!$D$5, IF(F2649=-9,-999,IF(F2649="",-999,0)))</f>
        <v>-999</v>
      </c>
      <c r="AG2649" s="82">
        <f>IF(E2649=1, 'adjustment factor'!$D$6, IF(E2649=-9,-999,IF(E2649="",-999,0)))</f>
        <v>-999</v>
      </c>
      <c r="AH2649" s="82">
        <f>IF(K2649&gt;=45,'adjustment factor'!$D$7,IF(K2649=-9,-1200,IF(K2649="",-1200,0)))</f>
        <v>-1200</v>
      </c>
      <c r="AI2649" s="82">
        <f>IF(L2649=1, 'adjustment factor'!$D$8, IF(L2649=-9,-999,IF(L2649="",-999,0)))</f>
        <v>-999</v>
      </c>
      <c r="AJ2649" s="82">
        <f>IF(AND(M2649&gt;=1,M2649&lt;=4),'adjustment factor'!$D$9,IF(M2649=-9,-999,IF(M2649=98,-999,IF(M2649=99,-999,IF(M2649="",-999,0)))))</f>
        <v>-999</v>
      </c>
      <c r="AK2649" s="82">
        <f>IF(H2649=1, 'adjustment factor'!$D$10, IF(H2649=-9,-999,IF(H2649="",-999,0)))</f>
        <v>-999</v>
      </c>
      <c r="AL2649" s="82">
        <f>IF(G2649=1, 'adjustment factor'!$D$11, IF(G2649=-9,-999,IF(G2649="",-999,0)))</f>
        <v>-999</v>
      </c>
      <c r="AM2649" s="82">
        <f>IF(I2649=1, 'adjustment factor'!$D$12, IF(I2649=-9,-999,IF(I2649="",-999,0)))</f>
        <v>-999</v>
      </c>
      <c r="AN2649" s="82">
        <f>IF(J2649=1, 'adjustment factor'!$D$13, IF(J2649=-9,-999,IF(J2649="",-999,0)))</f>
        <v>-999</v>
      </c>
      <c r="AO2649" s="82" t="str">
        <f t="shared" si="428"/>
        <v>-999</v>
      </c>
      <c r="AP2649" s="82" t="str">
        <f t="shared" si="429"/>
        <v>MISSING</v>
      </c>
    </row>
    <row r="2650" spans="2:42">
      <c r="B2650" s="207"/>
      <c r="C2650" s="35">
        <v>2646</v>
      </c>
      <c r="D2650" s="161"/>
      <c r="E2650" s="161"/>
      <c r="F2650" s="161"/>
      <c r="G2650" s="161"/>
      <c r="H2650" s="161"/>
      <c r="I2650" s="161"/>
      <c r="J2650" s="161"/>
      <c r="K2650" s="161"/>
      <c r="L2650" s="161"/>
      <c r="M2650" s="161"/>
      <c r="N2650" s="171"/>
      <c r="O2650" s="171"/>
      <c r="P2650" s="171"/>
      <c r="Q2650" s="171"/>
      <c r="R2650" s="171"/>
      <c r="S2650" s="171"/>
      <c r="T2650" s="208" t="str">
        <f t="shared" si="420"/>
        <v>MISSING</v>
      </c>
      <c r="U2650" s="208" t="str">
        <f t="shared" si="421"/>
        <v>MISSING</v>
      </c>
      <c r="X2650" s="56">
        <f t="shared" si="422"/>
        <v>-99</v>
      </c>
      <c r="Y2650" s="56">
        <f t="shared" si="423"/>
        <v>-99</v>
      </c>
      <c r="Z2650" s="56">
        <f t="shared" si="424"/>
        <v>-99</v>
      </c>
      <c r="AA2650" s="56">
        <f t="shared" si="425"/>
        <v>-99</v>
      </c>
      <c r="AB2650" s="56">
        <f t="shared" si="426"/>
        <v>-99</v>
      </c>
      <c r="AC2650" s="56">
        <f t="shared" si="427"/>
        <v>-99</v>
      </c>
      <c r="AD2650" s="3"/>
      <c r="AE2650" s="82">
        <f>IF(D2650=1, 'adjustment factor'!$D$4, IF(D2650=-9,-999,IF(D2650="",-999,0)))</f>
        <v>-999</v>
      </c>
      <c r="AF2650" s="82">
        <f>IF(F2650=1, 'adjustment factor'!$D$5, IF(F2650=-9,-999,IF(F2650="",-999,0)))</f>
        <v>-999</v>
      </c>
      <c r="AG2650" s="82">
        <f>IF(E2650=1, 'adjustment factor'!$D$6, IF(E2650=-9,-999,IF(E2650="",-999,0)))</f>
        <v>-999</v>
      </c>
      <c r="AH2650" s="82">
        <f>IF(K2650&gt;=45,'adjustment factor'!$D$7,IF(K2650=-9,-1200,IF(K2650="",-1200,0)))</f>
        <v>-1200</v>
      </c>
      <c r="AI2650" s="82">
        <f>IF(L2650=1, 'adjustment factor'!$D$8, IF(L2650=-9,-999,IF(L2650="",-999,0)))</f>
        <v>-999</v>
      </c>
      <c r="AJ2650" s="82">
        <f>IF(AND(M2650&gt;=1,M2650&lt;=4),'adjustment factor'!$D$9,IF(M2650=-9,-999,IF(M2650=98,-999,IF(M2650=99,-999,IF(M2650="",-999,0)))))</f>
        <v>-999</v>
      </c>
      <c r="AK2650" s="82">
        <f>IF(H2650=1, 'adjustment factor'!$D$10, IF(H2650=-9,-999,IF(H2650="",-999,0)))</f>
        <v>-999</v>
      </c>
      <c r="AL2650" s="82">
        <f>IF(G2650=1, 'adjustment factor'!$D$11, IF(G2650=-9,-999,IF(G2650="",-999,0)))</f>
        <v>-999</v>
      </c>
      <c r="AM2650" s="82">
        <f>IF(I2650=1, 'adjustment factor'!$D$12, IF(I2650=-9,-999,IF(I2650="",-999,0)))</f>
        <v>-999</v>
      </c>
      <c r="AN2650" s="82">
        <f>IF(J2650=1, 'adjustment factor'!$D$13, IF(J2650=-9,-999,IF(J2650="",-999,0)))</f>
        <v>-999</v>
      </c>
      <c r="AO2650" s="82" t="str">
        <f t="shared" si="428"/>
        <v>-999</v>
      </c>
      <c r="AP2650" s="82" t="str">
        <f t="shared" si="429"/>
        <v>MISSING</v>
      </c>
    </row>
    <row r="2651" spans="2:42">
      <c r="B2651" s="207"/>
      <c r="C2651" s="35">
        <v>2647</v>
      </c>
      <c r="D2651" s="161"/>
      <c r="E2651" s="161"/>
      <c r="F2651" s="161"/>
      <c r="G2651" s="161"/>
      <c r="H2651" s="161"/>
      <c r="I2651" s="161"/>
      <c r="J2651" s="161"/>
      <c r="K2651" s="161"/>
      <c r="L2651" s="161"/>
      <c r="M2651" s="161"/>
      <c r="N2651" s="171"/>
      <c r="O2651" s="171"/>
      <c r="P2651" s="171"/>
      <c r="Q2651" s="171"/>
      <c r="R2651" s="171"/>
      <c r="S2651" s="171"/>
      <c r="T2651" s="208" t="str">
        <f t="shared" si="420"/>
        <v>MISSING</v>
      </c>
      <c r="U2651" s="208" t="str">
        <f t="shared" si="421"/>
        <v>MISSING</v>
      </c>
      <c r="X2651" s="56">
        <f t="shared" si="422"/>
        <v>-99</v>
      </c>
      <c r="Y2651" s="56">
        <f t="shared" si="423"/>
        <v>-99</v>
      </c>
      <c r="Z2651" s="56">
        <f t="shared" si="424"/>
        <v>-99</v>
      </c>
      <c r="AA2651" s="56">
        <f t="shared" si="425"/>
        <v>-99</v>
      </c>
      <c r="AB2651" s="56">
        <f t="shared" si="426"/>
        <v>-99</v>
      </c>
      <c r="AC2651" s="56">
        <f t="shared" si="427"/>
        <v>-99</v>
      </c>
      <c r="AD2651" s="3"/>
      <c r="AE2651" s="82">
        <f>IF(D2651=1, 'adjustment factor'!$D$4, IF(D2651=-9,-999,IF(D2651="",-999,0)))</f>
        <v>-999</v>
      </c>
      <c r="AF2651" s="82">
        <f>IF(F2651=1, 'adjustment factor'!$D$5, IF(F2651=-9,-999,IF(F2651="",-999,0)))</f>
        <v>-999</v>
      </c>
      <c r="AG2651" s="82">
        <f>IF(E2651=1, 'adjustment factor'!$D$6, IF(E2651=-9,-999,IF(E2651="",-999,0)))</f>
        <v>-999</v>
      </c>
      <c r="AH2651" s="82">
        <f>IF(K2651&gt;=45,'adjustment factor'!$D$7,IF(K2651=-9,-1200,IF(K2651="",-1200,0)))</f>
        <v>-1200</v>
      </c>
      <c r="AI2651" s="82">
        <f>IF(L2651=1, 'adjustment factor'!$D$8, IF(L2651=-9,-999,IF(L2651="",-999,0)))</f>
        <v>-999</v>
      </c>
      <c r="AJ2651" s="82">
        <f>IF(AND(M2651&gt;=1,M2651&lt;=4),'adjustment factor'!$D$9,IF(M2651=-9,-999,IF(M2651=98,-999,IF(M2651=99,-999,IF(M2651="",-999,0)))))</f>
        <v>-999</v>
      </c>
      <c r="AK2651" s="82">
        <f>IF(H2651=1, 'adjustment factor'!$D$10, IF(H2651=-9,-999,IF(H2651="",-999,0)))</f>
        <v>-999</v>
      </c>
      <c r="AL2651" s="82">
        <f>IF(G2651=1, 'adjustment factor'!$D$11, IF(G2651=-9,-999,IF(G2651="",-999,0)))</f>
        <v>-999</v>
      </c>
      <c r="AM2651" s="82">
        <f>IF(I2651=1, 'adjustment factor'!$D$12, IF(I2651=-9,-999,IF(I2651="",-999,0)))</f>
        <v>-999</v>
      </c>
      <c r="AN2651" s="82">
        <f>IF(J2651=1, 'adjustment factor'!$D$13, IF(J2651=-9,-999,IF(J2651="",-999,0)))</f>
        <v>-999</v>
      </c>
      <c r="AO2651" s="82" t="str">
        <f t="shared" si="428"/>
        <v>-999</v>
      </c>
      <c r="AP2651" s="82" t="str">
        <f t="shared" si="429"/>
        <v>MISSING</v>
      </c>
    </row>
    <row r="2652" spans="2:42">
      <c r="B2652" s="207"/>
      <c r="C2652" s="35">
        <v>2648</v>
      </c>
      <c r="D2652" s="161"/>
      <c r="E2652" s="161"/>
      <c r="F2652" s="161"/>
      <c r="G2652" s="161"/>
      <c r="H2652" s="161"/>
      <c r="I2652" s="161"/>
      <c r="J2652" s="161"/>
      <c r="K2652" s="161"/>
      <c r="L2652" s="161"/>
      <c r="M2652" s="161"/>
      <c r="N2652" s="171"/>
      <c r="O2652" s="171"/>
      <c r="P2652" s="171"/>
      <c r="Q2652" s="171"/>
      <c r="R2652" s="171"/>
      <c r="S2652" s="171"/>
      <c r="T2652" s="208" t="str">
        <f t="shared" si="420"/>
        <v>MISSING</v>
      </c>
      <c r="U2652" s="208" t="str">
        <f t="shared" si="421"/>
        <v>MISSING</v>
      </c>
      <c r="X2652" s="56">
        <f t="shared" si="422"/>
        <v>-99</v>
      </c>
      <c r="Y2652" s="56">
        <f t="shared" si="423"/>
        <v>-99</v>
      </c>
      <c r="Z2652" s="56">
        <f t="shared" si="424"/>
        <v>-99</v>
      </c>
      <c r="AA2652" s="56">
        <f t="shared" si="425"/>
        <v>-99</v>
      </c>
      <c r="AB2652" s="56">
        <f t="shared" si="426"/>
        <v>-99</v>
      </c>
      <c r="AC2652" s="56">
        <f t="shared" si="427"/>
        <v>-99</v>
      </c>
      <c r="AD2652" s="3"/>
      <c r="AE2652" s="82">
        <f>IF(D2652=1, 'adjustment factor'!$D$4, IF(D2652=-9,-999,IF(D2652="",-999,0)))</f>
        <v>-999</v>
      </c>
      <c r="AF2652" s="82">
        <f>IF(F2652=1, 'adjustment factor'!$D$5, IF(F2652=-9,-999,IF(F2652="",-999,0)))</f>
        <v>-999</v>
      </c>
      <c r="AG2652" s="82">
        <f>IF(E2652=1, 'adjustment factor'!$D$6, IF(E2652=-9,-999,IF(E2652="",-999,0)))</f>
        <v>-999</v>
      </c>
      <c r="AH2652" s="82">
        <f>IF(K2652&gt;=45,'adjustment factor'!$D$7,IF(K2652=-9,-1200,IF(K2652="",-1200,0)))</f>
        <v>-1200</v>
      </c>
      <c r="AI2652" s="82">
        <f>IF(L2652=1, 'adjustment factor'!$D$8, IF(L2652=-9,-999,IF(L2652="",-999,0)))</f>
        <v>-999</v>
      </c>
      <c r="AJ2652" s="82">
        <f>IF(AND(M2652&gt;=1,M2652&lt;=4),'adjustment factor'!$D$9,IF(M2652=-9,-999,IF(M2652=98,-999,IF(M2652=99,-999,IF(M2652="",-999,0)))))</f>
        <v>-999</v>
      </c>
      <c r="AK2652" s="82">
        <f>IF(H2652=1, 'adjustment factor'!$D$10, IF(H2652=-9,-999,IF(H2652="",-999,0)))</f>
        <v>-999</v>
      </c>
      <c r="AL2652" s="82">
        <f>IF(G2652=1, 'adjustment factor'!$D$11, IF(G2652=-9,-999,IF(G2652="",-999,0)))</f>
        <v>-999</v>
      </c>
      <c r="AM2652" s="82">
        <f>IF(I2652=1, 'adjustment factor'!$D$12, IF(I2652=-9,-999,IF(I2652="",-999,0)))</f>
        <v>-999</v>
      </c>
      <c r="AN2652" s="82">
        <f>IF(J2652=1, 'adjustment factor'!$D$13, IF(J2652=-9,-999,IF(J2652="",-999,0)))</f>
        <v>-999</v>
      </c>
      <c r="AO2652" s="82" t="str">
        <f t="shared" si="428"/>
        <v>-999</v>
      </c>
      <c r="AP2652" s="82" t="str">
        <f t="shared" si="429"/>
        <v>MISSING</v>
      </c>
    </row>
    <row r="2653" spans="2:42">
      <c r="B2653" s="207"/>
      <c r="C2653" s="35">
        <v>2649</v>
      </c>
      <c r="D2653" s="161"/>
      <c r="E2653" s="161"/>
      <c r="F2653" s="161"/>
      <c r="G2653" s="161"/>
      <c r="H2653" s="161"/>
      <c r="I2653" s="161"/>
      <c r="J2653" s="161"/>
      <c r="K2653" s="161"/>
      <c r="L2653" s="161"/>
      <c r="M2653" s="161"/>
      <c r="N2653" s="171"/>
      <c r="O2653" s="171"/>
      <c r="P2653" s="171"/>
      <c r="Q2653" s="171"/>
      <c r="R2653" s="171"/>
      <c r="S2653" s="171"/>
      <c r="T2653" s="208" t="str">
        <f t="shared" si="420"/>
        <v>MISSING</v>
      </c>
      <c r="U2653" s="208" t="str">
        <f t="shared" si="421"/>
        <v>MISSING</v>
      </c>
      <c r="X2653" s="56">
        <f t="shared" si="422"/>
        <v>-99</v>
      </c>
      <c r="Y2653" s="56">
        <f t="shared" si="423"/>
        <v>-99</v>
      </c>
      <c r="Z2653" s="56">
        <f t="shared" si="424"/>
        <v>-99</v>
      </c>
      <c r="AA2653" s="56">
        <f t="shared" si="425"/>
        <v>-99</v>
      </c>
      <c r="AB2653" s="56">
        <f t="shared" si="426"/>
        <v>-99</v>
      </c>
      <c r="AC2653" s="56">
        <f t="shared" si="427"/>
        <v>-99</v>
      </c>
      <c r="AD2653" s="3"/>
      <c r="AE2653" s="82">
        <f>IF(D2653=1, 'adjustment factor'!$D$4, IF(D2653=-9,-999,IF(D2653="",-999,0)))</f>
        <v>-999</v>
      </c>
      <c r="AF2653" s="82">
        <f>IF(F2653=1, 'adjustment factor'!$D$5, IF(F2653=-9,-999,IF(F2653="",-999,0)))</f>
        <v>-999</v>
      </c>
      <c r="AG2653" s="82">
        <f>IF(E2653=1, 'adjustment factor'!$D$6, IF(E2653=-9,-999,IF(E2653="",-999,0)))</f>
        <v>-999</v>
      </c>
      <c r="AH2653" s="82">
        <f>IF(K2653&gt;=45,'adjustment factor'!$D$7,IF(K2653=-9,-1200,IF(K2653="",-1200,0)))</f>
        <v>-1200</v>
      </c>
      <c r="AI2653" s="82">
        <f>IF(L2653=1, 'adjustment factor'!$D$8, IF(L2653=-9,-999,IF(L2653="",-999,0)))</f>
        <v>-999</v>
      </c>
      <c r="AJ2653" s="82">
        <f>IF(AND(M2653&gt;=1,M2653&lt;=4),'adjustment factor'!$D$9,IF(M2653=-9,-999,IF(M2653=98,-999,IF(M2653=99,-999,IF(M2653="",-999,0)))))</f>
        <v>-999</v>
      </c>
      <c r="AK2653" s="82">
        <f>IF(H2653=1, 'adjustment factor'!$D$10, IF(H2653=-9,-999,IF(H2653="",-999,0)))</f>
        <v>-999</v>
      </c>
      <c r="AL2653" s="82">
        <f>IF(G2653=1, 'adjustment factor'!$D$11, IF(G2653=-9,-999,IF(G2653="",-999,0)))</f>
        <v>-999</v>
      </c>
      <c r="AM2653" s="82">
        <f>IF(I2653=1, 'adjustment factor'!$D$12, IF(I2653=-9,-999,IF(I2653="",-999,0)))</f>
        <v>-999</v>
      </c>
      <c r="AN2653" s="82">
        <f>IF(J2653=1, 'adjustment factor'!$D$13, IF(J2653=-9,-999,IF(J2653="",-999,0)))</f>
        <v>-999</v>
      </c>
      <c r="AO2653" s="82" t="str">
        <f t="shared" si="428"/>
        <v>-999</v>
      </c>
      <c r="AP2653" s="82" t="str">
        <f t="shared" si="429"/>
        <v>MISSING</v>
      </c>
    </row>
    <row r="2654" spans="2:42">
      <c r="B2654" s="207"/>
      <c r="C2654" s="35">
        <v>2650</v>
      </c>
      <c r="D2654" s="161"/>
      <c r="E2654" s="161"/>
      <c r="F2654" s="161"/>
      <c r="G2654" s="161"/>
      <c r="H2654" s="161"/>
      <c r="I2654" s="161"/>
      <c r="J2654" s="161"/>
      <c r="K2654" s="161"/>
      <c r="L2654" s="161"/>
      <c r="M2654" s="161"/>
      <c r="N2654" s="171"/>
      <c r="O2654" s="171"/>
      <c r="P2654" s="171"/>
      <c r="Q2654" s="171"/>
      <c r="R2654" s="171"/>
      <c r="S2654" s="171"/>
      <c r="T2654" s="208" t="str">
        <f t="shared" si="420"/>
        <v>MISSING</v>
      </c>
      <c r="U2654" s="208" t="str">
        <f t="shared" si="421"/>
        <v>MISSING</v>
      </c>
      <c r="X2654" s="56">
        <f t="shared" si="422"/>
        <v>-99</v>
      </c>
      <c r="Y2654" s="56">
        <f t="shared" si="423"/>
        <v>-99</v>
      </c>
      <c r="Z2654" s="56">
        <f t="shared" si="424"/>
        <v>-99</v>
      </c>
      <c r="AA2654" s="56">
        <f t="shared" si="425"/>
        <v>-99</v>
      </c>
      <c r="AB2654" s="56">
        <f t="shared" si="426"/>
        <v>-99</v>
      </c>
      <c r="AC2654" s="56">
        <f t="shared" si="427"/>
        <v>-99</v>
      </c>
      <c r="AD2654" s="3"/>
      <c r="AE2654" s="82">
        <f>IF(D2654=1, 'adjustment factor'!$D$4, IF(D2654=-9,-999,IF(D2654="",-999,0)))</f>
        <v>-999</v>
      </c>
      <c r="AF2654" s="82">
        <f>IF(F2654=1, 'adjustment factor'!$D$5, IF(F2654=-9,-999,IF(F2654="",-999,0)))</f>
        <v>-999</v>
      </c>
      <c r="AG2654" s="82">
        <f>IF(E2654=1, 'adjustment factor'!$D$6, IF(E2654=-9,-999,IF(E2654="",-999,0)))</f>
        <v>-999</v>
      </c>
      <c r="AH2654" s="82">
        <f>IF(K2654&gt;=45,'adjustment factor'!$D$7,IF(K2654=-9,-1200,IF(K2654="",-1200,0)))</f>
        <v>-1200</v>
      </c>
      <c r="AI2654" s="82">
        <f>IF(L2654=1, 'adjustment factor'!$D$8, IF(L2654=-9,-999,IF(L2654="",-999,0)))</f>
        <v>-999</v>
      </c>
      <c r="AJ2654" s="82">
        <f>IF(AND(M2654&gt;=1,M2654&lt;=4),'adjustment factor'!$D$9,IF(M2654=-9,-999,IF(M2654=98,-999,IF(M2654=99,-999,IF(M2654="",-999,0)))))</f>
        <v>-999</v>
      </c>
      <c r="AK2654" s="82">
        <f>IF(H2654=1, 'adjustment factor'!$D$10, IF(H2654=-9,-999,IF(H2654="",-999,0)))</f>
        <v>-999</v>
      </c>
      <c r="AL2654" s="82">
        <f>IF(G2654=1, 'adjustment factor'!$D$11, IF(G2654=-9,-999,IF(G2654="",-999,0)))</f>
        <v>-999</v>
      </c>
      <c r="AM2654" s="82">
        <f>IF(I2654=1, 'adjustment factor'!$D$12, IF(I2654=-9,-999,IF(I2654="",-999,0)))</f>
        <v>-999</v>
      </c>
      <c r="AN2654" s="82">
        <f>IF(J2654=1, 'adjustment factor'!$D$13, IF(J2654=-9,-999,IF(J2654="",-999,0)))</f>
        <v>-999</v>
      </c>
      <c r="AO2654" s="82" t="str">
        <f t="shared" si="428"/>
        <v>-999</v>
      </c>
      <c r="AP2654" s="82" t="str">
        <f t="shared" si="429"/>
        <v>MISSING</v>
      </c>
    </row>
    <row r="2655" spans="2:42">
      <c r="B2655" s="207"/>
      <c r="C2655" s="35">
        <v>2651</v>
      </c>
      <c r="D2655" s="161"/>
      <c r="E2655" s="161"/>
      <c r="F2655" s="161"/>
      <c r="G2655" s="161"/>
      <c r="H2655" s="161"/>
      <c r="I2655" s="161"/>
      <c r="J2655" s="161"/>
      <c r="K2655" s="161"/>
      <c r="L2655" s="161"/>
      <c r="M2655" s="161"/>
      <c r="N2655" s="171"/>
      <c r="O2655" s="171"/>
      <c r="P2655" s="171"/>
      <c r="Q2655" s="171"/>
      <c r="R2655" s="171"/>
      <c r="S2655" s="171"/>
      <c r="T2655" s="208" t="str">
        <f t="shared" si="420"/>
        <v>MISSING</v>
      </c>
      <c r="U2655" s="208" t="str">
        <f t="shared" si="421"/>
        <v>MISSING</v>
      </c>
      <c r="X2655" s="56">
        <f t="shared" si="422"/>
        <v>-99</v>
      </c>
      <c r="Y2655" s="56">
        <f t="shared" si="423"/>
        <v>-99</v>
      </c>
      <c r="Z2655" s="56">
        <f t="shared" si="424"/>
        <v>-99</v>
      </c>
      <c r="AA2655" s="56">
        <f t="shared" si="425"/>
        <v>-99</v>
      </c>
      <c r="AB2655" s="56">
        <f t="shared" si="426"/>
        <v>-99</v>
      </c>
      <c r="AC2655" s="56">
        <f t="shared" si="427"/>
        <v>-99</v>
      </c>
      <c r="AD2655" s="3"/>
      <c r="AE2655" s="82">
        <f>IF(D2655=1, 'adjustment factor'!$D$4, IF(D2655=-9,-999,IF(D2655="",-999,0)))</f>
        <v>-999</v>
      </c>
      <c r="AF2655" s="82">
        <f>IF(F2655=1, 'adjustment factor'!$D$5, IF(F2655=-9,-999,IF(F2655="",-999,0)))</f>
        <v>-999</v>
      </c>
      <c r="AG2655" s="82">
        <f>IF(E2655=1, 'adjustment factor'!$D$6, IF(E2655=-9,-999,IF(E2655="",-999,0)))</f>
        <v>-999</v>
      </c>
      <c r="AH2655" s="82">
        <f>IF(K2655&gt;=45,'adjustment factor'!$D$7,IF(K2655=-9,-1200,IF(K2655="",-1200,0)))</f>
        <v>-1200</v>
      </c>
      <c r="AI2655" s="82">
        <f>IF(L2655=1, 'adjustment factor'!$D$8, IF(L2655=-9,-999,IF(L2655="",-999,0)))</f>
        <v>-999</v>
      </c>
      <c r="AJ2655" s="82">
        <f>IF(AND(M2655&gt;=1,M2655&lt;=4),'adjustment factor'!$D$9,IF(M2655=-9,-999,IF(M2655=98,-999,IF(M2655=99,-999,IF(M2655="",-999,0)))))</f>
        <v>-999</v>
      </c>
      <c r="AK2655" s="82">
        <f>IF(H2655=1, 'adjustment factor'!$D$10, IF(H2655=-9,-999,IF(H2655="",-999,0)))</f>
        <v>-999</v>
      </c>
      <c r="AL2655" s="82">
        <f>IF(G2655=1, 'adjustment factor'!$D$11, IF(G2655=-9,-999,IF(G2655="",-999,0)))</f>
        <v>-999</v>
      </c>
      <c r="AM2655" s="82">
        <f>IF(I2655=1, 'adjustment factor'!$D$12, IF(I2655=-9,-999,IF(I2655="",-999,0)))</f>
        <v>-999</v>
      </c>
      <c r="AN2655" s="82">
        <f>IF(J2655=1, 'adjustment factor'!$D$13, IF(J2655=-9,-999,IF(J2655="",-999,0)))</f>
        <v>-999</v>
      </c>
      <c r="AO2655" s="82" t="str">
        <f t="shared" si="428"/>
        <v>-999</v>
      </c>
      <c r="AP2655" s="82" t="str">
        <f t="shared" si="429"/>
        <v>MISSING</v>
      </c>
    </row>
    <row r="2656" spans="2:42">
      <c r="B2656" s="207"/>
      <c r="C2656" s="35">
        <v>2652</v>
      </c>
      <c r="D2656" s="161"/>
      <c r="E2656" s="161"/>
      <c r="F2656" s="161"/>
      <c r="G2656" s="161"/>
      <c r="H2656" s="161"/>
      <c r="I2656" s="161"/>
      <c r="J2656" s="161"/>
      <c r="K2656" s="161"/>
      <c r="L2656" s="161"/>
      <c r="M2656" s="161"/>
      <c r="N2656" s="171"/>
      <c r="O2656" s="171"/>
      <c r="P2656" s="171"/>
      <c r="Q2656" s="171"/>
      <c r="R2656" s="171"/>
      <c r="S2656" s="171"/>
      <c r="T2656" s="208" t="str">
        <f t="shared" si="420"/>
        <v>MISSING</v>
      </c>
      <c r="U2656" s="208" t="str">
        <f t="shared" si="421"/>
        <v>MISSING</v>
      </c>
      <c r="X2656" s="56">
        <f t="shared" si="422"/>
        <v>-99</v>
      </c>
      <c r="Y2656" s="56">
        <f t="shared" si="423"/>
        <v>-99</v>
      </c>
      <c r="Z2656" s="56">
        <f t="shared" si="424"/>
        <v>-99</v>
      </c>
      <c r="AA2656" s="56">
        <f t="shared" si="425"/>
        <v>-99</v>
      </c>
      <c r="AB2656" s="56">
        <f t="shared" si="426"/>
        <v>-99</v>
      </c>
      <c r="AC2656" s="56">
        <f t="shared" si="427"/>
        <v>-99</v>
      </c>
      <c r="AD2656" s="3"/>
      <c r="AE2656" s="82">
        <f>IF(D2656=1, 'adjustment factor'!$D$4, IF(D2656=-9,-999,IF(D2656="",-999,0)))</f>
        <v>-999</v>
      </c>
      <c r="AF2656" s="82">
        <f>IF(F2656=1, 'adjustment factor'!$D$5, IF(F2656=-9,-999,IF(F2656="",-999,0)))</f>
        <v>-999</v>
      </c>
      <c r="AG2656" s="82">
        <f>IF(E2656=1, 'adjustment factor'!$D$6, IF(E2656=-9,-999,IF(E2656="",-999,0)))</f>
        <v>-999</v>
      </c>
      <c r="AH2656" s="82">
        <f>IF(K2656&gt;=45,'adjustment factor'!$D$7,IF(K2656=-9,-1200,IF(K2656="",-1200,0)))</f>
        <v>-1200</v>
      </c>
      <c r="AI2656" s="82">
        <f>IF(L2656=1, 'adjustment factor'!$D$8, IF(L2656=-9,-999,IF(L2656="",-999,0)))</f>
        <v>-999</v>
      </c>
      <c r="AJ2656" s="82">
        <f>IF(AND(M2656&gt;=1,M2656&lt;=4),'adjustment factor'!$D$9,IF(M2656=-9,-999,IF(M2656=98,-999,IF(M2656=99,-999,IF(M2656="",-999,0)))))</f>
        <v>-999</v>
      </c>
      <c r="AK2656" s="82">
        <f>IF(H2656=1, 'adjustment factor'!$D$10, IF(H2656=-9,-999,IF(H2656="",-999,0)))</f>
        <v>-999</v>
      </c>
      <c r="AL2656" s="82">
        <f>IF(G2656=1, 'adjustment factor'!$D$11, IF(G2656=-9,-999,IF(G2656="",-999,0)))</f>
        <v>-999</v>
      </c>
      <c r="AM2656" s="82">
        <f>IF(I2656=1, 'adjustment factor'!$D$12, IF(I2656=-9,-999,IF(I2656="",-999,0)))</f>
        <v>-999</v>
      </c>
      <c r="AN2656" s="82">
        <f>IF(J2656=1, 'adjustment factor'!$D$13, IF(J2656=-9,-999,IF(J2656="",-999,0)))</f>
        <v>-999</v>
      </c>
      <c r="AO2656" s="82" t="str">
        <f t="shared" si="428"/>
        <v>-999</v>
      </c>
      <c r="AP2656" s="82" t="str">
        <f t="shared" si="429"/>
        <v>MISSING</v>
      </c>
    </row>
    <row r="2657" spans="2:42">
      <c r="B2657" s="207"/>
      <c r="C2657" s="35">
        <v>2653</v>
      </c>
      <c r="D2657" s="161"/>
      <c r="E2657" s="161"/>
      <c r="F2657" s="161"/>
      <c r="G2657" s="161"/>
      <c r="H2657" s="161"/>
      <c r="I2657" s="161"/>
      <c r="J2657" s="161"/>
      <c r="K2657" s="161"/>
      <c r="L2657" s="161"/>
      <c r="M2657" s="161"/>
      <c r="N2657" s="171"/>
      <c r="O2657" s="171"/>
      <c r="P2657" s="171"/>
      <c r="Q2657" s="171"/>
      <c r="R2657" s="171"/>
      <c r="S2657" s="171"/>
      <c r="T2657" s="208" t="str">
        <f t="shared" si="420"/>
        <v>MISSING</v>
      </c>
      <c r="U2657" s="208" t="str">
        <f t="shared" si="421"/>
        <v>MISSING</v>
      </c>
      <c r="X2657" s="56">
        <f t="shared" si="422"/>
        <v>-99</v>
      </c>
      <c r="Y2657" s="56">
        <f t="shared" si="423"/>
        <v>-99</v>
      </c>
      <c r="Z2657" s="56">
        <f t="shared" si="424"/>
        <v>-99</v>
      </c>
      <c r="AA2657" s="56">
        <f t="shared" si="425"/>
        <v>-99</v>
      </c>
      <c r="AB2657" s="56">
        <f t="shared" si="426"/>
        <v>-99</v>
      </c>
      <c r="AC2657" s="56">
        <f t="shared" si="427"/>
        <v>-99</v>
      </c>
      <c r="AD2657" s="3"/>
      <c r="AE2657" s="82">
        <f>IF(D2657=1, 'adjustment factor'!$D$4, IF(D2657=-9,-999,IF(D2657="",-999,0)))</f>
        <v>-999</v>
      </c>
      <c r="AF2657" s="82">
        <f>IF(F2657=1, 'adjustment factor'!$D$5, IF(F2657=-9,-999,IF(F2657="",-999,0)))</f>
        <v>-999</v>
      </c>
      <c r="AG2657" s="82">
        <f>IF(E2657=1, 'adjustment factor'!$D$6, IF(E2657=-9,-999,IF(E2657="",-999,0)))</f>
        <v>-999</v>
      </c>
      <c r="AH2657" s="82">
        <f>IF(K2657&gt;=45,'adjustment factor'!$D$7,IF(K2657=-9,-1200,IF(K2657="",-1200,0)))</f>
        <v>-1200</v>
      </c>
      <c r="AI2657" s="82">
        <f>IF(L2657=1, 'adjustment factor'!$D$8, IF(L2657=-9,-999,IF(L2657="",-999,0)))</f>
        <v>-999</v>
      </c>
      <c r="AJ2657" s="82">
        <f>IF(AND(M2657&gt;=1,M2657&lt;=4),'adjustment factor'!$D$9,IF(M2657=-9,-999,IF(M2657=98,-999,IF(M2657=99,-999,IF(M2657="",-999,0)))))</f>
        <v>-999</v>
      </c>
      <c r="AK2657" s="82">
        <f>IF(H2657=1, 'adjustment factor'!$D$10, IF(H2657=-9,-999,IF(H2657="",-999,0)))</f>
        <v>-999</v>
      </c>
      <c r="AL2657" s="82">
        <f>IF(G2657=1, 'adjustment factor'!$D$11, IF(G2657=-9,-999,IF(G2657="",-999,0)))</f>
        <v>-999</v>
      </c>
      <c r="AM2657" s="82">
        <f>IF(I2657=1, 'adjustment factor'!$D$12, IF(I2657=-9,-999,IF(I2657="",-999,0)))</f>
        <v>-999</v>
      </c>
      <c r="AN2657" s="82">
        <f>IF(J2657=1, 'adjustment factor'!$D$13, IF(J2657=-9,-999,IF(J2657="",-999,0)))</f>
        <v>-999</v>
      </c>
      <c r="AO2657" s="82" t="str">
        <f t="shared" si="428"/>
        <v>-999</v>
      </c>
      <c r="AP2657" s="82" t="str">
        <f t="shared" si="429"/>
        <v>MISSING</v>
      </c>
    </row>
    <row r="2658" spans="2:42">
      <c r="B2658" s="207"/>
      <c r="C2658" s="35">
        <v>2654</v>
      </c>
      <c r="D2658" s="161"/>
      <c r="E2658" s="161"/>
      <c r="F2658" s="161"/>
      <c r="G2658" s="161"/>
      <c r="H2658" s="161"/>
      <c r="I2658" s="161"/>
      <c r="J2658" s="161"/>
      <c r="K2658" s="161"/>
      <c r="L2658" s="161"/>
      <c r="M2658" s="161"/>
      <c r="N2658" s="171"/>
      <c r="O2658" s="171"/>
      <c r="P2658" s="171"/>
      <c r="Q2658" s="171"/>
      <c r="R2658" s="171"/>
      <c r="S2658" s="171"/>
      <c r="T2658" s="208" t="str">
        <f t="shared" si="420"/>
        <v>MISSING</v>
      </c>
      <c r="U2658" s="208" t="str">
        <f t="shared" si="421"/>
        <v>MISSING</v>
      </c>
      <c r="X2658" s="56">
        <f t="shared" si="422"/>
        <v>-99</v>
      </c>
      <c r="Y2658" s="56">
        <f t="shared" si="423"/>
        <v>-99</v>
      </c>
      <c r="Z2658" s="56">
        <f t="shared" si="424"/>
        <v>-99</v>
      </c>
      <c r="AA2658" s="56">
        <f t="shared" si="425"/>
        <v>-99</v>
      </c>
      <c r="AB2658" s="56">
        <f t="shared" si="426"/>
        <v>-99</v>
      </c>
      <c r="AC2658" s="56">
        <f t="shared" si="427"/>
        <v>-99</v>
      </c>
      <c r="AD2658" s="3"/>
      <c r="AE2658" s="82">
        <f>IF(D2658=1, 'adjustment factor'!$D$4, IF(D2658=-9,-999,IF(D2658="",-999,0)))</f>
        <v>-999</v>
      </c>
      <c r="AF2658" s="82">
        <f>IF(F2658=1, 'adjustment factor'!$D$5, IF(F2658=-9,-999,IF(F2658="",-999,0)))</f>
        <v>-999</v>
      </c>
      <c r="AG2658" s="82">
        <f>IF(E2658=1, 'adjustment factor'!$D$6, IF(E2658=-9,-999,IF(E2658="",-999,0)))</f>
        <v>-999</v>
      </c>
      <c r="AH2658" s="82">
        <f>IF(K2658&gt;=45,'adjustment factor'!$D$7,IF(K2658=-9,-1200,IF(K2658="",-1200,0)))</f>
        <v>-1200</v>
      </c>
      <c r="AI2658" s="82">
        <f>IF(L2658=1, 'adjustment factor'!$D$8, IF(L2658=-9,-999,IF(L2658="",-999,0)))</f>
        <v>-999</v>
      </c>
      <c r="AJ2658" s="82">
        <f>IF(AND(M2658&gt;=1,M2658&lt;=4),'adjustment factor'!$D$9,IF(M2658=-9,-999,IF(M2658=98,-999,IF(M2658=99,-999,IF(M2658="",-999,0)))))</f>
        <v>-999</v>
      </c>
      <c r="AK2658" s="82">
        <f>IF(H2658=1, 'adjustment factor'!$D$10, IF(H2658=-9,-999,IF(H2658="",-999,0)))</f>
        <v>-999</v>
      </c>
      <c r="AL2658" s="82">
        <f>IF(G2658=1, 'adjustment factor'!$D$11, IF(G2658=-9,-999,IF(G2658="",-999,0)))</f>
        <v>-999</v>
      </c>
      <c r="AM2658" s="82">
        <f>IF(I2658=1, 'adjustment factor'!$D$12, IF(I2658=-9,-999,IF(I2658="",-999,0)))</f>
        <v>-999</v>
      </c>
      <c r="AN2658" s="82">
        <f>IF(J2658=1, 'adjustment factor'!$D$13, IF(J2658=-9,-999,IF(J2658="",-999,0)))</f>
        <v>-999</v>
      </c>
      <c r="AO2658" s="82" t="str">
        <f t="shared" si="428"/>
        <v>-999</v>
      </c>
      <c r="AP2658" s="82" t="str">
        <f t="shared" si="429"/>
        <v>MISSING</v>
      </c>
    </row>
    <row r="2659" spans="2:42">
      <c r="B2659" s="207"/>
      <c r="C2659" s="35">
        <v>2655</v>
      </c>
      <c r="D2659" s="161"/>
      <c r="E2659" s="161"/>
      <c r="F2659" s="161"/>
      <c r="G2659" s="161"/>
      <c r="H2659" s="161"/>
      <c r="I2659" s="161"/>
      <c r="J2659" s="161"/>
      <c r="K2659" s="161"/>
      <c r="L2659" s="161"/>
      <c r="M2659" s="161"/>
      <c r="N2659" s="171"/>
      <c r="O2659" s="171"/>
      <c r="P2659" s="171"/>
      <c r="Q2659" s="171"/>
      <c r="R2659" s="171"/>
      <c r="S2659" s="171"/>
      <c r="T2659" s="208" t="str">
        <f t="shared" si="420"/>
        <v>MISSING</v>
      </c>
      <c r="U2659" s="208" t="str">
        <f t="shared" si="421"/>
        <v>MISSING</v>
      </c>
      <c r="X2659" s="56">
        <f t="shared" si="422"/>
        <v>-99</v>
      </c>
      <c r="Y2659" s="56">
        <f t="shared" si="423"/>
        <v>-99</v>
      </c>
      <c r="Z2659" s="56">
        <f t="shared" si="424"/>
        <v>-99</v>
      </c>
      <c r="AA2659" s="56">
        <f t="shared" si="425"/>
        <v>-99</v>
      </c>
      <c r="AB2659" s="56">
        <f t="shared" si="426"/>
        <v>-99</v>
      </c>
      <c r="AC2659" s="56">
        <f t="shared" si="427"/>
        <v>-99</v>
      </c>
      <c r="AD2659" s="3"/>
      <c r="AE2659" s="82">
        <f>IF(D2659=1, 'adjustment factor'!$D$4, IF(D2659=-9,-999,IF(D2659="",-999,0)))</f>
        <v>-999</v>
      </c>
      <c r="AF2659" s="82">
        <f>IF(F2659=1, 'adjustment factor'!$D$5, IF(F2659=-9,-999,IF(F2659="",-999,0)))</f>
        <v>-999</v>
      </c>
      <c r="AG2659" s="82">
        <f>IF(E2659=1, 'adjustment factor'!$D$6, IF(E2659=-9,-999,IF(E2659="",-999,0)))</f>
        <v>-999</v>
      </c>
      <c r="AH2659" s="82">
        <f>IF(K2659&gt;=45,'adjustment factor'!$D$7,IF(K2659=-9,-1200,IF(K2659="",-1200,0)))</f>
        <v>-1200</v>
      </c>
      <c r="AI2659" s="82">
        <f>IF(L2659=1, 'adjustment factor'!$D$8, IF(L2659=-9,-999,IF(L2659="",-999,0)))</f>
        <v>-999</v>
      </c>
      <c r="AJ2659" s="82">
        <f>IF(AND(M2659&gt;=1,M2659&lt;=4),'adjustment factor'!$D$9,IF(M2659=-9,-999,IF(M2659=98,-999,IF(M2659=99,-999,IF(M2659="",-999,0)))))</f>
        <v>-999</v>
      </c>
      <c r="AK2659" s="82">
        <f>IF(H2659=1, 'adjustment factor'!$D$10, IF(H2659=-9,-999,IF(H2659="",-999,0)))</f>
        <v>-999</v>
      </c>
      <c r="AL2659" s="82">
        <f>IF(G2659=1, 'adjustment factor'!$D$11, IF(G2659=-9,-999,IF(G2659="",-999,0)))</f>
        <v>-999</v>
      </c>
      <c r="AM2659" s="82">
        <f>IF(I2659=1, 'adjustment factor'!$D$12, IF(I2659=-9,-999,IF(I2659="",-999,0)))</f>
        <v>-999</v>
      </c>
      <c r="AN2659" s="82">
        <f>IF(J2659=1, 'adjustment factor'!$D$13, IF(J2659=-9,-999,IF(J2659="",-999,0)))</f>
        <v>-999</v>
      </c>
      <c r="AO2659" s="82" t="str">
        <f t="shared" si="428"/>
        <v>-999</v>
      </c>
      <c r="AP2659" s="82" t="str">
        <f t="shared" si="429"/>
        <v>MISSING</v>
      </c>
    </row>
    <row r="2660" spans="2:42">
      <c r="B2660" s="207"/>
      <c r="C2660" s="35">
        <v>2656</v>
      </c>
      <c r="D2660" s="161"/>
      <c r="E2660" s="161"/>
      <c r="F2660" s="161"/>
      <c r="G2660" s="161"/>
      <c r="H2660" s="161"/>
      <c r="I2660" s="161"/>
      <c r="J2660" s="161"/>
      <c r="K2660" s="161"/>
      <c r="L2660" s="161"/>
      <c r="M2660" s="161"/>
      <c r="N2660" s="171"/>
      <c r="O2660" s="171"/>
      <c r="P2660" s="171"/>
      <c r="Q2660" s="171"/>
      <c r="R2660" s="171"/>
      <c r="S2660" s="171"/>
      <c r="T2660" s="208" t="str">
        <f t="shared" si="420"/>
        <v>MISSING</v>
      </c>
      <c r="U2660" s="208" t="str">
        <f t="shared" si="421"/>
        <v>MISSING</v>
      </c>
      <c r="X2660" s="56">
        <f t="shared" si="422"/>
        <v>-99</v>
      </c>
      <c r="Y2660" s="56">
        <f t="shared" si="423"/>
        <v>-99</v>
      </c>
      <c r="Z2660" s="56">
        <f t="shared" si="424"/>
        <v>-99</v>
      </c>
      <c r="AA2660" s="56">
        <f t="shared" si="425"/>
        <v>-99</v>
      </c>
      <c r="AB2660" s="56">
        <f t="shared" si="426"/>
        <v>-99</v>
      </c>
      <c r="AC2660" s="56">
        <f t="shared" si="427"/>
        <v>-99</v>
      </c>
      <c r="AD2660" s="3"/>
      <c r="AE2660" s="82">
        <f>IF(D2660=1, 'adjustment factor'!$D$4, IF(D2660=-9,-999,IF(D2660="",-999,0)))</f>
        <v>-999</v>
      </c>
      <c r="AF2660" s="82">
        <f>IF(F2660=1, 'adjustment factor'!$D$5, IF(F2660=-9,-999,IF(F2660="",-999,0)))</f>
        <v>-999</v>
      </c>
      <c r="AG2660" s="82">
        <f>IF(E2660=1, 'adjustment factor'!$D$6, IF(E2660=-9,-999,IF(E2660="",-999,0)))</f>
        <v>-999</v>
      </c>
      <c r="AH2660" s="82">
        <f>IF(K2660&gt;=45,'adjustment factor'!$D$7,IF(K2660=-9,-1200,IF(K2660="",-1200,0)))</f>
        <v>-1200</v>
      </c>
      <c r="AI2660" s="82">
        <f>IF(L2660=1, 'adjustment factor'!$D$8, IF(L2660=-9,-999,IF(L2660="",-999,0)))</f>
        <v>-999</v>
      </c>
      <c r="AJ2660" s="82">
        <f>IF(AND(M2660&gt;=1,M2660&lt;=4),'adjustment factor'!$D$9,IF(M2660=-9,-999,IF(M2660=98,-999,IF(M2660=99,-999,IF(M2660="",-999,0)))))</f>
        <v>-999</v>
      </c>
      <c r="AK2660" s="82">
        <f>IF(H2660=1, 'adjustment factor'!$D$10, IF(H2660=-9,-999,IF(H2660="",-999,0)))</f>
        <v>-999</v>
      </c>
      <c r="AL2660" s="82">
        <f>IF(G2660=1, 'adjustment factor'!$D$11, IF(G2660=-9,-999,IF(G2660="",-999,0)))</f>
        <v>-999</v>
      </c>
      <c r="AM2660" s="82">
        <f>IF(I2660=1, 'adjustment factor'!$D$12, IF(I2660=-9,-999,IF(I2660="",-999,0)))</f>
        <v>-999</v>
      </c>
      <c r="AN2660" s="82">
        <f>IF(J2660=1, 'adjustment factor'!$D$13, IF(J2660=-9,-999,IF(J2660="",-999,0)))</f>
        <v>-999</v>
      </c>
      <c r="AO2660" s="82" t="str">
        <f t="shared" si="428"/>
        <v>-999</v>
      </c>
      <c r="AP2660" s="82" t="str">
        <f t="shared" si="429"/>
        <v>MISSING</v>
      </c>
    </row>
    <row r="2661" spans="2:42">
      <c r="B2661" s="207"/>
      <c r="C2661" s="35">
        <v>2657</v>
      </c>
      <c r="D2661" s="161"/>
      <c r="E2661" s="161"/>
      <c r="F2661" s="161"/>
      <c r="G2661" s="161"/>
      <c r="H2661" s="161"/>
      <c r="I2661" s="161"/>
      <c r="J2661" s="161"/>
      <c r="K2661" s="161"/>
      <c r="L2661" s="161"/>
      <c r="M2661" s="161"/>
      <c r="N2661" s="171"/>
      <c r="O2661" s="171"/>
      <c r="P2661" s="171"/>
      <c r="Q2661" s="171"/>
      <c r="R2661" s="171"/>
      <c r="S2661" s="171"/>
      <c r="T2661" s="208" t="str">
        <f t="shared" si="420"/>
        <v>MISSING</v>
      </c>
      <c r="U2661" s="208" t="str">
        <f t="shared" si="421"/>
        <v>MISSING</v>
      </c>
      <c r="X2661" s="56">
        <f t="shared" si="422"/>
        <v>-99</v>
      </c>
      <c r="Y2661" s="56">
        <f t="shared" si="423"/>
        <v>-99</v>
      </c>
      <c r="Z2661" s="56">
        <f t="shared" si="424"/>
        <v>-99</v>
      </c>
      <c r="AA2661" s="56">
        <f t="shared" si="425"/>
        <v>-99</v>
      </c>
      <c r="AB2661" s="56">
        <f t="shared" si="426"/>
        <v>-99</v>
      </c>
      <c r="AC2661" s="56">
        <f t="shared" si="427"/>
        <v>-99</v>
      </c>
      <c r="AD2661" s="3"/>
      <c r="AE2661" s="82">
        <f>IF(D2661=1, 'adjustment factor'!$D$4, IF(D2661=-9,-999,IF(D2661="",-999,0)))</f>
        <v>-999</v>
      </c>
      <c r="AF2661" s="82">
        <f>IF(F2661=1, 'adjustment factor'!$D$5, IF(F2661=-9,-999,IF(F2661="",-999,0)))</f>
        <v>-999</v>
      </c>
      <c r="AG2661" s="82">
        <f>IF(E2661=1, 'adjustment factor'!$D$6, IF(E2661=-9,-999,IF(E2661="",-999,0)))</f>
        <v>-999</v>
      </c>
      <c r="AH2661" s="82">
        <f>IF(K2661&gt;=45,'adjustment factor'!$D$7,IF(K2661=-9,-1200,IF(K2661="",-1200,0)))</f>
        <v>-1200</v>
      </c>
      <c r="AI2661" s="82">
        <f>IF(L2661=1, 'adjustment factor'!$D$8, IF(L2661=-9,-999,IF(L2661="",-999,0)))</f>
        <v>-999</v>
      </c>
      <c r="AJ2661" s="82">
        <f>IF(AND(M2661&gt;=1,M2661&lt;=4),'adjustment factor'!$D$9,IF(M2661=-9,-999,IF(M2661=98,-999,IF(M2661=99,-999,IF(M2661="",-999,0)))))</f>
        <v>-999</v>
      </c>
      <c r="AK2661" s="82">
        <f>IF(H2661=1, 'adjustment factor'!$D$10, IF(H2661=-9,-999,IF(H2661="",-999,0)))</f>
        <v>-999</v>
      </c>
      <c r="AL2661" s="82">
        <f>IF(G2661=1, 'adjustment factor'!$D$11, IF(G2661=-9,-999,IF(G2661="",-999,0)))</f>
        <v>-999</v>
      </c>
      <c r="AM2661" s="82">
        <f>IF(I2661=1, 'adjustment factor'!$D$12, IF(I2661=-9,-999,IF(I2661="",-999,0)))</f>
        <v>-999</v>
      </c>
      <c r="AN2661" s="82">
        <f>IF(J2661=1, 'adjustment factor'!$D$13, IF(J2661=-9,-999,IF(J2661="",-999,0)))</f>
        <v>-999</v>
      </c>
      <c r="AO2661" s="82" t="str">
        <f t="shared" si="428"/>
        <v>-999</v>
      </c>
      <c r="AP2661" s="82" t="str">
        <f t="shared" si="429"/>
        <v>MISSING</v>
      </c>
    </row>
    <row r="2662" spans="2:42">
      <c r="B2662" s="207"/>
      <c r="C2662" s="35">
        <v>2658</v>
      </c>
      <c r="D2662" s="161"/>
      <c r="E2662" s="161"/>
      <c r="F2662" s="161"/>
      <c r="G2662" s="161"/>
      <c r="H2662" s="161"/>
      <c r="I2662" s="161"/>
      <c r="J2662" s="161"/>
      <c r="K2662" s="161"/>
      <c r="L2662" s="161"/>
      <c r="M2662" s="161"/>
      <c r="N2662" s="171"/>
      <c r="O2662" s="171"/>
      <c r="P2662" s="171"/>
      <c r="Q2662" s="171"/>
      <c r="R2662" s="171"/>
      <c r="S2662" s="171"/>
      <c r="T2662" s="208" t="str">
        <f t="shared" si="420"/>
        <v>MISSING</v>
      </c>
      <c r="U2662" s="208" t="str">
        <f t="shared" si="421"/>
        <v>MISSING</v>
      </c>
      <c r="X2662" s="56">
        <f t="shared" si="422"/>
        <v>-99</v>
      </c>
      <c r="Y2662" s="56">
        <f t="shared" si="423"/>
        <v>-99</v>
      </c>
      <c r="Z2662" s="56">
        <f t="shared" si="424"/>
        <v>-99</v>
      </c>
      <c r="AA2662" s="56">
        <f t="shared" si="425"/>
        <v>-99</v>
      </c>
      <c r="AB2662" s="56">
        <f t="shared" si="426"/>
        <v>-99</v>
      </c>
      <c r="AC2662" s="56">
        <f t="shared" si="427"/>
        <v>-99</v>
      </c>
      <c r="AD2662" s="3"/>
      <c r="AE2662" s="82">
        <f>IF(D2662=1, 'adjustment factor'!$D$4, IF(D2662=-9,-999,IF(D2662="",-999,0)))</f>
        <v>-999</v>
      </c>
      <c r="AF2662" s="82">
        <f>IF(F2662=1, 'adjustment factor'!$D$5, IF(F2662=-9,-999,IF(F2662="",-999,0)))</f>
        <v>-999</v>
      </c>
      <c r="AG2662" s="82">
        <f>IF(E2662=1, 'adjustment factor'!$D$6, IF(E2662=-9,-999,IF(E2662="",-999,0)))</f>
        <v>-999</v>
      </c>
      <c r="AH2662" s="82">
        <f>IF(K2662&gt;=45,'adjustment factor'!$D$7,IF(K2662=-9,-1200,IF(K2662="",-1200,0)))</f>
        <v>-1200</v>
      </c>
      <c r="AI2662" s="82">
        <f>IF(L2662=1, 'adjustment factor'!$D$8, IF(L2662=-9,-999,IF(L2662="",-999,0)))</f>
        <v>-999</v>
      </c>
      <c r="AJ2662" s="82">
        <f>IF(AND(M2662&gt;=1,M2662&lt;=4),'adjustment factor'!$D$9,IF(M2662=-9,-999,IF(M2662=98,-999,IF(M2662=99,-999,IF(M2662="",-999,0)))))</f>
        <v>-999</v>
      </c>
      <c r="AK2662" s="82">
        <f>IF(H2662=1, 'adjustment factor'!$D$10, IF(H2662=-9,-999,IF(H2662="",-999,0)))</f>
        <v>-999</v>
      </c>
      <c r="AL2662" s="82">
        <f>IF(G2662=1, 'adjustment factor'!$D$11, IF(G2662=-9,-999,IF(G2662="",-999,0)))</f>
        <v>-999</v>
      </c>
      <c r="AM2662" s="82">
        <f>IF(I2662=1, 'adjustment factor'!$D$12, IF(I2662=-9,-999,IF(I2662="",-999,0)))</f>
        <v>-999</v>
      </c>
      <c r="AN2662" s="82">
        <f>IF(J2662=1, 'adjustment factor'!$D$13, IF(J2662=-9,-999,IF(J2662="",-999,0)))</f>
        <v>-999</v>
      </c>
      <c r="AO2662" s="82" t="str">
        <f t="shared" si="428"/>
        <v>-999</v>
      </c>
      <c r="AP2662" s="82" t="str">
        <f t="shared" si="429"/>
        <v>MISSING</v>
      </c>
    </row>
    <row r="2663" spans="2:42">
      <c r="B2663" s="207"/>
      <c r="C2663" s="35">
        <v>2659</v>
      </c>
      <c r="D2663" s="161"/>
      <c r="E2663" s="161"/>
      <c r="F2663" s="161"/>
      <c r="G2663" s="161"/>
      <c r="H2663" s="161"/>
      <c r="I2663" s="161"/>
      <c r="J2663" s="161"/>
      <c r="K2663" s="161"/>
      <c r="L2663" s="161"/>
      <c r="M2663" s="161"/>
      <c r="N2663" s="171"/>
      <c r="O2663" s="171"/>
      <c r="P2663" s="171"/>
      <c r="Q2663" s="171"/>
      <c r="R2663" s="171"/>
      <c r="S2663" s="171"/>
      <c r="T2663" s="208" t="str">
        <f t="shared" si="420"/>
        <v>MISSING</v>
      </c>
      <c r="U2663" s="208" t="str">
        <f t="shared" si="421"/>
        <v>MISSING</v>
      </c>
      <c r="X2663" s="56">
        <f t="shared" si="422"/>
        <v>-99</v>
      </c>
      <c r="Y2663" s="56">
        <f t="shared" si="423"/>
        <v>-99</v>
      </c>
      <c r="Z2663" s="56">
        <f t="shared" si="424"/>
        <v>-99</v>
      </c>
      <c r="AA2663" s="56">
        <f t="shared" si="425"/>
        <v>-99</v>
      </c>
      <c r="AB2663" s="56">
        <f t="shared" si="426"/>
        <v>-99</v>
      </c>
      <c r="AC2663" s="56">
        <f t="shared" si="427"/>
        <v>-99</v>
      </c>
      <c r="AD2663" s="3"/>
      <c r="AE2663" s="82">
        <f>IF(D2663=1, 'adjustment factor'!$D$4, IF(D2663=-9,-999,IF(D2663="",-999,0)))</f>
        <v>-999</v>
      </c>
      <c r="AF2663" s="82">
        <f>IF(F2663=1, 'adjustment factor'!$D$5, IF(F2663=-9,-999,IF(F2663="",-999,0)))</f>
        <v>-999</v>
      </c>
      <c r="AG2663" s="82">
        <f>IF(E2663=1, 'adjustment factor'!$D$6, IF(E2663=-9,-999,IF(E2663="",-999,0)))</f>
        <v>-999</v>
      </c>
      <c r="AH2663" s="82">
        <f>IF(K2663&gt;=45,'adjustment factor'!$D$7,IF(K2663=-9,-1200,IF(K2663="",-1200,0)))</f>
        <v>-1200</v>
      </c>
      <c r="AI2663" s="82">
        <f>IF(L2663=1, 'adjustment factor'!$D$8, IF(L2663=-9,-999,IF(L2663="",-999,0)))</f>
        <v>-999</v>
      </c>
      <c r="AJ2663" s="82">
        <f>IF(AND(M2663&gt;=1,M2663&lt;=4),'adjustment factor'!$D$9,IF(M2663=-9,-999,IF(M2663=98,-999,IF(M2663=99,-999,IF(M2663="",-999,0)))))</f>
        <v>-999</v>
      </c>
      <c r="AK2663" s="82">
        <f>IF(H2663=1, 'adjustment factor'!$D$10, IF(H2663=-9,-999,IF(H2663="",-999,0)))</f>
        <v>-999</v>
      </c>
      <c r="AL2663" s="82">
        <f>IF(G2663=1, 'adjustment factor'!$D$11, IF(G2663=-9,-999,IF(G2663="",-999,0)))</f>
        <v>-999</v>
      </c>
      <c r="AM2663" s="82">
        <f>IF(I2663=1, 'adjustment factor'!$D$12, IF(I2663=-9,-999,IF(I2663="",-999,0)))</f>
        <v>-999</v>
      </c>
      <c r="AN2663" s="82">
        <f>IF(J2663=1, 'adjustment factor'!$D$13, IF(J2663=-9,-999,IF(J2663="",-999,0)))</f>
        <v>-999</v>
      </c>
      <c r="AO2663" s="82" t="str">
        <f t="shared" si="428"/>
        <v>-999</v>
      </c>
      <c r="AP2663" s="82" t="str">
        <f t="shared" si="429"/>
        <v>MISSING</v>
      </c>
    </row>
    <row r="2664" spans="2:42">
      <c r="B2664" s="207"/>
      <c r="C2664" s="35">
        <v>2660</v>
      </c>
      <c r="D2664" s="161"/>
      <c r="E2664" s="161"/>
      <c r="F2664" s="161"/>
      <c r="G2664" s="161"/>
      <c r="H2664" s="161"/>
      <c r="I2664" s="161"/>
      <c r="J2664" s="161"/>
      <c r="K2664" s="161"/>
      <c r="L2664" s="161"/>
      <c r="M2664" s="161"/>
      <c r="N2664" s="171"/>
      <c r="O2664" s="171"/>
      <c r="P2664" s="171"/>
      <c r="Q2664" s="171"/>
      <c r="R2664" s="171"/>
      <c r="S2664" s="171"/>
      <c r="T2664" s="208" t="str">
        <f t="shared" si="420"/>
        <v>MISSING</v>
      </c>
      <c r="U2664" s="208" t="str">
        <f t="shared" si="421"/>
        <v>MISSING</v>
      </c>
      <c r="X2664" s="56">
        <f t="shared" si="422"/>
        <v>-99</v>
      </c>
      <c r="Y2664" s="56">
        <f t="shared" si="423"/>
        <v>-99</v>
      </c>
      <c r="Z2664" s="56">
        <f t="shared" si="424"/>
        <v>-99</v>
      </c>
      <c r="AA2664" s="56">
        <f t="shared" si="425"/>
        <v>-99</v>
      </c>
      <c r="AB2664" s="56">
        <f t="shared" si="426"/>
        <v>-99</v>
      </c>
      <c r="AC2664" s="56">
        <f t="shared" si="427"/>
        <v>-99</v>
      </c>
      <c r="AD2664" s="3"/>
      <c r="AE2664" s="82">
        <f>IF(D2664=1, 'adjustment factor'!$D$4, IF(D2664=-9,-999,IF(D2664="",-999,0)))</f>
        <v>-999</v>
      </c>
      <c r="AF2664" s="82">
        <f>IF(F2664=1, 'adjustment factor'!$D$5, IF(F2664=-9,-999,IF(F2664="",-999,0)))</f>
        <v>-999</v>
      </c>
      <c r="AG2664" s="82">
        <f>IF(E2664=1, 'adjustment factor'!$D$6, IF(E2664=-9,-999,IF(E2664="",-999,0)))</f>
        <v>-999</v>
      </c>
      <c r="AH2664" s="82">
        <f>IF(K2664&gt;=45,'adjustment factor'!$D$7,IF(K2664=-9,-1200,IF(K2664="",-1200,0)))</f>
        <v>-1200</v>
      </c>
      <c r="AI2664" s="82">
        <f>IF(L2664=1, 'adjustment factor'!$D$8, IF(L2664=-9,-999,IF(L2664="",-999,0)))</f>
        <v>-999</v>
      </c>
      <c r="AJ2664" s="82">
        <f>IF(AND(M2664&gt;=1,M2664&lt;=4),'adjustment factor'!$D$9,IF(M2664=-9,-999,IF(M2664=98,-999,IF(M2664=99,-999,IF(M2664="",-999,0)))))</f>
        <v>-999</v>
      </c>
      <c r="AK2664" s="82">
        <f>IF(H2664=1, 'adjustment factor'!$D$10, IF(H2664=-9,-999,IF(H2664="",-999,0)))</f>
        <v>-999</v>
      </c>
      <c r="AL2664" s="82">
        <f>IF(G2664=1, 'adjustment factor'!$D$11, IF(G2664=-9,-999,IF(G2664="",-999,0)))</f>
        <v>-999</v>
      </c>
      <c r="AM2664" s="82">
        <f>IF(I2664=1, 'adjustment factor'!$D$12, IF(I2664=-9,-999,IF(I2664="",-999,0)))</f>
        <v>-999</v>
      </c>
      <c r="AN2664" s="82">
        <f>IF(J2664=1, 'adjustment factor'!$D$13, IF(J2664=-9,-999,IF(J2664="",-999,0)))</f>
        <v>-999</v>
      </c>
      <c r="AO2664" s="82" t="str">
        <f t="shared" si="428"/>
        <v>-999</v>
      </c>
      <c r="AP2664" s="82" t="str">
        <f t="shared" si="429"/>
        <v>MISSING</v>
      </c>
    </row>
    <row r="2665" spans="2:42">
      <c r="B2665" s="207"/>
      <c r="C2665" s="35">
        <v>2661</v>
      </c>
      <c r="D2665" s="161"/>
      <c r="E2665" s="161"/>
      <c r="F2665" s="161"/>
      <c r="G2665" s="161"/>
      <c r="H2665" s="161"/>
      <c r="I2665" s="161"/>
      <c r="J2665" s="161"/>
      <c r="K2665" s="161"/>
      <c r="L2665" s="161"/>
      <c r="M2665" s="161"/>
      <c r="N2665" s="171"/>
      <c r="O2665" s="171"/>
      <c r="P2665" s="171"/>
      <c r="Q2665" s="171"/>
      <c r="R2665" s="171"/>
      <c r="S2665" s="171"/>
      <c r="T2665" s="208" t="str">
        <f t="shared" si="420"/>
        <v>MISSING</v>
      </c>
      <c r="U2665" s="208" t="str">
        <f t="shared" si="421"/>
        <v>MISSING</v>
      </c>
      <c r="X2665" s="56">
        <f t="shared" si="422"/>
        <v>-99</v>
      </c>
      <c r="Y2665" s="56">
        <f t="shared" si="423"/>
        <v>-99</v>
      </c>
      <c r="Z2665" s="56">
        <f t="shared" si="424"/>
        <v>-99</v>
      </c>
      <c r="AA2665" s="56">
        <f t="shared" si="425"/>
        <v>-99</v>
      </c>
      <c r="AB2665" s="56">
        <f t="shared" si="426"/>
        <v>-99</v>
      </c>
      <c r="AC2665" s="56">
        <f t="shared" si="427"/>
        <v>-99</v>
      </c>
      <c r="AD2665" s="3"/>
      <c r="AE2665" s="82">
        <f>IF(D2665=1, 'adjustment factor'!$D$4, IF(D2665=-9,-999,IF(D2665="",-999,0)))</f>
        <v>-999</v>
      </c>
      <c r="AF2665" s="82">
        <f>IF(F2665=1, 'adjustment factor'!$D$5, IF(F2665=-9,-999,IF(F2665="",-999,0)))</f>
        <v>-999</v>
      </c>
      <c r="AG2665" s="82">
        <f>IF(E2665=1, 'adjustment factor'!$D$6, IF(E2665=-9,-999,IF(E2665="",-999,0)))</f>
        <v>-999</v>
      </c>
      <c r="AH2665" s="82">
        <f>IF(K2665&gt;=45,'adjustment factor'!$D$7,IF(K2665=-9,-1200,IF(K2665="",-1200,0)))</f>
        <v>-1200</v>
      </c>
      <c r="AI2665" s="82">
        <f>IF(L2665=1, 'adjustment factor'!$D$8, IF(L2665=-9,-999,IF(L2665="",-999,0)))</f>
        <v>-999</v>
      </c>
      <c r="AJ2665" s="82">
        <f>IF(AND(M2665&gt;=1,M2665&lt;=4),'adjustment factor'!$D$9,IF(M2665=-9,-999,IF(M2665=98,-999,IF(M2665=99,-999,IF(M2665="",-999,0)))))</f>
        <v>-999</v>
      </c>
      <c r="AK2665" s="82">
        <f>IF(H2665=1, 'adjustment factor'!$D$10, IF(H2665=-9,-999,IF(H2665="",-999,0)))</f>
        <v>-999</v>
      </c>
      <c r="AL2665" s="82">
        <f>IF(G2665=1, 'adjustment factor'!$D$11, IF(G2665=-9,-999,IF(G2665="",-999,0)))</f>
        <v>-999</v>
      </c>
      <c r="AM2665" s="82">
        <f>IF(I2665=1, 'adjustment factor'!$D$12, IF(I2665=-9,-999,IF(I2665="",-999,0)))</f>
        <v>-999</v>
      </c>
      <c r="AN2665" s="82">
        <f>IF(J2665=1, 'adjustment factor'!$D$13, IF(J2665=-9,-999,IF(J2665="",-999,0)))</f>
        <v>-999</v>
      </c>
      <c r="AO2665" s="82" t="str">
        <f t="shared" si="428"/>
        <v>-999</v>
      </c>
      <c r="AP2665" s="82" t="str">
        <f t="shared" si="429"/>
        <v>MISSING</v>
      </c>
    </row>
    <row r="2666" spans="2:42">
      <c r="B2666" s="207"/>
      <c r="C2666" s="35">
        <v>2662</v>
      </c>
      <c r="D2666" s="161"/>
      <c r="E2666" s="161"/>
      <c r="F2666" s="161"/>
      <c r="G2666" s="161"/>
      <c r="H2666" s="161"/>
      <c r="I2666" s="161"/>
      <c r="J2666" s="161"/>
      <c r="K2666" s="161"/>
      <c r="L2666" s="161"/>
      <c r="M2666" s="161"/>
      <c r="N2666" s="171"/>
      <c r="O2666" s="171"/>
      <c r="P2666" s="171"/>
      <c r="Q2666" s="171"/>
      <c r="R2666" s="171"/>
      <c r="S2666" s="171"/>
      <c r="T2666" s="208" t="str">
        <f t="shared" si="420"/>
        <v>MISSING</v>
      </c>
      <c r="U2666" s="208" t="str">
        <f t="shared" si="421"/>
        <v>MISSING</v>
      </c>
      <c r="X2666" s="56">
        <f t="shared" si="422"/>
        <v>-99</v>
      </c>
      <c r="Y2666" s="56">
        <f t="shared" si="423"/>
        <v>-99</v>
      </c>
      <c r="Z2666" s="56">
        <f t="shared" si="424"/>
        <v>-99</v>
      </c>
      <c r="AA2666" s="56">
        <f t="shared" si="425"/>
        <v>-99</v>
      </c>
      <c r="AB2666" s="56">
        <f t="shared" si="426"/>
        <v>-99</v>
      </c>
      <c r="AC2666" s="56">
        <f t="shared" si="427"/>
        <v>-99</v>
      </c>
      <c r="AD2666" s="3"/>
      <c r="AE2666" s="82">
        <f>IF(D2666=1, 'adjustment factor'!$D$4, IF(D2666=-9,-999,IF(D2666="",-999,0)))</f>
        <v>-999</v>
      </c>
      <c r="AF2666" s="82">
        <f>IF(F2666=1, 'adjustment factor'!$D$5, IF(F2666=-9,-999,IF(F2666="",-999,0)))</f>
        <v>-999</v>
      </c>
      <c r="AG2666" s="82">
        <f>IF(E2666=1, 'adjustment factor'!$D$6, IF(E2666=-9,-999,IF(E2666="",-999,0)))</f>
        <v>-999</v>
      </c>
      <c r="AH2666" s="82">
        <f>IF(K2666&gt;=45,'adjustment factor'!$D$7,IF(K2666=-9,-1200,IF(K2666="",-1200,0)))</f>
        <v>-1200</v>
      </c>
      <c r="AI2666" s="82">
        <f>IF(L2666=1, 'adjustment factor'!$D$8, IF(L2666=-9,-999,IF(L2666="",-999,0)))</f>
        <v>-999</v>
      </c>
      <c r="AJ2666" s="82">
        <f>IF(AND(M2666&gt;=1,M2666&lt;=4),'adjustment factor'!$D$9,IF(M2666=-9,-999,IF(M2666=98,-999,IF(M2666=99,-999,IF(M2666="",-999,0)))))</f>
        <v>-999</v>
      </c>
      <c r="AK2666" s="82">
        <f>IF(H2666=1, 'adjustment factor'!$D$10, IF(H2666=-9,-999,IF(H2666="",-999,0)))</f>
        <v>-999</v>
      </c>
      <c r="AL2666" s="82">
        <f>IF(G2666=1, 'adjustment factor'!$D$11, IF(G2666=-9,-999,IF(G2666="",-999,0)))</f>
        <v>-999</v>
      </c>
      <c r="AM2666" s="82">
        <f>IF(I2666=1, 'adjustment factor'!$D$12, IF(I2666=-9,-999,IF(I2666="",-999,0)))</f>
        <v>-999</v>
      </c>
      <c r="AN2666" s="82">
        <f>IF(J2666=1, 'adjustment factor'!$D$13, IF(J2666=-9,-999,IF(J2666="",-999,0)))</f>
        <v>-999</v>
      </c>
      <c r="AO2666" s="82" t="str">
        <f t="shared" si="428"/>
        <v>-999</v>
      </c>
      <c r="AP2666" s="82" t="str">
        <f t="shared" si="429"/>
        <v>MISSING</v>
      </c>
    </row>
    <row r="2667" spans="2:42">
      <c r="B2667" s="207"/>
      <c r="C2667" s="35">
        <v>2663</v>
      </c>
      <c r="D2667" s="161"/>
      <c r="E2667" s="161"/>
      <c r="F2667" s="161"/>
      <c r="G2667" s="161"/>
      <c r="H2667" s="161"/>
      <c r="I2667" s="161"/>
      <c r="J2667" s="161"/>
      <c r="K2667" s="161"/>
      <c r="L2667" s="161"/>
      <c r="M2667" s="161"/>
      <c r="N2667" s="171"/>
      <c r="O2667" s="171"/>
      <c r="P2667" s="171"/>
      <c r="Q2667" s="171"/>
      <c r="R2667" s="171"/>
      <c r="S2667" s="171"/>
      <c r="T2667" s="208" t="str">
        <f t="shared" si="420"/>
        <v>MISSING</v>
      </c>
      <c r="U2667" s="208" t="str">
        <f t="shared" si="421"/>
        <v>MISSING</v>
      </c>
      <c r="X2667" s="56">
        <f t="shared" si="422"/>
        <v>-99</v>
      </c>
      <c r="Y2667" s="56">
        <f t="shared" si="423"/>
        <v>-99</v>
      </c>
      <c r="Z2667" s="56">
        <f t="shared" si="424"/>
        <v>-99</v>
      </c>
      <c r="AA2667" s="56">
        <f t="shared" si="425"/>
        <v>-99</v>
      </c>
      <c r="AB2667" s="56">
        <f t="shared" si="426"/>
        <v>-99</v>
      </c>
      <c r="AC2667" s="56">
        <f t="shared" si="427"/>
        <v>-99</v>
      </c>
      <c r="AD2667" s="3"/>
      <c r="AE2667" s="82">
        <f>IF(D2667=1, 'adjustment factor'!$D$4, IF(D2667=-9,-999,IF(D2667="",-999,0)))</f>
        <v>-999</v>
      </c>
      <c r="AF2667" s="82">
        <f>IF(F2667=1, 'adjustment factor'!$D$5, IF(F2667=-9,-999,IF(F2667="",-999,0)))</f>
        <v>-999</v>
      </c>
      <c r="AG2667" s="82">
        <f>IF(E2667=1, 'adjustment factor'!$D$6, IF(E2667=-9,-999,IF(E2667="",-999,0)))</f>
        <v>-999</v>
      </c>
      <c r="AH2667" s="82">
        <f>IF(K2667&gt;=45,'adjustment factor'!$D$7,IF(K2667=-9,-1200,IF(K2667="",-1200,0)))</f>
        <v>-1200</v>
      </c>
      <c r="AI2667" s="82">
        <f>IF(L2667=1, 'adjustment factor'!$D$8, IF(L2667=-9,-999,IF(L2667="",-999,0)))</f>
        <v>-999</v>
      </c>
      <c r="AJ2667" s="82">
        <f>IF(AND(M2667&gt;=1,M2667&lt;=4),'adjustment factor'!$D$9,IF(M2667=-9,-999,IF(M2667=98,-999,IF(M2667=99,-999,IF(M2667="",-999,0)))))</f>
        <v>-999</v>
      </c>
      <c r="AK2667" s="82">
        <f>IF(H2667=1, 'adjustment factor'!$D$10, IF(H2667=-9,-999,IF(H2667="",-999,0)))</f>
        <v>-999</v>
      </c>
      <c r="AL2667" s="82">
        <f>IF(G2667=1, 'adjustment factor'!$D$11, IF(G2667=-9,-999,IF(G2667="",-999,0)))</f>
        <v>-999</v>
      </c>
      <c r="AM2667" s="82">
        <f>IF(I2667=1, 'adjustment factor'!$D$12, IF(I2667=-9,-999,IF(I2667="",-999,0)))</f>
        <v>-999</v>
      </c>
      <c r="AN2667" s="82">
        <f>IF(J2667=1, 'adjustment factor'!$D$13, IF(J2667=-9,-999,IF(J2667="",-999,0)))</f>
        <v>-999</v>
      </c>
      <c r="AO2667" s="82" t="str">
        <f t="shared" si="428"/>
        <v>-999</v>
      </c>
      <c r="AP2667" s="82" t="str">
        <f t="shared" si="429"/>
        <v>MISSING</v>
      </c>
    </row>
    <row r="2668" spans="2:42">
      <c r="B2668" s="207"/>
      <c r="C2668" s="35">
        <v>2664</v>
      </c>
      <c r="D2668" s="161"/>
      <c r="E2668" s="161"/>
      <c r="F2668" s="161"/>
      <c r="G2668" s="161"/>
      <c r="H2668" s="161"/>
      <c r="I2668" s="161"/>
      <c r="J2668" s="161"/>
      <c r="K2668" s="161"/>
      <c r="L2668" s="161"/>
      <c r="M2668" s="161"/>
      <c r="N2668" s="171"/>
      <c r="O2668" s="171"/>
      <c r="P2668" s="171"/>
      <c r="Q2668" s="171"/>
      <c r="R2668" s="171"/>
      <c r="S2668" s="171"/>
      <c r="T2668" s="208" t="str">
        <f t="shared" si="420"/>
        <v>MISSING</v>
      </c>
      <c r="U2668" s="208" t="str">
        <f t="shared" si="421"/>
        <v>MISSING</v>
      </c>
      <c r="X2668" s="56">
        <f t="shared" si="422"/>
        <v>-99</v>
      </c>
      <c r="Y2668" s="56">
        <f t="shared" si="423"/>
        <v>-99</v>
      </c>
      <c r="Z2668" s="56">
        <f t="shared" si="424"/>
        <v>-99</v>
      </c>
      <c r="AA2668" s="56">
        <f t="shared" si="425"/>
        <v>-99</v>
      </c>
      <c r="AB2668" s="56">
        <f t="shared" si="426"/>
        <v>-99</v>
      </c>
      <c r="AC2668" s="56">
        <f t="shared" si="427"/>
        <v>-99</v>
      </c>
      <c r="AD2668" s="3"/>
      <c r="AE2668" s="82">
        <f>IF(D2668=1, 'adjustment factor'!$D$4, IF(D2668=-9,-999,IF(D2668="",-999,0)))</f>
        <v>-999</v>
      </c>
      <c r="AF2668" s="82">
        <f>IF(F2668=1, 'adjustment factor'!$D$5, IF(F2668=-9,-999,IF(F2668="",-999,0)))</f>
        <v>-999</v>
      </c>
      <c r="AG2668" s="82">
        <f>IF(E2668=1, 'adjustment factor'!$D$6, IF(E2668=-9,-999,IF(E2668="",-999,0)))</f>
        <v>-999</v>
      </c>
      <c r="AH2668" s="82">
        <f>IF(K2668&gt;=45,'adjustment factor'!$D$7,IF(K2668=-9,-1200,IF(K2668="",-1200,0)))</f>
        <v>-1200</v>
      </c>
      <c r="AI2668" s="82">
        <f>IF(L2668=1, 'adjustment factor'!$D$8, IF(L2668=-9,-999,IF(L2668="",-999,0)))</f>
        <v>-999</v>
      </c>
      <c r="AJ2668" s="82">
        <f>IF(AND(M2668&gt;=1,M2668&lt;=4),'adjustment factor'!$D$9,IF(M2668=-9,-999,IF(M2668=98,-999,IF(M2668=99,-999,IF(M2668="",-999,0)))))</f>
        <v>-999</v>
      </c>
      <c r="AK2668" s="82">
        <f>IF(H2668=1, 'adjustment factor'!$D$10, IF(H2668=-9,-999,IF(H2668="",-999,0)))</f>
        <v>-999</v>
      </c>
      <c r="AL2668" s="82">
        <f>IF(G2668=1, 'adjustment factor'!$D$11, IF(G2668=-9,-999,IF(G2668="",-999,0)))</f>
        <v>-999</v>
      </c>
      <c r="AM2668" s="82">
        <f>IF(I2668=1, 'adjustment factor'!$D$12, IF(I2668=-9,-999,IF(I2668="",-999,0)))</f>
        <v>-999</v>
      </c>
      <c r="AN2668" s="82">
        <f>IF(J2668=1, 'adjustment factor'!$D$13, IF(J2668=-9,-999,IF(J2668="",-999,0)))</f>
        <v>-999</v>
      </c>
      <c r="AO2668" s="82" t="str">
        <f t="shared" si="428"/>
        <v>-999</v>
      </c>
      <c r="AP2668" s="82" t="str">
        <f t="shared" si="429"/>
        <v>MISSING</v>
      </c>
    </row>
    <row r="2669" spans="2:42">
      <c r="B2669" s="207"/>
      <c r="C2669" s="35">
        <v>2665</v>
      </c>
      <c r="D2669" s="161"/>
      <c r="E2669" s="161"/>
      <c r="F2669" s="161"/>
      <c r="G2669" s="161"/>
      <c r="H2669" s="161"/>
      <c r="I2669" s="161"/>
      <c r="J2669" s="161"/>
      <c r="K2669" s="161"/>
      <c r="L2669" s="161"/>
      <c r="M2669" s="161"/>
      <c r="N2669" s="171"/>
      <c r="O2669" s="171"/>
      <c r="P2669" s="171"/>
      <c r="Q2669" s="171"/>
      <c r="R2669" s="171"/>
      <c r="S2669" s="171"/>
      <c r="T2669" s="208" t="str">
        <f t="shared" si="420"/>
        <v>MISSING</v>
      </c>
      <c r="U2669" s="208" t="str">
        <f t="shared" si="421"/>
        <v>MISSING</v>
      </c>
      <c r="X2669" s="56">
        <f t="shared" si="422"/>
        <v>-99</v>
      </c>
      <c r="Y2669" s="56">
        <f t="shared" si="423"/>
        <v>-99</v>
      </c>
      <c r="Z2669" s="56">
        <f t="shared" si="424"/>
        <v>-99</v>
      </c>
      <c r="AA2669" s="56">
        <f t="shared" si="425"/>
        <v>-99</v>
      </c>
      <c r="AB2669" s="56">
        <f t="shared" si="426"/>
        <v>-99</v>
      </c>
      <c r="AC2669" s="56">
        <f t="shared" si="427"/>
        <v>-99</v>
      </c>
      <c r="AD2669" s="3"/>
      <c r="AE2669" s="82">
        <f>IF(D2669=1, 'adjustment factor'!$D$4, IF(D2669=-9,-999,IF(D2669="",-999,0)))</f>
        <v>-999</v>
      </c>
      <c r="AF2669" s="82">
        <f>IF(F2669=1, 'adjustment factor'!$D$5, IF(F2669=-9,-999,IF(F2669="",-999,0)))</f>
        <v>-999</v>
      </c>
      <c r="AG2669" s="82">
        <f>IF(E2669=1, 'adjustment factor'!$D$6, IF(E2669=-9,-999,IF(E2669="",-999,0)))</f>
        <v>-999</v>
      </c>
      <c r="AH2669" s="82">
        <f>IF(K2669&gt;=45,'adjustment factor'!$D$7,IF(K2669=-9,-1200,IF(K2669="",-1200,0)))</f>
        <v>-1200</v>
      </c>
      <c r="AI2669" s="82">
        <f>IF(L2669=1, 'adjustment factor'!$D$8, IF(L2669=-9,-999,IF(L2669="",-999,0)))</f>
        <v>-999</v>
      </c>
      <c r="AJ2669" s="82">
        <f>IF(AND(M2669&gt;=1,M2669&lt;=4),'adjustment factor'!$D$9,IF(M2669=-9,-999,IF(M2669=98,-999,IF(M2669=99,-999,IF(M2669="",-999,0)))))</f>
        <v>-999</v>
      </c>
      <c r="AK2669" s="82">
        <f>IF(H2669=1, 'adjustment factor'!$D$10, IF(H2669=-9,-999,IF(H2669="",-999,0)))</f>
        <v>-999</v>
      </c>
      <c r="AL2669" s="82">
        <f>IF(G2669=1, 'adjustment factor'!$D$11, IF(G2669=-9,-999,IF(G2669="",-999,0)))</f>
        <v>-999</v>
      </c>
      <c r="AM2669" s="82">
        <f>IF(I2669=1, 'adjustment factor'!$D$12, IF(I2669=-9,-999,IF(I2669="",-999,0)))</f>
        <v>-999</v>
      </c>
      <c r="AN2669" s="82">
        <f>IF(J2669=1, 'adjustment factor'!$D$13, IF(J2669=-9,-999,IF(J2669="",-999,0)))</f>
        <v>-999</v>
      </c>
      <c r="AO2669" s="82" t="str">
        <f t="shared" si="428"/>
        <v>-999</v>
      </c>
      <c r="AP2669" s="82" t="str">
        <f t="shared" si="429"/>
        <v>MISSING</v>
      </c>
    </row>
    <row r="2670" spans="2:42">
      <c r="B2670" s="207"/>
      <c r="C2670" s="35">
        <v>2666</v>
      </c>
      <c r="D2670" s="161"/>
      <c r="E2670" s="161"/>
      <c r="F2670" s="161"/>
      <c r="G2670" s="161"/>
      <c r="H2670" s="161"/>
      <c r="I2670" s="161"/>
      <c r="J2670" s="161"/>
      <c r="K2670" s="161"/>
      <c r="L2670" s="161"/>
      <c r="M2670" s="161"/>
      <c r="N2670" s="171"/>
      <c r="O2670" s="171"/>
      <c r="P2670" s="171"/>
      <c r="Q2670" s="171"/>
      <c r="R2670" s="171"/>
      <c r="S2670" s="171"/>
      <c r="T2670" s="208" t="str">
        <f t="shared" si="420"/>
        <v>MISSING</v>
      </c>
      <c r="U2670" s="208" t="str">
        <f t="shared" si="421"/>
        <v>MISSING</v>
      </c>
      <c r="X2670" s="56">
        <f t="shared" si="422"/>
        <v>-99</v>
      </c>
      <c r="Y2670" s="56">
        <f t="shared" si="423"/>
        <v>-99</v>
      </c>
      <c r="Z2670" s="56">
        <f t="shared" si="424"/>
        <v>-99</v>
      </c>
      <c r="AA2670" s="56">
        <f t="shared" si="425"/>
        <v>-99</v>
      </c>
      <c r="AB2670" s="56">
        <f t="shared" si="426"/>
        <v>-99</v>
      </c>
      <c r="AC2670" s="56">
        <f t="shared" si="427"/>
        <v>-99</v>
      </c>
      <c r="AD2670" s="3"/>
      <c r="AE2670" s="82">
        <f>IF(D2670=1, 'adjustment factor'!$D$4, IF(D2670=-9,-999,IF(D2670="",-999,0)))</f>
        <v>-999</v>
      </c>
      <c r="AF2670" s="82">
        <f>IF(F2670=1, 'adjustment factor'!$D$5, IF(F2670=-9,-999,IF(F2670="",-999,0)))</f>
        <v>-999</v>
      </c>
      <c r="AG2670" s="82">
        <f>IF(E2670=1, 'adjustment factor'!$D$6, IF(E2670=-9,-999,IF(E2670="",-999,0)))</f>
        <v>-999</v>
      </c>
      <c r="AH2670" s="82">
        <f>IF(K2670&gt;=45,'adjustment factor'!$D$7,IF(K2670=-9,-1200,IF(K2670="",-1200,0)))</f>
        <v>-1200</v>
      </c>
      <c r="AI2670" s="82">
        <f>IF(L2670=1, 'adjustment factor'!$D$8, IF(L2670=-9,-999,IF(L2670="",-999,0)))</f>
        <v>-999</v>
      </c>
      <c r="AJ2670" s="82">
        <f>IF(AND(M2670&gt;=1,M2670&lt;=4),'adjustment factor'!$D$9,IF(M2670=-9,-999,IF(M2670=98,-999,IF(M2670=99,-999,IF(M2670="",-999,0)))))</f>
        <v>-999</v>
      </c>
      <c r="AK2670" s="82">
        <f>IF(H2670=1, 'adjustment factor'!$D$10, IF(H2670=-9,-999,IF(H2670="",-999,0)))</f>
        <v>-999</v>
      </c>
      <c r="AL2670" s="82">
        <f>IF(G2670=1, 'adjustment factor'!$D$11, IF(G2670=-9,-999,IF(G2670="",-999,0)))</f>
        <v>-999</v>
      </c>
      <c r="AM2670" s="82">
        <f>IF(I2670=1, 'adjustment factor'!$D$12, IF(I2670=-9,-999,IF(I2670="",-999,0)))</f>
        <v>-999</v>
      </c>
      <c r="AN2670" s="82">
        <f>IF(J2670=1, 'adjustment factor'!$D$13, IF(J2670=-9,-999,IF(J2670="",-999,0)))</f>
        <v>-999</v>
      </c>
      <c r="AO2670" s="82" t="str">
        <f t="shared" si="428"/>
        <v>-999</v>
      </c>
      <c r="AP2670" s="82" t="str">
        <f t="shared" si="429"/>
        <v>MISSING</v>
      </c>
    </row>
    <row r="2671" spans="2:42">
      <c r="B2671" s="207"/>
      <c r="C2671" s="35">
        <v>2667</v>
      </c>
      <c r="D2671" s="161"/>
      <c r="E2671" s="161"/>
      <c r="F2671" s="161"/>
      <c r="G2671" s="161"/>
      <c r="H2671" s="161"/>
      <c r="I2671" s="161"/>
      <c r="J2671" s="161"/>
      <c r="K2671" s="161"/>
      <c r="L2671" s="161"/>
      <c r="M2671" s="161"/>
      <c r="N2671" s="171"/>
      <c r="O2671" s="171"/>
      <c r="P2671" s="171"/>
      <c r="Q2671" s="171"/>
      <c r="R2671" s="171"/>
      <c r="S2671" s="171"/>
      <c r="T2671" s="208" t="str">
        <f t="shared" si="420"/>
        <v>MISSING</v>
      </c>
      <c r="U2671" s="208" t="str">
        <f t="shared" si="421"/>
        <v>MISSING</v>
      </c>
      <c r="X2671" s="56">
        <f t="shared" si="422"/>
        <v>-99</v>
      </c>
      <c r="Y2671" s="56">
        <f t="shared" si="423"/>
        <v>-99</v>
      </c>
      <c r="Z2671" s="56">
        <f t="shared" si="424"/>
        <v>-99</v>
      </c>
      <c r="AA2671" s="56">
        <f t="shared" si="425"/>
        <v>-99</v>
      </c>
      <c r="AB2671" s="56">
        <f t="shared" si="426"/>
        <v>-99</v>
      </c>
      <c r="AC2671" s="56">
        <f t="shared" si="427"/>
        <v>-99</v>
      </c>
      <c r="AD2671" s="3"/>
      <c r="AE2671" s="82">
        <f>IF(D2671=1, 'adjustment factor'!$D$4, IF(D2671=-9,-999,IF(D2671="",-999,0)))</f>
        <v>-999</v>
      </c>
      <c r="AF2671" s="82">
        <f>IF(F2671=1, 'adjustment factor'!$D$5, IF(F2671=-9,-999,IF(F2671="",-999,0)))</f>
        <v>-999</v>
      </c>
      <c r="AG2671" s="82">
        <f>IF(E2671=1, 'adjustment factor'!$D$6, IF(E2671=-9,-999,IF(E2671="",-999,0)))</f>
        <v>-999</v>
      </c>
      <c r="AH2671" s="82">
        <f>IF(K2671&gt;=45,'adjustment factor'!$D$7,IF(K2671=-9,-1200,IF(K2671="",-1200,0)))</f>
        <v>-1200</v>
      </c>
      <c r="AI2671" s="82">
        <f>IF(L2671=1, 'adjustment factor'!$D$8, IF(L2671=-9,-999,IF(L2671="",-999,0)))</f>
        <v>-999</v>
      </c>
      <c r="AJ2671" s="82">
        <f>IF(AND(M2671&gt;=1,M2671&lt;=4),'adjustment factor'!$D$9,IF(M2671=-9,-999,IF(M2671=98,-999,IF(M2671=99,-999,IF(M2671="",-999,0)))))</f>
        <v>-999</v>
      </c>
      <c r="AK2671" s="82">
        <f>IF(H2671=1, 'adjustment factor'!$D$10, IF(H2671=-9,-999,IF(H2671="",-999,0)))</f>
        <v>-999</v>
      </c>
      <c r="AL2671" s="82">
        <f>IF(G2671=1, 'adjustment factor'!$D$11, IF(G2671=-9,-999,IF(G2671="",-999,0)))</f>
        <v>-999</v>
      </c>
      <c r="AM2671" s="82">
        <f>IF(I2671=1, 'adjustment factor'!$D$12, IF(I2671=-9,-999,IF(I2671="",-999,0)))</f>
        <v>-999</v>
      </c>
      <c r="AN2671" s="82">
        <f>IF(J2671=1, 'adjustment factor'!$D$13, IF(J2671=-9,-999,IF(J2671="",-999,0)))</f>
        <v>-999</v>
      </c>
      <c r="AO2671" s="82" t="str">
        <f t="shared" si="428"/>
        <v>-999</v>
      </c>
      <c r="AP2671" s="82" t="str">
        <f t="shared" si="429"/>
        <v>MISSING</v>
      </c>
    </row>
    <row r="2672" spans="2:42">
      <c r="B2672" s="207"/>
      <c r="C2672" s="35">
        <v>2668</v>
      </c>
      <c r="D2672" s="161"/>
      <c r="E2672" s="161"/>
      <c r="F2672" s="161"/>
      <c r="G2672" s="161"/>
      <c r="H2672" s="161"/>
      <c r="I2672" s="161"/>
      <c r="J2672" s="161"/>
      <c r="K2672" s="161"/>
      <c r="L2672" s="161"/>
      <c r="M2672" s="161"/>
      <c r="N2672" s="171"/>
      <c r="O2672" s="171"/>
      <c r="P2672" s="171"/>
      <c r="Q2672" s="171"/>
      <c r="R2672" s="171"/>
      <c r="S2672" s="171"/>
      <c r="T2672" s="208" t="str">
        <f t="shared" si="420"/>
        <v>MISSING</v>
      </c>
      <c r="U2672" s="208" t="str">
        <f t="shared" si="421"/>
        <v>MISSING</v>
      </c>
      <c r="X2672" s="56">
        <f t="shared" si="422"/>
        <v>-99</v>
      </c>
      <c r="Y2672" s="56">
        <f t="shared" si="423"/>
        <v>-99</v>
      </c>
      <c r="Z2672" s="56">
        <f t="shared" si="424"/>
        <v>-99</v>
      </c>
      <c r="AA2672" s="56">
        <f t="shared" si="425"/>
        <v>-99</v>
      </c>
      <c r="AB2672" s="56">
        <f t="shared" si="426"/>
        <v>-99</v>
      </c>
      <c r="AC2672" s="56">
        <f t="shared" si="427"/>
        <v>-99</v>
      </c>
      <c r="AD2672" s="3"/>
      <c r="AE2672" s="82">
        <f>IF(D2672=1, 'adjustment factor'!$D$4, IF(D2672=-9,-999,IF(D2672="",-999,0)))</f>
        <v>-999</v>
      </c>
      <c r="AF2672" s="82">
        <f>IF(F2672=1, 'adjustment factor'!$D$5, IF(F2672=-9,-999,IF(F2672="",-999,0)))</f>
        <v>-999</v>
      </c>
      <c r="AG2672" s="82">
        <f>IF(E2672=1, 'adjustment factor'!$D$6, IF(E2672=-9,-999,IF(E2672="",-999,0)))</f>
        <v>-999</v>
      </c>
      <c r="AH2672" s="82">
        <f>IF(K2672&gt;=45,'adjustment factor'!$D$7,IF(K2672=-9,-1200,IF(K2672="",-1200,0)))</f>
        <v>-1200</v>
      </c>
      <c r="AI2672" s="82">
        <f>IF(L2672=1, 'adjustment factor'!$D$8, IF(L2672=-9,-999,IF(L2672="",-999,0)))</f>
        <v>-999</v>
      </c>
      <c r="AJ2672" s="82">
        <f>IF(AND(M2672&gt;=1,M2672&lt;=4),'adjustment factor'!$D$9,IF(M2672=-9,-999,IF(M2672=98,-999,IF(M2672=99,-999,IF(M2672="",-999,0)))))</f>
        <v>-999</v>
      </c>
      <c r="AK2672" s="82">
        <f>IF(H2672=1, 'adjustment factor'!$D$10, IF(H2672=-9,-999,IF(H2672="",-999,0)))</f>
        <v>-999</v>
      </c>
      <c r="AL2672" s="82">
        <f>IF(G2672=1, 'adjustment factor'!$D$11, IF(G2672=-9,-999,IF(G2672="",-999,0)))</f>
        <v>-999</v>
      </c>
      <c r="AM2672" s="82">
        <f>IF(I2672=1, 'adjustment factor'!$D$12, IF(I2672=-9,-999,IF(I2672="",-999,0)))</f>
        <v>-999</v>
      </c>
      <c r="AN2672" s="82">
        <f>IF(J2672=1, 'adjustment factor'!$D$13, IF(J2672=-9,-999,IF(J2672="",-999,0)))</f>
        <v>-999</v>
      </c>
      <c r="AO2672" s="82" t="str">
        <f t="shared" si="428"/>
        <v>-999</v>
      </c>
      <c r="AP2672" s="82" t="str">
        <f t="shared" si="429"/>
        <v>MISSING</v>
      </c>
    </row>
    <row r="2673" spans="2:42">
      <c r="B2673" s="207"/>
      <c r="C2673" s="35">
        <v>2669</v>
      </c>
      <c r="D2673" s="161"/>
      <c r="E2673" s="161"/>
      <c r="F2673" s="161"/>
      <c r="G2673" s="161"/>
      <c r="H2673" s="161"/>
      <c r="I2673" s="161"/>
      <c r="J2673" s="161"/>
      <c r="K2673" s="161"/>
      <c r="L2673" s="161"/>
      <c r="M2673" s="161"/>
      <c r="N2673" s="171"/>
      <c r="O2673" s="171"/>
      <c r="P2673" s="171"/>
      <c r="Q2673" s="171"/>
      <c r="R2673" s="171"/>
      <c r="S2673" s="171"/>
      <c r="T2673" s="208" t="str">
        <f t="shared" si="420"/>
        <v>MISSING</v>
      </c>
      <c r="U2673" s="208" t="str">
        <f t="shared" si="421"/>
        <v>MISSING</v>
      </c>
      <c r="X2673" s="56">
        <f t="shared" si="422"/>
        <v>-99</v>
      </c>
      <c r="Y2673" s="56">
        <f t="shared" si="423"/>
        <v>-99</v>
      </c>
      <c r="Z2673" s="56">
        <f t="shared" si="424"/>
        <v>-99</v>
      </c>
      <c r="AA2673" s="56">
        <f t="shared" si="425"/>
        <v>-99</v>
      </c>
      <c r="AB2673" s="56">
        <f t="shared" si="426"/>
        <v>-99</v>
      </c>
      <c r="AC2673" s="56">
        <f t="shared" si="427"/>
        <v>-99</v>
      </c>
      <c r="AD2673" s="3"/>
      <c r="AE2673" s="82">
        <f>IF(D2673=1, 'adjustment factor'!$D$4, IF(D2673=-9,-999,IF(D2673="",-999,0)))</f>
        <v>-999</v>
      </c>
      <c r="AF2673" s="82">
        <f>IF(F2673=1, 'adjustment factor'!$D$5, IF(F2673=-9,-999,IF(F2673="",-999,0)))</f>
        <v>-999</v>
      </c>
      <c r="AG2673" s="82">
        <f>IF(E2673=1, 'adjustment factor'!$D$6, IF(E2673=-9,-999,IF(E2673="",-999,0)))</f>
        <v>-999</v>
      </c>
      <c r="AH2673" s="82">
        <f>IF(K2673&gt;=45,'adjustment factor'!$D$7,IF(K2673=-9,-1200,IF(K2673="",-1200,0)))</f>
        <v>-1200</v>
      </c>
      <c r="AI2673" s="82">
        <f>IF(L2673=1, 'adjustment factor'!$D$8, IF(L2673=-9,-999,IF(L2673="",-999,0)))</f>
        <v>-999</v>
      </c>
      <c r="AJ2673" s="82">
        <f>IF(AND(M2673&gt;=1,M2673&lt;=4),'adjustment factor'!$D$9,IF(M2673=-9,-999,IF(M2673=98,-999,IF(M2673=99,-999,IF(M2673="",-999,0)))))</f>
        <v>-999</v>
      </c>
      <c r="AK2673" s="82">
        <f>IF(H2673=1, 'adjustment factor'!$D$10, IF(H2673=-9,-999,IF(H2673="",-999,0)))</f>
        <v>-999</v>
      </c>
      <c r="AL2673" s="82">
        <f>IF(G2673=1, 'adjustment factor'!$D$11, IF(G2673=-9,-999,IF(G2673="",-999,0)))</f>
        <v>-999</v>
      </c>
      <c r="AM2673" s="82">
        <f>IF(I2673=1, 'adjustment factor'!$D$12, IF(I2673=-9,-999,IF(I2673="",-999,0)))</f>
        <v>-999</v>
      </c>
      <c r="AN2673" s="82">
        <f>IF(J2673=1, 'adjustment factor'!$D$13, IF(J2673=-9,-999,IF(J2673="",-999,0)))</f>
        <v>-999</v>
      </c>
      <c r="AO2673" s="82" t="str">
        <f t="shared" si="428"/>
        <v>-999</v>
      </c>
      <c r="AP2673" s="82" t="str">
        <f t="shared" si="429"/>
        <v>MISSING</v>
      </c>
    </row>
    <row r="2674" spans="2:42">
      <c r="B2674" s="207"/>
      <c r="C2674" s="35">
        <v>2670</v>
      </c>
      <c r="D2674" s="161"/>
      <c r="E2674" s="161"/>
      <c r="F2674" s="161"/>
      <c r="G2674" s="161"/>
      <c r="H2674" s="161"/>
      <c r="I2674" s="161"/>
      <c r="J2674" s="161"/>
      <c r="K2674" s="161"/>
      <c r="L2674" s="161"/>
      <c r="M2674" s="161"/>
      <c r="N2674" s="171"/>
      <c r="O2674" s="171"/>
      <c r="P2674" s="171"/>
      <c r="Q2674" s="171"/>
      <c r="R2674" s="171"/>
      <c r="S2674" s="171"/>
      <c r="T2674" s="208" t="str">
        <f t="shared" si="420"/>
        <v>MISSING</v>
      </c>
      <c r="U2674" s="208" t="str">
        <f t="shared" si="421"/>
        <v>MISSING</v>
      </c>
      <c r="X2674" s="56">
        <f t="shared" si="422"/>
        <v>-99</v>
      </c>
      <c r="Y2674" s="56">
        <f t="shared" si="423"/>
        <v>-99</v>
      </c>
      <c r="Z2674" s="56">
        <f t="shared" si="424"/>
        <v>-99</v>
      </c>
      <c r="AA2674" s="56">
        <f t="shared" si="425"/>
        <v>-99</v>
      </c>
      <c r="AB2674" s="56">
        <f t="shared" si="426"/>
        <v>-99</v>
      </c>
      <c r="AC2674" s="56">
        <f t="shared" si="427"/>
        <v>-99</v>
      </c>
      <c r="AD2674" s="3"/>
      <c r="AE2674" s="82">
        <f>IF(D2674=1, 'adjustment factor'!$D$4, IF(D2674=-9,-999,IF(D2674="",-999,0)))</f>
        <v>-999</v>
      </c>
      <c r="AF2674" s="82">
        <f>IF(F2674=1, 'adjustment factor'!$D$5, IF(F2674=-9,-999,IF(F2674="",-999,0)))</f>
        <v>-999</v>
      </c>
      <c r="AG2674" s="82">
        <f>IF(E2674=1, 'adjustment factor'!$D$6, IF(E2674=-9,-999,IF(E2674="",-999,0)))</f>
        <v>-999</v>
      </c>
      <c r="AH2674" s="82">
        <f>IF(K2674&gt;=45,'adjustment factor'!$D$7,IF(K2674=-9,-1200,IF(K2674="",-1200,0)))</f>
        <v>-1200</v>
      </c>
      <c r="AI2674" s="82">
        <f>IF(L2674=1, 'adjustment factor'!$D$8, IF(L2674=-9,-999,IF(L2674="",-999,0)))</f>
        <v>-999</v>
      </c>
      <c r="AJ2674" s="82">
        <f>IF(AND(M2674&gt;=1,M2674&lt;=4),'adjustment factor'!$D$9,IF(M2674=-9,-999,IF(M2674=98,-999,IF(M2674=99,-999,IF(M2674="",-999,0)))))</f>
        <v>-999</v>
      </c>
      <c r="AK2674" s="82">
        <f>IF(H2674=1, 'adjustment factor'!$D$10, IF(H2674=-9,-999,IF(H2674="",-999,0)))</f>
        <v>-999</v>
      </c>
      <c r="AL2674" s="82">
        <f>IF(G2674=1, 'adjustment factor'!$D$11, IF(G2674=-9,-999,IF(G2674="",-999,0)))</f>
        <v>-999</v>
      </c>
      <c r="AM2674" s="82">
        <f>IF(I2674=1, 'adjustment factor'!$D$12, IF(I2674=-9,-999,IF(I2674="",-999,0)))</f>
        <v>-999</v>
      </c>
      <c r="AN2674" s="82">
        <f>IF(J2674=1, 'adjustment factor'!$D$13, IF(J2674=-9,-999,IF(J2674="",-999,0)))</f>
        <v>-999</v>
      </c>
      <c r="AO2674" s="82" t="str">
        <f t="shared" si="428"/>
        <v>-999</v>
      </c>
      <c r="AP2674" s="82" t="str">
        <f t="shared" si="429"/>
        <v>MISSING</v>
      </c>
    </row>
    <row r="2675" spans="2:42">
      <c r="B2675" s="207"/>
      <c r="C2675" s="35">
        <v>2671</v>
      </c>
      <c r="D2675" s="161"/>
      <c r="E2675" s="161"/>
      <c r="F2675" s="161"/>
      <c r="G2675" s="161"/>
      <c r="H2675" s="161"/>
      <c r="I2675" s="161"/>
      <c r="J2675" s="161"/>
      <c r="K2675" s="161"/>
      <c r="L2675" s="161"/>
      <c r="M2675" s="161"/>
      <c r="N2675" s="171"/>
      <c r="O2675" s="171"/>
      <c r="P2675" s="171"/>
      <c r="Q2675" s="171"/>
      <c r="R2675" s="171"/>
      <c r="S2675" s="171"/>
      <c r="T2675" s="208" t="str">
        <f t="shared" si="420"/>
        <v>MISSING</v>
      </c>
      <c r="U2675" s="208" t="str">
        <f t="shared" si="421"/>
        <v>MISSING</v>
      </c>
      <c r="X2675" s="56">
        <f t="shared" si="422"/>
        <v>-99</v>
      </c>
      <c r="Y2675" s="56">
        <f t="shared" si="423"/>
        <v>-99</v>
      </c>
      <c r="Z2675" s="56">
        <f t="shared" si="424"/>
        <v>-99</v>
      </c>
      <c r="AA2675" s="56">
        <f t="shared" si="425"/>
        <v>-99</v>
      </c>
      <c r="AB2675" s="56">
        <f t="shared" si="426"/>
        <v>-99</v>
      </c>
      <c r="AC2675" s="56">
        <f t="shared" si="427"/>
        <v>-99</v>
      </c>
      <c r="AD2675" s="3"/>
      <c r="AE2675" s="82">
        <f>IF(D2675=1, 'adjustment factor'!$D$4, IF(D2675=-9,-999,IF(D2675="",-999,0)))</f>
        <v>-999</v>
      </c>
      <c r="AF2675" s="82">
        <f>IF(F2675=1, 'adjustment factor'!$D$5, IF(F2675=-9,-999,IF(F2675="",-999,0)))</f>
        <v>-999</v>
      </c>
      <c r="AG2675" s="82">
        <f>IF(E2675=1, 'adjustment factor'!$D$6, IF(E2675=-9,-999,IF(E2675="",-999,0)))</f>
        <v>-999</v>
      </c>
      <c r="AH2675" s="82">
        <f>IF(K2675&gt;=45,'adjustment factor'!$D$7,IF(K2675=-9,-1200,IF(K2675="",-1200,0)))</f>
        <v>-1200</v>
      </c>
      <c r="AI2675" s="82">
        <f>IF(L2675=1, 'adjustment factor'!$D$8, IF(L2675=-9,-999,IF(L2675="",-999,0)))</f>
        <v>-999</v>
      </c>
      <c r="AJ2675" s="82">
        <f>IF(AND(M2675&gt;=1,M2675&lt;=4),'adjustment factor'!$D$9,IF(M2675=-9,-999,IF(M2675=98,-999,IF(M2675=99,-999,IF(M2675="",-999,0)))))</f>
        <v>-999</v>
      </c>
      <c r="AK2675" s="82">
        <f>IF(H2675=1, 'adjustment factor'!$D$10, IF(H2675=-9,-999,IF(H2675="",-999,0)))</f>
        <v>-999</v>
      </c>
      <c r="AL2675" s="82">
        <f>IF(G2675=1, 'adjustment factor'!$D$11, IF(G2675=-9,-999,IF(G2675="",-999,0)))</f>
        <v>-999</v>
      </c>
      <c r="AM2675" s="82">
        <f>IF(I2675=1, 'adjustment factor'!$D$12, IF(I2675=-9,-999,IF(I2675="",-999,0)))</f>
        <v>-999</v>
      </c>
      <c r="AN2675" s="82">
        <f>IF(J2675=1, 'adjustment factor'!$D$13, IF(J2675=-9,-999,IF(J2675="",-999,0)))</f>
        <v>-999</v>
      </c>
      <c r="AO2675" s="82" t="str">
        <f t="shared" si="428"/>
        <v>-999</v>
      </c>
      <c r="AP2675" s="82" t="str">
        <f t="shared" si="429"/>
        <v>MISSING</v>
      </c>
    </row>
    <row r="2676" spans="2:42">
      <c r="B2676" s="207"/>
      <c r="C2676" s="35">
        <v>2672</v>
      </c>
      <c r="D2676" s="161"/>
      <c r="E2676" s="161"/>
      <c r="F2676" s="161"/>
      <c r="G2676" s="161"/>
      <c r="H2676" s="161"/>
      <c r="I2676" s="161"/>
      <c r="J2676" s="161"/>
      <c r="K2676" s="161"/>
      <c r="L2676" s="161"/>
      <c r="M2676" s="161"/>
      <c r="N2676" s="171"/>
      <c r="O2676" s="171"/>
      <c r="P2676" s="171"/>
      <c r="Q2676" s="171"/>
      <c r="R2676" s="171"/>
      <c r="S2676" s="171"/>
      <c r="T2676" s="208" t="str">
        <f t="shared" si="420"/>
        <v>MISSING</v>
      </c>
      <c r="U2676" s="208" t="str">
        <f t="shared" si="421"/>
        <v>MISSING</v>
      </c>
      <c r="X2676" s="56">
        <f t="shared" si="422"/>
        <v>-99</v>
      </c>
      <c r="Y2676" s="56">
        <f t="shared" si="423"/>
        <v>-99</v>
      </c>
      <c r="Z2676" s="56">
        <f t="shared" si="424"/>
        <v>-99</v>
      </c>
      <c r="AA2676" s="56">
        <f t="shared" si="425"/>
        <v>-99</v>
      </c>
      <c r="AB2676" s="56">
        <f t="shared" si="426"/>
        <v>-99</v>
      </c>
      <c r="AC2676" s="56">
        <f t="shared" si="427"/>
        <v>-99</v>
      </c>
      <c r="AD2676" s="3"/>
      <c r="AE2676" s="82">
        <f>IF(D2676=1, 'adjustment factor'!$D$4, IF(D2676=-9,-999,IF(D2676="",-999,0)))</f>
        <v>-999</v>
      </c>
      <c r="AF2676" s="82">
        <f>IF(F2676=1, 'adjustment factor'!$D$5, IF(F2676=-9,-999,IF(F2676="",-999,0)))</f>
        <v>-999</v>
      </c>
      <c r="AG2676" s="82">
        <f>IF(E2676=1, 'adjustment factor'!$D$6, IF(E2676=-9,-999,IF(E2676="",-999,0)))</f>
        <v>-999</v>
      </c>
      <c r="AH2676" s="82">
        <f>IF(K2676&gt;=45,'adjustment factor'!$D$7,IF(K2676=-9,-1200,IF(K2676="",-1200,0)))</f>
        <v>-1200</v>
      </c>
      <c r="AI2676" s="82">
        <f>IF(L2676=1, 'adjustment factor'!$D$8, IF(L2676=-9,-999,IF(L2676="",-999,0)))</f>
        <v>-999</v>
      </c>
      <c r="AJ2676" s="82">
        <f>IF(AND(M2676&gt;=1,M2676&lt;=4),'adjustment factor'!$D$9,IF(M2676=-9,-999,IF(M2676=98,-999,IF(M2676=99,-999,IF(M2676="",-999,0)))))</f>
        <v>-999</v>
      </c>
      <c r="AK2676" s="82">
        <f>IF(H2676=1, 'adjustment factor'!$D$10, IF(H2676=-9,-999,IF(H2676="",-999,0)))</f>
        <v>-999</v>
      </c>
      <c r="AL2676" s="82">
        <f>IF(G2676=1, 'adjustment factor'!$D$11, IF(G2676=-9,-999,IF(G2676="",-999,0)))</f>
        <v>-999</v>
      </c>
      <c r="AM2676" s="82">
        <f>IF(I2676=1, 'adjustment factor'!$D$12, IF(I2676=-9,-999,IF(I2676="",-999,0)))</f>
        <v>-999</v>
      </c>
      <c r="AN2676" s="82">
        <f>IF(J2676=1, 'adjustment factor'!$D$13, IF(J2676=-9,-999,IF(J2676="",-999,0)))</f>
        <v>-999</v>
      </c>
      <c r="AO2676" s="82" t="str">
        <f t="shared" si="428"/>
        <v>-999</v>
      </c>
      <c r="AP2676" s="82" t="str">
        <f t="shared" si="429"/>
        <v>MISSING</v>
      </c>
    </row>
    <row r="2677" spans="2:42">
      <c r="B2677" s="207"/>
      <c r="C2677" s="35">
        <v>2673</v>
      </c>
      <c r="D2677" s="161"/>
      <c r="E2677" s="161"/>
      <c r="F2677" s="161"/>
      <c r="G2677" s="161"/>
      <c r="H2677" s="161"/>
      <c r="I2677" s="161"/>
      <c r="J2677" s="161"/>
      <c r="K2677" s="161"/>
      <c r="L2677" s="161"/>
      <c r="M2677" s="161"/>
      <c r="N2677" s="171"/>
      <c r="O2677" s="171"/>
      <c r="P2677" s="171"/>
      <c r="Q2677" s="171"/>
      <c r="R2677" s="171"/>
      <c r="S2677" s="171"/>
      <c r="T2677" s="208" t="str">
        <f t="shared" si="420"/>
        <v>MISSING</v>
      </c>
      <c r="U2677" s="208" t="str">
        <f t="shared" si="421"/>
        <v>MISSING</v>
      </c>
      <c r="X2677" s="56">
        <f t="shared" si="422"/>
        <v>-99</v>
      </c>
      <c r="Y2677" s="56">
        <f t="shared" si="423"/>
        <v>-99</v>
      </c>
      <c r="Z2677" s="56">
        <f t="shared" si="424"/>
        <v>-99</v>
      </c>
      <c r="AA2677" s="56">
        <f t="shared" si="425"/>
        <v>-99</v>
      </c>
      <c r="AB2677" s="56">
        <f t="shared" si="426"/>
        <v>-99</v>
      </c>
      <c r="AC2677" s="56">
        <f t="shared" si="427"/>
        <v>-99</v>
      </c>
      <c r="AD2677" s="3"/>
      <c r="AE2677" s="82">
        <f>IF(D2677=1, 'adjustment factor'!$D$4, IF(D2677=-9,-999,IF(D2677="",-999,0)))</f>
        <v>-999</v>
      </c>
      <c r="AF2677" s="82">
        <f>IF(F2677=1, 'adjustment factor'!$D$5, IF(F2677=-9,-999,IF(F2677="",-999,0)))</f>
        <v>-999</v>
      </c>
      <c r="AG2677" s="82">
        <f>IF(E2677=1, 'adjustment factor'!$D$6, IF(E2677=-9,-999,IF(E2677="",-999,0)))</f>
        <v>-999</v>
      </c>
      <c r="AH2677" s="82">
        <f>IF(K2677&gt;=45,'adjustment factor'!$D$7,IF(K2677=-9,-1200,IF(K2677="",-1200,0)))</f>
        <v>-1200</v>
      </c>
      <c r="AI2677" s="82">
        <f>IF(L2677=1, 'adjustment factor'!$D$8, IF(L2677=-9,-999,IF(L2677="",-999,0)))</f>
        <v>-999</v>
      </c>
      <c r="AJ2677" s="82">
        <f>IF(AND(M2677&gt;=1,M2677&lt;=4),'adjustment factor'!$D$9,IF(M2677=-9,-999,IF(M2677=98,-999,IF(M2677=99,-999,IF(M2677="",-999,0)))))</f>
        <v>-999</v>
      </c>
      <c r="AK2677" s="82">
        <f>IF(H2677=1, 'adjustment factor'!$D$10, IF(H2677=-9,-999,IF(H2677="",-999,0)))</f>
        <v>-999</v>
      </c>
      <c r="AL2677" s="82">
        <f>IF(G2677=1, 'adjustment factor'!$D$11, IF(G2677=-9,-999,IF(G2677="",-999,0)))</f>
        <v>-999</v>
      </c>
      <c r="AM2677" s="82">
        <f>IF(I2677=1, 'adjustment factor'!$D$12, IF(I2677=-9,-999,IF(I2677="",-999,0)))</f>
        <v>-999</v>
      </c>
      <c r="AN2677" s="82">
        <f>IF(J2677=1, 'adjustment factor'!$D$13, IF(J2677=-9,-999,IF(J2677="",-999,0)))</f>
        <v>-999</v>
      </c>
      <c r="AO2677" s="82" t="str">
        <f t="shared" si="428"/>
        <v>-999</v>
      </c>
      <c r="AP2677" s="82" t="str">
        <f t="shared" si="429"/>
        <v>MISSING</v>
      </c>
    </row>
    <row r="2678" spans="2:42">
      <c r="B2678" s="207"/>
      <c r="C2678" s="35">
        <v>2674</v>
      </c>
      <c r="D2678" s="161"/>
      <c r="E2678" s="161"/>
      <c r="F2678" s="161"/>
      <c r="G2678" s="161"/>
      <c r="H2678" s="161"/>
      <c r="I2678" s="161"/>
      <c r="J2678" s="161"/>
      <c r="K2678" s="161"/>
      <c r="L2678" s="161"/>
      <c r="M2678" s="161"/>
      <c r="N2678" s="171"/>
      <c r="O2678" s="171"/>
      <c r="P2678" s="171"/>
      <c r="Q2678" s="171"/>
      <c r="R2678" s="171"/>
      <c r="S2678" s="171"/>
      <c r="T2678" s="208" t="str">
        <f t="shared" si="420"/>
        <v>MISSING</v>
      </c>
      <c r="U2678" s="208" t="str">
        <f t="shared" si="421"/>
        <v>MISSING</v>
      </c>
      <c r="X2678" s="56">
        <f t="shared" si="422"/>
        <v>-99</v>
      </c>
      <c r="Y2678" s="56">
        <f t="shared" si="423"/>
        <v>-99</v>
      </c>
      <c r="Z2678" s="56">
        <f t="shared" si="424"/>
        <v>-99</v>
      </c>
      <c r="AA2678" s="56">
        <f t="shared" si="425"/>
        <v>-99</v>
      </c>
      <c r="AB2678" s="56">
        <f t="shared" si="426"/>
        <v>-99</v>
      </c>
      <c r="AC2678" s="56">
        <f t="shared" si="427"/>
        <v>-99</v>
      </c>
      <c r="AD2678" s="3"/>
      <c r="AE2678" s="82">
        <f>IF(D2678=1, 'adjustment factor'!$D$4, IF(D2678=-9,-999,IF(D2678="",-999,0)))</f>
        <v>-999</v>
      </c>
      <c r="AF2678" s="82">
        <f>IF(F2678=1, 'adjustment factor'!$D$5, IF(F2678=-9,-999,IF(F2678="",-999,0)))</f>
        <v>-999</v>
      </c>
      <c r="AG2678" s="82">
        <f>IF(E2678=1, 'adjustment factor'!$D$6, IF(E2678=-9,-999,IF(E2678="",-999,0)))</f>
        <v>-999</v>
      </c>
      <c r="AH2678" s="82">
        <f>IF(K2678&gt;=45,'adjustment factor'!$D$7,IF(K2678=-9,-1200,IF(K2678="",-1200,0)))</f>
        <v>-1200</v>
      </c>
      <c r="AI2678" s="82">
        <f>IF(L2678=1, 'adjustment factor'!$D$8, IF(L2678=-9,-999,IF(L2678="",-999,0)))</f>
        <v>-999</v>
      </c>
      <c r="AJ2678" s="82">
        <f>IF(AND(M2678&gt;=1,M2678&lt;=4),'adjustment factor'!$D$9,IF(M2678=-9,-999,IF(M2678=98,-999,IF(M2678=99,-999,IF(M2678="",-999,0)))))</f>
        <v>-999</v>
      </c>
      <c r="AK2678" s="82">
        <f>IF(H2678=1, 'adjustment factor'!$D$10, IF(H2678=-9,-999,IF(H2678="",-999,0)))</f>
        <v>-999</v>
      </c>
      <c r="AL2678" s="82">
        <f>IF(G2678=1, 'adjustment factor'!$D$11, IF(G2678=-9,-999,IF(G2678="",-999,0)))</f>
        <v>-999</v>
      </c>
      <c r="AM2678" s="82">
        <f>IF(I2678=1, 'adjustment factor'!$D$12, IF(I2678=-9,-999,IF(I2678="",-999,0)))</f>
        <v>-999</v>
      </c>
      <c r="AN2678" s="82">
        <f>IF(J2678=1, 'adjustment factor'!$D$13, IF(J2678=-9,-999,IF(J2678="",-999,0)))</f>
        <v>-999</v>
      </c>
      <c r="AO2678" s="82" t="str">
        <f t="shared" si="428"/>
        <v>-999</v>
      </c>
      <c r="AP2678" s="82" t="str">
        <f t="shared" si="429"/>
        <v>MISSING</v>
      </c>
    </row>
    <row r="2679" spans="2:42">
      <c r="B2679" s="207"/>
      <c r="C2679" s="35">
        <v>2675</v>
      </c>
      <c r="D2679" s="161"/>
      <c r="E2679" s="161"/>
      <c r="F2679" s="161"/>
      <c r="G2679" s="161"/>
      <c r="H2679" s="161"/>
      <c r="I2679" s="161"/>
      <c r="J2679" s="161"/>
      <c r="K2679" s="161"/>
      <c r="L2679" s="161"/>
      <c r="M2679" s="161"/>
      <c r="N2679" s="171"/>
      <c r="O2679" s="171"/>
      <c r="P2679" s="171"/>
      <c r="Q2679" s="171"/>
      <c r="R2679" s="171"/>
      <c r="S2679" s="171"/>
      <c r="T2679" s="208" t="str">
        <f t="shared" si="420"/>
        <v>MISSING</v>
      </c>
      <c r="U2679" s="208" t="str">
        <f t="shared" si="421"/>
        <v>MISSING</v>
      </c>
      <c r="X2679" s="56">
        <f t="shared" si="422"/>
        <v>-99</v>
      </c>
      <c r="Y2679" s="56">
        <f t="shared" si="423"/>
        <v>-99</v>
      </c>
      <c r="Z2679" s="56">
        <f t="shared" si="424"/>
        <v>-99</v>
      </c>
      <c r="AA2679" s="56">
        <f t="shared" si="425"/>
        <v>-99</v>
      </c>
      <c r="AB2679" s="56">
        <f t="shared" si="426"/>
        <v>-99</v>
      </c>
      <c r="AC2679" s="56">
        <f t="shared" si="427"/>
        <v>-99</v>
      </c>
      <c r="AD2679" s="3"/>
      <c r="AE2679" s="82">
        <f>IF(D2679=1, 'adjustment factor'!$D$4, IF(D2679=-9,-999,IF(D2679="",-999,0)))</f>
        <v>-999</v>
      </c>
      <c r="AF2679" s="82">
        <f>IF(F2679=1, 'adjustment factor'!$D$5, IF(F2679=-9,-999,IF(F2679="",-999,0)))</f>
        <v>-999</v>
      </c>
      <c r="AG2679" s="82">
        <f>IF(E2679=1, 'adjustment factor'!$D$6, IF(E2679=-9,-999,IF(E2679="",-999,0)))</f>
        <v>-999</v>
      </c>
      <c r="AH2679" s="82">
        <f>IF(K2679&gt;=45,'adjustment factor'!$D$7,IF(K2679=-9,-1200,IF(K2679="",-1200,0)))</f>
        <v>-1200</v>
      </c>
      <c r="AI2679" s="82">
        <f>IF(L2679=1, 'adjustment factor'!$D$8, IF(L2679=-9,-999,IF(L2679="",-999,0)))</f>
        <v>-999</v>
      </c>
      <c r="AJ2679" s="82">
        <f>IF(AND(M2679&gt;=1,M2679&lt;=4),'adjustment factor'!$D$9,IF(M2679=-9,-999,IF(M2679=98,-999,IF(M2679=99,-999,IF(M2679="",-999,0)))))</f>
        <v>-999</v>
      </c>
      <c r="AK2679" s="82">
        <f>IF(H2679=1, 'adjustment factor'!$D$10, IF(H2679=-9,-999,IF(H2679="",-999,0)))</f>
        <v>-999</v>
      </c>
      <c r="AL2679" s="82">
        <f>IF(G2679=1, 'adjustment factor'!$D$11, IF(G2679=-9,-999,IF(G2679="",-999,0)))</f>
        <v>-999</v>
      </c>
      <c r="AM2679" s="82">
        <f>IF(I2679=1, 'adjustment factor'!$D$12, IF(I2679=-9,-999,IF(I2679="",-999,0)))</f>
        <v>-999</v>
      </c>
      <c r="AN2679" s="82">
        <f>IF(J2679=1, 'adjustment factor'!$D$13, IF(J2679=-9,-999,IF(J2679="",-999,0)))</f>
        <v>-999</v>
      </c>
      <c r="AO2679" s="82" t="str">
        <f t="shared" si="428"/>
        <v>-999</v>
      </c>
      <c r="AP2679" s="82" t="str">
        <f t="shared" si="429"/>
        <v>MISSING</v>
      </c>
    </row>
    <row r="2680" spans="2:42">
      <c r="B2680" s="207"/>
      <c r="C2680" s="35">
        <v>2676</v>
      </c>
      <c r="D2680" s="161"/>
      <c r="E2680" s="161"/>
      <c r="F2680" s="161"/>
      <c r="G2680" s="161"/>
      <c r="H2680" s="161"/>
      <c r="I2680" s="161"/>
      <c r="J2680" s="161"/>
      <c r="K2680" s="161"/>
      <c r="L2680" s="161"/>
      <c r="M2680" s="161"/>
      <c r="N2680" s="171"/>
      <c r="O2680" s="171"/>
      <c r="P2680" s="171"/>
      <c r="Q2680" s="171"/>
      <c r="R2680" s="171"/>
      <c r="S2680" s="171"/>
      <c r="T2680" s="208" t="str">
        <f t="shared" si="420"/>
        <v>MISSING</v>
      </c>
      <c r="U2680" s="208" t="str">
        <f t="shared" si="421"/>
        <v>MISSING</v>
      </c>
      <c r="X2680" s="56">
        <f t="shared" si="422"/>
        <v>-99</v>
      </c>
      <c r="Y2680" s="56">
        <f t="shared" si="423"/>
        <v>-99</v>
      </c>
      <c r="Z2680" s="56">
        <f t="shared" si="424"/>
        <v>-99</v>
      </c>
      <c r="AA2680" s="56">
        <f t="shared" si="425"/>
        <v>-99</v>
      </c>
      <c r="AB2680" s="56">
        <f t="shared" si="426"/>
        <v>-99</v>
      </c>
      <c r="AC2680" s="56">
        <f t="shared" si="427"/>
        <v>-99</v>
      </c>
      <c r="AD2680" s="3"/>
      <c r="AE2680" s="82">
        <f>IF(D2680=1, 'adjustment factor'!$D$4, IF(D2680=-9,-999,IF(D2680="",-999,0)))</f>
        <v>-999</v>
      </c>
      <c r="AF2680" s="82">
        <f>IF(F2680=1, 'adjustment factor'!$D$5, IF(F2680=-9,-999,IF(F2680="",-999,0)))</f>
        <v>-999</v>
      </c>
      <c r="AG2680" s="82">
        <f>IF(E2680=1, 'adjustment factor'!$D$6, IF(E2680=-9,-999,IF(E2680="",-999,0)))</f>
        <v>-999</v>
      </c>
      <c r="AH2680" s="82">
        <f>IF(K2680&gt;=45,'adjustment factor'!$D$7,IF(K2680=-9,-1200,IF(K2680="",-1200,0)))</f>
        <v>-1200</v>
      </c>
      <c r="AI2680" s="82">
        <f>IF(L2680=1, 'adjustment factor'!$D$8, IF(L2680=-9,-999,IF(L2680="",-999,0)))</f>
        <v>-999</v>
      </c>
      <c r="AJ2680" s="82">
        <f>IF(AND(M2680&gt;=1,M2680&lt;=4),'adjustment factor'!$D$9,IF(M2680=-9,-999,IF(M2680=98,-999,IF(M2680=99,-999,IF(M2680="",-999,0)))))</f>
        <v>-999</v>
      </c>
      <c r="AK2680" s="82">
        <f>IF(H2680=1, 'adjustment factor'!$D$10, IF(H2680=-9,-999,IF(H2680="",-999,0)))</f>
        <v>-999</v>
      </c>
      <c r="AL2680" s="82">
        <f>IF(G2680=1, 'adjustment factor'!$D$11, IF(G2680=-9,-999,IF(G2680="",-999,0)))</f>
        <v>-999</v>
      </c>
      <c r="AM2680" s="82">
        <f>IF(I2680=1, 'adjustment factor'!$D$12, IF(I2680=-9,-999,IF(I2680="",-999,0)))</f>
        <v>-999</v>
      </c>
      <c r="AN2680" s="82">
        <f>IF(J2680=1, 'adjustment factor'!$D$13, IF(J2680=-9,-999,IF(J2680="",-999,0)))</f>
        <v>-999</v>
      </c>
      <c r="AO2680" s="82" t="str">
        <f t="shared" si="428"/>
        <v>-999</v>
      </c>
      <c r="AP2680" s="82" t="str">
        <f t="shared" si="429"/>
        <v>MISSING</v>
      </c>
    </row>
    <row r="2681" spans="2:42">
      <c r="B2681" s="207"/>
      <c r="C2681" s="35">
        <v>2677</v>
      </c>
      <c r="D2681" s="161"/>
      <c r="E2681" s="161"/>
      <c r="F2681" s="161"/>
      <c r="G2681" s="161"/>
      <c r="H2681" s="161"/>
      <c r="I2681" s="161"/>
      <c r="J2681" s="161"/>
      <c r="K2681" s="161"/>
      <c r="L2681" s="161"/>
      <c r="M2681" s="161"/>
      <c r="N2681" s="171"/>
      <c r="O2681" s="171"/>
      <c r="P2681" s="171"/>
      <c r="Q2681" s="171"/>
      <c r="R2681" s="171"/>
      <c r="S2681" s="171"/>
      <c r="T2681" s="208" t="str">
        <f t="shared" si="420"/>
        <v>MISSING</v>
      </c>
      <c r="U2681" s="208" t="str">
        <f t="shared" si="421"/>
        <v>MISSING</v>
      </c>
      <c r="X2681" s="56">
        <f t="shared" si="422"/>
        <v>-99</v>
      </c>
      <c r="Y2681" s="56">
        <f t="shared" si="423"/>
        <v>-99</v>
      </c>
      <c r="Z2681" s="56">
        <f t="shared" si="424"/>
        <v>-99</v>
      </c>
      <c r="AA2681" s="56">
        <f t="shared" si="425"/>
        <v>-99</v>
      </c>
      <c r="AB2681" s="56">
        <f t="shared" si="426"/>
        <v>-99</v>
      </c>
      <c r="AC2681" s="56">
        <f t="shared" si="427"/>
        <v>-99</v>
      </c>
      <c r="AD2681" s="3"/>
      <c r="AE2681" s="82">
        <f>IF(D2681=1, 'adjustment factor'!$D$4, IF(D2681=-9,-999,IF(D2681="",-999,0)))</f>
        <v>-999</v>
      </c>
      <c r="AF2681" s="82">
        <f>IF(F2681=1, 'adjustment factor'!$D$5, IF(F2681=-9,-999,IF(F2681="",-999,0)))</f>
        <v>-999</v>
      </c>
      <c r="AG2681" s="82">
        <f>IF(E2681=1, 'adjustment factor'!$D$6, IF(E2681=-9,-999,IF(E2681="",-999,0)))</f>
        <v>-999</v>
      </c>
      <c r="AH2681" s="82">
        <f>IF(K2681&gt;=45,'adjustment factor'!$D$7,IF(K2681=-9,-1200,IF(K2681="",-1200,0)))</f>
        <v>-1200</v>
      </c>
      <c r="AI2681" s="82">
        <f>IF(L2681=1, 'adjustment factor'!$D$8, IF(L2681=-9,-999,IF(L2681="",-999,0)))</f>
        <v>-999</v>
      </c>
      <c r="AJ2681" s="82">
        <f>IF(AND(M2681&gt;=1,M2681&lt;=4),'adjustment factor'!$D$9,IF(M2681=-9,-999,IF(M2681=98,-999,IF(M2681=99,-999,IF(M2681="",-999,0)))))</f>
        <v>-999</v>
      </c>
      <c r="AK2681" s="82">
        <f>IF(H2681=1, 'adjustment factor'!$D$10, IF(H2681=-9,-999,IF(H2681="",-999,0)))</f>
        <v>-999</v>
      </c>
      <c r="AL2681" s="82">
        <f>IF(G2681=1, 'adjustment factor'!$D$11, IF(G2681=-9,-999,IF(G2681="",-999,0)))</f>
        <v>-999</v>
      </c>
      <c r="AM2681" s="82">
        <f>IF(I2681=1, 'adjustment factor'!$D$12, IF(I2681=-9,-999,IF(I2681="",-999,0)))</f>
        <v>-999</v>
      </c>
      <c r="AN2681" s="82">
        <f>IF(J2681=1, 'adjustment factor'!$D$13, IF(J2681=-9,-999,IF(J2681="",-999,0)))</f>
        <v>-999</v>
      </c>
      <c r="AO2681" s="82" t="str">
        <f t="shared" si="428"/>
        <v>-999</v>
      </c>
      <c r="AP2681" s="82" t="str">
        <f t="shared" si="429"/>
        <v>MISSING</v>
      </c>
    </row>
    <row r="2682" spans="2:42">
      <c r="B2682" s="207"/>
      <c r="C2682" s="35">
        <v>2678</v>
      </c>
      <c r="D2682" s="161"/>
      <c r="E2682" s="161"/>
      <c r="F2682" s="161"/>
      <c r="G2682" s="161"/>
      <c r="H2682" s="161"/>
      <c r="I2682" s="161"/>
      <c r="J2682" s="161"/>
      <c r="K2682" s="161"/>
      <c r="L2682" s="161"/>
      <c r="M2682" s="161"/>
      <c r="N2682" s="171"/>
      <c r="O2682" s="171"/>
      <c r="P2682" s="171"/>
      <c r="Q2682" s="171"/>
      <c r="R2682" s="171"/>
      <c r="S2682" s="171"/>
      <c r="T2682" s="208" t="str">
        <f t="shared" si="420"/>
        <v>MISSING</v>
      </c>
      <c r="U2682" s="208" t="str">
        <f t="shared" si="421"/>
        <v>MISSING</v>
      </c>
      <c r="X2682" s="56">
        <f t="shared" si="422"/>
        <v>-99</v>
      </c>
      <c r="Y2682" s="56">
        <f t="shared" si="423"/>
        <v>-99</v>
      </c>
      <c r="Z2682" s="56">
        <f t="shared" si="424"/>
        <v>-99</v>
      </c>
      <c r="AA2682" s="56">
        <f t="shared" si="425"/>
        <v>-99</v>
      </c>
      <c r="AB2682" s="56">
        <f t="shared" si="426"/>
        <v>-99</v>
      </c>
      <c r="AC2682" s="56">
        <f t="shared" si="427"/>
        <v>-99</v>
      </c>
      <c r="AD2682" s="3"/>
      <c r="AE2682" s="82">
        <f>IF(D2682=1, 'adjustment factor'!$D$4, IF(D2682=-9,-999,IF(D2682="",-999,0)))</f>
        <v>-999</v>
      </c>
      <c r="AF2682" s="82">
        <f>IF(F2682=1, 'adjustment factor'!$D$5, IF(F2682=-9,-999,IF(F2682="",-999,0)))</f>
        <v>-999</v>
      </c>
      <c r="AG2682" s="82">
        <f>IF(E2682=1, 'adjustment factor'!$D$6, IF(E2682=-9,-999,IF(E2682="",-999,0)))</f>
        <v>-999</v>
      </c>
      <c r="AH2682" s="82">
        <f>IF(K2682&gt;=45,'adjustment factor'!$D$7,IF(K2682=-9,-1200,IF(K2682="",-1200,0)))</f>
        <v>-1200</v>
      </c>
      <c r="AI2682" s="82">
        <f>IF(L2682=1, 'adjustment factor'!$D$8, IF(L2682=-9,-999,IF(L2682="",-999,0)))</f>
        <v>-999</v>
      </c>
      <c r="AJ2682" s="82">
        <f>IF(AND(M2682&gt;=1,M2682&lt;=4),'adjustment factor'!$D$9,IF(M2682=-9,-999,IF(M2682=98,-999,IF(M2682=99,-999,IF(M2682="",-999,0)))))</f>
        <v>-999</v>
      </c>
      <c r="AK2682" s="82">
        <f>IF(H2682=1, 'adjustment factor'!$D$10, IF(H2682=-9,-999,IF(H2682="",-999,0)))</f>
        <v>-999</v>
      </c>
      <c r="AL2682" s="82">
        <f>IF(G2682=1, 'adjustment factor'!$D$11, IF(G2682=-9,-999,IF(G2682="",-999,0)))</f>
        <v>-999</v>
      </c>
      <c r="AM2682" s="82">
        <f>IF(I2682=1, 'adjustment factor'!$D$12, IF(I2682=-9,-999,IF(I2682="",-999,0)))</f>
        <v>-999</v>
      </c>
      <c r="AN2682" s="82">
        <f>IF(J2682=1, 'adjustment factor'!$D$13, IF(J2682=-9,-999,IF(J2682="",-999,0)))</f>
        <v>-999</v>
      </c>
      <c r="AO2682" s="82" t="str">
        <f t="shared" si="428"/>
        <v>-999</v>
      </c>
      <c r="AP2682" s="82" t="str">
        <f t="shared" si="429"/>
        <v>MISSING</v>
      </c>
    </row>
    <row r="2683" spans="2:42">
      <c r="B2683" s="207"/>
      <c r="C2683" s="35">
        <v>2679</v>
      </c>
      <c r="D2683" s="161"/>
      <c r="E2683" s="161"/>
      <c r="F2683" s="161"/>
      <c r="G2683" s="161"/>
      <c r="H2683" s="161"/>
      <c r="I2683" s="161"/>
      <c r="J2683" s="161"/>
      <c r="K2683" s="161"/>
      <c r="L2683" s="161"/>
      <c r="M2683" s="161"/>
      <c r="N2683" s="171"/>
      <c r="O2683" s="171"/>
      <c r="P2683" s="171"/>
      <c r="Q2683" s="171"/>
      <c r="R2683" s="171"/>
      <c r="S2683" s="171"/>
      <c r="T2683" s="208" t="str">
        <f t="shared" si="420"/>
        <v>MISSING</v>
      </c>
      <c r="U2683" s="208" t="str">
        <f t="shared" si="421"/>
        <v>MISSING</v>
      </c>
      <c r="X2683" s="56">
        <f t="shared" si="422"/>
        <v>-99</v>
      </c>
      <c r="Y2683" s="56">
        <f t="shared" si="423"/>
        <v>-99</v>
      </c>
      <c r="Z2683" s="56">
        <f t="shared" si="424"/>
        <v>-99</v>
      </c>
      <c r="AA2683" s="56">
        <f t="shared" si="425"/>
        <v>-99</v>
      </c>
      <c r="AB2683" s="56">
        <f t="shared" si="426"/>
        <v>-99</v>
      </c>
      <c r="AC2683" s="56">
        <f t="shared" si="427"/>
        <v>-99</v>
      </c>
      <c r="AD2683" s="3"/>
      <c r="AE2683" s="82">
        <f>IF(D2683=1, 'adjustment factor'!$D$4, IF(D2683=-9,-999,IF(D2683="",-999,0)))</f>
        <v>-999</v>
      </c>
      <c r="AF2683" s="82">
        <f>IF(F2683=1, 'adjustment factor'!$D$5, IF(F2683=-9,-999,IF(F2683="",-999,0)))</f>
        <v>-999</v>
      </c>
      <c r="AG2683" s="82">
        <f>IF(E2683=1, 'adjustment factor'!$D$6, IF(E2683=-9,-999,IF(E2683="",-999,0)))</f>
        <v>-999</v>
      </c>
      <c r="AH2683" s="82">
        <f>IF(K2683&gt;=45,'adjustment factor'!$D$7,IF(K2683=-9,-1200,IF(K2683="",-1200,0)))</f>
        <v>-1200</v>
      </c>
      <c r="AI2683" s="82">
        <f>IF(L2683=1, 'adjustment factor'!$D$8, IF(L2683=-9,-999,IF(L2683="",-999,0)))</f>
        <v>-999</v>
      </c>
      <c r="AJ2683" s="82">
        <f>IF(AND(M2683&gt;=1,M2683&lt;=4),'adjustment factor'!$D$9,IF(M2683=-9,-999,IF(M2683=98,-999,IF(M2683=99,-999,IF(M2683="",-999,0)))))</f>
        <v>-999</v>
      </c>
      <c r="AK2683" s="82">
        <f>IF(H2683=1, 'adjustment factor'!$D$10, IF(H2683=-9,-999,IF(H2683="",-999,0)))</f>
        <v>-999</v>
      </c>
      <c r="AL2683" s="82">
        <f>IF(G2683=1, 'adjustment factor'!$D$11, IF(G2683=-9,-999,IF(G2683="",-999,0)))</f>
        <v>-999</v>
      </c>
      <c r="AM2683" s="82">
        <f>IF(I2683=1, 'adjustment factor'!$D$12, IF(I2683=-9,-999,IF(I2683="",-999,0)))</f>
        <v>-999</v>
      </c>
      <c r="AN2683" s="82">
        <f>IF(J2683=1, 'adjustment factor'!$D$13, IF(J2683=-9,-999,IF(J2683="",-999,0)))</f>
        <v>-999</v>
      </c>
      <c r="AO2683" s="82" t="str">
        <f t="shared" si="428"/>
        <v>-999</v>
      </c>
      <c r="AP2683" s="82" t="str">
        <f t="shared" si="429"/>
        <v>MISSING</v>
      </c>
    </row>
    <row r="2684" spans="2:42">
      <c r="B2684" s="207"/>
      <c r="C2684" s="35">
        <v>2680</v>
      </c>
      <c r="D2684" s="161"/>
      <c r="E2684" s="161"/>
      <c r="F2684" s="161"/>
      <c r="G2684" s="161"/>
      <c r="H2684" s="161"/>
      <c r="I2684" s="161"/>
      <c r="J2684" s="161"/>
      <c r="K2684" s="161"/>
      <c r="L2684" s="161"/>
      <c r="M2684" s="161"/>
      <c r="N2684" s="171"/>
      <c r="O2684" s="171"/>
      <c r="P2684" s="171"/>
      <c r="Q2684" s="171"/>
      <c r="R2684" s="171"/>
      <c r="S2684" s="171"/>
      <c r="T2684" s="208" t="str">
        <f t="shared" si="420"/>
        <v>MISSING</v>
      </c>
      <c r="U2684" s="208" t="str">
        <f t="shared" si="421"/>
        <v>MISSING</v>
      </c>
      <c r="X2684" s="56">
        <f t="shared" si="422"/>
        <v>-99</v>
      </c>
      <c r="Y2684" s="56">
        <f t="shared" si="423"/>
        <v>-99</v>
      </c>
      <c r="Z2684" s="56">
        <f t="shared" si="424"/>
        <v>-99</v>
      </c>
      <c r="AA2684" s="56">
        <f t="shared" si="425"/>
        <v>-99</v>
      </c>
      <c r="AB2684" s="56">
        <f t="shared" si="426"/>
        <v>-99</v>
      </c>
      <c r="AC2684" s="56">
        <f t="shared" si="427"/>
        <v>-99</v>
      </c>
      <c r="AD2684" s="3"/>
      <c r="AE2684" s="82">
        <f>IF(D2684=1, 'adjustment factor'!$D$4, IF(D2684=-9,-999,IF(D2684="",-999,0)))</f>
        <v>-999</v>
      </c>
      <c r="AF2684" s="82">
        <f>IF(F2684=1, 'adjustment factor'!$D$5, IF(F2684=-9,-999,IF(F2684="",-999,0)))</f>
        <v>-999</v>
      </c>
      <c r="AG2684" s="82">
        <f>IF(E2684=1, 'adjustment factor'!$D$6, IF(E2684=-9,-999,IF(E2684="",-999,0)))</f>
        <v>-999</v>
      </c>
      <c r="AH2684" s="82">
        <f>IF(K2684&gt;=45,'adjustment factor'!$D$7,IF(K2684=-9,-1200,IF(K2684="",-1200,0)))</f>
        <v>-1200</v>
      </c>
      <c r="AI2684" s="82">
        <f>IF(L2684=1, 'adjustment factor'!$D$8, IF(L2684=-9,-999,IF(L2684="",-999,0)))</f>
        <v>-999</v>
      </c>
      <c r="AJ2684" s="82">
        <f>IF(AND(M2684&gt;=1,M2684&lt;=4),'adjustment factor'!$D$9,IF(M2684=-9,-999,IF(M2684=98,-999,IF(M2684=99,-999,IF(M2684="",-999,0)))))</f>
        <v>-999</v>
      </c>
      <c r="AK2684" s="82">
        <f>IF(H2684=1, 'adjustment factor'!$D$10, IF(H2684=-9,-999,IF(H2684="",-999,0)))</f>
        <v>-999</v>
      </c>
      <c r="AL2684" s="82">
        <f>IF(G2684=1, 'adjustment factor'!$D$11, IF(G2684=-9,-999,IF(G2684="",-999,0)))</f>
        <v>-999</v>
      </c>
      <c r="AM2684" s="82">
        <f>IF(I2684=1, 'adjustment factor'!$D$12, IF(I2684=-9,-999,IF(I2684="",-999,0)))</f>
        <v>-999</v>
      </c>
      <c r="AN2684" s="82">
        <f>IF(J2684=1, 'adjustment factor'!$D$13, IF(J2684=-9,-999,IF(J2684="",-999,0)))</f>
        <v>-999</v>
      </c>
      <c r="AO2684" s="82" t="str">
        <f t="shared" si="428"/>
        <v>-999</v>
      </c>
      <c r="AP2684" s="82" t="str">
        <f t="shared" si="429"/>
        <v>MISSING</v>
      </c>
    </row>
    <row r="2685" spans="2:42">
      <c r="B2685" s="207"/>
      <c r="C2685" s="35">
        <v>2681</v>
      </c>
      <c r="D2685" s="161"/>
      <c r="E2685" s="161"/>
      <c r="F2685" s="161"/>
      <c r="G2685" s="161"/>
      <c r="H2685" s="161"/>
      <c r="I2685" s="161"/>
      <c r="J2685" s="161"/>
      <c r="K2685" s="161"/>
      <c r="L2685" s="161"/>
      <c r="M2685" s="161"/>
      <c r="N2685" s="171"/>
      <c r="O2685" s="171"/>
      <c r="P2685" s="171"/>
      <c r="Q2685" s="171"/>
      <c r="R2685" s="171"/>
      <c r="S2685" s="171"/>
      <c r="T2685" s="208" t="str">
        <f t="shared" si="420"/>
        <v>MISSING</v>
      </c>
      <c r="U2685" s="208" t="str">
        <f t="shared" si="421"/>
        <v>MISSING</v>
      </c>
      <c r="X2685" s="56">
        <f t="shared" si="422"/>
        <v>-99</v>
      </c>
      <c r="Y2685" s="56">
        <f t="shared" si="423"/>
        <v>-99</v>
      </c>
      <c r="Z2685" s="56">
        <f t="shared" si="424"/>
        <v>-99</v>
      </c>
      <c r="AA2685" s="56">
        <f t="shared" si="425"/>
        <v>-99</v>
      </c>
      <c r="AB2685" s="56">
        <f t="shared" si="426"/>
        <v>-99</v>
      </c>
      <c r="AC2685" s="56">
        <f t="shared" si="427"/>
        <v>-99</v>
      </c>
      <c r="AD2685" s="3"/>
      <c r="AE2685" s="82">
        <f>IF(D2685=1, 'adjustment factor'!$D$4, IF(D2685=-9,-999,IF(D2685="",-999,0)))</f>
        <v>-999</v>
      </c>
      <c r="AF2685" s="82">
        <f>IF(F2685=1, 'adjustment factor'!$D$5, IF(F2685=-9,-999,IF(F2685="",-999,0)))</f>
        <v>-999</v>
      </c>
      <c r="AG2685" s="82">
        <f>IF(E2685=1, 'adjustment factor'!$D$6, IF(E2685=-9,-999,IF(E2685="",-999,0)))</f>
        <v>-999</v>
      </c>
      <c r="AH2685" s="82">
        <f>IF(K2685&gt;=45,'adjustment factor'!$D$7,IF(K2685=-9,-1200,IF(K2685="",-1200,0)))</f>
        <v>-1200</v>
      </c>
      <c r="AI2685" s="82">
        <f>IF(L2685=1, 'adjustment factor'!$D$8, IF(L2685=-9,-999,IF(L2685="",-999,0)))</f>
        <v>-999</v>
      </c>
      <c r="AJ2685" s="82">
        <f>IF(AND(M2685&gt;=1,M2685&lt;=4),'adjustment factor'!$D$9,IF(M2685=-9,-999,IF(M2685=98,-999,IF(M2685=99,-999,IF(M2685="",-999,0)))))</f>
        <v>-999</v>
      </c>
      <c r="AK2685" s="82">
        <f>IF(H2685=1, 'adjustment factor'!$D$10, IF(H2685=-9,-999,IF(H2685="",-999,0)))</f>
        <v>-999</v>
      </c>
      <c r="AL2685" s="82">
        <f>IF(G2685=1, 'adjustment factor'!$D$11, IF(G2685=-9,-999,IF(G2685="",-999,0)))</f>
        <v>-999</v>
      </c>
      <c r="AM2685" s="82">
        <f>IF(I2685=1, 'adjustment factor'!$D$12, IF(I2685=-9,-999,IF(I2685="",-999,0)))</f>
        <v>-999</v>
      </c>
      <c r="AN2685" s="82">
        <f>IF(J2685=1, 'adjustment factor'!$D$13, IF(J2685=-9,-999,IF(J2685="",-999,0)))</f>
        <v>-999</v>
      </c>
      <c r="AO2685" s="82" t="str">
        <f t="shared" si="428"/>
        <v>-999</v>
      </c>
      <c r="AP2685" s="82" t="str">
        <f t="shared" si="429"/>
        <v>MISSING</v>
      </c>
    </row>
    <row r="2686" spans="2:42">
      <c r="B2686" s="207"/>
      <c r="C2686" s="35">
        <v>2682</v>
      </c>
      <c r="D2686" s="161"/>
      <c r="E2686" s="161"/>
      <c r="F2686" s="161"/>
      <c r="G2686" s="161"/>
      <c r="H2686" s="161"/>
      <c r="I2686" s="161"/>
      <c r="J2686" s="161"/>
      <c r="K2686" s="161"/>
      <c r="L2686" s="161"/>
      <c r="M2686" s="161"/>
      <c r="N2686" s="171"/>
      <c r="O2686" s="171"/>
      <c r="P2686" s="171"/>
      <c r="Q2686" s="171"/>
      <c r="R2686" s="171"/>
      <c r="S2686" s="171"/>
      <c r="T2686" s="208" t="str">
        <f t="shared" si="420"/>
        <v>MISSING</v>
      </c>
      <c r="U2686" s="208" t="str">
        <f t="shared" si="421"/>
        <v>MISSING</v>
      </c>
      <c r="X2686" s="56">
        <f t="shared" si="422"/>
        <v>-99</v>
      </c>
      <c r="Y2686" s="56">
        <f t="shared" si="423"/>
        <v>-99</v>
      </c>
      <c r="Z2686" s="56">
        <f t="shared" si="424"/>
        <v>-99</v>
      </c>
      <c r="AA2686" s="56">
        <f t="shared" si="425"/>
        <v>-99</v>
      </c>
      <c r="AB2686" s="56">
        <f t="shared" si="426"/>
        <v>-99</v>
      </c>
      <c r="AC2686" s="56">
        <f t="shared" si="427"/>
        <v>-99</v>
      </c>
      <c r="AD2686" s="3"/>
      <c r="AE2686" s="82">
        <f>IF(D2686=1, 'adjustment factor'!$D$4, IF(D2686=-9,-999,IF(D2686="",-999,0)))</f>
        <v>-999</v>
      </c>
      <c r="AF2686" s="82">
        <f>IF(F2686=1, 'adjustment factor'!$D$5, IF(F2686=-9,-999,IF(F2686="",-999,0)))</f>
        <v>-999</v>
      </c>
      <c r="AG2686" s="82">
        <f>IF(E2686=1, 'adjustment factor'!$D$6, IF(E2686=-9,-999,IF(E2686="",-999,0)))</f>
        <v>-999</v>
      </c>
      <c r="AH2686" s="82">
        <f>IF(K2686&gt;=45,'adjustment factor'!$D$7,IF(K2686=-9,-1200,IF(K2686="",-1200,0)))</f>
        <v>-1200</v>
      </c>
      <c r="AI2686" s="82">
        <f>IF(L2686=1, 'adjustment factor'!$D$8, IF(L2686=-9,-999,IF(L2686="",-999,0)))</f>
        <v>-999</v>
      </c>
      <c r="AJ2686" s="82">
        <f>IF(AND(M2686&gt;=1,M2686&lt;=4),'adjustment factor'!$D$9,IF(M2686=-9,-999,IF(M2686=98,-999,IF(M2686=99,-999,IF(M2686="",-999,0)))))</f>
        <v>-999</v>
      </c>
      <c r="AK2686" s="82">
        <f>IF(H2686=1, 'adjustment factor'!$D$10, IF(H2686=-9,-999,IF(H2686="",-999,0)))</f>
        <v>-999</v>
      </c>
      <c r="AL2686" s="82">
        <f>IF(G2686=1, 'adjustment factor'!$D$11, IF(G2686=-9,-999,IF(G2686="",-999,0)))</f>
        <v>-999</v>
      </c>
      <c r="AM2686" s="82">
        <f>IF(I2686=1, 'adjustment factor'!$D$12, IF(I2686=-9,-999,IF(I2686="",-999,0)))</f>
        <v>-999</v>
      </c>
      <c r="AN2686" s="82">
        <f>IF(J2686=1, 'adjustment factor'!$D$13, IF(J2686=-9,-999,IF(J2686="",-999,0)))</f>
        <v>-999</v>
      </c>
      <c r="AO2686" s="82" t="str">
        <f t="shared" si="428"/>
        <v>-999</v>
      </c>
      <c r="AP2686" s="82" t="str">
        <f t="shared" si="429"/>
        <v>MISSING</v>
      </c>
    </row>
    <row r="2687" spans="2:42">
      <c r="B2687" s="207"/>
      <c r="C2687" s="35">
        <v>2683</v>
      </c>
      <c r="D2687" s="161"/>
      <c r="E2687" s="161"/>
      <c r="F2687" s="161"/>
      <c r="G2687" s="161"/>
      <c r="H2687" s="161"/>
      <c r="I2687" s="161"/>
      <c r="J2687" s="161"/>
      <c r="K2687" s="161"/>
      <c r="L2687" s="161"/>
      <c r="M2687" s="161"/>
      <c r="N2687" s="171"/>
      <c r="O2687" s="171"/>
      <c r="P2687" s="171"/>
      <c r="Q2687" s="171"/>
      <c r="R2687" s="171"/>
      <c r="S2687" s="171"/>
      <c r="T2687" s="208" t="str">
        <f t="shared" si="420"/>
        <v>MISSING</v>
      </c>
      <c r="U2687" s="208" t="str">
        <f t="shared" si="421"/>
        <v>MISSING</v>
      </c>
      <c r="X2687" s="56">
        <f t="shared" si="422"/>
        <v>-99</v>
      </c>
      <c r="Y2687" s="56">
        <f t="shared" si="423"/>
        <v>-99</v>
      </c>
      <c r="Z2687" s="56">
        <f t="shared" si="424"/>
        <v>-99</v>
      </c>
      <c r="AA2687" s="56">
        <f t="shared" si="425"/>
        <v>-99</v>
      </c>
      <c r="AB2687" s="56">
        <f t="shared" si="426"/>
        <v>-99</v>
      </c>
      <c r="AC2687" s="56">
        <f t="shared" si="427"/>
        <v>-99</v>
      </c>
      <c r="AD2687" s="3"/>
      <c r="AE2687" s="82">
        <f>IF(D2687=1, 'adjustment factor'!$D$4, IF(D2687=-9,-999,IF(D2687="",-999,0)))</f>
        <v>-999</v>
      </c>
      <c r="AF2687" s="82">
        <f>IF(F2687=1, 'adjustment factor'!$D$5, IF(F2687=-9,-999,IF(F2687="",-999,0)))</f>
        <v>-999</v>
      </c>
      <c r="AG2687" s="82">
        <f>IF(E2687=1, 'adjustment factor'!$D$6, IF(E2687=-9,-999,IF(E2687="",-999,0)))</f>
        <v>-999</v>
      </c>
      <c r="AH2687" s="82">
        <f>IF(K2687&gt;=45,'adjustment factor'!$D$7,IF(K2687=-9,-1200,IF(K2687="",-1200,0)))</f>
        <v>-1200</v>
      </c>
      <c r="AI2687" s="82">
        <f>IF(L2687=1, 'adjustment factor'!$D$8, IF(L2687=-9,-999,IF(L2687="",-999,0)))</f>
        <v>-999</v>
      </c>
      <c r="AJ2687" s="82">
        <f>IF(AND(M2687&gt;=1,M2687&lt;=4),'adjustment factor'!$D$9,IF(M2687=-9,-999,IF(M2687=98,-999,IF(M2687=99,-999,IF(M2687="",-999,0)))))</f>
        <v>-999</v>
      </c>
      <c r="AK2687" s="82">
        <f>IF(H2687=1, 'adjustment factor'!$D$10, IF(H2687=-9,-999,IF(H2687="",-999,0)))</f>
        <v>-999</v>
      </c>
      <c r="AL2687" s="82">
        <f>IF(G2687=1, 'adjustment factor'!$D$11, IF(G2687=-9,-999,IF(G2687="",-999,0)))</f>
        <v>-999</v>
      </c>
      <c r="AM2687" s="82">
        <f>IF(I2687=1, 'adjustment factor'!$D$12, IF(I2687=-9,-999,IF(I2687="",-999,0)))</f>
        <v>-999</v>
      </c>
      <c r="AN2687" s="82">
        <f>IF(J2687=1, 'adjustment factor'!$D$13, IF(J2687=-9,-999,IF(J2687="",-999,0)))</f>
        <v>-999</v>
      </c>
      <c r="AO2687" s="82" t="str">
        <f t="shared" si="428"/>
        <v>-999</v>
      </c>
      <c r="AP2687" s="82" t="str">
        <f t="shared" si="429"/>
        <v>MISSING</v>
      </c>
    </row>
    <row r="2688" spans="2:42">
      <c r="B2688" s="207"/>
      <c r="C2688" s="35">
        <v>2684</v>
      </c>
      <c r="D2688" s="161"/>
      <c r="E2688" s="161"/>
      <c r="F2688" s="161"/>
      <c r="G2688" s="161"/>
      <c r="H2688" s="161"/>
      <c r="I2688" s="161"/>
      <c r="J2688" s="161"/>
      <c r="K2688" s="161"/>
      <c r="L2688" s="161"/>
      <c r="M2688" s="161"/>
      <c r="N2688" s="171"/>
      <c r="O2688" s="171"/>
      <c r="P2688" s="171"/>
      <c r="Q2688" s="171"/>
      <c r="R2688" s="171"/>
      <c r="S2688" s="171"/>
      <c r="T2688" s="208" t="str">
        <f t="shared" si="420"/>
        <v>MISSING</v>
      </c>
      <c r="U2688" s="208" t="str">
        <f t="shared" si="421"/>
        <v>MISSING</v>
      </c>
      <c r="X2688" s="56">
        <f t="shared" si="422"/>
        <v>-99</v>
      </c>
      <c r="Y2688" s="56">
        <f t="shared" si="423"/>
        <v>-99</v>
      </c>
      <c r="Z2688" s="56">
        <f t="shared" si="424"/>
        <v>-99</v>
      </c>
      <c r="AA2688" s="56">
        <f t="shared" si="425"/>
        <v>-99</v>
      </c>
      <c r="AB2688" s="56">
        <f t="shared" si="426"/>
        <v>-99</v>
      </c>
      <c r="AC2688" s="56">
        <f t="shared" si="427"/>
        <v>-99</v>
      </c>
      <c r="AD2688" s="3"/>
      <c r="AE2688" s="82">
        <f>IF(D2688=1, 'adjustment factor'!$D$4, IF(D2688=-9,-999,IF(D2688="",-999,0)))</f>
        <v>-999</v>
      </c>
      <c r="AF2688" s="82">
        <f>IF(F2688=1, 'adjustment factor'!$D$5, IF(F2688=-9,-999,IF(F2688="",-999,0)))</f>
        <v>-999</v>
      </c>
      <c r="AG2688" s="82">
        <f>IF(E2688=1, 'adjustment factor'!$D$6, IF(E2688=-9,-999,IF(E2688="",-999,0)))</f>
        <v>-999</v>
      </c>
      <c r="AH2688" s="82">
        <f>IF(K2688&gt;=45,'adjustment factor'!$D$7,IF(K2688=-9,-1200,IF(K2688="",-1200,0)))</f>
        <v>-1200</v>
      </c>
      <c r="AI2688" s="82">
        <f>IF(L2688=1, 'adjustment factor'!$D$8, IF(L2688=-9,-999,IF(L2688="",-999,0)))</f>
        <v>-999</v>
      </c>
      <c r="AJ2688" s="82">
        <f>IF(AND(M2688&gt;=1,M2688&lt;=4),'adjustment factor'!$D$9,IF(M2688=-9,-999,IF(M2688=98,-999,IF(M2688=99,-999,IF(M2688="",-999,0)))))</f>
        <v>-999</v>
      </c>
      <c r="AK2688" s="82">
        <f>IF(H2688=1, 'adjustment factor'!$D$10, IF(H2688=-9,-999,IF(H2688="",-999,0)))</f>
        <v>-999</v>
      </c>
      <c r="AL2688" s="82">
        <f>IF(G2688=1, 'adjustment factor'!$D$11, IF(G2688=-9,-999,IF(G2688="",-999,0)))</f>
        <v>-999</v>
      </c>
      <c r="AM2688" s="82">
        <f>IF(I2688=1, 'adjustment factor'!$D$12, IF(I2688=-9,-999,IF(I2688="",-999,0)))</f>
        <v>-999</v>
      </c>
      <c r="AN2688" s="82">
        <f>IF(J2688=1, 'adjustment factor'!$D$13, IF(J2688=-9,-999,IF(J2688="",-999,0)))</f>
        <v>-999</v>
      </c>
      <c r="AO2688" s="82" t="str">
        <f t="shared" si="428"/>
        <v>-999</v>
      </c>
      <c r="AP2688" s="82" t="str">
        <f t="shared" si="429"/>
        <v>MISSING</v>
      </c>
    </row>
    <row r="2689" spans="2:42">
      <c r="B2689" s="207"/>
      <c r="C2689" s="35">
        <v>2685</v>
      </c>
      <c r="D2689" s="161"/>
      <c r="E2689" s="161"/>
      <c r="F2689" s="161"/>
      <c r="G2689" s="161"/>
      <c r="H2689" s="161"/>
      <c r="I2689" s="161"/>
      <c r="J2689" s="161"/>
      <c r="K2689" s="161"/>
      <c r="L2689" s="161"/>
      <c r="M2689" s="161"/>
      <c r="N2689" s="171"/>
      <c r="O2689" s="171"/>
      <c r="P2689" s="171"/>
      <c r="Q2689" s="171"/>
      <c r="R2689" s="171"/>
      <c r="S2689" s="171"/>
      <c r="T2689" s="208" t="str">
        <f t="shared" si="420"/>
        <v>MISSING</v>
      </c>
      <c r="U2689" s="208" t="str">
        <f t="shared" si="421"/>
        <v>MISSING</v>
      </c>
      <c r="X2689" s="56">
        <f t="shared" si="422"/>
        <v>-99</v>
      </c>
      <c r="Y2689" s="56">
        <f t="shared" si="423"/>
        <v>-99</v>
      </c>
      <c r="Z2689" s="56">
        <f t="shared" si="424"/>
        <v>-99</v>
      </c>
      <c r="AA2689" s="56">
        <f t="shared" si="425"/>
        <v>-99</v>
      </c>
      <c r="AB2689" s="56">
        <f t="shared" si="426"/>
        <v>-99</v>
      </c>
      <c r="AC2689" s="56">
        <f t="shared" si="427"/>
        <v>-99</v>
      </c>
      <c r="AD2689" s="3"/>
      <c r="AE2689" s="82">
        <f>IF(D2689=1, 'adjustment factor'!$D$4, IF(D2689=-9,-999,IF(D2689="",-999,0)))</f>
        <v>-999</v>
      </c>
      <c r="AF2689" s="82">
        <f>IF(F2689=1, 'adjustment factor'!$D$5, IF(F2689=-9,-999,IF(F2689="",-999,0)))</f>
        <v>-999</v>
      </c>
      <c r="AG2689" s="82">
        <f>IF(E2689=1, 'adjustment factor'!$D$6, IF(E2689=-9,-999,IF(E2689="",-999,0)))</f>
        <v>-999</v>
      </c>
      <c r="AH2689" s="82">
        <f>IF(K2689&gt;=45,'adjustment factor'!$D$7,IF(K2689=-9,-1200,IF(K2689="",-1200,0)))</f>
        <v>-1200</v>
      </c>
      <c r="AI2689" s="82">
        <f>IF(L2689=1, 'adjustment factor'!$D$8, IF(L2689=-9,-999,IF(L2689="",-999,0)))</f>
        <v>-999</v>
      </c>
      <c r="AJ2689" s="82">
        <f>IF(AND(M2689&gt;=1,M2689&lt;=4),'adjustment factor'!$D$9,IF(M2689=-9,-999,IF(M2689=98,-999,IF(M2689=99,-999,IF(M2689="",-999,0)))))</f>
        <v>-999</v>
      </c>
      <c r="AK2689" s="82">
        <f>IF(H2689=1, 'adjustment factor'!$D$10, IF(H2689=-9,-999,IF(H2689="",-999,0)))</f>
        <v>-999</v>
      </c>
      <c r="AL2689" s="82">
        <f>IF(G2689=1, 'adjustment factor'!$D$11, IF(G2689=-9,-999,IF(G2689="",-999,0)))</f>
        <v>-999</v>
      </c>
      <c r="AM2689" s="82">
        <f>IF(I2689=1, 'adjustment factor'!$D$12, IF(I2689=-9,-999,IF(I2689="",-999,0)))</f>
        <v>-999</v>
      </c>
      <c r="AN2689" s="82">
        <f>IF(J2689=1, 'adjustment factor'!$D$13, IF(J2689=-9,-999,IF(J2689="",-999,0)))</f>
        <v>-999</v>
      </c>
      <c r="AO2689" s="82" t="str">
        <f t="shared" si="428"/>
        <v>-999</v>
      </c>
      <c r="AP2689" s="82" t="str">
        <f t="shared" si="429"/>
        <v>MISSING</v>
      </c>
    </row>
    <row r="2690" spans="2:42">
      <c r="B2690" s="207"/>
      <c r="C2690" s="35">
        <v>2686</v>
      </c>
      <c r="D2690" s="161"/>
      <c r="E2690" s="161"/>
      <c r="F2690" s="161"/>
      <c r="G2690" s="161"/>
      <c r="H2690" s="161"/>
      <c r="I2690" s="161"/>
      <c r="J2690" s="161"/>
      <c r="K2690" s="161"/>
      <c r="L2690" s="161"/>
      <c r="M2690" s="161"/>
      <c r="N2690" s="171"/>
      <c r="O2690" s="171"/>
      <c r="P2690" s="171"/>
      <c r="Q2690" s="171"/>
      <c r="R2690" s="171"/>
      <c r="S2690" s="171"/>
      <c r="T2690" s="208" t="str">
        <f t="shared" si="420"/>
        <v>MISSING</v>
      </c>
      <c r="U2690" s="208" t="str">
        <f t="shared" si="421"/>
        <v>MISSING</v>
      </c>
      <c r="X2690" s="56">
        <f t="shared" si="422"/>
        <v>-99</v>
      </c>
      <c r="Y2690" s="56">
        <f t="shared" si="423"/>
        <v>-99</v>
      </c>
      <c r="Z2690" s="56">
        <f t="shared" si="424"/>
        <v>-99</v>
      </c>
      <c r="AA2690" s="56">
        <f t="shared" si="425"/>
        <v>-99</v>
      </c>
      <c r="AB2690" s="56">
        <f t="shared" si="426"/>
        <v>-99</v>
      </c>
      <c r="AC2690" s="56">
        <f t="shared" si="427"/>
        <v>-99</v>
      </c>
      <c r="AD2690" s="3"/>
      <c r="AE2690" s="82">
        <f>IF(D2690=1, 'adjustment factor'!$D$4, IF(D2690=-9,-999,IF(D2690="",-999,0)))</f>
        <v>-999</v>
      </c>
      <c r="AF2690" s="82">
        <f>IF(F2690=1, 'adjustment factor'!$D$5, IF(F2690=-9,-999,IF(F2690="",-999,0)))</f>
        <v>-999</v>
      </c>
      <c r="AG2690" s="82">
        <f>IF(E2690=1, 'adjustment factor'!$D$6, IF(E2690=-9,-999,IF(E2690="",-999,0)))</f>
        <v>-999</v>
      </c>
      <c r="AH2690" s="82">
        <f>IF(K2690&gt;=45,'adjustment factor'!$D$7,IF(K2690=-9,-1200,IF(K2690="",-1200,0)))</f>
        <v>-1200</v>
      </c>
      <c r="AI2690" s="82">
        <f>IF(L2690=1, 'adjustment factor'!$D$8, IF(L2690=-9,-999,IF(L2690="",-999,0)))</f>
        <v>-999</v>
      </c>
      <c r="AJ2690" s="82">
        <f>IF(AND(M2690&gt;=1,M2690&lt;=4),'adjustment factor'!$D$9,IF(M2690=-9,-999,IF(M2690=98,-999,IF(M2690=99,-999,IF(M2690="",-999,0)))))</f>
        <v>-999</v>
      </c>
      <c r="AK2690" s="82">
        <f>IF(H2690=1, 'adjustment factor'!$D$10, IF(H2690=-9,-999,IF(H2690="",-999,0)))</f>
        <v>-999</v>
      </c>
      <c r="AL2690" s="82">
        <f>IF(G2690=1, 'adjustment factor'!$D$11, IF(G2690=-9,-999,IF(G2690="",-999,0)))</f>
        <v>-999</v>
      </c>
      <c r="AM2690" s="82">
        <f>IF(I2690=1, 'adjustment factor'!$D$12, IF(I2690=-9,-999,IF(I2690="",-999,0)))</f>
        <v>-999</v>
      </c>
      <c r="AN2690" s="82">
        <f>IF(J2690=1, 'adjustment factor'!$D$13, IF(J2690=-9,-999,IF(J2690="",-999,0)))</f>
        <v>-999</v>
      </c>
      <c r="AO2690" s="82" t="str">
        <f t="shared" si="428"/>
        <v>-999</v>
      </c>
      <c r="AP2690" s="82" t="str">
        <f t="shared" si="429"/>
        <v>MISSING</v>
      </c>
    </row>
    <row r="2691" spans="2:42">
      <c r="B2691" s="207"/>
      <c r="C2691" s="35">
        <v>2687</v>
      </c>
      <c r="D2691" s="161"/>
      <c r="E2691" s="161"/>
      <c r="F2691" s="161"/>
      <c r="G2691" s="161"/>
      <c r="H2691" s="161"/>
      <c r="I2691" s="161"/>
      <c r="J2691" s="161"/>
      <c r="K2691" s="161"/>
      <c r="L2691" s="161"/>
      <c r="M2691" s="161"/>
      <c r="N2691" s="171"/>
      <c r="O2691" s="171"/>
      <c r="P2691" s="171"/>
      <c r="Q2691" s="171"/>
      <c r="R2691" s="171"/>
      <c r="S2691" s="171"/>
      <c r="T2691" s="208" t="str">
        <f t="shared" si="420"/>
        <v>MISSING</v>
      </c>
      <c r="U2691" s="208" t="str">
        <f t="shared" si="421"/>
        <v>MISSING</v>
      </c>
      <c r="X2691" s="56">
        <f t="shared" si="422"/>
        <v>-99</v>
      </c>
      <c r="Y2691" s="56">
        <f t="shared" si="423"/>
        <v>-99</v>
      </c>
      <c r="Z2691" s="56">
        <f t="shared" si="424"/>
        <v>-99</v>
      </c>
      <c r="AA2691" s="56">
        <f t="shared" si="425"/>
        <v>-99</v>
      </c>
      <c r="AB2691" s="56">
        <f t="shared" si="426"/>
        <v>-99</v>
      </c>
      <c r="AC2691" s="56">
        <f t="shared" si="427"/>
        <v>-99</v>
      </c>
      <c r="AD2691" s="3"/>
      <c r="AE2691" s="82">
        <f>IF(D2691=1, 'adjustment factor'!$D$4, IF(D2691=-9,-999,IF(D2691="",-999,0)))</f>
        <v>-999</v>
      </c>
      <c r="AF2691" s="82">
        <f>IF(F2691=1, 'adjustment factor'!$D$5, IF(F2691=-9,-999,IF(F2691="",-999,0)))</f>
        <v>-999</v>
      </c>
      <c r="AG2691" s="82">
        <f>IF(E2691=1, 'adjustment factor'!$D$6, IF(E2691=-9,-999,IF(E2691="",-999,0)))</f>
        <v>-999</v>
      </c>
      <c r="AH2691" s="82">
        <f>IF(K2691&gt;=45,'adjustment factor'!$D$7,IF(K2691=-9,-1200,IF(K2691="",-1200,0)))</f>
        <v>-1200</v>
      </c>
      <c r="AI2691" s="82">
        <f>IF(L2691=1, 'adjustment factor'!$D$8, IF(L2691=-9,-999,IF(L2691="",-999,0)))</f>
        <v>-999</v>
      </c>
      <c r="AJ2691" s="82">
        <f>IF(AND(M2691&gt;=1,M2691&lt;=4),'adjustment factor'!$D$9,IF(M2691=-9,-999,IF(M2691=98,-999,IF(M2691=99,-999,IF(M2691="",-999,0)))))</f>
        <v>-999</v>
      </c>
      <c r="AK2691" s="82">
        <f>IF(H2691=1, 'adjustment factor'!$D$10, IF(H2691=-9,-999,IF(H2691="",-999,0)))</f>
        <v>-999</v>
      </c>
      <c r="AL2691" s="82">
        <f>IF(G2691=1, 'adjustment factor'!$D$11, IF(G2691=-9,-999,IF(G2691="",-999,0)))</f>
        <v>-999</v>
      </c>
      <c r="AM2691" s="82">
        <f>IF(I2691=1, 'adjustment factor'!$D$12, IF(I2691=-9,-999,IF(I2691="",-999,0)))</f>
        <v>-999</v>
      </c>
      <c r="AN2691" s="82">
        <f>IF(J2691=1, 'adjustment factor'!$D$13, IF(J2691=-9,-999,IF(J2691="",-999,0)))</f>
        <v>-999</v>
      </c>
      <c r="AO2691" s="82" t="str">
        <f t="shared" si="428"/>
        <v>-999</v>
      </c>
      <c r="AP2691" s="82" t="str">
        <f t="shared" si="429"/>
        <v>MISSING</v>
      </c>
    </row>
    <row r="2692" spans="2:42">
      <c r="B2692" s="207"/>
      <c r="C2692" s="35">
        <v>2688</v>
      </c>
      <c r="D2692" s="161"/>
      <c r="E2692" s="161"/>
      <c r="F2692" s="161"/>
      <c r="G2692" s="161"/>
      <c r="H2692" s="161"/>
      <c r="I2692" s="161"/>
      <c r="J2692" s="161"/>
      <c r="K2692" s="161"/>
      <c r="L2692" s="161"/>
      <c r="M2692" s="161"/>
      <c r="N2692" s="171"/>
      <c r="O2692" s="171"/>
      <c r="P2692" s="171"/>
      <c r="Q2692" s="171"/>
      <c r="R2692" s="171"/>
      <c r="S2692" s="171"/>
      <c r="T2692" s="208" t="str">
        <f t="shared" si="420"/>
        <v>MISSING</v>
      </c>
      <c r="U2692" s="208" t="str">
        <f t="shared" si="421"/>
        <v>MISSING</v>
      </c>
      <c r="X2692" s="56">
        <f t="shared" si="422"/>
        <v>-99</v>
      </c>
      <c r="Y2692" s="56">
        <f t="shared" si="423"/>
        <v>-99</v>
      </c>
      <c r="Z2692" s="56">
        <f t="shared" si="424"/>
        <v>-99</v>
      </c>
      <c r="AA2692" s="56">
        <f t="shared" si="425"/>
        <v>-99</v>
      </c>
      <c r="AB2692" s="56">
        <f t="shared" si="426"/>
        <v>-99</v>
      </c>
      <c r="AC2692" s="56">
        <f t="shared" si="427"/>
        <v>-99</v>
      </c>
      <c r="AD2692" s="3"/>
      <c r="AE2692" s="82">
        <f>IF(D2692=1, 'adjustment factor'!$D$4, IF(D2692=-9,-999,IF(D2692="",-999,0)))</f>
        <v>-999</v>
      </c>
      <c r="AF2692" s="82">
        <f>IF(F2692=1, 'adjustment factor'!$D$5, IF(F2692=-9,-999,IF(F2692="",-999,0)))</f>
        <v>-999</v>
      </c>
      <c r="AG2692" s="82">
        <f>IF(E2692=1, 'adjustment factor'!$D$6, IF(E2692=-9,-999,IF(E2692="",-999,0)))</f>
        <v>-999</v>
      </c>
      <c r="AH2692" s="82">
        <f>IF(K2692&gt;=45,'adjustment factor'!$D$7,IF(K2692=-9,-1200,IF(K2692="",-1200,0)))</f>
        <v>-1200</v>
      </c>
      <c r="AI2692" s="82">
        <f>IF(L2692=1, 'adjustment factor'!$D$8, IF(L2692=-9,-999,IF(L2692="",-999,0)))</f>
        <v>-999</v>
      </c>
      <c r="AJ2692" s="82">
        <f>IF(AND(M2692&gt;=1,M2692&lt;=4),'adjustment factor'!$D$9,IF(M2692=-9,-999,IF(M2692=98,-999,IF(M2692=99,-999,IF(M2692="",-999,0)))))</f>
        <v>-999</v>
      </c>
      <c r="AK2692" s="82">
        <f>IF(H2692=1, 'adjustment factor'!$D$10, IF(H2692=-9,-999,IF(H2692="",-999,0)))</f>
        <v>-999</v>
      </c>
      <c r="AL2692" s="82">
        <f>IF(G2692=1, 'adjustment factor'!$D$11, IF(G2692=-9,-999,IF(G2692="",-999,0)))</f>
        <v>-999</v>
      </c>
      <c r="AM2692" s="82">
        <f>IF(I2692=1, 'adjustment factor'!$D$12, IF(I2692=-9,-999,IF(I2692="",-999,0)))</f>
        <v>-999</v>
      </c>
      <c r="AN2692" s="82">
        <f>IF(J2692=1, 'adjustment factor'!$D$13, IF(J2692=-9,-999,IF(J2692="",-999,0)))</f>
        <v>-999</v>
      </c>
      <c r="AO2692" s="82" t="str">
        <f t="shared" si="428"/>
        <v>-999</v>
      </c>
      <c r="AP2692" s="82" t="str">
        <f t="shared" si="429"/>
        <v>MISSING</v>
      </c>
    </row>
    <row r="2693" spans="2:42">
      <c r="B2693" s="207"/>
      <c r="C2693" s="35">
        <v>2689</v>
      </c>
      <c r="D2693" s="161"/>
      <c r="E2693" s="161"/>
      <c r="F2693" s="161"/>
      <c r="G2693" s="161"/>
      <c r="H2693" s="161"/>
      <c r="I2693" s="161"/>
      <c r="J2693" s="161"/>
      <c r="K2693" s="161"/>
      <c r="L2693" s="161"/>
      <c r="M2693" s="161"/>
      <c r="N2693" s="171"/>
      <c r="O2693" s="171"/>
      <c r="P2693" s="171"/>
      <c r="Q2693" s="171"/>
      <c r="R2693" s="171"/>
      <c r="S2693" s="171"/>
      <c r="T2693" s="208" t="str">
        <f t="shared" si="420"/>
        <v>MISSING</v>
      </c>
      <c r="U2693" s="208" t="str">
        <f t="shared" si="421"/>
        <v>MISSING</v>
      </c>
      <c r="X2693" s="56">
        <f t="shared" si="422"/>
        <v>-99</v>
      </c>
      <c r="Y2693" s="56">
        <f t="shared" si="423"/>
        <v>-99</v>
      </c>
      <c r="Z2693" s="56">
        <f t="shared" si="424"/>
        <v>-99</v>
      </c>
      <c r="AA2693" s="56">
        <f t="shared" si="425"/>
        <v>-99</v>
      </c>
      <c r="AB2693" s="56">
        <f t="shared" si="426"/>
        <v>-99</v>
      </c>
      <c r="AC2693" s="56">
        <f t="shared" si="427"/>
        <v>-99</v>
      </c>
      <c r="AD2693" s="3"/>
      <c r="AE2693" s="82">
        <f>IF(D2693=1, 'adjustment factor'!$D$4, IF(D2693=-9,-999,IF(D2693="",-999,0)))</f>
        <v>-999</v>
      </c>
      <c r="AF2693" s="82">
        <f>IF(F2693=1, 'adjustment factor'!$D$5, IF(F2693=-9,-999,IF(F2693="",-999,0)))</f>
        <v>-999</v>
      </c>
      <c r="AG2693" s="82">
        <f>IF(E2693=1, 'adjustment factor'!$D$6, IF(E2693=-9,-999,IF(E2693="",-999,0)))</f>
        <v>-999</v>
      </c>
      <c r="AH2693" s="82">
        <f>IF(K2693&gt;=45,'adjustment factor'!$D$7,IF(K2693=-9,-1200,IF(K2693="",-1200,0)))</f>
        <v>-1200</v>
      </c>
      <c r="AI2693" s="82">
        <f>IF(L2693=1, 'adjustment factor'!$D$8, IF(L2693=-9,-999,IF(L2693="",-999,0)))</f>
        <v>-999</v>
      </c>
      <c r="AJ2693" s="82">
        <f>IF(AND(M2693&gt;=1,M2693&lt;=4),'adjustment factor'!$D$9,IF(M2693=-9,-999,IF(M2693=98,-999,IF(M2693=99,-999,IF(M2693="",-999,0)))))</f>
        <v>-999</v>
      </c>
      <c r="AK2693" s="82">
        <f>IF(H2693=1, 'adjustment factor'!$D$10, IF(H2693=-9,-999,IF(H2693="",-999,0)))</f>
        <v>-999</v>
      </c>
      <c r="AL2693" s="82">
        <f>IF(G2693=1, 'adjustment factor'!$D$11, IF(G2693=-9,-999,IF(G2693="",-999,0)))</f>
        <v>-999</v>
      </c>
      <c r="AM2693" s="82">
        <f>IF(I2693=1, 'adjustment factor'!$D$12, IF(I2693=-9,-999,IF(I2693="",-999,0)))</f>
        <v>-999</v>
      </c>
      <c r="AN2693" s="82">
        <f>IF(J2693=1, 'adjustment factor'!$D$13, IF(J2693=-9,-999,IF(J2693="",-999,0)))</f>
        <v>-999</v>
      </c>
      <c r="AO2693" s="82" t="str">
        <f t="shared" si="428"/>
        <v>-999</v>
      </c>
      <c r="AP2693" s="82" t="str">
        <f t="shared" si="429"/>
        <v>MISSING</v>
      </c>
    </row>
    <row r="2694" spans="2:42">
      <c r="B2694" s="207"/>
      <c r="C2694" s="35">
        <v>2690</v>
      </c>
      <c r="D2694" s="161"/>
      <c r="E2694" s="161"/>
      <c r="F2694" s="161"/>
      <c r="G2694" s="161"/>
      <c r="H2694" s="161"/>
      <c r="I2694" s="161"/>
      <c r="J2694" s="161"/>
      <c r="K2694" s="161"/>
      <c r="L2694" s="161"/>
      <c r="M2694" s="161"/>
      <c r="N2694" s="171"/>
      <c r="O2694" s="171"/>
      <c r="P2694" s="171"/>
      <c r="Q2694" s="171"/>
      <c r="R2694" s="171"/>
      <c r="S2694" s="171"/>
      <c r="T2694" s="208" t="str">
        <f t="shared" si="420"/>
        <v>MISSING</v>
      </c>
      <c r="U2694" s="208" t="str">
        <f t="shared" si="421"/>
        <v>MISSING</v>
      </c>
      <c r="X2694" s="56">
        <f t="shared" si="422"/>
        <v>-99</v>
      </c>
      <c r="Y2694" s="56">
        <f t="shared" si="423"/>
        <v>-99</v>
      </c>
      <c r="Z2694" s="56">
        <f t="shared" si="424"/>
        <v>-99</v>
      </c>
      <c r="AA2694" s="56">
        <f t="shared" si="425"/>
        <v>-99</v>
      </c>
      <c r="AB2694" s="56">
        <f t="shared" si="426"/>
        <v>-99</v>
      </c>
      <c r="AC2694" s="56">
        <f t="shared" si="427"/>
        <v>-99</v>
      </c>
      <c r="AD2694" s="3"/>
      <c r="AE2694" s="82">
        <f>IF(D2694=1, 'adjustment factor'!$D$4, IF(D2694=-9,-999,IF(D2694="",-999,0)))</f>
        <v>-999</v>
      </c>
      <c r="AF2694" s="82">
        <f>IF(F2694=1, 'adjustment factor'!$D$5, IF(F2694=-9,-999,IF(F2694="",-999,0)))</f>
        <v>-999</v>
      </c>
      <c r="AG2694" s="82">
        <f>IF(E2694=1, 'adjustment factor'!$D$6, IF(E2694=-9,-999,IF(E2694="",-999,0)))</f>
        <v>-999</v>
      </c>
      <c r="AH2694" s="82">
        <f>IF(K2694&gt;=45,'adjustment factor'!$D$7,IF(K2694=-9,-1200,IF(K2694="",-1200,0)))</f>
        <v>-1200</v>
      </c>
      <c r="AI2694" s="82">
        <f>IF(L2694=1, 'adjustment factor'!$D$8, IF(L2694=-9,-999,IF(L2694="",-999,0)))</f>
        <v>-999</v>
      </c>
      <c r="AJ2694" s="82">
        <f>IF(AND(M2694&gt;=1,M2694&lt;=4),'adjustment factor'!$D$9,IF(M2694=-9,-999,IF(M2694=98,-999,IF(M2694=99,-999,IF(M2694="",-999,0)))))</f>
        <v>-999</v>
      </c>
      <c r="AK2694" s="82">
        <f>IF(H2694=1, 'adjustment factor'!$D$10, IF(H2694=-9,-999,IF(H2694="",-999,0)))</f>
        <v>-999</v>
      </c>
      <c r="AL2694" s="82">
        <f>IF(G2694=1, 'adjustment factor'!$D$11, IF(G2694=-9,-999,IF(G2694="",-999,0)))</f>
        <v>-999</v>
      </c>
      <c r="AM2694" s="82">
        <f>IF(I2694=1, 'adjustment factor'!$D$12, IF(I2694=-9,-999,IF(I2694="",-999,0)))</f>
        <v>-999</v>
      </c>
      <c r="AN2694" s="82">
        <f>IF(J2694=1, 'adjustment factor'!$D$13, IF(J2694=-9,-999,IF(J2694="",-999,0)))</f>
        <v>-999</v>
      </c>
      <c r="AO2694" s="82" t="str">
        <f t="shared" si="428"/>
        <v>-999</v>
      </c>
      <c r="AP2694" s="82" t="str">
        <f t="shared" si="429"/>
        <v>MISSING</v>
      </c>
    </row>
    <row r="2695" spans="2:42">
      <c r="B2695" s="207"/>
      <c r="C2695" s="35">
        <v>2691</v>
      </c>
      <c r="D2695" s="161"/>
      <c r="E2695" s="161"/>
      <c r="F2695" s="161"/>
      <c r="G2695" s="161"/>
      <c r="H2695" s="161"/>
      <c r="I2695" s="161"/>
      <c r="J2695" s="161"/>
      <c r="K2695" s="161"/>
      <c r="L2695" s="161"/>
      <c r="M2695" s="161"/>
      <c r="N2695" s="171"/>
      <c r="O2695" s="171"/>
      <c r="P2695" s="171"/>
      <c r="Q2695" s="171"/>
      <c r="R2695" s="171"/>
      <c r="S2695" s="171"/>
      <c r="T2695" s="208" t="str">
        <f t="shared" si="420"/>
        <v>MISSING</v>
      </c>
      <c r="U2695" s="208" t="str">
        <f t="shared" si="421"/>
        <v>MISSING</v>
      </c>
      <c r="X2695" s="56">
        <f t="shared" si="422"/>
        <v>-99</v>
      </c>
      <c r="Y2695" s="56">
        <f t="shared" si="423"/>
        <v>-99</v>
      </c>
      <c r="Z2695" s="56">
        <f t="shared" si="424"/>
        <v>-99</v>
      </c>
      <c r="AA2695" s="56">
        <f t="shared" si="425"/>
        <v>-99</v>
      </c>
      <c r="AB2695" s="56">
        <f t="shared" si="426"/>
        <v>-99</v>
      </c>
      <c r="AC2695" s="56">
        <f t="shared" si="427"/>
        <v>-99</v>
      </c>
      <c r="AD2695" s="3"/>
      <c r="AE2695" s="82">
        <f>IF(D2695=1, 'adjustment factor'!$D$4, IF(D2695=-9,-999,IF(D2695="",-999,0)))</f>
        <v>-999</v>
      </c>
      <c r="AF2695" s="82">
        <f>IF(F2695=1, 'adjustment factor'!$D$5, IF(F2695=-9,-999,IF(F2695="",-999,0)))</f>
        <v>-999</v>
      </c>
      <c r="AG2695" s="82">
        <f>IF(E2695=1, 'adjustment factor'!$D$6, IF(E2695=-9,-999,IF(E2695="",-999,0)))</f>
        <v>-999</v>
      </c>
      <c r="AH2695" s="82">
        <f>IF(K2695&gt;=45,'adjustment factor'!$D$7,IF(K2695=-9,-1200,IF(K2695="",-1200,0)))</f>
        <v>-1200</v>
      </c>
      <c r="AI2695" s="82">
        <f>IF(L2695=1, 'adjustment factor'!$D$8, IF(L2695=-9,-999,IF(L2695="",-999,0)))</f>
        <v>-999</v>
      </c>
      <c r="AJ2695" s="82">
        <f>IF(AND(M2695&gt;=1,M2695&lt;=4),'adjustment factor'!$D$9,IF(M2695=-9,-999,IF(M2695=98,-999,IF(M2695=99,-999,IF(M2695="",-999,0)))))</f>
        <v>-999</v>
      </c>
      <c r="AK2695" s="82">
        <f>IF(H2695=1, 'adjustment factor'!$D$10, IF(H2695=-9,-999,IF(H2695="",-999,0)))</f>
        <v>-999</v>
      </c>
      <c r="AL2695" s="82">
        <f>IF(G2695=1, 'adjustment factor'!$D$11, IF(G2695=-9,-999,IF(G2695="",-999,0)))</f>
        <v>-999</v>
      </c>
      <c r="AM2695" s="82">
        <f>IF(I2695=1, 'adjustment factor'!$D$12, IF(I2695=-9,-999,IF(I2695="",-999,0)))</f>
        <v>-999</v>
      </c>
      <c r="AN2695" s="82">
        <f>IF(J2695=1, 'adjustment factor'!$D$13, IF(J2695=-9,-999,IF(J2695="",-999,0)))</f>
        <v>-999</v>
      </c>
      <c r="AO2695" s="82" t="str">
        <f t="shared" si="428"/>
        <v>-999</v>
      </c>
      <c r="AP2695" s="82" t="str">
        <f t="shared" si="429"/>
        <v>MISSING</v>
      </c>
    </row>
    <row r="2696" spans="2:42">
      <c r="B2696" s="207"/>
      <c r="C2696" s="35">
        <v>2692</v>
      </c>
      <c r="D2696" s="161"/>
      <c r="E2696" s="161"/>
      <c r="F2696" s="161"/>
      <c r="G2696" s="161"/>
      <c r="H2696" s="161"/>
      <c r="I2696" s="161"/>
      <c r="J2696" s="161"/>
      <c r="K2696" s="161"/>
      <c r="L2696" s="161"/>
      <c r="M2696" s="161"/>
      <c r="N2696" s="171"/>
      <c r="O2696" s="171"/>
      <c r="P2696" s="171"/>
      <c r="Q2696" s="171"/>
      <c r="R2696" s="171"/>
      <c r="S2696" s="171"/>
      <c r="T2696" s="208" t="str">
        <f t="shared" si="420"/>
        <v>MISSING</v>
      </c>
      <c r="U2696" s="208" t="str">
        <f t="shared" si="421"/>
        <v>MISSING</v>
      </c>
      <c r="X2696" s="56">
        <f t="shared" si="422"/>
        <v>-99</v>
      </c>
      <c r="Y2696" s="56">
        <f t="shared" si="423"/>
        <v>-99</v>
      </c>
      <c r="Z2696" s="56">
        <f t="shared" si="424"/>
        <v>-99</v>
      </c>
      <c r="AA2696" s="56">
        <f t="shared" si="425"/>
        <v>-99</v>
      </c>
      <c r="AB2696" s="56">
        <f t="shared" si="426"/>
        <v>-99</v>
      </c>
      <c r="AC2696" s="56">
        <f t="shared" si="427"/>
        <v>-99</v>
      </c>
      <c r="AD2696" s="3"/>
      <c r="AE2696" s="82">
        <f>IF(D2696=1, 'adjustment factor'!$D$4, IF(D2696=-9,-999,IF(D2696="",-999,0)))</f>
        <v>-999</v>
      </c>
      <c r="AF2696" s="82">
        <f>IF(F2696=1, 'adjustment factor'!$D$5, IF(F2696=-9,-999,IF(F2696="",-999,0)))</f>
        <v>-999</v>
      </c>
      <c r="AG2696" s="82">
        <f>IF(E2696=1, 'adjustment factor'!$D$6, IF(E2696=-9,-999,IF(E2696="",-999,0)))</f>
        <v>-999</v>
      </c>
      <c r="AH2696" s="82">
        <f>IF(K2696&gt;=45,'adjustment factor'!$D$7,IF(K2696=-9,-1200,IF(K2696="",-1200,0)))</f>
        <v>-1200</v>
      </c>
      <c r="AI2696" s="82">
        <f>IF(L2696=1, 'adjustment factor'!$D$8, IF(L2696=-9,-999,IF(L2696="",-999,0)))</f>
        <v>-999</v>
      </c>
      <c r="AJ2696" s="82">
        <f>IF(AND(M2696&gt;=1,M2696&lt;=4),'adjustment factor'!$D$9,IF(M2696=-9,-999,IF(M2696=98,-999,IF(M2696=99,-999,IF(M2696="",-999,0)))))</f>
        <v>-999</v>
      </c>
      <c r="AK2696" s="82">
        <f>IF(H2696=1, 'adjustment factor'!$D$10, IF(H2696=-9,-999,IF(H2696="",-999,0)))</f>
        <v>-999</v>
      </c>
      <c r="AL2696" s="82">
        <f>IF(G2696=1, 'adjustment factor'!$D$11, IF(G2696=-9,-999,IF(G2696="",-999,0)))</f>
        <v>-999</v>
      </c>
      <c r="AM2696" s="82">
        <f>IF(I2696=1, 'adjustment factor'!$D$12, IF(I2696=-9,-999,IF(I2696="",-999,0)))</f>
        <v>-999</v>
      </c>
      <c r="AN2696" s="82">
        <f>IF(J2696=1, 'adjustment factor'!$D$13, IF(J2696=-9,-999,IF(J2696="",-999,0)))</f>
        <v>-999</v>
      </c>
      <c r="AO2696" s="82" t="str">
        <f t="shared" si="428"/>
        <v>-999</v>
      </c>
      <c r="AP2696" s="82" t="str">
        <f t="shared" si="429"/>
        <v>MISSING</v>
      </c>
    </row>
    <row r="2697" spans="2:42">
      <c r="B2697" s="207"/>
      <c r="C2697" s="35">
        <v>2693</v>
      </c>
      <c r="D2697" s="161"/>
      <c r="E2697" s="161"/>
      <c r="F2697" s="161"/>
      <c r="G2697" s="161"/>
      <c r="H2697" s="161"/>
      <c r="I2697" s="161"/>
      <c r="J2697" s="161"/>
      <c r="K2697" s="161"/>
      <c r="L2697" s="161"/>
      <c r="M2697" s="161"/>
      <c r="N2697" s="171"/>
      <c r="O2697" s="171"/>
      <c r="P2697" s="171"/>
      <c r="Q2697" s="171"/>
      <c r="R2697" s="171"/>
      <c r="S2697" s="171"/>
      <c r="T2697" s="208" t="str">
        <f t="shared" si="420"/>
        <v>MISSING</v>
      </c>
      <c r="U2697" s="208" t="str">
        <f t="shared" si="421"/>
        <v>MISSING</v>
      </c>
      <c r="X2697" s="56">
        <f t="shared" si="422"/>
        <v>-99</v>
      </c>
      <c r="Y2697" s="56">
        <f t="shared" si="423"/>
        <v>-99</v>
      </c>
      <c r="Z2697" s="56">
        <f t="shared" si="424"/>
        <v>-99</v>
      </c>
      <c r="AA2697" s="56">
        <f t="shared" si="425"/>
        <v>-99</v>
      </c>
      <c r="AB2697" s="56">
        <f t="shared" si="426"/>
        <v>-99</v>
      </c>
      <c r="AC2697" s="56">
        <f t="shared" si="427"/>
        <v>-99</v>
      </c>
      <c r="AD2697" s="3"/>
      <c r="AE2697" s="82">
        <f>IF(D2697=1, 'adjustment factor'!$D$4, IF(D2697=-9,-999,IF(D2697="",-999,0)))</f>
        <v>-999</v>
      </c>
      <c r="AF2697" s="82">
        <f>IF(F2697=1, 'adjustment factor'!$D$5, IF(F2697=-9,-999,IF(F2697="",-999,0)))</f>
        <v>-999</v>
      </c>
      <c r="AG2697" s="82">
        <f>IF(E2697=1, 'adjustment factor'!$D$6, IF(E2697=-9,-999,IF(E2697="",-999,0)))</f>
        <v>-999</v>
      </c>
      <c r="AH2697" s="82">
        <f>IF(K2697&gt;=45,'adjustment factor'!$D$7,IF(K2697=-9,-1200,IF(K2697="",-1200,0)))</f>
        <v>-1200</v>
      </c>
      <c r="AI2697" s="82">
        <f>IF(L2697=1, 'adjustment factor'!$D$8, IF(L2697=-9,-999,IF(L2697="",-999,0)))</f>
        <v>-999</v>
      </c>
      <c r="AJ2697" s="82">
        <f>IF(AND(M2697&gt;=1,M2697&lt;=4),'adjustment factor'!$D$9,IF(M2697=-9,-999,IF(M2697=98,-999,IF(M2697=99,-999,IF(M2697="",-999,0)))))</f>
        <v>-999</v>
      </c>
      <c r="AK2697" s="82">
        <f>IF(H2697=1, 'adjustment factor'!$D$10, IF(H2697=-9,-999,IF(H2697="",-999,0)))</f>
        <v>-999</v>
      </c>
      <c r="AL2697" s="82">
        <f>IF(G2697=1, 'adjustment factor'!$D$11, IF(G2697=-9,-999,IF(G2697="",-999,0)))</f>
        <v>-999</v>
      </c>
      <c r="AM2697" s="82">
        <f>IF(I2697=1, 'adjustment factor'!$D$12, IF(I2697=-9,-999,IF(I2697="",-999,0)))</f>
        <v>-999</v>
      </c>
      <c r="AN2697" s="82">
        <f>IF(J2697=1, 'adjustment factor'!$D$13, IF(J2697=-9,-999,IF(J2697="",-999,0)))</f>
        <v>-999</v>
      </c>
      <c r="AO2697" s="82" t="str">
        <f t="shared" si="428"/>
        <v>-999</v>
      </c>
      <c r="AP2697" s="82" t="str">
        <f t="shared" si="429"/>
        <v>MISSING</v>
      </c>
    </row>
    <row r="2698" spans="2:42">
      <c r="B2698" s="207"/>
      <c r="C2698" s="35">
        <v>2694</v>
      </c>
      <c r="D2698" s="161"/>
      <c r="E2698" s="161"/>
      <c r="F2698" s="161"/>
      <c r="G2698" s="161"/>
      <c r="H2698" s="161"/>
      <c r="I2698" s="161"/>
      <c r="J2698" s="161"/>
      <c r="K2698" s="161"/>
      <c r="L2698" s="161"/>
      <c r="M2698" s="161"/>
      <c r="N2698" s="171"/>
      <c r="O2698" s="171"/>
      <c r="P2698" s="171"/>
      <c r="Q2698" s="171"/>
      <c r="R2698" s="171"/>
      <c r="S2698" s="171"/>
      <c r="T2698" s="208" t="str">
        <f t="shared" si="420"/>
        <v>MISSING</v>
      </c>
      <c r="U2698" s="208" t="str">
        <f t="shared" si="421"/>
        <v>MISSING</v>
      </c>
      <c r="X2698" s="56">
        <f t="shared" si="422"/>
        <v>-99</v>
      </c>
      <c r="Y2698" s="56">
        <f t="shared" si="423"/>
        <v>-99</v>
      </c>
      <c r="Z2698" s="56">
        <f t="shared" si="424"/>
        <v>-99</v>
      </c>
      <c r="AA2698" s="56">
        <f t="shared" si="425"/>
        <v>-99</v>
      </c>
      <c r="AB2698" s="56">
        <f t="shared" si="426"/>
        <v>-99</v>
      </c>
      <c r="AC2698" s="56">
        <f t="shared" si="427"/>
        <v>-99</v>
      </c>
      <c r="AD2698" s="3"/>
      <c r="AE2698" s="82">
        <f>IF(D2698=1, 'adjustment factor'!$D$4, IF(D2698=-9,-999,IF(D2698="",-999,0)))</f>
        <v>-999</v>
      </c>
      <c r="AF2698" s="82">
        <f>IF(F2698=1, 'adjustment factor'!$D$5, IF(F2698=-9,-999,IF(F2698="",-999,0)))</f>
        <v>-999</v>
      </c>
      <c r="AG2698" s="82">
        <f>IF(E2698=1, 'adjustment factor'!$D$6, IF(E2698=-9,-999,IF(E2698="",-999,0)))</f>
        <v>-999</v>
      </c>
      <c r="AH2698" s="82">
        <f>IF(K2698&gt;=45,'adjustment factor'!$D$7,IF(K2698=-9,-1200,IF(K2698="",-1200,0)))</f>
        <v>-1200</v>
      </c>
      <c r="AI2698" s="82">
        <f>IF(L2698=1, 'adjustment factor'!$D$8, IF(L2698=-9,-999,IF(L2698="",-999,0)))</f>
        <v>-999</v>
      </c>
      <c r="AJ2698" s="82">
        <f>IF(AND(M2698&gt;=1,M2698&lt;=4),'adjustment factor'!$D$9,IF(M2698=-9,-999,IF(M2698=98,-999,IF(M2698=99,-999,IF(M2698="",-999,0)))))</f>
        <v>-999</v>
      </c>
      <c r="AK2698" s="82">
        <f>IF(H2698=1, 'adjustment factor'!$D$10, IF(H2698=-9,-999,IF(H2698="",-999,0)))</f>
        <v>-999</v>
      </c>
      <c r="AL2698" s="82">
        <f>IF(G2698=1, 'adjustment factor'!$D$11, IF(G2698=-9,-999,IF(G2698="",-999,0)))</f>
        <v>-999</v>
      </c>
      <c r="AM2698" s="82">
        <f>IF(I2698=1, 'adjustment factor'!$D$12, IF(I2698=-9,-999,IF(I2698="",-999,0)))</f>
        <v>-999</v>
      </c>
      <c r="AN2698" s="82">
        <f>IF(J2698=1, 'adjustment factor'!$D$13, IF(J2698=-9,-999,IF(J2698="",-999,0)))</f>
        <v>-999</v>
      </c>
      <c r="AO2698" s="82" t="str">
        <f t="shared" si="428"/>
        <v>-999</v>
      </c>
      <c r="AP2698" s="82" t="str">
        <f t="shared" si="429"/>
        <v>MISSING</v>
      </c>
    </row>
    <row r="2699" spans="2:42">
      <c r="B2699" s="207"/>
      <c r="C2699" s="35">
        <v>2695</v>
      </c>
      <c r="D2699" s="161"/>
      <c r="E2699" s="161"/>
      <c r="F2699" s="161"/>
      <c r="G2699" s="161"/>
      <c r="H2699" s="161"/>
      <c r="I2699" s="161"/>
      <c r="J2699" s="161"/>
      <c r="K2699" s="161"/>
      <c r="L2699" s="161"/>
      <c r="M2699" s="161"/>
      <c r="N2699" s="171"/>
      <c r="O2699" s="171"/>
      <c r="P2699" s="171"/>
      <c r="Q2699" s="171"/>
      <c r="R2699" s="171"/>
      <c r="S2699" s="171"/>
      <c r="T2699" s="208" t="str">
        <f t="shared" si="420"/>
        <v>MISSING</v>
      </c>
      <c r="U2699" s="208" t="str">
        <f t="shared" si="421"/>
        <v>MISSING</v>
      </c>
      <c r="X2699" s="56">
        <f t="shared" si="422"/>
        <v>-99</v>
      </c>
      <c r="Y2699" s="56">
        <f t="shared" si="423"/>
        <v>-99</v>
      </c>
      <c r="Z2699" s="56">
        <f t="shared" si="424"/>
        <v>-99</v>
      </c>
      <c r="AA2699" s="56">
        <f t="shared" si="425"/>
        <v>-99</v>
      </c>
      <c r="AB2699" s="56">
        <f t="shared" si="426"/>
        <v>-99</v>
      </c>
      <c r="AC2699" s="56">
        <f t="shared" si="427"/>
        <v>-99</v>
      </c>
      <c r="AD2699" s="3"/>
      <c r="AE2699" s="82">
        <f>IF(D2699=1, 'adjustment factor'!$D$4, IF(D2699=-9,-999,IF(D2699="",-999,0)))</f>
        <v>-999</v>
      </c>
      <c r="AF2699" s="82">
        <f>IF(F2699=1, 'adjustment factor'!$D$5, IF(F2699=-9,-999,IF(F2699="",-999,0)))</f>
        <v>-999</v>
      </c>
      <c r="AG2699" s="82">
        <f>IF(E2699=1, 'adjustment factor'!$D$6, IF(E2699=-9,-999,IF(E2699="",-999,0)))</f>
        <v>-999</v>
      </c>
      <c r="AH2699" s="82">
        <f>IF(K2699&gt;=45,'adjustment factor'!$D$7,IF(K2699=-9,-1200,IF(K2699="",-1200,0)))</f>
        <v>-1200</v>
      </c>
      <c r="AI2699" s="82">
        <f>IF(L2699=1, 'adjustment factor'!$D$8, IF(L2699=-9,-999,IF(L2699="",-999,0)))</f>
        <v>-999</v>
      </c>
      <c r="AJ2699" s="82">
        <f>IF(AND(M2699&gt;=1,M2699&lt;=4),'adjustment factor'!$D$9,IF(M2699=-9,-999,IF(M2699=98,-999,IF(M2699=99,-999,IF(M2699="",-999,0)))))</f>
        <v>-999</v>
      </c>
      <c r="AK2699" s="82">
        <f>IF(H2699=1, 'adjustment factor'!$D$10, IF(H2699=-9,-999,IF(H2699="",-999,0)))</f>
        <v>-999</v>
      </c>
      <c r="AL2699" s="82">
        <f>IF(G2699=1, 'adjustment factor'!$D$11, IF(G2699=-9,-999,IF(G2699="",-999,0)))</f>
        <v>-999</v>
      </c>
      <c r="AM2699" s="82">
        <f>IF(I2699=1, 'adjustment factor'!$D$12, IF(I2699=-9,-999,IF(I2699="",-999,0)))</f>
        <v>-999</v>
      </c>
      <c r="AN2699" s="82">
        <f>IF(J2699=1, 'adjustment factor'!$D$13, IF(J2699=-9,-999,IF(J2699="",-999,0)))</f>
        <v>-999</v>
      </c>
      <c r="AO2699" s="82" t="str">
        <f t="shared" si="428"/>
        <v>-999</v>
      </c>
      <c r="AP2699" s="82" t="str">
        <f t="shared" si="429"/>
        <v>MISSING</v>
      </c>
    </row>
    <row r="2700" spans="2:42">
      <c r="B2700" s="207"/>
      <c r="C2700" s="35">
        <v>2696</v>
      </c>
      <c r="D2700" s="161"/>
      <c r="E2700" s="161"/>
      <c r="F2700" s="161"/>
      <c r="G2700" s="161"/>
      <c r="H2700" s="161"/>
      <c r="I2700" s="161"/>
      <c r="J2700" s="161"/>
      <c r="K2700" s="161"/>
      <c r="L2700" s="161"/>
      <c r="M2700" s="161"/>
      <c r="N2700" s="171"/>
      <c r="O2700" s="171"/>
      <c r="P2700" s="171"/>
      <c r="Q2700" s="171"/>
      <c r="R2700" s="171"/>
      <c r="S2700" s="171"/>
      <c r="T2700" s="208" t="str">
        <f t="shared" si="420"/>
        <v>MISSING</v>
      </c>
      <c r="U2700" s="208" t="str">
        <f t="shared" si="421"/>
        <v>MISSING</v>
      </c>
      <c r="X2700" s="56">
        <f t="shared" si="422"/>
        <v>-99</v>
      </c>
      <c r="Y2700" s="56">
        <f t="shared" si="423"/>
        <v>-99</v>
      </c>
      <c r="Z2700" s="56">
        <f t="shared" si="424"/>
        <v>-99</v>
      </c>
      <c r="AA2700" s="56">
        <f t="shared" si="425"/>
        <v>-99</v>
      </c>
      <c r="AB2700" s="56">
        <f t="shared" si="426"/>
        <v>-99</v>
      </c>
      <c r="AC2700" s="56">
        <f t="shared" si="427"/>
        <v>-99</v>
      </c>
      <c r="AD2700" s="3"/>
      <c r="AE2700" s="82">
        <f>IF(D2700=1, 'adjustment factor'!$D$4, IF(D2700=-9,-999,IF(D2700="",-999,0)))</f>
        <v>-999</v>
      </c>
      <c r="AF2700" s="82">
        <f>IF(F2700=1, 'adjustment factor'!$D$5, IF(F2700=-9,-999,IF(F2700="",-999,0)))</f>
        <v>-999</v>
      </c>
      <c r="AG2700" s="82">
        <f>IF(E2700=1, 'adjustment factor'!$D$6, IF(E2700=-9,-999,IF(E2700="",-999,0)))</f>
        <v>-999</v>
      </c>
      <c r="AH2700" s="82">
        <f>IF(K2700&gt;=45,'adjustment factor'!$D$7,IF(K2700=-9,-1200,IF(K2700="",-1200,0)))</f>
        <v>-1200</v>
      </c>
      <c r="AI2700" s="82">
        <f>IF(L2700=1, 'adjustment factor'!$D$8, IF(L2700=-9,-999,IF(L2700="",-999,0)))</f>
        <v>-999</v>
      </c>
      <c r="AJ2700" s="82">
        <f>IF(AND(M2700&gt;=1,M2700&lt;=4),'adjustment factor'!$D$9,IF(M2700=-9,-999,IF(M2700=98,-999,IF(M2700=99,-999,IF(M2700="",-999,0)))))</f>
        <v>-999</v>
      </c>
      <c r="AK2700" s="82">
        <f>IF(H2700=1, 'adjustment factor'!$D$10, IF(H2700=-9,-999,IF(H2700="",-999,0)))</f>
        <v>-999</v>
      </c>
      <c r="AL2700" s="82">
        <f>IF(G2700=1, 'adjustment factor'!$D$11, IF(G2700=-9,-999,IF(G2700="",-999,0)))</f>
        <v>-999</v>
      </c>
      <c r="AM2700" s="82">
        <f>IF(I2700=1, 'adjustment factor'!$D$12, IF(I2700=-9,-999,IF(I2700="",-999,0)))</f>
        <v>-999</v>
      </c>
      <c r="AN2700" s="82">
        <f>IF(J2700=1, 'adjustment factor'!$D$13, IF(J2700=-9,-999,IF(J2700="",-999,0)))</f>
        <v>-999</v>
      </c>
      <c r="AO2700" s="82" t="str">
        <f t="shared" si="428"/>
        <v>-999</v>
      </c>
      <c r="AP2700" s="82" t="str">
        <f t="shared" si="429"/>
        <v>MISSING</v>
      </c>
    </row>
    <row r="2701" spans="2:42">
      <c r="B2701" s="207"/>
      <c r="C2701" s="35">
        <v>2697</v>
      </c>
      <c r="D2701" s="161"/>
      <c r="E2701" s="161"/>
      <c r="F2701" s="161"/>
      <c r="G2701" s="161"/>
      <c r="H2701" s="161"/>
      <c r="I2701" s="161"/>
      <c r="J2701" s="161"/>
      <c r="K2701" s="161"/>
      <c r="L2701" s="161"/>
      <c r="M2701" s="161"/>
      <c r="N2701" s="171"/>
      <c r="O2701" s="171"/>
      <c r="P2701" s="171"/>
      <c r="Q2701" s="171"/>
      <c r="R2701" s="171"/>
      <c r="S2701" s="171"/>
      <c r="T2701" s="208" t="str">
        <f t="shared" si="420"/>
        <v>MISSING</v>
      </c>
      <c r="U2701" s="208" t="str">
        <f t="shared" si="421"/>
        <v>MISSING</v>
      </c>
      <c r="X2701" s="56">
        <f t="shared" si="422"/>
        <v>-99</v>
      </c>
      <c r="Y2701" s="56">
        <f t="shared" si="423"/>
        <v>-99</v>
      </c>
      <c r="Z2701" s="56">
        <f t="shared" si="424"/>
        <v>-99</v>
      </c>
      <c r="AA2701" s="56">
        <f t="shared" si="425"/>
        <v>-99</v>
      </c>
      <c r="AB2701" s="56">
        <f t="shared" si="426"/>
        <v>-99</v>
      </c>
      <c r="AC2701" s="56">
        <f t="shared" si="427"/>
        <v>-99</v>
      </c>
      <c r="AD2701" s="3"/>
      <c r="AE2701" s="82">
        <f>IF(D2701=1, 'adjustment factor'!$D$4, IF(D2701=-9,-999,IF(D2701="",-999,0)))</f>
        <v>-999</v>
      </c>
      <c r="AF2701" s="82">
        <f>IF(F2701=1, 'adjustment factor'!$D$5, IF(F2701=-9,-999,IF(F2701="",-999,0)))</f>
        <v>-999</v>
      </c>
      <c r="AG2701" s="82">
        <f>IF(E2701=1, 'adjustment factor'!$D$6, IF(E2701=-9,-999,IF(E2701="",-999,0)))</f>
        <v>-999</v>
      </c>
      <c r="AH2701" s="82">
        <f>IF(K2701&gt;=45,'adjustment factor'!$D$7,IF(K2701=-9,-1200,IF(K2701="",-1200,0)))</f>
        <v>-1200</v>
      </c>
      <c r="AI2701" s="82">
        <f>IF(L2701=1, 'adjustment factor'!$D$8, IF(L2701=-9,-999,IF(L2701="",-999,0)))</f>
        <v>-999</v>
      </c>
      <c r="AJ2701" s="82">
        <f>IF(AND(M2701&gt;=1,M2701&lt;=4),'adjustment factor'!$D$9,IF(M2701=-9,-999,IF(M2701=98,-999,IF(M2701=99,-999,IF(M2701="",-999,0)))))</f>
        <v>-999</v>
      </c>
      <c r="AK2701" s="82">
        <f>IF(H2701=1, 'adjustment factor'!$D$10, IF(H2701=-9,-999,IF(H2701="",-999,0)))</f>
        <v>-999</v>
      </c>
      <c r="AL2701" s="82">
        <f>IF(G2701=1, 'adjustment factor'!$D$11, IF(G2701=-9,-999,IF(G2701="",-999,0)))</f>
        <v>-999</v>
      </c>
      <c r="AM2701" s="82">
        <f>IF(I2701=1, 'adjustment factor'!$D$12, IF(I2701=-9,-999,IF(I2701="",-999,0)))</f>
        <v>-999</v>
      </c>
      <c r="AN2701" s="82">
        <f>IF(J2701=1, 'adjustment factor'!$D$13, IF(J2701=-9,-999,IF(J2701="",-999,0)))</f>
        <v>-999</v>
      </c>
      <c r="AO2701" s="82" t="str">
        <f t="shared" si="428"/>
        <v>-999</v>
      </c>
      <c r="AP2701" s="82" t="str">
        <f t="shared" si="429"/>
        <v>MISSING</v>
      </c>
    </row>
    <row r="2702" spans="2:42">
      <c r="B2702" s="207"/>
      <c r="C2702" s="35">
        <v>2698</v>
      </c>
      <c r="D2702" s="161"/>
      <c r="E2702" s="161"/>
      <c r="F2702" s="161"/>
      <c r="G2702" s="161"/>
      <c r="H2702" s="161"/>
      <c r="I2702" s="161"/>
      <c r="J2702" s="161"/>
      <c r="K2702" s="161"/>
      <c r="L2702" s="161"/>
      <c r="M2702" s="161"/>
      <c r="N2702" s="171"/>
      <c r="O2702" s="171"/>
      <c r="P2702" s="171"/>
      <c r="Q2702" s="171"/>
      <c r="R2702" s="171"/>
      <c r="S2702" s="171"/>
      <c r="T2702" s="208" t="str">
        <f t="shared" si="420"/>
        <v>MISSING</v>
      </c>
      <c r="U2702" s="208" t="str">
        <f t="shared" si="421"/>
        <v>MISSING</v>
      </c>
      <c r="X2702" s="56">
        <f t="shared" si="422"/>
        <v>-99</v>
      </c>
      <c r="Y2702" s="56">
        <f t="shared" si="423"/>
        <v>-99</v>
      </c>
      <c r="Z2702" s="56">
        <f t="shared" si="424"/>
        <v>-99</v>
      </c>
      <c r="AA2702" s="56">
        <f t="shared" si="425"/>
        <v>-99</v>
      </c>
      <c r="AB2702" s="56">
        <f t="shared" si="426"/>
        <v>-99</v>
      </c>
      <c r="AC2702" s="56">
        <f t="shared" si="427"/>
        <v>-99</v>
      </c>
      <c r="AD2702" s="3"/>
      <c r="AE2702" s="82">
        <f>IF(D2702=1, 'adjustment factor'!$D$4, IF(D2702=-9,-999,IF(D2702="",-999,0)))</f>
        <v>-999</v>
      </c>
      <c r="AF2702" s="82">
        <f>IF(F2702=1, 'adjustment factor'!$D$5, IF(F2702=-9,-999,IF(F2702="",-999,0)))</f>
        <v>-999</v>
      </c>
      <c r="AG2702" s="82">
        <f>IF(E2702=1, 'adjustment factor'!$D$6, IF(E2702=-9,-999,IF(E2702="",-999,0)))</f>
        <v>-999</v>
      </c>
      <c r="AH2702" s="82">
        <f>IF(K2702&gt;=45,'adjustment factor'!$D$7,IF(K2702=-9,-1200,IF(K2702="",-1200,0)))</f>
        <v>-1200</v>
      </c>
      <c r="AI2702" s="82">
        <f>IF(L2702=1, 'adjustment factor'!$D$8, IF(L2702=-9,-999,IF(L2702="",-999,0)))</f>
        <v>-999</v>
      </c>
      <c r="AJ2702" s="82">
        <f>IF(AND(M2702&gt;=1,M2702&lt;=4),'adjustment factor'!$D$9,IF(M2702=-9,-999,IF(M2702=98,-999,IF(M2702=99,-999,IF(M2702="",-999,0)))))</f>
        <v>-999</v>
      </c>
      <c r="AK2702" s="82">
        <f>IF(H2702=1, 'adjustment factor'!$D$10, IF(H2702=-9,-999,IF(H2702="",-999,0)))</f>
        <v>-999</v>
      </c>
      <c r="AL2702" s="82">
        <f>IF(G2702=1, 'adjustment factor'!$D$11, IF(G2702=-9,-999,IF(G2702="",-999,0)))</f>
        <v>-999</v>
      </c>
      <c r="AM2702" s="82">
        <f>IF(I2702=1, 'adjustment factor'!$D$12, IF(I2702=-9,-999,IF(I2702="",-999,0)))</f>
        <v>-999</v>
      </c>
      <c r="AN2702" s="82">
        <f>IF(J2702=1, 'adjustment factor'!$D$13, IF(J2702=-9,-999,IF(J2702="",-999,0)))</f>
        <v>-999</v>
      </c>
      <c r="AO2702" s="82" t="str">
        <f t="shared" si="428"/>
        <v>-999</v>
      </c>
      <c r="AP2702" s="82" t="str">
        <f t="shared" si="429"/>
        <v>MISSING</v>
      </c>
    </row>
    <row r="2703" spans="2:42">
      <c r="B2703" s="207"/>
      <c r="C2703" s="35">
        <v>2699</v>
      </c>
      <c r="D2703" s="161"/>
      <c r="E2703" s="161"/>
      <c r="F2703" s="161"/>
      <c r="G2703" s="161"/>
      <c r="H2703" s="161"/>
      <c r="I2703" s="161"/>
      <c r="J2703" s="161"/>
      <c r="K2703" s="161"/>
      <c r="L2703" s="161"/>
      <c r="M2703" s="161"/>
      <c r="N2703" s="171"/>
      <c r="O2703" s="171"/>
      <c r="P2703" s="171"/>
      <c r="Q2703" s="171"/>
      <c r="R2703" s="171"/>
      <c r="S2703" s="171"/>
      <c r="T2703" s="208" t="str">
        <f t="shared" si="420"/>
        <v>MISSING</v>
      </c>
      <c r="U2703" s="208" t="str">
        <f t="shared" si="421"/>
        <v>MISSING</v>
      </c>
      <c r="X2703" s="56">
        <f t="shared" si="422"/>
        <v>-99</v>
      </c>
      <c r="Y2703" s="56">
        <f t="shared" si="423"/>
        <v>-99</v>
      </c>
      <c r="Z2703" s="56">
        <f t="shared" si="424"/>
        <v>-99</v>
      </c>
      <c r="AA2703" s="56">
        <f t="shared" si="425"/>
        <v>-99</v>
      </c>
      <c r="AB2703" s="56">
        <f t="shared" si="426"/>
        <v>-99</v>
      </c>
      <c r="AC2703" s="56">
        <f t="shared" si="427"/>
        <v>-99</v>
      </c>
      <c r="AD2703" s="3"/>
      <c r="AE2703" s="82">
        <f>IF(D2703=1, 'adjustment factor'!$D$4, IF(D2703=-9,-999,IF(D2703="",-999,0)))</f>
        <v>-999</v>
      </c>
      <c r="AF2703" s="82">
        <f>IF(F2703=1, 'adjustment factor'!$D$5, IF(F2703=-9,-999,IF(F2703="",-999,0)))</f>
        <v>-999</v>
      </c>
      <c r="AG2703" s="82">
        <f>IF(E2703=1, 'adjustment factor'!$D$6, IF(E2703=-9,-999,IF(E2703="",-999,0)))</f>
        <v>-999</v>
      </c>
      <c r="AH2703" s="82">
        <f>IF(K2703&gt;=45,'adjustment factor'!$D$7,IF(K2703=-9,-1200,IF(K2703="",-1200,0)))</f>
        <v>-1200</v>
      </c>
      <c r="AI2703" s="82">
        <f>IF(L2703=1, 'adjustment factor'!$D$8, IF(L2703=-9,-999,IF(L2703="",-999,0)))</f>
        <v>-999</v>
      </c>
      <c r="AJ2703" s="82">
        <f>IF(AND(M2703&gt;=1,M2703&lt;=4),'adjustment factor'!$D$9,IF(M2703=-9,-999,IF(M2703=98,-999,IF(M2703=99,-999,IF(M2703="",-999,0)))))</f>
        <v>-999</v>
      </c>
      <c r="AK2703" s="82">
        <f>IF(H2703=1, 'adjustment factor'!$D$10, IF(H2703=-9,-999,IF(H2703="",-999,0)))</f>
        <v>-999</v>
      </c>
      <c r="AL2703" s="82">
        <f>IF(G2703=1, 'adjustment factor'!$D$11, IF(G2703=-9,-999,IF(G2703="",-999,0)))</f>
        <v>-999</v>
      </c>
      <c r="AM2703" s="82">
        <f>IF(I2703=1, 'adjustment factor'!$D$12, IF(I2703=-9,-999,IF(I2703="",-999,0)))</f>
        <v>-999</v>
      </c>
      <c r="AN2703" s="82">
        <f>IF(J2703=1, 'adjustment factor'!$D$13, IF(J2703=-9,-999,IF(J2703="",-999,0)))</f>
        <v>-999</v>
      </c>
      <c r="AO2703" s="82" t="str">
        <f t="shared" si="428"/>
        <v>-999</v>
      </c>
      <c r="AP2703" s="82" t="str">
        <f t="shared" si="429"/>
        <v>MISSING</v>
      </c>
    </row>
    <row r="2704" spans="2:42">
      <c r="B2704" s="207"/>
      <c r="C2704" s="35">
        <v>2700</v>
      </c>
      <c r="D2704" s="161"/>
      <c r="E2704" s="161"/>
      <c r="F2704" s="161"/>
      <c r="G2704" s="161"/>
      <c r="H2704" s="161"/>
      <c r="I2704" s="161"/>
      <c r="J2704" s="161"/>
      <c r="K2704" s="161"/>
      <c r="L2704" s="161"/>
      <c r="M2704" s="161"/>
      <c r="N2704" s="171"/>
      <c r="O2704" s="171"/>
      <c r="P2704" s="171"/>
      <c r="Q2704" s="171"/>
      <c r="R2704" s="171"/>
      <c r="S2704" s="171"/>
      <c r="T2704" s="208" t="str">
        <f t="shared" si="420"/>
        <v>MISSING</v>
      </c>
      <c r="U2704" s="208" t="str">
        <f t="shared" si="421"/>
        <v>MISSING</v>
      </c>
      <c r="X2704" s="56">
        <f t="shared" si="422"/>
        <v>-99</v>
      </c>
      <c r="Y2704" s="56">
        <f t="shared" si="423"/>
        <v>-99</v>
      </c>
      <c r="Z2704" s="56">
        <f t="shared" si="424"/>
        <v>-99</v>
      </c>
      <c r="AA2704" s="56">
        <f t="shared" si="425"/>
        <v>-99</v>
      </c>
      <c r="AB2704" s="56">
        <f t="shared" si="426"/>
        <v>-99</v>
      </c>
      <c r="AC2704" s="56">
        <f t="shared" si="427"/>
        <v>-99</v>
      </c>
      <c r="AD2704" s="3"/>
      <c r="AE2704" s="82">
        <f>IF(D2704=1, 'adjustment factor'!$D$4, IF(D2704=-9,-999,IF(D2704="",-999,0)))</f>
        <v>-999</v>
      </c>
      <c r="AF2704" s="82">
        <f>IF(F2704=1, 'adjustment factor'!$D$5, IF(F2704=-9,-999,IF(F2704="",-999,0)))</f>
        <v>-999</v>
      </c>
      <c r="AG2704" s="82">
        <f>IF(E2704=1, 'adjustment factor'!$D$6, IF(E2704=-9,-999,IF(E2704="",-999,0)))</f>
        <v>-999</v>
      </c>
      <c r="AH2704" s="82">
        <f>IF(K2704&gt;=45,'adjustment factor'!$D$7,IF(K2704=-9,-1200,IF(K2704="",-1200,0)))</f>
        <v>-1200</v>
      </c>
      <c r="AI2704" s="82">
        <f>IF(L2704=1, 'adjustment factor'!$D$8, IF(L2704=-9,-999,IF(L2704="",-999,0)))</f>
        <v>-999</v>
      </c>
      <c r="AJ2704" s="82">
        <f>IF(AND(M2704&gt;=1,M2704&lt;=4),'adjustment factor'!$D$9,IF(M2704=-9,-999,IF(M2704=98,-999,IF(M2704=99,-999,IF(M2704="",-999,0)))))</f>
        <v>-999</v>
      </c>
      <c r="AK2704" s="82">
        <f>IF(H2704=1, 'adjustment factor'!$D$10, IF(H2704=-9,-999,IF(H2704="",-999,0)))</f>
        <v>-999</v>
      </c>
      <c r="AL2704" s="82">
        <f>IF(G2704=1, 'adjustment factor'!$D$11, IF(G2704=-9,-999,IF(G2704="",-999,0)))</f>
        <v>-999</v>
      </c>
      <c r="AM2704" s="82">
        <f>IF(I2704=1, 'adjustment factor'!$D$12, IF(I2704=-9,-999,IF(I2704="",-999,0)))</f>
        <v>-999</v>
      </c>
      <c r="AN2704" s="82">
        <f>IF(J2704=1, 'adjustment factor'!$D$13, IF(J2704=-9,-999,IF(J2704="",-999,0)))</f>
        <v>-999</v>
      </c>
      <c r="AO2704" s="82" t="str">
        <f t="shared" si="428"/>
        <v>-999</v>
      </c>
      <c r="AP2704" s="82" t="str">
        <f t="shared" si="429"/>
        <v>MISSING</v>
      </c>
    </row>
    <row r="2705" spans="2:42">
      <c r="B2705" s="207"/>
      <c r="C2705" s="35">
        <v>2701</v>
      </c>
      <c r="D2705" s="161"/>
      <c r="E2705" s="161"/>
      <c r="F2705" s="161"/>
      <c r="G2705" s="161"/>
      <c r="H2705" s="161"/>
      <c r="I2705" s="161"/>
      <c r="J2705" s="161"/>
      <c r="K2705" s="161"/>
      <c r="L2705" s="161"/>
      <c r="M2705" s="161"/>
      <c r="N2705" s="171"/>
      <c r="O2705" s="171"/>
      <c r="P2705" s="171"/>
      <c r="Q2705" s="171"/>
      <c r="R2705" s="171"/>
      <c r="S2705" s="171"/>
      <c r="T2705" s="208" t="str">
        <f t="shared" si="420"/>
        <v>MISSING</v>
      </c>
      <c r="U2705" s="208" t="str">
        <f t="shared" si="421"/>
        <v>MISSING</v>
      </c>
      <c r="X2705" s="56">
        <f t="shared" si="422"/>
        <v>-99</v>
      </c>
      <c r="Y2705" s="56">
        <f t="shared" si="423"/>
        <v>-99</v>
      </c>
      <c r="Z2705" s="56">
        <f t="shared" si="424"/>
        <v>-99</v>
      </c>
      <c r="AA2705" s="56">
        <f t="shared" si="425"/>
        <v>-99</v>
      </c>
      <c r="AB2705" s="56">
        <f t="shared" si="426"/>
        <v>-99</v>
      </c>
      <c r="AC2705" s="56">
        <f t="shared" si="427"/>
        <v>-99</v>
      </c>
      <c r="AD2705" s="3"/>
      <c r="AE2705" s="82">
        <f>IF(D2705=1, 'adjustment factor'!$D$4, IF(D2705=-9,-999,IF(D2705="",-999,0)))</f>
        <v>-999</v>
      </c>
      <c r="AF2705" s="82">
        <f>IF(F2705=1, 'adjustment factor'!$D$5, IF(F2705=-9,-999,IF(F2705="",-999,0)))</f>
        <v>-999</v>
      </c>
      <c r="AG2705" s="82">
        <f>IF(E2705=1, 'adjustment factor'!$D$6, IF(E2705=-9,-999,IF(E2705="",-999,0)))</f>
        <v>-999</v>
      </c>
      <c r="AH2705" s="82">
        <f>IF(K2705&gt;=45,'adjustment factor'!$D$7,IF(K2705=-9,-1200,IF(K2705="",-1200,0)))</f>
        <v>-1200</v>
      </c>
      <c r="AI2705" s="82">
        <f>IF(L2705=1, 'adjustment factor'!$D$8, IF(L2705=-9,-999,IF(L2705="",-999,0)))</f>
        <v>-999</v>
      </c>
      <c r="AJ2705" s="82">
        <f>IF(AND(M2705&gt;=1,M2705&lt;=4),'adjustment factor'!$D$9,IF(M2705=-9,-999,IF(M2705=98,-999,IF(M2705=99,-999,IF(M2705="",-999,0)))))</f>
        <v>-999</v>
      </c>
      <c r="AK2705" s="82">
        <f>IF(H2705=1, 'adjustment factor'!$D$10, IF(H2705=-9,-999,IF(H2705="",-999,0)))</f>
        <v>-999</v>
      </c>
      <c r="AL2705" s="82">
        <f>IF(G2705=1, 'adjustment factor'!$D$11, IF(G2705=-9,-999,IF(G2705="",-999,0)))</f>
        <v>-999</v>
      </c>
      <c r="AM2705" s="82">
        <f>IF(I2705=1, 'adjustment factor'!$D$12, IF(I2705=-9,-999,IF(I2705="",-999,0)))</f>
        <v>-999</v>
      </c>
      <c r="AN2705" s="82">
        <f>IF(J2705=1, 'adjustment factor'!$D$13, IF(J2705=-9,-999,IF(J2705="",-999,0)))</f>
        <v>-999</v>
      </c>
      <c r="AO2705" s="82" t="str">
        <f t="shared" si="428"/>
        <v>-999</v>
      </c>
      <c r="AP2705" s="82" t="str">
        <f t="shared" si="429"/>
        <v>MISSING</v>
      </c>
    </row>
    <row r="2706" spans="2:42">
      <c r="B2706" s="207"/>
      <c r="C2706" s="35">
        <v>2702</v>
      </c>
      <c r="D2706" s="161"/>
      <c r="E2706" s="161"/>
      <c r="F2706" s="161"/>
      <c r="G2706" s="161"/>
      <c r="H2706" s="161"/>
      <c r="I2706" s="161"/>
      <c r="J2706" s="161"/>
      <c r="K2706" s="161"/>
      <c r="L2706" s="161"/>
      <c r="M2706" s="161"/>
      <c r="N2706" s="171"/>
      <c r="O2706" s="171"/>
      <c r="P2706" s="171"/>
      <c r="Q2706" s="171"/>
      <c r="R2706" s="171"/>
      <c r="S2706" s="171"/>
      <c r="T2706" s="208" t="str">
        <f t="shared" si="420"/>
        <v>MISSING</v>
      </c>
      <c r="U2706" s="208" t="str">
        <f t="shared" si="421"/>
        <v>MISSING</v>
      </c>
      <c r="X2706" s="56">
        <f t="shared" si="422"/>
        <v>-99</v>
      </c>
      <c r="Y2706" s="56">
        <f t="shared" si="423"/>
        <v>-99</v>
      </c>
      <c r="Z2706" s="56">
        <f t="shared" si="424"/>
        <v>-99</v>
      </c>
      <c r="AA2706" s="56">
        <f t="shared" si="425"/>
        <v>-99</v>
      </c>
      <c r="AB2706" s="56">
        <f t="shared" si="426"/>
        <v>-99</v>
      </c>
      <c r="AC2706" s="56">
        <f t="shared" si="427"/>
        <v>-99</v>
      </c>
      <c r="AD2706" s="3"/>
      <c r="AE2706" s="82">
        <f>IF(D2706=1, 'adjustment factor'!$D$4, IF(D2706=-9,-999,IF(D2706="",-999,0)))</f>
        <v>-999</v>
      </c>
      <c r="AF2706" s="82">
        <f>IF(F2706=1, 'adjustment factor'!$D$5, IF(F2706=-9,-999,IF(F2706="",-999,0)))</f>
        <v>-999</v>
      </c>
      <c r="AG2706" s="82">
        <f>IF(E2706=1, 'adjustment factor'!$D$6, IF(E2706=-9,-999,IF(E2706="",-999,0)))</f>
        <v>-999</v>
      </c>
      <c r="AH2706" s="82">
        <f>IF(K2706&gt;=45,'adjustment factor'!$D$7,IF(K2706=-9,-1200,IF(K2706="",-1200,0)))</f>
        <v>-1200</v>
      </c>
      <c r="AI2706" s="82">
        <f>IF(L2706=1, 'adjustment factor'!$D$8, IF(L2706=-9,-999,IF(L2706="",-999,0)))</f>
        <v>-999</v>
      </c>
      <c r="AJ2706" s="82">
        <f>IF(AND(M2706&gt;=1,M2706&lt;=4),'adjustment factor'!$D$9,IF(M2706=-9,-999,IF(M2706=98,-999,IF(M2706=99,-999,IF(M2706="",-999,0)))))</f>
        <v>-999</v>
      </c>
      <c r="AK2706" s="82">
        <f>IF(H2706=1, 'adjustment factor'!$D$10, IF(H2706=-9,-999,IF(H2706="",-999,0)))</f>
        <v>-999</v>
      </c>
      <c r="AL2706" s="82">
        <f>IF(G2706=1, 'adjustment factor'!$D$11, IF(G2706=-9,-999,IF(G2706="",-999,0)))</f>
        <v>-999</v>
      </c>
      <c r="AM2706" s="82">
        <f>IF(I2706=1, 'adjustment factor'!$D$12, IF(I2706=-9,-999,IF(I2706="",-999,0)))</f>
        <v>-999</v>
      </c>
      <c r="AN2706" s="82">
        <f>IF(J2706=1, 'adjustment factor'!$D$13, IF(J2706=-9,-999,IF(J2706="",-999,0)))</f>
        <v>-999</v>
      </c>
      <c r="AO2706" s="82" t="str">
        <f t="shared" si="428"/>
        <v>-999</v>
      </c>
      <c r="AP2706" s="82" t="str">
        <f t="shared" si="429"/>
        <v>MISSING</v>
      </c>
    </row>
    <row r="2707" spans="2:42">
      <c r="B2707" s="207"/>
      <c r="C2707" s="35">
        <v>2703</v>
      </c>
      <c r="D2707" s="161"/>
      <c r="E2707" s="161"/>
      <c r="F2707" s="161"/>
      <c r="G2707" s="161"/>
      <c r="H2707" s="161"/>
      <c r="I2707" s="161"/>
      <c r="J2707" s="161"/>
      <c r="K2707" s="161"/>
      <c r="L2707" s="161"/>
      <c r="M2707" s="161"/>
      <c r="N2707" s="171"/>
      <c r="O2707" s="171"/>
      <c r="P2707" s="171"/>
      <c r="Q2707" s="171"/>
      <c r="R2707" s="171"/>
      <c r="S2707" s="171"/>
      <c r="T2707" s="208" t="str">
        <f t="shared" si="420"/>
        <v>MISSING</v>
      </c>
      <c r="U2707" s="208" t="str">
        <f t="shared" si="421"/>
        <v>MISSING</v>
      </c>
      <c r="X2707" s="56">
        <f t="shared" si="422"/>
        <v>-99</v>
      </c>
      <c r="Y2707" s="56">
        <f t="shared" si="423"/>
        <v>-99</v>
      </c>
      <c r="Z2707" s="56">
        <f t="shared" si="424"/>
        <v>-99</v>
      </c>
      <c r="AA2707" s="56">
        <f t="shared" si="425"/>
        <v>-99</v>
      </c>
      <c r="AB2707" s="56">
        <f t="shared" si="426"/>
        <v>-99</v>
      </c>
      <c r="AC2707" s="56">
        <f t="shared" si="427"/>
        <v>-99</v>
      </c>
      <c r="AD2707" s="3"/>
      <c r="AE2707" s="82">
        <f>IF(D2707=1, 'adjustment factor'!$D$4, IF(D2707=-9,-999,IF(D2707="",-999,0)))</f>
        <v>-999</v>
      </c>
      <c r="AF2707" s="82">
        <f>IF(F2707=1, 'adjustment factor'!$D$5, IF(F2707=-9,-999,IF(F2707="",-999,0)))</f>
        <v>-999</v>
      </c>
      <c r="AG2707" s="82">
        <f>IF(E2707=1, 'adjustment factor'!$D$6, IF(E2707=-9,-999,IF(E2707="",-999,0)))</f>
        <v>-999</v>
      </c>
      <c r="AH2707" s="82">
        <f>IF(K2707&gt;=45,'adjustment factor'!$D$7,IF(K2707=-9,-1200,IF(K2707="",-1200,0)))</f>
        <v>-1200</v>
      </c>
      <c r="AI2707" s="82">
        <f>IF(L2707=1, 'adjustment factor'!$D$8, IF(L2707=-9,-999,IF(L2707="",-999,0)))</f>
        <v>-999</v>
      </c>
      <c r="AJ2707" s="82">
        <f>IF(AND(M2707&gt;=1,M2707&lt;=4),'adjustment factor'!$D$9,IF(M2707=-9,-999,IF(M2707=98,-999,IF(M2707=99,-999,IF(M2707="",-999,0)))))</f>
        <v>-999</v>
      </c>
      <c r="AK2707" s="82">
        <f>IF(H2707=1, 'adjustment factor'!$D$10, IF(H2707=-9,-999,IF(H2707="",-999,0)))</f>
        <v>-999</v>
      </c>
      <c r="AL2707" s="82">
        <f>IF(G2707=1, 'adjustment factor'!$D$11, IF(G2707=-9,-999,IF(G2707="",-999,0)))</f>
        <v>-999</v>
      </c>
      <c r="AM2707" s="82">
        <f>IF(I2707=1, 'adjustment factor'!$D$12, IF(I2707=-9,-999,IF(I2707="",-999,0)))</f>
        <v>-999</v>
      </c>
      <c r="AN2707" s="82">
        <f>IF(J2707=1, 'adjustment factor'!$D$13, IF(J2707=-9,-999,IF(J2707="",-999,0)))</f>
        <v>-999</v>
      </c>
      <c r="AO2707" s="82" t="str">
        <f t="shared" si="428"/>
        <v>-999</v>
      </c>
      <c r="AP2707" s="82" t="str">
        <f t="shared" si="429"/>
        <v>MISSING</v>
      </c>
    </row>
    <row r="2708" spans="2:42">
      <c r="B2708" s="207"/>
      <c r="C2708" s="35">
        <v>2704</v>
      </c>
      <c r="D2708" s="161"/>
      <c r="E2708" s="161"/>
      <c r="F2708" s="161"/>
      <c r="G2708" s="161"/>
      <c r="H2708" s="161"/>
      <c r="I2708" s="161"/>
      <c r="J2708" s="161"/>
      <c r="K2708" s="161"/>
      <c r="L2708" s="161"/>
      <c r="M2708" s="161"/>
      <c r="N2708" s="171"/>
      <c r="O2708" s="171"/>
      <c r="P2708" s="171"/>
      <c r="Q2708" s="171"/>
      <c r="R2708" s="171"/>
      <c r="S2708" s="171"/>
      <c r="T2708" s="208" t="str">
        <f t="shared" si="420"/>
        <v>MISSING</v>
      </c>
      <c r="U2708" s="208" t="str">
        <f t="shared" si="421"/>
        <v>MISSING</v>
      </c>
      <c r="X2708" s="56">
        <f t="shared" si="422"/>
        <v>-99</v>
      </c>
      <c r="Y2708" s="56">
        <f t="shared" si="423"/>
        <v>-99</v>
      </c>
      <c r="Z2708" s="56">
        <f t="shared" si="424"/>
        <v>-99</v>
      </c>
      <c r="AA2708" s="56">
        <f t="shared" si="425"/>
        <v>-99</v>
      </c>
      <c r="AB2708" s="56">
        <f t="shared" si="426"/>
        <v>-99</v>
      </c>
      <c r="AC2708" s="56">
        <f t="shared" si="427"/>
        <v>-99</v>
      </c>
      <c r="AD2708" s="3"/>
      <c r="AE2708" s="82">
        <f>IF(D2708=1, 'adjustment factor'!$D$4, IF(D2708=-9,-999,IF(D2708="",-999,0)))</f>
        <v>-999</v>
      </c>
      <c r="AF2708" s="82">
        <f>IF(F2708=1, 'adjustment factor'!$D$5, IF(F2708=-9,-999,IF(F2708="",-999,0)))</f>
        <v>-999</v>
      </c>
      <c r="AG2708" s="82">
        <f>IF(E2708=1, 'adjustment factor'!$D$6, IF(E2708=-9,-999,IF(E2708="",-999,0)))</f>
        <v>-999</v>
      </c>
      <c r="AH2708" s="82">
        <f>IF(K2708&gt;=45,'adjustment factor'!$D$7,IF(K2708=-9,-1200,IF(K2708="",-1200,0)))</f>
        <v>-1200</v>
      </c>
      <c r="AI2708" s="82">
        <f>IF(L2708=1, 'adjustment factor'!$D$8, IF(L2708=-9,-999,IF(L2708="",-999,0)))</f>
        <v>-999</v>
      </c>
      <c r="AJ2708" s="82">
        <f>IF(AND(M2708&gt;=1,M2708&lt;=4),'adjustment factor'!$D$9,IF(M2708=-9,-999,IF(M2708=98,-999,IF(M2708=99,-999,IF(M2708="",-999,0)))))</f>
        <v>-999</v>
      </c>
      <c r="AK2708" s="82">
        <f>IF(H2708=1, 'adjustment factor'!$D$10, IF(H2708=-9,-999,IF(H2708="",-999,0)))</f>
        <v>-999</v>
      </c>
      <c r="AL2708" s="82">
        <f>IF(G2708=1, 'adjustment factor'!$D$11, IF(G2708=-9,-999,IF(G2708="",-999,0)))</f>
        <v>-999</v>
      </c>
      <c r="AM2708" s="82">
        <f>IF(I2708=1, 'adjustment factor'!$D$12, IF(I2708=-9,-999,IF(I2708="",-999,0)))</f>
        <v>-999</v>
      </c>
      <c r="AN2708" s="82">
        <f>IF(J2708=1, 'adjustment factor'!$D$13, IF(J2708=-9,-999,IF(J2708="",-999,0)))</f>
        <v>-999</v>
      </c>
      <c r="AO2708" s="82" t="str">
        <f t="shared" si="428"/>
        <v>-999</v>
      </c>
      <c r="AP2708" s="82" t="str">
        <f t="shared" si="429"/>
        <v>MISSING</v>
      </c>
    </row>
    <row r="2709" spans="2:42">
      <c r="B2709" s="207"/>
      <c r="C2709" s="35">
        <v>2705</v>
      </c>
      <c r="D2709" s="161"/>
      <c r="E2709" s="161"/>
      <c r="F2709" s="161"/>
      <c r="G2709" s="161"/>
      <c r="H2709" s="161"/>
      <c r="I2709" s="161"/>
      <c r="J2709" s="161"/>
      <c r="K2709" s="161"/>
      <c r="L2709" s="161"/>
      <c r="M2709" s="161"/>
      <c r="N2709" s="171"/>
      <c r="O2709" s="171"/>
      <c r="P2709" s="171"/>
      <c r="Q2709" s="171"/>
      <c r="R2709" s="171"/>
      <c r="S2709" s="171"/>
      <c r="T2709" s="208" t="str">
        <f t="shared" ref="T2709:T2772" si="430">IF(SUM(X2709:AC2709)&gt;-0.01, SUM(X2709:AC2709), "MISSING")</f>
        <v>MISSING</v>
      </c>
      <c r="U2709" s="208" t="str">
        <f t="shared" ref="U2709:U2772" si="431">IF(AP2709="MISSING","MISSING", 3.88+0.604*T2709+0.055*(T2709^2)-AP2709)</f>
        <v>MISSING</v>
      </c>
      <c r="X2709" s="56">
        <f t="shared" ref="X2709:X2772" si="432">IF(N2709&gt;0,((N2709-3)*-1),-99)</f>
        <v>-99</v>
      </c>
      <c r="Y2709" s="56">
        <f t="shared" ref="Y2709:Y2772" si="433">IF(O2709&gt;0,((O2709-3)*-1),-99)</f>
        <v>-99</v>
      </c>
      <c r="Z2709" s="56">
        <f t="shared" ref="Z2709:Z2772" si="434">IF(P2709&gt;0,((P2709-3)*-1),-99)</f>
        <v>-99</v>
      </c>
      <c r="AA2709" s="56">
        <f t="shared" ref="AA2709:AA2772" si="435">IF(Q2709&gt;0,((Q2709-3)*-1),-99)</f>
        <v>-99</v>
      </c>
      <c r="AB2709" s="56">
        <f t="shared" ref="AB2709:AB2772" si="436">IF(R2709&gt;0,((R2709-3)*-1),-99)</f>
        <v>-99</v>
      </c>
      <c r="AC2709" s="56">
        <f t="shared" ref="AC2709:AC2772" si="437">IF(S2709&gt;0,((S2709-3)*-1),-99)</f>
        <v>-99</v>
      </c>
      <c r="AD2709" s="3"/>
      <c r="AE2709" s="82">
        <f>IF(D2709=1, 'adjustment factor'!$D$4, IF(D2709=-9,-999,IF(D2709="",-999,0)))</f>
        <v>-999</v>
      </c>
      <c r="AF2709" s="82">
        <f>IF(F2709=1, 'adjustment factor'!$D$5, IF(F2709=-9,-999,IF(F2709="",-999,0)))</f>
        <v>-999</v>
      </c>
      <c r="AG2709" s="82">
        <f>IF(E2709=1, 'adjustment factor'!$D$6, IF(E2709=-9,-999,IF(E2709="",-999,0)))</f>
        <v>-999</v>
      </c>
      <c r="AH2709" s="82">
        <f>IF(K2709&gt;=45,'adjustment factor'!$D$7,IF(K2709=-9,-1200,IF(K2709="",-1200,0)))</f>
        <v>-1200</v>
      </c>
      <c r="AI2709" s="82">
        <f>IF(L2709=1, 'adjustment factor'!$D$8, IF(L2709=-9,-999,IF(L2709="",-999,0)))</f>
        <v>-999</v>
      </c>
      <c r="AJ2709" s="82">
        <f>IF(AND(M2709&gt;=1,M2709&lt;=4),'adjustment factor'!$D$9,IF(M2709=-9,-999,IF(M2709=98,-999,IF(M2709=99,-999,IF(M2709="",-999,0)))))</f>
        <v>-999</v>
      </c>
      <c r="AK2709" s="82">
        <f>IF(H2709=1, 'adjustment factor'!$D$10, IF(H2709=-9,-999,IF(H2709="",-999,0)))</f>
        <v>-999</v>
      </c>
      <c r="AL2709" s="82">
        <f>IF(G2709=1, 'adjustment factor'!$D$11, IF(G2709=-9,-999,IF(G2709="",-999,0)))</f>
        <v>-999</v>
      </c>
      <c r="AM2709" s="82">
        <f>IF(I2709=1, 'adjustment factor'!$D$12, IF(I2709=-9,-999,IF(I2709="",-999,0)))</f>
        <v>-999</v>
      </c>
      <c r="AN2709" s="82">
        <f>IF(J2709=1, 'adjustment factor'!$D$13, IF(J2709=-9,-999,IF(J2709="",-999,0)))</f>
        <v>-999</v>
      </c>
      <c r="AO2709" s="82" t="str">
        <f t="shared" ref="AO2709:AO2772" si="438">IF(-AE2709-AF2709-AG2709-AH2709+AI2709+AJ2709-AK2709-AL2709-AM2709-AN2709&lt;3, -AE2709-AF2709-AG2709-AH2709+AI2709+AJ2709-AK2709-AL2709-AM2709-AN2709, "-999")</f>
        <v>-999</v>
      </c>
      <c r="AP2709" s="82" t="str">
        <f t="shared" ref="AP2709:AP2772" si="439">IF(AND(SUM(AE2709:AN2709)&gt;-1, (SUM(X2709:AC2709)&gt;-1)), 14.353-AE2709-AF2709-AG2709-AH2709+AI2709+AJ2709-AK2709-AL2709-AM2709-AN2709, "MISSING")</f>
        <v>MISSING</v>
      </c>
    </row>
    <row r="2710" spans="2:42">
      <c r="B2710" s="207"/>
      <c r="C2710" s="35">
        <v>2706</v>
      </c>
      <c r="D2710" s="161"/>
      <c r="E2710" s="161"/>
      <c r="F2710" s="161"/>
      <c r="G2710" s="161"/>
      <c r="H2710" s="161"/>
      <c r="I2710" s="161"/>
      <c r="J2710" s="161"/>
      <c r="K2710" s="161"/>
      <c r="L2710" s="161"/>
      <c r="M2710" s="161"/>
      <c r="N2710" s="171"/>
      <c r="O2710" s="171"/>
      <c r="P2710" s="171"/>
      <c r="Q2710" s="171"/>
      <c r="R2710" s="171"/>
      <c r="S2710" s="171"/>
      <c r="T2710" s="208" t="str">
        <f t="shared" si="430"/>
        <v>MISSING</v>
      </c>
      <c r="U2710" s="208" t="str">
        <f t="shared" si="431"/>
        <v>MISSING</v>
      </c>
      <c r="X2710" s="56">
        <f t="shared" si="432"/>
        <v>-99</v>
      </c>
      <c r="Y2710" s="56">
        <f t="shared" si="433"/>
        <v>-99</v>
      </c>
      <c r="Z2710" s="56">
        <f t="shared" si="434"/>
        <v>-99</v>
      </c>
      <c r="AA2710" s="56">
        <f t="shared" si="435"/>
        <v>-99</v>
      </c>
      <c r="AB2710" s="56">
        <f t="shared" si="436"/>
        <v>-99</v>
      </c>
      <c r="AC2710" s="56">
        <f t="shared" si="437"/>
        <v>-99</v>
      </c>
      <c r="AD2710" s="3"/>
      <c r="AE2710" s="82">
        <f>IF(D2710=1, 'adjustment factor'!$D$4, IF(D2710=-9,-999,IF(D2710="",-999,0)))</f>
        <v>-999</v>
      </c>
      <c r="AF2710" s="82">
        <f>IF(F2710=1, 'adjustment factor'!$D$5, IF(F2710=-9,-999,IF(F2710="",-999,0)))</f>
        <v>-999</v>
      </c>
      <c r="AG2710" s="82">
        <f>IF(E2710=1, 'adjustment factor'!$D$6, IF(E2710=-9,-999,IF(E2710="",-999,0)))</f>
        <v>-999</v>
      </c>
      <c r="AH2710" s="82">
        <f>IF(K2710&gt;=45,'adjustment factor'!$D$7,IF(K2710=-9,-1200,IF(K2710="",-1200,0)))</f>
        <v>-1200</v>
      </c>
      <c r="AI2710" s="82">
        <f>IF(L2710=1, 'adjustment factor'!$D$8, IF(L2710=-9,-999,IF(L2710="",-999,0)))</f>
        <v>-999</v>
      </c>
      <c r="AJ2710" s="82">
        <f>IF(AND(M2710&gt;=1,M2710&lt;=4),'adjustment factor'!$D$9,IF(M2710=-9,-999,IF(M2710=98,-999,IF(M2710=99,-999,IF(M2710="",-999,0)))))</f>
        <v>-999</v>
      </c>
      <c r="AK2710" s="82">
        <f>IF(H2710=1, 'adjustment factor'!$D$10, IF(H2710=-9,-999,IF(H2710="",-999,0)))</f>
        <v>-999</v>
      </c>
      <c r="AL2710" s="82">
        <f>IF(G2710=1, 'adjustment factor'!$D$11, IF(G2710=-9,-999,IF(G2710="",-999,0)))</f>
        <v>-999</v>
      </c>
      <c r="AM2710" s="82">
        <f>IF(I2710=1, 'adjustment factor'!$D$12, IF(I2710=-9,-999,IF(I2710="",-999,0)))</f>
        <v>-999</v>
      </c>
      <c r="AN2710" s="82">
        <f>IF(J2710=1, 'adjustment factor'!$D$13, IF(J2710=-9,-999,IF(J2710="",-999,0)))</f>
        <v>-999</v>
      </c>
      <c r="AO2710" s="82" t="str">
        <f t="shared" si="438"/>
        <v>-999</v>
      </c>
      <c r="AP2710" s="82" t="str">
        <f t="shared" si="439"/>
        <v>MISSING</v>
      </c>
    </row>
    <row r="2711" spans="2:42">
      <c r="B2711" s="207"/>
      <c r="C2711" s="35">
        <v>2707</v>
      </c>
      <c r="D2711" s="161"/>
      <c r="E2711" s="161"/>
      <c r="F2711" s="161"/>
      <c r="G2711" s="161"/>
      <c r="H2711" s="161"/>
      <c r="I2711" s="161"/>
      <c r="J2711" s="161"/>
      <c r="K2711" s="161"/>
      <c r="L2711" s="161"/>
      <c r="M2711" s="161"/>
      <c r="N2711" s="171"/>
      <c r="O2711" s="171"/>
      <c r="P2711" s="171"/>
      <c r="Q2711" s="171"/>
      <c r="R2711" s="171"/>
      <c r="S2711" s="171"/>
      <c r="T2711" s="208" t="str">
        <f t="shared" si="430"/>
        <v>MISSING</v>
      </c>
      <c r="U2711" s="208" t="str">
        <f t="shared" si="431"/>
        <v>MISSING</v>
      </c>
      <c r="X2711" s="56">
        <f t="shared" si="432"/>
        <v>-99</v>
      </c>
      <c r="Y2711" s="56">
        <f t="shared" si="433"/>
        <v>-99</v>
      </c>
      <c r="Z2711" s="56">
        <f t="shared" si="434"/>
        <v>-99</v>
      </c>
      <c r="AA2711" s="56">
        <f t="shared" si="435"/>
        <v>-99</v>
      </c>
      <c r="AB2711" s="56">
        <f t="shared" si="436"/>
        <v>-99</v>
      </c>
      <c r="AC2711" s="56">
        <f t="shared" si="437"/>
        <v>-99</v>
      </c>
      <c r="AD2711" s="3"/>
      <c r="AE2711" s="82">
        <f>IF(D2711=1, 'adjustment factor'!$D$4, IF(D2711=-9,-999,IF(D2711="",-999,0)))</f>
        <v>-999</v>
      </c>
      <c r="AF2711" s="82">
        <f>IF(F2711=1, 'adjustment factor'!$D$5, IF(F2711=-9,-999,IF(F2711="",-999,0)))</f>
        <v>-999</v>
      </c>
      <c r="AG2711" s="82">
        <f>IF(E2711=1, 'adjustment factor'!$D$6, IF(E2711=-9,-999,IF(E2711="",-999,0)))</f>
        <v>-999</v>
      </c>
      <c r="AH2711" s="82">
        <f>IF(K2711&gt;=45,'adjustment factor'!$D$7,IF(K2711=-9,-1200,IF(K2711="",-1200,0)))</f>
        <v>-1200</v>
      </c>
      <c r="AI2711" s="82">
        <f>IF(L2711=1, 'adjustment factor'!$D$8, IF(L2711=-9,-999,IF(L2711="",-999,0)))</f>
        <v>-999</v>
      </c>
      <c r="AJ2711" s="82">
        <f>IF(AND(M2711&gt;=1,M2711&lt;=4),'adjustment factor'!$D$9,IF(M2711=-9,-999,IF(M2711=98,-999,IF(M2711=99,-999,IF(M2711="",-999,0)))))</f>
        <v>-999</v>
      </c>
      <c r="AK2711" s="82">
        <f>IF(H2711=1, 'adjustment factor'!$D$10, IF(H2711=-9,-999,IF(H2711="",-999,0)))</f>
        <v>-999</v>
      </c>
      <c r="AL2711" s="82">
        <f>IF(G2711=1, 'adjustment factor'!$D$11, IF(G2711=-9,-999,IF(G2711="",-999,0)))</f>
        <v>-999</v>
      </c>
      <c r="AM2711" s="82">
        <f>IF(I2711=1, 'adjustment factor'!$D$12, IF(I2711=-9,-999,IF(I2711="",-999,0)))</f>
        <v>-999</v>
      </c>
      <c r="AN2711" s="82">
        <f>IF(J2711=1, 'adjustment factor'!$D$13, IF(J2711=-9,-999,IF(J2711="",-999,0)))</f>
        <v>-999</v>
      </c>
      <c r="AO2711" s="82" t="str">
        <f t="shared" si="438"/>
        <v>-999</v>
      </c>
      <c r="AP2711" s="82" t="str">
        <f t="shared" si="439"/>
        <v>MISSING</v>
      </c>
    </row>
    <row r="2712" spans="2:42">
      <c r="B2712" s="207"/>
      <c r="C2712" s="35">
        <v>2708</v>
      </c>
      <c r="D2712" s="161"/>
      <c r="E2712" s="161"/>
      <c r="F2712" s="161"/>
      <c r="G2712" s="161"/>
      <c r="H2712" s="161"/>
      <c r="I2712" s="161"/>
      <c r="J2712" s="161"/>
      <c r="K2712" s="161"/>
      <c r="L2712" s="161"/>
      <c r="M2712" s="161"/>
      <c r="N2712" s="171"/>
      <c r="O2712" s="171"/>
      <c r="P2712" s="171"/>
      <c r="Q2712" s="171"/>
      <c r="R2712" s="171"/>
      <c r="S2712" s="171"/>
      <c r="T2712" s="208" t="str">
        <f t="shared" si="430"/>
        <v>MISSING</v>
      </c>
      <c r="U2712" s="208" t="str">
        <f t="shared" si="431"/>
        <v>MISSING</v>
      </c>
      <c r="X2712" s="56">
        <f t="shared" si="432"/>
        <v>-99</v>
      </c>
      <c r="Y2712" s="56">
        <f t="shared" si="433"/>
        <v>-99</v>
      </c>
      <c r="Z2712" s="56">
        <f t="shared" si="434"/>
        <v>-99</v>
      </c>
      <c r="AA2712" s="56">
        <f t="shared" si="435"/>
        <v>-99</v>
      </c>
      <c r="AB2712" s="56">
        <f t="shared" si="436"/>
        <v>-99</v>
      </c>
      <c r="AC2712" s="56">
        <f t="shared" si="437"/>
        <v>-99</v>
      </c>
      <c r="AD2712" s="3"/>
      <c r="AE2712" s="82">
        <f>IF(D2712=1, 'adjustment factor'!$D$4, IF(D2712=-9,-999,IF(D2712="",-999,0)))</f>
        <v>-999</v>
      </c>
      <c r="AF2712" s="82">
        <f>IF(F2712=1, 'adjustment factor'!$D$5, IF(F2712=-9,-999,IF(F2712="",-999,0)))</f>
        <v>-999</v>
      </c>
      <c r="AG2712" s="82">
        <f>IF(E2712=1, 'adjustment factor'!$D$6, IF(E2712=-9,-999,IF(E2712="",-999,0)))</f>
        <v>-999</v>
      </c>
      <c r="AH2712" s="82">
        <f>IF(K2712&gt;=45,'adjustment factor'!$D$7,IF(K2712=-9,-1200,IF(K2712="",-1200,0)))</f>
        <v>-1200</v>
      </c>
      <c r="AI2712" s="82">
        <f>IF(L2712=1, 'adjustment factor'!$D$8, IF(L2712=-9,-999,IF(L2712="",-999,0)))</f>
        <v>-999</v>
      </c>
      <c r="AJ2712" s="82">
        <f>IF(AND(M2712&gt;=1,M2712&lt;=4),'adjustment factor'!$D$9,IF(M2712=-9,-999,IF(M2712=98,-999,IF(M2712=99,-999,IF(M2712="",-999,0)))))</f>
        <v>-999</v>
      </c>
      <c r="AK2712" s="82">
        <f>IF(H2712=1, 'adjustment factor'!$D$10, IF(H2712=-9,-999,IF(H2712="",-999,0)))</f>
        <v>-999</v>
      </c>
      <c r="AL2712" s="82">
        <f>IF(G2712=1, 'adjustment factor'!$D$11, IF(G2712=-9,-999,IF(G2712="",-999,0)))</f>
        <v>-999</v>
      </c>
      <c r="AM2712" s="82">
        <f>IF(I2712=1, 'adjustment factor'!$D$12, IF(I2712=-9,-999,IF(I2712="",-999,0)))</f>
        <v>-999</v>
      </c>
      <c r="AN2712" s="82">
        <f>IF(J2712=1, 'adjustment factor'!$D$13, IF(J2712=-9,-999,IF(J2712="",-999,0)))</f>
        <v>-999</v>
      </c>
      <c r="AO2712" s="82" t="str">
        <f t="shared" si="438"/>
        <v>-999</v>
      </c>
      <c r="AP2712" s="82" t="str">
        <f t="shared" si="439"/>
        <v>MISSING</v>
      </c>
    </row>
    <row r="2713" spans="2:42">
      <c r="B2713" s="207"/>
      <c r="C2713" s="35">
        <v>2709</v>
      </c>
      <c r="D2713" s="161"/>
      <c r="E2713" s="161"/>
      <c r="F2713" s="161"/>
      <c r="G2713" s="161"/>
      <c r="H2713" s="161"/>
      <c r="I2713" s="161"/>
      <c r="J2713" s="161"/>
      <c r="K2713" s="161"/>
      <c r="L2713" s="161"/>
      <c r="M2713" s="161"/>
      <c r="N2713" s="171"/>
      <c r="O2713" s="171"/>
      <c r="P2713" s="171"/>
      <c r="Q2713" s="171"/>
      <c r="R2713" s="171"/>
      <c r="S2713" s="171"/>
      <c r="T2713" s="208" t="str">
        <f t="shared" si="430"/>
        <v>MISSING</v>
      </c>
      <c r="U2713" s="208" t="str">
        <f t="shared" si="431"/>
        <v>MISSING</v>
      </c>
      <c r="X2713" s="56">
        <f t="shared" si="432"/>
        <v>-99</v>
      </c>
      <c r="Y2713" s="56">
        <f t="shared" si="433"/>
        <v>-99</v>
      </c>
      <c r="Z2713" s="56">
        <f t="shared" si="434"/>
        <v>-99</v>
      </c>
      <c r="AA2713" s="56">
        <f t="shared" si="435"/>
        <v>-99</v>
      </c>
      <c r="AB2713" s="56">
        <f t="shared" si="436"/>
        <v>-99</v>
      </c>
      <c r="AC2713" s="56">
        <f t="shared" si="437"/>
        <v>-99</v>
      </c>
      <c r="AD2713" s="3"/>
      <c r="AE2713" s="82">
        <f>IF(D2713=1, 'adjustment factor'!$D$4, IF(D2713=-9,-999,IF(D2713="",-999,0)))</f>
        <v>-999</v>
      </c>
      <c r="AF2713" s="82">
        <f>IF(F2713=1, 'adjustment factor'!$D$5, IF(F2713=-9,-999,IF(F2713="",-999,0)))</f>
        <v>-999</v>
      </c>
      <c r="AG2713" s="82">
        <f>IF(E2713=1, 'adjustment factor'!$D$6, IF(E2713=-9,-999,IF(E2713="",-999,0)))</f>
        <v>-999</v>
      </c>
      <c r="AH2713" s="82">
        <f>IF(K2713&gt;=45,'adjustment factor'!$D$7,IF(K2713=-9,-1200,IF(K2713="",-1200,0)))</f>
        <v>-1200</v>
      </c>
      <c r="AI2713" s="82">
        <f>IF(L2713=1, 'adjustment factor'!$D$8, IF(L2713=-9,-999,IF(L2713="",-999,0)))</f>
        <v>-999</v>
      </c>
      <c r="AJ2713" s="82">
        <f>IF(AND(M2713&gt;=1,M2713&lt;=4),'adjustment factor'!$D$9,IF(M2713=-9,-999,IF(M2713=98,-999,IF(M2713=99,-999,IF(M2713="",-999,0)))))</f>
        <v>-999</v>
      </c>
      <c r="AK2713" s="82">
        <f>IF(H2713=1, 'adjustment factor'!$D$10, IF(H2713=-9,-999,IF(H2713="",-999,0)))</f>
        <v>-999</v>
      </c>
      <c r="AL2713" s="82">
        <f>IF(G2713=1, 'adjustment factor'!$D$11, IF(G2713=-9,-999,IF(G2713="",-999,0)))</f>
        <v>-999</v>
      </c>
      <c r="AM2713" s="82">
        <f>IF(I2713=1, 'adjustment factor'!$D$12, IF(I2713=-9,-999,IF(I2713="",-999,0)))</f>
        <v>-999</v>
      </c>
      <c r="AN2713" s="82">
        <f>IF(J2713=1, 'adjustment factor'!$D$13, IF(J2713=-9,-999,IF(J2713="",-999,0)))</f>
        <v>-999</v>
      </c>
      <c r="AO2713" s="82" t="str">
        <f t="shared" si="438"/>
        <v>-999</v>
      </c>
      <c r="AP2713" s="82" t="str">
        <f t="shared" si="439"/>
        <v>MISSING</v>
      </c>
    </row>
    <row r="2714" spans="2:42">
      <c r="B2714" s="207"/>
      <c r="C2714" s="35">
        <v>2710</v>
      </c>
      <c r="D2714" s="161"/>
      <c r="E2714" s="161"/>
      <c r="F2714" s="161"/>
      <c r="G2714" s="161"/>
      <c r="H2714" s="161"/>
      <c r="I2714" s="161"/>
      <c r="J2714" s="161"/>
      <c r="K2714" s="161"/>
      <c r="L2714" s="161"/>
      <c r="M2714" s="161"/>
      <c r="N2714" s="171"/>
      <c r="O2714" s="171"/>
      <c r="P2714" s="171"/>
      <c r="Q2714" s="171"/>
      <c r="R2714" s="171"/>
      <c r="S2714" s="171"/>
      <c r="T2714" s="208" t="str">
        <f t="shared" si="430"/>
        <v>MISSING</v>
      </c>
      <c r="U2714" s="208" t="str">
        <f t="shared" si="431"/>
        <v>MISSING</v>
      </c>
      <c r="X2714" s="56">
        <f t="shared" si="432"/>
        <v>-99</v>
      </c>
      <c r="Y2714" s="56">
        <f t="shared" si="433"/>
        <v>-99</v>
      </c>
      <c r="Z2714" s="56">
        <f t="shared" si="434"/>
        <v>-99</v>
      </c>
      <c r="AA2714" s="56">
        <f t="shared" si="435"/>
        <v>-99</v>
      </c>
      <c r="AB2714" s="56">
        <f t="shared" si="436"/>
        <v>-99</v>
      </c>
      <c r="AC2714" s="56">
        <f t="shared" si="437"/>
        <v>-99</v>
      </c>
      <c r="AD2714" s="3"/>
      <c r="AE2714" s="82">
        <f>IF(D2714=1, 'adjustment factor'!$D$4, IF(D2714=-9,-999,IF(D2714="",-999,0)))</f>
        <v>-999</v>
      </c>
      <c r="AF2714" s="82">
        <f>IF(F2714=1, 'adjustment factor'!$D$5, IF(F2714=-9,-999,IF(F2714="",-999,0)))</f>
        <v>-999</v>
      </c>
      <c r="AG2714" s="82">
        <f>IF(E2714=1, 'adjustment factor'!$D$6, IF(E2714=-9,-999,IF(E2714="",-999,0)))</f>
        <v>-999</v>
      </c>
      <c r="AH2714" s="82">
        <f>IF(K2714&gt;=45,'adjustment factor'!$D$7,IF(K2714=-9,-1200,IF(K2714="",-1200,0)))</f>
        <v>-1200</v>
      </c>
      <c r="AI2714" s="82">
        <f>IF(L2714=1, 'adjustment factor'!$D$8, IF(L2714=-9,-999,IF(L2714="",-999,0)))</f>
        <v>-999</v>
      </c>
      <c r="AJ2714" s="82">
        <f>IF(AND(M2714&gt;=1,M2714&lt;=4),'adjustment factor'!$D$9,IF(M2714=-9,-999,IF(M2714=98,-999,IF(M2714=99,-999,IF(M2714="",-999,0)))))</f>
        <v>-999</v>
      </c>
      <c r="AK2714" s="82">
        <f>IF(H2714=1, 'adjustment factor'!$D$10, IF(H2714=-9,-999,IF(H2714="",-999,0)))</f>
        <v>-999</v>
      </c>
      <c r="AL2714" s="82">
        <f>IF(G2714=1, 'adjustment factor'!$D$11, IF(G2714=-9,-999,IF(G2714="",-999,0)))</f>
        <v>-999</v>
      </c>
      <c r="AM2714" s="82">
        <f>IF(I2714=1, 'adjustment factor'!$D$12, IF(I2714=-9,-999,IF(I2714="",-999,0)))</f>
        <v>-999</v>
      </c>
      <c r="AN2714" s="82">
        <f>IF(J2714=1, 'adjustment factor'!$D$13, IF(J2714=-9,-999,IF(J2714="",-999,0)))</f>
        <v>-999</v>
      </c>
      <c r="AO2714" s="82" t="str">
        <f t="shared" si="438"/>
        <v>-999</v>
      </c>
      <c r="AP2714" s="82" t="str">
        <f t="shared" si="439"/>
        <v>MISSING</v>
      </c>
    </row>
    <row r="2715" spans="2:42">
      <c r="B2715" s="207"/>
      <c r="C2715" s="35">
        <v>2711</v>
      </c>
      <c r="D2715" s="161"/>
      <c r="E2715" s="161"/>
      <c r="F2715" s="161"/>
      <c r="G2715" s="161"/>
      <c r="H2715" s="161"/>
      <c r="I2715" s="161"/>
      <c r="J2715" s="161"/>
      <c r="K2715" s="161"/>
      <c r="L2715" s="161"/>
      <c r="M2715" s="161"/>
      <c r="N2715" s="171"/>
      <c r="O2715" s="171"/>
      <c r="P2715" s="171"/>
      <c r="Q2715" s="171"/>
      <c r="R2715" s="171"/>
      <c r="S2715" s="171"/>
      <c r="T2715" s="208" t="str">
        <f t="shared" si="430"/>
        <v>MISSING</v>
      </c>
      <c r="U2715" s="208" t="str">
        <f t="shared" si="431"/>
        <v>MISSING</v>
      </c>
      <c r="X2715" s="56">
        <f t="shared" si="432"/>
        <v>-99</v>
      </c>
      <c r="Y2715" s="56">
        <f t="shared" si="433"/>
        <v>-99</v>
      </c>
      <c r="Z2715" s="56">
        <f t="shared" si="434"/>
        <v>-99</v>
      </c>
      <c r="AA2715" s="56">
        <f t="shared" si="435"/>
        <v>-99</v>
      </c>
      <c r="AB2715" s="56">
        <f t="shared" si="436"/>
        <v>-99</v>
      </c>
      <c r="AC2715" s="56">
        <f t="shared" si="437"/>
        <v>-99</v>
      </c>
      <c r="AD2715" s="3"/>
      <c r="AE2715" s="82">
        <f>IF(D2715=1, 'adjustment factor'!$D$4, IF(D2715=-9,-999,IF(D2715="",-999,0)))</f>
        <v>-999</v>
      </c>
      <c r="AF2715" s="82">
        <f>IF(F2715=1, 'adjustment factor'!$D$5, IF(F2715=-9,-999,IF(F2715="",-999,0)))</f>
        <v>-999</v>
      </c>
      <c r="AG2715" s="82">
        <f>IF(E2715=1, 'adjustment factor'!$D$6, IF(E2715=-9,-999,IF(E2715="",-999,0)))</f>
        <v>-999</v>
      </c>
      <c r="AH2715" s="82">
        <f>IF(K2715&gt;=45,'adjustment factor'!$D$7,IF(K2715=-9,-1200,IF(K2715="",-1200,0)))</f>
        <v>-1200</v>
      </c>
      <c r="AI2715" s="82">
        <f>IF(L2715=1, 'adjustment factor'!$D$8, IF(L2715=-9,-999,IF(L2715="",-999,0)))</f>
        <v>-999</v>
      </c>
      <c r="AJ2715" s="82">
        <f>IF(AND(M2715&gt;=1,M2715&lt;=4),'adjustment factor'!$D$9,IF(M2715=-9,-999,IF(M2715=98,-999,IF(M2715=99,-999,IF(M2715="",-999,0)))))</f>
        <v>-999</v>
      </c>
      <c r="AK2715" s="82">
        <f>IF(H2715=1, 'adjustment factor'!$D$10, IF(H2715=-9,-999,IF(H2715="",-999,0)))</f>
        <v>-999</v>
      </c>
      <c r="AL2715" s="82">
        <f>IF(G2715=1, 'adjustment factor'!$D$11, IF(G2715=-9,-999,IF(G2715="",-999,0)))</f>
        <v>-999</v>
      </c>
      <c r="AM2715" s="82">
        <f>IF(I2715=1, 'adjustment factor'!$D$12, IF(I2715=-9,-999,IF(I2715="",-999,0)))</f>
        <v>-999</v>
      </c>
      <c r="AN2715" s="82">
        <f>IF(J2715=1, 'adjustment factor'!$D$13, IF(J2715=-9,-999,IF(J2715="",-999,0)))</f>
        <v>-999</v>
      </c>
      <c r="AO2715" s="82" t="str">
        <f t="shared" si="438"/>
        <v>-999</v>
      </c>
      <c r="AP2715" s="82" t="str">
        <f t="shared" si="439"/>
        <v>MISSING</v>
      </c>
    </row>
    <row r="2716" spans="2:42">
      <c r="B2716" s="207"/>
      <c r="C2716" s="35">
        <v>2712</v>
      </c>
      <c r="D2716" s="161"/>
      <c r="E2716" s="161"/>
      <c r="F2716" s="161"/>
      <c r="G2716" s="161"/>
      <c r="H2716" s="161"/>
      <c r="I2716" s="161"/>
      <c r="J2716" s="161"/>
      <c r="K2716" s="161"/>
      <c r="L2716" s="161"/>
      <c r="M2716" s="161"/>
      <c r="N2716" s="171"/>
      <c r="O2716" s="171"/>
      <c r="P2716" s="171"/>
      <c r="Q2716" s="171"/>
      <c r="R2716" s="171"/>
      <c r="S2716" s="171"/>
      <c r="T2716" s="208" t="str">
        <f t="shared" si="430"/>
        <v>MISSING</v>
      </c>
      <c r="U2716" s="208" t="str">
        <f t="shared" si="431"/>
        <v>MISSING</v>
      </c>
      <c r="X2716" s="56">
        <f t="shared" si="432"/>
        <v>-99</v>
      </c>
      <c r="Y2716" s="56">
        <f t="shared" si="433"/>
        <v>-99</v>
      </c>
      <c r="Z2716" s="56">
        <f t="shared" si="434"/>
        <v>-99</v>
      </c>
      <c r="AA2716" s="56">
        <f t="shared" si="435"/>
        <v>-99</v>
      </c>
      <c r="AB2716" s="56">
        <f t="shared" si="436"/>
        <v>-99</v>
      </c>
      <c r="AC2716" s="56">
        <f t="shared" si="437"/>
        <v>-99</v>
      </c>
      <c r="AD2716" s="3"/>
      <c r="AE2716" s="82">
        <f>IF(D2716=1, 'adjustment factor'!$D$4, IF(D2716=-9,-999,IF(D2716="",-999,0)))</f>
        <v>-999</v>
      </c>
      <c r="AF2716" s="82">
        <f>IF(F2716=1, 'adjustment factor'!$D$5, IF(F2716=-9,-999,IF(F2716="",-999,0)))</f>
        <v>-999</v>
      </c>
      <c r="AG2716" s="82">
        <f>IF(E2716=1, 'adjustment factor'!$D$6, IF(E2716=-9,-999,IF(E2716="",-999,0)))</f>
        <v>-999</v>
      </c>
      <c r="AH2716" s="82">
        <f>IF(K2716&gt;=45,'adjustment factor'!$D$7,IF(K2716=-9,-1200,IF(K2716="",-1200,0)))</f>
        <v>-1200</v>
      </c>
      <c r="AI2716" s="82">
        <f>IF(L2716=1, 'adjustment factor'!$D$8, IF(L2716=-9,-999,IF(L2716="",-999,0)))</f>
        <v>-999</v>
      </c>
      <c r="AJ2716" s="82">
        <f>IF(AND(M2716&gt;=1,M2716&lt;=4),'adjustment factor'!$D$9,IF(M2716=-9,-999,IF(M2716=98,-999,IF(M2716=99,-999,IF(M2716="",-999,0)))))</f>
        <v>-999</v>
      </c>
      <c r="AK2716" s="82">
        <f>IF(H2716=1, 'adjustment factor'!$D$10, IF(H2716=-9,-999,IF(H2716="",-999,0)))</f>
        <v>-999</v>
      </c>
      <c r="AL2716" s="82">
        <f>IF(G2716=1, 'adjustment factor'!$D$11, IF(G2716=-9,-999,IF(G2716="",-999,0)))</f>
        <v>-999</v>
      </c>
      <c r="AM2716" s="82">
        <f>IF(I2716=1, 'adjustment factor'!$D$12, IF(I2716=-9,-999,IF(I2716="",-999,0)))</f>
        <v>-999</v>
      </c>
      <c r="AN2716" s="82">
        <f>IF(J2716=1, 'adjustment factor'!$D$13, IF(J2716=-9,-999,IF(J2716="",-999,0)))</f>
        <v>-999</v>
      </c>
      <c r="AO2716" s="82" t="str">
        <f t="shared" si="438"/>
        <v>-999</v>
      </c>
      <c r="AP2716" s="82" t="str">
        <f t="shared" si="439"/>
        <v>MISSING</v>
      </c>
    </row>
    <row r="2717" spans="2:42">
      <c r="B2717" s="207"/>
      <c r="C2717" s="35">
        <v>2713</v>
      </c>
      <c r="D2717" s="161"/>
      <c r="E2717" s="161"/>
      <c r="F2717" s="161"/>
      <c r="G2717" s="161"/>
      <c r="H2717" s="161"/>
      <c r="I2717" s="161"/>
      <c r="J2717" s="161"/>
      <c r="K2717" s="161"/>
      <c r="L2717" s="161"/>
      <c r="M2717" s="161"/>
      <c r="N2717" s="171"/>
      <c r="O2717" s="171"/>
      <c r="P2717" s="171"/>
      <c r="Q2717" s="171"/>
      <c r="R2717" s="171"/>
      <c r="S2717" s="171"/>
      <c r="T2717" s="208" t="str">
        <f t="shared" si="430"/>
        <v>MISSING</v>
      </c>
      <c r="U2717" s="208" t="str">
        <f t="shared" si="431"/>
        <v>MISSING</v>
      </c>
      <c r="X2717" s="56">
        <f t="shared" si="432"/>
        <v>-99</v>
      </c>
      <c r="Y2717" s="56">
        <f t="shared" si="433"/>
        <v>-99</v>
      </c>
      <c r="Z2717" s="56">
        <f t="shared" si="434"/>
        <v>-99</v>
      </c>
      <c r="AA2717" s="56">
        <f t="shared" si="435"/>
        <v>-99</v>
      </c>
      <c r="AB2717" s="56">
        <f t="shared" si="436"/>
        <v>-99</v>
      </c>
      <c r="AC2717" s="56">
        <f t="shared" si="437"/>
        <v>-99</v>
      </c>
      <c r="AD2717" s="3"/>
      <c r="AE2717" s="82">
        <f>IF(D2717=1, 'adjustment factor'!$D$4, IF(D2717=-9,-999,IF(D2717="",-999,0)))</f>
        <v>-999</v>
      </c>
      <c r="AF2717" s="82">
        <f>IF(F2717=1, 'adjustment factor'!$D$5, IF(F2717=-9,-999,IF(F2717="",-999,0)))</f>
        <v>-999</v>
      </c>
      <c r="AG2717" s="82">
        <f>IF(E2717=1, 'adjustment factor'!$D$6, IF(E2717=-9,-999,IF(E2717="",-999,0)))</f>
        <v>-999</v>
      </c>
      <c r="AH2717" s="82">
        <f>IF(K2717&gt;=45,'adjustment factor'!$D$7,IF(K2717=-9,-1200,IF(K2717="",-1200,0)))</f>
        <v>-1200</v>
      </c>
      <c r="AI2717" s="82">
        <f>IF(L2717=1, 'adjustment factor'!$D$8, IF(L2717=-9,-999,IF(L2717="",-999,0)))</f>
        <v>-999</v>
      </c>
      <c r="AJ2717" s="82">
        <f>IF(AND(M2717&gt;=1,M2717&lt;=4),'adjustment factor'!$D$9,IF(M2717=-9,-999,IF(M2717=98,-999,IF(M2717=99,-999,IF(M2717="",-999,0)))))</f>
        <v>-999</v>
      </c>
      <c r="AK2717" s="82">
        <f>IF(H2717=1, 'adjustment factor'!$D$10, IF(H2717=-9,-999,IF(H2717="",-999,0)))</f>
        <v>-999</v>
      </c>
      <c r="AL2717" s="82">
        <f>IF(G2717=1, 'adjustment factor'!$D$11, IF(G2717=-9,-999,IF(G2717="",-999,0)))</f>
        <v>-999</v>
      </c>
      <c r="AM2717" s="82">
        <f>IF(I2717=1, 'adjustment factor'!$D$12, IF(I2717=-9,-999,IF(I2717="",-999,0)))</f>
        <v>-999</v>
      </c>
      <c r="AN2717" s="82">
        <f>IF(J2717=1, 'adjustment factor'!$D$13, IF(J2717=-9,-999,IF(J2717="",-999,0)))</f>
        <v>-999</v>
      </c>
      <c r="AO2717" s="82" t="str">
        <f t="shared" si="438"/>
        <v>-999</v>
      </c>
      <c r="AP2717" s="82" t="str">
        <f t="shared" si="439"/>
        <v>MISSING</v>
      </c>
    </row>
    <row r="2718" spans="2:42">
      <c r="B2718" s="207"/>
      <c r="C2718" s="35">
        <v>2714</v>
      </c>
      <c r="D2718" s="161"/>
      <c r="E2718" s="161"/>
      <c r="F2718" s="161"/>
      <c r="G2718" s="161"/>
      <c r="H2718" s="161"/>
      <c r="I2718" s="161"/>
      <c r="J2718" s="161"/>
      <c r="K2718" s="161"/>
      <c r="L2718" s="161"/>
      <c r="M2718" s="161"/>
      <c r="N2718" s="171"/>
      <c r="O2718" s="171"/>
      <c r="P2718" s="171"/>
      <c r="Q2718" s="171"/>
      <c r="R2718" s="171"/>
      <c r="S2718" s="171"/>
      <c r="T2718" s="208" t="str">
        <f t="shared" si="430"/>
        <v>MISSING</v>
      </c>
      <c r="U2718" s="208" t="str">
        <f t="shared" si="431"/>
        <v>MISSING</v>
      </c>
      <c r="X2718" s="56">
        <f t="shared" si="432"/>
        <v>-99</v>
      </c>
      <c r="Y2718" s="56">
        <f t="shared" si="433"/>
        <v>-99</v>
      </c>
      <c r="Z2718" s="56">
        <f t="shared" si="434"/>
        <v>-99</v>
      </c>
      <c r="AA2718" s="56">
        <f t="shared" si="435"/>
        <v>-99</v>
      </c>
      <c r="AB2718" s="56">
        <f t="shared" si="436"/>
        <v>-99</v>
      </c>
      <c r="AC2718" s="56">
        <f t="shared" si="437"/>
        <v>-99</v>
      </c>
      <c r="AD2718" s="3"/>
      <c r="AE2718" s="82">
        <f>IF(D2718=1, 'adjustment factor'!$D$4, IF(D2718=-9,-999,IF(D2718="",-999,0)))</f>
        <v>-999</v>
      </c>
      <c r="AF2718" s="82">
        <f>IF(F2718=1, 'adjustment factor'!$D$5, IF(F2718=-9,-999,IF(F2718="",-999,0)))</f>
        <v>-999</v>
      </c>
      <c r="AG2718" s="82">
        <f>IF(E2718=1, 'adjustment factor'!$D$6, IF(E2718=-9,-999,IF(E2718="",-999,0)))</f>
        <v>-999</v>
      </c>
      <c r="AH2718" s="82">
        <f>IF(K2718&gt;=45,'adjustment factor'!$D$7,IF(K2718=-9,-1200,IF(K2718="",-1200,0)))</f>
        <v>-1200</v>
      </c>
      <c r="AI2718" s="82">
        <f>IF(L2718=1, 'adjustment factor'!$D$8, IF(L2718=-9,-999,IF(L2718="",-999,0)))</f>
        <v>-999</v>
      </c>
      <c r="AJ2718" s="82">
        <f>IF(AND(M2718&gt;=1,M2718&lt;=4),'adjustment factor'!$D$9,IF(M2718=-9,-999,IF(M2718=98,-999,IF(M2718=99,-999,IF(M2718="",-999,0)))))</f>
        <v>-999</v>
      </c>
      <c r="AK2718" s="82">
        <f>IF(H2718=1, 'adjustment factor'!$D$10, IF(H2718=-9,-999,IF(H2718="",-999,0)))</f>
        <v>-999</v>
      </c>
      <c r="AL2718" s="82">
        <f>IF(G2718=1, 'adjustment factor'!$D$11, IF(G2718=-9,-999,IF(G2718="",-999,0)))</f>
        <v>-999</v>
      </c>
      <c r="AM2718" s="82">
        <f>IF(I2718=1, 'adjustment factor'!$D$12, IF(I2718=-9,-999,IF(I2718="",-999,0)))</f>
        <v>-999</v>
      </c>
      <c r="AN2718" s="82">
        <f>IF(J2718=1, 'adjustment factor'!$D$13, IF(J2718=-9,-999,IF(J2718="",-999,0)))</f>
        <v>-999</v>
      </c>
      <c r="AO2718" s="82" t="str">
        <f t="shared" si="438"/>
        <v>-999</v>
      </c>
      <c r="AP2718" s="82" t="str">
        <f t="shared" si="439"/>
        <v>MISSING</v>
      </c>
    </row>
    <row r="2719" spans="2:42">
      <c r="B2719" s="207"/>
      <c r="C2719" s="35">
        <v>2715</v>
      </c>
      <c r="D2719" s="161"/>
      <c r="E2719" s="161"/>
      <c r="F2719" s="161"/>
      <c r="G2719" s="161"/>
      <c r="H2719" s="161"/>
      <c r="I2719" s="161"/>
      <c r="J2719" s="161"/>
      <c r="K2719" s="161"/>
      <c r="L2719" s="161"/>
      <c r="M2719" s="161"/>
      <c r="N2719" s="171"/>
      <c r="O2719" s="171"/>
      <c r="P2719" s="171"/>
      <c r="Q2719" s="171"/>
      <c r="R2719" s="171"/>
      <c r="S2719" s="171"/>
      <c r="T2719" s="208" t="str">
        <f t="shared" si="430"/>
        <v>MISSING</v>
      </c>
      <c r="U2719" s="208" t="str">
        <f t="shared" si="431"/>
        <v>MISSING</v>
      </c>
      <c r="X2719" s="56">
        <f t="shared" si="432"/>
        <v>-99</v>
      </c>
      <c r="Y2719" s="56">
        <f t="shared" si="433"/>
        <v>-99</v>
      </c>
      <c r="Z2719" s="56">
        <f t="shared" si="434"/>
        <v>-99</v>
      </c>
      <c r="AA2719" s="56">
        <f t="shared" si="435"/>
        <v>-99</v>
      </c>
      <c r="AB2719" s="56">
        <f t="shared" si="436"/>
        <v>-99</v>
      </c>
      <c r="AC2719" s="56">
        <f t="shared" si="437"/>
        <v>-99</v>
      </c>
      <c r="AD2719" s="3"/>
      <c r="AE2719" s="82">
        <f>IF(D2719=1, 'adjustment factor'!$D$4, IF(D2719=-9,-999,IF(D2719="",-999,0)))</f>
        <v>-999</v>
      </c>
      <c r="AF2719" s="82">
        <f>IF(F2719=1, 'adjustment factor'!$D$5, IF(F2719=-9,-999,IF(F2719="",-999,0)))</f>
        <v>-999</v>
      </c>
      <c r="AG2719" s="82">
        <f>IF(E2719=1, 'adjustment factor'!$D$6, IF(E2719=-9,-999,IF(E2719="",-999,0)))</f>
        <v>-999</v>
      </c>
      <c r="AH2719" s="82">
        <f>IF(K2719&gt;=45,'adjustment factor'!$D$7,IF(K2719=-9,-1200,IF(K2719="",-1200,0)))</f>
        <v>-1200</v>
      </c>
      <c r="AI2719" s="82">
        <f>IF(L2719=1, 'adjustment factor'!$D$8, IF(L2719=-9,-999,IF(L2719="",-999,0)))</f>
        <v>-999</v>
      </c>
      <c r="AJ2719" s="82">
        <f>IF(AND(M2719&gt;=1,M2719&lt;=4),'adjustment factor'!$D$9,IF(M2719=-9,-999,IF(M2719=98,-999,IF(M2719=99,-999,IF(M2719="",-999,0)))))</f>
        <v>-999</v>
      </c>
      <c r="AK2719" s="82">
        <f>IF(H2719=1, 'adjustment factor'!$D$10, IF(H2719=-9,-999,IF(H2719="",-999,0)))</f>
        <v>-999</v>
      </c>
      <c r="AL2719" s="82">
        <f>IF(G2719=1, 'adjustment factor'!$D$11, IF(G2719=-9,-999,IF(G2719="",-999,0)))</f>
        <v>-999</v>
      </c>
      <c r="AM2719" s="82">
        <f>IF(I2719=1, 'adjustment factor'!$D$12, IF(I2719=-9,-999,IF(I2719="",-999,0)))</f>
        <v>-999</v>
      </c>
      <c r="AN2719" s="82">
        <f>IF(J2719=1, 'adjustment factor'!$D$13, IF(J2719=-9,-999,IF(J2719="",-999,0)))</f>
        <v>-999</v>
      </c>
      <c r="AO2719" s="82" t="str">
        <f t="shared" si="438"/>
        <v>-999</v>
      </c>
      <c r="AP2719" s="82" t="str">
        <f t="shared" si="439"/>
        <v>MISSING</v>
      </c>
    </row>
    <row r="2720" spans="2:42">
      <c r="B2720" s="207"/>
      <c r="C2720" s="35">
        <v>2716</v>
      </c>
      <c r="D2720" s="161"/>
      <c r="E2720" s="161"/>
      <c r="F2720" s="161"/>
      <c r="G2720" s="161"/>
      <c r="H2720" s="161"/>
      <c r="I2720" s="161"/>
      <c r="J2720" s="161"/>
      <c r="K2720" s="161"/>
      <c r="L2720" s="161"/>
      <c r="M2720" s="161"/>
      <c r="N2720" s="171"/>
      <c r="O2720" s="171"/>
      <c r="P2720" s="171"/>
      <c r="Q2720" s="171"/>
      <c r="R2720" s="171"/>
      <c r="S2720" s="171"/>
      <c r="T2720" s="208" t="str">
        <f t="shared" si="430"/>
        <v>MISSING</v>
      </c>
      <c r="U2720" s="208" t="str">
        <f t="shared" si="431"/>
        <v>MISSING</v>
      </c>
      <c r="X2720" s="56">
        <f t="shared" si="432"/>
        <v>-99</v>
      </c>
      <c r="Y2720" s="56">
        <f t="shared" si="433"/>
        <v>-99</v>
      </c>
      <c r="Z2720" s="56">
        <f t="shared" si="434"/>
        <v>-99</v>
      </c>
      <c r="AA2720" s="56">
        <f t="shared" si="435"/>
        <v>-99</v>
      </c>
      <c r="AB2720" s="56">
        <f t="shared" si="436"/>
        <v>-99</v>
      </c>
      <c r="AC2720" s="56">
        <f t="shared" si="437"/>
        <v>-99</v>
      </c>
      <c r="AD2720" s="3"/>
      <c r="AE2720" s="82">
        <f>IF(D2720=1, 'adjustment factor'!$D$4, IF(D2720=-9,-999,IF(D2720="",-999,0)))</f>
        <v>-999</v>
      </c>
      <c r="AF2720" s="82">
        <f>IF(F2720=1, 'adjustment factor'!$D$5, IF(F2720=-9,-999,IF(F2720="",-999,0)))</f>
        <v>-999</v>
      </c>
      <c r="AG2720" s="82">
        <f>IF(E2720=1, 'adjustment factor'!$D$6, IF(E2720=-9,-999,IF(E2720="",-999,0)))</f>
        <v>-999</v>
      </c>
      <c r="AH2720" s="82">
        <f>IF(K2720&gt;=45,'adjustment factor'!$D$7,IF(K2720=-9,-1200,IF(K2720="",-1200,0)))</f>
        <v>-1200</v>
      </c>
      <c r="AI2720" s="82">
        <f>IF(L2720=1, 'adjustment factor'!$D$8, IF(L2720=-9,-999,IF(L2720="",-999,0)))</f>
        <v>-999</v>
      </c>
      <c r="AJ2720" s="82">
        <f>IF(AND(M2720&gt;=1,M2720&lt;=4),'adjustment factor'!$D$9,IF(M2720=-9,-999,IF(M2720=98,-999,IF(M2720=99,-999,IF(M2720="",-999,0)))))</f>
        <v>-999</v>
      </c>
      <c r="AK2720" s="82">
        <f>IF(H2720=1, 'adjustment factor'!$D$10, IF(H2720=-9,-999,IF(H2720="",-999,0)))</f>
        <v>-999</v>
      </c>
      <c r="AL2720" s="82">
        <f>IF(G2720=1, 'adjustment factor'!$D$11, IF(G2720=-9,-999,IF(G2720="",-999,0)))</f>
        <v>-999</v>
      </c>
      <c r="AM2720" s="82">
        <f>IF(I2720=1, 'adjustment factor'!$D$12, IF(I2720=-9,-999,IF(I2720="",-999,0)))</f>
        <v>-999</v>
      </c>
      <c r="AN2720" s="82">
        <f>IF(J2720=1, 'adjustment factor'!$D$13, IF(J2720=-9,-999,IF(J2720="",-999,0)))</f>
        <v>-999</v>
      </c>
      <c r="AO2720" s="82" t="str">
        <f t="shared" si="438"/>
        <v>-999</v>
      </c>
      <c r="AP2720" s="82" t="str">
        <f t="shared" si="439"/>
        <v>MISSING</v>
      </c>
    </row>
    <row r="2721" spans="2:42">
      <c r="B2721" s="207"/>
      <c r="C2721" s="35">
        <v>2717</v>
      </c>
      <c r="D2721" s="161"/>
      <c r="E2721" s="161"/>
      <c r="F2721" s="161"/>
      <c r="G2721" s="161"/>
      <c r="H2721" s="161"/>
      <c r="I2721" s="161"/>
      <c r="J2721" s="161"/>
      <c r="K2721" s="161"/>
      <c r="L2721" s="161"/>
      <c r="M2721" s="161"/>
      <c r="N2721" s="171"/>
      <c r="O2721" s="171"/>
      <c r="P2721" s="171"/>
      <c r="Q2721" s="171"/>
      <c r="R2721" s="171"/>
      <c r="S2721" s="171"/>
      <c r="T2721" s="208" t="str">
        <f t="shared" si="430"/>
        <v>MISSING</v>
      </c>
      <c r="U2721" s="208" t="str">
        <f t="shared" si="431"/>
        <v>MISSING</v>
      </c>
      <c r="X2721" s="56">
        <f t="shared" si="432"/>
        <v>-99</v>
      </c>
      <c r="Y2721" s="56">
        <f t="shared" si="433"/>
        <v>-99</v>
      </c>
      <c r="Z2721" s="56">
        <f t="shared" si="434"/>
        <v>-99</v>
      </c>
      <c r="AA2721" s="56">
        <f t="shared" si="435"/>
        <v>-99</v>
      </c>
      <c r="AB2721" s="56">
        <f t="shared" si="436"/>
        <v>-99</v>
      </c>
      <c r="AC2721" s="56">
        <f t="shared" si="437"/>
        <v>-99</v>
      </c>
      <c r="AD2721" s="3"/>
      <c r="AE2721" s="82">
        <f>IF(D2721=1, 'adjustment factor'!$D$4, IF(D2721=-9,-999,IF(D2721="",-999,0)))</f>
        <v>-999</v>
      </c>
      <c r="AF2721" s="82">
        <f>IF(F2721=1, 'adjustment factor'!$D$5, IF(F2721=-9,-999,IF(F2721="",-999,0)))</f>
        <v>-999</v>
      </c>
      <c r="AG2721" s="82">
        <f>IF(E2721=1, 'adjustment factor'!$D$6, IF(E2721=-9,-999,IF(E2721="",-999,0)))</f>
        <v>-999</v>
      </c>
      <c r="AH2721" s="82">
        <f>IF(K2721&gt;=45,'adjustment factor'!$D$7,IF(K2721=-9,-1200,IF(K2721="",-1200,0)))</f>
        <v>-1200</v>
      </c>
      <c r="AI2721" s="82">
        <f>IF(L2721=1, 'adjustment factor'!$D$8, IF(L2721=-9,-999,IF(L2721="",-999,0)))</f>
        <v>-999</v>
      </c>
      <c r="AJ2721" s="82">
        <f>IF(AND(M2721&gt;=1,M2721&lt;=4),'adjustment factor'!$D$9,IF(M2721=-9,-999,IF(M2721=98,-999,IF(M2721=99,-999,IF(M2721="",-999,0)))))</f>
        <v>-999</v>
      </c>
      <c r="AK2721" s="82">
        <f>IF(H2721=1, 'adjustment factor'!$D$10, IF(H2721=-9,-999,IF(H2721="",-999,0)))</f>
        <v>-999</v>
      </c>
      <c r="AL2721" s="82">
        <f>IF(G2721=1, 'adjustment factor'!$D$11, IF(G2721=-9,-999,IF(G2721="",-999,0)))</f>
        <v>-999</v>
      </c>
      <c r="AM2721" s="82">
        <f>IF(I2721=1, 'adjustment factor'!$D$12, IF(I2721=-9,-999,IF(I2721="",-999,0)))</f>
        <v>-999</v>
      </c>
      <c r="AN2721" s="82">
        <f>IF(J2721=1, 'adjustment factor'!$D$13, IF(J2721=-9,-999,IF(J2721="",-999,0)))</f>
        <v>-999</v>
      </c>
      <c r="AO2721" s="82" t="str">
        <f t="shared" si="438"/>
        <v>-999</v>
      </c>
      <c r="AP2721" s="82" t="str">
        <f t="shared" si="439"/>
        <v>MISSING</v>
      </c>
    </row>
    <row r="2722" spans="2:42">
      <c r="B2722" s="207"/>
      <c r="C2722" s="35">
        <v>2718</v>
      </c>
      <c r="D2722" s="161"/>
      <c r="E2722" s="161"/>
      <c r="F2722" s="161"/>
      <c r="G2722" s="161"/>
      <c r="H2722" s="161"/>
      <c r="I2722" s="161"/>
      <c r="J2722" s="161"/>
      <c r="K2722" s="161"/>
      <c r="L2722" s="161"/>
      <c r="M2722" s="161"/>
      <c r="N2722" s="171"/>
      <c r="O2722" s="171"/>
      <c r="P2722" s="171"/>
      <c r="Q2722" s="171"/>
      <c r="R2722" s="171"/>
      <c r="S2722" s="171"/>
      <c r="T2722" s="208" t="str">
        <f t="shared" si="430"/>
        <v>MISSING</v>
      </c>
      <c r="U2722" s="208" t="str">
        <f t="shared" si="431"/>
        <v>MISSING</v>
      </c>
      <c r="X2722" s="56">
        <f t="shared" si="432"/>
        <v>-99</v>
      </c>
      <c r="Y2722" s="56">
        <f t="shared" si="433"/>
        <v>-99</v>
      </c>
      <c r="Z2722" s="56">
        <f t="shared" si="434"/>
        <v>-99</v>
      </c>
      <c r="AA2722" s="56">
        <f t="shared" si="435"/>
        <v>-99</v>
      </c>
      <c r="AB2722" s="56">
        <f t="shared" si="436"/>
        <v>-99</v>
      </c>
      <c r="AC2722" s="56">
        <f t="shared" si="437"/>
        <v>-99</v>
      </c>
      <c r="AD2722" s="3"/>
      <c r="AE2722" s="82">
        <f>IF(D2722=1, 'adjustment factor'!$D$4, IF(D2722=-9,-999,IF(D2722="",-999,0)))</f>
        <v>-999</v>
      </c>
      <c r="AF2722" s="82">
        <f>IF(F2722=1, 'adjustment factor'!$D$5, IF(F2722=-9,-999,IF(F2722="",-999,0)))</f>
        <v>-999</v>
      </c>
      <c r="AG2722" s="82">
        <f>IF(E2722=1, 'adjustment factor'!$D$6, IF(E2722=-9,-999,IF(E2722="",-999,0)))</f>
        <v>-999</v>
      </c>
      <c r="AH2722" s="82">
        <f>IF(K2722&gt;=45,'adjustment factor'!$D$7,IF(K2722=-9,-1200,IF(K2722="",-1200,0)))</f>
        <v>-1200</v>
      </c>
      <c r="AI2722" s="82">
        <f>IF(L2722=1, 'adjustment factor'!$D$8, IF(L2722=-9,-999,IF(L2722="",-999,0)))</f>
        <v>-999</v>
      </c>
      <c r="AJ2722" s="82">
        <f>IF(AND(M2722&gt;=1,M2722&lt;=4),'adjustment factor'!$D$9,IF(M2722=-9,-999,IF(M2722=98,-999,IF(M2722=99,-999,IF(M2722="",-999,0)))))</f>
        <v>-999</v>
      </c>
      <c r="AK2722" s="82">
        <f>IF(H2722=1, 'adjustment factor'!$D$10, IF(H2722=-9,-999,IF(H2722="",-999,0)))</f>
        <v>-999</v>
      </c>
      <c r="AL2722" s="82">
        <f>IF(G2722=1, 'adjustment factor'!$D$11, IF(G2722=-9,-999,IF(G2722="",-999,0)))</f>
        <v>-999</v>
      </c>
      <c r="AM2722" s="82">
        <f>IF(I2722=1, 'adjustment factor'!$D$12, IF(I2722=-9,-999,IF(I2722="",-999,0)))</f>
        <v>-999</v>
      </c>
      <c r="AN2722" s="82">
        <f>IF(J2722=1, 'adjustment factor'!$D$13, IF(J2722=-9,-999,IF(J2722="",-999,0)))</f>
        <v>-999</v>
      </c>
      <c r="AO2722" s="82" t="str">
        <f t="shared" si="438"/>
        <v>-999</v>
      </c>
      <c r="AP2722" s="82" t="str">
        <f t="shared" si="439"/>
        <v>MISSING</v>
      </c>
    </row>
    <row r="2723" spans="2:42">
      <c r="B2723" s="207"/>
      <c r="C2723" s="35">
        <v>2719</v>
      </c>
      <c r="D2723" s="161"/>
      <c r="E2723" s="161"/>
      <c r="F2723" s="161"/>
      <c r="G2723" s="161"/>
      <c r="H2723" s="161"/>
      <c r="I2723" s="161"/>
      <c r="J2723" s="161"/>
      <c r="K2723" s="161"/>
      <c r="L2723" s="161"/>
      <c r="M2723" s="161"/>
      <c r="N2723" s="171"/>
      <c r="O2723" s="171"/>
      <c r="P2723" s="171"/>
      <c r="Q2723" s="171"/>
      <c r="R2723" s="171"/>
      <c r="S2723" s="171"/>
      <c r="T2723" s="208" t="str">
        <f t="shared" si="430"/>
        <v>MISSING</v>
      </c>
      <c r="U2723" s="208" t="str">
        <f t="shared" si="431"/>
        <v>MISSING</v>
      </c>
      <c r="X2723" s="56">
        <f t="shared" si="432"/>
        <v>-99</v>
      </c>
      <c r="Y2723" s="56">
        <f t="shared" si="433"/>
        <v>-99</v>
      </c>
      <c r="Z2723" s="56">
        <f t="shared" si="434"/>
        <v>-99</v>
      </c>
      <c r="AA2723" s="56">
        <f t="shared" si="435"/>
        <v>-99</v>
      </c>
      <c r="AB2723" s="56">
        <f t="shared" si="436"/>
        <v>-99</v>
      </c>
      <c r="AC2723" s="56">
        <f t="shared" si="437"/>
        <v>-99</v>
      </c>
      <c r="AD2723" s="3"/>
      <c r="AE2723" s="82">
        <f>IF(D2723=1, 'adjustment factor'!$D$4, IF(D2723=-9,-999,IF(D2723="",-999,0)))</f>
        <v>-999</v>
      </c>
      <c r="AF2723" s="82">
        <f>IF(F2723=1, 'adjustment factor'!$D$5, IF(F2723=-9,-999,IF(F2723="",-999,0)))</f>
        <v>-999</v>
      </c>
      <c r="AG2723" s="82">
        <f>IF(E2723=1, 'adjustment factor'!$D$6, IF(E2723=-9,-999,IF(E2723="",-999,0)))</f>
        <v>-999</v>
      </c>
      <c r="AH2723" s="82">
        <f>IF(K2723&gt;=45,'adjustment factor'!$D$7,IF(K2723=-9,-1200,IF(K2723="",-1200,0)))</f>
        <v>-1200</v>
      </c>
      <c r="AI2723" s="82">
        <f>IF(L2723=1, 'adjustment factor'!$D$8, IF(L2723=-9,-999,IF(L2723="",-999,0)))</f>
        <v>-999</v>
      </c>
      <c r="AJ2723" s="82">
        <f>IF(AND(M2723&gt;=1,M2723&lt;=4),'adjustment factor'!$D$9,IF(M2723=-9,-999,IF(M2723=98,-999,IF(M2723=99,-999,IF(M2723="",-999,0)))))</f>
        <v>-999</v>
      </c>
      <c r="AK2723" s="82">
        <f>IF(H2723=1, 'adjustment factor'!$D$10, IF(H2723=-9,-999,IF(H2723="",-999,0)))</f>
        <v>-999</v>
      </c>
      <c r="AL2723" s="82">
        <f>IF(G2723=1, 'adjustment factor'!$D$11, IF(G2723=-9,-999,IF(G2723="",-999,0)))</f>
        <v>-999</v>
      </c>
      <c r="AM2723" s="82">
        <f>IF(I2723=1, 'adjustment factor'!$D$12, IF(I2723=-9,-999,IF(I2723="",-999,0)))</f>
        <v>-999</v>
      </c>
      <c r="AN2723" s="82">
        <f>IF(J2723=1, 'adjustment factor'!$D$13, IF(J2723=-9,-999,IF(J2723="",-999,0)))</f>
        <v>-999</v>
      </c>
      <c r="AO2723" s="82" t="str">
        <f t="shared" si="438"/>
        <v>-999</v>
      </c>
      <c r="AP2723" s="82" t="str">
        <f t="shared" si="439"/>
        <v>MISSING</v>
      </c>
    </row>
    <row r="2724" spans="2:42">
      <c r="B2724" s="207"/>
      <c r="C2724" s="35">
        <v>2720</v>
      </c>
      <c r="D2724" s="161"/>
      <c r="E2724" s="161"/>
      <c r="F2724" s="161"/>
      <c r="G2724" s="161"/>
      <c r="H2724" s="161"/>
      <c r="I2724" s="161"/>
      <c r="J2724" s="161"/>
      <c r="K2724" s="161"/>
      <c r="L2724" s="161"/>
      <c r="M2724" s="161"/>
      <c r="N2724" s="171"/>
      <c r="O2724" s="171"/>
      <c r="P2724" s="171"/>
      <c r="Q2724" s="171"/>
      <c r="R2724" s="171"/>
      <c r="S2724" s="171"/>
      <c r="T2724" s="208" t="str">
        <f t="shared" si="430"/>
        <v>MISSING</v>
      </c>
      <c r="U2724" s="208" t="str">
        <f t="shared" si="431"/>
        <v>MISSING</v>
      </c>
      <c r="X2724" s="56">
        <f t="shared" si="432"/>
        <v>-99</v>
      </c>
      <c r="Y2724" s="56">
        <f t="shared" si="433"/>
        <v>-99</v>
      </c>
      <c r="Z2724" s="56">
        <f t="shared" si="434"/>
        <v>-99</v>
      </c>
      <c r="AA2724" s="56">
        <f t="shared" si="435"/>
        <v>-99</v>
      </c>
      <c r="AB2724" s="56">
        <f t="shared" si="436"/>
        <v>-99</v>
      </c>
      <c r="AC2724" s="56">
        <f t="shared" si="437"/>
        <v>-99</v>
      </c>
      <c r="AD2724" s="3"/>
      <c r="AE2724" s="82">
        <f>IF(D2724=1, 'adjustment factor'!$D$4, IF(D2724=-9,-999,IF(D2724="",-999,0)))</f>
        <v>-999</v>
      </c>
      <c r="AF2724" s="82">
        <f>IF(F2724=1, 'adjustment factor'!$D$5, IF(F2724=-9,-999,IF(F2724="",-999,0)))</f>
        <v>-999</v>
      </c>
      <c r="AG2724" s="82">
        <f>IF(E2724=1, 'adjustment factor'!$D$6, IF(E2724=-9,-999,IF(E2724="",-999,0)))</f>
        <v>-999</v>
      </c>
      <c r="AH2724" s="82">
        <f>IF(K2724&gt;=45,'adjustment factor'!$D$7,IF(K2724=-9,-1200,IF(K2724="",-1200,0)))</f>
        <v>-1200</v>
      </c>
      <c r="AI2724" s="82">
        <f>IF(L2724=1, 'adjustment factor'!$D$8, IF(L2724=-9,-999,IF(L2724="",-999,0)))</f>
        <v>-999</v>
      </c>
      <c r="AJ2724" s="82">
        <f>IF(AND(M2724&gt;=1,M2724&lt;=4),'adjustment factor'!$D$9,IF(M2724=-9,-999,IF(M2724=98,-999,IF(M2724=99,-999,IF(M2724="",-999,0)))))</f>
        <v>-999</v>
      </c>
      <c r="AK2724" s="82">
        <f>IF(H2724=1, 'adjustment factor'!$D$10, IF(H2724=-9,-999,IF(H2724="",-999,0)))</f>
        <v>-999</v>
      </c>
      <c r="AL2724" s="82">
        <f>IF(G2724=1, 'adjustment factor'!$D$11, IF(G2724=-9,-999,IF(G2724="",-999,0)))</f>
        <v>-999</v>
      </c>
      <c r="AM2724" s="82">
        <f>IF(I2724=1, 'adjustment factor'!$D$12, IF(I2724=-9,-999,IF(I2724="",-999,0)))</f>
        <v>-999</v>
      </c>
      <c r="AN2724" s="82">
        <f>IF(J2724=1, 'adjustment factor'!$D$13, IF(J2724=-9,-999,IF(J2724="",-999,0)))</f>
        <v>-999</v>
      </c>
      <c r="AO2724" s="82" t="str">
        <f t="shared" si="438"/>
        <v>-999</v>
      </c>
      <c r="AP2724" s="82" t="str">
        <f t="shared" si="439"/>
        <v>MISSING</v>
      </c>
    </row>
    <row r="2725" spans="2:42">
      <c r="B2725" s="207"/>
      <c r="C2725" s="35">
        <v>2721</v>
      </c>
      <c r="D2725" s="161"/>
      <c r="E2725" s="161"/>
      <c r="F2725" s="161"/>
      <c r="G2725" s="161"/>
      <c r="H2725" s="161"/>
      <c r="I2725" s="161"/>
      <c r="J2725" s="161"/>
      <c r="K2725" s="161"/>
      <c r="L2725" s="161"/>
      <c r="M2725" s="161"/>
      <c r="N2725" s="171"/>
      <c r="O2725" s="171"/>
      <c r="P2725" s="171"/>
      <c r="Q2725" s="171"/>
      <c r="R2725" s="171"/>
      <c r="S2725" s="171"/>
      <c r="T2725" s="208" t="str">
        <f t="shared" si="430"/>
        <v>MISSING</v>
      </c>
      <c r="U2725" s="208" t="str">
        <f t="shared" si="431"/>
        <v>MISSING</v>
      </c>
      <c r="X2725" s="56">
        <f t="shared" si="432"/>
        <v>-99</v>
      </c>
      <c r="Y2725" s="56">
        <f t="shared" si="433"/>
        <v>-99</v>
      </c>
      <c r="Z2725" s="56">
        <f t="shared" si="434"/>
        <v>-99</v>
      </c>
      <c r="AA2725" s="56">
        <f t="shared" si="435"/>
        <v>-99</v>
      </c>
      <c r="AB2725" s="56">
        <f t="shared" si="436"/>
        <v>-99</v>
      </c>
      <c r="AC2725" s="56">
        <f t="shared" si="437"/>
        <v>-99</v>
      </c>
      <c r="AD2725" s="3"/>
      <c r="AE2725" s="82">
        <f>IF(D2725=1, 'adjustment factor'!$D$4, IF(D2725=-9,-999,IF(D2725="",-999,0)))</f>
        <v>-999</v>
      </c>
      <c r="AF2725" s="82">
        <f>IF(F2725=1, 'adjustment factor'!$D$5, IF(F2725=-9,-999,IF(F2725="",-999,0)))</f>
        <v>-999</v>
      </c>
      <c r="AG2725" s="82">
        <f>IF(E2725=1, 'adjustment factor'!$D$6, IF(E2725=-9,-999,IF(E2725="",-999,0)))</f>
        <v>-999</v>
      </c>
      <c r="AH2725" s="82">
        <f>IF(K2725&gt;=45,'adjustment factor'!$D$7,IF(K2725=-9,-1200,IF(K2725="",-1200,0)))</f>
        <v>-1200</v>
      </c>
      <c r="AI2725" s="82">
        <f>IF(L2725=1, 'adjustment factor'!$D$8, IF(L2725=-9,-999,IF(L2725="",-999,0)))</f>
        <v>-999</v>
      </c>
      <c r="AJ2725" s="82">
        <f>IF(AND(M2725&gt;=1,M2725&lt;=4),'adjustment factor'!$D$9,IF(M2725=-9,-999,IF(M2725=98,-999,IF(M2725=99,-999,IF(M2725="",-999,0)))))</f>
        <v>-999</v>
      </c>
      <c r="AK2725" s="82">
        <f>IF(H2725=1, 'adjustment factor'!$D$10, IF(H2725=-9,-999,IF(H2725="",-999,0)))</f>
        <v>-999</v>
      </c>
      <c r="AL2725" s="82">
        <f>IF(G2725=1, 'adjustment factor'!$D$11, IF(G2725=-9,-999,IF(G2725="",-999,0)))</f>
        <v>-999</v>
      </c>
      <c r="AM2725" s="82">
        <f>IF(I2725=1, 'adjustment factor'!$D$12, IF(I2725=-9,-999,IF(I2725="",-999,0)))</f>
        <v>-999</v>
      </c>
      <c r="AN2725" s="82">
        <f>IF(J2725=1, 'adjustment factor'!$D$13, IF(J2725=-9,-999,IF(J2725="",-999,0)))</f>
        <v>-999</v>
      </c>
      <c r="AO2725" s="82" t="str">
        <f t="shared" si="438"/>
        <v>-999</v>
      </c>
      <c r="AP2725" s="82" t="str">
        <f t="shared" si="439"/>
        <v>MISSING</v>
      </c>
    </row>
    <row r="2726" spans="2:42">
      <c r="B2726" s="207"/>
      <c r="C2726" s="35">
        <v>2722</v>
      </c>
      <c r="D2726" s="161"/>
      <c r="E2726" s="161"/>
      <c r="F2726" s="161"/>
      <c r="G2726" s="161"/>
      <c r="H2726" s="161"/>
      <c r="I2726" s="161"/>
      <c r="J2726" s="161"/>
      <c r="K2726" s="161"/>
      <c r="L2726" s="161"/>
      <c r="M2726" s="161"/>
      <c r="N2726" s="171"/>
      <c r="O2726" s="171"/>
      <c r="P2726" s="171"/>
      <c r="Q2726" s="171"/>
      <c r="R2726" s="171"/>
      <c r="S2726" s="171"/>
      <c r="T2726" s="208" t="str">
        <f t="shared" si="430"/>
        <v>MISSING</v>
      </c>
      <c r="U2726" s="208" t="str">
        <f t="shared" si="431"/>
        <v>MISSING</v>
      </c>
      <c r="X2726" s="56">
        <f t="shared" si="432"/>
        <v>-99</v>
      </c>
      <c r="Y2726" s="56">
        <f t="shared" si="433"/>
        <v>-99</v>
      </c>
      <c r="Z2726" s="56">
        <f t="shared" si="434"/>
        <v>-99</v>
      </c>
      <c r="AA2726" s="56">
        <f t="shared" si="435"/>
        <v>-99</v>
      </c>
      <c r="AB2726" s="56">
        <f t="shared" si="436"/>
        <v>-99</v>
      </c>
      <c r="AC2726" s="56">
        <f t="shared" si="437"/>
        <v>-99</v>
      </c>
      <c r="AD2726" s="3"/>
      <c r="AE2726" s="82">
        <f>IF(D2726=1, 'adjustment factor'!$D$4, IF(D2726=-9,-999,IF(D2726="",-999,0)))</f>
        <v>-999</v>
      </c>
      <c r="AF2726" s="82">
        <f>IF(F2726=1, 'adjustment factor'!$D$5, IF(F2726=-9,-999,IF(F2726="",-999,0)))</f>
        <v>-999</v>
      </c>
      <c r="AG2726" s="82">
        <f>IF(E2726=1, 'adjustment factor'!$D$6, IF(E2726=-9,-999,IF(E2726="",-999,0)))</f>
        <v>-999</v>
      </c>
      <c r="AH2726" s="82">
        <f>IF(K2726&gt;=45,'adjustment factor'!$D$7,IF(K2726=-9,-1200,IF(K2726="",-1200,0)))</f>
        <v>-1200</v>
      </c>
      <c r="AI2726" s="82">
        <f>IF(L2726=1, 'adjustment factor'!$D$8, IF(L2726=-9,-999,IF(L2726="",-999,0)))</f>
        <v>-999</v>
      </c>
      <c r="AJ2726" s="82">
        <f>IF(AND(M2726&gt;=1,M2726&lt;=4),'adjustment factor'!$D$9,IF(M2726=-9,-999,IF(M2726=98,-999,IF(M2726=99,-999,IF(M2726="",-999,0)))))</f>
        <v>-999</v>
      </c>
      <c r="AK2726" s="82">
        <f>IF(H2726=1, 'adjustment factor'!$D$10, IF(H2726=-9,-999,IF(H2726="",-999,0)))</f>
        <v>-999</v>
      </c>
      <c r="AL2726" s="82">
        <f>IF(G2726=1, 'adjustment factor'!$D$11, IF(G2726=-9,-999,IF(G2726="",-999,0)))</f>
        <v>-999</v>
      </c>
      <c r="AM2726" s="82">
        <f>IF(I2726=1, 'adjustment factor'!$D$12, IF(I2726=-9,-999,IF(I2726="",-999,0)))</f>
        <v>-999</v>
      </c>
      <c r="AN2726" s="82">
        <f>IF(J2726=1, 'adjustment factor'!$D$13, IF(J2726=-9,-999,IF(J2726="",-999,0)))</f>
        <v>-999</v>
      </c>
      <c r="AO2726" s="82" t="str">
        <f t="shared" si="438"/>
        <v>-999</v>
      </c>
      <c r="AP2726" s="82" t="str">
        <f t="shared" si="439"/>
        <v>MISSING</v>
      </c>
    </row>
    <row r="2727" spans="2:42">
      <c r="B2727" s="207"/>
      <c r="C2727" s="35">
        <v>2723</v>
      </c>
      <c r="D2727" s="161"/>
      <c r="E2727" s="161"/>
      <c r="F2727" s="161"/>
      <c r="G2727" s="161"/>
      <c r="H2727" s="161"/>
      <c r="I2727" s="161"/>
      <c r="J2727" s="161"/>
      <c r="K2727" s="161"/>
      <c r="L2727" s="161"/>
      <c r="M2727" s="161"/>
      <c r="N2727" s="171"/>
      <c r="O2727" s="171"/>
      <c r="P2727" s="171"/>
      <c r="Q2727" s="171"/>
      <c r="R2727" s="171"/>
      <c r="S2727" s="171"/>
      <c r="T2727" s="208" t="str">
        <f t="shared" si="430"/>
        <v>MISSING</v>
      </c>
      <c r="U2727" s="208" t="str">
        <f t="shared" si="431"/>
        <v>MISSING</v>
      </c>
      <c r="X2727" s="56">
        <f t="shared" si="432"/>
        <v>-99</v>
      </c>
      <c r="Y2727" s="56">
        <f t="shared" si="433"/>
        <v>-99</v>
      </c>
      <c r="Z2727" s="56">
        <f t="shared" si="434"/>
        <v>-99</v>
      </c>
      <c r="AA2727" s="56">
        <f t="shared" si="435"/>
        <v>-99</v>
      </c>
      <c r="AB2727" s="56">
        <f t="shared" si="436"/>
        <v>-99</v>
      </c>
      <c r="AC2727" s="56">
        <f t="shared" si="437"/>
        <v>-99</v>
      </c>
      <c r="AD2727" s="3"/>
      <c r="AE2727" s="82">
        <f>IF(D2727=1, 'adjustment factor'!$D$4, IF(D2727=-9,-999,IF(D2727="",-999,0)))</f>
        <v>-999</v>
      </c>
      <c r="AF2727" s="82">
        <f>IF(F2727=1, 'adjustment factor'!$D$5, IF(F2727=-9,-999,IF(F2727="",-999,0)))</f>
        <v>-999</v>
      </c>
      <c r="AG2727" s="82">
        <f>IF(E2727=1, 'adjustment factor'!$D$6, IF(E2727=-9,-999,IF(E2727="",-999,0)))</f>
        <v>-999</v>
      </c>
      <c r="AH2727" s="82">
        <f>IF(K2727&gt;=45,'adjustment factor'!$D$7,IF(K2727=-9,-1200,IF(K2727="",-1200,0)))</f>
        <v>-1200</v>
      </c>
      <c r="AI2727" s="82">
        <f>IF(L2727=1, 'adjustment factor'!$D$8, IF(L2727=-9,-999,IF(L2727="",-999,0)))</f>
        <v>-999</v>
      </c>
      <c r="AJ2727" s="82">
        <f>IF(AND(M2727&gt;=1,M2727&lt;=4),'adjustment factor'!$D$9,IF(M2727=-9,-999,IF(M2727=98,-999,IF(M2727=99,-999,IF(M2727="",-999,0)))))</f>
        <v>-999</v>
      </c>
      <c r="AK2727" s="82">
        <f>IF(H2727=1, 'adjustment factor'!$D$10, IF(H2727=-9,-999,IF(H2727="",-999,0)))</f>
        <v>-999</v>
      </c>
      <c r="AL2727" s="82">
        <f>IF(G2727=1, 'adjustment factor'!$D$11, IF(G2727=-9,-999,IF(G2727="",-999,0)))</f>
        <v>-999</v>
      </c>
      <c r="AM2727" s="82">
        <f>IF(I2727=1, 'adjustment factor'!$D$12, IF(I2727=-9,-999,IF(I2727="",-999,0)))</f>
        <v>-999</v>
      </c>
      <c r="AN2727" s="82">
        <f>IF(J2727=1, 'adjustment factor'!$D$13, IF(J2727=-9,-999,IF(J2727="",-999,0)))</f>
        <v>-999</v>
      </c>
      <c r="AO2727" s="82" t="str">
        <f t="shared" si="438"/>
        <v>-999</v>
      </c>
      <c r="AP2727" s="82" t="str">
        <f t="shared" si="439"/>
        <v>MISSING</v>
      </c>
    </row>
    <row r="2728" spans="2:42">
      <c r="B2728" s="207"/>
      <c r="C2728" s="35">
        <v>2724</v>
      </c>
      <c r="D2728" s="161"/>
      <c r="E2728" s="161"/>
      <c r="F2728" s="161"/>
      <c r="G2728" s="161"/>
      <c r="H2728" s="161"/>
      <c r="I2728" s="161"/>
      <c r="J2728" s="161"/>
      <c r="K2728" s="161"/>
      <c r="L2728" s="161"/>
      <c r="M2728" s="161"/>
      <c r="N2728" s="171"/>
      <c r="O2728" s="171"/>
      <c r="P2728" s="171"/>
      <c r="Q2728" s="171"/>
      <c r="R2728" s="171"/>
      <c r="S2728" s="171"/>
      <c r="T2728" s="208" t="str">
        <f t="shared" si="430"/>
        <v>MISSING</v>
      </c>
      <c r="U2728" s="208" t="str">
        <f t="shared" si="431"/>
        <v>MISSING</v>
      </c>
      <c r="X2728" s="56">
        <f t="shared" si="432"/>
        <v>-99</v>
      </c>
      <c r="Y2728" s="56">
        <f t="shared" si="433"/>
        <v>-99</v>
      </c>
      <c r="Z2728" s="56">
        <f t="shared" si="434"/>
        <v>-99</v>
      </c>
      <c r="AA2728" s="56">
        <f t="shared" si="435"/>
        <v>-99</v>
      </c>
      <c r="AB2728" s="56">
        <f t="shared" si="436"/>
        <v>-99</v>
      </c>
      <c r="AC2728" s="56">
        <f t="shared" si="437"/>
        <v>-99</v>
      </c>
      <c r="AD2728" s="3"/>
      <c r="AE2728" s="82">
        <f>IF(D2728=1, 'adjustment factor'!$D$4, IF(D2728=-9,-999,IF(D2728="",-999,0)))</f>
        <v>-999</v>
      </c>
      <c r="AF2728" s="82">
        <f>IF(F2728=1, 'adjustment factor'!$D$5, IF(F2728=-9,-999,IF(F2728="",-999,0)))</f>
        <v>-999</v>
      </c>
      <c r="AG2728" s="82">
        <f>IF(E2728=1, 'adjustment factor'!$D$6, IF(E2728=-9,-999,IF(E2728="",-999,0)))</f>
        <v>-999</v>
      </c>
      <c r="AH2728" s="82">
        <f>IF(K2728&gt;=45,'adjustment factor'!$D$7,IF(K2728=-9,-1200,IF(K2728="",-1200,0)))</f>
        <v>-1200</v>
      </c>
      <c r="AI2728" s="82">
        <f>IF(L2728=1, 'adjustment factor'!$D$8, IF(L2728=-9,-999,IF(L2728="",-999,0)))</f>
        <v>-999</v>
      </c>
      <c r="AJ2728" s="82">
        <f>IF(AND(M2728&gt;=1,M2728&lt;=4),'adjustment factor'!$D$9,IF(M2728=-9,-999,IF(M2728=98,-999,IF(M2728=99,-999,IF(M2728="",-999,0)))))</f>
        <v>-999</v>
      </c>
      <c r="AK2728" s="82">
        <f>IF(H2728=1, 'adjustment factor'!$D$10, IF(H2728=-9,-999,IF(H2728="",-999,0)))</f>
        <v>-999</v>
      </c>
      <c r="AL2728" s="82">
        <f>IF(G2728=1, 'adjustment factor'!$D$11, IF(G2728=-9,-999,IF(G2728="",-999,0)))</f>
        <v>-999</v>
      </c>
      <c r="AM2728" s="82">
        <f>IF(I2728=1, 'adjustment factor'!$D$12, IF(I2728=-9,-999,IF(I2728="",-999,0)))</f>
        <v>-999</v>
      </c>
      <c r="AN2728" s="82">
        <f>IF(J2728=1, 'adjustment factor'!$D$13, IF(J2728=-9,-999,IF(J2728="",-999,0)))</f>
        <v>-999</v>
      </c>
      <c r="AO2728" s="82" t="str">
        <f t="shared" si="438"/>
        <v>-999</v>
      </c>
      <c r="AP2728" s="82" t="str">
        <f t="shared" si="439"/>
        <v>MISSING</v>
      </c>
    </row>
    <row r="2729" spans="2:42">
      <c r="B2729" s="207"/>
      <c r="C2729" s="35">
        <v>2725</v>
      </c>
      <c r="D2729" s="161"/>
      <c r="E2729" s="161"/>
      <c r="F2729" s="161"/>
      <c r="G2729" s="161"/>
      <c r="H2729" s="161"/>
      <c r="I2729" s="161"/>
      <c r="J2729" s="161"/>
      <c r="K2729" s="161"/>
      <c r="L2729" s="161"/>
      <c r="M2729" s="161"/>
      <c r="N2729" s="171"/>
      <c r="O2729" s="171"/>
      <c r="P2729" s="171"/>
      <c r="Q2729" s="171"/>
      <c r="R2729" s="171"/>
      <c r="S2729" s="171"/>
      <c r="T2729" s="208" t="str">
        <f t="shared" si="430"/>
        <v>MISSING</v>
      </c>
      <c r="U2729" s="208" t="str">
        <f t="shared" si="431"/>
        <v>MISSING</v>
      </c>
      <c r="X2729" s="56">
        <f t="shared" si="432"/>
        <v>-99</v>
      </c>
      <c r="Y2729" s="56">
        <f t="shared" si="433"/>
        <v>-99</v>
      </c>
      <c r="Z2729" s="56">
        <f t="shared" si="434"/>
        <v>-99</v>
      </c>
      <c r="AA2729" s="56">
        <f t="shared" si="435"/>
        <v>-99</v>
      </c>
      <c r="AB2729" s="56">
        <f t="shared" si="436"/>
        <v>-99</v>
      </c>
      <c r="AC2729" s="56">
        <f t="shared" si="437"/>
        <v>-99</v>
      </c>
      <c r="AD2729" s="3"/>
      <c r="AE2729" s="82">
        <f>IF(D2729=1, 'adjustment factor'!$D$4, IF(D2729=-9,-999,IF(D2729="",-999,0)))</f>
        <v>-999</v>
      </c>
      <c r="AF2729" s="82">
        <f>IF(F2729=1, 'adjustment factor'!$D$5, IF(F2729=-9,-999,IF(F2729="",-999,0)))</f>
        <v>-999</v>
      </c>
      <c r="AG2729" s="82">
        <f>IF(E2729=1, 'adjustment factor'!$D$6, IF(E2729=-9,-999,IF(E2729="",-999,0)))</f>
        <v>-999</v>
      </c>
      <c r="AH2729" s="82">
        <f>IF(K2729&gt;=45,'adjustment factor'!$D$7,IF(K2729=-9,-1200,IF(K2729="",-1200,0)))</f>
        <v>-1200</v>
      </c>
      <c r="AI2729" s="82">
        <f>IF(L2729=1, 'adjustment factor'!$D$8, IF(L2729=-9,-999,IF(L2729="",-999,0)))</f>
        <v>-999</v>
      </c>
      <c r="AJ2729" s="82">
        <f>IF(AND(M2729&gt;=1,M2729&lt;=4),'adjustment factor'!$D$9,IF(M2729=-9,-999,IF(M2729=98,-999,IF(M2729=99,-999,IF(M2729="",-999,0)))))</f>
        <v>-999</v>
      </c>
      <c r="AK2729" s="82">
        <f>IF(H2729=1, 'adjustment factor'!$D$10, IF(H2729=-9,-999,IF(H2729="",-999,0)))</f>
        <v>-999</v>
      </c>
      <c r="AL2729" s="82">
        <f>IF(G2729=1, 'adjustment factor'!$D$11, IF(G2729=-9,-999,IF(G2729="",-999,0)))</f>
        <v>-999</v>
      </c>
      <c r="AM2729" s="82">
        <f>IF(I2729=1, 'adjustment factor'!$D$12, IF(I2729=-9,-999,IF(I2729="",-999,0)))</f>
        <v>-999</v>
      </c>
      <c r="AN2729" s="82">
        <f>IF(J2729=1, 'adjustment factor'!$D$13, IF(J2729=-9,-999,IF(J2729="",-999,0)))</f>
        <v>-999</v>
      </c>
      <c r="AO2729" s="82" t="str">
        <f t="shared" si="438"/>
        <v>-999</v>
      </c>
      <c r="AP2729" s="82" t="str">
        <f t="shared" si="439"/>
        <v>MISSING</v>
      </c>
    </row>
    <row r="2730" spans="2:42">
      <c r="B2730" s="207"/>
      <c r="C2730" s="35">
        <v>2726</v>
      </c>
      <c r="D2730" s="161"/>
      <c r="E2730" s="161"/>
      <c r="F2730" s="161"/>
      <c r="G2730" s="161"/>
      <c r="H2730" s="161"/>
      <c r="I2730" s="161"/>
      <c r="J2730" s="161"/>
      <c r="K2730" s="161"/>
      <c r="L2730" s="161"/>
      <c r="M2730" s="161"/>
      <c r="N2730" s="171"/>
      <c r="O2730" s="171"/>
      <c r="P2730" s="171"/>
      <c r="Q2730" s="171"/>
      <c r="R2730" s="171"/>
      <c r="S2730" s="171"/>
      <c r="T2730" s="208" t="str">
        <f t="shared" si="430"/>
        <v>MISSING</v>
      </c>
      <c r="U2730" s="208" t="str">
        <f t="shared" si="431"/>
        <v>MISSING</v>
      </c>
      <c r="X2730" s="56">
        <f t="shared" si="432"/>
        <v>-99</v>
      </c>
      <c r="Y2730" s="56">
        <f t="shared" si="433"/>
        <v>-99</v>
      </c>
      <c r="Z2730" s="56">
        <f t="shared" si="434"/>
        <v>-99</v>
      </c>
      <c r="AA2730" s="56">
        <f t="shared" si="435"/>
        <v>-99</v>
      </c>
      <c r="AB2730" s="56">
        <f t="shared" si="436"/>
        <v>-99</v>
      </c>
      <c r="AC2730" s="56">
        <f t="shared" si="437"/>
        <v>-99</v>
      </c>
      <c r="AD2730" s="3"/>
      <c r="AE2730" s="82">
        <f>IF(D2730=1, 'adjustment factor'!$D$4, IF(D2730=-9,-999,IF(D2730="",-999,0)))</f>
        <v>-999</v>
      </c>
      <c r="AF2730" s="82">
        <f>IF(F2730=1, 'adjustment factor'!$D$5, IF(F2730=-9,-999,IF(F2730="",-999,0)))</f>
        <v>-999</v>
      </c>
      <c r="AG2730" s="82">
        <f>IF(E2730=1, 'adjustment factor'!$D$6, IF(E2730=-9,-999,IF(E2730="",-999,0)))</f>
        <v>-999</v>
      </c>
      <c r="AH2730" s="82">
        <f>IF(K2730&gt;=45,'adjustment factor'!$D$7,IF(K2730=-9,-1200,IF(K2730="",-1200,0)))</f>
        <v>-1200</v>
      </c>
      <c r="AI2730" s="82">
        <f>IF(L2730=1, 'adjustment factor'!$D$8, IF(L2730=-9,-999,IF(L2730="",-999,0)))</f>
        <v>-999</v>
      </c>
      <c r="AJ2730" s="82">
        <f>IF(AND(M2730&gt;=1,M2730&lt;=4),'adjustment factor'!$D$9,IF(M2730=-9,-999,IF(M2730=98,-999,IF(M2730=99,-999,IF(M2730="",-999,0)))))</f>
        <v>-999</v>
      </c>
      <c r="AK2730" s="82">
        <f>IF(H2730=1, 'adjustment factor'!$D$10, IF(H2730=-9,-999,IF(H2730="",-999,0)))</f>
        <v>-999</v>
      </c>
      <c r="AL2730" s="82">
        <f>IF(G2730=1, 'adjustment factor'!$D$11, IF(G2730=-9,-999,IF(G2730="",-999,0)))</f>
        <v>-999</v>
      </c>
      <c r="AM2730" s="82">
        <f>IF(I2730=1, 'adjustment factor'!$D$12, IF(I2730=-9,-999,IF(I2730="",-999,0)))</f>
        <v>-999</v>
      </c>
      <c r="AN2730" s="82">
        <f>IF(J2730=1, 'adjustment factor'!$D$13, IF(J2730=-9,-999,IF(J2730="",-999,0)))</f>
        <v>-999</v>
      </c>
      <c r="AO2730" s="82" t="str">
        <f t="shared" si="438"/>
        <v>-999</v>
      </c>
      <c r="AP2730" s="82" t="str">
        <f t="shared" si="439"/>
        <v>MISSING</v>
      </c>
    </row>
    <row r="2731" spans="2:42">
      <c r="B2731" s="207"/>
      <c r="C2731" s="35">
        <v>2727</v>
      </c>
      <c r="D2731" s="161"/>
      <c r="E2731" s="161"/>
      <c r="F2731" s="161"/>
      <c r="G2731" s="161"/>
      <c r="H2731" s="161"/>
      <c r="I2731" s="161"/>
      <c r="J2731" s="161"/>
      <c r="K2731" s="161"/>
      <c r="L2731" s="161"/>
      <c r="M2731" s="161"/>
      <c r="N2731" s="171"/>
      <c r="O2731" s="171"/>
      <c r="P2731" s="171"/>
      <c r="Q2731" s="171"/>
      <c r="R2731" s="171"/>
      <c r="S2731" s="171"/>
      <c r="T2731" s="208" t="str">
        <f t="shared" si="430"/>
        <v>MISSING</v>
      </c>
      <c r="U2731" s="208" t="str">
        <f t="shared" si="431"/>
        <v>MISSING</v>
      </c>
      <c r="X2731" s="56">
        <f t="shared" si="432"/>
        <v>-99</v>
      </c>
      <c r="Y2731" s="56">
        <f t="shared" si="433"/>
        <v>-99</v>
      </c>
      <c r="Z2731" s="56">
        <f t="shared" si="434"/>
        <v>-99</v>
      </c>
      <c r="AA2731" s="56">
        <f t="shared" si="435"/>
        <v>-99</v>
      </c>
      <c r="AB2731" s="56">
        <f t="shared" si="436"/>
        <v>-99</v>
      </c>
      <c r="AC2731" s="56">
        <f t="shared" si="437"/>
        <v>-99</v>
      </c>
      <c r="AD2731" s="3"/>
      <c r="AE2731" s="82">
        <f>IF(D2731=1, 'adjustment factor'!$D$4, IF(D2731=-9,-999,IF(D2731="",-999,0)))</f>
        <v>-999</v>
      </c>
      <c r="AF2731" s="82">
        <f>IF(F2731=1, 'adjustment factor'!$D$5, IF(F2731=-9,-999,IF(F2731="",-999,0)))</f>
        <v>-999</v>
      </c>
      <c r="AG2731" s="82">
        <f>IF(E2731=1, 'adjustment factor'!$D$6, IF(E2731=-9,-999,IF(E2731="",-999,0)))</f>
        <v>-999</v>
      </c>
      <c r="AH2731" s="82">
        <f>IF(K2731&gt;=45,'adjustment factor'!$D$7,IF(K2731=-9,-1200,IF(K2731="",-1200,0)))</f>
        <v>-1200</v>
      </c>
      <c r="AI2731" s="82">
        <f>IF(L2731=1, 'adjustment factor'!$D$8, IF(L2731=-9,-999,IF(L2731="",-999,0)))</f>
        <v>-999</v>
      </c>
      <c r="AJ2731" s="82">
        <f>IF(AND(M2731&gt;=1,M2731&lt;=4),'adjustment factor'!$D$9,IF(M2731=-9,-999,IF(M2731=98,-999,IF(M2731=99,-999,IF(M2731="",-999,0)))))</f>
        <v>-999</v>
      </c>
      <c r="AK2731" s="82">
        <f>IF(H2731=1, 'adjustment factor'!$D$10, IF(H2731=-9,-999,IF(H2731="",-999,0)))</f>
        <v>-999</v>
      </c>
      <c r="AL2731" s="82">
        <f>IF(G2731=1, 'adjustment factor'!$D$11, IF(G2731=-9,-999,IF(G2731="",-999,0)))</f>
        <v>-999</v>
      </c>
      <c r="AM2731" s="82">
        <f>IF(I2731=1, 'adjustment factor'!$D$12, IF(I2731=-9,-999,IF(I2731="",-999,0)))</f>
        <v>-999</v>
      </c>
      <c r="AN2731" s="82">
        <f>IF(J2731=1, 'adjustment factor'!$D$13, IF(J2731=-9,-999,IF(J2731="",-999,0)))</f>
        <v>-999</v>
      </c>
      <c r="AO2731" s="82" t="str">
        <f t="shared" si="438"/>
        <v>-999</v>
      </c>
      <c r="AP2731" s="82" t="str">
        <f t="shared" si="439"/>
        <v>MISSING</v>
      </c>
    </row>
    <row r="2732" spans="2:42">
      <c r="B2732" s="207"/>
      <c r="C2732" s="35">
        <v>2728</v>
      </c>
      <c r="D2732" s="161"/>
      <c r="E2732" s="161"/>
      <c r="F2732" s="161"/>
      <c r="G2732" s="161"/>
      <c r="H2732" s="161"/>
      <c r="I2732" s="161"/>
      <c r="J2732" s="161"/>
      <c r="K2732" s="161"/>
      <c r="L2732" s="161"/>
      <c r="M2732" s="161"/>
      <c r="N2732" s="171"/>
      <c r="O2732" s="171"/>
      <c r="P2732" s="171"/>
      <c r="Q2732" s="171"/>
      <c r="R2732" s="171"/>
      <c r="S2732" s="171"/>
      <c r="T2732" s="208" t="str">
        <f t="shared" si="430"/>
        <v>MISSING</v>
      </c>
      <c r="U2732" s="208" t="str">
        <f t="shared" si="431"/>
        <v>MISSING</v>
      </c>
      <c r="X2732" s="56">
        <f t="shared" si="432"/>
        <v>-99</v>
      </c>
      <c r="Y2732" s="56">
        <f t="shared" si="433"/>
        <v>-99</v>
      </c>
      <c r="Z2732" s="56">
        <f t="shared" si="434"/>
        <v>-99</v>
      </c>
      <c r="AA2732" s="56">
        <f t="shared" si="435"/>
        <v>-99</v>
      </c>
      <c r="AB2732" s="56">
        <f t="shared" si="436"/>
        <v>-99</v>
      </c>
      <c r="AC2732" s="56">
        <f t="shared" si="437"/>
        <v>-99</v>
      </c>
      <c r="AD2732" s="3"/>
      <c r="AE2732" s="82">
        <f>IF(D2732=1, 'adjustment factor'!$D$4, IF(D2732=-9,-999,IF(D2732="",-999,0)))</f>
        <v>-999</v>
      </c>
      <c r="AF2732" s="82">
        <f>IF(F2732=1, 'adjustment factor'!$D$5, IF(F2732=-9,-999,IF(F2732="",-999,0)))</f>
        <v>-999</v>
      </c>
      <c r="AG2732" s="82">
        <f>IF(E2732=1, 'adjustment factor'!$D$6, IF(E2732=-9,-999,IF(E2732="",-999,0)))</f>
        <v>-999</v>
      </c>
      <c r="AH2732" s="82">
        <f>IF(K2732&gt;=45,'adjustment factor'!$D$7,IF(K2732=-9,-1200,IF(K2732="",-1200,0)))</f>
        <v>-1200</v>
      </c>
      <c r="AI2732" s="82">
        <f>IF(L2732=1, 'adjustment factor'!$D$8, IF(L2732=-9,-999,IF(L2732="",-999,0)))</f>
        <v>-999</v>
      </c>
      <c r="AJ2732" s="82">
        <f>IF(AND(M2732&gt;=1,M2732&lt;=4),'adjustment factor'!$D$9,IF(M2732=-9,-999,IF(M2732=98,-999,IF(M2732=99,-999,IF(M2732="",-999,0)))))</f>
        <v>-999</v>
      </c>
      <c r="AK2732" s="82">
        <f>IF(H2732=1, 'adjustment factor'!$D$10, IF(H2732=-9,-999,IF(H2732="",-999,0)))</f>
        <v>-999</v>
      </c>
      <c r="AL2732" s="82">
        <f>IF(G2732=1, 'adjustment factor'!$D$11, IF(G2732=-9,-999,IF(G2732="",-999,0)))</f>
        <v>-999</v>
      </c>
      <c r="AM2732" s="82">
        <f>IF(I2732=1, 'adjustment factor'!$D$12, IF(I2732=-9,-999,IF(I2732="",-999,0)))</f>
        <v>-999</v>
      </c>
      <c r="AN2732" s="82">
        <f>IF(J2732=1, 'adjustment factor'!$D$13, IF(J2732=-9,-999,IF(J2732="",-999,0)))</f>
        <v>-999</v>
      </c>
      <c r="AO2732" s="82" t="str">
        <f t="shared" si="438"/>
        <v>-999</v>
      </c>
      <c r="AP2732" s="82" t="str">
        <f t="shared" si="439"/>
        <v>MISSING</v>
      </c>
    </row>
    <row r="2733" spans="2:42">
      <c r="B2733" s="207"/>
      <c r="C2733" s="35">
        <v>2729</v>
      </c>
      <c r="D2733" s="161"/>
      <c r="E2733" s="161"/>
      <c r="F2733" s="161"/>
      <c r="G2733" s="161"/>
      <c r="H2733" s="161"/>
      <c r="I2733" s="161"/>
      <c r="J2733" s="161"/>
      <c r="K2733" s="161"/>
      <c r="L2733" s="161"/>
      <c r="M2733" s="161"/>
      <c r="N2733" s="171"/>
      <c r="O2733" s="171"/>
      <c r="P2733" s="171"/>
      <c r="Q2733" s="171"/>
      <c r="R2733" s="171"/>
      <c r="S2733" s="171"/>
      <c r="T2733" s="208" t="str">
        <f t="shared" si="430"/>
        <v>MISSING</v>
      </c>
      <c r="U2733" s="208" t="str">
        <f t="shared" si="431"/>
        <v>MISSING</v>
      </c>
      <c r="X2733" s="56">
        <f t="shared" si="432"/>
        <v>-99</v>
      </c>
      <c r="Y2733" s="56">
        <f t="shared" si="433"/>
        <v>-99</v>
      </c>
      <c r="Z2733" s="56">
        <f t="shared" si="434"/>
        <v>-99</v>
      </c>
      <c r="AA2733" s="56">
        <f t="shared" si="435"/>
        <v>-99</v>
      </c>
      <c r="AB2733" s="56">
        <f t="shared" si="436"/>
        <v>-99</v>
      </c>
      <c r="AC2733" s="56">
        <f t="shared" si="437"/>
        <v>-99</v>
      </c>
      <c r="AD2733" s="3"/>
      <c r="AE2733" s="82">
        <f>IF(D2733=1, 'adjustment factor'!$D$4, IF(D2733=-9,-999,IF(D2733="",-999,0)))</f>
        <v>-999</v>
      </c>
      <c r="AF2733" s="82">
        <f>IF(F2733=1, 'adjustment factor'!$D$5, IF(F2733=-9,-999,IF(F2733="",-999,0)))</f>
        <v>-999</v>
      </c>
      <c r="AG2733" s="82">
        <f>IF(E2733=1, 'adjustment factor'!$D$6, IF(E2733=-9,-999,IF(E2733="",-999,0)))</f>
        <v>-999</v>
      </c>
      <c r="AH2733" s="82">
        <f>IF(K2733&gt;=45,'adjustment factor'!$D$7,IF(K2733=-9,-1200,IF(K2733="",-1200,0)))</f>
        <v>-1200</v>
      </c>
      <c r="AI2733" s="82">
        <f>IF(L2733=1, 'adjustment factor'!$D$8, IF(L2733=-9,-999,IF(L2733="",-999,0)))</f>
        <v>-999</v>
      </c>
      <c r="AJ2733" s="82">
        <f>IF(AND(M2733&gt;=1,M2733&lt;=4),'adjustment factor'!$D$9,IF(M2733=-9,-999,IF(M2733=98,-999,IF(M2733=99,-999,IF(M2733="",-999,0)))))</f>
        <v>-999</v>
      </c>
      <c r="AK2733" s="82">
        <f>IF(H2733=1, 'adjustment factor'!$D$10, IF(H2733=-9,-999,IF(H2733="",-999,0)))</f>
        <v>-999</v>
      </c>
      <c r="AL2733" s="82">
        <f>IF(G2733=1, 'adjustment factor'!$D$11, IF(G2733=-9,-999,IF(G2733="",-999,0)))</f>
        <v>-999</v>
      </c>
      <c r="AM2733" s="82">
        <f>IF(I2733=1, 'adjustment factor'!$D$12, IF(I2733=-9,-999,IF(I2733="",-999,0)))</f>
        <v>-999</v>
      </c>
      <c r="AN2733" s="82">
        <f>IF(J2733=1, 'adjustment factor'!$D$13, IF(J2733=-9,-999,IF(J2733="",-999,0)))</f>
        <v>-999</v>
      </c>
      <c r="AO2733" s="82" t="str">
        <f t="shared" si="438"/>
        <v>-999</v>
      </c>
      <c r="AP2733" s="82" t="str">
        <f t="shared" si="439"/>
        <v>MISSING</v>
      </c>
    </row>
    <row r="2734" spans="2:42">
      <c r="B2734" s="207"/>
      <c r="C2734" s="35">
        <v>2730</v>
      </c>
      <c r="D2734" s="161"/>
      <c r="E2734" s="161"/>
      <c r="F2734" s="161"/>
      <c r="G2734" s="161"/>
      <c r="H2734" s="161"/>
      <c r="I2734" s="161"/>
      <c r="J2734" s="161"/>
      <c r="K2734" s="161"/>
      <c r="L2734" s="161"/>
      <c r="M2734" s="161"/>
      <c r="N2734" s="171"/>
      <c r="O2734" s="171"/>
      <c r="P2734" s="171"/>
      <c r="Q2734" s="171"/>
      <c r="R2734" s="171"/>
      <c r="S2734" s="171"/>
      <c r="T2734" s="208" t="str">
        <f t="shared" si="430"/>
        <v>MISSING</v>
      </c>
      <c r="U2734" s="208" t="str">
        <f t="shared" si="431"/>
        <v>MISSING</v>
      </c>
      <c r="X2734" s="56">
        <f t="shared" si="432"/>
        <v>-99</v>
      </c>
      <c r="Y2734" s="56">
        <f t="shared" si="433"/>
        <v>-99</v>
      </c>
      <c r="Z2734" s="56">
        <f t="shared" si="434"/>
        <v>-99</v>
      </c>
      <c r="AA2734" s="56">
        <f t="shared" si="435"/>
        <v>-99</v>
      </c>
      <c r="AB2734" s="56">
        <f t="shared" si="436"/>
        <v>-99</v>
      </c>
      <c r="AC2734" s="56">
        <f t="shared" si="437"/>
        <v>-99</v>
      </c>
      <c r="AD2734" s="3"/>
      <c r="AE2734" s="82">
        <f>IF(D2734=1, 'adjustment factor'!$D$4, IF(D2734=-9,-999,IF(D2734="",-999,0)))</f>
        <v>-999</v>
      </c>
      <c r="AF2734" s="82">
        <f>IF(F2734=1, 'adjustment factor'!$D$5, IF(F2734=-9,-999,IF(F2734="",-999,0)))</f>
        <v>-999</v>
      </c>
      <c r="AG2734" s="82">
        <f>IF(E2734=1, 'adjustment factor'!$D$6, IF(E2734=-9,-999,IF(E2734="",-999,0)))</f>
        <v>-999</v>
      </c>
      <c r="AH2734" s="82">
        <f>IF(K2734&gt;=45,'adjustment factor'!$D$7,IF(K2734=-9,-1200,IF(K2734="",-1200,0)))</f>
        <v>-1200</v>
      </c>
      <c r="AI2734" s="82">
        <f>IF(L2734=1, 'adjustment factor'!$D$8, IF(L2734=-9,-999,IF(L2734="",-999,0)))</f>
        <v>-999</v>
      </c>
      <c r="AJ2734" s="82">
        <f>IF(AND(M2734&gt;=1,M2734&lt;=4),'adjustment factor'!$D$9,IF(M2734=-9,-999,IF(M2734=98,-999,IF(M2734=99,-999,IF(M2734="",-999,0)))))</f>
        <v>-999</v>
      </c>
      <c r="AK2734" s="82">
        <f>IF(H2734=1, 'adjustment factor'!$D$10, IF(H2734=-9,-999,IF(H2734="",-999,0)))</f>
        <v>-999</v>
      </c>
      <c r="AL2734" s="82">
        <f>IF(G2734=1, 'adjustment factor'!$D$11, IF(G2734=-9,-999,IF(G2734="",-999,0)))</f>
        <v>-999</v>
      </c>
      <c r="AM2734" s="82">
        <f>IF(I2734=1, 'adjustment factor'!$D$12, IF(I2734=-9,-999,IF(I2734="",-999,0)))</f>
        <v>-999</v>
      </c>
      <c r="AN2734" s="82">
        <f>IF(J2734=1, 'adjustment factor'!$D$13, IF(J2734=-9,-999,IF(J2734="",-999,0)))</f>
        <v>-999</v>
      </c>
      <c r="AO2734" s="82" t="str">
        <f t="shared" si="438"/>
        <v>-999</v>
      </c>
      <c r="AP2734" s="82" t="str">
        <f t="shared" si="439"/>
        <v>MISSING</v>
      </c>
    </row>
    <row r="2735" spans="2:42">
      <c r="B2735" s="207"/>
      <c r="C2735" s="35">
        <v>2731</v>
      </c>
      <c r="D2735" s="161"/>
      <c r="E2735" s="161"/>
      <c r="F2735" s="161"/>
      <c r="G2735" s="161"/>
      <c r="H2735" s="161"/>
      <c r="I2735" s="161"/>
      <c r="J2735" s="161"/>
      <c r="K2735" s="161"/>
      <c r="L2735" s="161"/>
      <c r="M2735" s="161"/>
      <c r="N2735" s="171"/>
      <c r="O2735" s="171"/>
      <c r="P2735" s="171"/>
      <c r="Q2735" s="171"/>
      <c r="R2735" s="171"/>
      <c r="S2735" s="171"/>
      <c r="T2735" s="208" t="str">
        <f t="shared" si="430"/>
        <v>MISSING</v>
      </c>
      <c r="U2735" s="208" t="str">
        <f t="shared" si="431"/>
        <v>MISSING</v>
      </c>
      <c r="X2735" s="56">
        <f t="shared" si="432"/>
        <v>-99</v>
      </c>
      <c r="Y2735" s="56">
        <f t="shared" si="433"/>
        <v>-99</v>
      </c>
      <c r="Z2735" s="56">
        <f t="shared" si="434"/>
        <v>-99</v>
      </c>
      <c r="AA2735" s="56">
        <f t="shared" si="435"/>
        <v>-99</v>
      </c>
      <c r="AB2735" s="56">
        <f t="shared" si="436"/>
        <v>-99</v>
      </c>
      <c r="AC2735" s="56">
        <f t="shared" si="437"/>
        <v>-99</v>
      </c>
      <c r="AD2735" s="3"/>
      <c r="AE2735" s="82">
        <f>IF(D2735=1, 'adjustment factor'!$D$4, IF(D2735=-9,-999,IF(D2735="",-999,0)))</f>
        <v>-999</v>
      </c>
      <c r="AF2735" s="82">
        <f>IF(F2735=1, 'adjustment factor'!$D$5, IF(F2735=-9,-999,IF(F2735="",-999,0)))</f>
        <v>-999</v>
      </c>
      <c r="AG2735" s="82">
        <f>IF(E2735=1, 'adjustment factor'!$D$6, IF(E2735=-9,-999,IF(E2735="",-999,0)))</f>
        <v>-999</v>
      </c>
      <c r="AH2735" s="82">
        <f>IF(K2735&gt;=45,'adjustment factor'!$D$7,IF(K2735=-9,-1200,IF(K2735="",-1200,0)))</f>
        <v>-1200</v>
      </c>
      <c r="AI2735" s="82">
        <f>IF(L2735=1, 'adjustment factor'!$D$8, IF(L2735=-9,-999,IF(L2735="",-999,0)))</f>
        <v>-999</v>
      </c>
      <c r="AJ2735" s="82">
        <f>IF(AND(M2735&gt;=1,M2735&lt;=4),'adjustment factor'!$D$9,IF(M2735=-9,-999,IF(M2735=98,-999,IF(M2735=99,-999,IF(M2735="",-999,0)))))</f>
        <v>-999</v>
      </c>
      <c r="AK2735" s="82">
        <f>IF(H2735=1, 'adjustment factor'!$D$10, IF(H2735=-9,-999,IF(H2735="",-999,0)))</f>
        <v>-999</v>
      </c>
      <c r="AL2735" s="82">
        <f>IF(G2735=1, 'adjustment factor'!$D$11, IF(G2735=-9,-999,IF(G2735="",-999,0)))</f>
        <v>-999</v>
      </c>
      <c r="AM2735" s="82">
        <f>IF(I2735=1, 'adjustment factor'!$D$12, IF(I2735=-9,-999,IF(I2735="",-999,0)))</f>
        <v>-999</v>
      </c>
      <c r="AN2735" s="82">
        <f>IF(J2735=1, 'adjustment factor'!$D$13, IF(J2735=-9,-999,IF(J2735="",-999,0)))</f>
        <v>-999</v>
      </c>
      <c r="AO2735" s="82" t="str">
        <f t="shared" si="438"/>
        <v>-999</v>
      </c>
      <c r="AP2735" s="82" t="str">
        <f t="shared" si="439"/>
        <v>MISSING</v>
      </c>
    </row>
    <row r="2736" spans="2:42">
      <c r="B2736" s="207"/>
      <c r="C2736" s="35">
        <v>2732</v>
      </c>
      <c r="D2736" s="161"/>
      <c r="E2736" s="161"/>
      <c r="F2736" s="161"/>
      <c r="G2736" s="161"/>
      <c r="H2736" s="161"/>
      <c r="I2736" s="161"/>
      <c r="J2736" s="161"/>
      <c r="K2736" s="161"/>
      <c r="L2736" s="161"/>
      <c r="M2736" s="161"/>
      <c r="N2736" s="171"/>
      <c r="O2736" s="171"/>
      <c r="P2736" s="171"/>
      <c r="Q2736" s="171"/>
      <c r="R2736" s="171"/>
      <c r="S2736" s="171"/>
      <c r="T2736" s="208" t="str">
        <f t="shared" si="430"/>
        <v>MISSING</v>
      </c>
      <c r="U2736" s="208" t="str">
        <f t="shared" si="431"/>
        <v>MISSING</v>
      </c>
      <c r="X2736" s="56">
        <f t="shared" si="432"/>
        <v>-99</v>
      </c>
      <c r="Y2736" s="56">
        <f t="shared" si="433"/>
        <v>-99</v>
      </c>
      <c r="Z2736" s="56">
        <f t="shared" si="434"/>
        <v>-99</v>
      </c>
      <c r="AA2736" s="56">
        <f t="shared" si="435"/>
        <v>-99</v>
      </c>
      <c r="AB2736" s="56">
        <f t="shared" si="436"/>
        <v>-99</v>
      </c>
      <c r="AC2736" s="56">
        <f t="shared" si="437"/>
        <v>-99</v>
      </c>
      <c r="AD2736" s="3"/>
      <c r="AE2736" s="82">
        <f>IF(D2736=1, 'adjustment factor'!$D$4, IF(D2736=-9,-999,IF(D2736="",-999,0)))</f>
        <v>-999</v>
      </c>
      <c r="AF2736" s="82">
        <f>IF(F2736=1, 'adjustment factor'!$D$5, IF(F2736=-9,-999,IF(F2736="",-999,0)))</f>
        <v>-999</v>
      </c>
      <c r="AG2736" s="82">
        <f>IF(E2736=1, 'adjustment factor'!$D$6, IF(E2736=-9,-999,IF(E2736="",-999,0)))</f>
        <v>-999</v>
      </c>
      <c r="AH2736" s="82">
        <f>IF(K2736&gt;=45,'adjustment factor'!$D$7,IF(K2736=-9,-1200,IF(K2736="",-1200,0)))</f>
        <v>-1200</v>
      </c>
      <c r="AI2736" s="82">
        <f>IF(L2736=1, 'adjustment factor'!$D$8, IF(L2736=-9,-999,IF(L2736="",-999,0)))</f>
        <v>-999</v>
      </c>
      <c r="AJ2736" s="82">
        <f>IF(AND(M2736&gt;=1,M2736&lt;=4),'adjustment factor'!$D$9,IF(M2736=-9,-999,IF(M2736=98,-999,IF(M2736=99,-999,IF(M2736="",-999,0)))))</f>
        <v>-999</v>
      </c>
      <c r="AK2736" s="82">
        <f>IF(H2736=1, 'adjustment factor'!$D$10, IF(H2736=-9,-999,IF(H2736="",-999,0)))</f>
        <v>-999</v>
      </c>
      <c r="AL2736" s="82">
        <f>IF(G2736=1, 'adjustment factor'!$D$11, IF(G2736=-9,-999,IF(G2736="",-999,0)))</f>
        <v>-999</v>
      </c>
      <c r="AM2736" s="82">
        <f>IF(I2736=1, 'adjustment factor'!$D$12, IF(I2736=-9,-999,IF(I2736="",-999,0)))</f>
        <v>-999</v>
      </c>
      <c r="AN2736" s="82">
        <f>IF(J2736=1, 'adjustment factor'!$D$13, IF(J2736=-9,-999,IF(J2736="",-999,0)))</f>
        <v>-999</v>
      </c>
      <c r="AO2736" s="82" t="str">
        <f t="shared" si="438"/>
        <v>-999</v>
      </c>
      <c r="AP2736" s="82" t="str">
        <f t="shared" si="439"/>
        <v>MISSING</v>
      </c>
    </row>
    <row r="2737" spans="2:42">
      <c r="B2737" s="207"/>
      <c r="C2737" s="35">
        <v>2733</v>
      </c>
      <c r="D2737" s="161"/>
      <c r="E2737" s="161"/>
      <c r="F2737" s="161"/>
      <c r="G2737" s="161"/>
      <c r="H2737" s="161"/>
      <c r="I2737" s="161"/>
      <c r="J2737" s="161"/>
      <c r="K2737" s="161"/>
      <c r="L2737" s="161"/>
      <c r="M2737" s="161"/>
      <c r="N2737" s="171"/>
      <c r="O2737" s="171"/>
      <c r="P2737" s="171"/>
      <c r="Q2737" s="171"/>
      <c r="R2737" s="171"/>
      <c r="S2737" s="171"/>
      <c r="T2737" s="208" t="str">
        <f t="shared" si="430"/>
        <v>MISSING</v>
      </c>
      <c r="U2737" s="208" t="str">
        <f t="shared" si="431"/>
        <v>MISSING</v>
      </c>
      <c r="X2737" s="56">
        <f t="shared" si="432"/>
        <v>-99</v>
      </c>
      <c r="Y2737" s="56">
        <f t="shared" si="433"/>
        <v>-99</v>
      </c>
      <c r="Z2737" s="56">
        <f t="shared" si="434"/>
        <v>-99</v>
      </c>
      <c r="AA2737" s="56">
        <f t="shared" si="435"/>
        <v>-99</v>
      </c>
      <c r="AB2737" s="56">
        <f t="shared" si="436"/>
        <v>-99</v>
      </c>
      <c r="AC2737" s="56">
        <f t="shared" si="437"/>
        <v>-99</v>
      </c>
      <c r="AD2737" s="3"/>
      <c r="AE2737" s="82">
        <f>IF(D2737=1, 'adjustment factor'!$D$4, IF(D2737=-9,-999,IF(D2737="",-999,0)))</f>
        <v>-999</v>
      </c>
      <c r="AF2737" s="82">
        <f>IF(F2737=1, 'adjustment factor'!$D$5, IF(F2737=-9,-999,IF(F2737="",-999,0)))</f>
        <v>-999</v>
      </c>
      <c r="AG2737" s="82">
        <f>IF(E2737=1, 'adjustment factor'!$D$6, IF(E2737=-9,-999,IF(E2737="",-999,0)))</f>
        <v>-999</v>
      </c>
      <c r="AH2737" s="82">
        <f>IF(K2737&gt;=45,'adjustment factor'!$D$7,IF(K2737=-9,-1200,IF(K2737="",-1200,0)))</f>
        <v>-1200</v>
      </c>
      <c r="AI2737" s="82">
        <f>IF(L2737=1, 'adjustment factor'!$D$8, IF(L2737=-9,-999,IF(L2737="",-999,0)))</f>
        <v>-999</v>
      </c>
      <c r="AJ2737" s="82">
        <f>IF(AND(M2737&gt;=1,M2737&lt;=4),'adjustment factor'!$D$9,IF(M2737=-9,-999,IF(M2737=98,-999,IF(M2737=99,-999,IF(M2737="",-999,0)))))</f>
        <v>-999</v>
      </c>
      <c r="AK2737" s="82">
        <f>IF(H2737=1, 'adjustment factor'!$D$10, IF(H2737=-9,-999,IF(H2737="",-999,0)))</f>
        <v>-999</v>
      </c>
      <c r="AL2737" s="82">
        <f>IF(G2737=1, 'adjustment factor'!$D$11, IF(G2737=-9,-999,IF(G2737="",-999,0)))</f>
        <v>-999</v>
      </c>
      <c r="AM2737" s="82">
        <f>IF(I2737=1, 'adjustment factor'!$D$12, IF(I2737=-9,-999,IF(I2737="",-999,0)))</f>
        <v>-999</v>
      </c>
      <c r="AN2737" s="82">
        <f>IF(J2737=1, 'adjustment factor'!$D$13, IF(J2737=-9,-999,IF(J2737="",-999,0)))</f>
        <v>-999</v>
      </c>
      <c r="AO2737" s="82" t="str">
        <f t="shared" si="438"/>
        <v>-999</v>
      </c>
      <c r="AP2737" s="82" t="str">
        <f t="shared" si="439"/>
        <v>MISSING</v>
      </c>
    </row>
    <row r="2738" spans="2:42">
      <c r="B2738" s="207"/>
      <c r="C2738" s="35">
        <v>2734</v>
      </c>
      <c r="D2738" s="161"/>
      <c r="E2738" s="161"/>
      <c r="F2738" s="161"/>
      <c r="G2738" s="161"/>
      <c r="H2738" s="161"/>
      <c r="I2738" s="161"/>
      <c r="J2738" s="161"/>
      <c r="K2738" s="161"/>
      <c r="L2738" s="161"/>
      <c r="M2738" s="161"/>
      <c r="N2738" s="171"/>
      <c r="O2738" s="171"/>
      <c r="P2738" s="171"/>
      <c r="Q2738" s="171"/>
      <c r="R2738" s="171"/>
      <c r="S2738" s="171"/>
      <c r="T2738" s="208" t="str">
        <f t="shared" si="430"/>
        <v>MISSING</v>
      </c>
      <c r="U2738" s="208" t="str">
        <f t="shared" si="431"/>
        <v>MISSING</v>
      </c>
      <c r="X2738" s="56">
        <f t="shared" si="432"/>
        <v>-99</v>
      </c>
      <c r="Y2738" s="56">
        <f t="shared" si="433"/>
        <v>-99</v>
      </c>
      <c r="Z2738" s="56">
        <f t="shared" si="434"/>
        <v>-99</v>
      </c>
      <c r="AA2738" s="56">
        <f t="shared" si="435"/>
        <v>-99</v>
      </c>
      <c r="AB2738" s="56">
        <f t="shared" si="436"/>
        <v>-99</v>
      </c>
      <c r="AC2738" s="56">
        <f t="shared" si="437"/>
        <v>-99</v>
      </c>
      <c r="AD2738" s="3"/>
      <c r="AE2738" s="82">
        <f>IF(D2738=1, 'adjustment factor'!$D$4, IF(D2738=-9,-999,IF(D2738="",-999,0)))</f>
        <v>-999</v>
      </c>
      <c r="AF2738" s="82">
        <f>IF(F2738=1, 'adjustment factor'!$D$5, IF(F2738=-9,-999,IF(F2738="",-999,0)))</f>
        <v>-999</v>
      </c>
      <c r="AG2738" s="82">
        <f>IF(E2738=1, 'adjustment factor'!$D$6, IF(E2738=-9,-999,IF(E2738="",-999,0)))</f>
        <v>-999</v>
      </c>
      <c r="AH2738" s="82">
        <f>IF(K2738&gt;=45,'adjustment factor'!$D$7,IF(K2738=-9,-1200,IF(K2738="",-1200,0)))</f>
        <v>-1200</v>
      </c>
      <c r="AI2738" s="82">
        <f>IF(L2738=1, 'adjustment factor'!$D$8, IF(L2738=-9,-999,IF(L2738="",-999,0)))</f>
        <v>-999</v>
      </c>
      <c r="AJ2738" s="82">
        <f>IF(AND(M2738&gt;=1,M2738&lt;=4),'adjustment factor'!$D$9,IF(M2738=-9,-999,IF(M2738=98,-999,IF(M2738=99,-999,IF(M2738="",-999,0)))))</f>
        <v>-999</v>
      </c>
      <c r="AK2738" s="82">
        <f>IF(H2738=1, 'adjustment factor'!$D$10, IF(H2738=-9,-999,IF(H2738="",-999,0)))</f>
        <v>-999</v>
      </c>
      <c r="AL2738" s="82">
        <f>IF(G2738=1, 'adjustment factor'!$D$11, IF(G2738=-9,-999,IF(G2738="",-999,0)))</f>
        <v>-999</v>
      </c>
      <c r="AM2738" s="82">
        <f>IF(I2738=1, 'adjustment factor'!$D$12, IF(I2738=-9,-999,IF(I2738="",-999,0)))</f>
        <v>-999</v>
      </c>
      <c r="AN2738" s="82">
        <f>IF(J2738=1, 'adjustment factor'!$D$13, IF(J2738=-9,-999,IF(J2738="",-999,0)))</f>
        <v>-999</v>
      </c>
      <c r="AO2738" s="82" t="str">
        <f t="shared" si="438"/>
        <v>-999</v>
      </c>
      <c r="AP2738" s="82" t="str">
        <f t="shared" si="439"/>
        <v>MISSING</v>
      </c>
    </row>
    <row r="2739" spans="2:42">
      <c r="B2739" s="207"/>
      <c r="C2739" s="35">
        <v>2735</v>
      </c>
      <c r="D2739" s="161"/>
      <c r="E2739" s="161"/>
      <c r="F2739" s="161"/>
      <c r="G2739" s="161"/>
      <c r="H2739" s="161"/>
      <c r="I2739" s="161"/>
      <c r="J2739" s="161"/>
      <c r="K2739" s="161"/>
      <c r="L2739" s="161"/>
      <c r="M2739" s="161"/>
      <c r="N2739" s="171"/>
      <c r="O2739" s="171"/>
      <c r="P2739" s="171"/>
      <c r="Q2739" s="171"/>
      <c r="R2739" s="171"/>
      <c r="S2739" s="171"/>
      <c r="T2739" s="208" t="str">
        <f t="shared" si="430"/>
        <v>MISSING</v>
      </c>
      <c r="U2739" s="208" t="str">
        <f t="shared" si="431"/>
        <v>MISSING</v>
      </c>
      <c r="X2739" s="56">
        <f t="shared" si="432"/>
        <v>-99</v>
      </c>
      <c r="Y2739" s="56">
        <f t="shared" si="433"/>
        <v>-99</v>
      </c>
      <c r="Z2739" s="56">
        <f t="shared" si="434"/>
        <v>-99</v>
      </c>
      <c r="AA2739" s="56">
        <f t="shared" si="435"/>
        <v>-99</v>
      </c>
      <c r="AB2739" s="56">
        <f t="shared" si="436"/>
        <v>-99</v>
      </c>
      <c r="AC2739" s="56">
        <f t="shared" si="437"/>
        <v>-99</v>
      </c>
      <c r="AD2739" s="3"/>
      <c r="AE2739" s="82">
        <f>IF(D2739=1, 'adjustment factor'!$D$4, IF(D2739=-9,-999,IF(D2739="",-999,0)))</f>
        <v>-999</v>
      </c>
      <c r="AF2739" s="82">
        <f>IF(F2739=1, 'adjustment factor'!$D$5, IF(F2739=-9,-999,IF(F2739="",-999,0)))</f>
        <v>-999</v>
      </c>
      <c r="AG2739" s="82">
        <f>IF(E2739=1, 'adjustment factor'!$D$6, IF(E2739=-9,-999,IF(E2739="",-999,0)))</f>
        <v>-999</v>
      </c>
      <c r="AH2739" s="82">
        <f>IF(K2739&gt;=45,'adjustment factor'!$D$7,IF(K2739=-9,-1200,IF(K2739="",-1200,0)))</f>
        <v>-1200</v>
      </c>
      <c r="AI2739" s="82">
        <f>IF(L2739=1, 'adjustment factor'!$D$8, IF(L2739=-9,-999,IF(L2739="",-999,0)))</f>
        <v>-999</v>
      </c>
      <c r="AJ2739" s="82">
        <f>IF(AND(M2739&gt;=1,M2739&lt;=4),'adjustment factor'!$D$9,IF(M2739=-9,-999,IF(M2739=98,-999,IF(M2739=99,-999,IF(M2739="",-999,0)))))</f>
        <v>-999</v>
      </c>
      <c r="AK2739" s="82">
        <f>IF(H2739=1, 'adjustment factor'!$D$10, IF(H2739=-9,-999,IF(H2739="",-999,0)))</f>
        <v>-999</v>
      </c>
      <c r="AL2739" s="82">
        <f>IF(G2739=1, 'adjustment factor'!$D$11, IF(G2739=-9,-999,IF(G2739="",-999,0)))</f>
        <v>-999</v>
      </c>
      <c r="AM2739" s="82">
        <f>IF(I2739=1, 'adjustment factor'!$D$12, IF(I2739=-9,-999,IF(I2739="",-999,0)))</f>
        <v>-999</v>
      </c>
      <c r="AN2739" s="82">
        <f>IF(J2739=1, 'adjustment factor'!$D$13, IF(J2739=-9,-999,IF(J2739="",-999,0)))</f>
        <v>-999</v>
      </c>
      <c r="AO2739" s="82" t="str">
        <f t="shared" si="438"/>
        <v>-999</v>
      </c>
      <c r="AP2739" s="82" t="str">
        <f t="shared" si="439"/>
        <v>MISSING</v>
      </c>
    </row>
    <row r="2740" spans="2:42">
      <c r="B2740" s="207"/>
      <c r="C2740" s="35">
        <v>2736</v>
      </c>
      <c r="D2740" s="161"/>
      <c r="E2740" s="161"/>
      <c r="F2740" s="161"/>
      <c r="G2740" s="161"/>
      <c r="H2740" s="161"/>
      <c r="I2740" s="161"/>
      <c r="J2740" s="161"/>
      <c r="K2740" s="161"/>
      <c r="L2740" s="161"/>
      <c r="M2740" s="161"/>
      <c r="N2740" s="171"/>
      <c r="O2740" s="171"/>
      <c r="P2740" s="171"/>
      <c r="Q2740" s="171"/>
      <c r="R2740" s="171"/>
      <c r="S2740" s="171"/>
      <c r="T2740" s="208" t="str">
        <f t="shared" si="430"/>
        <v>MISSING</v>
      </c>
      <c r="U2740" s="208" t="str">
        <f t="shared" si="431"/>
        <v>MISSING</v>
      </c>
      <c r="X2740" s="56">
        <f t="shared" si="432"/>
        <v>-99</v>
      </c>
      <c r="Y2740" s="56">
        <f t="shared" si="433"/>
        <v>-99</v>
      </c>
      <c r="Z2740" s="56">
        <f t="shared" si="434"/>
        <v>-99</v>
      </c>
      <c r="AA2740" s="56">
        <f t="shared" si="435"/>
        <v>-99</v>
      </c>
      <c r="AB2740" s="56">
        <f t="shared" si="436"/>
        <v>-99</v>
      </c>
      <c r="AC2740" s="56">
        <f t="shared" si="437"/>
        <v>-99</v>
      </c>
      <c r="AD2740" s="3"/>
      <c r="AE2740" s="82">
        <f>IF(D2740=1, 'adjustment factor'!$D$4, IF(D2740=-9,-999,IF(D2740="",-999,0)))</f>
        <v>-999</v>
      </c>
      <c r="AF2740" s="82">
        <f>IF(F2740=1, 'adjustment factor'!$D$5, IF(F2740=-9,-999,IF(F2740="",-999,0)))</f>
        <v>-999</v>
      </c>
      <c r="AG2740" s="82">
        <f>IF(E2740=1, 'adjustment factor'!$D$6, IF(E2740=-9,-999,IF(E2740="",-999,0)))</f>
        <v>-999</v>
      </c>
      <c r="AH2740" s="82">
        <f>IF(K2740&gt;=45,'adjustment factor'!$D$7,IF(K2740=-9,-1200,IF(K2740="",-1200,0)))</f>
        <v>-1200</v>
      </c>
      <c r="AI2740" s="82">
        <f>IF(L2740=1, 'adjustment factor'!$D$8, IF(L2740=-9,-999,IF(L2740="",-999,0)))</f>
        <v>-999</v>
      </c>
      <c r="AJ2740" s="82">
        <f>IF(AND(M2740&gt;=1,M2740&lt;=4),'adjustment factor'!$D$9,IF(M2740=-9,-999,IF(M2740=98,-999,IF(M2740=99,-999,IF(M2740="",-999,0)))))</f>
        <v>-999</v>
      </c>
      <c r="AK2740" s="82">
        <f>IF(H2740=1, 'adjustment factor'!$D$10, IF(H2740=-9,-999,IF(H2740="",-999,0)))</f>
        <v>-999</v>
      </c>
      <c r="AL2740" s="82">
        <f>IF(G2740=1, 'adjustment factor'!$D$11, IF(G2740=-9,-999,IF(G2740="",-999,0)))</f>
        <v>-999</v>
      </c>
      <c r="AM2740" s="82">
        <f>IF(I2740=1, 'adjustment factor'!$D$12, IF(I2740=-9,-999,IF(I2740="",-999,0)))</f>
        <v>-999</v>
      </c>
      <c r="AN2740" s="82">
        <f>IF(J2740=1, 'adjustment factor'!$D$13, IF(J2740=-9,-999,IF(J2740="",-999,0)))</f>
        <v>-999</v>
      </c>
      <c r="AO2740" s="82" t="str">
        <f t="shared" si="438"/>
        <v>-999</v>
      </c>
      <c r="AP2740" s="82" t="str">
        <f t="shared" si="439"/>
        <v>MISSING</v>
      </c>
    </row>
    <row r="2741" spans="2:42">
      <c r="B2741" s="207"/>
      <c r="C2741" s="35">
        <v>2737</v>
      </c>
      <c r="D2741" s="161"/>
      <c r="E2741" s="161"/>
      <c r="F2741" s="161"/>
      <c r="G2741" s="161"/>
      <c r="H2741" s="161"/>
      <c r="I2741" s="161"/>
      <c r="J2741" s="161"/>
      <c r="K2741" s="161"/>
      <c r="L2741" s="161"/>
      <c r="M2741" s="161"/>
      <c r="N2741" s="171"/>
      <c r="O2741" s="171"/>
      <c r="P2741" s="171"/>
      <c r="Q2741" s="171"/>
      <c r="R2741" s="171"/>
      <c r="S2741" s="171"/>
      <c r="T2741" s="208" t="str">
        <f t="shared" si="430"/>
        <v>MISSING</v>
      </c>
      <c r="U2741" s="208" t="str">
        <f t="shared" si="431"/>
        <v>MISSING</v>
      </c>
      <c r="X2741" s="56">
        <f t="shared" si="432"/>
        <v>-99</v>
      </c>
      <c r="Y2741" s="56">
        <f t="shared" si="433"/>
        <v>-99</v>
      </c>
      <c r="Z2741" s="56">
        <f t="shared" si="434"/>
        <v>-99</v>
      </c>
      <c r="AA2741" s="56">
        <f t="shared" si="435"/>
        <v>-99</v>
      </c>
      <c r="AB2741" s="56">
        <f t="shared" si="436"/>
        <v>-99</v>
      </c>
      <c r="AC2741" s="56">
        <f t="shared" si="437"/>
        <v>-99</v>
      </c>
      <c r="AD2741" s="3"/>
      <c r="AE2741" s="82">
        <f>IF(D2741=1, 'adjustment factor'!$D$4, IF(D2741=-9,-999,IF(D2741="",-999,0)))</f>
        <v>-999</v>
      </c>
      <c r="AF2741" s="82">
        <f>IF(F2741=1, 'adjustment factor'!$D$5, IF(F2741=-9,-999,IF(F2741="",-999,0)))</f>
        <v>-999</v>
      </c>
      <c r="AG2741" s="82">
        <f>IF(E2741=1, 'adjustment factor'!$D$6, IF(E2741=-9,-999,IF(E2741="",-999,0)))</f>
        <v>-999</v>
      </c>
      <c r="AH2741" s="82">
        <f>IF(K2741&gt;=45,'adjustment factor'!$D$7,IF(K2741=-9,-1200,IF(K2741="",-1200,0)))</f>
        <v>-1200</v>
      </c>
      <c r="AI2741" s="82">
        <f>IF(L2741=1, 'adjustment factor'!$D$8, IF(L2741=-9,-999,IF(L2741="",-999,0)))</f>
        <v>-999</v>
      </c>
      <c r="AJ2741" s="82">
        <f>IF(AND(M2741&gt;=1,M2741&lt;=4),'adjustment factor'!$D$9,IF(M2741=-9,-999,IF(M2741=98,-999,IF(M2741=99,-999,IF(M2741="",-999,0)))))</f>
        <v>-999</v>
      </c>
      <c r="AK2741" s="82">
        <f>IF(H2741=1, 'adjustment factor'!$D$10, IF(H2741=-9,-999,IF(H2741="",-999,0)))</f>
        <v>-999</v>
      </c>
      <c r="AL2741" s="82">
        <f>IF(G2741=1, 'adjustment factor'!$D$11, IF(G2741=-9,-999,IF(G2741="",-999,0)))</f>
        <v>-999</v>
      </c>
      <c r="AM2741" s="82">
        <f>IF(I2741=1, 'adjustment factor'!$D$12, IF(I2741=-9,-999,IF(I2741="",-999,0)))</f>
        <v>-999</v>
      </c>
      <c r="AN2741" s="82">
        <f>IF(J2741=1, 'adjustment factor'!$D$13, IF(J2741=-9,-999,IF(J2741="",-999,0)))</f>
        <v>-999</v>
      </c>
      <c r="AO2741" s="82" t="str">
        <f t="shared" si="438"/>
        <v>-999</v>
      </c>
      <c r="AP2741" s="82" t="str">
        <f t="shared" si="439"/>
        <v>MISSING</v>
      </c>
    </row>
    <row r="2742" spans="2:42">
      <c r="B2742" s="207"/>
      <c r="C2742" s="35">
        <v>2738</v>
      </c>
      <c r="D2742" s="161"/>
      <c r="E2742" s="161"/>
      <c r="F2742" s="161"/>
      <c r="G2742" s="161"/>
      <c r="H2742" s="161"/>
      <c r="I2742" s="161"/>
      <c r="J2742" s="161"/>
      <c r="K2742" s="161"/>
      <c r="L2742" s="161"/>
      <c r="M2742" s="161"/>
      <c r="N2742" s="171"/>
      <c r="O2742" s="171"/>
      <c r="P2742" s="171"/>
      <c r="Q2742" s="171"/>
      <c r="R2742" s="171"/>
      <c r="S2742" s="171"/>
      <c r="T2742" s="208" t="str">
        <f t="shared" si="430"/>
        <v>MISSING</v>
      </c>
      <c r="U2742" s="208" t="str">
        <f t="shared" si="431"/>
        <v>MISSING</v>
      </c>
      <c r="X2742" s="56">
        <f t="shared" si="432"/>
        <v>-99</v>
      </c>
      <c r="Y2742" s="56">
        <f t="shared" si="433"/>
        <v>-99</v>
      </c>
      <c r="Z2742" s="56">
        <f t="shared" si="434"/>
        <v>-99</v>
      </c>
      <c r="AA2742" s="56">
        <f t="shared" si="435"/>
        <v>-99</v>
      </c>
      <c r="AB2742" s="56">
        <f t="shared" si="436"/>
        <v>-99</v>
      </c>
      <c r="AC2742" s="56">
        <f t="shared" si="437"/>
        <v>-99</v>
      </c>
      <c r="AD2742" s="3"/>
      <c r="AE2742" s="82">
        <f>IF(D2742=1, 'adjustment factor'!$D$4, IF(D2742=-9,-999,IF(D2742="",-999,0)))</f>
        <v>-999</v>
      </c>
      <c r="AF2742" s="82">
        <f>IF(F2742=1, 'adjustment factor'!$D$5, IF(F2742=-9,-999,IF(F2742="",-999,0)))</f>
        <v>-999</v>
      </c>
      <c r="AG2742" s="82">
        <f>IF(E2742=1, 'adjustment factor'!$D$6, IF(E2742=-9,-999,IF(E2742="",-999,0)))</f>
        <v>-999</v>
      </c>
      <c r="AH2742" s="82">
        <f>IF(K2742&gt;=45,'adjustment factor'!$D$7,IF(K2742=-9,-1200,IF(K2742="",-1200,0)))</f>
        <v>-1200</v>
      </c>
      <c r="AI2742" s="82">
        <f>IF(L2742=1, 'adjustment factor'!$D$8, IF(L2742=-9,-999,IF(L2742="",-999,0)))</f>
        <v>-999</v>
      </c>
      <c r="AJ2742" s="82">
        <f>IF(AND(M2742&gt;=1,M2742&lt;=4),'adjustment factor'!$D$9,IF(M2742=-9,-999,IF(M2742=98,-999,IF(M2742=99,-999,IF(M2742="",-999,0)))))</f>
        <v>-999</v>
      </c>
      <c r="AK2742" s="82">
        <f>IF(H2742=1, 'adjustment factor'!$D$10, IF(H2742=-9,-999,IF(H2742="",-999,0)))</f>
        <v>-999</v>
      </c>
      <c r="AL2742" s="82">
        <f>IF(G2742=1, 'adjustment factor'!$D$11, IF(G2742=-9,-999,IF(G2742="",-999,0)))</f>
        <v>-999</v>
      </c>
      <c r="AM2742" s="82">
        <f>IF(I2742=1, 'adjustment factor'!$D$12, IF(I2742=-9,-999,IF(I2742="",-999,0)))</f>
        <v>-999</v>
      </c>
      <c r="AN2742" s="82">
        <f>IF(J2742=1, 'adjustment factor'!$D$13, IF(J2742=-9,-999,IF(J2742="",-999,0)))</f>
        <v>-999</v>
      </c>
      <c r="AO2742" s="82" t="str">
        <f t="shared" si="438"/>
        <v>-999</v>
      </c>
      <c r="AP2742" s="82" t="str">
        <f t="shared" si="439"/>
        <v>MISSING</v>
      </c>
    </row>
    <row r="2743" spans="2:42">
      <c r="B2743" s="207"/>
      <c r="C2743" s="35">
        <v>2739</v>
      </c>
      <c r="D2743" s="161"/>
      <c r="E2743" s="161"/>
      <c r="F2743" s="161"/>
      <c r="G2743" s="161"/>
      <c r="H2743" s="161"/>
      <c r="I2743" s="161"/>
      <c r="J2743" s="161"/>
      <c r="K2743" s="161"/>
      <c r="L2743" s="161"/>
      <c r="M2743" s="161"/>
      <c r="N2743" s="171"/>
      <c r="O2743" s="171"/>
      <c r="P2743" s="171"/>
      <c r="Q2743" s="171"/>
      <c r="R2743" s="171"/>
      <c r="S2743" s="171"/>
      <c r="T2743" s="208" t="str">
        <f t="shared" si="430"/>
        <v>MISSING</v>
      </c>
      <c r="U2743" s="208" t="str">
        <f t="shared" si="431"/>
        <v>MISSING</v>
      </c>
      <c r="X2743" s="56">
        <f t="shared" si="432"/>
        <v>-99</v>
      </c>
      <c r="Y2743" s="56">
        <f t="shared" si="433"/>
        <v>-99</v>
      </c>
      <c r="Z2743" s="56">
        <f t="shared" si="434"/>
        <v>-99</v>
      </c>
      <c r="AA2743" s="56">
        <f t="shared" si="435"/>
        <v>-99</v>
      </c>
      <c r="AB2743" s="56">
        <f t="shared" si="436"/>
        <v>-99</v>
      </c>
      <c r="AC2743" s="56">
        <f t="shared" si="437"/>
        <v>-99</v>
      </c>
      <c r="AD2743" s="3"/>
      <c r="AE2743" s="82">
        <f>IF(D2743=1, 'adjustment factor'!$D$4, IF(D2743=-9,-999,IF(D2743="",-999,0)))</f>
        <v>-999</v>
      </c>
      <c r="AF2743" s="82">
        <f>IF(F2743=1, 'adjustment factor'!$D$5, IF(F2743=-9,-999,IF(F2743="",-999,0)))</f>
        <v>-999</v>
      </c>
      <c r="AG2743" s="82">
        <f>IF(E2743=1, 'adjustment factor'!$D$6, IF(E2743=-9,-999,IF(E2743="",-999,0)))</f>
        <v>-999</v>
      </c>
      <c r="AH2743" s="82">
        <f>IF(K2743&gt;=45,'adjustment factor'!$D$7,IF(K2743=-9,-1200,IF(K2743="",-1200,0)))</f>
        <v>-1200</v>
      </c>
      <c r="AI2743" s="82">
        <f>IF(L2743=1, 'adjustment factor'!$D$8, IF(L2743=-9,-999,IF(L2743="",-999,0)))</f>
        <v>-999</v>
      </c>
      <c r="AJ2743" s="82">
        <f>IF(AND(M2743&gt;=1,M2743&lt;=4),'adjustment factor'!$D$9,IF(M2743=-9,-999,IF(M2743=98,-999,IF(M2743=99,-999,IF(M2743="",-999,0)))))</f>
        <v>-999</v>
      </c>
      <c r="AK2743" s="82">
        <f>IF(H2743=1, 'adjustment factor'!$D$10, IF(H2743=-9,-999,IF(H2743="",-999,0)))</f>
        <v>-999</v>
      </c>
      <c r="AL2743" s="82">
        <f>IF(G2743=1, 'adjustment factor'!$D$11, IF(G2743=-9,-999,IF(G2743="",-999,0)))</f>
        <v>-999</v>
      </c>
      <c r="AM2743" s="82">
        <f>IF(I2743=1, 'adjustment factor'!$D$12, IF(I2743=-9,-999,IF(I2743="",-999,0)))</f>
        <v>-999</v>
      </c>
      <c r="AN2743" s="82">
        <f>IF(J2743=1, 'adjustment factor'!$D$13, IF(J2743=-9,-999,IF(J2743="",-999,0)))</f>
        <v>-999</v>
      </c>
      <c r="AO2743" s="82" t="str">
        <f t="shared" si="438"/>
        <v>-999</v>
      </c>
      <c r="AP2743" s="82" t="str">
        <f t="shared" si="439"/>
        <v>MISSING</v>
      </c>
    </row>
    <row r="2744" spans="2:42">
      <c r="B2744" s="207"/>
      <c r="C2744" s="35">
        <v>2740</v>
      </c>
      <c r="D2744" s="161"/>
      <c r="E2744" s="161"/>
      <c r="F2744" s="161"/>
      <c r="G2744" s="161"/>
      <c r="H2744" s="161"/>
      <c r="I2744" s="161"/>
      <c r="J2744" s="161"/>
      <c r="K2744" s="161"/>
      <c r="L2744" s="161"/>
      <c r="M2744" s="161"/>
      <c r="N2744" s="171"/>
      <c r="O2744" s="171"/>
      <c r="P2744" s="171"/>
      <c r="Q2744" s="171"/>
      <c r="R2744" s="171"/>
      <c r="S2744" s="171"/>
      <c r="T2744" s="208" t="str">
        <f t="shared" si="430"/>
        <v>MISSING</v>
      </c>
      <c r="U2744" s="208" t="str">
        <f t="shared" si="431"/>
        <v>MISSING</v>
      </c>
      <c r="X2744" s="56">
        <f t="shared" si="432"/>
        <v>-99</v>
      </c>
      <c r="Y2744" s="56">
        <f t="shared" si="433"/>
        <v>-99</v>
      </c>
      <c r="Z2744" s="56">
        <f t="shared" si="434"/>
        <v>-99</v>
      </c>
      <c r="AA2744" s="56">
        <f t="shared" si="435"/>
        <v>-99</v>
      </c>
      <c r="AB2744" s="56">
        <f t="shared" si="436"/>
        <v>-99</v>
      </c>
      <c r="AC2744" s="56">
        <f t="shared" si="437"/>
        <v>-99</v>
      </c>
      <c r="AD2744" s="3"/>
      <c r="AE2744" s="82">
        <f>IF(D2744=1, 'adjustment factor'!$D$4, IF(D2744=-9,-999,IF(D2744="",-999,0)))</f>
        <v>-999</v>
      </c>
      <c r="AF2744" s="82">
        <f>IF(F2744=1, 'adjustment factor'!$D$5, IF(F2744=-9,-999,IF(F2744="",-999,0)))</f>
        <v>-999</v>
      </c>
      <c r="AG2744" s="82">
        <f>IF(E2744=1, 'adjustment factor'!$D$6, IF(E2744=-9,-999,IF(E2744="",-999,0)))</f>
        <v>-999</v>
      </c>
      <c r="AH2744" s="82">
        <f>IF(K2744&gt;=45,'adjustment factor'!$D$7,IF(K2744=-9,-1200,IF(K2744="",-1200,0)))</f>
        <v>-1200</v>
      </c>
      <c r="AI2744" s="82">
        <f>IF(L2744=1, 'adjustment factor'!$D$8, IF(L2744=-9,-999,IF(L2744="",-999,0)))</f>
        <v>-999</v>
      </c>
      <c r="AJ2744" s="82">
        <f>IF(AND(M2744&gt;=1,M2744&lt;=4),'adjustment factor'!$D$9,IF(M2744=-9,-999,IF(M2744=98,-999,IF(M2744=99,-999,IF(M2744="",-999,0)))))</f>
        <v>-999</v>
      </c>
      <c r="AK2744" s="82">
        <f>IF(H2744=1, 'adjustment factor'!$D$10, IF(H2744=-9,-999,IF(H2744="",-999,0)))</f>
        <v>-999</v>
      </c>
      <c r="AL2744" s="82">
        <f>IF(G2744=1, 'adjustment factor'!$D$11, IF(G2744=-9,-999,IF(G2744="",-999,0)))</f>
        <v>-999</v>
      </c>
      <c r="AM2744" s="82">
        <f>IF(I2744=1, 'adjustment factor'!$D$12, IF(I2744=-9,-999,IF(I2744="",-999,0)))</f>
        <v>-999</v>
      </c>
      <c r="AN2744" s="82">
        <f>IF(J2744=1, 'adjustment factor'!$D$13, IF(J2744=-9,-999,IF(J2744="",-999,0)))</f>
        <v>-999</v>
      </c>
      <c r="AO2744" s="82" t="str">
        <f t="shared" si="438"/>
        <v>-999</v>
      </c>
      <c r="AP2744" s="82" t="str">
        <f t="shared" si="439"/>
        <v>MISSING</v>
      </c>
    </row>
    <row r="2745" spans="2:42">
      <c r="B2745" s="207"/>
      <c r="C2745" s="35">
        <v>2741</v>
      </c>
      <c r="D2745" s="161"/>
      <c r="E2745" s="161"/>
      <c r="F2745" s="161"/>
      <c r="G2745" s="161"/>
      <c r="H2745" s="161"/>
      <c r="I2745" s="161"/>
      <c r="J2745" s="161"/>
      <c r="K2745" s="161"/>
      <c r="L2745" s="161"/>
      <c r="M2745" s="161"/>
      <c r="N2745" s="171"/>
      <c r="O2745" s="171"/>
      <c r="P2745" s="171"/>
      <c r="Q2745" s="171"/>
      <c r="R2745" s="171"/>
      <c r="S2745" s="171"/>
      <c r="T2745" s="208" t="str">
        <f t="shared" si="430"/>
        <v>MISSING</v>
      </c>
      <c r="U2745" s="208" t="str">
        <f t="shared" si="431"/>
        <v>MISSING</v>
      </c>
      <c r="X2745" s="56">
        <f t="shared" si="432"/>
        <v>-99</v>
      </c>
      <c r="Y2745" s="56">
        <f t="shared" si="433"/>
        <v>-99</v>
      </c>
      <c r="Z2745" s="56">
        <f t="shared" si="434"/>
        <v>-99</v>
      </c>
      <c r="AA2745" s="56">
        <f t="shared" si="435"/>
        <v>-99</v>
      </c>
      <c r="AB2745" s="56">
        <f t="shared" si="436"/>
        <v>-99</v>
      </c>
      <c r="AC2745" s="56">
        <f t="shared" si="437"/>
        <v>-99</v>
      </c>
      <c r="AD2745" s="3"/>
      <c r="AE2745" s="82">
        <f>IF(D2745=1, 'adjustment factor'!$D$4, IF(D2745=-9,-999,IF(D2745="",-999,0)))</f>
        <v>-999</v>
      </c>
      <c r="AF2745" s="82">
        <f>IF(F2745=1, 'adjustment factor'!$D$5, IF(F2745=-9,-999,IF(F2745="",-999,0)))</f>
        <v>-999</v>
      </c>
      <c r="AG2745" s="82">
        <f>IF(E2745=1, 'adjustment factor'!$D$6, IF(E2745=-9,-999,IF(E2745="",-999,0)))</f>
        <v>-999</v>
      </c>
      <c r="AH2745" s="82">
        <f>IF(K2745&gt;=45,'adjustment factor'!$D$7,IF(K2745=-9,-1200,IF(K2745="",-1200,0)))</f>
        <v>-1200</v>
      </c>
      <c r="AI2745" s="82">
        <f>IF(L2745=1, 'adjustment factor'!$D$8, IF(L2745=-9,-999,IF(L2745="",-999,0)))</f>
        <v>-999</v>
      </c>
      <c r="AJ2745" s="82">
        <f>IF(AND(M2745&gt;=1,M2745&lt;=4),'adjustment factor'!$D$9,IF(M2745=-9,-999,IF(M2745=98,-999,IF(M2745=99,-999,IF(M2745="",-999,0)))))</f>
        <v>-999</v>
      </c>
      <c r="AK2745" s="82">
        <f>IF(H2745=1, 'adjustment factor'!$D$10, IF(H2745=-9,-999,IF(H2745="",-999,0)))</f>
        <v>-999</v>
      </c>
      <c r="AL2745" s="82">
        <f>IF(G2745=1, 'adjustment factor'!$D$11, IF(G2745=-9,-999,IF(G2745="",-999,0)))</f>
        <v>-999</v>
      </c>
      <c r="AM2745" s="82">
        <f>IF(I2745=1, 'adjustment factor'!$D$12, IF(I2745=-9,-999,IF(I2745="",-999,0)))</f>
        <v>-999</v>
      </c>
      <c r="AN2745" s="82">
        <f>IF(J2745=1, 'adjustment factor'!$D$13, IF(J2745=-9,-999,IF(J2745="",-999,0)))</f>
        <v>-999</v>
      </c>
      <c r="AO2745" s="82" t="str">
        <f t="shared" si="438"/>
        <v>-999</v>
      </c>
      <c r="AP2745" s="82" t="str">
        <f t="shared" si="439"/>
        <v>MISSING</v>
      </c>
    </row>
    <row r="2746" spans="2:42">
      <c r="B2746" s="207"/>
      <c r="C2746" s="35">
        <v>2742</v>
      </c>
      <c r="D2746" s="161"/>
      <c r="E2746" s="161"/>
      <c r="F2746" s="161"/>
      <c r="G2746" s="161"/>
      <c r="H2746" s="161"/>
      <c r="I2746" s="161"/>
      <c r="J2746" s="161"/>
      <c r="K2746" s="161"/>
      <c r="L2746" s="161"/>
      <c r="M2746" s="161"/>
      <c r="N2746" s="171"/>
      <c r="O2746" s="171"/>
      <c r="P2746" s="171"/>
      <c r="Q2746" s="171"/>
      <c r="R2746" s="171"/>
      <c r="S2746" s="171"/>
      <c r="T2746" s="208" t="str">
        <f t="shared" si="430"/>
        <v>MISSING</v>
      </c>
      <c r="U2746" s="208" t="str">
        <f t="shared" si="431"/>
        <v>MISSING</v>
      </c>
      <c r="X2746" s="56">
        <f t="shared" si="432"/>
        <v>-99</v>
      </c>
      <c r="Y2746" s="56">
        <f t="shared" si="433"/>
        <v>-99</v>
      </c>
      <c r="Z2746" s="56">
        <f t="shared" si="434"/>
        <v>-99</v>
      </c>
      <c r="AA2746" s="56">
        <f t="shared" si="435"/>
        <v>-99</v>
      </c>
      <c r="AB2746" s="56">
        <f t="shared" si="436"/>
        <v>-99</v>
      </c>
      <c r="AC2746" s="56">
        <f t="shared" si="437"/>
        <v>-99</v>
      </c>
      <c r="AD2746" s="3"/>
      <c r="AE2746" s="82">
        <f>IF(D2746=1, 'adjustment factor'!$D$4, IF(D2746=-9,-999,IF(D2746="",-999,0)))</f>
        <v>-999</v>
      </c>
      <c r="AF2746" s="82">
        <f>IF(F2746=1, 'adjustment factor'!$D$5, IF(F2746=-9,-999,IF(F2746="",-999,0)))</f>
        <v>-999</v>
      </c>
      <c r="AG2746" s="82">
        <f>IF(E2746=1, 'adjustment factor'!$D$6, IF(E2746=-9,-999,IF(E2746="",-999,0)))</f>
        <v>-999</v>
      </c>
      <c r="AH2746" s="82">
        <f>IF(K2746&gt;=45,'adjustment factor'!$D$7,IF(K2746=-9,-1200,IF(K2746="",-1200,0)))</f>
        <v>-1200</v>
      </c>
      <c r="AI2746" s="82">
        <f>IF(L2746=1, 'adjustment factor'!$D$8, IF(L2746=-9,-999,IF(L2746="",-999,0)))</f>
        <v>-999</v>
      </c>
      <c r="AJ2746" s="82">
        <f>IF(AND(M2746&gt;=1,M2746&lt;=4),'adjustment factor'!$D$9,IF(M2746=-9,-999,IF(M2746=98,-999,IF(M2746=99,-999,IF(M2746="",-999,0)))))</f>
        <v>-999</v>
      </c>
      <c r="AK2746" s="82">
        <f>IF(H2746=1, 'adjustment factor'!$D$10, IF(H2746=-9,-999,IF(H2746="",-999,0)))</f>
        <v>-999</v>
      </c>
      <c r="AL2746" s="82">
        <f>IF(G2746=1, 'adjustment factor'!$D$11, IF(G2746=-9,-999,IF(G2746="",-999,0)))</f>
        <v>-999</v>
      </c>
      <c r="AM2746" s="82">
        <f>IF(I2746=1, 'adjustment factor'!$D$12, IF(I2746=-9,-999,IF(I2746="",-999,0)))</f>
        <v>-999</v>
      </c>
      <c r="AN2746" s="82">
        <f>IF(J2746=1, 'adjustment factor'!$D$13, IF(J2746=-9,-999,IF(J2746="",-999,0)))</f>
        <v>-999</v>
      </c>
      <c r="AO2746" s="82" t="str">
        <f t="shared" si="438"/>
        <v>-999</v>
      </c>
      <c r="AP2746" s="82" t="str">
        <f t="shared" si="439"/>
        <v>MISSING</v>
      </c>
    </row>
    <row r="2747" spans="2:42">
      <c r="B2747" s="207"/>
      <c r="C2747" s="35">
        <v>2743</v>
      </c>
      <c r="D2747" s="161"/>
      <c r="E2747" s="161"/>
      <c r="F2747" s="161"/>
      <c r="G2747" s="161"/>
      <c r="H2747" s="161"/>
      <c r="I2747" s="161"/>
      <c r="J2747" s="161"/>
      <c r="K2747" s="161"/>
      <c r="L2747" s="161"/>
      <c r="M2747" s="161"/>
      <c r="N2747" s="171"/>
      <c r="O2747" s="171"/>
      <c r="P2747" s="171"/>
      <c r="Q2747" s="171"/>
      <c r="R2747" s="171"/>
      <c r="S2747" s="171"/>
      <c r="T2747" s="208" t="str">
        <f t="shared" si="430"/>
        <v>MISSING</v>
      </c>
      <c r="U2747" s="208" t="str">
        <f t="shared" si="431"/>
        <v>MISSING</v>
      </c>
      <c r="X2747" s="56">
        <f t="shared" si="432"/>
        <v>-99</v>
      </c>
      <c r="Y2747" s="56">
        <f t="shared" si="433"/>
        <v>-99</v>
      </c>
      <c r="Z2747" s="56">
        <f t="shared" si="434"/>
        <v>-99</v>
      </c>
      <c r="AA2747" s="56">
        <f t="shared" si="435"/>
        <v>-99</v>
      </c>
      <c r="AB2747" s="56">
        <f t="shared" si="436"/>
        <v>-99</v>
      </c>
      <c r="AC2747" s="56">
        <f t="shared" si="437"/>
        <v>-99</v>
      </c>
      <c r="AD2747" s="3"/>
      <c r="AE2747" s="82">
        <f>IF(D2747=1, 'adjustment factor'!$D$4, IF(D2747=-9,-999,IF(D2747="",-999,0)))</f>
        <v>-999</v>
      </c>
      <c r="AF2747" s="82">
        <f>IF(F2747=1, 'adjustment factor'!$D$5, IF(F2747=-9,-999,IF(F2747="",-999,0)))</f>
        <v>-999</v>
      </c>
      <c r="AG2747" s="82">
        <f>IF(E2747=1, 'adjustment factor'!$D$6, IF(E2747=-9,-999,IF(E2747="",-999,0)))</f>
        <v>-999</v>
      </c>
      <c r="AH2747" s="82">
        <f>IF(K2747&gt;=45,'adjustment factor'!$D$7,IF(K2747=-9,-1200,IF(K2747="",-1200,0)))</f>
        <v>-1200</v>
      </c>
      <c r="AI2747" s="82">
        <f>IF(L2747=1, 'adjustment factor'!$D$8, IF(L2747=-9,-999,IF(L2747="",-999,0)))</f>
        <v>-999</v>
      </c>
      <c r="AJ2747" s="82">
        <f>IF(AND(M2747&gt;=1,M2747&lt;=4),'adjustment factor'!$D$9,IF(M2747=-9,-999,IF(M2747=98,-999,IF(M2747=99,-999,IF(M2747="",-999,0)))))</f>
        <v>-999</v>
      </c>
      <c r="AK2747" s="82">
        <f>IF(H2747=1, 'adjustment factor'!$D$10, IF(H2747=-9,-999,IF(H2747="",-999,0)))</f>
        <v>-999</v>
      </c>
      <c r="AL2747" s="82">
        <f>IF(G2747=1, 'adjustment factor'!$D$11, IF(G2747=-9,-999,IF(G2747="",-999,0)))</f>
        <v>-999</v>
      </c>
      <c r="AM2747" s="82">
        <f>IF(I2747=1, 'adjustment factor'!$D$12, IF(I2747=-9,-999,IF(I2747="",-999,0)))</f>
        <v>-999</v>
      </c>
      <c r="AN2747" s="82">
        <f>IF(J2747=1, 'adjustment factor'!$D$13, IF(J2747=-9,-999,IF(J2747="",-999,0)))</f>
        <v>-999</v>
      </c>
      <c r="AO2747" s="82" t="str">
        <f t="shared" si="438"/>
        <v>-999</v>
      </c>
      <c r="AP2747" s="82" t="str">
        <f t="shared" si="439"/>
        <v>MISSING</v>
      </c>
    </row>
    <row r="2748" spans="2:42">
      <c r="B2748" s="207"/>
      <c r="C2748" s="35">
        <v>2744</v>
      </c>
      <c r="D2748" s="161"/>
      <c r="E2748" s="161"/>
      <c r="F2748" s="161"/>
      <c r="G2748" s="161"/>
      <c r="H2748" s="161"/>
      <c r="I2748" s="161"/>
      <c r="J2748" s="161"/>
      <c r="K2748" s="161"/>
      <c r="L2748" s="161"/>
      <c r="M2748" s="161"/>
      <c r="N2748" s="171"/>
      <c r="O2748" s="171"/>
      <c r="P2748" s="171"/>
      <c r="Q2748" s="171"/>
      <c r="R2748" s="171"/>
      <c r="S2748" s="171"/>
      <c r="T2748" s="208" t="str">
        <f t="shared" si="430"/>
        <v>MISSING</v>
      </c>
      <c r="U2748" s="208" t="str">
        <f t="shared" si="431"/>
        <v>MISSING</v>
      </c>
      <c r="X2748" s="56">
        <f t="shared" si="432"/>
        <v>-99</v>
      </c>
      <c r="Y2748" s="56">
        <f t="shared" si="433"/>
        <v>-99</v>
      </c>
      <c r="Z2748" s="56">
        <f t="shared" si="434"/>
        <v>-99</v>
      </c>
      <c r="AA2748" s="56">
        <f t="shared" si="435"/>
        <v>-99</v>
      </c>
      <c r="AB2748" s="56">
        <f t="shared" si="436"/>
        <v>-99</v>
      </c>
      <c r="AC2748" s="56">
        <f t="shared" si="437"/>
        <v>-99</v>
      </c>
      <c r="AD2748" s="3"/>
      <c r="AE2748" s="82">
        <f>IF(D2748=1, 'adjustment factor'!$D$4, IF(D2748=-9,-999,IF(D2748="",-999,0)))</f>
        <v>-999</v>
      </c>
      <c r="AF2748" s="82">
        <f>IF(F2748=1, 'adjustment factor'!$D$5, IF(F2748=-9,-999,IF(F2748="",-999,0)))</f>
        <v>-999</v>
      </c>
      <c r="AG2748" s="82">
        <f>IF(E2748=1, 'adjustment factor'!$D$6, IF(E2748=-9,-999,IF(E2748="",-999,0)))</f>
        <v>-999</v>
      </c>
      <c r="AH2748" s="82">
        <f>IF(K2748&gt;=45,'adjustment factor'!$D$7,IF(K2748=-9,-1200,IF(K2748="",-1200,0)))</f>
        <v>-1200</v>
      </c>
      <c r="AI2748" s="82">
        <f>IF(L2748=1, 'adjustment factor'!$D$8, IF(L2748=-9,-999,IF(L2748="",-999,0)))</f>
        <v>-999</v>
      </c>
      <c r="AJ2748" s="82">
        <f>IF(AND(M2748&gt;=1,M2748&lt;=4),'adjustment factor'!$D$9,IF(M2748=-9,-999,IF(M2748=98,-999,IF(M2748=99,-999,IF(M2748="",-999,0)))))</f>
        <v>-999</v>
      </c>
      <c r="AK2748" s="82">
        <f>IF(H2748=1, 'adjustment factor'!$D$10, IF(H2748=-9,-999,IF(H2748="",-999,0)))</f>
        <v>-999</v>
      </c>
      <c r="AL2748" s="82">
        <f>IF(G2748=1, 'adjustment factor'!$D$11, IF(G2748=-9,-999,IF(G2748="",-999,0)))</f>
        <v>-999</v>
      </c>
      <c r="AM2748" s="82">
        <f>IF(I2748=1, 'adjustment factor'!$D$12, IF(I2748=-9,-999,IF(I2748="",-999,0)))</f>
        <v>-999</v>
      </c>
      <c r="AN2748" s="82">
        <f>IF(J2748=1, 'adjustment factor'!$D$13, IF(J2748=-9,-999,IF(J2748="",-999,0)))</f>
        <v>-999</v>
      </c>
      <c r="AO2748" s="82" t="str">
        <f t="shared" si="438"/>
        <v>-999</v>
      </c>
      <c r="AP2748" s="82" t="str">
        <f t="shared" si="439"/>
        <v>MISSING</v>
      </c>
    </row>
    <row r="2749" spans="2:42">
      <c r="B2749" s="207"/>
      <c r="C2749" s="35">
        <v>2745</v>
      </c>
      <c r="D2749" s="161"/>
      <c r="E2749" s="161"/>
      <c r="F2749" s="161"/>
      <c r="G2749" s="161"/>
      <c r="H2749" s="161"/>
      <c r="I2749" s="161"/>
      <c r="J2749" s="161"/>
      <c r="K2749" s="161"/>
      <c r="L2749" s="161"/>
      <c r="M2749" s="161"/>
      <c r="N2749" s="171"/>
      <c r="O2749" s="171"/>
      <c r="P2749" s="171"/>
      <c r="Q2749" s="171"/>
      <c r="R2749" s="171"/>
      <c r="S2749" s="171"/>
      <c r="T2749" s="208" t="str">
        <f t="shared" si="430"/>
        <v>MISSING</v>
      </c>
      <c r="U2749" s="208" t="str">
        <f t="shared" si="431"/>
        <v>MISSING</v>
      </c>
      <c r="X2749" s="56">
        <f t="shared" si="432"/>
        <v>-99</v>
      </c>
      <c r="Y2749" s="56">
        <f t="shared" si="433"/>
        <v>-99</v>
      </c>
      <c r="Z2749" s="56">
        <f t="shared" si="434"/>
        <v>-99</v>
      </c>
      <c r="AA2749" s="56">
        <f t="shared" si="435"/>
        <v>-99</v>
      </c>
      <c r="AB2749" s="56">
        <f t="shared" si="436"/>
        <v>-99</v>
      </c>
      <c r="AC2749" s="56">
        <f t="shared" si="437"/>
        <v>-99</v>
      </c>
      <c r="AD2749" s="3"/>
      <c r="AE2749" s="82">
        <f>IF(D2749=1, 'adjustment factor'!$D$4, IF(D2749=-9,-999,IF(D2749="",-999,0)))</f>
        <v>-999</v>
      </c>
      <c r="AF2749" s="82">
        <f>IF(F2749=1, 'adjustment factor'!$D$5, IF(F2749=-9,-999,IF(F2749="",-999,0)))</f>
        <v>-999</v>
      </c>
      <c r="AG2749" s="82">
        <f>IF(E2749=1, 'adjustment factor'!$D$6, IF(E2749=-9,-999,IF(E2749="",-999,0)))</f>
        <v>-999</v>
      </c>
      <c r="AH2749" s="82">
        <f>IF(K2749&gt;=45,'adjustment factor'!$D$7,IF(K2749=-9,-1200,IF(K2749="",-1200,0)))</f>
        <v>-1200</v>
      </c>
      <c r="AI2749" s="82">
        <f>IF(L2749=1, 'adjustment factor'!$D$8, IF(L2749=-9,-999,IF(L2749="",-999,0)))</f>
        <v>-999</v>
      </c>
      <c r="AJ2749" s="82">
        <f>IF(AND(M2749&gt;=1,M2749&lt;=4),'adjustment factor'!$D$9,IF(M2749=-9,-999,IF(M2749=98,-999,IF(M2749=99,-999,IF(M2749="",-999,0)))))</f>
        <v>-999</v>
      </c>
      <c r="AK2749" s="82">
        <f>IF(H2749=1, 'adjustment factor'!$D$10, IF(H2749=-9,-999,IF(H2749="",-999,0)))</f>
        <v>-999</v>
      </c>
      <c r="AL2749" s="82">
        <f>IF(G2749=1, 'adjustment factor'!$D$11, IF(G2749=-9,-999,IF(G2749="",-999,0)))</f>
        <v>-999</v>
      </c>
      <c r="AM2749" s="82">
        <f>IF(I2749=1, 'adjustment factor'!$D$12, IF(I2749=-9,-999,IF(I2749="",-999,0)))</f>
        <v>-999</v>
      </c>
      <c r="AN2749" s="82">
        <f>IF(J2749=1, 'adjustment factor'!$D$13, IF(J2749=-9,-999,IF(J2749="",-999,0)))</f>
        <v>-999</v>
      </c>
      <c r="AO2749" s="82" t="str">
        <f t="shared" si="438"/>
        <v>-999</v>
      </c>
      <c r="AP2749" s="82" t="str">
        <f t="shared" si="439"/>
        <v>MISSING</v>
      </c>
    </row>
    <row r="2750" spans="2:42">
      <c r="B2750" s="207"/>
      <c r="C2750" s="35">
        <v>2746</v>
      </c>
      <c r="D2750" s="161"/>
      <c r="E2750" s="161"/>
      <c r="F2750" s="161"/>
      <c r="G2750" s="161"/>
      <c r="H2750" s="161"/>
      <c r="I2750" s="161"/>
      <c r="J2750" s="161"/>
      <c r="K2750" s="161"/>
      <c r="L2750" s="161"/>
      <c r="M2750" s="161"/>
      <c r="N2750" s="171"/>
      <c r="O2750" s="171"/>
      <c r="P2750" s="171"/>
      <c r="Q2750" s="171"/>
      <c r="R2750" s="171"/>
      <c r="S2750" s="171"/>
      <c r="T2750" s="208" t="str">
        <f t="shared" si="430"/>
        <v>MISSING</v>
      </c>
      <c r="U2750" s="208" t="str">
        <f t="shared" si="431"/>
        <v>MISSING</v>
      </c>
      <c r="X2750" s="56">
        <f t="shared" si="432"/>
        <v>-99</v>
      </c>
      <c r="Y2750" s="56">
        <f t="shared" si="433"/>
        <v>-99</v>
      </c>
      <c r="Z2750" s="56">
        <f t="shared" si="434"/>
        <v>-99</v>
      </c>
      <c r="AA2750" s="56">
        <f t="shared" si="435"/>
        <v>-99</v>
      </c>
      <c r="AB2750" s="56">
        <f t="shared" si="436"/>
        <v>-99</v>
      </c>
      <c r="AC2750" s="56">
        <f t="shared" si="437"/>
        <v>-99</v>
      </c>
      <c r="AD2750" s="3"/>
      <c r="AE2750" s="82">
        <f>IF(D2750=1, 'adjustment factor'!$D$4, IF(D2750=-9,-999,IF(D2750="",-999,0)))</f>
        <v>-999</v>
      </c>
      <c r="AF2750" s="82">
        <f>IF(F2750=1, 'adjustment factor'!$D$5, IF(F2750=-9,-999,IF(F2750="",-999,0)))</f>
        <v>-999</v>
      </c>
      <c r="AG2750" s="82">
        <f>IF(E2750=1, 'adjustment factor'!$D$6, IF(E2750=-9,-999,IF(E2750="",-999,0)))</f>
        <v>-999</v>
      </c>
      <c r="AH2750" s="82">
        <f>IF(K2750&gt;=45,'adjustment factor'!$D$7,IF(K2750=-9,-1200,IF(K2750="",-1200,0)))</f>
        <v>-1200</v>
      </c>
      <c r="AI2750" s="82">
        <f>IF(L2750=1, 'adjustment factor'!$D$8, IF(L2750=-9,-999,IF(L2750="",-999,0)))</f>
        <v>-999</v>
      </c>
      <c r="AJ2750" s="82">
        <f>IF(AND(M2750&gt;=1,M2750&lt;=4),'adjustment factor'!$D$9,IF(M2750=-9,-999,IF(M2750=98,-999,IF(M2750=99,-999,IF(M2750="",-999,0)))))</f>
        <v>-999</v>
      </c>
      <c r="AK2750" s="82">
        <f>IF(H2750=1, 'adjustment factor'!$D$10, IF(H2750=-9,-999,IF(H2750="",-999,0)))</f>
        <v>-999</v>
      </c>
      <c r="AL2750" s="82">
        <f>IF(G2750=1, 'adjustment factor'!$D$11, IF(G2750=-9,-999,IF(G2750="",-999,0)))</f>
        <v>-999</v>
      </c>
      <c r="AM2750" s="82">
        <f>IF(I2750=1, 'adjustment factor'!$D$12, IF(I2750=-9,-999,IF(I2750="",-999,0)))</f>
        <v>-999</v>
      </c>
      <c r="AN2750" s="82">
        <f>IF(J2750=1, 'adjustment factor'!$D$13, IF(J2750=-9,-999,IF(J2750="",-999,0)))</f>
        <v>-999</v>
      </c>
      <c r="AO2750" s="82" t="str">
        <f t="shared" si="438"/>
        <v>-999</v>
      </c>
      <c r="AP2750" s="82" t="str">
        <f t="shared" si="439"/>
        <v>MISSING</v>
      </c>
    </row>
    <row r="2751" spans="2:42">
      <c r="B2751" s="207"/>
      <c r="C2751" s="35">
        <v>2747</v>
      </c>
      <c r="D2751" s="161"/>
      <c r="E2751" s="161"/>
      <c r="F2751" s="161"/>
      <c r="G2751" s="161"/>
      <c r="H2751" s="161"/>
      <c r="I2751" s="161"/>
      <c r="J2751" s="161"/>
      <c r="K2751" s="161"/>
      <c r="L2751" s="161"/>
      <c r="M2751" s="161"/>
      <c r="N2751" s="171"/>
      <c r="O2751" s="171"/>
      <c r="P2751" s="171"/>
      <c r="Q2751" s="171"/>
      <c r="R2751" s="171"/>
      <c r="S2751" s="171"/>
      <c r="T2751" s="208" t="str">
        <f t="shared" si="430"/>
        <v>MISSING</v>
      </c>
      <c r="U2751" s="208" t="str">
        <f t="shared" si="431"/>
        <v>MISSING</v>
      </c>
      <c r="X2751" s="56">
        <f t="shared" si="432"/>
        <v>-99</v>
      </c>
      <c r="Y2751" s="56">
        <f t="shared" si="433"/>
        <v>-99</v>
      </c>
      <c r="Z2751" s="56">
        <f t="shared" si="434"/>
        <v>-99</v>
      </c>
      <c r="AA2751" s="56">
        <f t="shared" si="435"/>
        <v>-99</v>
      </c>
      <c r="AB2751" s="56">
        <f t="shared" si="436"/>
        <v>-99</v>
      </c>
      <c r="AC2751" s="56">
        <f t="shared" si="437"/>
        <v>-99</v>
      </c>
      <c r="AD2751" s="3"/>
      <c r="AE2751" s="82">
        <f>IF(D2751=1, 'adjustment factor'!$D$4, IF(D2751=-9,-999,IF(D2751="",-999,0)))</f>
        <v>-999</v>
      </c>
      <c r="AF2751" s="82">
        <f>IF(F2751=1, 'adjustment factor'!$D$5, IF(F2751=-9,-999,IF(F2751="",-999,0)))</f>
        <v>-999</v>
      </c>
      <c r="AG2751" s="82">
        <f>IF(E2751=1, 'adjustment factor'!$D$6, IF(E2751=-9,-999,IF(E2751="",-999,0)))</f>
        <v>-999</v>
      </c>
      <c r="AH2751" s="82">
        <f>IF(K2751&gt;=45,'adjustment factor'!$D$7,IF(K2751=-9,-1200,IF(K2751="",-1200,0)))</f>
        <v>-1200</v>
      </c>
      <c r="AI2751" s="82">
        <f>IF(L2751=1, 'adjustment factor'!$D$8, IF(L2751=-9,-999,IF(L2751="",-999,0)))</f>
        <v>-999</v>
      </c>
      <c r="AJ2751" s="82">
        <f>IF(AND(M2751&gt;=1,M2751&lt;=4),'adjustment factor'!$D$9,IF(M2751=-9,-999,IF(M2751=98,-999,IF(M2751=99,-999,IF(M2751="",-999,0)))))</f>
        <v>-999</v>
      </c>
      <c r="AK2751" s="82">
        <f>IF(H2751=1, 'adjustment factor'!$D$10, IF(H2751=-9,-999,IF(H2751="",-999,0)))</f>
        <v>-999</v>
      </c>
      <c r="AL2751" s="82">
        <f>IF(G2751=1, 'adjustment factor'!$D$11, IF(G2751=-9,-999,IF(G2751="",-999,0)))</f>
        <v>-999</v>
      </c>
      <c r="AM2751" s="82">
        <f>IF(I2751=1, 'adjustment factor'!$D$12, IF(I2751=-9,-999,IF(I2751="",-999,0)))</f>
        <v>-999</v>
      </c>
      <c r="AN2751" s="82">
        <f>IF(J2751=1, 'adjustment factor'!$D$13, IF(J2751=-9,-999,IF(J2751="",-999,0)))</f>
        <v>-999</v>
      </c>
      <c r="AO2751" s="82" t="str">
        <f t="shared" si="438"/>
        <v>-999</v>
      </c>
      <c r="AP2751" s="82" t="str">
        <f t="shared" si="439"/>
        <v>MISSING</v>
      </c>
    </row>
    <row r="2752" spans="2:42">
      <c r="B2752" s="207"/>
      <c r="C2752" s="35">
        <v>2748</v>
      </c>
      <c r="D2752" s="161"/>
      <c r="E2752" s="161"/>
      <c r="F2752" s="161"/>
      <c r="G2752" s="161"/>
      <c r="H2752" s="161"/>
      <c r="I2752" s="161"/>
      <c r="J2752" s="161"/>
      <c r="K2752" s="161"/>
      <c r="L2752" s="161"/>
      <c r="M2752" s="161"/>
      <c r="N2752" s="171"/>
      <c r="O2752" s="171"/>
      <c r="P2752" s="171"/>
      <c r="Q2752" s="171"/>
      <c r="R2752" s="171"/>
      <c r="S2752" s="171"/>
      <c r="T2752" s="208" t="str">
        <f t="shared" si="430"/>
        <v>MISSING</v>
      </c>
      <c r="U2752" s="208" t="str">
        <f t="shared" si="431"/>
        <v>MISSING</v>
      </c>
      <c r="X2752" s="56">
        <f t="shared" si="432"/>
        <v>-99</v>
      </c>
      <c r="Y2752" s="56">
        <f t="shared" si="433"/>
        <v>-99</v>
      </c>
      <c r="Z2752" s="56">
        <f t="shared" si="434"/>
        <v>-99</v>
      </c>
      <c r="AA2752" s="56">
        <f t="shared" si="435"/>
        <v>-99</v>
      </c>
      <c r="AB2752" s="56">
        <f t="shared" si="436"/>
        <v>-99</v>
      </c>
      <c r="AC2752" s="56">
        <f t="shared" si="437"/>
        <v>-99</v>
      </c>
      <c r="AD2752" s="3"/>
      <c r="AE2752" s="82">
        <f>IF(D2752=1, 'adjustment factor'!$D$4, IF(D2752=-9,-999,IF(D2752="",-999,0)))</f>
        <v>-999</v>
      </c>
      <c r="AF2752" s="82">
        <f>IF(F2752=1, 'adjustment factor'!$D$5, IF(F2752=-9,-999,IF(F2752="",-999,0)))</f>
        <v>-999</v>
      </c>
      <c r="AG2752" s="82">
        <f>IF(E2752=1, 'adjustment factor'!$D$6, IF(E2752=-9,-999,IF(E2752="",-999,0)))</f>
        <v>-999</v>
      </c>
      <c r="AH2752" s="82">
        <f>IF(K2752&gt;=45,'adjustment factor'!$D$7,IF(K2752=-9,-1200,IF(K2752="",-1200,0)))</f>
        <v>-1200</v>
      </c>
      <c r="AI2752" s="82">
        <f>IF(L2752=1, 'adjustment factor'!$D$8, IF(L2752=-9,-999,IF(L2752="",-999,0)))</f>
        <v>-999</v>
      </c>
      <c r="AJ2752" s="82">
        <f>IF(AND(M2752&gt;=1,M2752&lt;=4),'adjustment factor'!$D$9,IF(M2752=-9,-999,IF(M2752=98,-999,IF(M2752=99,-999,IF(M2752="",-999,0)))))</f>
        <v>-999</v>
      </c>
      <c r="AK2752" s="82">
        <f>IF(H2752=1, 'adjustment factor'!$D$10, IF(H2752=-9,-999,IF(H2752="",-999,0)))</f>
        <v>-999</v>
      </c>
      <c r="AL2752" s="82">
        <f>IF(G2752=1, 'adjustment factor'!$D$11, IF(G2752=-9,-999,IF(G2752="",-999,0)))</f>
        <v>-999</v>
      </c>
      <c r="AM2752" s="82">
        <f>IF(I2752=1, 'adjustment factor'!$D$12, IF(I2752=-9,-999,IF(I2752="",-999,0)))</f>
        <v>-999</v>
      </c>
      <c r="AN2752" s="82">
        <f>IF(J2752=1, 'adjustment factor'!$D$13, IF(J2752=-9,-999,IF(J2752="",-999,0)))</f>
        <v>-999</v>
      </c>
      <c r="AO2752" s="82" t="str">
        <f t="shared" si="438"/>
        <v>-999</v>
      </c>
      <c r="AP2752" s="82" t="str">
        <f t="shared" si="439"/>
        <v>MISSING</v>
      </c>
    </row>
    <row r="2753" spans="2:42">
      <c r="B2753" s="207"/>
      <c r="C2753" s="35">
        <v>2749</v>
      </c>
      <c r="D2753" s="161"/>
      <c r="E2753" s="161"/>
      <c r="F2753" s="161"/>
      <c r="G2753" s="161"/>
      <c r="H2753" s="161"/>
      <c r="I2753" s="161"/>
      <c r="J2753" s="161"/>
      <c r="K2753" s="161"/>
      <c r="L2753" s="161"/>
      <c r="M2753" s="161"/>
      <c r="N2753" s="171"/>
      <c r="O2753" s="171"/>
      <c r="P2753" s="171"/>
      <c r="Q2753" s="171"/>
      <c r="R2753" s="171"/>
      <c r="S2753" s="171"/>
      <c r="T2753" s="208" t="str">
        <f t="shared" si="430"/>
        <v>MISSING</v>
      </c>
      <c r="U2753" s="208" t="str">
        <f t="shared" si="431"/>
        <v>MISSING</v>
      </c>
      <c r="X2753" s="56">
        <f t="shared" si="432"/>
        <v>-99</v>
      </c>
      <c r="Y2753" s="56">
        <f t="shared" si="433"/>
        <v>-99</v>
      </c>
      <c r="Z2753" s="56">
        <f t="shared" si="434"/>
        <v>-99</v>
      </c>
      <c r="AA2753" s="56">
        <f t="shared" si="435"/>
        <v>-99</v>
      </c>
      <c r="AB2753" s="56">
        <f t="shared" si="436"/>
        <v>-99</v>
      </c>
      <c r="AC2753" s="56">
        <f t="shared" si="437"/>
        <v>-99</v>
      </c>
      <c r="AD2753" s="3"/>
      <c r="AE2753" s="82">
        <f>IF(D2753=1, 'adjustment factor'!$D$4, IF(D2753=-9,-999,IF(D2753="",-999,0)))</f>
        <v>-999</v>
      </c>
      <c r="AF2753" s="82">
        <f>IF(F2753=1, 'adjustment factor'!$D$5, IF(F2753=-9,-999,IF(F2753="",-999,0)))</f>
        <v>-999</v>
      </c>
      <c r="AG2753" s="82">
        <f>IF(E2753=1, 'adjustment factor'!$D$6, IF(E2753=-9,-999,IF(E2753="",-999,0)))</f>
        <v>-999</v>
      </c>
      <c r="AH2753" s="82">
        <f>IF(K2753&gt;=45,'adjustment factor'!$D$7,IF(K2753=-9,-1200,IF(K2753="",-1200,0)))</f>
        <v>-1200</v>
      </c>
      <c r="AI2753" s="82">
        <f>IF(L2753=1, 'adjustment factor'!$D$8, IF(L2753=-9,-999,IF(L2753="",-999,0)))</f>
        <v>-999</v>
      </c>
      <c r="AJ2753" s="82">
        <f>IF(AND(M2753&gt;=1,M2753&lt;=4),'adjustment factor'!$D$9,IF(M2753=-9,-999,IF(M2753=98,-999,IF(M2753=99,-999,IF(M2753="",-999,0)))))</f>
        <v>-999</v>
      </c>
      <c r="AK2753" s="82">
        <f>IF(H2753=1, 'adjustment factor'!$D$10, IF(H2753=-9,-999,IF(H2753="",-999,0)))</f>
        <v>-999</v>
      </c>
      <c r="AL2753" s="82">
        <f>IF(G2753=1, 'adjustment factor'!$D$11, IF(G2753=-9,-999,IF(G2753="",-999,0)))</f>
        <v>-999</v>
      </c>
      <c r="AM2753" s="82">
        <f>IF(I2753=1, 'adjustment factor'!$D$12, IF(I2753=-9,-999,IF(I2753="",-999,0)))</f>
        <v>-999</v>
      </c>
      <c r="AN2753" s="82">
        <f>IF(J2753=1, 'adjustment factor'!$D$13, IF(J2753=-9,-999,IF(J2753="",-999,0)))</f>
        <v>-999</v>
      </c>
      <c r="AO2753" s="82" t="str">
        <f t="shared" si="438"/>
        <v>-999</v>
      </c>
      <c r="AP2753" s="82" t="str">
        <f t="shared" si="439"/>
        <v>MISSING</v>
      </c>
    </row>
    <row r="2754" spans="2:42">
      <c r="B2754" s="207"/>
      <c r="C2754" s="35">
        <v>2750</v>
      </c>
      <c r="D2754" s="161"/>
      <c r="E2754" s="161"/>
      <c r="F2754" s="161"/>
      <c r="G2754" s="161"/>
      <c r="H2754" s="161"/>
      <c r="I2754" s="161"/>
      <c r="J2754" s="161"/>
      <c r="K2754" s="161"/>
      <c r="L2754" s="161"/>
      <c r="M2754" s="161"/>
      <c r="N2754" s="171"/>
      <c r="O2754" s="171"/>
      <c r="P2754" s="171"/>
      <c r="Q2754" s="171"/>
      <c r="R2754" s="171"/>
      <c r="S2754" s="171"/>
      <c r="T2754" s="208" t="str">
        <f t="shared" si="430"/>
        <v>MISSING</v>
      </c>
      <c r="U2754" s="208" t="str">
        <f t="shared" si="431"/>
        <v>MISSING</v>
      </c>
      <c r="X2754" s="56">
        <f t="shared" si="432"/>
        <v>-99</v>
      </c>
      <c r="Y2754" s="56">
        <f t="shared" si="433"/>
        <v>-99</v>
      </c>
      <c r="Z2754" s="56">
        <f t="shared" si="434"/>
        <v>-99</v>
      </c>
      <c r="AA2754" s="56">
        <f t="shared" si="435"/>
        <v>-99</v>
      </c>
      <c r="AB2754" s="56">
        <f t="shared" si="436"/>
        <v>-99</v>
      </c>
      <c r="AC2754" s="56">
        <f t="shared" si="437"/>
        <v>-99</v>
      </c>
      <c r="AD2754" s="3"/>
      <c r="AE2754" s="82">
        <f>IF(D2754=1, 'adjustment factor'!$D$4, IF(D2754=-9,-999,IF(D2754="",-999,0)))</f>
        <v>-999</v>
      </c>
      <c r="AF2754" s="82">
        <f>IF(F2754=1, 'adjustment factor'!$D$5, IF(F2754=-9,-999,IF(F2754="",-999,0)))</f>
        <v>-999</v>
      </c>
      <c r="AG2754" s="82">
        <f>IF(E2754=1, 'adjustment factor'!$D$6, IF(E2754=-9,-999,IF(E2754="",-999,0)))</f>
        <v>-999</v>
      </c>
      <c r="AH2754" s="82">
        <f>IF(K2754&gt;=45,'adjustment factor'!$D$7,IF(K2754=-9,-1200,IF(K2754="",-1200,0)))</f>
        <v>-1200</v>
      </c>
      <c r="AI2754" s="82">
        <f>IF(L2754=1, 'adjustment factor'!$D$8, IF(L2754=-9,-999,IF(L2754="",-999,0)))</f>
        <v>-999</v>
      </c>
      <c r="AJ2754" s="82">
        <f>IF(AND(M2754&gt;=1,M2754&lt;=4),'adjustment factor'!$D$9,IF(M2754=-9,-999,IF(M2754=98,-999,IF(M2754=99,-999,IF(M2754="",-999,0)))))</f>
        <v>-999</v>
      </c>
      <c r="AK2754" s="82">
        <f>IF(H2754=1, 'adjustment factor'!$D$10, IF(H2754=-9,-999,IF(H2754="",-999,0)))</f>
        <v>-999</v>
      </c>
      <c r="AL2754" s="82">
        <f>IF(G2754=1, 'adjustment factor'!$D$11, IF(G2754=-9,-999,IF(G2754="",-999,0)))</f>
        <v>-999</v>
      </c>
      <c r="AM2754" s="82">
        <f>IF(I2754=1, 'adjustment factor'!$D$12, IF(I2754=-9,-999,IF(I2754="",-999,0)))</f>
        <v>-999</v>
      </c>
      <c r="AN2754" s="82">
        <f>IF(J2754=1, 'adjustment factor'!$D$13, IF(J2754=-9,-999,IF(J2754="",-999,0)))</f>
        <v>-999</v>
      </c>
      <c r="AO2754" s="82" t="str">
        <f t="shared" si="438"/>
        <v>-999</v>
      </c>
      <c r="AP2754" s="82" t="str">
        <f t="shared" si="439"/>
        <v>MISSING</v>
      </c>
    </row>
    <row r="2755" spans="2:42">
      <c r="B2755" s="207"/>
      <c r="C2755" s="35">
        <v>2751</v>
      </c>
      <c r="D2755" s="161"/>
      <c r="E2755" s="161"/>
      <c r="F2755" s="161"/>
      <c r="G2755" s="161"/>
      <c r="H2755" s="161"/>
      <c r="I2755" s="161"/>
      <c r="J2755" s="161"/>
      <c r="K2755" s="161"/>
      <c r="L2755" s="161"/>
      <c r="M2755" s="161"/>
      <c r="N2755" s="171"/>
      <c r="O2755" s="171"/>
      <c r="P2755" s="171"/>
      <c r="Q2755" s="171"/>
      <c r="R2755" s="171"/>
      <c r="S2755" s="171"/>
      <c r="T2755" s="208" t="str">
        <f t="shared" si="430"/>
        <v>MISSING</v>
      </c>
      <c r="U2755" s="208" t="str">
        <f t="shared" si="431"/>
        <v>MISSING</v>
      </c>
      <c r="X2755" s="56">
        <f t="shared" si="432"/>
        <v>-99</v>
      </c>
      <c r="Y2755" s="56">
        <f t="shared" si="433"/>
        <v>-99</v>
      </c>
      <c r="Z2755" s="56">
        <f t="shared" si="434"/>
        <v>-99</v>
      </c>
      <c r="AA2755" s="56">
        <f t="shared" si="435"/>
        <v>-99</v>
      </c>
      <c r="AB2755" s="56">
        <f t="shared" si="436"/>
        <v>-99</v>
      </c>
      <c r="AC2755" s="56">
        <f t="shared" si="437"/>
        <v>-99</v>
      </c>
      <c r="AD2755" s="3"/>
      <c r="AE2755" s="82">
        <f>IF(D2755=1, 'adjustment factor'!$D$4, IF(D2755=-9,-999,IF(D2755="",-999,0)))</f>
        <v>-999</v>
      </c>
      <c r="AF2755" s="82">
        <f>IF(F2755=1, 'adjustment factor'!$D$5, IF(F2755=-9,-999,IF(F2755="",-999,0)))</f>
        <v>-999</v>
      </c>
      <c r="AG2755" s="82">
        <f>IF(E2755=1, 'adjustment factor'!$D$6, IF(E2755=-9,-999,IF(E2755="",-999,0)))</f>
        <v>-999</v>
      </c>
      <c r="AH2755" s="82">
        <f>IF(K2755&gt;=45,'adjustment factor'!$D$7,IF(K2755=-9,-1200,IF(K2755="",-1200,0)))</f>
        <v>-1200</v>
      </c>
      <c r="AI2755" s="82">
        <f>IF(L2755=1, 'adjustment factor'!$D$8, IF(L2755=-9,-999,IF(L2755="",-999,0)))</f>
        <v>-999</v>
      </c>
      <c r="AJ2755" s="82">
        <f>IF(AND(M2755&gt;=1,M2755&lt;=4),'adjustment factor'!$D$9,IF(M2755=-9,-999,IF(M2755=98,-999,IF(M2755=99,-999,IF(M2755="",-999,0)))))</f>
        <v>-999</v>
      </c>
      <c r="AK2755" s="82">
        <f>IF(H2755=1, 'adjustment factor'!$D$10, IF(H2755=-9,-999,IF(H2755="",-999,0)))</f>
        <v>-999</v>
      </c>
      <c r="AL2755" s="82">
        <f>IF(G2755=1, 'adjustment factor'!$D$11, IF(G2755=-9,-999,IF(G2755="",-999,0)))</f>
        <v>-999</v>
      </c>
      <c r="AM2755" s="82">
        <f>IF(I2755=1, 'adjustment factor'!$D$12, IF(I2755=-9,-999,IF(I2755="",-999,0)))</f>
        <v>-999</v>
      </c>
      <c r="AN2755" s="82">
        <f>IF(J2755=1, 'adjustment factor'!$D$13, IF(J2755=-9,-999,IF(J2755="",-999,0)))</f>
        <v>-999</v>
      </c>
      <c r="AO2755" s="82" t="str">
        <f t="shared" si="438"/>
        <v>-999</v>
      </c>
      <c r="AP2755" s="82" t="str">
        <f t="shared" si="439"/>
        <v>MISSING</v>
      </c>
    </row>
    <row r="2756" spans="2:42">
      <c r="B2756" s="207"/>
      <c r="C2756" s="35">
        <v>2752</v>
      </c>
      <c r="D2756" s="161"/>
      <c r="E2756" s="161"/>
      <c r="F2756" s="161"/>
      <c r="G2756" s="161"/>
      <c r="H2756" s="161"/>
      <c r="I2756" s="161"/>
      <c r="J2756" s="161"/>
      <c r="K2756" s="161"/>
      <c r="L2756" s="161"/>
      <c r="M2756" s="161"/>
      <c r="N2756" s="171"/>
      <c r="O2756" s="171"/>
      <c r="P2756" s="171"/>
      <c r="Q2756" s="171"/>
      <c r="R2756" s="171"/>
      <c r="S2756" s="171"/>
      <c r="T2756" s="208" t="str">
        <f t="shared" si="430"/>
        <v>MISSING</v>
      </c>
      <c r="U2756" s="208" t="str">
        <f t="shared" si="431"/>
        <v>MISSING</v>
      </c>
      <c r="X2756" s="56">
        <f t="shared" si="432"/>
        <v>-99</v>
      </c>
      <c r="Y2756" s="56">
        <f t="shared" si="433"/>
        <v>-99</v>
      </c>
      <c r="Z2756" s="56">
        <f t="shared" si="434"/>
        <v>-99</v>
      </c>
      <c r="AA2756" s="56">
        <f t="shared" si="435"/>
        <v>-99</v>
      </c>
      <c r="AB2756" s="56">
        <f t="shared" si="436"/>
        <v>-99</v>
      </c>
      <c r="AC2756" s="56">
        <f t="shared" si="437"/>
        <v>-99</v>
      </c>
      <c r="AD2756" s="3"/>
      <c r="AE2756" s="82">
        <f>IF(D2756=1, 'adjustment factor'!$D$4, IF(D2756=-9,-999,IF(D2756="",-999,0)))</f>
        <v>-999</v>
      </c>
      <c r="AF2756" s="82">
        <f>IF(F2756=1, 'adjustment factor'!$D$5, IF(F2756=-9,-999,IF(F2756="",-999,0)))</f>
        <v>-999</v>
      </c>
      <c r="AG2756" s="82">
        <f>IF(E2756=1, 'adjustment factor'!$D$6, IF(E2756=-9,-999,IF(E2756="",-999,0)))</f>
        <v>-999</v>
      </c>
      <c r="AH2756" s="82">
        <f>IF(K2756&gt;=45,'adjustment factor'!$D$7,IF(K2756=-9,-1200,IF(K2756="",-1200,0)))</f>
        <v>-1200</v>
      </c>
      <c r="AI2756" s="82">
        <f>IF(L2756=1, 'adjustment factor'!$D$8, IF(L2756=-9,-999,IF(L2756="",-999,0)))</f>
        <v>-999</v>
      </c>
      <c r="AJ2756" s="82">
        <f>IF(AND(M2756&gt;=1,M2756&lt;=4),'adjustment factor'!$D$9,IF(M2756=-9,-999,IF(M2756=98,-999,IF(M2756=99,-999,IF(M2756="",-999,0)))))</f>
        <v>-999</v>
      </c>
      <c r="AK2756" s="82">
        <f>IF(H2756=1, 'adjustment factor'!$D$10, IF(H2756=-9,-999,IF(H2756="",-999,0)))</f>
        <v>-999</v>
      </c>
      <c r="AL2756" s="82">
        <f>IF(G2756=1, 'adjustment factor'!$D$11, IF(G2756=-9,-999,IF(G2756="",-999,0)))</f>
        <v>-999</v>
      </c>
      <c r="AM2756" s="82">
        <f>IF(I2756=1, 'adjustment factor'!$D$12, IF(I2756=-9,-999,IF(I2756="",-999,0)))</f>
        <v>-999</v>
      </c>
      <c r="AN2756" s="82">
        <f>IF(J2756=1, 'adjustment factor'!$D$13, IF(J2756=-9,-999,IF(J2756="",-999,0)))</f>
        <v>-999</v>
      </c>
      <c r="AO2756" s="82" t="str">
        <f t="shared" si="438"/>
        <v>-999</v>
      </c>
      <c r="AP2756" s="82" t="str">
        <f t="shared" si="439"/>
        <v>MISSING</v>
      </c>
    </row>
    <row r="2757" spans="2:42">
      <c r="B2757" s="207"/>
      <c r="C2757" s="35">
        <v>2753</v>
      </c>
      <c r="D2757" s="161"/>
      <c r="E2757" s="161"/>
      <c r="F2757" s="161"/>
      <c r="G2757" s="161"/>
      <c r="H2757" s="161"/>
      <c r="I2757" s="161"/>
      <c r="J2757" s="161"/>
      <c r="K2757" s="161"/>
      <c r="L2757" s="161"/>
      <c r="M2757" s="161"/>
      <c r="N2757" s="171"/>
      <c r="O2757" s="171"/>
      <c r="P2757" s="171"/>
      <c r="Q2757" s="171"/>
      <c r="R2757" s="171"/>
      <c r="S2757" s="171"/>
      <c r="T2757" s="208" t="str">
        <f t="shared" si="430"/>
        <v>MISSING</v>
      </c>
      <c r="U2757" s="208" t="str">
        <f t="shared" si="431"/>
        <v>MISSING</v>
      </c>
      <c r="X2757" s="56">
        <f t="shared" si="432"/>
        <v>-99</v>
      </c>
      <c r="Y2757" s="56">
        <f t="shared" si="433"/>
        <v>-99</v>
      </c>
      <c r="Z2757" s="56">
        <f t="shared" si="434"/>
        <v>-99</v>
      </c>
      <c r="AA2757" s="56">
        <f t="shared" si="435"/>
        <v>-99</v>
      </c>
      <c r="AB2757" s="56">
        <f t="shared" si="436"/>
        <v>-99</v>
      </c>
      <c r="AC2757" s="56">
        <f t="shared" si="437"/>
        <v>-99</v>
      </c>
      <c r="AD2757" s="3"/>
      <c r="AE2757" s="82">
        <f>IF(D2757=1, 'adjustment factor'!$D$4, IF(D2757=-9,-999,IF(D2757="",-999,0)))</f>
        <v>-999</v>
      </c>
      <c r="AF2757" s="82">
        <f>IF(F2757=1, 'adjustment factor'!$D$5, IF(F2757=-9,-999,IF(F2757="",-999,0)))</f>
        <v>-999</v>
      </c>
      <c r="AG2757" s="82">
        <f>IF(E2757=1, 'adjustment factor'!$D$6, IF(E2757=-9,-999,IF(E2757="",-999,0)))</f>
        <v>-999</v>
      </c>
      <c r="AH2757" s="82">
        <f>IF(K2757&gt;=45,'adjustment factor'!$D$7,IF(K2757=-9,-1200,IF(K2757="",-1200,0)))</f>
        <v>-1200</v>
      </c>
      <c r="AI2757" s="82">
        <f>IF(L2757=1, 'adjustment factor'!$D$8, IF(L2757=-9,-999,IF(L2757="",-999,0)))</f>
        <v>-999</v>
      </c>
      <c r="AJ2757" s="82">
        <f>IF(AND(M2757&gt;=1,M2757&lt;=4),'adjustment factor'!$D$9,IF(M2757=-9,-999,IF(M2757=98,-999,IF(M2757=99,-999,IF(M2757="",-999,0)))))</f>
        <v>-999</v>
      </c>
      <c r="AK2757" s="82">
        <f>IF(H2757=1, 'adjustment factor'!$D$10, IF(H2757=-9,-999,IF(H2757="",-999,0)))</f>
        <v>-999</v>
      </c>
      <c r="AL2757" s="82">
        <f>IF(G2757=1, 'adjustment factor'!$D$11, IF(G2757=-9,-999,IF(G2757="",-999,0)))</f>
        <v>-999</v>
      </c>
      <c r="AM2757" s="82">
        <f>IF(I2757=1, 'adjustment factor'!$D$12, IF(I2757=-9,-999,IF(I2757="",-999,0)))</f>
        <v>-999</v>
      </c>
      <c r="AN2757" s="82">
        <f>IF(J2757=1, 'adjustment factor'!$D$13, IF(J2757=-9,-999,IF(J2757="",-999,0)))</f>
        <v>-999</v>
      </c>
      <c r="AO2757" s="82" t="str">
        <f t="shared" si="438"/>
        <v>-999</v>
      </c>
      <c r="AP2757" s="82" t="str">
        <f t="shared" si="439"/>
        <v>MISSING</v>
      </c>
    </row>
    <row r="2758" spans="2:42">
      <c r="B2758" s="207"/>
      <c r="C2758" s="35">
        <v>2754</v>
      </c>
      <c r="D2758" s="161"/>
      <c r="E2758" s="161"/>
      <c r="F2758" s="161"/>
      <c r="G2758" s="161"/>
      <c r="H2758" s="161"/>
      <c r="I2758" s="161"/>
      <c r="J2758" s="161"/>
      <c r="K2758" s="161"/>
      <c r="L2758" s="161"/>
      <c r="M2758" s="161"/>
      <c r="N2758" s="171"/>
      <c r="O2758" s="171"/>
      <c r="P2758" s="171"/>
      <c r="Q2758" s="171"/>
      <c r="R2758" s="171"/>
      <c r="S2758" s="171"/>
      <c r="T2758" s="208" t="str">
        <f t="shared" si="430"/>
        <v>MISSING</v>
      </c>
      <c r="U2758" s="208" t="str">
        <f t="shared" si="431"/>
        <v>MISSING</v>
      </c>
      <c r="X2758" s="56">
        <f t="shared" si="432"/>
        <v>-99</v>
      </c>
      <c r="Y2758" s="56">
        <f t="shared" si="433"/>
        <v>-99</v>
      </c>
      <c r="Z2758" s="56">
        <f t="shared" si="434"/>
        <v>-99</v>
      </c>
      <c r="AA2758" s="56">
        <f t="shared" si="435"/>
        <v>-99</v>
      </c>
      <c r="AB2758" s="56">
        <f t="shared" si="436"/>
        <v>-99</v>
      </c>
      <c r="AC2758" s="56">
        <f t="shared" si="437"/>
        <v>-99</v>
      </c>
      <c r="AD2758" s="3"/>
      <c r="AE2758" s="82">
        <f>IF(D2758=1, 'adjustment factor'!$D$4, IF(D2758=-9,-999,IF(D2758="",-999,0)))</f>
        <v>-999</v>
      </c>
      <c r="AF2758" s="82">
        <f>IF(F2758=1, 'adjustment factor'!$D$5, IF(F2758=-9,-999,IF(F2758="",-999,0)))</f>
        <v>-999</v>
      </c>
      <c r="AG2758" s="82">
        <f>IF(E2758=1, 'adjustment factor'!$D$6, IF(E2758=-9,-999,IF(E2758="",-999,0)))</f>
        <v>-999</v>
      </c>
      <c r="AH2758" s="82">
        <f>IF(K2758&gt;=45,'adjustment factor'!$D$7,IF(K2758=-9,-1200,IF(K2758="",-1200,0)))</f>
        <v>-1200</v>
      </c>
      <c r="AI2758" s="82">
        <f>IF(L2758=1, 'adjustment factor'!$D$8, IF(L2758=-9,-999,IF(L2758="",-999,0)))</f>
        <v>-999</v>
      </c>
      <c r="AJ2758" s="82">
        <f>IF(AND(M2758&gt;=1,M2758&lt;=4),'adjustment factor'!$D$9,IF(M2758=-9,-999,IF(M2758=98,-999,IF(M2758=99,-999,IF(M2758="",-999,0)))))</f>
        <v>-999</v>
      </c>
      <c r="AK2758" s="82">
        <f>IF(H2758=1, 'adjustment factor'!$D$10, IF(H2758=-9,-999,IF(H2758="",-999,0)))</f>
        <v>-999</v>
      </c>
      <c r="AL2758" s="82">
        <f>IF(G2758=1, 'adjustment factor'!$D$11, IF(G2758=-9,-999,IF(G2758="",-999,0)))</f>
        <v>-999</v>
      </c>
      <c r="AM2758" s="82">
        <f>IF(I2758=1, 'adjustment factor'!$D$12, IF(I2758=-9,-999,IF(I2758="",-999,0)))</f>
        <v>-999</v>
      </c>
      <c r="AN2758" s="82">
        <f>IF(J2758=1, 'adjustment factor'!$D$13, IF(J2758=-9,-999,IF(J2758="",-999,0)))</f>
        <v>-999</v>
      </c>
      <c r="AO2758" s="82" t="str">
        <f t="shared" si="438"/>
        <v>-999</v>
      </c>
      <c r="AP2758" s="82" t="str">
        <f t="shared" si="439"/>
        <v>MISSING</v>
      </c>
    </row>
    <row r="2759" spans="2:42">
      <c r="B2759" s="207"/>
      <c r="C2759" s="35">
        <v>2755</v>
      </c>
      <c r="D2759" s="161"/>
      <c r="E2759" s="161"/>
      <c r="F2759" s="161"/>
      <c r="G2759" s="161"/>
      <c r="H2759" s="161"/>
      <c r="I2759" s="161"/>
      <c r="J2759" s="161"/>
      <c r="K2759" s="161"/>
      <c r="L2759" s="161"/>
      <c r="M2759" s="161"/>
      <c r="N2759" s="171"/>
      <c r="O2759" s="171"/>
      <c r="P2759" s="171"/>
      <c r="Q2759" s="171"/>
      <c r="R2759" s="171"/>
      <c r="S2759" s="171"/>
      <c r="T2759" s="208" t="str">
        <f t="shared" si="430"/>
        <v>MISSING</v>
      </c>
      <c r="U2759" s="208" t="str">
        <f t="shared" si="431"/>
        <v>MISSING</v>
      </c>
      <c r="X2759" s="56">
        <f t="shared" si="432"/>
        <v>-99</v>
      </c>
      <c r="Y2759" s="56">
        <f t="shared" si="433"/>
        <v>-99</v>
      </c>
      <c r="Z2759" s="56">
        <f t="shared" si="434"/>
        <v>-99</v>
      </c>
      <c r="AA2759" s="56">
        <f t="shared" si="435"/>
        <v>-99</v>
      </c>
      <c r="AB2759" s="56">
        <f t="shared" si="436"/>
        <v>-99</v>
      </c>
      <c r="AC2759" s="56">
        <f t="shared" si="437"/>
        <v>-99</v>
      </c>
      <c r="AD2759" s="3"/>
      <c r="AE2759" s="82">
        <f>IF(D2759=1, 'adjustment factor'!$D$4, IF(D2759=-9,-999,IF(D2759="",-999,0)))</f>
        <v>-999</v>
      </c>
      <c r="AF2759" s="82">
        <f>IF(F2759=1, 'adjustment factor'!$D$5, IF(F2759=-9,-999,IF(F2759="",-999,0)))</f>
        <v>-999</v>
      </c>
      <c r="AG2759" s="82">
        <f>IF(E2759=1, 'adjustment factor'!$D$6, IF(E2759=-9,-999,IF(E2759="",-999,0)))</f>
        <v>-999</v>
      </c>
      <c r="AH2759" s="82">
        <f>IF(K2759&gt;=45,'adjustment factor'!$D$7,IF(K2759=-9,-1200,IF(K2759="",-1200,0)))</f>
        <v>-1200</v>
      </c>
      <c r="AI2759" s="82">
        <f>IF(L2759=1, 'adjustment factor'!$D$8, IF(L2759=-9,-999,IF(L2759="",-999,0)))</f>
        <v>-999</v>
      </c>
      <c r="AJ2759" s="82">
        <f>IF(AND(M2759&gt;=1,M2759&lt;=4),'adjustment factor'!$D$9,IF(M2759=-9,-999,IF(M2759=98,-999,IF(M2759=99,-999,IF(M2759="",-999,0)))))</f>
        <v>-999</v>
      </c>
      <c r="AK2759" s="82">
        <f>IF(H2759=1, 'adjustment factor'!$D$10, IF(H2759=-9,-999,IF(H2759="",-999,0)))</f>
        <v>-999</v>
      </c>
      <c r="AL2759" s="82">
        <f>IF(G2759=1, 'adjustment factor'!$D$11, IF(G2759=-9,-999,IF(G2759="",-999,0)))</f>
        <v>-999</v>
      </c>
      <c r="AM2759" s="82">
        <f>IF(I2759=1, 'adjustment factor'!$D$12, IF(I2759=-9,-999,IF(I2759="",-999,0)))</f>
        <v>-999</v>
      </c>
      <c r="AN2759" s="82">
        <f>IF(J2759=1, 'adjustment factor'!$D$13, IF(J2759=-9,-999,IF(J2759="",-999,0)))</f>
        <v>-999</v>
      </c>
      <c r="AO2759" s="82" t="str">
        <f t="shared" si="438"/>
        <v>-999</v>
      </c>
      <c r="AP2759" s="82" t="str">
        <f t="shared" si="439"/>
        <v>MISSING</v>
      </c>
    </row>
    <row r="2760" spans="2:42">
      <c r="B2760" s="207"/>
      <c r="C2760" s="35">
        <v>2756</v>
      </c>
      <c r="D2760" s="161"/>
      <c r="E2760" s="161"/>
      <c r="F2760" s="161"/>
      <c r="G2760" s="161"/>
      <c r="H2760" s="161"/>
      <c r="I2760" s="161"/>
      <c r="J2760" s="161"/>
      <c r="K2760" s="161"/>
      <c r="L2760" s="161"/>
      <c r="M2760" s="161"/>
      <c r="N2760" s="171"/>
      <c r="O2760" s="171"/>
      <c r="P2760" s="171"/>
      <c r="Q2760" s="171"/>
      <c r="R2760" s="171"/>
      <c r="S2760" s="171"/>
      <c r="T2760" s="208" t="str">
        <f t="shared" si="430"/>
        <v>MISSING</v>
      </c>
      <c r="U2760" s="208" t="str">
        <f t="shared" si="431"/>
        <v>MISSING</v>
      </c>
      <c r="X2760" s="56">
        <f t="shared" si="432"/>
        <v>-99</v>
      </c>
      <c r="Y2760" s="56">
        <f t="shared" si="433"/>
        <v>-99</v>
      </c>
      <c r="Z2760" s="56">
        <f t="shared" si="434"/>
        <v>-99</v>
      </c>
      <c r="AA2760" s="56">
        <f t="shared" si="435"/>
        <v>-99</v>
      </c>
      <c r="AB2760" s="56">
        <f t="shared" si="436"/>
        <v>-99</v>
      </c>
      <c r="AC2760" s="56">
        <f t="shared" si="437"/>
        <v>-99</v>
      </c>
      <c r="AD2760" s="3"/>
      <c r="AE2760" s="82">
        <f>IF(D2760=1, 'adjustment factor'!$D$4, IF(D2760=-9,-999,IF(D2760="",-999,0)))</f>
        <v>-999</v>
      </c>
      <c r="AF2760" s="82">
        <f>IF(F2760=1, 'adjustment factor'!$D$5, IF(F2760=-9,-999,IF(F2760="",-999,0)))</f>
        <v>-999</v>
      </c>
      <c r="AG2760" s="82">
        <f>IF(E2760=1, 'adjustment factor'!$D$6, IF(E2760=-9,-999,IF(E2760="",-999,0)))</f>
        <v>-999</v>
      </c>
      <c r="AH2760" s="82">
        <f>IF(K2760&gt;=45,'adjustment factor'!$D$7,IF(K2760=-9,-1200,IF(K2760="",-1200,0)))</f>
        <v>-1200</v>
      </c>
      <c r="AI2760" s="82">
        <f>IF(L2760=1, 'adjustment factor'!$D$8, IF(L2760=-9,-999,IF(L2760="",-999,0)))</f>
        <v>-999</v>
      </c>
      <c r="AJ2760" s="82">
        <f>IF(AND(M2760&gt;=1,M2760&lt;=4),'adjustment factor'!$D$9,IF(M2760=-9,-999,IF(M2760=98,-999,IF(M2760=99,-999,IF(M2760="",-999,0)))))</f>
        <v>-999</v>
      </c>
      <c r="AK2760" s="82">
        <f>IF(H2760=1, 'adjustment factor'!$D$10, IF(H2760=-9,-999,IF(H2760="",-999,0)))</f>
        <v>-999</v>
      </c>
      <c r="AL2760" s="82">
        <f>IF(G2760=1, 'adjustment factor'!$D$11, IF(G2760=-9,-999,IF(G2760="",-999,0)))</f>
        <v>-999</v>
      </c>
      <c r="AM2760" s="82">
        <f>IF(I2760=1, 'adjustment factor'!$D$12, IF(I2760=-9,-999,IF(I2760="",-999,0)))</f>
        <v>-999</v>
      </c>
      <c r="AN2760" s="82">
        <f>IF(J2760=1, 'adjustment factor'!$D$13, IF(J2760=-9,-999,IF(J2760="",-999,0)))</f>
        <v>-999</v>
      </c>
      <c r="AO2760" s="82" t="str">
        <f t="shared" si="438"/>
        <v>-999</v>
      </c>
      <c r="AP2760" s="82" t="str">
        <f t="shared" si="439"/>
        <v>MISSING</v>
      </c>
    </row>
    <row r="2761" spans="2:42">
      <c r="B2761" s="207"/>
      <c r="C2761" s="35">
        <v>2757</v>
      </c>
      <c r="D2761" s="161"/>
      <c r="E2761" s="161"/>
      <c r="F2761" s="161"/>
      <c r="G2761" s="161"/>
      <c r="H2761" s="161"/>
      <c r="I2761" s="161"/>
      <c r="J2761" s="161"/>
      <c r="K2761" s="161"/>
      <c r="L2761" s="161"/>
      <c r="M2761" s="161"/>
      <c r="N2761" s="171"/>
      <c r="O2761" s="171"/>
      <c r="P2761" s="171"/>
      <c r="Q2761" s="171"/>
      <c r="R2761" s="171"/>
      <c r="S2761" s="171"/>
      <c r="T2761" s="208" t="str">
        <f t="shared" si="430"/>
        <v>MISSING</v>
      </c>
      <c r="U2761" s="208" t="str">
        <f t="shared" si="431"/>
        <v>MISSING</v>
      </c>
      <c r="X2761" s="56">
        <f t="shared" si="432"/>
        <v>-99</v>
      </c>
      <c r="Y2761" s="56">
        <f t="shared" si="433"/>
        <v>-99</v>
      </c>
      <c r="Z2761" s="56">
        <f t="shared" si="434"/>
        <v>-99</v>
      </c>
      <c r="AA2761" s="56">
        <f t="shared" si="435"/>
        <v>-99</v>
      </c>
      <c r="AB2761" s="56">
        <f t="shared" si="436"/>
        <v>-99</v>
      </c>
      <c r="AC2761" s="56">
        <f t="shared" si="437"/>
        <v>-99</v>
      </c>
      <c r="AD2761" s="3"/>
      <c r="AE2761" s="82">
        <f>IF(D2761=1, 'adjustment factor'!$D$4, IF(D2761=-9,-999,IF(D2761="",-999,0)))</f>
        <v>-999</v>
      </c>
      <c r="AF2761" s="82">
        <f>IF(F2761=1, 'adjustment factor'!$D$5, IF(F2761=-9,-999,IF(F2761="",-999,0)))</f>
        <v>-999</v>
      </c>
      <c r="AG2761" s="82">
        <f>IF(E2761=1, 'adjustment factor'!$D$6, IF(E2761=-9,-999,IF(E2761="",-999,0)))</f>
        <v>-999</v>
      </c>
      <c r="AH2761" s="82">
        <f>IF(K2761&gt;=45,'adjustment factor'!$D$7,IF(K2761=-9,-1200,IF(K2761="",-1200,0)))</f>
        <v>-1200</v>
      </c>
      <c r="AI2761" s="82">
        <f>IF(L2761=1, 'adjustment factor'!$D$8, IF(L2761=-9,-999,IF(L2761="",-999,0)))</f>
        <v>-999</v>
      </c>
      <c r="AJ2761" s="82">
        <f>IF(AND(M2761&gt;=1,M2761&lt;=4),'adjustment factor'!$D$9,IF(M2761=-9,-999,IF(M2761=98,-999,IF(M2761=99,-999,IF(M2761="",-999,0)))))</f>
        <v>-999</v>
      </c>
      <c r="AK2761" s="82">
        <f>IF(H2761=1, 'adjustment factor'!$D$10, IF(H2761=-9,-999,IF(H2761="",-999,0)))</f>
        <v>-999</v>
      </c>
      <c r="AL2761" s="82">
        <f>IF(G2761=1, 'adjustment factor'!$D$11, IF(G2761=-9,-999,IF(G2761="",-999,0)))</f>
        <v>-999</v>
      </c>
      <c r="AM2761" s="82">
        <f>IF(I2761=1, 'adjustment factor'!$D$12, IF(I2761=-9,-999,IF(I2761="",-999,0)))</f>
        <v>-999</v>
      </c>
      <c r="AN2761" s="82">
        <f>IF(J2761=1, 'adjustment factor'!$D$13, IF(J2761=-9,-999,IF(J2761="",-999,0)))</f>
        <v>-999</v>
      </c>
      <c r="AO2761" s="82" t="str">
        <f t="shared" si="438"/>
        <v>-999</v>
      </c>
      <c r="AP2761" s="82" t="str">
        <f t="shared" si="439"/>
        <v>MISSING</v>
      </c>
    </row>
    <row r="2762" spans="2:42">
      <c r="B2762" s="207"/>
      <c r="C2762" s="35">
        <v>2758</v>
      </c>
      <c r="D2762" s="161"/>
      <c r="E2762" s="161"/>
      <c r="F2762" s="161"/>
      <c r="G2762" s="161"/>
      <c r="H2762" s="161"/>
      <c r="I2762" s="161"/>
      <c r="J2762" s="161"/>
      <c r="K2762" s="161"/>
      <c r="L2762" s="161"/>
      <c r="M2762" s="161"/>
      <c r="N2762" s="171"/>
      <c r="O2762" s="171"/>
      <c r="P2762" s="171"/>
      <c r="Q2762" s="171"/>
      <c r="R2762" s="171"/>
      <c r="S2762" s="171"/>
      <c r="T2762" s="208" t="str">
        <f t="shared" si="430"/>
        <v>MISSING</v>
      </c>
      <c r="U2762" s="208" t="str">
        <f t="shared" si="431"/>
        <v>MISSING</v>
      </c>
      <c r="X2762" s="56">
        <f t="shared" si="432"/>
        <v>-99</v>
      </c>
      <c r="Y2762" s="56">
        <f t="shared" si="433"/>
        <v>-99</v>
      </c>
      <c r="Z2762" s="56">
        <f t="shared" si="434"/>
        <v>-99</v>
      </c>
      <c r="AA2762" s="56">
        <f t="shared" si="435"/>
        <v>-99</v>
      </c>
      <c r="AB2762" s="56">
        <f t="shared" si="436"/>
        <v>-99</v>
      </c>
      <c r="AC2762" s="56">
        <f t="shared" si="437"/>
        <v>-99</v>
      </c>
      <c r="AD2762" s="3"/>
      <c r="AE2762" s="82">
        <f>IF(D2762=1, 'adjustment factor'!$D$4, IF(D2762=-9,-999,IF(D2762="",-999,0)))</f>
        <v>-999</v>
      </c>
      <c r="AF2762" s="82">
        <f>IF(F2762=1, 'adjustment factor'!$D$5, IF(F2762=-9,-999,IF(F2762="",-999,0)))</f>
        <v>-999</v>
      </c>
      <c r="AG2762" s="82">
        <f>IF(E2762=1, 'adjustment factor'!$D$6, IF(E2762=-9,-999,IF(E2762="",-999,0)))</f>
        <v>-999</v>
      </c>
      <c r="AH2762" s="82">
        <f>IF(K2762&gt;=45,'adjustment factor'!$D$7,IF(K2762=-9,-1200,IF(K2762="",-1200,0)))</f>
        <v>-1200</v>
      </c>
      <c r="AI2762" s="82">
        <f>IF(L2762=1, 'adjustment factor'!$D$8, IF(L2762=-9,-999,IF(L2762="",-999,0)))</f>
        <v>-999</v>
      </c>
      <c r="AJ2762" s="82">
        <f>IF(AND(M2762&gt;=1,M2762&lt;=4),'adjustment factor'!$D$9,IF(M2762=-9,-999,IF(M2762=98,-999,IF(M2762=99,-999,IF(M2762="",-999,0)))))</f>
        <v>-999</v>
      </c>
      <c r="AK2762" s="82">
        <f>IF(H2762=1, 'adjustment factor'!$D$10, IF(H2762=-9,-999,IF(H2762="",-999,0)))</f>
        <v>-999</v>
      </c>
      <c r="AL2762" s="82">
        <f>IF(G2762=1, 'adjustment factor'!$D$11, IF(G2762=-9,-999,IF(G2762="",-999,0)))</f>
        <v>-999</v>
      </c>
      <c r="AM2762" s="82">
        <f>IF(I2762=1, 'adjustment factor'!$D$12, IF(I2762=-9,-999,IF(I2762="",-999,0)))</f>
        <v>-999</v>
      </c>
      <c r="AN2762" s="82">
        <f>IF(J2762=1, 'adjustment factor'!$D$13, IF(J2762=-9,-999,IF(J2762="",-999,0)))</f>
        <v>-999</v>
      </c>
      <c r="AO2762" s="82" t="str">
        <f t="shared" si="438"/>
        <v>-999</v>
      </c>
      <c r="AP2762" s="82" t="str">
        <f t="shared" si="439"/>
        <v>MISSING</v>
      </c>
    </row>
    <row r="2763" spans="2:42">
      <c r="B2763" s="207"/>
      <c r="C2763" s="35">
        <v>2759</v>
      </c>
      <c r="D2763" s="161"/>
      <c r="E2763" s="161"/>
      <c r="F2763" s="161"/>
      <c r="G2763" s="161"/>
      <c r="H2763" s="161"/>
      <c r="I2763" s="161"/>
      <c r="J2763" s="161"/>
      <c r="K2763" s="161"/>
      <c r="L2763" s="161"/>
      <c r="M2763" s="161"/>
      <c r="N2763" s="171"/>
      <c r="O2763" s="171"/>
      <c r="P2763" s="171"/>
      <c r="Q2763" s="171"/>
      <c r="R2763" s="171"/>
      <c r="S2763" s="171"/>
      <c r="T2763" s="208" t="str">
        <f t="shared" si="430"/>
        <v>MISSING</v>
      </c>
      <c r="U2763" s="208" t="str">
        <f t="shared" si="431"/>
        <v>MISSING</v>
      </c>
      <c r="X2763" s="56">
        <f t="shared" si="432"/>
        <v>-99</v>
      </c>
      <c r="Y2763" s="56">
        <f t="shared" si="433"/>
        <v>-99</v>
      </c>
      <c r="Z2763" s="56">
        <f t="shared" si="434"/>
        <v>-99</v>
      </c>
      <c r="AA2763" s="56">
        <f t="shared" si="435"/>
        <v>-99</v>
      </c>
      <c r="AB2763" s="56">
        <f t="shared" si="436"/>
        <v>-99</v>
      </c>
      <c r="AC2763" s="56">
        <f t="shared" si="437"/>
        <v>-99</v>
      </c>
      <c r="AD2763" s="3"/>
      <c r="AE2763" s="82">
        <f>IF(D2763=1, 'adjustment factor'!$D$4, IF(D2763=-9,-999,IF(D2763="",-999,0)))</f>
        <v>-999</v>
      </c>
      <c r="AF2763" s="82">
        <f>IF(F2763=1, 'adjustment factor'!$D$5, IF(F2763=-9,-999,IF(F2763="",-999,0)))</f>
        <v>-999</v>
      </c>
      <c r="AG2763" s="82">
        <f>IF(E2763=1, 'adjustment factor'!$D$6, IF(E2763=-9,-999,IF(E2763="",-999,0)))</f>
        <v>-999</v>
      </c>
      <c r="AH2763" s="82">
        <f>IF(K2763&gt;=45,'adjustment factor'!$D$7,IF(K2763=-9,-1200,IF(K2763="",-1200,0)))</f>
        <v>-1200</v>
      </c>
      <c r="AI2763" s="82">
        <f>IF(L2763=1, 'adjustment factor'!$D$8, IF(L2763=-9,-999,IF(L2763="",-999,0)))</f>
        <v>-999</v>
      </c>
      <c r="AJ2763" s="82">
        <f>IF(AND(M2763&gt;=1,M2763&lt;=4),'adjustment factor'!$D$9,IF(M2763=-9,-999,IF(M2763=98,-999,IF(M2763=99,-999,IF(M2763="",-999,0)))))</f>
        <v>-999</v>
      </c>
      <c r="AK2763" s="82">
        <f>IF(H2763=1, 'adjustment factor'!$D$10, IF(H2763=-9,-999,IF(H2763="",-999,0)))</f>
        <v>-999</v>
      </c>
      <c r="AL2763" s="82">
        <f>IF(G2763=1, 'adjustment factor'!$D$11, IF(G2763=-9,-999,IF(G2763="",-999,0)))</f>
        <v>-999</v>
      </c>
      <c r="AM2763" s="82">
        <f>IF(I2763=1, 'adjustment factor'!$D$12, IF(I2763=-9,-999,IF(I2763="",-999,0)))</f>
        <v>-999</v>
      </c>
      <c r="AN2763" s="82">
        <f>IF(J2763=1, 'adjustment factor'!$D$13, IF(J2763=-9,-999,IF(J2763="",-999,0)))</f>
        <v>-999</v>
      </c>
      <c r="AO2763" s="82" t="str">
        <f t="shared" si="438"/>
        <v>-999</v>
      </c>
      <c r="AP2763" s="82" t="str">
        <f t="shared" si="439"/>
        <v>MISSING</v>
      </c>
    </row>
    <row r="2764" spans="2:42">
      <c r="B2764" s="207"/>
      <c r="C2764" s="35">
        <v>2760</v>
      </c>
      <c r="D2764" s="161"/>
      <c r="E2764" s="161"/>
      <c r="F2764" s="161"/>
      <c r="G2764" s="161"/>
      <c r="H2764" s="161"/>
      <c r="I2764" s="161"/>
      <c r="J2764" s="161"/>
      <c r="K2764" s="161"/>
      <c r="L2764" s="161"/>
      <c r="M2764" s="161"/>
      <c r="N2764" s="171"/>
      <c r="O2764" s="171"/>
      <c r="P2764" s="171"/>
      <c r="Q2764" s="171"/>
      <c r="R2764" s="171"/>
      <c r="S2764" s="171"/>
      <c r="T2764" s="208" t="str">
        <f t="shared" si="430"/>
        <v>MISSING</v>
      </c>
      <c r="U2764" s="208" t="str">
        <f t="shared" si="431"/>
        <v>MISSING</v>
      </c>
      <c r="X2764" s="56">
        <f t="shared" si="432"/>
        <v>-99</v>
      </c>
      <c r="Y2764" s="56">
        <f t="shared" si="433"/>
        <v>-99</v>
      </c>
      <c r="Z2764" s="56">
        <f t="shared" si="434"/>
        <v>-99</v>
      </c>
      <c r="AA2764" s="56">
        <f t="shared" si="435"/>
        <v>-99</v>
      </c>
      <c r="AB2764" s="56">
        <f t="shared" si="436"/>
        <v>-99</v>
      </c>
      <c r="AC2764" s="56">
        <f t="shared" si="437"/>
        <v>-99</v>
      </c>
      <c r="AD2764" s="3"/>
      <c r="AE2764" s="82">
        <f>IF(D2764=1, 'adjustment factor'!$D$4, IF(D2764=-9,-999,IF(D2764="",-999,0)))</f>
        <v>-999</v>
      </c>
      <c r="AF2764" s="82">
        <f>IF(F2764=1, 'adjustment factor'!$D$5, IF(F2764=-9,-999,IF(F2764="",-999,0)))</f>
        <v>-999</v>
      </c>
      <c r="AG2764" s="82">
        <f>IF(E2764=1, 'adjustment factor'!$D$6, IF(E2764=-9,-999,IF(E2764="",-999,0)))</f>
        <v>-999</v>
      </c>
      <c r="AH2764" s="82">
        <f>IF(K2764&gt;=45,'adjustment factor'!$D$7,IF(K2764=-9,-1200,IF(K2764="",-1200,0)))</f>
        <v>-1200</v>
      </c>
      <c r="AI2764" s="82">
        <f>IF(L2764=1, 'adjustment factor'!$D$8, IF(L2764=-9,-999,IF(L2764="",-999,0)))</f>
        <v>-999</v>
      </c>
      <c r="AJ2764" s="82">
        <f>IF(AND(M2764&gt;=1,M2764&lt;=4),'adjustment factor'!$D$9,IF(M2764=-9,-999,IF(M2764=98,-999,IF(M2764=99,-999,IF(M2764="",-999,0)))))</f>
        <v>-999</v>
      </c>
      <c r="AK2764" s="82">
        <f>IF(H2764=1, 'adjustment factor'!$D$10, IF(H2764=-9,-999,IF(H2764="",-999,0)))</f>
        <v>-999</v>
      </c>
      <c r="AL2764" s="82">
        <f>IF(G2764=1, 'adjustment factor'!$D$11, IF(G2764=-9,-999,IF(G2764="",-999,0)))</f>
        <v>-999</v>
      </c>
      <c r="AM2764" s="82">
        <f>IF(I2764=1, 'adjustment factor'!$D$12, IF(I2764=-9,-999,IF(I2764="",-999,0)))</f>
        <v>-999</v>
      </c>
      <c r="AN2764" s="82">
        <f>IF(J2764=1, 'adjustment factor'!$D$13, IF(J2764=-9,-999,IF(J2764="",-999,0)))</f>
        <v>-999</v>
      </c>
      <c r="AO2764" s="82" t="str">
        <f t="shared" si="438"/>
        <v>-999</v>
      </c>
      <c r="AP2764" s="82" t="str">
        <f t="shared" si="439"/>
        <v>MISSING</v>
      </c>
    </row>
    <row r="2765" spans="2:42">
      <c r="B2765" s="207"/>
      <c r="C2765" s="35">
        <v>2761</v>
      </c>
      <c r="D2765" s="161"/>
      <c r="E2765" s="161"/>
      <c r="F2765" s="161"/>
      <c r="G2765" s="161"/>
      <c r="H2765" s="161"/>
      <c r="I2765" s="161"/>
      <c r="J2765" s="161"/>
      <c r="K2765" s="161"/>
      <c r="L2765" s="161"/>
      <c r="M2765" s="161"/>
      <c r="N2765" s="171"/>
      <c r="O2765" s="171"/>
      <c r="P2765" s="171"/>
      <c r="Q2765" s="171"/>
      <c r="R2765" s="171"/>
      <c r="S2765" s="171"/>
      <c r="T2765" s="208" t="str">
        <f t="shared" si="430"/>
        <v>MISSING</v>
      </c>
      <c r="U2765" s="208" t="str">
        <f t="shared" si="431"/>
        <v>MISSING</v>
      </c>
      <c r="X2765" s="56">
        <f t="shared" si="432"/>
        <v>-99</v>
      </c>
      <c r="Y2765" s="56">
        <f t="shared" si="433"/>
        <v>-99</v>
      </c>
      <c r="Z2765" s="56">
        <f t="shared" si="434"/>
        <v>-99</v>
      </c>
      <c r="AA2765" s="56">
        <f t="shared" si="435"/>
        <v>-99</v>
      </c>
      <c r="AB2765" s="56">
        <f t="shared" si="436"/>
        <v>-99</v>
      </c>
      <c r="AC2765" s="56">
        <f t="shared" si="437"/>
        <v>-99</v>
      </c>
      <c r="AD2765" s="3"/>
      <c r="AE2765" s="82">
        <f>IF(D2765=1, 'adjustment factor'!$D$4, IF(D2765=-9,-999,IF(D2765="",-999,0)))</f>
        <v>-999</v>
      </c>
      <c r="AF2765" s="82">
        <f>IF(F2765=1, 'adjustment factor'!$D$5, IF(F2765=-9,-999,IF(F2765="",-999,0)))</f>
        <v>-999</v>
      </c>
      <c r="AG2765" s="82">
        <f>IF(E2765=1, 'adjustment factor'!$D$6, IF(E2765=-9,-999,IF(E2765="",-999,0)))</f>
        <v>-999</v>
      </c>
      <c r="AH2765" s="82">
        <f>IF(K2765&gt;=45,'adjustment factor'!$D$7,IF(K2765=-9,-1200,IF(K2765="",-1200,0)))</f>
        <v>-1200</v>
      </c>
      <c r="AI2765" s="82">
        <f>IF(L2765=1, 'adjustment factor'!$D$8, IF(L2765=-9,-999,IF(L2765="",-999,0)))</f>
        <v>-999</v>
      </c>
      <c r="AJ2765" s="82">
        <f>IF(AND(M2765&gt;=1,M2765&lt;=4),'adjustment factor'!$D$9,IF(M2765=-9,-999,IF(M2765=98,-999,IF(M2765=99,-999,IF(M2765="",-999,0)))))</f>
        <v>-999</v>
      </c>
      <c r="AK2765" s="82">
        <f>IF(H2765=1, 'adjustment factor'!$D$10, IF(H2765=-9,-999,IF(H2765="",-999,0)))</f>
        <v>-999</v>
      </c>
      <c r="AL2765" s="82">
        <f>IF(G2765=1, 'adjustment factor'!$D$11, IF(G2765=-9,-999,IF(G2765="",-999,0)))</f>
        <v>-999</v>
      </c>
      <c r="AM2765" s="82">
        <f>IF(I2765=1, 'adjustment factor'!$D$12, IF(I2765=-9,-999,IF(I2765="",-999,0)))</f>
        <v>-999</v>
      </c>
      <c r="AN2765" s="82">
        <f>IF(J2765=1, 'adjustment factor'!$D$13, IF(J2765=-9,-999,IF(J2765="",-999,0)))</f>
        <v>-999</v>
      </c>
      <c r="AO2765" s="82" t="str">
        <f t="shared" si="438"/>
        <v>-999</v>
      </c>
      <c r="AP2765" s="82" t="str">
        <f t="shared" si="439"/>
        <v>MISSING</v>
      </c>
    </row>
    <row r="2766" spans="2:42">
      <c r="B2766" s="207"/>
      <c r="C2766" s="35">
        <v>2762</v>
      </c>
      <c r="D2766" s="161"/>
      <c r="E2766" s="161"/>
      <c r="F2766" s="161"/>
      <c r="G2766" s="161"/>
      <c r="H2766" s="161"/>
      <c r="I2766" s="161"/>
      <c r="J2766" s="161"/>
      <c r="K2766" s="161"/>
      <c r="L2766" s="161"/>
      <c r="M2766" s="161"/>
      <c r="N2766" s="171"/>
      <c r="O2766" s="171"/>
      <c r="P2766" s="171"/>
      <c r="Q2766" s="171"/>
      <c r="R2766" s="171"/>
      <c r="S2766" s="171"/>
      <c r="T2766" s="208" t="str">
        <f t="shared" si="430"/>
        <v>MISSING</v>
      </c>
      <c r="U2766" s="208" t="str">
        <f t="shared" si="431"/>
        <v>MISSING</v>
      </c>
      <c r="X2766" s="56">
        <f t="shared" si="432"/>
        <v>-99</v>
      </c>
      <c r="Y2766" s="56">
        <f t="shared" si="433"/>
        <v>-99</v>
      </c>
      <c r="Z2766" s="56">
        <f t="shared" si="434"/>
        <v>-99</v>
      </c>
      <c r="AA2766" s="56">
        <f t="shared" si="435"/>
        <v>-99</v>
      </c>
      <c r="AB2766" s="56">
        <f t="shared" si="436"/>
        <v>-99</v>
      </c>
      <c r="AC2766" s="56">
        <f t="shared" si="437"/>
        <v>-99</v>
      </c>
      <c r="AD2766" s="3"/>
      <c r="AE2766" s="82">
        <f>IF(D2766=1, 'adjustment factor'!$D$4, IF(D2766=-9,-999,IF(D2766="",-999,0)))</f>
        <v>-999</v>
      </c>
      <c r="AF2766" s="82">
        <f>IF(F2766=1, 'adjustment factor'!$D$5, IF(F2766=-9,-999,IF(F2766="",-999,0)))</f>
        <v>-999</v>
      </c>
      <c r="AG2766" s="82">
        <f>IF(E2766=1, 'adjustment factor'!$D$6, IF(E2766=-9,-999,IF(E2766="",-999,0)))</f>
        <v>-999</v>
      </c>
      <c r="AH2766" s="82">
        <f>IF(K2766&gt;=45,'adjustment factor'!$D$7,IF(K2766=-9,-1200,IF(K2766="",-1200,0)))</f>
        <v>-1200</v>
      </c>
      <c r="AI2766" s="82">
        <f>IF(L2766=1, 'adjustment factor'!$D$8, IF(L2766=-9,-999,IF(L2766="",-999,0)))</f>
        <v>-999</v>
      </c>
      <c r="AJ2766" s="82">
        <f>IF(AND(M2766&gt;=1,M2766&lt;=4),'adjustment factor'!$D$9,IF(M2766=-9,-999,IF(M2766=98,-999,IF(M2766=99,-999,IF(M2766="",-999,0)))))</f>
        <v>-999</v>
      </c>
      <c r="AK2766" s="82">
        <f>IF(H2766=1, 'adjustment factor'!$D$10, IF(H2766=-9,-999,IF(H2766="",-999,0)))</f>
        <v>-999</v>
      </c>
      <c r="AL2766" s="82">
        <f>IF(G2766=1, 'adjustment factor'!$D$11, IF(G2766=-9,-999,IF(G2766="",-999,0)))</f>
        <v>-999</v>
      </c>
      <c r="AM2766" s="82">
        <f>IF(I2766=1, 'adjustment factor'!$D$12, IF(I2766=-9,-999,IF(I2766="",-999,0)))</f>
        <v>-999</v>
      </c>
      <c r="AN2766" s="82">
        <f>IF(J2766=1, 'adjustment factor'!$D$13, IF(J2766=-9,-999,IF(J2766="",-999,0)))</f>
        <v>-999</v>
      </c>
      <c r="AO2766" s="82" t="str">
        <f t="shared" si="438"/>
        <v>-999</v>
      </c>
      <c r="AP2766" s="82" t="str">
        <f t="shared" si="439"/>
        <v>MISSING</v>
      </c>
    </row>
    <row r="2767" spans="2:42">
      <c r="B2767" s="207"/>
      <c r="C2767" s="35">
        <v>2763</v>
      </c>
      <c r="D2767" s="161"/>
      <c r="E2767" s="161"/>
      <c r="F2767" s="161"/>
      <c r="G2767" s="161"/>
      <c r="H2767" s="161"/>
      <c r="I2767" s="161"/>
      <c r="J2767" s="161"/>
      <c r="K2767" s="161"/>
      <c r="L2767" s="161"/>
      <c r="M2767" s="161"/>
      <c r="N2767" s="171"/>
      <c r="O2767" s="171"/>
      <c r="P2767" s="171"/>
      <c r="Q2767" s="171"/>
      <c r="R2767" s="171"/>
      <c r="S2767" s="171"/>
      <c r="T2767" s="208" t="str">
        <f t="shared" si="430"/>
        <v>MISSING</v>
      </c>
      <c r="U2767" s="208" t="str">
        <f t="shared" si="431"/>
        <v>MISSING</v>
      </c>
      <c r="X2767" s="56">
        <f t="shared" si="432"/>
        <v>-99</v>
      </c>
      <c r="Y2767" s="56">
        <f t="shared" si="433"/>
        <v>-99</v>
      </c>
      <c r="Z2767" s="56">
        <f t="shared" si="434"/>
        <v>-99</v>
      </c>
      <c r="AA2767" s="56">
        <f t="shared" si="435"/>
        <v>-99</v>
      </c>
      <c r="AB2767" s="56">
        <f t="shared" si="436"/>
        <v>-99</v>
      </c>
      <c r="AC2767" s="56">
        <f t="shared" si="437"/>
        <v>-99</v>
      </c>
      <c r="AD2767" s="3"/>
      <c r="AE2767" s="82">
        <f>IF(D2767=1, 'adjustment factor'!$D$4, IF(D2767=-9,-999,IF(D2767="",-999,0)))</f>
        <v>-999</v>
      </c>
      <c r="AF2767" s="82">
        <f>IF(F2767=1, 'adjustment factor'!$D$5, IF(F2767=-9,-999,IF(F2767="",-999,0)))</f>
        <v>-999</v>
      </c>
      <c r="AG2767" s="82">
        <f>IF(E2767=1, 'adjustment factor'!$D$6, IF(E2767=-9,-999,IF(E2767="",-999,0)))</f>
        <v>-999</v>
      </c>
      <c r="AH2767" s="82">
        <f>IF(K2767&gt;=45,'adjustment factor'!$D$7,IF(K2767=-9,-1200,IF(K2767="",-1200,0)))</f>
        <v>-1200</v>
      </c>
      <c r="AI2767" s="82">
        <f>IF(L2767=1, 'adjustment factor'!$D$8, IF(L2767=-9,-999,IF(L2767="",-999,0)))</f>
        <v>-999</v>
      </c>
      <c r="AJ2767" s="82">
        <f>IF(AND(M2767&gt;=1,M2767&lt;=4),'adjustment factor'!$D$9,IF(M2767=-9,-999,IF(M2767=98,-999,IF(M2767=99,-999,IF(M2767="",-999,0)))))</f>
        <v>-999</v>
      </c>
      <c r="AK2767" s="82">
        <f>IF(H2767=1, 'adjustment factor'!$D$10, IF(H2767=-9,-999,IF(H2767="",-999,0)))</f>
        <v>-999</v>
      </c>
      <c r="AL2767" s="82">
        <f>IF(G2767=1, 'adjustment factor'!$D$11, IF(G2767=-9,-999,IF(G2767="",-999,0)))</f>
        <v>-999</v>
      </c>
      <c r="AM2767" s="82">
        <f>IF(I2767=1, 'adjustment factor'!$D$12, IF(I2767=-9,-999,IF(I2767="",-999,0)))</f>
        <v>-999</v>
      </c>
      <c r="AN2767" s="82">
        <f>IF(J2767=1, 'adjustment factor'!$D$13, IF(J2767=-9,-999,IF(J2767="",-999,0)))</f>
        <v>-999</v>
      </c>
      <c r="AO2767" s="82" t="str">
        <f t="shared" si="438"/>
        <v>-999</v>
      </c>
      <c r="AP2767" s="82" t="str">
        <f t="shared" si="439"/>
        <v>MISSING</v>
      </c>
    </row>
    <row r="2768" spans="2:42">
      <c r="B2768" s="207"/>
      <c r="C2768" s="35">
        <v>2764</v>
      </c>
      <c r="D2768" s="161"/>
      <c r="E2768" s="161"/>
      <c r="F2768" s="161"/>
      <c r="G2768" s="161"/>
      <c r="H2768" s="161"/>
      <c r="I2768" s="161"/>
      <c r="J2768" s="161"/>
      <c r="K2768" s="161"/>
      <c r="L2768" s="161"/>
      <c r="M2768" s="161"/>
      <c r="N2768" s="171"/>
      <c r="O2768" s="171"/>
      <c r="P2768" s="171"/>
      <c r="Q2768" s="171"/>
      <c r="R2768" s="171"/>
      <c r="S2768" s="171"/>
      <c r="T2768" s="208" t="str">
        <f t="shared" si="430"/>
        <v>MISSING</v>
      </c>
      <c r="U2768" s="208" t="str">
        <f t="shared" si="431"/>
        <v>MISSING</v>
      </c>
      <c r="X2768" s="56">
        <f t="shared" si="432"/>
        <v>-99</v>
      </c>
      <c r="Y2768" s="56">
        <f t="shared" si="433"/>
        <v>-99</v>
      </c>
      <c r="Z2768" s="56">
        <f t="shared" si="434"/>
        <v>-99</v>
      </c>
      <c r="AA2768" s="56">
        <f t="shared" si="435"/>
        <v>-99</v>
      </c>
      <c r="AB2768" s="56">
        <f t="shared" si="436"/>
        <v>-99</v>
      </c>
      <c r="AC2768" s="56">
        <f t="shared" si="437"/>
        <v>-99</v>
      </c>
      <c r="AD2768" s="3"/>
      <c r="AE2768" s="82">
        <f>IF(D2768=1, 'adjustment factor'!$D$4, IF(D2768=-9,-999,IF(D2768="",-999,0)))</f>
        <v>-999</v>
      </c>
      <c r="AF2768" s="82">
        <f>IF(F2768=1, 'adjustment factor'!$D$5, IF(F2768=-9,-999,IF(F2768="",-999,0)))</f>
        <v>-999</v>
      </c>
      <c r="AG2768" s="82">
        <f>IF(E2768=1, 'adjustment factor'!$D$6, IF(E2768=-9,-999,IF(E2768="",-999,0)))</f>
        <v>-999</v>
      </c>
      <c r="AH2768" s="82">
        <f>IF(K2768&gt;=45,'adjustment factor'!$D$7,IF(K2768=-9,-1200,IF(K2768="",-1200,0)))</f>
        <v>-1200</v>
      </c>
      <c r="AI2768" s="82">
        <f>IF(L2768=1, 'adjustment factor'!$D$8, IF(L2768=-9,-999,IF(L2768="",-999,0)))</f>
        <v>-999</v>
      </c>
      <c r="AJ2768" s="82">
        <f>IF(AND(M2768&gt;=1,M2768&lt;=4),'adjustment factor'!$D$9,IF(M2768=-9,-999,IF(M2768=98,-999,IF(M2768=99,-999,IF(M2768="",-999,0)))))</f>
        <v>-999</v>
      </c>
      <c r="AK2768" s="82">
        <f>IF(H2768=1, 'adjustment factor'!$D$10, IF(H2768=-9,-999,IF(H2768="",-999,0)))</f>
        <v>-999</v>
      </c>
      <c r="AL2768" s="82">
        <f>IF(G2768=1, 'adjustment factor'!$D$11, IF(G2768=-9,-999,IF(G2768="",-999,0)))</f>
        <v>-999</v>
      </c>
      <c r="AM2768" s="82">
        <f>IF(I2768=1, 'adjustment factor'!$D$12, IF(I2768=-9,-999,IF(I2768="",-999,0)))</f>
        <v>-999</v>
      </c>
      <c r="AN2768" s="82">
        <f>IF(J2768=1, 'adjustment factor'!$D$13, IF(J2768=-9,-999,IF(J2768="",-999,0)))</f>
        <v>-999</v>
      </c>
      <c r="AO2768" s="82" t="str">
        <f t="shared" si="438"/>
        <v>-999</v>
      </c>
      <c r="AP2768" s="82" t="str">
        <f t="shared" si="439"/>
        <v>MISSING</v>
      </c>
    </row>
    <row r="2769" spans="2:42">
      <c r="B2769" s="207"/>
      <c r="C2769" s="35">
        <v>2765</v>
      </c>
      <c r="D2769" s="161"/>
      <c r="E2769" s="161"/>
      <c r="F2769" s="161"/>
      <c r="G2769" s="161"/>
      <c r="H2769" s="161"/>
      <c r="I2769" s="161"/>
      <c r="J2769" s="161"/>
      <c r="K2769" s="161"/>
      <c r="L2769" s="161"/>
      <c r="M2769" s="161"/>
      <c r="N2769" s="171"/>
      <c r="O2769" s="171"/>
      <c r="P2769" s="171"/>
      <c r="Q2769" s="171"/>
      <c r="R2769" s="171"/>
      <c r="S2769" s="171"/>
      <c r="T2769" s="208" t="str">
        <f t="shared" si="430"/>
        <v>MISSING</v>
      </c>
      <c r="U2769" s="208" t="str">
        <f t="shared" si="431"/>
        <v>MISSING</v>
      </c>
      <c r="X2769" s="56">
        <f t="shared" si="432"/>
        <v>-99</v>
      </c>
      <c r="Y2769" s="56">
        <f t="shared" si="433"/>
        <v>-99</v>
      </c>
      <c r="Z2769" s="56">
        <f t="shared" si="434"/>
        <v>-99</v>
      </c>
      <c r="AA2769" s="56">
        <f t="shared" si="435"/>
        <v>-99</v>
      </c>
      <c r="AB2769" s="56">
        <f t="shared" si="436"/>
        <v>-99</v>
      </c>
      <c r="AC2769" s="56">
        <f t="shared" si="437"/>
        <v>-99</v>
      </c>
      <c r="AD2769" s="3"/>
      <c r="AE2769" s="82">
        <f>IF(D2769=1, 'adjustment factor'!$D$4, IF(D2769=-9,-999,IF(D2769="",-999,0)))</f>
        <v>-999</v>
      </c>
      <c r="AF2769" s="82">
        <f>IF(F2769=1, 'adjustment factor'!$D$5, IF(F2769=-9,-999,IF(F2769="",-999,0)))</f>
        <v>-999</v>
      </c>
      <c r="AG2769" s="82">
        <f>IF(E2769=1, 'adjustment factor'!$D$6, IF(E2769=-9,-999,IF(E2769="",-999,0)))</f>
        <v>-999</v>
      </c>
      <c r="AH2769" s="82">
        <f>IF(K2769&gt;=45,'adjustment factor'!$D$7,IF(K2769=-9,-1200,IF(K2769="",-1200,0)))</f>
        <v>-1200</v>
      </c>
      <c r="AI2769" s="82">
        <f>IF(L2769=1, 'adjustment factor'!$D$8, IF(L2769=-9,-999,IF(L2769="",-999,0)))</f>
        <v>-999</v>
      </c>
      <c r="AJ2769" s="82">
        <f>IF(AND(M2769&gt;=1,M2769&lt;=4),'adjustment factor'!$D$9,IF(M2769=-9,-999,IF(M2769=98,-999,IF(M2769=99,-999,IF(M2769="",-999,0)))))</f>
        <v>-999</v>
      </c>
      <c r="AK2769" s="82">
        <f>IF(H2769=1, 'adjustment factor'!$D$10, IF(H2769=-9,-999,IF(H2769="",-999,0)))</f>
        <v>-999</v>
      </c>
      <c r="AL2769" s="82">
        <f>IF(G2769=1, 'adjustment factor'!$D$11, IF(G2769=-9,-999,IF(G2769="",-999,0)))</f>
        <v>-999</v>
      </c>
      <c r="AM2769" s="82">
        <f>IF(I2769=1, 'adjustment factor'!$D$12, IF(I2769=-9,-999,IF(I2769="",-999,0)))</f>
        <v>-999</v>
      </c>
      <c r="AN2769" s="82">
        <f>IF(J2769=1, 'adjustment factor'!$D$13, IF(J2769=-9,-999,IF(J2769="",-999,0)))</f>
        <v>-999</v>
      </c>
      <c r="AO2769" s="82" t="str">
        <f t="shared" si="438"/>
        <v>-999</v>
      </c>
      <c r="AP2769" s="82" t="str">
        <f t="shared" si="439"/>
        <v>MISSING</v>
      </c>
    </row>
    <row r="2770" spans="2:42">
      <c r="B2770" s="207"/>
      <c r="C2770" s="35">
        <v>2766</v>
      </c>
      <c r="D2770" s="161"/>
      <c r="E2770" s="161"/>
      <c r="F2770" s="161"/>
      <c r="G2770" s="161"/>
      <c r="H2770" s="161"/>
      <c r="I2770" s="161"/>
      <c r="J2770" s="161"/>
      <c r="K2770" s="161"/>
      <c r="L2770" s="161"/>
      <c r="M2770" s="161"/>
      <c r="N2770" s="171"/>
      <c r="O2770" s="171"/>
      <c r="P2770" s="171"/>
      <c r="Q2770" s="171"/>
      <c r="R2770" s="171"/>
      <c r="S2770" s="171"/>
      <c r="T2770" s="208" t="str">
        <f t="shared" si="430"/>
        <v>MISSING</v>
      </c>
      <c r="U2770" s="208" t="str">
        <f t="shared" si="431"/>
        <v>MISSING</v>
      </c>
      <c r="X2770" s="56">
        <f t="shared" si="432"/>
        <v>-99</v>
      </c>
      <c r="Y2770" s="56">
        <f t="shared" si="433"/>
        <v>-99</v>
      </c>
      <c r="Z2770" s="56">
        <f t="shared" si="434"/>
        <v>-99</v>
      </c>
      <c r="AA2770" s="56">
        <f t="shared" si="435"/>
        <v>-99</v>
      </c>
      <c r="AB2770" s="56">
        <f t="shared" si="436"/>
        <v>-99</v>
      </c>
      <c r="AC2770" s="56">
        <f t="shared" si="437"/>
        <v>-99</v>
      </c>
      <c r="AD2770" s="3"/>
      <c r="AE2770" s="82">
        <f>IF(D2770=1, 'adjustment factor'!$D$4, IF(D2770=-9,-999,IF(D2770="",-999,0)))</f>
        <v>-999</v>
      </c>
      <c r="AF2770" s="82">
        <f>IF(F2770=1, 'adjustment factor'!$D$5, IF(F2770=-9,-999,IF(F2770="",-999,0)))</f>
        <v>-999</v>
      </c>
      <c r="AG2770" s="82">
        <f>IF(E2770=1, 'adjustment factor'!$D$6, IF(E2770=-9,-999,IF(E2770="",-999,0)))</f>
        <v>-999</v>
      </c>
      <c r="AH2770" s="82">
        <f>IF(K2770&gt;=45,'adjustment factor'!$D$7,IF(K2770=-9,-1200,IF(K2770="",-1200,0)))</f>
        <v>-1200</v>
      </c>
      <c r="AI2770" s="82">
        <f>IF(L2770=1, 'adjustment factor'!$D$8, IF(L2770=-9,-999,IF(L2770="",-999,0)))</f>
        <v>-999</v>
      </c>
      <c r="AJ2770" s="82">
        <f>IF(AND(M2770&gt;=1,M2770&lt;=4),'adjustment factor'!$D$9,IF(M2770=-9,-999,IF(M2770=98,-999,IF(M2770=99,-999,IF(M2770="",-999,0)))))</f>
        <v>-999</v>
      </c>
      <c r="AK2770" s="82">
        <f>IF(H2770=1, 'adjustment factor'!$D$10, IF(H2770=-9,-999,IF(H2770="",-999,0)))</f>
        <v>-999</v>
      </c>
      <c r="AL2770" s="82">
        <f>IF(G2770=1, 'adjustment factor'!$D$11, IF(G2770=-9,-999,IF(G2770="",-999,0)))</f>
        <v>-999</v>
      </c>
      <c r="AM2770" s="82">
        <f>IF(I2770=1, 'adjustment factor'!$D$12, IF(I2770=-9,-999,IF(I2770="",-999,0)))</f>
        <v>-999</v>
      </c>
      <c r="AN2770" s="82">
        <f>IF(J2770=1, 'adjustment factor'!$D$13, IF(J2770=-9,-999,IF(J2770="",-999,0)))</f>
        <v>-999</v>
      </c>
      <c r="AO2770" s="82" t="str">
        <f t="shared" si="438"/>
        <v>-999</v>
      </c>
      <c r="AP2770" s="82" t="str">
        <f t="shared" si="439"/>
        <v>MISSING</v>
      </c>
    </row>
    <row r="2771" spans="2:42">
      <c r="B2771" s="207"/>
      <c r="C2771" s="35">
        <v>2767</v>
      </c>
      <c r="D2771" s="161"/>
      <c r="E2771" s="161"/>
      <c r="F2771" s="161"/>
      <c r="G2771" s="161"/>
      <c r="H2771" s="161"/>
      <c r="I2771" s="161"/>
      <c r="J2771" s="161"/>
      <c r="K2771" s="161"/>
      <c r="L2771" s="161"/>
      <c r="M2771" s="161"/>
      <c r="N2771" s="171"/>
      <c r="O2771" s="171"/>
      <c r="P2771" s="171"/>
      <c r="Q2771" s="171"/>
      <c r="R2771" s="171"/>
      <c r="S2771" s="171"/>
      <c r="T2771" s="208" t="str">
        <f t="shared" si="430"/>
        <v>MISSING</v>
      </c>
      <c r="U2771" s="208" t="str">
        <f t="shared" si="431"/>
        <v>MISSING</v>
      </c>
      <c r="X2771" s="56">
        <f t="shared" si="432"/>
        <v>-99</v>
      </c>
      <c r="Y2771" s="56">
        <f t="shared" si="433"/>
        <v>-99</v>
      </c>
      <c r="Z2771" s="56">
        <f t="shared" si="434"/>
        <v>-99</v>
      </c>
      <c r="AA2771" s="56">
        <f t="shared" si="435"/>
        <v>-99</v>
      </c>
      <c r="AB2771" s="56">
        <f t="shared" si="436"/>
        <v>-99</v>
      </c>
      <c r="AC2771" s="56">
        <f t="shared" si="437"/>
        <v>-99</v>
      </c>
      <c r="AD2771" s="3"/>
      <c r="AE2771" s="82">
        <f>IF(D2771=1, 'adjustment factor'!$D$4, IF(D2771=-9,-999,IF(D2771="",-999,0)))</f>
        <v>-999</v>
      </c>
      <c r="AF2771" s="82">
        <f>IF(F2771=1, 'adjustment factor'!$D$5, IF(F2771=-9,-999,IF(F2771="",-999,0)))</f>
        <v>-999</v>
      </c>
      <c r="AG2771" s="82">
        <f>IF(E2771=1, 'adjustment factor'!$D$6, IF(E2771=-9,-999,IF(E2771="",-999,0)))</f>
        <v>-999</v>
      </c>
      <c r="AH2771" s="82">
        <f>IF(K2771&gt;=45,'adjustment factor'!$D$7,IF(K2771=-9,-1200,IF(K2771="",-1200,0)))</f>
        <v>-1200</v>
      </c>
      <c r="AI2771" s="82">
        <f>IF(L2771=1, 'adjustment factor'!$D$8, IF(L2771=-9,-999,IF(L2771="",-999,0)))</f>
        <v>-999</v>
      </c>
      <c r="AJ2771" s="82">
        <f>IF(AND(M2771&gt;=1,M2771&lt;=4),'adjustment factor'!$D$9,IF(M2771=-9,-999,IF(M2771=98,-999,IF(M2771=99,-999,IF(M2771="",-999,0)))))</f>
        <v>-999</v>
      </c>
      <c r="AK2771" s="82">
        <f>IF(H2771=1, 'adjustment factor'!$D$10, IF(H2771=-9,-999,IF(H2771="",-999,0)))</f>
        <v>-999</v>
      </c>
      <c r="AL2771" s="82">
        <f>IF(G2771=1, 'adjustment factor'!$D$11, IF(G2771=-9,-999,IF(G2771="",-999,0)))</f>
        <v>-999</v>
      </c>
      <c r="AM2771" s="82">
        <f>IF(I2771=1, 'adjustment factor'!$D$12, IF(I2771=-9,-999,IF(I2771="",-999,0)))</f>
        <v>-999</v>
      </c>
      <c r="AN2771" s="82">
        <f>IF(J2771=1, 'adjustment factor'!$D$13, IF(J2771=-9,-999,IF(J2771="",-999,0)))</f>
        <v>-999</v>
      </c>
      <c r="AO2771" s="82" t="str">
        <f t="shared" si="438"/>
        <v>-999</v>
      </c>
      <c r="AP2771" s="82" t="str">
        <f t="shared" si="439"/>
        <v>MISSING</v>
      </c>
    </row>
    <row r="2772" spans="2:42">
      <c r="B2772" s="207"/>
      <c r="C2772" s="35">
        <v>2768</v>
      </c>
      <c r="D2772" s="161"/>
      <c r="E2772" s="161"/>
      <c r="F2772" s="161"/>
      <c r="G2772" s="161"/>
      <c r="H2772" s="161"/>
      <c r="I2772" s="161"/>
      <c r="J2772" s="161"/>
      <c r="K2772" s="161"/>
      <c r="L2772" s="161"/>
      <c r="M2772" s="161"/>
      <c r="N2772" s="171"/>
      <c r="O2772" s="171"/>
      <c r="P2772" s="171"/>
      <c r="Q2772" s="171"/>
      <c r="R2772" s="171"/>
      <c r="S2772" s="171"/>
      <c r="T2772" s="208" t="str">
        <f t="shared" si="430"/>
        <v>MISSING</v>
      </c>
      <c r="U2772" s="208" t="str">
        <f t="shared" si="431"/>
        <v>MISSING</v>
      </c>
      <c r="X2772" s="56">
        <f t="shared" si="432"/>
        <v>-99</v>
      </c>
      <c r="Y2772" s="56">
        <f t="shared" si="433"/>
        <v>-99</v>
      </c>
      <c r="Z2772" s="56">
        <f t="shared" si="434"/>
        <v>-99</v>
      </c>
      <c r="AA2772" s="56">
        <f t="shared" si="435"/>
        <v>-99</v>
      </c>
      <c r="AB2772" s="56">
        <f t="shared" si="436"/>
        <v>-99</v>
      </c>
      <c r="AC2772" s="56">
        <f t="shared" si="437"/>
        <v>-99</v>
      </c>
      <c r="AD2772" s="3"/>
      <c r="AE2772" s="82">
        <f>IF(D2772=1, 'adjustment factor'!$D$4, IF(D2772=-9,-999,IF(D2772="",-999,0)))</f>
        <v>-999</v>
      </c>
      <c r="AF2772" s="82">
        <f>IF(F2772=1, 'adjustment factor'!$D$5, IF(F2772=-9,-999,IF(F2772="",-999,0)))</f>
        <v>-999</v>
      </c>
      <c r="AG2772" s="82">
        <f>IF(E2772=1, 'adjustment factor'!$D$6, IF(E2772=-9,-999,IF(E2772="",-999,0)))</f>
        <v>-999</v>
      </c>
      <c r="AH2772" s="82">
        <f>IF(K2772&gt;=45,'adjustment factor'!$D$7,IF(K2772=-9,-1200,IF(K2772="",-1200,0)))</f>
        <v>-1200</v>
      </c>
      <c r="AI2772" s="82">
        <f>IF(L2772=1, 'adjustment factor'!$D$8, IF(L2772=-9,-999,IF(L2772="",-999,0)))</f>
        <v>-999</v>
      </c>
      <c r="AJ2772" s="82">
        <f>IF(AND(M2772&gt;=1,M2772&lt;=4),'adjustment factor'!$D$9,IF(M2772=-9,-999,IF(M2772=98,-999,IF(M2772=99,-999,IF(M2772="",-999,0)))))</f>
        <v>-999</v>
      </c>
      <c r="AK2772" s="82">
        <f>IF(H2772=1, 'adjustment factor'!$D$10, IF(H2772=-9,-999,IF(H2772="",-999,0)))</f>
        <v>-999</v>
      </c>
      <c r="AL2772" s="82">
        <f>IF(G2772=1, 'adjustment factor'!$D$11, IF(G2772=-9,-999,IF(G2772="",-999,0)))</f>
        <v>-999</v>
      </c>
      <c r="AM2772" s="82">
        <f>IF(I2772=1, 'adjustment factor'!$D$12, IF(I2772=-9,-999,IF(I2772="",-999,0)))</f>
        <v>-999</v>
      </c>
      <c r="AN2772" s="82">
        <f>IF(J2772=1, 'adjustment factor'!$D$13, IF(J2772=-9,-999,IF(J2772="",-999,0)))</f>
        <v>-999</v>
      </c>
      <c r="AO2772" s="82" t="str">
        <f t="shared" si="438"/>
        <v>-999</v>
      </c>
      <c r="AP2772" s="82" t="str">
        <f t="shared" si="439"/>
        <v>MISSING</v>
      </c>
    </row>
    <row r="2773" spans="2:42">
      <c r="B2773" s="207"/>
      <c r="C2773" s="35">
        <v>2769</v>
      </c>
      <c r="D2773" s="161"/>
      <c r="E2773" s="161"/>
      <c r="F2773" s="161"/>
      <c r="G2773" s="161"/>
      <c r="H2773" s="161"/>
      <c r="I2773" s="161"/>
      <c r="J2773" s="161"/>
      <c r="K2773" s="161"/>
      <c r="L2773" s="161"/>
      <c r="M2773" s="161"/>
      <c r="N2773" s="171"/>
      <c r="O2773" s="171"/>
      <c r="P2773" s="171"/>
      <c r="Q2773" s="171"/>
      <c r="R2773" s="171"/>
      <c r="S2773" s="171"/>
      <c r="T2773" s="208" t="str">
        <f t="shared" ref="T2773:T2836" si="440">IF(SUM(X2773:AC2773)&gt;-0.01, SUM(X2773:AC2773), "MISSING")</f>
        <v>MISSING</v>
      </c>
      <c r="U2773" s="208" t="str">
        <f t="shared" ref="U2773:U2836" si="441">IF(AP2773="MISSING","MISSING", 3.88+0.604*T2773+0.055*(T2773^2)-AP2773)</f>
        <v>MISSING</v>
      </c>
      <c r="X2773" s="56">
        <f t="shared" ref="X2773:X2836" si="442">IF(N2773&gt;0,((N2773-3)*-1),-99)</f>
        <v>-99</v>
      </c>
      <c r="Y2773" s="56">
        <f t="shared" ref="Y2773:Y2836" si="443">IF(O2773&gt;0,((O2773-3)*-1),-99)</f>
        <v>-99</v>
      </c>
      <c r="Z2773" s="56">
        <f t="shared" ref="Z2773:Z2836" si="444">IF(P2773&gt;0,((P2773-3)*-1),-99)</f>
        <v>-99</v>
      </c>
      <c r="AA2773" s="56">
        <f t="shared" ref="AA2773:AA2836" si="445">IF(Q2773&gt;0,((Q2773-3)*-1),-99)</f>
        <v>-99</v>
      </c>
      <c r="AB2773" s="56">
        <f t="shared" ref="AB2773:AB2836" si="446">IF(R2773&gt;0,((R2773-3)*-1),-99)</f>
        <v>-99</v>
      </c>
      <c r="AC2773" s="56">
        <f t="shared" ref="AC2773:AC2836" si="447">IF(S2773&gt;0,((S2773-3)*-1),-99)</f>
        <v>-99</v>
      </c>
      <c r="AD2773" s="3"/>
      <c r="AE2773" s="82">
        <f>IF(D2773=1, 'adjustment factor'!$D$4, IF(D2773=-9,-999,IF(D2773="",-999,0)))</f>
        <v>-999</v>
      </c>
      <c r="AF2773" s="82">
        <f>IF(F2773=1, 'adjustment factor'!$D$5, IF(F2773=-9,-999,IF(F2773="",-999,0)))</f>
        <v>-999</v>
      </c>
      <c r="AG2773" s="82">
        <f>IF(E2773=1, 'adjustment factor'!$D$6, IF(E2773=-9,-999,IF(E2773="",-999,0)))</f>
        <v>-999</v>
      </c>
      <c r="AH2773" s="82">
        <f>IF(K2773&gt;=45,'adjustment factor'!$D$7,IF(K2773=-9,-1200,IF(K2773="",-1200,0)))</f>
        <v>-1200</v>
      </c>
      <c r="AI2773" s="82">
        <f>IF(L2773=1, 'adjustment factor'!$D$8, IF(L2773=-9,-999,IF(L2773="",-999,0)))</f>
        <v>-999</v>
      </c>
      <c r="AJ2773" s="82">
        <f>IF(AND(M2773&gt;=1,M2773&lt;=4),'adjustment factor'!$D$9,IF(M2773=-9,-999,IF(M2773=98,-999,IF(M2773=99,-999,IF(M2773="",-999,0)))))</f>
        <v>-999</v>
      </c>
      <c r="AK2773" s="82">
        <f>IF(H2773=1, 'adjustment factor'!$D$10, IF(H2773=-9,-999,IF(H2773="",-999,0)))</f>
        <v>-999</v>
      </c>
      <c r="AL2773" s="82">
        <f>IF(G2773=1, 'adjustment factor'!$D$11, IF(G2773=-9,-999,IF(G2773="",-999,0)))</f>
        <v>-999</v>
      </c>
      <c r="AM2773" s="82">
        <f>IF(I2773=1, 'adjustment factor'!$D$12, IF(I2773=-9,-999,IF(I2773="",-999,0)))</f>
        <v>-999</v>
      </c>
      <c r="AN2773" s="82">
        <f>IF(J2773=1, 'adjustment factor'!$D$13, IF(J2773=-9,-999,IF(J2773="",-999,0)))</f>
        <v>-999</v>
      </c>
      <c r="AO2773" s="82" t="str">
        <f t="shared" ref="AO2773:AO2836" si="448">IF(-AE2773-AF2773-AG2773-AH2773+AI2773+AJ2773-AK2773-AL2773-AM2773-AN2773&lt;3, -AE2773-AF2773-AG2773-AH2773+AI2773+AJ2773-AK2773-AL2773-AM2773-AN2773, "-999")</f>
        <v>-999</v>
      </c>
      <c r="AP2773" s="82" t="str">
        <f t="shared" ref="AP2773:AP2836" si="449">IF(AND(SUM(AE2773:AN2773)&gt;-1, (SUM(X2773:AC2773)&gt;-1)), 14.353-AE2773-AF2773-AG2773-AH2773+AI2773+AJ2773-AK2773-AL2773-AM2773-AN2773, "MISSING")</f>
        <v>MISSING</v>
      </c>
    </row>
    <row r="2774" spans="2:42">
      <c r="B2774" s="207"/>
      <c r="C2774" s="35">
        <v>2770</v>
      </c>
      <c r="D2774" s="161"/>
      <c r="E2774" s="161"/>
      <c r="F2774" s="161"/>
      <c r="G2774" s="161"/>
      <c r="H2774" s="161"/>
      <c r="I2774" s="161"/>
      <c r="J2774" s="161"/>
      <c r="K2774" s="161"/>
      <c r="L2774" s="161"/>
      <c r="M2774" s="161"/>
      <c r="N2774" s="171"/>
      <c r="O2774" s="171"/>
      <c r="P2774" s="171"/>
      <c r="Q2774" s="171"/>
      <c r="R2774" s="171"/>
      <c r="S2774" s="171"/>
      <c r="T2774" s="208" t="str">
        <f t="shared" si="440"/>
        <v>MISSING</v>
      </c>
      <c r="U2774" s="208" t="str">
        <f t="shared" si="441"/>
        <v>MISSING</v>
      </c>
      <c r="X2774" s="56">
        <f t="shared" si="442"/>
        <v>-99</v>
      </c>
      <c r="Y2774" s="56">
        <f t="shared" si="443"/>
        <v>-99</v>
      </c>
      <c r="Z2774" s="56">
        <f t="shared" si="444"/>
        <v>-99</v>
      </c>
      <c r="AA2774" s="56">
        <f t="shared" si="445"/>
        <v>-99</v>
      </c>
      <c r="AB2774" s="56">
        <f t="shared" si="446"/>
        <v>-99</v>
      </c>
      <c r="AC2774" s="56">
        <f t="shared" si="447"/>
        <v>-99</v>
      </c>
      <c r="AD2774" s="3"/>
      <c r="AE2774" s="82">
        <f>IF(D2774=1, 'adjustment factor'!$D$4, IF(D2774=-9,-999,IF(D2774="",-999,0)))</f>
        <v>-999</v>
      </c>
      <c r="AF2774" s="82">
        <f>IF(F2774=1, 'adjustment factor'!$D$5, IF(F2774=-9,-999,IF(F2774="",-999,0)))</f>
        <v>-999</v>
      </c>
      <c r="AG2774" s="82">
        <f>IF(E2774=1, 'adjustment factor'!$D$6, IF(E2774=-9,-999,IF(E2774="",-999,0)))</f>
        <v>-999</v>
      </c>
      <c r="AH2774" s="82">
        <f>IF(K2774&gt;=45,'adjustment factor'!$D$7,IF(K2774=-9,-1200,IF(K2774="",-1200,0)))</f>
        <v>-1200</v>
      </c>
      <c r="AI2774" s="82">
        <f>IF(L2774=1, 'adjustment factor'!$D$8, IF(L2774=-9,-999,IF(L2774="",-999,0)))</f>
        <v>-999</v>
      </c>
      <c r="AJ2774" s="82">
        <f>IF(AND(M2774&gt;=1,M2774&lt;=4),'adjustment factor'!$D$9,IF(M2774=-9,-999,IF(M2774=98,-999,IF(M2774=99,-999,IF(M2774="",-999,0)))))</f>
        <v>-999</v>
      </c>
      <c r="AK2774" s="82">
        <f>IF(H2774=1, 'adjustment factor'!$D$10, IF(H2774=-9,-999,IF(H2774="",-999,0)))</f>
        <v>-999</v>
      </c>
      <c r="AL2774" s="82">
        <f>IF(G2774=1, 'adjustment factor'!$D$11, IF(G2774=-9,-999,IF(G2774="",-999,0)))</f>
        <v>-999</v>
      </c>
      <c r="AM2774" s="82">
        <f>IF(I2774=1, 'adjustment factor'!$D$12, IF(I2774=-9,-999,IF(I2774="",-999,0)))</f>
        <v>-999</v>
      </c>
      <c r="AN2774" s="82">
        <f>IF(J2774=1, 'adjustment factor'!$D$13, IF(J2774=-9,-999,IF(J2774="",-999,0)))</f>
        <v>-999</v>
      </c>
      <c r="AO2774" s="82" t="str">
        <f t="shared" si="448"/>
        <v>-999</v>
      </c>
      <c r="AP2774" s="82" t="str">
        <f t="shared" si="449"/>
        <v>MISSING</v>
      </c>
    </row>
    <row r="2775" spans="2:42">
      <c r="B2775" s="207"/>
      <c r="C2775" s="35">
        <v>2771</v>
      </c>
      <c r="D2775" s="161"/>
      <c r="E2775" s="161"/>
      <c r="F2775" s="161"/>
      <c r="G2775" s="161"/>
      <c r="H2775" s="161"/>
      <c r="I2775" s="161"/>
      <c r="J2775" s="161"/>
      <c r="K2775" s="161"/>
      <c r="L2775" s="161"/>
      <c r="M2775" s="161"/>
      <c r="N2775" s="171"/>
      <c r="O2775" s="171"/>
      <c r="P2775" s="171"/>
      <c r="Q2775" s="171"/>
      <c r="R2775" s="171"/>
      <c r="S2775" s="171"/>
      <c r="T2775" s="208" t="str">
        <f t="shared" si="440"/>
        <v>MISSING</v>
      </c>
      <c r="U2775" s="208" t="str">
        <f t="shared" si="441"/>
        <v>MISSING</v>
      </c>
      <c r="X2775" s="56">
        <f t="shared" si="442"/>
        <v>-99</v>
      </c>
      <c r="Y2775" s="56">
        <f t="shared" si="443"/>
        <v>-99</v>
      </c>
      <c r="Z2775" s="56">
        <f t="shared" si="444"/>
        <v>-99</v>
      </c>
      <c r="AA2775" s="56">
        <f t="shared" si="445"/>
        <v>-99</v>
      </c>
      <c r="AB2775" s="56">
        <f t="shared" si="446"/>
        <v>-99</v>
      </c>
      <c r="AC2775" s="56">
        <f t="shared" si="447"/>
        <v>-99</v>
      </c>
      <c r="AD2775" s="3"/>
      <c r="AE2775" s="82">
        <f>IF(D2775=1, 'adjustment factor'!$D$4, IF(D2775=-9,-999,IF(D2775="",-999,0)))</f>
        <v>-999</v>
      </c>
      <c r="AF2775" s="82">
        <f>IF(F2775=1, 'adjustment factor'!$D$5, IF(F2775=-9,-999,IF(F2775="",-999,0)))</f>
        <v>-999</v>
      </c>
      <c r="AG2775" s="82">
        <f>IF(E2775=1, 'adjustment factor'!$D$6, IF(E2775=-9,-999,IF(E2775="",-999,0)))</f>
        <v>-999</v>
      </c>
      <c r="AH2775" s="82">
        <f>IF(K2775&gt;=45,'adjustment factor'!$D$7,IF(K2775=-9,-1200,IF(K2775="",-1200,0)))</f>
        <v>-1200</v>
      </c>
      <c r="AI2775" s="82">
        <f>IF(L2775=1, 'adjustment factor'!$D$8, IF(L2775=-9,-999,IF(L2775="",-999,0)))</f>
        <v>-999</v>
      </c>
      <c r="AJ2775" s="82">
        <f>IF(AND(M2775&gt;=1,M2775&lt;=4),'adjustment factor'!$D$9,IF(M2775=-9,-999,IF(M2775=98,-999,IF(M2775=99,-999,IF(M2775="",-999,0)))))</f>
        <v>-999</v>
      </c>
      <c r="AK2775" s="82">
        <f>IF(H2775=1, 'adjustment factor'!$D$10, IF(H2775=-9,-999,IF(H2775="",-999,0)))</f>
        <v>-999</v>
      </c>
      <c r="AL2775" s="82">
        <f>IF(G2775=1, 'adjustment factor'!$D$11, IF(G2775=-9,-999,IF(G2775="",-999,0)))</f>
        <v>-999</v>
      </c>
      <c r="AM2775" s="82">
        <f>IF(I2775=1, 'adjustment factor'!$D$12, IF(I2775=-9,-999,IF(I2775="",-999,0)))</f>
        <v>-999</v>
      </c>
      <c r="AN2775" s="82">
        <f>IF(J2775=1, 'adjustment factor'!$D$13, IF(J2775=-9,-999,IF(J2775="",-999,0)))</f>
        <v>-999</v>
      </c>
      <c r="AO2775" s="82" t="str">
        <f t="shared" si="448"/>
        <v>-999</v>
      </c>
      <c r="AP2775" s="82" t="str">
        <f t="shared" si="449"/>
        <v>MISSING</v>
      </c>
    </row>
    <row r="2776" spans="2:42">
      <c r="B2776" s="207"/>
      <c r="C2776" s="35">
        <v>2772</v>
      </c>
      <c r="D2776" s="161"/>
      <c r="E2776" s="161"/>
      <c r="F2776" s="161"/>
      <c r="G2776" s="161"/>
      <c r="H2776" s="161"/>
      <c r="I2776" s="161"/>
      <c r="J2776" s="161"/>
      <c r="K2776" s="161"/>
      <c r="L2776" s="161"/>
      <c r="M2776" s="161"/>
      <c r="N2776" s="171"/>
      <c r="O2776" s="171"/>
      <c r="P2776" s="171"/>
      <c r="Q2776" s="171"/>
      <c r="R2776" s="171"/>
      <c r="S2776" s="171"/>
      <c r="T2776" s="208" t="str">
        <f t="shared" si="440"/>
        <v>MISSING</v>
      </c>
      <c r="U2776" s="208" t="str">
        <f t="shared" si="441"/>
        <v>MISSING</v>
      </c>
      <c r="X2776" s="56">
        <f t="shared" si="442"/>
        <v>-99</v>
      </c>
      <c r="Y2776" s="56">
        <f t="shared" si="443"/>
        <v>-99</v>
      </c>
      <c r="Z2776" s="56">
        <f t="shared" si="444"/>
        <v>-99</v>
      </c>
      <c r="AA2776" s="56">
        <f t="shared" si="445"/>
        <v>-99</v>
      </c>
      <c r="AB2776" s="56">
        <f t="shared" si="446"/>
        <v>-99</v>
      </c>
      <c r="AC2776" s="56">
        <f t="shared" si="447"/>
        <v>-99</v>
      </c>
      <c r="AD2776" s="3"/>
      <c r="AE2776" s="82">
        <f>IF(D2776=1, 'adjustment factor'!$D$4, IF(D2776=-9,-999,IF(D2776="",-999,0)))</f>
        <v>-999</v>
      </c>
      <c r="AF2776" s="82">
        <f>IF(F2776=1, 'adjustment factor'!$D$5, IF(F2776=-9,-999,IF(F2776="",-999,0)))</f>
        <v>-999</v>
      </c>
      <c r="AG2776" s="82">
        <f>IF(E2776=1, 'adjustment factor'!$D$6, IF(E2776=-9,-999,IF(E2776="",-999,0)))</f>
        <v>-999</v>
      </c>
      <c r="AH2776" s="82">
        <f>IF(K2776&gt;=45,'adjustment factor'!$D$7,IF(K2776=-9,-1200,IF(K2776="",-1200,0)))</f>
        <v>-1200</v>
      </c>
      <c r="AI2776" s="82">
        <f>IF(L2776=1, 'adjustment factor'!$D$8, IF(L2776=-9,-999,IF(L2776="",-999,0)))</f>
        <v>-999</v>
      </c>
      <c r="AJ2776" s="82">
        <f>IF(AND(M2776&gt;=1,M2776&lt;=4),'adjustment factor'!$D$9,IF(M2776=-9,-999,IF(M2776=98,-999,IF(M2776=99,-999,IF(M2776="",-999,0)))))</f>
        <v>-999</v>
      </c>
      <c r="AK2776" s="82">
        <f>IF(H2776=1, 'adjustment factor'!$D$10, IF(H2776=-9,-999,IF(H2776="",-999,0)))</f>
        <v>-999</v>
      </c>
      <c r="AL2776" s="82">
        <f>IF(G2776=1, 'adjustment factor'!$D$11, IF(G2776=-9,-999,IF(G2776="",-999,0)))</f>
        <v>-999</v>
      </c>
      <c r="AM2776" s="82">
        <f>IF(I2776=1, 'adjustment factor'!$D$12, IF(I2776=-9,-999,IF(I2776="",-999,0)))</f>
        <v>-999</v>
      </c>
      <c r="AN2776" s="82">
        <f>IF(J2776=1, 'adjustment factor'!$D$13, IF(J2776=-9,-999,IF(J2776="",-999,0)))</f>
        <v>-999</v>
      </c>
      <c r="AO2776" s="82" t="str">
        <f t="shared" si="448"/>
        <v>-999</v>
      </c>
      <c r="AP2776" s="82" t="str">
        <f t="shared" si="449"/>
        <v>MISSING</v>
      </c>
    </row>
    <row r="2777" spans="2:42">
      <c r="B2777" s="207"/>
      <c r="C2777" s="35">
        <v>2773</v>
      </c>
      <c r="D2777" s="161"/>
      <c r="E2777" s="161"/>
      <c r="F2777" s="161"/>
      <c r="G2777" s="161"/>
      <c r="H2777" s="161"/>
      <c r="I2777" s="161"/>
      <c r="J2777" s="161"/>
      <c r="K2777" s="161"/>
      <c r="L2777" s="161"/>
      <c r="M2777" s="161"/>
      <c r="N2777" s="171"/>
      <c r="O2777" s="171"/>
      <c r="P2777" s="171"/>
      <c r="Q2777" s="171"/>
      <c r="R2777" s="171"/>
      <c r="S2777" s="171"/>
      <c r="T2777" s="208" t="str">
        <f t="shared" si="440"/>
        <v>MISSING</v>
      </c>
      <c r="U2777" s="208" t="str">
        <f t="shared" si="441"/>
        <v>MISSING</v>
      </c>
      <c r="X2777" s="56">
        <f t="shared" si="442"/>
        <v>-99</v>
      </c>
      <c r="Y2777" s="56">
        <f t="shared" si="443"/>
        <v>-99</v>
      </c>
      <c r="Z2777" s="56">
        <f t="shared" si="444"/>
        <v>-99</v>
      </c>
      <c r="AA2777" s="56">
        <f t="shared" si="445"/>
        <v>-99</v>
      </c>
      <c r="AB2777" s="56">
        <f t="shared" si="446"/>
        <v>-99</v>
      </c>
      <c r="AC2777" s="56">
        <f t="shared" si="447"/>
        <v>-99</v>
      </c>
      <c r="AD2777" s="3"/>
      <c r="AE2777" s="82">
        <f>IF(D2777=1, 'adjustment factor'!$D$4, IF(D2777=-9,-999,IF(D2777="",-999,0)))</f>
        <v>-999</v>
      </c>
      <c r="AF2777" s="82">
        <f>IF(F2777=1, 'adjustment factor'!$D$5, IF(F2777=-9,-999,IF(F2777="",-999,0)))</f>
        <v>-999</v>
      </c>
      <c r="AG2777" s="82">
        <f>IF(E2777=1, 'adjustment factor'!$D$6, IF(E2777=-9,-999,IF(E2777="",-999,0)))</f>
        <v>-999</v>
      </c>
      <c r="AH2777" s="82">
        <f>IF(K2777&gt;=45,'adjustment factor'!$D$7,IF(K2777=-9,-1200,IF(K2777="",-1200,0)))</f>
        <v>-1200</v>
      </c>
      <c r="AI2777" s="82">
        <f>IF(L2777=1, 'adjustment factor'!$D$8, IF(L2777=-9,-999,IF(L2777="",-999,0)))</f>
        <v>-999</v>
      </c>
      <c r="AJ2777" s="82">
        <f>IF(AND(M2777&gt;=1,M2777&lt;=4),'adjustment factor'!$D$9,IF(M2777=-9,-999,IF(M2777=98,-999,IF(M2777=99,-999,IF(M2777="",-999,0)))))</f>
        <v>-999</v>
      </c>
      <c r="AK2777" s="82">
        <f>IF(H2777=1, 'adjustment factor'!$D$10, IF(H2777=-9,-999,IF(H2777="",-999,0)))</f>
        <v>-999</v>
      </c>
      <c r="AL2777" s="82">
        <f>IF(G2777=1, 'adjustment factor'!$D$11, IF(G2777=-9,-999,IF(G2777="",-999,0)))</f>
        <v>-999</v>
      </c>
      <c r="AM2777" s="82">
        <f>IF(I2777=1, 'adjustment factor'!$D$12, IF(I2777=-9,-999,IF(I2777="",-999,0)))</f>
        <v>-999</v>
      </c>
      <c r="AN2777" s="82">
        <f>IF(J2777=1, 'adjustment factor'!$D$13, IF(J2777=-9,-999,IF(J2777="",-999,0)))</f>
        <v>-999</v>
      </c>
      <c r="AO2777" s="82" t="str">
        <f t="shared" si="448"/>
        <v>-999</v>
      </c>
      <c r="AP2777" s="82" t="str">
        <f t="shared" si="449"/>
        <v>MISSING</v>
      </c>
    </row>
    <row r="2778" spans="2:42">
      <c r="B2778" s="207"/>
      <c r="C2778" s="35">
        <v>2774</v>
      </c>
      <c r="D2778" s="161"/>
      <c r="E2778" s="161"/>
      <c r="F2778" s="161"/>
      <c r="G2778" s="161"/>
      <c r="H2778" s="161"/>
      <c r="I2778" s="161"/>
      <c r="J2778" s="161"/>
      <c r="K2778" s="161"/>
      <c r="L2778" s="161"/>
      <c r="M2778" s="161"/>
      <c r="N2778" s="171"/>
      <c r="O2778" s="171"/>
      <c r="P2778" s="171"/>
      <c r="Q2778" s="171"/>
      <c r="R2778" s="171"/>
      <c r="S2778" s="171"/>
      <c r="T2778" s="208" t="str">
        <f t="shared" si="440"/>
        <v>MISSING</v>
      </c>
      <c r="U2778" s="208" t="str">
        <f t="shared" si="441"/>
        <v>MISSING</v>
      </c>
      <c r="X2778" s="56">
        <f t="shared" si="442"/>
        <v>-99</v>
      </c>
      <c r="Y2778" s="56">
        <f t="shared" si="443"/>
        <v>-99</v>
      </c>
      <c r="Z2778" s="56">
        <f t="shared" si="444"/>
        <v>-99</v>
      </c>
      <c r="AA2778" s="56">
        <f t="shared" si="445"/>
        <v>-99</v>
      </c>
      <c r="AB2778" s="56">
        <f t="shared" si="446"/>
        <v>-99</v>
      </c>
      <c r="AC2778" s="56">
        <f t="shared" si="447"/>
        <v>-99</v>
      </c>
      <c r="AD2778" s="3"/>
      <c r="AE2778" s="82">
        <f>IF(D2778=1, 'adjustment factor'!$D$4, IF(D2778=-9,-999,IF(D2778="",-999,0)))</f>
        <v>-999</v>
      </c>
      <c r="AF2778" s="82">
        <f>IF(F2778=1, 'adjustment factor'!$D$5, IF(F2778=-9,-999,IF(F2778="",-999,0)))</f>
        <v>-999</v>
      </c>
      <c r="AG2778" s="82">
        <f>IF(E2778=1, 'adjustment factor'!$D$6, IF(E2778=-9,-999,IF(E2778="",-999,0)))</f>
        <v>-999</v>
      </c>
      <c r="AH2778" s="82">
        <f>IF(K2778&gt;=45,'adjustment factor'!$D$7,IF(K2778=-9,-1200,IF(K2778="",-1200,0)))</f>
        <v>-1200</v>
      </c>
      <c r="AI2778" s="82">
        <f>IF(L2778=1, 'adjustment factor'!$D$8, IF(L2778=-9,-999,IF(L2778="",-999,0)))</f>
        <v>-999</v>
      </c>
      <c r="AJ2778" s="82">
        <f>IF(AND(M2778&gt;=1,M2778&lt;=4),'adjustment factor'!$D$9,IF(M2778=-9,-999,IF(M2778=98,-999,IF(M2778=99,-999,IF(M2778="",-999,0)))))</f>
        <v>-999</v>
      </c>
      <c r="AK2778" s="82">
        <f>IF(H2778=1, 'adjustment factor'!$D$10, IF(H2778=-9,-999,IF(H2778="",-999,0)))</f>
        <v>-999</v>
      </c>
      <c r="AL2778" s="82">
        <f>IF(G2778=1, 'adjustment factor'!$D$11, IF(G2778=-9,-999,IF(G2778="",-999,0)))</f>
        <v>-999</v>
      </c>
      <c r="AM2778" s="82">
        <f>IF(I2778=1, 'adjustment factor'!$D$12, IF(I2778=-9,-999,IF(I2778="",-999,0)))</f>
        <v>-999</v>
      </c>
      <c r="AN2778" s="82">
        <f>IF(J2778=1, 'adjustment factor'!$D$13, IF(J2778=-9,-999,IF(J2778="",-999,0)))</f>
        <v>-999</v>
      </c>
      <c r="AO2778" s="82" t="str">
        <f t="shared" si="448"/>
        <v>-999</v>
      </c>
      <c r="AP2778" s="82" t="str">
        <f t="shared" si="449"/>
        <v>MISSING</v>
      </c>
    </row>
    <row r="2779" spans="2:42">
      <c r="B2779" s="207"/>
      <c r="C2779" s="35">
        <v>2775</v>
      </c>
      <c r="D2779" s="161"/>
      <c r="E2779" s="161"/>
      <c r="F2779" s="161"/>
      <c r="G2779" s="161"/>
      <c r="H2779" s="161"/>
      <c r="I2779" s="161"/>
      <c r="J2779" s="161"/>
      <c r="K2779" s="161"/>
      <c r="L2779" s="161"/>
      <c r="M2779" s="161"/>
      <c r="N2779" s="171"/>
      <c r="O2779" s="171"/>
      <c r="P2779" s="171"/>
      <c r="Q2779" s="171"/>
      <c r="R2779" s="171"/>
      <c r="S2779" s="171"/>
      <c r="T2779" s="208" t="str">
        <f t="shared" si="440"/>
        <v>MISSING</v>
      </c>
      <c r="U2779" s="208" t="str">
        <f t="shared" si="441"/>
        <v>MISSING</v>
      </c>
      <c r="X2779" s="56">
        <f t="shared" si="442"/>
        <v>-99</v>
      </c>
      <c r="Y2779" s="56">
        <f t="shared" si="443"/>
        <v>-99</v>
      </c>
      <c r="Z2779" s="56">
        <f t="shared" si="444"/>
        <v>-99</v>
      </c>
      <c r="AA2779" s="56">
        <f t="shared" si="445"/>
        <v>-99</v>
      </c>
      <c r="AB2779" s="56">
        <f t="shared" si="446"/>
        <v>-99</v>
      </c>
      <c r="AC2779" s="56">
        <f t="shared" si="447"/>
        <v>-99</v>
      </c>
      <c r="AD2779" s="3"/>
      <c r="AE2779" s="82">
        <f>IF(D2779=1, 'adjustment factor'!$D$4, IF(D2779=-9,-999,IF(D2779="",-999,0)))</f>
        <v>-999</v>
      </c>
      <c r="AF2779" s="82">
        <f>IF(F2779=1, 'adjustment factor'!$D$5, IF(F2779=-9,-999,IF(F2779="",-999,0)))</f>
        <v>-999</v>
      </c>
      <c r="AG2779" s="82">
        <f>IF(E2779=1, 'adjustment factor'!$D$6, IF(E2779=-9,-999,IF(E2779="",-999,0)))</f>
        <v>-999</v>
      </c>
      <c r="AH2779" s="82">
        <f>IF(K2779&gt;=45,'adjustment factor'!$D$7,IF(K2779=-9,-1200,IF(K2779="",-1200,0)))</f>
        <v>-1200</v>
      </c>
      <c r="AI2779" s="82">
        <f>IF(L2779=1, 'adjustment factor'!$D$8, IF(L2779=-9,-999,IF(L2779="",-999,0)))</f>
        <v>-999</v>
      </c>
      <c r="AJ2779" s="82">
        <f>IF(AND(M2779&gt;=1,M2779&lt;=4),'adjustment factor'!$D$9,IF(M2779=-9,-999,IF(M2779=98,-999,IF(M2779=99,-999,IF(M2779="",-999,0)))))</f>
        <v>-999</v>
      </c>
      <c r="AK2779" s="82">
        <f>IF(H2779=1, 'adjustment factor'!$D$10, IF(H2779=-9,-999,IF(H2779="",-999,0)))</f>
        <v>-999</v>
      </c>
      <c r="AL2779" s="82">
        <f>IF(G2779=1, 'adjustment factor'!$D$11, IF(G2779=-9,-999,IF(G2779="",-999,0)))</f>
        <v>-999</v>
      </c>
      <c r="AM2779" s="82">
        <f>IF(I2779=1, 'adjustment factor'!$D$12, IF(I2779=-9,-999,IF(I2779="",-999,0)))</f>
        <v>-999</v>
      </c>
      <c r="AN2779" s="82">
        <f>IF(J2779=1, 'adjustment factor'!$D$13, IF(J2779=-9,-999,IF(J2779="",-999,0)))</f>
        <v>-999</v>
      </c>
      <c r="AO2779" s="82" t="str">
        <f t="shared" si="448"/>
        <v>-999</v>
      </c>
      <c r="AP2779" s="82" t="str">
        <f t="shared" si="449"/>
        <v>MISSING</v>
      </c>
    </row>
    <row r="2780" spans="2:42">
      <c r="B2780" s="207"/>
      <c r="C2780" s="35">
        <v>2776</v>
      </c>
      <c r="D2780" s="161"/>
      <c r="E2780" s="161"/>
      <c r="F2780" s="161"/>
      <c r="G2780" s="161"/>
      <c r="H2780" s="161"/>
      <c r="I2780" s="161"/>
      <c r="J2780" s="161"/>
      <c r="K2780" s="161"/>
      <c r="L2780" s="161"/>
      <c r="M2780" s="161"/>
      <c r="N2780" s="171"/>
      <c r="O2780" s="171"/>
      <c r="P2780" s="171"/>
      <c r="Q2780" s="171"/>
      <c r="R2780" s="171"/>
      <c r="S2780" s="171"/>
      <c r="T2780" s="208" t="str">
        <f t="shared" si="440"/>
        <v>MISSING</v>
      </c>
      <c r="U2780" s="208" t="str">
        <f t="shared" si="441"/>
        <v>MISSING</v>
      </c>
      <c r="X2780" s="56">
        <f t="shared" si="442"/>
        <v>-99</v>
      </c>
      <c r="Y2780" s="56">
        <f t="shared" si="443"/>
        <v>-99</v>
      </c>
      <c r="Z2780" s="56">
        <f t="shared" si="444"/>
        <v>-99</v>
      </c>
      <c r="AA2780" s="56">
        <f t="shared" si="445"/>
        <v>-99</v>
      </c>
      <c r="AB2780" s="56">
        <f t="shared" si="446"/>
        <v>-99</v>
      </c>
      <c r="AC2780" s="56">
        <f t="shared" si="447"/>
        <v>-99</v>
      </c>
      <c r="AD2780" s="3"/>
      <c r="AE2780" s="82">
        <f>IF(D2780=1, 'adjustment factor'!$D$4, IF(D2780=-9,-999,IF(D2780="",-999,0)))</f>
        <v>-999</v>
      </c>
      <c r="AF2780" s="82">
        <f>IF(F2780=1, 'adjustment factor'!$D$5, IF(F2780=-9,-999,IF(F2780="",-999,0)))</f>
        <v>-999</v>
      </c>
      <c r="AG2780" s="82">
        <f>IF(E2780=1, 'adjustment factor'!$D$6, IF(E2780=-9,-999,IF(E2780="",-999,0)))</f>
        <v>-999</v>
      </c>
      <c r="AH2780" s="82">
        <f>IF(K2780&gt;=45,'adjustment factor'!$D$7,IF(K2780=-9,-1200,IF(K2780="",-1200,0)))</f>
        <v>-1200</v>
      </c>
      <c r="AI2780" s="82">
        <f>IF(L2780=1, 'adjustment factor'!$D$8, IF(L2780=-9,-999,IF(L2780="",-999,0)))</f>
        <v>-999</v>
      </c>
      <c r="AJ2780" s="82">
        <f>IF(AND(M2780&gt;=1,M2780&lt;=4),'adjustment factor'!$D$9,IF(M2780=-9,-999,IF(M2780=98,-999,IF(M2780=99,-999,IF(M2780="",-999,0)))))</f>
        <v>-999</v>
      </c>
      <c r="AK2780" s="82">
        <f>IF(H2780=1, 'adjustment factor'!$D$10, IF(H2780=-9,-999,IF(H2780="",-999,0)))</f>
        <v>-999</v>
      </c>
      <c r="AL2780" s="82">
        <f>IF(G2780=1, 'adjustment factor'!$D$11, IF(G2780=-9,-999,IF(G2780="",-999,0)))</f>
        <v>-999</v>
      </c>
      <c r="AM2780" s="82">
        <f>IF(I2780=1, 'adjustment factor'!$D$12, IF(I2780=-9,-999,IF(I2780="",-999,0)))</f>
        <v>-999</v>
      </c>
      <c r="AN2780" s="82">
        <f>IF(J2780=1, 'adjustment factor'!$D$13, IF(J2780=-9,-999,IF(J2780="",-999,0)))</f>
        <v>-999</v>
      </c>
      <c r="AO2780" s="82" t="str">
        <f t="shared" si="448"/>
        <v>-999</v>
      </c>
      <c r="AP2780" s="82" t="str">
        <f t="shared" si="449"/>
        <v>MISSING</v>
      </c>
    </row>
    <row r="2781" spans="2:42">
      <c r="B2781" s="207"/>
      <c r="C2781" s="35">
        <v>2777</v>
      </c>
      <c r="D2781" s="161"/>
      <c r="E2781" s="161"/>
      <c r="F2781" s="161"/>
      <c r="G2781" s="161"/>
      <c r="H2781" s="161"/>
      <c r="I2781" s="161"/>
      <c r="J2781" s="161"/>
      <c r="K2781" s="161"/>
      <c r="L2781" s="161"/>
      <c r="M2781" s="161"/>
      <c r="N2781" s="171"/>
      <c r="O2781" s="171"/>
      <c r="P2781" s="171"/>
      <c r="Q2781" s="171"/>
      <c r="R2781" s="171"/>
      <c r="S2781" s="171"/>
      <c r="T2781" s="208" t="str">
        <f t="shared" si="440"/>
        <v>MISSING</v>
      </c>
      <c r="U2781" s="208" t="str">
        <f t="shared" si="441"/>
        <v>MISSING</v>
      </c>
      <c r="X2781" s="56">
        <f t="shared" si="442"/>
        <v>-99</v>
      </c>
      <c r="Y2781" s="56">
        <f t="shared" si="443"/>
        <v>-99</v>
      </c>
      <c r="Z2781" s="56">
        <f t="shared" si="444"/>
        <v>-99</v>
      </c>
      <c r="AA2781" s="56">
        <f t="shared" si="445"/>
        <v>-99</v>
      </c>
      <c r="AB2781" s="56">
        <f t="shared" si="446"/>
        <v>-99</v>
      </c>
      <c r="AC2781" s="56">
        <f t="shared" si="447"/>
        <v>-99</v>
      </c>
      <c r="AD2781" s="3"/>
      <c r="AE2781" s="82">
        <f>IF(D2781=1, 'adjustment factor'!$D$4, IF(D2781=-9,-999,IF(D2781="",-999,0)))</f>
        <v>-999</v>
      </c>
      <c r="AF2781" s="82">
        <f>IF(F2781=1, 'adjustment factor'!$D$5, IF(F2781=-9,-999,IF(F2781="",-999,0)))</f>
        <v>-999</v>
      </c>
      <c r="AG2781" s="82">
        <f>IF(E2781=1, 'adjustment factor'!$D$6, IF(E2781=-9,-999,IF(E2781="",-999,0)))</f>
        <v>-999</v>
      </c>
      <c r="AH2781" s="82">
        <f>IF(K2781&gt;=45,'adjustment factor'!$D$7,IF(K2781=-9,-1200,IF(K2781="",-1200,0)))</f>
        <v>-1200</v>
      </c>
      <c r="AI2781" s="82">
        <f>IF(L2781=1, 'adjustment factor'!$D$8, IF(L2781=-9,-999,IF(L2781="",-999,0)))</f>
        <v>-999</v>
      </c>
      <c r="AJ2781" s="82">
        <f>IF(AND(M2781&gt;=1,M2781&lt;=4),'adjustment factor'!$D$9,IF(M2781=-9,-999,IF(M2781=98,-999,IF(M2781=99,-999,IF(M2781="",-999,0)))))</f>
        <v>-999</v>
      </c>
      <c r="AK2781" s="82">
        <f>IF(H2781=1, 'adjustment factor'!$D$10, IF(H2781=-9,-999,IF(H2781="",-999,0)))</f>
        <v>-999</v>
      </c>
      <c r="AL2781" s="82">
        <f>IF(G2781=1, 'adjustment factor'!$D$11, IF(G2781=-9,-999,IF(G2781="",-999,0)))</f>
        <v>-999</v>
      </c>
      <c r="AM2781" s="82">
        <f>IF(I2781=1, 'adjustment factor'!$D$12, IF(I2781=-9,-999,IF(I2781="",-999,0)))</f>
        <v>-999</v>
      </c>
      <c r="AN2781" s="82">
        <f>IF(J2781=1, 'adjustment factor'!$D$13, IF(J2781=-9,-999,IF(J2781="",-999,0)))</f>
        <v>-999</v>
      </c>
      <c r="AO2781" s="82" t="str">
        <f t="shared" si="448"/>
        <v>-999</v>
      </c>
      <c r="AP2781" s="82" t="str">
        <f t="shared" si="449"/>
        <v>MISSING</v>
      </c>
    </row>
    <row r="2782" spans="2:42">
      <c r="B2782" s="207"/>
      <c r="C2782" s="35">
        <v>2778</v>
      </c>
      <c r="D2782" s="161"/>
      <c r="E2782" s="161"/>
      <c r="F2782" s="161"/>
      <c r="G2782" s="161"/>
      <c r="H2782" s="161"/>
      <c r="I2782" s="161"/>
      <c r="J2782" s="161"/>
      <c r="K2782" s="161"/>
      <c r="L2782" s="161"/>
      <c r="M2782" s="161"/>
      <c r="N2782" s="171"/>
      <c r="O2782" s="171"/>
      <c r="P2782" s="171"/>
      <c r="Q2782" s="171"/>
      <c r="R2782" s="171"/>
      <c r="S2782" s="171"/>
      <c r="T2782" s="208" t="str">
        <f t="shared" si="440"/>
        <v>MISSING</v>
      </c>
      <c r="U2782" s="208" t="str">
        <f t="shared" si="441"/>
        <v>MISSING</v>
      </c>
      <c r="X2782" s="56">
        <f t="shared" si="442"/>
        <v>-99</v>
      </c>
      <c r="Y2782" s="56">
        <f t="shared" si="443"/>
        <v>-99</v>
      </c>
      <c r="Z2782" s="56">
        <f t="shared" si="444"/>
        <v>-99</v>
      </c>
      <c r="AA2782" s="56">
        <f t="shared" si="445"/>
        <v>-99</v>
      </c>
      <c r="AB2782" s="56">
        <f t="shared" si="446"/>
        <v>-99</v>
      </c>
      <c r="AC2782" s="56">
        <f t="shared" si="447"/>
        <v>-99</v>
      </c>
      <c r="AD2782" s="3"/>
      <c r="AE2782" s="82">
        <f>IF(D2782=1, 'adjustment factor'!$D$4, IF(D2782=-9,-999,IF(D2782="",-999,0)))</f>
        <v>-999</v>
      </c>
      <c r="AF2782" s="82">
        <f>IF(F2782=1, 'adjustment factor'!$D$5, IF(F2782=-9,-999,IF(F2782="",-999,0)))</f>
        <v>-999</v>
      </c>
      <c r="AG2782" s="82">
        <f>IF(E2782=1, 'adjustment factor'!$D$6, IF(E2782=-9,-999,IF(E2782="",-999,0)))</f>
        <v>-999</v>
      </c>
      <c r="AH2782" s="82">
        <f>IF(K2782&gt;=45,'adjustment factor'!$D$7,IF(K2782=-9,-1200,IF(K2782="",-1200,0)))</f>
        <v>-1200</v>
      </c>
      <c r="AI2782" s="82">
        <f>IF(L2782=1, 'adjustment factor'!$D$8, IF(L2782=-9,-999,IF(L2782="",-999,0)))</f>
        <v>-999</v>
      </c>
      <c r="AJ2782" s="82">
        <f>IF(AND(M2782&gt;=1,M2782&lt;=4),'adjustment factor'!$D$9,IF(M2782=-9,-999,IF(M2782=98,-999,IF(M2782=99,-999,IF(M2782="",-999,0)))))</f>
        <v>-999</v>
      </c>
      <c r="AK2782" s="82">
        <f>IF(H2782=1, 'adjustment factor'!$D$10, IF(H2782=-9,-999,IF(H2782="",-999,0)))</f>
        <v>-999</v>
      </c>
      <c r="AL2782" s="82">
        <f>IF(G2782=1, 'adjustment factor'!$D$11, IF(G2782=-9,-999,IF(G2782="",-999,0)))</f>
        <v>-999</v>
      </c>
      <c r="AM2782" s="82">
        <f>IF(I2782=1, 'adjustment factor'!$D$12, IF(I2782=-9,-999,IF(I2782="",-999,0)))</f>
        <v>-999</v>
      </c>
      <c r="AN2782" s="82">
        <f>IF(J2782=1, 'adjustment factor'!$D$13, IF(J2782=-9,-999,IF(J2782="",-999,0)))</f>
        <v>-999</v>
      </c>
      <c r="AO2782" s="82" t="str">
        <f t="shared" si="448"/>
        <v>-999</v>
      </c>
      <c r="AP2782" s="82" t="str">
        <f t="shared" si="449"/>
        <v>MISSING</v>
      </c>
    </row>
    <row r="2783" spans="2:42">
      <c r="B2783" s="207"/>
      <c r="C2783" s="35">
        <v>2779</v>
      </c>
      <c r="D2783" s="161"/>
      <c r="E2783" s="161"/>
      <c r="F2783" s="161"/>
      <c r="G2783" s="161"/>
      <c r="H2783" s="161"/>
      <c r="I2783" s="161"/>
      <c r="J2783" s="161"/>
      <c r="K2783" s="161"/>
      <c r="L2783" s="161"/>
      <c r="M2783" s="161"/>
      <c r="N2783" s="171"/>
      <c r="O2783" s="171"/>
      <c r="P2783" s="171"/>
      <c r="Q2783" s="171"/>
      <c r="R2783" s="171"/>
      <c r="S2783" s="171"/>
      <c r="T2783" s="208" t="str">
        <f t="shared" si="440"/>
        <v>MISSING</v>
      </c>
      <c r="U2783" s="208" t="str">
        <f t="shared" si="441"/>
        <v>MISSING</v>
      </c>
      <c r="X2783" s="56">
        <f t="shared" si="442"/>
        <v>-99</v>
      </c>
      <c r="Y2783" s="56">
        <f t="shared" si="443"/>
        <v>-99</v>
      </c>
      <c r="Z2783" s="56">
        <f t="shared" si="444"/>
        <v>-99</v>
      </c>
      <c r="AA2783" s="56">
        <f t="shared" si="445"/>
        <v>-99</v>
      </c>
      <c r="AB2783" s="56">
        <f t="shared" si="446"/>
        <v>-99</v>
      </c>
      <c r="AC2783" s="56">
        <f t="shared" si="447"/>
        <v>-99</v>
      </c>
      <c r="AD2783" s="3"/>
      <c r="AE2783" s="82">
        <f>IF(D2783=1, 'adjustment factor'!$D$4, IF(D2783=-9,-999,IF(D2783="",-999,0)))</f>
        <v>-999</v>
      </c>
      <c r="AF2783" s="82">
        <f>IF(F2783=1, 'adjustment factor'!$D$5, IF(F2783=-9,-999,IF(F2783="",-999,0)))</f>
        <v>-999</v>
      </c>
      <c r="AG2783" s="82">
        <f>IF(E2783=1, 'adjustment factor'!$D$6, IF(E2783=-9,-999,IF(E2783="",-999,0)))</f>
        <v>-999</v>
      </c>
      <c r="AH2783" s="82">
        <f>IF(K2783&gt;=45,'adjustment factor'!$D$7,IF(K2783=-9,-1200,IF(K2783="",-1200,0)))</f>
        <v>-1200</v>
      </c>
      <c r="AI2783" s="82">
        <f>IF(L2783=1, 'adjustment factor'!$D$8, IF(L2783=-9,-999,IF(L2783="",-999,0)))</f>
        <v>-999</v>
      </c>
      <c r="AJ2783" s="82">
        <f>IF(AND(M2783&gt;=1,M2783&lt;=4),'adjustment factor'!$D$9,IF(M2783=-9,-999,IF(M2783=98,-999,IF(M2783=99,-999,IF(M2783="",-999,0)))))</f>
        <v>-999</v>
      </c>
      <c r="AK2783" s="82">
        <f>IF(H2783=1, 'adjustment factor'!$D$10, IF(H2783=-9,-999,IF(H2783="",-999,0)))</f>
        <v>-999</v>
      </c>
      <c r="AL2783" s="82">
        <f>IF(G2783=1, 'adjustment factor'!$D$11, IF(G2783=-9,-999,IF(G2783="",-999,0)))</f>
        <v>-999</v>
      </c>
      <c r="AM2783" s="82">
        <f>IF(I2783=1, 'adjustment factor'!$D$12, IF(I2783=-9,-999,IF(I2783="",-999,0)))</f>
        <v>-999</v>
      </c>
      <c r="AN2783" s="82">
        <f>IF(J2783=1, 'adjustment factor'!$D$13, IF(J2783=-9,-999,IF(J2783="",-999,0)))</f>
        <v>-999</v>
      </c>
      <c r="AO2783" s="82" t="str">
        <f t="shared" si="448"/>
        <v>-999</v>
      </c>
      <c r="AP2783" s="82" t="str">
        <f t="shared" si="449"/>
        <v>MISSING</v>
      </c>
    </row>
    <row r="2784" spans="2:42">
      <c r="B2784" s="207"/>
      <c r="C2784" s="35">
        <v>2780</v>
      </c>
      <c r="D2784" s="161"/>
      <c r="E2784" s="161"/>
      <c r="F2784" s="161"/>
      <c r="G2784" s="161"/>
      <c r="H2784" s="161"/>
      <c r="I2784" s="161"/>
      <c r="J2784" s="161"/>
      <c r="K2784" s="161"/>
      <c r="L2784" s="161"/>
      <c r="M2784" s="161"/>
      <c r="N2784" s="171"/>
      <c r="O2784" s="171"/>
      <c r="P2784" s="171"/>
      <c r="Q2784" s="171"/>
      <c r="R2784" s="171"/>
      <c r="S2784" s="171"/>
      <c r="T2784" s="208" t="str">
        <f t="shared" si="440"/>
        <v>MISSING</v>
      </c>
      <c r="U2784" s="208" t="str">
        <f t="shared" si="441"/>
        <v>MISSING</v>
      </c>
      <c r="X2784" s="56">
        <f t="shared" si="442"/>
        <v>-99</v>
      </c>
      <c r="Y2784" s="56">
        <f t="shared" si="443"/>
        <v>-99</v>
      </c>
      <c r="Z2784" s="56">
        <f t="shared" si="444"/>
        <v>-99</v>
      </c>
      <c r="AA2784" s="56">
        <f t="shared" si="445"/>
        <v>-99</v>
      </c>
      <c r="AB2784" s="56">
        <f t="shared" si="446"/>
        <v>-99</v>
      </c>
      <c r="AC2784" s="56">
        <f t="shared" si="447"/>
        <v>-99</v>
      </c>
      <c r="AD2784" s="3"/>
      <c r="AE2784" s="82">
        <f>IF(D2784=1, 'adjustment factor'!$D$4, IF(D2784=-9,-999,IF(D2784="",-999,0)))</f>
        <v>-999</v>
      </c>
      <c r="AF2784" s="82">
        <f>IF(F2784=1, 'adjustment factor'!$D$5, IF(F2784=-9,-999,IF(F2784="",-999,0)))</f>
        <v>-999</v>
      </c>
      <c r="AG2784" s="82">
        <f>IF(E2784=1, 'adjustment factor'!$D$6, IF(E2784=-9,-999,IF(E2784="",-999,0)))</f>
        <v>-999</v>
      </c>
      <c r="AH2784" s="82">
        <f>IF(K2784&gt;=45,'adjustment factor'!$D$7,IF(K2784=-9,-1200,IF(K2784="",-1200,0)))</f>
        <v>-1200</v>
      </c>
      <c r="AI2784" s="82">
        <f>IF(L2784=1, 'adjustment factor'!$D$8, IF(L2784=-9,-999,IF(L2784="",-999,0)))</f>
        <v>-999</v>
      </c>
      <c r="AJ2784" s="82">
        <f>IF(AND(M2784&gt;=1,M2784&lt;=4),'adjustment factor'!$D$9,IF(M2784=-9,-999,IF(M2784=98,-999,IF(M2784=99,-999,IF(M2784="",-999,0)))))</f>
        <v>-999</v>
      </c>
      <c r="AK2784" s="82">
        <f>IF(H2784=1, 'adjustment factor'!$D$10, IF(H2784=-9,-999,IF(H2784="",-999,0)))</f>
        <v>-999</v>
      </c>
      <c r="AL2784" s="82">
        <f>IF(G2784=1, 'adjustment factor'!$D$11, IF(G2784=-9,-999,IF(G2784="",-999,0)))</f>
        <v>-999</v>
      </c>
      <c r="AM2784" s="82">
        <f>IF(I2784=1, 'adjustment factor'!$D$12, IF(I2784=-9,-999,IF(I2784="",-999,0)))</f>
        <v>-999</v>
      </c>
      <c r="AN2784" s="82">
        <f>IF(J2784=1, 'adjustment factor'!$D$13, IF(J2784=-9,-999,IF(J2784="",-999,0)))</f>
        <v>-999</v>
      </c>
      <c r="AO2784" s="82" t="str">
        <f t="shared" si="448"/>
        <v>-999</v>
      </c>
      <c r="AP2784" s="82" t="str">
        <f t="shared" si="449"/>
        <v>MISSING</v>
      </c>
    </row>
    <row r="2785" spans="2:42">
      <c r="B2785" s="207"/>
      <c r="C2785" s="35">
        <v>2781</v>
      </c>
      <c r="D2785" s="161"/>
      <c r="E2785" s="161"/>
      <c r="F2785" s="161"/>
      <c r="G2785" s="161"/>
      <c r="H2785" s="161"/>
      <c r="I2785" s="161"/>
      <c r="J2785" s="161"/>
      <c r="K2785" s="161"/>
      <c r="L2785" s="161"/>
      <c r="M2785" s="161"/>
      <c r="N2785" s="171"/>
      <c r="O2785" s="171"/>
      <c r="P2785" s="171"/>
      <c r="Q2785" s="171"/>
      <c r="R2785" s="171"/>
      <c r="S2785" s="171"/>
      <c r="T2785" s="208" t="str">
        <f t="shared" si="440"/>
        <v>MISSING</v>
      </c>
      <c r="U2785" s="208" t="str">
        <f t="shared" si="441"/>
        <v>MISSING</v>
      </c>
      <c r="X2785" s="56">
        <f t="shared" si="442"/>
        <v>-99</v>
      </c>
      <c r="Y2785" s="56">
        <f t="shared" si="443"/>
        <v>-99</v>
      </c>
      <c r="Z2785" s="56">
        <f t="shared" si="444"/>
        <v>-99</v>
      </c>
      <c r="AA2785" s="56">
        <f t="shared" si="445"/>
        <v>-99</v>
      </c>
      <c r="AB2785" s="56">
        <f t="shared" si="446"/>
        <v>-99</v>
      </c>
      <c r="AC2785" s="56">
        <f t="shared" si="447"/>
        <v>-99</v>
      </c>
      <c r="AD2785" s="3"/>
      <c r="AE2785" s="82">
        <f>IF(D2785=1, 'adjustment factor'!$D$4, IF(D2785=-9,-999,IF(D2785="",-999,0)))</f>
        <v>-999</v>
      </c>
      <c r="AF2785" s="82">
        <f>IF(F2785=1, 'adjustment factor'!$D$5, IF(F2785=-9,-999,IF(F2785="",-999,0)))</f>
        <v>-999</v>
      </c>
      <c r="AG2785" s="82">
        <f>IF(E2785=1, 'adjustment factor'!$D$6, IF(E2785=-9,-999,IF(E2785="",-999,0)))</f>
        <v>-999</v>
      </c>
      <c r="AH2785" s="82">
        <f>IF(K2785&gt;=45,'adjustment factor'!$D$7,IF(K2785=-9,-1200,IF(K2785="",-1200,0)))</f>
        <v>-1200</v>
      </c>
      <c r="AI2785" s="82">
        <f>IF(L2785=1, 'adjustment factor'!$D$8, IF(L2785=-9,-999,IF(L2785="",-999,0)))</f>
        <v>-999</v>
      </c>
      <c r="AJ2785" s="82">
        <f>IF(AND(M2785&gt;=1,M2785&lt;=4),'adjustment factor'!$D$9,IF(M2785=-9,-999,IF(M2785=98,-999,IF(M2785=99,-999,IF(M2785="",-999,0)))))</f>
        <v>-999</v>
      </c>
      <c r="AK2785" s="82">
        <f>IF(H2785=1, 'adjustment factor'!$D$10, IF(H2785=-9,-999,IF(H2785="",-999,0)))</f>
        <v>-999</v>
      </c>
      <c r="AL2785" s="82">
        <f>IF(G2785=1, 'adjustment factor'!$D$11, IF(G2785=-9,-999,IF(G2785="",-999,0)))</f>
        <v>-999</v>
      </c>
      <c r="AM2785" s="82">
        <f>IF(I2785=1, 'adjustment factor'!$D$12, IF(I2785=-9,-999,IF(I2785="",-999,0)))</f>
        <v>-999</v>
      </c>
      <c r="AN2785" s="82">
        <f>IF(J2785=1, 'adjustment factor'!$D$13, IF(J2785=-9,-999,IF(J2785="",-999,0)))</f>
        <v>-999</v>
      </c>
      <c r="AO2785" s="82" t="str">
        <f t="shared" si="448"/>
        <v>-999</v>
      </c>
      <c r="AP2785" s="82" t="str">
        <f t="shared" si="449"/>
        <v>MISSING</v>
      </c>
    </row>
    <row r="2786" spans="2:42">
      <c r="B2786" s="207"/>
      <c r="C2786" s="35">
        <v>2782</v>
      </c>
      <c r="D2786" s="161"/>
      <c r="E2786" s="161"/>
      <c r="F2786" s="161"/>
      <c r="G2786" s="161"/>
      <c r="H2786" s="161"/>
      <c r="I2786" s="161"/>
      <c r="J2786" s="161"/>
      <c r="K2786" s="161"/>
      <c r="L2786" s="161"/>
      <c r="M2786" s="161"/>
      <c r="N2786" s="171"/>
      <c r="O2786" s="171"/>
      <c r="P2786" s="171"/>
      <c r="Q2786" s="171"/>
      <c r="R2786" s="171"/>
      <c r="S2786" s="171"/>
      <c r="T2786" s="208" t="str">
        <f t="shared" si="440"/>
        <v>MISSING</v>
      </c>
      <c r="U2786" s="208" t="str">
        <f t="shared" si="441"/>
        <v>MISSING</v>
      </c>
      <c r="X2786" s="56">
        <f t="shared" si="442"/>
        <v>-99</v>
      </c>
      <c r="Y2786" s="56">
        <f t="shared" si="443"/>
        <v>-99</v>
      </c>
      <c r="Z2786" s="56">
        <f t="shared" si="444"/>
        <v>-99</v>
      </c>
      <c r="AA2786" s="56">
        <f t="shared" si="445"/>
        <v>-99</v>
      </c>
      <c r="AB2786" s="56">
        <f t="shared" si="446"/>
        <v>-99</v>
      </c>
      <c r="AC2786" s="56">
        <f t="shared" si="447"/>
        <v>-99</v>
      </c>
      <c r="AD2786" s="3"/>
      <c r="AE2786" s="82">
        <f>IF(D2786=1, 'adjustment factor'!$D$4, IF(D2786=-9,-999,IF(D2786="",-999,0)))</f>
        <v>-999</v>
      </c>
      <c r="AF2786" s="82">
        <f>IF(F2786=1, 'adjustment factor'!$D$5, IF(F2786=-9,-999,IF(F2786="",-999,0)))</f>
        <v>-999</v>
      </c>
      <c r="AG2786" s="82">
        <f>IF(E2786=1, 'adjustment factor'!$D$6, IF(E2786=-9,-999,IF(E2786="",-999,0)))</f>
        <v>-999</v>
      </c>
      <c r="AH2786" s="82">
        <f>IF(K2786&gt;=45,'adjustment factor'!$D$7,IF(K2786=-9,-1200,IF(K2786="",-1200,0)))</f>
        <v>-1200</v>
      </c>
      <c r="AI2786" s="82">
        <f>IF(L2786=1, 'adjustment factor'!$D$8, IF(L2786=-9,-999,IF(L2786="",-999,0)))</f>
        <v>-999</v>
      </c>
      <c r="AJ2786" s="82">
        <f>IF(AND(M2786&gt;=1,M2786&lt;=4),'adjustment factor'!$D$9,IF(M2786=-9,-999,IF(M2786=98,-999,IF(M2786=99,-999,IF(M2786="",-999,0)))))</f>
        <v>-999</v>
      </c>
      <c r="AK2786" s="82">
        <f>IF(H2786=1, 'adjustment factor'!$D$10, IF(H2786=-9,-999,IF(H2786="",-999,0)))</f>
        <v>-999</v>
      </c>
      <c r="AL2786" s="82">
        <f>IF(G2786=1, 'adjustment factor'!$D$11, IF(G2786=-9,-999,IF(G2786="",-999,0)))</f>
        <v>-999</v>
      </c>
      <c r="AM2786" s="82">
        <f>IF(I2786=1, 'adjustment factor'!$D$12, IF(I2786=-9,-999,IF(I2786="",-999,0)))</f>
        <v>-999</v>
      </c>
      <c r="AN2786" s="82">
        <f>IF(J2786=1, 'adjustment factor'!$D$13, IF(J2786=-9,-999,IF(J2786="",-999,0)))</f>
        <v>-999</v>
      </c>
      <c r="AO2786" s="82" t="str">
        <f t="shared" si="448"/>
        <v>-999</v>
      </c>
      <c r="AP2786" s="82" t="str">
        <f t="shared" si="449"/>
        <v>MISSING</v>
      </c>
    </row>
    <row r="2787" spans="2:42">
      <c r="B2787" s="207"/>
      <c r="C2787" s="35">
        <v>2783</v>
      </c>
      <c r="D2787" s="161"/>
      <c r="E2787" s="161"/>
      <c r="F2787" s="161"/>
      <c r="G2787" s="161"/>
      <c r="H2787" s="161"/>
      <c r="I2787" s="161"/>
      <c r="J2787" s="161"/>
      <c r="K2787" s="161"/>
      <c r="L2787" s="161"/>
      <c r="M2787" s="161"/>
      <c r="N2787" s="171"/>
      <c r="O2787" s="171"/>
      <c r="P2787" s="171"/>
      <c r="Q2787" s="171"/>
      <c r="R2787" s="171"/>
      <c r="S2787" s="171"/>
      <c r="T2787" s="208" t="str">
        <f t="shared" si="440"/>
        <v>MISSING</v>
      </c>
      <c r="U2787" s="208" t="str">
        <f t="shared" si="441"/>
        <v>MISSING</v>
      </c>
      <c r="X2787" s="56">
        <f t="shared" si="442"/>
        <v>-99</v>
      </c>
      <c r="Y2787" s="56">
        <f t="shared" si="443"/>
        <v>-99</v>
      </c>
      <c r="Z2787" s="56">
        <f t="shared" si="444"/>
        <v>-99</v>
      </c>
      <c r="AA2787" s="56">
        <f t="shared" si="445"/>
        <v>-99</v>
      </c>
      <c r="AB2787" s="56">
        <f t="shared" si="446"/>
        <v>-99</v>
      </c>
      <c r="AC2787" s="56">
        <f t="shared" si="447"/>
        <v>-99</v>
      </c>
      <c r="AD2787" s="3"/>
      <c r="AE2787" s="82">
        <f>IF(D2787=1, 'adjustment factor'!$D$4, IF(D2787=-9,-999,IF(D2787="",-999,0)))</f>
        <v>-999</v>
      </c>
      <c r="AF2787" s="82">
        <f>IF(F2787=1, 'adjustment factor'!$D$5, IF(F2787=-9,-999,IF(F2787="",-999,0)))</f>
        <v>-999</v>
      </c>
      <c r="AG2787" s="82">
        <f>IF(E2787=1, 'adjustment factor'!$D$6, IF(E2787=-9,-999,IF(E2787="",-999,0)))</f>
        <v>-999</v>
      </c>
      <c r="AH2787" s="82">
        <f>IF(K2787&gt;=45,'adjustment factor'!$D$7,IF(K2787=-9,-1200,IF(K2787="",-1200,0)))</f>
        <v>-1200</v>
      </c>
      <c r="AI2787" s="82">
        <f>IF(L2787=1, 'adjustment factor'!$D$8, IF(L2787=-9,-999,IF(L2787="",-999,0)))</f>
        <v>-999</v>
      </c>
      <c r="AJ2787" s="82">
        <f>IF(AND(M2787&gt;=1,M2787&lt;=4),'adjustment factor'!$D$9,IF(M2787=-9,-999,IF(M2787=98,-999,IF(M2787=99,-999,IF(M2787="",-999,0)))))</f>
        <v>-999</v>
      </c>
      <c r="AK2787" s="82">
        <f>IF(H2787=1, 'adjustment factor'!$D$10, IF(H2787=-9,-999,IF(H2787="",-999,0)))</f>
        <v>-999</v>
      </c>
      <c r="AL2787" s="82">
        <f>IF(G2787=1, 'adjustment factor'!$D$11, IF(G2787=-9,-999,IF(G2787="",-999,0)))</f>
        <v>-999</v>
      </c>
      <c r="AM2787" s="82">
        <f>IF(I2787=1, 'adjustment factor'!$D$12, IF(I2787=-9,-999,IF(I2787="",-999,0)))</f>
        <v>-999</v>
      </c>
      <c r="AN2787" s="82">
        <f>IF(J2787=1, 'adjustment factor'!$D$13, IF(J2787=-9,-999,IF(J2787="",-999,0)))</f>
        <v>-999</v>
      </c>
      <c r="AO2787" s="82" t="str">
        <f t="shared" si="448"/>
        <v>-999</v>
      </c>
      <c r="AP2787" s="82" t="str">
        <f t="shared" si="449"/>
        <v>MISSING</v>
      </c>
    </row>
    <row r="2788" spans="2:42">
      <c r="B2788" s="207"/>
      <c r="C2788" s="35">
        <v>2784</v>
      </c>
      <c r="D2788" s="161"/>
      <c r="E2788" s="161"/>
      <c r="F2788" s="161"/>
      <c r="G2788" s="161"/>
      <c r="H2788" s="161"/>
      <c r="I2788" s="161"/>
      <c r="J2788" s="161"/>
      <c r="K2788" s="161"/>
      <c r="L2788" s="161"/>
      <c r="M2788" s="161"/>
      <c r="N2788" s="171"/>
      <c r="O2788" s="171"/>
      <c r="P2788" s="171"/>
      <c r="Q2788" s="171"/>
      <c r="R2788" s="171"/>
      <c r="S2788" s="171"/>
      <c r="T2788" s="208" t="str">
        <f t="shared" si="440"/>
        <v>MISSING</v>
      </c>
      <c r="U2788" s="208" t="str">
        <f t="shared" si="441"/>
        <v>MISSING</v>
      </c>
      <c r="X2788" s="56">
        <f t="shared" si="442"/>
        <v>-99</v>
      </c>
      <c r="Y2788" s="56">
        <f t="shared" si="443"/>
        <v>-99</v>
      </c>
      <c r="Z2788" s="56">
        <f t="shared" si="444"/>
        <v>-99</v>
      </c>
      <c r="AA2788" s="56">
        <f t="shared" si="445"/>
        <v>-99</v>
      </c>
      <c r="AB2788" s="56">
        <f t="shared" si="446"/>
        <v>-99</v>
      </c>
      <c r="AC2788" s="56">
        <f t="shared" si="447"/>
        <v>-99</v>
      </c>
      <c r="AD2788" s="3"/>
      <c r="AE2788" s="82">
        <f>IF(D2788=1, 'adjustment factor'!$D$4, IF(D2788=-9,-999,IF(D2788="",-999,0)))</f>
        <v>-999</v>
      </c>
      <c r="AF2788" s="82">
        <f>IF(F2788=1, 'adjustment factor'!$D$5, IF(F2788=-9,-999,IF(F2788="",-999,0)))</f>
        <v>-999</v>
      </c>
      <c r="AG2788" s="82">
        <f>IF(E2788=1, 'adjustment factor'!$D$6, IF(E2788=-9,-999,IF(E2788="",-999,0)))</f>
        <v>-999</v>
      </c>
      <c r="AH2788" s="82">
        <f>IF(K2788&gt;=45,'adjustment factor'!$D$7,IF(K2788=-9,-1200,IF(K2788="",-1200,0)))</f>
        <v>-1200</v>
      </c>
      <c r="AI2788" s="82">
        <f>IF(L2788=1, 'adjustment factor'!$D$8, IF(L2788=-9,-999,IF(L2788="",-999,0)))</f>
        <v>-999</v>
      </c>
      <c r="AJ2788" s="82">
        <f>IF(AND(M2788&gt;=1,M2788&lt;=4),'adjustment factor'!$D$9,IF(M2788=-9,-999,IF(M2788=98,-999,IF(M2788=99,-999,IF(M2788="",-999,0)))))</f>
        <v>-999</v>
      </c>
      <c r="AK2788" s="82">
        <f>IF(H2788=1, 'adjustment factor'!$D$10, IF(H2788=-9,-999,IF(H2788="",-999,0)))</f>
        <v>-999</v>
      </c>
      <c r="AL2788" s="82">
        <f>IF(G2788=1, 'adjustment factor'!$D$11, IF(G2788=-9,-999,IF(G2788="",-999,0)))</f>
        <v>-999</v>
      </c>
      <c r="AM2788" s="82">
        <f>IF(I2788=1, 'adjustment factor'!$D$12, IF(I2788=-9,-999,IF(I2788="",-999,0)))</f>
        <v>-999</v>
      </c>
      <c r="AN2788" s="82">
        <f>IF(J2788=1, 'adjustment factor'!$D$13, IF(J2788=-9,-999,IF(J2788="",-999,0)))</f>
        <v>-999</v>
      </c>
      <c r="AO2788" s="82" t="str">
        <f t="shared" si="448"/>
        <v>-999</v>
      </c>
      <c r="AP2788" s="82" t="str">
        <f t="shared" si="449"/>
        <v>MISSING</v>
      </c>
    </row>
    <row r="2789" spans="2:42">
      <c r="B2789" s="207"/>
      <c r="C2789" s="35">
        <v>2785</v>
      </c>
      <c r="D2789" s="161"/>
      <c r="E2789" s="161"/>
      <c r="F2789" s="161"/>
      <c r="G2789" s="161"/>
      <c r="H2789" s="161"/>
      <c r="I2789" s="161"/>
      <c r="J2789" s="161"/>
      <c r="K2789" s="161"/>
      <c r="L2789" s="161"/>
      <c r="M2789" s="161"/>
      <c r="N2789" s="171"/>
      <c r="O2789" s="171"/>
      <c r="P2789" s="171"/>
      <c r="Q2789" s="171"/>
      <c r="R2789" s="171"/>
      <c r="S2789" s="171"/>
      <c r="T2789" s="208" t="str">
        <f t="shared" si="440"/>
        <v>MISSING</v>
      </c>
      <c r="U2789" s="208" t="str">
        <f t="shared" si="441"/>
        <v>MISSING</v>
      </c>
      <c r="X2789" s="56">
        <f t="shared" si="442"/>
        <v>-99</v>
      </c>
      <c r="Y2789" s="56">
        <f t="shared" si="443"/>
        <v>-99</v>
      </c>
      <c r="Z2789" s="56">
        <f t="shared" si="444"/>
        <v>-99</v>
      </c>
      <c r="AA2789" s="56">
        <f t="shared" si="445"/>
        <v>-99</v>
      </c>
      <c r="AB2789" s="56">
        <f t="shared" si="446"/>
        <v>-99</v>
      </c>
      <c r="AC2789" s="56">
        <f t="shared" si="447"/>
        <v>-99</v>
      </c>
      <c r="AD2789" s="3"/>
      <c r="AE2789" s="82">
        <f>IF(D2789=1, 'adjustment factor'!$D$4, IF(D2789=-9,-999,IF(D2789="",-999,0)))</f>
        <v>-999</v>
      </c>
      <c r="AF2789" s="82">
        <f>IF(F2789=1, 'adjustment factor'!$D$5, IF(F2789=-9,-999,IF(F2789="",-999,0)))</f>
        <v>-999</v>
      </c>
      <c r="AG2789" s="82">
        <f>IF(E2789=1, 'adjustment factor'!$D$6, IF(E2789=-9,-999,IF(E2789="",-999,0)))</f>
        <v>-999</v>
      </c>
      <c r="AH2789" s="82">
        <f>IF(K2789&gt;=45,'adjustment factor'!$D$7,IF(K2789=-9,-1200,IF(K2789="",-1200,0)))</f>
        <v>-1200</v>
      </c>
      <c r="AI2789" s="82">
        <f>IF(L2789=1, 'adjustment factor'!$D$8, IF(L2789=-9,-999,IF(L2789="",-999,0)))</f>
        <v>-999</v>
      </c>
      <c r="AJ2789" s="82">
        <f>IF(AND(M2789&gt;=1,M2789&lt;=4),'adjustment factor'!$D$9,IF(M2789=-9,-999,IF(M2789=98,-999,IF(M2789=99,-999,IF(M2789="",-999,0)))))</f>
        <v>-999</v>
      </c>
      <c r="AK2789" s="82">
        <f>IF(H2789=1, 'adjustment factor'!$D$10, IF(H2789=-9,-999,IF(H2789="",-999,0)))</f>
        <v>-999</v>
      </c>
      <c r="AL2789" s="82">
        <f>IF(G2789=1, 'adjustment factor'!$D$11, IF(G2789=-9,-999,IF(G2789="",-999,0)))</f>
        <v>-999</v>
      </c>
      <c r="AM2789" s="82">
        <f>IF(I2789=1, 'adjustment factor'!$D$12, IF(I2789=-9,-999,IF(I2789="",-999,0)))</f>
        <v>-999</v>
      </c>
      <c r="AN2789" s="82">
        <f>IF(J2789=1, 'adjustment factor'!$D$13, IF(J2789=-9,-999,IF(J2789="",-999,0)))</f>
        <v>-999</v>
      </c>
      <c r="AO2789" s="82" t="str">
        <f t="shared" si="448"/>
        <v>-999</v>
      </c>
      <c r="AP2789" s="82" t="str">
        <f t="shared" si="449"/>
        <v>MISSING</v>
      </c>
    </row>
    <row r="2790" spans="2:42">
      <c r="B2790" s="207"/>
      <c r="C2790" s="35">
        <v>2786</v>
      </c>
      <c r="D2790" s="161"/>
      <c r="E2790" s="161"/>
      <c r="F2790" s="161"/>
      <c r="G2790" s="161"/>
      <c r="H2790" s="161"/>
      <c r="I2790" s="161"/>
      <c r="J2790" s="161"/>
      <c r="K2790" s="161"/>
      <c r="L2790" s="161"/>
      <c r="M2790" s="161"/>
      <c r="N2790" s="171"/>
      <c r="O2790" s="171"/>
      <c r="P2790" s="171"/>
      <c r="Q2790" s="171"/>
      <c r="R2790" s="171"/>
      <c r="S2790" s="171"/>
      <c r="T2790" s="208" t="str">
        <f t="shared" si="440"/>
        <v>MISSING</v>
      </c>
      <c r="U2790" s="208" t="str">
        <f t="shared" si="441"/>
        <v>MISSING</v>
      </c>
      <c r="X2790" s="56">
        <f t="shared" si="442"/>
        <v>-99</v>
      </c>
      <c r="Y2790" s="56">
        <f t="shared" si="443"/>
        <v>-99</v>
      </c>
      <c r="Z2790" s="56">
        <f t="shared" si="444"/>
        <v>-99</v>
      </c>
      <c r="AA2790" s="56">
        <f t="shared" si="445"/>
        <v>-99</v>
      </c>
      <c r="AB2790" s="56">
        <f t="shared" si="446"/>
        <v>-99</v>
      </c>
      <c r="AC2790" s="56">
        <f t="shared" si="447"/>
        <v>-99</v>
      </c>
      <c r="AD2790" s="3"/>
      <c r="AE2790" s="82">
        <f>IF(D2790=1, 'adjustment factor'!$D$4, IF(D2790=-9,-999,IF(D2790="",-999,0)))</f>
        <v>-999</v>
      </c>
      <c r="AF2790" s="82">
        <f>IF(F2790=1, 'adjustment factor'!$D$5, IF(F2790=-9,-999,IF(F2790="",-999,0)))</f>
        <v>-999</v>
      </c>
      <c r="AG2790" s="82">
        <f>IF(E2790=1, 'adjustment factor'!$D$6, IF(E2790=-9,-999,IF(E2790="",-999,0)))</f>
        <v>-999</v>
      </c>
      <c r="AH2790" s="82">
        <f>IF(K2790&gt;=45,'adjustment factor'!$D$7,IF(K2790=-9,-1200,IF(K2790="",-1200,0)))</f>
        <v>-1200</v>
      </c>
      <c r="AI2790" s="82">
        <f>IF(L2790=1, 'adjustment factor'!$D$8, IF(L2790=-9,-999,IF(L2790="",-999,0)))</f>
        <v>-999</v>
      </c>
      <c r="AJ2790" s="82">
        <f>IF(AND(M2790&gt;=1,M2790&lt;=4),'adjustment factor'!$D$9,IF(M2790=-9,-999,IF(M2790=98,-999,IF(M2790=99,-999,IF(M2790="",-999,0)))))</f>
        <v>-999</v>
      </c>
      <c r="AK2790" s="82">
        <f>IF(H2790=1, 'adjustment factor'!$D$10, IF(H2790=-9,-999,IF(H2790="",-999,0)))</f>
        <v>-999</v>
      </c>
      <c r="AL2790" s="82">
        <f>IF(G2790=1, 'adjustment factor'!$D$11, IF(G2790=-9,-999,IF(G2790="",-999,0)))</f>
        <v>-999</v>
      </c>
      <c r="AM2790" s="82">
        <f>IF(I2790=1, 'adjustment factor'!$D$12, IF(I2790=-9,-999,IF(I2790="",-999,0)))</f>
        <v>-999</v>
      </c>
      <c r="AN2790" s="82">
        <f>IF(J2790=1, 'adjustment factor'!$D$13, IF(J2790=-9,-999,IF(J2790="",-999,0)))</f>
        <v>-999</v>
      </c>
      <c r="AO2790" s="82" t="str">
        <f t="shared" si="448"/>
        <v>-999</v>
      </c>
      <c r="AP2790" s="82" t="str">
        <f t="shared" si="449"/>
        <v>MISSING</v>
      </c>
    </row>
    <row r="2791" spans="2:42">
      <c r="B2791" s="207"/>
      <c r="C2791" s="35">
        <v>2787</v>
      </c>
      <c r="D2791" s="161"/>
      <c r="E2791" s="161"/>
      <c r="F2791" s="161"/>
      <c r="G2791" s="161"/>
      <c r="H2791" s="161"/>
      <c r="I2791" s="161"/>
      <c r="J2791" s="161"/>
      <c r="K2791" s="161"/>
      <c r="L2791" s="161"/>
      <c r="M2791" s="161"/>
      <c r="N2791" s="171"/>
      <c r="O2791" s="171"/>
      <c r="P2791" s="171"/>
      <c r="Q2791" s="171"/>
      <c r="R2791" s="171"/>
      <c r="S2791" s="171"/>
      <c r="T2791" s="208" t="str">
        <f t="shared" si="440"/>
        <v>MISSING</v>
      </c>
      <c r="U2791" s="208" t="str">
        <f t="shared" si="441"/>
        <v>MISSING</v>
      </c>
      <c r="X2791" s="56">
        <f t="shared" si="442"/>
        <v>-99</v>
      </c>
      <c r="Y2791" s="56">
        <f t="shared" si="443"/>
        <v>-99</v>
      </c>
      <c r="Z2791" s="56">
        <f t="shared" si="444"/>
        <v>-99</v>
      </c>
      <c r="AA2791" s="56">
        <f t="shared" si="445"/>
        <v>-99</v>
      </c>
      <c r="AB2791" s="56">
        <f t="shared" si="446"/>
        <v>-99</v>
      </c>
      <c r="AC2791" s="56">
        <f t="shared" si="447"/>
        <v>-99</v>
      </c>
      <c r="AD2791" s="3"/>
      <c r="AE2791" s="82">
        <f>IF(D2791=1, 'adjustment factor'!$D$4, IF(D2791=-9,-999,IF(D2791="",-999,0)))</f>
        <v>-999</v>
      </c>
      <c r="AF2791" s="82">
        <f>IF(F2791=1, 'adjustment factor'!$D$5, IF(F2791=-9,-999,IF(F2791="",-999,0)))</f>
        <v>-999</v>
      </c>
      <c r="AG2791" s="82">
        <f>IF(E2791=1, 'adjustment factor'!$D$6, IF(E2791=-9,-999,IF(E2791="",-999,0)))</f>
        <v>-999</v>
      </c>
      <c r="AH2791" s="82">
        <f>IF(K2791&gt;=45,'adjustment factor'!$D$7,IF(K2791=-9,-1200,IF(K2791="",-1200,0)))</f>
        <v>-1200</v>
      </c>
      <c r="AI2791" s="82">
        <f>IF(L2791=1, 'adjustment factor'!$D$8, IF(L2791=-9,-999,IF(L2791="",-999,0)))</f>
        <v>-999</v>
      </c>
      <c r="AJ2791" s="82">
        <f>IF(AND(M2791&gt;=1,M2791&lt;=4),'adjustment factor'!$D$9,IF(M2791=-9,-999,IF(M2791=98,-999,IF(M2791=99,-999,IF(M2791="",-999,0)))))</f>
        <v>-999</v>
      </c>
      <c r="AK2791" s="82">
        <f>IF(H2791=1, 'adjustment factor'!$D$10, IF(H2791=-9,-999,IF(H2791="",-999,0)))</f>
        <v>-999</v>
      </c>
      <c r="AL2791" s="82">
        <f>IF(G2791=1, 'adjustment factor'!$D$11, IF(G2791=-9,-999,IF(G2791="",-999,0)))</f>
        <v>-999</v>
      </c>
      <c r="AM2791" s="82">
        <f>IF(I2791=1, 'adjustment factor'!$D$12, IF(I2791=-9,-999,IF(I2791="",-999,0)))</f>
        <v>-999</v>
      </c>
      <c r="AN2791" s="82">
        <f>IF(J2791=1, 'adjustment factor'!$D$13, IF(J2791=-9,-999,IF(J2791="",-999,0)))</f>
        <v>-999</v>
      </c>
      <c r="AO2791" s="82" t="str">
        <f t="shared" si="448"/>
        <v>-999</v>
      </c>
      <c r="AP2791" s="82" t="str">
        <f t="shared" si="449"/>
        <v>MISSING</v>
      </c>
    </row>
    <row r="2792" spans="2:42">
      <c r="B2792" s="207"/>
      <c r="C2792" s="35">
        <v>2788</v>
      </c>
      <c r="D2792" s="161"/>
      <c r="E2792" s="161"/>
      <c r="F2792" s="161"/>
      <c r="G2792" s="161"/>
      <c r="H2792" s="161"/>
      <c r="I2792" s="161"/>
      <c r="J2792" s="161"/>
      <c r="K2792" s="161"/>
      <c r="L2792" s="161"/>
      <c r="M2792" s="161"/>
      <c r="N2792" s="171"/>
      <c r="O2792" s="171"/>
      <c r="P2792" s="171"/>
      <c r="Q2792" s="171"/>
      <c r="R2792" s="171"/>
      <c r="S2792" s="171"/>
      <c r="T2792" s="208" t="str">
        <f t="shared" si="440"/>
        <v>MISSING</v>
      </c>
      <c r="U2792" s="208" t="str">
        <f t="shared" si="441"/>
        <v>MISSING</v>
      </c>
      <c r="X2792" s="56">
        <f t="shared" si="442"/>
        <v>-99</v>
      </c>
      <c r="Y2792" s="56">
        <f t="shared" si="443"/>
        <v>-99</v>
      </c>
      <c r="Z2792" s="56">
        <f t="shared" si="444"/>
        <v>-99</v>
      </c>
      <c r="AA2792" s="56">
        <f t="shared" si="445"/>
        <v>-99</v>
      </c>
      <c r="AB2792" s="56">
        <f t="shared" si="446"/>
        <v>-99</v>
      </c>
      <c r="AC2792" s="56">
        <f t="shared" si="447"/>
        <v>-99</v>
      </c>
      <c r="AD2792" s="3"/>
      <c r="AE2792" s="82">
        <f>IF(D2792=1, 'adjustment factor'!$D$4, IF(D2792=-9,-999,IF(D2792="",-999,0)))</f>
        <v>-999</v>
      </c>
      <c r="AF2792" s="82">
        <f>IF(F2792=1, 'adjustment factor'!$D$5, IF(F2792=-9,-999,IF(F2792="",-999,0)))</f>
        <v>-999</v>
      </c>
      <c r="AG2792" s="82">
        <f>IF(E2792=1, 'adjustment factor'!$D$6, IF(E2792=-9,-999,IF(E2792="",-999,0)))</f>
        <v>-999</v>
      </c>
      <c r="AH2792" s="82">
        <f>IF(K2792&gt;=45,'adjustment factor'!$D$7,IF(K2792=-9,-1200,IF(K2792="",-1200,0)))</f>
        <v>-1200</v>
      </c>
      <c r="AI2792" s="82">
        <f>IF(L2792=1, 'adjustment factor'!$D$8, IF(L2792=-9,-999,IF(L2792="",-999,0)))</f>
        <v>-999</v>
      </c>
      <c r="AJ2792" s="82">
        <f>IF(AND(M2792&gt;=1,M2792&lt;=4),'adjustment factor'!$D$9,IF(M2792=-9,-999,IF(M2792=98,-999,IF(M2792=99,-999,IF(M2792="",-999,0)))))</f>
        <v>-999</v>
      </c>
      <c r="AK2792" s="82">
        <f>IF(H2792=1, 'adjustment factor'!$D$10, IF(H2792=-9,-999,IF(H2792="",-999,0)))</f>
        <v>-999</v>
      </c>
      <c r="AL2792" s="82">
        <f>IF(G2792=1, 'adjustment factor'!$D$11, IF(G2792=-9,-999,IF(G2792="",-999,0)))</f>
        <v>-999</v>
      </c>
      <c r="AM2792" s="82">
        <f>IF(I2792=1, 'adjustment factor'!$D$12, IF(I2792=-9,-999,IF(I2792="",-999,0)))</f>
        <v>-999</v>
      </c>
      <c r="AN2792" s="82">
        <f>IF(J2792=1, 'adjustment factor'!$D$13, IF(J2792=-9,-999,IF(J2792="",-999,0)))</f>
        <v>-999</v>
      </c>
      <c r="AO2792" s="82" t="str">
        <f t="shared" si="448"/>
        <v>-999</v>
      </c>
      <c r="AP2792" s="82" t="str">
        <f t="shared" si="449"/>
        <v>MISSING</v>
      </c>
    </row>
    <row r="2793" spans="2:42">
      <c r="B2793" s="207"/>
      <c r="C2793" s="35">
        <v>2789</v>
      </c>
      <c r="D2793" s="161"/>
      <c r="E2793" s="161"/>
      <c r="F2793" s="161"/>
      <c r="G2793" s="161"/>
      <c r="H2793" s="161"/>
      <c r="I2793" s="161"/>
      <c r="J2793" s="161"/>
      <c r="K2793" s="161"/>
      <c r="L2793" s="161"/>
      <c r="M2793" s="161"/>
      <c r="N2793" s="171"/>
      <c r="O2793" s="171"/>
      <c r="P2793" s="171"/>
      <c r="Q2793" s="171"/>
      <c r="R2793" s="171"/>
      <c r="S2793" s="171"/>
      <c r="T2793" s="208" t="str">
        <f t="shared" si="440"/>
        <v>MISSING</v>
      </c>
      <c r="U2793" s="208" t="str">
        <f t="shared" si="441"/>
        <v>MISSING</v>
      </c>
      <c r="X2793" s="56">
        <f t="shared" si="442"/>
        <v>-99</v>
      </c>
      <c r="Y2793" s="56">
        <f t="shared" si="443"/>
        <v>-99</v>
      </c>
      <c r="Z2793" s="56">
        <f t="shared" si="444"/>
        <v>-99</v>
      </c>
      <c r="AA2793" s="56">
        <f t="shared" si="445"/>
        <v>-99</v>
      </c>
      <c r="AB2793" s="56">
        <f t="shared" si="446"/>
        <v>-99</v>
      </c>
      <c r="AC2793" s="56">
        <f t="shared" si="447"/>
        <v>-99</v>
      </c>
      <c r="AD2793" s="3"/>
      <c r="AE2793" s="82">
        <f>IF(D2793=1, 'adjustment factor'!$D$4, IF(D2793=-9,-999,IF(D2793="",-999,0)))</f>
        <v>-999</v>
      </c>
      <c r="AF2793" s="82">
        <f>IF(F2793=1, 'adjustment factor'!$D$5, IF(F2793=-9,-999,IF(F2793="",-999,0)))</f>
        <v>-999</v>
      </c>
      <c r="AG2793" s="82">
        <f>IF(E2793=1, 'adjustment factor'!$D$6, IF(E2793=-9,-999,IF(E2793="",-999,0)))</f>
        <v>-999</v>
      </c>
      <c r="AH2793" s="82">
        <f>IF(K2793&gt;=45,'adjustment factor'!$D$7,IF(K2793=-9,-1200,IF(K2793="",-1200,0)))</f>
        <v>-1200</v>
      </c>
      <c r="AI2793" s="82">
        <f>IF(L2793=1, 'adjustment factor'!$D$8, IF(L2793=-9,-999,IF(L2793="",-999,0)))</f>
        <v>-999</v>
      </c>
      <c r="AJ2793" s="82">
        <f>IF(AND(M2793&gt;=1,M2793&lt;=4),'adjustment factor'!$D$9,IF(M2793=-9,-999,IF(M2793=98,-999,IF(M2793=99,-999,IF(M2793="",-999,0)))))</f>
        <v>-999</v>
      </c>
      <c r="AK2793" s="82">
        <f>IF(H2793=1, 'adjustment factor'!$D$10, IF(H2793=-9,-999,IF(H2793="",-999,0)))</f>
        <v>-999</v>
      </c>
      <c r="AL2793" s="82">
        <f>IF(G2793=1, 'adjustment factor'!$D$11, IF(G2793=-9,-999,IF(G2793="",-999,0)))</f>
        <v>-999</v>
      </c>
      <c r="AM2793" s="82">
        <f>IF(I2793=1, 'adjustment factor'!$D$12, IF(I2793=-9,-999,IF(I2793="",-999,0)))</f>
        <v>-999</v>
      </c>
      <c r="AN2793" s="82">
        <f>IF(J2793=1, 'adjustment factor'!$D$13, IF(J2793=-9,-999,IF(J2793="",-999,0)))</f>
        <v>-999</v>
      </c>
      <c r="AO2793" s="82" t="str">
        <f t="shared" si="448"/>
        <v>-999</v>
      </c>
      <c r="AP2793" s="82" t="str">
        <f t="shared" si="449"/>
        <v>MISSING</v>
      </c>
    </row>
    <row r="2794" spans="2:42">
      <c r="B2794" s="207"/>
      <c r="C2794" s="35">
        <v>2790</v>
      </c>
      <c r="D2794" s="161"/>
      <c r="E2794" s="161"/>
      <c r="F2794" s="161"/>
      <c r="G2794" s="161"/>
      <c r="H2794" s="161"/>
      <c r="I2794" s="161"/>
      <c r="J2794" s="161"/>
      <c r="K2794" s="161"/>
      <c r="L2794" s="161"/>
      <c r="M2794" s="161"/>
      <c r="N2794" s="171"/>
      <c r="O2794" s="171"/>
      <c r="P2794" s="171"/>
      <c r="Q2794" s="171"/>
      <c r="R2794" s="171"/>
      <c r="S2794" s="171"/>
      <c r="T2794" s="208" t="str">
        <f t="shared" si="440"/>
        <v>MISSING</v>
      </c>
      <c r="U2794" s="208" t="str">
        <f t="shared" si="441"/>
        <v>MISSING</v>
      </c>
      <c r="X2794" s="56">
        <f t="shared" si="442"/>
        <v>-99</v>
      </c>
      <c r="Y2794" s="56">
        <f t="shared" si="443"/>
        <v>-99</v>
      </c>
      <c r="Z2794" s="56">
        <f t="shared" si="444"/>
        <v>-99</v>
      </c>
      <c r="AA2794" s="56">
        <f t="shared" si="445"/>
        <v>-99</v>
      </c>
      <c r="AB2794" s="56">
        <f t="shared" si="446"/>
        <v>-99</v>
      </c>
      <c r="AC2794" s="56">
        <f t="shared" si="447"/>
        <v>-99</v>
      </c>
      <c r="AD2794" s="3"/>
      <c r="AE2794" s="82">
        <f>IF(D2794=1, 'adjustment factor'!$D$4, IF(D2794=-9,-999,IF(D2794="",-999,0)))</f>
        <v>-999</v>
      </c>
      <c r="AF2794" s="82">
        <f>IF(F2794=1, 'adjustment factor'!$D$5, IF(F2794=-9,-999,IF(F2794="",-999,0)))</f>
        <v>-999</v>
      </c>
      <c r="AG2794" s="82">
        <f>IF(E2794=1, 'adjustment factor'!$D$6, IF(E2794=-9,-999,IF(E2794="",-999,0)))</f>
        <v>-999</v>
      </c>
      <c r="AH2794" s="82">
        <f>IF(K2794&gt;=45,'adjustment factor'!$D$7,IF(K2794=-9,-1200,IF(K2794="",-1200,0)))</f>
        <v>-1200</v>
      </c>
      <c r="AI2794" s="82">
        <f>IF(L2794=1, 'adjustment factor'!$D$8, IF(L2794=-9,-999,IF(L2794="",-999,0)))</f>
        <v>-999</v>
      </c>
      <c r="AJ2794" s="82">
        <f>IF(AND(M2794&gt;=1,M2794&lt;=4),'adjustment factor'!$D$9,IF(M2794=-9,-999,IF(M2794=98,-999,IF(M2794=99,-999,IF(M2794="",-999,0)))))</f>
        <v>-999</v>
      </c>
      <c r="AK2794" s="82">
        <f>IF(H2794=1, 'adjustment factor'!$D$10, IF(H2794=-9,-999,IF(H2794="",-999,0)))</f>
        <v>-999</v>
      </c>
      <c r="AL2794" s="82">
        <f>IF(G2794=1, 'adjustment factor'!$D$11, IF(G2794=-9,-999,IF(G2794="",-999,0)))</f>
        <v>-999</v>
      </c>
      <c r="AM2794" s="82">
        <f>IF(I2794=1, 'adjustment factor'!$D$12, IF(I2794=-9,-999,IF(I2794="",-999,0)))</f>
        <v>-999</v>
      </c>
      <c r="AN2794" s="82">
        <f>IF(J2794=1, 'adjustment factor'!$D$13, IF(J2794=-9,-999,IF(J2794="",-999,0)))</f>
        <v>-999</v>
      </c>
      <c r="AO2794" s="82" t="str">
        <f t="shared" si="448"/>
        <v>-999</v>
      </c>
      <c r="AP2794" s="82" t="str">
        <f t="shared" si="449"/>
        <v>MISSING</v>
      </c>
    </row>
    <row r="2795" spans="2:42">
      <c r="B2795" s="207"/>
      <c r="C2795" s="35">
        <v>2791</v>
      </c>
      <c r="D2795" s="161"/>
      <c r="E2795" s="161"/>
      <c r="F2795" s="161"/>
      <c r="G2795" s="161"/>
      <c r="H2795" s="161"/>
      <c r="I2795" s="161"/>
      <c r="J2795" s="161"/>
      <c r="K2795" s="161"/>
      <c r="L2795" s="161"/>
      <c r="M2795" s="161"/>
      <c r="N2795" s="171"/>
      <c r="O2795" s="171"/>
      <c r="P2795" s="171"/>
      <c r="Q2795" s="171"/>
      <c r="R2795" s="171"/>
      <c r="S2795" s="171"/>
      <c r="T2795" s="208" t="str">
        <f t="shared" si="440"/>
        <v>MISSING</v>
      </c>
      <c r="U2795" s="208" t="str">
        <f t="shared" si="441"/>
        <v>MISSING</v>
      </c>
      <c r="X2795" s="56">
        <f t="shared" si="442"/>
        <v>-99</v>
      </c>
      <c r="Y2795" s="56">
        <f t="shared" si="443"/>
        <v>-99</v>
      </c>
      <c r="Z2795" s="56">
        <f t="shared" si="444"/>
        <v>-99</v>
      </c>
      <c r="AA2795" s="56">
        <f t="shared" si="445"/>
        <v>-99</v>
      </c>
      <c r="AB2795" s="56">
        <f t="shared" si="446"/>
        <v>-99</v>
      </c>
      <c r="AC2795" s="56">
        <f t="shared" si="447"/>
        <v>-99</v>
      </c>
      <c r="AD2795" s="3"/>
      <c r="AE2795" s="82">
        <f>IF(D2795=1, 'adjustment factor'!$D$4, IF(D2795=-9,-999,IF(D2795="",-999,0)))</f>
        <v>-999</v>
      </c>
      <c r="AF2795" s="82">
        <f>IF(F2795=1, 'adjustment factor'!$D$5, IF(F2795=-9,-999,IF(F2795="",-999,0)))</f>
        <v>-999</v>
      </c>
      <c r="AG2795" s="82">
        <f>IF(E2795=1, 'adjustment factor'!$D$6, IF(E2795=-9,-999,IF(E2795="",-999,0)))</f>
        <v>-999</v>
      </c>
      <c r="AH2795" s="82">
        <f>IF(K2795&gt;=45,'adjustment factor'!$D$7,IF(K2795=-9,-1200,IF(K2795="",-1200,0)))</f>
        <v>-1200</v>
      </c>
      <c r="AI2795" s="82">
        <f>IF(L2795=1, 'adjustment factor'!$D$8, IF(L2795=-9,-999,IF(L2795="",-999,0)))</f>
        <v>-999</v>
      </c>
      <c r="AJ2795" s="82">
        <f>IF(AND(M2795&gt;=1,M2795&lt;=4),'adjustment factor'!$D$9,IF(M2795=-9,-999,IF(M2795=98,-999,IF(M2795=99,-999,IF(M2795="",-999,0)))))</f>
        <v>-999</v>
      </c>
      <c r="AK2795" s="82">
        <f>IF(H2795=1, 'adjustment factor'!$D$10, IF(H2795=-9,-999,IF(H2795="",-999,0)))</f>
        <v>-999</v>
      </c>
      <c r="AL2795" s="82">
        <f>IF(G2795=1, 'adjustment factor'!$D$11, IF(G2795=-9,-999,IF(G2795="",-999,0)))</f>
        <v>-999</v>
      </c>
      <c r="AM2795" s="82">
        <f>IF(I2795=1, 'adjustment factor'!$D$12, IF(I2795=-9,-999,IF(I2795="",-999,0)))</f>
        <v>-999</v>
      </c>
      <c r="AN2795" s="82">
        <f>IF(J2795=1, 'adjustment factor'!$D$13, IF(J2795=-9,-999,IF(J2795="",-999,0)))</f>
        <v>-999</v>
      </c>
      <c r="AO2795" s="82" t="str">
        <f t="shared" si="448"/>
        <v>-999</v>
      </c>
      <c r="AP2795" s="82" t="str">
        <f t="shared" si="449"/>
        <v>MISSING</v>
      </c>
    </row>
    <row r="2796" spans="2:42">
      <c r="B2796" s="207"/>
      <c r="C2796" s="35">
        <v>2792</v>
      </c>
      <c r="D2796" s="161"/>
      <c r="E2796" s="161"/>
      <c r="F2796" s="161"/>
      <c r="G2796" s="161"/>
      <c r="H2796" s="161"/>
      <c r="I2796" s="161"/>
      <c r="J2796" s="161"/>
      <c r="K2796" s="161"/>
      <c r="L2796" s="161"/>
      <c r="M2796" s="161"/>
      <c r="N2796" s="171"/>
      <c r="O2796" s="171"/>
      <c r="P2796" s="171"/>
      <c r="Q2796" s="171"/>
      <c r="R2796" s="171"/>
      <c r="S2796" s="171"/>
      <c r="T2796" s="208" t="str">
        <f t="shared" si="440"/>
        <v>MISSING</v>
      </c>
      <c r="U2796" s="208" t="str">
        <f t="shared" si="441"/>
        <v>MISSING</v>
      </c>
      <c r="X2796" s="56">
        <f t="shared" si="442"/>
        <v>-99</v>
      </c>
      <c r="Y2796" s="56">
        <f t="shared" si="443"/>
        <v>-99</v>
      </c>
      <c r="Z2796" s="56">
        <f t="shared" si="444"/>
        <v>-99</v>
      </c>
      <c r="AA2796" s="56">
        <f t="shared" si="445"/>
        <v>-99</v>
      </c>
      <c r="AB2796" s="56">
        <f t="shared" si="446"/>
        <v>-99</v>
      </c>
      <c r="AC2796" s="56">
        <f t="shared" si="447"/>
        <v>-99</v>
      </c>
      <c r="AD2796" s="3"/>
      <c r="AE2796" s="82">
        <f>IF(D2796=1, 'adjustment factor'!$D$4, IF(D2796=-9,-999,IF(D2796="",-999,0)))</f>
        <v>-999</v>
      </c>
      <c r="AF2796" s="82">
        <f>IF(F2796=1, 'adjustment factor'!$D$5, IF(F2796=-9,-999,IF(F2796="",-999,0)))</f>
        <v>-999</v>
      </c>
      <c r="AG2796" s="82">
        <f>IF(E2796=1, 'adjustment factor'!$D$6, IF(E2796=-9,-999,IF(E2796="",-999,0)))</f>
        <v>-999</v>
      </c>
      <c r="AH2796" s="82">
        <f>IF(K2796&gt;=45,'adjustment factor'!$D$7,IF(K2796=-9,-1200,IF(K2796="",-1200,0)))</f>
        <v>-1200</v>
      </c>
      <c r="AI2796" s="82">
        <f>IF(L2796=1, 'adjustment factor'!$D$8, IF(L2796=-9,-999,IF(L2796="",-999,0)))</f>
        <v>-999</v>
      </c>
      <c r="AJ2796" s="82">
        <f>IF(AND(M2796&gt;=1,M2796&lt;=4),'adjustment factor'!$D$9,IF(M2796=-9,-999,IF(M2796=98,-999,IF(M2796=99,-999,IF(M2796="",-999,0)))))</f>
        <v>-999</v>
      </c>
      <c r="AK2796" s="82">
        <f>IF(H2796=1, 'adjustment factor'!$D$10, IF(H2796=-9,-999,IF(H2796="",-999,0)))</f>
        <v>-999</v>
      </c>
      <c r="AL2796" s="82">
        <f>IF(G2796=1, 'adjustment factor'!$D$11, IF(G2796=-9,-999,IF(G2796="",-999,0)))</f>
        <v>-999</v>
      </c>
      <c r="AM2796" s="82">
        <f>IF(I2796=1, 'adjustment factor'!$D$12, IF(I2796=-9,-999,IF(I2796="",-999,0)))</f>
        <v>-999</v>
      </c>
      <c r="AN2796" s="82">
        <f>IF(J2796=1, 'adjustment factor'!$D$13, IF(J2796=-9,-999,IF(J2796="",-999,0)))</f>
        <v>-999</v>
      </c>
      <c r="AO2796" s="82" t="str">
        <f t="shared" si="448"/>
        <v>-999</v>
      </c>
      <c r="AP2796" s="82" t="str">
        <f t="shared" si="449"/>
        <v>MISSING</v>
      </c>
    </row>
    <row r="2797" spans="2:42">
      <c r="B2797" s="207"/>
      <c r="C2797" s="35">
        <v>2793</v>
      </c>
      <c r="D2797" s="161"/>
      <c r="E2797" s="161"/>
      <c r="F2797" s="161"/>
      <c r="G2797" s="161"/>
      <c r="H2797" s="161"/>
      <c r="I2797" s="161"/>
      <c r="J2797" s="161"/>
      <c r="K2797" s="161"/>
      <c r="L2797" s="161"/>
      <c r="M2797" s="161"/>
      <c r="N2797" s="171"/>
      <c r="O2797" s="171"/>
      <c r="P2797" s="171"/>
      <c r="Q2797" s="171"/>
      <c r="R2797" s="171"/>
      <c r="S2797" s="171"/>
      <c r="T2797" s="208" t="str">
        <f t="shared" si="440"/>
        <v>MISSING</v>
      </c>
      <c r="U2797" s="208" t="str">
        <f t="shared" si="441"/>
        <v>MISSING</v>
      </c>
      <c r="X2797" s="56">
        <f t="shared" si="442"/>
        <v>-99</v>
      </c>
      <c r="Y2797" s="56">
        <f t="shared" si="443"/>
        <v>-99</v>
      </c>
      <c r="Z2797" s="56">
        <f t="shared" si="444"/>
        <v>-99</v>
      </c>
      <c r="AA2797" s="56">
        <f t="shared" si="445"/>
        <v>-99</v>
      </c>
      <c r="AB2797" s="56">
        <f t="shared" si="446"/>
        <v>-99</v>
      </c>
      <c r="AC2797" s="56">
        <f t="shared" si="447"/>
        <v>-99</v>
      </c>
      <c r="AD2797" s="3"/>
      <c r="AE2797" s="82">
        <f>IF(D2797=1, 'adjustment factor'!$D$4, IF(D2797=-9,-999,IF(D2797="",-999,0)))</f>
        <v>-999</v>
      </c>
      <c r="AF2797" s="82">
        <f>IF(F2797=1, 'adjustment factor'!$D$5, IF(F2797=-9,-999,IF(F2797="",-999,0)))</f>
        <v>-999</v>
      </c>
      <c r="AG2797" s="82">
        <f>IF(E2797=1, 'adjustment factor'!$D$6, IF(E2797=-9,-999,IF(E2797="",-999,0)))</f>
        <v>-999</v>
      </c>
      <c r="AH2797" s="82">
        <f>IF(K2797&gt;=45,'adjustment factor'!$D$7,IF(K2797=-9,-1200,IF(K2797="",-1200,0)))</f>
        <v>-1200</v>
      </c>
      <c r="AI2797" s="82">
        <f>IF(L2797=1, 'adjustment factor'!$D$8, IF(L2797=-9,-999,IF(L2797="",-999,0)))</f>
        <v>-999</v>
      </c>
      <c r="AJ2797" s="82">
        <f>IF(AND(M2797&gt;=1,M2797&lt;=4),'adjustment factor'!$D$9,IF(M2797=-9,-999,IF(M2797=98,-999,IF(M2797=99,-999,IF(M2797="",-999,0)))))</f>
        <v>-999</v>
      </c>
      <c r="AK2797" s="82">
        <f>IF(H2797=1, 'adjustment factor'!$D$10, IF(H2797=-9,-999,IF(H2797="",-999,0)))</f>
        <v>-999</v>
      </c>
      <c r="AL2797" s="82">
        <f>IF(G2797=1, 'adjustment factor'!$D$11, IF(G2797=-9,-999,IF(G2797="",-999,0)))</f>
        <v>-999</v>
      </c>
      <c r="AM2797" s="82">
        <f>IF(I2797=1, 'adjustment factor'!$D$12, IF(I2797=-9,-999,IF(I2797="",-999,0)))</f>
        <v>-999</v>
      </c>
      <c r="AN2797" s="82">
        <f>IF(J2797=1, 'adjustment factor'!$D$13, IF(J2797=-9,-999,IF(J2797="",-999,0)))</f>
        <v>-999</v>
      </c>
      <c r="AO2797" s="82" t="str">
        <f t="shared" si="448"/>
        <v>-999</v>
      </c>
      <c r="AP2797" s="82" t="str">
        <f t="shared" si="449"/>
        <v>MISSING</v>
      </c>
    </row>
    <row r="2798" spans="2:42">
      <c r="B2798" s="207"/>
      <c r="C2798" s="35">
        <v>2794</v>
      </c>
      <c r="D2798" s="161"/>
      <c r="E2798" s="161"/>
      <c r="F2798" s="161"/>
      <c r="G2798" s="161"/>
      <c r="H2798" s="161"/>
      <c r="I2798" s="161"/>
      <c r="J2798" s="161"/>
      <c r="K2798" s="161"/>
      <c r="L2798" s="161"/>
      <c r="M2798" s="161"/>
      <c r="N2798" s="171"/>
      <c r="O2798" s="171"/>
      <c r="P2798" s="171"/>
      <c r="Q2798" s="171"/>
      <c r="R2798" s="171"/>
      <c r="S2798" s="171"/>
      <c r="T2798" s="208" t="str">
        <f t="shared" si="440"/>
        <v>MISSING</v>
      </c>
      <c r="U2798" s="208" t="str">
        <f t="shared" si="441"/>
        <v>MISSING</v>
      </c>
      <c r="X2798" s="56">
        <f t="shared" si="442"/>
        <v>-99</v>
      </c>
      <c r="Y2798" s="56">
        <f t="shared" si="443"/>
        <v>-99</v>
      </c>
      <c r="Z2798" s="56">
        <f t="shared" si="444"/>
        <v>-99</v>
      </c>
      <c r="AA2798" s="56">
        <f t="shared" si="445"/>
        <v>-99</v>
      </c>
      <c r="AB2798" s="56">
        <f t="shared" si="446"/>
        <v>-99</v>
      </c>
      <c r="AC2798" s="56">
        <f t="shared" si="447"/>
        <v>-99</v>
      </c>
      <c r="AD2798" s="3"/>
      <c r="AE2798" s="82">
        <f>IF(D2798=1, 'adjustment factor'!$D$4, IF(D2798=-9,-999,IF(D2798="",-999,0)))</f>
        <v>-999</v>
      </c>
      <c r="AF2798" s="82">
        <f>IF(F2798=1, 'adjustment factor'!$D$5, IF(F2798=-9,-999,IF(F2798="",-999,0)))</f>
        <v>-999</v>
      </c>
      <c r="AG2798" s="82">
        <f>IF(E2798=1, 'adjustment factor'!$D$6, IF(E2798=-9,-999,IF(E2798="",-999,0)))</f>
        <v>-999</v>
      </c>
      <c r="AH2798" s="82">
        <f>IF(K2798&gt;=45,'adjustment factor'!$D$7,IF(K2798=-9,-1200,IF(K2798="",-1200,0)))</f>
        <v>-1200</v>
      </c>
      <c r="AI2798" s="82">
        <f>IF(L2798=1, 'adjustment factor'!$D$8, IF(L2798=-9,-999,IF(L2798="",-999,0)))</f>
        <v>-999</v>
      </c>
      <c r="AJ2798" s="82">
        <f>IF(AND(M2798&gt;=1,M2798&lt;=4),'adjustment factor'!$D$9,IF(M2798=-9,-999,IF(M2798=98,-999,IF(M2798=99,-999,IF(M2798="",-999,0)))))</f>
        <v>-999</v>
      </c>
      <c r="AK2798" s="82">
        <f>IF(H2798=1, 'adjustment factor'!$D$10, IF(H2798=-9,-999,IF(H2798="",-999,0)))</f>
        <v>-999</v>
      </c>
      <c r="AL2798" s="82">
        <f>IF(G2798=1, 'adjustment factor'!$D$11, IF(G2798=-9,-999,IF(G2798="",-999,0)))</f>
        <v>-999</v>
      </c>
      <c r="AM2798" s="82">
        <f>IF(I2798=1, 'adjustment factor'!$D$12, IF(I2798=-9,-999,IF(I2798="",-999,0)))</f>
        <v>-999</v>
      </c>
      <c r="AN2798" s="82">
        <f>IF(J2798=1, 'adjustment factor'!$D$13, IF(J2798=-9,-999,IF(J2798="",-999,0)))</f>
        <v>-999</v>
      </c>
      <c r="AO2798" s="82" t="str">
        <f t="shared" si="448"/>
        <v>-999</v>
      </c>
      <c r="AP2798" s="82" t="str">
        <f t="shared" si="449"/>
        <v>MISSING</v>
      </c>
    </row>
    <row r="2799" spans="2:42">
      <c r="B2799" s="207"/>
      <c r="C2799" s="35">
        <v>2795</v>
      </c>
      <c r="D2799" s="161"/>
      <c r="E2799" s="161"/>
      <c r="F2799" s="161"/>
      <c r="G2799" s="161"/>
      <c r="H2799" s="161"/>
      <c r="I2799" s="161"/>
      <c r="J2799" s="161"/>
      <c r="K2799" s="161"/>
      <c r="L2799" s="161"/>
      <c r="M2799" s="161"/>
      <c r="N2799" s="171"/>
      <c r="O2799" s="171"/>
      <c r="P2799" s="171"/>
      <c r="Q2799" s="171"/>
      <c r="R2799" s="171"/>
      <c r="S2799" s="171"/>
      <c r="T2799" s="208" t="str">
        <f t="shared" si="440"/>
        <v>MISSING</v>
      </c>
      <c r="U2799" s="208" t="str">
        <f t="shared" si="441"/>
        <v>MISSING</v>
      </c>
      <c r="X2799" s="56">
        <f t="shared" si="442"/>
        <v>-99</v>
      </c>
      <c r="Y2799" s="56">
        <f t="shared" si="443"/>
        <v>-99</v>
      </c>
      <c r="Z2799" s="56">
        <f t="shared" si="444"/>
        <v>-99</v>
      </c>
      <c r="AA2799" s="56">
        <f t="shared" si="445"/>
        <v>-99</v>
      </c>
      <c r="AB2799" s="56">
        <f t="shared" si="446"/>
        <v>-99</v>
      </c>
      <c r="AC2799" s="56">
        <f t="shared" si="447"/>
        <v>-99</v>
      </c>
      <c r="AD2799" s="3"/>
      <c r="AE2799" s="82">
        <f>IF(D2799=1, 'adjustment factor'!$D$4, IF(D2799=-9,-999,IF(D2799="",-999,0)))</f>
        <v>-999</v>
      </c>
      <c r="AF2799" s="82">
        <f>IF(F2799=1, 'adjustment factor'!$D$5, IF(F2799=-9,-999,IF(F2799="",-999,0)))</f>
        <v>-999</v>
      </c>
      <c r="AG2799" s="82">
        <f>IF(E2799=1, 'adjustment factor'!$D$6, IF(E2799=-9,-999,IF(E2799="",-999,0)))</f>
        <v>-999</v>
      </c>
      <c r="AH2799" s="82">
        <f>IF(K2799&gt;=45,'adjustment factor'!$D$7,IF(K2799=-9,-1200,IF(K2799="",-1200,0)))</f>
        <v>-1200</v>
      </c>
      <c r="AI2799" s="82">
        <f>IF(L2799=1, 'adjustment factor'!$D$8, IF(L2799=-9,-999,IF(L2799="",-999,0)))</f>
        <v>-999</v>
      </c>
      <c r="AJ2799" s="82">
        <f>IF(AND(M2799&gt;=1,M2799&lt;=4),'adjustment factor'!$D$9,IF(M2799=-9,-999,IF(M2799=98,-999,IF(M2799=99,-999,IF(M2799="",-999,0)))))</f>
        <v>-999</v>
      </c>
      <c r="AK2799" s="82">
        <f>IF(H2799=1, 'adjustment factor'!$D$10, IF(H2799=-9,-999,IF(H2799="",-999,0)))</f>
        <v>-999</v>
      </c>
      <c r="AL2799" s="82">
        <f>IF(G2799=1, 'adjustment factor'!$D$11, IF(G2799=-9,-999,IF(G2799="",-999,0)))</f>
        <v>-999</v>
      </c>
      <c r="AM2799" s="82">
        <f>IF(I2799=1, 'adjustment factor'!$D$12, IF(I2799=-9,-999,IF(I2799="",-999,0)))</f>
        <v>-999</v>
      </c>
      <c r="AN2799" s="82">
        <f>IF(J2799=1, 'adjustment factor'!$D$13, IF(J2799=-9,-999,IF(J2799="",-999,0)))</f>
        <v>-999</v>
      </c>
      <c r="AO2799" s="82" t="str">
        <f t="shared" si="448"/>
        <v>-999</v>
      </c>
      <c r="AP2799" s="82" t="str">
        <f t="shared" si="449"/>
        <v>MISSING</v>
      </c>
    </row>
    <row r="2800" spans="2:42">
      <c r="B2800" s="207"/>
      <c r="C2800" s="35">
        <v>2796</v>
      </c>
      <c r="D2800" s="161"/>
      <c r="E2800" s="161"/>
      <c r="F2800" s="161"/>
      <c r="G2800" s="161"/>
      <c r="H2800" s="161"/>
      <c r="I2800" s="161"/>
      <c r="J2800" s="161"/>
      <c r="K2800" s="161"/>
      <c r="L2800" s="161"/>
      <c r="M2800" s="161"/>
      <c r="N2800" s="171"/>
      <c r="O2800" s="171"/>
      <c r="P2800" s="171"/>
      <c r="Q2800" s="171"/>
      <c r="R2800" s="171"/>
      <c r="S2800" s="171"/>
      <c r="T2800" s="208" t="str">
        <f t="shared" si="440"/>
        <v>MISSING</v>
      </c>
      <c r="U2800" s="208" t="str">
        <f t="shared" si="441"/>
        <v>MISSING</v>
      </c>
      <c r="X2800" s="56">
        <f t="shared" si="442"/>
        <v>-99</v>
      </c>
      <c r="Y2800" s="56">
        <f t="shared" si="443"/>
        <v>-99</v>
      </c>
      <c r="Z2800" s="56">
        <f t="shared" si="444"/>
        <v>-99</v>
      </c>
      <c r="AA2800" s="56">
        <f t="shared" si="445"/>
        <v>-99</v>
      </c>
      <c r="AB2800" s="56">
        <f t="shared" si="446"/>
        <v>-99</v>
      </c>
      <c r="AC2800" s="56">
        <f t="shared" si="447"/>
        <v>-99</v>
      </c>
      <c r="AD2800" s="3"/>
      <c r="AE2800" s="82">
        <f>IF(D2800=1, 'adjustment factor'!$D$4, IF(D2800=-9,-999,IF(D2800="",-999,0)))</f>
        <v>-999</v>
      </c>
      <c r="AF2800" s="82">
        <f>IF(F2800=1, 'adjustment factor'!$D$5, IF(F2800=-9,-999,IF(F2800="",-999,0)))</f>
        <v>-999</v>
      </c>
      <c r="AG2800" s="82">
        <f>IF(E2800=1, 'adjustment factor'!$D$6, IF(E2800=-9,-999,IF(E2800="",-999,0)))</f>
        <v>-999</v>
      </c>
      <c r="AH2800" s="82">
        <f>IF(K2800&gt;=45,'adjustment factor'!$D$7,IF(K2800=-9,-1200,IF(K2800="",-1200,0)))</f>
        <v>-1200</v>
      </c>
      <c r="AI2800" s="82">
        <f>IF(L2800=1, 'adjustment factor'!$D$8, IF(L2800=-9,-999,IF(L2800="",-999,0)))</f>
        <v>-999</v>
      </c>
      <c r="AJ2800" s="82">
        <f>IF(AND(M2800&gt;=1,M2800&lt;=4),'adjustment factor'!$D$9,IF(M2800=-9,-999,IF(M2800=98,-999,IF(M2800=99,-999,IF(M2800="",-999,0)))))</f>
        <v>-999</v>
      </c>
      <c r="AK2800" s="82">
        <f>IF(H2800=1, 'adjustment factor'!$D$10, IF(H2800=-9,-999,IF(H2800="",-999,0)))</f>
        <v>-999</v>
      </c>
      <c r="AL2800" s="82">
        <f>IF(G2800=1, 'adjustment factor'!$D$11, IF(G2800=-9,-999,IF(G2800="",-999,0)))</f>
        <v>-999</v>
      </c>
      <c r="AM2800" s="82">
        <f>IF(I2800=1, 'adjustment factor'!$D$12, IF(I2800=-9,-999,IF(I2800="",-999,0)))</f>
        <v>-999</v>
      </c>
      <c r="AN2800" s="82">
        <f>IF(J2800=1, 'adjustment factor'!$D$13, IF(J2800=-9,-999,IF(J2800="",-999,0)))</f>
        <v>-999</v>
      </c>
      <c r="AO2800" s="82" t="str">
        <f t="shared" si="448"/>
        <v>-999</v>
      </c>
      <c r="AP2800" s="82" t="str">
        <f t="shared" si="449"/>
        <v>MISSING</v>
      </c>
    </row>
    <row r="2801" spans="2:42">
      <c r="B2801" s="207"/>
      <c r="C2801" s="35">
        <v>2797</v>
      </c>
      <c r="D2801" s="161"/>
      <c r="E2801" s="161"/>
      <c r="F2801" s="161"/>
      <c r="G2801" s="161"/>
      <c r="H2801" s="161"/>
      <c r="I2801" s="161"/>
      <c r="J2801" s="161"/>
      <c r="K2801" s="161"/>
      <c r="L2801" s="161"/>
      <c r="M2801" s="161"/>
      <c r="N2801" s="171"/>
      <c r="O2801" s="171"/>
      <c r="P2801" s="171"/>
      <c r="Q2801" s="171"/>
      <c r="R2801" s="171"/>
      <c r="S2801" s="171"/>
      <c r="T2801" s="208" t="str">
        <f t="shared" si="440"/>
        <v>MISSING</v>
      </c>
      <c r="U2801" s="208" t="str">
        <f t="shared" si="441"/>
        <v>MISSING</v>
      </c>
      <c r="X2801" s="56">
        <f t="shared" si="442"/>
        <v>-99</v>
      </c>
      <c r="Y2801" s="56">
        <f t="shared" si="443"/>
        <v>-99</v>
      </c>
      <c r="Z2801" s="56">
        <f t="shared" si="444"/>
        <v>-99</v>
      </c>
      <c r="AA2801" s="56">
        <f t="shared" si="445"/>
        <v>-99</v>
      </c>
      <c r="AB2801" s="56">
        <f t="shared" si="446"/>
        <v>-99</v>
      </c>
      <c r="AC2801" s="56">
        <f t="shared" si="447"/>
        <v>-99</v>
      </c>
      <c r="AD2801" s="3"/>
      <c r="AE2801" s="82">
        <f>IF(D2801=1, 'adjustment factor'!$D$4, IF(D2801=-9,-999,IF(D2801="",-999,0)))</f>
        <v>-999</v>
      </c>
      <c r="AF2801" s="82">
        <f>IF(F2801=1, 'adjustment factor'!$D$5, IF(F2801=-9,-999,IF(F2801="",-999,0)))</f>
        <v>-999</v>
      </c>
      <c r="AG2801" s="82">
        <f>IF(E2801=1, 'adjustment factor'!$D$6, IF(E2801=-9,-999,IF(E2801="",-999,0)))</f>
        <v>-999</v>
      </c>
      <c r="AH2801" s="82">
        <f>IF(K2801&gt;=45,'adjustment factor'!$D$7,IF(K2801=-9,-1200,IF(K2801="",-1200,0)))</f>
        <v>-1200</v>
      </c>
      <c r="AI2801" s="82">
        <f>IF(L2801=1, 'adjustment factor'!$D$8, IF(L2801=-9,-999,IF(L2801="",-999,0)))</f>
        <v>-999</v>
      </c>
      <c r="AJ2801" s="82">
        <f>IF(AND(M2801&gt;=1,M2801&lt;=4),'adjustment factor'!$D$9,IF(M2801=-9,-999,IF(M2801=98,-999,IF(M2801=99,-999,IF(M2801="",-999,0)))))</f>
        <v>-999</v>
      </c>
      <c r="AK2801" s="82">
        <f>IF(H2801=1, 'adjustment factor'!$D$10, IF(H2801=-9,-999,IF(H2801="",-999,0)))</f>
        <v>-999</v>
      </c>
      <c r="AL2801" s="82">
        <f>IF(G2801=1, 'adjustment factor'!$D$11, IF(G2801=-9,-999,IF(G2801="",-999,0)))</f>
        <v>-999</v>
      </c>
      <c r="AM2801" s="82">
        <f>IF(I2801=1, 'adjustment factor'!$D$12, IF(I2801=-9,-999,IF(I2801="",-999,0)))</f>
        <v>-999</v>
      </c>
      <c r="AN2801" s="82">
        <f>IF(J2801=1, 'adjustment factor'!$D$13, IF(J2801=-9,-999,IF(J2801="",-999,0)))</f>
        <v>-999</v>
      </c>
      <c r="AO2801" s="82" t="str">
        <f t="shared" si="448"/>
        <v>-999</v>
      </c>
      <c r="AP2801" s="82" t="str">
        <f t="shared" si="449"/>
        <v>MISSING</v>
      </c>
    </row>
    <row r="2802" spans="2:42">
      <c r="B2802" s="207"/>
      <c r="C2802" s="35">
        <v>2798</v>
      </c>
      <c r="D2802" s="161"/>
      <c r="E2802" s="161"/>
      <c r="F2802" s="161"/>
      <c r="G2802" s="161"/>
      <c r="H2802" s="161"/>
      <c r="I2802" s="161"/>
      <c r="J2802" s="161"/>
      <c r="K2802" s="161"/>
      <c r="L2802" s="161"/>
      <c r="M2802" s="161"/>
      <c r="N2802" s="171"/>
      <c r="O2802" s="171"/>
      <c r="P2802" s="171"/>
      <c r="Q2802" s="171"/>
      <c r="R2802" s="171"/>
      <c r="S2802" s="171"/>
      <c r="T2802" s="208" t="str">
        <f t="shared" si="440"/>
        <v>MISSING</v>
      </c>
      <c r="U2802" s="208" t="str">
        <f t="shared" si="441"/>
        <v>MISSING</v>
      </c>
      <c r="X2802" s="56">
        <f t="shared" si="442"/>
        <v>-99</v>
      </c>
      <c r="Y2802" s="56">
        <f t="shared" si="443"/>
        <v>-99</v>
      </c>
      <c r="Z2802" s="56">
        <f t="shared" si="444"/>
        <v>-99</v>
      </c>
      <c r="AA2802" s="56">
        <f t="shared" si="445"/>
        <v>-99</v>
      </c>
      <c r="AB2802" s="56">
        <f t="shared" si="446"/>
        <v>-99</v>
      </c>
      <c r="AC2802" s="56">
        <f t="shared" si="447"/>
        <v>-99</v>
      </c>
      <c r="AD2802" s="3"/>
      <c r="AE2802" s="82">
        <f>IF(D2802=1, 'adjustment factor'!$D$4, IF(D2802=-9,-999,IF(D2802="",-999,0)))</f>
        <v>-999</v>
      </c>
      <c r="AF2802" s="82">
        <f>IF(F2802=1, 'adjustment factor'!$D$5, IF(F2802=-9,-999,IF(F2802="",-999,0)))</f>
        <v>-999</v>
      </c>
      <c r="AG2802" s="82">
        <f>IF(E2802=1, 'adjustment factor'!$D$6, IF(E2802=-9,-999,IF(E2802="",-999,0)))</f>
        <v>-999</v>
      </c>
      <c r="AH2802" s="82">
        <f>IF(K2802&gt;=45,'adjustment factor'!$D$7,IF(K2802=-9,-1200,IF(K2802="",-1200,0)))</f>
        <v>-1200</v>
      </c>
      <c r="AI2802" s="82">
        <f>IF(L2802=1, 'adjustment factor'!$D$8, IF(L2802=-9,-999,IF(L2802="",-999,0)))</f>
        <v>-999</v>
      </c>
      <c r="AJ2802" s="82">
        <f>IF(AND(M2802&gt;=1,M2802&lt;=4),'adjustment factor'!$D$9,IF(M2802=-9,-999,IF(M2802=98,-999,IF(M2802=99,-999,IF(M2802="",-999,0)))))</f>
        <v>-999</v>
      </c>
      <c r="AK2802" s="82">
        <f>IF(H2802=1, 'adjustment factor'!$D$10, IF(H2802=-9,-999,IF(H2802="",-999,0)))</f>
        <v>-999</v>
      </c>
      <c r="AL2802" s="82">
        <f>IF(G2802=1, 'adjustment factor'!$D$11, IF(G2802=-9,-999,IF(G2802="",-999,0)))</f>
        <v>-999</v>
      </c>
      <c r="AM2802" s="82">
        <f>IF(I2802=1, 'adjustment factor'!$D$12, IF(I2802=-9,-999,IF(I2802="",-999,0)))</f>
        <v>-999</v>
      </c>
      <c r="AN2802" s="82">
        <f>IF(J2802=1, 'adjustment factor'!$D$13, IF(J2802=-9,-999,IF(J2802="",-999,0)))</f>
        <v>-999</v>
      </c>
      <c r="AO2802" s="82" t="str">
        <f t="shared" si="448"/>
        <v>-999</v>
      </c>
      <c r="AP2802" s="82" t="str">
        <f t="shared" si="449"/>
        <v>MISSING</v>
      </c>
    </row>
    <row r="2803" spans="2:42">
      <c r="B2803" s="207"/>
      <c r="C2803" s="35">
        <v>2799</v>
      </c>
      <c r="D2803" s="161"/>
      <c r="E2803" s="161"/>
      <c r="F2803" s="161"/>
      <c r="G2803" s="161"/>
      <c r="H2803" s="161"/>
      <c r="I2803" s="161"/>
      <c r="J2803" s="161"/>
      <c r="K2803" s="161"/>
      <c r="L2803" s="161"/>
      <c r="M2803" s="161"/>
      <c r="N2803" s="171"/>
      <c r="O2803" s="171"/>
      <c r="P2803" s="171"/>
      <c r="Q2803" s="171"/>
      <c r="R2803" s="171"/>
      <c r="S2803" s="171"/>
      <c r="T2803" s="208" t="str">
        <f t="shared" si="440"/>
        <v>MISSING</v>
      </c>
      <c r="U2803" s="208" t="str">
        <f t="shared" si="441"/>
        <v>MISSING</v>
      </c>
      <c r="X2803" s="56">
        <f t="shared" si="442"/>
        <v>-99</v>
      </c>
      <c r="Y2803" s="56">
        <f t="shared" si="443"/>
        <v>-99</v>
      </c>
      <c r="Z2803" s="56">
        <f t="shared" si="444"/>
        <v>-99</v>
      </c>
      <c r="AA2803" s="56">
        <f t="shared" si="445"/>
        <v>-99</v>
      </c>
      <c r="AB2803" s="56">
        <f t="shared" si="446"/>
        <v>-99</v>
      </c>
      <c r="AC2803" s="56">
        <f t="shared" si="447"/>
        <v>-99</v>
      </c>
      <c r="AD2803" s="3"/>
      <c r="AE2803" s="82">
        <f>IF(D2803=1, 'adjustment factor'!$D$4, IF(D2803=-9,-999,IF(D2803="",-999,0)))</f>
        <v>-999</v>
      </c>
      <c r="AF2803" s="82">
        <f>IF(F2803=1, 'adjustment factor'!$D$5, IF(F2803=-9,-999,IF(F2803="",-999,0)))</f>
        <v>-999</v>
      </c>
      <c r="AG2803" s="82">
        <f>IF(E2803=1, 'adjustment factor'!$D$6, IF(E2803=-9,-999,IF(E2803="",-999,0)))</f>
        <v>-999</v>
      </c>
      <c r="AH2803" s="82">
        <f>IF(K2803&gt;=45,'adjustment factor'!$D$7,IF(K2803=-9,-1200,IF(K2803="",-1200,0)))</f>
        <v>-1200</v>
      </c>
      <c r="AI2803" s="82">
        <f>IF(L2803=1, 'adjustment factor'!$D$8, IF(L2803=-9,-999,IF(L2803="",-999,0)))</f>
        <v>-999</v>
      </c>
      <c r="AJ2803" s="82">
        <f>IF(AND(M2803&gt;=1,M2803&lt;=4),'adjustment factor'!$D$9,IF(M2803=-9,-999,IF(M2803=98,-999,IF(M2803=99,-999,IF(M2803="",-999,0)))))</f>
        <v>-999</v>
      </c>
      <c r="AK2803" s="82">
        <f>IF(H2803=1, 'adjustment factor'!$D$10, IF(H2803=-9,-999,IF(H2803="",-999,0)))</f>
        <v>-999</v>
      </c>
      <c r="AL2803" s="82">
        <f>IF(G2803=1, 'adjustment factor'!$D$11, IF(G2803=-9,-999,IF(G2803="",-999,0)))</f>
        <v>-999</v>
      </c>
      <c r="AM2803" s="82">
        <f>IF(I2803=1, 'adjustment factor'!$D$12, IF(I2803=-9,-999,IF(I2803="",-999,0)))</f>
        <v>-999</v>
      </c>
      <c r="AN2803" s="82">
        <f>IF(J2803=1, 'adjustment factor'!$D$13, IF(J2803=-9,-999,IF(J2803="",-999,0)))</f>
        <v>-999</v>
      </c>
      <c r="AO2803" s="82" t="str">
        <f t="shared" si="448"/>
        <v>-999</v>
      </c>
      <c r="AP2803" s="82" t="str">
        <f t="shared" si="449"/>
        <v>MISSING</v>
      </c>
    </row>
    <row r="2804" spans="2:42">
      <c r="B2804" s="207"/>
      <c r="C2804" s="35">
        <v>2800</v>
      </c>
      <c r="D2804" s="161"/>
      <c r="E2804" s="161"/>
      <c r="F2804" s="161"/>
      <c r="G2804" s="161"/>
      <c r="H2804" s="161"/>
      <c r="I2804" s="161"/>
      <c r="J2804" s="161"/>
      <c r="K2804" s="161"/>
      <c r="L2804" s="161"/>
      <c r="M2804" s="161"/>
      <c r="N2804" s="171"/>
      <c r="O2804" s="171"/>
      <c r="P2804" s="171"/>
      <c r="Q2804" s="171"/>
      <c r="R2804" s="171"/>
      <c r="S2804" s="171"/>
      <c r="T2804" s="208" t="str">
        <f t="shared" si="440"/>
        <v>MISSING</v>
      </c>
      <c r="U2804" s="208" t="str">
        <f t="shared" si="441"/>
        <v>MISSING</v>
      </c>
      <c r="X2804" s="56">
        <f t="shared" si="442"/>
        <v>-99</v>
      </c>
      <c r="Y2804" s="56">
        <f t="shared" si="443"/>
        <v>-99</v>
      </c>
      <c r="Z2804" s="56">
        <f t="shared" si="444"/>
        <v>-99</v>
      </c>
      <c r="AA2804" s="56">
        <f t="shared" si="445"/>
        <v>-99</v>
      </c>
      <c r="AB2804" s="56">
        <f t="shared" si="446"/>
        <v>-99</v>
      </c>
      <c r="AC2804" s="56">
        <f t="shared" si="447"/>
        <v>-99</v>
      </c>
      <c r="AD2804" s="3"/>
      <c r="AE2804" s="82">
        <f>IF(D2804=1, 'adjustment factor'!$D$4, IF(D2804=-9,-999,IF(D2804="",-999,0)))</f>
        <v>-999</v>
      </c>
      <c r="AF2804" s="82">
        <f>IF(F2804=1, 'adjustment factor'!$D$5, IF(F2804=-9,-999,IF(F2804="",-999,0)))</f>
        <v>-999</v>
      </c>
      <c r="AG2804" s="82">
        <f>IF(E2804=1, 'adjustment factor'!$D$6, IF(E2804=-9,-999,IF(E2804="",-999,0)))</f>
        <v>-999</v>
      </c>
      <c r="AH2804" s="82">
        <f>IF(K2804&gt;=45,'adjustment factor'!$D$7,IF(K2804=-9,-1200,IF(K2804="",-1200,0)))</f>
        <v>-1200</v>
      </c>
      <c r="AI2804" s="82">
        <f>IF(L2804=1, 'adjustment factor'!$D$8, IF(L2804=-9,-999,IF(L2804="",-999,0)))</f>
        <v>-999</v>
      </c>
      <c r="AJ2804" s="82">
        <f>IF(AND(M2804&gt;=1,M2804&lt;=4),'adjustment factor'!$D$9,IF(M2804=-9,-999,IF(M2804=98,-999,IF(M2804=99,-999,IF(M2804="",-999,0)))))</f>
        <v>-999</v>
      </c>
      <c r="AK2804" s="82">
        <f>IF(H2804=1, 'adjustment factor'!$D$10, IF(H2804=-9,-999,IF(H2804="",-999,0)))</f>
        <v>-999</v>
      </c>
      <c r="AL2804" s="82">
        <f>IF(G2804=1, 'adjustment factor'!$D$11, IF(G2804=-9,-999,IF(G2804="",-999,0)))</f>
        <v>-999</v>
      </c>
      <c r="AM2804" s="82">
        <f>IF(I2804=1, 'adjustment factor'!$D$12, IF(I2804=-9,-999,IF(I2804="",-999,0)))</f>
        <v>-999</v>
      </c>
      <c r="AN2804" s="82">
        <f>IF(J2804=1, 'adjustment factor'!$D$13, IF(J2804=-9,-999,IF(J2804="",-999,0)))</f>
        <v>-999</v>
      </c>
      <c r="AO2804" s="82" t="str">
        <f t="shared" si="448"/>
        <v>-999</v>
      </c>
      <c r="AP2804" s="82" t="str">
        <f t="shared" si="449"/>
        <v>MISSING</v>
      </c>
    </row>
    <row r="2805" spans="2:42">
      <c r="B2805" s="207"/>
      <c r="C2805" s="35">
        <v>2801</v>
      </c>
      <c r="D2805" s="161"/>
      <c r="E2805" s="161"/>
      <c r="F2805" s="161"/>
      <c r="G2805" s="161"/>
      <c r="H2805" s="161"/>
      <c r="I2805" s="161"/>
      <c r="J2805" s="161"/>
      <c r="K2805" s="161"/>
      <c r="L2805" s="161"/>
      <c r="M2805" s="161"/>
      <c r="N2805" s="171"/>
      <c r="O2805" s="171"/>
      <c r="P2805" s="171"/>
      <c r="Q2805" s="171"/>
      <c r="R2805" s="171"/>
      <c r="S2805" s="171"/>
      <c r="T2805" s="208" t="str">
        <f t="shared" si="440"/>
        <v>MISSING</v>
      </c>
      <c r="U2805" s="208" t="str">
        <f t="shared" si="441"/>
        <v>MISSING</v>
      </c>
      <c r="X2805" s="56">
        <f t="shared" si="442"/>
        <v>-99</v>
      </c>
      <c r="Y2805" s="56">
        <f t="shared" si="443"/>
        <v>-99</v>
      </c>
      <c r="Z2805" s="56">
        <f t="shared" si="444"/>
        <v>-99</v>
      </c>
      <c r="AA2805" s="56">
        <f t="shared" si="445"/>
        <v>-99</v>
      </c>
      <c r="AB2805" s="56">
        <f t="shared" si="446"/>
        <v>-99</v>
      </c>
      <c r="AC2805" s="56">
        <f t="shared" si="447"/>
        <v>-99</v>
      </c>
      <c r="AD2805" s="3"/>
      <c r="AE2805" s="82">
        <f>IF(D2805=1, 'adjustment factor'!$D$4, IF(D2805=-9,-999,IF(D2805="",-999,0)))</f>
        <v>-999</v>
      </c>
      <c r="AF2805" s="82">
        <f>IF(F2805=1, 'adjustment factor'!$D$5, IF(F2805=-9,-999,IF(F2805="",-999,0)))</f>
        <v>-999</v>
      </c>
      <c r="AG2805" s="82">
        <f>IF(E2805=1, 'adjustment factor'!$D$6, IF(E2805=-9,-999,IF(E2805="",-999,0)))</f>
        <v>-999</v>
      </c>
      <c r="AH2805" s="82">
        <f>IF(K2805&gt;=45,'adjustment factor'!$D$7,IF(K2805=-9,-1200,IF(K2805="",-1200,0)))</f>
        <v>-1200</v>
      </c>
      <c r="AI2805" s="82">
        <f>IF(L2805=1, 'adjustment factor'!$D$8, IF(L2805=-9,-999,IF(L2805="",-999,0)))</f>
        <v>-999</v>
      </c>
      <c r="AJ2805" s="82">
        <f>IF(AND(M2805&gt;=1,M2805&lt;=4),'adjustment factor'!$D$9,IF(M2805=-9,-999,IF(M2805=98,-999,IF(M2805=99,-999,IF(M2805="",-999,0)))))</f>
        <v>-999</v>
      </c>
      <c r="AK2805" s="82">
        <f>IF(H2805=1, 'adjustment factor'!$D$10, IF(H2805=-9,-999,IF(H2805="",-999,0)))</f>
        <v>-999</v>
      </c>
      <c r="AL2805" s="82">
        <f>IF(G2805=1, 'adjustment factor'!$D$11, IF(G2805=-9,-999,IF(G2805="",-999,0)))</f>
        <v>-999</v>
      </c>
      <c r="AM2805" s="82">
        <f>IF(I2805=1, 'adjustment factor'!$D$12, IF(I2805=-9,-999,IF(I2805="",-999,0)))</f>
        <v>-999</v>
      </c>
      <c r="AN2805" s="82">
        <f>IF(J2805=1, 'adjustment factor'!$D$13, IF(J2805=-9,-999,IF(J2805="",-999,0)))</f>
        <v>-999</v>
      </c>
      <c r="AO2805" s="82" t="str">
        <f t="shared" si="448"/>
        <v>-999</v>
      </c>
      <c r="AP2805" s="82" t="str">
        <f t="shared" si="449"/>
        <v>MISSING</v>
      </c>
    </row>
    <row r="2806" spans="2:42">
      <c r="B2806" s="207"/>
      <c r="C2806" s="35">
        <v>2802</v>
      </c>
      <c r="D2806" s="161"/>
      <c r="E2806" s="161"/>
      <c r="F2806" s="161"/>
      <c r="G2806" s="161"/>
      <c r="H2806" s="161"/>
      <c r="I2806" s="161"/>
      <c r="J2806" s="161"/>
      <c r="K2806" s="161"/>
      <c r="L2806" s="161"/>
      <c r="M2806" s="161"/>
      <c r="N2806" s="171"/>
      <c r="O2806" s="171"/>
      <c r="P2806" s="171"/>
      <c r="Q2806" s="171"/>
      <c r="R2806" s="171"/>
      <c r="S2806" s="171"/>
      <c r="T2806" s="208" t="str">
        <f t="shared" si="440"/>
        <v>MISSING</v>
      </c>
      <c r="U2806" s="208" t="str">
        <f t="shared" si="441"/>
        <v>MISSING</v>
      </c>
      <c r="X2806" s="56">
        <f t="shared" si="442"/>
        <v>-99</v>
      </c>
      <c r="Y2806" s="56">
        <f t="shared" si="443"/>
        <v>-99</v>
      </c>
      <c r="Z2806" s="56">
        <f t="shared" si="444"/>
        <v>-99</v>
      </c>
      <c r="AA2806" s="56">
        <f t="shared" si="445"/>
        <v>-99</v>
      </c>
      <c r="AB2806" s="56">
        <f t="shared" si="446"/>
        <v>-99</v>
      </c>
      <c r="AC2806" s="56">
        <f t="shared" si="447"/>
        <v>-99</v>
      </c>
      <c r="AD2806" s="3"/>
      <c r="AE2806" s="82">
        <f>IF(D2806=1, 'adjustment factor'!$D$4, IF(D2806=-9,-999,IF(D2806="",-999,0)))</f>
        <v>-999</v>
      </c>
      <c r="AF2806" s="82">
        <f>IF(F2806=1, 'adjustment factor'!$D$5, IF(F2806=-9,-999,IF(F2806="",-999,0)))</f>
        <v>-999</v>
      </c>
      <c r="AG2806" s="82">
        <f>IF(E2806=1, 'adjustment factor'!$D$6, IF(E2806=-9,-999,IF(E2806="",-999,0)))</f>
        <v>-999</v>
      </c>
      <c r="AH2806" s="82">
        <f>IF(K2806&gt;=45,'adjustment factor'!$D$7,IF(K2806=-9,-1200,IF(K2806="",-1200,0)))</f>
        <v>-1200</v>
      </c>
      <c r="AI2806" s="82">
        <f>IF(L2806=1, 'adjustment factor'!$D$8, IF(L2806=-9,-999,IF(L2806="",-999,0)))</f>
        <v>-999</v>
      </c>
      <c r="AJ2806" s="82">
        <f>IF(AND(M2806&gt;=1,M2806&lt;=4),'adjustment factor'!$D$9,IF(M2806=-9,-999,IF(M2806=98,-999,IF(M2806=99,-999,IF(M2806="",-999,0)))))</f>
        <v>-999</v>
      </c>
      <c r="AK2806" s="82">
        <f>IF(H2806=1, 'adjustment factor'!$D$10, IF(H2806=-9,-999,IF(H2806="",-999,0)))</f>
        <v>-999</v>
      </c>
      <c r="AL2806" s="82">
        <f>IF(G2806=1, 'adjustment factor'!$D$11, IF(G2806=-9,-999,IF(G2806="",-999,0)))</f>
        <v>-999</v>
      </c>
      <c r="AM2806" s="82">
        <f>IF(I2806=1, 'adjustment factor'!$D$12, IF(I2806=-9,-999,IF(I2806="",-999,0)))</f>
        <v>-999</v>
      </c>
      <c r="AN2806" s="82">
        <f>IF(J2806=1, 'adjustment factor'!$D$13, IF(J2806=-9,-999,IF(J2806="",-999,0)))</f>
        <v>-999</v>
      </c>
      <c r="AO2806" s="82" t="str">
        <f t="shared" si="448"/>
        <v>-999</v>
      </c>
      <c r="AP2806" s="82" t="str">
        <f t="shared" si="449"/>
        <v>MISSING</v>
      </c>
    </row>
    <row r="2807" spans="2:42">
      <c r="B2807" s="207"/>
      <c r="C2807" s="35">
        <v>2803</v>
      </c>
      <c r="D2807" s="161"/>
      <c r="E2807" s="161"/>
      <c r="F2807" s="161"/>
      <c r="G2807" s="161"/>
      <c r="H2807" s="161"/>
      <c r="I2807" s="161"/>
      <c r="J2807" s="161"/>
      <c r="K2807" s="161"/>
      <c r="L2807" s="161"/>
      <c r="M2807" s="161"/>
      <c r="N2807" s="171"/>
      <c r="O2807" s="171"/>
      <c r="P2807" s="171"/>
      <c r="Q2807" s="171"/>
      <c r="R2807" s="171"/>
      <c r="S2807" s="171"/>
      <c r="T2807" s="208" t="str">
        <f t="shared" si="440"/>
        <v>MISSING</v>
      </c>
      <c r="U2807" s="208" t="str">
        <f t="shared" si="441"/>
        <v>MISSING</v>
      </c>
      <c r="X2807" s="56">
        <f t="shared" si="442"/>
        <v>-99</v>
      </c>
      <c r="Y2807" s="56">
        <f t="shared" si="443"/>
        <v>-99</v>
      </c>
      <c r="Z2807" s="56">
        <f t="shared" si="444"/>
        <v>-99</v>
      </c>
      <c r="AA2807" s="56">
        <f t="shared" si="445"/>
        <v>-99</v>
      </c>
      <c r="AB2807" s="56">
        <f t="shared" si="446"/>
        <v>-99</v>
      </c>
      <c r="AC2807" s="56">
        <f t="shared" si="447"/>
        <v>-99</v>
      </c>
      <c r="AD2807" s="3"/>
      <c r="AE2807" s="82">
        <f>IF(D2807=1, 'adjustment factor'!$D$4, IF(D2807=-9,-999,IF(D2807="",-999,0)))</f>
        <v>-999</v>
      </c>
      <c r="AF2807" s="82">
        <f>IF(F2807=1, 'adjustment factor'!$D$5, IF(F2807=-9,-999,IF(F2807="",-999,0)))</f>
        <v>-999</v>
      </c>
      <c r="AG2807" s="82">
        <f>IF(E2807=1, 'adjustment factor'!$D$6, IF(E2807=-9,-999,IF(E2807="",-999,0)))</f>
        <v>-999</v>
      </c>
      <c r="AH2807" s="82">
        <f>IF(K2807&gt;=45,'adjustment factor'!$D$7,IF(K2807=-9,-1200,IF(K2807="",-1200,0)))</f>
        <v>-1200</v>
      </c>
      <c r="AI2807" s="82">
        <f>IF(L2807=1, 'adjustment factor'!$D$8, IF(L2807=-9,-999,IF(L2807="",-999,0)))</f>
        <v>-999</v>
      </c>
      <c r="AJ2807" s="82">
        <f>IF(AND(M2807&gt;=1,M2807&lt;=4),'adjustment factor'!$D$9,IF(M2807=-9,-999,IF(M2807=98,-999,IF(M2807=99,-999,IF(M2807="",-999,0)))))</f>
        <v>-999</v>
      </c>
      <c r="AK2807" s="82">
        <f>IF(H2807=1, 'adjustment factor'!$D$10, IF(H2807=-9,-999,IF(H2807="",-999,0)))</f>
        <v>-999</v>
      </c>
      <c r="AL2807" s="82">
        <f>IF(G2807=1, 'adjustment factor'!$D$11, IF(G2807=-9,-999,IF(G2807="",-999,0)))</f>
        <v>-999</v>
      </c>
      <c r="AM2807" s="82">
        <f>IF(I2807=1, 'adjustment factor'!$D$12, IF(I2807=-9,-999,IF(I2807="",-999,0)))</f>
        <v>-999</v>
      </c>
      <c r="AN2807" s="82">
        <f>IF(J2807=1, 'adjustment factor'!$D$13, IF(J2807=-9,-999,IF(J2807="",-999,0)))</f>
        <v>-999</v>
      </c>
      <c r="AO2807" s="82" t="str">
        <f t="shared" si="448"/>
        <v>-999</v>
      </c>
      <c r="AP2807" s="82" t="str">
        <f t="shared" si="449"/>
        <v>MISSING</v>
      </c>
    </row>
    <row r="2808" spans="2:42">
      <c r="B2808" s="207"/>
      <c r="C2808" s="35">
        <v>2804</v>
      </c>
      <c r="D2808" s="161"/>
      <c r="E2808" s="161"/>
      <c r="F2808" s="161"/>
      <c r="G2808" s="161"/>
      <c r="H2808" s="161"/>
      <c r="I2808" s="161"/>
      <c r="J2808" s="161"/>
      <c r="K2808" s="161"/>
      <c r="L2808" s="161"/>
      <c r="M2808" s="161"/>
      <c r="N2808" s="171"/>
      <c r="O2808" s="171"/>
      <c r="P2808" s="171"/>
      <c r="Q2808" s="171"/>
      <c r="R2808" s="171"/>
      <c r="S2808" s="171"/>
      <c r="T2808" s="208" t="str">
        <f t="shared" si="440"/>
        <v>MISSING</v>
      </c>
      <c r="U2808" s="208" t="str">
        <f t="shared" si="441"/>
        <v>MISSING</v>
      </c>
      <c r="X2808" s="56">
        <f t="shared" si="442"/>
        <v>-99</v>
      </c>
      <c r="Y2808" s="56">
        <f t="shared" si="443"/>
        <v>-99</v>
      </c>
      <c r="Z2808" s="56">
        <f t="shared" si="444"/>
        <v>-99</v>
      </c>
      <c r="AA2808" s="56">
        <f t="shared" si="445"/>
        <v>-99</v>
      </c>
      <c r="AB2808" s="56">
        <f t="shared" si="446"/>
        <v>-99</v>
      </c>
      <c r="AC2808" s="56">
        <f t="shared" si="447"/>
        <v>-99</v>
      </c>
      <c r="AD2808" s="3"/>
      <c r="AE2808" s="82">
        <f>IF(D2808=1, 'adjustment factor'!$D$4, IF(D2808=-9,-999,IF(D2808="",-999,0)))</f>
        <v>-999</v>
      </c>
      <c r="AF2808" s="82">
        <f>IF(F2808=1, 'adjustment factor'!$D$5, IF(F2808=-9,-999,IF(F2808="",-999,0)))</f>
        <v>-999</v>
      </c>
      <c r="AG2808" s="82">
        <f>IF(E2808=1, 'adjustment factor'!$D$6, IF(E2808=-9,-999,IF(E2808="",-999,0)))</f>
        <v>-999</v>
      </c>
      <c r="AH2808" s="82">
        <f>IF(K2808&gt;=45,'adjustment factor'!$D$7,IF(K2808=-9,-1200,IF(K2808="",-1200,0)))</f>
        <v>-1200</v>
      </c>
      <c r="AI2808" s="82">
        <f>IF(L2808=1, 'adjustment factor'!$D$8, IF(L2808=-9,-999,IF(L2808="",-999,0)))</f>
        <v>-999</v>
      </c>
      <c r="AJ2808" s="82">
        <f>IF(AND(M2808&gt;=1,M2808&lt;=4),'adjustment factor'!$D$9,IF(M2808=-9,-999,IF(M2808=98,-999,IF(M2808=99,-999,IF(M2808="",-999,0)))))</f>
        <v>-999</v>
      </c>
      <c r="AK2808" s="82">
        <f>IF(H2808=1, 'adjustment factor'!$D$10, IF(H2808=-9,-999,IF(H2808="",-999,0)))</f>
        <v>-999</v>
      </c>
      <c r="AL2808" s="82">
        <f>IF(G2808=1, 'adjustment factor'!$D$11, IF(G2808=-9,-999,IF(G2808="",-999,0)))</f>
        <v>-999</v>
      </c>
      <c r="AM2808" s="82">
        <f>IF(I2808=1, 'adjustment factor'!$D$12, IF(I2808=-9,-999,IF(I2808="",-999,0)))</f>
        <v>-999</v>
      </c>
      <c r="AN2808" s="82">
        <f>IF(J2808=1, 'adjustment factor'!$D$13, IF(J2808=-9,-999,IF(J2808="",-999,0)))</f>
        <v>-999</v>
      </c>
      <c r="AO2808" s="82" t="str">
        <f t="shared" si="448"/>
        <v>-999</v>
      </c>
      <c r="AP2808" s="82" t="str">
        <f t="shared" si="449"/>
        <v>MISSING</v>
      </c>
    </row>
    <row r="2809" spans="2:42">
      <c r="B2809" s="207"/>
      <c r="C2809" s="35">
        <v>2805</v>
      </c>
      <c r="D2809" s="161"/>
      <c r="E2809" s="161"/>
      <c r="F2809" s="161"/>
      <c r="G2809" s="161"/>
      <c r="H2809" s="161"/>
      <c r="I2809" s="161"/>
      <c r="J2809" s="161"/>
      <c r="K2809" s="161"/>
      <c r="L2809" s="161"/>
      <c r="M2809" s="161"/>
      <c r="N2809" s="171"/>
      <c r="O2809" s="171"/>
      <c r="P2809" s="171"/>
      <c r="Q2809" s="171"/>
      <c r="R2809" s="171"/>
      <c r="S2809" s="171"/>
      <c r="T2809" s="208" t="str">
        <f t="shared" si="440"/>
        <v>MISSING</v>
      </c>
      <c r="U2809" s="208" t="str">
        <f t="shared" si="441"/>
        <v>MISSING</v>
      </c>
      <c r="X2809" s="56">
        <f t="shared" si="442"/>
        <v>-99</v>
      </c>
      <c r="Y2809" s="56">
        <f t="shared" si="443"/>
        <v>-99</v>
      </c>
      <c r="Z2809" s="56">
        <f t="shared" si="444"/>
        <v>-99</v>
      </c>
      <c r="AA2809" s="56">
        <f t="shared" si="445"/>
        <v>-99</v>
      </c>
      <c r="AB2809" s="56">
        <f t="shared" si="446"/>
        <v>-99</v>
      </c>
      <c r="AC2809" s="56">
        <f t="shared" si="447"/>
        <v>-99</v>
      </c>
      <c r="AD2809" s="3"/>
      <c r="AE2809" s="82">
        <f>IF(D2809=1, 'adjustment factor'!$D$4, IF(D2809=-9,-999,IF(D2809="",-999,0)))</f>
        <v>-999</v>
      </c>
      <c r="AF2809" s="82">
        <f>IF(F2809=1, 'adjustment factor'!$D$5, IF(F2809=-9,-999,IF(F2809="",-999,0)))</f>
        <v>-999</v>
      </c>
      <c r="AG2809" s="82">
        <f>IF(E2809=1, 'adjustment factor'!$D$6, IF(E2809=-9,-999,IF(E2809="",-999,0)))</f>
        <v>-999</v>
      </c>
      <c r="AH2809" s="82">
        <f>IF(K2809&gt;=45,'adjustment factor'!$D$7,IF(K2809=-9,-1200,IF(K2809="",-1200,0)))</f>
        <v>-1200</v>
      </c>
      <c r="AI2809" s="82">
        <f>IF(L2809=1, 'adjustment factor'!$D$8, IF(L2809=-9,-999,IF(L2809="",-999,0)))</f>
        <v>-999</v>
      </c>
      <c r="AJ2809" s="82">
        <f>IF(AND(M2809&gt;=1,M2809&lt;=4),'adjustment factor'!$D$9,IF(M2809=-9,-999,IF(M2809=98,-999,IF(M2809=99,-999,IF(M2809="",-999,0)))))</f>
        <v>-999</v>
      </c>
      <c r="AK2809" s="82">
        <f>IF(H2809=1, 'adjustment factor'!$D$10, IF(H2809=-9,-999,IF(H2809="",-999,0)))</f>
        <v>-999</v>
      </c>
      <c r="AL2809" s="82">
        <f>IF(G2809=1, 'adjustment factor'!$D$11, IF(G2809=-9,-999,IF(G2809="",-999,0)))</f>
        <v>-999</v>
      </c>
      <c r="AM2809" s="82">
        <f>IF(I2809=1, 'adjustment factor'!$D$12, IF(I2809=-9,-999,IF(I2809="",-999,0)))</f>
        <v>-999</v>
      </c>
      <c r="AN2809" s="82">
        <f>IF(J2809=1, 'adjustment factor'!$D$13, IF(J2809=-9,-999,IF(J2809="",-999,0)))</f>
        <v>-999</v>
      </c>
      <c r="AO2809" s="82" t="str">
        <f t="shared" si="448"/>
        <v>-999</v>
      </c>
      <c r="AP2809" s="82" t="str">
        <f t="shared" si="449"/>
        <v>MISSING</v>
      </c>
    </row>
    <row r="2810" spans="2:42">
      <c r="B2810" s="207"/>
      <c r="C2810" s="35">
        <v>2806</v>
      </c>
      <c r="D2810" s="161"/>
      <c r="E2810" s="161"/>
      <c r="F2810" s="161"/>
      <c r="G2810" s="161"/>
      <c r="H2810" s="161"/>
      <c r="I2810" s="161"/>
      <c r="J2810" s="161"/>
      <c r="K2810" s="161"/>
      <c r="L2810" s="161"/>
      <c r="M2810" s="161"/>
      <c r="N2810" s="171"/>
      <c r="O2810" s="171"/>
      <c r="P2810" s="171"/>
      <c r="Q2810" s="171"/>
      <c r="R2810" s="171"/>
      <c r="S2810" s="171"/>
      <c r="T2810" s="208" t="str">
        <f t="shared" si="440"/>
        <v>MISSING</v>
      </c>
      <c r="U2810" s="208" t="str">
        <f t="shared" si="441"/>
        <v>MISSING</v>
      </c>
      <c r="X2810" s="56">
        <f t="shared" si="442"/>
        <v>-99</v>
      </c>
      <c r="Y2810" s="56">
        <f t="shared" si="443"/>
        <v>-99</v>
      </c>
      <c r="Z2810" s="56">
        <f t="shared" si="444"/>
        <v>-99</v>
      </c>
      <c r="AA2810" s="56">
        <f t="shared" si="445"/>
        <v>-99</v>
      </c>
      <c r="AB2810" s="56">
        <f t="shared" si="446"/>
        <v>-99</v>
      </c>
      <c r="AC2810" s="56">
        <f t="shared" si="447"/>
        <v>-99</v>
      </c>
      <c r="AD2810" s="3"/>
      <c r="AE2810" s="82">
        <f>IF(D2810=1, 'adjustment factor'!$D$4, IF(D2810=-9,-999,IF(D2810="",-999,0)))</f>
        <v>-999</v>
      </c>
      <c r="AF2810" s="82">
        <f>IF(F2810=1, 'adjustment factor'!$D$5, IF(F2810=-9,-999,IF(F2810="",-999,0)))</f>
        <v>-999</v>
      </c>
      <c r="AG2810" s="82">
        <f>IF(E2810=1, 'adjustment factor'!$D$6, IF(E2810=-9,-999,IF(E2810="",-999,0)))</f>
        <v>-999</v>
      </c>
      <c r="AH2810" s="82">
        <f>IF(K2810&gt;=45,'adjustment factor'!$D$7,IF(K2810=-9,-1200,IF(K2810="",-1200,0)))</f>
        <v>-1200</v>
      </c>
      <c r="AI2810" s="82">
        <f>IF(L2810=1, 'adjustment factor'!$D$8, IF(L2810=-9,-999,IF(L2810="",-999,0)))</f>
        <v>-999</v>
      </c>
      <c r="AJ2810" s="82">
        <f>IF(AND(M2810&gt;=1,M2810&lt;=4),'adjustment factor'!$D$9,IF(M2810=-9,-999,IF(M2810=98,-999,IF(M2810=99,-999,IF(M2810="",-999,0)))))</f>
        <v>-999</v>
      </c>
      <c r="AK2810" s="82">
        <f>IF(H2810=1, 'adjustment factor'!$D$10, IF(H2810=-9,-999,IF(H2810="",-999,0)))</f>
        <v>-999</v>
      </c>
      <c r="AL2810" s="82">
        <f>IF(G2810=1, 'adjustment factor'!$D$11, IF(G2810=-9,-999,IF(G2810="",-999,0)))</f>
        <v>-999</v>
      </c>
      <c r="AM2810" s="82">
        <f>IF(I2810=1, 'adjustment factor'!$D$12, IF(I2810=-9,-999,IF(I2810="",-999,0)))</f>
        <v>-999</v>
      </c>
      <c r="AN2810" s="82">
        <f>IF(J2810=1, 'adjustment factor'!$D$13, IF(J2810=-9,-999,IF(J2810="",-999,0)))</f>
        <v>-999</v>
      </c>
      <c r="AO2810" s="82" t="str">
        <f t="shared" si="448"/>
        <v>-999</v>
      </c>
      <c r="AP2810" s="82" t="str">
        <f t="shared" si="449"/>
        <v>MISSING</v>
      </c>
    </row>
    <row r="2811" spans="2:42">
      <c r="B2811" s="207"/>
      <c r="C2811" s="35">
        <v>2807</v>
      </c>
      <c r="D2811" s="161"/>
      <c r="E2811" s="161"/>
      <c r="F2811" s="161"/>
      <c r="G2811" s="161"/>
      <c r="H2811" s="161"/>
      <c r="I2811" s="161"/>
      <c r="J2811" s="161"/>
      <c r="K2811" s="161"/>
      <c r="L2811" s="161"/>
      <c r="M2811" s="161"/>
      <c r="N2811" s="171"/>
      <c r="O2811" s="171"/>
      <c r="P2811" s="171"/>
      <c r="Q2811" s="171"/>
      <c r="R2811" s="171"/>
      <c r="S2811" s="171"/>
      <c r="T2811" s="208" t="str">
        <f t="shared" si="440"/>
        <v>MISSING</v>
      </c>
      <c r="U2811" s="208" t="str">
        <f t="shared" si="441"/>
        <v>MISSING</v>
      </c>
      <c r="X2811" s="56">
        <f t="shared" si="442"/>
        <v>-99</v>
      </c>
      <c r="Y2811" s="56">
        <f t="shared" si="443"/>
        <v>-99</v>
      </c>
      <c r="Z2811" s="56">
        <f t="shared" si="444"/>
        <v>-99</v>
      </c>
      <c r="AA2811" s="56">
        <f t="shared" si="445"/>
        <v>-99</v>
      </c>
      <c r="AB2811" s="56">
        <f t="shared" si="446"/>
        <v>-99</v>
      </c>
      <c r="AC2811" s="56">
        <f t="shared" si="447"/>
        <v>-99</v>
      </c>
      <c r="AD2811" s="3"/>
      <c r="AE2811" s="82">
        <f>IF(D2811=1, 'adjustment factor'!$D$4, IF(D2811=-9,-999,IF(D2811="",-999,0)))</f>
        <v>-999</v>
      </c>
      <c r="AF2811" s="82">
        <f>IF(F2811=1, 'adjustment factor'!$D$5, IF(F2811=-9,-999,IF(F2811="",-999,0)))</f>
        <v>-999</v>
      </c>
      <c r="AG2811" s="82">
        <f>IF(E2811=1, 'adjustment factor'!$D$6, IF(E2811=-9,-999,IF(E2811="",-999,0)))</f>
        <v>-999</v>
      </c>
      <c r="AH2811" s="82">
        <f>IF(K2811&gt;=45,'adjustment factor'!$D$7,IF(K2811=-9,-1200,IF(K2811="",-1200,0)))</f>
        <v>-1200</v>
      </c>
      <c r="AI2811" s="82">
        <f>IF(L2811=1, 'adjustment factor'!$D$8, IF(L2811=-9,-999,IF(L2811="",-999,0)))</f>
        <v>-999</v>
      </c>
      <c r="AJ2811" s="82">
        <f>IF(AND(M2811&gt;=1,M2811&lt;=4),'adjustment factor'!$D$9,IF(M2811=-9,-999,IF(M2811=98,-999,IF(M2811=99,-999,IF(M2811="",-999,0)))))</f>
        <v>-999</v>
      </c>
      <c r="AK2811" s="82">
        <f>IF(H2811=1, 'adjustment factor'!$D$10, IF(H2811=-9,-999,IF(H2811="",-999,0)))</f>
        <v>-999</v>
      </c>
      <c r="AL2811" s="82">
        <f>IF(G2811=1, 'adjustment factor'!$D$11, IF(G2811=-9,-999,IF(G2811="",-999,0)))</f>
        <v>-999</v>
      </c>
      <c r="AM2811" s="82">
        <f>IF(I2811=1, 'adjustment factor'!$D$12, IF(I2811=-9,-999,IF(I2811="",-999,0)))</f>
        <v>-999</v>
      </c>
      <c r="AN2811" s="82">
        <f>IF(J2811=1, 'adjustment factor'!$D$13, IF(J2811=-9,-999,IF(J2811="",-999,0)))</f>
        <v>-999</v>
      </c>
      <c r="AO2811" s="82" t="str">
        <f t="shared" si="448"/>
        <v>-999</v>
      </c>
      <c r="AP2811" s="82" t="str">
        <f t="shared" si="449"/>
        <v>MISSING</v>
      </c>
    </row>
    <row r="2812" spans="2:42">
      <c r="B2812" s="207"/>
      <c r="C2812" s="35">
        <v>2808</v>
      </c>
      <c r="D2812" s="161"/>
      <c r="E2812" s="161"/>
      <c r="F2812" s="161"/>
      <c r="G2812" s="161"/>
      <c r="H2812" s="161"/>
      <c r="I2812" s="161"/>
      <c r="J2812" s="161"/>
      <c r="K2812" s="161"/>
      <c r="L2812" s="161"/>
      <c r="M2812" s="161"/>
      <c r="N2812" s="171"/>
      <c r="O2812" s="171"/>
      <c r="P2812" s="171"/>
      <c r="Q2812" s="171"/>
      <c r="R2812" s="171"/>
      <c r="S2812" s="171"/>
      <c r="T2812" s="208" t="str">
        <f t="shared" si="440"/>
        <v>MISSING</v>
      </c>
      <c r="U2812" s="208" t="str">
        <f t="shared" si="441"/>
        <v>MISSING</v>
      </c>
      <c r="X2812" s="56">
        <f t="shared" si="442"/>
        <v>-99</v>
      </c>
      <c r="Y2812" s="56">
        <f t="shared" si="443"/>
        <v>-99</v>
      </c>
      <c r="Z2812" s="56">
        <f t="shared" si="444"/>
        <v>-99</v>
      </c>
      <c r="AA2812" s="56">
        <f t="shared" si="445"/>
        <v>-99</v>
      </c>
      <c r="AB2812" s="56">
        <f t="shared" si="446"/>
        <v>-99</v>
      </c>
      <c r="AC2812" s="56">
        <f t="shared" si="447"/>
        <v>-99</v>
      </c>
      <c r="AD2812" s="3"/>
      <c r="AE2812" s="82">
        <f>IF(D2812=1, 'adjustment factor'!$D$4, IF(D2812=-9,-999,IF(D2812="",-999,0)))</f>
        <v>-999</v>
      </c>
      <c r="AF2812" s="82">
        <f>IF(F2812=1, 'adjustment factor'!$D$5, IF(F2812=-9,-999,IF(F2812="",-999,0)))</f>
        <v>-999</v>
      </c>
      <c r="AG2812" s="82">
        <f>IF(E2812=1, 'adjustment factor'!$D$6, IF(E2812=-9,-999,IF(E2812="",-999,0)))</f>
        <v>-999</v>
      </c>
      <c r="AH2812" s="82">
        <f>IF(K2812&gt;=45,'adjustment factor'!$D$7,IF(K2812=-9,-1200,IF(K2812="",-1200,0)))</f>
        <v>-1200</v>
      </c>
      <c r="AI2812" s="82">
        <f>IF(L2812=1, 'adjustment factor'!$D$8, IF(L2812=-9,-999,IF(L2812="",-999,0)))</f>
        <v>-999</v>
      </c>
      <c r="AJ2812" s="82">
        <f>IF(AND(M2812&gt;=1,M2812&lt;=4),'adjustment factor'!$D$9,IF(M2812=-9,-999,IF(M2812=98,-999,IF(M2812=99,-999,IF(M2812="",-999,0)))))</f>
        <v>-999</v>
      </c>
      <c r="AK2812" s="82">
        <f>IF(H2812=1, 'adjustment factor'!$D$10, IF(H2812=-9,-999,IF(H2812="",-999,0)))</f>
        <v>-999</v>
      </c>
      <c r="AL2812" s="82">
        <f>IF(G2812=1, 'adjustment factor'!$D$11, IF(G2812=-9,-999,IF(G2812="",-999,0)))</f>
        <v>-999</v>
      </c>
      <c r="AM2812" s="82">
        <f>IF(I2812=1, 'adjustment factor'!$D$12, IF(I2812=-9,-999,IF(I2812="",-999,0)))</f>
        <v>-999</v>
      </c>
      <c r="AN2812" s="82">
        <f>IF(J2812=1, 'adjustment factor'!$D$13, IF(J2812=-9,-999,IF(J2812="",-999,0)))</f>
        <v>-999</v>
      </c>
      <c r="AO2812" s="82" t="str">
        <f t="shared" si="448"/>
        <v>-999</v>
      </c>
      <c r="AP2812" s="82" t="str">
        <f t="shared" si="449"/>
        <v>MISSING</v>
      </c>
    </row>
    <row r="2813" spans="2:42">
      <c r="B2813" s="207"/>
      <c r="C2813" s="35">
        <v>2809</v>
      </c>
      <c r="D2813" s="161"/>
      <c r="E2813" s="161"/>
      <c r="F2813" s="161"/>
      <c r="G2813" s="161"/>
      <c r="H2813" s="161"/>
      <c r="I2813" s="161"/>
      <c r="J2813" s="161"/>
      <c r="K2813" s="161"/>
      <c r="L2813" s="161"/>
      <c r="M2813" s="161"/>
      <c r="N2813" s="171"/>
      <c r="O2813" s="171"/>
      <c r="P2813" s="171"/>
      <c r="Q2813" s="171"/>
      <c r="R2813" s="171"/>
      <c r="S2813" s="171"/>
      <c r="T2813" s="208" t="str">
        <f t="shared" si="440"/>
        <v>MISSING</v>
      </c>
      <c r="U2813" s="208" t="str">
        <f t="shared" si="441"/>
        <v>MISSING</v>
      </c>
      <c r="X2813" s="56">
        <f t="shared" si="442"/>
        <v>-99</v>
      </c>
      <c r="Y2813" s="56">
        <f t="shared" si="443"/>
        <v>-99</v>
      </c>
      <c r="Z2813" s="56">
        <f t="shared" si="444"/>
        <v>-99</v>
      </c>
      <c r="AA2813" s="56">
        <f t="shared" si="445"/>
        <v>-99</v>
      </c>
      <c r="AB2813" s="56">
        <f t="shared" si="446"/>
        <v>-99</v>
      </c>
      <c r="AC2813" s="56">
        <f t="shared" si="447"/>
        <v>-99</v>
      </c>
      <c r="AD2813" s="3"/>
      <c r="AE2813" s="82">
        <f>IF(D2813=1, 'adjustment factor'!$D$4, IF(D2813=-9,-999,IF(D2813="",-999,0)))</f>
        <v>-999</v>
      </c>
      <c r="AF2813" s="82">
        <f>IF(F2813=1, 'adjustment factor'!$D$5, IF(F2813=-9,-999,IF(F2813="",-999,0)))</f>
        <v>-999</v>
      </c>
      <c r="AG2813" s="82">
        <f>IF(E2813=1, 'adjustment factor'!$D$6, IF(E2813=-9,-999,IF(E2813="",-999,0)))</f>
        <v>-999</v>
      </c>
      <c r="AH2813" s="82">
        <f>IF(K2813&gt;=45,'adjustment factor'!$D$7,IF(K2813=-9,-1200,IF(K2813="",-1200,0)))</f>
        <v>-1200</v>
      </c>
      <c r="AI2813" s="82">
        <f>IF(L2813=1, 'adjustment factor'!$D$8, IF(L2813=-9,-999,IF(L2813="",-999,0)))</f>
        <v>-999</v>
      </c>
      <c r="AJ2813" s="82">
        <f>IF(AND(M2813&gt;=1,M2813&lt;=4),'adjustment factor'!$D$9,IF(M2813=-9,-999,IF(M2813=98,-999,IF(M2813=99,-999,IF(M2813="",-999,0)))))</f>
        <v>-999</v>
      </c>
      <c r="AK2813" s="82">
        <f>IF(H2813=1, 'adjustment factor'!$D$10, IF(H2813=-9,-999,IF(H2813="",-999,0)))</f>
        <v>-999</v>
      </c>
      <c r="AL2813" s="82">
        <f>IF(G2813=1, 'adjustment factor'!$D$11, IF(G2813=-9,-999,IF(G2813="",-999,0)))</f>
        <v>-999</v>
      </c>
      <c r="AM2813" s="82">
        <f>IF(I2813=1, 'adjustment factor'!$D$12, IF(I2813=-9,-999,IF(I2813="",-999,0)))</f>
        <v>-999</v>
      </c>
      <c r="AN2813" s="82">
        <f>IF(J2813=1, 'adjustment factor'!$D$13, IF(J2813=-9,-999,IF(J2813="",-999,0)))</f>
        <v>-999</v>
      </c>
      <c r="AO2813" s="82" t="str">
        <f t="shared" si="448"/>
        <v>-999</v>
      </c>
      <c r="AP2813" s="82" t="str">
        <f t="shared" si="449"/>
        <v>MISSING</v>
      </c>
    </row>
    <row r="2814" spans="2:42">
      <c r="B2814" s="207"/>
      <c r="C2814" s="35">
        <v>2810</v>
      </c>
      <c r="D2814" s="161"/>
      <c r="E2814" s="161"/>
      <c r="F2814" s="161"/>
      <c r="G2814" s="161"/>
      <c r="H2814" s="161"/>
      <c r="I2814" s="161"/>
      <c r="J2814" s="161"/>
      <c r="K2814" s="161"/>
      <c r="L2814" s="161"/>
      <c r="M2814" s="161"/>
      <c r="N2814" s="171"/>
      <c r="O2814" s="171"/>
      <c r="P2814" s="171"/>
      <c r="Q2814" s="171"/>
      <c r="R2814" s="171"/>
      <c r="S2814" s="171"/>
      <c r="T2814" s="208" t="str">
        <f t="shared" si="440"/>
        <v>MISSING</v>
      </c>
      <c r="U2814" s="208" t="str">
        <f t="shared" si="441"/>
        <v>MISSING</v>
      </c>
      <c r="X2814" s="56">
        <f t="shared" si="442"/>
        <v>-99</v>
      </c>
      <c r="Y2814" s="56">
        <f t="shared" si="443"/>
        <v>-99</v>
      </c>
      <c r="Z2814" s="56">
        <f t="shared" si="444"/>
        <v>-99</v>
      </c>
      <c r="AA2814" s="56">
        <f t="shared" si="445"/>
        <v>-99</v>
      </c>
      <c r="AB2814" s="56">
        <f t="shared" si="446"/>
        <v>-99</v>
      </c>
      <c r="AC2814" s="56">
        <f t="shared" si="447"/>
        <v>-99</v>
      </c>
      <c r="AD2814" s="3"/>
      <c r="AE2814" s="82">
        <f>IF(D2814=1, 'adjustment factor'!$D$4, IF(D2814=-9,-999,IF(D2814="",-999,0)))</f>
        <v>-999</v>
      </c>
      <c r="AF2814" s="82">
        <f>IF(F2814=1, 'adjustment factor'!$D$5, IF(F2814=-9,-999,IF(F2814="",-999,0)))</f>
        <v>-999</v>
      </c>
      <c r="AG2814" s="82">
        <f>IF(E2814=1, 'adjustment factor'!$D$6, IF(E2814=-9,-999,IF(E2814="",-999,0)))</f>
        <v>-999</v>
      </c>
      <c r="AH2814" s="82">
        <f>IF(K2814&gt;=45,'adjustment factor'!$D$7,IF(K2814=-9,-1200,IF(K2814="",-1200,0)))</f>
        <v>-1200</v>
      </c>
      <c r="AI2814" s="82">
        <f>IF(L2814=1, 'adjustment factor'!$D$8, IF(L2814=-9,-999,IF(L2814="",-999,0)))</f>
        <v>-999</v>
      </c>
      <c r="AJ2814" s="82">
        <f>IF(AND(M2814&gt;=1,M2814&lt;=4),'adjustment factor'!$D$9,IF(M2814=-9,-999,IF(M2814=98,-999,IF(M2814=99,-999,IF(M2814="",-999,0)))))</f>
        <v>-999</v>
      </c>
      <c r="AK2814" s="82">
        <f>IF(H2814=1, 'adjustment factor'!$D$10, IF(H2814=-9,-999,IF(H2814="",-999,0)))</f>
        <v>-999</v>
      </c>
      <c r="AL2814" s="82">
        <f>IF(G2814=1, 'adjustment factor'!$D$11, IF(G2814=-9,-999,IF(G2814="",-999,0)))</f>
        <v>-999</v>
      </c>
      <c r="AM2814" s="82">
        <f>IF(I2814=1, 'adjustment factor'!$D$12, IF(I2814=-9,-999,IF(I2814="",-999,0)))</f>
        <v>-999</v>
      </c>
      <c r="AN2814" s="82">
        <f>IF(J2814=1, 'adjustment factor'!$D$13, IF(J2814=-9,-999,IF(J2814="",-999,0)))</f>
        <v>-999</v>
      </c>
      <c r="AO2814" s="82" t="str">
        <f t="shared" si="448"/>
        <v>-999</v>
      </c>
      <c r="AP2814" s="82" t="str">
        <f t="shared" si="449"/>
        <v>MISSING</v>
      </c>
    </row>
    <row r="2815" spans="2:42">
      <c r="B2815" s="207"/>
      <c r="C2815" s="35">
        <v>2811</v>
      </c>
      <c r="D2815" s="161"/>
      <c r="E2815" s="161"/>
      <c r="F2815" s="161"/>
      <c r="G2815" s="161"/>
      <c r="H2815" s="161"/>
      <c r="I2815" s="161"/>
      <c r="J2815" s="161"/>
      <c r="K2815" s="161"/>
      <c r="L2815" s="161"/>
      <c r="M2815" s="161"/>
      <c r="N2815" s="171"/>
      <c r="O2815" s="171"/>
      <c r="P2815" s="171"/>
      <c r="Q2815" s="171"/>
      <c r="R2815" s="171"/>
      <c r="S2815" s="171"/>
      <c r="T2815" s="208" t="str">
        <f t="shared" si="440"/>
        <v>MISSING</v>
      </c>
      <c r="U2815" s="208" t="str">
        <f t="shared" si="441"/>
        <v>MISSING</v>
      </c>
      <c r="X2815" s="56">
        <f t="shared" si="442"/>
        <v>-99</v>
      </c>
      <c r="Y2815" s="56">
        <f t="shared" si="443"/>
        <v>-99</v>
      </c>
      <c r="Z2815" s="56">
        <f t="shared" si="444"/>
        <v>-99</v>
      </c>
      <c r="AA2815" s="56">
        <f t="shared" si="445"/>
        <v>-99</v>
      </c>
      <c r="AB2815" s="56">
        <f t="shared" si="446"/>
        <v>-99</v>
      </c>
      <c r="AC2815" s="56">
        <f t="shared" si="447"/>
        <v>-99</v>
      </c>
      <c r="AD2815" s="3"/>
      <c r="AE2815" s="82">
        <f>IF(D2815=1, 'adjustment factor'!$D$4, IF(D2815=-9,-999,IF(D2815="",-999,0)))</f>
        <v>-999</v>
      </c>
      <c r="AF2815" s="82">
        <f>IF(F2815=1, 'adjustment factor'!$D$5, IF(F2815=-9,-999,IF(F2815="",-999,0)))</f>
        <v>-999</v>
      </c>
      <c r="AG2815" s="82">
        <f>IF(E2815=1, 'adjustment factor'!$D$6, IF(E2815=-9,-999,IF(E2815="",-999,0)))</f>
        <v>-999</v>
      </c>
      <c r="AH2815" s="82">
        <f>IF(K2815&gt;=45,'adjustment factor'!$D$7,IF(K2815=-9,-1200,IF(K2815="",-1200,0)))</f>
        <v>-1200</v>
      </c>
      <c r="AI2815" s="82">
        <f>IF(L2815=1, 'adjustment factor'!$D$8, IF(L2815=-9,-999,IF(L2815="",-999,0)))</f>
        <v>-999</v>
      </c>
      <c r="AJ2815" s="82">
        <f>IF(AND(M2815&gt;=1,M2815&lt;=4),'adjustment factor'!$D$9,IF(M2815=-9,-999,IF(M2815=98,-999,IF(M2815=99,-999,IF(M2815="",-999,0)))))</f>
        <v>-999</v>
      </c>
      <c r="AK2815" s="82">
        <f>IF(H2815=1, 'adjustment factor'!$D$10, IF(H2815=-9,-999,IF(H2815="",-999,0)))</f>
        <v>-999</v>
      </c>
      <c r="AL2815" s="82">
        <f>IF(G2815=1, 'adjustment factor'!$D$11, IF(G2815=-9,-999,IF(G2815="",-999,0)))</f>
        <v>-999</v>
      </c>
      <c r="AM2815" s="82">
        <f>IF(I2815=1, 'adjustment factor'!$D$12, IF(I2815=-9,-999,IF(I2815="",-999,0)))</f>
        <v>-999</v>
      </c>
      <c r="AN2815" s="82">
        <f>IF(J2815=1, 'adjustment factor'!$D$13, IF(J2815=-9,-999,IF(J2815="",-999,0)))</f>
        <v>-999</v>
      </c>
      <c r="AO2815" s="82" t="str">
        <f t="shared" si="448"/>
        <v>-999</v>
      </c>
      <c r="AP2815" s="82" t="str">
        <f t="shared" si="449"/>
        <v>MISSING</v>
      </c>
    </row>
    <row r="2816" spans="2:42">
      <c r="B2816" s="207"/>
      <c r="C2816" s="35">
        <v>2812</v>
      </c>
      <c r="D2816" s="161"/>
      <c r="E2816" s="161"/>
      <c r="F2816" s="161"/>
      <c r="G2816" s="161"/>
      <c r="H2816" s="161"/>
      <c r="I2816" s="161"/>
      <c r="J2816" s="161"/>
      <c r="K2816" s="161"/>
      <c r="L2816" s="161"/>
      <c r="M2816" s="161"/>
      <c r="N2816" s="171"/>
      <c r="O2816" s="171"/>
      <c r="P2816" s="171"/>
      <c r="Q2816" s="171"/>
      <c r="R2816" s="171"/>
      <c r="S2816" s="171"/>
      <c r="T2816" s="208" t="str">
        <f t="shared" si="440"/>
        <v>MISSING</v>
      </c>
      <c r="U2816" s="208" t="str">
        <f t="shared" si="441"/>
        <v>MISSING</v>
      </c>
      <c r="X2816" s="56">
        <f t="shared" si="442"/>
        <v>-99</v>
      </c>
      <c r="Y2816" s="56">
        <f t="shared" si="443"/>
        <v>-99</v>
      </c>
      <c r="Z2816" s="56">
        <f t="shared" si="444"/>
        <v>-99</v>
      </c>
      <c r="AA2816" s="56">
        <f t="shared" si="445"/>
        <v>-99</v>
      </c>
      <c r="AB2816" s="56">
        <f t="shared" si="446"/>
        <v>-99</v>
      </c>
      <c r="AC2816" s="56">
        <f t="shared" si="447"/>
        <v>-99</v>
      </c>
      <c r="AD2816" s="3"/>
      <c r="AE2816" s="82">
        <f>IF(D2816=1, 'adjustment factor'!$D$4, IF(D2816=-9,-999,IF(D2816="",-999,0)))</f>
        <v>-999</v>
      </c>
      <c r="AF2816" s="82">
        <f>IF(F2816=1, 'adjustment factor'!$D$5, IF(F2816=-9,-999,IF(F2816="",-999,0)))</f>
        <v>-999</v>
      </c>
      <c r="AG2816" s="82">
        <f>IF(E2816=1, 'adjustment factor'!$D$6, IF(E2816=-9,-999,IF(E2816="",-999,0)))</f>
        <v>-999</v>
      </c>
      <c r="AH2816" s="82">
        <f>IF(K2816&gt;=45,'adjustment factor'!$D$7,IF(K2816=-9,-1200,IF(K2816="",-1200,0)))</f>
        <v>-1200</v>
      </c>
      <c r="AI2816" s="82">
        <f>IF(L2816=1, 'adjustment factor'!$D$8, IF(L2816=-9,-999,IF(L2816="",-999,0)))</f>
        <v>-999</v>
      </c>
      <c r="AJ2816" s="82">
        <f>IF(AND(M2816&gt;=1,M2816&lt;=4),'adjustment factor'!$D$9,IF(M2816=-9,-999,IF(M2816=98,-999,IF(M2816=99,-999,IF(M2816="",-999,0)))))</f>
        <v>-999</v>
      </c>
      <c r="AK2816" s="82">
        <f>IF(H2816=1, 'adjustment factor'!$D$10, IF(H2816=-9,-999,IF(H2816="",-999,0)))</f>
        <v>-999</v>
      </c>
      <c r="AL2816" s="82">
        <f>IF(G2816=1, 'adjustment factor'!$D$11, IF(G2816=-9,-999,IF(G2816="",-999,0)))</f>
        <v>-999</v>
      </c>
      <c r="AM2816" s="82">
        <f>IF(I2816=1, 'adjustment factor'!$D$12, IF(I2816=-9,-999,IF(I2816="",-999,0)))</f>
        <v>-999</v>
      </c>
      <c r="AN2816" s="82">
        <f>IF(J2816=1, 'adjustment factor'!$D$13, IF(J2816=-9,-999,IF(J2816="",-999,0)))</f>
        <v>-999</v>
      </c>
      <c r="AO2816" s="82" t="str">
        <f t="shared" si="448"/>
        <v>-999</v>
      </c>
      <c r="AP2816" s="82" t="str">
        <f t="shared" si="449"/>
        <v>MISSING</v>
      </c>
    </row>
    <row r="2817" spans="2:42">
      <c r="B2817" s="207"/>
      <c r="C2817" s="35">
        <v>2813</v>
      </c>
      <c r="D2817" s="161"/>
      <c r="E2817" s="161"/>
      <c r="F2817" s="161"/>
      <c r="G2817" s="161"/>
      <c r="H2817" s="161"/>
      <c r="I2817" s="161"/>
      <c r="J2817" s="161"/>
      <c r="K2817" s="161"/>
      <c r="L2817" s="161"/>
      <c r="M2817" s="161"/>
      <c r="N2817" s="171"/>
      <c r="O2817" s="171"/>
      <c r="P2817" s="171"/>
      <c r="Q2817" s="171"/>
      <c r="R2817" s="171"/>
      <c r="S2817" s="171"/>
      <c r="T2817" s="208" t="str">
        <f t="shared" si="440"/>
        <v>MISSING</v>
      </c>
      <c r="U2817" s="208" t="str">
        <f t="shared" si="441"/>
        <v>MISSING</v>
      </c>
      <c r="X2817" s="56">
        <f t="shared" si="442"/>
        <v>-99</v>
      </c>
      <c r="Y2817" s="56">
        <f t="shared" si="443"/>
        <v>-99</v>
      </c>
      <c r="Z2817" s="56">
        <f t="shared" si="444"/>
        <v>-99</v>
      </c>
      <c r="AA2817" s="56">
        <f t="shared" si="445"/>
        <v>-99</v>
      </c>
      <c r="AB2817" s="56">
        <f t="shared" si="446"/>
        <v>-99</v>
      </c>
      <c r="AC2817" s="56">
        <f t="shared" si="447"/>
        <v>-99</v>
      </c>
      <c r="AD2817" s="3"/>
      <c r="AE2817" s="82">
        <f>IF(D2817=1, 'adjustment factor'!$D$4, IF(D2817=-9,-999,IF(D2817="",-999,0)))</f>
        <v>-999</v>
      </c>
      <c r="AF2817" s="82">
        <f>IF(F2817=1, 'adjustment factor'!$D$5, IF(F2817=-9,-999,IF(F2817="",-999,0)))</f>
        <v>-999</v>
      </c>
      <c r="AG2817" s="82">
        <f>IF(E2817=1, 'adjustment factor'!$D$6, IF(E2817=-9,-999,IF(E2817="",-999,0)))</f>
        <v>-999</v>
      </c>
      <c r="AH2817" s="82">
        <f>IF(K2817&gt;=45,'adjustment factor'!$D$7,IF(K2817=-9,-1200,IF(K2817="",-1200,0)))</f>
        <v>-1200</v>
      </c>
      <c r="AI2817" s="82">
        <f>IF(L2817=1, 'adjustment factor'!$D$8, IF(L2817=-9,-999,IF(L2817="",-999,0)))</f>
        <v>-999</v>
      </c>
      <c r="AJ2817" s="82">
        <f>IF(AND(M2817&gt;=1,M2817&lt;=4),'adjustment factor'!$D$9,IF(M2817=-9,-999,IF(M2817=98,-999,IF(M2817=99,-999,IF(M2817="",-999,0)))))</f>
        <v>-999</v>
      </c>
      <c r="AK2817" s="82">
        <f>IF(H2817=1, 'adjustment factor'!$D$10, IF(H2817=-9,-999,IF(H2817="",-999,0)))</f>
        <v>-999</v>
      </c>
      <c r="AL2817" s="82">
        <f>IF(G2817=1, 'adjustment factor'!$D$11, IF(G2817=-9,-999,IF(G2817="",-999,0)))</f>
        <v>-999</v>
      </c>
      <c r="AM2817" s="82">
        <f>IF(I2817=1, 'adjustment factor'!$D$12, IF(I2817=-9,-999,IF(I2817="",-999,0)))</f>
        <v>-999</v>
      </c>
      <c r="AN2817" s="82">
        <f>IF(J2817=1, 'adjustment factor'!$D$13, IF(J2817=-9,-999,IF(J2817="",-999,0)))</f>
        <v>-999</v>
      </c>
      <c r="AO2817" s="82" t="str">
        <f t="shared" si="448"/>
        <v>-999</v>
      </c>
      <c r="AP2817" s="82" t="str">
        <f t="shared" si="449"/>
        <v>MISSING</v>
      </c>
    </row>
    <row r="2818" spans="2:42">
      <c r="B2818" s="207"/>
      <c r="C2818" s="35">
        <v>2814</v>
      </c>
      <c r="D2818" s="161"/>
      <c r="E2818" s="161"/>
      <c r="F2818" s="161"/>
      <c r="G2818" s="161"/>
      <c r="H2818" s="161"/>
      <c r="I2818" s="161"/>
      <c r="J2818" s="161"/>
      <c r="K2818" s="161"/>
      <c r="L2818" s="161"/>
      <c r="M2818" s="161"/>
      <c r="N2818" s="171"/>
      <c r="O2818" s="171"/>
      <c r="P2818" s="171"/>
      <c r="Q2818" s="171"/>
      <c r="R2818" s="171"/>
      <c r="S2818" s="171"/>
      <c r="T2818" s="208" t="str">
        <f t="shared" si="440"/>
        <v>MISSING</v>
      </c>
      <c r="U2818" s="208" t="str">
        <f t="shared" si="441"/>
        <v>MISSING</v>
      </c>
      <c r="X2818" s="56">
        <f t="shared" si="442"/>
        <v>-99</v>
      </c>
      <c r="Y2818" s="56">
        <f t="shared" si="443"/>
        <v>-99</v>
      </c>
      <c r="Z2818" s="56">
        <f t="shared" si="444"/>
        <v>-99</v>
      </c>
      <c r="AA2818" s="56">
        <f t="shared" si="445"/>
        <v>-99</v>
      </c>
      <c r="AB2818" s="56">
        <f t="shared" si="446"/>
        <v>-99</v>
      </c>
      <c r="AC2818" s="56">
        <f t="shared" si="447"/>
        <v>-99</v>
      </c>
      <c r="AD2818" s="3"/>
      <c r="AE2818" s="82">
        <f>IF(D2818=1, 'adjustment factor'!$D$4, IF(D2818=-9,-999,IF(D2818="",-999,0)))</f>
        <v>-999</v>
      </c>
      <c r="AF2818" s="82">
        <f>IF(F2818=1, 'adjustment factor'!$D$5, IF(F2818=-9,-999,IF(F2818="",-999,0)))</f>
        <v>-999</v>
      </c>
      <c r="AG2818" s="82">
        <f>IF(E2818=1, 'adjustment factor'!$D$6, IF(E2818=-9,-999,IF(E2818="",-999,0)))</f>
        <v>-999</v>
      </c>
      <c r="AH2818" s="82">
        <f>IF(K2818&gt;=45,'adjustment factor'!$D$7,IF(K2818=-9,-1200,IF(K2818="",-1200,0)))</f>
        <v>-1200</v>
      </c>
      <c r="AI2818" s="82">
        <f>IF(L2818=1, 'adjustment factor'!$D$8, IF(L2818=-9,-999,IF(L2818="",-999,0)))</f>
        <v>-999</v>
      </c>
      <c r="AJ2818" s="82">
        <f>IF(AND(M2818&gt;=1,M2818&lt;=4),'adjustment factor'!$D$9,IF(M2818=-9,-999,IF(M2818=98,-999,IF(M2818=99,-999,IF(M2818="",-999,0)))))</f>
        <v>-999</v>
      </c>
      <c r="AK2818" s="82">
        <f>IF(H2818=1, 'adjustment factor'!$D$10, IF(H2818=-9,-999,IF(H2818="",-999,0)))</f>
        <v>-999</v>
      </c>
      <c r="AL2818" s="82">
        <f>IF(G2818=1, 'adjustment factor'!$D$11, IF(G2818=-9,-999,IF(G2818="",-999,0)))</f>
        <v>-999</v>
      </c>
      <c r="AM2818" s="82">
        <f>IF(I2818=1, 'adjustment factor'!$D$12, IF(I2818=-9,-999,IF(I2818="",-999,0)))</f>
        <v>-999</v>
      </c>
      <c r="AN2818" s="82">
        <f>IF(J2818=1, 'adjustment factor'!$D$13, IF(J2818=-9,-999,IF(J2818="",-999,0)))</f>
        <v>-999</v>
      </c>
      <c r="AO2818" s="82" t="str">
        <f t="shared" si="448"/>
        <v>-999</v>
      </c>
      <c r="AP2818" s="82" t="str">
        <f t="shared" si="449"/>
        <v>MISSING</v>
      </c>
    </row>
    <row r="2819" spans="2:42">
      <c r="B2819" s="207"/>
      <c r="C2819" s="35">
        <v>2815</v>
      </c>
      <c r="D2819" s="161"/>
      <c r="E2819" s="161"/>
      <c r="F2819" s="161"/>
      <c r="G2819" s="161"/>
      <c r="H2819" s="161"/>
      <c r="I2819" s="161"/>
      <c r="J2819" s="161"/>
      <c r="K2819" s="161"/>
      <c r="L2819" s="161"/>
      <c r="M2819" s="161"/>
      <c r="N2819" s="171"/>
      <c r="O2819" s="171"/>
      <c r="P2819" s="171"/>
      <c r="Q2819" s="171"/>
      <c r="R2819" s="171"/>
      <c r="S2819" s="171"/>
      <c r="T2819" s="208" t="str">
        <f t="shared" si="440"/>
        <v>MISSING</v>
      </c>
      <c r="U2819" s="208" t="str">
        <f t="shared" si="441"/>
        <v>MISSING</v>
      </c>
      <c r="X2819" s="56">
        <f t="shared" si="442"/>
        <v>-99</v>
      </c>
      <c r="Y2819" s="56">
        <f t="shared" si="443"/>
        <v>-99</v>
      </c>
      <c r="Z2819" s="56">
        <f t="shared" si="444"/>
        <v>-99</v>
      </c>
      <c r="AA2819" s="56">
        <f t="shared" si="445"/>
        <v>-99</v>
      </c>
      <c r="AB2819" s="56">
        <f t="shared" si="446"/>
        <v>-99</v>
      </c>
      <c r="AC2819" s="56">
        <f t="shared" si="447"/>
        <v>-99</v>
      </c>
      <c r="AD2819" s="3"/>
      <c r="AE2819" s="82">
        <f>IF(D2819=1, 'adjustment factor'!$D$4, IF(D2819=-9,-999,IF(D2819="",-999,0)))</f>
        <v>-999</v>
      </c>
      <c r="AF2819" s="82">
        <f>IF(F2819=1, 'adjustment factor'!$D$5, IF(F2819=-9,-999,IF(F2819="",-999,0)))</f>
        <v>-999</v>
      </c>
      <c r="AG2819" s="82">
        <f>IF(E2819=1, 'adjustment factor'!$D$6, IF(E2819=-9,-999,IF(E2819="",-999,0)))</f>
        <v>-999</v>
      </c>
      <c r="AH2819" s="82">
        <f>IF(K2819&gt;=45,'adjustment factor'!$D$7,IF(K2819=-9,-1200,IF(K2819="",-1200,0)))</f>
        <v>-1200</v>
      </c>
      <c r="AI2819" s="82">
        <f>IF(L2819=1, 'adjustment factor'!$D$8, IF(L2819=-9,-999,IF(L2819="",-999,0)))</f>
        <v>-999</v>
      </c>
      <c r="AJ2819" s="82">
        <f>IF(AND(M2819&gt;=1,M2819&lt;=4),'adjustment factor'!$D$9,IF(M2819=-9,-999,IF(M2819=98,-999,IF(M2819=99,-999,IF(M2819="",-999,0)))))</f>
        <v>-999</v>
      </c>
      <c r="AK2819" s="82">
        <f>IF(H2819=1, 'adjustment factor'!$D$10, IF(H2819=-9,-999,IF(H2819="",-999,0)))</f>
        <v>-999</v>
      </c>
      <c r="AL2819" s="82">
        <f>IF(G2819=1, 'adjustment factor'!$D$11, IF(G2819=-9,-999,IF(G2819="",-999,0)))</f>
        <v>-999</v>
      </c>
      <c r="AM2819" s="82">
        <f>IF(I2819=1, 'adjustment factor'!$D$12, IF(I2819=-9,-999,IF(I2819="",-999,0)))</f>
        <v>-999</v>
      </c>
      <c r="AN2819" s="82">
        <f>IF(J2819=1, 'adjustment factor'!$D$13, IF(J2819=-9,-999,IF(J2819="",-999,0)))</f>
        <v>-999</v>
      </c>
      <c r="AO2819" s="82" t="str">
        <f t="shared" si="448"/>
        <v>-999</v>
      </c>
      <c r="AP2819" s="82" t="str">
        <f t="shared" si="449"/>
        <v>MISSING</v>
      </c>
    </row>
    <row r="2820" spans="2:42">
      <c r="B2820" s="207"/>
      <c r="C2820" s="35">
        <v>2816</v>
      </c>
      <c r="D2820" s="161"/>
      <c r="E2820" s="161"/>
      <c r="F2820" s="161"/>
      <c r="G2820" s="161"/>
      <c r="H2820" s="161"/>
      <c r="I2820" s="161"/>
      <c r="J2820" s="161"/>
      <c r="K2820" s="161"/>
      <c r="L2820" s="161"/>
      <c r="M2820" s="161"/>
      <c r="N2820" s="171"/>
      <c r="O2820" s="171"/>
      <c r="P2820" s="171"/>
      <c r="Q2820" s="171"/>
      <c r="R2820" s="171"/>
      <c r="S2820" s="171"/>
      <c r="T2820" s="208" t="str">
        <f t="shared" si="440"/>
        <v>MISSING</v>
      </c>
      <c r="U2820" s="208" t="str">
        <f t="shared" si="441"/>
        <v>MISSING</v>
      </c>
      <c r="X2820" s="56">
        <f t="shared" si="442"/>
        <v>-99</v>
      </c>
      <c r="Y2820" s="56">
        <f t="shared" si="443"/>
        <v>-99</v>
      </c>
      <c r="Z2820" s="56">
        <f t="shared" si="444"/>
        <v>-99</v>
      </c>
      <c r="AA2820" s="56">
        <f t="shared" si="445"/>
        <v>-99</v>
      </c>
      <c r="AB2820" s="56">
        <f t="shared" si="446"/>
        <v>-99</v>
      </c>
      <c r="AC2820" s="56">
        <f t="shared" si="447"/>
        <v>-99</v>
      </c>
      <c r="AD2820" s="3"/>
      <c r="AE2820" s="82">
        <f>IF(D2820=1, 'adjustment factor'!$D$4, IF(D2820=-9,-999,IF(D2820="",-999,0)))</f>
        <v>-999</v>
      </c>
      <c r="AF2820" s="82">
        <f>IF(F2820=1, 'adjustment factor'!$D$5, IF(F2820=-9,-999,IF(F2820="",-999,0)))</f>
        <v>-999</v>
      </c>
      <c r="AG2820" s="82">
        <f>IF(E2820=1, 'adjustment factor'!$D$6, IF(E2820=-9,-999,IF(E2820="",-999,0)))</f>
        <v>-999</v>
      </c>
      <c r="AH2820" s="82">
        <f>IF(K2820&gt;=45,'adjustment factor'!$D$7,IF(K2820=-9,-1200,IF(K2820="",-1200,0)))</f>
        <v>-1200</v>
      </c>
      <c r="AI2820" s="82">
        <f>IF(L2820=1, 'adjustment factor'!$D$8, IF(L2820=-9,-999,IF(L2820="",-999,0)))</f>
        <v>-999</v>
      </c>
      <c r="AJ2820" s="82">
        <f>IF(AND(M2820&gt;=1,M2820&lt;=4),'adjustment factor'!$D$9,IF(M2820=-9,-999,IF(M2820=98,-999,IF(M2820=99,-999,IF(M2820="",-999,0)))))</f>
        <v>-999</v>
      </c>
      <c r="AK2820" s="82">
        <f>IF(H2820=1, 'adjustment factor'!$D$10, IF(H2820=-9,-999,IF(H2820="",-999,0)))</f>
        <v>-999</v>
      </c>
      <c r="AL2820" s="82">
        <f>IF(G2820=1, 'adjustment factor'!$D$11, IF(G2820=-9,-999,IF(G2820="",-999,0)))</f>
        <v>-999</v>
      </c>
      <c r="AM2820" s="82">
        <f>IF(I2820=1, 'adjustment factor'!$D$12, IF(I2820=-9,-999,IF(I2820="",-999,0)))</f>
        <v>-999</v>
      </c>
      <c r="AN2820" s="82">
        <f>IF(J2820=1, 'adjustment factor'!$D$13, IF(J2820=-9,-999,IF(J2820="",-999,0)))</f>
        <v>-999</v>
      </c>
      <c r="AO2820" s="82" t="str">
        <f t="shared" si="448"/>
        <v>-999</v>
      </c>
      <c r="AP2820" s="82" t="str">
        <f t="shared" si="449"/>
        <v>MISSING</v>
      </c>
    </row>
    <row r="2821" spans="2:42">
      <c r="B2821" s="207"/>
      <c r="C2821" s="35">
        <v>2817</v>
      </c>
      <c r="D2821" s="161"/>
      <c r="E2821" s="161"/>
      <c r="F2821" s="161"/>
      <c r="G2821" s="161"/>
      <c r="H2821" s="161"/>
      <c r="I2821" s="161"/>
      <c r="J2821" s="161"/>
      <c r="K2821" s="161"/>
      <c r="L2821" s="161"/>
      <c r="M2821" s="161"/>
      <c r="N2821" s="171"/>
      <c r="O2821" s="171"/>
      <c r="P2821" s="171"/>
      <c r="Q2821" s="171"/>
      <c r="R2821" s="171"/>
      <c r="S2821" s="171"/>
      <c r="T2821" s="208" t="str">
        <f t="shared" si="440"/>
        <v>MISSING</v>
      </c>
      <c r="U2821" s="208" t="str">
        <f t="shared" si="441"/>
        <v>MISSING</v>
      </c>
      <c r="X2821" s="56">
        <f t="shared" si="442"/>
        <v>-99</v>
      </c>
      <c r="Y2821" s="56">
        <f t="shared" si="443"/>
        <v>-99</v>
      </c>
      <c r="Z2821" s="56">
        <f t="shared" si="444"/>
        <v>-99</v>
      </c>
      <c r="AA2821" s="56">
        <f t="shared" si="445"/>
        <v>-99</v>
      </c>
      <c r="AB2821" s="56">
        <f t="shared" si="446"/>
        <v>-99</v>
      </c>
      <c r="AC2821" s="56">
        <f t="shared" si="447"/>
        <v>-99</v>
      </c>
      <c r="AD2821" s="3"/>
      <c r="AE2821" s="82">
        <f>IF(D2821=1, 'adjustment factor'!$D$4, IF(D2821=-9,-999,IF(D2821="",-999,0)))</f>
        <v>-999</v>
      </c>
      <c r="AF2821" s="82">
        <f>IF(F2821=1, 'adjustment factor'!$D$5, IF(F2821=-9,-999,IF(F2821="",-999,0)))</f>
        <v>-999</v>
      </c>
      <c r="AG2821" s="82">
        <f>IF(E2821=1, 'adjustment factor'!$D$6, IF(E2821=-9,-999,IF(E2821="",-999,0)))</f>
        <v>-999</v>
      </c>
      <c r="AH2821" s="82">
        <f>IF(K2821&gt;=45,'adjustment factor'!$D$7,IF(K2821=-9,-1200,IF(K2821="",-1200,0)))</f>
        <v>-1200</v>
      </c>
      <c r="AI2821" s="82">
        <f>IF(L2821=1, 'adjustment factor'!$D$8, IF(L2821=-9,-999,IF(L2821="",-999,0)))</f>
        <v>-999</v>
      </c>
      <c r="AJ2821" s="82">
        <f>IF(AND(M2821&gt;=1,M2821&lt;=4),'adjustment factor'!$D$9,IF(M2821=-9,-999,IF(M2821=98,-999,IF(M2821=99,-999,IF(M2821="",-999,0)))))</f>
        <v>-999</v>
      </c>
      <c r="AK2821" s="82">
        <f>IF(H2821=1, 'adjustment factor'!$D$10, IF(H2821=-9,-999,IF(H2821="",-999,0)))</f>
        <v>-999</v>
      </c>
      <c r="AL2821" s="82">
        <f>IF(G2821=1, 'adjustment factor'!$D$11, IF(G2821=-9,-999,IF(G2821="",-999,0)))</f>
        <v>-999</v>
      </c>
      <c r="AM2821" s="82">
        <f>IF(I2821=1, 'adjustment factor'!$D$12, IF(I2821=-9,-999,IF(I2821="",-999,0)))</f>
        <v>-999</v>
      </c>
      <c r="AN2821" s="82">
        <f>IF(J2821=1, 'adjustment factor'!$D$13, IF(J2821=-9,-999,IF(J2821="",-999,0)))</f>
        <v>-999</v>
      </c>
      <c r="AO2821" s="82" t="str">
        <f t="shared" si="448"/>
        <v>-999</v>
      </c>
      <c r="AP2821" s="82" t="str">
        <f t="shared" si="449"/>
        <v>MISSING</v>
      </c>
    </row>
    <row r="2822" spans="2:42">
      <c r="B2822" s="207"/>
      <c r="C2822" s="35">
        <v>2818</v>
      </c>
      <c r="D2822" s="161"/>
      <c r="E2822" s="161"/>
      <c r="F2822" s="161"/>
      <c r="G2822" s="161"/>
      <c r="H2822" s="161"/>
      <c r="I2822" s="161"/>
      <c r="J2822" s="161"/>
      <c r="K2822" s="161"/>
      <c r="L2822" s="161"/>
      <c r="M2822" s="161"/>
      <c r="N2822" s="171"/>
      <c r="O2822" s="171"/>
      <c r="P2822" s="171"/>
      <c r="Q2822" s="171"/>
      <c r="R2822" s="171"/>
      <c r="S2822" s="171"/>
      <c r="T2822" s="208" t="str">
        <f t="shared" si="440"/>
        <v>MISSING</v>
      </c>
      <c r="U2822" s="208" t="str">
        <f t="shared" si="441"/>
        <v>MISSING</v>
      </c>
      <c r="X2822" s="56">
        <f t="shared" si="442"/>
        <v>-99</v>
      </c>
      <c r="Y2822" s="56">
        <f t="shared" si="443"/>
        <v>-99</v>
      </c>
      <c r="Z2822" s="56">
        <f t="shared" si="444"/>
        <v>-99</v>
      </c>
      <c r="AA2822" s="56">
        <f t="shared" si="445"/>
        <v>-99</v>
      </c>
      <c r="AB2822" s="56">
        <f t="shared" si="446"/>
        <v>-99</v>
      </c>
      <c r="AC2822" s="56">
        <f t="shared" si="447"/>
        <v>-99</v>
      </c>
      <c r="AD2822" s="3"/>
      <c r="AE2822" s="82">
        <f>IF(D2822=1, 'adjustment factor'!$D$4, IF(D2822=-9,-999,IF(D2822="",-999,0)))</f>
        <v>-999</v>
      </c>
      <c r="AF2822" s="82">
        <f>IF(F2822=1, 'adjustment factor'!$D$5, IF(F2822=-9,-999,IF(F2822="",-999,0)))</f>
        <v>-999</v>
      </c>
      <c r="AG2822" s="82">
        <f>IF(E2822=1, 'adjustment factor'!$D$6, IF(E2822=-9,-999,IF(E2822="",-999,0)))</f>
        <v>-999</v>
      </c>
      <c r="AH2822" s="82">
        <f>IF(K2822&gt;=45,'adjustment factor'!$D$7,IF(K2822=-9,-1200,IF(K2822="",-1200,0)))</f>
        <v>-1200</v>
      </c>
      <c r="AI2822" s="82">
        <f>IF(L2822=1, 'adjustment factor'!$D$8, IF(L2822=-9,-999,IF(L2822="",-999,0)))</f>
        <v>-999</v>
      </c>
      <c r="AJ2822" s="82">
        <f>IF(AND(M2822&gt;=1,M2822&lt;=4),'adjustment factor'!$D$9,IF(M2822=-9,-999,IF(M2822=98,-999,IF(M2822=99,-999,IF(M2822="",-999,0)))))</f>
        <v>-999</v>
      </c>
      <c r="AK2822" s="82">
        <f>IF(H2822=1, 'adjustment factor'!$D$10, IF(H2822=-9,-999,IF(H2822="",-999,0)))</f>
        <v>-999</v>
      </c>
      <c r="AL2822" s="82">
        <f>IF(G2822=1, 'adjustment factor'!$D$11, IF(G2822=-9,-999,IF(G2822="",-999,0)))</f>
        <v>-999</v>
      </c>
      <c r="AM2822" s="82">
        <f>IF(I2822=1, 'adjustment factor'!$D$12, IF(I2822=-9,-999,IF(I2822="",-999,0)))</f>
        <v>-999</v>
      </c>
      <c r="AN2822" s="82">
        <f>IF(J2822=1, 'adjustment factor'!$D$13, IF(J2822=-9,-999,IF(J2822="",-999,0)))</f>
        <v>-999</v>
      </c>
      <c r="AO2822" s="82" t="str">
        <f t="shared" si="448"/>
        <v>-999</v>
      </c>
      <c r="AP2822" s="82" t="str">
        <f t="shared" si="449"/>
        <v>MISSING</v>
      </c>
    </row>
    <row r="2823" spans="2:42">
      <c r="B2823" s="207"/>
      <c r="C2823" s="35">
        <v>2819</v>
      </c>
      <c r="D2823" s="161"/>
      <c r="E2823" s="161"/>
      <c r="F2823" s="161"/>
      <c r="G2823" s="161"/>
      <c r="H2823" s="161"/>
      <c r="I2823" s="161"/>
      <c r="J2823" s="161"/>
      <c r="K2823" s="161"/>
      <c r="L2823" s="161"/>
      <c r="M2823" s="161"/>
      <c r="N2823" s="171"/>
      <c r="O2823" s="171"/>
      <c r="P2823" s="171"/>
      <c r="Q2823" s="171"/>
      <c r="R2823" s="171"/>
      <c r="S2823" s="171"/>
      <c r="T2823" s="208" t="str">
        <f t="shared" si="440"/>
        <v>MISSING</v>
      </c>
      <c r="U2823" s="208" t="str">
        <f t="shared" si="441"/>
        <v>MISSING</v>
      </c>
      <c r="X2823" s="56">
        <f t="shared" si="442"/>
        <v>-99</v>
      </c>
      <c r="Y2823" s="56">
        <f t="shared" si="443"/>
        <v>-99</v>
      </c>
      <c r="Z2823" s="56">
        <f t="shared" si="444"/>
        <v>-99</v>
      </c>
      <c r="AA2823" s="56">
        <f t="shared" si="445"/>
        <v>-99</v>
      </c>
      <c r="AB2823" s="56">
        <f t="shared" si="446"/>
        <v>-99</v>
      </c>
      <c r="AC2823" s="56">
        <f t="shared" si="447"/>
        <v>-99</v>
      </c>
      <c r="AD2823" s="3"/>
      <c r="AE2823" s="82">
        <f>IF(D2823=1, 'adjustment factor'!$D$4, IF(D2823=-9,-999,IF(D2823="",-999,0)))</f>
        <v>-999</v>
      </c>
      <c r="AF2823" s="82">
        <f>IF(F2823=1, 'adjustment factor'!$D$5, IF(F2823=-9,-999,IF(F2823="",-999,0)))</f>
        <v>-999</v>
      </c>
      <c r="AG2823" s="82">
        <f>IF(E2823=1, 'adjustment factor'!$D$6, IF(E2823=-9,-999,IF(E2823="",-999,0)))</f>
        <v>-999</v>
      </c>
      <c r="AH2823" s="82">
        <f>IF(K2823&gt;=45,'adjustment factor'!$D$7,IF(K2823=-9,-1200,IF(K2823="",-1200,0)))</f>
        <v>-1200</v>
      </c>
      <c r="AI2823" s="82">
        <f>IF(L2823=1, 'adjustment factor'!$D$8, IF(L2823=-9,-999,IF(L2823="",-999,0)))</f>
        <v>-999</v>
      </c>
      <c r="AJ2823" s="82">
        <f>IF(AND(M2823&gt;=1,M2823&lt;=4),'adjustment factor'!$D$9,IF(M2823=-9,-999,IF(M2823=98,-999,IF(M2823=99,-999,IF(M2823="",-999,0)))))</f>
        <v>-999</v>
      </c>
      <c r="AK2823" s="82">
        <f>IF(H2823=1, 'adjustment factor'!$D$10, IF(H2823=-9,-999,IF(H2823="",-999,0)))</f>
        <v>-999</v>
      </c>
      <c r="AL2823" s="82">
        <f>IF(G2823=1, 'adjustment factor'!$D$11, IF(G2823=-9,-999,IF(G2823="",-999,0)))</f>
        <v>-999</v>
      </c>
      <c r="AM2823" s="82">
        <f>IF(I2823=1, 'adjustment factor'!$D$12, IF(I2823=-9,-999,IF(I2823="",-999,0)))</f>
        <v>-999</v>
      </c>
      <c r="AN2823" s="82">
        <f>IF(J2823=1, 'adjustment factor'!$D$13, IF(J2823=-9,-999,IF(J2823="",-999,0)))</f>
        <v>-999</v>
      </c>
      <c r="AO2823" s="82" t="str">
        <f t="shared" si="448"/>
        <v>-999</v>
      </c>
      <c r="AP2823" s="82" t="str">
        <f t="shared" si="449"/>
        <v>MISSING</v>
      </c>
    </row>
    <row r="2824" spans="2:42">
      <c r="B2824" s="207"/>
      <c r="C2824" s="35">
        <v>2820</v>
      </c>
      <c r="D2824" s="161"/>
      <c r="E2824" s="161"/>
      <c r="F2824" s="161"/>
      <c r="G2824" s="161"/>
      <c r="H2824" s="161"/>
      <c r="I2824" s="161"/>
      <c r="J2824" s="161"/>
      <c r="K2824" s="161"/>
      <c r="L2824" s="161"/>
      <c r="M2824" s="161"/>
      <c r="N2824" s="171"/>
      <c r="O2824" s="171"/>
      <c r="P2824" s="171"/>
      <c r="Q2824" s="171"/>
      <c r="R2824" s="171"/>
      <c r="S2824" s="171"/>
      <c r="T2824" s="208" t="str">
        <f t="shared" si="440"/>
        <v>MISSING</v>
      </c>
      <c r="U2824" s="208" t="str">
        <f t="shared" si="441"/>
        <v>MISSING</v>
      </c>
      <c r="X2824" s="56">
        <f t="shared" si="442"/>
        <v>-99</v>
      </c>
      <c r="Y2824" s="56">
        <f t="shared" si="443"/>
        <v>-99</v>
      </c>
      <c r="Z2824" s="56">
        <f t="shared" si="444"/>
        <v>-99</v>
      </c>
      <c r="AA2824" s="56">
        <f t="shared" si="445"/>
        <v>-99</v>
      </c>
      <c r="AB2824" s="56">
        <f t="shared" si="446"/>
        <v>-99</v>
      </c>
      <c r="AC2824" s="56">
        <f t="shared" si="447"/>
        <v>-99</v>
      </c>
      <c r="AD2824" s="3"/>
      <c r="AE2824" s="82">
        <f>IF(D2824=1, 'adjustment factor'!$D$4, IF(D2824=-9,-999,IF(D2824="",-999,0)))</f>
        <v>-999</v>
      </c>
      <c r="AF2824" s="82">
        <f>IF(F2824=1, 'adjustment factor'!$D$5, IF(F2824=-9,-999,IF(F2824="",-999,0)))</f>
        <v>-999</v>
      </c>
      <c r="AG2824" s="82">
        <f>IF(E2824=1, 'adjustment factor'!$D$6, IF(E2824=-9,-999,IF(E2824="",-999,0)))</f>
        <v>-999</v>
      </c>
      <c r="AH2824" s="82">
        <f>IF(K2824&gt;=45,'adjustment factor'!$D$7,IF(K2824=-9,-1200,IF(K2824="",-1200,0)))</f>
        <v>-1200</v>
      </c>
      <c r="AI2824" s="82">
        <f>IF(L2824=1, 'adjustment factor'!$D$8, IF(L2824=-9,-999,IF(L2824="",-999,0)))</f>
        <v>-999</v>
      </c>
      <c r="AJ2824" s="82">
        <f>IF(AND(M2824&gt;=1,M2824&lt;=4),'adjustment factor'!$D$9,IF(M2824=-9,-999,IF(M2824=98,-999,IF(M2824=99,-999,IF(M2824="",-999,0)))))</f>
        <v>-999</v>
      </c>
      <c r="AK2824" s="82">
        <f>IF(H2824=1, 'adjustment factor'!$D$10, IF(H2824=-9,-999,IF(H2824="",-999,0)))</f>
        <v>-999</v>
      </c>
      <c r="AL2824" s="82">
        <f>IF(G2824=1, 'adjustment factor'!$D$11, IF(G2824=-9,-999,IF(G2824="",-999,0)))</f>
        <v>-999</v>
      </c>
      <c r="AM2824" s="82">
        <f>IF(I2824=1, 'adjustment factor'!$D$12, IF(I2824=-9,-999,IF(I2824="",-999,0)))</f>
        <v>-999</v>
      </c>
      <c r="AN2824" s="82">
        <f>IF(J2824=1, 'adjustment factor'!$D$13, IF(J2824=-9,-999,IF(J2824="",-999,0)))</f>
        <v>-999</v>
      </c>
      <c r="AO2824" s="82" t="str">
        <f t="shared" si="448"/>
        <v>-999</v>
      </c>
      <c r="AP2824" s="82" t="str">
        <f t="shared" si="449"/>
        <v>MISSING</v>
      </c>
    </row>
    <row r="2825" spans="2:42">
      <c r="B2825" s="207"/>
      <c r="C2825" s="35">
        <v>2821</v>
      </c>
      <c r="D2825" s="161"/>
      <c r="E2825" s="161"/>
      <c r="F2825" s="161"/>
      <c r="G2825" s="161"/>
      <c r="H2825" s="161"/>
      <c r="I2825" s="161"/>
      <c r="J2825" s="161"/>
      <c r="K2825" s="161"/>
      <c r="L2825" s="161"/>
      <c r="M2825" s="161"/>
      <c r="N2825" s="171"/>
      <c r="O2825" s="171"/>
      <c r="P2825" s="171"/>
      <c r="Q2825" s="171"/>
      <c r="R2825" s="171"/>
      <c r="S2825" s="171"/>
      <c r="T2825" s="208" t="str">
        <f t="shared" si="440"/>
        <v>MISSING</v>
      </c>
      <c r="U2825" s="208" t="str">
        <f t="shared" si="441"/>
        <v>MISSING</v>
      </c>
      <c r="X2825" s="56">
        <f t="shared" si="442"/>
        <v>-99</v>
      </c>
      <c r="Y2825" s="56">
        <f t="shared" si="443"/>
        <v>-99</v>
      </c>
      <c r="Z2825" s="56">
        <f t="shared" si="444"/>
        <v>-99</v>
      </c>
      <c r="AA2825" s="56">
        <f t="shared" si="445"/>
        <v>-99</v>
      </c>
      <c r="AB2825" s="56">
        <f t="shared" si="446"/>
        <v>-99</v>
      </c>
      <c r="AC2825" s="56">
        <f t="shared" si="447"/>
        <v>-99</v>
      </c>
      <c r="AD2825" s="3"/>
      <c r="AE2825" s="82">
        <f>IF(D2825=1, 'adjustment factor'!$D$4, IF(D2825=-9,-999,IF(D2825="",-999,0)))</f>
        <v>-999</v>
      </c>
      <c r="AF2825" s="82">
        <f>IF(F2825=1, 'adjustment factor'!$D$5, IF(F2825=-9,-999,IF(F2825="",-999,0)))</f>
        <v>-999</v>
      </c>
      <c r="AG2825" s="82">
        <f>IF(E2825=1, 'adjustment factor'!$D$6, IF(E2825=-9,-999,IF(E2825="",-999,0)))</f>
        <v>-999</v>
      </c>
      <c r="AH2825" s="82">
        <f>IF(K2825&gt;=45,'adjustment factor'!$D$7,IF(K2825=-9,-1200,IF(K2825="",-1200,0)))</f>
        <v>-1200</v>
      </c>
      <c r="AI2825" s="82">
        <f>IF(L2825=1, 'adjustment factor'!$D$8, IF(L2825=-9,-999,IF(L2825="",-999,0)))</f>
        <v>-999</v>
      </c>
      <c r="AJ2825" s="82">
        <f>IF(AND(M2825&gt;=1,M2825&lt;=4),'adjustment factor'!$D$9,IF(M2825=-9,-999,IF(M2825=98,-999,IF(M2825=99,-999,IF(M2825="",-999,0)))))</f>
        <v>-999</v>
      </c>
      <c r="AK2825" s="82">
        <f>IF(H2825=1, 'adjustment factor'!$D$10, IF(H2825=-9,-999,IF(H2825="",-999,0)))</f>
        <v>-999</v>
      </c>
      <c r="AL2825" s="82">
        <f>IF(G2825=1, 'adjustment factor'!$D$11, IF(G2825=-9,-999,IF(G2825="",-999,0)))</f>
        <v>-999</v>
      </c>
      <c r="AM2825" s="82">
        <f>IF(I2825=1, 'adjustment factor'!$D$12, IF(I2825=-9,-999,IF(I2825="",-999,0)))</f>
        <v>-999</v>
      </c>
      <c r="AN2825" s="82">
        <f>IF(J2825=1, 'adjustment factor'!$D$13, IF(J2825=-9,-999,IF(J2825="",-999,0)))</f>
        <v>-999</v>
      </c>
      <c r="AO2825" s="82" t="str">
        <f t="shared" si="448"/>
        <v>-999</v>
      </c>
      <c r="AP2825" s="82" t="str">
        <f t="shared" si="449"/>
        <v>MISSING</v>
      </c>
    </row>
    <row r="2826" spans="2:42">
      <c r="B2826" s="207"/>
      <c r="C2826" s="35">
        <v>2822</v>
      </c>
      <c r="D2826" s="161"/>
      <c r="E2826" s="161"/>
      <c r="F2826" s="161"/>
      <c r="G2826" s="161"/>
      <c r="H2826" s="161"/>
      <c r="I2826" s="161"/>
      <c r="J2826" s="161"/>
      <c r="K2826" s="161"/>
      <c r="L2826" s="161"/>
      <c r="M2826" s="161"/>
      <c r="N2826" s="171"/>
      <c r="O2826" s="171"/>
      <c r="P2826" s="171"/>
      <c r="Q2826" s="171"/>
      <c r="R2826" s="171"/>
      <c r="S2826" s="171"/>
      <c r="T2826" s="208" t="str">
        <f t="shared" si="440"/>
        <v>MISSING</v>
      </c>
      <c r="U2826" s="208" t="str">
        <f t="shared" si="441"/>
        <v>MISSING</v>
      </c>
      <c r="X2826" s="56">
        <f t="shared" si="442"/>
        <v>-99</v>
      </c>
      <c r="Y2826" s="56">
        <f t="shared" si="443"/>
        <v>-99</v>
      </c>
      <c r="Z2826" s="56">
        <f t="shared" si="444"/>
        <v>-99</v>
      </c>
      <c r="AA2826" s="56">
        <f t="shared" si="445"/>
        <v>-99</v>
      </c>
      <c r="AB2826" s="56">
        <f t="shared" si="446"/>
        <v>-99</v>
      </c>
      <c r="AC2826" s="56">
        <f t="shared" si="447"/>
        <v>-99</v>
      </c>
      <c r="AD2826" s="3"/>
      <c r="AE2826" s="82">
        <f>IF(D2826=1, 'adjustment factor'!$D$4, IF(D2826=-9,-999,IF(D2826="",-999,0)))</f>
        <v>-999</v>
      </c>
      <c r="AF2826" s="82">
        <f>IF(F2826=1, 'adjustment factor'!$D$5, IF(F2826=-9,-999,IF(F2826="",-999,0)))</f>
        <v>-999</v>
      </c>
      <c r="AG2826" s="82">
        <f>IF(E2826=1, 'adjustment factor'!$D$6, IF(E2826=-9,-999,IF(E2826="",-999,0)))</f>
        <v>-999</v>
      </c>
      <c r="AH2826" s="82">
        <f>IF(K2826&gt;=45,'adjustment factor'!$D$7,IF(K2826=-9,-1200,IF(K2826="",-1200,0)))</f>
        <v>-1200</v>
      </c>
      <c r="AI2826" s="82">
        <f>IF(L2826=1, 'adjustment factor'!$D$8, IF(L2826=-9,-999,IF(L2826="",-999,0)))</f>
        <v>-999</v>
      </c>
      <c r="AJ2826" s="82">
        <f>IF(AND(M2826&gt;=1,M2826&lt;=4),'adjustment factor'!$D$9,IF(M2826=-9,-999,IF(M2826=98,-999,IF(M2826=99,-999,IF(M2826="",-999,0)))))</f>
        <v>-999</v>
      </c>
      <c r="AK2826" s="82">
        <f>IF(H2826=1, 'adjustment factor'!$D$10, IF(H2826=-9,-999,IF(H2826="",-999,0)))</f>
        <v>-999</v>
      </c>
      <c r="AL2826" s="82">
        <f>IF(G2826=1, 'adjustment factor'!$D$11, IF(G2826=-9,-999,IF(G2826="",-999,0)))</f>
        <v>-999</v>
      </c>
      <c r="AM2826" s="82">
        <f>IF(I2826=1, 'adjustment factor'!$D$12, IF(I2826=-9,-999,IF(I2826="",-999,0)))</f>
        <v>-999</v>
      </c>
      <c r="AN2826" s="82">
        <f>IF(J2826=1, 'adjustment factor'!$D$13, IF(J2826=-9,-999,IF(J2826="",-999,0)))</f>
        <v>-999</v>
      </c>
      <c r="AO2826" s="82" t="str">
        <f t="shared" si="448"/>
        <v>-999</v>
      </c>
      <c r="AP2826" s="82" t="str">
        <f t="shared" si="449"/>
        <v>MISSING</v>
      </c>
    </row>
    <row r="2827" spans="2:42">
      <c r="B2827" s="207"/>
      <c r="C2827" s="35">
        <v>2823</v>
      </c>
      <c r="D2827" s="161"/>
      <c r="E2827" s="161"/>
      <c r="F2827" s="161"/>
      <c r="G2827" s="161"/>
      <c r="H2827" s="161"/>
      <c r="I2827" s="161"/>
      <c r="J2827" s="161"/>
      <c r="K2827" s="161"/>
      <c r="L2827" s="161"/>
      <c r="M2827" s="161"/>
      <c r="N2827" s="171"/>
      <c r="O2827" s="171"/>
      <c r="P2827" s="171"/>
      <c r="Q2827" s="171"/>
      <c r="R2827" s="171"/>
      <c r="S2827" s="171"/>
      <c r="T2827" s="208" t="str">
        <f t="shared" si="440"/>
        <v>MISSING</v>
      </c>
      <c r="U2827" s="208" t="str">
        <f t="shared" si="441"/>
        <v>MISSING</v>
      </c>
      <c r="X2827" s="56">
        <f t="shared" si="442"/>
        <v>-99</v>
      </c>
      <c r="Y2827" s="56">
        <f t="shared" si="443"/>
        <v>-99</v>
      </c>
      <c r="Z2827" s="56">
        <f t="shared" si="444"/>
        <v>-99</v>
      </c>
      <c r="AA2827" s="56">
        <f t="shared" si="445"/>
        <v>-99</v>
      </c>
      <c r="AB2827" s="56">
        <f t="shared" si="446"/>
        <v>-99</v>
      </c>
      <c r="AC2827" s="56">
        <f t="shared" si="447"/>
        <v>-99</v>
      </c>
      <c r="AD2827" s="3"/>
      <c r="AE2827" s="82">
        <f>IF(D2827=1, 'adjustment factor'!$D$4, IF(D2827=-9,-999,IF(D2827="",-999,0)))</f>
        <v>-999</v>
      </c>
      <c r="AF2827" s="82">
        <f>IF(F2827=1, 'adjustment factor'!$D$5, IF(F2827=-9,-999,IF(F2827="",-999,0)))</f>
        <v>-999</v>
      </c>
      <c r="AG2827" s="82">
        <f>IF(E2827=1, 'adjustment factor'!$D$6, IF(E2827=-9,-999,IF(E2827="",-999,0)))</f>
        <v>-999</v>
      </c>
      <c r="AH2827" s="82">
        <f>IF(K2827&gt;=45,'adjustment factor'!$D$7,IF(K2827=-9,-1200,IF(K2827="",-1200,0)))</f>
        <v>-1200</v>
      </c>
      <c r="AI2827" s="82">
        <f>IF(L2827=1, 'adjustment factor'!$D$8, IF(L2827=-9,-999,IF(L2827="",-999,0)))</f>
        <v>-999</v>
      </c>
      <c r="AJ2827" s="82">
        <f>IF(AND(M2827&gt;=1,M2827&lt;=4),'adjustment factor'!$D$9,IF(M2827=-9,-999,IF(M2827=98,-999,IF(M2827=99,-999,IF(M2827="",-999,0)))))</f>
        <v>-999</v>
      </c>
      <c r="AK2827" s="82">
        <f>IF(H2827=1, 'adjustment factor'!$D$10, IF(H2827=-9,-999,IF(H2827="",-999,0)))</f>
        <v>-999</v>
      </c>
      <c r="AL2827" s="82">
        <f>IF(G2827=1, 'adjustment factor'!$D$11, IF(G2827=-9,-999,IF(G2827="",-999,0)))</f>
        <v>-999</v>
      </c>
      <c r="AM2827" s="82">
        <f>IF(I2827=1, 'adjustment factor'!$D$12, IF(I2827=-9,-999,IF(I2827="",-999,0)))</f>
        <v>-999</v>
      </c>
      <c r="AN2827" s="82">
        <f>IF(J2827=1, 'adjustment factor'!$D$13, IF(J2827=-9,-999,IF(J2827="",-999,0)))</f>
        <v>-999</v>
      </c>
      <c r="AO2827" s="82" t="str">
        <f t="shared" si="448"/>
        <v>-999</v>
      </c>
      <c r="AP2827" s="82" t="str">
        <f t="shared" si="449"/>
        <v>MISSING</v>
      </c>
    </row>
    <row r="2828" spans="2:42">
      <c r="B2828" s="207"/>
      <c r="C2828" s="35">
        <v>2824</v>
      </c>
      <c r="D2828" s="161"/>
      <c r="E2828" s="161"/>
      <c r="F2828" s="161"/>
      <c r="G2828" s="161"/>
      <c r="H2828" s="161"/>
      <c r="I2828" s="161"/>
      <c r="J2828" s="161"/>
      <c r="K2828" s="161"/>
      <c r="L2828" s="161"/>
      <c r="M2828" s="161"/>
      <c r="N2828" s="171"/>
      <c r="O2828" s="171"/>
      <c r="P2828" s="171"/>
      <c r="Q2828" s="171"/>
      <c r="R2828" s="171"/>
      <c r="S2828" s="171"/>
      <c r="T2828" s="208" t="str">
        <f t="shared" si="440"/>
        <v>MISSING</v>
      </c>
      <c r="U2828" s="208" t="str">
        <f t="shared" si="441"/>
        <v>MISSING</v>
      </c>
      <c r="X2828" s="56">
        <f t="shared" si="442"/>
        <v>-99</v>
      </c>
      <c r="Y2828" s="56">
        <f t="shared" si="443"/>
        <v>-99</v>
      </c>
      <c r="Z2828" s="56">
        <f t="shared" si="444"/>
        <v>-99</v>
      </c>
      <c r="AA2828" s="56">
        <f t="shared" si="445"/>
        <v>-99</v>
      </c>
      <c r="AB2828" s="56">
        <f t="shared" si="446"/>
        <v>-99</v>
      </c>
      <c r="AC2828" s="56">
        <f t="shared" si="447"/>
        <v>-99</v>
      </c>
      <c r="AD2828" s="3"/>
      <c r="AE2828" s="82">
        <f>IF(D2828=1, 'adjustment factor'!$D$4, IF(D2828=-9,-999,IF(D2828="",-999,0)))</f>
        <v>-999</v>
      </c>
      <c r="AF2828" s="82">
        <f>IF(F2828=1, 'adjustment factor'!$D$5, IF(F2828=-9,-999,IF(F2828="",-999,0)))</f>
        <v>-999</v>
      </c>
      <c r="AG2828" s="82">
        <f>IF(E2828=1, 'adjustment factor'!$D$6, IF(E2828=-9,-999,IF(E2828="",-999,0)))</f>
        <v>-999</v>
      </c>
      <c r="AH2828" s="82">
        <f>IF(K2828&gt;=45,'adjustment factor'!$D$7,IF(K2828=-9,-1200,IF(K2828="",-1200,0)))</f>
        <v>-1200</v>
      </c>
      <c r="AI2828" s="82">
        <f>IF(L2828=1, 'adjustment factor'!$D$8, IF(L2828=-9,-999,IF(L2828="",-999,0)))</f>
        <v>-999</v>
      </c>
      <c r="AJ2828" s="82">
        <f>IF(AND(M2828&gt;=1,M2828&lt;=4),'adjustment factor'!$D$9,IF(M2828=-9,-999,IF(M2828=98,-999,IF(M2828=99,-999,IF(M2828="",-999,0)))))</f>
        <v>-999</v>
      </c>
      <c r="AK2828" s="82">
        <f>IF(H2828=1, 'adjustment factor'!$D$10, IF(H2828=-9,-999,IF(H2828="",-999,0)))</f>
        <v>-999</v>
      </c>
      <c r="AL2828" s="82">
        <f>IF(G2828=1, 'adjustment factor'!$D$11, IF(G2828=-9,-999,IF(G2828="",-999,0)))</f>
        <v>-999</v>
      </c>
      <c r="AM2828" s="82">
        <f>IF(I2828=1, 'adjustment factor'!$D$12, IF(I2828=-9,-999,IF(I2828="",-999,0)))</f>
        <v>-999</v>
      </c>
      <c r="AN2828" s="82">
        <f>IF(J2828=1, 'adjustment factor'!$D$13, IF(J2828=-9,-999,IF(J2828="",-999,0)))</f>
        <v>-999</v>
      </c>
      <c r="AO2828" s="82" t="str">
        <f t="shared" si="448"/>
        <v>-999</v>
      </c>
      <c r="AP2828" s="82" t="str">
        <f t="shared" si="449"/>
        <v>MISSING</v>
      </c>
    </row>
    <row r="2829" spans="2:42">
      <c r="B2829" s="207"/>
      <c r="C2829" s="35">
        <v>2825</v>
      </c>
      <c r="D2829" s="161"/>
      <c r="E2829" s="161"/>
      <c r="F2829" s="161"/>
      <c r="G2829" s="161"/>
      <c r="H2829" s="161"/>
      <c r="I2829" s="161"/>
      <c r="J2829" s="161"/>
      <c r="K2829" s="161"/>
      <c r="L2829" s="161"/>
      <c r="M2829" s="161"/>
      <c r="N2829" s="171"/>
      <c r="O2829" s="171"/>
      <c r="P2829" s="171"/>
      <c r="Q2829" s="171"/>
      <c r="R2829" s="171"/>
      <c r="S2829" s="171"/>
      <c r="T2829" s="208" t="str">
        <f t="shared" si="440"/>
        <v>MISSING</v>
      </c>
      <c r="U2829" s="208" t="str">
        <f t="shared" si="441"/>
        <v>MISSING</v>
      </c>
      <c r="X2829" s="56">
        <f t="shared" si="442"/>
        <v>-99</v>
      </c>
      <c r="Y2829" s="56">
        <f t="shared" si="443"/>
        <v>-99</v>
      </c>
      <c r="Z2829" s="56">
        <f t="shared" si="444"/>
        <v>-99</v>
      </c>
      <c r="AA2829" s="56">
        <f t="shared" si="445"/>
        <v>-99</v>
      </c>
      <c r="AB2829" s="56">
        <f t="shared" si="446"/>
        <v>-99</v>
      </c>
      <c r="AC2829" s="56">
        <f t="shared" si="447"/>
        <v>-99</v>
      </c>
      <c r="AD2829" s="3"/>
      <c r="AE2829" s="82">
        <f>IF(D2829=1, 'adjustment factor'!$D$4, IF(D2829=-9,-999,IF(D2829="",-999,0)))</f>
        <v>-999</v>
      </c>
      <c r="AF2829" s="82">
        <f>IF(F2829=1, 'adjustment factor'!$D$5, IF(F2829=-9,-999,IF(F2829="",-999,0)))</f>
        <v>-999</v>
      </c>
      <c r="AG2829" s="82">
        <f>IF(E2829=1, 'adjustment factor'!$D$6, IF(E2829=-9,-999,IF(E2829="",-999,0)))</f>
        <v>-999</v>
      </c>
      <c r="AH2829" s="82">
        <f>IF(K2829&gt;=45,'adjustment factor'!$D$7,IF(K2829=-9,-1200,IF(K2829="",-1200,0)))</f>
        <v>-1200</v>
      </c>
      <c r="AI2829" s="82">
        <f>IF(L2829=1, 'adjustment factor'!$D$8, IF(L2829=-9,-999,IF(L2829="",-999,0)))</f>
        <v>-999</v>
      </c>
      <c r="AJ2829" s="82">
        <f>IF(AND(M2829&gt;=1,M2829&lt;=4),'adjustment factor'!$D$9,IF(M2829=-9,-999,IF(M2829=98,-999,IF(M2829=99,-999,IF(M2829="",-999,0)))))</f>
        <v>-999</v>
      </c>
      <c r="AK2829" s="82">
        <f>IF(H2829=1, 'adjustment factor'!$D$10, IF(H2829=-9,-999,IF(H2829="",-999,0)))</f>
        <v>-999</v>
      </c>
      <c r="AL2829" s="82">
        <f>IF(G2829=1, 'adjustment factor'!$D$11, IF(G2829=-9,-999,IF(G2829="",-999,0)))</f>
        <v>-999</v>
      </c>
      <c r="AM2829" s="82">
        <f>IF(I2829=1, 'adjustment factor'!$D$12, IF(I2829=-9,-999,IF(I2829="",-999,0)))</f>
        <v>-999</v>
      </c>
      <c r="AN2829" s="82">
        <f>IF(J2829=1, 'adjustment factor'!$D$13, IF(J2829=-9,-999,IF(J2829="",-999,0)))</f>
        <v>-999</v>
      </c>
      <c r="AO2829" s="82" t="str">
        <f t="shared" si="448"/>
        <v>-999</v>
      </c>
      <c r="AP2829" s="82" t="str">
        <f t="shared" si="449"/>
        <v>MISSING</v>
      </c>
    </row>
    <row r="2830" spans="2:42">
      <c r="B2830" s="207"/>
      <c r="C2830" s="35">
        <v>2826</v>
      </c>
      <c r="D2830" s="161"/>
      <c r="E2830" s="161"/>
      <c r="F2830" s="161"/>
      <c r="G2830" s="161"/>
      <c r="H2830" s="161"/>
      <c r="I2830" s="161"/>
      <c r="J2830" s="161"/>
      <c r="K2830" s="161"/>
      <c r="L2830" s="161"/>
      <c r="M2830" s="161"/>
      <c r="N2830" s="171"/>
      <c r="O2830" s="171"/>
      <c r="P2830" s="171"/>
      <c r="Q2830" s="171"/>
      <c r="R2830" s="171"/>
      <c r="S2830" s="171"/>
      <c r="T2830" s="208" t="str">
        <f t="shared" si="440"/>
        <v>MISSING</v>
      </c>
      <c r="U2830" s="208" t="str">
        <f t="shared" si="441"/>
        <v>MISSING</v>
      </c>
      <c r="X2830" s="56">
        <f t="shared" si="442"/>
        <v>-99</v>
      </c>
      <c r="Y2830" s="56">
        <f t="shared" si="443"/>
        <v>-99</v>
      </c>
      <c r="Z2830" s="56">
        <f t="shared" si="444"/>
        <v>-99</v>
      </c>
      <c r="AA2830" s="56">
        <f t="shared" si="445"/>
        <v>-99</v>
      </c>
      <c r="AB2830" s="56">
        <f t="shared" si="446"/>
        <v>-99</v>
      </c>
      <c r="AC2830" s="56">
        <f t="shared" si="447"/>
        <v>-99</v>
      </c>
      <c r="AD2830" s="3"/>
      <c r="AE2830" s="82">
        <f>IF(D2830=1, 'adjustment factor'!$D$4, IF(D2830=-9,-999,IF(D2830="",-999,0)))</f>
        <v>-999</v>
      </c>
      <c r="AF2830" s="82">
        <f>IF(F2830=1, 'adjustment factor'!$D$5, IF(F2830=-9,-999,IF(F2830="",-999,0)))</f>
        <v>-999</v>
      </c>
      <c r="AG2830" s="82">
        <f>IF(E2830=1, 'adjustment factor'!$D$6, IF(E2830=-9,-999,IF(E2830="",-999,0)))</f>
        <v>-999</v>
      </c>
      <c r="AH2830" s="82">
        <f>IF(K2830&gt;=45,'adjustment factor'!$D$7,IF(K2830=-9,-1200,IF(K2830="",-1200,0)))</f>
        <v>-1200</v>
      </c>
      <c r="AI2830" s="82">
        <f>IF(L2830=1, 'adjustment factor'!$D$8, IF(L2830=-9,-999,IF(L2830="",-999,0)))</f>
        <v>-999</v>
      </c>
      <c r="AJ2830" s="82">
        <f>IF(AND(M2830&gt;=1,M2830&lt;=4),'adjustment factor'!$D$9,IF(M2830=-9,-999,IF(M2830=98,-999,IF(M2830=99,-999,IF(M2830="",-999,0)))))</f>
        <v>-999</v>
      </c>
      <c r="AK2830" s="82">
        <f>IF(H2830=1, 'adjustment factor'!$D$10, IF(H2830=-9,-999,IF(H2830="",-999,0)))</f>
        <v>-999</v>
      </c>
      <c r="AL2830" s="82">
        <f>IF(G2830=1, 'adjustment factor'!$D$11, IF(G2830=-9,-999,IF(G2830="",-999,0)))</f>
        <v>-999</v>
      </c>
      <c r="AM2830" s="82">
        <f>IF(I2830=1, 'adjustment factor'!$D$12, IF(I2830=-9,-999,IF(I2830="",-999,0)))</f>
        <v>-999</v>
      </c>
      <c r="AN2830" s="82">
        <f>IF(J2830=1, 'adjustment factor'!$D$13, IF(J2830=-9,-999,IF(J2830="",-999,0)))</f>
        <v>-999</v>
      </c>
      <c r="AO2830" s="82" t="str">
        <f t="shared" si="448"/>
        <v>-999</v>
      </c>
      <c r="AP2830" s="82" t="str">
        <f t="shared" si="449"/>
        <v>MISSING</v>
      </c>
    </row>
    <row r="2831" spans="2:42">
      <c r="B2831" s="207"/>
      <c r="C2831" s="35">
        <v>2827</v>
      </c>
      <c r="D2831" s="161"/>
      <c r="E2831" s="161"/>
      <c r="F2831" s="161"/>
      <c r="G2831" s="161"/>
      <c r="H2831" s="161"/>
      <c r="I2831" s="161"/>
      <c r="J2831" s="161"/>
      <c r="K2831" s="161"/>
      <c r="L2831" s="161"/>
      <c r="M2831" s="161"/>
      <c r="N2831" s="171"/>
      <c r="O2831" s="171"/>
      <c r="P2831" s="171"/>
      <c r="Q2831" s="171"/>
      <c r="R2831" s="171"/>
      <c r="S2831" s="171"/>
      <c r="T2831" s="208" t="str">
        <f t="shared" si="440"/>
        <v>MISSING</v>
      </c>
      <c r="U2831" s="208" t="str">
        <f t="shared" si="441"/>
        <v>MISSING</v>
      </c>
      <c r="X2831" s="56">
        <f t="shared" si="442"/>
        <v>-99</v>
      </c>
      <c r="Y2831" s="56">
        <f t="shared" si="443"/>
        <v>-99</v>
      </c>
      <c r="Z2831" s="56">
        <f t="shared" si="444"/>
        <v>-99</v>
      </c>
      <c r="AA2831" s="56">
        <f t="shared" si="445"/>
        <v>-99</v>
      </c>
      <c r="AB2831" s="56">
        <f t="shared" si="446"/>
        <v>-99</v>
      </c>
      <c r="AC2831" s="56">
        <f t="shared" si="447"/>
        <v>-99</v>
      </c>
      <c r="AD2831" s="3"/>
      <c r="AE2831" s="82">
        <f>IF(D2831=1, 'adjustment factor'!$D$4, IF(D2831=-9,-999,IF(D2831="",-999,0)))</f>
        <v>-999</v>
      </c>
      <c r="AF2831" s="82">
        <f>IF(F2831=1, 'adjustment factor'!$D$5, IF(F2831=-9,-999,IF(F2831="",-999,0)))</f>
        <v>-999</v>
      </c>
      <c r="AG2831" s="82">
        <f>IF(E2831=1, 'adjustment factor'!$D$6, IF(E2831=-9,-999,IF(E2831="",-999,0)))</f>
        <v>-999</v>
      </c>
      <c r="AH2831" s="82">
        <f>IF(K2831&gt;=45,'adjustment factor'!$D$7,IF(K2831=-9,-1200,IF(K2831="",-1200,0)))</f>
        <v>-1200</v>
      </c>
      <c r="AI2831" s="82">
        <f>IF(L2831=1, 'adjustment factor'!$D$8, IF(L2831=-9,-999,IF(L2831="",-999,0)))</f>
        <v>-999</v>
      </c>
      <c r="AJ2831" s="82">
        <f>IF(AND(M2831&gt;=1,M2831&lt;=4),'adjustment factor'!$D$9,IF(M2831=-9,-999,IF(M2831=98,-999,IF(M2831=99,-999,IF(M2831="",-999,0)))))</f>
        <v>-999</v>
      </c>
      <c r="AK2831" s="82">
        <f>IF(H2831=1, 'adjustment factor'!$D$10, IF(H2831=-9,-999,IF(H2831="",-999,0)))</f>
        <v>-999</v>
      </c>
      <c r="AL2831" s="82">
        <f>IF(G2831=1, 'adjustment factor'!$D$11, IF(G2831=-9,-999,IF(G2831="",-999,0)))</f>
        <v>-999</v>
      </c>
      <c r="AM2831" s="82">
        <f>IF(I2831=1, 'adjustment factor'!$D$12, IF(I2831=-9,-999,IF(I2831="",-999,0)))</f>
        <v>-999</v>
      </c>
      <c r="AN2831" s="82">
        <f>IF(J2831=1, 'adjustment factor'!$D$13, IF(J2831=-9,-999,IF(J2831="",-999,0)))</f>
        <v>-999</v>
      </c>
      <c r="AO2831" s="82" t="str">
        <f t="shared" si="448"/>
        <v>-999</v>
      </c>
      <c r="AP2831" s="82" t="str">
        <f t="shared" si="449"/>
        <v>MISSING</v>
      </c>
    </row>
    <row r="2832" spans="2:42">
      <c r="B2832" s="207"/>
      <c r="C2832" s="35">
        <v>2828</v>
      </c>
      <c r="D2832" s="161"/>
      <c r="E2832" s="161"/>
      <c r="F2832" s="161"/>
      <c r="G2832" s="161"/>
      <c r="H2832" s="161"/>
      <c r="I2832" s="161"/>
      <c r="J2832" s="161"/>
      <c r="K2832" s="161"/>
      <c r="L2832" s="161"/>
      <c r="M2832" s="161"/>
      <c r="N2832" s="171"/>
      <c r="O2832" s="171"/>
      <c r="P2832" s="171"/>
      <c r="Q2832" s="171"/>
      <c r="R2832" s="171"/>
      <c r="S2832" s="171"/>
      <c r="T2832" s="208" t="str">
        <f t="shared" si="440"/>
        <v>MISSING</v>
      </c>
      <c r="U2832" s="208" t="str">
        <f t="shared" si="441"/>
        <v>MISSING</v>
      </c>
      <c r="X2832" s="56">
        <f t="shared" si="442"/>
        <v>-99</v>
      </c>
      <c r="Y2832" s="56">
        <f t="shared" si="443"/>
        <v>-99</v>
      </c>
      <c r="Z2832" s="56">
        <f t="shared" si="444"/>
        <v>-99</v>
      </c>
      <c r="AA2832" s="56">
        <f t="shared" si="445"/>
        <v>-99</v>
      </c>
      <c r="AB2832" s="56">
        <f t="shared" si="446"/>
        <v>-99</v>
      </c>
      <c r="AC2832" s="56">
        <f t="shared" si="447"/>
        <v>-99</v>
      </c>
      <c r="AD2832" s="3"/>
      <c r="AE2832" s="82">
        <f>IF(D2832=1, 'adjustment factor'!$D$4, IF(D2832=-9,-999,IF(D2832="",-999,0)))</f>
        <v>-999</v>
      </c>
      <c r="AF2832" s="82">
        <f>IF(F2832=1, 'adjustment factor'!$D$5, IF(F2832=-9,-999,IF(F2832="",-999,0)))</f>
        <v>-999</v>
      </c>
      <c r="AG2832" s="82">
        <f>IF(E2832=1, 'adjustment factor'!$D$6, IF(E2832=-9,-999,IF(E2832="",-999,0)))</f>
        <v>-999</v>
      </c>
      <c r="AH2832" s="82">
        <f>IF(K2832&gt;=45,'adjustment factor'!$D$7,IF(K2832=-9,-1200,IF(K2832="",-1200,0)))</f>
        <v>-1200</v>
      </c>
      <c r="AI2832" s="82">
        <f>IF(L2832=1, 'adjustment factor'!$D$8, IF(L2832=-9,-999,IF(L2832="",-999,0)))</f>
        <v>-999</v>
      </c>
      <c r="AJ2832" s="82">
        <f>IF(AND(M2832&gt;=1,M2832&lt;=4),'adjustment factor'!$D$9,IF(M2832=-9,-999,IF(M2832=98,-999,IF(M2832=99,-999,IF(M2832="",-999,0)))))</f>
        <v>-999</v>
      </c>
      <c r="AK2832" s="82">
        <f>IF(H2832=1, 'adjustment factor'!$D$10, IF(H2832=-9,-999,IF(H2832="",-999,0)))</f>
        <v>-999</v>
      </c>
      <c r="AL2832" s="82">
        <f>IF(G2832=1, 'adjustment factor'!$D$11, IF(G2832=-9,-999,IF(G2832="",-999,0)))</f>
        <v>-999</v>
      </c>
      <c r="AM2832" s="82">
        <f>IF(I2832=1, 'adjustment factor'!$D$12, IF(I2832=-9,-999,IF(I2832="",-999,0)))</f>
        <v>-999</v>
      </c>
      <c r="AN2832" s="82">
        <f>IF(J2832=1, 'adjustment factor'!$D$13, IF(J2832=-9,-999,IF(J2832="",-999,0)))</f>
        <v>-999</v>
      </c>
      <c r="AO2832" s="82" t="str">
        <f t="shared" si="448"/>
        <v>-999</v>
      </c>
      <c r="AP2832" s="82" t="str">
        <f t="shared" si="449"/>
        <v>MISSING</v>
      </c>
    </row>
    <row r="2833" spans="2:42">
      <c r="B2833" s="207"/>
      <c r="C2833" s="35">
        <v>2829</v>
      </c>
      <c r="D2833" s="161"/>
      <c r="E2833" s="161"/>
      <c r="F2833" s="161"/>
      <c r="G2833" s="161"/>
      <c r="H2833" s="161"/>
      <c r="I2833" s="161"/>
      <c r="J2833" s="161"/>
      <c r="K2833" s="161"/>
      <c r="L2833" s="161"/>
      <c r="M2833" s="161"/>
      <c r="N2833" s="171"/>
      <c r="O2833" s="171"/>
      <c r="P2833" s="171"/>
      <c r="Q2833" s="171"/>
      <c r="R2833" s="171"/>
      <c r="S2833" s="171"/>
      <c r="T2833" s="208" t="str">
        <f t="shared" si="440"/>
        <v>MISSING</v>
      </c>
      <c r="U2833" s="208" t="str">
        <f t="shared" si="441"/>
        <v>MISSING</v>
      </c>
      <c r="X2833" s="56">
        <f t="shared" si="442"/>
        <v>-99</v>
      </c>
      <c r="Y2833" s="56">
        <f t="shared" si="443"/>
        <v>-99</v>
      </c>
      <c r="Z2833" s="56">
        <f t="shared" si="444"/>
        <v>-99</v>
      </c>
      <c r="AA2833" s="56">
        <f t="shared" si="445"/>
        <v>-99</v>
      </c>
      <c r="AB2833" s="56">
        <f t="shared" si="446"/>
        <v>-99</v>
      </c>
      <c r="AC2833" s="56">
        <f t="shared" si="447"/>
        <v>-99</v>
      </c>
      <c r="AD2833" s="3"/>
      <c r="AE2833" s="82">
        <f>IF(D2833=1, 'adjustment factor'!$D$4, IF(D2833=-9,-999,IF(D2833="",-999,0)))</f>
        <v>-999</v>
      </c>
      <c r="AF2833" s="82">
        <f>IF(F2833=1, 'adjustment factor'!$D$5, IF(F2833=-9,-999,IF(F2833="",-999,0)))</f>
        <v>-999</v>
      </c>
      <c r="AG2833" s="82">
        <f>IF(E2833=1, 'adjustment factor'!$D$6, IF(E2833=-9,-999,IF(E2833="",-999,0)))</f>
        <v>-999</v>
      </c>
      <c r="AH2833" s="82">
        <f>IF(K2833&gt;=45,'adjustment factor'!$D$7,IF(K2833=-9,-1200,IF(K2833="",-1200,0)))</f>
        <v>-1200</v>
      </c>
      <c r="AI2833" s="82">
        <f>IF(L2833=1, 'adjustment factor'!$D$8, IF(L2833=-9,-999,IF(L2833="",-999,0)))</f>
        <v>-999</v>
      </c>
      <c r="AJ2833" s="82">
        <f>IF(AND(M2833&gt;=1,M2833&lt;=4),'adjustment factor'!$D$9,IF(M2833=-9,-999,IF(M2833=98,-999,IF(M2833=99,-999,IF(M2833="",-999,0)))))</f>
        <v>-999</v>
      </c>
      <c r="AK2833" s="82">
        <f>IF(H2833=1, 'adjustment factor'!$D$10, IF(H2833=-9,-999,IF(H2833="",-999,0)))</f>
        <v>-999</v>
      </c>
      <c r="AL2833" s="82">
        <f>IF(G2833=1, 'adjustment factor'!$D$11, IF(G2833=-9,-999,IF(G2833="",-999,0)))</f>
        <v>-999</v>
      </c>
      <c r="AM2833" s="82">
        <f>IF(I2833=1, 'adjustment factor'!$D$12, IF(I2833=-9,-999,IF(I2833="",-999,0)))</f>
        <v>-999</v>
      </c>
      <c r="AN2833" s="82">
        <f>IF(J2833=1, 'adjustment factor'!$D$13, IF(J2833=-9,-999,IF(J2833="",-999,0)))</f>
        <v>-999</v>
      </c>
      <c r="AO2833" s="82" t="str">
        <f t="shared" si="448"/>
        <v>-999</v>
      </c>
      <c r="AP2833" s="82" t="str">
        <f t="shared" si="449"/>
        <v>MISSING</v>
      </c>
    </row>
    <row r="2834" spans="2:42">
      <c r="B2834" s="207"/>
      <c r="C2834" s="35">
        <v>2830</v>
      </c>
      <c r="D2834" s="161"/>
      <c r="E2834" s="161"/>
      <c r="F2834" s="161"/>
      <c r="G2834" s="161"/>
      <c r="H2834" s="161"/>
      <c r="I2834" s="161"/>
      <c r="J2834" s="161"/>
      <c r="K2834" s="161"/>
      <c r="L2834" s="161"/>
      <c r="M2834" s="161"/>
      <c r="N2834" s="171"/>
      <c r="O2834" s="171"/>
      <c r="P2834" s="171"/>
      <c r="Q2834" s="171"/>
      <c r="R2834" s="171"/>
      <c r="S2834" s="171"/>
      <c r="T2834" s="208" t="str">
        <f t="shared" si="440"/>
        <v>MISSING</v>
      </c>
      <c r="U2834" s="208" t="str">
        <f t="shared" si="441"/>
        <v>MISSING</v>
      </c>
      <c r="X2834" s="56">
        <f t="shared" si="442"/>
        <v>-99</v>
      </c>
      <c r="Y2834" s="56">
        <f t="shared" si="443"/>
        <v>-99</v>
      </c>
      <c r="Z2834" s="56">
        <f t="shared" si="444"/>
        <v>-99</v>
      </c>
      <c r="AA2834" s="56">
        <f t="shared" si="445"/>
        <v>-99</v>
      </c>
      <c r="AB2834" s="56">
        <f t="shared" si="446"/>
        <v>-99</v>
      </c>
      <c r="AC2834" s="56">
        <f t="shared" si="447"/>
        <v>-99</v>
      </c>
      <c r="AD2834" s="3"/>
      <c r="AE2834" s="82">
        <f>IF(D2834=1, 'adjustment factor'!$D$4, IF(D2834=-9,-999,IF(D2834="",-999,0)))</f>
        <v>-999</v>
      </c>
      <c r="AF2834" s="82">
        <f>IF(F2834=1, 'adjustment factor'!$D$5, IF(F2834=-9,-999,IF(F2834="",-999,0)))</f>
        <v>-999</v>
      </c>
      <c r="AG2834" s="82">
        <f>IF(E2834=1, 'adjustment factor'!$D$6, IF(E2834=-9,-999,IF(E2834="",-999,0)))</f>
        <v>-999</v>
      </c>
      <c r="AH2834" s="82">
        <f>IF(K2834&gt;=45,'adjustment factor'!$D$7,IF(K2834=-9,-1200,IF(K2834="",-1200,0)))</f>
        <v>-1200</v>
      </c>
      <c r="AI2834" s="82">
        <f>IF(L2834=1, 'adjustment factor'!$D$8, IF(L2834=-9,-999,IF(L2834="",-999,0)))</f>
        <v>-999</v>
      </c>
      <c r="AJ2834" s="82">
        <f>IF(AND(M2834&gt;=1,M2834&lt;=4),'adjustment factor'!$D$9,IF(M2834=-9,-999,IF(M2834=98,-999,IF(M2834=99,-999,IF(M2834="",-999,0)))))</f>
        <v>-999</v>
      </c>
      <c r="AK2834" s="82">
        <f>IF(H2834=1, 'adjustment factor'!$D$10, IF(H2834=-9,-999,IF(H2834="",-999,0)))</f>
        <v>-999</v>
      </c>
      <c r="AL2834" s="82">
        <f>IF(G2834=1, 'adjustment factor'!$D$11, IF(G2834=-9,-999,IF(G2834="",-999,0)))</f>
        <v>-999</v>
      </c>
      <c r="AM2834" s="82">
        <f>IF(I2834=1, 'adjustment factor'!$D$12, IF(I2834=-9,-999,IF(I2834="",-999,0)))</f>
        <v>-999</v>
      </c>
      <c r="AN2834" s="82">
        <f>IF(J2834=1, 'adjustment factor'!$D$13, IF(J2834=-9,-999,IF(J2834="",-999,0)))</f>
        <v>-999</v>
      </c>
      <c r="AO2834" s="82" t="str">
        <f t="shared" si="448"/>
        <v>-999</v>
      </c>
      <c r="AP2834" s="82" t="str">
        <f t="shared" si="449"/>
        <v>MISSING</v>
      </c>
    </row>
    <row r="2835" spans="2:42">
      <c r="B2835" s="207"/>
      <c r="C2835" s="35">
        <v>2831</v>
      </c>
      <c r="D2835" s="161"/>
      <c r="E2835" s="161"/>
      <c r="F2835" s="161"/>
      <c r="G2835" s="161"/>
      <c r="H2835" s="161"/>
      <c r="I2835" s="161"/>
      <c r="J2835" s="161"/>
      <c r="K2835" s="161"/>
      <c r="L2835" s="161"/>
      <c r="M2835" s="161"/>
      <c r="N2835" s="171"/>
      <c r="O2835" s="171"/>
      <c r="P2835" s="171"/>
      <c r="Q2835" s="171"/>
      <c r="R2835" s="171"/>
      <c r="S2835" s="171"/>
      <c r="T2835" s="208" t="str">
        <f t="shared" si="440"/>
        <v>MISSING</v>
      </c>
      <c r="U2835" s="208" t="str">
        <f t="shared" si="441"/>
        <v>MISSING</v>
      </c>
      <c r="X2835" s="56">
        <f t="shared" si="442"/>
        <v>-99</v>
      </c>
      <c r="Y2835" s="56">
        <f t="shared" si="443"/>
        <v>-99</v>
      </c>
      <c r="Z2835" s="56">
        <f t="shared" si="444"/>
        <v>-99</v>
      </c>
      <c r="AA2835" s="56">
        <f t="shared" si="445"/>
        <v>-99</v>
      </c>
      <c r="AB2835" s="56">
        <f t="shared" si="446"/>
        <v>-99</v>
      </c>
      <c r="AC2835" s="56">
        <f t="shared" si="447"/>
        <v>-99</v>
      </c>
      <c r="AD2835" s="3"/>
      <c r="AE2835" s="82">
        <f>IF(D2835=1, 'adjustment factor'!$D$4, IF(D2835=-9,-999,IF(D2835="",-999,0)))</f>
        <v>-999</v>
      </c>
      <c r="AF2835" s="82">
        <f>IF(F2835=1, 'adjustment factor'!$D$5, IF(F2835=-9,-999,IF(F2835="",-999,0)))</f>
        <v>-999</v>
      </c>
      <c r="AG2835" s="82">
        <f>IF(E2835=1, 'adjustment factor'!$D$6, IF(E2835=-9,-999,IF(E2835="",-999,0)))</f>
        <v>-999</v>
      </c>
      <c r="AH2835" s="82">
        <f>IF(K2835&gt;=45,'adjustment factor'!$D$7,IF(K2835=-9,-1200,IF(K2835="",-1200,0)))</f>
        <v>-1200</v>
      </c>
      <c r="AI2835" s="82">
        <f>IF(L2835=1, 'adjustment factor'!$D$8, IF(L2835=-9,-999,IF(L2835="",-999,0)))</f>
        <v>-999</v>
      </c>
      <c r="AJ2835" s="82">
        <f>IF(AND(M2835&gt;=1,M2835&lt;=4),'adjustment factor'!$D$9,IF(M2835=-9,-999,IF(M2835=98,-999,IF(M2835=99,-999,IF(M2835="",-999,0)))))</f>
        <v>-999</v>
      </c>
      <c r="AK2835" s="82">
        <f>IF(H2835=1, 'adjustment factor'!$D$10, IF(H2835=-9,-999,IF(H2835="",-999,0)))</f>
        <v>-999</v>
      </c>
      <c r="AL2835" s="82">
        <f>IF(G2835=1, 'adjustment factor'!$D$11, IF(G2835=-9,-999,IF(G2835="",-999,0)))</f>
        <v>-999</v>
      </c>
      <c r="AM2835" s="82">
        <f>IF(I2835=1, 'adjustment factor'!$D$12, IF(I2835=-9,-999,IF(I2835="",-999,0)))</f>
        <v>-999</v>
      </c>
      <c r="AN2835" s="82">
        <f>IF(J2835=1, 'adjustment factor'!$D$13, IF(J2835=-9,-999,IF(J2835="",-999,0)))</f>
        <v>-999</v>
      </c>
      <c r="AO2835" s="82" t="str">
        <f t="shared" si="448"/>
        <v>-999</v>
      </c>
      <c r="AP2835" s="82" t="str">
        <f t="shared" si="449"/>
        <v>MISSING</v>
      </c>
    </row>
    <row r="2836" spans="2:42">
      <c r="B2836" s="207"/>
      <c r="C2836" s="35">
        <v>2832</v>
      </c>
      <c r="D2836" s="161"/>
      <c r="E2836" s="161"/>
      <c r="F2836" s="161"/>
      <c r="G2836" s="161"/>
      <c r="H2836" s="161"/>
      <c r="I2836" s="161"/>
      <c r="J2836" s="161"/>
      <c r="K2836" s="161"/>
      <c r="L2836" s="161"/>
      <c r="M2836" s="161"/>
      <c r="N2836" s="171"/>
      <c r="O2836" s="171"/>
      <c r="P2836" s="171"/>
      <c r="Q2836" s="171"/>
      <c r="R2836" s="171"/>
      <c r="S2836" s="171"/>
      <c r="T2836" s="208" t="str">
        <f t="shared" si="440"/>
        <v>MISSING</v>
      </c>
      <c r="U2836" s="208" t="str">
        <f t="shared" si="441"/>
        <v>MISSING</v>
      </c>
      <c r="X2836" s="56">
        <f t="shared" si="442"/>
        <v>-99</v>
      </c>
      <c r="Y2836" s="56">
        <f t="shared" si="443"/>
        <v>-99</v>
      </c>
      <c r="Z2836" s="56">
        <f t="shared" si="444"/>
        <v>-99</v>
      </c>
      <c r="AA2836" s="56">
        <f t="shared" si="445"/>
        <v>-99</v>
      </c>
      <c r="AB2836" s="56">
        <f t="shared" si="446"/>
        <v>-99</v>
      </c>
      <c r="AC2836" s="56">
        <f t="shared" si="447"/>
        <v>-99</v>
      </c>
      <c r="AD2836" s="3"/>
      <c r="AE2836" s="82">
        <f>IF(D2836=1, 'adjustment factor'!$D$4, IF(D2836=-9,-999,IF(D2836="",-999,0)))</f>
        <v>-999</v>
      </c>
      <c r="AF2836" s="82">
        <f>IF(F2836=1, 'adjustment factor'!$D$5, IF(F2836=-9,-999,IF(F2836="",-999,0)))</f>
        <v>-999</v>
      </c>
      <c r="AG2836" s="82">
        <f>IF(E2836=1, 'adjustment factor'!$D$6, IF(E2836=-9,-999,IF(E2836="",-999,0)))</f>
        <v>-999</v>
      </c>
      <c r="AH2836" s="82">
        <f>IF(K2836&gt;=45,'adjustment factor'!$D$7,IF(K2836=-9,-1200,IF(K2836="",-1200,0)))</f>
        <v>-1200</v>
      </c>
      <c r="AI2836" s="82">
        <f>IF(L2836=1, 'adjustment factor'!$D$8, IF(L2836=-9,-999,IF(L2836="",-999,0)))</f>
        <v>-999</v>
      </c>
      <c r="AJ2836" s="82">
        <f>IF(AND(M2836&gt;=1,M2836&lt;=4),'adjustment factor'!$D$9,IF(M2836=-9,-999,IF(M2836=98,-999,IF(M2836=99,-999,IF(M2836="",-999,0)))))</f>
        <v>-999</v>
      </c>
      <c r="AK2836" s="82">
        <f>IF(H2836=1, 'adjustment factor'!$D$10, IF(H2836=-9,-999,IF(H2836="",-999,0)))</f>
        <v>-999</v>
      </c>
      <c r="AL2836" s="82">
        <f>IF(G2836=1, 'adjustment factor'!$D$11, IF(G2836=-9,-999,IF(G2836="",-999,0)))</f>
        <v>-999</v>
      </c>
      <c r="AM2836" s="82">
        <f>IF(I2836=1, 'adjustment factor'!$D$12, IF(I2836=-9,-999,IF(I2836="",-999,0)))</f>
        <v>-999</v>
      </c>
      <c r="AN2836" s="82">
        <f>IF(J2836=1, 'adjustment factor'!$D$13, IF(J2836=-9,-999,IF(J2836="",-999,0)))</f>
        <v>-999</v>
      </c>
      <c r="AO2836" s="82" t="str">
        <f t="shared" si="448"/>
        <v>-999</v>
      </c>
      <c r="AP2836" s="82" t="str">
        <f t="shared" si="449"/>
        <v>MISSING</v>
      </c>
    </row>
    <row r="2837" spans="2:42">
      <c r="B2837" s="207"/>
      <c r="C2837" s="35">
        <v>2833</v>
      </c>
      <c r="D2837" s="161"/>
      <c r="E2837" s="161"/>
      <c r="F2837" s="161"/>
      <c r="G2837" s="161"/>
      <c r="H2837" s="161"/>
      <c r="I2837" s="161"/>
      <c r="J2837" s="161"/>
      <c r="K2837" s="161"/>
      <c r="L2837" s="161"/>
      <c r="M2837" s="161"/>
      <c r="N2837" s="171"/>
      <c r="O2837" s="171"/>
      <c r="P2837" s="171"/>
      <c r="Q2837" s="171"/>
      <c r="R2837" s="171"/>
      <c r="S2837" s="171"/>
      <c r="T2837" s="208" t="str">
        <f t="shared" ref="T2837:T2900" si="450">IF(SUM(X2837:AC2837)&gt;-0.01, SUM(X2837:AC2837), "MISSING")</f>
        <v>MISSING</v>
      </c>
      <c r="U2837" s="208" t="str">
        <f t="shared" ref="U2837:U2900" si="451">IF(AP2837="MISSING","MISSING", 3.88+0.604*T2837+0.055*(T2837^2)-AP2837)</f>
        <v>MISSING</v>
      </c>
      <c r="X2837" s="56">
        <f t="shared" ref="X2837:X2900" si="452">IF(N2837&gt;0,((N2837-3)*-1),-99)</f>
        <v>-99</v>
      </c>
      <c r="Y2837" s="56">
        <f t="shared" ref="Y2837:Y2900" si="453">IF(O2837&gt;0,((O2837-3)*-1),-99)</f>
        <v>-99</v>
      </c>
      <c r="Z2837" s="56">
        <f t="shared" ref="Z2837:Z2900" si="454">IF(P2837&gt;0,((P2837-3)*-1),-99)</f>
        <v>-99</v>
      </c>
      <c r="AA2837" s="56">
        <f t="shared" ref="AA2837:AA2900" si="455">IF(Q2837&gt;0,((Q2837-3)*-1),-99)</f>
        <v>-99</v>
      </c>
      <c r="AB2837" s="56">
        <f t="shared" ref="AB2837:AB2900" si="456">IF(R2837&gt;0,((R2837-3)*-1),-99)</f>
        <v>-99</v>
      </c>
      <c r="AC2837" s="56">
        <f t="shared" ref="AC2837:AC2900" si="457">IF(S2837&gt;0,((S2837-3)*-1),-99)</f>
        <v>-99</v>
      </c>
      <c r="AD2837" s="3"/>
      <c r="AE2837" s="82">
        <f>IF(D2837=1, 'adjustment factor'!$D$4, IF(D2837=-9,-999,IF(D2837="",-999,0)))</f>
        <v>-999</v>
      </c>
      <c r="AF2837" s="82">
        <f>IF(F2837=1, 'adjustment factor'!$D$5, IF(F2837=-9,-999,IF(F2837="",-999,0)))</f>
        <v>-999</v>
      </c>
      <c r="AG2837" s="82">
        <f>IF(E2837=1, 'adjustment factor'!$D$6, IF(E2837=-9,-999,IF(E2837="",-999,0)))</f>
        <v>-999</v>
      </c>
      <c r="AH2837" s="82">
        <f>IF(K2837&gt;=45,'adjustment factor'!$D$7,IF(K2837=-9,-1200,IF(K2837="",-1200,0)))</f>
        <v>-1200</v>
      </c>
      <c r="AI2837" s="82">
        <f>IF(L2837=1, 'adjustment factor'!$D$8, IF(L2837=-9,-999,IF(L2837="",-999,0)))</f>
        <v>-999</v>
      </c>
      <c r="AJ2837" s="82">
        <f>IF(AND(M2837&gt;=1,M2837&lt;=4),'adjustment factor'!$D$9,IF(M2837=-9,-999,IF(M2837=98,-999,IF(M2837=99,-999,IF(M2837="",-999,0)))))</f>
        <v>-999</v>
      </c>
      <c r="AK2837" s="82">
        <f>IF(H2837=1, 'adjustment factor'!$D$10, IF(H2837=-9,-999,IF(H2837="",-999,0)))</f>
        <v>-999</v>
      </c>
      <c r="AL2837" s="82">
        <f>IF(G2837=1, 'adjustment factor'!$D$11, IF(G2837=-9,-999,IF(G2837="",-999,0)))</f>
        <v>-999</v>
      </c>
      <c r="AM2837" s="82">
        <f>IF(I2837=1, 'adjustment factor'!$D$12, IF(I2837=-9,-999,IF(I2837="",-999,0)))</f>
        <v>-999</v>
      </c>
      <c r="AN2837" s="82">
        <f>IF(J2837=1, 'adjustment factor'!$D$13, IF(J2837=-9,-999,IF(J2837="",-999,0)))</f>
        <v>-999</v>
      </c>
      <c r="AO2837" s="82" t="str">
        <f t="shared" ref="AO2837:AO2900" si="458">IF(-AE2837-AF2837-AG2837-AH2837+AI2837+AJ2837-AK2837-AL2837-AM2837-AN2837&lt;3, -AE2837-AF2837-AG2837-AH2837+AI2837+AJ2837-AK2837-AL2837-AM2837-AN2837, "-999")</f>
        <v>-999</v>
      </c>
      <c r="AP2837" s="82" t="str">
        <f t="shared" ref="AP2837:AP2900" si="459">IF(AND(SUM(AE2837:AN2837)&gt;-1, (SUM(X2837:AC2837)&gt;-1)), 14.353-AE2837-AF2837-AG2837-AH2837+AI2837+AJ2837-AK2837-AL2837-AM2837-AN2837, "MISSING")</f>
        <v>MISSING</v>
      </c>
    </row>
    <row r="2838" spans="2:42">
      <c r="B2838" s="207"/>
      <c r="C2838" s="35">
        <v>2834</v>
      </c>
      <c r="D2838" s="161"/>
      <c r="E2838" s="161"/>
      <c r="F2838" s="161"/>
      <c r="G2838" s="161"/>
      <c r="H2838" s="161"/>
      <c r="I2838" s="161"/>
      <c r="J2838" s="161"/>
      <c r="K2838" s="161"/>
      <c r="L2838" s="161"/>
      <c r="M2838" s="161"/>
      <c r="N2838" s="171"/>
      <c r="O2838" s="171"/>
      <c r="P2838" s="171"/>
      <c r="Q2838" s="171"/>
      <c r="R2838" s="171"/>
      <c r="S2838" s="171"/>
      <c r="T2838" s="208" t="str">
        <f t="shared" si="450"/>
        <v>MISSING</v>
      </c>
      <c r="U2838" s="208" t="str">
        <f t="shared" si="451"/>
        <v>MISSING</v>
      </c>
      <c r="X2838" s="56">
        <f t="shared" si="452"/>
        <v>-99</v>
      </c>
      <c r="Y2838" s="56">
        <f t="shared" si="453"/>
        <v>-99</v>
      </c>
      <c r="Z2838" s="56">
        <f t="shared" si="454"/>
        <v>-99</v>
      </c>
      <c r="AA2838" s="56">
        <f t="shared" si="455"/>
        <v>-99</v>
      </c>
      <c r="AB2838" s="56">
        <f t="shared" si="456"/>
        <v>-99</v>
      </c>
      <c r="AC2838" s="56">
        <f t="shared" si="457"/>
        <v>-99</v>
      </c>
      <c r="AD2838" s="3"/>
      <c r="AE2838" s="82">
        <f>IF(D2838=1, 'adjustment factor'!$D$4, IF(D2838=-9,-999,IF(D2838="",-999,0)))</f>
        <v>-999</v>
      </c>
      <c r="AF2838" s="82">
        <f>IF(F2838=1, 'adjustment factor'!$D$5, IF(F2838=-9,-999,IF(F2838="",-999,0)))</f>
        <v>-999</v>
      </c>
      <c r="AG2838" s="82">
        <f>IF(E2838=1, 'adjustment factor'!$D$6, IF(E2838=-9,-999,IF(E2838="",-999,0)))</f>
        <v>-999</v>
      </c>
      <c r="AH2838" s="82">
        <f>IF(K2838&gt;=45,'adjustment factor'!$D$7,IF(K2838=-9,-1200,IF(K2838="",-1200,0)))</f>
        <v>-1200</v>
      </c>
      <c r="AI2838" s="82">
        <f>IF(L2838=1, 'adjustment factor'!$D$8, IF(L2838=-9,-999,IF(L2838="",-999,0)))</f>
        <v>-999</v>
      </c>
      <c r="AJ2838" s="82">
        <f>IF(AND(M2838&gt;=1,M2838&lt;=4),'adjustment factor'!$D$9,IF(M2838=-9,-999,IF(M2838=98,-999,IF(M2838=99,-999,IF(M2838="",-999,0)))))</f>
        <v>-999</v>
      </c>
      <c r="AK2838" s="82">
        <f>IF(H2838=1, 'adjustment factor'!$D$10, IF(H2838=-9,-999,IF(H2838="",-999,0)))</f>
        <v>-999</v>
      </c>
      <c r="AL2838" s="82">
        <f>IF(G2838=1, 'adjustment factor'!$D$11, IF(G2838=-9,-999,IF(G2838="",-999,0)))</f>
        <v>-999</v>
      </c>
      <c r="AM2838" s="82">
        <f>IF(I2838=1, 'adjustment factor'!$D$12, IF(I2838=-9,-999,IF(I2838="",-999,0)))</f>
        <v>-999</v>
      </c>
      <c r="AN2838" s="82">
        <f>IF(J2838=1, 'adjustment factor'!$D$13, IF(J2838=-9,-999,IF(J2838="",-999,0)))</f>
        <v>-999</v>
      </c>
      <c r="AO2838" s="82" t="str">
        <f t="shared" si="458"/>
        <v>-999</v>
      </c>
      <c r="AP2838" s="82" t="str">
        <f t="shared" si="459"/>
        <v>MISSING</v>
      </c>
    </row>
    <row r="2839" spans="2:42">
      <c r="B2839" s="207"/>
      <c r="C2839" s="35">
        <v>2835</v>
      </c>
      <c r="D2839" s="161"/>
      <c r="E2839" s="161"/>
      <c r="F2839" s="161"/>
      <c r="G2839" s="161"/>
      <c r="H2839" s="161"/>
      <c r="I2839" s="161"/>
      <c r="J2839" s="161"/>
      <c r="K2839" s="161"/>
      <c r="L2839" s="161"/>
      <c r="M2839" s="161"/>
      <c r="N2839" s="171"/>
      <c r="O2839" s="171"/>
      <c r="P2839" s="171"/>
      <c r="Q2839" s="171"/>
      <c r="R2839" s="171"/>
      <c r="S2839" s="171"/>
      <c r="T2839" s="208" t="str">
        <f t="shared" si="450"/>
        <v>MISSING</v>
      </c>
      <c r="U2839" s="208" t="str">
        <f t="shared" si="451"/>
        <v>MISSING</v>
      </c>
      <c r="X2839" s="56">
        <f t="shared" si="452"/>
        <v>-99</v>
      </c>
      <c r="Y2839" s="56">
        <f t="shared" si="453"/>
        <v>-99</v>
      </c>
      <c r="Z2839" s="56">
        <f t="shared" si="454"/>
        <v>-99</v>
      </c>
      <c r="AA2839" s="56">
        <f t="shared" si="455"/>
        <v>-99</v>
      </c>
      <c r="AB2839" s="56">
        <f t="shared" si="456"/>
        <v>-99</v>
      </c>
      <c r="AC2839" s="56">
        <f t="shared" si="457"/>
        <v>-99</v>
      </c>
      <c r="AD2839" s="3"/>
      <c r="AE2839" s="82">
        <f>IF(D2839=1, 'adjustment factor'!$D$4, IF(D2839=-9,-999,IF(D2839="",-999,0)))</f>
        <v>-999</v>
      </c>
      <c r="AF2839" s="82">
        <f>IF(F2839=1, 'adjustment factor'!$D$5, IF(F2839=-9,-999,IF(F2839="",-999,0)))</f>
        <v>-999</v>
      </c>
      <c r="AG2839" s="82">
        <f>IF(E2839=1, 'adjustment factor'!$D$6, IF(E2839=-9,-999,IF(E2839="",-999,0)))</f>
        <v>-999</v>
      </c>
      <c r="AH2839" s="82">
        <f>IF(K2839&gt;=45,'adjustment factor'!$D$7,IF(K2839=-9,-1200,IF(K2839="",-1200,0)))</f>
        <v>-1200</v>
      </c>
      <c r="AI2839" s="82">
        <f>IF(L2839=1, 'adjustment factor'!$D$8, IF(L2839=-9,-999,IF(L2839="",-999,0)))</f>
        <v>-999</v>
      </c>
      <c r="AJ2839" s="82">
        <f>IF(AND(M2839&gt;=1,M2839&lt;=4),'adjustment factor'!$D$9,IF(M2839=-9,-999,IF(M2839=98,-999,IF(M2839=99,-999,IF(M2839="",-999,0)))))</f>
        <v>-999</v>
      </c>
      <c r="AK2839" s="82">
        <f>IF(H2839=1, 'adjustment factor'!$D$10, IF(H2839=-9,-999,IF(H2839="",-999,0)))</f>
        <v>-999</v>
      </c>
      <c r="AL2839" s="82">
        <f>IF(G2839=1, 'adjustment factor'!$D$11, IF(G2839=-9,-999,IF(G2839="",-999,0)))</f>
        <v>-999</v>
      </c>
      <c r="AM2839" s="82">
        <f>IF(I2839=1, 'adjustment factor'!$D$12, IF(I2839=-9,-999,IF(I2839="",-999,0)))</f>
        <v>-999</v>
      </c>
      <c r="AN2839" s="82">
        <f>IF(J2839=1, 'adjustment factor'!$D$13, IF(J2839=-9,-999,IF(J2839="",-999,0)))</f>
        <v>-999</v>
      </c>
      <c r="AO2839" s="82" t="str">
        <f t="shared" si="458"/>
        <v>-999</v>
      </c>
      <c r="AP2839" s="82" t="str">
        <f t="shared" si="459"/>
        <v>MISSING</v>
      </c>
    </row>
    <row r="2840" spans="2:42">
      <c r="B2840" s="207"/>
      <c r="C2840" s="35">
        <v>2836</v>
      </c>
      <c r="D2840" s="161"/>
      <c r="E2840" s="161"/>
      <c r="F2840" s="161"/>
      <c r="G2840" s="161"/>
      <c r="H2840" s="161"/>
      <c r="I2840" s="161"/>
      <c r="J2840" s="161"/>
      <c r="K2840" s="161"/>
      <c r="L2840" s="161"/>
      <c r="M2840" s="161"/>
      <c r="N2840" s="171"/>
      <c r="O2840" s="171"/>
      <c r="P2840" s="171"/>
      <c r="Q2840" s="171"/>
      <c r="R2840" s="171"/>
      <c r="S2840" s="171"/>
      <c r="T2840" s="208" t="str">
        <f t="shared" si="450"/>
        <v>MISSING</v>
      </c>
      <c r="U2840" s="208" t="str">
        <f t="shared" si="451"/>
        <v>MISSING</v>
      </c>
      <c r="X2840" s="56">
        <f t="shared" si="452"/>
        <v>-99</v>
      </c>
      <c r="Y2840" s="56">
        <f t="shared" si="453"/>
        <v>-99</v>
      </c>
      <c r="Z2840" s="56">
        <f t="shared" si="454"/>
        <v>-99</v>
      </c>
      <c r="AA2840" s="56">
        <f t="shared" si="455"/>
        <v>-99</v>
      </c>
      <c r="AB2840" s="56">
        <f t="shared" si="456"/>
        <v>-99</v>
      </c>
      <c r="AC2840" s="56">
        <f t="shared" si="457"/>
        <v>-99</v>
      </c>
      <c r="AD2840" s="3"/>
      <c r="AE2840" s="82">
        <f>IF(D2840=1, 'adjustment factor'!$D$4, IF(D2840=-9,-999,IF(D2840="",-999,0)))</f>
        <v>-999</v>
      </c>
      <c r="AF2840" s="82">
        <f>IF(F2840=1, 'adjustment factor'!$D$5, IF(F2840=-9,-999,IF(F2840="",-999,0)))</f>
        <v>-999</v>
      </c>
      <c r="AG2840" s="82">
        <f>IF(E2840=1, 'adjustment factor'!$D$6, IF(E2840=-9,-999,IF(E2840="",-999,0)))</f>
        <v>-999</v>
      </c>
      <c r="AH2840" s="82">
        <f>IF(K2840&gt;=45,'adjustment factor'!$D$7,IF(K2840=-9,-1200,IF(K2840="",-1200,0)))</f>
        <v>-1200</v>
      </c>
      <c r="AI2840" s="82">
        <f>IF(L2840=1, 'adjustment factor'!$D$8, IF(L2840=-9,-999,IF(L2840="",-999,0)))</f>
        <v>-999</v>
      </c>
      <c r="AJ2840" s="82">
        <f>IF(AND(M2840&gt;=1,M2840&lt;=4),'adjustment factor'!$D$9,IF(M2840=-9,-999,IF(M2840=98,-999,IF(M2840=99,-999,IF(M2840="",-999,0)))))</f>
        <v>-999</v>
      </c>
      <c r="AK2840" s="82">
        <f>IF(H2840=1, 'adjustment factor'!$D$10, IF(H2840=-9,-999,IF(H2840="",-999,0)))</f>
        <v>-999</v>
      </c>
      <c r="AL2840" s="82">
        <f>IF(G2840=1, 'adjustment factor'!$D$11, IF(G2840=-9,-999,IF(G2840="",-999,0)))</f>
        <v>-999</v>
      </c>
      <c r="AM2840" s="82">
        <f>IF(I2840=1, 'adjustment factor'!$D$12, IF(I2840=-9,-999,IF(I2840="",-999,0)))</f>
        <v>-999</v>
      </c>
      <c r="AN2840" s="82">
        <f>IF(J2840=1, 'adjustment factor'!$D$13, IF(J2840=-9,-999,IF(J2840="",-999,0)))</f>
        <v>-999</v>
      </c>
      <c r="AO2840" s="82" t="str">
        <f t="shared" si="458"/>
        <v>-999</v>
      </c>
      <c r="AP2840" s="82" t="str">
        <f t="shared" si="459"/>
        <v>MISSING</v>
      </c>
    </row>
    <row r="2841" spans="2:42">
      <c r="B2841" s="207"/>
      <c r="C2841" s="35">
        <v>2837</v>
      </c>
      <c r="D2841" s="161"/>
      <c r="E2841" s="161"/>
      <c r="F2841" s="161"/>
      <c r="G2841" s="161"/>
      <c r="H2841" s="161"/>
      <c r="I2841" s="161"/>
      <c r="J2841" s="161"/>
      <c r="K2841" s="161"/>
      <c r="L2841" s="161"/>
      <c r="M2841" s="161"/>
      <c r="N2841" s="171"/>
      <c r="O2841" s="171"/>
      <c r="P2841" s="171"/>
      <c r="Q2841" s="171"/>
      <c r="R2841" s="171"/>
      <c r="S2841" s="171"/>
      <c r="T2841" s="208" t="str">
        <f t="shared" si="450"/>
        <v>MISSING</v>
      </c>
      <c r="U2841" s="208" t="str">
        <f t="shared" si="451"/>
        <v>MISSING</v>
      </c>
      <c r="X2841" s="56">
        <f t="shared" si="452"/>
        <v>-99</v>
      </c>
      <c r="Y2841" s="56">
        <f t="shared" si="453"/>
        <v>-99</v>
      </c>
      <c r="Z2841" s="56">
        <f t="shared" si="454"/>
        <v>-99</v>
      </c>
      <c r="AA2841" s="56">
        <f t="shared" si="455"/>
        <v>-99</v>
      </c>
      <c r="AB2841" s="56">
        <f t="shared" si="456"/>
        <v>-99</v>
      </c>
      <c r="AC2841" s="56">
        <f t="shared" si="457"/>
        <v>-99</v>
      </c>
      <c r="AD2841" s="3"/>
      <c r="AE2841" s="82">
        <f>IF(D2841=1, 'adjustment factor'!$D$4, IF(D2841=-9,-999,IF(D2841="",-999,0)))</f>
        <v>-999</v>
      </c>
      <c r="AF2841" s="82">
        <f>IF(F2841=1, 'adjustment factor'!$D$5, IF(F2841=-9,-999,IF(F2841="",-999,0)))</f>
        <v>-999</v>
      </c>
      <c r="AG2841" s="82">
        <f>IF(E2841=1, 'adjustment factor'!$D$6, IF(E2841=-9,-999,IF(E2841="",-999,0)))</f>
        <v>-999</v>
      </c>
      <c r="AH2841" s="82">
        <f>IF(K2841&gt;=45,'adjustment factor'!$D$7,IF(K2841=-9,-1200,IF(K2841="",-1200,0)))</f>
        <v>-1200</v>
      </c>
      <c r="AI2841" s="82">
        <f>IF(L2841=1, 'adjustment factor'!$D$8, IF(L2841=-9,-999,IF(L2841="",-999,0)))</f>
        <v>-999</v>
      </c>
      <c r="AJ2841" s="82">
        <f>IF(AND(M2841&gt;=1,M2841&lt;=4),'adjustment factor'!$D$9,IF(M2841=-9,-999,IF(M2841=98,-999,IF(M2841=99,-999,IF(M2841="",-999,0)))))</f>
        <v>-999</v>
      </c>
      <c r="AK2841" s="82">
        <f>IF(H2841=1, 'adjustment factor'!$D$10, IF(H2841=-9,-999,IF(H2841="",-999,0)))</f>
        <v>-999</v>
      </c>
      <c r="AL2841" s="82">
        <f>IF(G2841=1, 'adjustment factor'!$D$11, IF(G2841=-9,-999,IF(G2841="",-999,0)))</f>
        <v>-999</v>
      </c>
      <c r="AM2841" s="82">
        <f>IF(I2841=1, 'adjustment factor'!$D$12, IF(I2841=-9,-999,IF(I2841="",-999,0)))</f>
        <v>-999</v>
      </c>
      <c r="AN2841" s="82">
        <f>IF(J2841=1, 'adjustment factor'!$D$13, IF(J2841=-9,-999,IF(J2841="",-999,0)))</f>
        <v>-999</v>
      </c>
      <c r="AO2841" s="82" t="str">
        <f t="shared" si="458"/>
        <v>-999</v>
      </c>
      <c r="AP2841" s="82" t="str">
        <f t="shared" si="459"/>
        <v>MISSING</v>
      </c>
    </row>
    <row r="2842" spans="2:42">
      <c r="B2842" s="207"/>
      <c r="C2842" s="35">
        <v>2838</v>
      </c>
      <c r="D2842" s="161"/>
      <c r="E2842" s="161"/>
      <c r="F2842" s="161"/>
      <c r="G2842" s="161"/>
      <c r="H2842" s="161"/>
      <c r="I2842" s="161"/>
      <c r="J2842" s="161"/>
      <c r="K2842" s="161"/>
      <c r="L2842" s="161"/>
      <c r="M2842" s="161"/>
      <c r="N2842" s="171"/>
      <c r="O2842" s="171"/>
      <c r="P2842" s="171"/>
      <c r="Q2842" s="171"/>
      <c r="R2842" s="171"/>
      <c r="S2842" s="171"/>
      <c r="T2842" s="208" t="str">
        <f t="shared" si="450"/>
        <v>MISSING</v>
      </c>
      <c r="U2842" s="208" t="str">
        <f t="shared" si="451"/>
        <v>MISSING</v>
      </c>
      <c r="X2842" s="56">
        <f t="shared" si="452"/>
        <v>-99</v>
      </c>
      <c r="Y2842" s="56">
        <f t="shared" si="453"/>
        <v>-99</v>
      </c>
      <c r="Z2842" s="56">
        <f t="shared" si="454"/>
        <v>-99</v>
      </c>
      <c r="AA2842" s="56">
        <f t="shared" si="455"/>
        <v>-99</v>
      </c>
      <c r="AB2842" s="56">
        <f t="shared" si="456"/>
        <v>-99</v>
      </c>
      <c r="AC2842" s="56">
        <f t="shared" si="457"/>
        <v>-99</v>
      </c>
      <c r="AD2842" s="3"/>
      <c r="AE2842" s="82">
        <f>IF(D2842=1, 'adjustment factor'!$D$4, IF(D2842=-9,-999,IF(D2842="",-999,0)))</f>
        <v>-999</v>
      </c>
      <c r="AF2842" s="82">
        <f>IF(F2842=1, 'adjustment factor'!$D$5, IF(F2842=-9,-999,IF(F2842="",-999,0)))</f>
        <v>-999</v>
      </c>
      <c r="AG2842" s="82">
        <f>IF(E2842=1, 'adjustment factor'!$D$6, IF(E2842=-9,-999,IF(E2842="",-999,0)))</f>
        <v>-999</v>
      </c>
      <c r="AH2842" s="82">
        <f>IF(K2842&gt;=45,'adjustment factor'!$D$7,IF(K2842=-9,-1200,IF(K2842="",-1200,0)))</f>
        <v>-1200</v>
      </c>
      <c r="AI2842" s="82">
        <f>IF(L2842=1, 'adjustment factor'!$D$8, IF(L2842=-9,-999,IF(L2842="",-999,0)))</f>
        <v>-999</v>
      </c>
      <c r="AJ2842" s="82">
        <f>IF(AND(M2842&gt;=1,M2842&lt;=4),'adjustment factor'!$D$9,IF(M2842=-9,-999,IF(M2842=98,-999,IF(M2842=99,-999,IF(M2842="",-999,0)))))</f>
        <v>-999</v>
      </c>
      <c r="AK2842" s="82">
        <f>IF(H2842=1, 'adjustment factor'!$D$10, IF(H2842=-9,-999,IF(H2842="",-999,0)))</f>
        <v>-999</v>
      </c>
      <c r="AL2842" s="82">
        <f>IF(G2842=1, 'adjustment factor'!$D$11, IF(G2842=-9,-999,IF(G2842="",-999,0)))</f>
        <v>-999</v>
      </c>
      <c r="AM2842" s="82">
        <f>IF(I2842=1, 'adjustment factor'!$D$12, IF(I2842=-9,-999,IF(I2842="",-999,0)))</f>
        <v>-999</v>
      </c>
      <c r="AN2842" s="82">
        <f>IF(J2842=1, 'adjustment factor'!$D$13, IF(J2842=-9,-999,IF(J2842="",-999,0)))</f>
        <v>-999</v>
      </c>
      <c r="AO2842" s="82" t="str">
        <f t="shared" si="458"/>
        <v>-999</v>
      </c>
      <c r="AP2842" s="82" t="str">
        <f t="shared" si="459"/>
        <v>MISSING</v>
      </c>
    </row>
    <row r="2843" spans="2:42">
      <c r="B2843" s="207"/>
      <c r="C2843" s="35">
        <v>2839</v>
      </c>
      <c r="D2843" s="161"/>
      <c r="E2843" s="161"/>
      <c r="F2843" s="161"/>
      <c r="G2843" s="161"/>
      <c r="H2843" s="161"/>
      <c r="I2843" s="161"/>
      <c r="J2843" s="161"/>
      <c r="K2843" s="161"/>
      <c r="L2843" s="161"/>
      <c r="M2843" s="161"/>
      <c r="N2843" s="171"/>
      <c r="O2843" s="171"/>
      <c r="P2843" s="171"/>
      <c r="Q2843" s="171"/>
      <c r="R2843" s="171"/>
      <c r="S2843" s="171"/>
      <c r="T2843" s="208" t="str">
        <f t="shared" si="450"/>
        <v>MISSING</v>
      </c>
      <c r="U2843" s="208" t="str">
        <f t="shared" si="451"/>
        <v>MISSING</v>
      </c>
      <c r="X2843" s="56">
        <f t="shared" si="452"/>
        <v>-99</v>
      </c>
      <c r="Y2843" s="56">
        <f t="shared" si="453"/>
        <v>-99</v>
      </c>
      <c r="Z2843" s="56">
        <f t="shared" si="454"/>
        <v>-99</v>
      </c>
      <c r="AA2843" s="56">
        <f t="shared" si="455"/>
        <v>-99</v>
      </c>
      <c r="AB2843" s="56">
        <f t="shared" si="456"/>
        <v>-99</v>
      </c>
      <c r="AC2843" s="56">
        <f t="shared" si="457"/>
        <v>-99</v>
      </c>
      <c r="AD2843" s="3"/>
      <c r="AE2843" s="82">
        <f>IF(D2843=1, 'adjustment factor'!$D$4, IF(D2843=-9,-999,IF(D2843="",-999,0)))</f>
        <v>-999</v>
      </c>
      <c r="AF2843" s="82">
        <f>IF(F2843=1, 'adjustment factor'!$D$5, IF(F2843=-9,-999,IF(F2843="",-999,0)))</f>
        <v>-999</v>
      </c>
      <c r="AG2843" s="82">
        <f>IF(E2843=1, 'adjustment factor'!$D$6, IF(E2843=-9,-999,IF(E2843="",-999,0)))</f>
        <v>-999</v>
      </c>
      <c r="AH2843" s="82">
        <f>IF(K2843&gt;=45,'adjustment factor'!$D$7,IF(K2843=-9,-1200,IF(K2843="",-1200,0)))</f>
        <v>-1200</v>
      </c>
      <c r="AI2843" s="82">
        <f>IF(L2843=1, 'adjustment factor'!$D$8, IF(L2843=-9,-999,IF(L2843="",-999,0)))</f>
        <v>-999</v>
      </c>
      <c r="AJ2843" s="82">
        <f>IF(AND(M2843&gt;=1,M2843&lt;=4),'adjustment factor'!$D$9,IF(M2843=-9,-999,IF(M2843=98,-999,IF(M2843=99,-999,IF(M2843="",-999,0)))))</f>
        <v>-999</v>
      </c>
      <c r="AK2843" s="82">
        <f>IF(H2843=1, 'adjustment factor'!$D$10, IF(H2843=-9,-999,IF(H2843="",-999,0)))</f>
        <v>-999</v>
      </c>
      <c r="AL2843" s="82">
        <f>IF(G2843=1, 'adjustment factor'!$D$11, IF(G2843=-9,-999,IF(G2843="",-999,0)))</f>
        <v>-999</v>
      </c>
      <c r="AM2843" s="82">
        <f>IF(I2843=1, 'adjustment factor'!$D$12, IF(I2843=-9,-999,IF(I2843="",-999,0)))</f>
        <v>-999</v>
      </c>
      <c r="AN2843" s="82">
        <f>IF(J2843=1, 'adjustment factor'!$D$13, IF(J2843=-9,-999,IF(J2843="",-999,0)))</f>
        <v>-999</v>
      </c>
      <c r="AO2843" s="82" t="str">
        <f t="shared" si="458"/>
        <v>-999</v>
      </c>
      <c r="AP2843" s="82" t="str">
        <f t="shared" si="459"/>
        <v>MISSING</v>
      </c>
    </row>
    <row r="2844" spans="2:42">
      <c r="B2844" s="207"/>
      <c r="C2844" s="35">
        <v>2840</v>
      </c>
      <c r="D2844" s="161"/>
      <c r="E2844" s="161"/>
      <c r="F2844" s="161"/>
      <c r="G2844" s="161"/>
      <c r="H2844" s="161"/>
      <c r="I2844" s="161"/>
      <c r="J2844" s="161"/>
      <c r="K2844" s="161"/>
      <c r="L2844" s="161"/>
      <c r="M2844" s="161"/>
      <c r="N2844" s="171"/>
      <c r="O2844" s="171"/>
      <c r="P2844" s="171"/>
      <c r="Q2844" s="171"/>
      <c r="R2844" s="171"/>
      <c r="S2844" s="171"/>
      <c r="T2844" s="208" t="str">
        <f t="shared" si="450"/>
        <v>MISSING</v>
      </c>
      <c r="U2844" s="208" t="str">
        <f t="shared" si="451"/>
        <v>MISSING</v>
      </c>
      <c r="X2844" s="56">
        <f t="shared" si="452"/>
        <v>-99</v>
      </c>
      <c r="Y2844" s="56">
        <f t="shared" si="453"/>
        <v>-99</v>
      </c>
      <c r="Z2844" s="56">
        <f t="shared" si="454"/>
        <v>-99</v>
      </c>
      <c r="AA2844" s="56">
        <f t="shared" si="455"/>
        <v>-99</v>
      </c>
      <c r="AB2844" s="56">
        <f t="shared" si="456"/>
        <v>-99</v>
      </c>
      <c r="AC2844" s="56">
        <f t="shared" si="457"/>
        <v>-99</v>
      </c>
      <c r="AD2844" s="3"/>
      <c r="AE2844" s="82">
        <f>IF(D2844=1, 'adjustment factor'!$D$4, IF(D2844=-9,-999,IF(D2844="",-999,0)))</f>
        <v>-999</v>
      </c>
      <c r="AF2844" s="82">
        <f>IF(F2844=1, 'adjustment factor'!$D$5, IF(F2844=-9,-999,IF(F2844="",-999,0)))</f>
        <v>-999</v>
      </c>
      <c r="AG2844" s="82">
        <f>IF(E2844=1, 'adjustment factor'!$D$6, IF(E2844=-9,-999,IF(E2844="",-999,0)))</f>
        <v>-999</v>
      </c>
      <c r="AH2844" s="82">
        <f>IF(K2844&gt;=45,'adjustment factor'!$D$7,IF(K2844=-9,-1200,IF(K2844="",-1200,0)))</f>
        <v>-1200</v>
      </c>
      <c r="AI2844" s="82">
        <f>IF(L2844=1, 'adjustment factor'!$D$8, IF(L2844=-9,-999,IF(L2844="",-999,0)))</f>
        <v>-999</v>
      </c>
      <c r="AJ2844" s="82">
        <f>IF(AND(M2844&gt;=1,M2844&lt;=4),'adjustment factor'!$D$9,IF(M2844=-9,-999,IF(M2844=98,-999,IF(M2844=99,-999,IF(M2844="",-999,0)))))</f>
        <v>-999</v>
      </c>
      <c r="AK2844" s="82">
        <f>IF(H2844=1, 'adjustment factor'!$D$10, IF(H2844=-9,-999,IF(H2844="",-999,0)))</f>
        <v>-999</v>
      </c>
      <c r="AL2844" s="82">
        <f>IF(G2844=1, 'adjustment factor'!$D$11, IF(G2844=-9,-999,IF(G2844="",-999,0)))</f>
        <v>-999</v>
      </c>
      <c r="AM2844" s="82">
        <f>IF(I2844=1, 'adjustment factor'!$D$12, IF(I2844=-9,-999,IF(I2844="",-999,0)))</f>
        <v>-999</v>
      </c>
      <c r="AN2844" s="82">
        <f>IF(J2844=1, 'adjustment factor'!$D$13, IF(J2844=-9,-999,IF(J2844="",-999,0)))</f>
        <v>-999</v>
      </c>
      <c r="AO2844" s="82" t="str">
        <f t="shared" si="458"/>
        <v>-999</v>
      </c>
      <c r="AP2844" s="82" t="str">
        <f t="shared" si="459"/>
        <v>MISSING</v>
      </c>
    </row>
    <row r="2845" spans="2:42">
      <c r="B2845" s="207"/>
      <c r="C2845" s="35">
        <v>2841</v>
      </c>
      <c r="D2845" s="161"/>
      <c r="E2845" s="161"/>
      <c r="F2845" s="161"/>
      <c r="G2845" s="161"/>
      <c r="H2845" s="161"/>
      <c r="I2845" s="161"/>
      <c r="J2845" s="161"/>
      <c r="K2845" s="161"/>
      <c r="L2845" s="161"/>
      <c r="M2845" s="161"/>
      <c r="N2845" s="171"/>
      <c r="O2845" s="171"/>
      <c r="P2845" s="171"/>
      <c r="Q2845" s="171"/>
      <c r="R2845" s="171"/>
      <c r="S2845" s="171"/>
      <c r="T2845" s="208" t="str">
        <f t="shared" si="450"/>
        <v>MISSING</v>
      </c>
      <c r="U2845" s="208" t="str">
        <f t="shared" si="451"/>
        <v>MISSING</v>
      </c>
      <c r="X2845" s="56">
        <f t="shared" si="452"/>
        <v>-99</v>
      </c>
      <c r="Y2845" s="56">
        <f t="shared" si="453"/>
        <v>-99</v>
      </c>
      <c r="Z2845" s="56">
        <f t="shared" si="454"/>
        <v>-99</v>
      </c>
      <c r="AA2845" s="56">
        <f t="shared" si="455"/>
        <v>-99</v>
      </c>
      <c r="AB2845" s="56">
        <f t="shared" si="456"/>
        <v>-99</v>
      </c>
      <c r="AC2845" s="56">
        <f t="shared" si="457"/>
        <v>-99</v>
      </c>
      <c r="AD2845" s="3"/>
      <c r="AE2845" s="82">
        <f>IF(D2845=1, 'adjustment factor'!$D$4, IF(D2845=-9,-999,IF(D2845="",-999,0)))</f>
        <v>-999</v>
      </c>
      <c r="AF2845" s="82">
        <f>IF(F2845=1, 'adjustment factor'!$D$5, IF(F2845=-9,-999,IF(F2845="",-999,0)))</f>
        <v>-999</v>
      </c>
      <c r="AG2845" s="82">
        <f>IF(E2845=1, 'adjustment factor'!$D$6, IF(E2845=-9,-999,IF(E2845="",-999,0)))</f>
        <v>-999</v>
      </c>
      <c r="AH2845" s="82">
        <f>IF(K2845&gt;=45,'adjustment factor'!$D$7,IF(K2845=-9,-1200,IF(K2845="",-1200,0)))</f>
        <v>-1200</v>
      </c>
      <c r="AI2845" s="82">
        <f>IF(L2845=1, 'adjustment factor'!$D$8, IF(L2845=-9,-999,IF(L2845="",-999,0)))</f>
        <v>-999</v>
      </c>
      <c r="AJ2845" s="82">
        <f>IF(AND(M2845&gt;=1,M2845&lt;=4),'adjustment factor'!$D$9,IF(M2845=-9,-999,IF(M2845=98,-999,IF(M2845=99,-999,IF(M2845="",-999,0)))))</f>
        <v>-999</v>
      </c>
      <c r="AK2845" s="82">
        <f>IF(H2845=1, 'adjustment factor'!$D$10, IF(H2845=-9,-999,IF(H2845="",-999,0)))</f>
        <v>-999</v>
      </c>
      <c r="AL2845" s="82">
        <f>IF(G2845=1, 'adjustment factor'!$D$11, IF(G2845=-9,-999,IF(G2845="",-999,0)))</f>
        <v>-999</v>
      </c>
      <c r="AM2845" s="82">
        <f>IF(I2845=1, 'adjustment factor'!$D$12, IF(I2845=-9,-999,IF(I2845="",-999,0)))</f>
        <v>-999</v>
      </c>
      <c r="AN2845" s="82">
        <f>IF(J2845=1, 'adjustment factor'!$D$13, IF(J2845=-9,-999,IF(J2845="",-999,0)))</f>
        <v>-999</v>
      </c>
      <c r="AO2845" s="82" t="str">
        <f t="shared" si="458"/>
        <v>-999</v>
      </c>
      <c r="AP2845" s="82" t="str">
        <f t="shared" si="459"/>
        <v>MISSING</v>
      </c>
    </row>
    <row r="2846" spans="2:42">
      <c r="B2846" s="207"/>
      <c r="C2846" s="35">
        <v>2842</v>
      </c>
      <c r="D2846" s="161"/>
      <c r="E2846" s="161"/>
      <c r="F2846" s="161"/>
      <c r="G2846" s="161"/>
      <c r="H2846" s="161"/>
      <c r="I2846" s="161"/>
      <c r="J2846" s="161"/>
      <c r="K2846" s="161"/>
      <c r="L2846" s="161"/>
      <c r="M2846" s="161"/>
      <c r="N2846" s="171"/>
      <c r="O2846" s="171"/>
      <c r="P2846" s="171"/>
      <c r="Q2846" s="171"/>
      <c r="R2846" s="171"/>
      <c r="S2846" s="171"/>
      <c r="T2846" s="208" t="str">
        <f t="shared" si="450"/>
        <v>MISSING</v>
      </c>
      <c r="U2846" s="208" t="str">
        <f t="shared" si="451"/>
        <v>MISSING</v>
      </c>
      <c r="X2846" s="56">
        <f t="shared" si="452"/>
        <v>-99</v>
      </c>
      <c r="Y2846" s="56">
        <f t="shared" si="453"/>
        <v>-99</v>
      </c>
      <c r="Z2846" s="56">
        <f t="shared" si="454"/>
        <v>-99</v>
      </c>
      <c r="AA2846" s="56">
        <f t="shared" si="455"/>
        <v>-99</v>
      </c>
      <c r="AB2846" s="56">
        <f t="shared" si="456"/>
        <v>-99</v>
      </c>
      <c r="AC2846" s="56">
        <f t="shared" si="457"/>
        <v>-99</v>
      </c>
      <c r="AD2846" s="3"/>
      <c r="AE2846" s="82">
        <f>IF(D2846=1, 'adjustment factor'!$D$4, IF(D2846=-9,-999,IF(D2846="",-999,0)))</f>
        <v>-999</v>
      </c>
      <c r="AF2846" s="82">
        <f>IF(F2846=1, 'adjustment factor'!$D$5, IF(F2846=-9,-999,IF(F2846="",-999,0)))</f>
        <v>-999</v>
      </c>
      <c r="AG2846" s="82">
        <f>IF(E2846=1, 'adjustment factor'!$D$6, IF(E2846=-9,-999,IF(E2846="",-999,0)))</f>
        <v>-999</v>
      </c>
      <c r="AH2846" s="82">
        <f>IF(K2846&gt;=45,'adjustment factor'!$D$7,IF(K2846=-9,-1200,IF(K2846="",-1200,0)))</f>
        <v>-1200</v>
      </c>
      <c r="AI2846" s="82">
        <f>IF(L2846=1, 'adjustment factor'!$D$8, IF(L2846=-9,-999,IF(L2846="",-999,0)))</f>
        <v>-999</v>
      </c>
      <c r="AJ2846" s="82">
        <f>IF(AND(M2846&gt;=1,M2846&lt;=4),'adjustment factor'!$D$9,IF(M2846=-9,-999,IF(M2846=98,-999,IF(M2846=99,-999,IF(M2846="",-999,0)))))</f>
        <v>-999</v>
      </c>
      <c r="AK2846" s="82">
        <f>IF(H2846=1, 'adjustment factor'!$D$10, IF(H2846=-9,-999,IF(H2846="",-999,0)))</f>
        <v>-999</v>
      </c>
      <c r="AL2846" s="82">
        <f>IF(G2846=1, 'adjustment factor'!$D$11, IF(G2846=-9,-999,IF(G2846="",-999,0)))</f>
        <v>-999</v>
      </c>
      <c r="AM2846" s="82">
        <f>IF(I2846=1, 'adjustment factor'!$D$12, IF(I2846=-9,-999,IF(I2846="",-999,0)))</f>
        <v>-999</v>
      </c>
      <c r="AN2846" s="82">
        <f>IF(J2846=1, 'adjustment factor'!$D$13, IF(J2846=-9,-999,IF(J2846="",-999,0)))</f>
        <v>-999</v>
      </c>
      <c r="AO2846" s="82" t="str">
        <f t="shared" si="458"/>
        <v>-999</v>
      </c>
      <c r="AP2846" s="82" t="str">
        <f t="shared" si="459"/>
        <v>MISSING</v>
      </c>
    </row>
    <row r="2847" spans="2:42">
      <c r="B2847" s="207"/>
      <c r="C2847" s="35">
        <v>2843</v>
      </c>
      <c r="D2847" s="161"/>
      <c r="E2847" s="161"/>
      <c r="F2847" s="161"/>
      <c r="G2847" s="161"/>
      <c r="H2847" s="161"/>
      <c r="I2847" s="161"/>
      <c r="J2847" s="161"/>
      <c r="K2847" s="161"/>
      <c r="L2847" s="161"/>
      <c r="M2847" s="161"/>
      <c r="N2847" s="171"/>
      <c r="O2847" s="171"/>
      <c r="P2847" s="171"/>
      <c r="Q2847" s="171"/>
      <c r="R2847" s="171"/>
      <c r="S2847" s="171"/>
      <c r="T2847" s="208" t="str">
        <f t="shared" si="450"/>
        <v>MISSING</v>
      </c>
      <c r="U2847" s="208" t="str">
        <f t="shared" si="451"/>
        <v>MISSING</v>
      </c>
      <c r="X2847" s="56">
        <f t="shared" si="452"/>
        <v>-99</v>
      </c>
      <c r="Y2847" s="56">
        <f t="shared" si="453"/>
        <v>-99</v>
      </c>
      <c r="Z2847" s="56">
        <f t="shared" si="454"/>
        <v>-99</v>
      </c>
      <c r="AA2847" s="56">
        <f t="shared" si="455"/>
        <v>-99</v>
      </c>
      <c r="AB2847" s="56">
        <f t="shared" si="456"/>
        <v>-99</v>
      </c>
      <c r="AC2847" s="56">
        <f t="shared" si="457"/>
        <v>-99</v>
      </c>
      <c r="AD2847" s="3"/>
      <c r="AE2847" s="82">
        <f>IF(D2847=1, 'adjustment factor'!$D$4, IF(D2847=-9,-999,IF(D2847="",-999,0)))</f>
        <v>-999</v>
      </c>
      <c r="AF2847" s="82">
        <f>IF(F2847=1, 'adjustment factor'!$D$5, IF(F2847=-9,-999,IF(F2847="",-999,0)))</f>
        <v>-999</v>
      </c>
      <c r="AG2847" s="82">
        <f>IF(E2847=1, 'adjustment factor'!$D$6, IF(E2847=-9,-999,IF(E2847="",-999,0)))</f>
        <v>-999</v>
      </c>
      <c r="AH2847" s="82">
        <f>IF(K2847&gt;=45,'adjustment factor'!$D$7,IF(K2847=-9,-1200,IF(K2847="",-1200,0)))</f>
        <v>-1200</v>
      </c>
      <c r="AI2847" s="82">
        <f>IF(L2847=1, 'adjustment factor'!$D$8, IF(L2847=-9,-999,IF(L2847="",-999,0)))</f>
        <v>-999</v>
      </c>
      <c r="AJ2847" s="82">
        <f>IF(AND(M2847&gt;=1,M2847&lt;=4),'adjustment factor'!$D$9,IF(M2847=-9,-999,IF(M2847=98,-999,IF(M2847=99,-999,IF(M2847="",-999,0)))))</f>
        <v>-999</v>
      </c>
      <c r="AK2847" s="82">
        <f>IF(H2847=1, 'adjustment factor'!$D$10, IF(H2847=-9,-999,IF(H2847="",-999,0)))</f>
        <v>-999</v>
      </c>
      <c r="AL2847" s="82">
        <f>IF(G2847=1, 'adjustment factor'!$D$11, IF(G2847=-9,-999,IF(G2847="",-999,0)))</f>
        <v>-999</v>
      </c>
      <c r="AM2847" s="82">
        <f>IF(I2847=1, 'adjustment factor'!$D$12, IF(I2847=-9,-999,IF(I2847="",-999,0)))</f>
        <v>-999</v>
      </c>
      <c r="AN2847" s="82">
        <f>IF(J2847=1, 'adjustment factor'!$D$13, IF(J2847=-9,-999,IF(J2847="",-999,0)))</f>
        <v>-999</v>
      </c>
      <c r="AO2847" s="82" t="str">
        <f t="shared" si="458"/>
        <v>-999</v>
      </c>
      <c r="AP2847" s="82" t="str">
        <f t="shared" si="459"/>
        <v>MISSING</v>
      </c>
    </row>
    <row r="2848" spans="2:42">
      <c r="B2848" s="207"/>
      <c r="C2848" s="35">
        <v>2844</v>
      </c>
      <c r="D2848" s="161"/>
      <c r="E2848" s="161"/>
      <c r="F2848" s="161"/>
      <c r="G2848" s="161"/>
      <c r="H2848" s="161"/>
      <c r="I2848" s="161"/>
      <c r="J2848" s="161"/>
      <c r="K2848" s="161"/>
      <c r="L2848" s="161"/>
      <c r="M2848" s="161"/>
      <c r="N2848" s="171"/>
      <c r="O2848" s="171"/>
      <c r="P2848" s="171"/>
      <c r="Q2848" s="171"/>
      <c r="R2848" s="171"/>
      <c r="S2848" s="171"/>
      <c r="T2848" s="208" t="str">
        <f t="shared" si="450"/>
        <v>MISSING</v>
      </c>
      <c r="U2848" s="208" t="str">
        <f t="shared" si="451"/>
        <v>MISSING</v>
      </c>
      <c r="X2848" s="56">
        <f t="shared" si="452"/>
        <v>-99</v>
      </c>
      <c r="Y2848" s="56">
        <f t="shared" si="453"/>
        <v>-99</v>
      </c>
      <c r="Z2848" s="56">
        <f t="shared" si="454"/>
        <v>-99</v>
      </c>
      <c r="AA2848" s="56">
        <f t="shared" si="455"/>
        <v>-99</v>
      </c>
      <c r="AB2848" s="56">
        <f t="shared" si="456"/>
        <v>-99</v>
      </c>
      <c r="AC2848" s="56">
        <f t="shared" si="457"/>
        <v>-99</v>
      </c>
      <c r="AD2848" s="3"/>
      <c r="AE2848" s="82">
        <f>IF(D2848=1, 'adjustment factor'!$D$4, IF(D2848=-9,-999,IF(D2848="",-999,0)))</f>
        <v>-999</v>
      </c>
      <c r="AF2848" s="82">
        <f>IF(F2848=1, 'adjustment factor'!$D$5, IF(F2848=-9,-999,IF(F2848="",-999,0)))</f>
        <v>-999</v>
      </c>
      <c r="AG2848" s="82">
        <f>IF(E2848=1, 'adjustment factor'!$D$6, IF(E2848=-9,-999,IF(E2848="",-999,0)))</f>
        <v>-999</v>
      </c>
      <c r="AH2848" s="82">
        <f>IF(K2848&gt;=45,'adjustment factor'!$D$7,IF(K2848=-9,-1200,IF(K2848="",-1200,0)))</f>
        <v>-1200</v>
      </c>
      <c r="AI2848" s="82">
        <f>IF(L2848=1, 'adjustment factor'!$D$8, IF(L2848=-9,-999,IF(L2848="",-999,0)))</f>
        <v>-999</v>
      </c>
      <c r="AJ2848" s="82">
        <f>IF(AND(M2848&gt;=1,M2848&lt;=4),'adjustment factor'!$D$9,IF(M2848=-9,-999,IF(M2848=98,-999,IF(M2848=99,-999,IF(M2848="",-999,0)))))</f>
        <v>-999</v>
      </c>
      <c r="AK2848" s="82">
        <f>IF(H2848=1, 'adjustment factor'!$D$10, IF(H2848=-9,-999,IF(H2848="",-999,0)))</f>
        <v>-999</v>
      </c>
      <c r="AL2848" s="82">
        <f>IF(G2848=1, 'adjustment factor'!$D$11, IF(G2848=-9,-999,IF(G2848="",-999,0)))</f>
        <v>-999</v>
      </c>
      <c r="AM2848" s="82">
        <f>IF(I2848=1, 'adjustment factor'!$D$12, IF(I2848=-9,-999,IF(I2848="",-999,0)))</f>
        <v>-999</v>
      </c>
      <c r="AN2848" s="82">
        <f>IF(J2848=1, 'adjustment factor'!$D$13, IF(J2848=-9,-999,IF(J2848="",-999,0)))</f>
        <v>-999</v>
      </c>
      <c r="AO2848" s="82" t="str">
        <f t="shared" si="458"/>
        <v>-999</v>
      </c>
      <c r="AP2848" s="82" t="str">
        <f t="shared" si="459"/>
        <v>MISSING</v>
      </c>
    </row>
    <row r="2849" spans="2:42">
      <c r="B2849" s="207"/>
      <c r="C2849" s="35">
        <v>2845</v>
      </c>
      <c r="D2849" s="161"/>
      <c r="E2849" s="161"/>
      <c r="F2849" s="161"/>
      <c r="G2849" s="161"/>
      <c r="H2849" s="161"/>
      <c r="I2849" s="161"/>
      <c r="J2849" s="161"/>
      <c r="K2849" s="161"/>
      <c r="L2849" s="161"/>
      <c r="M2849" s="161"/>
      <c r="N2849" s="171"/>
      <c r="O2849" s="171"/>
      <c r="P2849" s="171"/>
      <c r="Q2849" s="171"/>
      <c r="R2849" s="171"/>
      <c r="S2849" s="171"/>
      <c r="T2849" s="208" t="str">
        <f t="shared" si="450"/>
        <v>MISSING</v>
      </c>
      <c r="U2849" s="208" t="str">
        <f t="shared" si="451"/>
        <v>MISSING</v>
      </c>
      <c r="X2849" s="56">
        <f t="shared" si="452"/>
        <v>-99</v>
      </c>
      <c r="Y2849" s="56">
        <f t="shared" si="453"/>
        <v>-99</v>
      </c>
      <c r="Z2849" s="56">
        <f t="shared" si="454"/>
        <v>-99</v>
      </c>
      <c r="AA2849" s="56">
        <f t="shared" si="455"/>
        <v>-99</v>
      </c>
      <c r="AB2849" s="56">
        <f t="shared" si="456"/>
        <v>-99</v>
      </c>
      <c r="AC2849" s="56">
        <f t="shared" si="457"/>
        <v>-99</v>
      </c>
      <c r="AD2849" s="3"/>
      <c r="AE2849" s="82">
        <f>IF(D2849=1, 'adjustment factor'!$D$4, IF(D2849=-9,-999,IF(D2849="",-999,0)))</f>
        <v>-999</v>
      </c>
      <c r="AF2849" s="82">
        <f>IF(F2849=1, 'adjustment factor'!$D$5, IF(F2849=-9,-999,IF(F2849="",-999,0)))</f>
        <v>-999</v>
      </c>
      <c r="AG2849" s="82">
        <f>IF(E2849=1, 'adjustment factor'!$D$6, IF(E2849=-9,-999,IF(E2849="",-999,0)))</f>
        <v>-999</v>
      </c>
      <c r="AH2849" s="82">
        <f>IF(K2849&gt;=45,'adjustment factor'!$D$7,IF(K2849=-9,-1200,IF(K2849="",-1200,0)))</f>
        <v>-1200</v>
      </c>
      <c r="AI2849" s="82">
        <f>IF(L2849=1, 'adjustment factor'!$D$8, IF(L2849=-9,-999,IF(L2849="",-999,0)))</f>
        <v>-999</v>
      </c>
      <c r="AJ2849" s="82">
        <f>IF(AND(M2849&gt;=1,M2849&lt;=4),'adjustment factor'!$D$9,IF(M2849=-9,-999,IF(M2849=98,-999,IF(M2849=99,-999,IF(M2849="",-999,0)))))</f>
        <v>-999</v>
      </c>
      <c r="AK2849" s="82">
        <f>IF(H2849=1, 'adjustment factor'!$D$10, IF(H2849=-9,-999,IF(H2849="",-999,0)))</f>
        <v>-999</v>
      </c>
      <c r="AL2849" s="82">
        <f>IF(G2849=1, 'adjustment factor'!$D$11, IF(G2849=-9,-999,IF(G2849="",-999,0)))</f>
        <v>-999</v>
      </c>
      <c r="AM2849" s="82">
        <f>IF(I2849=1, 'adjustment factor'!$D$12, IF(I2849=-9,-999,IF(I2849="",-999,0)))</f>
        <v>-999</v>
      </c>
      <c r="AN2849" s="82">
        <f>IF(J2849=1, 'adjustment factor'!$D$13, IF(J2849=-9,-999,IF(J2849="",-999,0)))</f>
        <v>-999</v>
      </c>
      <c r="AO2849" s="82" t="str">
        <f t="shared" si="458"/>
        <v>-999</v>
      </c>
      <c r="AP2849" s="82" t="str">
        <f t="shared" si="459"/>
        <v>MISSING</v>
      </c>
    </row>
    <row r="2850" spans="2:42">
      <c r="B2850" s="207"/>
      <c r="C2850" s="35">
        <v>2846</v>
      </c>
      <c r="D2850" s="161"/>
      <c r="E2850" s="161"/>
      <c r="F2850" s="161"/>
      <c r="G2850" s="161"/>
      <c r="H2850" s="161"/>
      <c r="I2850" s="161"/>
      <c r="J2850" s="161"/>
      <c r="K2850" s="161"/>
      <c r="L2850" s="161"/>
      <c r="M2850" s="161"/>
      <c r="N2850" s="171"/>
      <c r="O2850" s="171"/>
      <c r="P2850" s="171"/>
      <c r="Q2850" s="171"/>
      <c r="R2850" s="171"/>
      <c r="S2850" s="171"/>
      <c r="T2850" s="208" t="str">
        <f t="shared" si="450"/>
        <v>MISSING</v>
      </c>
      <c r="U2850" s="208" t="str">
        <f t="shared" si="451"/>
        <v>MISSING</v>
      </c>
      <c r="X2850" s="56">
        <f t="shared" si="452"/>
        <v>-99</v>
      </c>
      <c r="Y2850" s="56">
        <f t="shared" si="453"/>
        <v>-99</v>
      </c>
      <c r="Z2850" s="56">
        <f t="shared" si="454"/>
        <v>-99</v>
      </c>
      <c r="AA2850" s="56">
        <f t="shared" si="455"/>
        <v>-99</v>
      </c>
      <c r="AB2850" s="56">
        <f t="shared" si="456"/>
        <v>-99</v>
      </c>
      <c r="AC2850" s="56">
        <f t="shared" si="457"/>
        <v>-99</v>
      </c>
      <c r="AD2850" s="3"/>
      <c r="AE2850" s="82">
        <f>IF(D2850=1, 'adjustment factor'!$D$4, IF(D2850=-9,-999,IF(D2850="",-999,0)))</f>
        <v>-999</v>
      </c>
      <c r="AF2850" s="82">
        <f>IF(F2850=1, 'adjustment factor'!$D$5, IF(F2850=-9,-999,IF(F2850="",-999,0)))</f>
        <v>-999</v>
      </c>
      <c r="AG2850" s="82">
        <f>IF(E2850=1, 'adjustment factor'!$D$6, IF(E2850=-9,-999,IF(E2850="",-999,0)))</f>
        <v>-999</v>
      </c>
      <c r="AH2850" s="82">
        <f>IF(K2850&gt;=45,'adjustment factor'!$D$7,IF(K2850=-9,-1200,IF(K2850="",-1200,0)))</f>
        <v>-1200</v>
      </c>
      <c r="AI2850" s="82">
        <f>IF(L2850=1, 'adjustment factor'!$D$8, IF(L2850=-9,-999,IF(L2850="",-999,0)))</f>
        <v>-999</v>
      </c>
      <c r="AJ2850" s="82">
        <f>IF(AND(M2850&gt;=1,M2850&lt;=4),'adjustment factor'!$D$9,IF(M2850=-9,-999,IF(M2850=98,-999,IF(M2850=99,-999,IF(M2850="",-999,0)))))</f>
        <v>-999</v>
      </c>
      <c r="AK2850" s="82">
        <f>IF(H2850=1, 'adjustment factor'!$D$10, IF(H2850=-9,-999,IF(H2850="",-999,0)))</f>
        <v>-999</v>
      </c>
      <c r="AL2850" s="82">
        <f>IF(G2850=1, 'adjustment factor'!$D$11, IF(G2850=-9,-999,IF(G2850="",-999,0)))</f>
        <v>-999</v>
      </c>
      <c r="AM2850" s="82">
        <f>IF(I2850=1, 'adjustment factor'!$D$12, IF(I2850=-9,-999,IF(I2850="",-999,0)))</f>
        <v>-999</v>
      </c>
      <c r="AN2850" s="82">
        <f>IF(J2850=1, 'adjustment factor'!$D$13, IF(J2850=-9,-999,IF(J2850="",-999,0)))</f>
        <v>-999</v>
      </c>
      <c r="AO2850" s="82" t="str">
        <f t="shared" si="458"/>
        <v>-999</v>
      </c>
      <c r="AP2850" s="82" t="str">
        <f t="shared" si="459"/>
        <v>MISSING</v>
      </c>
    </row>
    <row r="2851" spans="2:42">
      <c r="B2851" s="207"/>
      <c r="C2851" s="35">
        <v>2847</v>
      </c>
      <c r="D2851" s="161"/>
      <c r="E2851" s="161"/>
      <c r="F2851" s="161"/>
      <c r="G2851" s="161"/>
      <c r="H2851" s="161"/>
      <c r="I2851" s="161"/>
      <c r="J2851" s="161"/>
      <c r="K2851" s="161"/>
      <c r="L2851" s="161"/>
      <c r="M2851" s="161"/>
      <c r="N2851" s="171"/>
      <c r="O2851" s="171"/>
      <c r="P2851" s="171"/>
      <c r="Q2851" s="171"/>
      <c r="R2851" s="171"/>
      <c r="S2851" s="171"/>
      <c r="T2851" s="208" t="str">
        <f t="shared" si="450"/>
        <v>MISSING</v>
      </c>
      <c r="U2851" s="208" t="str">
        <f t="shared" si="451"/>
        <v>MISSING</v>
      </c>
      <c r="X2851" s="56">
        <f t="shared" si="452"/>
        <v>-99</v>
      </c>
      <c r="Y2851" s="56">
        <f t="shared" si="453"/>
        <v>-99</v>
      </c>
      <c r="Z2851" s="56">
        <f t="shared" si="454"/>
        <v>-99</v>
      </c>
      <c r="AA2851" s="56">
        <f t="shared" si="455"/>
        <v>-99</v>
      </c>
      <c r="AB2851" s="56">
        <f t="shared" si="456"/>
        <v>-99</v>
      </c>
      <c r="AC2851" s="56">
        <f t="shared" si="457"/>
        <v>-99</v>
      </c>
      <c r="AD2851" s="3"/>
      <c r="AE2851" s="82">
        <f>IF(D2851=1, 'adjustment factor'!$D$4, IF(D2851=-9,-999,IF(D2851="",-999,0)))</f>
        <v>-999</v>
      </c>
      <c r="AF2851" s="82">
        <f>IF(F2851=1, 'adjustment factor'!$D$5, IF(F2851=-9,-999,IF(F2851="",-999,0)))</f>
        <v>-999</v>
      </c>
      <c r="AG2851" s="82">
        <f>IF(E2851=1, 'adjustment factor'!$D$6, IF(E2851=-9,-999,IF(E2851="",-999,0)))</f>
        <v>-999</v>
      </c>
      <c r="AH2851" s="82">
        <f>IF(K2851&gt;=45,'adjustment factor'!$D$7,IF(K2851=-9,-1200,IF(K2851="",-1200,0)))</f>
        <v>-1200</v>
      </c>
      <c r="AI2851" s="82">
        <f>IF(L2851=1, 'adjustment factor'!$D$8, IF(L2851=-9,-999,IF(L2851="",-999,0)))</f>
        <v>-999</v>
      </c>
      <c r="AJ2851" s="82">
        <f>IF(AND(M2851&gt;=1,M2851&lt;=4),'adjustment factor'!$D$9,IF(M2851=-9,-999,IF(M2851=98,-999,IF(M2851=99,-999,IF(M2851="",-999,0)))))</f>
        <v>-999</v>
      </c>
      <c r="AK2851" s="82">
        <f>IF(H2851=1, 'adjustment factor'!$D$10, IF(H2851=-9,-999,IF(H2851="",-999,0)))</f>
        <v>-999</v>
      </c>
      <c r="AL2851" s="82">
        <f>IF(G2851=1, 'adjustment factor'!$D$11, IF(G2851=-9,-999,IF(G2851="",-999,0)))</f>
        <v>-999</v>
      </c>
      <c r="AM2851" s="82">
        <f>IF(I2851=1, 'adjustment factor'!$D$12, IF(I2851=-9,-999,IF(I2851="",-999,0)))</f>
        <v>-999</v>
      </c>
      <c r="AN2851" s="82">
        <f>IF(J2851=1, 'adjustment factor'!$D$13, IF(J2851=-9,-999,IF(J2851="",-999,0)))</f>
        <v>-999</v>
      </c>
      <c r="AO2851" s="82" t="str">
        <f t="shared" si="458"/>
        <v>-999</v>
      </c>
      <c r="AP2851" s="82" t="str">
        <f t="shared" si="459"/>
        <v>MISSING</v>
      </c>
    </row>
    <row r="2852" spans="2:42">
      <c r="B2852" s="207"/>
      <c r="C2852" s="35">
        <v>2848</v>
      </c>
      <c r="D2852" s="161"/>
      <c r="E2852" s="161"/>
      <c r="F2852" s="161"/>
      <c r="G2852" s="161"/>
      <c r="H2852" s="161"/>
      <c r="I2852" s="161"/>
      <c r="J2852" s="161"/>
      <c r="K2852" s="161"/>
      <c r="L2852" s="161"/>
      <c r="M2852" s="161"/>
      <c r="N2852" s="171"/>
      <c r="O2852" s="171"/>
      <c r="P2852" s="171"/>
      <c r="Q2852" s="171"/>
      <c r="R2852" s="171"/>
      <c r="S2852" s="171"/>
      <c r="T2852" s="208" t="str">
        <f t="shared" si="450"/>
        <v>MISSING</v>
      </c>
      <c r="U2852" s="208" t="str">
        <f t="shared" si="451"/>
        <v>MISSING</v>
      </c>
      <c r="X2852" s="56">
        <f t="shared" si="452"/>
        <v>-99</v>
      </c>
      <c r="Y2852" s="56">
        <f t="shared" si="453"/>
        <v>-99</v>
      </c>
      <c r="Z2852" s="56">
        <f t="shared" si="454"/>
        <v>-99</v>
      </c>
      <c r="AA2852" s="56">
        <f t="shared" si="455"/>
        <v>-99</v>
      </c>
      <c r="AB2852" s="56">
        <f t="shared" si="456"/>
        <v>-99</v>
      </c>
      <c r="AC2852" s="56">
        <f t="shared" si="457"/>
        <v>-99</v>
      </c>
      <c r="AD2852" s="3"/>
      <c r="AE2852" s="82">
        <f>IF(D2852=1, 'adjustment factor'!$D$4, IF(D2852=-9,-999,IF(D2852="",-999,0)))</f>
        <v>-999</v>
      </c>
      <c r="AF2852" s="82">
        <f>IF(F2852=1, 'adjustment factor'!$D$5, IF(F2852=-9,-999,IF(F2852="",-999,0)))</f>
        <v>-999</v>
      </c>
      <c r="AG2852" s="82">
        <f>IF(E2852=1, 'adjustment factor'!$D$6, IF(E2852=-9,-999,IF(E2852="",-999,0)))</f>
        <v>-999</v>
      </c>
      <c r="AH2852" s="82">
        <f>IF(K2852&gt;=45,'adjustment factor'!$D$7,IF(K2852=-9,-1200,IF(K2852="",-1200,0)))</f>
        <v>-1200</v>
      </c>
      <c r="AI2852" s="82">
        <f>IF(L2852=1, 'adjustment factor'!$D$8, IF(L2852=-9,-999,IF(L2852="",-999,0)))</f>
        <v>-999</v>
      </c>
      <c r="AJ2852" s="82">
        <f>IF(AND(M2852&gt;=1,M2852&lt;=4),'adjustment factor'!$D$9,IF(M2852=-9,-999,IF(M2852=98,-999,IF(M2852=99,-999,IF(M2852="",-999,0)))))</f>
        <v>-999</v>
      </c>
      <c r="AK2852" s="82">
        <f>IF(H2852=1, 'adjustment factor'!$D$10, IF(H2852=-9,-999,IF(H2852="",-999,0)))</f>
        <v>-999</v>
      </c>
      <c r="AL2852" s="82">
        <f>IF(G2852=1, 'adjustment factor'!$D$11, IF(G2852=-9,-999,IF(G2852="",-999,0)))</f>
        <v>-999</v>
      </c>
      <c r="AM2852" s="82">
        <f>IF(I2852=1, 'adjustment factor'!$D$12, IF(I2852=-9,-999,IF(I2852="",-999,0)))</f>
        <v>-999</v>
      </c>
      <c r="AN2852" s="82">
        <f>IF(J2852=1, 'adjustment factor'!$D$13, IF(J2852=-9,-999,IF(J2852="",-999,0)))</f>
        <v>-999</v>
      </c>
      <c r="AO2852" s="82" t="str">
        <f t="shared" si="458"/>
        <v>-999</v>
      </c>
      <c r="AP2852" s="82" t="str">
        <f t="shared" si="459"/>
        <v>MISSING</v>
      </c>
    </row>
    <row r="2853" spans="2:42">
      <c r="B2853" s="207"/>
      <c r="C2853" s="35">
        <v>2849</v>
      </c>
      <c r="D2853" s="161"/>
      <c r="E2853" s="161"/>
      <c r="F2853" s="161"/>
      <c r="G2853" s="161"/>
      <c r="H2853" s="161"/>
      <c r="I2853" s="161"/>
      <c r="J2853" s="161"/>
      <c r="K2853" s="161"/>
      <c r="L2853" s="161"/>
      <c r="M2853" s="161"/>
      <c r="N2853" s="171"/>
      <c r="O2853" s="171"/>
      <c r="P2853" s="171"/>
      <c r="Q2853" s="171"/>
      <c r="R2853" s="171"/>
      <c r="S2853" s="171"/>
      <c r="T2853" s="208" t="str">
        <f t="shared" si="450"/>
        <v>MISSING</v>
      </c>
      <c r="U2853" s="208" t="str">
        <f t="shared" si="451"/>
        <v>MISSING</v>
      </c>
      <c r="X2853" s="56">
        <f t="shared" si="452"/>
        <v>-99</v>
      </c>
      <c r="Y2853" s="56">
        <f t="shared" si="453"/>
        <v>-99</v>
      </c>
      <c r="Z2853" s="56">
        <f t="shared" si="454"/>
        <v>-99</v>
      </c>
      <c r="AA2853" s="56">
        <f t="shared" si="455"/>
        <v>-99</v>
      </c>
      <c r="AB2853" s="56">
        <f t="shared" si="456"/>
        <v>-99</v>
      </c>
      <c r="AC2853" s="56">
        <f t="shared" si="457"/>
        <v>-99</v>
      </c>
      <c r="AD2853" s="3"/>
      <c r="AE2853" s="82">
        <f>IF(D2853=1, 'adjustment factor'!$D$4, IF(D2853=-9,-999,IF(D2853="",-999,0)))</f>
        <v>-999</v>
      </c>
      <c r="AF2853" s="82">
        <f>IF(F2853=1, 'adjustment factor'!$D$5, IF(F2853=-9,-999,IF(F2853="",-999,0)))</f>
        <v>-999</v>
      </c>
      <c r="AG2853" s="82">
        <f>IF(E2853=1, 'adjustment factor'!$D$6, IF(E2853=-9,-999,IF(E2853="",-999,0)))</f>
        <v>-999</v>
      </c>
      <c r="AH2853" s="82">
        <f>IF(K2853&gt;=45,'adjustment factor'!$D$7,IF(K2853=-9,-1200,IF(K2853="",-1200,0)))</f>
        <v>-1200</v>
      </c>
      <c r="AI2853" s="82">
        <f>IF(L2853=1, 'adjustment factor'!$D$8, IF(L2853=-9,-999,IF(L2853="",-999,0)))</f>
        <v>-999</v>
      </c>
      <c r="AJ2853" s="82">
        <f>IF(AND(M2853&gt;=1,M2853&lt;=4),'adjustment factor'!$D$9,IF(M2853=-9,-999,IF(M2853=98,-999,IF(M2853=99,-999,IF(M2853="",-999,0)))))</f>
        <v>-999</v>
      </c>
      <c r="AK2853" s="82">
        <f>IF(H2853=1, 'adjustment factor'!$D$10, IF(H2853=-9,-999,IF(H2853="",-999,0)))</f>
        <v>-999</v>
      </c>
      <c r="AL2853" s="82">
        <f>IF(G2853=1, 'adjustment factor'!$D$11, IF(G2853=-9,-999,IF(G2853="",-999,0)))</f>
        <v>-999</v>
      </c>
      <c r="AM2853" s="82">
        <f>IF(I2853=1, 'adjustment factor'!$D$12, IF(I2853=-9,-999,IF(I2853="",-999,0)))</f>
        <v>-999</v>
      </c>
      <c r="AN2853" s="82">
        <f>IF(J2853=1, 'adjustment factor'!$D$13, IF(J2853=-9,-999,IF(J2853="",-999,0)))</f>
        <v>-999</v>
      </c>
      <c r="AO2853" s="82" t="str">
        <f t="shared" si="458"/>
        <v>-999</v>
      </c>
      <c r="AP2853" s="82" t="str">
        <f t="shared" si="459"/>
        <v>MISSING</v>
      </c>
    </row>
    <row r="2854" spans="2:42">
      <c r="B2854" s="207"/>
      <c r="C2854" s="35">
        <v>2850</v>
      </c>
      <c r="D2854" s="161"/>
      <c r="E2854" s="161"/>
      <c r="F2854" s="161"/>
      <c r="G2854" s="161"/>
      <c r="H2854" s="161"/>
      <c r="I2854" s="161"/>
      <c r="J2854" s="161"/>
      <c r="K2854" s="161"/>
      <c r="L2854" s="161"/>
      <c r="M2854" s="161"/>
      <c r="N2854" s="171"/>
      <c r="O2854" s="171"/>
      <c r="P2854" s="171"/>
      <c r="Q2854" s="171"/>
      <c r="R2854" s="171"/>
      <c r="S2854" s="171"/>
      <c r="T2854" s="208" t="str">
        <f t="shared" si="450"/>
        <v>MISSING</v>
      </c>
      <c r="U2854" s="208" t="str">
        <f t="shared" si="451"/>
        <v>MISSING</v>
      </c>
      <c r="X2854" s="56">
        <f t="shared" si="452"/>
        <v>-99</v>
      </c>
      <c r="Y2854" s="56">
        <f t="shared" si="453"/>
        <v>-99</v>
      </c>
      <c r="Z2854" s="56">
        <f t="shared" si="454"/>
        <v>-99</v>
      </c>
      <c r="AA2854" s="56">
        <f t="shared" si="455"/>
        <v>-99</v>
      </c>
      <c r="AB2854" s="56">
        <f t="shared" si="456"/>
        <v>-99</v>
      </c>
      <c r="AC2854" s="56">
        <f t="shared" si="457"/>
        <v>-99</v>
      </c>
      <c r="AD2854" s="3"/>
      <c r="AE2854" s="82">
        <f>IF(D2854=1, 'adjustment factor'!$D$4, IF(D2854=-9,-999,IF(D2854="",-999,0)))</f>
        <v>-999</v>
      </c>
      <c r="AF2854" s="82">
        <f>IF(F2854=1, 'adjustment factor'!$D$5, IF(F2854=-9,-999,IF(F2854="",-999,0)))</f>
        <v>-999</v>
      </c>
      <c r="AG2854" s="82">
        <f>IF(E2854=1, 'adjustment factor'!$D$6, IF(E2854=-9,-999,IF(E2854="",-999,0)))</f>
        <v>-999</v>
      </c>
      <c r="AH2854" s="82">
        <f>IF(K2854&gt;=45,'adjustment factor'!$D$7,IF(K2854=-9,-1200,IF(K2854="",-1200,0)))</f>
        <v>-1200</v>
      </c>
      <c r="AI2854" s="82">
        <f>IF(L2854=1, 'adjustment factor'!$D$8, IF(L2854=-9,-999,IF(L2854="",-999,0)))</f>
        <v>-999</v>
      </c>
      <c r="AJ2854" s="82">
        <f>IF(AND(M2854&gt;=1,M2854&lt;=4),'adjustment factor'!$D$9,IF(M2854=-9,-999,IF(M2854=98,-999,IF(M2854=99,-999,IF(M2854="",-999,0)))))</f>
        <v>-999</v>
      </c>
      <c r="AK2854" s="82">
        <f>IF(H2854=1, 'adjustment factor'!$D$10, IF(H2854=-9,-999,IF(H2854="",-999,0)))</f>
        <v>-999</v>
      </c>
      <c r="AL2854" s="82">
        <f>IF(G2854=1, 'adjustment factor'!$D$11, IF(G2854=-9,-999,IF(G2854="",-999,0)))</f>
        <v>-999</v>
      </c>
      <c r="AM2854" s="82">
        <f>IF(I2854=1, 'adjustment factor'!$D$12, IF(I2854=-9,-999,IF(I2854="",-999,0)))</f>
        <v>-999</v>
      </c>
      <c r="AN2854" s="82">
        <f>IF(J2854=1, 'adjustment factor'!$D$13, IF(J2854=-9,-999,IF(J2854="",-999,0)))</f>
        <v>-999</v>
      </c>
      <c r="AO2854" s="82" t="str">
        <f t="shared" si="458"/>
        <v>-999</v>
      </c>
      <c r="AP2854" s="82" t="str">
        <f t="shared" si="459"/>
        <v>MISSING</v>
      </c>
    </row>
    <row r="2855" spans="2:42">
      <c r="B2855" s="207"/>
      <c r="C2855" s="35">
        <v>2851</v>
      </c>
      <c r="D2855" s="161"/>
      <c r="E2855" s="161"/>
      <c r="F2855" s="161"/>
      <c r="G2855" s="161"/>
      <c r="H2855" s="161"/>
      <c r="I2855" s="161"/>
      <c r="J2855" s="161"/>
      <c r="K2855" s="161"/>
      <c r="L2855" s="161"/>
      <c r="M2855" s="161"/>
      <c r="N2855" s="171"/>
      <c r="O2855" s="171"/>
      <c r="P2855" s="171"/>
      <c r="Q2855" s="171"/>
      <c r="R2855" s="171"/>
      <c r="S2855" s="171"/>
      <c r="T2855" s="208" t="str">
        <f t="shared" si="450"/>
        <v>MISSING</v>
      </c>
      <c r="U2855" s="208" t="str">
        <f t="shared" si="451"/>
        <v>MISSING</v>
      </c>
      <c r="X2855" s="56">
        <f t="shared" si="452"/>
        <v>-99</v>
      </c>
      <c r="Y2855" s="56">
        <f t="shared" si="453"/>
        <v>-99</v>
      </c>
      <c r="Z2855" s="56">
        <f t="shared" si="454"/>
        <v>-99</v>
      </c>
      <c r="AA2855" s="56">
        <f t="shared" si="455"/>
        <v>-99</v>
      </c>
      <c r="AB2855" s="56">
        <f t="shared" si="456"/>
        <v>-99</v>
      </c>
      <c r="AC2855" s="56">
        <f t="shared" si="457"/>
        <v>-99</v>
      </c>
      <c r="AD2855" s="3"/>
      <c r="AE2855" s="82">
        <f>IF(D2855=1, 'adjustment factor'!$D$4, IF(D2855=-9,-999,IF(D2855="",-999,0)))</f>
        <v>-999</v>
      </c>
      <c r="AF2855" s="82">
        <f>IF(F2855=1, 'adjustment factor'!$D$5, IF(F2855=-9,-999,IF(F2855="",-999,0)))</f>
        <v>-999</v>
      </c>
      <c r="AG2855" s="82">
        <f>IF(E2855=1, 'adjustment factor'!$D$6, IF(E2855=-9,-999,IF(E2855="",-999,0)))</f>
        <v>-999</v>
      </c>
      <c r="AH2855" s="82">
        <f>IF(K2855&gt;=45,'adjustment factor'!$D$7,IF(K2855=-9,-1200,IF(K2855="",-1200,0)))</f>
        <v>-1200</v>
      </c>
      <c r="AI2855" s="82">
        <f>IF(L2855=1, 'adjustment factor'!$D$8, IF(L2855=-9,-999,IF(L2855="",-999,0)))</f>
        <v>-999</v>
      </c>
      <c r="AJ2855" s="82">
        <f>IF(AND(M2855&gt;=1,M2855&lt;=4),'adjustment factor'!$D$9,IF(M2855=-9,-999,IF(M2855=98,-999,IF(M2855=99,-999,IF(M2855="",-999,0)))))</f>
        <v>-999</v>
      </c>
      <c r="AK2855" s="82">
        <f>IF(H2855=1, 'adjustment factor'!$D$10, IF(H2855=-9,-999,IF(H2855="",-999,0)))</f>
        <v>-999</v>
      </c>
      <c r="AL2855" s="82">
        <f>IF(G2855=1, 'adjustment factor'!$D$11, IF(G2855=-9,-999,IF(G2855="",-999,0)))</f>
        <v>-999</v>
      </c>
      <c r="AM2855" s="82">
        <f>IF(I2855=1, 'adjustment factor'!$D$12, IF(I2855=-9,-999,IF(I2855="",-999,0)))</f>
        <v>-999</v>
      </c>
      <c r="AN2855" s="82">
        <f>IF(J2855=1, 'adjustment factor'!$D$13, IF(J2855=-9,-999,IF(J2855="",-999,0)))</f>
        <v>-999</v>
      </c>
      <c r="AO2855" s="82" t="str">
        <f t="shared" si="458"/>
        <v>-999</v>
      </c>
      <c r="AP2855" s="82" t="str">
        <f t="shared" si="459"/>
        <v>MISSING</v>
      </c>
    </row>
    <row r="2856" spans="2:42">
      <c r="B2856" s="207"/>
      <c r="C2856" s="35">
        <v>2852</v>
      </c>
      <c r="D2856" s="161"/>
      <c r="E2856" s="161"/>
      <c r="F2856" s="161"/>
      <c r="G2856" s="161"/>
      <c r="H2856" s="161"/>
      <c r="I2856" s="161"/>
      <c r="J2856" s="161"/>
      <c r="K2856" s="161"/>
      <c r="L2856" s="161"/>
      <c r="M2856" s="161"/>
      <c r="N2856" s="171"/>
      <c r="O2856" s="171"/>
      <c r="P2856" s="171"/>
      <c r="Q2856" s="171"/>
      <c r="R2856" s="171"/>
      <c r="S2856" s="171"/>
      <c r="T2856" s="208" t="str">
        <f t="shared" si="450"/>
        <v>MISSING</v>
      </c>
      <c r="U2856" s="208" t="str">
        <f t="shared" si="451"/>
        <v>MISSING</v>
      </c>
      <c r="X2856" s="56">
        <f t="shared" si="452"/>
        <v>-99</v>
      </c>
      <c r="Y2856" s="56">
        <f t="shared" si="453"/>
        <v>-99</v>
      </c>
      <c r="Z2856" s="56">
        <f t="shared" si="454"/>
        <v>-99</v>
      </c>
      <c r="AA2856" s="56">
        <f t="shared" si="455"/>
        <v>-99</v>
      </c>
      <c r="AB2856" s="56">
        <f t="shared" si="456"/>
        <v>-99</v>
      </c>
      <c r="AC2856" s="56">
        <f t="shared" si="457"/>
        <v>-99</v>
      </c>
      <c r="AD2856" s="3"/>
      <c r="AE2856" s="82">
        <f>IF(D2856=1, 'adjustment factor'!$D$4, IF(D2856=-9,-999,IF(D2856="",-999,0)))</f>
        <v>-999</v>
      </c>
      <c r="AF2856" s="82">
        <f>IF(F2856=1, 'adjustment factor'!$D$5, IF(F2856=-9,-999,IF(F2856="",-999,0)))</f>
        <v>-999</v>
      </c>
      <c r="AG2856" s="82">
        <f>IF(E2856=1, 'adjustment factor'!$D$6, IF(E2856=-9,-999,IF(E2856="",-999,0)))</f>
        <v>-999</v>
      </c>
      <c r="AH2856" s="82">
        <f>IF(K2856&gt;=45,'adjustment factor'!$D$7,IF(K2856=-9,-1200,IF(K2856="",-1200,0)))</f>
        <v>-1200</v>
      </c>
      <c r="AI2856" s="82">
        <f>IF(L2856=1, 'adjustment factor'!$D$8, IF(L2856=-9,-999,IF(L2856="",-999,0)))</f>
        <v>-999</v>
      </c>
      <c r="AJ2856" s="82">
        <f>IF(AND(M2856&gt;=1,M2856&lt;=4),'adjustment factor'!$D$9,IF(M2856=-9,-999,IF(M2856=98,-999,IF(M2856=99,-999,IF(M2856="",-999,0)))))</f>
        <v>-999</v>
      </c>
      <c r="AK2856" s="82">
        <f>IF(H2856=1, 'adjustment factor'!$D$10, IF(H2856=-9,-999,IF(H2856="",-999,0)))</f>
        <v>-999</v>
      </c>
      <c r="AL2856" s="82">
        <f>IF(G2856=1, 'adjustment factor'!$D$11, IF(G2856=-9,-999,IF(G2856="",-999,0)))</f>
        <v>-999</v>
      </c>
      <c r="AM2856" s="82">
        <f>IF(I2856=1, 'adjustment factor'!$D$12, IF(I2856=-9,-999,IF(I2856="",-999,0)))</f>
        <v>-999</v>
      </c>
      <c r="AN2856" s="82">
        <f>IF(J2856=1, 'adjustment factor'!$D$13, IF(J2856=-9,-999,IF(J2856="",-999,0)))</f>
        <v>-999</v>
      </c>
      <c r="AO2856" s="82" t="str">
        <f t="shared" si="458"/>
        <v>-999</v>
      </c>
      <c r="AP2856" s="82" t="str">
        <f t="shared" si="459"/>
        <v>MISSING</v>
      </c>
    </row>
    <row r="2857" spans="2:42">
      <c r="B2857" s="207"/>
      <c r="C2857" s="35">
        <v>2853</v>
      </c>
      <c r="D2857" s="161"/>
      <c r="E2857" s="161"/>
      <c r="F2857" s="161"/>
      <c r="G2857" s="161"/>
      <c r="H2857" s="161"/>
      <c r="I2857" s="161"/>
      <c r="J2857" s="161"/>
      <c r="K2857" s="161"/>
      <c r="L2857" s="161"/>
      <c r="M2857" s="161"/>
      <c r="N2857" s="171"/>
      <c r="O2857" s="171"/>
      <c r="P2857" s="171"/>
      <c r="Q2857" s="171"/>
      <c r="R2857" s="171"/>
      <c r="S2857" s="171"/>
      <c r="T2857" s="208" t="str">
        <f t="shared" si="450"/>
        <v>MISSING</v>
      </c>
      <c r="U2857" s="208" t="str">
        <f t="shared" si="451"/>
        <v>MISSING</v>
      </c>
      <c r="X2857" s="56">
        <f t="shared" si="452"/>
        <v>-99</v>
      </c>
      <c r="Y2857" s="56">
        <f t="shared" si="453"/>
        <v>-99</v>
      </c>
      <c r="Z2857" s="56">
        <f t="shared" si="454"/>
        <v>-99</v>
      </c>
      <c r="AA2857" s="56">
        <f t="shared" si="455"/>
        <v>-99</v>
      </c>
      <c r="AB2857" s="56">
        <f t="shared" si="456"/>
        <v>-99</v>
      </c>
      <c r="AC2857" s="56">
        <f t="shared" si="457"/>
        <v>-99</v>
      </c>
      <c r="AD2857" s="3"/>
      <c r="AE2857" s="82">
        <f>IF(D2857=1, 'adjustment factor'!$D$4, IF(D2857=-9,-999,IF(D2857="",-999,0)))</f>
        <v>-999</v>
      </c>
      <c r="AF2857" s="82">
        <f>IF(F2857=1, 'adjustment factor'!$D$5, IF(F2857=-9,-999,IF(F2857="",-999,0)))</f>
        <v>-999</v>
      </c>
      <c r="AG2857" s="82">
        <f>IF(E2857=1, 'adjustment factor'!$D$6, IF(E2857=-9,-999,IF(E2857="",-999,0)))</f>
        <v>-999</v>
      </c>
      <c r="AH2857" s="82">
        <f>IF(K2857&gt;=45,'adjustment factor'!$D$7,IF(K2857=-9,-1200,IF(K2857="",-1200,0)))</f>
        <v>-1200</v>
      </c>
      <c r="AI2857" s="82">
        <f>IF(L2857=1, 'adjustment factor'!$D$8, IF(L2857=-9,-999,IF(L2857="",-999,0)))</f>
        <v>-999</v>
      </c>
      <c r="AJ2857" s="82">
        <f>IF(AND(M2857&gt;=1,M2857&lt;=4),'adjustment factor'!$D$9,IF(M2857=-9,-999,IF(M2857=98,-999,IF(M2857=99,-999,IF(M2857="",-999,0)))))</f>
        <v>-999</v>
      </c>
      <c r="AK2857" s="82">
        <f>IF(H2857=1, 'adjustment factor'!$D$10, IF(H2857=-9,-999,IF(H2857="",-999,0)))</f>
        <v>-999</v>
      </c>
      <c r="AL2857" s="82">
        <f>IF(G2857=1, 'adjustment factor'!$D$11, IF(G2857=-9,-999,IF(G2857="",-999,0)))</f>
        <v>-999</v>
      </c>
      <c r="AM2857" s="82">
        <f>IF(I2857=1, 'adjustment factor'!$D$12, IF(I2857=-9,-999,IF(I2857="",-999,0)))</f>
        <v>-999</v>
      </c>
      <c r="AN2857" s="82">
        <f>IF(J2857=1, 'adjustment factor'!$D$13, IF(J2857=-9,-999,IF(J2857="",-999,0)))</f>
        <v>-999</v>
      </c>
      <c r="AO2857" s="82" t="str">
        <f t="shared" si="458"/>
        <v>-999</v>
      </c>
      <c r="AP2857" s="82" t="str">
        <f t="shared" si="459"/>
        <v>MISSING</v>
      </c>
    </row>
    <row r="2858" spans="2:42">
      <c r="B2858" s="207"/>
      <c r="C2858" s="35">
        <v>2854</v>
      </c>
      <c r="D2858" s="161"/>
      <c r="E2858" s="161"/>
      <c r="F2858" s="161"/>
      <c r="G2858" s="161"/>
      <c r="H2858" s="161"/>
      <c r="I2858" s="161"/>
      <c r="J2858" s="161"/>
      <c r="K2858" s="161"/>
      <c r="L2858" s="161"/>
      <c r="M2858" s="161"/>
      <c r="N2858" s="171"/>
      <c r="O2858" s="171"/>
      <c r="P2858" s="171"/>
      <c r="Q2858" s="171"/>
      <c r="R2858" s="171"/>
      <c r="S2858" s="171"/>
      <c r="T2858" s="208" t="str">
        <f t="shared" si="450"/>
        <v>MISSING</v>
      </c>
      <c r="U2858" s="208" t="str">
        <f t="shared" si="451"/>
        <v>MISSING</v>
      </c>
      <c r="X2858" s="56">
        <f t="shared" si="452"/>
        <v>-99</v>
      </c>
      <c r="Y2858" s="56">
        <f t="shared" si="453"/>
        <v>-99</v>
      </c>
      <c r="Z2858" s="56">
        <f t="shared" si="454"/>
        <v>-99</v>
      </c>
      <c r="AA2858" s="56">
        <f t="shared" si="455"/>
        <v>-99</v>
      </c>
      <c r="AB2858" s="56">
        <f t="shared" si="456"/>
        <v>-99</v>
      </c>
      <c r="AC2858" s="56">
        <f t="shared" si="457"/>
        <v>-99</v>
      </c>
      <c r="AD2858" s="3"/>
      <c r="AE2858" s="82">
        <f>IF(D2858=1, 'adjustment factor'!$D$4, IF(D2858=-9,-999,IF(D2858="",-999,0)))</f>
        <v>-999</v>
      </c>
      <c r="AF2858" s="82">
        <f>IF(F2858=1, 'adjustment factor'!$D$5, IF(F2858=-9,-999,IF(F2858="",-999,0)))</f>
        <v>-999</v>
      </c>
      <c r="AG2858" s="82">
        <f>IF(E2858=1, 'adjustment factor'!$D$6, IF(E2858=-9,-999,IF(E2858="",-999,0)))</f>
        <v>-999</v>
      </c>
      <c r="AH2858" s="82">
        <f>IF(K2858&gt;=45,'adjustment factor'!$D$7,IF(K2858=-9,-1200,IF(K2858="",-1200,0)))</f>
        <v>-1200</v>
      </c>
      <c r="AI2858" s="82">
        <f>IF(L2858=1, 'adjustment factor'!$D$8, IF(L2858=-9,-999,IF(L2858="",-999,0)))</f>
        <v>-999</v>
      </c>
      <c r="AJ2858" s="82">
        <f>IF(AND(M2858&gt;=1,M2858&lt;=4),'adjustment factor'!$D$9,IF(M2858=-9,-999,IF(M2858=98,-999,IF(M2858=99,-999,IF(M2858="",-999,0)))))</f>
        <v>-999</v>
      </c>
      <c r="AK2858" s="82">
        <f>IF(H2858=1, 'adjustment factor'!$D$10, IF(H2858=-9,-999,IF(H2858="",-999,0)))</f>
        <v>-999</v>
      </c>
      <c r="AL2858" s="82">
        <f>IF(G2858=1, 'adjustment factor'!$D$11, IF(G2858=-9,-999,IF(G2858="",-999,0)))</f>
        <v>-999</v>
      </c>
      <c r="AM2858" s="82">
        <f>IF(I2858=1, 'adjustment factor'!$D$12, IF(I2858=-9,-999,IF(I2858="",-999,0)))</f>
        <v>-999</v>
      </c>
      <c r="AN2858" s="82">
        <f>IF(J2858=1, 'adjustment factor'!$D$13, IF(J2858=-9,-999,IF(J2858="",-999,0)))</f>
        <v>-999</v>
      </c>
      <c r="AO2858" s="82" t="str">
        <f t="shared" si="458"/>
        <v>-999</v>
      </c>
      <c r="AP2858" s="82" t="str">
        <f t="shared" si="459"/>
        <v>MISSING</v>
      </c>
    </row>
    <row r="2859" spans="2:42">
      <c r="B2859" s="207"/>
      <c r="C2859" s="35">
        <v>2855</v>
      </c>
      <c r="D2859" s="161"/>
      <c r="E2859" s="161"/>
      <c r="F2859" s="161"/>
      <c r="G2859" s="161"/>
      <c r="H2859" s="161"/>
      <c r="I2859" s="161"/>
      <c r="J2859" s="161"/>
      <c r="K2859" s="161"/>
      <c r="L2859" s="161"/>
      <c r="M2859" s="161"/>
      <c r="N2859" s="171"/>
      <c r="O2859" s="171"/>
      <c r="P2859" s="171"/>
      <c r="Q2859" s="171"/>
      <c r="R2859" s="171"/>
      <c r="S2859" s="171"/>
      <c r="T2859" s="208" t="str">
        <f t="shared" si="450"/>
        <v>MISSING</v>
      </c>
      <c r="U2859" s="208" t="str">
        <f t="shared" si="451"/>
        <v>MISSING</v>
      </c>
      <c r="X2859" s="56">
        <f t="shared" si="452"/>
        <v>-99</v>
      </c>
      <c r="Y2859" s="56">
        <f t="shared" si="453"/>
        <v>-99</v>
      </c>
      <c r="Z2859" s="56">
        <f t="shared" si="454"/>
        <v>-99</v>
      </c>
      <c r="AA2859" s="56">
        <f t="shared" si="455"/>
        <v>-99</v>
      </c>
      <c r="AB2859" s="56">
        <f t="shared" si="456"/>
        <v>-99</v>
      </c>
      <c r="AC2859" s="56">
        <f t="shared" si="457"/>
        <v>-99</v>
      </c>
      <c r="AD2859" s="3"/>
      <c r="AE2859" s="82">
        <f>IF(D2859=1, 'adjustment factor'!$D$4, IF(D2859=-9,-999,IF(D2859="",-999,0)))</f>
        <v>-999</v>
      </c>
      <c r="AF2859" s="82">
        <f>IF(F2859=1, 'adjustment factor'!$D$5, IF(F2859=-9,-999,IF(F2859="",-999,0)))</f>
        <v>-999</v>
      </c>
      <c r="AG2859" s="82">
        <f>IF(E2859=1, 'adjustment factor'!$D$6, IF(E2859=-9,-999,IF(E2859="",-999,0)))</f>
        <v>-999</v>
      </c>
      <c r="AH2859" s="82">
        <f>IF(K2859&gt;=45,'adjustment factor'!$D$7,IF(K2859=-9,-1200,IF(K2859="",-1200,0)))</f>
        <v>-1200</v>
      </c>
      <c r="AI2859" s="82">
        <f>IF(L2859=1, 'adjustment factor'!$D$8, IF(L2859=-9,-999,IF(L2859="",-999,0)))</f>
        <v>-999</v>
      </c>
      <c r="AJ2859" s="82">
        <f>IF(AND(M2859&gt;=1,M2859&lt;=4),'adjustment factor'!$D$9,IF(M2859=-9,-999,IF(M2859=98,-999,IF(M2859=99,-999,IF(M2859="",-999,0)))))</f>
        <v>-999</v>
      </c>
      <c r="AK2859" s="82">
        <f>IF(H2859=1, 'adjustment factor'!$D$10, IF(H2859=-9,-999,IF(H2859="",-999,0)))</f>
        <v>-999</v>
      </c>
      <c r="AL2859" s="82">
        <f>IF(G2859=1, 'adjustment factor'!$D$11, IF(G2859=-9,-999,IF(G2859="",-999,0)))</f>
        <v>-999</v>
      </c>
      <c r="AM2859" s="82">
        <f>IF(I2859=1, 'adjustment factor'!$D$12, IF(I2859=-9,-999,IF(I2859="",-999,0)))</f>
        <v>-999</v>
      </c>
      <c r="AN2859" s="82">
        <f>IF(J2859=1, 'adjustment factor'!$D$13, IF(J2859=-9,-999,IF(J2859="",-999,0)))</f>
        <v>-999</v>
      </c>
      <c r="AO2859" s="82" t="str">
        <f t="shared" si="458"/>
        <v>-999</v>
      </c>
      <c r="AP2859" s="82" t="str">
        <f t="shared" si="459"/>
        <v>MISSING</v>
      </c>
    </row>
    <row r="2860" spans="2:42">
      <c r="B2860" s="207"/>
      <c r="C2860" s="35">
        <v>2856</v>
      </c>
      <c r="D2860" s="161"/>
      <c r="E2860" s="161"/>
      <c r="F2860" s="161"/>
      <c r="G2860" s="161"/>
      <c r="H2860" s="161"/>
      <c r="I2860" s="161"/>
      <c r="J2860" s="161"/>
      <c r="K2860" s="161"/>
      <c r="L2860" s="161"/>
      <c r="M2860" s="161"/>
      <c r="N2860" s="171"/>
      <c r="O2860" s="171"/>
      <c r="P2860" s="171"/>
      <c r="Q2860" s="171"/>
      <c r="R2860" s="171"/>
      <c r="S2860" s="171"/>
      <c r="T2860" s="208" t="str">
        <f t="shared" si="450"/>
        <v>MISSING</v>
      </c>
      <c r="U2860" s="208" t="str">
        <f t="shared" si="451"/>
        <v>MISSING</v>
      </c>
      <c r="X2860" s="56">
        <f t="shared" si="452"/>
        <v>-99</v>
      </c>
      <c r="Y2860" s="56">
        <f t="shared" si="453"/>
        <v>-99</v>
      </c>
      <c r="Z2860" s="56">
        <f t="shared" si="454"/>
        <v>-99</v>
      </c>
      <c r="AA2860" s="56">
        <f t="shared" si="455"/>
        <v>-99</v>
      </c>
      <c r="AB2860" s="56">
        <f t="shared" si="456"/>
        <v>-99</v>
      </c>
      <c r="AC2860" s="56">
        <f t="shared" si="457"/>
        <v>-99</v>
      </c>
      <c r="AD2860" s="3"/>
      <c r="AE2860" s="82">
        <f>IF(D2860=1, 'adjustment factor'!$D$4, IF(D2860=-9,-999,IF(D2860="",-999,0)))</f>
        <v>-999</v>
      </c>
      <c r="AF2860" s="82">
        <f>IF(F2860=1, 'adjustment factor'!$D$5, IF(F2860=-9,-999,IF(F2860="",-999,0)))</f>
        <v>-999</v>
      </c>
      <c r="AG2860" s="82">
        <f>IF(E2860=1, 'adjustment factor'!$D$6, IF(E2860=-9,-999,IF(E2860="",-999,0)))</f>
        <v>-999</v>
      </c>
      <c r="AH2860" s="82">
        <f>IF(K2860&gt;=45,'adjustment factor'!$D$7,IF(K2860=-9,-1200,IF(K2860="",-1200,0)))</f>
        <v>-1200</v>
      </c>
      <c r="AI2860" s="82">
        <f>IF(L2860=1, 'adjustment factor'!$D$8, IF(L2860=-9,-999,IF(L2860="",-999,0)))</f>
        <v>-999</v>
      </c>
      <c r="AJ2860" s="82">
        <f>IF(AND(M2860&gt;=1,M2860&lt;=4),'adjustment factor'!$D$9,IF(M2860=-9,-999,IF(M2860=98,-999,IF(M2860=99,-999,IF(M2860="",-999,0)))))</f>
        <v>-999</v>
      </c>
      <c r="AK2860" s="82">
        <f>IF(H2860=1, 'adjustment factor'!$D$10, IF(H2860=-9,-999,IF(H2860="",-999,0)))</f>
        <v>-999</v>
      </c>
      <c r="AL2860" s="82">
        <f>IF(G2860=1, 'adjustment factor'!$D$11, IF(G2860=-9,-999,IF(G2860="",-999,0)))</f>
        <v>-999</v>
      </c>
      <c r="AM2860" s="82">
        <f>IF(I2860=1, 'adjustment factor'!$D$12, IF(I2860=-9,-999,IF(I2860="",-999,0)))</f>
        <v>-999</v>
      </c>
      <c r="AN2860" s="82">
        <f>IF(J2860=1, 'adjustment factor'!$D$13, IF(J2860=-9,-999,IF(J2860="",-999,0)))</f>
        <v>-999</v>
      </c>
      <c r="AO2860" s="82" t="str">
        <f t="shared" si="458"/>
        <v>-999</v>
      </c>
      <c r="AP2860" s="82" t="str">
        <f t="shared" si="459"/>
        <v>MISSING</v>
      </c>
    </row>
    <row r="2861" spans="2:42">
      <c r="B2861" s="207"/>
      <c r="C2861" s="35">
        <v>2857</v>
      </c>
      <c r="D2861" s="161"/>
      <c r="E2861" s="161"/>
      <c r="F2861" s="161"/>
      <c r="G2861" s="161"/>
      <c r="H2861" s="161"/>
      <c r="I2861" s="161"/>
      <c r="J2861" s="161"/>
      <c r="K2861" s="161"/>
      <c r="L2861" s="161"/>
      <c r="M2861" s="161"/>
      <c r="N2861" s="171"/>
      <c r="O2861" s="171"/>
      <c r="P2861" s="171"/>
      <c r="Q2861" s="171"/>
      <c r="R2861" s="171"/>
      <c r="S2861" s="171"/>
      <c r="T2861" s="208" t="str">
        <f t="shared" si="450"/>
        <v>MISSING</v>
      </c>
      <c r="U2861" s="208" t="str">
        <f t="shared" si="451"/>
        <v>MISSING</v>
      </c>
      <c r="X2861" s="56">
        <f t="shared" si="452"/>
        <v>-99</v>
      </c>
      <c r="Y2861" s="56">
        <f t="shared" si="453"/>
        <v>-99</v>
      </c>
      <c r="Z2861" s="56">
        <f t="shared" si="454"/>
        <v>-99</v>
      </c>
      <c r="AA2861" s="56">
        <f t="shared" si="455"/>
        <v>-99</v>
      </c>
      <c r="AB2861" s="56">
        <f t="shared" si="456"/>
        <v>-99</v>
      </c>
      <c r="AC2861" s="56">
        <f t="shared" si="457"/>
        <v>-99</v>
      </c>
      <c r="AD2861" s="3"/>
      <c r="AE2861" s="82">
        <f>IF(D2861=1, 'adjustment factor'!$D$4, IF(D2861=-9,-999,IF(D2861="",-999,0)))</f>
        <v>-999</v>
      </c>
      <c r="AF2861" s="82">
        <f>IF(F2861=1, 'adjustment factor'!$D$5, IF(F2861=-9,-999,IF(F2861="",-999,0)))</f>
        <v>-999</v>
      </c>
      <c r="AG2861" s="82">
        <f>IF(E2861=1, 'adjustment factor'!$D$6, IF(E2861=-9,-999,IF(E2861="",-999,0)))</f>
        <v>-999</v>
      </c>
      <c r="AH2861" s="82">
        <f>IF(K2861&gt;=45,'adjustment factor'!$D$7,IF(K2861=-9,-1200,IF(K2861="",-1200,0)))</f>
        <v>-1200</v>
      </c>
      <c r="AI2861" s="82">
        <f>IF(L2861=1, 'adjustment factor'!$D$8, IF(L2861=-9,-999,IF(L2861="",-999,0)))</f>
        <v>-999</v>
      </c>
      <c r="AJ2861" s="82">
        <f>IF(AND(M2861&gt;=1,M2861&lt;=4),'adjustment factor'!$D$9,IF(M2861=-9,-999,IF(M2861=98,-999,IF(M2861=99,-999,IF(M2861="",-999,0)))))</f>
        <v>-999</v>
      </c>
      <c r="AK2861" s="82">
        <f>IF(H2861=1, 'adjustment factor'!$D$10, IF(H2861=-9,-999,IF(H2861="",-999,0)))</f>
        <v>-999</v>
      </c>
      <c r="AL2861" s="82">
        <f>IF(G2861=1, 'adjustment factor'!$D$11, IF(G2861=-9,-999,IF(G2861="",-999,0)))</f>
        <v>-999</v>
      </c>
      <c r="AM2861" s="82">
        <f>IF(I2861=1, 'adjustment factor'!$D$12, IF(I2861=-9,-999,IF(I2861="",-999,0)))</f>
        <v>-999</v>
      </c>
      <c r="AN2861" s="82">
        <f>IF(J2861=1, 'adjustment factor'!$D$13, IF(J2861=-9,-999,IF(J2861="",-999,0)))</f>
        <v>-999</v>
      </c>
      <c r="AO2861" s="82" t="str">
        <f t="shared" si="458"/>
        <v>-999</v>
      </c>
      <c r="AP2861" s="82" t="str">
        <f t="shared" si="459"/>
        <v>MISSING</v>
      </c>
    </row>
    <row r="2862" spans="2:42">
      <c r="B2862" s="207"/>
      <c r="C2862" s="35">
        <v>2858</v>
      </c>
      <c r="D2862" s="161"/>
      <c r="E2862" s="161"/>
      <c r="F2862" s="161"/>
      <c r="G2862" s="161"/>
      <c r="H2862" s="161"/>
      <c r="I2862" s="161"/>
      <c r="J2862" s="161"/>
      <c r="K2862" s="161"/>
      <c r="L2862" s="161"/>
      <c r="M2862" s="161"/>
      <c r="N2862" s="171"/>
      <c r="O2862" s="171"/>
      <c r="P2862" s="171"/>
      <c r="Q2862" s="171"/>
      <c r="R2862" s="171"/>
      <c r="S2862" s="171"/>
      <c r="T2862" s="208" t="str">
        <f t="shared" si="450"/>
        <v>MISSING</v>
      </c>
      <c r="U2862" s="208" t="str">
        <f t="shared" si="451"/>
        <v>MISSING</v>
      </c>
      <c r="X2862" s="56">
        <f t="shared" si="452"/>
        <v>-99</v>
      </c>
      <c r="Y2862" s="56">
        <f t="shared" si="453"/>
        <v>-99</v>
      </c>
      <c r="Z2862" s="56">
        <f t="shared" si="454"/>
        <v>-99</v>
      </c>
      <c r="AA2862" s="56">
        <f t="shared" si="455"/>
        <v>-99</v>
      </c>
      <c r="AB2862" s="56">
        <f t="shared" si="456"/>
        <v>-99</v>
      </c>
      <c r="AC2862" s="56">
        <f t="shared" si="457"/>
        <v>-99</v>
      </c>
      <c r="AD2862" s="3"/>
      <c r="AE2862" s="82">
        <f>IF(D2862=1, 'adjustment factor'!$D$4, IF(D2862=-9,-999,IF(D2862="",-999,0)))</f>
        <v>-999</v>
      </c>
      <c r="AF2862" s="82">
        <f>IF(F2862=1, 'adjustment factor'!$D$5, IF(F2862=-9,-999,IF(F2862="",-999,0)))</f>
        <v>-999</v>
      </c>
      <c r="AG2862" s="82">
        <f>IF(E2862=1, 'adjustment factor'!$D$6, IF(E2862=-9,-999,IF(E2862="",-999,0)))</f>
        <v>-999</v>
      </c>
      <c r="AH2862" s="82">
        <f>IF(K2862&gt;=45,'adjustment factor'!$D$7,IF(K2862=-9,-1200,IF(K2862="",-1200,0)))</f>
        <v>-1200</v>
      </c>
      <c r="AI2862" s="82">
        <f>IF(L2862=1, 'adjustment factor'!$D$8, IF(L2862=-9,-999,IF(L2862="",-999,0)))</f>
        <v>-999</v>
      </c>
      <c r="AJ2862" s="82">
        <f>IF(AND(M2862&gt;=1,M2862&lt;=4),'adjustment factor'!$D$9,IF(M2862=-9,-999,IF(M2862=98,-999,IF(M2862=99,-999,IF(M2862="",-999,0)))))</f>
        <v>-999</v>
      </c>
      <c r="AK2862" s="82">
        <f>IF(H2862=1, 'adjustment factor'!$D$10, IF(H2862=-9,-999,IF(H2862="",-999,0)))</f>
        <v>-999</v>
      </c>
      <c r="AL2862" s="82">
        <f>IF(G2862=1, 'adjustment factor'!$D$11, IF(G2862=-9,-999,IF(G2862="",-999,0)))</f>
        <v>-999</v>
      </c>
      <c r="AM2862" s="82">
        <f>IF(I2862=1, 'adjustment factor'!$D$12, IF(I2862=-9,-999,IF(I2862="",-999,0)))</f>
        <v>-999</v>
      </c>
      <c r="AN2862" s="82">
        <f>IF(J2862=1, 'adjustment factor'!$D$13, IF(J2862=-9,-999,IF(J2862="",-999,0)))</f>
        <v>-999</v>
      </c>
      <c r="AO2862" s="82" t="str">
        <f t="shared" si="458"/>
        <v>-999</v>
      </c>
      <c r="AP2862" s="82" t="str">
        <f t="shared" si="459"/>
        <v>MISSING</v>
      </c>
    </row>
    <row r="2863" spans="2:42">
      <c r="B2863" s="207"/>
      <c r="C2863" s="35">
        <v>2859</v>
      </c>
      <c r="D2863" s="161"/>
      <c r="E2863" s="161"/>
      <c r="F2863" s="161"/>
      <c r="G2863" s="161"/>
      <c r="H2863" s="161"/>
      <c r="I2863" s="161"/>
      <c r="J2863" s="161"/>
      <c r="K2863" s="161"/>
      <c r="L2863" s="161"/>
      <c r="M2863" s="161"/>
      <c r="N2863" s="171"/>
      <c r="O2863" s="171"/>
      <c r="P2863" s="171"/>
      <c r="Q2863" s="171"/>
      <c r="R2863" s="171"/>
      <c r="S2863" s="171"/>
      <c r="T2863" s="208" t="str">
        <f t="shared" si="450"/>
        <v>MISSING</v>
      </c>
      <c r="U2863" s="208" t="str">
        <f t="shared" si="451"/>
        <v>MISSING</v>
      </c>
      <c r="X2863" s="56">
        <f t="shared" si="452"/>
        <v>-99</v>
      </c>
      <c r="Y2863" s="56">
        <f t="shared" si="453"/>
        <v>-99</v>
      </c>
      <c r="Z2863" s="56">
        <f t="shared" si="454"/>
        <v>-99</v>
      </c>
      <c r="AA2863" s="56">
        <f t="shared" si="455"/>
        <v>-99</v>
      </c>
      <c r="AB2863" s="56">
        <f t="shared" si="456"/>
        <v>-99</v>
      </c>
      <c r="AC2863" s="56">
        <f t="shared" si="457"/>
        <v>-99</v>
      </c>
      <c r="AD2863" s="3"/>
      <c r="AE2863" s="82">
        <f>IF(D2863=1, 'adjustment factor'!$D$4, IF(D2863=-9,-999,IF(D2863="",-999,0)))</f>
        <v>-999</v>
      </c>
      <c r="AF2863" s="82">
        <f>IF(F2863=1, 'adjustment factor'!$D$5, IF(F2863=-9,-999,IF(F2863="",-999,0)))</f>
        <v>-999</v>
      </c>
      <c r="AG2863" s="82">
        <f>IF(E2863=1, 'adjustment factor'!$D$6, IF(E2863=-9,-999,IF(E2863="",-999,0)))</f>
        <v>-999</v>
      </c>
      <c r="AH2863" s="82">
        <f>IF(K2863&gt;=45,'adjustment factor'!$D$7,IF(K2863=-9,-1200,IF(K2863="",-1200,0)))</f>
        <v>-1200</v>
      </c>
      <c r="AI2863" s="82">
        <f>IF(L2863=1, 'adjustment factor'!$D$8, IF(L2863=-9,-999,IF(L2863="",-999,0)))</f>
        <v>-999</v>
      </c>
      <c r="AJ2863" s="82">
        <f>IF(AND(M2863&gt;=1,M2863&lt;=4),'adjustment factor'!$D$9,IF(M2863=-9,-999,IF(M2863=98,-999,IF(M2863=99,-999,IF(M2863="",-999,0)))))</f>
        <v>-999</v>
      </c>
      <c r="AK2863" s="82">
        <f>IF(H2863=1, 'adjustment factor'!$D$10, IF(H2863=-9,-999,IF(H2863="",-999,0)))</f>
        <v>-999</v>
      </c>
      <c r="AL2863" s="82">
        <f>IF(G2863=1, 'adjustment factor'!$D$11, IF(G2863=-9,-999,IF(G2863="",-999,0)))</f>
        <v>-999</v>
      </c>
      <c r="AM2863" s="82">
        <f>IF(I2863=1, 'adjustment factor'!$D$12, IF(I2863=-9,-999,IF(I2863="",-999,0)))</f>
        <v>-999</v>
      </c>
      <c r="AN2863" s="82">
        <f>IF(J2863=1, 'adjustment factor'!$D$13, IF(J2863=-9,-999,IF(J2863="",-999,0)))</f>
        <v>-999</v>
      </c>
      <c r="AO2863" s="82" t="str">
        <f t="shared" si="458"/>
        <v>-999</v>
      </c>
      <c r="AP2863" s="82" t="str">
        <f t="shared" si="459"/>
        <v>MISSING</v>
      </c>
    </row>
    <row r="2864" spans="2:42">
      <c r="B2864" s="207"/>
      <c r="C2864" s="35">
        <v>2860</v>
      </c>
      <c r="D2864" s="161"/>
      <c r="E2864" s="161"/>
      <c r="F2864" s="161"/>
      <c r="G2864" s="161"/>
      <c r="H2864" s="161"/>
      <c r="I2864" s="161"/>
      <c r="J2864" s="161"/>
      <c r="K2864" s="161"/>
      <c r="L2864" s="161"/>
      <c r="M2864" s="161"/>
      <c r="N2864" s="171"/>
      <c r="O2864" s="171"/>
      <c r="P2864" s="171"/>
      <c r="Q2864" s="171"/>
      <c r="R2864" s="171"/>
      <c r="S2864" s="171"/>
      <c r="T2864" s="208" t="str">
        <f t="shared" si="450"/>
        <v>MISSING</v>
      </c>
      <c r="U2864" s="208" t="str">
        <f t="shared" si="451"/>
        <v>MISSING</v>
      </c>
      <c r="X2864" s="56">
        <f t="shared" si="452"/>
        <v>-99</v>
      </c>
      <c r="Y2864" s="56">
        <f t="shared" si="453"/>
        <v>-99</v>
      </c>
      <c r="Z2864" s="56">
        <f t="shared" si="454"/>
        <v>-99</v>
      </c>
      <c r="AA2864" s="56">
        <f t="shared" si="455"/>
        <v>-99</v>
      </c>
      <c r="AB2864" s="56">
        <f t="shared" si="456"/>
        <v>-99</v>
      </c>
      <c r="AC2864" s="56">
        <f t="shared" si="457"/>
        <v>-99</v>
      </c>
      <c r="AD2864" s="3"/>
      <c r="AE2864" s="82">
        <f>IF(D2864=1, 'adjustment factor'!$D$4, IF(D2864=-9,-999,IF(D2864="",-999,0)))</f>
        <v>-999</v>
      </c>
      <c r="AF2864" s="82">
        <f>IF(F2864=1, 'adjustment factor'!$D$5, IF(F2864=-9,-999,IF(F2864="",-999,0)))</f>
        <v>-999</v>
      </c>
      <c r="AG2864" s="82">
        <f>IF(E2864=1, 'adjustment factor'!$D$6, IF(E2864=-9,-999,IF(E2864="",-999,0)))</f>
        <v>-999</v>
      </c>
      <c r="AH2864" s="82">
        <f>IF(K2864&gt;=45,'adjustment factor'!$D$7,IF(K2864=-9,-1200,IF(K2864="",-1200,0)))</f>
        <v>-1200</v>
      </c>
      <c r="AI2864" s="82">
        <f>IF(L2864=1, 'adjustment factor'!$D$8, IF(L2864=-9,-999,IF(L2864="",-999,0)))</f>
        <v>-999</v>
      </c>
      <c r="AJ2864" s="82">
        <f>IF(AND(M2864&gt;=1,M2864&lt;=4),'adjustment factor'!$D$9,IF(M2864=-9,-999,IF(M2864=98,-999,IF(M2864=99,-999,IF(M2864="",-999,0)))))</f>
        <v>-999</v>
      </c>
      <c r="AK2864" s="82">
        <f>IF(H2864=1, 'adjustment factor'!$D$10, IF(H2864=-9,-999,IF(H2864="",-999,0)))</f>
        <v>-999</v>
      </c>
      <c r="AL2864" s="82">
        <f>IF(G2864=1, 'adjustment factor'!$D$11, IF(G2864=-9,-999,IF(G2864="",-999,0)))</f>
        <v>-999</v>
      </c>
      <c r="AM2864" s="82">
        <f>IF(I2864=1, 'adjustment factor'!$D$12, IF(I2864=-9,-999,IF(I2864="",-999,0)))</f>
        <v>-999</v>
      </c>
      <c r="AN2864" s="82">
        <f>IF(J2864=1, 'adjustment factor'!$D$13, IF(J2864=-9,-999,IF(J2864="",-999,0)))</f>
        <v>-999</v>
      </c>
      <c r="AO2864" s="82" t="str">
        <f t="shared" si="458"/>
        <v>-999</v>
      </c>
      <c r="AP2864" s="82" t="str">
        <f t="shared" si="459"/>
        <v>MISSING</v>
      </c>
    </row>
    <row r="2865" spans="2:42">
      <c r="B2865" s="207"/>
      <c r="C2865" s="35">
        <v>2861</v>
      </c>
      <c r="D2865" s="161"/>
      <c r="E2865" s="161"/>
      <c r="F2865" s="161"/>
      <c r="G2865" s="161"/>
      <c r="H2865" s="161"/>
      <c r="I2865" s="161"/>
      <c r="J2865" s="161"/>
      <c r="K2865" s="161"/>
      <c r="L2865" s="161"/>
      <c r="M2865" s="161"/>
      <c r="N2865" s="171"/>
      <c r="O2865" s="171"/>
      <c r="P2865" s="171"/>
      <c r="Q2865" s="171"/>
      <c r="R2865" s="171"/>
      <c r="S2865" s="171"/>
      <c r="T2865" s="208" t="str">
        <f t="shared" si="450"/>
        <v>MISSING</v>
      </c>
      <c r="U2865" s="208" t="str">
        <f t="shared" si="451"/>
        <v>MISSING</v>
      </c>
      <c r="X2865" s="56">
        <f t="shared" si="452"/>
        <v>-99</v>
      </c>
      <c r="Y2865" s="56">
        <f t="shared" si="453"/>
        <v>-99</v>
      </c>
      <c r="Z2865" s="56">
        <f t="shared" si="454"/>
        <v>-99</v>
      </c>
      <c r="AA2865" s="56">
        <f t="shared" si="455"/>
        <v>-99</v>
      </c>
      <c r="AB2865" s="56">
        <f t="shared" si="456"/>
        <v>-99</v>
      </c>
      <c r="AC2865" s="56">
        <f t="shared" si="457"/>
        <v>-99</v>
      </c>
      <c r="AD2865" s="3"/>
      <c r="AE2865" s="82">
        <f>IF(D2865=1, 'adjustment factor'!$D$4, IF(D2865=-9,-999,IF(D2865="",-999,0)))</f>
        <v>-999</v>
      </c>
      <c r="AF2865" s="82">
        <f>IF(F2865=1, 'adjustment factor'!$D$5, IF(F2865=-9,-999,IF(F2865="",-999,0)))</f>
        <v>-999</v>
      </c>
      <c r="AG2865" s="82">
        <f>IF(E2865=1, 'adjustment factor'!$D$6, IF(E2865=-9,-999,IF(E2865="",-999,0)))</f>
        <v>-999</v>
      </c>
      <c r="AH2865" s="82">
        <f>IF(K2865&gt;=45,'adjustment factor'!$D$7,IF(K2865=-9,-1200,IF(K2865="",-1200,0)))</f>
        <v>-1200</v>
      </c>
      <c r="AI2865" s="82">
        <f>IF(L2865=1, 'adjustment factor'!$D$8, IF(L2865=-9,-999,IF(L2865="",-999,0)))</f>
        <v>-999</v>
      </c>
      <c r="AJ2865" s="82">
        <f>IF(AND(M2865&gt;=1,M2865&lt;=4),'adjustment factor'!$D$9,IF(M2865=-9,-999,IF(M2865=98,-999,IF(M2865=99,-999,IF(M2865="",-999,0)))))</f>
        <v>-999</v>
      </c>
      <c r="AK2865" s="82">
        <f>IF(H2865=1, 'adjustment factor'!$D$10, IF(H2865=-9,-999,IF(H2865="",-999,0)))</f>
        <v>-999</v>
      </c>
      <c r="AL2865" s="82">
        <f>IF(G2865=1, 'adjustment factor'!$D$11, IF(G2865=-9,-999,IF(G2865="",-999,0)))</f>
        <v>-999</v>
      </c>
      <c r="AM2865" s="82">
        <f>IF(I2865=1, 'adjustment factor'!$D$12, IF(I2865=-9,-999,IF(I2865="",-999,0)))</f>
        <v>-999</v>
      </c>
      <c r="AN2865" s="82">
        <f>IF(J2865=1, 'adjustment factor'!$D$13, IF(J2865=-9,-999,IF(J2865="",-999,0)))</f>
        <v>-999</v>
      </c>
      <c r="AO2865" s="82" t="str">
        <f t="shared" si="458"/>
        <v>-999</v>
      </c>
      <c r="AP2865" s="82" t="str">
        <f t="shared" si="459"/>
        <v>MISSING</v>
      </c>
    </row>
    <row r="2866" spans="2:42">
      <c r="B2866" s="207"/>
      <c r="C2866" s="35">
        <v>2862</v>
      </c>
      <c r="D2866" s="161"/>
      <c r="E2866" s="161"/>
      <c r="F2866" s="161"/>
      <c r="G2866" s="161"/>
      <c r="H2866" s="161"/>
      <c r="I2866" s="161"/>
      <c r="J2866" s="161"/>
      <c r="K2866" s="161"/>
      <c r="L2866" s="161"/>
      <c r="M2866" s="161"/>
      <c r="N2866" s="171"/>
      <c r="O2866" s="171"/>
      <c r="P2866" s="171"/>
      <c r="Q2866" s="171"/>
      <c r="R2866" s="171"/>
      <c r="S2866" s="171"/>
      <c r="T2866" s="208" t="str">
        <f t="shared" si="450"/>
        <v>MISSING</v>
      </c>
      <c r="U2866" s="208" t="str">
        <f t="shared" si="451"/>
        <v>MISSING</v>
      </c>
      <c r="X2866" s="56">
        <f t="shared" si="452"/>
        <v>-99</v>
      </c>
      <c r="Y2866" s="56">
        <f t="shared" si="453"/>
        <v>-99</v>
      </c>
      <c r="Z2866" s="56">
        <f t="shared" si="454"/>
        <v>-99</v>
      </c>
      <c r="AA2866" s="56">
        <f t="shared" si="455"/>
        <v>-99</v>
      </c>
      <c r="AB2866" s="56">
        <f t="shared" si="456"/>
        <v>-99</v>
      </c>
      <c r="AC2866" s="56">
        <f t="shared" si="457"/>
        <v>-99</v>
      </c>
      <c r="AD2866" s="3"/>
      <c r="AE2866" s="82">
        <f>IF(D2866=1, 'adjustment factor'!$D$4, IF(D2866=-9,-999,IF(D2866="",-999,0)))</f>
        <v>-999</v>
      </c>
      <c r="AF2866" s="82">
        <f>IF(F2866=1, 'adjustment factor'!$D$5, IF(F2866=-9,-999,IF(F2866="",-999,0)))</f>
        <v>-999</v>
      </c>
      <c r="AG2866" s="82">
        <f>IF(E2866=1, 'adjustment factor'!$D$6, IF(E2866=-9,-999,IF(E2866="",-999,0)))</f>
        <v>-999</v>
      </c>
      <c r="AH2866" s="82">
        <f>IF(K2866&gt;=45,'adjustment factor'!$D$7,IF(K2866=-9,-1200,IF(K2866="",-1200,0)))</f>
        <v>-1200</v>
      </c>
      <c r="AI2866" s="82">
        <f>IF(L2866=1, 'adjustment factor'!$D$8, IF(L2866=-9,-999,IF(L2866="",-999,0)))</f>
        <v>-999</v>
      </c>
      <c r="AJ2866" s="82">
        <f>IF(AND(M2866&gt;=1,M2866&lt;=4),'adjustment factor'!$D$9,IF(M2866=-9,-999,IF(M2866=98,-999,IF(M2866=99,-999,IF(M2866="",-999,0)))))</f>
        <v>-999</v>
      </c>
      <c r="AK2866" s="82">
        <f>IF(H2866=1, 'adjustment factor'!$D$10, IF(H2866=-9,-999,IF(H2866="",-999,0)))</f>
        <v>-999</v>
      </c>
      <c r="AL2866" s="82">
        <f>IF(G2866=1, 'adjustment factor'!$D$11, IF(G2866=-9,-999,IF(G2866="",-999,0)))</f>
        <v>-999</v>
      </c>
      <c r="AM2866" s="82">
        <f>IF(I2866=1, 'adjustment factor'!$D$12, IF(I2866=-9,-999,IF(I2866="",-999,0)))</f>
        <v>-999</v>
      </c>
      <c r="AN2866" s="82">
        <f>IF(J2866=1, 'adjustment factor'!$D$13, IF(J2866=-9,-999,IF(J2866="",-999,0)))</f>
        <v>-999</v>
      </c>
      <c r="AO2866" s="82" t="str">
        <f t="shared" si="458"/>
        <v>-999</v>
      </c>
      <c r="AP2866" s="82" t="str">
        <f t="shared" si="459"/>
        <v>MISSING</v>
      </c>
    </row>
    <row r="2867" spans="2:42">
      <c r="B2867" s="207"/>
      <c r="C2867" s="35">
        <v>2863</v>
      </c>
      <c r="D2867" s="161"/>
      <c r="E2867" s="161"/>
      <c r="F2867" s="161"/>
      <c r="G2867" s="161"/>
      <c r="H2867" s="161"/>
      <c r="I2867" s="161"/>
      <c r="J2867" s="161"/>
      <c r="K2867" s="161"/>
      <c r="L2867" s="161"/>
      <c r="M2867" s="161"/>
      <c r="N2867" s="171"/>
      <c r="O2867" s="171"/>
      <c r="P2867" s="171"/>
      <c r="Q2867" s="171"/>
      <c r="R2867" s="171"/>
      <c r="S2867" s="171"/>
      <c r="T2867" s="208" t="str">
        <f t="shared" si="450"/>
        <v>MISSING</v>
      </c>
      <c r="U2867" s="208" t="str">
        <f t="shared" si="451"/>
        <v>MISSING</v>
      </c>
      <c r="X2867" s="56">
        <f t="shared" si="452"/>
        <v>-99</v>
      </c>
      <c r="Y2867" s="56">
        <f t="shared" si="453"/>
        <v>-99</v>
      </c>
      <c r="Z2867" s="56">
        <f t="shared" si="454"/>
        <v>-99</v>
      </c>
      <c r="AA2867" s="56">
        <f t="shared" si="455"/>
        <v>-99</v>
      </c>
      <c r="AB2867" s="56">
        <f t="shared" si="456"/>
        <v>-99</v>
      </c>
      <c r="AC2867" s="56">
        <f t="shared" si="457"/>
        <v>-99</v>
      </c>
      <c r="AD2867" s="3"/>
      <c r="AE2867" s="82">
        <f>IF(D2867=1, 'adjustment factor'!$D$4, IF(D2867=-9,-999,IF(D2867="",-999,0)))</f>
        <v>-999</v>
      </c>
      <c r="AF2867" s="82">
        <f>IF(F2867=1, 'adjustment factor'!$D$5, IF(F2867=-9,-999,IF(F2867="",-999,0)))</f>
        <v>-999</v>
      </c>
      <c r="AG2867" s="82">
        <f>IF(E2867=1, 'adjustment factor'!$D$6, IF(E2867=-9,-999,IF(E2867="",-999,0)))</f>
        <v>-999</v>
      </c>
      <c r="AH2867" s="82">
        <f>IF(K2867&gt;=45,'adjustment factor'!$D$7,IF(K2867=-9,-1200,IF(K2867="",-1200,0)))</f>
        <v>-1200</v>
      </c>
      <c r="AI2867" s="82">
        <f>IF(L2867=1, 'adjustment factor'!$D$8, IF(L2867=-9,-999,IF(L2867="",-999,0)))</f>
        <v>-999</v>
      </c>
      <c r="AJ2867" s="82">
        <f>IF(AND(M2867&gt;=1,M2867&lt;=4),'adjustment factor'!$D$9,IF(M2867=-9,-999,IF(M2867=98,-999,IF(M2867=99,-999,IF(M2867="",-999,0)))))</f>
        <v>-999</v>
      </c>
      <c r="AK2867" s="82">
        <f>IF(H2867=1, 'adjustment factor'!$D$10, IF(H2867=-9,-999,IF(H2867="",-999,0)))</f>
        <v>-999</v>
      </c>
      <c r="AL2867" s="82">
        <f>IF(G2867=1, 'adjustment factor'!$D$11, IF(G2867=-9,-999,IF(G2867="",-999,0)))</f>
        <v>-999</v>
      </c>
      <c r="AM2867" s="82">
        <f>IF(I2867=1, 'adjustment factor'!$D$12, IF(I2867=-9,-999,IF(I2867="",-999,0)))</f>
        <v>-999</v>
      </c>
      <c r="AN2867" s="82">
        <f>IF(J2867=1, 'adjustment factor'!$D$13, IF(J2867=-9,-999,IF(J2867="",-999,0)))</f>
        <v>-999</v>
      </c>
      <c r="AO2867" s="82" t="str">
        <f t="shared" si="458"/>
        <v>-999</v>
      </c>
      <c r="AP2867" s="82" t="str">
        <f t="shared" si="459"/>
        <v>MISSING</v>
      </c>
    </row>
    <row r="2868" spans="2:42">
      <c r="B2868" s="207"/>
      <c r="C2868" s="35">
        <v>2864</v>
      </c>
      <c r="D2868" s="161"/>
      <c r="E2868" s="161"/>
      <c r="F2868" s="161"/>
      <c r="G2868" s="161"/>
      <c r="H2868" s="161"/>
      <c r="I2868" s="161"/>
      <c r="J2868" s="161"/>
      <c r="K2868" s="161"/>
      <c r="L2868" s="161"/>
      <c r="M2868" s="161"/>
      <c r="N2868" s="171"/>
      <c r="O2868" s="171"/>
      <c r="P2868" s="171"/>
      <c r="Q2868" s="171"/>
      <c r="R2868" s="171"/>
      <c r="S2868" s="171"/>
      <c r="T2868" s="208" t="str">
        <f t="shared" si="450"/>
        <v>MISSING</v>
      </c>
      <c r="U2868" s="208" t="str">
        <f t="shared" si="451"/>
        <v>MISSING</v>
      </c>
      <c r="X2868" s="56">
        <f t="shared" si="452"/>
        <v>-99</v>
      </c>
      <c r="Y2868" s="56">
        <f t="shared" si="453"/>
        <v>-99</v>
      </c>
      <c r="Z2868" s="56">
        <f t="shared" si="454"/>
        <v>-99</v>
      </c>
      <c r="AA2868" s="56">
        <f t="shared" si="455"/>
        <v>-99</v>
      </c>
      <c r="AB2868" s="56">
        <f t="shared" si="456"/>
        <v>-99</v>
      </c>
      <c r="AC2868" s="56">
        <f t="shared" si="457"/>
        <v>-99</v>
      </c>
      <c r="AD2868" s="3"/>
      <c r="AE2868" s="82">
        <f>IF(D2868=1, 'adjustment factor'!$D$4, IF(D2868=-9,-999,IF(D2868="",-999,0)))</f>
        <v>-999</v>
      </c>
      <c r="AF2868" s="82">
        <f>IF(F2868=1, 'adjustment factor'!$D$5, IF(F2868=-9,-999,IF(F2868="",-999,0)))</f>
        <v>-999</v>
      </c>
      <c r="AG2868" s="82">
        <f>IF(E2868=1, 'adjustment factor'!$D$6, IF(E2868=-9,-999,IF(E2868="",-999,0)))</f>
        <v>-999</v>
      </c>
      <c r="AH2868" s="82">
        <f>IF(K2868&gt;=45,'adjustment factor'!$D$7,IF(K2868=-9,-1200,IF(K2868="",-1200,0)))</f>
        <v>-1200</v>
      </c>
      <c r="AI2868" s="82">
        <f>IF(L2868=1, 'adjustment factor'!$D$8, IF(L2868=-9,-999,IF(L2868="",-999,0)))</f>
        <v>-999</v>
      </c>
      <c r="AJ2868" s="82">
        <f>IF(AND(M2868&gt;=1,M2868&lt;=4),'adjustment factor'!$D$9,IF(M2868=-9,-999,IF(M2868=98,-999,IF(M2868=99,-999,IF(M2868="",-999,0)))))</f>
        <v>-999</v>
      </c>
      <c r="AK2868" s="82">
        <f>IF(H2868=1, 'adjustment factor'!$D$10, IF(H2868=-9,-999,IF(H2868="",-999,0)))</f>
        <v>-999</v>
      </c>
      <c r="AL2868" s="82">
        <f>IF(G2868=1, 'adjustment factor'!$D$11, IF(G2868=-9,-999,IF(G2868="",-999,0)))</f>
        <v>-999</v>
      </c>
      <c r="AM2868" s="82">
        <f>IF(I2868=1, 'adjustment factor'!$D$12, IF(I2868=-9,-999,IF(I2868="",-999,0)))</f>
        <v>-999</v>
      </c>
      <c r="AN2868" s="82">
        <f>IF(J2868=1, 'adjustment factor'!$D$13, IF(J2868=-9,-999,IF(J2868="",-999,0)))</f>
        <v>-999</v>
      </c>
      <c r="AO2868" s="82" t="str">
        <f t="shared" si="458"/>
        <v>-999</v>
      </c>
      <c r="AP2868" s="82" t="str">
        <f t="shared" si="459"/>
        <v>MISSING</v>
      </c>
    </row>
    <row r="2869" spans="2:42">
      <c r="B2869" s="207"/>
      <c r="C2869" s="35">
        <v>2865</v>
      </c>
      <c r="D2869" s="161"/>
      <c r="E2869" s="161"/>
      <c r="F2869" s="161"/>
      <c r="G2869" s="161"/>
      <c r="H2869" s="161"/>
      <c r="I2869" s="161"/>
      <c r="J2869" s="161"/>
      <c r="K2869" s="161"/>
      <c r="L2869" s="161"/>
      <c r="M2869" s="161"/>
      <c r="N2869" s="171"/>
      <c r="O2869" s="171"/>
      <c r="P2869" s="171"/>
      <c r="Q2869" s="171"/>
      <c r="R2869" s="171"/>
      <c r="S2869" s="171"/>
      <c r="T2869" s="208" t="str">
        <f t="shared" si="450"/>
        <v>MISSING</v>
      </c>
      <c r="U2869" s="208" t="str">
        <f t="shared" si="451"/>
        <v>MISSING</v>
      </c>
      <c r="X2869" s="56">
        <f t="shared" si="452"/>
        <v>-99</v>
      </c>
      <c r="Y2869" s="56">
        <f t="shared" si="453"/>
        <v>-99</v>
      </c>
      <c r="Z2869" s="56">
        <f t="shared" si="454"/>
        <v>-99</v>
      </c>
      <c r="AA2869" s="56">
        <f t="shared" si="455"/>
        <v>-99</v>
      </c>
      <c r="AB2869" s="56">
        <f t="shared" si="456"/>
        <v>-99</v>
      </c>
      <c r="AC2869" s="56">
        <f t="shared" si="457"/>
        <v>-99</v>
      </c>
      <c r="AD2869" s="3"/>
      <c r="AE2869" s="82">
        <f>IF(D2869=1, 'adjustment factor'!$D$4, IF(D2869=-9,-999,IF(D2869="",-999,0)))</f>
        <v>-999</v>
      </c>
      <c r="AF2869" s="82">
        <f>IF(F2869=1, 'adjustment factor'!$D$5, IF(F2869=-9,-999,IF(F2869="",-999,0)))</f>
        <v>-999</v>
      </c>
      <c r="AG2869" s="82">
        <f>IF(E2869=1, 'adjustment factor'!$D$6, IF(E2869=-9,-999,IF(E2869="",-999,0)))</f>
        <v>-999</v>
      </c>
      <c r="AH2869" s="82">
        <f>IF(K2869&gt;=45,'adjustment factor'!$D$7,IF(K2869=-9,-1200,IF(K2869="",-1200,0)))</f>
        <v>-1200</v>
      </c>
      <c r="AI2869" s="82">
        <f>IF(L2869=1, 'adjustment factor'!$D$8, IF(L2869=-9,-999,IF(L2869="",-999,0)))</f>
        <v>-999</v>
      </c>
      <c r="AJ2869" s="82">
        <f>IF(AND(M2869&gt;=1,M2869&lt;=4),'adjustment factor'!$D$9,IF(M2869=-9,-999,IF(M2869=98,-999,IF(M2869=99,-999,IF(M2869="",-999,0)))))</f>
        <v>-999</v>
      </c>
      <c r="AK2869" s="82">
        <f>IF(H2869=1, 'adjustment factor'!$D$10, IF(H2869=-9,-999,IF(H2869="",-999,0)))</f>
        <v>-999</v>
      </c>
      <c r="AL2869" s="82">
        <f>IF(G2869=1, 'adjustment factor'!$D$11, IF(G2869=-9,-999,IF(G2869="",-999,0)))</f>
        <v>-999</v>
      </c>
      <c r="AM2869" s="82">
        <f>IF(I2869=1, 'adjustment factor'!$D$12, IF(I2869=-9,-999,IF(I2869="",-999,0)))</f>
        <v>-999</v>
      </c>
      <c r="AN2869" s="82">
        <f>IF(J2869=1, 'adjustment factor'!$D$13, IF(J2869=-9,-999,IF(J2869="",-999,0)))</f>
        <v>-999</v>
      </c>
      <c r="AO2869" s="82" t="str">
        <f t="shared" si="458"/>
        <v>-999</v>
      </c>
      <c r="AP2869" s="82" t="str">
        <f t="shared" si="459"/>
        <v>MISSING</v>
      </c>
    </row>
    <row r="2870" spans="2:42">
      <c r="B2870" s="207"/>
      <c r="C2870" s="35">
        <v>2866</v>
      </c>
      <c r="D2870" s="161"/>
      <c r="E2870" s="161"/>
      <c r="F2870" s="161"/>
      <c r="G2870" s="161"/>
      <c r="H2870" s="161"/>
      <c r="I2870" s="161"/>
      <c r="J2870" s="161"/>
      <c r="K2870" s="161"/>
      <c r="L2870" s="161"/>
      <c r="M2870" s="161"/>
      <c r="N2870" s="171"/>
      <c r="O2870" s="171"/>
      <c r="P2870" s="171"/>
      <c r="Q2870" s="171"/>
      <c r="R2870" s="171"/>
      <c r="S2870" s="171"/>
      <c r="T2870" s="208" t="str">
        <f t="shared" si="450"/>
        <v>MISSING</v>
      </c>
      <c r="U2870" s="208" t="str">
        <f t="shared" si="451"/>
        <v>MISSING</v>
      </c>
      <c r="X2870" s="56">
        <f t="shared" si="452"/>
        <v>-99</v>
      </c>
      <c r="Y2870" s="56">
        <f t="shared" si="453"/>
        <v>-99</v>
      </c>
      <c r="Z2870" s="56">
        <f t="shared" si="454"/>
        <v>-99</v>
      </c>
      <c r="AA2870" s="56">
        <f t="shared" si="455"/>
        <v>-99</v>
      </c>
      <c r="AB2870" s="56">
        <f t="shared" si="456"/>
        <v>-99</v>
      </c>
      <c r="AC2870" s="56">
        <f t="shared" si="457"/>
        <v>-99</v>
      </c>
      <c r="AD2870" s="3"/>
      <c r="AE2870" s="82">
        <f>IF(D2870=1, 'adjustment factor'!$D$4, IF(D2870=-9,-999,IF(D2870="",-999,0)))</f>
        <v>-999</v>
      </c>
      <c r="AF2870" s="82">
        <f>IF(F2870=1, 'adjustment factor'!$D$5, IF(F2870=-9,-999,IF(F2870="",-999,0)))</f>
        <v>-999</v>
      </c>
      <c r="AG2870" s="82">
        <f>IF(E2870=1, 'adjustment factor'!$D$6, IF(E2870=-9,-999,IF(E2870="",-999,0)))</f>
        <v>-999</v>
      </c>
      <c r="AH2870" s="82">
        <f>IF(K2870&gt;=45,'adjustment factor'!$D$7,IF(K2870=-9,-1200,IF(K2870="",-1200,0)))</f>
        <v>-1200</v>
      </c>
      <c r="AI2870" s="82">
        <f>IF(L2870=1, 'adjustment factor'!$D$8, IF(L2870=-9,-999,IF(L2870="",-999,0)))</f>
        <v>-999</v>
      </c>
      <c r="AJ2870" s="82">
        <f>IF(AND(M2870&gt;=1,M2870&lt;=4),'adjustment factor'!$D$9,IF(M2870=-9,-999,IF(M2870=98,-999,IF(M2870=99,-999,IF(M2870="",-999,0)))))</f>
        <v>-999</v>
      </c>
      <c r="AK2870" s="82">
        <f>IF(H2870=1, 'adjustment factor'!$D$10, IF(H2870=-9,-999,IF(H2870="",-999,0)))</f>
        <v>-999</v>
      </c>
      <c r="AL2870" s="82">
        <f>IF(G2870=1, 'adjustment factor'!$D$11, IF(G2870=-9,-999,IF(G2870="",-999,0)))</f>
        <v>-999</v>
      </c>
      <c r="AM2870" s="82">
        <f>IF(I2870=1, 'adjustment factor'!$D$12, IF(I2870=-9,-999,IF(I2870="",-999,0)))</f>
        <v>-999</v>
      </c>
      <c r="AN2870" s="82">
        <f>IF(J2870=1, 'adjustment factor'!$D$13, IF(J2870=-9,-999,IF(J2870="",-999,0)))</f>
        <v>-999</v>
      </c>
      <c r="AO2870" s="82" t="str">
        <f t="shared" si="458"/>
        <v>-999</v>
      </c>
      <c r="AP2870" s="82" t="str">
        <f t="shared" si="459"/>
        <v>MISSING</v>
      </c>
    </row>
    <row r="2871" spans="2:42">
      <c r="B2871" s="207"/>
      <c r="C2871" s="35">
        <v>2867</v>
      </c>
      <c r="D2871" s="161"/>
      <c r="E2871" s="161"/>
      <c r="F2871" s="161"/>
      <c r="G2871" s="161"/>
      <c r="H2871" s="161"/>
      <c r="I2871" s="161"/>
      <c r="J2871" s="161"/>
      <c r="K2871" s="161"/>
      <c r="L2871" s="161"/>
      <c r="M2871" s="161"/>
      <c r="N2871" s="171"/>
      <c r="O2871" s="171"/>
      <c r="P2871" s="171"/>
      <c r="Q2871" s="171"/>
      <c r="R2871" s="171"/>
      <c r="S2871" s="171"/>
      <c r="T2871" s="208" t="str">
        <f t="shared" si="450"/>
        <v>MISSING</v>
      </c>
      <c r="U2871" s="208" t="str">
        <f t="shared" si="451"/>
        <v>MISSING</v>
      </c>
      <c r="X2871" s="56">
        <f t="shared" si="452"/>
        <v>-99</v>
      </c>
      <c r="Y2871" s="56">
        <f t="shared" si="453"/>
        <v>-99</v>
      </c>
      <c r="Z2871" s="56">
        <f t="shared" si="454"/>
        <v>-99</v>
      </c>
      <c r="AA2871" s="56">
        <f t="shared" si="455"/>
        <v>-99</v>
      </c>
      <c r="AB2871" s="56">
        <f t="shared" si="456"/>
        <v>-99</v>
      </c>
      <c r="AC2871" s="56">
        <f t="shared" si="457"/>
        <v>-99</v>
      </c>
      <c r="AD2871" s="3"/>
      <c r="AE2871" s="82">
        <f>IF(D2871=1, 'adjustment factor'!$D$4, IF(D2871=-9,-999,IF(D2871="",-999,0)))</f>
        <v>-999</v>
      </c>
      <c r="AF2871" s="82">
        <f>IF(F2871=1, 'adjustment factor'!$D$5, IF(F2871=-9,-999,IF(F2871="",-999,0)))</f>
        <v>-999</v>
      </c>
      <c r="AG2871" s="82">
        <f>IF(E2871=1, 'adjustment factor'!$D$6, IF(E2871=-9,-999,IF(E2871="",-999,0)))</f>
        <v>-999</v>
      </c>
      <c r="AH2871" s="82">
        <f>IF(K2871&gt;=45,'adjustment factor'!$D$7,IF(K2871=-9,-1200,IF(K2871="",-1200,0)))</f>
        <v>-1200</v>
      </c>
      <c r="AI2871" s="82">
        <f>IF(L2871=1, 'adjustment factor'!$D$8, IF(L2871=-9,-999,IF(L2871="",-999,0)))</f>
        <v>-999</v>
      </c>
      <c r="AJ2871" s="82">
        <f>IF(AND(M2871&gt;=1,M2871&lt;=4),'adjustment factor'!$D$9,IF(M2871=-9,-999,IF(M2871=98,-999,IF(M2871=99,-999,IF(M2871="",-999,0)))))</f>
        <v>-999</v>
      </c>
      <c r="AK2871" s="82">
        <f>IF(H2871=1, 'adjustment factor'!$D$10, IF(H2871=-9,-999,IF(H2871="",-999,0)))</f>
        <v>-999</v>
      </c>
      <c r="AL2871" s="82">
        <f>IF(G2871=1, 'adjustment factor'!$D$11, IF(G2871=-9,-999,IF(G2871="",-999,0)))</f>
        <v>-999</v>
      </c>
      <c r="AM2871" s="82">
        <f>IF(I2871=1, 'adjustment factor'!$D$12, IF(I2871=-9,-999,IF(I2871="",-999,0)))</f>
        <v>-999</v>
      </c>
      <c r="AN2871" s="82">
        <f>IF(J2871=1, 'adjustment factor'!$D$13, IF(J2871=-9,-999,IF(J2871="",-999,0)))</f>
        <v>-999</v>
      </c>
      <c r="AO2871" s="82" t="str">
        <f t="shared" si="458"/>
        <v>-999</v>
      </c>
      <c r="AP2871" s="82" t="str">
        <f t="shared" si="459"/>
        <v>MISSING</v>
      </c>
    </row>
    <row r="2872" spans="2:42">
      <c r="B2872" s="207"/>
      <c r="C2872" s="35">
        <v>2868</v>
      </c>
      <c r="D2872" s="161"/>
      <c r="E2872" s="161"/>
      <c r="F2872" s="161"/>
      <c r="G2872" s="161"/>
      <c r="H2872" s="161"/>
      <c r="I2872" s="161"/>
      <c r="J2872" s="161"/>
      <c r="K2872" s="161"/>
      <c r="L2872" s="161"/>
      <c r="M2872" s="161"/>
      <c r="N2872" s="171"/>
      <c r="O2872" s="171"/>
      <c r="P2872" s="171"/>
      <c r="Q2872" s="171"/>
      <c r="R2872" s="171"/>
      <c r="S2872" s="171"/>
      <c r="T2872" s="208" t="str">
        <f t="shared" si="450"/>
        <v>MISSING</v>
      </c>
      <c r="U2872" s="208" t="str">
        <f t="shared" si="451"/>
        <v>MISSING</v>
      </c>
      <c r="X2872" s="56">
        <f t="shared" si="452"/>
        <v>-99</v>
      </c>
      <c r="Y2872" s="56">
        <f t="shared" si="453"/>
        <v>-99</v>
      </c>
      <c r="Z2872" s="56">
        <f t="shared" si="454"/>
        <v>-99</v>
      </c>
      <c r="AA2872" s="56">
        <f t="shared" si="455"/>
        <v>-99</v>
      </c>
      <c r="AB2872" s="56">
        <f t="shared" si="456"/>
        <v>-99</v>
      </c>
      <c r="AC2872" s="56">
        <f t="shared" si="457"/>
        <v>-99</v>
      </c>
      <c r="AD2872" s="3"/>
      <c r="AE2872" s="82">
        <f>IF(D2872=1, 'adjustment factor'!$D$4, IF(D2872=-9,-999,IF(D2872="",-999,0)))</f>
        <v>-999</v>
      </c>
      <c r="AF2872" s="82">
        <f>IF(F2872=1, 'adjustment factor'!$D$5, IF(F2872=-9,-999,IF(F2872="",-999,0)))</f>
        <v>-999</v>
      </c>
      <c r="AG2872" s="82">
        <f>IF(E2872=1, 'adjustment factor'!$D$6, IF(E2872=-9,-999,IF(E2872="",-999,0)))</f>
        <v>-999</v>
      </c>
      <c r="AH2872" s="82">
        <f>IF(K2872&gt;=45,'adjustment factor'!$D$7,IF(K2872=-9,-1200,IF(K2872="",-1200,0)))</f>
        <v>-1200</v>
      </c>
      <c r="AI2872" s="82">
        <f>IF(L2872=1, 'adjustment factor'!$D$8, IF(L2872=-9,-999,IF(L2872="",-999,0)))</f>
        <v>-999</v>
      </c>
      <c r="AJ2872" s="82">
        <f>IF(AND(M2872&gt;=1,M2872&lt;=4),'adjustment factor'!$D$9,IF(M2872=-9,-999,IF(M2872=98,-999,IF(M2872=99,-999,IF(M2872="",-999,0)))))</f>
        <v>-999</v>
      </c>
      <c r="AK2872" s="82">
        <f>IF(H2872=1, 'adjustment factor'!$D$10, IF(H2872=-9,-999,IF(H2872="",-999,0)))</f>
        <v>-999</v>
      </c>
      <c r="AL2872" s="82">
        <f>IF(G2872=1, 'adjustment factor'!$D$11, IF(G2872=-9,-999,IF(G2872="",-999,0)))</f>
        <v>-999</v>
      </c>
      <c r="AM2872" s="82">
        <f>IF(I2872=1, 'adjustment factor'!$D$12, IF(I2872=-9,-999,IF(I2872="",-999,0)))</f>
        <v>-999</v>
      </c>
      <c r="AN2872" s="82">
        <f>IF(J2872=1, 'adjustment factor'!$D$13, IF(J2872=-9,-999,IF(J2872="",-999,0)))</f>
        <v>-999</v>
      </c>
      <c r="AO2872" s="82" t="str">
        <f t="shared" si="458"/>
        <v>-999</v>
      </c>
      <c r="AP2872" s="82" t="str">
        <f t="shared" si="459"/>
        <v>MISSING</v>
      </c>
    </row>
    <row r="2873" spans="2:42">
      <c r="B2873" s="207"/>
      <c r="C2873" s="35">
        <v>2869</v>
      </c>
      <c r="D2873" s="161"/>
      <c r="E2873" s="161"/>
      <c r="F2873" s="161"/>
      <c r="G2873" s="161"/>
      <c r="H2873" s="161"/>
      <c r="I2873" s="161"/>
      <c r="J2873" s="161"/>
      <c r="K2873" s="161"/>
      <c r="L2873" s="161"/>
      <c r="M2873" s="161"/>
      <c r="N2873" s="171"/>
      <c r="O2873" s="171"/>
      <c r="P2873" s="171"/>
      <c r="Q2873" s="171"/>
      <c r="R2873" s="171"/>
      <c r="S2873" s="171"/>
      <c r="T2873" s="208" t="str">
        <f t="shared" si="450"/>
        <v>MISSING</v>
      </c>
      <c r="U2873" s="208" t="str">
        <f t="shared" si="451"/>
        <v>MISSING</v>
      </c>
      <c r="X2873" s="56">
        <f t="shared" si="452"/>
        <v>-99</v>
      </c>
      <c r="Y2873" s="56">
        <f t="shared" si="453"/>
        <v>-99</v>
      </c>
      <c r="Z2873" s="56">
        <f t="shared" si="454"/>
        <v>-99</v>
      </c>
      <c r="AA2873" s="56">
        <f t="shared" si="455"/>
        <v>-99</v>
      </c>
      <c r="AB2873" s="56">
        <f t="shared" si="456"/>
        <v>-99</v>
      </c>
      <c r="AC2873" s="56">
        <f t="shared" si="457"/>
        <v>-99</v>
      </c>
      <c r="AD2873" s="3"/>
      <c r="AE2873" s="82">
        <f>IF(D2873=1, 'adjustment factor'!$D$4, IF(D2873=-9,-999,IF(D2873="",-999,0)))</f>
        <v>-999</v>
      </c>
      <c r="AF2873" s="82">
        <f>IF(F2873=1, 'adjustment factor'!$D$5, IF(F2873=-9,-999,IF(F2873="",-999,0)))</f>
        <v>-999</v>
      </c>
      <c r="AG2873" s="82">
        <f>IF(E2873=1, 'adjustment factor'!$D$6, IF(E2873=-9,-999,IF(E2873="",-999,0)))</f>
        <v>-999</v>
      </c>
      <c r="AH2873" s="82">
        <f>IF(K2873&gt;=45,'adjustment factor'!$D$7,IF(K2873=-9,-1200,IF(K2873="",-1200,0)))</f>
        <v>-1200</v>
      </c>
      <c r="AI2873" s="82">
        <f>IF(L2873=1, 'adjustment factor'!$D$8, IF(L2873=-9,-999,IF(L2873="",-999,0)))</f>
        <v>-999</v>
      </c>
      <c r="AJ2873" s="82">
        <f>IF(AND(M2873&gt;=1,M2873&lt;=4),'adjustment factor'!$D$9,IF(M2873=-9,-999,IF(M2873=98,-999,IF(M2873=99,-999,IF(M2873="",-999,0)))))</f>
        <v>-999</v>
      </c>
      <c r="AK2873" s="82">
        <f>IF(H2873=1, 'adjustment factor'!$D$10, IF(H2873=-9,-999,IF(H2873="",-999,0)))</f>
        <v>-999</v>
      </c>
      <c r="AL2873" s="82">
        <f>IF(G2873=1, 'adjustment factor'!$D$11, IF(G2873=-9,-999,IF(G2873="",-999,0)))</f>
        <v>-999</v>
      </c>
      <c r="AM2873" s="82">
        <f>IF(I2873=1, 'adjustment factor'!$D$12, IF(I2873=-9,-999,IF(I2873="",-999,0)))</f>
        <v>-999</v>
      </c>
      <c r="AN2873" s="82">
        <f>IF(J2873=1, 'adjustment factor'!$D$13, IF(J2873=-9,-999,IF(J2873="",-999,0)))</f>
        <v>-999</v>
      </c>
      <c r="AO2873" s="82" t="str">
        <f t="shared" si="458"/>
        <v>-999</v>
      </c>
      <c r="AP2873" s="82" t="str">
        <f t="shared" si="459"/>
        <v>MISSING</v>
      </c>
    </row>
    <row r="2874" spans="2:42">
      <c r="B2874" s="207"/>
      <c r="C2874" s="35">
        <v>2870</v>
      </c>
      <c r="D2874" s="161"/>
      <c r="E2874" s="161"/>
      <c r="F2874" s="161"/>
      <c r="G2874" s="161"/>
      <c r="H2874" s="161"/>
      <c r="I2874" s="161"/>
      <c r="J2874" s="161"/>
      <c r="K2874" s="161"/>
      <c r="L2874" s="161"/>
      <c r="M2874" s="161"/>
      <c r="N2874" s="171"/>
      <c r="O2874" s="171"/>
      <c r="P2874" s="171"/>
      <c r="Q2874" s="171"/>
      <c r="R2874" s="171"/>
      <c r="S2874" s="171"/>
      <c r="T2874" s="208" t="str">
        <f t="shared" si="450"/>
        <v>MISSING</v>
      </c>
      <c r="U2874" s="208" t="str">
        <f t="shared" si="451"/>
        <v>MISSING</v>
      </c>
      <c r="X2874" s="56">
        <f t="shared" si="452"/>
        <v>-99</v>
      </c>
      <c r="Y2874" s="56">
        <f t="shared" si="453"/>
        <v>-99</v>
      </c>
      <c r="Z2874" s="56">
        <f t="shared" si="454"/>
        <v>-99</v>
      </c>
      <c r="AA2874" s="56">
        <f t="shared" si="455"/>
        <v>-99</v>
      </c>
      <c r="AB2874" s="56">
        <f t="shared" si="456"/>
        <v>-99</v>
      </c>
      <c r="AC2874" s="56">
        <f t="shared" si="457"/>
        <v>-99</v>
      </c>
      <c r="AD2874" s="3"/>
      <c r="AE2874" s="82">
        <f>IF(D2874=1, 'adjustment factor'!$D$4, IF(D2874=-9,-999,IF(D2874="",-999,0)))</f>
        <v>-999</v>
      </c>
      <c r="AF2874" s="82">
        <f>IF(F2874=1, 'adjustment factor'!$D$5, IF(F2874=-9,-999,IF(F2874="",-999,0)))</f>
        <v>-999</v>
      </c>
      <c r="AG2874" s="82">
        <f>IF(E2874=1, 'adjustment factor'!$D$6, IF(E2874=-9,-999,IF(E2874="",-999,0)))</f>
        <v>-999</v>
      </c>
      <c r="AH2874" s="82">
        <f>IF(K2874&gt;=45,'adjustment factor'!$D$7,IF(K2874=-9,-1200,IF(K2874="",-1200,0)))</f>
        <v>-1200</v>
      </c>
      <c r="AI2874" s="82">
        <f>IF(L2874=1, 'adjustment factor'!$D$8, IF(L2874=-9,-999,IF(L2874="",-999,0)))</f>
        <v>-999</v>
      </c>
      <c r="AJ2874" s="82">
        <f>IF(AND(M2874&gt;=1,M2874&lt;=4),'adjustment factor'!$D$9,IF(M2874=-9,-999,IF(M2874=98,-999,IF(M2874=99,-999,IF(M2874="",-999,0)))))</f>
        <v>-999</v>
      </c>
      <c r="AK2874" s="82">
        <f>IF(H2874=1, 'adjustment factor'!$D$10, IF(H2874=-9,-999,IF(H2874="",-999,0)))</f>
        <v>-999</v>
      </c>
      <c r="AL2874" s="82">
        <f>IF(G2874=1, 'adjustment factor'!$D$11, IF(G2874=-9,-999,IF(G2874="",-999,0)))</f>
        <v>-999</v>
      </c>
      <c r="AM2874" s="82">
        <f>IF(I2874=1, 'adjustment factor'!$D$12, IF(I2874=-9,-999,IF(I2874="",-999,0)))</f>
        <v>-999</v>
      </c>
      <c r="AN2874" s="82">
        <f>IF(J2874=1, 'adjustment factor'!$D$13, IF(J2874=-9,-999,IF(J2874="",-999,0)))</f>
        <v>-999</v>
      </c>
      <c r="AO2874" s="82" t="str">
        <f t="shared" si="458"/>
        <v>-999</v>
      </c>
      <c r="AP2874" s="82" t="str">
        <f t="shared" si="459"/>
        <v>MISSING</v>
      </c>
    </row>
    <row r="2875" spans="2:42">
      <c r="B2875" s="207"/>
      <c r="C2875" s="35">
        <v>2871</v>
      </c>
      <c r="D2875" s="161"/>
      <c r="E2875" s="161"/>
      <c r="F2875" s="161"/>
      <c r="G2875" s="161"/>
      <c r="H2875" s="161"/>
      <c r="I2875" s="161"/>
      <c r="J2875" s="161"/>
      <c r="K2875" s="161"/>
      <c r="L2875" s="161"/>
      <c r="M2875" s="161"/>
      <c r="N2875" s="171"/>
      <c r="O2875" s="171"/>
      <c r="P2875" s="171"/>
      <c r="Q2875" s="171"/>
      <c r="R2875" s="171"/>
      <c r="S2875" s="171"/>
      <c r="T2875" s="208" t="str">
        <f t="shared" si="450"/>
        <v>MISSING</v>
      </c>
      <c r="U2875" s="208" t="str">
        <f t="shared" si="451"/>
        <v>MISSING</v>
      </c>
      <c r="X2875" s="56">
        <f t="shared" si="452"/>
        <v>-99</v>
      </c>
      <c r="Y2875" s="56">
        <f t="shared" si="453"/>
        <v>-99</v>
      </c>
      <c r="Z2875" s="56">
        <f t="shared" si="454"/>
        <v>-99</v>
      </c>
      <c r="AA2875" s="56">
        <f t="shared" si="455"/>
        <v>-99</v>
      </c>
      <c r="AB2875" s="56">
        <f t="shared" si="456"/>
        <v>-99</v>
      </c>
      <c r="AC2875" s="56">
        <f t="shared" si="457"/>
        <v>-99</v>
      </c>
      <c r="AD2875" s="3"/>
      <c r="AE2875" s="82">
        <f>IF(D2875=1, 'adjustment factor'!$D$4, IF(D2875=-9,-999,IF(D2875="",-999,0)))</f>
        <v>-999</v>
      </c>
      <c r="AF2875" s="82">
        <f>IF(F2875=1, 'adjustment factor'!$D$5, IF(F2875=-9,-999,IF(F2875="",-999,0)))</f>
        <v>-999</v>
      </c>
      <c r="AG2875" s="82">
        <f>IF(E2875=1, 'adjustment factor'!$D$6, IF(E2875=-9,-999,IF(E2875="",-999,0)))</f>
        <v>-999</v>
      </c>
      <c r="AH2875" s="82">
        <f>IF(K2875&gt;=45,'adjustment factor'!$D$7,IF(K2875=-9,-1200,IF(K2875="",-1200,0)))</f>
        <v>-1200</v>
      </c>
      <c r="AI2875" s="82">
        <f>IF(L2875=1, 'adjustment factor'!$D$8, IF(L2875=-9,-999,IF(L2875="",-999,0)))</f>
        <v>-999</v>
      </c>
      <c r="AJ2875" s="82">
        <f>IF(AND(M2875&gt;=1,M2875&lt;=4),'adjustment factor'!$D$9,IF(M2875=-9,-999,IF(M2875=98,-999,IF(M2875=99,-999,IF(M2875="",-999,0)))))</f>
        <v>-999</v>
      </c>
      <c r="AK2875" s="82">
        <f>IF(H2875=1, 'adjustment factor'!$D$10, IF(H2875=-9,-999,IF(H2875="",-999,0)))</f>
        <v>-999</v>
      </c>
      <c r="AL2875" s="82">
        <f>IF(G2875=1, 'adjustment factor'!$D$11, IF(G2875=-9,-999,IF(G2875="",-999,0)))</f>
        <v>-999</v>
      </c>
      <c r="AM2875" s="82">
        <f>IF(I2875=1, 'adjustment factor'!$D$12, IF(I2875=-9,-999,IF(I2875="",-999,0)))</f>
        <v>-999</v>
      </c>
      <c r="AN2875" s="82">
        <f>IF(J2875=1, 'adjustment factor'!$D$13, IF(J2875=-9,-999,IF(J2875="",-999,0)))</f>
        <v>-999</v>
      </c>
      <c r="AO2875" s="82" t="str">
        <f t="shared" si="458"/>
        <v>-999</v>
      </c>
      <c r="AP2875" s="82" t="str">
        <f t="shared" si="459"/>
        <v>MISSING</v>
      </c>
    </row>
    <row r="2876" spans="2:42">
      <c r="B2876" s="207"/>
      <c r="C2876" s="35">
        <v>2872</v>
      </c>
      <c r="D2876" s="161"/>
      <c r="E2876" s="161"/>
      <c r="F2876" s="161"/>
      <c r="G2876" s="161"/>
      <c r="H2876" s="161"/>
      <c r="I2876" s="161"/>
      <c r="J2876" s="161"/>
      <c r="K2876" s="161"/>
      <c r="L2876" s="161"/>
      <c r="M2876" s="161"/>
      <c r="N2876" s="171"/>
      <c r="O2876" s="171"/>
      <c r="P2876" s="171"/>
      <c r="Q2876" s="171"/>
      <c r="R2876" s="171"/>
      <c r="S2876" s="171"/>
      <c r="T2876" s="208" t="str">
        <f t="shared" si="450"/>
        <v>MISSING</v>
      </c>
      <c r="U2876" s="208" t="str">
        <f t="shared" si="451"/>
        <v>MISSING</v>
      </c>
      <c r="X2876" s="56">
        <f t="shared" si="452"/>
        <v>-99</v>
      </c>
      <c r="Y2876" s="56">
        <f t="shared" si="453"/>
        <v>-99</v>
      </c>
      <c r="Z2876" s="56">
        <f t="shared" si="454"/>
        <v>-99</v>
      </c>
      <c r="AA2876" s="56">
        <f t="shared" si="455"/>
        <v>-99</v>
      </c>
      <c r="AB2876" s="56">
        <f t="shared" si="456"/>
        <v>-99</v>
      </c>
      <c r="AC2876" s="56">
        <f t="shared" si="457"/>
        <v>-99</v>
      </c>
      <c r="AD2876" s="3"/>
      <c r="AE2876" s="82">
        <f>IF(D2876=1, 'adjustment factor'!$D$4, IF(D2876=-9,-999,IF(D2876="",-999,0)))</f>
        <v>-999</v>
      </c>
      <c r="AF2876" s="82">
        <f>IF(F2876=1, 'adjustment factor'!$D$5, IF(F2876=-9,-999,IF(F2876="",-999,0)))</f>
        <v>-999</v>
      </c>
      <c r="AG2876" s="82">
        <f>IF(E2876=1, 'adjustment factor'!$D$6, IF(E2876=-9,-999,IF(E2876="",-999,0)))</f>
        <v>-999</v>
      </c>
      <c r="AH2876" s="82">
        <f>IF(K2876&gt;=45,'adjustment factor'!$D$7,IF(K2876=-9,-1200,IF(K2876="",-1200,0)))</f>
        <v>-1200</v>
      </c>
      <c r="AI2876" s="82">
        <f>IF(L2876=1, 'adjustment factor'!$D$8, IF(L2876=-9,-999,IF(L2876="",-999,0)))</f>
        <v>-999</v>
      </c>
      <c r="AJ2876" s="82">
        <f>IF(AND(M2876&gt;=1,M2876&lt;=4),'adjustment factor'!$D$9,IF(M2876=-9,-999,IF(M2876=98,-999,IF(M2876=99,-999,IF(M2876="",-999,0)))))</f>
        <v>-999</v>
      </c>
      <c r="AK2876" s="82">
        <f>IF(H2876=1, 'adjustment factor'!$D$10, IF(H2876=-9,-999,IF(H2876="",-999,0)))</f>
        <v>-999</v>
      </c>
      <c r="AL2876" s="82">
        <f>IF(G2876=1, 'adjustment factor'!$D$11, IF(G2876=-9,-999,IF(G2876="",-999,0)))</f>
        <v>-999</v>
      </c>
      <c r="AM2876" s="82">
        <f>IF(I2876=1, 'adjustment factor'!$D$12, IF(I2876=-9,-999,IF(I2876="",-999,0)))</f>
        <v>-999</v>
      </c>
      <c r="AN2876" s="82">
        <f>IF(J2876=1, 'adjustment factor'!$D$13, IF(J2876=-9,-999,IF(J2876="",-999,0)))</f>
        <v>-999</v>
      </c>
      <c r="AO2876" s="82" t="str">
        <f t="shared" si="458"/>
        <v>-999</v>
      </c>
      <c r="AP2876" s="82" t="str">
        <f t="shared" si="459"/>
        <v>MISSING</v>
      </c>
    </row>
    <row r="2877" spans="2:42">
      <c r="B2877" s="207"/>
      <c r="C2877" s="35">
        <v>2873</v>
      </c>
      <c r="D2877" s="161"/>
      <c r="E2877" s="161"/>
      <c r="F2877" s="161"/>
      <c r="G2877" s="161"/>
      <c r="H2877" s="161"/>
      <c r="I2877" s="161"/>
      <c r="J2877" s="161"/>
      <c r="K2877" s="161"/>
      <c r="L2877" s="161"/>
      <c r="M2877" s="161"/>
      <c r="N2877" s="171"/>
      <c r="O2877" s="171"/>
      <c r="P2877" s="171"/>
      <c r="Q2877" s="171"/>
      <c r="R2877" s="171"/>
      <c r="S2877" s="171"/>
      <c r="T2877" s="208" t="str">
        <f t="shared" si="450"/>
        <v>MISSING</v>
      </c>
      <c r="U2877" s="208" t="str">
        <f t="shared" si="451"/>
        <v>MISSING</v>
      </c>
      <c r="X2877" s="56">
        <f t="shared" si="452"/>
        <v>-99</v>
      </c>
      <c r="Y2877" s="56">
        <f t="shared" si="453"/>
        <v>-99</v>
      </c>
      <c r="Z2877" s="56">
        <f t="shared" si="454"/>
        <v>-99</v>
      </c>
      <c r="AA2877" s="56">
        <f t="shared" si="455"/>
        <v>-99</v>
      </c>
      <c r="AB2877" s="56">
        <f t="shared" si="456"/>
        <v>-99</v>
      </c>
      <c r="AC2877" s="56">
        <f t="shared" si="457"/>
        <v>-99</v>
      </c>
      <c r="AD2877" s="3"/>
      <c r="AE2877" s="82">
        <f>IF(D2877=1, 'adjustment factor'!$D$4, IF(D2877=-9,-999,IF(D2877="",-999,0)))</f>
        <v>-999</v>
      </c>
      <c r="AF2877" s="82">
        <f>IF(F2877=1, 'adjustment factor'!$D$5, IF(F2877=-9,-999,IF(F2877="",-999,0)))</f>
        <v>-999</v>
      </c>
      <c r="AG2877" s="82">
        <f>IF(E2877=1, 'adjustment factor'!$D$6, IF(E2877=-9,-999,IF(E2877="",-999,0)))</f>
        <v>-999</v>
      </c>
      <c r="AH2877" s="82">
        <f>IF(K2877&gt;=45,'adjustment factor'!$D$7,IF(K2877=-9,-1200,IF(K2877="",-1200,0)))</f>
        <v>-1200</v>
      </c>
      <c r="AI2877" s="82">
        <f>IF(L2877=1, 'adjustment factor'!$D$8, IF(L2877=-9,-999,IF(L2877="",-999,0)))</f>
        <v>-999</v>
      </c>
      <c r="AJ2877" s="82">
        <f>IF(AND(M2877&gt;=1,M2877&lt;=4),'adjustment factor'!$D$9,IF(M2877=-9,-999,IF(M2877=98,-999,IF(M2877=99,-999,IF(M2877="",-999,0)))))</f>
        <v>-999</v>
      </c>
      <c r="AK2877" s="82">
        <f>IF(H2877=1, 'adjustment factor'!$D$10, IF(H2877=-9,-999,IF(H2877="",-999,0)))</f>
        <v>-999</v>
      </c>
      <c r="AL2877" s="82">
        <f>IF(G2877=1, 'adjustment factor'!$D$11, IF(G2877=-9,-999,IF(G2877="",-999,0)))</f>
        <v>-999</v>
      </c>
      <c r="AM2877" s="82">
        <f>IF(I2877=1, 'adjustment factor'!$D$12, IF(I2877=-9,-999,IF(I2877="",-999,0)))</f>
        <v>-999</v>
      </c>
      <c r="AN2877" s="82">
        <f>IF(J2877=1, 'adjustment factor'!$D$13, IF(J2877=-9,-999,IF(J2877="",-999,0)))</f>
        <v>-999</v>
      </c>
      <c r="AO2877" s="82" t="str">
        <f t="shared" si="458"/>
        <v>-999</v>
      </c>
      <c r="AP2877" s="82" t="str">
        <f t="shared" si="459"/>
        <v>MISSING</v>
      </c>
    </row>
    <row r="2878" spans="2:42">
      <c r="B2878" s="207"/>
      <c r="C2878" s="35">
        <v>2874</v>
      </c>
      <c r="D2878" s="161"/>
      <c r="E2878" s="161"/>
      <c r="F2878" s="161"/>
      <c r="G2878" s="161"/>
      <c r="H2878" s="161"/>
      <c r="I2878" s="161"/>
      <c r="J2878" s="161"/>
      <c r="K2878" s="161"/>
      <c r="L2878" s="161"/>
      <c r="M2878" s="161"/>
      <c r="N2878" s="171"/>
      <c r="O2878" s="171"/>
      <c r="P2878" s="171"/>
      <c r="Q2878" s="171"/>
      <c r="R2878" s="171"/>
      <c r="S2878" s="171"/>
      <c r="T2878" s="208" t="str">
        <f t="shared" si="450"/>
        <v>MISSING</v>
      </c>
      <c r="U2878" s="208" t="str">
        <f t="shared" si="451"/>
        <v>MISSING</v>
      </c>
      <c r="X2878" s="56">
        <f t="shared" si="452"/>
        <v>-99</v>
      </c>
      <c r="Y2878" s="56">
        <f t="shared" si="453"/>
        <v>-99</v>
      </c>
      <c r="Z2878" s="56">
        <f t="shared" si="454"/>
        <v>-99</v>
      </c>
      <c r="AA2878" s="56">
        <f t="shared" si="455"/>
        <v>-99</v>
      </c>
      <c r="AB2878" s="56">
        <f t="shared" si="456"/>
        <v>-99</v>
      </c>
      <c r="AC2878" s="56">
        <f t="shared" si="457"/>
        <v>-99</v>
      </c>
      <c r="AD2878" s="3"/>
      <c r="AE2878" s="82">
        <f>IF(D2878=1, 'adjustment factor'!$D$4, IF(D2878=-9,-999,IF(D2878="",-999,0)))</f>
        <v>-999</v>
      </c>
      <c r="AF2878" s="82">
        <f>IF(F2878=1, 'adjustment factor'!$D$5, IF(F2878=-9,-999,IF(F2878="",-999,0)))</f>
        <v>-999</v>
      </c>
      <c r="AG2878" s="82">
        <f>IF(E2878=1, 'adjustment factor'!$D$6, IF(E2878=-9,-999,IF(E2878="",-999,0)))</f>
        <v>-999</v>
      </c>
      <c r="AH2878" s="82">
        <f>IF(K2878&gt;=45,'adjustment factor'!$D$7,IF(K2878=-9,-1200,IF(K2878="",-1200,0)))</f>
        <v>-1200</v>
      </c>
      <c r="AI2878" s="82">
        <f>IF(L2878=1, 'adjustment factor'!$D$8, IF(L2878=-9,-999,IF(L2878="",-999,0)))</f>
        <v>-999</v>
      </c>
      <c r="AJ2878" s="82">
        <f>IF(AND(M2878&gt;=1,M2878&lt;=4),'adjustment factor'!$D$9,IF(M2878=-9,-999,IF(M2878=98,-999,IF(M2878=99,-999,IF(M2878="",-999,0)))))</f>
        <v>-999</v>
      </c>
      <c r="AK2878" s="82">
        <f>IF(H2878=1, 'adjustment factor'!$D$10, IF(H2878=-9,-999,IF(H2878="",-999,0)))</f>
        <v>-999</v>
      </c>
      <c r="AL2878" s="82">
        <f>IF(G2878=1, 'adjustment factor'!$D$11, IF(G2878=-9,-999,IF(G2878="",-999,0)))</f>
        <v>-999</v>
      </c>
      <c r="AM2878" s="82">
        <f>IF(I2878=1, 'adjustment factor'!$D$12, IF(I2878=-9,-999,IF(I2878="",-999,0)))</f>
        <v>-999</v>
      </c>
      <c r="AN2878" s="82">
        <f>IF(J2878=1, 'adjustment factor'!$D$13, IF(J2878=-9,-999,IF(J2878="",-999,0)))</f>
        <v>-999</v>
      </c>
      <c r="AO2878" s="82" t="str">
        <f t="shared" si="458"/>
        <v>-999</v>
      </c>
      <c r="AP2878" s="82" t="str">
        <f t="shared" si="459"/>
        <v>MISSING</v>
      </c>
    </row>
    <row r="2879" spans="2:42">
      <c r="B2879" s="207"/>
      <c r="C2879" s="35">
        <v>2875</v>
      </c>
      <c r="D2879" s="161"/>
      <c r="E2879" s="161"/>
      <c r="F2879" s="161"/>
      <c r="G2879" s="161"/>
      <c r="H2879" s="161"/>
      <c r="I2879" s="161"/>
      <c r="J2879" s="161"/>
      <c r="K2879" s="161"/>
      <c r="L2879" s="161"/>
      <c r="M2879" s="161"/>
      <c r="N2879" s="171"/>
      <c r="O2879" s="171"/>
      <c r="P2879" s="171"/>
      <c r="Q2879" s="171"/>
      <c r="R2879" s="171"/>
      <c r="S2879" s="171"/>
      <c r="T2879" s="208" t="str">
        <f t="shared" si="450"/>
        <v>MISSING</v>
      </c>
      <c r="U2879" s="208" t="str">
        <f t="shared" si="451"/>
        <v>MISSING</v>
      </c>
      <c r="X2879" s="56">
        <f t="shared" si="452"/>
        <v>-99</v>
      </c>
      <c r="Y2879" s="56">
        <f t="shared" si="453"/>
        <v>-99</v>
      </c>
      <c r="Z2879" s="56">
        <f t="shared" si="454"/>
        <v>-99</v>
      </c>
      <c r="AA2879" s="56">
        <f t="shared" si="455"/>
        <v>-99</v>
      </c>
      <c r="AB2879" s="56">
        <f t="shared" si="456"/>
        <v>-99</v>
      </c>
      <c r="AC2879" s="56">
        <f t="shared" si="457"/>
        <v>-99</v>
      </c>
      <c r="AD2879" s="3"/>
      <c r="AE2879" s="82">
        <f>IF(D2879=1, 'adjustment factor'!$D$4, IF(D2879=-9,-999,IF(D2879="",-999,0)))</f>
        <v>-999</v>
      </c>
      <c r="AF2879" s="82">
        <f>IF(F2879=1, 'adjustment factor'!$D$5, IF(F2879=-9,-999,IF(F2879="",-999,0)))</f>
        <v>-999</v>
      </c>
      <c r="AG2879" s="82">
        <f>IF(E2879=1, 'adjustment factor'!$D$6, IF(E2879=-9,-999,IF(E2879="",-999,0)))</f>
        <v>-999</v>
      </c>
      <c r="AH2879" s="82">
        <f>IF(K2879&gt;=45,'adjustment factor'!$D$7,IF(K2879=-9,-1200,IF(K2879="",-1200,0)))</f>
        <v>-1200</v>
      </c>
      <c r="AI2879" s="82">
        <f>IF(L2879=1, 'adjustment factor'!$D$8, IF(L2879=-9,-999,IF(L2879="",-999,0)))</f>
        <v>-999</v>
      </c>
      <c r="AJ2879" s="82">
        <f>IF(AND(M2879&gt;=1,M2879&lt;=4),'adjustment factor'!$D$9,IF(M2879=-9,-999,IF(M2879=98,-999,IF(M2879=99,-999,IF(M2879="",-999,0)))))</f>
        <v>-999</v>
      </c>
      <c r="AK2879" s="82">
        <f>IF(H2879=1, 'adjustment factor'!$D$10, IF(H2879=-9,-999,IF(H2879="",-999,0)))</f>
        <v>-999</v>
      </c>
      <c r="AL2879" s="82">
        <f>IF(G2879=1, 'adjustment factor'!$D$11, IF(G2879=-9,-999,IF(G2879="",-999,0)))</f>
        <v>-999</v>
      </c>
      <c r="AM2879" s="82">
        <f>IF(I2879=1, 'adjustment factor'!$D$12, IF(I2879=-9,-999,IF(I2879="",-999,0)))</f>
        <v>-999</v>
      </c>
      <c r="AN2879" s="82">
        <f>IF(J2879=1, 'adjustment factor'!$D$13, IF(J2879=-9,-999,IF(J2879="",-999,0)))</f>
        <v>-999</v>
      </c>
      <c r="AO2879" s="82" t="str">
        <f t="shared" si="458"/>
        <v>-999</v>
      </c>
      <c r="AP2879" s="82" t="str">
        <f t="shared" si="459"/>
        <v>MISSING</v>
      </c>
    </row>
    <row r="2880" spans="2:42">
      <c r="B2880" s="207"/>
      <c r="C2880" s="35">
        <v>2876</v>
      </c>
      <c r="D2880" s="161"/>
      <c r="E2880" s="161"/>
      <c r="F2880" s="161"/>
      <c r="G2880" s="161"/>
      <c r="H2880" s="161"/>
      <c r="I2880" s="161"/>
      <c r="J2880" s="161"/>
      <c r="K2880" s="161"/>
      <c r="L2880" s="161"/>
      <c r="M2880" s="161"/>
      <c r="N2880" s="171"/>
      <c r="O2880" s="171"/>
      <c r="P2880" s="171"/>
      <c r="Q2880" s="171"/>
      <c r="R2880" s="171"/>
      <c r="S2880" s="171"/>
      <c r="T2880" s="208" t="str">
        <f t="shared" si="450"/>
        <v>MISSING</v>
      </c>
      <c r="U2880" s="208" t="str">
        <f t="shared" si="451"/>
        <v>MISSING</v>
      </c>
      <c r="X2880" s="56">
        <f t="shared" si="452"/>
        <v>-99</v>
      </c>
      <c r="Y2880" s="56">
        <f t="shared" si="453"/>
        <v>-99</v>
      </c>
      <c r="Z2880" s="56">
        <f t="shared" si="454"/>
        <v>-99</v>
      </c>
      <c r="AA2880" s="56">
        <f t="shared" si="455"/>
        <v>-99</v>
      </c>
      <c r="AB2880" s="56">
        <f t="shared" si="456"/>
        <v>-99</v>
      </c>
      <c r="AC2880" s="56">
        <f t="shared" si="457"/>
        <v>-99</v>
      </c>
      <c r="AD2880" s="3"/>
      <c r="AE2880" s="82">
        <f>IF(D2880=1, 'adjustment factor'!$D$4, IF(D2880=-9,-999,IF(D2880="",-999,0)))</f>
        <v>-999</v>
      </c>
      <c r="AF2880" s="82">
        <f>IF(F2880=1, 'adjustment factor'!$D$5, IF(F2880=-9,-999,IF(F2880="",-999,0)))</f>
        <v>-999</v>
      </c>
      <c r="AG2880" s="82">
        <f>IF(E2880=1, 'adjustment factor'!$D$6, IF(E2880=-9,-999,IF(E2880="",-999,0)))</f>
        <v>-999</v>
      </c>
      <c r="AH2880" s="82">
        <f>IF(K2880&gt;=45,'adjustment factor'!$D$7,IF(K2880=-9,-1200,IF(K2880="",-1200,0)))</f>
        <v>-1200</v>
      </c>
      <c r="AI2880" s="82">
        <f>IF(L2880=1, 'adjustment factor'!$D$8, IF(L2880=-9,-999,IF(L2880="",-999,0)))</f>
        <v>-999</v>
      </c>
      <c r="AJ2880" s="82">
        <f>IF(AND(M2880&gt;=1,M2880&lt;=4),'adjustment factor'!$D$9,IF(M2880=-9,-999,IF(M2880=98,-999,IF(M2880=99,-999,IF(M2880="",-999,0)))))</f>
        <v>-999</v>
      </c>
      <c r="AK2880" s="82">
        <f>IF(H2880=1, 'adjustment factor'!$D$10, IF(H2880=-9,-999,IF(H2880="",-999,0)))</f>
        <v>-999</v>
      </c>
      <c r="AL2880" s="82">
        <f>IF(G2880=1, 'adjustment factor'!$D$11, IF(G2880=-9,-999,IF(G2880="",-999,0)))</f>
        <v>-999</v>
      </c>
      <c r="AM2880" s="82">
        <f>IF(I2880=1, 'adjustment factor'!$D$12, IF(I2880=-9,-999,IF(I2880="",-999,0)))</f>
        <v>-999</v>
      </c>
      <c r="AN2880" s="82">
        <f>IF(J2880=1, 'adjustment factor'!$D$13, IF(J2880=-9,-999,IF(J2880="",-999,0)))</f>
        <v>-999</v>
      </c>
      <c r="AO2880" s="82" t="str">
        <f t="shared" si="458"/>
        <v>-999</v>
      </c>
      <c r="AP2880" s="82" t="str">
        <f t="shared" si="459"/>
        <v>MISSING</v>
      </c>
    </row>
    <row r="2881" spans="2:42">
      <c r="B2881" s="207"/>
      <c r="C2881" s="35">
        <v>2877</v>
      </c>
      <c r="D2881" s="161"/>
      <c r="E2881" s="161"/>
      <c r="F2881" s="161"/>
      <c r="G2881" s="161"/>
      <c r="H2881" s="161"/>
      <c r="I2881" s="161"/>
      <c r="J2881" s="161"/>
      <c r="K2881" s="161"/>
      <c r="L2881" s="161"/>
      <c r="M2881" s="161"/>
      <c r="N2881" s="171"/>
      <c r="O2881" s="171"/>
      <c r="P2881" s="171"/>
      <c r="Q2881" s="171"/>
      <c r="R2881" s="171"/>
      <c r="S2881" s="171"/>
      <c r="T2881" s="208" t="str">
        <f t="shared" si="450"/>
        <v>MISSING</v>
      </c>
      <c r="U2881" s="208" t="str">
        <f t="shared" si="451"/>
        <v>MISSING</v>
      </c>
      <c r="X2881" s="56">
        <f t="shared" si="452"/>
        <v>-99</v>
      </c>
      <c r="Y2881" s="56">
        <f t="shared" si="453"/>
        <v>-99</v>
      </c>
      <c r="Z2881" s="56">
        <f t="shared" si="454"/>
        <v>-99</v>
      </c>
      <c r="AA2881" s="56">
        <f t="shared" si="455"/>
        <v>-99</v>
      </c>
      <c r="AB2881" s="56">
        <f t="shared" si="456"/>
        <v>-99</v>
      </c>
      <c r="AC2881" s="56">
        <f t="shared" si="457"/>
        <v>-99</v>
      </c>
      <c r="AD2881" s="3"/>
      <c r="AE2881" s="82">
        <f>IF(D2881=1, 'adjustment factor'!$D$4, IF(D2881=-9,-999,IF(D2881="",-999,0)))</f>
        <v>-999</v>
      </c>
      <c r="AF2881" s="82">
        <f>IF(F2881=1, 'adjustment factor'!$D$5, IF(F2881=-9,-999,IF(F2881="",-999,0)))</f>
        <v>-999</v>
      </c>
      <c r="AG2881" s="82">
        <f>IF(E2881=1, 'adjustment factor'!$D$6, IF(E2881=-9,-999,IF(E2881="",-999,0)))</f>
        <v>-999</v>
      </c>
      <c r="AH2881" s="82">
        <f>IF(K2881&gt;=45,'adjustment factor'!$D$7,IF(K2881=-9,-1200,IF(K2881="",-1200,0)))</f>
        <v>-1200</v>
      </c>
      <c r="AI2881" s="82">
        <f>IF(L2881=1, 'adjustment factor'!$D$8, IF(L2881=-9,-999,IF(L2881="",-999,0)))</f>
        <v>-999</v>
      </c>
      <c r="AJ2881" s="82">
        <f>IF(AND(M2881&gt;=1,M2881&lt;=4),'adjustment factor'!$D$9,IF(M2881=-9,-999,IF(M2881=98,-999,IF(M2881=99,-999,IF(M2881="",-999,0)))))</f>
        <v>-999</v>
      </c>
      <c r="AK2881" s="82">
        <f>IF(H2881=1, 'adjustment factor'!$D$10, IF(H2881=-9,-999,IF(H2881="",-999,0)))</f>
        <v>-999</v>
      </c>
      <c r="AL2881" s="82">
        <f>IF(G2881=1, 'adjustment factor'!$D$11, IF(G2881=-9,-999,IF(G2881="",-999,0)))</f>
        <v>-999</v>
      </c>
      <c r="AM2881" s="82">
        <f>IF(I2881=1, 'adjustment factor'!$D$12, IF(I2881=-9,-999,IF(I2881="",-999,0)))</f>
        <v>-999</v>
      </c>
      <c r="AN2881" s="82">
        <f>IF(J2881=1, 'adjustment factor'!$D$13, IF(J2881=-9,-999,IF(J2881="",-999,0)))</f>
        <v>-999</v>
      </c>
      <c r="AO2881" s="82" t="str">
        <f t="shared" si="458"/>
        <v>-999</v>
      </c>
      <c r="AP2881" s="82" t="str">
        <f t="shared" si="459"/>
        <v>MISSING</v>
      </c>
    </row>
    <row r="2882" spans="2:42">
      <c r="B2882" s="207"/>
      <c r="C2882" s="35">
        <v>2878</v>
      </c>
      <c r="D2882" s="161"/>
      <c r="E2882" s="161"/>
      <c r="F2882" s="161"/>
      <c r="G2882" s="161"/>
      <c r="H2882" s="161"/>
      <c r="I2882" s="161"/>
      <c r="J2882" s="161"/>
      <c r="K2882" s="161"/>
      <c r="L2882" s="161"/>
      <c r="M2882" s="161"/>
      <c r="N2882" s="171"/>
      <c r="O2882" s="171"/>
      <c r="P2882" s="171"/>
      <c r="Q2882" s="171"/>
      <c r="R2882" s="171"/>
      <c r="S2882" s="171"/>
      <c r="T2882" s="208" t="str">
        <f t="shared" si="450"/>
        <v>MISSING</v>
      </c>
      <c r="U2882" s="208" t="str">
        <f t="shared" si="451"/>
        <v>MISSING</v>
      </c>
      <c r="X2882" s="56">
        <f t="shared" si="452"/>
        <v>-99</v>
      </c>
      <c r="Y2882" s="56">
        <f t="shared" si="453"/>
        <v>-99</v>
      </c>
      <c r="Z2882" s="56">
        <f t="shared" si="454"/>
        <v>-99</v>
      </c>
      <c r="AA2882" s="56">
        <f t="shared" si="455"/>
        <v>-99</v>
      </c>
      <c r="AB2882" s="56">
        <f t="shared" si="456"/>
        <v>-99</v>
      </c>
      <c r="AC2882" s="56">
        <f t="shared" si="457"/>
        <v>-99</v>
      </c>
      <c r="AD2882" s="3"/>
      <c r="AE2882" s="82">
        <f>IF(D2882=1, 'adjustment factor'!$D$4, IF(D2882=-9,-999,IF(D2882="",-999,0)))</f>
        <v>-999</v>
      </c>
      <c r="AF2882" s="82">
        <f>IF(F2882=1, 'adjustment factor'!$D$5, IF(F2882=-9,-999,IF(F2882="",-999,0)))</f>
        <v>-999</v>
      </c>
      <c r="AG2882" s="82">
        <f>IF(E2882=1, 'adjustment factor'!$D$6, IF(E2882=-9,-999,IF(E2882="",-999,0)))</f>
        <v>-999</v>
      </c>
      <c r="AH2882" s="82">
        <f>IF(K2882&gt;=45,'adjustment factor'!$D$7,IF(K2882=-9,-1200,IF(K2882="",-1200,0)))</f>
        <v>-1200</v>
      </c>
      <c r="AI2882" s="82">
        <f>IF(L2882=1, 'adjustment factor'!$D$8, IF(L2882=-9,-999,IF(L2882="",-999,0)))</f>
        <v>-999</v>
      </c>
      <c r="AJ2882" s="82">
        <f>IF(AND(M2882&gt;=1,M2882&lt;=4),'adjustment factor'!$D$9,IF(M2882=-9,-999,IF(M2882=98,-999,IF(M2882=99,-999,IF(M2882="",-999,0)))))</f>
        <v>-999</v>
      </c>
      <c r="AK2882" s="82">
        <f>IF(H2882=1, 'adjustment factor'!$D$10, IF(H2882=-9,-999,IF(H2882="",-999,0)))</f>
        <v>-999</v>
      </c>
      <c r="AL2882" s="82">
        <f>IF(G2882=1, 'adjustment factor'!$D$11, IF(G2882=-9,-999,IF(G2882="",-999,0)))</f>
        <v>-999</v>
      </c>
      <c r="AM2882" s="82">
        <f>IF(I2882=1, 'adjustment factor'!$D$12, IF(I2882=-9,-999,IF(I2882="",-999,0)))</f>
        <v>-999</v>
      </c>
      <c r="AN2882" s="82">
        <f>IF(J2882=1, 'adjustment factor'!$D$13, IF(J2882=-9,-999,IF(J2882="",-999,0)))</f>
        <v>-999</v>
      </c>
      <c r="AO2882" s="82" t="str">
        <f t="shared" si="458"/>
        <v>-999</v>
      </c>
      <c r="AP2882" s="82" t="str">
        <f t="shared" si="459"/>
        <v>MISSING</v>
      </c>
    </row>
    <row r="2883" spans="2:42">
      <c r="B2883" s="207"/>
      <c r="C2883" s="35">
        <v>2879</v>
      </c>
      <c r="D2883" s="161"/>
      <c r="E2883" s="161"/>
      <c r="F2883" s="161"/>
      <c r="G2883" s="161"/>
      <c r="H2883" s="161"/>
      <c r="I2883" s="161"/>
      <c r="J2883" s="161"/>
      <c r="K2883" s="161"/>
      <c r="L2883" s="161"/>
      <c r="M2883" s="161"/>
      <c r="N2883" s="171"/>
      <c r="O2883" s="171"/>
      <c r="P2883" s="171"/>
      <c r="Q2883" s="171"/>
      <c r="R2883" s="171"/>
      <c r="S2883" s="171"/>
      <c r="T2883" s="208" t="str">
        <f t="shared" si="450"/>
        <v>MISSING</v>
      </c>
      <c r="U2883" s="208" t="str">
        <f t="shared" si="451"/>
        <v>MISSING</v>
      </c>
      <c r="X2883" s="56">
        <f t="shared" si="452"/>
        <v>-99</v>
      </c>
      <c r="Y2883" s="56">
        <f t="shared" si="453"/>
        <v>-99</v>
      </c>
      <c r="Z2883" s="56">
        <f t="shared" si="454"/>
        <v>-99</v>
      </c>
      <c r="AA2883" s="56">
        <f t="shared" si="455"/>
        <v>-99</v>
      </c>
      <c r="AB2883" s="56">
        <f t="shared" si="456"/>
        <v>-99</v>
      </c>
      <c r="AC2883" s="56">
        <f t="shared" si="457"/>
        <v>-99</v>
      </c>
      <c r="AD2883" s="3"/>
      <c r="AE2883" s="82">
        <f>IF(D2883=1, 'adjustment factor'!$D$4, IF(D2883=-9,-999,IF(D2883="",-999,0)))</f>
        <v>-999</v>
      </c>
      <c r="AF2883" s="82">
        <f>IF(F2883=1, 'adjustment factor'!$D$5, IF(F2883=-9,-999,IF(F2883="",-999,0)))</f>
        <v>-999</v>
      </c>
      <c r="AG2883" s="82">
        <f>IF(E2883=1, 'adjustment factor'!$D$6, IF(E2883=-9,-999,IF(E2883="",-999,0)))</f>
        <v>-999</v>
      </c>
      <c r="AH2883" s="82">
        <f>IF(K2883&gt;=45,'adjustment factor'!$D$7,IF(K2883=-9,-1200,IF(K2883="",-1200,0)))</f>
        <v>-1200</v>
      </c>
      <c r="AI2883" s="82">
        <f>IF(L2883=1, 'adjustment factor'!$D$8, IF(L2883=-9,-999,IF(L2883="",-999,0)))</f>
        <v>-999</v>
      </c>
      <c r="AJ2883" s="82">
        <f>IF(AND(M2883&gt;=1,M2883&lt;=4),'adjustment factor'!$D$9,IF(M2883=-9,-999,IF(M2883=98,-999,IF(M2883=99,-999,IF(M2883="",-999,0)))))</f>
        <v>-999</v>
      </c>
      <c r="AK2883" s="82">
        <f>IF(H2883=1, 'adjustment factor'!$D$10, IF(H2883=-9,-999,IF(H2883="",-999,0)))</f>
        <v>-999</v>
      </c>
      <c r="AL2883" s="82">
        <f>IF(G2883=1, 'adjustment factor'!$D$11, IF(G2883=-9,-999,IF(G2883="",-999,0)))</f>
        <v>-999</v>
      </c>
      <c r="AM2883" s="82">
        <f>IF(I2883=1, 'adjustment factor'!$D$12, IF(I2883=-9,-999,IF(I2883="",-999,0)))</f>
        <v>-999</v>
      </c>
      <c r="AN2883" s="82">
        <f>IF(J2883=1, 'adjustment factor'!$D$13, IF(J2883=-9,-999,IF(J2883="",-999,0)))</f>
        <v>-999</v>
      </c>
      <c r="AO2883" s="82" t="str">
        <f t="shared" si="458"/>
        <v>-999</v>
      </c>
      <c r="AP2883" s="82" t="str">
        <f t="shared" si="459"/>
        <v>MISSING</v>
      </c>
    </row>
    <row r="2884" spans="2:42">
      <c r="B2884" s="207"/>
      <c r="C2884" s="35">
        <v>2880</v>
      </c>
      <c r="D2884" s="161"/>
      <c r="E2884" s="161"/>
      <c r="F2884" s="161"/>
      <c r="G2884" s="161"/>
      <c r="H2884" s="161"/>
      <c r="I2884" s="161"/>
      <c r="J2884" s="161"/>
      <c r="K2884" s="161"/>
      <c r="L2884" s="161"/>
      <c r="M2884" s="161"/>
      <c r="N2884" s="171"/>
      <c r="O2884" s="171"/>
      <c r="P2884" s="171"/>
      <c r="Q2884" s="171"/>
      <c r="R2884" s="171"/>
      <c r="S2884" s="171"/>
      <c r="T2884" s="208" t="str">
        <f t="shared" si="450"/>
        <v>MISSING</v>
      </c>
      <c r="U2884" s="208" t="str">
        <f t="shared" si="451"/>
        <v>MISSING</v>
      </c>
      <c r="X2884" s="56">
        <f t="shared" si="452"/>
        <v>-99</v>
      </c>
      <c r="Y2884" s="56">
        <f t="shared" si="453"/>
        <v>-99</v>
      </c>
      <c r="Z2884" s="56">
        <f t="shared" si="454"/>
        <v>-99</v>
      </c>
      <c r="AA2884" s="56">
        <f t="shared" si="455"/>
        <v>-99</v>
      </c>
      <c r="AB2884" s="56">
        <f t="shared" si="456"/>
        <v>-99</v>
      </c>
      <c r="AC2884" s="56">
        <f t="shared" si="457"/>
        <v>-99</v>
      </c>
      <c r="AD2884" s="3"/>
      <c r="AE2884" s="82">
        <f>IF(D2884=1, 'adjustment factor'!$D$4, IF(D2884=-9,-999,IF(D2884="",-999,0)))</f>
        <v>-999</v>
      </c>
      <c r="AF2884" s="82">
        <f>IF(F2884=1, 'adjustment factor'!$D$5, IF(F2884=-9,-999,IF(F2884="",-999,0)))</f>
        <v>-999</v>
      </c>
      <c r="AG2884" s="82">
        <f>IF(E2884=1, 'adjustment factor'!$D$6, IF(E2884=-9,-999,IF(E2884="",-999,0)))</f>
        <v>-999</v>
      </c>
      <c r="AH2884" s="82">
        <f>IF(K2884&gt;=45,'adjustment factor'!$D$7,IF(K2884=-9,-1200,IF(K2884="",-1200,0)))</f>
        <v>-1200</v>
      </c>
      <c r="AI2884" s="82">
        <f>IF(L2884=1, 'adjustment factor'!$D$8, IF(L2884=-9,-999,IF(L2884="",-999,0)))</f>
        <v>-999</v>
      </c>
      <c r="AJ2884" s="82">
        <f>IF(AND(M2884&gt;=1,M2884&lt;=4),'adjustment factor'!$D$9,IF(M2884=-9,-999,IF(M2884=98,-999,IF(M2884=99,-999,IF(M2884="",-999,0)))))</f>
        <v>-999</v>
      </c>
      <c r="AK2884" s="82">
        <f>IF(H2884=1, 'adjustment factor'!$D$10, IF(H2884=-9,-999,IF(H2884="",-999,0)))</f>
        <v>-999</v>
      </c>
      <c r="AL2884" s="82">
        <f>IF(G2884=1, 'adjustment factor'!$D$11, IF(G2884=-9,-999,IF(G2884="",-999,0)))</f>
        <v>-999</v>
      </c>
      <c r="AM2884" s="82">
        <f>IF(I2884=1, 'adjustment factor'!$D$12, IF(I2884=-9,-999,IF(I2884="",-999,0)))</f>
        <v>-999</v>
      </c>
      <c r="AN2884" s="82">
        <f>IF(J2884=1, 'adjustment factor'!$D$13, IF(J2884=-9,-999,IF(J2884="",-999,0)))</f>
        <v>-999</v>
      </c>
      <c r="AO2884" s="82" t="str">
        <f t="shared" si="458"/>
        <v>-999</v>
      </c>
      <c r="AP2884" s="82" t="str">
        <f t="shared" si="459"/>
        <v>MISSING</v>
      </c>
    </row>
    <row r="2885" spans="2:42">
      <c r="B2885" s="207"/>
      <c r="C2885" s="35">
        <v>2881</v>
      </c>
      <c r="D2885" s="161"/>
      <c r="E2885" s="161"/>
      <c r="F2885" s="161"/>
      <c r="G2885" s="161"/>
      <c r="H2885" s="161"/>
      <c r="I2885" s="161"/>
      <c r="J2885" s="161"/>
      <c r="K2885" s="161"/>
      <c r="L2885" s="161"/>
      <c r="M2885" s="161"/>
      <c r="N2885" s="171"/>
      <c r="O2885" s="171"/>
      <c r="P2885" s="171"/>
      <c r="Q2885" s="171"/>
      <c r="R2885" s="171"/>
      <c r="S2885" s="171"/>
      <c r="T2885" s="208" t="str">
        <f t="shared" si="450"/>
        <v>MISSING</v>
      </c>
      <c r="U2885" s="208" t="str">
        <f t="shared" si="451"/>
        <v>MISSING</v>
      </c>
      <c r="X2885" s="56">
        <f t="shared" si="452"/>
        <v>-99</v>
      </c>
      <c r="Y2885" s="56">
        <f t="shared" si="453"/>
        <v>-99</v>
      </c>
      <c r="Z2885" s="56">
        <f t="shared" si="454"/>
        <v>-99</v>
      </c>
      <c r="AA2885" s="56">
        <f t="shared" si="455"/>
        <v>-99</v>
      </c>
      <c r="AB2885" s="56">
        <f t="shared" si="456"/>
        <v>-99</v>
      </c>
      <c r="AC2885" s="56">
        <f t="shared" si="457"/>
        <v>-99</v>
      </c>
      <c r="AD2885" s="3"/>
      <c r="AE2885" s="82">
        <f>IF(D2885=1, 'adjustment factor'!$D$4, IF(D2885=-9,-999,IF(D2885="",-999,0)))</f>
        <v>-999</v>
      </c>
      <c r="AF2885" s="82">
        <f>IF(F2885=1, 'adjustment factor'!$D$5, IF(F2885=-9,-999,IF(F2885="",-999,0)))</f>
        <v>-999</v>
      </c>
      <c r="AG2885" s="82">
        <f>IF(E2885=1, 'adjustment factor'!$D$6, IF(E2885=-9,-999,IF(E2885="",-999,0)))</f>
        <v>-999</v>
      </c>
      <c r="AH2885" s="82">
        <f>IF(K2885&gt;=45,'adjustment factor'!$D$7,IF(K2885=-9,-1200,IF(K2885="",-1200,0)))</f>
        <v>-1200</v>
      </c>
      <c r="AI2885" s="82">
        <f>IF(L2885=1, 'adjustment factor'!$D$8, IF(L2885=-9,-999,IF(L2885="",-999,0)))</f>
        <v>-999</v>
      </c>
      <c r="AJ2885" s="82">
        <f>IF(AND(M2885&gt;=1,M2885&lt;=4),'adjustment factor'!$D$9,IF(M2885=-9,-999,IF(M2885=98,-999,IF(M2885=99,-999,IF(M2885="",-999,0)))))</f>
        <v>-999</v>
      </c>
      <c r="AK2885" s="82">
        <f>IF(H2885=1, 'adjustment factor'!$D$10, IF(H2885=-9,-999,IF(H2885="",-999,0)))</f>
        <v>-999</v>
      </c>
      <c r="AL2885" s="82">
        <f>IF(G2885=1, 'adjustment factor'!$D$11, IF(G2885=-9,-999,IF(G2885="",-999,0)))</f>
        <v>-999</v>
      </c>
      <c r="AM2885" s="82">
        <f>IF(I2885=1, 'adjustment factor'!$D$12, IF(I2885=-9,-999,IF(I2885="",-999,0)))</f>
        <v>-999</v>
      </c>
      <c r="AN2885" s="82">
        <f>IF(J2885=1, 'adjustment factor'!$D$13, IF(J2885=-9,-999,IF(J2885="",-999,0)))</f>
        <v>-999</v>
      </c>
      <c r="AO2885" s="82" t="str">
        <f t="shared" si="458"/>
        <v>-999</v>
      </c>
      <c r="AP2885" s="82" t="str">
        <f t="shared" si="459"/>
        <v>MISSING</v>
      </c>
    </row>
    <row r="2886" spans="2:42">
      <c r="B2886" s="207"/>
      <c r="C2886" s="35">
        <v>2882</v>
      </c>
      <c r="D2886" s="161"/>
      <c r="E2886" s="161"/>
      <c r="F2886" s="161"/>
      <c r="G2886" s="161"/>
      <c r="H2886" s="161"/>
      <c r="I2886" s="161"/>
      <c r="J2886" s="161"/>
      <c r="K2886" s="161"/>
      <c r="L2886" s="161"/>
      <c r="M2886" s="161"/>
      <c r="N2886" s="171"/>
      <c r="O2886" s="171"/>
      <c r="P2886" s="171"/>
      <c r="Q2886" s="171"/>
      <c r="R2886" s="171"/>
      <c r="S2886" s="171"/>
      <c r="T2886" s="208" t="str">
        <f t="shared" si="450"/>
        <v>MISSING</v>
      </c>
      <c r="U2886" s="208" t="str">
        <f t="shared" si="451"/>
        <v>MISSING</v>
      </c>
      <c r="X2886" s="56">
        <f t="shared" si="452"/>
        <v>-99</v>
      </c>
      <c r="Y2886" s="56">
        <f t="shared" si="453"/>
        <v>-99</v>
      </c>
      <c r="Z2886" s="56">
        <f t="shared" si="454"/>
        <v>-99</v>
      </c>
      <c r="AA2886" s="56">
        <f t="shared" si="455"/>
        <v>-99</v>
      </c>
      <c r="AB2886" s="56">
        <f t="shared" si="456"/>
        <v>-99</v>
      </c>
      <c r="AC2886" s="56">
        <f t="shared" si="457"/>
        <v>-99</v>
      </c>
      <c r="AD2886" s="3"/>
      <c r="AE2886" s="82">
        <f>IF(D2886=1, 'adjustment factor'!$D$4, IF(D2886=-9,-999,IF(D2886="",-999,0)))</f>
        <v>-999</v>
      </c>
      <c r="AF2886" s="82">
        <f>IF(F2886=1, 'adjustment factor'!$D$5, IF(F2886=-9,-999,IF(F2886="",-999,0)))</f>
        <v>-999</v>
      </c>
      <c r="AG2886" s="82">
        <f>IF(E2886=1, 'adjustment factor'!$D$6, IF(E2886=-9,-999,IF(E2886="",-999,0)))</f>
        <v>-999</v>
      </c>
      <c r="AH2886" s="82">
        <f>IF(K2886&gt;=45,'adjustment factor'!$D$7,IF(K2886=-9,-1200,IF(K2886="",-1200,0)))</f>
        <v>-1200</v>
      </c>
      <c r="AI2886" s="82">
        <f>IF(L2886=1, 'adjustment factor'!$D$8, IF(L2886=-9,-999,IF(L2886="",-999,0)))</f>
        <v>-999</v>
      </c>
      <c r="AJ2886" s="82">
        <f>IF(AND(M2886&gt;=1,M2886&lt;=4),'adjustment factor'!$D$9,IF(M2886=-9,-999,IF(M2886=98,-999,IF(M2886=99,-999,IF(M2886="",-999,0)))))</f>
        <v>-999</v>
      </c>
      <c r="AK2886" s="82">
        <f>IF(H2886=1, 'adjustment factor'!$D$10, IF(H2886=-9,-999,IF(H2886="",-999,0)))</f>
        <v>-999</v>
      </c>
      <c r="AL2886" s="82">
        <f>IF(G2886=1, 'adjustment factor'!$D$11, IF(G2886=-9,-999,IF(G2886="",-999,0)))</f>
        <v>-999</v>
      </c>
      <c r="AM2886" s="82">
        <f>IF(I2886=1, 'adjustment factor'!$D$12, IF(I2886=-9,-999,IF(I2886="",-999,0)))</f>
        <v>-999</v>
      </c>
      <c r="AN2886" s="82">
        <f>IF(J2886=1, 'adjustment factor'!$D$13, IF(J2886=-9,-999,IF(J2886="",-999,0)))</f>
        <v>-999</v>
      </c>
      <c r="AO2886" s="82" t="str">
        <f t="shared" si="458"/>
        <v>-999</v>
      </c>
      <c r="AP2886" s="82" t="str">
        <f t="shared" si="459"/>
        <v>MISSING</v>
      </c>
    </row>
    <row r="2887" spans="2:42">
      <c r="B2887" s="207"/>
      <c r="C2887" s="35">
        <v>2883</v>
      </c>
      <c r="D2887" s="161"/>
      <c r="E2887" s="161"/>
      <c r="F2887" s="161"/>
      <c r="G2887" s="161"/>
      <c r="H2887" s="161"/>
      <c r="I2887" s="161"/>
      <c r="J2887" s="161"/>
      <c r="K2887" s="161"/>
      <c r="L2887" s="161"/>
      <c r="M2887" s="161"/>
      <c r="N2887" s="171"/>
      <c r="O2887" s="171"/>
      <c r="P2887" s="171"/>
      <c r="Q2887" s="171"/>
      <c r="R2887" s="171"/>
      <c r="S2887" s="171"/>
      <c r="T2887" s="208" t="str">
        <f t="shared" si="450"/>
        <v>MISSING</v>
      </c>
      <c r="U2887" s="208" t="str">
        <f t="shared" si="451"/>
        <v>MISSING</v>
      </c>
      <c r="X2887" s="56">
        <f t="shared" si="452"/>
        <v>-99</v>
      </c>
      <c r="Y2887" s="56">
        <f t="shared" si="453"/>
        <v>-99</v>
      </c>
      <c r="Z2887" s="56">
        <f t="shared" si="454"/>
        <v>-99</v>
      </c>
      <c r="AA2887" s="56">
        <f t="shared" si="455"/>
        <v>-99</v>
      </c>
      <c r="AB2887" s="56">
        <f t="shared" si="456"/>
        <v>-99</v>
      </c>
      <c r="AC2887" s="56">
        <f t="shared" si="457"/>
        <v>-99</v>
      </c>
      <c r="AD2887" s="3"/>
      <c r="AE2887" s="82">
        <f>IF(D2887=1, 'adjustment factor'!$D$4, IF(D2887=-9,-999,IF(D2887="",-999,0)))</f>
        <v>-999</v>
      </c>
      <c r="AF2887" s="82">
        <f>IF(F2887=1, 'adjustment factor'!$D$5, IF(F2887=-9,-999,IF(F2887="",-999,0)))</f>
        <v>-999</v>
      </c>
      <c r="AG2887" s="82">
        <f>IF(E2887=1, 'adjustment factor'!$D$6, IF(E2887=-9,-999,IF(E2887="",-999,0)))</f>
        <v>-999</v>
      </c>
      <c r="AH2887" s="82">
        <f>IF(K2887&gt;=45,'adjustment factor'!$D$7,IF(K2887=-9,-1200,IF(K2887="",-1200,0)))</f>
        <v>-1200</v>
      </c>
      <c r="AI2887" s="82">
        <f>IF(L2887=1, 'adjustment factor'!$D$8, IF(L2887=-9,-999,IF(L2887="",-999,0)))</f>
        <v>-999</v>
      </c>
      <c r="AJ2887" s="82">
        <f>IF(AND(M2887&gt;=1,M2887&lt;=4),'adjustment factor'!$D$9,IF(M2887=-9,-999,IF(M2887=98,-999,IF(M2887=99,-999,IF(M2887="",-999,0)))))</f>
        <v>-999</v>
      </c>
      <c r="AK2887" s="82">
        <f>IF(H2887=1, 'adjustment factor'!$D$10, IF(H2887=-9,-999,IF(H2887="",-999,0)))</f>
        <v>-999</v>
      </c>
      <c r="AL2887" s="82">
        <f>IF(G2887=1, 'adjustment factor'!$D$11, IF(G2887=-9,-999,IF(G2887="",-999,0)))</f>
        <v>-999</v>
      </c>
      <c r="AM2887" s="82">
        <f>IF(I2887=1, 'adjustment factor'!$D$12, IF(I2887=-9,-999,IF(I2887="",-999,0)))</f>
        <v>-999</v>
      </c>
      <c r="AN2887" s="82">
        <f>IF(J2887=1, 'adjustment factor'!$D$13, IF(J2887=-9,-999,IF(J2887="",-999,0)))</f>
        <v>-999</v>
      </c>
      <c r="AO2887" s="82" t="str">
        <f t="shared" si="458"/>
        <v>-999</v>
      </c>
      <c r="AP2887" s="82" t="str">
        <f t="shared" si="459"/>
        <v>MISSING</v>
      </c>
    </row>
    <row r="2888" spans="2:42">
      <c r="B2888" s="207"/>
      <c r="C2888" s="35">
        <v>2884</v>
      </c>
      <c r="D2888" s="161"/>
      <c r="E2888" s="161"/>
      <c r="F2888" s="161"/>
      <c r="G2888" s="161"/>
      <c r="H2888" s="161"/>
      <c r="I2888" s="161"/>
      <c r="J2888" s="161"/>
      <c r="K2888" s="161"/>
      <c r="L2888" s="161"/>
      <c r="M2888" s="161"/>
      <c r="N2888" s="171"/>
      <c r="O2888" s="171"/>
      <c r="P2888" s="171"/>
      <c r="Q2888" s="171"/>
      <c r="R2888" s="171"/>
      <c r="S2888" s="171"/>
      <c r="T2888" s="208" t="str">
        <f t="shared" si="450"/>
        <v>MISSING</v>
      </c>
      <c r="U2888" s="208" t="str">
        <f t="shared" si="451"/>
        <v>MISSING</v>
      </c>
      <c r="X2888" s="56">
        <f t="shared" si="452"/>
        <v>-99</v>
      </c>
      <c r="Y2888" s="56">
        <f t="shared" si="453"/>
        <v>-99</v>
      </c>
      <c r="Z2888" s="56">
        <f t="shared" si="454"/>
        <v>-99</v>
      </c>
      <c r="AA2888" s="56">
        <f t="shared" si="455"/>
        <v>-99</v>
      </c>
      <c r="AB2888" s="56">
        <f t="shared" si="456"/>
        <v>-99</v>
      </c>
      <c r="AC2888" s="56">
        <f t="shared" si="457"/>
        <v>-99</v>
      </c>
      <c r="AD2888" s="3"/>
      <c r="AE2888" s="82">
        <f>IF(D2888=1, 'adjustment factor'!$D$4, IF(D2888=-9,-999,IF(D2888="",-999,0)))</f>
        <v>-999</v>
      </c>
      <c r="AF2888" s="82">
        <f>IF(F2888=1, 'adjustment factor'!$D$5, IF(F2888=-9,-999,IF(F2888="",-999,0)))</f>
        <v>-999</v>
      </c>
      <c r="AG2888" s="82">
        <f>IF(E2888=1, 'adjustment factor'!$D$6, IF(E2888=-9,-999,IF(E2888="",-999,0)))</f>
        <v>-999</v>
      </c>
      <c r="AH2888" s="82">
        <f>IF(K2888&gt;=45,'adjustment factor'!$D$7,IF(K2888=-9,-1200,IF(K2888="",-1200,0)))</f>
        <v>-1200</v>
      </c>
      <c r="AI2888" s="82">
        <f>IF(L2888=1, 'adjustment factor'!$D$8, IF(L2888=-9,-999,IF(L2888="",-999,0)))</f>
        <v>-999</v>
      </c>
      <c r="AJ2888" s="82">
        <f>IF(AND(M2888&gt;=1,M2888&lt;=4),'adjustment factor'!$D$9,IF(M2888=-9,-999,IF(M2888=98,-999,IF(M2888=99,-999,IF(M2888="",-999,0)))))</f>
        <v>-999</v>
      </c>
      <c r="AK2888" s="82">
        <f>IF(H2888=1, 'adjustment factor'!$D$10, IF(H2888=-9,-999,IF(H2888="",-999,0)))</f>
        <v>-999</v>
      </c>
      <c r="AL2888" s="82">
        <f>IF(G2888=1, 'adjustment factor'!$D$11, IF(G2888=-9,-999,IF(G2888="",-999,0)))</f>
        <v>-999</v>
      </c>
      <c r="AM2888" s="82">
        <f>IF(I2888=1, 'adjustment factor'!$D$12, IF(I2888=-9,-999,IF(I2888="",-999,0)))</f>
        <v>-999</v>
      </c>
      <c r="AN2888" s="82">
        <f>IF(J2888=1, 'adjustment factor'!$D$13, IF(J2888=-9,-999,IF(J2888="",-999,0)))</f>
        <v>-999</v>
      </c>
      <c r="AO2888" s="82" t="str">
        <f t="shared" si="458"/>
        <v>-999</v>
      </c>
      <c r="AP2888" s="82" t="str">
        <f t="shared" si="459"/>
        <v>MISSING</v>
      </c>
    </row>
    <row r="2889" spans="2:42">
      <c r="B2889" s="207"/>
      <c r="C2889" s="35">
        <v>2885</v>
      </c>
      <c r="D2889" s="161"/>
      <c r="E2889" s="161"/>
      <c r="F2889" s="161"/>
      <c r="G2889" s="161"/>
      <c r="H2889" s="161"/>
      <c r="I2889" s="161"/>
      <c r="J2889" s="161"/>
      <c r="K2889" s="161"/>
      <c r="L2889" s="161"/>
      <c r="M2889" s="161"/>
      <c r="N2889" s="171"/>
      <c r="O2889" s="171"/>
      <c r="P2889" s="171"/>
      <c r="Q2889" s="171"/>
      <c r="R2889" s="171"/>
      <c r="S2889" s="171"/>
      <c r="T2889" s="208" t="str">
        <f t="shared" si="450"/>
        <v>MISSING</v>
      </c>
      <c r="U2889" s="208" t="str">
        <f t="shared" si="451"/>
        <v>MISSING</v>
      </c>
      <c r="X2889" s="56">
        <f t="shared" si="452"/>
        <v>-99</v>
      </c>
      <c r="Y2889" s="56">
        <f t="shared" si="453"/>
        <v>-99</v>
      </c>
      <c r="Z2889" s="56">
        <f t="shared" si="454"/>
        <v>-99</v>
      </c>
      <c r="AA2889" s="56">
        <f t="shared" si="455"/>
        <v>-99</v>
      </c>
      <c r="AB2889" s="56">
        <f t="shared" si="456"/>
        <v>-99</v>
      </c>
      <c r="AC2889" s="56">
        <f t="shared" si="457"/>
        <v>-99</v>
      </c>
      <c r="AD2889" s="3"/>
      <c r="AE2889" s="82">
        <f>IF(D2889=1, 'adjustment factor'!$D$4, IF(D2889=-9,-999,IF(D2889="",-999,0)))</f>
        <v>-999</v>
      </c>
      <c r="AF2889" s="82">
        <f>IF(F2889=1, 'adjustment factor'!$D$5, IF(F2889=-9,-999,IF(F2889="",-999,0)))</f>
        <v>-999</v>
      </c>
      <c r="AG2889" s="82">
        <f>IF(E2889=1, 'adjustment factor'!$D$6, IF(E2889=-9,-999,IF(E2889="",-999,0)))</f>
        <v>-999</v>
      </c>
      <c r="AH2889" s="82">
        <f>IF(K2889&gt;=45,'adjustment factor'!$D$7,IF(K2889=-9,-1200,IF(K2889="",-1200,0)))</f>
        <v>-1200</v>
      </c>
      <c r="AI2889" s="82">
        <f>IF(L2889=1, 'adjustment factor'!$D$8, IF(L2889=-9,-999,IF(L2889="",-999,0)))</f>
        <v>-999</v>
      </c>
      <c r="AJ2889" s="82">
        <f>IF(AND(M2889&gt;=1,M2889&lt;=4),'adjustment factor'!$D$9,IF(M2889=-9,-999,IF(M2889=98,-999,IF(M2889=99,-999,IF(M2889="",-999,0)))))</f>
        <v>-999</v>
      </c>
      <c r="AK2889" s="82">
        <f>IF(H2889=1, 'adjustment factor'!$D$10, IF(H2889=-9,-999,IF(H2889="",-999,0)))</f>
        <v>-999</v>
      </c>
      <c r="AL2889" s="82">
        <f>IF(G2889=1, 'adjustment factor'!$D$11, IF(G2889=-9,-999,IF(G2889="",-999,0)))</f>
        <v>-999</v>
      </c>
      <c r="AM2889" s="82">
        <f>IF(I2889=1, 'adjustment factor'!$D$12, IF(I2889=-9,-999,IF(I2889="",-999,0)))</f>
        <v>-999</v>
      </c>
      <c r="AN2889" s="82">
        <f>IF(J2889=1, 'adjustment factor'!$D$13, IF(J2889=-9,-999,IF(J2889="",-999,0)))</f>
        <v>-999</v>
      </c>
      <c r="AO2889" s="82" t="str">
        <f t="shared" si="458"/>
        <v>-999</v>
      </c>
      <c r="AP2889" s="82" t="str">
        <f t="shared" si="459"/>
        <v>MISSING</v>
      </c>
    </row>
    <row r="2890" spans="2:42">
      <c r="B2890" s="207"/>
      <c r="C2890" s="35">
        <v>2886</v>
      </c>
      <c r="D2890" s="161"/>
      <c r="E2890" s="161"/>
      <c r="F2890" s="161"/>
      <c r="G2890" s="161"/>
      <c r="H2890" s="161"/>
      <c r="I2890" s="161"/>
      <c r="J2890" s="161"/>
      <c r="K2890" s="161"/>
      <c r="L2890" s="161"/>
      <c r="M2890" s="161"/>
      <c r="N2890" s="171"/>
      <c r="O2890" s="171"/>
      <c r="P2890" s="171"/>
      <c r="Q2890" s="171"/>
      <c r="R2890" s="171"/>
      <c r="S2890" s="171"/>
      <c r="T2890" s="208" t="str">
        <f t="shared" si="450"/>
        <v>MISSING</v>
      </c>
      <c r="U2890" s="208" t="str">
        <f t="shared" si="451"/>
        <v>MISSING</v>
      </c>
      <c r="X2890" s="56">
        <f t="shared" si="452"/>
        <v>-99</v>
      </c>
      <c r="Y2890" s="56">
        <f t="shared" si="453"/>
        <v>-99</v>
      </c>
      <c r="Z2890" s="56">
        <f t="shared" si="454"/>
        <v>-99</v>
      </c>
      <c r="AA2890" s="56">
        <f t="shared" si="455"/>
        <v>-99</v>
      </c>
      <c r="AB2890" s="56">
        <f t="shared" si="456"/>
        <v>-99</v>
      </c>
      <c r="AC2890" s="56">
        <f t="shared" si="457"/>
        <v>-99</v>
      </c>
      <c r="AD2890" s="3"/>
      <c r="AE2890" s="82">
        <f>IF(D2890=1, 'adjustment factor'!$D$4, IF(D2890=-9,-999,IF(D2890="",-999,0)))</f>
        <v>-999</v>
      </c>
      <c r="AF2890" s="82">
        <f>IF(F2890=1, 'adjustment factor'!$D$5, IF(F2890=-9,-999,IF(F2890="",-999,0)))</f>
        <v>-999</v>
      </c>
      <c r="AG2890" s="82">
        <f>IF(E2890=1, 'adjustment factor'!$D$6, IF(E2890=-9,-999,IF(E2890="",-999,0)))</f>
        <v>-999</v>
      </c>
      <c r="AH2890" s="82">
        <f>IF(K2890&gt;=45,'adjustment factor'!$D$7,IF(K2890=-9,-1200,IF(K2890="",-1200,0)))</f>
        <v>-1200</v>
      </c>
      <c r="AI2890" s="82">
        <f>IF(L2890=1, 'adjustment factor'!$D$8, IF(L2890=-9,-999,IF(L2890="",-999,0)))</f>
        <v>-999</v>
      </c>
      <c r="AJ2890" s="82">
        <f>IF(AND(M2890&gt;=1,M2890&lt;=4),'adjustment factor'!$D$9,IF(M2890=-9,-999,IF(M2890=98,-999,IF(M2890=99,-999,IF(M2890="",-999,0)))))</f>
        <v>-999</v>
      </c>
      <c r="AK2890" s="82">
        <f>IF(H2890=1, 'adjustment factor'!$D$10, IF(H2890=-9,-999,IF(H2890="",-999,0)))</f>
        <v>-999</v>
      </c>
      <c r="AL2890" s="82">
        <f>IF(G2890=1, 'adjustment factor'!$D$11, IF(G2890=-9,-999,IF(G2890="",-999,0)))</f>
        <v>-999</v>
      </c>
      <c r="AM2890" s="82">
        <f>IF(I2890=1, 'adjustment factor'!$D$12, IF(I2890=-9,-999,IF(I2890="",-999,0)))</f>
        <v>-999</v>
      </c>
      <c r="AN2890" s="82">
        <f>IF(J2890=1, 'adjustment factor'!$D$13, IF(J2890=-9,-999,IF(J2890="",-999,0)))</f>
        <v>-999</v>
      </c>
      <c r="AO2890" s="82" t="str">
        <f t="shared" si="458"/>
        <v>-999</v>
      </c>
      <c r="AP2890" s="82" t="str">
        <f t="shared" si="459"/>
        <v>MISSING</v>
      </c>
    </row>
    <row r="2891" spans="2:42">
      <c r="B2891" s="207"/>
      <c r="C2891" s="35">
        <v>2887</v>
      </c>
      <c r="D2891" s="161"/>
      <c r="E2891" s="161"/>
      <c r="F2891" s="161"/>
      <c r="G2891" s="161"/>
      <c r="H2891" s="161"/>
      <c r="I2891" s="161"/>
      <c r="J2891" s="161"/>
      <c r="K2891" s="161"/>
      <c r="L2891" s="161"/>
      <c r="M2891" s="161"/>
      <c r="N2891" s="171"/>
      <c r="O2891" s="171"/>
      <c r="P2891" s="171"/>
      <c r="Q2891" s="171"/>
      <c r="R2891" s="171"/>
      <c r="S2891" s="171"/>
      <c r="T2891" s="208" t="str">
        <f t="shared" si="450"/>
        <v>MISSING</v>
      </c>
      <c r="U2891" s="208" t="str">
        <f t="shared" si="451"/>
        <v>MISSING</v>
      </c>
      <c r="X2891" s="56">
        <f t="shared" si="452"/>
        <v>-99</v>
      </c>
      <c r="Y2891" s="56">
        <f t="shared" si="453"/>
        <v>-99</v>
      </c>
      <c r="Z2891" s="56">
        <f t="shared" si="454"/>
        <v>-99</v>
      </c>
      <c r="AA2891" s="56">
        <f t="shared" si="455"/>
        <v>-99</v>
      </c>
      <c r="AB2891" s="56">
        <f t="shared" si="456"/>
        <v>-99</v>
      </c>
      <c r="AC2891" s="56">
        <f t="shared" si="457"/>
        <v>-99</v>
      </c>
      <c r="AD2891" s="3"/>
      <c r="AE2891" s="82">
        <f>IF(D2891=1, 'adjustment factor'!$D$4, IF(D2891=-9,-999,IF(D2891="",-999,0)))</f>
        <v>-999</v>
      </c>
      <c r="AF2891" s="82">
        <f>IF(F2891=1, 'adjustment factor'!$D$5, IF(F2891=-9,-999,IF(F2891="",-999,0)))</f>
        <v>-999</v>
      </c>
      <c r="AG2891" s="82">
        <f>IF(E2891=1, 'adjustment factor'!$D$6, IF(E2891=-9,-999,IF(E2891="",-999,0)))</f>
        <v>-999</v>
      </c>
      <c r="AH2891" s="82">
        <f>IF(K2891&gt;=45,'adjustment factor'!$D$7,IF(K2891=-9,-1200,IF(K2891="",-1200,0)))</f>
        <v>-1200</v>
      </c>
      <c r="AI2891" s="82">
        <f>IF(L2891=1, 'adjustment factor'!$D$8, IF(L2891=-9,-999,IF(L2891="",-999,0)))</f>
        <v>-999</v>
      </c>
      <c r="AJ2891" s="82">
        <f>IF(AND(M2891&gt;=1,M2891&lt;=4),'adjustment factor'!$D$9,IF(M2891=-9,-999,IF(M2891=98,-999,IF(M2891=99,-999,IF(M2891="",-999,0)))))</f>
        <v>-999</v>
      </c>
      <c r="AK2891" s="82">
        <f>IF(H2891=1, 'adjustment factor'!$D$10, IF(H2891=-9,-999,IF(H2891="",-999,0)))</f>
        <v>-999</v>
      </c>
      <c r="AL2891" s="82">
        <f>IF(G2891=1, 'adjustment factor'!$D$11, IF(G2891=-9,-999,IF(G2891="",-999,0)))</f>
        <v>-999</v>
      </c>
      <c r="AM2891" s="82">
        <f>IF(I2891=1, 'adjustment factor'!$D$12, IF(I2891=-9,-999,IF(I2891="",-999,0)))</f>
        <v>-999</v>
      </c>
      <c r="AN2891" s="82">
        <f>IF(J2891=1, 'adjustment factor'!$D$13, IF(J2891=-9,-999,IF(J2891="",-999,0)))</f>
        <v>-999</v>
      </c>
      <c r="AO2891" s="82" t="str">
        <f t="shared" si="458"/>
        <v>-999</v>
      </c>
      <c r="AP2891" s="82" t="str">
        <f t="shared" si="459"/>
        <v>MISSING</v>
      </c>
    </row>
    <row r="2892" spans="2:42">
      <c r="B2892" s="207"/>
      <c r="C2892" s="35">
        <v>2888</v>
      </c>
      <c r="D2892" s="161"/>
      <c r="E2892" s="161"/>
      <c r="F2892" s="161"/>
      <c r="G2892" s="161"/>
      <c r="H2892" s="161"/>
      <c r="I2892" s="161"/>
      <c r="J2892" s="161"/>
      <c r="K2892" s="161"/>
      <c r="L2892" s="161"/>
      <c r="M2892" s="161"/>
      <c r="N2892" s="171"/>
      <c r="O2892" s="171"/>
      <c r="P2892" s="171"/>
      <c r="Q2892" s="171"/>
      <c r="R2892" s="171"/>
      <c r="S2892" s="171"/>
      <c r="T2892" s="208" t="str">
        <f t="shared" si="450"/>
        <v>MISSING</v>
      </c>
      <c r="U2892" s="208" t="str">
        <f t="shared" si="451"/>
        <v>MISSING</v>
      </c>
      <c r="X2892" s="56">
        <f t="shared" si="452"/>
        <v>-99</v>
      </c>
      <c r="Y2892" s="56">
        <f t="shared" si="453"/>
        <v>-99</v>
      </c>
      <c r="Z2892" s="56">
        <f t="shared" si="454"/>
        <v>-99</v>
      </c>
      <c r="AA2892" s="56">
        <f t="shared" si="455"/>
        <v>-99</v>
      </c>
      <c r="AB2892" s="56">
        <f t="shared" si="456"/>
        <v>-99</v>
      </c>
      <c r="AC2892" s="56">
        <f t="shared" si="457"/>
        <v>-99</v>
      </c>
      <c r="AD2892" s="3"/>
      <c r="AE2892" s="82">
        <f>IF(D2892=1, 'adjustment factor'!$D$4, IF(D2892=-9,-999,IF(D2892="",-999,0)))</f>
        <v>-999</v>
      </c>
      <c r="AF2892" s="82">
        <f>IF(F2892=1, 'adjustment factor'!$D$5, IF(F2892=-9,-999,IF(F2892="",-999,0)))</f>
        <v>-999</v>
      </c>
      <c r="AG2892" s="82">
        <f>IF(E2892=1, 'adjustment factor'!$D$6, IF(E2892=-9,-999,IF(E2892="",-999,0)))</f>
        <v>-999</v>
      </c>
      <c r="AH2892" s="82">
        <f>IF(K2892&gt;=45,'adjustment factor'!$D$7,IF(K2892=-9,-1200,IF(K2892="",-1200,0)))</f>
        <v>-1200</v>
      </c>
      <c r="AI2892" s="82">
        <f>IF(L2892=1, 'adjustment factor'!$D$8, IF(L2892=-9,-999,IF(L2892="",-999,0)))</f>
        <v>-999</v>
      </c>
      <c r="AJ2892" s="82">
        <f>IF(AND(M2892&gt;=1,M2892&lt;=4),'adjustment factor'!$D$9,IF(M2892=-9,-999,IF(M2892=98,-999,IF(M2892=99,-999,IF(M2892="",-999,0)))))</f>
        <v>-999</v>
      </c>
      <c r="AK2892" s="82">
        <f>IF(H2892=1, 'adjustment factor'!$D$10, IF(H2892=-9,-999,IF(H2892="",-999,0)))</f>
        <v>-999</v>
      </c>
      <c r="AL2892" s="82">
        <f>IF(G2892=1, 'adjustment factor'!$D$11, IF(G2892=-9,-999,IF(G2892="",-999,0)))</f>
        <v>-999</v>
      </c>
      <c r="AM2892" s="82">
        <f>IF(I2892=1, 'adjustment factor'!$D$12, IF(I2892=-9,-999,IF(I2892="",-999,0)))</f>
        <v>-999</v>
      </c>
      <c r="AN2892" s="82">
        <f>IF(J2892=1, 'adjustment factor'!$D$13, IF(J2892=-9,-999,IF(J2892="",-999,0)))</f>
        <v>-999</v>
      </c>
      <c r="AO2892" s="82" t="str">
        <f t="shared" si="458"/>
        <v>-999</v>
      </c>
      <c r="AP2892" s="82" t="str">
        <f t="shared" si="459"/>
        <v>MISSING</v>
      </c>
    </row>
    <row r="2893" spans="2:42">
      <c r="B2893" s="207"/>
      <c r="C2893" s="35">
        <v>2889</v>
      </c>
      <c r="D2893" s="161"/>
      <c r="E2893" s="161"/>
      <c r="F2893" s="161"/>
      <c r="G2893" s="161"/>
      <c r="H2893" s="161"/>
      <c r="I2893" s="161"/>
      <c r="J2893" s="161"/>
      <c r="K2893" s="161"/>
      <c r="L2893" s="161"/>
      <c r="M2893" s="161"/>
      <c r="N2893" s="171"/>
      <c r="O2893" s="171"/>
      <c r="P2893" s="171"/>
      <c r="Q2893" s="171"/>
      <c r="R2893" s="171"/>
      <c r="S2893" s="171"/>
      <c r="T2893" s="208" t="str">
        <f t="shared" si="450"/>
        <v>MISSING</v>
      </c>
      <c r="U2893" s="208" t="str">
        <f t="shared" si="451"/>
        <v>MISSING</v>
      </c>
      <c r="X2893" s="56">
        <f t="shared" si="452"/>
        <v>-99</v>
      </c>
      <c r="Y2893" s="56">
        <f t="shared" si="453"/>
        <v>-99</v>
      </c>
      <c r="Z2893" s="56">
        <f t="shared" si="454"/>
        <v>-99</v>
      </c>
      <c r="AA2893" s="56">
        <f t="shared" si="455"/>
        <v>-99</v>
      </c>
      <c r="AB2893" s="56">
        <f t="shared" si="456"/>
        <v>-99</v>
      </c>
      <c r="AC2893" s="56">
        <f t="shared" si="457"/>
        <v>-99</v>
      </c>
      <c r="AD2893" s="3"/>
      <c r="AE2893" s="82">
        <f>IF(D2893=1, 'adjustment factor'!$D$4, IF(D2893=-9,-999,IF(D2893="",-999,0)))</f>
        <v>-999</v>
      </c>
      <c r="AF2893" s="82">
        <f>IF(F2893=1, 'adjustment factor'!$D$5, IF(F2893=-9,-999,IF(F2893="",-999,0)))</f>
        <v>-999</v>
      </c>
      <c r="AG2893" s="82">
        <f>IF(E2893=1, 'adjustment factor'!$D$6, IF(E2893=-9,-999,IF(E2893="",-999,0)))</f>
        <v>-999</v>
      </c>
      <c r="AH2893" s="82">
        <f>IF(K2893&gt;=45,'adjustment factor'!$D$7,IF(K2893=-9,-1200,IF(K2893="",-1200,0)))</f>
        <v>-1200</v>
      </c>
      <c r="AI2893" s="82">
        <f>IF(L2893=1, 'adjustment factor'!$D$8, IF(L2893=-9,-999,IF(L2893="",-999,0)))</f>
        <v>-999</v>
      </c>
      <c r="AJ2893" s="82">
        <f>IF(AND(M2893&gt;=1,M2893&lt;=4),'adjustment factor'!$D$9,IF(M2893=-9,-999,IF(M2893=98,-999,IF(M2893=99,-999,IF(M2893="",-999,0)))))</f>
        <v>-999</v>
      </c>
      <c r="AK2893" s="82">
        <f>IF(H2893=1, 'adjustment factor'!$D$10, IF(H2893=-9,-999,IF(H2893="",-999,0)))</f>
        <v>-999</v>
      </c>
      <c r="AL2893" s="82">
        <f>IF(G2893=1, 'adjustment factor'!$D$11, IF(G2893=-9,-999,IF(G2893="",-999,0)))</f>
        <v>-999</v>
      </c>
      <c r="AM2893" s="82">
        <f>IF(I2893=1, 'adjustment factor'!$D$12, IF(I2893=-9,-999,IF(I2893="",-999,0)))</f>
        <v>-999</v>
      </c>
      <c r="AN2893" s="82">
        <f>IF(J2893=1, 'adjustment factor'!$D$13, IF(J2893=-9,-999,IF(J2893="",-999,0)))</f>
        <v>-999</v>
      </c>
      <c r="AO2893" s="82" t="str">
        <f t="shared" si="458"/>
        <v>-999</v>
      </c>
      <c r="AP2893" s="82" t="str">
        <f t="shared" si="459"/>
        <v>MISSING</v>
      </c>
    </row>
    <row r="2894" spans="2:42">
      <c r="B2894" s="207"/>
      <c r="C2894" s="35">
        <v>2890</v>
      </c>
      <c r="D2894" s="161"/>
      <c r="E2894" s="161"/>
      <c r="F2894" s="161"/>
      <c r="G2894" s="161"/>
      <c r="H2894" s="161"/>
      <c r="I2894" s="161"/>
      <c r="J2894" s="161"/>
      <c r="K2894" s="161"/>
      <c r="L2894" s="161"/>
      <c r="M2894" s="161"/>
      <c r="N2894" s="171"/>
      <c r="O2894" s="171"/>
      <c r="P2894" s="171"/>
      <c r="Q2894" s="171"/>
      <c r="R2894" s="171"/>
      <c r="S2894" s="171"/>
      <c r="T2894" s="208" t="str">
        <f t="shared" si="450"/>
        <v>MISSING</v>
      </c>
      <c r="U2894" s="208" t="str">
        <f t="shared" si="451"/>
        <v>MISSING</v>
      </c>
      <c r="X2894" s="56">
        <f t="shared" si="452"/>
        <v>-99</v>
      </c>
      <c r="Y2894" s="56">
        <f t="shared" si="453"/>
        <v>-99</v>
      </c>
      <c r="Z2894" s="56">
        <f t="shared" si="454"/>
        <v>-99</v>
      </c>
      <c r="AA2894" s="56">
        <f t="shared" si="455"/>
        <v>-99</v>
      </c>
      <c r="AB2894" s="56">
        <f t="shared" si="456"/>
        <v>-99</v>
      </c>
      <c r="AC2894" s="56">
        <f t="shared" si="457"/>
        <v>-99</v>
      </c>
      <c r="AD2894" s="3"/>
      <c r="AE2894" s="82">
        <f>IF(D2894=1, 'adjustment factor'!$D$4, IF(D2894=-9,-999,IF(D2894="",-999,0)))</f>
        <v>-999</v>
      </c>
      <c r="AF2894" s="82">
        <f>IF(F2894=1, 'adjustment factor'!$D$5, IF(F2894=-9,-999,IF(F2894="",-999,0)))</f>
        <v>-999</v>
      </c>
      <c r="AG2894" s="82">
        <f>IF(E2894=1, 'adjustment factor'!$D$6, IF(E2894=-9,-999,IF(E2894="",-999,0)))</f>
        <v>-999</v>
      </c>
      <c r="AH2894" s="82">
        <f>IF(K2894&gt;=45,'adjustment factor'!$D$7,IF(K2894=-9,-1200,IF(K2894="",-1200,0)))</f>
        <v>-1200</v>
      </c>
      <c r="AI2894" s="82">
        <f>IF(L2894=1, 'adjustment factor'!$D$8, IF(L2894=-9,-999,IF(L2894="",-999,0)))</f>
        <v>-999</v>
      </c>
      <c r="AJ2894" s="82">
        <f>IF(AND(M2894&gt;=1,M2894&lt;=4),'adjustment factor'!$D$9,IF(M2894=-9,-999,IF(M2894=98,-999,IF(M2894=99,-999,IF(M2894="",-999,0)))))</f>
        <v>-999</v>
      </c>
      <c r="AK2894" s="82">
        <f>IF(H2894=1, 'adjustment factor'!$D$10, IF(H2894=-9,-999,IF(H2894="",-999,0)))</f>
        <v>-999</v>
      </c>
      <c r="AL2894" s="82">
        <f>IF(G2894=1, 'adjustment factor'!$D$11, IF(G2894=-9,-999,IF(G2894="",-999,0)))</f>
        <v>-999</v>
      </c>
      <c r="AM2894" s="82">
        <f>IF(I2894=1, 'adjustment factor'!$D$12, IF(I2894=-9,-999,IF(I2894="",-999,0)))</f>
        <v>-999</v>
      </c>
      <c r="AN2894" s="82">
        <f>IF(J2894=1, 'adjustment factor'!$D$13, IF(J2894=-9,-999,IF(J2894="",-999,0)))</f>
        <v>-999</v>
      </c>
      <c r="AO2894" s="82" t="str">
        <f t="shared" si="458"/>
        <v>-999</v>
      </c>
      <c r="AP2894" s="82" t="str">
        <f t="shared" si="459"/>
        <v>MISSING</v>
      </c>
    </row>
    <row r="2895" spans="2:42">
      <c r="B2895" s="207"/>
      <c r="C2895" s="35">
        <v>2891</v>
      </c>
      <c r="D2895" s="161"/>
      <c r="E2895" s="161"/>
      <c r="F2895" s="161"/>
      <c r="G2895" s="161"/>
      <c r="H2895" s="161"/>
      <c r="I2895" s="161"/>
      <c r="J2895" s="161"/>
      <c r="K2895" s="161"/>
      <c r="L2895" s="161"/>
      <c r="M2895" s="161"/>
      <c r="N2895" s="171"/>
      <c r="O2895" s="171"/>
      <c r="P2895" s="171"/>
      <c r="Q2895" s="171"/>
      <c r="R2895" s="171"/>
      <c r="S2895" s="171"/>
      <c r="T2895" s="208" t="str">
        <f t="shared" si="450"/>
        <v>MISSING</v>
      </c>
      <c r="U2895" s="208" t="str">
        <f t="shared" si="451"/>
        <v>MISSING</v>
      </c>
      <c r="X2895" s="56">
        <f t="shared" si="452"/>
        <v>-99</v>
      </c>
      <c r="Y2895" s="56">
        <f t="shared" si="453"/>
        <v>-99</v>
      </c>
      <c r="Z2895" s="56">
        <f t="shared" si="454"/>
        <v>-99</v>
      </c>
      <c r="AA2895" s="56">
        <f t="shared" si="455"/>
        <v>-99</v>
      </c>
      <c r="AB2895" s="56">
        <f t="shared" si="456"/>
        <v>-99</v>
      </c>
      <c r="AC2895" s="56">
        <f t="shared" si="457"/>
        <v>-99</v>
      </c>
      <c r="AD2895" s="3"/>
      <c r="AE2895" s="82">
        <f>IF(D2895=1, 'adjustment factor'!$D$4, IF(D2895=-9,-999,IF(D2895="",-999,0)))</f>
        <v>-999</v>
      </c>
      <c r="AF2895" s="82">
        <f>IF(F2895=1, 'adjustment factor'!$D$5, IF(F2895=-9,-999,IF(F2895="",-999,0)))</f>
        <v>-999</v>
      </c>
      <c r="AG2895" s="82">
        <f>IF(E2895=1, 'adjustment factor'!$D$6, IF(E2895=-9,-999,IF(E2895="",-999,0)))</f>
        <v>-999</v>
      </c>
      <c r="AH2895" s="82">
        <f>IF(K2895&gt;=45,'adjustment factor'!$D$7,IF(K2895=-9,-1200,IF(K2895="",-1200,0)))</f>
        <v>-1200</v>
      </c>
      <c r="AI2895" s="82">
        <f>IF(L2895=1, 'adjustment factor'!$D$8, IF(L2895=-9,-999,IF(L2895="",-999,0)))</f>
        <v>-999</v>
      </c>
      <c r="AJ2895" s="82">
        <f>IF(AND(M2895&gt;=1,M2895&lt;=4),'adjustment factor'!$D$9,IF(M2895=-9,-999,IF(M2895=98,-999,IF(M2895=99,-999,IF(M2895="",-999,0)))))</f>
        <v>-999</v>
      </c>
      <c r="AK2895" s="82">
        <f>IF(H2895=1, 'adjustment factor'!$D$10, IF(H2895=-9,-999,IF(H2895="",-999,0)))</f>
        <v>-999</v>
      </c>
      <c r="AL2895" s="82">
        <f>IF(G2895=1, 'adjustment factor'!$D$11, IF(G2895=-9,-999,IF(G2895="",-999,0)))</f>
        <v>-999</v>
      </c>
      <c r="AM2895" s="82">
        <f>IF(I2895=1, 'adjustment factor'!$D$12, IF(I2895=-9,-999,IF(I2895="",-999,0)))</f>
        <v>-999</v>
      </c>
      <c r="AN2895" s="82">
        <f>IF(J2895=1, 'adjustment factor'!$D$13, IF(J2895=-9,-999,IF(J2895="",-999,0)))</f>
        <v>-999</v>
      </c>
      <c r="AO2895" s="82" t="str">
        <f t="shared" si="458"/>
        <v>-999</v>
      </c>
      <c r="AP2895" s="82" t="str">
        <f t="shared" si="459"/>
        <v>MISSING</v>
      </c>
    </row>
    <row r="2896" spans="2:42">
      <c r="B2896" s="207"/>
      <c r="C2896" s="35">
        <v>2892</v>
      </c>
      <c r="D2896" s="161"/>
      <c r="E2896" s="161"/>
      <c r="F2896" s="161"/>
      <c r="G2896" s="161"/>
      <c r="H2896" s="161"/>
      <c r="I2896" s="161"/>
      <c r="J2896" s="161"/>
      <c r="K2896" s="161"/>
      <c r="L2896" s="161"/>
      <c r="M2896" s="161"/>
      <c r="N2896" s="171"/>
      <c r="O2896" s="171"/>
      <c r="P2896" s="171"/>
      <c r="Q2896" s="171"/>
      <c r="R2896" s="171"/>
      <c r="S2896" s="171"/>
      <c r="T2896" s="208" t="str">
        <f t="shared" si="450"/>
        <v>MISSING</v>
      </c>
      <c r="U2896" s="208" t="str">
        <f t="shared" si="451"/>
        <v>MISSING</v>
      </c>
      <c r="X2896" s="56">
        <f t="shared" si="452"/>
        <v>-99</v>
      </c>
      <c r="Y2896" s="56">
        <f t="shared" si="453"/>
        <v>-99</v>
      </c>
      <c r="Z2896" s="56">
        <f t="shared" si="454"/>
        <v>-99</v>
      </c>
      <c r="AA2896" s="56">
        <f t="shared" si="455"/>
        <v>-99</v>
      </c>
      <c r="AB2896" s="56">
        <f t="shared" si="456"/>
        <v>-99</v>
      </c>
      <c r="AC2896" s="56">
        <f t="shared" si="457"/>
        <v>-99</v>
      </c>
      <c r="AD2896" s="3"/>
      <c r="AE2896" s="82">
        <f>IF(D2896=1, 'adjustment factor'!$D$4, IF(D2896=-9,-999,IF(D2896="",-999,0)))</f>
        <v>-999</v>
      </c>
      <c r="AF2896" s="82">
        <f>IF(F2896=1, 'adjustment factor'!$D$5, IF(F2896=-9,-999,IF(F2896="",-999,0)))</f>
        <v>-999</v>
      </c>
      <c r="AG2896" s="82">
        <f>IF(E2896=1, 'adjustment factor'!$D$6, IF(E2896=-9,-999,IF(E2896="",-999,0)))</f>
        <v>-999</v>
      </c>
      <c r="AH2896" s="82">
        <f>IF(K2896&gt;=45,'adjustment factor'!$D$7,IF(K2896=-9,-1200,IF(K2896="",-1200,0)))</f>
        <v>-1200</v>
      </c>
      <c r="AI2896" s="82">
        <f>IF(L2896=1, 'adjustment factor'!$D$8, IF(L2896=-9,-999,IF(L2896="",-999,0)))</f>
        <v>-999</v>
      </c>
      <c r="AJ2896" s="82">
        <f>IF(AND(M2896&gt;=1,M2896&lt;=4),'adjustment factor'!$D$9,IF(M2896=-9,-999,IF(M2896=98,-999,IF(M2896=99,-999,IF(M2896="",-999,0)))))</f>
        <v>-999</v>
      </c>
      <c r="AK2896" s="82">
        <f>IF(H2896=1, 'adjustment factor'!$D$10, IF(H2896=-9,-999,IF(H2896="",-999,0)))</f>
        <v>-999</v>
      </c>
      <c r="AL2896" s="82">
        <f>IF(G2896=1, 'adjustment factor'!$D$11, IF(G2896=-9,-999,IF(G2896="",-999,0)))</f>
        <v>-999</v>
      </c>
      <c r="AM2896" s="82">
        <f>IF(I2896=1, 'adjustment factor'!$D$12, IF(I2896=-9,-999,IF(I2896="",-999,0)))</f>
        <v>-999</v>
      </c>
      <c r="AN2896" s="82">
        <f>IF(J2896=1, 'adjustment factor'!$D$13, IF(J2896=-9,-999,IF(J2896="",-999,0)))</f>
        <v>-999</v>
      </c>
      <c r="AO2896" s="82" t="str">
        <f t="shared" si="458"/>
        <v>-999</v>
      </c>
      <c r="AP2896" s="82" t="str">
        <f t="shared" si="459"/>
        <v>MISSING</v>
      </c>
    </row>
    <row r="2897" spans="2:42">
      <c r="B2897" s="207"/>
      <c r="C2897" s="35">
        <v>2893</v>
      </c>
      <c r="D2897" s="161"/>
      <c r="E2897" s="161"/>
      <c r="F2897" s="161"/>
      <c r="G2897" s="161"/>
      <c r="H2897" s="161"/>
      <c r="I2897" s="161"/>
      <c r="J2897" s="161"/>
      <c r="K2897" s="161"/>
      <c r="L2897" s="161"/>
      <c r="M2897" s="161"/>
      <c r="N2897" s="171"/>
      <c r="O2897" s="171"/>
      <c r="P2897" s="171"/>
      <c r="Q2897" s="171"/>
      <c r="R2897" s="171"/>
      <c r="S2897" s="171"/>
      <c r="T2897" s="208" t="str">
        <f t="shared" si="450"/>
        <v>MISSING</v>
      </c>
      <c r="U2897" s="208" t="str">
        <f t="shared" si="451"/>
        <v>MISSING</v>
      </c>
      <c r="X2897" s="56">
        <f t="shared" si="452"/>
        <v>-99</v>
      </c>
      <c r="Y2897" s="56">
        <f t="shared" si="453"/>
        <v>-99</v>
      </c>
      <c r="Z2897" s="56">
        <f t="shared" si="454"/>
        <v>-99</v>
      </c>
      <c r="AA2897" s="56">
        <f t="shared" si="455"/>
        <v>-99</v>
      </c>
      <c r="AB2897" s="56">
        <f t="shared" si="456"/>
        <v>-99</v>
      </c>
      <c r="AC2897" s="56">
        <f t="shared" si="457"/>
        <v>-99</v>
      </c>
      <c r="AD2897" s="3"/>
      <c r="AE2897" s="82">
        <f>IF(D2897=1, 'adjustment factor'!$D$4, IF(D2897=-9,-999,IF(D2897="",-999,0)))</f>
        <v>-999</v>
      </c>
      <c r="AF2897" s="82">
        <f>IF(F2897=1, 'adjustment factor'!$D$5, IF(F2897=-9,-999,IF(F2897="",-999,0)))</f>
        <v>-999</v>
      </c>
      <c r="AG2897" s="82">
        <f>IF(E2897=1, 'adjustment factor'!$D$6, IF(E2897=-9,-999,IF(E2897="",-999,0)))</f>
        <v>-999</v>
      </c>
      <c r="AH2897" s="82">
        <f>IF(K2897&gt;=45,'adjustment factor'!$D$7,IF(K2897=-9,-1200,IF(K2897="",-1200,0)))</f>
        <v>-1200</v>
      </c>
      <c r="AI2897" s="82">
        <f>IF(L2897=1, 'adjustment factor'!$D$8, IF(L2897=-9,-999,IF(L2897="",-999,0)))</f>
        <v>-999</v>
      </c>
      <c r="AJ2897" s="82">
        <f>IF(AND(M2897&gt;=1,M2897&lt;=4),'adjustment factor'!$D$9,IF(M2897=-9,-999,IF(M2897=98,-999,IF(M2897=99,-999,IF(M2897="",-999,0)))))</f>
        <v>-999</v>
      </c>
      <c r="AK2897" s="82">
        <f>IF(H2897=1, 'adjustment factor'!$D$10, IF(H2897=-9,-999,IF(H2897="",-999,0)))</f>
        <v>-999</v>
      </c>
      <c r="AL2897" s="82">
        <f>IF(G2897=1, 'adjustment factor'!$D$11, IF(G2897=-9,-999,IF(G2897="",-999,0)))</f>
        <v>-999</v>
      </c>
      <c r="AM2897" s="82">
        <f>IF(I2897=1, 'adjustment factor'!$D$12, IF(I2897=-9,-999,IF(I2897="",-999,0)))</f>
        <v>-999</v>
      </c>
      <c r="AN2897" s="82">
        <f>IF(J2897=1, 'adjustment factor'!$D$13, IF(J2897=-9,-999,IF(J2897="",-999,0)))</f>
        <v>-999</v>
      </c>
      <c r="AO2897" s="82" t="str">
        <f t="shared" si="458"/>
        <v>-999</v>
      </c>
      <c r="AP2897" s="82" t="str">
        <f t="shared" si="459"/>
        <v>MISSING</v>
      </c>
    </row>
    <row r="2898" spans="2:42">
      <c r="B2898" s="207"/>
      <c r="C2898" s="35">
        <v>2894</v>
      </c>
      <c r="D2898" s="161"/>
      <c r="E2898" s="161"/>
      <c r="F2898" s="161"/>
      <c r="G2898" s="161"/>
      <c r="H2898" s="161"/>
      <c r="I2898" s="161"/>
      <c r="J2898" s="161"/>
      <c r="K2898" s="161"/>
      <c r="L2898" s="161"/>
      <c r="M2898" s="161"/>
      <c r="N2898" s="171"/>
      <c r="O2898" s="171"/>
      <c r="P2898" s="171"/>
      <c r="Q2898" s="171"/>
      <c r="R2898" s="171"/>
      <c r="S2898" s="171"/>
      <c r="T2898" s="208" t="str">
        <f t="shared" si="450"/>
        <v>MISSING</v>
      </c>
      <c r="U2898" s="208" t="str">
        <f t="shared" si="451"/>
        <v>MISSING</v>
      </c>
      <c r="X2898" s="56">
        <f t="shared" si="452"/>
        <v>-99</v>
      </c>
      <c r="Y2898" s="56">
        <f t="shared" si="453"/>
        <v>-99</v>
      </c>
      <c r="Z2898" s="56">
        <f t="shared" si="454"/>
        <v>-99</v>
      </c>
      <c r="AA2898" s="56">
        <f t="shared" si="455"/>
        <v>-99</v>
      </c>
      <c r="AB2898" s="56">
        <f t="shared" si="456"/>
        <v>-99</v>
      </c>
      <c r="AC2898" s="56">
        <f t="shared" si="457"/>
        <v>-99</v>
      </c>
      <c r="AD2898" s="3"/>
      <c r="AE2898" s="82">
        <f>IF(D2898=1, 'adjustment factor'!$D$4, IF(D2898=-9,-999,IF(D2898="",-999,0)))</f>
        <v>-999</v>
      </c>
      <c r="AF2898" s="82">
        <f>IF(F2898=1, 'adjustment factor'!$D$5, IF(F2898=-9,-999,IF(F2898="",-999,0)))</f>
        <v>-999</v>
      </c>
      <c r="AG2898" s="82">
        <f>IF(E2898=1, 'adjustment factor'!$D$6, IF(E2898=-9,-999,IF(E2898="",-999,0)))</f>
        <v>-999</v>
      </c>
      <c r="AH2898" s="82">
        <f>IF(K2898&gt;=45,'adjustment factor'!$D$7,IF(K2898=-9,-1200,IF(K2898="",-1200,0)))</f>
        <v>-1200</v>
      </c>
      <c r="AI2898" s="82">
        <f>IF(L2898=1, 'adjustment factor'!$D$8, IF(L2898=-9,-999,IF(L2898="",-999,0)))</f>
        <v>-999</v>
      </c>
      <c r="AJ2898" s="82">
        <f>IF(AND(M2898&gt;=1,M2898&lt;=4),'adjustment factor'!$D$9,IF(M2898=-9,-999,IF(M2898=98,-999,IF(M2898=99,-999,IF(M2898="",-999,0)))))</f>
        <v>-999</v>
      </c>
      <c r="AK2898" s="82">
        <f>IF(H2898=1, 'adjustment factor'!$D$10, IF(H2898=-9,-999,IF(H2898="",-999,0)))</f>
        <v>-999</v>
      </c>
      <c r="AL2898" s="82">
        <f>IF(G2898=1, 'adjustment factor'!$D$11, IF(G2898=-9,-999,IF(G2898="",-999,0)))</f>
        <v>-999</v>
      </c>
      <c r="AM2898" s="82">
        <f>IF(I2898=1, 'adjustment factor'!$D$12, IF(I2898=-9,-999,IF(I2898="",-999,0)))</f>
        <v>-999</v>
      </c>
      <c r="AN2898" s="82">
        <f>IF(J2898=1, 'adjustment factor'!$D$13, IF(J2898=-9,-999,IF(J2898="",-999,0)))</f>
        <v>-999</v>
      </c>
      <c r="AO2898" s="82" t="str">
        <f t="shared" si="458"/>
        <v>-999</v>
      </c>
      <c r="AP2898" s="82" t="str">
        <f t="shared" si="459"/>
        <v>MISSING</v>
      </c>
    </row>
    <row r="2899" spans="2:42">
      <c r="B2899" s="207"/>
      <c r="C2899" s="35">
        <v>2895</v>
      </c>
      <c r="D2899" s="161"/>
      <c r="E2899" s="161"/>
      <c r="F2899" s="161"/>
      <c r="G2899" s="161"/>
      <c r="H2899" s="161"/>
      <c r="I2899" s="161"/>
      <c r="J2899" s="161"/>
      <c r="K2899" s="161"/>
      <c r="L2899" s="161"/>
      <c r="M2899" s="161"/>
      <c r="N2899" s="171"/>
      <c r="O2899" s="171"/>
      <c r="P2899" s="171"/>
      <c r="Q2899" s="171"/>
      <c r="R2899" s="171"/>
      <c r="S2899" s="171"/>
      <c r="T2899" s="208" t="str">
        <f t="shared" si="450"/>
        <v>MISSING</v>
      </c>
      <c r="U2899" s="208" t="str">
        <f t="shared" si="451"/>
        <v>MISSING</v>
      </c>
      <c r="X2899" s="56">
        <f t="shared" si="452"/>
        <v>-99</v>
      </c>
      <c r="Y2899" s="56">
        <f t="shared" si="453"/>
        <v>-99</v>
      </c>
      <c r="Z2899" s="56">
        <f t="shared" si="454"/>
        <v>-99</v>
      </c>
      <c r="AA2899" s="56">
        <f t="shared" si="455"/>
        <v>-99</v>
      </c>
      <c r="AB2899" s="56">
        <f t="shared" si="456"/>
        <v>-99</v>
      </c>
      <c r="AC2899" s="56">
        <f t="shared" si="457"/>
        <v>-99</v>
      </c>
      <c r="AD2899" s="3"/>
      <c r="AE2899" s="82">
        <f>IF(D2899=1, 'adjustment factor'!$D$4, IF(D2899=-9,-999,IF(D2899="",-999,0)))</f>
        <v>-999</v>
      </c>
      <c r="AF2899" s="82">
        <f>IF(F2899=1, 'adjustment factor'!$D$5, IF(F2899=-9,-999,IF(F2899="",-999,0)))</f>
        <v>-999</v>
      </c>
      <c r="AG2899" s="82">
        <f>IF(E2899=1, 'adjustment factor'!$D$6, IF(E2899=-9,-999,IF(E2899="",-999,0)))</f>
        <v>-999</v>
      </c>
      <c r="AH2899" s="82">
        <f>IF(K2899&gt;=45,'adjustment factor'!$D$7,IF(K2899=-9,-1200,IF(K2899="",-1200,0)))</f>
        <v>-1200</v>
      </c>
      <c r="AI2899" s="82">
        <f>IF(L2899=1, 'adjustment factor'!$D$8, IF(L2899=-9,-999,IF(L2899="",-999,0)))</f>
        <v>-999</v>
      </c>
      <c r="AJ2899" s="82">
        <f>IF(AND(M2899&gt;=1,M2899&lt;=4),'adjustment factor'!$D$9,IF(M2899=-9,-999,IF(M2899=98,-999,IF(M2899=99,-999,IF(M2899="",-999,0)))))</f>
        <v>-999</v>
      </c>
      <c r="AK2899" s="82">
        <f>IF(H2899=1, 'adjustment factor'!$D$10, IF(H2899=-9,-999,IF(H2899="",-999,0)))</f>
        <v>-999</v>
      </c>
      <c r="AL2899" s="82">
        <f>IF(G2899=1, 'adjustment factor'!$D$11, IF(G2899=-9,-999,IF(G2899="",-999,0)))</f>
        <v>-999</v>
      </c>
      <c r="AM2899" s="82">
        <f>IF(I2899=1, 'adjustment factor'!$D$12, IF(I2899=-9,-999,IF(I2899="",-999,0)))</f>
        <v>-999</v>
      </c>
      <c r="AN2899" s="82">
        <f>IF(J2899=1, 'adjustment factor'!$D$13, IF(J2899=-9,-999,IF(J2899="",-999,0)))</f>
        <v>-999</v>
      </c>
      <c r="AO2899" s="82" t="str">
        <f t="shared" si="458"/>
        <v>-999</v>
      </c>
      <c r="AP2899" s="82" t="str">
        <f t="shared" si="459"/>
        <v>MISSING</v>
      </c>
    </row>
    <row r="2900" spans="2:42">
      <c r="B2900" s="207"/>
      <c r="C2900" s="35">
        <v>2896</v>
      </c>
      <c r="D2900" s="161"/>
      <c r="E2900" s="161"/>
      <c r="F2900" s="161"/>
      <c r="G2900" s="161"/>
      <c r="H2900" s="161"/>
      <c r="I2900" s="161"/>
      <c r="J2900" s="161"/>
      <c r="K2900" s="161"/>
      <c r="L2900" s="161"/>
      <c r="M2900" s="161"/>
      <c r="N2900" s="171"/>
      <c r="O2900" s="171"/>
      <c r="P2900" s="171"/>
      <c r="Q2900" s="171"/>
      <c r="R2900" s="171"/>
      <c r="S2900" s="171"/>
      <c r="T2900" s="208" t="str">
        <f t="shared" si="450"/>
        <v>MISSING</v>
      </c>
      <c r="U2900" s="208" t="str">
        <f t="shared" si="451"/>
        <v>MISSING</v>
      </c>
      <c r="X2900" s="56">
        <f t="shared" si="452"/>
        <v>-99</v>
      </c>
      <c r="Y2900" s="56">
        <f t="shared" si="453"/>
        <v>-99</v>
      </c>
      <c r="Z2900" s="56">
        <f t="shared" si="454"/>
        <v>-99</v>
      </c>
      <c r="AA2900" s="56">
        <f t="shared" si="455"/>
        <v>-99</v>
      </c>
      <c r="AB2900" s="56">
        <f t="shared" si="456"/>
        <v>-99</v>
      </c>
      <c r="AC2900" s="56">
        <f t="shared" si="457"/>
        <v>-99</v>
      </c>
      <c r="AD2900" s="3"/>
      <c r="AE2900" s="82">
        <f>IF(D2900=1, 'adjustment factor'!$D$4, IF(D2900=-9,-999,IF(D2900="",-999,0)))</f>
        <v>-999</v>
      </c>
      <c r="AF2900" s="82">
        <f>IF(F2900=1, 'adjustment factor'!$D$5, IF(F2900=-9,-999,IF(F2900="",-999,0)))</f>
        <v>-999</v>
      </c>
      <c r="AG2900" s="82">
        <f>IF(E2900=1, 'adjustment factor'!$D$6, IF(E2900=-9,-999,IF(E2900="",-999,0)))</f>
        <v>-999</v>
      </c>
      <c r="AH2900" s="82">
        <f>IF(K2900&gt;=45,'adjustment factor'!$D$7,IF(K2900=-9,-1200,IF(K2900="",-1200,0)))</f>
        <v>-1200</v>
      </c>
      <c r="AI2900" s="82">
        <f>IF(L2900=1, 'adjustment factor'!$D$8, IF(L2900=-9,-999,IF(L2900="",-999,0)))</f>
        <v>-999</v>
      </c>
      <c r="AJ2900" s="82">
        <f>IF(AND(M2900&gt;=1,M2900&lt;=4),'adjustment factor'!$D$9,IF(M2900=-9,-999,IF(M2900=98,-999,IF(M2900=99,-999,IF(M2900="",-999,0)))))</f>
        <v>-999</v>
      </c>
      <c r="AK2900" s="82">
        <f>IF(H2900=1, 'adjustment factor'!$D$10, IF(H2900=-9,-999,IF(H2900="",-999,0)))</f>
        <v>-999</v>
      </c>
      <c r="AL2900" s="82">
        <f>IF(G2900=1, 'adjustment factor'!$D$11, IF(G2900=-9,-999,IF(G2900="",-999,0)))</f>
        <v>-999</v>
      </c>
      <c r="AM2900" s="82">
        <f>IF(I2900=1, 'adjustment factor'!$D$12, IF(I2900=-9,-999,IF(I2900="",-999,0)))</f>
        <v>-999</v>
      </c>
      <c r="AN2900" s="82">
        <f>IF(J2900=1, 'adjustment factor'!$D$13, IF(J2900=-9,-999,IF(J2900="",-999,0)))</f>
        <v>-999</v>
      </c>
      <c r="AO2900" s="82" t="str">
        <f t="shared" si="458"/>
        <v>-999</v>
      </c>
      <c r="AP2900" s="82" t="str">
        <f t="shared" si="459"/>
        <v>MISSING</v>
      </c>
    </row>
    <row r="2901" spans="2:42">
      <c r="B2901" s="207"/>
      <c r="C2901" s="35">
        <v>2897</v>
      </c>
      <c r="D2901" s="161"/>
      <c r="E2901" s="161"/>
      <c r="F2901" s="161"/>
      <c r="G2901" s="161"/>
      <c r="H2901" s="161"/>
      <c r="I2901" s="161"/>
      <c r="J2901" s="161"/>
      <c r="K2901" s="161"/>
      <c r="L2901" s="161"/>
      <c r="M2901" s="161"/>
      <c r="N2901" s="171"/>
      <c r="O2901" s="171"/>
      <c r="P2901" s="171"/>
      <c r="Q2901" s="171"/>
      <c r="R2901" s="171"/>
      <c r="S2901" s="171"/>
      <c r="T2901" s="208" t="str">
        <f t="shared" ref="T2901:T2964" si="460">IF(SUM(X2901:AC2901)&gt;-0.01, SUM(X2901:AC2901), "MISSING")</f>
        <v>MISSING</v>
      </c>
      <c r="U2901" s="208" t="str">
        <f t="shared" ref="U2901:U2964" si="461">IF(AP2901="MISSING","MISSING", 3.88+0.604*T2901+0.055*(T2901^2)-AP2901)</f>
        <v>MISSING</v>
      </c>
      <c r="X2901" s="56">
        <f t="shared" ref="X2901:X2964" si="462">IF(N2901&gt;0,((N2901-3)*-1),-99)</f>
        <v>-99</v>
      </c>
      <c r="Y2901" s="56">
        <f t="shared" ref="Y2901:Y2964" si="463">IF(O2901&gt;0,((O2901-3)*-1),-99)</f>
        <v>-99</v>
      </c>
      <c r="Z2901" s="56">
        <f t="shared" ref="Z2901:Z2964" si="464">IF(P2901&gt;0,((P2901-3)*-1),-99)</f>
        <v>-99</v>
      </c>
      <c r="AA2901" s="56">
        <f t="shared" ref="AA2901:AA2964" si="465">IF(Q2901&gt;0,((Q2901-3)*-1),-99)</f>
        <v>-99</v>
      </c>
      <c r="AB2901" s="56">
        <f t="shared" ref="AB2901:AB2964" si="466">IF(R2901&gt;0,((R2901-3)*-1),-99)</f>
        <v>-99</v>
      </c>
      <c r="AC2901" s="56">
        <f t="shared" ref="AC2901:AC2964" si="467">IF(S2901&gt;0,((S2901-3)*-1),-99)</f>
        <v>-99</v>
      </c>
      <c r="AD2901" s="3"/>
      <c r="AE2901" s="82">
        <f>IF(D2901=1, 'adjustment factor'!$D$4, IF(D2901=-9,-999,IF(D2901="",-999,0)))</f>
        <v>-999</v>
      </c>
      <c r="AF2901" s="82">
        <f>IF(F2901=1, 'adjustment factor'!$D$5, IF(F2901=-9,-999,IF(F2901="",-999,0)))</f>
        <v>-999</v>
      </c>
      <c r="AG2901" s="82">
        <f>IF(E2901=1, 'adjustment factor'!$D$6, IF(E2901=-9,-999,IF(E2901="",-999,0)))</f>
        <v>-999</v>
      </c>
      <c r="AH2901" s="82">
        <f>IF(K2901&gt;=45,'adjustment factor'!$D$7,IF(K2901=-9,-1200,IF(K2901="",-1200,0)))</f>
        <v>-1200</v>
      </c>
      <c r="AI2901" s="82">
        <f>IF(L2901=1, 'adjustment factor'!$D$8, IF(L2901=-9,-999,IF(L2901="",-999,0)))</f>
        <v>-999</v>
      </c>
      <c r="AJ2901" s="82">
        <f>IF(AND(M2901&gt;=1,M2901&lt;=4),'adjustment factor'!$D$9,IF(M2901=-9,-999,IF(M2901=98,-999,IF(M2901=99,-999,IF(M2901="",-999,0)))))</f>
        <v>-999</v>
      </c>
      <c r="AK2901" s="82">
        <f>IF(H2901=1, 'adjustment factor'!$D$10, IF(H2901=-9,-999,IF(H2901="",-999,0)))</f>
        <v>-999</v>
      </c>
      <c r="AL2901" s="82">
        <f>IF(G2901=1, 'adjustment factor'!$D$11, IF(G2901=-9,-999,IF(G2901="",-999,0)))</f>
        <v>-999</v>
      </c>
      <c r="AM2901" s="82">
        <f>IF(I2901=1, 'adjustment factor'!$D$12, IF(I2901=-9,-999,IF(I2901="",-999,0)))</f>
        <v>-999</v>
      </c>
      <c r="AN2901" s="82">
        <f>IF(J2901=1, 'adjustment factor'!$D$13, IF(J2901=-9,-999,IF(J2901="",-999,0)))</f>
        <v>-999</v>
      </c>
      <c r="AO2901" s="82" t="str">
        <f t="shared" ref="AO2901:AO2964" si="468">IF(-AE2901-AF2901-AG2901-AH2901+AI2901+AJ2901-AK2901-AL2901-AM2901-AN2901&lt;3, -AE2901-AF2901-AG2901-AH2901+AI2901+AJ2901-AK2901-AL2901-AM2901-AN2901, "-999")</f>
        <v>-999</v>
      </c>
      <c r="AP2901" s="82" t="str">
        <f t="shared" ref="AP2901:AP2964" si="469">IF(AND(SUM(AE2901:AN2901)&gt;-1, (SUM(X2901:AC2901)&gt;-1)), 14.353-AE2901-AF2901-AG2901-AH2901+AI2901+AJ2901-AK2901-AL2901-AM2901-AN2901, "MISSING")</f>
        <v>MISSING</v>
      </c>
    </row>
    <row r="2902" spans="2:42">
      <c r="B2902" s="207"/>
      <c r="C2902" s="35">
        <v>2898</v>
      </c>
      <c r="D2902" s="161"/>
      <c r="E2902" s="161"/>
      <c r="F2902" s="161"/>
      <c r="G2902" s="161"/>
      <c r="H2902" s="161"/>
      <c r="I2902" s="161"/>
      <c r="J2902" s="161"/>
      <c r="K2902" s="161"/>
      <c r="L2902" s="161"/>
      <c r="M2902" s="161"/>
      <c r="N2902" s="171"/>
      <c r="O2902" s="171"/>
      <c r="P2902" s="171"/>
      <c r="Q2902" s="171"/>
      <c r="R2902" s="171"/>
      <c r="S2902" s="171"/>
      <c r="T2902" s="208" t="str">
        <f t="shared" si="460"/>
        <v>MISSING</v>
      </c>
      <c r="U2902" s="208" t="str">
        <f t="shared" si="461"/>
        <v>MISSING</v>
      </c>
      <c r="X2902" s="56">
        <f t="shared" si="462"/>
        <v>-99</v>
      </c>
      <c r="Y2902" s="56">
        <f t="shared" si="463"/>
        <v>-99</v>
      </c>
      <c r="Z2902" s="56">
        <f t="shared" si="464"/>
        <v>-99</v>
      </c>
      <c r="AA2902" s="56">
        <f t="shared" si="465"/>
        <v>-99</v>
      </c>
      <c r="AB2902" s="56">
        <f t="shared" si="466"/>
        <v>-99</v>
      </c>
      <c r="AC2902" s="56">
        <f t="shared" si="467"/>
        <v>-99</v>
      </c>
      <c r="AD2902" s="3"/>
      <c r="AE2902" s="82">
        <f>IF(D2902=1, 'adjustment factor'!$D$4, IF(D2902=-9,-999,IF(D2902="",-999,0)))</f>
        <v>-999</v>
      </c>
      <c r="AF2902" s="82">
        <f>IF(F2902=1, 'adjustment factor'!$D$5, IF(F2902=-9,-999,IF(F2902="",-999,0)))</f>
        <v>-999</v>
      </c>
      <c r="AG2902" s="82">
        <f>IF(E2902=1, 'adjustment factor'!$D$6, IF(E2902=-9,-999,IF(E2902="",-999,0)))</f>
        <v>-999</v>
      </c>
      <c r="AH2902" s="82">
        <f>IF(K2902&gt;=45,'adjustment factor'!$D$7,IF(K2902=-9,-1200,IF(K2902="",-1200,0)))</f>
        <v>-1200</v>
      </c>
      <c r="AI2902" s="82">
        <f>IF(L2902=1, 'adjustment factor'!$D$8, IF(L2902=-9,-999,IF(L2902="",-999,0)))</f>
        <v>-999</v>
      </c>
      <c r="AJ2902" s="82">
        <f>IF(AND(M2902&gt;=1,M2902&lt;=4),'adjustment factor'!$D$9,IF(M2902=-9,-999,IF(M2902=98,-999,IF(M2902=99,-999,IF(M2902="",-999,0)))))</f>
        <v>-999</v>
      </c>
      <c r="AK2902" s="82">
        <f>IF(H2902=1, 'adjustment factor'!$D$10, IF(H2902=-9,-999,IF(H2902="",-999,0)))</f>
        <v>-999</v>
      </c>
      <c r="AL2902" s="82">
        <f>IF(G2902=1, 'adjustment factor'!$D$11, IF(G2902=-9,-999,IF(G2902="",-999,0)))</f>
        <v>-999</v>
      </c>
      <c r="AM2902" s="82">
        <f>IF(I2902=1, 'adjustment factor'!$D$12, IF(I2902=-9,-999,IF(I2902="",-999,0)))</f>
        <v>-999</v>
      </c>
      <c r="AN2902" s="82">
        <f>IF(J2902=1, 'adjustment factor'!$D$13, IF(J2902=-9,-999,IF(J2902="",-999,0)))</f>
        <v>-999</v>
      </c>
      <c r="AO2902" s="82" t="str">
        <f t="shared" si="468"/>
        <v>-999</v>
      </c>
      <c r="AP2902" s="82" t="str">
        <f t="shared" si="469"/>
        <v>MISSING</v>
      </c>
    </row>
    <row r="2903" spans="2:42">
      <c r="B2903" s="207"/>
      <c r="C2903" s="35">
        <v>2899</v>
      </c>
      <c r="D2903" s="161"/>
      <c r="E2903" s="161"/>
      <c r="F2903" s="161"/>
      <c r="G2903" s="161"/>
      <c r="H2903" s="161"/>
      <c r="I2903" s="161"/>
      <c r="J2903" s="161"/>
      <c r="K2903" s="161"/>
      <c r="L2903" s="161"/>
      <c r="M2903" s="161"/>
      <c r="N2903" s="171"/>
      <c r="O2903" s="171"/>
      <c r="P2903" s="171"/>
      <c r="Q2903" s="171"/>
      <c r="R2903" s="171"/>
      <c r="S2903" s="171"/>
      <c r="T2903" s="208" t="str">
        <f t="shared" si="460"/>
        <v>MISSING</v>
      </c>
      <c r="U2903" s="208" t="str">
        <f t="shared" si="461"/>
        <v>MISSING</v>
      </c>
      <c r="X2903" s="56">
        <f t="shared" si="462"/>
        <v>-99</v>
      </c>
      <c r="Y2903" s="56">
        <f t="shared" si="463"/>
        <v>-99</v>
      </c>
      <c r="Z2903" s="56">
        <f t="shared" si="464"/>
        <v>-99</v>
      </c>
      <c r="AA2903" s="56">
        <f t="shared" si="465"/>
        <v>-99</v>
      </c>
      <c r="AB2903" s="56">
        <f t="shared" si="466"/>
        <v>-99</v>
      </c>
      <c r="AC2903" s="56">
        <f t="shared" si="467"/>
        <v>-99</v>
      </c>
      <c r="AD2903" s="3"/>
      <c r="AE2903" s="82">
        <f>IF(D2903=1, 'adjustment factor'!$D$4, IF(D2903=-9,-999,IF(D2903="",-999,0)))</f>
        <v>-999</v>
      </c>
      <c r="AF2903" s="82">
        <f>IF(F2903=1, 'adjustment factor'!$D$5, IF(F2903=-9,-999,IF(F2903="",-999,0)))</f>
        <v>-999</v>
      </c>
      <c r="AG2903" s="82">
        <f>IF(E2903=1, 'adjustment factor'!$D$6, IF(E2903=-9,-999,IF(E2903="",-999,0)))</f>
        <v>-999</v>
      </c>
      <c r="AH2903" s="82">
        <f>IF(K2903&gt;=45,'adjustment factor'!$D$7,IF(K2903=-9,-1200,IF(K2903="",-1200,0)))</f>
        <v>-1200</v>
      </c>
      <c r="AI2903" s="82">
        <f>IF(L2903=1, 'adjustment factor'!$D$8, IF(L2903=-9,-999,IF(L2903="",-999,0)))</f>
        <v>-999</v>
      </c>
      <c r="AJ2903" s="82">
        <f>IF(AND(M2903&gt;=1,M2903&lt;=4),'adjustment factor'!$D$9,IF(M2903=-9,-999,IF(M2903=98,-999,IF(M2903=99,-999,IF(M2903="",-999,0)))))</f>
        <v>-999</v>
      </c>
      <c r="AK2903" s="82">
        <f>IF(H2903=1, 'adjustment factor'!$D$10, IF(H2903=-9,-999,IF(H2903="",-999,0)))</f>
        <v>-999</v>
      </c>
      <c r="AL2903" s="82">
        <f>IF(G2903=1, 'adjustment factor'!$D$11, IF(G2903=-9,-999,IF(G2903="",-999,0)))</f>
        <v>-999</v>
      </c>
      <c r="AM2903" s="82">
        <f>IF(I2903=1, 'adjustment factor'!$D$12, IF(I2903=-9,-999,IF(I2903="",-999,0)))</f>
        <v>-999</v>
      </c>
      <c r="AN2903" s="82">
        <f>IF(J2903=1, 'adjustment factor'!$D$13, IF(J2903=-9,-999,IF(J2903="",-999,0)))</f>
        <v>-999</v>
      </c>
      <c r="AO2903" s="82" t="str">
        <f t="shared" si="468"/>
        <v>-999</v>
      </c>
      <c r="AP2903" s="82" t="str">
        <f t="shared" si="469"/>
        <v>MISSING</v>
      </c>
    </row>
    <row r="2904" spans="2:42">
      <c r="B2904" s="207"/>
      <c r="C2904" s="35">
        <v>2900</v>
      </c>
      <c r="D2904" s="161"/>
      <c r="E2904" s="161"/>
      <c r="F2904" s="161"/>
      <c r="G2904" s="161"/>
      <c r="H2904" s="161"/>
      <c r="I2904" s="161"/>
      <c r="J2904" s="161"/>
      <c r="K2904" s="161"/>
      <c r="L2904" s="161"/>
      <c r="M2904" s="161"/>
      <c r="N2904" s="171"/>
      <c r="O2904" s="171"/>
      <c r="P2904" s="171"/>
      <c r="Q2904" s="171"/>
      <c r="R2904" s="171"/>
      <c r="S2904" s="171"/>
      <c r="T2904" s="208" t="str">
        <f t="shared" si="460"/>
        <v>MISSING</v>
      </c>
      <c r="U2904" s="208" t="str">
        <f t="shared" si="461"/>
        <v>MISSING</v>
      </c>
      <c r="X2904" s="56">
        <f t="shared" si="462"/>
        <v>-99</v>
      </c>
      <c r="Y2904" s="56">
        <f t="shared" si="463"/>
        <v>-99</v>
      </c>
      <c r="Z2904" s="56">
        <f t="shared" si="464"/>
        <v>-99</v>
      </c>
      <c r="AA2904" s="56">
        <f t="shared" si="465"/>
        <v>-99</v>
      </c>
      <c r="AB2904" s="56">
        <f t="shared" si="466"/>
        <v>-99</v>
      </c>
      <c r="AC2904" s="56">
        <f t="shared" si="467"/>
        <v>-99</v>
      </c>
      <c r="AD2904" s="3"/>
      <c r="AE2904" s="82">
        <f>IF(D2904=1, 'adjustment factor'!$D$4, IF(D2904=-9,-999,IF(D2904="",-999,0)))</f>
        <v>-999</v>
      </c>
      <c r="AF2904" s="82">
        <f>IF(F2904=1, 'adjustment factor'!$D$5, IF(F2904=-9,-999,IF(F2904="",-999,0)))</f>
        <v>-999</v>
      </c>
      <c r="AG2904" s="82">
        <f>IF(E2904=1, 'adjustment factor'!$D$6, IF(E2904=-9,-999,IF(E2904="",-999,0)))</f>
        <v>-999</v>
      </c>
      <c r="AH2904" s="82">
        <f>IF(K2904&gt;=45,'adjustment factor'!$D$7,IF(K2904=-9,-1200,IF(K2904="",-1200,0)))</f>
        <v>-1200</v>
      </c>
      <c r="AI2904" s="82">
        <f>IF(L2904=1, 'adjustment factor'!$D$8, IF(L2904=-9,-999,IF(L2904="",-999,0)))</f>
        <v>-999</v>
      </c>
      <c r="AJ2904" s="82">
        <f>IF(AND(M2904&gt;=1,M2904&lt;=4),'adjustment factor'!$D$9,IF(M2904=-9,-999,IF(M2904=98,-999,IF(M2904=99,-999,IF(M2904="",-999,0)))))</f>
        <v>-999</v>
      </c>
      <c r="AK2904" s="82">
        <f>IF(H2904=1, 'adjustment factor'!$D$10, IF(H2904=-9,-999,IF(H2904="",-999,0)))</f>
        <v>-999</v>
      </c>
      <c r="AL2904" s="82">
        <f>IF(G2904=1, 'adjustment factor'!$D$11, IF(G2904=-9,-999,IF(G2904="",-999,0)))</f>
        <v>-999</v>
      </c>
      <c r="AM2904" s="82">
        <f>IF(I2904=1, 'adjustment factor'!$D$12, IF(I2904=-9,-999,IF(I2904="",-999,0)))</f>
        <v>-999</v>
      </c>
      <c r="AN2904" s="82">
        <f>IF(J2904=1, 'adjustment factor'!$D$13, IF(J2904=-9,-999,IF(J2904="",-999,0)))</f>
        <v>-999</v>
      </c>
      <c r="AO2904" s="82" t="str">
        <f t="shared" si="468"/>
        <v>-999</v>
      </c>
      <c r="AP2904" s="82" t="str">
        <f t="shared" si="469"/>
        <v>MISSING</v>
      </c>
    </row>
    <row r="2905" spans="2:42">
      <c r="B2905" s="207"/>
      <c r="C2905" s="35">
        <v>2901</v>
      </c>
      <c r="D2905" s="161"/>
      <c r="E2905" s="161"/>
      <c r="F2905" s="161"/>
      <c r="G2905" s="161"/>
      <c r="H2905" s="161"/>
      <c r="I2905" s="161"/>
      <c r="J2905" s="161"/>
      <c r="K2905" s="161"/>
      <c r="L2905" s="161"/>
      <c r="M2905" s="161"/>
      <c r="N2905" s="171"/>
      <c r="O2905" s="171"/>
      <c r="P2905" s="171"/>
      <c r="Q2905" s="171"/>
      <c r="R2905" s="171"/>
      <c r="S2905" s="171"/>
      <c r="T2905" s="208" t="str">
        <f t="shared" si="460"/>
        <v>MISSING</v>
      </c>
      <c r="U2905" s="208" t="str">
        <f t="shared" si="461"/>
        <v>MISSING</v>
      </c>
      <c r="X2905" s="56">
        <f t="shared" si="462"/>
        <v>-99</v>
      </c>
      <c r="Y2905" s="56">
        <f t="shared" si="463"/>
        <v>-99</v>
      </c>
      <c r="Z2905" s="56">
        <f t="shared" si="464"/>
        <v>-99</v>
      </c>
      <c r="AA2905" s="56">
        <f t="shared" si="465"/>
        <v>-99</v>
      </c>
      <c r="AB2905" s="56">
        <f t="shared" si="466"/>
        <v>-99</v>
      </c>
      <c r="AC2905" s="56">
        <f t="shared" si="467"/>
        <v>-99</v>
      </c>
      <c r="AD2905" s="3"/>
      <c r="AE2905" s="82">
        <f>IF(D2905=1, 'adjustment factor'!$D$4, IF(D2905=-9,-999,IF(D2905="",-999,0)))</f>
        <v>-999</v>
      </c>
      <c r="AF2905" s="82">
        <f>IF(F2905=1, 'adjustment factor'!$D$5, IF(F2905=-9,-999,IF(F2905="",-999,0)))</f>
        <v>-999</v>
      </c>
      <c r="AG2905" s="82">
        <f>IF(E2905=1, 'adjustment factor'!$D$6, IF(E2905=-9,-999,IF(E2905="",-999,0)))</f>
        <v>-999</v>
      </c>
      <c r="AH2905" s="82">
        <f>IF(K2905&gt;=45,'adjustment factor'!$D$7,IF(K2905=-9,-1200,IF(K2905="",-1200,0)))</f>
        <v>-1200</v>
      </c>
      <c r="AI2905" s="82">
        <f>IF(L2905=1, 'adjustment factor'!$D$8, IF(L2905=-9,-999,IF(L2905="",-999,0)))</f>
        <v>-999</v>
      </c>
      <c r="AJ2905" s="82">
        <f>IF(AND(M2905&gt;=1,M2905&lt;=4),'adjustment factor'!$D$9,IF(M2905=-9,-999,IF(M2905=98,-999,IF(M2905=99,-999,IF(M2905="",-999,0)))))</f>
        <v>-999</v>
      </c>
      <c r="AK2905" s="82">
        <f>IF(H2905=1, 'adjustment factor'!$D$10, IF(H2905=-9,-999,IF(H2905="",-999,0)))</f>
        <v>-999</v>
      </c>
      <c r="AL2905" s="82">
        <f>IF(G2905=1, 'adjustment factor'!$D$11, IF(G2905=-9,-999,IF(G2905="",-999,0)))</f>
        <v>-999</v>
      </c>
      <c r="AM2905" s="82">
        <f>IF(I2905=1, 'adjustment factor'!$D$12, IF(I2905=-9,-999,IF(I2905="",-999,0)))</f>
        <v>-999</v>
      </c>
      <c r="AN2905" s="82">
        <f>IF(J2905=1, 'adjustment factor'!$D$13, IF(J2905=-9,-999,IF(J2905="",-999,0)))</f>
        <v>-999</v>
      </c>
      <c r="AO2905" s="82" t="str">
        <f t="shared" si="468"/>
        <v>-999</v>
      </c>
      <c r="AP2905" s="82" t="str">
        <f t="shared" si="469"/>
        <v>MISSING</v>
      </c>
    </row>
    <row r="2906" spans="2:42">
      <c r="B2906" s="207"/>
      <c r="C2906" s="35">
        <v>2902</v>
      </c>
      <c r="D2906" s="161"/>
      <c r="E2906" s="161"/>
      <c r="F2906" s="161"/>
      <c r="G2906" s="161"/>
      <c r="H2906" s="161"/>
      <c r="I2906" s="161"/>
      <c r="J2906" s="161"/>
      <c r="K2906" s="161"/>
      <c r="L2906" s="161"/>
      <c r="M2906" s="161"/>
      <c r="N2906" s="171"/>
      <c r="O2906" s="171"/>
      <c r="P2906" s="171"/>
      <c r="Q2906" s="171"/>
      <c r="R2906" s="171"/>
      <c r="S2906" s="171"/>
      <c r="T2906" s="208" t="str">
        <f t="shared" si="460"/>
        <v>MISSING</v>
      </c>
      <c r="U2906" s="208" t="str">
        <f t="shared" si="461"/>
        <v>MISSING</v>
      </c>
      <c r="X2906" s="56">
        <f t="shared" si="462"/>
        <v>-99</v>
      </c>
      <c r="Y2906" s="56">
        <f t="shared" si="463"/>
        <v>-99</v>
      </c>
      <c r="Z2906" s="56">
        <f t="shared" si="464"/>
        <v>-99</v>
      </c>
      <c r="AA2906" s="56">
        <f t="shared" si="465"/>
        <v>-99</v>
      </c>
      <c r="AB2906" s="56">
        <f t="shared" si="466"/>
        <v>-99</v>
      </c>
      <c r="AC2906" s="56">
        <f t="shared" si="467"/>
        <v>-99</v>
      </c>
      <c r="AD2906" s="3"/>
      <c r="AE2906" s="82">
        <f>IF(D2906=1, 'adjustment factor'!$D$4, IF(D2906=-9,-999,IF(D2906="",-999,0)))</f>
        <v>-999</v>
      </c>
      <c r="AF2906" s="82">
        <f>IF(F2906=1, 'adjustment factor'!$D$5, IF(F2906=-9,-999,IF(F2906="",-999,0)))</f>
        <v>-999</v>
      </c>
      <c r="AG2906" s="82">
        <f>IF(E2906=1, 'adjustment factor'!$D$6, IF(E2906=-9,-999,IF(E2906="",-999,0)))</f>
        <v>-999</v>
      </c>
      <c r="AH2906" s="82">
        <f>IF(K2906&gt;=45,'adjustment factor'!$D$7,IF(K2906=-9,-1200,IF(K2906="",-1200,0)))</f>
        <v>-1200</v>
      </c>
      <c r="AI2906" s="82">
        <f>IF(L2906=1, 'adjustment factor'!$D$8, IF(L2906=-9,-999,IF(L2906="",-999,0)))</f>
        <v>-999</v>
      </c>
      <c r="AJ2906" s="82">
        <f>IF(AND(M2906&gt;=1,M2906&lt;=4),'adjustment factor'!$D$9,IF(M2906=-9,-999,IF(M2906=98,-999,IF(M2906=99,-999,IF(M2906="",-999,0)))))</f>
        <v>-999</v>
      </c>
      <c r="AK2906" s="82">
        <f>IF(H2906=1, 'adjustment factor'!$D$10, IF(H2906=-9,-999,IF(H2906="",-999,0)))</f>
        <v>-999</v>
      </c>
      <c r="AL2906" s="82">
        <f>IF(G2906=1, 'adjustment factor'!$D$11, IF(G2906=-9,-999,IF(G2906="",-999,0)))</f>
        <v>-999</v>
      </c>
      <c r="AM2906" s="82">
        <f>IF(I2906=1, 'adjustment factor'!$D$12, IF(I2906=-9,-999,IF(I2906="",-999,0)))</f>
        <v>-999</v>
      </c>
      <c r="AN2906" s="82">
        <f>IF(J2906=1, 'adjustment factor'!$D$13, IF(J2906=-9,-999,IF(J2906="",-999,0)))</f>
        <v>-999</v>
      </c>
      <c r="AO2906" s="82" t="str">
        <f t="shared" si="468"/>
        <v>-999</v>
      </c>
      <c r="AP2906" s="82" t="str">
        <f t="shared" si="469"/>
        <v>MISSING</v>
      </c>
    </row>
    <row r="2907" spans="2:42">
      <c r="B2907" s="207"/>
      <c r="C2907" s="35">
        <v>2903</v>
      </c>
      <c r="D2907" s="161"/>
      <c r="E2907" s="161"/>
      <c r="F2907" s="161"/>
      <c r="G2907" s="161"/>
      <c r="H2907" s="161"/>
      <c r="I2907" s="161"/>
      <c r="J2907" s="161"/>
      <c r="K2907" s="161"/>
      <c r="L2907" s="161"/>
      <c r="M2907" s="161"/>
      <c r="N2907" s="171"/>
      <c r="O2907" s="171"/>
      <c r="P2907" s="171"/>
      <c r="Q2907" s="171"/>
      <c r="R2907" s="171"/>
      <c r="S2907" s="171"/>
      <c r="T2907" s="208" t="str">
        <f t="shared" si="460"/>
        <v>MISSING</v>
      </c>
      <c r="U2907" s="208" t="str">
        <f t="shared" si="461"/>
        <v>MISSING</v>
      </c>
      <c r="X2907" s="56">
        <f t="shared" si="462"/>
        <v>-99</v>
      </c>
      <c r="Y2907" s="56">
        <f t="shared" si="463"/>
        <v>-99</v>
      </c>
      <c r="Z2907" s="56">
        <f t="shared" si="464"/>
        <v>-99</v>
      </c>
      <c r="AA2907" s="56">
        <f t="shared" si="465"/>
        <v>-99</v>
      </c>
      <c r="AB2907" s="56">
        <f t="shared" si="466"/>
        <v>-99</v>
      </c>
      <c r="AC2907" s="56">
        <f t="shared" si="467"/>
        <v>-99</v>
      </c>
      <c r="AD2907" s="3"/>
      <c r="AE2907" s="82">
        <f>IF(D2907=1, 'adjustment factor'!$D$4, IF(D2907=-9,-999,IF(D2907="",-999,0)))</f>
        <v>-999</v>
      </c>
      <c r="AF2907" s="82">
        <f>IF(F2907=1, 'adjustment factor'!$D$5, IF(F2907=-9,-999,IF(F2907="",-999,0)))</f>
        <v>-999</v>
      </c>
      <c r="AG2907" s="82">
        <f>IF(E2907=1, 'adjustment factor'!$D$6, IF(E2907=-9,-999,IF(E2907="",-999,0)))</f>
        <v>-999</v>
      </c>
      <c r="AH2907" s="82">
        <f>IF(K2907&gt;=45,'adjustment factor'!$D$7,IF(K2907=-9,-1200,IF(K2907="",-1200,0)))</f>
        <v>-1200</v>
      </c>
      <c r="AI2907" s="82">
        <f>IF(L2907=1, 'adjustment factor'!$D$8, IF(L2907=-9,-999,IF(L2907="",-999,0)))</f>
        <v>-999</v>
      </c>
      <c r="AJ2907" s="82">
        <f>IF(AND(M2907&gt;=1,M2907&lt;=4),'adjustment factor'!$D$9,IF(M2907=-9,-999,IF(M2907=98,-999,IF(M2907=99,-999,IF(M2907="",-999,0)))))</f>
        <v>-999</v>
      </c>
      <c r="AK2907" s="82">
        <f>IF(H2907=1, 'adjustment factor'!$D$10, IF(H2907=-9,-999,IF(H2907="",-999,0)))</f>
        <v>-999</v>
      </c>
      <c r="AL2907" s="82">
        <f>IF(G2907=1, 'adjustment factor'!$D$11, IF(G2907=-9,-999,IF(G2907="",-999,0)))</f>
        <v>-999</v>
      </c>
      <c r="AM2907" s="82">
        <f>IF(I2907=1, 'adjustment factor'!$D$12, IF(I2907=-9,-999,IF(I2907="",-999,0)))</f>
        <v>-999</v>
      </c>
      <c r="AN2907" s="82">
        <f>IF(J2907=1, 'adjustment factor'!$D$13, IF(J2907=-9,-999,IF(J2907="",-999,0)))</f>
        <v>-999</v>
      </c>
      <c r="AO2907" s="82" t="str">
        <f t="shared" si="468"/>
        <v>-999</v>
      </c>
      <c r="AP2907" s="82" t="str">
        <f t="shared" si="469"/>
        <v>MISSING</v>
      </c>
    </row>
    <row r="2908" spans="2:42">
      <c r="B2908" s="207"/>
      <c r="C2908" s="35">
        <v>2904</v>
      </c>
      <c r="D2908" s="161"/>
      <c r="E2908" s="161"/>
      <c r="F2908" s="161"/>
      <c r="G2908" s="161"/>
      <c r="H2908" s="161"/>
      <c r="I2908" s="161"/>
      <c r="J2908" s="161"/>
      <c r="K2908" s="161"/>
      <c r="L2908" s="161"/>
      <c r="M2908" s="161"/>
      <c r="N2908" s="171"/>
      <c r="O2908" s="171"/>
      <c r="P2908" s="171"/>
      <c r="Q2908" s="171"/>
      <c r="R2908" s="171"/>
      <c r="S2908" s="171"/>
      <c r="T2908" s="208" t="str">
        <f t="shared" si="460"/>
        <v>MISSING</v>
      </c>
      <c r="U2908" s="208" t="str">
        <f t="shared" si="461"/>
        <v>MISSING</v>
      </c>
      <c r="X2908" s="56">
        <f t="shared" si="462"/>
        <v>-99</v>
      </c>
      <c r="Y2908" s="56">
        <f t="shared" si="463"/>
        <v>-99</v>
      </c>
      <c r="Z2908" s="56">
        <f t="shared" si="464"/>
        <v>-99</v>
      </c>
      <c r="AA2908" s="56">
        <f t="shared" si="465"/>
        <v>-99</v>
      </c>
      <c r="AB2908" s="56">
        <f t="shared" si="466"/>
        <v>-99</v>
      </c>
      <c r="AC2908" s="56">
        <f t="shared" si="467"/>
        <v>-99</v>
      </c>
      <c r="AD2908" s="3"/>
      <c r="AE2908" s="82">
        <f>IF(D2908=1, 'adjustment factor'!$D$4, IF(D2908=-9,-999,IF(D2908="",-999,0)))</f>
        <v>-999</v>
      </c>
      <c r="AF2908" s="82">
        <f>IF(F2908=1, 'adjustment factor'!$D$5, IF(F2908=-9,-999,IF(F2908="",-999,0)))</f>
        <v>-999</v>
      </c>
      <c r="AG2908" s="82">
        <f>IF(E2908=1, 'adjustment factor'!$D$6, IF(E2908=-9,-999,IF(E2908="",-999,0)))</f>
        <v>-999</v>
      </c>
      <c r="AH2908" s="82">
        <f>IF(K2908&gt;=45,'adjustment factor'!$D$7,IF(K2908=-9,-1200,IF(K2908="",-1200,0)))</f>
        <v>-1200</v>
      </c>
      <c r="AI2908" s="82">
        <f>IF(L2908=1, 'adjustment factor'!$D$8, IF(L2908=-9,-999,IF(L2908="",-999,0)))</f>
        <v>-999</v>
      </c>
      <c r="AJ2908" s="82">
        <f>IF(AND(M2908&gt;=1,M2908&lt;=4),'adjustment factor'!$D$9,IF(M2908=-9,-999,IF(M2908=98,-999,IF(M2908=99,-999,IF(M2908="",-999,0)))))</f>
        <v>-999</v>
      </c>
      <c r="AK2908" s="82">
        <f>IF(H2908=1, 'adjustment factor'!$D$10, IF(H2908=-9,-999,IF(H2908="",-999,0)))</f>
        <v>-999</v>
      </c>
      <c r="AL2908" s="82">
        <f>IF(G2908=1, 'adjustment factor'!$D$11, IF(G2908=-9,-999,IF(G2908="",-999,0)))</f>
        <v>-999</v>
      </c>
      <c r="AM2908" s="82">
        <f>IF(I2908=1, 'adjustment factor'!$D$12, IF(I2908=-9,-999,IF(I2908="",-999,0)))</f>
        <v>-999</v>
      </c>
      <c r="AN2908" s="82">
        <f>IF(J2908=1, 'adjustment factor'!$D$13, IF(J2908=-9,-999,IF(J2908="",-999,0)))</f>
        <v>-999</v>
      </c>
      <c r="AO2908" s="82" t="str">
        <f t="shared" si="468"/>
        <v>-999</v>
      </c>
      <c r="AP2908" s="82" t="str">
        <f t="shared" si="469"/>
        <v>MISSING</v>
      </c>
    </row>
    <row r="2909" spans="2:42">
      <c r="B2909" s="207"/>
      <c r="C2909" s="35">
        <v>2905</v>
      </c>
      <c r="D2909" s="161"/>
      <c r="E2909" s="161"/>
      <c r="F2909" s="161"/>
      <c r="G2909" s="161"/>
      <c r="H2909" s="161"/>
      <c r="I2909" s="161"/>
      <c r="J2909" s="161"/>
      <c r="K2909" s="161"/>
      <c r="L2909" s="161"/>
      <c r="M2909" s="161"/>
      <c r="N2909" s="171"/>
      <c r="O2909" s="171"/>
      <c r="P2909" s="171"/>
      <c r="Q2909" s="171"/>
      <c r="R2909" s="171"/>
      <c r="S2909" s="171"/>
      <c r="T2909" s="208" t="str">
        <f t="shared" si="460"/>
        <v>MISSING</v>
      </c>
      <c r="U2909" s="208" t="str">
        <f t="shared" si="461"/>
        <v>MISSING</v>
      </c>
      <c r="X2909" s="56">
        <f t="shared" si="462"/>
        <v>-99</v>
      </c>
      <c r="Y2909" s="56">
        <f t="shared" si="463"/>
        <v>-99</v>
      </c>
      <c r="Z2909" s="56">
        <f t="shared" si="464"/>
        <v>-99</v>
      </c>
      <c r="AA2909" s="56">
        <f t="shared" si="465"/>
        <v>-99</v>
      </c>
      <c r="AB2909" s="56">
        <f t="shared" si="466"/>
        <v>-99</v>
      </c>
      <c r="AC2909" s="56">
        <f t="shared" si="467"/>
        <v>-99</v>
      </c>
      <c r="AD2909" s="3"/>
      <c r="AE2909" s="82">
        <f>IF(D2909=1, 'adjustment factor'!$D$4, IF(D2909=-9,-999,IF(D2909="",-999,0)))</f>
        <v>-999</v>
      </c>
      <c r="AF2909" s="82">
        <f>IF(F2909=1, 'adjustment factor'!$D$5, IF(F2909=-9,-999,IF(F2909="",-999,0)))</f>
        <v>-999</v>
      </c>
      <c r="AG2909" s="82">
        <f>IF(E2909=1, 'adjustment factor'!$D$6, IF(E2909=-9,-999,IF(E2909="",-999,0)))</f>
        <v>-999</v>
      </c>
      <c r="AH2909" s="82">
        <f>IF(K2909&gt;=45,'adjustment factor'!$D$7,IF(K2909=-9,-1200,IF(K2909="",-1200,0)))</f>
        <v>-1200</v>
      </c>
      <c r="AI2909" s="82">
        <f>IF(L2909=1, 'adjustment factor'!$D$8, IF(L2909=-9,-999,IF(L2909="",-999,0)))</f>
        <v>-999</v>
      </c>
      <c r="AJ2909" s="82">
        <f>IF(AND(M2909&gt;=1,M2909&lt;=4),'adjustment factor'!$D$9,IF(M2909=-9,-999,IF(M2909=98,-999,IF(M2909=99,-999,IF(M2909="",-999,0)))))</f>
        <v>-999</v>
      </c>
      <c r="AK2909" s="82">
        <f>IF(H2909=1, 'adjustment factor'!$D$10, IF(H2909=-9,-999,IF(H2909="",-999,0)))</f>
        <v>-999</v>
      </c>
      <c r="AL2909" s="82">
        <f>IF(G2909=1, 'adjustment factor'!$D$11, IF(G2909=-9,-999,IF(G2909="",-999,0)))</f>
        <v>-999</v>
      </c>
      <c r="AM2909" s="82">
        <f>IF(I2909=1, 'adjustment factor'!$D$12, IF(I2909=-9,-999,IF(I2909="",-999,0)))</f>
        <v>-999</v>
      </c>
      <c r="AN2909" s="82">
        <f>IF(J2909=1, 'adjustment factor'!$D$13, IF(J2909=-9,-999,IF(J2909="",-999,0)))</f>
        <v>-999</v>
      </c>
      <c r="AO2909" s="82" t="str">
        <f t="shared" si="468"/>
        <v>-999</v>
      </c>
      <c r="AP2909" s="82" t="str">
        <f t="shared" si="469"/>
        <v>MISSING</v>
      </c>
    </row>
    <row r="2910" spans="2:42">
      <c r="B2910" s="207"/>
      <c r="C2910" s="35">
        <v>2906</v>
      </c>
      <c r="D2910" s="161"/>
      <c r="E2910" s="161"/>
      <c r="F2910" s="161"/>
      <c r="G2910" s="161"/>
      <c r="H2910" s="161"/>
      <c r="I2910" s="161"/>
      <c r="J2910" s="161"/>
      <c r="K2910" s="161"/>
      <c r="L2910" s="161"/>
      <c r="M2910" s="161"/>
      <c r="N2910" s="171"/>
      <c r="O2910" s="171"/>
      <c r="P2910" s="171"/>
      <c r="Q2910" s="171"/>
      <c r="R2910" s="171"/>
      <c r="S2910" s="171"/>
      <c r="T2910" s="208" t="str">
        <f t="shared" si="460"/>
        <v>MISSING</v>
      </c>
      <c r="U2910" s="208" t="str">
        <f t="shared" si="461"/>
        <v>MISSING</v>
      </c>
      <c r="X2910" s="56">
        <f t="shared" si="462"/>
        <v>-99</v>
      </c>
      <c r="Y2910" s="56">
        <f t="shared" si="463"/>
        <v>-99</v>
      </c>
      <c r="Z2910" s="56">
        <f t="shared" si="464"/>
        <v>-99</v>
      </c>
      <c r="AA2910" s="56">
        <f t="shared" si="465"/>
        <v>-99</v>
      </c>
      <c r="AB2910" s="56">
        <f t="shared" si="466"/>
        <v>-99</v>
      </c>
      <c r="AC2910" s="56">
        <f t="shared" si="467"/>
        <v>-99</v>
      </c>
      <c r="AD2910" s="3"/>
      <c r="AE2910" s="82">
        <f>IF(D2910=1, 'adjustment factor'!$D$4, IF(D2910=-9,-999,IF(D2910="",-999,0)))</f>
        <v>-999</v>
      </c>
      <c r="AF2910" s="82">
        <f>IF(F2910=1, 'adjustment factor'!$D$5, IF(F2910=-9,-999,IF(F2910="",-999,0)))</f>
        <v>-999</v>
      </c>
      <c r="AG2910" s="82">
        <f>IF(E2910=1, 'adjustment factor'!$D$6, IF(E2910=-9,-999,IF(E2910="",-999,0)))</f>
        <v>-999</v>
      </c>
      <c r="AH2910" s="82">
        <f>IF(K2910&gt;=45,'adjustment factor'!$D$7,IF(K2910=-9,-1200,IF(K2910="",-1200,0)))</f>
        <v>-1200</v>
      </c>
      <c r="AI2910" s="82">
        <f>IF(L2910=1, 'adjustment factor'!$D$8, IF(L2910=-9,-999,IF(L2910="",-999,0)))</f>
        <v>-999</v>
      </c>
      <c r="AJ2910" s="82">
        <f>IF(AND(M2910&gt;=1,M2910&lt;=4),'adjustment factor'!$D$9,IF(M2910=-9,-999,IF(M2910=98,-999,IF(M2910=99,-999,IF(M2910="",-999,0)))))</f>
        <v>-999</v>
      </c>
      <c r="AK2910" s="82">
        <f>IF(H2910=1, 'adjustment factor'!$D$10, IF(H2910=-9,-999,IF(H2910="",-999,0)))</f>
        <v>-999</v>
      </c>
      <c r="AL2910" s="82">
        <f>IF(G2910=1, 'adjustment factor'!$D$11, IF(G2910=-9,-999,IF(G2910="",-999,0)))</f>
        <v>-999</v>
      </c>
      <c r="AM2910" s="82">
        <f>IF(I2910=1, 'adjustment factor'!$D$12, IF(I2910=-9,-999,IF(I2910="",-999,0)))</f>
        <v>-999</v>
      </c>
      <c r="AN2910" s="82">
        <f>IF(J2910=1, 'adjustment factor'!$D$13, IF(J2910=-9,-999,IF(J2910="",-999,0)))</f>
        <v>-999</v>
      </c>
      <c r="AO2910" s="82" t="str">
        <f t="shared" si="468"/>
        <v>-999</v>
      </c>
      <c r="AP2910" s="82" t="str">
        <f t="shared" si="469"/>
        <v>MISSING</v>
      </c>
    </row>
    <row r="2911" spans="2:42">
      <c r="B2911" s="207"/>
      <c r="C2911" s="35">
        <v>2907</v>
      </c>
      <c r="D2911" s="161"/>
      <c r="E2911" s="161"/>
      <c r="F2911" s="161"/>
      <c r="G2911" s="161"/>
      <c r="H2911" s="161"/>
      <c r="I2911" s="161"/>
      <c r="J2911" s="161"/>
      <c r="K2911" s="161"/>
      <c r="L2911" s="161"/>
      <c r="M2911" s="161"/>
      <c r="N2911" s="171"/>
      <c r="O2911" s="171"/>
      <c r="P2911" s="171"/>
      <c r="Q2911" s="171"/>
      <c r="R2911" s="171"/>
      <c r="S2911" s="171"/>
      <c r="T2911" s="208" t="str">
        <f t="shared" si="460"/>
        <v>MISSING</v>
      </c>
      <c r="U2911" s="208" t="str">
        <f t="shared" si="461"/>
        <v>MISSING</v>
      </c>
      <c r="X2911" s="56">
        <f t="shared" si="462"/>
        <v>-99</v>
      </c>
      <c r="Y2911" s="56">
        <f t="shared" si="463"/>
        <v>-99</v>
      </c>
      <c r="Z2911" s="56">
        <f t="shared" si="464"/>
        <v>-99</v>
      </c>
      <c r="AA2911" s="56">
        <f t="shared" si="465"/>
        <v>-99</v>
      </c>
      <c r="AB2911" s="56">
        <f t="shared" si="466"/>
        <v>-99</v>
      </c>
      <c r="AC2911" s="56">
        <f t="shared" si="467"/>
        <v>-99</v>
      </c>
      <c r="AD2911" s="3"/>
      <c r="AE2911" s="82">
        <f>IF(D2911=1, 'adjustment factor'!$D$4, IF(D2911=-9,-999,IF(D2911="",-999,0)))</f>
        <v>-999</v>
      </c>
      <c r="AF2911" s="82">
        <f>IF(F2911=1, 'adjustment factor'!$D$5, IF(F2911=-9,-999,IF(F2911="",-999,0)))</f>
        <v>-999</v>
      </c>
      <c r="AG2911" s="82">
        <f>IF(E2911=1, 'adjustment factor'!$D$6, IF(E2911=-9,-999,IF(E2911="",-999,0)))</f>
        <v>-999</v>
      </c>
      <c r="AH2911" s="82">
        <f>IF(K2911&gt;=45,'adjustment factor'!$D$7,IF(K2911=-9,-1200,IF(K2911="",-1200,0)))</f>
        <v>-1200</v>
      </c>
      <c r="AI2911" s="82">
        <f>IF(L2911=1, 'adjustment factor'!$D$8, IF(L2911=-9,-999,IF(L2911="",-999,0)))</f>
        <v>-999</v>
      </c>
      <c r="AJ2911" s="82">
        <f>IF(AND(M2911&gt;=1,M2911&lt;=4),'adjustment factor'!$D$9,IF(M2911=-9,-999,IF(M2911=98,-999,IF(M2911=99,-999,IF(M2911="",-999,0)))))</f>
        <v>-999</v>
      </c>
      <c r="AK2911" s="82">
        <f>IF(H2911=1, 'adjustment factor'!$D$10, IF(H2911=-9,-999,IF(H2911="",-999,0)))</f>
        <v>-999</v>
      </c>
      <c r="AL2911" s="82">
        <f>IF(G2911=1, 'adjustment factor'!$D$11, IF(G2911=-9,-999,IF(G2911="",-999,0)))</f>
        <v>-999</v>
      </c>
      <c r="AM2911" s="82">
        <f>IF(I2911=1, 'adjustment factor'!$D$12, IF(I2911=-9,-999,IF(I2911="",-999,0)))</f>
        <v>-999</v>
      </c>
      <c r="AN2911" s="82">
        <f>IF(J2911=1, 'adjustment factor'!$D$13, IF(J2911=-9,-999,IF(J2911="",-999,0)))</f>
        <v>-999</v>
      </c>
      <c r="AO2911" s="82" t="str">
        <f t="shared" si="468"/>
        <v>-999</v>
      </c>
      <c r="AP2911" s="82" t="str">
        <f t="shared" si="469"/>
        <v>MISSING</v>
      </c>
    </row>
    <row r="2912" spans="2:42">
      <c r="B2912" s="207"/>
      <c r="C2912" s="35">
        <v>2908</v>
      </c>
      <c r="D2912" s="161"/>
      <c r="E2912" s="161"/>
      <c r="F2912" s="161"/>
      <c r="G2912" s="161"/>
      <c r="H2912" s="161"/>
      <c r="I2912" s="161"/>
      <c r="J2912" s="161"/>
      <c r="K2912" s="161"/>
      <c r="L2912" s="161"/>
      <c r="M2912" s="161"/>
      <c r="N2912" s="171"/>
      <c r="O2912" s="171"/>
      <c r="P2912" s="171"/>
      <c r="Q2912" s="171"/>
      <c r="R2912" s="171"/>
      <c r="S2912" s="171"/>
      <c r="T2912" s="208" t="str">
        <f t="shared" si="460"/>
        <v>MISSING</v>
      </c>
      <c r="U2912" s="208" t="str">
        <f t="shared" si="461"/>
        <v>MISSING</v>
      </c>
      <c r="X2912" s="56">
        <f t="shared" si="462"/>
        <v>-99</v>
      </c>
      <c r="Y2912" s="56">
        <f t="shared" si="463"/>
        <v>-99</v>
      </c>
      <c r="Z2912" s="56">
        <f t="shared" si="464"/>
        <v>-99</v>
      </c>
      <c r="AA2912" s="56">
        <f t="shared" si="465"/>
        <v>-99</v>
      </c>
      <c r="AB2912" s="56">
        <f t="shared" si="466"/>
        <v>-99</v>
      </c>
      <c r="AC2912" s="56">
        <f t="shared" si="467"/>
        <v>-99</v>
      </c>
      <c r="AD2912" s="3"/>
      <c r="AE2912" s="82">
        <f>IF(D2912=1, 'adjustment factor'!$D$4, IF(D2912=-9,-999,IF(D2912="",-999,0)))</f>
        <v>-999</v>
      </c>
      <c r="AF2912" s="82">
        <f>IF(F2912=1, 'adjustment factor'!$D$5, IF(F2912=-9,-999,IF(F2912="",-999,0)))</f>
        <v>-999</v>
      </c>
      <c r="AG2912" s="82">
        <f>IF(E2912=1, 'adjustment factor'!$D$6, IF(E2912=-9,-999,IF(E2912="",-999,0)))</f>
        <v>-999</v>
      </c>
      <c r="AH2912" s="82">
        <f>IF(K2912&gt;=45,'adjustment factor'!$D$7,IF(K2912=-9,-1200,IF(K2912="",-1200,0)))</f>
        <v>-1200</v>
      </c>
      <c r="AI2912" s="82">
        <f>IF(L2912=1, 'adjustment factor'!$D$8, IF(L2912=-9,-999,IF(L2912="",-999,0)))</f>
        <v>-999</v>
      </c>
      <c r="AJ2912" s="82">
        <f>IF(AND(M2912&gt;=1,M2912&lt;=4),'adjustment factor'!$D$9,IF(M2912=-9,-999,IF(M2912=98,-999,IF(M2912=99,-999,IF(M2912="",-999,0)))))</f>
        <v>-999</v>
      </c>
      <c r="AK2912" s="82">
        <f>IF(H2912=1, 'adjustment factor'!$D$10, IF(H2912=-9,-999,IF(H2912="",-999,0)))</f>
        <v>-999</v>
      </c>
      <c r="AL2912" s="82">
        <f>IF(G2912=1, 'adjustment factor'!$D$11, IF(G2912=-9,-999,IF(G2912="",-999,0)))</f>
        <v>-999</v>
      </c>
      <c r="AM2912" s="82">
        <f>IF(I2912=1, 'adjustment factor'!$D$12, IF(I2912=-9,-999,IF(I2912="",-999,0)))</f>
        <v>-999</v>
      </c>
      <c r="AN2912" s="82">
        <f>IF(J2912=1, 'adjustment factor'!$D$13, IF(J2912=-9,-999,IF(J2912="",-999,0)))</f>
        <v>-999</v>
      </c>
      <c r="AO2912" s="82" t="str">
        <f t="shared" si="468"/>
        <v>-999</v>
      </c>
      <c r="AP2912" s="82" t="str">
        <f t="shared" si="469"/>
        <v>MISSING</v>
      </c>
    </row>
    <row r="2913" spans="2:42">
      <c r="B2913" s="207"/>
      <c r="C2913" s="35">
        <v>2909</v>
      </c>
      <c r="D2913" s="161"/>
      <c r="E2913" s="161"/>
      <c r="F2913" s="161"/>
      <c r="G2913" s="161"/>
      <c r="H2913" s="161"/>
      <c r="I2913" s="161"/>
      <c r="J2913" s="161"/>
      <c r="K2913" s="161"/>
      <c r="L2913" s="161"/>
      <c r="M2913" s="161"/>
      <c r="N2913" s="171"/>
      <c r="O2913" s="171"/>
      <c r="P2913" s="171"/>
      <c r="Q2913" s="171"/>
      <c r="R2913" s="171"/>
      <c r="S2913" s="171"/>
      <c r="T2913" s="208" t="str">
        <f t="shared" si="460"/>
        <v>MISSING</v>
      </c>
      <c r="U2913" s="208" t="str">
        <f t="shared" si="461"/>
        <v>MISSING</v>
      </c>
      <c r="X2913" s="56">
        <f t="shared" si="462"/>
        <v>-99</v>
      </c>
      <c r="Y2913" s="56">
        <f t="shared" si="463"/>
        <v>-99</v>
      </c>
      <c r="Z2913" s="56">
        <f t="shared" si="464"/>
        <v>-99</v>
      </c>
      <c r="AA2913" s="56">
        <f t="shared" si="465"/>
        <v>-99</v>
      </c>
      <c r="AB2913" s="56">
        <f t="shared" si="466"/>
        <v>-99</v>
      </c>
      <c r="AC2913" s="56">
        <f t="shared" si="467"/>
        <v>-99</v>
      </c>
      <c r="AD2913" s="3"/>
      <c r="AE2913" s="82">
        <f>IF(D2913=1, 'adjustment factor'!$D$4, IF(D2913=-9,-999,IF(D2913="",-999,0)))</f>
        <v>-999</v>
      </c>
      <c r="AF2913" s="82">
        <f>IF(F2913=1, 'adjustment factor'!$D$5, IF(F2913=-9,-999,IF(F2913="",-999,0)))</f>
        <v>-999</v>
      </c>
      <c r="AG2913" s="82">
        <f>IF(E2913=1, 'adjustment factor'!$D$6, IF(E2913=-9,-999,IF(E2913="",-999,0)))</f>
        <v>-999</v>
      </c>
      <c r="AH2913" s="82">
        <f>IF(K2913&gt;=45,'adjustment factor'!$D$7,IF(K2913=-9,-1200,IF(K2913="",-1200,0)))</f>
        <v>-1200</v>
      </c>
      <c r="AI2913" s="82">
        <f>IF(L2913=1, 'adjustment factor'!$D$8, IF(L2913=-9,-999,IF(L2913="",-999,0)))</f>
        <v>-999</v>
      </c>
      <c r="AJ2913" s="82">
        <f>IF(AND(M2913&gt;=1,M2913&lt;=4),'adjustment factor'!$D$9,IF(M2913=-9,-999,IF(M2913=98,-999,IF(M2913=99,-999,IF(M2913="",-999,0)))))</f>
        <v>-999</v>
      </c>
      <c r="AK2913" s="82">
        <f>IF(H2913=1, 'adjustment factor'!$D$10, IF(H2913=-9,-999,IF(H2913="",-999,0)))</f>
        <v>-999</v>
      </c>
      <c r="AL2913" s="82">
        <f>IF(G2913=1, 'adjustment factor'!$D$11, IF(G2913=-9,-999,IF(G2913="",-999,0)))</f>
        <v>-999</v>
      </c>
      <c r="AM2913" s="82">
        <f>IF(I2913=1, 'adjustment factor'!$D$12, IF(I2913=-9,-999,IF(I2913="",-999,0)))</f>
        <v>-999</v>
      </c>
      <c r="AN2913" s="82">
        <f>IF(J2913=1, 'adjustment factor'!$D$13, IF(J2913=-9,-999,IF(J2913="",-999,0)))</f>
        <v>-999</v>
      </c>
      <c r="AO2913" s="82" t="str">
        <f t="shared" si="468"/>
        <v>-999</v>
      </c>
      <c r="AP2913" s="82" t="str">
        <f t="shared" si="469"/>
        <v>MISSING</v>
      </c>
    </row>
    <row r="2914" spans="2:42">
      <c r="B2914" s="207"/>
      <c r="C2914" s="35">
        <v>2910</v>
      </c>
      <c r="D2914" s="161"/>
      <c r="E2914" s="161"/>
      <c r="F2914" s="161"/>
      <c r="G2914" s="161"/>
      <c r="H2914" s="161"/>
      <c r="I2914" s="161"/>
      <c r="J2914" s="161"/>
      <c r="K2914" s="161"/>
      <c r="L2914" s="161"/>
      <c r="M2914" s="161"/>
      <c r="N2914" s="171"/>
      <c r="O2914" s="171"/>
      <c r="P2914" s="171"/>
      <c r="Q2914" s="171"/>
      <c r="R2914" s="171"/>
      <c r="S2914" s="171"/>
      <c r="T2914" s="208" t="str">
        <f t="shared" si="460"/>
        <v>MISSING</v>
      </c>
      <c r="U2914" s="208" t="str">
        <f t="shared" si="461"/>
        <v>MISSING</v>
      </c>
      <c r="X2914" s="56">
        <f t="shared" si="462"/>
        <v>-99</v>
      </c>
      <c r="Y2914" s="56">
        <f t="shared" si="463"/>
        <v>-99</v>
      </c>
      <c r="Z2914" s="56">
        <f t="shared" si="464"/>
        <v>-99</v>
      </c>
      <c r="AA2914" s="56">
        <f t="shared" si="465"/>
        <v>-99</v>
      </c>
      <c r="AB2914" s="56">
        <f t="shared" si="466"/>
        <v>-99</v>
      </c>
      <c r="AC2914" s="56">
        <f t="shared" si="467"/>
        <v>-99</v>
      </c>
      <c r="AD2914" s="3"/>
      <c r="AE2914" s="82">
        <f>IF(D2914=1, 'adjustment factor'!$D$4, IF(D2914=-9,-999,IF(D2914="",-999,0)))</f>
        <v>-999</v>
      </c>
      <c r="AF2914" s="82">
        <f>IF(F2914=1, 'adjustment factor'!$D$5, IF(F2914=-9,-999,IF(F2914="",-999,0)))</f>
        <v>-999</v>
      </c>
      <c r="AG2914" s="82">
        <f>IF(E2914=1, 'adjustment factor'!$D$6, IF(E2914=-9,-999,IF(E2914="",-999,0)))</f>
        <v>-999</v>
      </c>
      <c r="AH2914" s="82">
        <f>IF(K2914&gt;=45,'adjustment factor'!$D$7,IF(K2914=-9,-1200,IF(K2914="",-1200,0)))</f>
        <v>-1200</v>
      </c>
      <c r="AI2914" s="82">
        <f>IF(L2914=1, 'adjustment factor'!$D$8, IF(L2914=-9,-999,IF(L2914="",-999,0)))</f>
        <v>-999</v>
      </c>
      <c r="AJ2914" s="82">
        <f>IF(AND(M2914&gt;=1,M2914&lt;=4),'adjustment factor'!$D$9,IF(M2914=-9,-999,IF(M2914=98,-999,IF(M2914=99,-999,IF(M2914="",-999,0)))))</f>
        <v>-999</v>
      </c>
      <c r="AK2914" s="82">
        <f>IF(H2914=1, 'adjustment factor'!$D$10, IF(H2914=-9,-999,IF(H2914="",-999,0)))</f>
        <v>-999</v>
      </c>
      <c r="AL2914" s="82">
        <f>IF(G2914=1, 'adjustment factor'!$D$11, IF(G2914=-9,-999,IF(G2914="",-999,0)))</f>
        <v>-999</v>
      </c>
      <c r="AM2914" s="82">
        <f>IF(I2914=1, 'adjustment factor'!$D$12, IF(I2914=-9,-999,IF(I2914="",-999,0)))</f>
        <v>-999</v>
      </c>
      <c r="AN2914" s="82">
        <f>IF(J2914=1, 'adjustment factor'!$D$13, IF(J2914=-9,-999,IF(J2914="",-999,0)))</f>
        <v>-999</v>
      </c>
      <c r="AO2914" s="82" t="str">
        <f t="shared" si="468"/>
        <v>-999</v>
      </c>
      <c r="AP2914" s="82" t="str">
        <f t="shared" si="469"/>
        <v>MISSING</v>
      </c>
    </row>
    <row r="2915" spans="2:42">
      <c r="B2915" s="207"/>
      <c r="C2915" s="35">
        <v>2911</v>
      </c>
      <c r="D2915" s="161"/>
      <c r="E2915" s="161"/>
      <c r="F2915" s="161"/>
      <c r="G2915" s="161"/>
      <c r="H2915" s="161"/>
      <c r="I2915" s="161"/>
      <c r="J2915" s="161"/>
      <c r="K2915" s="161"/>
      <c r="L2915" s="161"/>
      <c r="M2915" s="161"/>
      <c r="N2915" s="171"/>
      <c r="O2915" s="171"/>
      <c r="P2915" s="171"/>
      <c r="Q2915" s="171"/>
      <c r="R2915" s="171"/>
      <c r="S2915" s="171"/>
      <c r="T2915" s="208" t="str">
        <f t="shared" si="460"/>
        <v>MISSING</v>
      </c>
      <c r="U2915" s="208" t="str">
        <f t="shared" si="461"/>
        <v>MISSING</v>
      </c>
      <c r="X2915" s="56">
        <f t="shared" si="462"/>
        <v>-99</v>
      </c>
      <c r="Y2915" s="56">
        <f t="shared" si="463"/>
        <v>-99</v>
      </c>
      <c r="Z2915" s="56">
        <f t="shared" si="464"/>
        <v>-99</v>
      </c>
      <c r="AA2915" s="56">
        <f t="shared" si="465"/>
        <v>-99</v>
      </c>
      <c r="AB2915" s="56">
        <f t="shared" si="466"/>
        <v>-99</v>
      </c>
      <c r="AC2915" s="56">
        <f t="shared" si="467"/>
        <v>-99</v>
      </c>
      <c r="AD2915" s="3"/>
      <c r="AE2915" s="82">
        <f>IF(D2915=1, 'adjustment factor'!$D$4, IF(D2915=-9,-999,IF(D2915="",-999,0)))</f>
        <v>-999</v>
      </c>
      <c r="AF2915" s="82">
        <f>IF(F2915=1, 'adjustment factor'!$D$5, IF(F2915=-9,-999,IF(F2915="",-999,0)))</f>
        <v>-999</v>
      </c>
      <c r="AG2915" s="82">
        <f>IF(E2915=1, 'adjustment factor'!$D$6, IF(E2915=-9,-999,IF(E2915="",-999,0)))</f>
        <v>-999</v>
      </c>
      <c r="AH2915" s="82">
        <f>IF(K2915&gt;=45,'adjustment factor'!$D$7,IF(K2915=-9,-1200,IF(K2915="",-1200,0)))</f>
        <v>-1200</v>
      </c>
      <c r="AI2915" s="82">
        <f>IF(L2915=1, 'adjustment factor'!$D$8, IF(L2915=-9,-999,IF(L2915="",-999,0)))</f>
        <v>-999</v>
      </c>
      <c r="AJ2915" s="82">
        <f>IF(AND(M2915&gt;=1,M2915&lt;=4),'adjustment factor'!$D$9,IF(M2915=-9,-999,IF(M2915=98,-999,IF(M2915=99,-999,IF(M2915="",-999,0)))))</f>
        <v>-999</v>
      </c>
      <c r="AK2915" s="82">
        <f>IF(H2915=1, 'adjustment factor'!$D$10, IF(H2915=-9,-999,IF(H2915="",-999,0)))</f>
        <v>-999</v>
      </c>
      <c r="AL2915" s="82">
        <f>IF(G2915=1, 'adjustment factor'!$D$11, IF(G2915=-9,-999,IF(G2915="",-999,0)))</f>
        <v>-999</v>
      </c>
      <c r="AM2915" s="82">
        <f>IF(I2915=1, 'adjustment factor'!$D$12, IF(I2915=-9,-999,IF(I2915="",-999,0)))</f>
        <v>-999</v>
      </c>
      <c r="AN2915" s="82">
        <f>IF(J2915=1, 'adjustment factor'!$D$13, IF(J2915=-9,-999,IF(J2915="",-999,0)))</f>
        <v>-999</v>
      </c>
      <c r="AO2915" s="82" t="str">
        <f t="shared" si="468"/>
        <v>-999</v>
      </c>
      <c r="AP2915" s="82" t="str">
        <f t="shared" si="469"/>
        <v>MISSING</v>
      </c>
    </row>
    <row r="2916" spans="2:42">
      <c r="B2916" s="207"/>
      <c r="C2916" s="35">
        <v>2912</v>
      </c>
      <c r="D2916" s="161"/>
      <c r="E2916" s="161"/>
      <c r="F2916" s="161"/>
      <c r="G2916" s="161"/>
      <c r="H2916" s="161"/>
      <c r="I2916" s="161"/>
      <c r="J2916" s="161"/>
      <c r="K2916" s="161"/>
      <c r="L2916" s="161"/>
      <c r="M2916" s="161"/>
      <c r="N2916" s="171"/>
      <c r="O2916" s="171"/>
      <c r="P2916" s="171"/>
      <c r="Q2916" s="171"/>
      <c r="R2916" s="171"/>
      <c r="S2916" s="171"/>
      <c r="T2916" s="208" t="str">
        <f t="shared" si="460"/>
        <v>MISSING</v>
      </c>
      <c r="U2916" s="208" t="str">
        <f t="shared" si="461"/>
        <v>MISSING</v>
      </c>
      <c r="X2916" s="56">
        <f t="shared" si="462"/>
        <v>-99</v>
      </c>
      <c r="Y2916" s="56">
        <f t="shared" si="463"/>
        <v>-99</v>
      </c>
      <c r="Z2916" s="56">
        <f t="shared" si="464"/>
        <v>-99</v>
      </c>
      <c r="AA2916" s="56">
        <f t="shared" si="465"/>
        <v>-99</v>
      </c>
      <c r="AB2916" s="56">
        <f t="shared" si="466"/>
        <v>-99</v>
      </c>
      <c r="AC2916" s="56">
        <f t="shared" si="467"/>
        <v>-99</v>
      </c>
      <c r="AD2916" s="3"/>
      <c r="AE2916" s="82">
        <f>IF(D2916=1, 'adjustment factor'!$D$4, IF(D2916=-9,-999,IF(D2916="",-999,0)))</f>
        <v>-999</v>
      </c>
      <c r="AF2916" s="82">
        <f>IF(F2916=1, 'adjustment factor'!$D$5, IF(F2916=-9,-999,IF(F2916="",-999,0)))</f>
        <v>-999</v>
      </c>
      <c r="AG2916" s="82">
        <f>IF(E2916=1, 'adjustment factor'!$D$6, IF(E2916=-9,-999,IF(E2916="",-999,0)))</f>
        <v>-999</v>
      </c>
      <c r="AH2916" s="82">
        <f>IF(K2916&gt;=45,'adjustment factor'!$D$7,IF(K2916=-9,-1200,IF(K2916="",-1200,0)))</f>
        <v>-1200</v>
      </c>
      <c r="AI2916" s="82">
        <f>IF(L2916=1, 'adjustment factor'!$D$8, IF(L2916=-9,-999,IF(L2916="",-999,0)))</f>
        <v>-999</v>
      </c>
      <c r="AJ2916" s="82">
        <f>IF(AND(M2916&gt;=1,M2916&lt;=4),'adjustment factor'!$D$9,IF(M2916=-9,-999,IF(M2916=98,-999,IF(M2916=99,-999,IF(M2916="",-999,0)))))</f>
        <v>-999</v>
      </c>
      <c r="AK2916" s="82">
        <f>IF(H2916=1, 'adjustment factor'!$D$10, IF(H2916=-9,-999,IF(H2916="",-999,0)))</f>
        <v>-999</v>
      </c>
      <c r="AL2916" s="82">
        <f>IF(G2916=1, 'adjustment factor'!$D$11, IF(G2916=-9,-999,IF(G2916="",-999,0)))</f>
        <v>-999</v>
      </c>
      <c r="AM2916" s="82">
        <f>IF(I2916=1, 'adjustment factor'!$D$12, IF(I2916=-9,-999,IF(I2916="",-999,0)))</f>
        <v>-999</v>
      </c>
      <c r="AN2916" s="82">
        <f>IF(J2916=1, 'adjustment factor'!$D$13, IF(J2916=-9,-999,IF(J2916="",-999,0)))</f>
        <v>-999</v>
      </c>
      <c r="AO2916" s="82" t="str">
        <f t="shared" si="468"/>
        <v>-999</v>
      </c>
      <c r="AP2916" s="82" t="str">
        <f t="shared" si="469"/>
        <v>MISSING</v>
      </c>
    </row>
    <row r="2917" spans="2:42">
      <c r="B2917" s="207"/>
      <c r="C2917" s="35">
        <v>2913</v>
      </c>
      <c r="D2917" s="161"/>
      <c r="E2917" s="161"/>
      <c r="F2917" s="161"/>
      <c r="G2917" s="161"/>
      <c r="H2917" s="161"/>
      <c r="I2917" s="161"/>
      <c r="J2917" s="161"/>
      <c r="K2917" s="161"/>
      <c r="L2917" s="161"/>
      <c r="M2917" s="161"/>
      <c r="N2917" s="171"/>
      <c r="O2917" s="171"/>
      <c r="P2917" s="171"/>
      <c r="Q2917" s="171"/>
      <c r="R2917" s="171"/>
      <c r="S2917" s="171"/>
      <c r="T2917" s="208" t="str">
        <f t="shared" si="460"/>
        <v>MISSING</v>
      </c>
      <c r="U2917" s="208" t="str">
        <f t="shared" si="461"/>
        <v>MISSING</v>
      </c>
      <c r="X2917" s="56">
        <f t="shared" si="462"/>
        <v>-99</v>
      </c>
      <c r="Y2917" s="56">
        <f t="shared" si="463"/>
        <v>-99</v>
      </c>
      <c r="Z2917" s="56">
        <f t="shared" si="464"/>
        <v>-99</v>
      </c>
      <c r="AA2917" s="56">
        <f t="shared" si="465"/>
        <v>-99</v>
      </c>
      <c r="AB2917" s="56">
        <f t="shared" si="466"/>
        <v>-99</v>
      </c>
      <c r="AC2917" s="56">
        <f t="shared" si="467"/>
        <v>-99</v>
      </c>
      <c r="AD2917" s="3"/>
      <c r="AE2917" s="82">
        <f>IF(D2917=1, 'adjustment factor'!$D$4, IF(D2917=-9,-999,IF(D2917="",-999,0)))</f>
        <v>-999</v>
      </c>
      <c r="AF2917" s="82">
        <f>IF(F2917=1, 'adjustment factor'!$D$5, IF(F2917=-9,-999,IF(F2917="",-999,0)))</f>
        <v>-999</v>
      </c>
      <c r="AG2917" s="82">
        <f>IF(E2917=1, 'adjustment factor'!$D$6, IF(E2917=-9,-999,IF(E2917="",-999,0)))</f>
        <v>-999</v>
      </c>
      <c r="AH2917" s="82">
        <f>IF(K2917&gt;=45,'adjustment factor'!$D$7,IF(K2917=-9,-1200,IF(K2917="",-1200,0)))</f>
        <v>-1200</v>
      </c>
      <c r="AI2917" s="82">
        <f>IF(L2917=1, 'adjustment factor'!$D$8, IF(L2917=-9,-999,IF(L2917="",-999,0)))</f>
        <v>-999</v>
      </c>
      <c r="AJ2917" s="82">
        <f>IF(AND(M2917&gt;=1,M2917&lt;=4),'adjustment factor'!$D$9,IF(M2917=-9,-999,IF(M2917=98,-999,IF(M2917=99,-999,IF(M2917="",-999,0)))))</f>
        <v>-999</v>
      </c>
      <c r="AK2917" s="82">
        <f>IF(H2917=1, 'adjustment factor'!$D$10, IF(H2917=-9,-999,IF(H2917="",-999,0)))</f>
        <v>-999</v>
      </c>
      <c r="AL2917" s="82">
        <f>IF(G2917=1, 'adjustment factor'!$D$11, IF(G2917=-9,-999,IF(G2917="",-999,0)))</f>
        <v>-999</v>
      </c>
      <c r="AM2917" s="82">
        <f>IF(I2917=1, 'adjustment factor'!$D$12, IF(I2917=-9,-999,IF(I2917="",-999,0)))</f>
        <v>-999</v>
      </c>
      <c r="AN2917" s="82">
        <f>IF(J2917=1, 'adjustment factor'!$D$13, IF(J2917=-9,-999,IF(J2917="",-999,0)))</f>
        <v>-999</v>
      </c>
      <c r="AO2917" s="82" t="str">
        <f t="shared" si="468"/>
        <v>-999</v>
      </c>
      <c r="AP2917" s="82" t="str">
        <f t="shared" si="469"/>
        <v>MISSING</v>
      </c>
    </row>
    <row r="2918" spans="2:42">
      <c r="B2918" s="207"/>
      <c r="C2918" s="35">
        <v>2914</v>
      </c>
      <c r="D2918" s="161"/>
      <c r="E2918" s="161"/>
      <c r="F2918" s="161"/>
      <c r="G2918" s="161"/>
      <c r="H2918" s="161"/>
      <c r="I2918" s="161"/>
      <c r="J2918" s="161"/>
      <c r="K2918" s="161"/>
      <c r="L2918" s="161"/>
      <c r="M2918" s="161"/>
      <c r="N2918" s="171"/>
      <c r="O2918" s="171"/>
      <c r="P2918" s="171"/>
      <c r="Q2918" s="171"/>
      <c r="R2918" s="171"/>
      <c r="S2918" s="171"/>
      <c r="T2918" s="208" t="str">
        <f t="shared" si="460"/>
        <v>MISSING</v>
      </c>
      <c r="U2918" s="208" t="str">
        <f t="shared" si="461"/>
        <v>MISSING</v>
      </c>
      <c r="X2918" s="56">
        <f t="shared" si="462"/>
        <v>-99</v>
      </c>
      <c r="Y2918" s="56">
        <f t="shared" si="463"/>
        <v>-99</v>
      </c>
      <c r="Z2918" s="56">
        <f t="shared" si="464"/>
        <v>-99</v>
      </c>
      <c r="AA2918" s="56">
        <f t="shared" si="465"/>
        <v>-99</v>
      </c>
      <c r="AB2918" s="56">
        <f t="shared" si="466"/>
        <v>-99</v>
      </c>
      <c r="AC2918" s="56">
        <f t="shared" si="467"/>
        <v>-99</v>
      </c>
      <c r="AD2918" s="3"/>
      <c r="AE2918" s="82">
        <f>IF(D2918=1, 'adjustment factor'!$D$4, IF(D2918=-9,-999,IF(D2918="",-999,0)))</f>
        <v>-999</v>
      </c>
      <c r="AF2918" s="82">
        <f>IF(F2918=1, 'adjustment factor'!$D$5, IF(F2918=-9,-999,IF(F2918="",-999,0)))</f>
        <v>-999</v>
      </c>
      <c r="AG2918" s="82">
        <f>IF(E2918=1, 'adjustment factor'!$D$6, IF(E2918=-9,-999,IF(E2918="",-999,0)))</f>
        <v>-999</v>
      </c>
      <c r="AH2918" s="82">
        <f>IF(K2918&gt;=45,'adjustment factor'!$D$7,IF(K2918=-9,-1200,IF(K2918="",-1200,0)))</f>
        <v>-1200</v>
      </c>
      <c r="AI2918" s="82">
        <f>IF(L2918=1, 'adjustment factor'!$D$8, IF(L2918=-9,-999,IF(L2918="",-999,0)))</f>
        <v>-999</v>
      </c>
      <c r="AJ2918" s="82">
        <f>IF(AND(M2918&gt;=1,M2918&lt;=4),'adjustment factor'!$D$9,IF(M2918=-9,-999,IF(M2918=98,-999,IF(M2918=99,-999,IF(M2918="",-999,0)))))</f>
        <v>-999</v>
      </c>
      <c r="AK2918" s="82">
        <f>IF(H2918=1, 'adjustment factor'!$D$10, IF(H2918=-9,-999,IF(H2918="",-999,0)))</f>
        <v>-999</v>
      </c>
      <c r="AL2918" s="82">
        <f>IF(G2918=1, 'adjustment factor'!$D$11, IF(G2918=-9,-999,IF(G2918="",-999,0)))</f>
        <v>-999</v>
      </c>
      <c r="AM2918" s="82">
        <f>IF(I2918=1, 'adjustment factor'!$D$12, IF(I2918=-9,-999,IF(I2918="",-999,0)))</f>
        <v>-999</v>
      </c>
      <c r="AN2918" s="82">
        <f>IF(J2918=1, 'adjustment factor'!$D$13, IF(J2918=-9,-999,IF(J2918="",-999,0)))</f>
        <v>-999</v>
      </c>
      <c r="AO2918" s="82" t="str">
        <f t="shared" si="468"/>
        <v>-999</v>
      </c>
      <c r="AP2918" s="82" t="str">
        <f t="shared" si="469"/>
        <v>MISSING</v>
      </c>
    </row>
    <row r="2919" spans="2:42">
      <c r="B2919" s="207"/>
      <c r="C2919" s="35">
        <v>2915</v>
      </c>
      <c r="D2919" s="161"/>
      <c r="E2919" s="161"/>
      <c r="F2919" s="161"/>
      <c r="G2919" s="161"/>
      <c r="H2919" s="161"/>
      <c r="I2919" s="161"/>
      <c r="J2919" s="161"/>
      <c r="K2919" s="161"/>
      <c r="L2919" s="161"/>
      <c r="M2919" s="161"/>
      <c r="N2919" s="171"/>
      <c r="O2919" s="171"/>
      <c r="P2919" s="171"/>
      <c r="Q2919" s="171"/>
      <c r="R2919" s="171"/>
      <c r="S2919" s="171"/>
      <c r="T2919" s="208" t="str">
        <f t="shared" si="460"/>
        <v>MISSING</v>
      </c>
      <c r="U2919" s="208" t="str">
        <f t="shared" si="461"/>
        <v>MISSING</v>
      </c>
      <c r="X2919" s="56">
        <f t="shared" si="462"/>
        <v>-99</v>
      </c>
      <c r="Y2919" s="56">
        <f t="shared" si="463"/>
        <v>-99</v>
      </c>
      <c r="Z2919" s="56">
        <f t="shared" si="464"/>
        <v>-99</v>
      </c>
      <c r="AA2919" s="56">
        <f t="shared" si="465"/>
        <v>-99</v>
      </c>
      <c r="AB2919" s="56">
        <f t="shared" si="466"/>
        <v>-99</v>
      </c>
      <c r="AC2919" s="56">
        <f t="shared" si="467"/>
        <v>-99</v>
      </c>
      <c r="AD2919" s="3"/>
      <c r="AE2919" s="82">
        <f>IF(D2919=1, 'adjustment factor'!$D$4, IF(D2919=-9,-999,IF(D2919="",-999,0)))</f>
        <v>-999</v>
      </c>
      <c r="AF2919" s="82">
        <f>IF(F2919=1, 'adjustment factor'!$D$5, IF(F2919=-9,-999,IF(F2919="",-999,0)))</f>
        <v>-999</v>
      </c>
      <c r="AG2919" s="82">
        <f>IF(E2919=1, 'adjustment factor'!$D$6, IF(E2919=-9,-999,IF(E2919="",-999,0)))</f>
        <v>-999</v>
      </c>
      <c r="AH2919" s="82">
        <f>IF(K2919&gt;=45,'adjustment factor'!$D$7,IF(K2919=-9,-1200,IF(K2919="",-1200,0)))</f>
        <v>-1200</v>
      </c>
      <c r="AI2919" s="82">
        <f>IF(L2919=1, 'adjustment factor'!$D$8, IF(L2919=-9,-999,IF(L2919="",-999,0)))</f>
        <v>-999</v>
      </c>
      <c r="AJ2919" s="82">
        <f>IF(AND(M2919&gt;=1,M2919&lt;=4),'adjustment factor'!$D$9,IF(M2919=-9,-999,IF(M2919=98,-999,IF(M2919=99,-999,IF(M2919="",-999,0)))))</f>
        <v>-999</v>
      </c>
      <c r="AK2919" s="82">
        <f>IF(H2919=1, 'adjustment factor'!$D$10, IF(H2919=-9,-999,IF(H2919="",-999,0)))</f>
        <v>-999</v>
      </c>
      <c r="AL2919" s="82">
        <f>IF(G2919=1, 'adjustment factor'!$D$11, IF(G2919=-9,-999,IF(G2919="",-999,0)))</f>
        <v>-999</v>
      </c>
      <c r="AM2919" s="82">
        <f>IF(I2919=1, 'adjustment factor'!$D$12, IF(I2919=-9,-999,IF(I2919="",-999,0)))</f>
        <v>-999</v>
      </c>
      <c r="AN2919" s="82">
        <f>IF(J2919=1, 'adjustment factor'!$D$13, IF(J2919=-9,-999,IF(J2919="",-999,0)))</f>
        <v>-999</v>
      </c>
      <c r="AO2919" s="82" t="str">
        <f t="shared" si="468"/>
        <v>-999</v>
      </c>
      <c r="AP2919" s="82" t="str">
        <f t="shared" si="469"/>
        <v>MISSING</v>
      </c>
    </row>
    <row r="2920" spans="2:42">
      <c r="B2920" s="207"/>
      <c r="C2920" s="35">
        <v>2916</v>
      </c>
      <c r="D2920" s="161"/>
      <c r="E2920" s="161"/>
      <c r="F2920" s="161"/>
      <c r="G2920" s="161"/>
      <c r="H2920" s="161"/>
      <c r="I2920" s="161"/>
      <c r="J2920" s="161"/>
      <c r="K2920" s="161"/>
      <c r="L2920" s="161"/>
      <c r="M2920" s="161"/>
      <c r="N2920" s="171"/>
      <c r="O2920" s="171"/>
      <c r="P2920" s="171"/>
      <c r="Q2920" s="171"/>
      <c r="R2920" s="171"/>
      <c r="S2920" s="171"/>
      <c r="T2920" s="208" t="str">
        <f t="shared" si="460"/>
        <v>MISSING</v>
      </c>
      <c r="U2920" s="208" t="str">
        <f t="shared" si="461"/>
        <v>MISSING</v>
      </c>
      <c r="X2920" s="56">
        <f t="shared" si="462"/>
        <v>-99</v>
      </c>
      <c r="Y2920" s="56">
        <f t="shared" si="463"/>
        <v>-99</v>
      </c>
      <c r="Z2920" s="56">
        <f t="shared" si="464"/>
        <v>-99</v>
      </c>
      <c r="AA2920" s="56">
        <f t="shared" si="465"/>
        <v>-99</v>
      </c>
      <c r="AB2920" s="56">
        <f t="shared" si="466"/>
        <v>-99</v>
      </c>
      <c r="AC2920" s="56">
        <f t="shared" si="467"/>
        <v>-99</v>
      </c>
      <c r="AD2920" s="3"/>
      <c r="AE2920" s="82">
        <f>IF(D2920=1, 'adjustment factor'!$D$4, IF(D2920=-9,-999,IF(D2920="",-999,0)))</f>
        <v>-999</v>
      </c>
      <c r="AF2920" s="82">
        <f>IF(F2920=1, 'adjustment factor'!$D$5, IF(F2920=-9,-999,IF(F2920="",-999,0)))</f>
        <v>-999</v>
      </c>
      <c r="AG2920" s="82">
        <f>IF(E2920=1, 'adjustment factor'!$D$6, IF(E2920=-9,-999,IF(E2920="",-999,0)))</f>
        <v>-999</v>
      </c>
      <c r="AH2920" s="82">
        <f>IF(K2920&gt;=45,'adjustment factor'!$D$7,IF(K2920=-9,-1200,IF(K2920="",-1200,0)))</f>
        <v>-1200</v>
      </c>
      <c r="AI2920" s="82">
        <f>IF(L2920=1, 'adjustment factor'!$D$8, IF(L2920=-9,-999,IF(L2920="",-999,0)))</f>
        <v>-999</v>
      </c>
      <c r="AJ2920" s="82">
        <f>IF(AND(M2920&gt;=1,M2920&lt;=4),'adjustment factor'!$D$9,IF(M2920=-9,-999,IF(M2920=98,-999,IF(M2920=99,-999,IF(M2920="",-999,0)))))</f>
        <v>-999</v>
      </c>
      <c r="AK2920" s="82">
        <f>IF(H2920=1, 'adjustment factor'!$D$10, IF(H2920=-9,-999,IF(H2920="",-999,0)))</f>
        <v>-999</v>
      </c>
      <c r="AL2920" s="82">
        <f>IF(G2920=1, 'adjustment factor'!$D$11, IF(G2920=-9,-999,IF(G2920="",-999,0)))</f>
        <v>-999</v>
      </c>
      <c r="AM2920" s="82">
        <f>IF(I2920=1, 'adjustment factor'!$D$12, IF(I2920=-9,-999,IF(I2920="",-999,0)))</f>
        <v>-999</v>
      </c>
      <c r="AN2920" s="82">
        <f>IF(J2920=1, 'adjustment factor'!$D$13, IF(J2920=-9,-999,IF(J2920="",-999,0)))</f>
        <v>-999</v>
      </c>
      <c r="AO2920" s="82" t="str">
        <f t="shared" si="468"/>
        <v>-999</v>
      </c>
      <c r="AP2920" s="82" t="str">
        <f t="shared" si="469"/>
        <v>MISSING</v>
      </c>
    </row>
    <row r="2921" spans="2:42">
      <c r="B2921" s="207"/>
      <c r="C2921" s="35">
        <v>2917</v>
      </c>
      <c r="D2921" s="161"/>
      <c r="E2921" s="161"/>
      <c r="F2921" s="161"/>
      <c r="G2921" s="161"/>
      <c r="H2921" s="161"/>
      <c r="I2921" s="161"/>
      <c r="J2921" s="161"/>
      <c r="K2921" s="161"/>
      <c r="L2921" s="161"/>
      <c r="M2921" s="161"/>
      <c r="N2921" s="171"/>
      <c r="O2921" s="171"/>
      <c r="P2921" s="171"/>
      <c r="Q2921" s="171"/>
      <c r="R2921" s="171"/>
      <c r="S2921" s="171"/>
      <c r="T2921" s="208" t="str">
        <f t="shared" si="460"/>
        <v>MISSING</v>
      </c>
      <c r="U2921" s="208" t="str">
        <f t="shared" si="461"/>
        <v>MISSING</v>
      </c>
      <c r="X2921" s="56">
        <f t="shared" si="462"/>
        <v>-99</v>
      </c>
      <c r="Y2921" s="56">
        <f t="shared" si="463"/>
        <v>-99</v>
      </c>
      <c r="Z2921" s="56">
        <f t="shared" si="464"/>
        <v>-99</v>
      </c>
      <c r="AA2921" s="56">
        <f t="shared" si="465"/>
        <v>-99</v>
      </c>
      <c r="AB2921" s="56">
        <f t="shared" si="466"/>
        <v>-99</v>
      </c>
      <c r="AC2921" s="56">
        <f t="shared" si="467"/>
        <v>-99</v>
      </c>
      <c r="AD2921" s="3"/>
      <c r="AE2921" s="82">
        <f>IF(D2921=1, 'adjustment factor'!$D$4, IF(D2921=-9,-999,IF(D2921="",-999,0)))</f>
        <v>-999</v>
      </c>
      <c r="AF2921" s="82">
        <f>IF(F2921=1, 'adjustment factor'!$D$5, IF(F2921=-9,-999,IF(F2921="",-999,0)))</f>
        <v>-999</v>
      </c>
      <c r="AG2921" s="82">
        <f>IF(E2921=1, 'adjustment factor'!$D$6, IF(E2921=-9,-999,IF(E2921="",-999,0)))</f>
        <v>-999</v>
      </c>
      <c r="AH2921" s="82">
        <f>IF(K2921&gt;=45,'adjustment factor'!$D$7,IF(K2921=-9,-1200,IF(K2921="",-1200,0)))</f>
        <v>-1200</v>
      </c>
      <c r="AI2921" s="82">
        <f>IF(L2921=1, 'adjustment factor'!$D$8, IF(L2921=-9,-999,IF(L2921="",-999,0)))</f>
        <v>-999</v>
      </c>
      <c r="AJ2921" s="82">
        <f>IF(AND(M2921&gt;=1,M2921&lt;=4),'adjustment factor'!$D$9,IF(M2921=-9,-999,IF(M2921=98,-999,IF(M2921=99,-999,IF(M2921="",-999,0)))))</f>
        <v>-999</v>
      </c>
      <c r="AK2921" s="82">
        <f>IF(H2921=1, 'adjustment factor'!$D$10, IF(H2921=-9,-999,IF(H2921="",-999,0)))</f>
        <v>-999</v>
      </c>
      <c r="AL2921" s="82">
        <f>IF(G2921=1, 'adjustment factor'!$D$11, IF(G2921=-9,-999,IF(G2921="",-999,0)))</f>
        <v>-999</v>
      </c>
      <c r="AM2921" s="82">
        <f>IF(I2921=1, 'adjustment factor'!$D$12, IF(I2921=-9,-999,IF(I2921="",-999,0)))</f>
        <v>-999</v>
      </c>
      <c r="AN2921" s="82">
        <f>IF(J2921=1, 'adjustment factor'!$D$13, IF(J2921=-9,-999,IF(J2921="",-999,0)))</f>
        <v>-999</v>
      </c>
      <c r="AO2921" s="82" t="str">
        <f t="shared" si="468"/>
        <v>-999</v>
      </c>
      <c r="AP2921" s="82" t="str">
        <f t="shared" si="469"/>
        <v>MISSING</v>
      </c>
    </row>
    <row r="2922" spans="2:42">
      <c r="B2922" s="207"/>
      <c r="C2922" s="35">
        <v>2918</v>
      </c>
      <c r="D2922" s="161"/>
      <c r="E2922" s="161"/>
      <c r="F2922" s="161"/>
      <c r="G2922" s="161"/>
      <c r="H2922" s="161"/>
      <c r="I2922" s="161"/>
      <c r="J2922" s="161"/>
      <c r="K2922" s="161"/>
      <c r="L2922" s="161"/>
      <c r="M2922" s="161"/>
      <c r="N2922" s="171"/>
      <c r="O2922" s="171"/>
      <c r="P2922" s="171"/>
      <c r="Q2922" s="171"/>
      <c r="R2922" s="171"/>
      <c r="S2922" s="171"/>
      <c r="T2922" s="208" t="str">
        <f t="shared" si="460"/>
        <v>MISSING</v>
      </c>
      <c r="U2922" s="208" t="str">
        <f t="shared" si="461"/>
        <v>MISSING</v>
      </c>
      <c r="X2922" s="56">
        <f t="shared" si="462"/>
        <v>-99</v>
      </c>
      <c r="Y2922" s="56">
        <f t="shared" si="463"/>
        <v>-99</v>
      </c>
      <c r="Z2922" s="56">
        <f t="shared" si="464"/>
        <v>-99</v>
      </c>
      <c r="AA2922" s="56">
        <f t="shared" si="465"/>
        <v>-99</v>
      </c>
      <c r="AB2922" s="56">
        <f t="shared" si="466"/>
        <v>-99</v>
      </c>
      <c r="AC2922" s="56">
        <f t="shared" si="467"/>
        <v>-99</v>
      </c>
      <c r="AD2922" s="3"/>
      <c r="AE2922" s="82">
        <f>IF(D2922=1, 'adjustment factor'!$D$4, IF(D2922=-9,-999,IF(D2922="",-999,0)))</f>
        <v>-999</v>
      </c>
      <c r="AF2922" s="82">
        <f>IF(F2922=1, 'adjustment factor'!$D$5, IF(F2922=-9,-999,IF(F2922="",-999,0)))</f>
        <v>-999</v>
      </c>
      <c r="AG2922" s="82">
        <f>IF(E2922=1, 'adjustment factor'!$D$6, IF(E2922=-9,-999,IF(E2922="",-999,0)))</f>
        <v>-999</v>
      </c>
      <c r="AH2922" s="82">
        <f>IF(K2922&gt;=45,'adjustment factor'!$D$7,IF(K2922=-9,-1200,IF(K2922="",-1200,0)))</f>
        <v>-1200</v>
      </c>
      <c r="AI2922" s="82">
        <f>IF(L2922=1, 'adjustment factor'!$D$8, IF(L2922=-9,-999,IF(L2922="",-999,0)))</f>
        <v>-999</v>
      </c>
      <c r="AJ2922" s="82">
        <f>IF(AND(M2922&gt;=1,M2922&lt;=4),'adjustment factor'!$D$9,IF(M2922=-9,-999,IF(M2922=98,-999,IF(M2922=99,-999,IF(M2922="",-999,0)))))</f>
        <v>-999</v>
      </c>
      <c r="AK2922" s="82">
        <f>IF(H2922=1, 'adjustment factor'!$D$10, IF(H2922=-9,-999,IF(H2922="",-999,0)))</f>
        <v>-999</v>
      </c>
      <c r="AL2922" s="82">
        <f>IF(G2922=1, 'adjustment factor'!$D$11, IF(G2922=-9,-999,IF(G2922="",-999,0)))</f>
        <v>-999</v>
      </c>
      <c r="AM2922" s="82">
        <f>IF(I2922=1, 'adjustment factor'!$D$12, IF(I2922=-9,-999,IF(I2922="",-999,0)))</f>
        <v>-999</v>
      </c>
      <c r="AN2922" s="82">
        <f>IF(J2922=1, 'adjustment factor'!$D$13, IF(J2922=-9,-999,IF(J2922="",-999,0)))</f>
        <v>-999</v>
      </c>
      <c r="AO2922" s="82" t="str">
        <f t="shared" si="468"/>
        <v>-999</v>
      </c>
      <c r="AP2922" s="82" t="str">
        <f t="shared" si="469"/>
        <v>MISSING</v>
      </c>
    </row>
    <row r="2923" spans="2:42">
      <c r="B2923" s="207"/>
      <c r="C2923" s="35">
        <v>2919</v>
      </c>
      <c r="D2923" s="161"/>
      <c r="E2923" s="161"/>
      <c r="F2923" s="161"/>
      <c r="G2923" s="161"/>
      <c r="H2923" s="161"/>
      <c r="I2923" s="161"/>
      <c r="J2923" s="161"/>
      <c r="K2923" s="161"/>
      <c r="L2923" s="161"/>
      <c r="M2923" s="161"/>
      <c r="N2923" s="171"/>
      <c r="O2923" s="171"/>
      <c r="P2923" s="171"/>
      <c r="Q2923" s="171"/>
      <c r="R2923" s="171"/>
      <c r="S2923" s="171"/>
      <c r="T2923" s="208" t="str">
        <f t="shared" si="460"/>
        <v>MISSING</v>
      </c>
      <c r="U2923" s="208" t="str">
        <f t="shared" si="461"/>
        <v>MISSING</v>
      </c>
      <c r="X2923" s="56">
        <f t="shared" si="462"/>
        <v>-99</v>
      </c>
      <c r="Y2923" s="56">
        <f t="shared" si="463"/>
        <v>-99</v>
      </c>
      <c r="Z2923" s="56">
        <f t="shared" si="464"/>
        <v>-99</v>
      </c>
      <c r="AA2923" s="56">
        <f t="shared" si="465"/>
        <v>-99</v>
      </c>
      <c r="AB2923" s="56">
        <f t="shared" si="466"/>
        <v>-99</v>
      </c>
      <c r="AC2923" s="56">
        <f t="shared" si="467"/>
        <v>-99</v>
      </c>
      <c r="AD2923" s="3"/>
      <c r="AE2923" s="82">
        <f>IF(D2923=1, 'adjustment factor'!$D$4, IF(D2923=-9,-999,IF(D2923="",-999,0)))</f>
        <v>-999</v>
      </c>
      <c r="AF2923" s="82">
        <f>IF(F2923=1, 'adjustment factor'!$D$5, IF(F2923=-9,-999,IF(F2923="",-999,0)))</f>
        <v>-999</v>
      </c>
      <c r="AG2923" s="82">
        <f>IF(E2923=1, 'adjustment factor'!$D$6, IF(E2923=-9,-999,IF(E2923="",-999,0)))</f>
        <v>-999</v>
      </c>
      <c r="AH2923" s="82">
        <f>IF(K2923&gt;=45,'adjustment factor'!$D$7,IF(K2923=-9,-1200,IF(K2923="",-1200,0)))</f>
        <v>-1200</v>
      </c>
      <c r="AI2923" s="82">
        <f>IF(L2923=1, 'adjustment factor'!$D$8, IF(L2923=-9,-999,IF(L2923="",-999,0)))</f>
        <v>-999</v>
      </c>
      <c r="AJ2923" s="82">
        <f>IF(AND(M2923&gt;=1,M2923&lt;=4),'adjustment factor'!$D$9,IF(M2923=-9,-999,IF(M2923=98,-999,IF(M2923=99,-999,IF(M2923="",-999,0)))))</f>
        <v>-999</v>
      </c>
      <c r="AK2923" s="82">
        <f>IF(H2923=1, 'adjustment factor'!$D$10, IF(H2923=-9,-999,IF(H2923="",-999,0)))</f>
        <v>-999</v>
      </c>
      <c r="AL2923" s="82">
        <f>IF(G2923=1, 'adjustment factor'!$D$11, IF(G2923=-9,-999,IF(G2923="",-999,0)))</f>
        <v>-999</v>
      </c>
      <c r="AM2923" s="82">
        <f>IF(I2923=1, 'adjustment factor'!$D$12, IF(I2923=-9,-999,IF(I2923="",-999,0)))</f>
        <v>-999</v>
      </c>
      <c r="AN2923" s="82">
        <f>IF(J2923=1, 'adjustment factor'!$D$13, IF(J2923=-9,-999,IF(J2923="",-999,0)))</f>
        <v>-999</v>
      </c>
      <c r="AO2923" s="82" t="str">
        <f t="shared" si="468"/>
        <v>-999</v>
      </c>
      <c r="AP2923" s="82" t="str">
        <f t="shared" si="469"/>
        <v>MISSING</v>
      </c>
    </row>
    <row r="2924" spans="2:42">
      <c r="B2924" s="207"/>
      <c r="C2924" s="35">
        <v>2920</v>
      </c>
      <c r="D2924" s="161"/>
      <c r="E2924" s="161"/>
      <c r="F2924" s="161"/>
      <c r="G2924" s="161"/>
      <c r="H2924" s="161"/>
      <c r="I2924" s="161"/>
      <c r="J2924" s="161"/>
      <c r="K2924" s="161"/>
      <c r="L2924" s="161"/>
      <c r="M2924" s="161"/>
      <c r="N2924" s="171"/>
      <c r="O2924" s="171"/>
      <c r="P2924" s="171"/>
      <c r="Q2924" s="171"/>
      <c r="R2924" s="171"/>
      <c r="S2924" s="171"/>
      <c r="T2924" s="208" t="str">
        <f t="shared" si="460"/>
        <v>MISSING</v>
      </c>
      <c r="U2924" s="208" t="str">
        <f t="shared" si="461"/>
        <v>MISSING</v>
      </c>
      <c r="X2924" s="56">
        <f t="shared" si="462"/>
        <v>-99</v>
      </c>
      <c r="Y2924" s="56">
        <f t="shared" si="463"/>
        <v>-99</v>
      </c>
      <c r="Z2924" s="56">
        <f t="shared" si="464"/>
        <v>-99</v>
      </c>
      <c r="AA2924" s="56">
        <f t="shared" si="465"/>
        <v>-99</v>
      </c>
      <c r="AB2924" s="56">
        <f t="shared" si="466"/>
        <v>-99</v>
      </c>
      <c r="AC2924" s="56">
        <f t="shared" si="467"/>
        <v>-99</v>
      </c>
      <c r="AD2924" s="3"/>
      <c r="AE2924" s="82">
        <f>IF(D2924=1, 'adjustment factor'!$D$4, IF(D2924=-9,-999,IF(D2924="",-999,0)))</f>
        <v>-999</v>
      </c>
      <c r="AF2924" s="82">
        <f>IF(F2924=1, 'adjustment factor'!$D$5, IF(F2924=-9,-999,IF(F2924="",-999,0)))</f>
        <v>-999</v>
      </c>
      <c r="AG2924" s="82">
        <f>IF(E2924=1, 'adjustment factor'!$D$6, IF(E2924=-9,-999,IF(E2924="",-999,0)))</f>
        <v>-999</v>
      </c>
      <c r="AH2924" s="82">
        <f>IF(K2924&gt;=45,'adjustment factor'!$D$7,IF(K2924=-9,-1200,IF(K2924="",-1200,0)))</f>
        <v>-1200</v>
      </c>
      <c r="AI2924" s="82">
        <f>IF(L2924=1, 'adjustment factor'!$D$8, IF(L2924=-9,-999,IF(L2924="",-999,0)))</f>
        <v>-999</v>
      </c>
      <c r="AJ2924" s="82">
        <f>IF(AND(M2924&gt;=1,M2924&lt;=4),'adjustment factor'!$D$9,IF(M2924=-9,-999,IF(M2924=98,-999,IF(M2924=99,-999,IF(M2924="",-999,0)))))</f>
        <v>-999</v>
      </c>
      <c r="AK2924" s="82">
        <f>IF(H2924=1, 'adjustment factor'!$D$10, IF(H2924=-9,-999,IF(H2924="",-999,0)))</f>
        <v>-999</v>
      </c>
      <c r="AL2924" s="82">
        <f>IF(G2924=1, 'adjustment factor'!$D$11, IF(G2924=-9,-999,IF(G2924="",-999,0)))</f>
        <v>-999</v>
      </c>
      <c r="AM2924" s="82">
        <f>IF(I2924=1, 'adjustment factor'!$D$12, IF(I2924=-9,-999,IF(I2924="",-999,0)))</f>
        <v>-999</v>
      </c>
      <c r="AN2924" s="82">
        <f>IF(J2924=1, 'adjustment factor'!$D$13, IF(J2924=-9,-999,IF(J2924="",-999,0)))</f>
        <v>-999</v>
      </c>
      <c r="AO2924" s="82" t="str">
        <f t="shared" si="468"/>
        <v>-999</v>
      </c>
      <c r="AP2924" s="82" t="str">
        <f t="shared" si="469"/>
        <v>MISSING</v>
      </c>
    </row>
    <row r="2925" spans="2:42">
      <c r="B2925" s="207"/>
      <c r="C2925" s="35">
        <v>2921</v>
      </c>
      <c r="D2925" s="161"/>
      <c r="E2925" s="161"/>
      <c r="F2925" s="161"/>
      <c r="G2925" s="161"/>
      <c r="H2925" s="161"/>
      <c r="I2925" s="161"/>
      <c r="J2925" s="161"/>
      <c r="K2925" s="161"/>
      <c r="L2925" s="161"/>
      <c r="M2925" s="161"/>
      <c r="N2925" s="171"/>
      <c r="O2925" s="171"/>
      <c r="P2925" s="171"/>
      <c r="Q2925" s="171"/>
      <c r="R2925" s="171"/>
      <c r="S2925" s="171"/>
      <c r="T2925" s="208" t="str">
        <f t="shared" si="460"/>
        <v>MISSING</v>
      </c>
      <c r="U2925" s="208" t="str">
        <f t="shared" si="461"/>
        <v>MISSING</v>
      </c>
      <c r="X2925" s="56">
        <f t="shared" si="462"/>
        <v>-99</v>
      </c>
      <c r="Y2925" s="56">
        <f t="shared" si="463"/>
        <v>-99</v>
      </c>
      <c r="Z2925" s="56">
        <f t="shared" si="464"/>
        <v>-99</v>
      </c>
      <c r="AA2925" s="56">
        <f t="shared" si="465"/>
        <v>-99</v>
      </c>
      <c r="AB2925" s="56">
        <f t="shared" si="466"/>
        <v>-99</v>
      </c>
      <c r="AC2925" s="56">
        <f t="shared" si="467"/>
        <v>-99</v>
      </c>
      <c r="AD2925" s="3"/>
      <c r="AE2925" s="82">
        <f>IF(D2925=1, 'adjustment factor'!$D$4, IF(D2925=-9,-999,IF(D2925="",-999,0)))</f>
        <v>-999</v>
      </c>
      <c r="AF2925" s="82">
        <f>IF(F2925=1, 'adjustment factor'!$D$5, IF(F2925=-9,-999,IF(F2925="",-999,0)))</f>
        <v>-999</v>
      </c>
      <c r="AG2925" s="82">
        <f>IF(E2925=1, 'adjustment factor'!$D$6, IF(E2925=-9,-999,IF(E2925="",-999,0)))</f>
        <v>-999</v>
      </c>
      <c r="AH2925" s="82">
        <f>IF(K2925&gt;=45,'adjustment factor'!$D$7,IF(K2925=-9,-1200,IF(K2925="",-1200,0)))</f>
        <v>-1200</v>
      </c>
      <c r="AI2925" s="82">
        <f>IF(L2925=1, 'adjustment factor'!$D$8, IF(L2925=-9,-999,IF(L2925="",-999,0)))</f>
        <v>-999</v>
      </c>
      <c r="AJ2925" s="82">
        <f>IF(AND(M2925&gt;=1,M2925&lt;=4),'adjustment factor'!$D$9,IF(M2925=-9,-999,IF(M2925=98,-999,IF(M2925=99,-999,IF(M2925="",-999,0)))))</f>
        <v>-999</v>
      </c>
      <c r="AK2925" s="82">
        <f>IF(H2925=1, 'adjustment factor'!$D$10, IF(H2925=-9,-999,IF(H2925="",-999,0)))</f>
        <v>-999</v>
      </c>
      <c r="AL2925" s="82">
        <f>IF(G2925=1, 'adjustment factor'!$D$11, IF(G2925=-9,-999,IF(G2925="",-999,0)))</f>
        <v>-999</v>
      </c>
      <c r="AM2925" s="82">
        <f>IF(I2925=1, 'adjustment factor'!$D$12, IF(I2925=-9,-999,IF(I2925="",-999,0)))</f>
        <v>-999</v>
      </c>
      <c r="AN2925" s="82">
        <f>IF(J2925=1, 'adjustment factor'!$D$13, IF(J2925=-9,-999,IF(J2925="",-999,0)))</f>
        <v>-999</v>
      </c>
      <c r="AO2925" s="82" t="str">
        <f t="shared" si="468"/>
        <v>-999</v>
      </c>
      <c r="AP2925" s="82" t="str">
        <f t="shared" si="469"/>
        <v>MISSING</v>
      </c>
    </row>
    <row r="2926" spans="2:42">
      <c r="B2926" s="207"/>
      <c r="C2926" s="35">
        <v>2922</v>
      </c>
      <c r="D2926" s="161"/>
      <c r="E2926" s="161"/>
      <c r="F2926" s="161"/>
      <c r="G2926" s="161"/>
      <c r="H2926" s="161"/>
      <c r="I2926" s="161"/>
      <c r="J2926" s="161"/>
      <c r="K2926" s="161"/>
      <c r="L2926" s="161"/>
      <c r="M2926" s="161"/>
      <c r="N2926" s="171"/>
      <c r="O2926" s="171"/>
      <c r="P2926" s="171"/>
      <c r="Q2926" s="171"/>
      <c r="R2926" s="171"/>
      <c r="S2926" s="171"/>
      <c r="T2926" s="208" t="str">
        <f t="shared" si="460"/>
        <v>MISSING</v>
      </c>
      <c r="U2926" s="208" t="str">
        <f t="shared" si="461"/>
        <v>MISSING</v>
      </c>
      <c r="X2926" s="56">
        <f t="shared" si="462"/>
        <v>-99</v>
      </c>
      <c r="Y2926" s="56">
        <f t="shared" si="463"/>
        <v>-99</v>
      </c>
      <c r="Z2926" s="56">
        <f t="shared" si="464"/>
        <v>-99</v>
      </c>
      <c r="AA2926" s="56">
        <f t="shared" si="465"/>
        <v>-99</v>
      </c>
      <c r="AB2926" s="56">
        <f t="shared" si="466"/>
        <v>-99</v>
      </c>
      <c r="AC2926" s="56">
        <f t="shared" si="467"/>
        <v>-99</v>
      </c>
      <c r="AD2926" s="3"/>
      <c r="AE2926" s="82">
        <f>IF(D2926=1, 'adjustment factor'!$D$4, IF(D2926=-9,-999,IF(D2926="",-999,0)))</f>
        <v>-999</v>
      </c>
      <c r="AF2926" s="82">
        <f>IF(F2926=1, 'adjustment factor'!$D$5, IF(F2926=-9,-999,IF(F2926="",-999,0)))</f>
        <v>-999</v>
      </c>
      <c r="AG2926" s="82">
        <f>IF(E2926=1, 'adjustment factor'!$D$6, IF(E2926=-9,-999,IF(E2926="",-999,0)))</f>
        <v>-999</v>
      </c>
      <c r="AH2926" s="82">
        <f>IF(K2926&gt;=45,'adjustment factor'!$D$7,IF(K2926=-9,-1200,IF(K2926="",-1200,0)))</f>
        <v>-1200</v>
      </c>
      <c r="AI2926" s="82">
        <f>IF(L2926=1, 'adjustment factor'!$D$8, IF(L2926=-9,-999,IF(L2926="",-999,0)))</f>
        <v>-999</v>
      </c>
      <c r="AJ2926" s="82">
        <f>IF(AND(M2926&gt;=1,M2926&lt;=4),'adjustment factor'!$D$9,IF(M2926=-9,-999,IF(M2926=98,-999,IF(M2926=99,-999,IF(M2926="",-999,0)))))</f>
        <v>-999</v>
      </c>
      <c r="AK2926" s="82">
        <f>IF(H2926=1, 'adjustment factor'!$D$10, IF(H2926=-9,-999,IF(H2926="",-999,0)))</f>
        <v>-999</v>
      </c>
      <c r="AL2926" s="82">
        <f>IF(G2926=1, 'adjustment factor'!$D$11, IF(G2926=-9,-999,IF(G2926="",-999,0)))</f>
        <v>-999</v>
      </c>
      <c r="AM2926" s="82">
        <f>IF(I2926=1, 'adjustment factor'!$D$12, IF(I2926=-9,-999,IF(I2926="",-999,0)))</f>
        <v>-999</v>
      </c>
      <c r="AN2926" s="82">
        <f>IF(J2926=1, 'adjustment factor'!$D$13, IF(J2926=-9,-999,IF(J2926="",-999,0)))</f>
        <v>-999</v>
      </c>
      <c r="AO2926" s="82" t="str">
        <f t="shared" si="468"/>
        <v>-999</v>
      </c>
      <c r="AP2926" s="82" t="str">
        <f t="shared" si="469"/>
        <v>MISSING</v>
      </c>
    </row>
    <row r="2927" spans="2:42">
      <c r="B2927" s="207"/>
      <c r="C2927" s="35">
        <v>2923</v>
      </c>
      <c r="D2927" s="161"/>
      <c r="E2927" s="161"/>
      <c r="F2927" s="161"/>
      <c r="G2927" s="161"/>
      <c r="H2927" s="161"/>
      <c r="I2927" s="161"/>
      <c r="J2927" s="161"/>
      <c r="K2927" s="161"/>
      <c r="L2927" s="161"/>
      <c r="M2927" s="161"/>
      <c r="N2927" s="171"/>
      <c r="O2927" s="171"/>
      <c r="P2927" s="171"/>
      <c r="Q2927" s="171"/>
      <c r="R2927" s="171"/>
      <c r="S2927" s="171"/>
      <c r="T2927" s="208" t="str">
        <f t="shared" si="460"/>
        <v>MISSING</v>
      </c>
      <c r="U2927" s="208" t="str">
        <f t="shared" si="461"/>
        <v>MISSING</v>
      </c>
      <c r="X2927" s="56">
        <f t="shared" si="462"/>
        <v>-99</v>
      </c>
      <c r="Y2927" s="56">
        <f t="shared" si="463"/>
        <v>-99</v>
      </c>
      <c r="Z2927" s="56">
        <f t="shared" si="464"/>
        <v>-99</v>
      </c>
      <c r="AA2927" s="56">
        <f t="shared" si="465"/>
        <v>-99</v>
      </c>
      <c r="AB2927" s="56">
        <f t="shared" si="466"/>
        <v>-99</v>
      </c>
      <c r="AC2927" s="56">
        <f t="shared" si="467"/>
        <v>-99</v>
      </c>
      <c r="AD2927" s="3"/>
      <c r="AE2927" s="82">
        <f>IF(D2927=1, 'adjustment factor'!$D$4, IF(D2927=-9,-999,IF(D2927="",-999,0)))</f>
        <v>-999</v>
      </c>
      <c r="AF2927" s="82">
        <f>IF(F2927=1, 'adjustment factor'!$D$5, IF(F2927=-9,-999,IF(F2927="",-999,0)))</f>
        <v>-999</v>
      </c>
      <c r="AG2927" s="82">
        <f>IF(E2927=1, 'adjustment factor'!$D$6, IF(E2927=-9,-999,IF(E2927="",-999,0)))</f>
        <v>-999</v>
      </c>
      <c r="AH2927" s="82">
        <f>IF(K2927&gt;=45,'adjustment factor'!$D$7,IF(K2927=-9,-1200,IF(K2927="",-1200,0)))</f>
        <v>-1200</v>
      </c>
      <c r="AI2927" s="82">
        <f>IF(L2927=1, 'adjustment factor'!$D$8, IF(L2927=-9,-999,IF(L2927="",-999,0)))</f>
        <v>-999</v>
      </c>
      <c r="AJ2927" s="82">
        <f>IF(AND(M2927&gt;=1,M2927&lt;=4),'adjustment factor'!$D$9,IF(M2927=-9,-999,IF(M2927=98,-999,IF(M2927=99,-999,IF(M2927="",-999,0)))))</f>
        <v>-999</v>
      </c>
      <c r="AK2927" s="82">
        <f>IF(H2927=1, 'adjustment factor'!$D$10, IF(H2927=-9,-999,IF(H2927="",-999,0)))</f>
        <v>-999</v>
      </c>
      <c r="AL2927" s="82">
        <f>IF(G2927=1, 'adjustment factor'!$D$11, IF(G2927=-9,-999,IF(G2927="",-999,0)))</f>
        <v>-999</v>
      </c>
      <c r="AM2927" s="82">
        <f>IF(I2927=1, 'adjustment factor'!$D$12, IF(I2927=-9,-999,IF(I2927="",-999,0)))</f>
        <v>-999</v>
      </c>
      <c r="AN2927" s="82">
        <f>IF(J2927=1, 'adjustment factor'!$D$13, IF(J2927=-9,-999,IF(J2927="",-999,0)))</f>
        <v>-999</v>
      </c>
      <c r="AO2927" s="82" t="str">
        <f t="shared" si="468"/>
        <v>-999</v>
      </c>
      <c r="AP2927" s="82" t="str">
        <f t="shared" si="469"/>
        <v>MISSING</v>
      </c>
    </row>
    <row r="2928" spans="2:42">
      <c r="B2928" s="207"/>
      <c r="C2928" s="35">
        <v>2924</v>
      </c>
      <c r="D2928" s="161"/>
      <c r="E2928" s="161"/>
      <c r="F2928" s="161"/>
      <c r="G2928" s="161"/>
      <c r="H2928" s="161"/>
      <c r="I2928" s="161"/>
      <c r="J2928" s="161"/>
      <c r="K2928" s="161"/>
      <c r="L2928" s="161"/>
      <c r="M2928" s="161"/>
      <c r="N2928" s="171"/>
      <c r="O2928" s="171"/>
      <c r="P2928" s="171"/>
      <c r="Q2928" s="171"/>
      <c r="R2928" s="171"/>
      <c r="S2928" s="171"/>
      <c r="T2928" s="208" t="str">
        <f t="shared" si="460"/>
        <v>MISSING</v>
      </c>
      <c r="U2928" s="208" t="str">
        <f t="shared" si="461"/>
        <v>MISSING</v>
      </c>
      <c r="X2928" s="56">
        <f t="shared" si="462"/>
        <v>-99</v>
      </c>
      <c r="Y2928" s="56">
        <f t="shared" si="463"/>
        <v>-99</v>
      </c>
      <c r="Z2928" s="56">
        <f t="shared" si="464"/>
        <v>-99</v>
      </c>
      <c r="AA2928" s="56">
        <f t="shared" si="465"/>
        <v>-99</v>
      </c>
      <c r="AB2928" s="56">
        <f t="shared" si="466"/>
        <v>-99</v>
      </c>
      <c r="AC2928" s="56">
        <f t="shared" si="467"/>
        <v>-99</v>
      </c>
      <c r="AD2928" s="3"/>
      <c r="AE2928" s="82">
        <f>IF(D2928=1, 'adjustment factor'!$D$4, IF(D2928=-9,-999,IF(D2928="",-999,0)))</f>
        <v>-999</v>
      </c>
      <c r="AF2928" s="82">
        <f>IF(F2928=1, 'adjustment factor'!$D$5, IF(F2928=-9,-999,IF(F2928="",-999,0)))</f>
        <v>-999</v>
      </c>
      <c r="AG2928" s="82">
        <f>IF(E2928=1, 'adjustment factor'!$D$6, IF(E2928=-9,-999,IF(E2928="",-999,0)))</f>
        <v>-999</v>
      </c>
      <c r="AH2928" s="82">
        <f>IF(K2928&gt;=45,'adjustment factor'!$D$7,IF(K2928=-9,-1200,IF(K2928="",-1200,0)))</f>
        <v>-1200</v>
      </c>
      <c r="AI2928" s="82">
        <f>IF(L2928=1, 'adjustment factor'!$D$8, IF(L2928=-9,-999,IF(L2928="",-999,0)))</f>
        <v>-999</v>
      </c>
      <c r="AJ2928" s="82">
        <f>IF(AND(M2928&gt;=1,M2928&lt;=4),'adjustment factor'!$D$9,IF(M2928=-9,-999,IF(M2928=98,-999,IF(M2928=99,-999,IF(M2928="",-999,0)))))</f>
        <v>-999</v>
      </c>
      <c r="AK2928" s="82">
        <f>IF(H2928=1, 'adjustment factor'!$D$10, IF(H2928=-9,-999,IF(H2928="",-999,0)))</f>
        <v>-999</v>
      </c>
      <c r="AL2928" s="82">
        <f>IF(G2928=1, 'adjustment factor'!$D$11, IF(G2928=-9,-999,IF(G2928="",-999,0)))</f>
        <v>-999</v>
      </c>
      <c r="AM2928" s="82">
        <f>IF(I2928=1, 'adjustment factor'!$D$12, IF(I2928=-9,-999,IF(I2928="",-999,0)))</f>
        <v>-999</v>
      </c>
      <c r="AN2928" s="82">
        <f>IF(J2928=1, 'adjustment factor'!$D$13, IF(J2928=-9,-999,IF(J2928="",-999,0)))</f>
        <v>-999</v>
      </c>
      <c r="AO2928" s="82" t="str">
        <f t="shared" si="468"/>
        <v>-999</v>
      </c>
      <c r="AP2928" s="82" t="str">
        <f t="shared" si="469"/>
        <v>MISSING</v>
      </c>
    </row>
    <row r="2929" spans="2:42">
      <c r="B2929" s="207"/>
      <c r="C2929" s="35">
        <v>2925</v>
      </c>
      <c r="D2929" s="161"/>
      <c r="E2929" s="161"/>
      <c r="F2929" s="161"/>
      <c r="G2929" s="161"/>
      <c r="H2929" s="161"/>
      <c r="I2929" s="161"/>
      <c r="J2929" s="161"/>
      <c r="K2929" s="161"/>
      <c r="L2929" s="161"/>
      <c r="M2929" s="161"/>
      <c r="N2929" s="171"/>
      <c r="O2929" s="171"/>
      <c r="P2929" s="171"/>
      <c r="Q2929" s="171"/>
      <c r="R2929" s="171"/>
      <c r="S2929" s="171"/>
      <c r="T2929" s="208" t="str">
        <f t="shared" si="460"/>
        <v>MISSING</v>
      </c>
      <c r="U2929" s="208" t="str">
        <f t="shared" si="461"/>
        <v>MISSING</v>
      </c>
      <c r="X2929" s="56">
        <f t="shared" si="462"/>
        <v>-99</v>
      </c>
      <c r="Y2929" s="56">
        <f t="shared" si="463"/>
        <v>-99</v>
      </c>
      <c r="Z2929" s="56">
        <f t="shared" si="464"/>
        <v>-99</v>
      </c>
      <c r="AA2929" s="56">
        <f t="shared" si="465"/>
        <v>-99</v>
      </c>
      <c r="AB2929" s="56">
        <f t="shared" si="466"/>
        <v>-99</v>
      </c>
      <c r="AC2929" s="56">
        <f t="shared" si="467"/>
        <v>-99</v>
      </c>
      <c r="AD2929" s="3"/>
      <c r="AE2929" s="82">
        <f>IF(D2929=1, 'adjustment factor'!$D$4, IF(D2929=-9,-999,IF(D2929="",-999,0)))</f>
        <v>-999</v>
      </c>
      <c r="AF2929" s="82">
        <f>IF(F2929=1, 'adjustment factor'!$D$5, IF(F2929=-9,-999,IF(F2929="",-999,0)))</f>
        <v>-999</v>
      </c>
      <c r="AG2929" s="82">
        <f>IF(E2929=1, 'adjustment factor'!$D$6, IF(E2929=-9,-999,IF(E2929="",-999,0)))</f>
        <v>-999</v>
      </c>
      <c r="AH2929" s="82">
        <f>IF(K2929&gt;=45,'adjustment factor'!$D$7,IF(K2929=-9,-1200,IF(K2929="",-1200,0)))</f>
        <v>-1200</v>
      </c>
      <c r="AI2929" s="82">
        <f>IF(L2929=1, 'adjustment factor'!$D$8, IF(L2929=-9,-999,IF(L2929="",-999,0)))</f>
        <v>-999</v>
      </c>
      <c r="AJ2929" s="82">
        <f>IF(AND(M2929&gt;=1,M2929&lt;=4),'adjustment factor'!$D$9,IF(M2929=-9,-999,IF(M2929=98,-999,IF(M2929=99,-999,IF(M2929="",-999,0)))))</f>
        <v>-999</v>
      </c>
      <c r="AK2929" s="82">
        <f>IF(H2929=1, 'adjustment factor'!$D$10, IF(H2929=-9,-999,IF(H2929="",-999,0)))</f>
        <v>-999</v>
      </c>
      <c r="AL2929" s="82">
        <f>IF(G2929=1, 'adjustment factor'!$D$11, IF(G2929=-9,-999,IF(G2929="",-999,0)))</f>
        <v>-999</v>
      </c>
      <c r="AM2929" s="82">
        <f>IF(I2929=1, 'adjustment factor'!$D$12, IF(I2929=-9,-999,IF(I2929="",-999,0)))</f>
        <v>-999</v>
      </c>
      <c r="AN2929" s="82">
        <f>IF(J2929=1, 'adjustment factor'!$D$13, IF(J2929=-9,-999,IF(J2929="",-999,0)))</f>
        <v>-999</v>
      </c>
      <c r="AO2929" s="82" t="str">
        <f t="shared" si="468"/>
        <v>-999</v>
      </c>
      <c r="AP2929" s="82" t="str">
        <f t="shared" si="469"/>
        <v>MISSING</v>
      </c>
    </row>
    <row r="2930" spans="2:42">
      <c r="B2930" s="207"/>
      <c r="C2930" s="35">
        <v>2926</v>
      </c>
      <c r="D2930" s="161"/>
      <c r="E2930" s="161"/>
      <c r="F2930" s="161"/>
      <c r="G2930" s="161"/>
      <c r="H2930" s="161"/>
      <c r="I2930" s="161"/>
      <c r="J2930" s="161"/>
      <c r="K2930" s="161"/>
      <c r="L2930" s="161"/>
      <c r="M2930" s="161"/>
      <c r="N2930" s="171"/>
      <c r="O2930" s="171"/>
      <c r="P2930" s="171"/>
      <c r="Q2930" s="171"/>
      <c r="R2930" s="171"/>
      <c r="S2930" s="171"/>
      <c r="T2930" s="208" t="str">
        <f t="shared" si="460"/>
        <v>MISSING</v>
      </c>
      <c r="U2930" s="208" t="str">
        <f t="shared" si="461"/>
        <v>MISSING</v>
      </c>
      <c r="X2930" s="56">
        <f t="shared" si="462"/>
        <v>-99</v>
      </c>
      <c r="Y2930" s="56">
        <f t="shared" si="463"/>
        <v>-99</v>
      </c>
      <c r="Z2930" s="56">
        <f t="shared" si="464"/>
        <v>-99</v>
      </c>
      <c r="AA2930" s="56">
        <f t="shared" si="465"/>
        <v>-99</v>
      </c>
      <c r="AB2930" s="56">
        <f t="shared" si="466"/>
        <v>-99</v>
      </c>
      <c r="AC2930" s="56">
        <f t="shared" si="467"/>
        <v>-99</v>
      </c>
      <c r="AD2930" s="3"/>
      <c r="AE2930" s="82">
        <f>IF(D2930=1, 'adjustment factor'!$D$4, IF(D2930=-9,-999,IF(D2930="",-999,0)))</f>
        <v>-999</v>
      </c>
      <c r="AF2930" s="82">
        <f>IF(F2930=1, 'adjustment factor'!$D$5, IF(F2930=-9,-999,IF(F2930="",-999,0)))</f>
        <v>-999</v>
      </c>
      <c r="AG2930" s="82">
        <f>IF(E2930=1, 'adjustment factor'!$D$6, IF(E2930=-9,-999,IF(E2930="",-999,0)))</f>
        <v>-999</v>
      </c>
      <c r="AH2930" s="82">
        <f>IF(K2930&gt;=45,'adjustment factor'!$D$7,IF(K2930=-9,-1200,IF(K2930="",-1200,0)))</f>
        <v>-1200</v>
      </c>
      <c r="AI2930" s="82">
        <f>IF(L2930=1, 'adjustment factor'!$D$8, IF(L2930=-9,-999,IF(L2930="",-999,0)))</f>
        <v>-999</v>
      </c>
      <c r="AJ2930" s="82">
        <f>IF(AND(M2930&gt;=1,M2930&lt;=4),'adjustment factor'!$D$9,IF(M2930=-9,-999,IF(M2930=98,-999,IF(M2930=99,-999,IF(M2930="",-999,0)))))</f>
        <v>-999</v>
      </c>
      <c r="AK2930" s="82">
        <f>IF(H2930=1, 'adjustment factor'!$D$10, IF(H2930=-9,-999,IF(H2930="",-999,0)))</f>
        <v>-999</v>
      </c>
      <c r="AL2930" s="82">
        <f>IF(G2930=1, 'adjustment factor'!$D$11, IF(G2930=-9,-999,IF(G2930="",-999,0)))</f>
        <v>-999</v>
      </c>
      <c r="AM2930" s="82">
        <f>IF(I2930=1, 'adjustment factor'!$D$12, IF(I2930=-9,-999,IF(I2930="",-999,0)))</f>
        <v>-999</v>
      </c>
      <c r="AN2930" s="82">
        <f>IF(J2930=1, 'adjustment factor'!$D$13, IF(J2930=-9,-999,IF(J2930="",-999,0)))</f>
        <v>-999</v>
      </c>
      <c r="AO2930" s="82" t="str">
        <f t="shared" si="468"/>
        <v>-999</v>
      </c>
      <c r="AP2930" s="82" t="str">
        <f t="shared" si="469"/>
        <v>MISSING</v>
      </c>
    </row>
    <row r="2931" spans="2:42">
      <c r="B2931" s="207"/>
      <c r="C2931" s="35">
        <v>2927</v>
      </c>
      <c r="D2931" s="161"/>
      <c r="E2931" s="161"/>
      <c r="F2931" s="161"/>
      <c r="G2931" s="161"/>
      <c r="H2931" s="161"/>
      <c r="I2931" s="161"/>
      <c r="J2931" s="161"/>
      <c r="K2931" s="161"/>
      <c r="L2931" s="161"/>
      <c r="M2931" s="161"/>
      <c r="N2931" s="171"/>
      <c r="O2931" s="171"/>
      <c r="P2931" s="171"/>
      <c r="Q2931" s="171"/>
      <c r="R2931" s="171"/>
      <c r="S2931" s="171"/>
      <c r="T2931" s="208" t="str">
        <f t="shared" si="460"/>
        <v>MISSING</v>
      </c>
      <c r="U2931" s="208" t="str">
        <f t="shared" si="461"/>
        <v>MISSING</v>
      </c>
      <c r="X2931" s="56">
        <f t="shared" si="462"/>
        <v>-99</v>
      </c>
      <c r="Y2931" s="56">
        <f t="shared" si="463"/>
        <v>-99</v>
      </c>
      <c r="Z2931" s="56">
        <f t="shared" si="464"/>
        <v>-99</v>
      </c>
      <c r="AA2931" s="56">
        <f t="shared" si="465"/>
        <v>-99</v>
      </c>
      <c r="AB2931" s="56">
        <f t="shared" si="466"/>
        <v>-99</v>
      </c>
      <c r="AC2931" s="56">
        <f t="shared" si="467"/>
        <v>-99</v>
      </c>
      <c r="AD2931" s="3"/>
      <c r="AE2931" s="82">
        <f>IF(D2931=1, 'adjustment factor'!$D$4, IF(D2931=-9,-999,IF(D2931="",-999,0)))</f>
        <v>-999</v>
      </c>
      <c r="AF2931" s="82">
        <f>IF(F2931=1, 'adjustment factor'!$D$5, IF(F2931=-9,-999,IF(F2931="",-999,0)))</f>
        <v>-999</v>
      </c>
      <c r="AG2931" s="82">
        <f>IF(E2931=1, 'adjustment factor'!$D$6, IF(E2931=-9,-999,IF(E2931="",-999,0)))</f>
        <v>-999</v>
      </c>
      <c r="AH2931" s="82">
        <f>IF(K2931&gt;=45,'adjustment factor'!$D$7,IF(K2931=-9,-1200,IF(K2931="",-1200,0)))</f>
        <v>-1200</v>
      </c>
      <c r="AI2931" s="82">
        <f>IF(L2931=1, 'adjustment factor'!$D$8, IF(L2931=-9,-999,IF(L2931="",-999,0)))</f>
        <v>-999</v>
      </c>
      <c r="AJ2931" s="82">
        <f>IF(AND(M2931&gt;=1,M2931&lt;=4),'adjustment factor'!$D$9,IF(M2931=-9,-999,IF(M2931=98,-999,IF(M2931=99,-999,IF(M2931="",-999,0)))))</f>
        <v>-999</v>
      </c>
      <c r="AK2931" s="82">
        <f>IF(H2931=1, 'adjustment factor'!$D$10, IF(H2931=-9,-999,IF(H2931="",-999,0)))</f>
        <v>-999</v>
      </c>
      <c r="AL2931" s="82">
        <f>IF(G2931=1, 'adjustment factor'!$D$11, IF(G2931=-9,-999,IF(G2931="",-999,0)))</f>
        <v>-999</v>
      </c>
      <c r="AM2931" s="82">
        <f>IF(I2931=1, 'adjustment factor'!$D$12, IF(I2931=-9,-999,IF(I2931="",-999,0)))</f>
        <v>-999</v>
      </c>
      <c r="AN2931" s="82">
        <f>IF(J2931=1, 'adjustment factor'!$D$13, IF(J2931=-9,-999,IF(J2931="",-999,0)))</f>
        <v>-999</v>
      </c>
      <c r="AO2931" s="82" t="str">
        <f t="shared" si="468"/>
        <v>-999</v>
      </c>
      <c r="AP2931" s="82" t="str">
        <f t="shared" si="469"/>
        <v>MISSING</v>
      </c>
    </row>
    <row r="2932" spans="2:42">
      <c r="B2932" s="207"/>
      <c r="C2932" s="35">
        <v>2928</v>
      </c>
      <c r="D2932" s="161"/>
      <c r="E2932" s="161"/>
      <c r="F2932" s="161"/>
      <c r="G2932" s="161"/>
      <c r="H2932" s="161"/>
      <c r="I2932" s="161"/>
      <c r="J2932" s="161"/>
      <c r="K2932" s="161"/>
      <c r="L2932" s="161"/>
      <c r="M2932" s="161"/>
      <c r="N2932" s="171"/>
      <c r="O2932" s="171"/>
      <c r="P2932" s="171"/>
      <c r="Q2932" s="171"/>
      <c r="R2932" s="171"/>
      <c r="S2932" s="171"/>
      <c r="T2932" s="208" t="str">
        <f t="shared" si="460"/>
        <v>MISSING</v>
      </c>
      <c r="U2932" s="208" t="str">
        <f t="shared" si="461"/>
        <v>MISSING</v>
      </c>
      <c r="X2932" s="56">
        <f t="shared" si="462"/>
        <v>-99</v>
      </c>
      <c r="Y2932" s="56">
        <f t="shared" si="463"/>
        <v>-99</v>
      </c>
      <c r="Z2932" s="56">
        <f t="shared" si="464"/>
        <v>-99</v>
      </c>
      <c r="AA2932" s="56">
        <f t="shared" si="465"/>
        <v>-99</v>
      </c>
      <c r="AB2932" s="56">
        <f t="shared" si="466"/>
        <v>-99</v>
      </c>
      <c r="AC2932" s="56">
        <f t="shared" si="467"/>
        <v>-99</v>
      </c>
      <c r="AD2932" s="3"/>
      <c r="AE2932" s="82">
        <f>IF(D2932=1, 'adjustment factor'!$D$4, IF(D2932=-9,-999,IF(D2932="",-999,0)))</f>
        <v>-999</v>
      </c>
      <c r="AF2932" s="82">
        <f>IF(F2932=1, 'adjustment factor'!$D$5, IF(F2932=-9,-999,IF(F2932="",-999,0)))</f>
        <v>-999</v>
      </c>
      <c r="AG2932" s="82">
        <f>IF(E2932=1, 'adjustment factor'!$D$6, IF(E2932=-9,-999,IF(E2932="",-999,0)))</f>
        <v>-999</v>
      </c>
      <c r="AH2932" s="82">
        <f>IF(K2932&gt;=45,'adjustment factor'!$D$7,IF(K2932=-9,-1200,IF(K2932="",-1200,0)))</f>
        <v>-1200</v>
      </c>
      <c r="AI2932" s="82">
        <f>IF(L2932=1, 'adjustment factor'!$D$8, IF(L2932=-9,-999,IF(L2932="",-999,0)))</f>
        <v>-999</v>
      </c>
      <c r="AJ2932" s="82">
        <f>IF(AND(M2932&gt;=1,M2932&lt;=4),'adjustment factor'!$D$9,IF(M2932=-9,-999,IF(M2932=98,-999,IF(M2932=99,-999,IF(M2932="",-999,0)))))</f>
        <v>-999</v>
      </c>
      <c r="AK2932" s="82">
        <f>IF(H2932=1, 'adjustment factor'!$D$10, IF(H2932=-9,-999,IF(H2932="",-999,0)))</f>
        <v>-999</v>
      </c>
      <c r="AL2932" s="82">
        <f>IF(G2932=1, 'adjustment factor'!$D$11, IF(G2932=-9,-999,IF(G2932="",-999,0)))</f>
        <v>-999</v>
      </c>
      <c r="AM2932" s="82">
        <f>IF(I2932=1, 'adjustment factor'!$D$12, IF(I2932=-9,-999,IF(I2932="",-999,0)))</f>
        <v>-999</v>
      </c>
      <c r="AN2932" s="82">
        <f>IF(J2932=1, 'adjustment factor'!$D$13, IF(J2932=-9,-999,IF(J2932="",-999,0)))</f>
        <v>-999</v>
      </c>
      <c r="AO2932" s="82" t="str">
        <f t="shared" si="468"/>
        <v>-999</v>
      </c>
      <c r="AP2932" s="82" t="str">
        <f t="shared" si="469"/>
        <v>MISSING</v>
      </c>
    </row>
    <row r="2933" spans="2:42">
      <c r="B2933" s="207"/>
      <c r="C2933" s="35">
        <v>2929</v>
      </c>
      <c r="D2933" s="161"/>
      <c r="E2933" s="161"/>
      <c r="F2933" s="161"/>
      <c r="G2933" s="161"/>
      <c r="H2933" s="161"/>
      <c r="I2933" s="161"/>
      <c r="J2933" s="161"/>
      <c r="K2933" s="161"/>
      <c r="L2933" s="161"/>
      <c r="M2933" s="161"/>
      <c r="N2933" s="171"/>
      <c r="O2933" s="171"/>
      <c r="P2933" s="171"/>
      <c r="Q2933" s="171"/>
      <c r="R2933" s="171"/>
      <c r="S2933" s="171"/>
      <c r="T2933" s="208" t="str">
        <f t="shared" si="460"/>
        <v>MISSING</v>
      </c>
      <c r="U2933" s="208" t="str">
        <f t="shared" si="461"/>
        <v>MISSING</v>
      </c>
      <c r="X2933" s="56">
        <f t="shared" si="462"/>
        <v>-99</v>
      </c>
      <c r="Y2933" s="56">
        <f t="shared" si="463"/>
        <v>-99</v>
      </c>
      <c r="Z2933" s="56">
        <f t="shared" si="464"/>
        <v>-99</v>
      </c>
      <c r="AA2933" s="56">
        <f t="shared" si="465"/>
        <v>-99</v>
      </c>
      <c r="AB2933" s="56">
        <f t="shared" si="466"/>
        <v>-99</v>
      </c>
      <c r="AC2933" s="56">
        <f t="shared" si="467"/>
        <v>-99</v>
      </c>
      <c r="AD2933" s="3"/>
      <c r="AE2933" s="82">
        <f>IF(D2933=1, 'adjustment factor'!$D$4, IF(D2933=-9,-999,IF(D2933="",-999,0)))</f>
        <v>-999</v>
      </c>
      <c r="AF2933" s="82">
        <f>IF(F2933=1, 'adjustment factor'!$D$5, IF(F2933=-9,-999,IF(F2933="",-999,0)))</f>
        <v>-999</v>
      </c>
      <c r="AG2933" s="82">
        <f>IF(E2933=1, 'adjustment factor'!$D$6, IF(E2933=-9,-999,IF(E2933="",-999,0)))</f>
        <v>-999</v>
      </c>
      <c r="AH2933" s="82">
        <f>IF(K2933&gt;=45,'adjustment factor'!$D$7,IF(K2933=-9,-1200,IF(K2933="",-1200,0)))</f>
        <v>-1200</v>
      </c>
      <c r="AI2933" s="82">
        <f>IF(L2933=1, 'adjustment factor'!$D$8, IF(L2933=-9,-999,IF(L2933="",-999,0)))</f>
        <v>-999</v>
      </c>
      <c r="AJ2933" s="82">
        <f>IF(AND(M2933&gt;=1,M2933&lt;=4),'adjustment factor'!$D$9,IF(M2933=-9,-999,IF(M2933=98,-999,IF(M2933=99,-999,IF(M2933="",-999,0)))))</f>
        <v>-999</v>
      </c>
      <c r="AK2933" s="82">
        <f>IF(H2933=1, 'adjustment factor'!$D$10, IF(H2933=-9,-999,IF(H2933="",-999,0)))</f>
        <v>-999</v>
      </c>
      <c r="AL2933" s="82">
        <f>IF(G2933=1, 'adjustment factor'!$D$11, IF(G2933=-9,-999,IF(G2933="",-999,0)))</f>
        <v>-999</v>
      </c>
      <c r="AM2933" s="82">
        <f>IF(I2933=1, 'adjustment factor'!$D$12, IF(I2933=-9,-999,IF(I2933="",-999,0)))</f>
        <v>-999</v>
      </c>
      <c r="AN2933" s="82">
        <f>IF(J2933=1, 'adjustment factor'!$D$13, IF(J2933=-9,-999,IF(J2933="",-999,0)))</f>
        <v>-999</v>
      </c>
      <c r="AO2933" s="82" t="str">
        <f t="shared" si="468"/>
        <v>-999</v>
      </c>
      <c r="AP2933" s="82" t="str">
        <f t="shared" si="469"/>
        <v>MISSING</v>
      </c>
    </row>
    <row r="2934" spans="2:42">
      <c r="B2934" s="207"/>
      <c r="C2934" s="35">
        <v>2930</v>
      </c>
      <c r="D2934" s="161"/>
      <c r="E2934" s="161"/>
      <c r="F2934" s="161"/>
      <c r="G2934" s="161"/>
      <c r="H2934" s="161"/>
      <c r="I2934" s="161"/>
      <c r="J2934" s="161"/>
      <c r="K2934" s="161"/>
      <c r="L2934" s="161"/>
      <c r="M2934" s="161"/>
      <c r="N2934" s="171"/>
      <c r="O2934" s="171"/>
      <c r="P2934" s="171"/>
      <c r="Q2934" s="171"/>
      <c r="R2934" s="171"/>
      <c r="S2934" s="171"/>
      <c r="T2934" s="208" t="str">
        <f t="shared" si="460"/>
        <v>MISSING</v>
      </c>
      <c r="U2934" s="208" t="str">
        <f t="shared" si="461"/>
        <v>MISSING</v>
      </c>
      <c r="X2934" s="56">
        <f t="shared" si="462"/>
        <v>-99</v>
      </c>
      <c r="Y2934" s="56">
        <f t="shared" si="463"/>
        <v>-99</v>
      </c>
      <c r="Z2934" s="56">
        <f t="shared" si="464"/>
        <v>-99</v>
      </c>
      <c r="AA2934" s="56">
        <f t="shared" si="465"/>
        <v>-99</v>
      </c>
      <c r="AB2934" s="56">
        <f t="shared" si="466"/>
        <v>-99</v>
      </c>
      <c r="AC2934" s="56">
        <f t="shared" si="467"/>
        <v>-99</v>
      </c>
      <c r="AD2934" s="3"/>
      <c r="AE2934" s="82">
        <f>IF(D2934=1, 'adjustment factor'!$D$4, IF(D2934=-9,-999,IF(D2934="",-999,0)))</f>
        <v>-999</v>
      </c>
      <c r="AF2934" s="82">
        <f>IF(F2934=1, 'adjustment factor'!$D$5, IF(F2934=-9,-999,IF(F2934="",-999,0)))</f>
        <v>-999</v>
      </c>
      <c r="AG2934" s="82">
        <f>IF(E2934=1, 'adjustment factor'!$D$6, IF(E2934=-9,-999,IF(E2934="",-999,0)))</f>
        <v>-999</v>
      </c>
      <c r="AH2934" s="82">
        <f>IF(K2934&gt;=45,'adjustment factor'!$D$7,IF(K2934=-9,-1200,IF(K2934="",-1200,0)))</f>
        <v>-1200</v>
      </c>
      <c r="AI2934" s="82">
        <f>IF(L2934=1, 'adjustment factor'!$D$8, IF(L2934=-9,-999,IF(L2934="",-999,0)))</f>
        <v>-999</v>
      </c>
      <c r="AJ2934" s="82">
        <f>IF(AND(M2934&gt;=1,M2934&lt;=4),'adjustment factor'!$D$9,IF(M2934=-9,-999,IF(M2934=98,-999,IF(M2934=99,-999,IF(M2934="",-999,0)))))</f>
        <v>-999</v>
      </c>
      <c r="AK2934" s="82">
        <f>IF(H2934=1, 'adjustment factor'!$D$10, IF(H2934=-9,-999,IF(H2934="",-999,0)))</f>
        <v>-999</v>
      </c>
      <c r="AL2934" s="82">
        <f>IF(G2934=1, 'adjustment factor'!$D$11, IF(G2934=-9,-999,IF(G2934="",-999,0)))</f>
        <v>-999</v>
      </c>
      <c r="AM2934" s="82">
        <f>IF(I2934=1, 'adjustment factor'!$D$12, IF(I2934=-9,-999,IF(I2934="",-999,0)))</f>
        <v>-999</v>
      </c>
      <c r="AN2934" s="82">
        <f>IF(J2934=1, 'adjustment factor'!$D$13, IF(J2934=-9,-999,IF(J2934="",-999,0)))</f>
        <v>-999</v>
      </c>
      <c r="AO2934" s="82" t="str">
        <f t="shared" si="468"/>
        <v>-999</v>
      </c>
      <c r="AP2934" s="82" t="str">
        <f t="shared" si="469"/>
        <v>MISSING</v>
      </c>
    </row>
    <row r="2935" spans="2:42">
      <c r="B2935" s="207"/>
      <c r="C2935" s="35">
        <v>2931</v>
      </c>
      <c r="D2935" s="161"/>
      <c r="E2935" s="161"/>
      <c r="F2935" s="161"/>
      <c r="G2935" s="161"/>
      <c r="H2935" s="161"/>
      <c r="I2935" s="161"/>
      <c r="J2935" s="161"/>
      <c r="K2935" s="161"/>
      <c r="L2935" s="161"/>
      <c r="M2935" s="161"/>
      <c r="N2935" s="171"/>
      <c r="O2935" s="171"/>
      <c r="P2935" s="171"/>
      <c r="Q2935" s="171"/>
      <c r="R2935" s="171"/>
      <c r="S2935" s="171"/>
      <c r="T2935" s="208" t="str">
        <f t="shared" si="460"/>
        <v>MISSING</v>
      </c>
      <c r="U2935" s="208" t="str">
        <f t="shared" si="461"/>
        <v>MISSING</v>
      </c>
      <c r="X2935" s="56">
        <f t="shared" si="462"/>
        <v>-99</v>
      </c>
      <c r="Y2935" s="56">
        <f t="shared" si="463"/>
        <v>-99</v>
      </c>
      <c r="Z2935" s="56">
        <f t="shared" si="464"/>
        <v>-99</v>
      </c>
      <c r="AA2935" s="56">
        <f t="shared" si="465"/>
        <v>-99</v>
      </c>
      <c r="AB2935" s="56">
        <f t="shared" si="466"/>
        <v>-99</v>
      </c>
      <c r="AC2935" s="56">
        <f t="shared" si="467"/>
        <v>-99</v>
      </c>
      <c r="AD2935" s="3"/>
      <c r="AE2935" s="82">
        <f>IF(D2935=1, 'adjustment factor'!$D$4, IF(D2935=-9,-999,IF(D2935="",-999,0)))</f>
        <v>-999</v>
      </c>
      <c r="AF2935" s="82">
        <f>IF(F2935=1, 'adjustment factor'!$D$5, IF(F2935=-9,-999,IF(F2935="",-999,0)))</f>
        <v>-999</v>
      </c>
      <c r="AG2935" s="82">
        <f>IF(E2935=1, 'adjustment factor'!$D$6, IF(E2935=-9,-999,IF(E2935="",-999,0)))</f>
        <v>-999</v>
      </c>
      <c r="AH2935" s="82">
        <f>IF(K2935&gt;=45,'adjustment factor'!$D$7,IF(K2935=-9,-1200,IF(K2935="",-1200,0)))</f>
        <v>-1200</v>
      </c>
      <c r="AI2935" s="82">
        <f>IF(L2935=1, 'adjustment factor'!$D$8, IF(L2935=-9,-999,IF(L2935="",-999,0)))</f>
        <v>-999</v>
      </c>
      <c r="AJ2935" s="82">
        <f>IF(AND(M2935&gt;=1,M2935&lt;=4),'adjustment factor'!$D$9,IF(M2935=-9,-999,IF(M2935=98,-999,IF(M2935=99,-999,IF(M2935="",-999,0)))))</f>
        <v>-999</v>
      </c>
      <c r="AK2935" s="82">
        <f>IF(H2935=1, 'adjustment factor'!$D$10, IF(H2935=-9,-999,IF(H2935="",-999,0)))</f>
        <v>-999</v>
      </c>
      <c r="AL2935" s="82">
        <f>IF(G2935=1, 'adjustment factor'!$D$11, IF(G2935=-9,-999,IF(G2935="",-999,0)))</f>
        <v>-999</v>
      </c>
      <c r="AM2935" s="82">
        <f>IF(I2935=1, 'adjustment factor'!$D$12, IF(I2935=-9,-999,IF(I2935="",-999,0)))</f>
        <v>-999</v>
      </c>
      <c r="AN2935" s="82">
        <f>IF(J2935=1, 'adjustment factor'!$D$13, IF(J2935=-9,-999,IF(J2935="",-999,0)))</f>
        <v>-999</v>
      </c>
      <c r="AO2935" s="82" t="str">
        <f t="shared" si="468"/>
        <v>-999</v>
      </c>
      <c r="AP2935" s="82" t="str">
        <f t="shared" si="469"/>
        <v>MISSING</v>
      </c>
    </row>
    <row r="2936" spans="2:42">
      <c r="B2936" s="207"/>
      <c r="C2936" s="35">
        <v>2932</v>
      </c>
      <c r="D2936" s="161"/>
      <c r="E2936" s="161"/>
      <c r="F2936" s="161"/>
      <c r="G2936" s="161"/>
      <c r="H2936" s="161"/>
      <c r="I2936" s="161"/>
      <c r="J2936" s="161"/>
      <c r="K2936" s="161"/>
      <c r="L2936" s="161"/>
      <c r="M2936" s="161"/>
      <c r="N2936" s="171"/>
      <c r="O2936" s="171"/>
      <c r="P2936" s="171"/>
      <c r="Q2936" s="171"/>
      <c r="R2936" s="171"/>
      <c r="S2936" s="171"/>
      <c r="T2936" s="208" t="str">
        <f t="shared" si="460"/>
        <v>MISSING</v>
      </c>
      <c r="U2936" s="208" t="str">
        <f t="shared" si="461"/>
        <v>MISSING</v>
      </c>
      <c r="X2936" s="56">
        <f t="shared" si="462"/>
        <v>-99</v>
      </c>
      <c r="Y2936" s="56">
        <f t="shared" si="463"/>
        <v>-99</v>
      </c>
      <c r="Z2936" s="56">
        <f t="shared" si="464"/>
        <v>-99</v>
      </c>
      <c r="AA2936" s="56">
        <f t="shared" si="465"/>
        <v>-99</v>
      </c>
      <c r="AB2936" s="56">
        <f t="shared" si="466"/>
        <v>-99</v>
      </c>
      <c r="AC2936" s="56">
        <f t="shared" si="467"/>
        <v>-99</v>
      </c>
      <c r="AD2936" s="3"/>
      <c r="AE2936" s="82">
        <f>IF(D2936=1, 'adjustment factor'!$D$4, IF(D2936=-9,-999,IF(D2936="",-999,0)))</f>
        <v>-999</v>
      </c>
      <c r="AF2936" s="82">
        <f>IF(F2936=1, 'adjustment factor'!$D$5, IF(F2936=-9,-999,IF(F2936="",-999,0)))</f>
        <v>-999</v>
      </c>
      <c r="AG2936" s="82">
        <f>IF(E2936=1, 'adjustment factor'!$D$6, IF(E2936=-9,-999,IF(E2936="",-999,0)))</f>
        <v>-999</v>
      </c>
      <c r="AH2936" s="82">
        <f>IF(K2936&gt;=45,'adjustment factor'!$D$7,IF(K2936=-9,-1200,IF(K2936="",-1200,0)))</f>
        <v>-1200</v>
      </c>
      <c r="AI2936" s="82">
        <f>IF(L2936=1, 'adjustment factor'!$D$8, IF(L2936=-9,-999,IF(L2936="",-999,0)))</f>
        <v>-999</v>
      </c>
      <c r="AJ2936" s="82">
        <f>IF(AND(M2936&gt;=1,M2936&lt;=4),'adjustment factor'!$D$9,IF(M2936=-9,-999,IF(M2936=98,-999,IF(M2936=99,-999,IF(M2936="",-999,0)))))</f>
        <v>-999</v>
      </c>
      <c r="AK2936" s="82">
        <f>IF(H2936=1, 'adjustment factor'!$D$10, IF(H2936=-9,-999,IF(H2936="",-999,0)))</f>
        <v>-999</v>
      </c>
      <c r="AL2936" s="82">
        <f>IF(G2936=1, 'adjustment factor'!$D$11, IF(G2936=-9,-999,IF(G2936="",-999,0)))</f>
        <v>-999</v>
      </c>
      <c r="AM2936" s="82">
        <f>IF(I2936=1, 'adjustment factor'!$D$12, IF(I2936=-9,-999,IF(I2936="",-999,0)))</f>
        <v>-999</v>
      </c>
      <c r="AN2936" s="82">
        <f>IF(J2936=1, 'adjustment factor'!$D$13, IF(J2936=-9,-999,IF(J2936="",-999,0)))</f>
        <v>-999</v>
      </c>
      <c r="AO2936" s="82" t="str">
        <f t="shared" si="468"/>
        <v>-999</v>
      </c>
      <c r="AP2936" s="82" t="str">
        <f t="shared" si="469"/>
        <v>MISSING</v>
      </c>
    </row>
    <row r="2937" spans="2:42">
      <c r="B2937" s="207"/>
      <c r="C2937" s="35">
        <v>2933</v>
      </c>
      <c r="D2937" s="161"/>
      <c r="E2937" s="161"/>
      <c r="F2937" s="161"/>
      <c r="G2937" s="161"/>
      <c r="H2937" s="161"/>
      <c r="I2937" s="161"/>
      <c r="J2937" s="161"/>
      <c r="K2937" s="161"/>
      <c r="L2937" s="161"/>
      <c r="M2937" s="161"/>
      <c r="N2937" s="171"/>
      <c r="O2937" s="171"/>
      <c r="P2937" s="171"/>
      <c r="Q2937" s="171"/>
      <c r="R2937" s="171"/>
      <c r="S2937" s="171"/>
      <c r="T2937" s="208" t="str">
        <f t="shared" si="460"/>
        <v>MISSING</v>
      </c>
      <c r="U2937" s="208" t="str">
        <f t="shared" si="461"/>
        <v>MISSING</v>
      </c>
      <c r="X2937" s="56">
        <f t="shared" si="462"/>
        <v>-99</v>
      </c>
      <c r="Y2937" s="56">
        <f t="shared" si="463"/>
        <v>-99</v>
      </c>
      <c r="Z2937" s="56">
        <f t="shared" si="464"/>
        <v>-99</v>
      </c>
      <c r="AA2937" s="56">
        <f t="shared" si="465"/>
        <v>-99</v>
      </c>
      <c r="AB2937" s="56">
        <f t="shared" si="466"/>
        <v>-99</v>
      </c>
      <c r="AC2937" s="56">
        <f t="shared" si="467"/>
        <v>-99</v>
      </c>
      <c r="AD2937" s="3"/>
      <c r="AE2937" s="82">
        <f>IF(D2937=1, 'adjustment factor'!$D$4, IF(D2937=-9,-999,IF(D2937="",-999,0)))</f>
        <v>-999</v>
      </c>
      <c r="AF2937" s="82">
        <f>IF(F2937=1, 'adjustment factor'!$D$5, IF(F2937=-9,-999,IF(F2937="",-999,0)))</f>
        <v>-999</v>
      </c>
      <c r="AG2937" s="82">
        <f>IF(E2937=1, 'adjustment factor'!$D$6, IF(E2937=-9,-999,IF(E2937="",-999,0)))</f>
        <v>-999</v>
      </c>
      <c r="AH2937" s="82">
        <f>IF(K2937&gt;=45,'adjustment factor'!$D$7,IF(K2937=-9,-1200,IF(K2937="",-1200,0)))</f>
        <v>-1200</v>
      </c>
      <c r="AI2937" s="82">
        <f>IF(L2937=1, 'adjustment factor'!$D$8, IF(L2937=-9,-999,IF(L2937="",-999,0)))</f>
        <v>-999</v>
      </c>
      <c r="AJ2937" s="82">
        <f>IF(AND(M2937&gt;=1,M2937&lt;=4),'adjustment factor'!$D$9,IF(M2937=-9,-999,IF(M2937=98,-999,IF(M2937=99,-999,IF(M2937="",-999,0)))))</f>
        <v>-999</v>
      </c>
      <c r="AK2937" s="82">
        <f>IF(H2937=1, 'adjustment factor'!$D$10, IF(H2937=-9,-999,IF(H2937="",-999,0)))</f>
        <v>-999</v>
      </c>
      <c r="AL2937" s="82">
        <f>IF(G2937=1, 'adjustment factor'!$D$11, IF(G2937=-9,-999,IF(G2937="",-999,0)))</f>
        <v>-999</v>
      </c>
      <c r="AM2937" s="82">
        <f>IF(I2937=1, 'adjustment factor'!$D$12, IF(I2937=-9,-999,IF(I2937="",-999,0)))</f>
        <v>-999</v>
      </c>
      <c r="AN2937" s="82">
        <f>IF(J2937=1, 'adjustment factor'!$D$13, IF(J2937=-9,-999,IF(J2937="",-999,0)))</f>
        <v>-999</v>
      </c>
      <c r="AO2937" s="82" t="str">
        <f t="shared" si="468"/>
        <v>-999</v>
      </c>
      <c r="AP2937" s="82" t="str">
        <f t="shared" si="469"/>
        <v>MISSING</v>
      </c>
    </row>
    <row r="2938" spans="2:42">
      <c r="B2938" s="207"/>
      <c r="C2938" s="35">
        <v>2934</v>
      </c>
      <c r="D2938" s="161"/>
      <c r="E2938" s="161"/>
      <c r="F2938" s="161"/>
      <c r="G2938" s="161"/>
      <c r="H2938" s="161"/>
      <c r="I2938" s="161"/>
      <c r="J2938" s="161"/>
      <c r="K2938" s="161"/>
      <c r="L2938" s="161"/>
      <c r="M2938" s="161"/>
      <c r="N2938" s="171"/>
      <c r="O2938" s="171"/>
      <c r="P2938" s="171"/>
      <c r="Q2938" s="171"/>
      <c r="R2938" s="171"/>
      <c r="S2938" s="171"/>
      <c r="T2938" s="208" t="str">
        <f t="shared" si="460"/>
        <v>MISSING</v>
      </c>
      <c r="U2938" s="208" t="str">
        <f t="shared" si="461"/>
        <v>MISSING</v>
      </c>
      <c r="X2938" s="56">
        <f t="shared" si="462"/>
        <v>-99</v>
      </c>
      <c r="Y2938" s="56">
        <f t="shared" si="463"/>
        <v>-99</v>
      </c>
      <c r="Z2938" s="56">
        <f t="shared" si="464"/>
        <v>-99</v>
      </c>
      <c r="AA2938" s="56">
        <f t="shared" si="465"/>
        <v>-99</v>
      </c>
      <c r="AB2938" s="56">
        <f t="shared" si="466"/>
        <v>-99</v>
      </c>
      <c r="AC2938" s="56">
        <f t="shared" si="467"/>
        <v>-99</v>
      </c>
      <c r="AD2938" s="3"/>
      <c r="AE2938" s="82">
        <f>IF(D2938=1, 'adjustment factor'!$D$4, IF(D2938=-9,-999,IF(D2938="",-999,0)))</f>
        <v>-999</v>
      </c>
      <c r="AF2938" s="82">
        <f>IF(F2938=1, 'adjustment factor'!$D$5, IF(F2938=-9,-999,IF(F2938="",-999,0)))</f>
        <v>-999</v>
      </c>
      <c r="AG2938" s="82">
        <f>IF(E2938=1, 'adjustment factor'!$D$6, IF(E2938=-9,-999,IF(E2938="",-999,0)))</f>
        <v>-999</v>
      </c>
      <c r="AH2938" s="82">
        <f>IF(K2938&gt;=45,'adjustment factor'!$D$7,IF(K2938=-9,-1200,IF(K2938="",-1200,0)))</f>
        <v>-1200</v>
      </c>
      <c r="AI2938" s="82">
        <f>IF(L2938=1, 'adjustment factor'!$D$8, IF(L2938=-9,-999,IF(L2938="",-999,0)))</f>
        <v>-999</v>
      </c>
      <c r="AJ2938" s="82">
        <f>IF(AND(M2938&gt;=1,M2938&lt;=4),'adjustment factor'!$D$9,IF(M2938=-9,-999,IF(M2938=98,-999,IF(M2938=99,-999,IF(M2938="",-999,0)))))</f>
        <v>-999</v>
      </c>
      <c r="AK2938" s="82">
        <f>IF(H2938=1, 'adjustment factor'!$D$10, IF(H2938=-9,-999,IF(H2938="",-999,0)))</f>
        <v>-999</v>
      </c>
      <c r="AL2938" s="82">
        <f>IF(G2938=1, 'adjustment factor'!$D$11, IF(G2938=-9,-999,IF(G2938="",-999,0)))</f>
        <v>-999</v>
      </c>
      <c r="AM2938" s="82">
        <f>IF(I2938=1, 'adjustment factor'!$D$12, IF(I2938=-9,-999,IF(I2938="",-999,0)))</f>
        <v>-999</v>
      </c>
      <c r="AN2938" s="82">
        <f>IF(J2938=1, 'adjustment factor'!$D$13, IF(J2938=-9,-999,IF(J2938="",-999,0)))</f>
        <v>-999</v>
      </c>
      <c r="AO2938" s="82" t="str">
        <f t="shared" si="468"/>
        <v>-999</v>
      </c>
      <c r="AP2938" s="82" t="str">
        <f t="shared" si="469"/>
        <v>MISSING</v>
      </c>
    </row>
    <row r="2939" spans="2:42">
      <c r="B2939" s="207"/>
      <c r="C2939" s="35">
        <v>2935</v>
      </c>
      <c r="D2939" s="161"/>
      <c r="E2939" s="161"/>
      <c r="F2939" s="161"/>
      <c r="G2939" s="161"/>
      <c r="H2939" s="161"/>
      <c r="I2939" s="161"/>
      <c r="J2939" s="161"/>
      <c r="K2939" s="161"/>
      <c r="L2939" s="161"/>
      <c r="M2939" s="161"/>
      <c r="N2939" s="171"/>
      <c r="O2939" s="171"/>
      <c r="P2939" s="171"/>
      <c r="Q2939" s="171"/>
      <c r="R2939" s="171"/>
      <c r="S2939" s="171"/>
      <c r="T2939" s="208" t="str">
        <f t="shared" si="460"/>
        <v>MISSING</v>
      </c>
      <c r="U2939" s="208" t="str">
        <f t="shared" si="461"/>
        <v>MISSING</v>
      </c>
      <c r="X2939" s="56">
        <f t="shared" si="462"/>
        <v>-99</v>
      </c>
      <c r="Y2939" s="56">
        <f t="shared" si="463"/>
        <v>-99</v>
      </c>
      <c r="Z2939" s="56">
        <f t="shared" si="464"/>
        <v>-99</v>
      </c>
      <c r="AA2939" s="56">
        <f t="shared" si="465"/>
        <v>-99</v>
      </c>
      <c r="AB2939" s="56">
        <f t="shared" si="466"/>
        <v>-99</v>
      </c>
      <c r="AC2939" s="56">
        <f t="shared" si="467"/>
        <v>-99</v>
      </c>
      <c r="AD2939" s="3"/>
      <c r="AE2939" s="82">
        <f>IF(D2939=1, 'adjustment factor'!$D$4, IF(D2939=-9,-999,IF(D2939="",-999,0)))</f>
        <v>-999</v>
      </c>
      <c r="AF2939" s="82">
        <f>IF(F2939=1, 'adjustment factor'!$D$5, IF(F2939=-9,-999,IF(F2939="",-999,0)))</f>
        <v>-999</v>
      </c>
      <c r="AG2939" s="82">
        <f>IF(E2939=1, 'adjustment factor'!$D$6, IF(E2939=-9,-999,IF(E2939="",-999,0)))</f>
        <v>-999</v>
      </c>
      <c r="AH2939" s="82">
        <f>IF(K2939&gt;=45,'adjustment factor'!$D$7,IF(K2939=-9,-1200,IF(K2939="",-1200,0)))</f>
        <v>-1200</v>
      </c>
      <c r="AI2939" s="82">
        <f>IF(L2939=1, 'adjustment factor'!$D$8, IF(L2939=-9,-999,IF(L2939="",-999,0)))</f>
        <v>-999</v>
      </c>
      <c r="AJ2939" s="82">
        <f>IF(AND(M2939&gt;=1,M2939&lt;=4),'adjustment factor'!$D$9,IF(M2939=-9,-999,IF(M2939=98,-999,IF(M2939=99,-999,IF(M2939="",-999,0)))))</f>
        <v>-999</v>
      </c>
      <c r="AK2939" s="82">
        <f>IF(H2939=1, 'adjustment factor'!$D$10, IF(H2939=-9,-999,IF(H2939="",-999,0)))</f>
        <v>-999</v>
      </c>
      <c r="AL2939" s="82">
        <f>IF(G2939=1, 'adjustment factor'!$D$11, IF(G2939=-9,-999,IF(G2939="",-999,0)))</f>
        <v>-999</v>
      </c>
      <c r="AM2939" s="82">
        <f>IF(I2939=1, 'adjustment factor'!$D$12, IF(I2939=-9,-999,IF(I2939="",-999,0)))</f>
        <v>-999</v>
      </c>
      <c r="AN2939" s="82">
        <f>IF(J2939=1, 'adjustment factor'!$D$13, IF(J2939=-9,-999,IF(J2939="",-999,0)))</f>
        <v>-999</v>
      </c>
      <c r="AO2939" s="82" t="str">
        <f t="shared" si="468"/>
        <v>-999</v>
      </c>
      <c r="AP2939" s="82" t="str">
        <f t="shared" si="469"/>
        <v>MISSING</v>
      </c>
    </row>
    <row r="2940" spans="2:42">
      <c r="B2940" s="207"/>
      <c r="C2940" s="35">
        <v>2936</v>
      </c>
      <c r="D2940" s="161"/>
      <c r="E2940" s="161"/>
      <c r="F2940" s="161"/>
      <c r="G2940" s="161"/>
      <c r="H2940" s="161"/>
      <c r="I2940" s="161"/>
      <c r="J2940" s="161"/>
      <c r="K2940" s="161"/>
      <c r="L2940" s="161"/>
      <c r="M2940" s="161"/>
      <c r="N2940" s="171"/>
      <c r="O2940" s="171"/>
      <c r="P2940" s="171"/>
      <c r="Q2940" s="171"/>
      <c r="R2940" s="171"/>
      <c r="S2940" s="171"/>
      <c r="T2940" s="208" t="str">
        <f t="shared" si="460"/>
        <v>MISSING</v>
      </c>
      <c r="U2940" s="208" t="str">
        <f t="shared" si="461"/>
        <v>MISSING</v>
      </c>
      <c r="X2940" s="56">
        <f t="shared" si="462"/>
        <v>-99</v>
      </c>
      <c r="Y2940" s="56">
        <f t="shared" si="463"/>
        <v>-99</v>
      </c>
      <c r="Z2940" s="56">
        <f t="shared" si="464"/>
        <v>-99</v>
      </c>
      <c r="AA2940" s="56">
        <f t="shared" si="465"/>
        <v>-99</v>
      </c>
      <c r="AB2940" s="56">
        <f t="shared" si="466"/>
        <v>-99</v>
      </c>
      <c r="AC2940" s="56">
        <f t="shared" si="467"/>
        <v>-99</v>
      </c>
      <c r="AD2940" s="3"/>
      <c r="AE2940" s="82">
        <f>IF(D2940=1, 'adjustment factor'!$D$4, IF(D2940=-9,-999,IF(D2940="",-999,0)))</f>
        <v>-999</v>
      </c>
      <c r="AF2940" s="82">
        <f>IF(F2940=1, 'adjustment factor'!$D$5, IF(F2940=-9,-999,IF(F2940="",-999,0)))</f>
        <v>-999</v>
      </c>
      <c r="AG2940" s="82">
        <f>IF(E2940=1, 'adjustment factor'!$D$6, IF(E2940=-9,-999,IF(E2940="",-999,0)))</f>
        <v>-999</v>
      </c>
      <c r="AH2940" s="82">
        <f>IF(K2940&gt;=45,'adjustment factor'!$D$7,IF(K2940=-9,-1200,IF(K2940="",-1200,0)))</f>
        <v>-1200</v>
      </c>
      <c r="AI2940" s="82">
        <f>IF(L2940=1, 'adjustment factor'!$D$8, IF(L2940=-9,-999,IF(L2940="",-999,0)))</f>
        <v>-999</v>
      </c>
      <c r="AJ2940" s="82">
        <f>IF(AND(M2940&gt;=1,M2940&lt;=4),'adjustment factor'!$D$9,IF(M2940=-9,-999,IF(M2940=98,-999,IF(M2940=99,-999,IF(M2940="",-999,0)))))</f>
        <v>-999</v>
      </c>
      <c r="AK2940" s="82">
        <f>IF(H2940=1, 'adjustment factor'!$D$10, IF(H2940=-9,-999,IF(H2940="",-999,0)))</f>
        <v>-999</v>
      </c>
      <c r="AL2940" s="82">
        <f>IF(G2940=1, 'adjustment factor'!$D$11, IF(G2940=-9,-999,IF(G2940="",-999,0)))</f>
        <v>-999</v>
      </c>
      <c r="AM2940" s="82">
        <f>IF(I2940=1, 'adjustment factor'!$D$12, IF(I2940=-9,-999,IF(I2940="",-999,0)))</f>
        <v>-999</v>
      </c>
      <c r="AN2940" s="82">
        <f>IF(J2940=1, 'adjustment factor'!$D$13, IF(J2940=-9,-999,IF(J2940="",-999,0)))</f>
        <v>-999</v>
      </c>
      <c r="AO2940" s="82" t="str">
        <f t="shared" si="468"/>
        <v>-999</v>
      </c>
      <c r="AP2940" s="82" t="str">
        <f t="shared" si="469"/>
        <v>MISSING</v>
      </c>
    </row>
    <row r="2941" spans="2:42">
      <c r="B2941" s="207"/>
      <c r="C2941" s="35">
        <v>2937</v>
      </c>
      <c r="D2941" s="161"/>
      <c r="E2941" s="161"/>
      <c r="F2941" s="161"/>
      <c r="G2941" s="161"/>
      <c r="H2941" s="161"/>
      <c r="I2941" s="161"/>
      <c r="J2941" s="161"/>
      <c r="K2941" s="161"/>
      <c r="L2941" s="161"/>
      <c r="M2941" s="161"/>
      <c r="N2941" s="171"/>
      <c r="O2941" s="171"/>
      <c r="P2941" s="171"/>
      <c r="Q2941" s="171"/>
      <c r="R2941" s="171"/>
      <c r="S2941" s="171"/>
      <c r="T2941" s="208" t="str">
        <f t="shared" si="460"/>
        <v>MISSING</v>
      </c>
      <c r="U2941" s="208" t="str">
        <f t="shared" si="461"/>
        <v>MISSING</v>
      </c>
      <c r="X2941" s="56">
        <f t="shared" si="462"/>
        <v>-99</v>
      </c>
      <c r="Y2941" s="56">
        <f t="shared" si="463"/>
        <v>-99</v>
      </c>
      <c r="Z2941" s="56">
        <f t="shared" si="464"/>
        <v>-99</v>
      </c>
      <c r="AA2941" s="56">
        <f t="shared" si="465"/>
        <v>-99</v>
      </c>
      <c r="AB2941" s="56">
        <f t="shared" si="466"/>
        <v>-99</v>
      </c>
      <c r="AC2941" s="56">
        <f t="shared" si="467"/>
        <v>-99</v>
      </c>
      <c r="AD2941" s="3"/>
      <c r="AE2941" s="82">
        <f>IF(D2941=1, 'adjustment factor'!$D$4, IF(D2941=-9,-999,IF(D2941="",-999,0)))</f>
        <v>-999</v>
      </c>
      <c r="AF2941" s="82">
        <f>IF(F2941=1, 'adjustment factor'!$D$5, IF(F2941=-9,-999,IF(F2941="",-999,0)))</f>
        <v>-999</v>
      </c>
      <c r="AG2941" s="82">
        <f>IF(E2941=1, 'adjustment factor'!$D$6, IF(E2941=-9,-999,IF(E2941="",-999,0)))</f>
        <v>-999</v>
      </c>
      <c r="AH2941" s="82">
        <f>IF(K2941&gt;=45,'adjustment factor'!$D$7,IF(K2941=-9,-1200,IF(K2941="",-1200,0)))</f>
        <v>-1200</v>
      </c>
      <c r="AI2941" s="82">
        <f>IF(L2941=1, 'adjustment factor'!$D$8, IF(L2941=-9,-999,IF(L2941="",-999,0)))</f>
        <v>-999</v>
      </c>
      <c r="AJ2941" s="82">
        <f>IF(AND(M2941&gt;=1,M2941&lt;=4),'adjustment factor'!$D$9,IF(M2941=-9,-999,IF(M2941=98,-999,IF(M2941=99,-999,IF(M2941="",-999,0)))))</f>
        <v>-999</v>
      </c>
      <c r="AK2941" s="82">
        <f>IF(H2941=1, 'adjustment factor'!$D$10, IF(H2941=-9,-999,IF(H2941="",-999,0)))</f>
        <v>-999</v>
      </c>
      <c r="AL2941" s="82">
        <f>IF(G2941=1, 'adjustment factor'!$D$11, IF(G2941=-9,-999,IF(G2941="",-999,0)))</f>
        <v>-999</v>
      </c>
      <c r="AM2941" s="82">
        <f>IF(I2941=1, 'adjustment factor'!$D$12, IF(I2941=-9,-999,IF(I2941="",-999,0)))</f>
        <v>-999</v>
      </c>
      <c r="AN2941" s="82">
        <f>IF(J2941=1, 'adjustment factor'!$D$13, IF(J2941=-9,-999,IF(J2941="",-999,0)))</f>
        <v>-999</v>
      </c>
      <c r="AO2941" s="82" t="str">
        <f t="shared" si="468"/>
        <v>-999</v>
      </c>
      <c r="AP2941" s="82" t="str">
        <f t="shared" si="469"/>
        <v>MISSING</v>
      </c>
    </row>
    <row r="2942" spans="2:42">
      <c r="B2942" s="207"/>
      <c r="C2942" s="35">
        <v>2938</v>
      </c>
      <c r="D2942" s="161"/>
      <c r="E2942" s="161"/>
      <c r="F2942" s="161"/>
      <c r="G2942" s="161"/>
      <c r="H2942" s="161"/>
      <c r="I2942" s="161"/>
      <c r="J2942" s="161"/>
      <c r="K2942" s="161"/>
      <c r="L2942" s="161"/>
      <c r="M2942" s="161"/>
      <c r="N2942" s="171"/>
      <c r="O2942" s="171"/>
      <c r="P2942" s="171"/>
      <c r="Q2942" s="171"/>
      <c r="R2942" s="171"/>
      <c r="S2942" s="171"/>
      <c r="T2942" s="208" t="str">
        <f t="shared" si="460"/>
        <v>MISSING</v>
      </c>
      <c r="U2942" s="208" t="str">
        <f t="shared" si="461"/>
        <v>MISSING</v>
      </c>
      <c r="X2942" s="56">
        <f t="shared" si="462"/>
        <v>-99</v>
      </c>
      <c r="Y2942" s="56">
        <f t="shared" si="463"/>
        <v>-99</v>
      </c>
      <c r="Z2942" s="56">
        <f t="shared" si="464"/>
        <v>-99</v>
      </c>
      <c r="AA2942" s="56">
        <f t="shared" si="465"/>
        <v>-99</v>
      </c>
      <c r="AB2942" s="56">
        <f t="shared" si="466"/>
        <v>-99</v>
      </c>
      <c r="AC2942" s="56">
        <f t="shared" si="467"/>
        <v>-99</v>
      </c>
      <c r="AD2942" s="3"/>
      <c r="AE2942" s="82">
        <f>IF(D2942=1, 'adjustment factor'!$D$4, IF(D2942=-9,-999,IF(D2942="",-999,0)))</f>
        <v>-999</v>
      </c>
      <c r="AF2942" s="82">
        <f>IF(F2942=1, 'adjustment factor'!$D$5, IF(F2942=-9,-999,IF(F2942="",-999,0)))</f>
        <v>-999</v>
      </c>
      <c r="AG2942" s="82">
        <f>IF(E2942=1, 'adjustment factor'!$D$6, IF(E2942=-9,-999,IF(E2942="",-999,0)))</f>
        <v>-999</v>
      </c>
      <c r="AH2942" s="82">
        <f>IF(K2942&gt;=45,'adjustment factor'!$D$7,IF(K2942=-9,-1200,IF(K2942="",-1200,0)))</f>
        <v>-1200</v>
      </c>
      <c r="AI2942" s="82">
        <f>IF(L2942=1, 'adjustment factor'!$D$8, IF(L2942=-9,-999,IF(L2942="",-999,0)))</f>
        <v>-999</v>
      </c>
      <c r="AJ2942" s="82">
        <f>IF(AND(M2942&gt;=1,M2942&lt;=4),'adjustment factor'!$D$9,IF(M2942=-9,-999,IF(M2942=98,-999,IF(M2942=99,-999,IF(M2942="",-999,0)))))</f>
        <v>-999</v>
      </c>
      <c r="AK2942" s="82">
        <f>IF(H2942=1, 'adjustment factor'!$D$10, IF(H2942=-9,-999,IF(H2942="",-999,0)))</f>
        <v>-999</v>
      </c>
      <c r="AL2942" s="82">
        <f>IF(G2942=1, 'adjustment factor'!$D$11, IF(G2942=-9,-999,IF(G2942="",-999,0)))</f>
        <v>-999</v>
      </c>
      <c r="AM2942" s="82">
        <f>IF(I2942=1, 'adjustment factor'!$D$12, IF(I2942=-9,-999,IF(I2942="",-999,0)))</f>
        <v>-999</v>
      </c>
      <c r="AN2942" s="82">
        <f>IF(J2942=1, 'adjustment factor'!$D$13, IF(J2942=-9,-999,IF(J2942="",-999,0)))</f>
        <v>-999</v>
      </c>
      <c r="AO2942" s="82" t="str">
        <f t="shared" si="468"/>
        <v>-999</v>
      </c>
      <c r="AP2942" s="82" t="str">
        <f t="shared" si="469"/>
        <v>MISSING</v>
      </c>
    </row>
    <row r="2943" spans="2:42">
      <c r="B2943" s="207"/>
      <c r="C2943" s="35">
        <v>2939</v>
      </c>
      <c r="D2943" s="161"/>
      <c r="E2943" s="161"/>
      <c r="F2943" s="161"/>
      <c r="G2943" s="161"/>
      <c r="H2943" s="161"/>
      <c r="I2943" s="161"/>
      <c r="J2943" s="161"/>
      <c r="K2943" s="161"/>
      <c r="L2943" s="161"/>
      <c r="M2943" s="161"/>
      <c r="N2943" s="171"/>
      <c r="O2943" s="171"/>
      <c r="P2943" s="171"/>
      <c r="Q2943" s="171"/>
      <c r="R2943" s="171"/>
      <c r="S2943" s="171"/>
      <c r="T2943" s="208" t="str">
        <f t="shared" si="460"/>
        <v>MISSING</v>
      </c>
      <c r="U2943" s="208" t="str">
        <f t="shared" si="461"/>
        <v>MISSING</v>
      </c>
      <c r="X2943" s="56">
        <f t="shared" si="462"/>
        <v>-99</v>
      </c>
      <c r="Y2943" s="56">
        <f t="shared" si="463"/>
        <v>-99</v>
      </c>
      <c r="Z2943" s="56">
        <f t="shared" si="464"/>
        <v>-99</v>
      </c>
      <c r="AA2943" s="56">
        <f t="shared" si="465"/>
        <v>-99</v>
      </c>
      <c r="AB2943" s="56">
        <f t="shared" si="466"/>
        <v>-99</v>
      </c>
      <c r="AC2943" s="56">
        <f t="shared" si="467"/>
        <v>-99</v>
      </c>
      <c r="AD2943" s="3"/>
      <c r="AE2943" s="82">
        <f>IF(D2943=1, 'adjustment factor'!$D$4, IF(D2943=-9,-999,IF(D2943="",-999,0)))</f>
        <v>-999</v>
      </c>
      <c r="AF2943" s="82">
        <f>IF(F2943=1, 'adjustment factor'!$D$5, IF(F2943=-9,-999,IF(F2943="",-999,0)))</f>
        <v>-999</v>
      </c>
      <c r="AG2943" s="82">
        <f>IF(E2943=1, 'adjustment factor'!$D$6, IF(E2943=-9,-999,IF(E2943="",-999,0)))</f>
        <v>-999</v>
      </c>
      <c r="AH2943" s="82">
        <f>IF(K2943&gt;=45,'adjustment factor'!$D$7,IF(K2943=-9,-1200,IF(K2943="",-1200,0)))</f>
        <v>-1200</v>
      </c>
      <c r="AI2943" s="82">
        <f>IF(L2943=1, 'adjustment factor'!$D$8, IF(L2943=-9,-999,IF(L2943="",-999,0)))</f>
        <v>-999</v>
      </c>
      <c r="AJ2943" s="82">
        <f>IF(AND(M2943&gt;=1,M2943&lt;=4),'adjustment factor'!$D$9,IF(M2943=-9,-999,IF(M2943=98,-999,IF(M2943=99,-999,IF(M2943="",-999,0)))))</f>
        <v>-999</v>
      </c>
      <c r="AK2943" s="82">
        <f>IF(H2943=1, 'adjustment factor'!$D$10, IF(H2943=-9,-999,IF(H2943="",-999,0)))</f>
        <v>-999</v>
      </c>
      <c r="AL2943" s="82">
        <f>IF(G2943=1, 'adjustment factor'!$D$11, IF(G2943=-9,-999,IF(G2943="",-999,0)))</f>
        <v>-999</v>
      </c>
      <c r="AM2943" s="82">
        <f>IF(I2943=1, 'adjustment factor'!$D$12, IF(I2943=-9,-999,IF(I2943="",-999,0)))</f>
        <v>-999</v>
      </c>
      <c r="AN2943" s="82">
        <f>IF(J2943=1, 'adjustment factor'!$D$13, IF(J2943=-9,-999,IF(J2943="",-999,0)))</f>
        <v>-999</v>
      </c>
      <c r="AO2943" s="82" t="str">
        <f t="shared" si="468"/>
        <v>-999</v>
      </c>
      <c r="AP2943" s="82" t="str">
        <f t="shared" si="469"/>
        <v>MISSING</v>
      </c>
    </row>
    <row r="2944" spans="2:42">
      <c r="B2944" s="207"/>
      <c r="C2944" s="35">
        <v>2940</v>
      </c>
      <c r="D2944" s="161"/>
      <c r="E2944" s="161"/>
      <c r="F2944" s="161"/>
      <c r="G2944" s="161"/>
      <c r="H2944" s="161"/>
      <c r="I2944" s="161"/>
      <c r="J2944" s="161"/>
      <c r="K2944" s="161"/>
      <c r="L2944" s="161"/>
      <c r="M2944" s="161"/>
      <c r="N2944" s="171"/>
      <c r="O2944" s="171"/>
      <c r="P2944" s="171"/>
      <c r="Q2944" s="171"/>
      <c r="R2944" s="171"/>
      <c r="S2944" s="171"/>
      <c r="T2944" s="208" t="str">
        <f t="shared" si="460"/>
        <v>MISSING</v>
      </c>
      <c r="U2944" s="208" t="str">
        <f t="shared" si="461"/>
        <v>MISSING</v>
      </c>
      <c r="X2944" s="56">
        <f t="shared" si="462"/>
        <v>-99</v>
      </c>
      <c r="Y2944" s="56">
        <f t="shared" si="463"/>
        <v>-99</v>
      </c>
      <c r="Z2944" s="56">
        <f t="shared" si="464"/>
        <v>-99</v>
      </c>
      <c r="AA2944" s="56">
        <f t="shared" si="465"/>
        <v>-99</v>
      </c>
      <c r="AB2944" s="56">
        <f t="shared" si="466"/>
        <v>-99</v>
      </c>
      <c r="AC2944" s="56">
        <f t="shared" si="467"/>
        <v>-99</v>
      </c>
      <c r="AD2944" s="3"/>
      <c r="AE2944" s="82">
        <f>IF(D2944=1, 'adjustment factor'!$D$4, IF(D2944=-9,-999,IF(D2944="",-999,0)))</f>
        <v>-999</v>
      </c>
      <c r="AF2944" s="82">
        <f>IF(F2944=1, 'adjustment factor'!$D$5, IF(F2944=-9,-999,IF(F2944="",-999,0)))</f>
        <v>-999</v>
      </c>
      <c r="AG2944" s="82">
        <f>IF(E2944=1, 'adjustment factor'!$D$6, IF(E2944=-9,-999,IF(E2944="",-999,0)))</f>
        <v>-999</v>
      </c>
      <c r="AH2944" s="82">
        <f>IF(K2944&gt;=45,'adjustment factor'!$D$7,IF(K2944=-9,-1200,IF(K2944="",-1200,0)))</f>
        <v>-1200</v>
      </c>
      <c r="AI2944" s="82">
        <f>IF(L2944=1, 'adjustment factor'!$D$8, IF(L2944=-9,-999,IF(L2944="",-999,0)))</f>
        <v>-999</v>
      </c>
      <c r="AJ2944" s="82">
        <f>IF(AND(M2944&gt;=1,M2944&lt;=4),'adjustment factor'!$D$9,IF(M2944=-9,-999,IF(M2944=98,-999,IF(M2944=99,-999,IF(M2944="",-999,0)))))</f>
        <v>-999</v>
      </c>
      <c r="AK2944" s="82">
        <f>IF(H2944=1, 'adjustment factor'!$D$10, IF(H2944=-9,-999,IF(H2944="",-999,0)))</f>
        <v>-999</v>
      </c>
      <c r="AL2944" s="82">
        <f>IF(G2944=1, 'adjustment factor'!$D$11, IF(G2944=-9,-999,IF(G2944="",-999,0)))</f>
        <v>-999</v>
      </c>
      <c r="AM2944" s="82">
        <f>IF(I2944=1, 'adjustment factor'!$D$12, IF(I2944=-9,-999,IF(I2944="",-999,0)))</f>
        <v>-999</v>
      </c>
      <c r="AN2944" s="82">
        <f>IF(J2944=1, 'adjustment factor'!$D$13, IF(J2944=-9,-999,IF(J2944="",-999,0)))</f>
        <v>-999</v>
      </c>
      <c r="AO2944" s="82" t="str">
        <f t="shared" si="468"/>
        <v>-999</v>
      </c>
      <c r="AP2944" s="82" t="str">
        <f t="shared" si="469"/>
        <v>MISSING</v>
      </c>
    </row>
    <row r="2945" spans="2:42">
      <c r="B2945" s="207"/>
      <c r="C2945" s="35">
        <v>2941</v>
      </c>
      <c r="D2945" s="161"/>
      <c r="E2945" s="161"/>
      <c r="F2945" s="161"/>
      <c r="G2945" s="161"/>
      <c r="H2945" s="161"/>
      <c r="I2945" s="161"/>
      <c r="J2945" s="161"/>
      <c r="K2945" s="161"/>
      <c r="L2945" s="161"/>
      <c r="M2945" s="161"/>
      <c r="N2945" s="171"/>
      <c r="O2945" s="171"/>
      <c r="P2945" s="171"/>
      <c r="Q2945" s="171"/>
      <c r="R2945" s="171"/>
      <c r="S2945" s="171"/>
      <c r="T2945" s="208" t="str">
        <f t="shared" si="460"/>
        <v>MISSING</v>
      </c>
      <c r="U2945" s="208" t="str">
        <f t="shared" si="461"/>
        <v>MISSING</v>
      </c>
      <c r="X2945" s="56">
        <f t="shared" si="462"/>
        <v>-99</v>
      </c>
      <c r="Y2945" s="56">
        <f t="shared" si="463"/>
        <v>-99</v>
      </c>
      <c r="Z2945" s="56">
        <f t="shared" si="464"/>
        <v>-99</v>
      </c>
      <c r="AA2945" s="56">
        <f t="shared" si="465"/>
        <v>-99</v>
      </c>
      <c r="AB2945" s="56">
        <f t="shared" si="466"/>
        <v>-99</v>
      </c>
      <c r="AC2945" s="56">
        <f t="shared" si="467"/>
        <v>-99</v>
      </c>
      <c r="AD2945" s="3"/>
      <c r="AE2945" s="82">
        <f>IF(D2945=1, 'adjustment factor'!$D$4, IF(D2945=-9,-999,IF(D2945="",-999,0)))</f>
        <v>-999</v>
      </c>
      <c r="AF2945" s="82">
        <f>IF(F2945=1, 'adjustment factor'!$D$5, IF(F2945=-9,-999,IF(F2945="",-999,0)))</f>
        <v>-999</v>
      </c>
      <c r="AG2945" s="82">
        <f>IF(E2945=1, 'adjustment factor'!$D$6, IF(E2945=-9,-999,IF(E2945="",-999,0)))</f>
        <v>-999</v>
      </c>
      <c r="AH2945" s="82">
        <f>IF(K2945&gt;=45,'adjustment factor'!$D$7,IF(K2945=-9,-1200,IF(K2945="",-1200,0)))</f>
        <v>-1200</v>
      </c>
      <c r="AI2945" s="82">
        <f>IF(L2945=1, 'adjustment factor'!$D$8, IF(L2945=-9,-999,IF(L2945="",-999,0)))</f>
        <v>-999</v>
      </c>
      <c r="AJ2945" s="82">
        <f>IF(AND(M2945&gt;=1,M2945&lt;=4),'adjustment factor'!$D$9,IF(M2945=-9,-999,IF(M2945=98,-999,IF(M2945=99,-999,IF(M2945="",-999,0)))))</f>
        <v>-999</v>
      </c>
      <c r="AK2945" s="82">
        <f>IF(H2945=1, 'adjustment factor'!$D$10, IF(H2945=-9,-999,IF(H2945="",-999,0)))</f>
        <v>-999</v>
      </c>
      <c r="AL2945" s="82">
        <f>IF(G2945=1, 'adjustment factor'!$D$11, IF(G2945=-9,-999,IF(G2945="",-999,0)))</f>
        <v>-999</v>
      </c>
      <c r="AM2945" s="82">
        <f>IF(I2945=1, 'adjustment factor'!$D$12, IF(I2945=-9,-999,IF(I2945="",-999,0)))</f>
        <v>-999</v>
      </c>
      <c r="AN2945" s="82">
        <f>IF(J2945=1, 'adjustment factor'!$D$13, IF(J2945=-9,-999,IF(J2945="",-999,0)))</f>
        <v>-999</v>
      </c>
      <c r="AO2945" s="82" t="str">
        <f t="shared" si="468"/>
        <v>-999</v>
      </c>
      <c r="AP2945" s="82" t="str">
        <f t="shared" si="469"/>
        <v>MISSING</v>
      </c>
    </row>
    <row r="2946" spans="2:42">
      <c r="B2946" s="207"/>
      <c r="C2946" s="35">
        <v>2942</v>
      </c>
      <c r="D2946" s="161"/>
      <c r="E2946" s="161"/>
      <c r="F2946" s="161"/>
      <c r="G2946" s="161"/>
      <c r="H2946" s="161"/>
      <c r="I2946" s="161"/>
      <c r="J2946" s="161"/>
      <c r="K2946" s="161"/>
      <c r="L2946" s="161"/>
      <c r="M2946" s="161"/>
      <c r="N2946" s="171"/>
      <c r="O2946" s="171"/>
      <c r="P2946" s="171"/>
      <c r="Q2946" s="171"/>
      <c r="R2946" s="171"/>
      <c r="S2946" s="171"/>
      <c r="T2946" s="208" t="str">
        <f t="shared" si="460"/>
        <v>MISSING</v>
      </c>
      <c r="U2946" s="208" t="str">
        <f t="shared" si="461"/>
        <v>MISSING</v>
      </c>
      <c r="X2946" s="56">
        <f t="shared" si="462"/>
        <v>-99</v>
      </c>
      <c r="Y2946" s="56">
        <f t="shared" si="463"/>
        <v>-99</v>
      </c>
      <c r="Z2946" s="56">
        <f t="shared" si="464"/>
        <v>-99</v>
      </c>
      <c r="AA2946" s="56">
        <f t="shared" si="465"/>
        <v>-99</v>
      </c>
      <c r="AB2946" s="56">
        <f t="shared" si="466"/>
        <v>-99</v>
      </c>
      <c r="AC2946" s="56">
        <f t="shared" si="467"/>
        <v>-99</v>
      </c>
      <c r="AD2946" s="3"/>
      <c r="AE2946" s="82">
        <f>IF(D2946=1, 'adjustment factor'!$D$4, IF(D2946=-9,-999,IF(D2946="",-999,0)))</f>
        <v>-999</v>
      </c>
      <c r="AF2946" s="82">
        <f>IF(F2946=1, 'adjustment factor'!$D$5, IF(F2946=-9,-999,IF(F2946="",-999,0)))</f>
        <v>-999</v>
      </c>
      <c r="AG2946" s="82">
        <f>IF(E2946=1, 'adjustment factor'!$D$6, IF(E2946=-9,-999,IF(E2946="",-999,0)))</f>
        <v>-999</v>
      </c>
      <c r="AH2946" s="82">
        <f>IF(K2946&gt;=45,'adjustment factor'!$D$7,IF(K2946=-9,-1200,IF(K2946="",-1200,0)))</f>
        <v>-1200</v>
      </c>
      <c r="AI2946" s="82">
        <f>IF(L2946=1, 'adjustment factor'!$D$8, IF(L2946=-9,-999,IF(L2946="",-999,0)))</f>
        <v>-999</v>
      </c>
      <c r="AJ2946" s="82">
        <f>IF(AND(M2946&gt;=1,M2946&lt;=4),'adjustment factor'!$D$9,IF(M2946=-9,-999,IF(M2946=98,-999,IF(M2946=99,-999,IF(M2946="",-999,0)))))</f>
        <v>-999</v>
      </c>
      <c r="AK2946" s="82">
        <f>IF(H2946=1, 'adjustment factor'!$D$10, IF(H2946=-9,-999,IF(H2946="",-999,0)))</f>
        <v>-999</v>
      </c>
      <c r="AL2946" s="82">
        <f>IF(G2946=1, 'adjustment factor'!$D$11, IF(G2946=-9,-999,IF(G2946="",-999,0)))</f>
        <v>-999</v>
      </c>
      <c r="AM2946" s="82">
        <f>IF(I2946=1, 'adjustment factor'!$D$12, IF(I2946=-9,-999,IF(I2946="",-999,0)))</f>
        <v>-999</v>
      </c>
      <c r="AN2946" s="82">
        <f>IF(J2946=1, 'adjustment factor'!$D$13, IF(J2946=-9,-999,IF(J2946="",-999,0)))</f>
        <v>-999</v>
      </c>
      <c r="AO2946" s="82" t="str">
        <f t="shared" si="468"/>
        <v>-999</v>
      </c>
      <c r="AP2946" s="82" t="str">
        <f t="shared" si="469"/>
        <v>MISSING</v>
      </c>
    </row>
    <row r="2947" spans="2:42">
      <c r="B2947" s="207"/>
      <c r="C2947" s="35">
        <v>2943</v>
      </c>
      <c r="D2947" s="161"/>
      <c r="E2947" s="161"/>
      <c r="F2947" s="161"/>
      <c r="G2947" s="161"/>
      <c r="H2947" s="161"/>
      <c r="I2947" s="161"/>
      <c r="J2947" s="161"/>
      <c r="K2947" s="161"/>
      <c r="L2947" s="161"/>
      <c r="M2947" s="161"/>
      <c r="N2947" s="171"/>
      <c r="O2947" s="171"/>
      <c r="P2947" s="171"/>
      <c r="Q2947" s="171"/>
      <c r="R2947" s="171"/>
      <c r="S2947" s="171"/>
      <c r="T2947" s="208" t="str">
        <f t="shared" si="460"/>
        <v>MISSING</v>
      </c>
      <c r="U2947" s="208" t="str">
        <f t="shared" si="461"/>
        <v>MISSING</v>
      </c>
      <c r="X2947" s="56">
        <f t="shared" si="462"/>
        <v>-99</v>
      </c>
      <c r="Y2947" s="56">
        <f t="shared" si="463"/>
        <v>-99</v>
      </c>
      <c r="Z2947" s="56">
        <f t="shared" si="464"/>
        <v>-99</v>
      </c>
      <c r="AA2947" s="56">
        <f t="shared" si="465"/>
        <v>-99</v>
      </c>
      <c r="AB2947" s="56">
        <f t="shared" si="466"/>
        <v>-99</v>
      </c>
      <c r="AC2947" s="56">
        <f t="shared" si="467"/>
        <v>-99</v>
      </c>
      <c r="AD2947" s="3"/>
      <c r="AE2947" s="82">
        <f>IF(D2947=1, 'adjustment factor'!$D$4, IF(D2947=-9,-999,IF(D2947="",-999,0)))</f>
        <v>-999</v>
      </c>
      <c r="AF2947" s="82">
        <f>IF(F2947=1, 'adjustment factor'!$D$5, IF(F2947=-9,-999,IF(F2947="",-999,0)))</f>
        <v>-999</v>
      </c>
      <c r="AG2947" s="82">
        <f>IF(E2947=1, 'adjustment factor'!$D$6, IF(E2947=-9,-999,IF(E2947="",-999,0)))</f>
        <v>-999</v>
      </c>
      <c r="AH2947" s="82">
        <f>IF(K2947&gt;=45,'adjustment factor'!$D$7,IF(K2947=-9,-1200,IF(K2947="",-1200,0)))</f>
        <v>-1200</v>
      </c>
      <c r="AI2947" s="82">
        <f>IF(L2947=1, 'adjustment factor'!$D$8, IF(L2947=-9,-999,IF(L2947="",-999,0)))</f>
        <v>-999</v>
      </c>
      <c r="AJ2947" s="82">
        <f>IF(AND(M2947&gt;=1,M2947&lt;=4),'adjustment factor'!$D$9,IF(M2947=-9,-999,IF(M2947=98,-999,IF(M2947=99,-999,IF(M2947="",-999,0)))))</f>
        <v>-999</v>
      </c>
      <c r="AK2947" s="82">
        <f>IF(H2947=1, 'adjustment factor'!$D$10, IF(H2947=-9,-999,IF(H2947="",-999,0)))</f>
        <v>-999</v>
      </c>
      <c r="AL2947" s="82">
        <f>IF(G2947=1, 'adjustment factor'!$D$11, IF(G2947=-9,-999,IF(G2947="",-999,0)))</f>
        <v>-999</v>
      </c>
      <c r="AM2947" s="82">
        <f>IF(I2947=1, 'adjustment factor'!$D$12, IF(I2947=-9,-999,IF(I2947="",-999,0)))</f>
        <v>-999</v>
      </c>
      <c r="AN2947" s="82">
        <f>IF(J2947=1, 'adjustment factor'!$D$13, IF(J2947=-9,-999,IF(J2947="",-999,0)))</f>
        <v>-999</v>
      </c>
      <c r="AO2947" s="82" t="str">
        <f t="shared" si="468"/>
        <v>-999</v>
      </c>
      <c r="AP2947" s="82" t="str">
        <f t="shared" si="469"/>
        <v>MISSING</v>
      </c>
    </row>
    <row r="2948" spans="2:42">
      <c r="B2948" s="207"/>
      <c r="C2948" s="35">
        <v>2944</v>
      </c>
      <c r="D2948" s="161"/>
      <c r="E2948" s="161"/>
      <c r="F2948" s="161"/>
      <c r="G2948" s="161"/>
      <c r="H2948" s="161"/>
      <c r="I2948" s="161"/>
      <c r="J2948" s="161"/>
      <c r="K2948" s="161"/>
      <c r="L2948" s="161"/>
      <c r="M2948" s="161"/>
      <c r="N2948" s="171"/>
      <c r="O2948" s="171"/>
      <c r="P2948" s="171"/>
      <c r="Q2948" s="171"/>
      <c r="R2948" s="171"/>
      <c r="S2948" s="171"/>
      <c r="T2948" s="208" t="str">
        <f t="shared" si="460"/>
        <v>MISSING</v>
      </c>
      <c r="U2948" s="208" t="str">
        <f t="shared" si="461"/>
        <v>MISSING</v>
      </c>
      <c r="X2948" s="56">
        <f t="shared" si="462"/>
        <v>-99</v>
      </c>
      <c r="Y2948" s="56">
        <f t="shared" si="463"/>
        <v>-99</v>
      </c>
      <c r="Z2948" s="56">
        <f t="shared" si="464"/>
        <v>-99</v>
      </c>
      <c r="AA2948" s="56">
        <f t="shared" si="465"/>
        <v>-99</v>
      </c>
      <c r="AB2948" s="56">
        <f t="shared" si="466"/>
        <v>-99</v>
      </c>
      <c r="AC2948" s="56">
        <f t="shared" si="467"/>
        <v>-99</v>
      </c>
      <c r="AD2948" s="3"/>
      <c r="AE2948" s="82">
        <f>IF(D2948=1, 'adjustment factor'!$D$4, IF(D2948=-9,-999,IF(D2948="",-999,0)))</f>
        <v>-999</v>
      </c>
      <c r="AF2948" s="82">
        <f>IF(F2948=1, 'adjustment factor'!$D$5, IF(F2948=-9,-999,IF(F2948="",-999,0)))</f>
        <v>-999</v>
      </c>
      <c r="AG2948" s="82">
        <f>IF(E2948=1, 'adjustment factor'!$D$6, IF(E2948=-9,-999,IF(E2948="",-999,0)))</f>
        <v>-999</v>
      </c>
      <c r="AH2948" s="82">
        <f>IF(K2948&gt;=45,'adjustment factor'!$D$7,IF(K2948=-9,-1200,IF(K2948="",-1200,0)))</f>
        <v>-1200</v>
      </c>
      <c r="AI2948" s="82">
        <f>IF(L2948=1, 'adjustment factor'!$D$8, IF(L2948=-9,-999,IF(L2948="",-999,0)))</f>
        <v>-999</v>
      </c>
      <c r="AJ2948" s="82">
        <f>IF(AND(M2948&gt;=1,M2948&lt;=4),'adjustment factor'!$D$9,IF(M2948=-9,-999,IF(M2948=98,-999,IF(M2948=99,-999,IF(M2948="",-999,0)))))</f>
        <v>-999</v>
      </c>
      <c r="AK2948" s="82">
        <f>IF(H2948=1, 'adjustment factor'!$D$10, IF(H2948=-9,-999,IF(H2948="",-999,0)))</f>
        <v>-999</v>
      </c>
      <c r="AL2948" s="82">
        <f>IF(G2948=1, 'adjustment factor'!$D$11, IF(G2948=-9,-999,IF(G2948="",-999,0)))</f>
        <v>-999</v>
      </c>
      <c r="AM2948" s="82">
        <f>IF(I2948=1, 'adjustment factor'!$D$12, IF(I2948=-9,-999,IF(I2948="",-999,0)))</f>
        <v>-999</v>
      </c>
      <c r="AN2948" s="82">
        <f>IF(J2948=1, 'adjustment factor'!$D$13, IF(J2948=-9,-999,IF(J2948="",-999,0)))</f>
        <v>-999</v>
      </c>
      <c r="AO2948" s="82" t="str">
        <f t="shared" si="468"/>
        <v>-999</v>
      </c>
      <c r="AP2948" s="82" t="str">
        <f t="shared" si="469"/>
        <v>MISSING</v>
      </c>
    </row>
    <row r="2949" spans="2:42">
      <c r="B2949" s="207"/>
      <c r="C2949" s="35">
        <v>2945</v>
      </c>
      <c r="D2949" s="161"/>
      <c r="E2949" s="161"/>
      <c r="F2949" s="161"/>
      <c r="G2949" s="161"/>
      <c r="H2949" s="161"/>
      <c r="I2949" s="161"/>
      <c r="J2949" s="161"/>
      <c r="K2949" s="161"/>
      <c r="L2949" s="161"/>
      <c r="M2949" s="161"/>
      <c r="N2949" s="171"/>
      <c r="O2949" s="171"/>
      <c r="P2949" s="171"/>
      <c r="Q2949" s="171"/>
      <c r="R2949" s="171"/>
      <c r="S2949" s="171"/>
      <c r="T2949" s="208" t="str">
        <f t="shared" si="460"/>
        <v>MISSING</v>
      </c>
      <c r="U2949" s="208" t="str">
        <f t="shared" si="461"/>
        <v>MISSING</v>
      </c>
      <c r="X2949" s="56">
        <f t="shared" si="462"/>
        <v>-99</v>
      </c>
      <c r="Y2949" s="56">
        <f t="shared" si="463"/>
        <v>-99</v>
      </c>
      <c r="Z2949" s="56">
        <f t="shared" si="464"/>
        <v>-99</v>
      </c>
      <c r="AA2949" s="56">
        <f t="shared" si="465"/>
        <v>-99</v>
      </c>
      <c r="AB2949" s="56">
        <f t="shared" si="466"/>
        <v>-99</v>
      </c>
      <c r="AC2949" s="56">
        <f t="shared" si="467"/>
        <v>-99</v>
      </c>
      <c r="AD2949" s="3"/>
      <c r="AE2949" s="82">
        <f>IF(D2949=1, 'adjustment factor'!$D$4, IF(D2949=-9,-999,IF(D2949="",-999,0)))</f>
        <v>-999</v>
      </c>
      <c r="AF2949" s="82">
        <f>IF(F2949=1, 'adjustment factor'!$D$5, IF(F2949=-9,-999,IF(F2949="",-999,0)))</f>
        <v>-999</v>
      </c>
      <c r="AG2949" s="82">
        <f>IF(E2949=1, 'adjustment factor'!$D$6, IF(E2949=-9,-999,IF(E2949="",-999,0)))</f>
        <v>-999</v>
      </c>
      <c r="AH2949" s="82">
        <f>IF(K2949&gt;=45,'adjustment factor'!$D$7,IF(K2949=-9,-1200,IF(K2949="",-1200,0)))</f>
        <v>-1200</v>
      </c>
      <c r="AI2949" s="82">
        <f>IF(L2949=1, 'adjustment factor'!$D$8, IF(L2949=-9,-999,IF(L2949="",-999,0)))</f>
        <v>-999</v>
      </c>
      <c r="AJ2949" s="82">
        <f>IF(AND(M2949&gt;=1,M2949&lt;=4),'adjustment factor'!$D$9,IF(M2949=-9,-999,IF(M2949=98,-999,IF(M2949=99,-999,IF(M2949="",-999,0)))))</f>
        <v>-999</v>
      </c>
      <c r="AK2949" s="82">
        <f>IF(H2949=1, 'adjustment factor'!$D$10, IF(H2949=-9,-999,IF(H2949="",-999,0)))</f>
        <v>-999</v>
      </c>
      <c r="AL2949" s="82">
        <f>IF(G2949=1, 'adjustment factor'!$D$11, IF(G2949=-9,-999,IF(G2949="",-999,0)))</f>
        <v>-999</v>
      </c>
      <c r="AM2949" s="82">
        <f>IF(I2949=1, 'adjustment factor'!$D$12, IF(I2949=-9,-999,IF(I2949="",-999,0)))</f>
        <v>-999</v>
      </c>
      <c r="AN2949" s="82">
        <f>IF(J2949=1, 'adjustment factor'!$D$13, IF(J2949=-9,-999,IF(J2949="",-999,0)))</f>
        <v>-999</v>
      </c>
      <c r="AO2949" s="82" t="str">
        <f t="shared" si="468"/>
        <v>-999</v>
      </c>
      <c r="AP2949" s="82" t="str">
        <f t="shared" si="469"/>
        <v>MISSING</v>
      </c>
    </row>
    <row r="2950" spans="2:42">
      <c r="B2950" s="207"/>
      <c r="C2950" s="35">
        <v>2946</v>
      </c>
      <c r="D2950" s="161"/>
      <c r="E2950" s="161"/>
      <c r="F2950" s="161"/>
      <c r="G2950" s="161"/>
      <c r="H2950" s="161"/>
      <c r="I2950" s="161"/>
      <c r="J2950" s="161"/>
      <c r="K2950" s="161"/>
      <c r="L2950" s="161"/>
      <c r="M2950" s="161"/>
      <c r="N2950" s="171"/>
      <c r="O2950" s="171"/>
      <c r="P2950" s="171"/>
      <c r="Q2950" s="171"/>
      <c r="R2950" s="171"/>
      <c r="S2950" s="171"/>
      <c r="T2950" s="208" t="str">
        <f t="shared" si="460"/>
        <v>MISSING</v>
      </c>
      <c r="U2950" s="208" t="str">
        <f t="shared" si="461"/>
        <v>MISSING</v>
      </c>
      <c r="X2950" s="56">
        <f t="shared" si="462"/>
        <v>-99</v>
      </c>
      <c r="Y2950" s="56">
        <f t="shared" si="463"/>
        <v>-99</v>
      </c>
      <c r="Z2950" s="56">
        <f t="shared" si="464"/>
        <v>-99</v>
      </c>
      <c r="AA2950" s="56">
        <f t="shared" si="465"/>
        <v>-99</v>
      </c>
      <c r="AB2950" s="56">
        <f t="shared" si="466"/>
        <v>-99</v>
      </c>
      <c r="AC2950" s="56">
        <f t="shared" si="467"/>
        <v>-99</v>
      </c>
      <c r="AD2950" s="3"/>
      <c r="AE2950" s="82">
        <f>IF(D2950=1, 'adjustment factor'!$D$4, IF(D2950=-9,-999,IF(D2950="",-999,0)))</f>
        <v>-999</v>
      </c>
      <c r="AF2950" s="82">
        <f>IF(F2950=1, 'adjustment factor'!$D$5, IF(F2950=-9,-999,IF(F2950="",-999,0)))</f>
        <v>-999</v>
      </c>
      <c r="AG2950" s="82">
        <f>IF(E2950=1, 'adjustment factor'!$D$6, IF(E2950=-9,-999,IF(E2950="",-999,0)))</f>
        <v>-999</v>
      </c>
      <c r="AH2950" s="82">
        <f>IF(K2950&gt;=45,'adjustment factor'!$D$7,IF(K2950=-9,-1200,IF(K2950="",-1200,0)))</f>
        <v>-1200</v>
      </c>
      <c r="AI2950" s="82">
        <f>IF(L2950=1, 'adjustment factor'!$D$8, IF(L2950=-9,-999,IF(L2950="",-999,0)))</f>
        <v>-999</v>
      </c>
      <c r="AJ2950" s="82">
        <f>IF(AND(M2950&gt;=1,M2950&lt;=4),'adjustment factor'!$D$9,IF(M2950=-9,-999,IF(M2950=98,-999,IF(M2950=99,-999,IF(M2950="",-999,0)))))</f>
        <v>-999</v>
      </c>
      <c r="AK2950" s="82">
        <f>IF(H2950=1, 'adjustment factor'!$D$10, IF(H2950=-9,-999,IF(H2950="",-999,0)))</f>
        <v>-999</v>
      </c>
      <c r="AL2950" s="82">
        <f>IF(G2950=1, 'adjustment factor'!$D$11, IF(G2950=-9,-999,IF(G2950="",-999,0)))</f>
        <v>-999</v>
      </c>
      <c r="AM2950" s="82">
        <f>IF(I2950=1, 'adjustment factor'!$D$12, IF(I2950=-9,-999,IF(I2950="",-999,0)))</f>
        <v>-999</v>
      </c>
      <c r="AN2950" s="82">
        <f>IF(J2950=1, 'adjustment factor'!$D$13, IF(J2950=-9,-999,IF(J2950="",-999,0)))</f>
        <v>-999</v>
      </c>
      <c r="AO2950" s="82" t="str">
        <f t="shared" si="468"/>
        <v>-999</v>
      </c>
      <c r="AP2950" s="82" t="str">
        <f t="shared" si="469"/>
        <v>MISSING</v>
      </c>
    </row>
    <row r="2951" spans="2:42">
      <c r="B2951" s="207"/>
      <c r="C2951" s="35">
        <v>2947</v>
      </c>
      <c r="D2951" s="161"/>
      <c r="E2951" s="161"/>
      <c r="F2951" s="161"/>
      <c r="G2951" s="161"/>
      <c r="H2951" s="161"/>
      <c r="I2951" s="161"/>
      <c r="J2951" s="161"/>
      <c r="K2951" s="161"/>
      <c r="L2951" s="161"/>
      <c r="M2951" s="161"/>
      <c r="N2951" s="171"/>
      <c r="O2951" s="171"/>
      <c r="P2951" s="171"/>
      <c r="Q2951" s="171"/>
      <c r="R2951" s="171"/>
      <c r="S2951" s="171"/>
      <c r="T2951" s="208" t="str">
        <f t="shared" si="460"/>
        <v>MISSING</v>
      </c>
      <c r="U2951" s="208" t="str">
        <f t="shared" si="461"/>
        <v>MISSING</v>
      </c>
      <c r="X2951" s="56">
        <f t="shared" si="462"/>
        <v>-99</v>
      </c>
      <c r="Y2951" s="56">
        <f t="shared" si="463"/>
        <v>-99</v>
      </c>
      <c r="Z2951" s="56">
        <f t="shared" si="464"/>
        <v>-99</v>
      </c>
      <c r="AA2951" s="56">
        <f t="shared" si="465"/>
        <v>-99</v>
      </c>
      <c r="AB2951" s="56">
        <f t="shared" si="466"/>
        <v>-99</v>
      </c>
      <c r="AC2951" s="56">
        <f t="shared" si="467"/>
        <v>-99</v>
      </c>
      <c r="AD2951" s="3"/>
      <c r="AE2951" s="82">
        <f>IF(D2951=1, 'adjustment factor'!$D$4, IF(D2951=-9,-999,IF(D2951="",-999,0)))</f>
        <v>-999</v>
      </c>
      <c r="AF2951" s="82">
        <f>IF(F2951=1, 'adjustment factor'!$D$5, IF(F2951=-9,-999,IF(F2951="",-999,0)))</f>
        <v>-999</v>
      </c>
      <c r="AG2951" s="82">
        <f>IF(E2951=1, 'adjustment factor'!$D$6, IF(E2951=-9,-999,IF(E2951="",-999,0)))</f>
        <v>-999</v>
      </c>
      <c r="AH2951" s="82">
        <f>IF(K2951&gt;=45,'adjustment factor'!$D$7,IF(K2951=-9,-1200,IF(K2951="",-1200,0)))</f>
        <v>-1200</v>
      </c>
      <c r="AI2951" s="82">
        <f>IF(L2951=1, 'adjustment factor'!$D$8, IF(L2951=-9,-999,IF(L2951="",-999,0)))</f>
        <v>-999</v>
      </c>
      <c r="AJ2951" s="82">
        <f>IF(AND(M2951&gt;=1,M2951&lt;=4),'adjustment factor'!$D$9,IF(M2951=-9,-999,IF(M2951=98,-999,IF(M2951=99,-999,IF(M2951="",-999,0)))))</f>
        <v>-999</v>
      </c>
      <c r="AK2951" s="82">
        <f>IF(H2951=1, 'adjustment factor'!$D$10, IF(H2951=-9,-999,IF(H2951="",-999,0)))</f>
        <v>-999</v>
      </c>
      <c r="AL2951" s="82">
        <f>IF(G2951=1, 'adjustment factor'!$D$11, IF(G2951=-9,-999,IF(G2951="",-999,0)))</f>
        <v>-999</v>
      </c>
      <c r="AM2951" s="82">
        <f>IF(I2951=1, 'adjustment factor'!$D$12, IF(I2951=-9,-999,IF(I2951="",-999,0)))</f>
        <v>-999</v>
      </c>
      <c r="AN2951" s="82">
        <f>IF(J2951=1, 'adjustment factor'!$D$13, IF(J2951=-9,-999,IF(J2951="",-999,0)))</f>
        <v>-999</v>
      </c>
      <c r="AO2951" s="82" t="str">
        <f t="shared" si="468"/>
        <v>-999</v>
      </c>
      <c r="AP2951" s="82" t="str">
        <f t="shared" si="469"/>
        <v>MISSING</v>
      </c>
    </row>
    <row r="2952" spans="2:42">
      <c r="B2952" s="207"/>
      <c r="C2952" s="35">
        <v>2948</v>
      </c>
      <c r="D2952" s="161"/>
      <c r="E2952" s="161"/>
      <c r="F2952" s="161"/>
      <c r="G2952" s="161"/>
      <c r="H2952" s="161"/>
      <c r="I2952" s="161"/>
      <c r="J2952" s="161"/>
      <c r="K2952" s="161"/>
      <c r="L2952" s="161"/>
      <c r="M2952" s="161"/>
      <c r="N2952" s="171"/>
      <c r="O2952" s="171"/>
      <c r="P2952" s="171"/>
      <c r="Q2952" s="171"/>
      <c r="R2952" s="171"/>
      <c r="S2952" s="171"/>
      <c r="T2952" s="208" t="str">
        <f t="shared" si="460"/>
        <v>MISSING</v>
      </c>
      <c r="U2952" s="208" t="str">
        <f t="shared" si="461"/>
        <v>MISSING</v>
      </c>
      <c r="X2952" s="56">
        <f t="shared" si="462"/>
        <v>-99</v>
      </c>
      <c r="Y2952" s="56">
        <f t="shared" si="463"/>
        <v>-99</v>
      </c>
      <c r="Z2952" s="56">
        <f t="shared" si="464"/>
        <v>-99</v>
      </c>
      <c r="AA2952" s="56">
        <f t="shared" si="465"/>
        <v>-99</v>
      </c>
      <c r="AB2952" s="56">
        <f t="shared" si="466"/>
        <v>-99</v>
      </c>
      <c r="AC2952" s="56">
        <f t="shared" si="467"/>
        <v>-99</v>
      </c>
      <c r="AD2952" s="3"/>
      <c r="AE2952" s="82">
        <f>IF(D2952=1, 'adjustment factor'!$D$4, IF(D2952=-9,-999,IF(D2952="",-999,0)))</f>
        <v>-999</v>
      </c>
      <c r="AF2952" s="82">
        <f>IF(F2952=1, 'adjustment factor'!$D$5, IF(F2952=-9,-999,IF(F2952="",-999,0)))</f>
        <v>-999</v>
      </c>
      <c r="AG2952" s="82">
        <f>IF(E2952=1, 'adjustment factor'!$D$6, IF(E2952=-9,-999,IF(E2952="",-999,0)))</f>
        <v>-999</v>
      </c>
      <c r="AH2952" s="82">
        <f>IF(K2952&gt;=45,'adjustment factor'!$D$7,IF(K2952=-9,-1200,IF(K2952="",-1200,0)))</f>
        <v>-1200</v>
      </c>
      <c r="AI2952" s="82">
        <f>IF(L2952=1, 'adjustment factor'!$D$8, IF(L2952=-9,-999,IF(L2952="",-999,0)))</f>
        <v>-999</v>
      </c>
      <c r="AJ2952" s="82">
        <f>IF(AND(M2952&gt;=1,M2952&lt;=4),'adjustment factor'!$D$9,IF(M2952=-9,-999,IF(M2952=98,-999,IF(M2952=99,-999,IF(M2952="",-999,0)))))</f>
        <v>-999</v>
      </c>
      <c r="AK2952" s="82">
        <f>IF(H2952=1, 'adjustment factor'!$D$10, IF(H2952=-9,-999,IF(H2952="",-999,0)))</f>
        <v>-999</v>
      </c>
      <c r="AL2952" s="82">
        <f>IF(G2952=1, 'adjustment factor'!$D$11, IF(G2952=-9,-999,IF(G2952="",-999,0)))</f>
        <v>-999</v>
      </c>
      <c r="AM2952" s="82">
        <f>IF(I2952=1, 'adjustment factor'!$D$12, IF(I2952=-9,-999,IF(I2952="",-999,0)))</f>
        <v>-999</v>
      </c>
      <c r="AN2952" s="82">
        <f>IF(J2952=1, 'adjustment factor'!$D$13, IF(J2952=-9,-999,IF(J2952="",-999,0)))</f>
        <v>-999</v>
      </c>
      <c r="AO2952" s="82" t="str">
        <f t="shared" si="468"/>
        <v>-999</v>
      </c>
      <c r="AP2952" s="82" t="str">
        <f t="shared" si="469"/>
        <v>MISSING</v>
      </c>
    </row>
    <row r="2953" spans="2:42">
      <c r="B2953" s="207"/>
      <c r="C2953" s="35">
        <v>2949</v>
      </c>
      <c r="D2953" s="161"/>
      <c r="E2953" s="161"/>
      <c r="F2953" s="161"/>
      <c r="G2953" s="161"/>
      <c r="H2953" s="161"/>
      <c r="I2953" s="161"/>
      <c r="J2953" s="161"/>
      <c r="K2953" s="161"/>
      <c r="L2953" s="161"/>
      <c r="M2953" s="161"/>
      <c r="N2953" s="171"/>
      <c r="O2953" s="171"/>
      <c r="P2953" s="171"/>
      <c r="Q2953" s="171"/>
      <c r="R2953" s="171"/>
      <c r="S2953" s="171"/>
      <c r="T2953" s="208" t="str">
        <f t="shared" si="460"/>
        <v>MISSING</v>
      </c>
      <c r="U2953" s="208" t="str">
        <f t="shared" si="461"/>
        <v>MISSING</v>
      </c>
      <c r="X2953" s="56">
        <f t="shared" si="462"/>
        <v>-99</v>
      </c>
      <c r="Y2953" s="56">
        <f t="shared" si="463"/>
        <v>-99</v>
      </c>
      <c r="Z2953" s="56">
        <f t="shared" si="464"/>
        <v>-99</v>
      </c>
      <c r="AA2953" s="56">
        <f t="shared" si="465"/>
        <v>-99</v>
      </c>
      <c r="AB2953" s="56">
        <f t="shared" si="466"/>
        <v>-99</v>
      </c>
      <c r="AC2953" s="56">
        <f t="shared" si="467"/>
        <v>-99</v>
      </c>
      <c r="AD2953" s="3"/>
      <c r="AE2953" s="82">
        <f>IF(D2953=1, 'adjustment factor'!$D$4, IF(D2953=-9,-999,IF(D2953="",-999,0)))</f>
        <v>-999</v>
      </c>
      <c r="AF2953" s="82">
        <f>IF(F2953=1, 'adjustment factor'!$D$5, IF(F2953=-9,-999,IF(F2953="",-999,0)))</f>
        <v>-999</v>
      </c>
      <c r="AG2953" s="82">
        <f>IF(E2953=1, 'adjustment factor'!$D$6, IF(E2953=-9,-999,IF(E2953="",-999,0)))</f>
        <v>-999</v>
      </c>
      <c r="AH2953" s="82">
        <f>IF(K2953&gt;=45,'adjustment factor'!$D$7,IF(K2953=-9,-1200,IF(K2953="",-1200,0)))</f>
        <v>-1200</v>
      </c>
      <c r="AI2953" s="82">
        <f>IF(L2953=1, 'adjustment factor'!$D$8, IF(L2953=-9,-999,IF(L2953="",-999,0)))</f>
        <v>-999</v>
      </c>
      <c r="AJ2953" s="82">
        <f>IF(AND(M2953&gt;=1,M2953&lt;=4),'adjustment factor'!$D$9,IF(M2953=-9,-999,IF(M2953=98,-999,IF(M2953=99,-999,IF(M2953="",-999,0)))))</f>
        <v>-999</v>
      </c>
      <c r="AK2953" s="82">
        <f>IF(H2953=1, 'adjustment factor'!$D$10, IF(H2953=-9,-999,IF(H2953="",-999,0)))</f>
        <v>-999</v>
      </c>
      <c r="AL2953" s="82">
        <f>IF(G2953=1, 'adjustment factor'!$D$11, IF(G2953=-9,-999,IF(G2953="",-999,0)))</f>
        <v>-999</v>
      </c>
      <c r="AM2953" s="82">
        <f>IF(I2953=1, 'adjustment factor'!$D$12, IF(I2953=-9,-999,IF(I2953="",-999,0)))</f>
        <v>-999</v>
      </c>
      <c r="AN2953" s="82">
        <f>IF(J2953=1, 'adjustment factor'!$D$13, IF(J2953=-9,-999,IF(J2953="",-999,0)))</f>
        <v>-999</v>
      </c>
      <c r="AO2953" s="82" t="str">
        <f t="shared" si="468"/>
        <v>-999</v>
      </c>
      <c r="AP2953" s="82" t="str">
        <f t="shared" si="469"/>
        <v>MISSING</v>
      </c>
    </row>
    <row r="2954" spans="2:42">
      <c r="B2954" s="207"/>
      <c r="C2954" s="35">
        <v>2950</v>
      </c>
      <c r="D2954" s="161"/>
      <c r="E2954" s="161"/>
      <c r="F2954" s="161"/>
      <c r="G2954" s="161"/>
      <c r="H2954" s="161"/>
      <c r="I2954" s="161"/>
      <c r="J2954" s="161"/>
      <c r="K2954" s="161"/>
      <c r="L2954" s="161"/>
      <c r="M2954" s="161"/>
      <c r="N2954" s="171"/>
      <c r="O2954" s="171"/>
      <c r="P2954" s="171"/>
      <c r="Q2954" s="171"/>
      <c r="R2954" s="171"/>
      <c r="S2954" s="171"/>
      <c r="T2954" s="208" t="str">
        <f t="shared" si="460"/>
        <v>MISSING</v>
      </c>
      <c r="U2954" s="208" t="str">
        <f t="shared" si="461"/>
        <v>MISSING</v>
      </c>
      <c r="X2954" s="56">
        <f t="shared" si="462"/>
        <v>-99</v>
      </c>
      <c r="Y2954" s="56">
        <f t="shared" si="463"/>
        <v>-99</v>
      </c>
      <c r="Z2954" s="56">
        <f t="shared" si="464"/>
        <v>-99</v>
      </c>
      <c r="AA2954" s="56">
        <f t="shared" si="465"/>
        <v>-99</v>
      </c>
      <c r="AB2954" s="56">
        <f t="shared" si="466"/>
        <v>-99</v>
      </c>
      <c r="AC2954" s="56">
        <f t="shared" si="467"/>
        <v>-99</v>
      </c>
      <c r="AD2954" s="3"/>
      <c r="AE2954" s="82">
        <f>IF(D2954=1, 'adjustment factor'!$D$4, IF(D2954=-9,-999,IF(D2954="",-999,0)))</f>
        <v>-999</v>
      </c>
      <c r="AF2954" s="82">
        <f>IF(F2954=1, 'adjustment factor'!$D$5, IF(F2954=-9,-999,IF(F2954="",-999,0)))</f>
        <v>-999</v>
      </c>
      <c r="AG2954" s="82">
        <f>IF(E2954=1, 'adjustment factor'!$D$6, IF(E2954=-9,-999,IF(E2954="",-999,0)))</f>
        <v>-999</v>
      </c>
      <c r="AH2954" s="82">
        <f>IF(K2954&gt;=45,'adjustment factor'!$D$7,IF(K2954=-9,-1200,IF(K2954="",-1200,0)))</f>
        <v>-1200</v>
      </c>
      <c r="AI2954" s="82">
        <f>IF(L2954=1, 'adjustment factor'!$D$8, IF(L2954=-9,-999,IF(L2954="",-999,0)))</f>
        <v>-999</v>
      </c>
      <c r="AJ2954" s="82">
        <f>IF(AND(M2954&gt;=1,M2954&lt;=4),'adjustment factor'!$D$9,IF(M2954=-9,-999,IF(M2954=98,-999,IF(M2954=99,-999,IF(M2954="",-999,0)))))</f>
        <v>-999</v>
      </c>
      <c r="AK2954" s="82">
        <f>IF(H2954=1, 'adjustment factor'!$D$10, IF(H2954=-9,-999,IF(H2954="",-999,0)))</f>
        <v>-999</v>
      </c>
      <c r="AL2954" s="82">
        <f>IF(G2954=1, 'adjustment factor'!$D$11, IF(G2954=-9,-999,IF(G2954="",-999,0)))</f>
        <v>-999</v>
      </c>
      <c r="AM2954" s="82">
        <f>IF(I2954=1, 'adjustment factor'!$D$12, IF(I2954=-9,-999,IF(I2954="",-999,0)))</f>
        <v>-999</v>
      </c>
      <c r="AN2954" s="82">
        <f>IF(J2954=1, 'adjustment factor'!$D$13, IF(J2954=-9,-999,IF(J2954="",-999,0)))</f>
        <v>-999</v>
      </c>
      <c r="AO2954" s="82" t="str">
        <f t="shared" si="468"/>
        <v>-999</v>
      </c>
      <c r="AP2954" s="82" t="str">
        <f t="shared" si="469"/>
        <v>MISSING</v>
      </c>
    </row>
    <row r="2955" spans="2:42">
      <c r="B2955" s="207"/>
      <c r="C2955" s="35">
        <v>2951</v>
      </c>
      <c r="D2955" s="161"/>
      <c r="E2955" s="161"/>
      <c r="F2955" s="161"/>
      <c r="G2955" s="161"/>
      <c r="H2955" s="161"/>
      <c r="I2955" s="161"/>
      <c r="J2955" s="161"/>
      <c r="K2955" s="161"/>
      <c r="L2955" s="161"/>
      <c r="M2955" s="161"/>
      <c r="N2955" s="171"/>
      <c r="O2955" s="171"/>
      <c r="P2955" s="171"/>
      <c r="Q2955" s="171"/>
      <c r="R2955" s="171"/>
      <c r="S2955" s="171"/>
      <c r="T2955" s="208" t="str">
        <f t="shared" si="460"/>
        <v>MISSING</v>
      </c>
      <c r="U2955" s="208" t="str">
        <f t="shared" si="461"/>
        <v>MISSING</v>
      </c>
      <c r="X2955" s="56">
        <f t="shared" si="462"/>
        <v>-99</v>
      </c>
      <c r="Y2955" s="56">
        <f t="shared" si="463"/>
        <v>-99</v>
      </c>
      <c r="Z2955" s="56">
        <f t="shared" si="464"/>
        <v>-99</v>
      </c>
      <c r="AA2955" s="56">
        <f t="shared" si="465"/>
        <v>-99</v>
      </c>
      <c r="AB2955" s="56">
        <f t="shared" si="466"/>
        <v>-99</v>
      </c>
      <c r="AC2955" s="56">
        <f t="shared" si="467"/>
        <v>-99</v>
      </c>
      <c r="AD2955" s="3"/>
      <c r="AE2955" s="82">
        <f>IF(D2955=1, 'adjustment factor'!$D$4, IF(D2955=-9,-999,IF(D2955="",-999,0)))</f>
        <v>-999</v>
      </c>
      <c r="AF2955" s="82">
        <f>IF(F2955=1, 'adjustment factor'!$D$5, IF(F2955=-9,-999,IF(F2955="",-999,0)))</f>
        <v>-999</v>
      </c>
      <c r="AG2955" s="82">
        <f>IF(E2955=1, 'adjustment factor'!$D$6, IF(E2955=-9,-999,IF(E2955="",-999,0)))</f>
        <v>-999</v>
      </c>
      <c r="AH2955" s="82">
        <f>IF(K2955&gt;=45,'adjustment factor'!$D$7,IF(K2955=-9,-1200,IF(K2955="",-1200,0)))</f>
        <v>-1200</v>
      </c>
      <c r="AI2955" s="82">
        <f>IF(L2955=1, 'adjustment factor'!$D$8, IF(L2955=-9,-999,IF(L2955="",-999,0)))</f>
        <v>-999</v>
      </c>
      <c r="AJ2955" s="82">
        <f>IF(AND(M2955&gt;=1,M2955&lt;=4),'adjustment factor'!$D$9,IF(M2955=-9,-999,IF(M2955=98,-999,IF(M2955=99,-999,IF(M2955="",-999,0)))))</f>
        <v>-999</v>
      </c>
      <c r="AK2955" s="82">
        <f>IF(H2955=1, 'adjustment factor'!$D$10, IF(H2955=-9,-999,IF(H2955="",-999,0)))</f>
        <v>-999</v>
      </c>
      <c r="AL2955" s="82">
        <f>IF(G2955=1, 'adjustment factor'!$D$11, IF(G2955=-9,-999,IF(G2955="",-999,0)))</f>
        <v>-999</v>
      </c>
      <c r="AM2955" s="82">
        <f>IF(I2955=1, 'adjustment factor'!$D$12, IF(I2955=-9,-999,IF(I2955="",-999,0)))</f>
        <v>-999</v>
      </c>
      <c r="AN2955" s="82">
        <f>IF(J2955=1, 'adjustment factor'!$D$13, IF(J2955=-9,-999,IF(J2955="",-999,0)))</f>
        <v>-999</v>
      </c>
      <c r="AO2955" s="82" t="str">
        <f t="shared" si="468"/>
        <v>-999</v>
      </c>
      <c r="AP2955" s="82" t="str">
        <f t="shared" si="469"/>
        <v>MISSING</v>
      </c>
    </row>
    <row r="2956" spans="2:42">
      <c r="B2956" s="207"/>
      <c r="C2956" s="35">
        <v>2952</v>
      </c>
      <c r="D2956" s="161"/>
      <c r="E2956" s="161"/>
      <c r="F2956" s="161"/>
      <c r="G2956" s="161"/>
      <c r="H2956" s="161"/>
      <c r="I2956" s="161"/>
      <c r="J2956" s="161"/>
      <c r="K2956" s="161"/>
      <c r="L2956" s="161"/>
      <c r="M2956" s="161"/>
      <c r="N2956" s="171"/>
      <c r="O2956" s="171"/>
      <c r="P2956" s="171"/>
      <c r="Q2956" s="171"/>
      <c r="R2956" s="171"/>
      <c r="S2956" s="171"/>
      <c r="T2956" s="208" t="str">
        <f t="shared" si="460"/>
        <v>MISSING</v>
      </c>
      <c r="U2956" s="208" t="str">
        <f t="shared" si="461"/>
        <v>MISSING</v>
      </c>
      <c r="X2956" s="56">
        <f t="shared" si="462"/>
        <v>-99</v>
      </c>
      <c r="Y2956" s="56">
        <f t="shared" si="463"/>
        <v>-99</v>
      </c>
      <c r="Z2956" s="56">
        <f t="shared" si="464"/>
        <v>-99</v>
      </c>
      <c r="AA2956" s="56">
        <f t="shared" si="465"/>
        <v>-99</v>
      </c>
      <c r="AB2956" s="56">
        <f t="shared" si="466"/>
        <v>-99</v>
      </c>
      <c r="AC2956" s="56">
        <f t="shared" si="467"/>
        <v>-99</v>
      </c>
      <c r="AD2956" s="3"/>
      <c r="AE2956" s="82">
        <f>IF(D2956=1, 'adjustment factor'!$D$4, IF(D2956=-9,-999,IF(D2956="",-999,0)))</f>
        <v>-999</v>
      </c>
      <c r="AF2956" s="82">
        <f>IF(F2956=1, 'adjustment factor'!$D$5, IF(F2956=-9,-999,IF(F2956="",-999,0)))</f>
        <v>-999</v>
      </c>
      <c r="AG2956" s="82">
        <f>IF(E2956=1, 'adjustment factor'!$D$6, IF(E2956=-9,-999,IF(E2956="",-999,0)))</f>
        <v>-999</v>
      </c>
      <c r="AH2956" s="82">
        <f>IF(K2956&gt;=45,'adjustment factor'!$D$7,IF(K2956=-9,-1200,IF(K2956="",-1200,0)))</f>
        <v>-1200</v>
      </c>
      <c r="AI2956" s="82">
        <f>IF(L2956=1, 'adjustment factor'!$D$8, IF(L2956=-9,-999,IF(L2956="",-999,0)))</f>
        <v>-999</v>
      </c>
      <c r="AJ2956" s="82">
        <f>IF(AND(M2956&gt;=1,M2956&lt;=4),'adjustment factor'!$D$9,IF(M2956=-9,-999,IF(M2956=98,-999,IF(M2956=99,-999,IF(M2956="",-999,0)))))</f>
        <v>-999</v>
      </c>
      <c r="AK2956" s="82">
        <f>IF(H2956=1, 'adjustment factor'!$D$10, IF(H2956=-9,-999,IF(H2956="",-999,0)))</f>
        <v>-999</v>
      </c>
      <c r="AL2956" s="82">
        <f>IF(G2956=1, 'adjustment factor'!$D$11, IF(G2956=-9,-999,IF(G2956="",-999,0)))</f>
        <v>-999</v>
      </c>
      <c r="AM2956" s="82">
        <f>IF(I2956=1, 'adjustment factor'!$D$12, IF(I2956=-9,-999,IF(I2956="",-999,0)))</f>
        <v>-999</v>
      </c>
      <c r="AN2956" s="82">
        <f>IF(J2956=1, 'adjustment factor'!$D$13, IF(J2956=-9,-999,IF(J2956="",-999,0)))</f>
        <v>-999</v>
      </c>
      <c r="AO2956" s="82" t="str">
        <f t="shared" si="468"/>
        <v>-999</v>
      </c>
      <c r="AP2956" s="82" t="str">
        <f t="shared" si="469"/>
        <v>MISSING</v>
      </c>
    </row>
    <row r="2957" spans="2:42">
      <c r="B2957" s="207"/>
      <c r="C2957" s="35">
        <v>2953</v>
      </c>
      <c r="D2957" s="161"/>
      <c r="E2957" s="161"/>
      <c r="F2957" s="161"/>
      <c r="G2957" s="161"/>
      <c r="H2957" s="161"/>
      <c r="I2957" s="161"/>
      <c r="J2957" s="161"/>
      <c r="K2957" s="161"/>
      <c r="L2957" s="161"/>
      <c r="M2957" s="161"/>
      <c r="N2957" s="171"/>
      <c r="O2957" s="171"/>
      <c r="P2957" s="171"/>
      <c r="Q2957" s="171"/>
      <c r="R2957" s="171"/>
      <c r="S2957" s="171"/>
      <c r="T2957" s="208" t="str">
        <f t="shared" si="460"/>
        <v>MISSING</v>
      </c>
      <c r="U2957" s="208" t="str">
        <f t="shared" si="461"/>
        <v>MISSING</v>
      </c>
      <c r="X2957" s="56">
        <f t="shared" si="462"/>
        <v>-99</v>
      </c>
      <c r="Y2957" s="56">
        <f t="shared" si="463"/>
        <v>-99</v>
      </c>
      <c r="Z2957" s="56">
        <f t="shared" si="464"/>
        <v>-99</v>
      </c>
      <c r="AA2957" s="56">
        <f t="shared" si="465"/>
        <v>-99</v>
      </c>
      <c r="AB2957" s="56">
        <f t="shared" si="466"/>
        <v>-99</v>
      </c>
      <c r="AC2957" s="56">
        <f t="shared" si="467"/>
        <v>-99</v>
      </c>
      <c r="AD2957" s="3"/>
      <c r="AE2957" s="82">
        <f>IF(D2957=1, 'adjustment factor'!$D$4, IF(D2957=-9,-999,IF(D2957="",-999,0)))</f>
        <v>-999</v>
      </c>
      <c r="AF2957" s="82">
        <f>IF(F2957=1, 'adjustment factor'!$D$5, IF(F2957=-9,-999,IF(F2957="",-999,0)))</f>
        <v>-999</v>
      </c>
      <c r="AG2957" s="82">
        <f>IF(E2957=1, 'adjustment factor'!$D$6, IF(E2957=-9,-999,IF(E2957="",-999,0)))</f>
        <v>-999</v>
      </c>
      <c r="AH2957" s="82">
        <f>IF(K2957&gt;=45,'adjustment factor'!$D$7,IF(K2957=-9,-1200,IF(K2957="",-1200,0)))</f>
        <v>-1200</v>
      </c>
      <c r="AI2957" s="82">
        <f>IF(L2957=1, 'adjustment factor'!$D$8, IF(L2957=-9,-999,IF(L2957="",-999,0)))</f>
        <v>-999</v>
      </c>
      <c r="AJ2957" s="82">
        <f>IF(AND(M2957&gt;=1,M2957&lt;=4),'adjustment factor'!$D$9,IF(M2957=-9,-999,IF(M2957=98,-999,IF(M2957=99,-999,IF(M2957="",-999,0)))))</f>
        <v>-999</v>
      </c>
      <c r="AK2957" s="82">
        <f>IF(H2957=1, 'adjustment factor'!$D$10, IF(H2957=-9,-999,IF(H2957="",-999,0)))</f>
        <v>-999</v>
      </c>
      <c r="AL2957" s="82">
        <f>IF(G2957=1, 'adjustment factor'!$D$11, IF(G2957=-9,-999,IF(G2957="",-999,0)))</f>
        <v>-999</v>
      </c>
      <c r="AM2957" s="82">
        <f>IF(I2957=1, 'adjustment factor'!$D$12, IF(I2957=-9,-999,IF(I2957="",-999,0)))</f>
        <v>-999</v>
      </c>
      <c r="AN2957" s="82">
        <f>IF(J2957=1, 'adjustment factor'!$D$13, IF(J2957=-9,-999,IF(J2957="",-999,0)))</f>
        <v>-999</v>
      </c>
      <c r="AO2957" s="82" t="str">
        <f t="shared" si="468"/>
        <v>-999</v>
      </c>
      <c r="AP2957" s="82" t="str">
        <f t="shared" si="469"/>
        <v>MISSING</v>
      </c>
    </row>
    <row r="2958" spans="2:42">
      <c r="B2958" s="207"/>
      <c r="C2958" s="35">
        <v>2954</v>
      </c>
      <c r="D2958" s="161"/>
      <c r="E2958" s="161"/>
      <c r="F2958" s="161"/>
      <c r="G2958" s="161"/>
      <c r="H2958" s="161"/>
      <c r="I2958" s="161"/>
      <c r="J2958" s="161"/>
      <c r="K2958" s="161"/>
      <c r="L2958" s="161"/>
      <c r="M2958" s="161"/>
      <c r="N2958" s="171"/>
      <c r="O2958" s="171"/>
      <c r="P2958" s="171"/>
      <c r="Q2958" s="171"/>
      <c r="R2958" s="171"/>
      <c r="S2958" s="171"/>
      <c r="T2958" s="208" t="str">
        <f t="shared" si="460"/>
        <v>MISSING</v>
      </c>
      <c r="U2958" s="208" t="str">
        <f t="shared" si="461"/>
        <v>MISSING</v>
      </c>
      <c r="X2958" s="56">
        <f t="shared" si="462"/>
        <v>-99</v>
      </c>
      <c r="Y2958" s="56">
        <f t="shared" si="463"/>
        <v>-99</v>
      </c>
      <c r="Z2958" s="56">
        <f t="shared" si="464"/>
        <v>-99</v>
      </c>
      <c r="AA2958" s="56">
        <f t="shared" si="465"/>
        <v>-99</v>
      </c>
      <c r="AB2958" s="56">
        <f t="shared" si="466"/>
        <v>-99</v>
      </c>
      <c r="AC2958" s="56">
        <f t="shared" si="467"/>
        <v>-99</v>
      </c>
      <c r="AD2958" s="3"/>
      <c r="AE2958" s="82">
        <f>IF(D2958=1, 'adjustment factor'!$D$4, IF(D2958=-9,-999,IF(D2958="",-999,0)))</f>
        <v>-999</v>
      </c>
      <c r="AF2958" s="82">
        <f>IF(F2958=1, 'adjustment factor'!$D$5, IF(F2958=-9,-999,IF(F2958="",-999,0)))</f>
        <v>-999</v>
      </c>
      <c r="AG2958" s="82">
        <f>IF(E2958=1, 'adjustment factor'!$D$6, IF(E2958=-9,-999,IF(E2958="",-999,0)))</f>
        <v>-999</v>
      </c>
      <c r="AH2958" s="82">
        <f>IF(K2958&gt;=45,'adjustment factor'!$D$7,IF(K2958=-9,-1200,IF(K2958="",-1200,0)))</f>
        <v>-1200</v>
      </c>
      <c r="AI2958" s="82">
        <f>IF(L2958=1, 'adjustment factor'!$D$8, IF(L2958=-9,-999,IF(L2958="",-999,0)))</f>
        <v>-999</v>
      </c>
      <c r="AJ2958" s="82">
        <f>IF(AND(M2958&gt;=1,M2958&lt;=4),'adjustment factor'!$D$9,IF(M2958=-9,-999,IF(M2958=98,-999,IF(M2958=99,-999,IF(M2958="",-999,0)))))</f>
        <v>-999</v>
      </c>
      <c r="AK2958" s="82">
        <f>IF(H2958=1, 'adjustment factor'!$D$10, IF(H2958=-9,-999,IF(H2958="",-999,0)))</f>
        <v>-999</v>
      </c>
      <c r="AL2958" s="82">
        <f>IF(G2958=1, 'adjustment factor'!$D$11, IF(G2958=-9,-999,IF(G2958="",-999,0)))</f>
        <v>-999</v>
      </c>
      <c r="AM2958" s="82">
        <f>IF(I2958=1, 'adjustment factor'!$D$12, IF(I2958=-9,-999,IF(I2958="",-999,0)))</f>
        <v>-999</v>
      </c>
      <c r="AN2958" s="82">
        <f>IF(J2958=1, 'adjustment factor'!$D$13, IF(J2958=-9,-999,IF(J2958="",-999,0)))</f>
        <v>-999</v>
      </c>
      <c r="AO2958" s="82" t="str">
        <f t="shared" si="468"/>
        <v>-999</v>
      </c>
      <c r="AP2958" s="82" t="str">
        <f t="shared" si="469"/>
        <v>MISSING</v>
      </c>
    </row>
    <row r="2959" spans="2:42">
      <c r="B2959" s="207"/>
      <c r="C2959" s="35">
        <v>2955</v>
      </c>
      <c r="D2959" s="161"/>
      <c r="E2959" s="161"/>
      <c r="F2959" s="161"/>
      <c r="G2959" s="161"/>
      <c r="H2959" s="161"/>
      <c r="I2959" s="161"/>
      <c r="J2959" s="161"/>
      <c r="K2959" s="161"/>
      <c r="L2959" s="161"/>
      <c r="M2959" s="161"/>
      <c r="N2959" s="171"/>
      <c r="O2959" s="171"/>
      <c r="P2959" s="171"/>
      <c r="Q2959" s="171"/>
      <c r="R2959" s="171"/>
      <c r="S2959" s="171"/>
      <c r="T2959" s="208" t="str">
        <f t="shared" si="460"/>
        <v>MISSING</v>
      </c>
      <c r="U2959" s="208" t="str">
        <f t="shared" si="461"/>
        <v>MISSING</v>
      </c>
      <c r="X2959" s="56">
        <f t="shared" si="462"/>
        <v>-99</v>
      </c>
      <c r="Y2959" s="56">
        <f t="shared" si="463"/>
        <v>-99</v>
      </c>
      <c r="Z2959" s="56">
        <f t="shared" si="464"/>
        <v>-99</v>
      </c>
      <c r="AA2959" s="56">
        <f t="shared" si="465"/>
        <v>-99</v>
      </c>
      <c r="AB2959" s="56">
        <f t="shared" si="466"/>
        <v>-99</v>
      </c>
      <c r="AC2959" s="56">
        <f t="shared" si="467"/>
        <v>-99</v>
      </c>
      <c r="AD2959" s="3"/>
      <c r="AE2959" s="82">
        <f>IF(D2959=1, 'adjustment factor'!$D$4, IF(D2959=-9,-999,IF(D2959="",-999,0)))</f>
        <v>-999</v>
      </c>
      <c r="AF2959" s="82">
        <f>IF(F2959=1, 'adjustment factor'!$D$5, IF(F2959=-9,-999,IF(F2959="",-999,0)))</f>
        <v>-999</v>
      </c>
      <c r="AG2959" s="82">
        <f>IF(E2959=1, 'adjustment factor'!$D$6, IF(E2959=-9,-999,IF(E2959="",-999,0)))</f>
        <v>-999</v>
      </c>
      <c r="AH2959" s="82">
        <f>IF(K2959&gt;=45,'adjustment factor'!$D$7,IF(K2959=-9,-1200,IF(K2959="",-1200,0)))</f>
        <v>-1200</v>
      </c>
      <c r="AI2959" s="82">
        <f>IF(L2959=1, 'adjustment factor'!$D$8, IF(L2959=-9,-999,IF(L2959="",-999,0)))</f>
        <v>-999</v>
      </c>
      <c r="AJ2959" s="82">
        <f>IF(AND(M2959&gt;=1,M2959&lt;=4),'adjustment factor'!$D$9,IF(M2959=-9,-999,IF(M2959=98,-999,IF(M2959=99,-999,IF(M2959="",-999,0)))))</f>
        <v>-999</v>
      </c>
      <c r="AK2959" s="82">
        <f>IF(H2959=1, 'adjustment factor'!$D$10, IF(H2959=-9,-999,IF(H2959="",-999,0)))</f>
        <v>-999</v>
      </c>
      <c r="AL2959" s="82">
        <f>IF(G2959=1, 'adjustment factor'!$D$11, IF(G2959=-9,-999,IF(G2959="",-999,0)))</f>
        <v>-999</v>
      </c>
      <c r="AM2959" s="82">
        <f>IF(I2959=1, 'adjustment factor'!$D$12, IF(I2959=-9,-999,IF(I2959="",-999,0)))</f>
        <v>-999</v>
      </c>
      <c r="AN2959" s="82">
        <f>IF(J2959=1, 'adjustment factor'!$D$13, IF(J2959=-9,-999,IF(J2959="",-999,0)))</f>
        <v>-999</v>
      </c>
      <c r="AO2959" s="82" t="str">
        <f t="shared" si="468"/>
        <v>-999</v>
      </c>
      <c r="AP2959" s="82" t="str">
        <f t="shared" si="469"/>
        <v>MISSING</v>
      </c>
    </row>
    <row r="2960" spans="2:42">
      <c r="B2960" s="207"/>
      <c r="C2960" s="35">
        <v>2956</v>
      </c>
      <c r="D2960" s="161"/>
      <c r="E2960" s="161"/>
      <c r="F2960" s="161"/>
      <c r="G2960" s="161"/>
      <c r="H2960" s="161"/>
      <c r="I2960" s="161"/>
      <c r="J2960" s="161"/>
      <c r="K2960" s="161"/>
      <c r="L2960" s="161"/>
      <c r="M2960" s="161"/>
      <c r="N2960" s="171"/>
      <c r="O2960" s="171"/>
      <c r="P2960" s="171"/>
      <c r="Q2960" s="171"/>
      <c r="R2960" s="171"/>
      <c r="S2960" s="171"/>
      <c r="T2960" s="208" t="str">
        <f t="shared" si="460"/>
        <v>MISSING</v>
      </c>
      <c r="U2960" s="208" t="str">
        <f t="shared" si="461"/>
        <v>MISSING</v>
      </c>
      <c r="X2960" s="56">
        <f t="shared" si="462"/>
        <v>-99</v>
      </c>
      <c r="Y2960" s="56">
        <f t="shared" si="463"/>
        <v>-99</v>
      </c>
      <c r="Z2960" s="56">
        <f t="shared" si="464"/>
        <v>-99</v>
      </c>
      <c r="AA2960" s="56">
        <f t="shared" si="465"/>
        <v>-99</v>
      </c>
      <c r="AB2960" s="56">
        <f t="shared" si="466"/>
        <v>-99</v>
      </c>
      <c r="AC2960" s="56">
        <f t="shared" si="467"/>
        <v>-99</v>
      </c>
      <c r="AD2960" s="3"/>
      <c r="AE2960" s="82">
        <f>IF(D2960=1, 'adjustment factor'!$D$4, IF(D2960=-9,-999,IF(D2960="",-999,0)))</f>
        <v>-999</v>
      </c>
      <c r="AF2960" s="82">
        <f>IF(F2960=1, 'adjustment factor'!$D$5, IF(F2960=-9,-999,IF(F2960="",-999,0)))</f>
        <v>-999</v>
      </c>
      <c r="AG2960" s="82">
        <f>IF(E2960=1, 'adjustment factor'!$D$6, IF(E2960=-9,-999,IF(E2960="",-999,0)))</f>
        <v>-999</v>
      </c>
      <c r="AH2960" s="82">
        <f>IF(K2960&gt;=45,'adjustment factor'!$D$7,IF(K2960=-9,-1200,IF(K2960="",-1200,0)))</f>
        <v>-1200</v>
      </c>
      <c r="AI2960" s="82">
        <f>IF(L2960=1, 'adjustment factor'!$D$8, IF(L2960=-9,-999,IF(L2960="",-999,0)))</f>
        <v>-999</v>
      </c>
      <c r="AJ2960" s="82">
        <f>IF(AND(M2960&gt;=1,M2960&lt;=4),'adjustment factor'!$D$9,IF(M2960=-9,-999,IF(M2960=98,-999,IF(M2960=99,-999,IF(M2960="",-999,0)))))</f>
        <v>-999</v>
      </c>
      <c r="AK2960" s="82">
        <f>IF(H2960=1, 'adjustment factor'!$D$10, IF(H2960=-9,-999,IF(H2960="",-999,0)))</f>
        <v>-999</v>
      </c>
      <c r="AL2960" s="82">
        <f>IF(G2960=1, 'adjustment factor'!$D$11, IF(G2960=-9,-999,IF(G2960="",-999,0)))</f>
        <v>-999</v>
      </c>
      <c r="AM2960" s="82">
        <f>IF(I2960=1, 'adjustment factor'!$D$12, IF(I2960=-9,-999,IF(I2960="",-999,0)))</f>
        <v>-999</v>
      </c>
      <c r="AN2960" s="82">
        <f>IF(J2960=1, 'adjustment factor'!$D$13, IF(J2960=-9,-999,IF(J2960="",-999,0)))</f>
        <v>-999</v>
      </c>
      <c r="AO2960" s="82" t="str">
        <f t="shared" si="468"/>
        <v>-999</v>
      </c>
      <c r="AP2960" s="82" t="str">
        <f t="shared" si="469"/>
        <v>MISSING</v>
      </c>
    </row>
    <row r="2961" spans="2:42">
      <c r="B2961" s="207"/>
      <c r="C2961" s="35">
        <v>2957</v>
      </c>
      <c r="D2961" s="161"/>
      <c r="E2961" s="161"/>
      <c r="F2961" s="161"/>
      <c r="G2961" s="161"/>
      <c r="H2961" s="161"/>
      <c r="I2961" s="161"/>
      <c r="J2961" s="161"/>
      <c r="K2961" s="161"/>
      <c r="L2961" s="161"/>
      <c r="M2961" s="161"/>
      <c r="N2961" s="171"/>
      <c r="O2961" s="171"/>
      <c r="P2961" s="171"/>
      <c r="Q2961" s="171"/>
      <c r="R2961" s="171"/>
      <c r="S2961" s="171"/>
      <c r="T2961" s="208" t="str">
        <f t="shared" si="460"/>
        <v>MISSING</v>
      </c>
      <c r="U2961" s="208" t="str">
        <f t="shared" si="461"/>
        <v>MISSING</v>
      </c>
      <c r="X2961" s="56">
        <f t="shared" si="462"/>
        <v>-99</v>
      </c>
      <c r="Y2961" s="56">
        <f t="shared" si="463"/>
        <v>-99</v>
      </c>
      <c r="Z2961" s="56">
        <f t="shared" si="464"/>
        <v>-99</v>
      </c>
      <c r="AA2961" s="56">
        <f t="shared" si="465"/>
        <v>-99</v>
      </c>
      <c r="AB2961" s="56">
        <f t="shared" si="466"/>
        <v>-99</v>
      </c>
      <c r="AC2961" s="56">
        <f t="shared" si="467"/>
        <v>-99</v>
      </c>
      <c r="AD2961" s="3"/>
      <c r="AE2961" s="82">
        <f>IF(D2961=1, 'adjustment factor'!$D$4, IF(D2961=-9,-999,IF(D2961="",-999,0)))</f>
        <v>-999</v>
      </c>
      <c r="AF2961" s="82">
        <f>IF(F2961=1, 'adjustment factor'!$D$5, IF(F2961=-9,-999,IF(F2961="",-999,0)))</f>
        <v>-999</v>
      </c>
      <c r="AG2961" s="82">
        <f>IF(E2961=1, 'adjustment factor'!$D$6, IF(E2961=-9,-999,IF(E2961="",-999,0)))</f>
        <v>-999</v>
      </c>
      <c r="AH2961" s="82">
        <f>IF(K2961&gt;=45,'adjustment factor'!$D$7,IF(K2961=-9,-1200,IF(K2961="",-1200,0)))</f>
        <v>-1200</v>
      </c>
      <c r="AI2961" s="82">
        <f>IF(L2961=1, 'adjustment factor'!$D$8, IF(L2961=-9,-999,IF(L2961="",-999,0)))</f>
        <v>-999</v>
      </c>
      <c r="AJ2961" s="82">
        <f>IF(AND(M2961&gt;=1,M2961&lt;=4),'adjustment factor'!$D$9,IF(M2961=-9,-999,IF(M2961=98,-999,IF(M2961=99,-999,IF(M2961="",-999,0)))))</f>
        <v>-999</v>
      </c>
      <c r="AK2961" s="82">
        <f>IF(H2961=1, 'adjustment factor'!$D$10, IF(H2961=-9,-999,IF(H2961="",-999,0)))</f>
        <v>-999</v>
      </c>
      <c r="AL2961" s="82">
        <f>IF(G2961=1, 'adjustment factor'!$D$11, IF(G2961=-9,-999,IF(G2961="",-999,0)))</f>
        <v>-999</v>
      </c>
      <c r="AM2961" s="82">
        <f>IF(I2961=1, 'adjustment factor'!$D$12, IF(I2961=-9,-999,IF(I2961="",-999,0)))</f>
        <v>-999</v>
      </c>
      <c r="AN2961" s="82">
        <f>IF(J2961=1, 'adjustment factor'!$D$13, IF(J2961=-9,-999,IF(J2961="",-999,0)))</f>
        <v>-999</v>
      </c>
      <c r="AO2961" s="82" t="str">
        <f t="shared" si="468"/>
        <v>-999</v>
      </c>
      <c r="AP2961" s="82" t="str">
        <f t="shared" si="469"/>
        <v>MISSING</v>
      </c>
    </row>
    <row r="2962" spans="2:42">
      <c r="B2962" s="207"/>
      <c r="C2962" s="35">
        <v>2958</v>
      </c>
      <c r="D2962" s="161"/>
      <c r="E2962" s="161"/>
      <c r="F2962" s="161"/>
      <c r="G2962" s="161"/>
      <c r="H2962" s="161"/>
      <c r="I2962" s="161"/>
      <c r="J2962" s="161"/>
      <c r="K2962" s="161"/>
      <c r="L2962" s="161"/>
      <c r="M2962" s="161"/>
      <c r="N2962" s="171"/>
      <c r="O2962" s="171"/>
      <c r="P2962" s="171"/>
      <c r="Q2962" s="171"/>
      <c r="R2962" s="171"/>
      <c r="S2962" s="171"/>
      <c r="T2962" s="208" t="str">
        <f t="shared" si="460"/>
        <v>MISSING</v>
      </c>
      <c r="U2962" s="208" t="str">
        <f t="shared" si="461"/>
        <v>MISSING</v>
      </c>
      <c r="X2962" s="56">
        <f t="shared" si="462"/>
        <v>-99</v>
      </c>
      <c r="Y2962" s="56">
        <f t="shared" si="463"/>
        <v>-99</v>
      </c>
      <c r="Z2962" s="56">
        <f t="shared" si="464"/>
        <v>-99</v>
      </c>
      <c r="AA2962" s="56">
        <f t="shared" si="465"/>
        <v>-99</v>
      </c>
      <c r="AB2962" s="56">
        <f t="shared" si="466"/>
        <v>-99</v>
      </c>
      <c r="AC2962" s="56">
        <f t="shared" si="467"/>
        <v>-99</v>
      </c>
      <c r="AD2962" s="3"/>
      <c r="AE2962" s="82">
        <f>IF(D2962=1, 'adjustment factor'!$D$4, IF(D2962=-9,-999,IF(D2962="",-999,0)))</f>
        <v>-999</v>
      </c>
      <c r="AF2962" s="82">
        <f>IF(F2962=1, 'adjustment factor'!$D$5, IF(F2962=-9,-999,IF(F2962="",-999,0)))</f>
        <v>-999</v>
      </c>
      <c r="AG2962" s="82">
        <f>IF(E2962=1, 'adjustment factor'!$D$6, IF(E2962=-9,-999,IF(E2962="",-999,0)))</f>
        <v>-999</v>
      </c>
      <c r="AH2962" s="82">
        <f>IF(K2962&gt;=45,'adjustment factor'!$D$7,IF(K2962=-9,-1200,IF(K2962="",-1200,0)))</f>
        <v>-1200</v>
      </c>
      <c r="AI2962" s="82">
        <f>IF(L2962=1, 'adjustment factor'!$D$8, IF(L2962=-9,-999,IF(L2962="",-999,0)))</f>
        <v>-999</v>
      </c>
      <c r="AJ2962" s="82">
        <f>IF(AND(M2962&gt;=1,M2962&lt;=4),'adjustment factor'!$D$9,IF(M2962=-9,-999,IF(M2962=98,-999,IF(M2962=99,-999,IF(M2962="",-999,0)))))</f>
        <v>-999</v>
      </c>
      <c r="AK2962" s="82">
        <f>IF(H2962=1, 'adjustment factor'!$D$10, IF(H2962=-9,-999,IF(H2962="",-999,0)))</f>
        <v>-999</v>
      </c>
      <c r="AL2962" s="82">
        <f>IF(G2962=1, 'adjustment factor'!$D$11, IF(G2962=-9,-999,IF(G2962="",-999,0)))</f>
        <v>-999</v>
      </c>
      <c r="AM2962" s="82">
        <f>IF(I2962=1, 'adjustment factor'!$D$12, IF(I2962=-9,-999,IF(I2962="",-999,0)))</f>
        <v>-999</v>
      </c>
      <c r="AN2962" s="82">
        <f>IF(J2962=1, 'adjustment factor'!$D$13, IF(J2962=-9,-999,IF(J2962="",-999,0)))</f>
        <v>-999</v>
      </c>
      <c r="AO2962" s="82" t="str">
        <f t="shared" si="468"/>
        <v>-999</v>
      </c>
      <c r="AP2962" s="82" t="str">
        <f t="shared" si="469"/>
        <v>MISSING</v>
      </c>
    </row>
    <row r="2963" spans="2:42">
      <c r="B2963" s="207"/>
      <c r="C2963" s="35">
        <v>2959</v>
      </c>
      <c r="D2963" s="161"/>
      <c r="E2963" s="161"/>
      <c r="F2963" s="161"/>
      <c r="G2963" s="161"/>
      <c r="H2963" s="161"/>
      <c r="I2963" s="161"/>
      <c r="J2963" s="161"/>
      <c r="K2963" s="161"/>
      <c r="L2963" s="161"/>
      <c r="M2963" s="161"/>
      <c r="N2963" s="171"/>
      <c r="O2963" s="171"/>
      <c r="P2963" s="171"/>
      <c r="Q2963" s="171"/>
      <c r="R2963" s="171"/>
      <c r="S2963" s="171"/>
      <c r="T2963" s="208" t="str">
        <f t="shared" si="460"/>
        <v>MISSING</v>
      </c>
      <c r="U2963" s="208" t="str">
        <f t="shared" si="461"/>
        <v>MISSING</v>
      </c>
      <c r="X2963" s="56">
        <f t="shared" si="462"/>
        <v>-99</v>
      </c>
      <c r="Y2963" s="56">
        <f t="shared" si="463"/>
        <v>-99</v>
      </c>
      <c r="Z2963" s="56">
        <f t="shared" si="464"/>
        <v>-99</v>
      </c>
      <c r="AA2963" s="56">
        <f t="shared" si="465"/>
        <v>-99</v>
      </c>
      <c r="AB2963" s="56">
        <f t="shared" si="466"/>
        <v>-99</v>
      </c>
      <c r="AC2963" s="56">
        <f t="shared" si="467"/>
        <v>-99</v>
      </c>
      <c r="AD2963" s="3"/>
      <c r="AE2963" s="82">
        <f>IF(D2963=1, 'adjustment factor'!$D$4, IF(D2963=-9,-999,IF(D2963="",-999,0)))</f>
        <v>-999</v>
      </c>
      <c r="AF2963" s="82">
        <f>IF(F2963=1, 'adjustment factor'!$D$5, IF(F2963=-9,-999,IF(F2963="",-999,0)))</f>
        <v>-999</v>
      </c>
      <c r="AG2963" s="82">
        <f>IF(E2963=1, 'adjustment factor'!$D$6, IF(E2963=-9,-999,IF(E2963="",-999,0)))</f>
        <v>-999</v>
      </c>
      <c r="AH2963" s="82">
        <f>IF(K2963&gt;=45,'adjustment factor'!$D$7,IF(K2963=-9,-1200,IF(K2963="",-1200,0)))</f>
        <v>-1200</v>
      </c>
      <c r="AI2963" s="82">
        <f>IF(L2963=1, 'adjustment factor'!$D$8, IF(L2963=-9,-999,IF(L2963="",-999,0)))</f>
        <v>-999</v>
      </c>
      <c r="AJ2963" s="82">
        <f>IF(AND(M2963&gt;=1,M2963&lt;=4),'adjustment factor'!$D$9,IF(M2963=-9,-999,IF(M2963=98,-999,IF(M2963=99,-999,IF(M2963="",-999,0)))))</f>
        <v>-999</v>
      </c>
      <c r="AK2963" s="82">
        <f>IF(H2963=1, 'adjustment factor'!$D$10, IF(H2963=-9,-999,IF(H2963="",-999,0)))</f>
        <v>-999</v>
      </c>
      <c r="AL2963" s="82">
        <f>IF(G2963=1, 'adjustment factor'!$D$11, IF(G2963=-9,-999,IF(G2963="",-999,0)))</f>
        <v>-999</v>
      </c>
      <c r="AM2963" s="82">
        <f>IF(I2963=1, 'adjustment factor'!$D$12, IF(I2963=-9,-999,IF(I2963="",-999,0)))</f>
        <v>-999</v>
      </c>
      <c r="AN2963" s="82">
        <f>IF(J2963=1, 'adjustment factor'!$D$13, IF(J2963=-9,-999,IF(J2963="",-999,0)))</f>
        <v>-999</v>
      </c>
      <c r="AO2963" s="82" t="str">
        <f t="shared" si="468"/>
        <v>-999</v>
      </c>
      <c r="AP2963" s="82" t="str">
        <f t="shared" si="469"/>
        <v>MISSING</v>
      </c>
    </row>
    <row r="2964" spans="2:42">
      <c r="B2964" s="207"/>
      <c r="C2964" s="35">
        <v>2960</v>
      </c>
      <c r="D2964" s="161"/>
      <c r="E2964" s="161"/>
      <c r="F2964" s="161"/>
      <c r="G2964" s="161"/>
      <c r="H2964" s="161"/>
      <c r="I2964" s="161"/>
      <c r="J2964" s="161"/>
      <c r="K2964" s="161"/>
      <c r="L2964" s="161"/>
      <c r="M2964" s="161"/>
      <c r="N2964" s="171"/>
      <c r="O2964" s="171"/>
      <c r="P2964" s="171"/>
      <c r="Q2964" s="171"/>
      <c r="R2964" s="171"/>
      <c r="S2964" s="171"/>
      <c r="T2964" s="208" t="str">
        <f t="shared" si="460"/>
        <v>MISSING</v>
      </c>
      <c r="U2964" s="208" t="str">
        <f t="shared" si="461"/>
        <v>MISSING</v>
      </c>
      <c r="X2964" s="56">
        <f t="shared" si="462"/>
        <v>-99</v>
      </c>
      <c r="Y2964" s="56">
        <f t="shared" si="463"/>
        <v>-99</v>
      </c>
      <c r="Z2964" s="56">
        <f t="shared" si="464"/>
        <v>-99</v>
      </c>
      <c r="AA2964" s="56">
        <f t="shared" si="465"/>
        <v>-99</v>
      </c>
      <c r="AB2964" s="56">
        <f t="shared" si="466"/>
        <v>-99</v>
      </c>
      <c r="AC2964" s="56">
        <f t="shared" si="467"/>
        <v>-99</v>
      </c>
      <c r="AD2964" s="3"/>
      <c r="AE2964" s="82">
        <f>IF(D2964=1, 'adjustment factor'!$D$4, IF(D2964=-9,-999,IF(D2964="",-999,0)))</f>
        <v>-999</v>
      </c>
      <c r="AF2964" s="82">
        <f>IF(F2964=1, 'adjustment factor'!$D$5, IF(F2964=-9,-999,IF(F2964="",-999,0)))</f>
        <v>-999</v>
      </c>
      <c r="AG2964" s="82">
        <f>IF(E2964=1, 'adjustment factor'!$D$6, IF(E2964=-9,-999,IF(E2964="",-999,0)))</f>
        <v>-999</v>
      </c>
      <c r="AH2964" s="82">
        <f>IF(K2964&gt;=45,'adjustment factor'!$D$7,IF(K2964=-9,-1200,IF(K2964="",-1200,0)))</f>
        <v>-1200</v>
      </c>
      <c r="AI2964" s="82">
        <f>IF(L2964=1, 'adjustment factor'!$D$8, IF(L2964=-9,-999,IF(L2964="",-999,0)))</f>
        <v>-999</v>
      </c>
      <c r="AJ2964" s="82">
        <f>IF(AND(M2964&gt;=1,M2964&lt;=4),'adjustment factor'!$D$9,IF(M2964=-9,-999,IF(M2964=98,-999,IF(M2964=99,-999,IF(M2964="",-999,0)))))</f>
        <v>-999</v>
      </c>
      <c r="AK2964" s="82">
        <f>IF(H2964=1, 'adjustment factor'!$D$10, IF(H2964=-9,-999,IF(H2964="",-999,0)))</f>
        <v>-999</v>
      </c>
      <c r="AL2964" s="82">
        <f>IF(G2964=1, 'adjustment factor'!$D$11, IF(G2964=-9,-999,IF(G2964="",-999,0)))</f>
        <v>-999</v>
      </c>
      <c r="AM2964" s="82">
        <f>IF(I2964=1, 'adjustment factor'!$D$12, IF(I2964=-9,-999,IF(I2964="",-999,0)))</f>
        <v>-999</v>
      </c>
      <c r="AN2964" s="82">
        <f>IF(J2964=1, 'adjustment factor'!$D$13, IF(J2964=-9,-999,IF(J2964="",-999,0)))</f>
        <v>-999</v>
      </c>
      <c r="AO2964" s="82" t="str">
        <f t="shared" si="468"/>
        <v>-999</v>
      </c>
      <c r="AP2964" s="82" t="str">
        <f t="shared" si="469"/>
        <v>MISSING</v>
      </c>
    </row>
    <row r="2965" spans="2:42">
      <c r="B2965" s="207"/>
      <c r="C2965" s="35">
        <v>2961</v>
      </c>
      <c r="D2965" s="161"/>
      <c r="E2965" s="161"/>
      <c r="F2965" s="161"/>
      <c r="G2965" s="161"/>
      <c r="H2965" s="161"/>
      <c r="I2965" s="161"/>
      <c r="J2965" s="161"/>
      <c r="K2965" s="161"/>
      <c r="L2965" s="161"/>
      <c r="M2965" s="161"/>
      <c r="N2965" s="171"/>
      <c r="O2965" s="171"/>
      <c r="P2965" s="171"/>
      <c r="Q2965" s="171"/>
      <c r="R2965" s="171"/>
      <c r="S2965" s="171"/>
      <c r="T2965" s="208" t="str">
        <f t="shared" ref="T2965:T3028" si="470">IF(SUM(X2965:AC2965)&gt;-0.01, SUM(X2965:AC2965), "MISSING")</f>
        <v>MISSING</v>
      </c>
      <c r="U2965" s="208" t="str">
        <f t="shared" ref="U2965:U3028" si="471">IF(AP2965="MISSING","MISSING", 3.88+0.604*T2965+0.055*(T2965^2)-AP2965)</f>
        <v>MISSING</v>
      </c>
      <c r="X2965" s="56">
        <f t="shared" ref="X2965:X3028" si="472">IF(N2965&gt;0,((N2965-3)*-1),-99)</f>
        <v>-99</v>
      </c>
      <c r="Y2965" s="56">
        <f t="shared" ref="Y2965:Y3028" si="473">IF(O2965&gt;0,((O2965-3)*-1),-99)</f>
        <v>-99</v>
      </c>
      <c r="Z2965" s="56">
        <f t="shared" ref="Z2965:Z3028" si="474">IF(P2965&gt;0,((P2965-3)*-1),-99)</f>
        <v>-99</v>
      </c>
      <c r="AA2965" s="56">
        <f t="shared" ref="AA2965:AA3028" si="475">IF(Q2965&gt;0,((Q2965-3)*-1),-99)</f>
        <v>-99</v>
      </c>
      <c r="AB2965" s="56">
        <f t="shared" ref="AB2965:AB3028" si="476">IF(R2965&gt;0,((R2965-3)*-1),-99)</f>
        <v>-99</v>
      </c>
      <c r="AC2965" s="56">
        <f t="shared" ref="AC2965:AC3028" si="477">IF(S2965&gt;0,((S2965-3)*-1),-99)</f>
        <v>-99</v>
      </c>
      <c r="AD2965" s="3"/>
      <c r="AE2965" s="82">
        <f>IF(D2965=1, 'adjustment factor'!$D$4, IF(D2965=-9,-999,IF(D2965="",-999,0)))</f>
        <v>-999</v>
      </c>
      <c r="AF2965" s="82">
        <f>IF(F2965=1, 'adjustment factor'!$D$5, IF(F2965=-9,-999,IF(F2965="",-999,0)))</f>
        <v>-999</v>
      </c>
      <c r="AG2965" s="82">
        <f>IF(E2965=1, 'adjustment factor'!$D$6, IF(E2965=-9,-999,IF(E2965="",-999,0)))</f>
        <v>-999</v>
      </c>
      <c r="AH2965" s="82">
        <f>IF(K2965&gt;=45,'adjustment factor'!$D$7,IF(K2965=-9,-1200,IF(K2965="",-1200,0)))</f>
        <v>-1200</v>
      </c>
      <c r="AI2965" s="82">
        <f>IF(L2965=1, 'adjustment factor'!$D$8, IF(L2965=-9,-999,IF(L2965="",-999,0)))</f>
        <v>-999</v>
      </c>
      <c r="AJ2965" s="82">
        <f>IF(AND(M2965&gt;=1,M2965&lt;=4),'adjustment factor'!$D$9,IF(M2965=-9,-999,IF(M2965=98,-999,IF(M2965=99,-999,IF(M2965="",-999,0)))))</f>
        <v>-999</v>
      </c>
      <c r="AK2965" s="82">
        <f>IF(H2965=1, 'adjustment factor'!$D$10, IF(H2965=-9,-999,IF(H2965="",-999,0)))</f>
        <v>-999</v>
      </c>
      <c r="AL2965" s="82">
        <f>IF(G2965=1, 'adjustment factor'!$D$11, IF(G2965=-9,-999,IF(G2965="",-999,0)))</f>
        <v>-999</v>
      </c>
      <c r="AM2965" s="82">
        <f>IF(I2965=1, 'adjustment factor'!$D$12, IF(I2965=-9,-999,IF(I2965="",-999,0)))</f>
        <v>-999</v>
      </c>
      <c r="AN2965" s="82">
        <f>IF(J2965=1, 'adjustment factor'!$D$13, IF(J2965=-9,-999,IF(J2965="",-999,0)))</f>
        <v>-999</v>
      </c>
      <c r="AO2965" s="82" t="str">
        <f t="shared" ref="AO2965:AO3028" si="478">IF(-AE2965-AF2965-AG2965-AH2965+AI2965+AJ2965-AK2965-AL2965-AM2965-AN2965&lt;3, -AE2965-AF2965-AG2965-AH2965+AI2965+AJ2965-AK2965-AL2965-AM2965-AN2965, "-999")</f>
        <v>-999</v>
      </c>
      <c r="AP2965" s="82" t="str">
        <f t="shared" ref="AP2965:AP3028" si="479">IF(AND(SUM(AE2965:AN2965)&gt;-1, (SUM(X2965:AC2965)&gt;-1)), 14.353-AE2965-AF2965-AG2965-AH2965+AI2965+AJ2965-AK2965-AL2965-AM2965-AN2965, "MISSING")</f>
        <v>MISSING</v>
      </c>
    </row>
    <row r="2966" spans="2:42">
      <c r="B2966" s="207"/>
      <c r="C2966" s="35">
        <v>2962</v>
      </c>
      <c r="D2966" s="161"/>
      <c r="E2966" s="161"/>
      <c r="F2966" s="161"/>
      <c r="G2966" s="161"/>
      <c r="H2966" s="161"/>
      <c r="I2966" s="161"/>
      <c r="J2966" s="161"/>
      <c r="K2966" s="161"/>
      <c r="L2966" s="161"/>
      <c r="M2966" s="161"/>
      <c r="N2966" s="171"/>
      <c r="O2966" s="171"/>
      <c r="P2966" s="171"/>
      <c r="Q2966" s="171"/>
      <c r="R2966" s="171"/>
      <c r="S2966" s="171"/>
      <c r="T2966" s="208" t="str">
        <f t="shared" si="470"/>
        <v>MISSING</v>
      </c>
      <c r="U2966" s="208" t="str">
        <f t="shared" si="471"/>
        <v>MISSING</v>
      </c>
      <c r="X2966" s="56">
        <f t="shared" si="472"/>
        <v>-99</v>
      </c>
      <c r="Y2966" s="56">
        <f t="shared" si="473"/>
        <v>-99</v>
      </c>
      <c r="Z2966" s="56">
        <f t="shared" si="474"/>
        <v>-99</v>
      </c>
      <c r="AA2966" s="56">
        <f t="shared" si="475"/>
        <v>-99</v>
      </c>
      <c r="AB2966" s="56">
        <f t="shared" si="476"/>
        <v>-99</v>
      </c>
      <c r="AC2966" s="56">
        <f t="shared" si="477"/>
        <v>-99</v>
      </c>
      <c r="AD2966" s="3"/>
      <c r="AE2966" s="82">
        <f>IF(D2966=1, 'adjustment factor'!$D$4, IF(D2966=-9,-999,IF(D2966="",-999,0)))</f>
        <v>-999</v>
      </c>
      <c r="AF2966" s="82">
        <f>IF(F2966=1, 'adjustment factor'!$D$5, IF(F2966=-9,-999,IF(F2966="",-999,0)))</f>
        <v>-999</v>
      </c>
      <c r="AG2966" s="82">
        <f>IF(E2966=1, 'adjustment factor'!$D$6, IF(E2966=-9,-999,IF(E2966="",-999,0)))</f>
        <v>-999</v>
      </c>
      <c r="AH2966" s="82">
        <f>IF(K2966&gt;=45,'adjustment factor'!$D$7,IF(K2966=-9,-1200,IF(K2966="",-1200,0)))</f>
        <v>-1200</v>
      </c>
      <c r="AI2966" s="82">
        <f>IF(L2966=1, 'adjustment factor'!$D$8, IF(L2966=-9,-999,IF(L2966="",-999,0)))</f>
        <v>-999</v>
      </c>
      <c r="AJ2966" s="82">
        <f>IF(AND(M2966&gt;=1,M2966&lt;=4),'adjustment factor'!$D$9,IF(M2966=-9,-999,IF(M2966=98,-999,IF(M2966=99,-999,IF(M2966="",-999,0)))))</f>
        <v>-999</v>
      </c>
      <c r="AK2966" s="82">
        <f>IF(H2966=1, 'adjustment factor'!$D$10, IF(H2966=-9,-999,IF(H2966="",-999,0)))</f>
        <v>-999</v>
      </c>
      <c r="AL2966" s="82">
        <f>IF(G2966=1, 'adjustment factor'!$D$11, IF(G2966=-9,-999,IF(G2966="",-999,0)))</f>
        <v>-999</v>
      </c>
      <c r="AM2966" s="82">
        <f>IF(I2966=1, 'adjustment factor'!$D$12, IF(I2966=-9,-999,IF(I2966="",-999,0)))</f>
        <v>-999</v>
      </c>
      <c r="AN2966" s="82">
        <f>IF(J2966=1, 'adjustment factor'!$D$13, IF(J2966=-9,-999,IF(J2966="",-999,0)))</f>
        <v>-999</v>
      </c>
      <c r="AO2966" s="82" t="str">
        <f t="shared" si="478"/>
        <v>-999</v>
      </c>
      <c r="AP2966" s="82" t="str">
        <f t="shared" si="479"/>
        <v>MISSING</v>
      </c>
    </row>
    <row r="2967" spans="2:42">
      <c r="B2967" s="207"/>
      <c r="C2967" s="35">
        <v>2963</v>
      </c>
      <c r="D2967" s="161"/>
      <c r="E2967" s="161"/>
      <c r="F2967" s="161"/>
      <c r="G2967" s="161"/>
      <c r="H2967" s="161"/>
      <c r="I2967" s="161"/>
      <c r="J2967" s="161"/>
      <c r="K2967" s="161"/>
      <c r="L2967" s="161"/>
      <c r="M2967" s="161"/>
      <c r="N2967" s="171"/>
      <c r="O2967" s="171"/>
      <c r="P2967" s="171"/>
      <c r="Q2967" s="171"/>
      <c r="R2967" s="171"/>
      <c r="S2967" s="171"/>
      <c r="T2967" s="208" t="str">
        <f t="shared" si="470"/>
        <v>MISSING</v>
      </c>
      <c r="U2967" s="208" t="str">
        <f t="shared" si="471"/>
        <v>MISSING</v>
      </c>
      <c r="X2967" s="56">
        <f t="shared" si="472"/>
        <v>-99</v>
      </c>
      <c r="Y2967" s="56">
        <f t="shared" si="473"/>
        <v>-99</v>
      </c>
      <c r="Z2967" s="56">
        <f t="shared" si="474"/>
        <v>-99</v>
      </c>
      <c r="AA2967" s="56">
        <f t="shared" si="475"/>
        <v>-99</v>
      </c>
      <c r="AB2967" s="56">
        <f t="shared" si="476"/>
        <v>-99</v>
      </c>
      <c r="AC2967" s="56">
        <f t="shared" si="477"/>
        <v>-99</v>
      </c>
      <c r="AD2967" s="3"/>
      <c r="AE2967" s="82">
        <f>IF(D2967=1, 'adjustment factor'!$D$4, IF(D2967=-9,-999,IF(D2967="",-999,0)))</f>
        <v>-999</v>
      </c>
      <c r="AF2967" s="82">
        <f>IF(F2967=1, 'adjustment factor'!$D$5, IF(F2967=-9,-999,IF(F2967="",-999,0)))</f>
        <v>-999</v>
      </c>
      <c r="AG2967" s="82">
        <f>IF(E2967=1, 'adjustment factor'!$D$6, IF(E2967=-9,-999,IF(E2967="",-999,0)))</f>
        <v>-999</v>
      </c>
      <c r="AH2967" s="82">
        <f>IF(K2967&gt;=45,'adjustment factor'!$D$7,IF(K2967=-9,-1200,IF(K2967="",-1200,0)))</f>
        <v>-1200</v>
      </c>
      <c r="AI2967" s="82">
        <f>IF(L2967=1, 'adjustment factor'!$D$8, IF(L2967=-9,-999,IF(L2967="",-999,0)))</f>
        <v>-999</v>
      </c>
      <c r="AJ2967" s="82">
        <f>IF(AND(M2967&gt;=1,M2967&lt;=4),'adjustment factor'!$D$9,IF(M2967=-9,-999,IF(M2967=98,-999,IF(M2967=99,-999,IF(M2967="",-999,0)))))</f>
        <v>-999</v>
      </c>
      <c r="AK2967" s="82">
        <f>IF(H2967=1, 'adjustment factor'!$D$10, IF(H2967=-9,-999,IF(H2967="",-999,0)))</f>
        <v>-999</v>
      </c>
      <c r="AL2967" s="82">
        <f>IF(G2967=1, 'adjustment factor'!$D$11, IF(G2967=-9,-999,IF(G2967="",-999,0)))</f>
        <v>-999</v>
      </c>
      <c r="AM2967" s="82">
        <f>IF(I2967=1, 'adjustment factor'!$D$12, IF(I2967=-9,-999,IF(I2967="",-999,0)))</f>
        <v>-999</v>
      </c>
      <c r="AN2967" s="82">
        <f>IF(J2967=1, 'adjustment factor'!$D$13, IF(J2967=-9,-999,IF(J2967="",-999,0)))</f>
        <v>-999</v>
      </c>
      <c r="AO2967" s="82" t="str">
        <f t="shared" si="478"/>
        <v>-999</v>
      </c>
      <c r="AP2967" s="82" t="str">
        <f t="shared" si="479"/>
        <v>MISSING</v>
      </c>
    </row>
    <row r="2968" spans="2:42">
      <c r="B2968" s="207"/>
      <c r="C2968" s="35">
        <v>2964</v>
      </c>
      <c r="D2968" s="161"/>
      <c r="E2968" s="161"/>
      <c r="F2968" s="161"/>
      <c r="G2968" s="161"/>
      <c r="H2968" s="161"/>
      <c r="I2968" s="161"/>
      <c r="J2968" s="161"/>
      <c r="K2968" s="161"/>
      <c r="L2968" s="161"/>
      <c r="M2968" s="161"/>
      <c r="N2968" s="171"/>
      <c r="O2968" s="171"/>
      <c r="P2968" s="171"/>
      <c r="Q2968" s="171"/>
      <c r="R2968" s="171"/>
      <c r="S2968" s="171"/>
      <c r="T2968" s="208" t="str">
        <f t="shared" si="470"/>
        <v>MISSING</v>
      </c>
      <c r="U2968" s="208" t="str">
        <f t="shared" si="471"/>
        <v>MISSING</v>
      </c>
      <c r="X2968" s="56">
        <f t="shared" si="472"/>
        <v>-99</v>
      </c>
      <c r="Y2968" s="56">
        <f t="shared" si="473"/>
        <v>-99</v>
      </c>
      <c r="Z2968" s="56">
        <f t="shared" si="474"/>
        <v>-99</v>
      </c>
      <c r="AA2968" s="56">
        <f t="shared" si="475"/>
        <v>-99</v>
      </c>
      <c r="AB2968" s="56">
        <f t="shared" si="476"/>
        <v>-99</v>
      </c>
      <c r="AC2968" s="56">
        <f t="shared" si="477"/>
        <v>-99</v>
      </c>
      <c r="AD2968" s="3"/>
      <c r="AE2968" s="82">
        <f>IF(D2968=1, 'adjustment factor'!$D$4, IF(D2968=-9,-999,IF(D2968="",-999,0)))</f>
        <v>-999</v>
      </c>
      <c r="AF2968" s="82">
        <f>IF(F2968=1, 'adjustment factor'!$D$5, IF(F2968=-9,-999,IF(F2968="",-999,0)))</f>
        <v>-999</v>
      </c>
      <c r="AG2968" s="82">
        <f>IF(E2968=1, 'adjustment factor'!$D$6, IF(E2968=-9,-999,IF(E2968="",-999,0)))</f>
        <v>-999</v>
      </c>
      <c r="AH2968" s="82">
        <f>IF(K2968&gt;=45,'adjustment factor'!$D$7,IF(K2968=-9,-1200,IF(K2968="",-1200,0)))</f>
        <v>-1200</v>
      </c>
      <c r="AI2968" s="82">
        <f>IF(L2968=1, 'adjustment factor'!$D$8, IF(L2968=-9,-999,IF(L2968="",-999,0)))</f>
        <v>-999</v>
      </c>
      <c r="AJ2968" s="82">
        <f>IF(AND(M2968&gt;=1,M2968&lt;=4),'adjustment factor'!$D$9,IF(M2968=-9,-999,IF(M2968=98,-999,IF(M2968=99,-999,IF(M2968="",-999,0)))))</f>
        <v>-999</v>
      </c>
      <c r="AK2968" s="82">
        <f>IF(H2968=1, 'adjustment factor'!$D$10, IF(H2968=-9,-999,IF(H2968="",-999,0)))</f>
        <v>-999</v>
      </c>
      <c r="AL2968" s="82">
        <f>IF(G2968=1, 'adjustment factor'!$D$11, IF(G2968=-9,-999,IF(G2968="",-999,0)))</f>
        <v>-999</v>
      </c>
      <c r="AM2968" s="82">
        <f>IF(I2968=1, 'adjustment factor'!$D$12, IF(I2968=-9,-999,IF(I2968="",-999,0)))</f>
        <v>-999</v>
      </c>
      <c r="AN2968" s="82">
        <f>IF(J2968=1, 'adjustment factor'!$D$13, IF(J2968=-9,-999,IF(J2968="",-999,0)))</f>
        <v>-999</v>
      </c>
      <c r="AO2968" s="82" t="str">
        <f t="shared" si="478"/>
        <v>-999</v>
      </c>
      <c r="AP2968" s="82" t="str">
        <f t="shared" si="479"/>
        <v>MISSING</v>
      </c>
    </row>
    <row r="2969" spans="2:42">
      <c r="B2969" s="207"/>
      <c r="C2969" s="35">
        <v>2965</v>
      </c>
      <c r="D2969" s="161"/>
      <c r="E2969" s="161"/>
      <c r="F2969" s="161"/>
      <c r="G2969" s="161"/>
      <c r="H2969" s="161"/>
      <c r="I2969" s="161"/>
      <c r="J2969" s="161"/>
      <c r="K2969" s="161"/>
      <c r="L2969" s="161"/>
      <c r="M2969" s="161"/>
      <c r="N2969" s="171"/>
      <c r="O2969" s="171"/>
      <c r="P2969" s="171"/>
      <c r="Q2969" s="171"/>
      <c r="R2969" s="171"/>
      <c r="S2969" s="171"/>
      <c r="T2969" s="208" t="str">
        <f t="shared" si="470"/>
        <v>MISSING</v>
      </c>
      <c r="U2969" s="208" t="str">
        <f t="shared" si="471"/>
        <v>MISSING</v>
      </c>
      <c r="X2969" s="56">
        <f t="shared" si="472"/>
        <v>-99</v>
      </c>
      <c r="Y2969" s="56">
        <f t="shared" si="473"/>
        <v>-99</v>
      </c>
      <c r="Z2969" s="56">
        <f t="shared" si="474"/>
        <v>-99</v>
      </c>
      <c r="AA2969" s="56">
        <f t="shared" si="475"/>
        <v>-99</v>
      </c>
      <c r="AB2969" s="56">
        <f t="shared" si="476"/>
        <v>-99</v>
      </c>
      <c r="AC2969" s="56">
        <f t="shared" si="477"/>
        <v>-99</v>
      </c>
      <c r="AD2969" s="3"/>
      <c r="AE2969" s="82">
        <f>IF(D2969=1, 'adjustment factor'!$D$4, IF(D2969=-9,-999,IF(D2969="",-999,0)))</f>
        <v>-999</v>
      </c>
      <c r="AF2969" s="82">
        <f>IF(F2969=1, 'adjustment factor'!$D$5, IF(F2969=-9,-999,IF(F2969="",-999,0)))</f>
        <v>-999</v>
      </c>
      <c r="AG2969" s="82">
        <f>IF(E2969=1, 'adjustment factor'!$D$6, IF(E2969=-9,-999,IF(E2969="",-999,0)))</f>
        <v>-999</v>
      </c>
      <c r="AH2969" s="82">
        <f>IF(K2969&gt;=45,'adjustment factor'!$D$7,IF(K2969=-9,-1200,IF(K2969="",-1200,0)))</f>
        <v>-1200</v>
      </c>
      <c r="AI2969" s="82">
        <f>IF(L2969=1, 'adjustment factor'!$D$8, IF(L2969=-9,-999,IF(L2969="",-999,0)))</f>
        <v>-999</v>
      </c>
      <c r="AJ2969" s="82">
        <f>IF(AND(M2969&gt;=1,M2969&lt;=4),'adjustment factor'!$D$9,IF(M2969=-9,-999,IF(M2969=98,-999,IF(M2969=99,-999,IF(M2969="",-999,0)))))</f>
        <v>-999</v>
      </c>
      <c r="AK2969" s="82">
        <f>IF(H2969=1, 'adjustment factor'!$D$10, IF(H2969=-9,-999,IF(H2969="",-999,0)))</f>
        <v>-999</v>
      </c>
      <c r="AL2969" s="82">
        <f>IF(G2969=1, 'adjustment factor'!$D$11, IF(G2969=-9,-999,IF(G2969="",-999,0)))</f>
        <v>-999</v>
      </c>
      <c r="AM2969" s="82">
        <f>IF(I2969=1, 'adjustment factor'!$D$12, IF(I2969=-9,-999,IF(I2969="",-999,0)))</f>
        <v>-999</v>
      </c>
      <c r="AN2969" s="82">
        <f>IF(J2969=1, 'adjustment factor'!$D$13, IF(J2969=-9,-999,IF(J2969="",-999,0)))</f>
        <v>-999</v>
      </c>
      <c r="AO2969" s="82" t="str">
        <f t="shared" si="478"/>
        <v>-999</v>
      </c>
      <c r="AP2969" s="82" t="str">
        <f t="shared" si="479"/>
        <v>MISSING</v>
      </c>
    </row>
    <row r="2970" spans="2:42">
      <c r="B2970" s="207"/>
      <c r="C2970" s="35">
        <v>2966</v>
      </c>
      <c r="D2970" s="161"/>
      <c r="E2970" s="161"/>
      <c r="F2970" s="161"/>
      <c r="G2970" s="161"/>
      <c r="H2970" s="161"/>
      <c r="I2970" s="161"/>
      <c r="J2970" s="161"/>
      <c r="K2970" s="161"/>
      <c r="L2970" s="161"/>
      <c r="M2970" s="161"/>
      <c r="N2970" s="171"/>
      <c r="O2970" s="171"/>
      <c r="P2970" s="171"/>
      <c r="Q2970" s="171"/>
      <c r="R2970" s="171"/>
      <c r="S2970" s="171"/>
      <c r="T2970" s="208" t="str">
        <f t="shared" si="470"/>
        <v>MISSING</v>
      </c>
      <c r="U2970" s="208" t="str">
        <f t="shared" si="471"/>
        <v>MISSING</v>
      </c>
      <c r="X2970" s="56">
        <f t="shared" si="472"/>
        <v>-99</v>
      </c>
      <c r="Y2970" s="56">
        <f t="shared" si="473"/>
        <v>-99</v>
      </c>
      <c r="Z2970" s="56">
        <f t="shared" si="474"/>
        <v>-99</v>
      </c>
      <c r="AA2970" s="56">
        <f t="shared" si="475"/>
        <v>-99</v>
      </c>
      <c r="AB2970" s="56">
        <f t="shared" si="476"/>
        <v>-99</v>
      </c>
      <c r="AC2970" s="56">
        <f t="shared" si="477"/>
        <v>-99</v>
      </c>
      <c r="AD2970" s="3"/>
      <c r="AE2970" s="82">
        <f>IF(D2970=1, 'adjustment factor'!$D$4, IF(D2970=-9,-999,IF(D2970="",-999,0)))</f>
        <v>-999</v>
      </c>
      <c r="AF2970" s="82">
        <f>IF(F2970=1, 'adjustment factor'!$D$5, IF(F2970=-9,-999,IF(F2970="",-999,0)))</f>
        <v>-999</v>
      </c>
      <c r="AG2970" s="82">
        <f>IF(E2970=1, 'adjustment factor'!$D$6, IF(E2970=-9,-999,IF(E2970="",-999,0)))</f>
        <v>-999</v>
      </c>
      <c r="AH2970" s="82">
        <f>IF(K2970&gt;=45,'adjustment factor'!$D$7,IF(K2970=-9,-1200,IF(K2970="",-1200,0)))</f>
        <v>-1200</v>
      </c>
      <c r="AI2970" s="82">
        <f>IF(L2970=1, 'adjustment factor'!$D$8, IF(L2970=-9,-999,IF(L2970="",-999,0)))</f>
        <v>-999</v>
      </c>
      <c r="AJ2970" s="82">
        <f>IF(AND(M2970&gt;=1,M2970&lt;=4),'adjustment factor'!$D$9,IF(M2970=-9,-999,IF(M2970=98,-999,IF(M2970=99,-999,IF(M2970="",-999,0)))))</f>
        <v>-999</v>
      </c>
      <c r="AK2970" s="82">
        <f>IF(H2970=1, 'adjustment factor'!$D$10, IF(H2970=-9,-999,IF(H2970="",-999,0)))</f>
        <v>-999</v>
      </c>
      <c r="AL2970" s="82">
        <f>IF(G2970=1, 'adjustment factor'!$D$11, IF(G2970=-9,-999,IF(G2970="",-999,0)))</f>
        <v>-999</v>
      </c>
      <c r="AM2970" s="82">
        <f>IF(I2970=1, 'adjustment factor'!$D$12, IF(I2970=-9,-999,IF(I2970="",-999,0)))</f>
        <v>-999</v>
      </c>
      <c r="AN2970" s="82">
        <f>IF(J2970=1, 'adjustment factor'!$D$13, IF(J2970=-9,-999,IF(J2970="",-999,0)))</f>
        <v>-999</v>
      </c>
      <c r="AO2970" s="82" t="str">
        <f t="shared" si="478"/>
        <v>-999</v>
      </c>
      <c r="AP2970" s="82" t="str">
        <f t="shared" si="479"/>
        <v>MISSING</v>
      </c>
    </row>
    <row r="2971" spans="2:42">
      <c r="B2971" s="207"/>
      <c r="C2971" s="35">
        <v>2967</v>
      </c>
      <c r="D2971" s="161"/>
      <c r="E2971" s="161"/>
      <c r="F2971" s="161"/>
      <c r="G2971" s="161"/>
      <c r="H2971" s="161"/>
      <c r="I2971" s="161"/>
      <c r="J2971" s="161"/>
      <c r="K2971" s="161"/>
      <c r="L2971" s="161"/>
      <c r="M2971" s="161"/>
      <c r="N2971" s="171"/>
      <c r="O2971" s="171"/>
      <c r="P2971" s="171"/>
      <c r="Q2971" s="171"/>
      <c r="R2971" s="171"/>
      <c r="S2971" s="171"/>
      <c r="T2971" s="208" t="str">
        <f t="shared" si="470"/>
        <v>MISSING</v>
      </c>
      <c r="U2971" s="208" t="str">
        <f t="shared" si="471"/>
        <v>MISSING</v>
      </c>
      <c r="X2971" s="56">
        <f t="shared" si="472"/>
        <v>-99</v>
      </c>
      <c r="Y2971" s="56">
        <f t="shared" si="473"/>
        <v>-99</v>
      </c>
      <c r="Z2971" s="56">
        <f t="shared" si="474"/>
        <v>-99</v>
      </c>
      <c r="AA2971" s="56">
        <f t="shared" si="475"/>
        <v>-99</v>
      </c>
      <c r="AB2971" s="56">
        <f t="shared" si="476"/>
        <v>-99</v>
      </c>
      <c r="AC2971" s="56">
        <f t="shared" si="477"/>
        <v>-99</v>
      </c>
      <c r="AD2971" s="3"/>
      <c r="AE2971" s="82">
        <f>IF(D2971=1, 'adjustment factor'!$D$4, IF(D2971=-9,-999,IF(D2971="",-999,0)))</f>
        <v>-999</v>
      </c>
      <c r="AF2971" s="82">
        <f>IF(F2971=1, 'adjustment factor'!$D$5, IF(F2971=-9,-999,IF(F2971="",-999,0)))</f>
        <v>-999</v>
      </c>
      <c r="AG2971" s="82">
        <f>IF(E2971=1, 'adjustment factor'!$D$6, IF(E2971=-9,-999,IF(E2971="",-999,0)))</f>
        <v>-999</v>
      </c>
      <c r="AH2971" s="82">
        <f>IF(K2971&gt;=45,'adjustment factor'!$D$7,IF(K2971=-9,-1200,IF(K2971="",-1200,0)))</f>
        <v>-1200</v>
      </c>
      <c r="AI2971" s="82">
        <f>IF(L2971=1, 'adjustment factor'!$D$8, IF(L2971=-9,-999,IF(L2971="",-999,0)))</f>
        <v>-999</v>
      </c>
      <c r="AJ2971" s="82">
        <f>IF(AND(M2971&gt;=1,M2971&lt;=4),'adjustment factor'!$D$9,IF(M2971=-9,-999,IF(M2971=98,-999,IF(M2971=99,-999,IF(M2971="",-999,0)))))</f>
        <v>-999</v>
      </c>
      <c r="AK2971" s="82">
        <f>IF(H2971=1, 'adjustment factor'!$D$10, IF(H2971=-9,-999,IF(H2971="",-999,0)))</f>
        <v>-999</v>
      </c>
      <c r="AL2971" s="82">
        <f>IF(G2971=1, 'adjustment factor'!$D$11, IF(G2971=-9,-999,IF(G2971="",-999,0)))</f>
        <v>-999</v>
      </c>
      <c r="AM2971" s="82">
        <f>IF(I2971=1, 'adjustment factor'!$D$12, IF(I2971=-9,-999,IF(I2971="",-999,0)))</f>
        <v>-999</v>
      </c>
      <c r="AN2971" s="82">
        <f>IF(J2971=1, 'adjustment factor'!$D$13, IF(J2971=-9,-999,IF(J2971="",-999,0)))</f>
        <v>-999</v>
      </c>
      <c r="AO2971" s="82" t="str">
        <f t="shared" si="478"/>
        <v>-999</v>
      </c>
      <c r="AP2971" s="82" t="str">
        <f t="shared" si="479"/>
        <v>MISSING</v>
      </c>
    </row>
    <row r="2972" spans="2:42">
      <c r="B2972" s="207"/>
      <c r="C2972" s="35">
        <v>2968</v>
      </c>
      <c r="D2972" s="161"/>
      <c r="E2972" s="161"/>
      <c r="F2972" s="161"/>
      <c r="G2972" s="161"/>
      <c r="H2972" s="161"/>
      <c r="I2972" s="161"/>
      <c r="J2972" s="161"/>
      <c r="K2972" s="161"/>
      <c r="L2972" s="161"/>
      <c r="M2972" s="161"/>
      <c r="N2972" s="171"/>
      <c r="O2972" s="171"/>
      <c r="P2972" s="171"/>
      <c r="Q2972" s="171"/>
      <c r="R2972" s="171"/>
      <c r="S2972" s="171"/>
      <c r="T2972" s="208" t="str">
        <f t="shared" si="470"/>
        <v>MISSING</v>
      </c>
      <c r="U2972" s="208" t="str">
        <f t="shared" si="471"/>
        <v>MISSING</v>
      </c>
      <c r="X2972" s="56">
        <f t="shared" si="472"/>
        <v>-99</v>
      </c>
      <c r="Y2972" s="56">
        <f t="shared" si="473"/>
        <v>-99</v>
      </c>
      <c r="Z2972" s="56">
        <f t="shared" si="474"/>
        <v>-99</v>
      </c>
      <c r="AA2972" s="56">
        <f t="shared" si="475"/>
        <v>-99</v>
      </c>
      <c r="AB2972" s="56">
        <f t="shared" si="476"/>
        <v>-99</v>
      </c>
      <c r="AC2972" s="56">
        <f t="shared" si="477"/>
        <v>-99</v>
      </c>
      <c r="AD2972" s="3"/>
      <c r="AE2972" s="82">
        <f>IF(D2972=1, 'adjustment factor'!$D$4, IF(D2972=-9,-999,IF(D2972="",-999,0)))</f>
        <v>-999</v>
      </c>
      <c r="AF2972" s="82">
        <f>IF(F2972=1, 'adjustment factor'!$D$5, IF(F2972=-9,-999,IF(F2972="",-999,0)))</f>
        <v>-999</v>
      </c>
      <c r="AG2972" s="82">
        <f>IF(E2972=1, 'adjustment factor'!$D$6, IF(E2972=-9,-999,IF(E2972="",-999,0)))</f>
        <v>-999</v>
      </c>
      <c r="AH2972" s="82">
        <f>IF(K2972&gt;=45,'adjustment factor'!$D$7,IF(K2972=-9,-1200,IF(K2972="",-1200,0)))</f>
        <v>-1200</v>
      </c>
      <c r="AI2972" s="82">
        <f>IF(L2972=1, 'adjustment factor'!$D$8, IF(L2972=-9,-999,IF(L2972="",-999,0)))</f>
        <v>-999</v>
      </c>
      <c r="AJ2972" s="82">
        <f>IF(AND(M2972&gt;=1,M2972&lt;=4),'adjustment factor'!$D$9,IF(M2972=-9,-999,IF(M2972=98,-999,IF(M2972=99,-999,IF(M2972="",-999,0)))))</f>
        <v>-999</v>
      </c>
      <c r="AK2972" s="82">
        <f>IF(H2972=1, 'adjustment factor'!$D$10, IF(H2972=-9,-999,IF(H2972="",-999,0)))</f>
        <v>-999</v>
      </c>
      <c r="AL2972" s="82">
        <f>IF(G2972=1, 'adjustment factor'!$D$11, IF(G2972=-9,-999,IF(G2972="",-999,0)))</f>
        <v>-999</v>
      </c>
      <c r="AM2972" s="82">
        <f>IF(I2972=1, 'adjustment factor'!$D$12, IF(I2972=-9,-999,IF(I2972="",-999,0)))</f>
        <v>-999</v>
      </c>
      <c r="AN2972" s="82">
        <f>IF(J2972=1, 'adjustment factor'!$D$13, IF(J2972=-9,-999,IF(J2972="",-999,0)))</f>
        <v>-999</v>
      </c>
      <c r="AO2972" s="82" t="str">
        <f t="shared" si="478"/>
        <v>-999</v>
      </c>
      <c r="AP2972" s="82" t="str">
        <f t="shared" si="479"/>
        <v>MISSING</v>
      </c>
    </row>
    <row r="2973" spans="2:42">
      <c r="B2973" s="207"/>
      <c r="C2973" s="35">
        <v>2969</v>
      </c>
      <c r="D2973" s="161"/>
      <c r="E2973" s="161"/>
      <c r="F2973" s="161"/>
      <c r="G2973" s="161"/>
      <c r="H2973" s="161"/>
      <c r="I2973" s="161"/>
      <c r="J2973" s="161"/>
      <c r="K2973" s="161"/>
      <c r="L2973" s="161"/>
      <c r="M2973" s="161"/>
      <c r="N2973" s="171"/>
      <c r="O2973" s="171"/>
      <c r="P2973" s="171"/>
      <c r="Q2973" s="171"/>
      <c r="R2973" s="171"/>
      <c r="S2973" s="171"/>
      <c r="T2973" s="208" t="str">
        <f t="shared" si="470"/>
        <v>MISSING</v>
      </c>
      <c r="U2973" s="208" t="str">
        <f t="shared" si="471"/>
        <v>MISSING</v>
      </c>
      <c r="X2973" s="56">
        <f t="shared" si="472"/>
        <v>-99</v>
      </c>
      <c r="Y2973" s="56">
        <f t="shared" si="473"/>
        <v>-99</v>
      </c>
      <c r="Z2973" s="56">
        <f t="shared" si="474"/>
        <v>-99</v>
      </c>
      <c r="AA2973" s="56">
        <f t="shared" si="475"/>
        <v>-99</v>
      </c>
      <c r="AB2973" s="56">
        <f t="shared" si="476"/>
        <v>-99</v>
      </c>
      <c r="AC2973" s="56">
        <f t="shared" si="477"/>
        <v>-99</v>
      </c>
      <c r="AD2973" s="3"/>
      <c r="AE2973" s="82">
        <f>IF(D2973=1, 'adjustment factor'!$D$4, IF(D2973=-9,-999,IF(D2973="",-999,0)))</f>
        <v>-999</v>
      </c>
      <c r="AF2973" s="82">
        <f>IF(F2973=1, 'adjustment factor'!$D$5, IF(F2973=-9,-999,IF(F2973="",-999,0)))</f>
        <v>-999</v>
      </c>
      <c r="AG2973" s="82">
        <f>IF(E2973=1, 'adjustment factor'!$D$6, IF(E2973=-9,-999,IF(E2973="",-999,0)))</f>
        <v>-999</v>
      </c>
      <c r="AH2973" s="82">
        <f>IF(K2973&gt;=45,'adjustment factor'!$D$7,IF(K2973=-9,-1200,IF(K2973="",-1200,0)))</f>
        <v>-1200</v>
      </c>
      <c r="AI2973" s="82">
        <f>IF(L2973=1, 'adjustment factor'!$D$8, IF(L2973=-9,-999,IF(L2973="",-999,0)))</f>
        <v>-999</v>
      </c>
      <c r="AJ2973" s="82">
        <f>IF(AND(M2973&gt;=1,M2973&lt;=4),'adjustment factor'!$D$9,IF(M2973=-9,-999,IF(M2973=98,-999,IF(M2973=99,-999,IF(M2973="",-999,0)))))</f>
        <v>-999</v>
      </c>
      <c r="AK2973" s="82">
        <f>IF(H2973=1, 'adjustment factor'!$D$10, IF(H2973=-9,-999,IF(H2973="",-999,0)))</f>
        <v>-999</v>
      </c>
      <c r="AL2973" s="82">
        <f>IF(G2973=1, 'adjustment factor'!$D$11, IF(G2973=-9,-999,IF(G2973="",-999,0)))</f>
        <v>-999</v>
      </c>
      <c r="AM2973" s="82">
        <f>IF(I2973=1, 'adjustment factor'!$D$12, IF(I2973=-9,-999,IF(I2973="",-999,0)))</f>
        <v>-999</v>
      </c>
      <c r="AN2973" s="82">
        <f>IF(J2973=1, 'adjustment factor'!$D$13, IF(J2973=-9,-999,IF(J2973="",-999,0)))</f>
        <v>-999</v>
      </c>
      <c r="AO2973" s="82" t="str">
        <f t="shared" si="478"/>
        <v>-999</v>
      </c>
      <c r="AP2973" s="82" t="str">
        <f t="shared" si="479"/>
        <v>MISSING</v>
      </c>
    </row>
    <row r="2974" spans="2:42">
      <c r="B2974" s="207"/>
      <c r="C2974" s="35">
        <v>2970</v>
      </c>
      <c r="D2974" s="161"/>
      <c r="E2974" s="161"/>
      <c r="F2974" s="161"/>
      <c r="G2974" s="161"/>
      <c r="H2974" s="161"/>
      <c r="I2974" s="161"/>
      <c r="J2974" s="161"/>
      <c r="K2974" s="161"/>
      <c r="L2974" s="161"/>
      <c r="M2974" s="161"/>
      <c r="N2974" s="171"/>
      <c r="O2974" s="171"/>
      <c r="P2974" s="171"/>
      <c r="Q2974" s="171"/>
      <c r="R2974" s="171"/>
      <c r="S2974" s="171"/>
      <c r="T2974" s="208" t="str">
        <f t="shared" si="470"/>
        <v>MISSING</v>
      </c>
      <c r="U2974" s="208" t="str">
        <f t="shared" si="471"/>
        <v>MISSING</v>
      </c>
      <c r="X2974" s="56">
        <f t="shared" si="472"/>
        <v>-99</v>
      </c>
      <c r="Y2974" s="56">
        <f t="shared" si="473"/>
        <v>-99</v>
      </c>
      <c r="Z2974" s="56">
        <f t="shared" si="474"/>
        <v>-99</v>
      </c>
      <c r="AA2974" s="56">
        <f t="shared" si="475"/>
        <v>-99</v>
      </c>
      <c r="AB2974" s="56">
        <f t="shared" si="476"/>
        <v>-99</v>
      </c>
      <c r="AC2974" s="56">
        <f t="shared" si="477"/>
        <v>-99</v>
      </c>
      <c r="AD2974" s="3"/>
      <c r="AE2974" s="82">
        <f>IF(D2974=1, 'adjustment factor'!$D$4, IF(D2974=-9,-999,IF(D2974="",-999,0)))</f>
        <v>-999</v>
      </c>
      <c r="AF2974" s="82">
        <f>IF(F2974=1, 'adjustment factor'!$D$5, IF(F2974=-9,-999,IF(F2974="",-999,0)))</f>
        <v>-999</v>
      </c>
      <c r="AG2974" s="82">
        <f>IF(E2974=1, 'adjustment factor'!$D$6, IF(E2974=-9,-999,IF(E2974="",-999,0)))</f>
        <v>-999</v>
      </c>
      <c r="AH2974" s="82">
        <f>IF(K2974&gt;=45,'adjustment factor'!$D$7,IF(K2974=-9,-1200,IF(K2974="",-1200,0)))</f>
        <v>-1200</v>
      </c>
      <c r="AI2974" s="82">
        <f>IF(L2974=1, 'adjustment factor'!$D$8, IF(L2974=-9,-999,IF(L2974="",-999,0)))</f>
        <v>-999</v>
      </c>
      <c r="AJ2974" s="82">
        <f>IF(AND(M2974&gt;=1,M2974&lt;=4),'adjustment factor'!$D$9,IF(M2974=-9,-999,IF(M2974=98,-999,IF(M2974=99,-999,IF(M2974="",-999,0)))))</f>
        <v>-999</v>
      </c>
      <c r="AK2974" s="82">
        <f>IF(H2974=1, 'adjustment factor'!$D$10, IF(H2974=-9,-999,IF(H2974="",-999,0)))</f>
        <v>-999</v>
      </c>
      <c r="AL2974" s="82">
        <f>IF(G2974=1, 'adjustment factor'!$D$11, IF(G2974=-9,-999,IF(G2974="",-999,0)))</f>
        <v>-999</v>
      </c>
      <c r="AM2974" s="82">
        <f>IF(I2974=1, 'adjustment factor'!$D$12, IF(I2974=-9,-999,IF(I2974="",-999,0)))</f>
        <v>-999</v>
      </c>
      <c r="AN2974" s="82">
        <f>IF(J2974=1, 'adjustment factor'!$D$13, IF(J2974=-9,-999,IF(J2974="",-999,0)))</f>
        <v>-999</v>
      </c>
      <c r="AO2974" s="82" t="str">
        <f t="shared" si="478"/>
        <v>-999</v>
      </c>
      <c r="AP2974" s="82" t="str">
        <f t="shared" si="479"/>
        <v>MISSING</v>
      </c>
    </row>
    <row r="2975" spans="2:42">
      <c r="B2975" s="207"/>
      <c r="C2975" s="35">
        <v>2971</v>
      </c>
      <c r="D2975" s="161"/>
      <c r="E2975" s="161"/>
      <c r="F2975" s="161"/>
      <c r="G2975" s="161"/>
      <c r="H2975" s="161"/>
      <c r="I2975" s="161"/>
      <c r="J2975" s="161"/>
      <c r="K2975" s="161"/>
      <c r="L2975" s="161"/>
      <c r="M2975" s="161"/>
      <c r="N2975" s="171"/>
      <c r="O2975" s="171"/>
      <c r="P2975" s="171"/>
      <c r="Q2975" s="171"/>
      <c r="R2975" s="171"/>
      <c r="S2975" s="171"/>
      <c r="T2975" s="208" t="str">
        <f t="shared" si="470"/>
        <v>MISSING</v>
      </c>
      <c r="U2975" s="208" t="str">
        <f t="shared" si="471"/>
        <v>MISSING</v>
      </c>
      <c r="X2975" s="56">
        <f t="shared" si="472"/>
        <v>-99</v>
      </c>
      <c r="Y2975" s="56">
        <f t="shared" si="473"/>
        <v>-99</v>
      </c>
      <c r="Z2975" s="56">
        <f t="shared" si="474"/>
        <v>-99</v>
      </c>
      <c r="AA2975" s="56">
        <f t="shared" si="475"/>
        <v>-99</v>
      </c>
      <c r="AB2975" s="56">
        <f t="shared" si="476"/>
        <v>-99</v>
      </c>
      <c r="AC2975" s="56">
        <f t="shared" si="477"/>
        <v>-99</v>
      </c>
      <c r="AD2975" s="3"/>
      <c r="AE2975" s="82">
        <f>IF(D2975=1, 'adjustment factor'!$D$4, IF(D2975=-9,-999,IF(D2975="",-999,0)))</f>
        <v>-999</v>
      </c>
      <c r="AF2975" s="82">
        <f>IF(F2975=1, 'adjustment factor'!$D$5, IF(F2975=-9,-999,IF(F2975="",-999,0)))</f>
        <v>-999</v>
      </c>
      <c r="AG2975" s="82">
        <f>IF(E2975=1, 'adjustment factor'!$D$6, IF(E2975=-9,-999,IF(E2975="",-999,0)))</f>
        <v>-999</v>
      </c>
      <c r="AH2975" s="82">
        <f>IF(K2975&gt;=45,'adjustment factor'!$D$7,IF(K2975=-9,-1200,IF(K2975="",-1200,0)))</f>
        <v>-1200</v>
      </c>
      <c r="AI2975" s="82">
        <f>IF(L2975=1, 'adjustment factor'!$D$8, IF(L2975=-9,-999,IF(L2975="",-999,0)))</f>
        <v>-999</v>
      </c>
      <c r="AJ2975" s="82">
        <f>IF(AND(M2975&gt;=1,M2975&lt;=4),'adjustment factor'!$D$9,IF(M2975=-9,-999,IF(M2975=98,-999,IF(M2975=99,-999,IF(M2975="",-999,0)))))</f>
        <v>-999</v>
      </c>
      <c r="AK2975" s="82">
        <f>IF(H2975=1, 'adjustment factor'!$D$10, IF(H2975=-9,-999,IF(H2975="",-999,0)))</f>
        <v>-999</v>
      </c>
      <c r="AL2975" s="82">
        <f>IF(G2975=1, 'adjustment factor'!$D$11, IF(G2975=-9,-999,IF(G2975="",-999,0)))</f>
        <v>-999</v>
      </c>
      <c r="AM2975" s="82">
        <f>IF(I2975=1, 'adjustment factor'!$D$12, IF(I2975=-9,-999,IF(I2975="",-999,0)))</f>
        <v>-999</v>
      </c>
      <c r="AN2975" s="82">
        <f>IF(J2975=1, 'adjustment factor'!$D$13, IF(J2975=-9,-999,IF(J2975="",-999,0)))</f>
        <v>-999</v>
      </c>
      <c r="AO2975" s="82" t="str">
        <f t="shared" si="478"/>
        <v>-999</v>
      </c>
      <c r="AP2975" s="82" t="str">
        <f t="shared" si="479"/>
        <v>MISSING</v>
      </c>
    </row>
    <row r="2976" spans="2:42">
      <c r="B2976" s="207"/>
      <c r="C2976" s="35">
        <v>2972</v>
      </c>
      <c r="D2976" s="161"/>
      <c r="E2976" s="161"/>
      <c r="F2976" s="161"/>
      <c r="G2976" s="161"/>
      <c r="H2976" s="161"/>
      <c r="I2976" s="161"/>
      <c r="J2976" s="161"/>
      <c r="K2976" s="161"/>
      <c r="L2976" s="161"/>
      <c r="M2976" s="161"/>
      <c r="N2976" s="171"/>
      <c r="O2976" s="171"/>
      <c r="P2976" s="171"/>
      <c r="Q2976" s="171"/>
      <c r="R2976" s="171"/>
      <c r="S2976" s="171"/>
      <c r="T2976" s="208" t="str">
        <f t="shared" si="470"/>
        <v>MISSING</v>
      </c>
      <c r="U2976" s="208" t="str">
        <f t="shared" si="471"/>
        <v>MISSING</v>
      </c>
      <c r="X2976" s="56">
        <f t="shared" si="472"/>
        <v>-99</v>
      </c>
      <c r="Y2976" s="56">
        <f t="shared" si="473"/>
        <v>-99</v>
      </c>
      <c r="Z2976" s="56">
        <f t="shared" si="474"/>
        <v>-99</v>
      </c>
      <c r="AA2976" s="56">
        <f t="shared" si="475"/>
        <v>-99</v>
      </c>
      <c r="AB2976" s="56">
        <f t="shared" si="476"/>
        <v>-99</v>
      </c>
      <c r="AC2976" s="56">
        <f t="shared" si="477"/>
        <v>-99</v>
      </c>
      <c r="AD2976" s="3"/>
      <c r="AE2976" s="82">
        <f>IF(D2976=1, 'adjustment factor'!$D$4, IF(D2976=-9,-999,IF(D2976="",-999,0)))</f>
        <v>-999</v>
      </c>
      <c r="AF2976" s="82">
        <f>IF(F2976=1, 'adjustment factor'!$D$5, IF(F2976=-9,-999,IF(F2976="",-999,0)))</f>
        <v>-999</v>
      </c>
      <c r="AG2976" s="82">
        <f>IF(E2976=1, 'adjustment factor'!$D$6, IF(E2976=-9,-999,IF(E2976="",-999,0)))</f>
        <v>-999</v>
      </c>
      <c r="AH2976" s="82">
        <f>IF(K2976&gt;=45,'adjustment factor'!$D$7,IF(K2976=-9,-1200,IF(K2976="",-1200,0)))</f>
        <v>-1200</v>
      </c>
      <c r="AI2976" s="82">
        <f>IF(L2976=1, 'adjustment factor'!$D$8, IF(L2976=-9,-999,IF(L2976="",-999,0)))</f>
        <v>-999</v>
      </c>
      <c r="AJ2976" s="82">
        <f>IF(AND(M2976&gt;=1,M2976&lt;=4),'adjustment factor'!$D$9,IF(M2976=-9,-999,IF(M2976=98,-999,IF(M2976=99,-999,IF(M2976="",-999,0)))))</f>
        <v>-999</v>
      </c>
      <c r="AK2976" s="82">
        <f>IF(H2976=1, 'adjustment factor'!$D$10, IF(H2976=-9,-999,IF(H2976="",-999,0)))</f>
        <v>-999</v>
      </c>
      <c r="AL2976" s="82">
        <f>IF(G2976=1, 'adjustment factor'!$D$11, IF(G2976=-9,-999,IF(G2976="",-999,0)))</f>
        <v>-999</v>
      </c>
      <c r="AM2976" s="82">
        <f>IF(I2976=1, 'adjustment factor'!$D$12, IF(I2976=-9,-999,IF(I2976="",-999,0)))</f>
        <v>-999</v>
      </c>
      <c r="AN2976" s="82">
        <f>IF(J2976=1, 'adjustment factor'!$D$13, IF(J2976=-9,-999,IF(J2976="",-999,0)))</f>
        <v>-999</v>
      </c>
      <c r="AO2976" s="82" t="str">
        <f t="shared" si="478"/>
        <v>-999</v>
      </c>
      <c r="AP2976" s="82" t="str">
        <f t="shared" si="479"/>
        <v>MISSING</v>
      </c>
    </row>
    <row r="2977" spans="2:42">
      <c r="B2977" s="207"/>
      <c r="C2977" s="35">
        <v>2973</v>
      </c>
      <c r="D2977" s="161"/>
      <c r="E2977" s="161"/>
      <c r="F2977" s="161"/>
      <c r="G2977" s="161"/>
      <c r="H2977" s="161"/>
      <c r="I2977" s="161"/>
      <c r="J2977" s="161"/>
      <c r="K2977" s="161"/>
      <c r="L2977" s="161"/>
      <c r="M2977" s="161"/>
      <c r="N2977" s="171"/>
      <c r="O2977" s="171"/>
      <c r="P2977" s="171"/>
      <c r="Q2977" s="171"/>
      <c r="R2977" s="171"/>
      <c r="S2977" s="171"/>
      <c r="T2977" s="208" t="str">
        <f t="shared" si="470"/>
        <v>MISSING</v>
      </c>
      <c r="U2977" s="208" t="str">
        <f t="shared" si="471"/>
        <v>MISSING</v>
      </c>
      <c r="X2977" s="56">
        <f t="shared" si="472"/>
        <v>-99</v>
      </c>
      <c r="Y2977" s="56">
        <f t="shared" si="473"/>
        <v>-99</v>
      </c>
      <c r="Z2977" s="56">
        <f t="shared" si="474"/>
        <v>-99</v>
      </c>
      <c r="AA2977" s="56">
        <f t="shared" si="475"/>
        <v>-99</v>
      </c>
      <c r="AB2977" s="56">
        <f t="shared" si="476"/>
        <v>-99</v>
      </c>
      <c r="AC2977" s="56">
        <f t="shared" si="477"/>
        <v>-99</v>
      </c>
      <c r="AD2977" s="3"/>
      <c r="AE2977" s="82">
        <f>IF(D2977=1, 'adjustment factor'!$D$4, IF(D2977=-9,-999,IF(D2977="",-999,0)))</f>
        <v>-999</v>
      </c>
      <c r="AF2977" s="82">
        <f>IF(F2977=1, 'adjustment factor'!$D$5, IF(F2977=-9,-999,IF(F2977="",-999,0)))</f>
        <v>-999</v>
      </c>
      <c r="AG2977" s="82">
        <f>IF(E2977=1, 'adjustment factor'!$D$6, IF(E2977=-9,-999,IF(E2977="",-999,0)))</f>
        <v>-999</v>
      </c>
      <c r="AH2977" s="82">
        <f>IF(K2977&gt;=45,'adjustment factor'!$D$7,IF(K2977=-9,-1200,IF(K2977="",-1200,0)))</f>
        <v>-1200</v>
      </c>
      <c r="AI2977" s="82">
        <f>IF(L2977=1, 'adjustment factor'!$D$8, IF(L2977=-9,-999,IF(L2977="",-999,0)))</f>
        <v>-999</v>
      </c>
      <c r="AJ2977" s="82">
        <f>IF(AND(M2977&gt;=1,M2977&lt;=4),'adjustment factor'!$D$9,IF(M2977=-9,-999,IF(M2977=98,-999,IF(M2977=99,-999,IF(M2977="",-999,0)))))</f>
        <v>-999</v>
      </c>
      <c r="AK2977" s="82">
        <f>IF(H2977=1, 'adjustment factor'!$D$10, IF(H2977=-9,-999,IF(H2977="",-999,0)))</f>
        <v>-999</v>
      </c>
      <c r="AL2977" s="82">
        <f>IF(G2977=1, 'adjustment factor'!$D$11, IF(G2977=-9,-999,IF(G2977="",-999,0)))</f>
        <v>-999</v>
      </c>
      <c r="AM2977" s="82">
        <f>IF(I2977=1, 'adjustment factor'!$D$12, IF(I2977=-9,-999,IF(I2977="",-999,0)))</f>
        <v>-999</v>
      </c>
      <c r="AN2977" s="82">
        <f>IF(J2977=1, 'adjustment factor'!$D$13, IF(J2977=-9,-999,IF(J2977="",-999,0)))</f>
        <v>-999</v>
      </c>
      <c r="AO2977" s="82" t="str">
        <f t="shared" si="478"/>
        <v>-999</v>
      </c>
      <c r="AP2977" s="82" t="str">
        <f t="shared" si="479"/>
        <v>MISSING</v>
      </c>
    </row>
    <row r="2978" spans="2:42">
      <c r="B2978" s="207"/>
      <c r="C2978" s="35">
        <v>2974</v>
      </c>
      <c r="D2978" s="161"/>
      <c r="E2978" s="161"/>
      <c r="F2978" s="161"/>
      <c r="G2978" s="161"/>
      <c r="H2978" s="161"/>
      <c r="I2978" s="161"/>
      <c r="J2978" s="161"/>
      <c r="K2978" s="161"/>
      <c r="L2978" s="161"/>
      <c r="M2978" s="161"/>
      <c r="N2978" s="171"/>
      <c r="O2978" s="171"/>
      <c r="P2978" s="171"/>
      <c r="Q2978" s="171"/>
      <c r="R2978" s="171"/>
      <c r="S2978" s="171"/>
      <c r="T2978" s="208" t="str">
        <f t="shared" si="470"/>
        <v>MISSING</v>
      </c>
      <c r="U2978" s="208" t="str">
        <f t="shared" si="471"/>
        <v>MISSING</v>
      </c>
      <c r="X2978" s="56">
        <f t="shared" si="472"/>
        <v>-99</v>
      </c>
      <c r="Y2978" s="56">
        <f t="shared" si="473"/>
        <v>-99</v>
      </c>
      <c r="Z2978" s="56">
        <f t="shared" si="474"/>
        <v>-99</v>
      </c>
      <c r="AA2978" s="56">
        <f t="shared" si="475"/>
        <v>-99</v>
      </c>
      <c r="AB2978" s="56">
        <f t="shared" si="476"/>
        <v>-99</v>
      </c>
      <c r="AC2978" s="56">
        <f t="shared" si="477"/>
        <v>-99</v>
      </c>
      <c r="AD2978" s="3"/>
      <c r="AE2978" s="82">
        <f>IF(D2978=1, 'adjustment factor'!$D$4, IF(D2978=-9,-999,IF(D2978="",-999,0)))</f>
        <v>-999</v>
      </c>
      <c r="AF2978" s="82">
        <f>IF(F2978=1, 'adjustment factor'!$D$5, IF(F2978=-9,-999,IF(F2978="",-999,0)))</f>
        <v>-999</v>
      </c>
      <c r="AG2978" s="82">
        <f>IF(E2978=1, 'adjustment factor'!$D$6, IF(E2978=-9,-999,IF(E2978="",-999,0)))</f>
        <v>-999</v>
      </c>
      <c r="AH2978" s="82">
        <f>IF(K2978&gt;=45,'adjustment factor'!$D$7,IF(K2978=-9,-1200,IF(K2978="",-1200,0)))</f>
        <v>-1200</v>
      </c>
      <c r="AI2978" s="82">
        <f>IF(L2978=1, 'adjustment factor'!$D$8, IF(L2978=-9,-999,IF(L2978="",-999,0)))</f>
        <v>-999</v>
      </c>
      <c r="AJ2978" s="82">
        <f>IF(AND(M2978&gt;=1,M2978&lt;=4),'adjustment factor'!$D$9,IF(M2978=-9,-999,IF(M2978=98,-999,IF(M2978=99,-999,IF(M2978="",-999,0)))))</f>
        <v>-999</v>
      </c>
      <c r="AK2978" s="82">
        <f>IF(H2978=1, 'adjustment factor'!$D$10, IF(H2978=-9,-999,IF(H2978="",-999,0)))</f>
        <v>-999</v>
      </c>
      <c r="AL2978" s="82">
        <f>IF(G2978=1, 'adjustment factor'!$D$11, IF(G2978=-9,-999,IF(G2978="",-999,0)))</f>
        <v>-999</v>
      </c>
      <c r="AM2978" s="82">
        <f>IF(I2978=1, 'adjustment factor'!$D$12, IF(I2978=-9,-999,IF(I2978="",-999,0)))</f>
        <v>-999</v>
      </c>
      <c r="AN2978" s="82">
        <f>IF(J2978=1, 'adjustment factor'!$D$13, IF(J2978=-9,-999,IF(J2978="",-999,0)))</f>
        <v>-999</v>
      </c>
      <c r="AO2978" s="82" t="str">
        <f t="shared" si="478"/>
        <v>-999</v>
      </c>
      <c r="AP2978" s="82" t="str">
        <f t="shared" si="479"/>
        <v>MISSING</v>
      </c>
    </row>
    <row r="2979" spans="2:42">
      <c r="B2979" s="207"/>
      <c r="C2979" s="35">
        <v>2975</v>
      </c>
      <c r="D2979" s="161"/>
      <c r="E2979" s="161"/>
      <c r="F2979" s="161"/>
      <c r="G2979" s="161"/>
      <c r="H2979" s="161"/>
      <c r="I2979" s="161"/>
      <c r="J2979" s="161"/>
      <c r="K2979" s="161"/>
      <c r="L2979" s="161"/>
      <c r="M2979" s="161"/>
      <c r="N2979" s="171"/>
      <c r="O2979" s="171"/>
      <c r="P2979" s="171"/>
      <c r="Q2979" s="171"/>
      <c r="R2979" s="171"/>
      <c r="S2979" s="171"/>
      <c r="T2979" s="208" t="str">
        <f t="shared" si="470"/>
        <v>MISSING</v>
      </c>
      <c r="U2979" s="208" t="str">
        <f t="shared" si="471"/>
        <v>MISSING</v>
      </c>
      <c r="X2979" s="56">
        <f t="shared" si="472"/>
        <v>-99</v>
      </c>
      <c r="Y2979" s="56">
        <f t="shared" si="473"/>
        <v>-99</v>
      </c>
      <c r="Z2979" s="56">
        <f t="shared" si="474"/>
        <v>-99</v>
      </c>
      <c r="AA2979" s="56">
        <f t="shared" si="475"/>
        <v>-99</v>
      </c>
      <c r="AB2979" s="56">
        <f t="shared" si="476"/>
        <v>-99</v>
      </c>
      <c r="AC2979" s="56">
        <f t="shared" si="477"/>
        <v>-99</v>
      </c>
      <c r="AD2979" s="3"/>
      <c r="AE2979" s="82">
        <f>IF(D2979=1, 'adjustment factor'!$D$4, IF(D2979=-9,-999,IF(D2979="",-999,0)))</f>
        <v>-999</v>
      </c>
      <c r="AF2979" s="82">
        <f>IF(F2979=1, 'adjustment factor'!$D$5, IF(F2979=-9,-999,IF(F2979="",-999,0)))</f>
        <v>-999</v>
      </c>
      <c r="AG2979" s="82">
        <f>IF(E2979=1, 'adjustment factor'!$D$6, IF(E2979=-9,-999,IF(E2979="",-999,0)))</f>
        <v>-999</v>
      </c>
      <c r="AH2979" s="82">
        <f>IF(K2979&gt;=45,'adjustment factor'!$D$7,IF(K2979=-9,-1200,IF(K2979="",-1200,0)))</f>
        <v>-1200</v>
      </c>
      <c r="AI2979" s="82">
        <f>IF(L2979=1, 'adjustment factor'!$D$8, IF(L2979=-9,-999,IF(L2979="",-999,0)))</f>
        <v>-999</v>
      </c>
      <c r="AJ2979" s="82">
        <f>IF(AND(M2979&gt;=1,M2979&lt;=4),'adjustment factor'!$D$9,IF(M2979=-9,-999,IF(M2979=98,-999,IF(M2979=99,-999,IF(M2979="",-999,0)))))</f>
        <v>-999</v>
      </c>
      <c r="AK2979" s="82">
        <f>IF(H2979=1, 'adjustment factor'!$D$10, IF(H2979=-9,-999,IF(H2979="",-999,0)))</f>
        <v>-999</v>
      </c>
      <c r="AL2979" s="82">
        <f>IF(G2979=1, 'adjustment factor'!$D$11, IF(G2979=-9,-999,IF(G2979="",-999,0)))</f>
        <v>-999</v>
      </c>
      <c r="AM2979" s="82">
        <f>IF(I2979=1, 'adjustment factor'!$D$12, IF(I2979=-9,-999,IF(I2979="",-999,0)))</f>
        <v>-999</v>
      </c>
      <c r="AN2979" s="82">
        <f>IF(J2979=1, 'adjustment factor'!$D$13, IF(J2979=-9,-999,IF(J2979="",-999,0)))</f>
        <v>-999</v>
      </c>
      <c r="AO2979" s="82" t="str">
        <f t="shared" si="478"/>
        <v>-999</v>
      </c>
      <c r="AP2979" s="82" t="str">
        <f t="shared" si="479"/>
        <v>MISSING</v>
      </c>
    </row>
    <row r="2980" spans="2:42">
      <c r="B2980" s="207"/>
      <c r="C2980" s="35">
        <v>2976</v>
      </c>
      <c r="D2980" s="161"/>
      <c r="E2980" s="161"/>
      <c r="F2980" s="161"/>
      <c r="G2980" s="161"/>
      <c r="H2980" s="161"/>
      <c r="I2980" s="161"/>
      <c r="J2980" s="161"/>
      <c r="K2980" s="161"/>
      <c r="L2980" s="161"/>
      <c r="M2980" s="161"/>
      <c r="N2980" s="171"/>
      <c r="O2980" s="171"/>
      <c r="P2980" s="171"/>
      <c r="Q2980" s="171"/>
      <c r="R2980" s="171"/>
      <c r="S2980" s="171"/>
      <c r="T2980" s="208" t="str">
        <f t="shared" si="470"/>
        <v>MISSING</v>
      </c>
      <c r="U2980" s="208" t="str">
        <f t="shared" si="471"/>
        <v>MISSING</v>
      </c>
      <c r="X2980" s="56">
        <f t="shared" si="472"/>
        <v>-99</v>
      </c>
      <c r="Y2980" s="56">
        <f t="shared" si="473"/>
        <v>-99</v>
      </c>
      <c r="Z2980" s="56">
        <f t="shared" si="474"/>
        <v>-99</v>
      </c>
      <c r="AA2980" s="56">
        <f t="shared" si="475"/>
        <v>-99</v>
      </c>
      <c r="AB2980" s="56">
        <f t="shared" si="476"/>
        <v>-99</v>
      </c>
      <c r="AC2980" s="56">
        <f t="shared" si="477"/>
        <v>-99</v>
      </c>
      <c r="AD2980" s="3"/>
      <c r="AE2980" s="82">
        <f>IF(D2980=1, 'adjustment factor'!$D$4, IF(D2980=-9,-999,IF(D2980="",-999,0)))</f>
        <v>-999</v>
      </c>
      <c r="AF2980" s="82">
        <f>IF(F2980=1, 'adjustment factor'!$D$5, IF(F2980=-9,-999,IF(F2980="",-999,0)))</f>
        <v>-999</v>
      </c>
      <c r="AG2980" s="82">
        <f>IF(E2980=1, 'adjustment factor'!$D$6, IF(E2980=-9,-999,IF(E2980="",-999,0)))</f>
        <v>-999</v>
      </c>
      <c r="AH2980" s="82">
        <f>IF(K2980&gt;=45,'adjustment factor'!$D$7,IF(K2980=-9,-1200,IF(K2980="",-1200,0)))</f>
        <v>-1200</v>
      </c>
      <c r="AI2980" s="82">
        <f>IF(L2980=1, 'adjustment factor'!$D$8, IF(L2980=-9,-999,IF(L2980="",-999,0)))</f>
        <v>-999</v>
      </c>
      <c r="AJ2980" s="82">
        <f>IF(AND(M2980&gt;=1,M2980&lt;=4),'adjustment factor'!$D$9,IF(M2980=-9,-999,IF(M2980=98,-999,IF(M2980=99,-999,IF(M2980="",-999,0)))))</f>
        <v>-999</v>
      </c>
      <c r="AK2980" s="82">
        <f>IF(H2980=1, 'adjustment factor'!$D$10, IF(H2980=-9,-999,IF(H2980="",-999,0)))</f>
        <v>-999</v>
      </c>
      <c r="AL2980" s="82">
        <f>IF(G2980=1, 'adjustment factor'!$D$11, IF(G2980=-9,-999,IF(G2980="",-999,0)))</f>
        <v>-999</v>
      </c>
      <c r="AM2980" s="82">
        <f>IF(I2980=1, 'adjustment factor'!$D$12, IF(I2980=-9,-999,IF(I2980="",-999,0)))</f>
        <v>-999</v>
      </c>
      <c r="AN2980" s="82">
        <f>IF(J2980=1, 'adjustment factor'!$D$13, IF(J2980=-9,-999,IF(J2980="",-999,0)))</f>
        <v>-999</v>
      </c>
      <c r="AO2980" s="82" t="str">
        <f t="shared" si="478"/>
        <v>-999</v>
      </c>
      <c r="AP2980" s="82" t="str">
        <f t="shared" si="479"/>
        <v>MISSING</v>
      </c>
    </row>
    <row r="2981" spans="2:42">
      <c r="B2981" s="207"/>
      <c r="C2981" s="35">
        <v>2977</v>
      </c>
      <c r="D2981" s="161"/>
      <c r="E2981" s="161"/>
      <c r="F2981" s="161"/>
      <c r="G2981" s="161"/>
      <c r="H2981" s="161"/>
      <c r="I2981" s="161"/>
      <c r="J2981" s="161"/>
      <c r="K2981" s="161"/>
      <c r="L2981" s="161"/>
      <c r="M2981" s="161"/>
      <c r="N2981" s="171"/>
      <c r="O2981" s="171"/>
      <c r="P2981" s="171"/>
      <c r="Q2981" s="171"/>
      <c r="R2981" s="171"/>
      <c r="S2981" s="171"/>
      <c r="T2981" s="208" t="str">
        <f t="shared" si="470"/>
        <v>MISSING</v>
      </c>
      <c r="U2981" s="208" t="str">
        <f t="shared" si="471"/>
        <v>MISSING</v>
      </c>
      <c r="X2981" s="56">
        <f t="shared" si="472"/>
        <v>-99</v>
      </c>
      <c r="Y2981" s="56">
        <f t="shared" si="473"/>
        <v>-99</v>
      </c>
      <c r="Z2981" s="56">
        <f t="shared" si="474"/>
        <v>-99</v>
      </c>
      <c r="AA2981" s="56">
        <f t="shared" si="475"/>
        <v>-99</v>
      </c>
      <c r="AB2981" s="56">
        <f t="shared" si="476"/>
        <v>-99</v>
      </c>
      <c r="AC2981" s="56">
        <f t="shared" si="477"/>
        <v>-99</v>
      </c>
      <c r="AD2981" s="3"/>
      <c r="AE2981" s="82">
        <f>IF(D2981=1, 'adjustment factor'!$D$4, IF(D2981=-9,-999,IF(D2981="",-999,0)))</f>
        <v>-999</v>
      </c>
      <c r="AF2981" s="82">
        <f>IF(F2981=1, 'adjustment factor'!$D$5, IF(F2981=-9,-999,IF(F2981="",-999,0)))</f>
        <v>-999</v>
      </c>
      <c r="AG2981" s="82">
        <f>IF(E2981=1, 'adjustment factor'!$D$6, IF(E2981=-9,-999,IF(E2981="",-999,0)))</f>
        <v>-999</v>
      </c>
      <c r="AH2981" s="82">
        <f>IF(K2981&gt;=45,'adjustment factor'!$D$7,IF(K2981=-9,-1200,IF(K2981="",-1200,0)))</f>
        <v>-1200</v>
      </c>
      <c r="AI2981" s="82">
        <f>IF(L2981=1, 'adjustment factor'!$D$8, IF(L2981=-9,-999,IF(L2981="",-999,0)))</f>
        <v>-999</v>
      </c>
      <c r="AJ2981" s="82">
        <f>IF(AND(M2981&gt;=1,M2981&lt;=4),'adjustment factor'!$D$9,IF(M2981=-9,-999,IF(M2981=98,-999,IF(M2981=99,-999,IF(M2981="",-999,0)))))</f>
        <v>-999</v>
      </c>
      <c r="AK2981" s="82">
        <f>IF(H2981=1, 'adjustment factor'!$D$10, IF(H2981=-9,-999,IF(H2981="",-999,0)))</f>
        <v>-999</v>
      </c>
      <c r="AL2981" s="82">
        <f>IF(G2981=1, 'adjustment factor'!$D$11, IF(G2981=-9,-999,IF(G2981="",-999,0)))</f>
        <v>-999</v>
      </c>
      <c r="AM2981" s="82">
        <f>IF(I2981=1, 'adjustment factor'!$D$12, IF(I2981=-9,-999,IF(I2981="",-999,0)))</f>
        <v>-999</v>
      </c>
      <c r="AN2981" s="82">
        <f>IF(J2981=1, 'adjustment factor'!$D$13, IF(J2981=-9,-999,IF(J2981="",-999,0)))</f>
        <v>-999</v>
      </c>
      <c r="AO2981" s="82" t="str">
        <f t="shared" si="478"/>
        <v>-999</v>
      </c>
      <c r="AP2981" s="82" t="str">
        <f t="shared" si="479"/>
        <v>MISSING</v>
      </c>
    </row>
    <row r="2982" spans="2:42">
      <c r="B2982" s="207"/>
      <c r="C2982" s="35">
        <v>2978</v>
      </c>
      <c r="D2982" s="161"/>
      <c r="E2982" s="161"/>
      <c r="F2982" s="161"/>
      <c r="G2982" s="161"/>
      <c r="H2982" s="161"/>
      <c r="I2982" s="161"/>
      <c r="J2982" s="161"/>
      <c r="K2982" s="161"/>
      <c r="L2982" s="161"/>
      <c r="M2982" s="161"/>
      <c r="N2982" s="171"/>
      <c r="O2982" s="171"/>
      <c r="P2982" s="171"/>
      <c r="Q2982" s="171"/>
      <c r="R2982" s="171"/>
      <c r="S2982" s="171"/>
      <c r="T2982" s="208" t="str">
        <f t="shared" si="470"/>
        <v>MISSING</v>
      </c>
      <c r="U2982" s="208" t="str">
        <f t="shared" si="471"/>
        <v>MISSING</v>
      </c>
      <c r="X2982" s="56">
        <f t="shared" si="472"/>
        <v>-99</v>
      </c>
      <c r="Y2982" s="56">
        <f t="shared" si="473"/>
        <v>-99</v>
      </c>
      <c r="Z2982" s="56">
        <f t="shared" si="474"/>
        <v>-99</v>
      </c>
      <c r="AA2982" s="56">
        <f t="shared" si="475"/>
        <v>-99</v>
      </c>
      <c r="AB2982" s="56">
        <f t="shared" si="476"/>
        <v>-99</v>
      </c>
      <c r="AC2982" s="56">
        <f t="shared" si="477"/>
        <v>-99</v>
      </c>
      <c r="AD2982" s="3"/>
      <c r="AE2982" s="82">
        <f>IF(D2982=1, 'adjustment factor'!$D$4, IF(D2982=-9,-999,IF(D2982="",-999,0)))</f>
        <v>-999</v>
      </c>
      <c r="AF2982" s="82">
        <f>IF(F2982=1, 'adjustment factor'!$D$5, IF(F2982=-9,-999,IF(F2982="",-999,0)))</f>
        <v>-999</v>
      </c>
      <c r="AG2982" s="82">
        <f>IF(E2982=1, 'adjustment factor'!$D$6, IF(E2982=-9,-999,IF(E2982="",-999,0)))</f>
        <v>-999</v>
      </c>
      <c r="AH2982" s="82">
        <f>IF(K2982&gt;=45,'adjustment factor'!$D$7,IF(K2982=-9,-1200,IF(K2982="",-1200,0)))</f>
        <v>-1200</v>
      </c>
      <c r="AI2982" s="82">
        <f>IF(L2982=1, 'adjustment factor'!$D$8, IF(L2982=-9,-999,IF(L2982="",-999,0)))</f>
        <v>-999</v>
      </c>
      <c r="AJ2982" s="82">
        <f>IF(AND(M2982&gt;=1,M2982&lt;=4),'adjustment factor'!$D$9,IF(M2982=-9,-999,IF(M2982=98,-999,IF(M2982=99,-999,IF(M2982="",-999,0)))))</f>
        <v>-999</v>
      </c>
      <c r="AK2982" s="82">
        <f>IF(H2982=1, 'adjustment factor'!$D$10, IF(H2982=-9,-999,IF(H2982="",-999,0)))</f>
        <v>-999</v>
      </c>
      <c r="AL2982" s="82">
        <f>IF(G2982=1, 'adjustment factor'!$D$11, IF(G2982=-9,-999,IF(G2982="",-999,0)))</f>
        <v>-999</v>
      </c>
      <c r="AM2982" s="82">
        <f>IF(I2982=1, 'adjustment factor'!$D$12, IF(I2982=-9,-999,IF(I2982="",-999,0)))</f>
        <v>-999</v>
      </c>
      <c r="AN2982" s="82">
        <f>IF(J2982=1, 'adjustment factor'!$D$13, IF(J2982=-9,-999,IF(J2982="",-999,0)))</f>
        <v>-999</v>
      </c>
      <c r="AO2982" s="82" t="str">
        <f t="shared" si="478"/>
        <v>-999</v>
      </c>
      <c r="AP2982" s="82" t="str">
        <f t="shared" si="479"/>
        <v>MISSING</v>
      </c>
    </row>
    <row r="2983" spans="2:42">
      <c r="B2983" s="207"/>
      <c r="C2983" s="35">
        <v>2979</v>
      </c>
      <c r="D2983" s="161"/>
      <c r="E2983" s="161"/>
      <c r="F2983" s="161"/>
      <c r="G2983" s="161"/>
      <c r="H2983" s="161"/>
      <c r="I2983" s="161"/>
      <c r="J2983" s="161"/>
      <c r="K2983" s="161"/>
      <c r="L2983" s="161"/>
      <c r="M2983" s="161"/>
      <c r="N2983" s="171"/>
      <c r="O2983" s="171"/>
      <c r="P2983" s="171"/>
      <c r="Q2983" s="171"/>
      <c r="R2983" s="171"/>
      <c r="S2983" s="171"/>
      <c r="T2983" s="208" t="str">
        <f t="shared" si="470"/>
        <v>MISSING</v>
      </c>
      <c r="U2983" s="208" t="str">
        <f t="shared" si="471"/>
        <v>MISSING</v>
      </c>
      <c r="X2983" s="56">
        <f t="shared" si="472"/>
        <v>-99</v>
      </c>
      <c r="Y2983" s="56">
        <f t="shared" si="473"/>
        <v>-99</v>
      </c>
      <c r="Z2983" s="56">
        <f t="shared" si="474"/>
        <v>-99</v>
      </c>
      <c r="AA2983" s="56">
        <f t="shared" si="475"/>
        <v>-99</v>
      </c>
      <c r="AB2983" s="56">
        <f t="shared" si="476"/>
        <v>-99</v>
      </c>
      <c r="AC2983" s="56">
        <f t="shared" si="477"/>
        <v>-99</v>
      </c>
      <c r="AD2983" s="3"/>
      <c r="AE2983" s="82">
        <f>IF(D2983=1, 'adjustment factor'!$D$4, IF(D2983=-9,-999,IF(D2983="",-999,0)))</f>
        <v>-999</v>
      </c>
      <c r="AF2983" s="82">
        <f>IF(F2983=1, 'adjustment factor'!$D$5, IF(F2983=-9,-999,IF(F2983="",-999,0)))</f>
        <v>-999</v>
      </c>
      <c r="AG2983" s="82">
        <f>IF(E2983=1, 'adjustment factor'!$D$6, IF(E2983=-9,-999,IF(E2983="",-999,0)))</f>
        <v>-999</v>
      </c>
      <c r="AH2983" s="82">
        <f>IF(K2983&gt;=45,'adjustment factor'!$D$7,IF(K2983=-9,-1200,IF(K2983="",-1200,0)))</f>
        <v>-1200</v>
      </c>
      <c r="AI2983" s="82">
        <f>IF(L2983=1, 'adjustment factor'!$D$8, IF(L2983=-9,-999,IF(L2983="",-999,0)))</f>
        <v>-999</v>
      </c>
      <c r="AJ2983" s="82">
        <f>IF(AND(M2983&gt;=1,M2983&lt;=4),'adjustment factor'!$D$9,IF(M2983=-9,-999,IF(M2983=98,-999,IF(M2983=99,-999,IF(M2983="",-999,0)))))</f>
        <v>-999</v>
      </c>
      <c r="AK2983" s="82">
        <f>IF(H2983=1, 'adjustment factor'!$D$10, IF(H2983=-9,-999,IF(H2983="",-999,0)))</f>
        <v>-999</v>
      </c>
      <c r="AL2983" s="82">
        <f>IF(G2983=1, 'adjustment factor'!$D$11, IF(G2983=-9,-999,IF(G2983="",-999,0)))</f>
        <v>-999</v>
      </c>
      <c r="AM2983" s="82">
        <f>IF(I2983=1, 'adjustment factor'!$D$12, IF(I2983=-9,-999,IF(I2983="",-999,0)))</f>
        <v>-999</v>
      </c>
      <c r="AN2983" s="82">
        <f>IF(J2983=1, 'adjustment factor'!$D$13, IF(J2983=-9,-999,IF(J2983="",-999,0)))</f>
        <v>-999</v>
      </c>
      <c r="AO2983" s="82" t="str">
        <f t="shared" si="478"/>
        <v>-999</v>
      </c>
      <c r="AP2983" s="82" t="str">
        <f t="shared" si="479"/>
        <v>MISSING</v>
      </c>
    </row>
    <row r="2984" spans="2:42">
      <c r="B2984" s="207"/>
      <c r="C2984" s="35">
        <v>2980</v>
      </c>
      <c r="D2984" s="161"/>
      <c r="E2984" s="161"/>
      <c r="F2984" s="161"/>
      <c r="G2984" s="161"/>
      <c r="H2984" s="161"/>
      <c r="I2984" s="161"/>
      <c r="J2984" s="161"/>
      <c r="K2984" s="161"/>
      <c r="L2984" s="161"/>
      <c r="M2984" s="161"/>
      <c r="N2984" s="171"/>
      <c r="O2984" s="171"/>
      <c r="P2984" s="171"/>
      <c r="Q2984" s="171"/>
      <c r="R2984" s="171"/>
      <c r="S2984" s="171"/>
      <c r="T2984" s="208" t="str">
        <f t="shared" si="470"/>
        <v>MISSING</v>
      </c>
      <c r="U2984" s="208" t="str">
        <f t="shared" si="471"/>
        <v>MISSING</v>
      </c>
      <c r="X2984" s="56">
        <f t="shared" si="472"/>
        <v>-99</v>
      </c>
      <c r="Y2984" s="56">
        <f t="shared" si="473"/>
        <v>-99</v>
      </c>
      <c r="Z2984" s="56">
        <f t="shared" si="474"/>
        <v>-99</v>
      </c>
      <c r="AA2984" s="56">
        <f t="shared" si="475"/>
        <v>-99</v>
      </c>
      <c r="AB2984" s="56">
        <f t="shared" si="476"/>
        <v>-99</v>
      </c>
      <c r="AC2984" s="56">
        <f t="shared" si="477"/>
        <v>-99</v>
      </c>
      <c r="AD2984" s="3"/>
      <c r="AE2984" s="82">
        <f>IF(D2984=1, 'adjustment factor'!$D$4, IF(D2984=-9,-999,IF(D2984="",-999,0)))</f>
        <v>-999</v>
      </c>
      <c r="AF2984" s="82">
        <f>IF(F2984=1, 'adjustment factor'!$D$5, IF(F2984=-9,-999,IF(F2984="",-999,0)))</f>
        <v>-999</v>
      </c>
      <c r="AG2984" s="82">
        <f>IF(E2984=1, 'adjustment factor'!$D$6, IF(E2984=-9,-999,IF(E2984="",-999,0)))</f>
        <v>-999</v>
      </c>
      <c r="AH2984" s="82">
        <f>IF(K2984&gt;=45,'adjustment factor'!$D$7,IF(K2984=-9,-1200,IF(K2984="",-1200,0)))</f>
        <v>-1200</v>
      </c>
      <c r="AI2984" s="82">
        <f>IF(L2984=1, 'adjustment factor'!$D$8, IF(L2984=-9,-999,IF(L2984="",-999,0)))</f>
        <v>-999</v>
      </c>
      <c r="AJ2984" s="82">
        <f>IF(AND(M2984&gt;=1,M2984&lt;=4),'adjustment factor'!$D$9,IF(M2984=-9,-999,IF(M2984=98,-999,IF(M2984=99,-999,IF(M2984="",-999,0)))))</f>
        <v>-999</v>
      </c>
      <c r="AK2984" s="82">
        <f>IF(H2984=1, 'adjustment factor'!$D$10, IF(H2984=-9,-999,IF(H2984="",-999,0)))</f>
        <v>-999</v>
      </c>
      <c r="AL2984" s="82">
        <f>IF(G2984=1, 'adjustment factor'!$D$11, IF(G2984=-9,-999,IF(G2984="",-999,0)))</f>
        <v>-999</v>
      </c>
      <c r="AM2984" s="82">
        <f>IF(I2984=1, 'adjustment factor'!$D$12, IF(I2984=-9,-999,IF(I2984="",-999,0)))</f>
        <v>-999</v>
      </c>
      <c r="AN2984" s="82">
        <f>IF(J2984=1, 'adjustment factor'!$D$13, IF(J2984=-9,-999,IF(J2984="",-999,0)))</f>
        <v>-999</v>
      </c>
      <c r="AO2984" s="82" t="str">
        <f t="shared" si="478"/>
        <v>-999</v>
      </c>
      <c r="AP2984" s="82" t="str">
        <f t="shared" si="479"/>
        <v>MISSING</v>
      </c>
    </row>
    <row r="2985" spans="2:42">
      <c r="B2985" s="207"/>
      <c r="C2985" s="35">
        <v>2981</v>
      </c>
      <c r="D2985" s="161"/>
      <c r="E2985" s="161"/>
      <c r="F2985" s="161"/>
      <c r="G2985" s="161"/>
      <c r="H2985" s="161"/>
      <c r="I2985" s="161"/>
      <c r="J2985" s="161"/>
      <c r="K2985" s="161"/>
      <c r="L2985" s="161"/>
      <c r="M2985" s="161"/>
      <c r="N2985" s="171"/>
      <c r="O2985" s="171"/>
      <c r="P2985" s="171"/>
      <c r="Q2985" s="171"/>
      <c r="R2985" s="171"/>
      <c r="S2985" s="171"/>
      <c r="T2985" s="208" t="str">
        <f t="shared" si="470"/>
        <v>MISSING</v>
      </c>
      <c r="U2985" s="208" t="str">
        <f t="shared" si="471"/>
        <v>MISSING</v>
      </c>
      <c r="X2985" s="56">
        <f t="shared" si="472"/>
        <v>-99</v>
      </c>
      <c r="Y2985" s="56">
        <f t="shared" si="473"/>
        <v>-99</v>
      </c>
      <c r="Z2985" s="56">
        <f t="shared" si="474"/>
        <v>-99</v>
      </c>
      <c r="AA2985" s="56">
        <f t="shared" si="475"/>
        <v>-99</v>
      </c>
      <c r="AB2985" s="56">
        <f t="shared" si="476"/>
        <v>-99</v>
      </c>
      <c r="AC2985" s="56">
        <f t="shared" si="477"/>
        <v>-99</v>
      </c>
      <c r="AD2985" s="3"/>
      <c r="AE2985" s="82">
        <f>IF(D2985=1, 'adjustment factor'!$D$4, IF(D2985=-9,-999,IF(D2985="",-999,0)))</f>
        <v>-999</v>
      </c>
      <c r="AF2985" s="82">
        <f>IF(F2985=1, 'adjustment factor'!$D$5, IF(F2985=-9,-999,IF(F2985="",-999,0)))</f>
        <v>-999</v>
      </c>
      <c r="AG2985" s="82">
        <f>IF(E2985=1, 'adjustment factor'!$D$6, IF(E2985=-9,-999,IF(E2985="",-999,0)))</f>
        <v>-999</v>
      </c>
      <c r="AH2985" s="82">
        <f>IF(K2985&gt;=45,'adjustment factor'!$D$7,IF(K2985=-9,-1200,IF(K2985="",-1200,0)))</f>
        <v>-1200</v>
      </c>
      <c r="AI2985" s="82">
        <f>IF(L2985=1, 'adjustment factor'!$D$8, IF(L2985=-9,-999,IF(L2985="",-999,0)))</f>
        <v>-999</v>
      </c>
      <c r="AJ2985" s="82">
        <f>IF(AND(M2985&gt;=1,M2985&lt;=4),'adjustment factor'!$D$9,IF(M2985=-9,-999,IF(M2985=98,-999,IF(M2985=99,-999,IF(M2985="",-999,0)))))</f>
        <v>-999</v>
      </c>
      <c r="AK2985" s="82">
        <f>IF(H2985=1, 'adjustment factor'!$D$10, IF(H2985=-9,-999,IF(H2985="",-999,0)))</f>
        <v>-999</v>
      </c>
      <c r="AL2985" s="82">
        <f>IF(G2985=1, 'adjustment factor'!$D$11, IF(G2985=-9,-999,IF(G2985="",-999,0)))</f>
        <v>-999</v>
      </c>
      <c r="AM2985" s="82">
        <f>IF(I2985=1, 'adjustment factor'!$D$12, IF(I2985=-9,-999,IF(I2985="",-999,0)))</f>
        <v>-999</v>
      </c>
      <c r="AN2985" s="82">
        <f>IF(J2985=1, 'adjustment factor'!$D$13, IF(J2985=-9,-999,IF(J2985="",-999,0)))</f>
        <v>-999</v>
      </c>
      <c r="AO2985" s="82" t="str">
        <f t="shared" si="478"/>
        <v>-999</v>
      </c>
      <c r="AP2985" s="82" t="str">
        <f t="shared" si="479"/>
        <v>MISSING</v>
      </c>
    </row>
    <row r="2986" spans="2:42">
      <c r="B2986" s="207"/>
      <c r="C2986" s="35">
        <v>2982</v>
      </c>
      <c r="D2986" s="161"/>
      <c r="E2986" s="161"/>
      <c r="F2986" s="161"/>
      <c r="G2986" s="161"/>
      <c r="H2986" s="161"/>
      <c r="I2986" s="161"/>
      <c r="J2986" s="161"/>
      <c r="K2986" s="161"/>
      <c r="L2986" s="161"/>
      <c r="M2986" s="161"/>
      <c r="N2986" s="171"/>
      <c r="O2986" s="171"/>
      <c r="P2986" s="171"/>
      <c r="Q2986" s="171"/>
      <c r="R2986" s="171"/>
      <c r="S2986" s="171"/>
      <c r="T2986" s="208" t="str">
        <f t="shared" si="470"/>
        <v>MISSING</v>
      </c>
      <c r="U2986" s="208" t="str">
        <f t="shared" si="471"/>
        <v>MISSING</v>
      </c>
      <c r="X2986" s="56">
        <f t="shared" si="472"/>
        <v>-99</v>
      </c>
      <c r="Y2986" s="56">
        <f t="shared" si="473"/>
        <v>-99</v>
      </c>
      <c r="Z2986" s="56">
        <f t="shared" si="474"/>
        <v>-99</v>
      </c>
      <c r="AA2986" s="56">
        <f t="shared" si="475"/>
        <v>-99</v>
      </c>
      <c r="AB2986" s="56">
        <f t="shared" si="476"/>
        <v>-99</v>
      </c>
      <c r="AC2986" s="56">
        <f t="shared" si="477"/>
        <v>-99</v>
      </c>
      <c r="AD2986" s="3"/>
      <c r="AE2986" s="82">
        <f>IF(D2986=1, 'adjustment factor'!$D$4, IF(D2986=-9,-999,IF(D2986="",-999,0)))</f>
        <v>-999</v>
      </c>
      <c r="AF2986" s="82">
        <f>IF(F2986=1, 'adjustment factor'!$D$5, IF(F2986=-9,-999,IF(F2986="",-999,0)))</f>
        <v>-999</v>
      </c>
      <c r="AG2986" s="82">
        <f>IF(E2986=1, 'adjustment factor'!$D$6, IF(E2986=-9,-999,IF(E2986="",-999,0)))</f>
        <v>-999</v>
      </c>
      <c r="AH2986" s="82">
        <f>IF(K2986&gt;=45,'adjustment factor'!$D$7,IF(K2986=-9,-1200,IF(K2986="",-1200,0)))</f>
        <v>-1200</v>
      </c>
      <c r="AI2986" s="82">
        <f>IF(L2986=1, 'adjustment factor'!$D$8, IF(L2986=-9,-999,IF(L2986="",-999,0)))</f>
        <v>-999</v>
      </c>
      <c r="AJ2986" s="82">
        <f>IF(AND(M2986&gt;=1,M2986&lt;=4),'adjustment factor'!$D$9,IF(M2986=-9,-999,IF(M2986=98,-999,IF(M2986=99,-999,IF(M2986="",-999,0)))))</f>
        <v>-999</v>
      </c>
      <c r="AK2986" s="82">
        <f>IF(H2986=1, 'adjustment factor'!$D$10, IF(H2986=-9,-999,IF(H2986="",-999,0)))</f>
        <v>-999</v>
      </c>
      <c r="AL2986" s="82">
        <f>IF(G2986=1, 'adjustment factor'!$D$11, IF(G2986=-9,-999,IF(G2986="",-999,0)))</f>
        <v>-999</v>
      </c>
      <c r="AM2986" s="82">
        <f>IF(I2986=1, 'adjustment factor'!$D$12, IF(I2986=-9,-999,IF(I2986="",-999,0)))</f>
        <v>-999</v>
      </c>
      <c r="AN2986" s="82">
        <f>IF(J2986=1, 'adjustment factor'!$D$13, IF(J2986=-9,-999,IF(J2986="",-999,0)))</f>
        <v>-999</v>
      </c>
      <c r="AO2986" s="82" t="str">
        <f t="shared" si="478"/>
        <v>-999</v>
      </c>
      <c r="AP2986" s="82" t="str">
        <f t="shared" si="479"/>
        <v>MISSING</v>
      </c>
    </row>
    <row r="2987" spans="2:42">
      <c r="B2987" s="207"/>
      <c r="C2987" s="35">
        <v>2983</v>
      </c>
      <c r="D2987" s="161"/>
      <c r="E2987" s="161"/>
      <c r="F2987" s="161"/>
      <c r="G2987" s="161"/>
      <c r="H2987" s="161"/>
      <c r="I2987" s="161"/>
      <c r="J2987" s="161"/>
      <c r="K2987" s="161"/>
      <c r="L2987" s="161"/>
      <c r="M2987" s="161"/>
      <c r="N2987" s="171"/>
      <c r="O2987" s="171"/>
      <c r="P2987" s="171"/>
      <c r="Q2987" s="171"/>
      <c r="R2987" s="171"/>
      <c r="S2987" s="171"/>
      <c r="T2987" s="208" t="str">
        <f t="shared" si="470"/>
        <v>MISSING</v>
      </c>
      <c r="U2987" s="208" t="str">
        <f t="shared" si="471"/>
        <v>MISSING</v>
      </c>
      <c r="X2987" s="56">
        <f t="shared" si="472"/>
        <v>-99</v>
      </c>
      <c r="Y2987" s="56">
        <f t="shared" si="473"/>
        <v>-99</v>
      </c>
      <c r="Z2987" s="56">
        <f t="shared" si="474"/>
        <v>-99</v>
      </c>
      <c r="AA2987" s="56">
        <f t="shared" si="475"/>
        <v>-99</v>
      </c>
      <c r="AB2987" s="56">
        <f t="shared" si="476"/>
        <v>-99</v>
      </c>
      <c r="AC2987" s="56">
        <f t="shared" si="477"/>
        <v>-99</v>
      </c>
      <c r="AD2987" s="3"/>
      <c r="AE2987" s="82">
        <f>IF(D2987=1, 'adjustment factor'!$D$4, IF(D2987=-9,-999,IF(D2987="",-999,0)))</f>
        <v>-999</v>
      </c>
      <c r="AF2987" s="82">
        <f>IF(F2987=1, 'adjustment factor'!$D$5, IF(F2987=-9,-999,IF(F2987="",-999,0)))</f>
        <v>-999</v>
      </c>
      <c r="AG2987" s="82">
        <f>IF(E2987=1, 'adjustment factor'!$D$6, IF(E2987=-9,-999,IF(E2987="",-999,0)))</f>
        <v>-999</v>
      </c>
      <c r="AH2987" s="82">
        <f>IF(K2987&gt;=45,'adjustment factor'!$D$7,IF(K2987=-9,-1200,IF(K2987="",-1200,0)))</f>
        <v>-1200</v>
      </c>
      <c r="AI2987" s="82">
        <f>IF(L2987=1, 'adjustment factor'!$D$8, IF(L2987=-9,-999,IF(L2987="",-999,0)))</f>
        <v>-999</v>
      </c>
      <c r="AJ2987" s="82">
        <f>IF(AND(M2987&gt;=1,M2987&lt;=4),'adjustment factor'!$D$9,IF(M2987=-9,-999,IF(M2987=98,-999,IF(M2987=99,-999,IF(M2987="",-999,0)))))</f>
        <v>-999</v>
      </c>
      <c r="AK2987" s="82">
        <f>IF(H2987=1, 'adjustment factor'!$D$10, IF(H2987=-9,-999,IF(H2987="",-999,0)))</f>
        <v>-999</v>
      </c>
      <c r="AL2987" s="82">
        <f>IF(G2987=1, 'adjustment factor'!$D$11, IF(G2987=-9,-999,IF(G2987="",-999,0)))</f>
        <v>-999</v>
      </c>
      <c r="AM2987" s="82">
        <f>IF(I2987=1, 'adjustment factor'!$D$12, IF(I2987=-9,-999,IF(I2987="",-999,0)))</f>
        <v>-999</v>
      </c>
      <c r="AN2987" s="82">
        <f>IF(J2987=1, 'adjustment factor'!$D$13, IF(J2987=-9,-999,IF(J2987="",-999,0)))</f>
        <v>-999</v>
      </c>
      <c r="AO2987" s="82" t="str">
        <f t="shared" si="478"/>
        <v>-999</v>
      </c>
      <c r="AP2987" s="82" t="str">
        <f t="shared" si="479"/>
        <v>MISSING</v>
      </c>
    </row>
    <row r="2988" spans="2:42">
      <c r="B2988" s="207"/>
      <c r="C2988" s="35">
        <v>2984</v>
      </c>
      <c r="D2988" s="161"/>
      <c r="E2988" s="161"/>
      <c r="F2988" s="161"/>
      <c r="G2988" s="161"/>
      <c r="H2988" s="161"/>
      <c r="I2988" s="161"/>
      <c r="J2988" s="161"/>
      <c r="K2988" s="161"/>
      <c r="L2988" s="161"/>
      <c r="M2988" s="161"/>
      <c r="N2988" s="171"/>
      <c r="O2988" s="171"/>
      <c r="P2988" s="171"/>
      <c r="Q2988" s="171"/>
      <c r="R2988" s="171"/>
      <c r="S2988" s="171"/>
      <c r="T2988" s="208" t="str">
        <f t="shared" si="470"/>
        <v>MISSING</v>
      </c>
      <c r="U2988" s="208" t="str">
        <f t="shared" si="471"/>
        <v>MISSING</v>
      </c>
      <c r="X2988" s="56">
        <f t="shared" si="472"/>
        <v>-99</v>
      </c>
      <c r="Y2988" s="56">
        <f t="shared" si="473"/>
        <v>-99</v>
      </c>
      <c r="Z2988" s="56">
        <f t="shared" si="474"/>
        <v>-99</v>
      </c>
      <c r="AA2988" s="56">
        <f t="shared" si="475"/>
        <v>-99</v>
      </c>
      <c r="AB2988" s="56">
        <f t="shared" si="476"/>
        <v>-99</v>
      </c>
      <c r="AC2988" s="56">
        <f t="shared" si="477"/>
        <v>-99</v>
      </c>
      <c r="AD2988" s="3"/>
      <c r="AE2988" s="82">
        <f>IF(D2988=1, 'adjustment factor'!$D$4, IF(D2988=-9,-999,IF(D2988="",-999,0)))</f>
        <v>-999</v>
      </c>
      <c r="AF2988" s="82">
        <f>IF(F2988=1, 'adjustment factor'!$D$5, IF(F2988=-9,-999,IF(F2988="",-999,0)))</f>
        <v>-999</v>
      </c>
      <c r="AG2988" s="82">
        <f>IF(E2988=1, 'adjustment factor'!$D$6, IF(E2988=-9,-999,IF(E2988="",-999,0)))</f>
        <v>-999</v>
      </c>
      <c r="AH2988" s="82">
        <f>IF(K2988&gt;=45,'adjustment factor'!$D$7,IF(K2988=-9,-1200,IF(K2988="",-1200,0)))</f>
        <v>-1200</v>
      </c>
      <c r="AI2988" s="82">
        <f>IF(L2988=1, 'adjustment factor'!$D$8, IF(L2988=-9,-999,IF(L2988="",-999,0)))</f>
        <v>-999</v>
      </c>
      <c r="AJ2988" s="82">
        <f>IF(AND(M2988&gt;=1,M2988&lt;=4),'adjustment factor'!$D$9,IF(M2988=-9,-999,IF(M2988=98,-999,IF(M2988=99,-999,IF(M2988="",-999,0)))))</f>
        <v>-999</v>
      </c>
      <c r="AK2988" s="82">
        <f>IF(H2988=1, 'adjustment factor'!$D$10, IF(H2988=-9,-999,IF(H2988="",-999,0)))</f>
        <v>-999</v>
      </c>
      <c r="AL2988" s="82">
        <f>IF(G2988=1, 'adjustment factor'!$D$11, IF(G2988=-9,-999,IF(G2988="",-999,0)))</f>
        <v>-999</v>
      </c>
      <c r="AM2988" s="82">
        <f>IF(I2988=1, 'adjustment factor'!$D$12, IF(I2988=-9,-999,IF(I2988="",-999,0)))</f>
        <v>-999</v>
      </c>
      <c r="AN2988" s="82">
        <f>IF(J2988=1, 'adjustment factor'!$D$13, IF(J2988=-9,-999,IF(J2988="",-999,0)))</f>
        <v>-999</v>
      </c>
      <c r="AO2988" s="82" t="str">
        <f t="shared" si="478"/>
        <v>-999</v>
      </c>
      <c r="AP2988" s="82" t="str">
        <f t="shared" si="479"/>
        <v>MISSING</v>
      </c>
    </row>
    <row r="2989" spans="2:42">
      <c r="B2989" s="207"/>
      <c r="C2989" s="35">
        <v>2985</v>
      </c>
      <c r="D2989" s="161"/>
      <c r="E2989" s="161"/>
      <c r="F2989" s="161"/>
      <c r="G2989" s="161"/>
      <c r="H2989" s="161"/>
      <c r="I2989" s="161"/>
      <c r="J2989" s="161"/>
      <c r="K2989" s="161"/>
      <c r="L2989" s="161"/>
      <c r="M2989" s="161"/>
      <c r="N2989" s="171"/>
      <c r="O2989" s="171"/>
      <c r="P2989" s="171"/>
      <c r="Q2989" s="171"/>
      <c r="R2989" s="171"/>
      <c r="S2989" s="171"/>
      <c r="T2989" s="208" t="str">
        <f t="shared" si="470"/>
        <v>MISSING</v>
      </c>
      <c r="U2989" s="208" t="str">
        <f t="shared" si="471"/>
        <v>MISSING</v>
      </c>
      <c r="X2989" s="56">
        <f t="shared" si="472"/>
        <v>-99</v>
      </c>
      <c r="Y2989" s="56">
        <f t="shared" si="473"/>
        <v>-99</v>
      </c>
      <c r="Z2989" s="56">
        <f t="shared" si="474"/>
        <v>-99</v>
      </c>
      <c r="AA2989" s="56">
        <f t="shared" si="475"/>
        <v>-99</v>
      </c>
      <c r="AB2989" s="56">
        <f t="shared" si="476"/>
        <v>-99</v>
      </c>
      <c r="AC2989" s="56">
        <f t="shared" si="477"/>
        <v>-99</v>
      </c>
      <c r="AD2989" s="3"/>
      <c r="AE2989" s="82">
        <f>IF(D2989=1, 'adjustment factor'!$D$4, IF(D2989=-9,-999,IF(D2989="",-999,0)))</f>
        <v>-999</v>
      </c>
      <c r="AF2989" s="82">
        <f>IF(F2989=1, 'adjustment factor'!$D$5, IF(F2989=-9,-999,IF(F2989="",-999,0)))</f>
        <v>-999</v>
      </c>
      <c r="AG2989" s="82">
        <f>IF(E2989=1, 'adjustment factor'!$D$6, IF(E2989=-9,-999,IF(E2989="",-999,0)))</f>
        <v>-999</v>
      </c>
      <c r="AH2989" s="82">
        <f>IF(K2989&gt;=45,'adjustment factor'!$D$7,IF(K2989=-9,-1200,IF(K2989="",-1200,0)))</f>
        <v>-1200</v>
      </c>
      <c r="AI2989" s="82">
        <f>IF(L2989=1, 'adjustment factor'!$D$8, IF(L2989=-9,-999,IF(L2989="",-999,0)))</f>
        <v>-999</v>
      </c>
      <c r="AJ2989" s="82">
        <f>IF(AND(M2989&gt;=1,M2989&lt;=4),'adjustment factor'!$D$9,IF(M2989=-9,-999,IF(M2989=98,-999,IF(M2989=99,-999,IF(M2989="",-999,0)))))</f>
        <v>-999</v>
      </c>
      <c r="AK2989" s="82">
        <f>IF(H2989=1, 'adjustment factor'!$D$10, IF(H2989=-9,-999,IF(H2989="",-999,0)))</f>
        <v>-999</v>
      </c>
      <c r="AL2989" s="82">
        <f>IF(G2989=1, 'adjustment factor'!$D$11, IF(G2989=-9,-999,IF(G2989="",-999,0)))</f>
        <v>-999</v>
      </c>
      <c r="AM2989" s="82">
        <f>IF(I2989=1, 'adjustment factor'!$D$12, IF(I2989=-9,-999,IF(I2989="",-999,0)))</f>
        <v>-999</v>
      </c>
      <c r="AN2989" s="82">
        <f>IF(J2989=1, 'adjustment factor'!$D$13, IF(J2989=-9,-999,IF(J2989="",-999,0)))</f>
        <v>-999</v>
      </c>
      <c r="AO2989" s="82" t="str">
        <f t="shared" si="478"/>
        <v>-999</v>
      </c>
      <c r="AP2989" s="82" t="str">
        <f t="shared" si="479"/>
        <v>MISSING</v>
      </c>
    </row>
    <row r="2990" spans="2:42">
      <c r="B2990" s="207"/>
      <c r="C2990" s="35">
        <v>2986</v>
      </c>
      <c r="D2990" s="161"/>
      <c r="E2990" s="161"/>
      <c r="F2990" s="161"/>
      <c r="G2990" s="161"/>
      <c r="H2990" s="161"/>
      <c r="I2990" s="161"/>
      <c r="J2990" s="161"/>
      <c r="K2990" s="161"/>
      <c r="L2990" s="161"/>
      <c r="M2990" s="161"/>
      <c r="N2990" s="171"/>
      <c r="O2990" s="171"/>
      <c r="P2990" s="171"/>
      <c r="Q2990" s="171"/>
      <c r="R2990" s="171"/>
      <c r="S2990" s="171"/>
      <c r="T2990" s="208" t="str">
        <f t="shared" si="470"/>
        <v>MISSING</v>
      </c>
      <c r="U2990" s="208" t="str">
        <f t="shared" si="471"/>
        <v>MISSING</v>
      </c>
      <c r="X2990" s="56">
        <f t="shared" si="472"/>
        <v>-99</v>
      </c>
      <c r="Y2990" s="56">
        <f t="shared" si="473"/>
        <v>-99</v>
      </c>
      <c r="Z2990" s="56">
        <f t="shared" si="474"/>
        <v>-99</v>
      </c>
      <c r="AA2990" s="56">
        <f t="shared" si="475"/>
        <v>-99</v>
      </c>
      <c r="AB2990" s="56">
        <f t="shared" si="476"/>
        <v>-99</v>
      </c>
      <c r="AC2990" s="56">
        <f t="shared" si="477"/>
        <v>-99</v>
      </c>
      <c r="AD2990" s="3"/>
      <c r="AE2990" s="82">
        <f>IF(D2990=1, 'adjustment factor'!$D$4, IF(D2990=-9,-999,IF(D2990="",-999,0)))</f>
        <v>-999</v>
      </c>
      <c r="AF2990" s="82">
        <f>IF(F2990=1, 'adjustment factor'!$D$5, IF(F2990=-9,-999,IF(F2990="",-999,0)))</f>
        <v>-999</v>
      </c>
      <c r="AG2990" s="82">
        <f>IF(E2990=1, 'adjustment factor'!$D$6, IF(E2990=-9,-999,IF(E2990="",-999,0)))</f>
        <v>-999</v>
      </c>
      <c r="AH2990" s="82">
        <f>IF(K2990&gt;=45,'adjustment factor'!$D$7,IF(K2990=-9,-1200,IF(K2990="",-1200,0)))</f>
        <v>-1200</v>
      </c>
      <c r="AI2990" s="82">
        <f>IF(L2990=1, 'adjustment factor'!$D$8, IF(L2990=-9,-999,IF(L2990="",-999,0)))</f>
        <v>-999</v>
      </c>
      <c r="AJ2990" s="82">
        <f>IF(AND(M2990&gt;=1,M2990&lt;=4),'adjustment factor'!$D$9,IF(M2990=-9,-999,IF(M2990=98,-999,IF(M2990=99,-999,IF(M2990="",-999,0)))))</f>
        <v>-999</v>
      </c>
      <c r="AK2990" s="82">
        <f>IF(H2990=1, 'adjustment factor'!$D$10, IF(H2990=-9,-999,IF(H2990="",-999,0)))</f>
        <v>-999</v>
      </c>
      <c r="AL2990" s="82">
        <f>IF(G2990=1, 'adjustment factor'!$D$11, IF(G2990=-9,-999,IF(G2990="",-999,0)))</f>
        <v>-999</v>
      </c>
      <c r="AM2990" s="82">
        <f>IF(I2990=1, 'adjustment factor'!$D$12, IF(I2990=-9,-999,IF(I2990="",-999,0)))</f>
        <v>-999</v>
      </c>
      <c r="AN2990" s="82">
        <f>IF(J2990=1, 'adjustment factor'!$D$13, IF(J2990=-9,-999,IF(J2990="",-999,0)))</f>
        <v>-999</v>
      </c>
      <c r="AO2990" s="82" t="str">
        <f t="shared" si="478"/>
        <v>-999</v>
      </c>
      <c r="AP2990" s="82" t="str">
        <f t="shared" si="479"/>
        <v>MISSING</v>
      </c>
    </row>
    <row r="2991" spans="2:42">
      <c r="B2991" s="207"/>
      <c r="C2991" s="35">
        <v>2987</v>
      </c>
      <c r="D2991" s="161"/>
      <c r="E2991" s="161"/>
      <c r="F2991" s="161"/>
      <c r="G2991" s="161"/>
      <c r="H2991" s="161"/>
      <c r="I2991" s="161"/>
      <c r="J2991" s="161"/>
      <c r="K2991" s="161"/>
      <c r="L2991" s="161"/>
      <c r="M2991" s="161"/>
      <c r="N2991" s="171"/>
      <c r="O2991" s="171"/>
      <c r="P2991" s="171"/>
      <c r="Q2991" s="171"/>
      <c r="R2991" s="171"/>
      <c r="S2991" s="171"/>
      <c r="T2991" s="208" t="str">
        <f t="shared" si="470"/>
        <v>MISSING</v>
      </c>
      <c r="U2991" s="208" t="str">
        <f t="shared" si="471"/>
        <v>MISSING</v>
      </c>
      <c r="X2991" s="56">
        <f t="shared" si="472"/>
        <v>-99</v>
      </c>
      <c r="Y2991" s="56">
        <f t="shared" si="473"/>
        <v>-99</v>
      </c>
      <c r="Z2991" s="56">
        <f t="shared" si="474"/>
        <v>-99</v>
      </c>
      <c r="AA2991" s="56">
        <f t="shared" si="475"/>
        <v>-99</v>
      </c>
      <c r="AB2991" s="56">
        <f t="shared" si="476"/>
        <v>-99</v>
      </c>
      <c r="AC2991" s="56">
        <f t="shared" si="477"/>
        <v>-99</v>
      </c>
      <c r="AD2991" s="3"/>
      <c r="AE2991" s="82">
        <f>IF(D2991=1, 'adjustment factor'!$D$4, IF(D2991=-9,-999,IF(D2991="",-999,0)))</f>
        <v>-999</v>
      </c>
      <c r="AF2991" s="82">
        <f>IF(F2991=1, 'adjustment factor'!$D$5, IF(F2991=-9,-999,IF(F2991="",-999,0)))</f>
        <v>-999</v>
      </c>
      <c r="AG2991" s="82">
        <f>IF(E2991=1, 'adjustment factor'!$D$6, IF(E2991=-9,-999,IF(E2991="",-999,0)))</f>
        <v>-999</v>
      </c>
      <c r="AH2991" s="82">
        <f>IF(K2991&gt;=45,'adjustment factor'!$D$7,IF(K2991=-9,-1200,IF(K2991="",-1200,0)))</f>
        <v>-1200</v>
      </c>
      <c r="AI2991" s="82">
        <f>IF(L2991=1, 'adjustment factor'!$D$8, IF(L2991=-9,-999,IF(L2991="",-999,0)))</f>
        <v>-999</v>
      </c>
      <c r="AJ2991" s="82">
        <f>IF(AND(M2991&gt;=1,M2991&lt;=4),'adjustment factor'!$D$9,IF(M2991=-9,-999,IF(M2991=98,-999,IF(M2991=99,-999,IF(M2991="",-999,0)))))</f>
        <v>-999</v>
      </c>
      <c r="AK2991" s="82">
        <f>IF(H2991=1, 'adjustment factor'!$D$10, IF(H2991=-9,-999,IF(H2991="",-999,0)))</f>
        <v>-999</v>
      </c>
      <c r="AL2991" s="82">
        <f>IF(G2991=1, 'adjustment factor'!$D$11, IF(G2991=-9,-999,IF(G2991="",-999,0)))</f>
        <v>-999</v>
      </c>
      <c r="AM2991" s="82">
        <f>IF(I2991=1, 'adjustment factor'!$D$12, IF(I2991=-9,-999,IF(I2991="",-999,0)))</f>
        <v>-999</v>
      </c>
      <c r="AN2991" s="82">
        <f>IF(J2991=1, 'adjustment factor'!$D$13, IF(J2991=-9,-999,IF(J2991="",-999,0)))</f>
        <v>-999</v>
      </c>
      <c r="AO2991" s="82" t="str">
        <f t="shared" si="478"/>
        <v>-999</v>
      </c>
      <c r="AP2991" s="82" t="str">
        <f t="shared" si="479"/>
        <v>MISSING</v>
      </c>
    </row>
    <row r="2992" spans="2:42">
      <c r="B2992" s="207"/>
      <c r="C2992" s="35">
        <v>2988</v>
      </c>
      <c r="D2992" s="161"/>
      <c r="E2992" s="161"/>
      <c r="F2992" s="161"/>
      <c r="G2992" s="161"/>
      <c r="H2992" s="161"/>
      <c r="I2992" s="161"/>
      <c r="J2992" s="161"/>
      <c r="K2992" s="161"/>
      <c r="L2992" s="161"/>
      <c r="M2992" s="161"/>
      <c r="N2992" s="171"/>
      <c r="O2992" s="171"/>
      <c r="P2992" s="171"/>
      <c r="Q2992" s="171"/>
      <c r="R2992" s="171"/>
      <c r="S2992" s="171"/>
      <c r="T2992" s="208" t="str">
        <f t="shared" si="470"/>
        <v>MISSING</v>
      </c>
      <c r="U2992" s="208" t="str">
        <f t="shared" si="471"/>
        <v>MISSING</v>
      </c>
      <c r="X2992" s="56">
        <f t="shared" si="472"/>
        <v>-99</v>
      </c>
      <c r="Y2992" s="56">
        <f t="shared" si="473"/>
        <v>-99</v>
      </c>
      <c r="Z2992" s="56">
        <f t="shared" si="474"/>
        <v>-99</v>
      </c>
      <c r="AA2992" s="56">
        <f t="shared" si="475"/>
        <v>-99</v>
      </c>
      <c r="AB2992" s="56">
        <f t="shared" si="476"/>
        <v>-99</v>
      </c>
      <c r="AC2992" s="56">
        <f t="shared" si="477"/>
        <v>-99</v>
      </c>
      <c r="AD2992" s="3"/>
      <c r="AE2992" s="82">
        <f>IF(D2992=1, 'adjustment factor'!$D$4, IF(D2992=-9,-999,IF(D2992="",-999,0)))</f>
        <v>-999</v>
      </c>
      <c r="AF2992" s="82">
        <f>IF(F2992=1, 'adjustment factor'!$D$5, IF(F2992=-9,-999,IF(F2992="",-999,0)))</f>
        <v>-999</v>
      </c>
      <c r="AG2992" s="82">
        <f>IF(E2992=1, 'adjustment factor'!$D$6, IF(E2992=-9,-999,IF(E2992="",-999,0)))</f>
        <v>-999</v>
      </c>
      <c r="AH2992" s="82">
        <f>IF(K2992&gt;=45,'adjustment factor'!$D$7,IF(K2992=-9,-1200,IF(K2992="",-1200,0)))</f>
        <v>-1200</v>
      </c>
      <c r="AI2992" s="82">
        <f>IF(L2992=1, 'adjustment factor'!$D$8, IF(L2992=-9,-999,IF(L2992="",-999,0)))</f>
        <v>-999</v>
      </c>
      <c r="AJ2992" s="82">
        <f>IF(AND(M2992&gt;=1,M2992&lt;=4),'adjustment factor'!$D$9,IF(M2992=-9,-999,IF(M2992=98,-999,IF(M2992=99,-999,IF(M2992="",-999,0)))))</f>
        <v>-999</v>
      </c>
      <c r="AK2992" s="82">
        <f>IF(H2992=1, 'adjustment factor'!$D$10, IF(H2992=-9,-999,IF(H2992="",-999,0)))</f>
        <v>-999</v>
      </c>
      <c r="AL2992" s="82">
        <f>IF(G2992=1, 'adjustment factor'!$D$11, IF(G2992=-9,-999,IF(G2992="",-999,0)))</f>
        <v>-999</v>
      </c>
      <c r="AM2992" s="82">
        <f>IF(I2992=1, 'adjustment factor'!$D$12, IF(I2992=-9,-999,IF(I2992="",-999,0)))</f>
        <v>-999</v>
      </c>
      <c r="AN2992" s="82">
        <f>IF(J2992=1, 'adjustment factor'!$D$13, IF(J2992=-9,-999,IF(J2992="",-999,0)))</f>
        <v>-999</v>
      </c>
      <c r="AO2992" s="82" t="str">
        <f t="shared" si="478"/>
        <v>-999</v>
      </c>
      <c r="AP2992" s="82" t="str">
        <f t="shared" si="479"/>
        <v>MISSING</v>
      </c>
    </row>
    <row r="2993" spans="2:42">
      <c r="B2993" s="207"/>
      <c r="C2993" s="35">
        <v>2989</v>
      </c>
      <c r="D2993" s="161"/>
      <c r="E2993" s="161"/>
      <c r="F2993" s="161"/>
      <c r="G2993" s="161"/>
      <c r="H2993" s="161"/>
      <c r="I2993" s="161"/>
      <c r="J2993" s="161"/>
      <c r="K2993" s="161"/>
      <c r="L2993" s="161"/>
      <c r="M2993" s="161"/>
      <c r="N2993" s="171"/>
      <c r="O2993" s="171"/>
      <c r="P2993" s="171"/>
      <c r="Q2993" s="171"/>
      <c r="R2993" s="171"/>
      <c r="S2993" s="171"/>
      <c r="T2993" s="208" t="str">
        <f t="shared" si="470"/>
        <v>MISSING</v>
      </c>
      <c r="U2993" s="208" t="str">
        <f t="shared" si="471"/>
        <v>MISSING</v>
      </c>
      <c r="X2993" s="56">
        <f t="shared" si="472"/>
        <v>-99</v>
      </c>
      <c r="Y2993" s="56">
        <f t="shared" si="473"/>
        <v>-99</v>
      </c>
      <c r="Z2993" s="56">
        <f t="shared" si="474"/>
        <v>-99</v>
      </c>
      <c r="AA2993" s="56">
        <f t="shared" si="475"/>
        <v>-99</v>
      </c>
      <c r="AB2993" s="56">
        <f t="shared" si="476"/>
        <v>-99</v>
      </c>
      <c r="AC2993" s="56">
        <f t="shared" si="477"/>
        <v>-99</v>
      </c>
      <c r="AD2993" s="3"/>
      <c r="AE2993" s="82">
        <f>IF(D2993=1, 'adjustment factor'!$D$4, IF(D2993=-9,-999,IF(D2993="",-999,0)))</f>
        <v>-999</v>
      </c>
      <c r="AF2993" s="82">
        <f>IF(F2993=1, 'adjustment factor'!$D$5, IF(F2993=-9,-999,IF(F2993="",-999,0)))</f>
        <v>-999</v>
      </c>
      <c r="AG2993" s="82">
        <f>IF(E2993=1, 'adjustment factor'!$D$6, IF(E2993=-9,-999,IF(E2993="",-999,0)))</f>
        <v>-999</v>
      </c>
      <c r="AH2993" s="82">
        <f>IF(K2993&gt;=45,'adjustment factor'!$D$7,IF(K2993=-9,-1200,IF(K2993="",-1200,0)))</f>
        <v>-1200</v>
      </c>
      <c r="AI2993" s="82">
        <f>IF(L2993=1, 'adjustment factor'!$D$8, IF(L2993=-9,-999,IF(L2993="",-999,0)))</f>
        <v>-999</v>
      </c>
      <c r="AJ2993" s="82">
        <f>IF(AND(M2993&gt;=1,M2993&lt;=4),'adjustment factor'!$D$9,IF(M2993=-9,-999,IF(M2993=98,-999,IF(M2993=99,-999,IF(M2993="",-999,0)))))</f>
        <v>-999</v>
      </c>
      <c r="AK2993" s="82">
        <f>IF(H2993=1, 'adjustment factor'!$D$10, IF(H2993=-9,-999,IF(H2993="",-999,0)))</f>
        <v>-999</v>
      </c>
      <c r="AL2993" s="82">
        <f>IF(G2993=1, 'adjustment factor'!$D$11, IF(G2993=-9,-999,IF(G2993="",-999,0)))</f>
        <v>-999</v>
      </c>
      <c r="AM2993" s="82">
        <f>IF(I2993=1, 'adjustment factor'!$D$12, IF(I2993=-9,-999,IF(I2993="",-999,0)))</f>
        <v>-999</v>
      </c>
      <c r="AN2993" s="82">
        <f>IF(J2993=1, 'adjustment factor'!$D$13, IF(J2993=-9,-999,IF(J2993="",-999,0)))</f>
        <v>-999</v>
      </c>
      <c r="AO2993" s="82" t="str">
        <f t="shared" si="478"/>
        <v>-999</v>
      </c>
      <c r="AP2993" s="82" t="str">
        <f t="shared" si="479"/>
        <v>MISSING</v>
      </c>
    </row>
    <row r="2994" spans="2:42">
      <c r="B2994" s="207"/>
      <c r="C2994" s="35">
        <v>2990</v>
      </c>
      <c r="D2994" s="161"/>
      <c r="E2994" s="161"/>
      <c r="F2994" s="161"/>
      <c r="G2994" s="161"/>
      <c r="H2994" s="161"/>
      <c r="I2994" s="161"/>
      <c r="J2994" s="161"/>
      <c r="K2994" s="161"/>
      <c r="L2994" s="161"/>
      <c r="M2994" s="161"/>
      <c r="N2994" s="171"/>
      <c r="O2994" s="171"/>
      <c r="P2994" s="171"/>
      <c r="Q2994" s="171"/>
      <c r="R2994" s="171"/>
      <c r="S2994" s="171"/>
      <c r="T2994" s="208" t="str">
        <f t="shared" si="470"/>
        <v>MISSING</v>
      </c>
      <c r="U2994" s="208" t="str">
        <f t="shared" si="471"/>
        <v>MISSING</v>
      </c>
      <c r="X2994" s="56">
        <f t="shared" si="472"/>
        <v>-99</v>
      </c>
      <c r="Y2994" s="56">
        <f t="shared" si="473"/>
        <v>-99</v>
      </c>
      <c r="Z2994" s="56">
        <f t="shared" si="474"/>
        <v>-99</v>
      </c>
      <c r="AA2994" s="56">
        <f t="shared" si="475"/>
        <v>-99</v>
      </c>
      <c r="AB2994" s="56">
        <f t="shared" si="476"/>
        <v>-99</v>
      </c>
      <c r="AC2994" s="56">
        <f t="shared" si="477"/>
        <v>-99</v>
      </c>
      <c r="AD2994" s="3"/>
      <c r="AE2994" s="82">
        <f>IF(D2994=1, 'adjustment factor'!$D$4, IF(D2994=-9,-999,IF(D2994="",-999,0)))</f>
        <v>-999</v>
      </c>
      <c r="AF2994" s="82">
        <f>IF(F2994=1, 'adjustment factor'!$D$5, IF(F2994=-9,-999,IF(F2994="",-999,0)))</f>
        <v>-999</v>
      </c>
      <c r="AG2994" s="82">
        <f>IF(E2994=1, 'adjustment factor'!$D$6, IF(E2994=-9,-999,IF(E2994="",-999,0)))</f>
        <v>-999</v>
      </c>
      <c r="AH2994" s="82">
        <f>IF(K2994&gt;=45,'adjustment factor'!$D$7,IF(K2994=-9,-1200,IF(K2994="",-1200,0)))</f>
        <v>-1200</v>
      </c>
      <c r="AI2994" s="82">
        <f>IF(L2994=1, 'adjustment factor'!$D$8, IF(L2994=-9,-999,IF(L2994="",-999,0)))</f>
        <v>-999</v>
      </c>
      <c r="AJ2994" s="82">
        <f>IF(AND(M2994&gt;=1,M2994&lt;=4),'adjustment factor'!$D$9,IF(M2994=-9,-999,IF(M2994=98,-999,IF(M2994=99,-999,IF(M2994="",-999,0)))))</f>
        <v>-999</v>
      </c>
      <c r="AK2994" s="82">
        <f>IF(H2994=1, 'adjustment factor'!$D$10, IF(H2994=-9,-999,IF(H2994="",-999,0)))</f>
        <v>-999</v>
      </c>
      <c r="AL2994" s="82">
        <f>IF(G2994=1, 'adjustment factor'!$D$11, IF(G2994=-9,-999,IF(G2994="",-999,0)))</f>
        <v>-999</v>
      </c>
      <c r="AM2994" s="82">
        <f>IF(I2994=1, 'adjustment factor'!$D$12, IF(I2994=-9,-999,IF(I2994="",-999,0)))</f>
        <v>-999</v>
      </c>
      <c r="AN2994" s="82">
        <f>IF(J2994=1, 'adjustment factor'!$D$13, IF(J2994=-9,-999,IF(J2994="",-999,0)))</f>
        <v>-999</v>
      </c>
      <c r="AO2994" s="82" t="str">
        <f t="shared" si="478"/>
        <v>-999</v>
      </c>
      <c r="AP2994" s="82" t="str">
        <f t="shared" si="479"/>
        <v>MISSING</v>
      </c>
    </row>
    <row r="2995" spans="2:42">
      <c r="B2995" s="207"/>
      <c r="C2995" s="35">
        <v>2991</v>
      </c>
      <c r="D2995" s="161"/>
      <c r="E2995" s="161"/>
      <c r="F2995" s="161"/>
      <c r="G2995" s="161"/>
      <c r="H2995" s="161"/>
      <c r="I2995" s="161"/>
      <c r="J2995" s="161"/>
      <c r="K2995" s="161"/>
      <c r="L2995" s="161"/>
      <c r="M2995" s="161"/>
      <c r="N2995" s="171"/>
      <c r="O2995" s="171"/>
      <c r="P2995" s="171"/>
      <c r="Q2995" s="171"/>
      <c r="R2995" s="171"/>
      <c r="S2995" s="171"/>
      <c r="T2995" s="208" t="str">
        <f t="shared" si="470"/>
        <v>MISSING</v>
      </c>
      <c r="U2995" s="208" t="str">
        <f t="shared" si="471"/>
        <v>MISSING</v>
      </c>
      <c r="X2995" s="56">
        <f t="shared" si="472"/>
        <v>-99</v>
      </c>
      <c r="Y2995" s="56">
        <f t="shared" si="473"/>
        <v>-99</v>
      </c>
      <c r="Z2995" s="56">
        <f t="shared" si="474"/>
        <v>-99</v>
      </c>
      <c r="AA2995" s="56">
        <f t="shared" si="475"/>
        <v>-99</v>
      </c>
      <c r="AB2995" s="56">
        <f t="shared" si="476"/>
        <v>-99</v>
      </c>
      <c r="AC2995" s="56">
        <f t="shared" si="477"/>
        <v>-99</v>
      </c>
      <c r="AD2995" s="3"/>
      <c r="AE2995" s="82">
        <f>IF(D2995=1, 'adjustment factor'!$D$4, IF(D2995=-9,-999,IF(D2995="",-999,0)))</f>
        <v>-999</v>
      </c>
      <c r="AF2995" s="82">
        <f>IF(F2995=1, 'adjustment factor'!$D$5, IF(F2995=-9,-999,IF(F2995="",-999,0)))</f>
        <v>-999</v>
      </c>
      <c r="AG2995" s="82">
        <f>IF(E2995=1, 'adjustment factor'!$D$6, IF(E2995=-9,-999,IF(E2995="",-999,0)))</f>
        <v>-999</v>
      </c>
      <c r="AH2995" s="82">
        <f>IF(K2995&gt;=45,'adjustment factor'!$D$7,IF(K2995=-9,-1200,IF(K2995="",-1200,0)))</f>
        <v>-1200</v>
      </c>
      <c r="AI2995" s="82">
        <f>IF(L2995=1, 'adjustment factor'!$D$8, IF(L2995=-9,-999,IF(L2995="",-999,0)))</f>
        <v>-999</v>
      </c>
      <c r="AJ2995" s="82">
        <f>IF(AND(M2995&gt;=1,M2995&lt;=4),'adjustment factor'!$D$9,IF(M2995=-9,-999,IF(M2995=98,-999,IF(M2995=99,-999,IF(M2995="",-999,0)))))</f>
        <v>-999</v>
      </c>
      <c r="AK2995" s="82">
        <f>IF(H2995=1, 'adjustment factor'!$D$10, IF(H2995=-9,-999,IF(H2995="",-999,0)))</f>
        <v>-999</v>
      </c>
      <c r="AL2995" s="82">
        <f>IF(G2995=1, 'adjustment factor'!$D$11, IF(G2995=-9,-999,IF(G2995="",-999,0)))</f>
        <v>-999</v>
      </c>
      <c r="AM2995" s="82">
        <f>IF(I2995=1, 'adjustment factor'!$D$12, IF(I2995=-9,-999,IF(I2995="",-999,0)))</f>
        <v>-999</v>
      </c>
      <c r="AN2995" s="82">
        <f>IF(J2995=1, 'adjustment factor'!$D$13, IF(J2995=-9,-999,IF(J2995="",-999,0)))</f>
        <v>-999</v>
      </c>
      <c r="AO2995" s="82" t="str">
        <f t="shared" si="478"/>
        <v>-999</v>
      </c>
      <c r="AP2995" s="82" t="str">
        <f t="shared" si="479"/>
        <v>MISSING</v>
      </c>
    </row>
    <row r="2996" spans="2:42">
      <c r="B2996" s="207"/>
      <c r="C2996" s="35">
        <v>2992</v>
      </c>
      <c r="D2996" s="161"/>
      <c r="E2996" s="161"/>
      <c r="F2996" s="161"/>
      <c r="G2996" s="161"/>
      <c r="H2996" s="161"/>
      <c r="I2996" s="161"/>
      <c r="J2996" s="161"/>
      <c r="K2996" s="161"/>
      <c r="L2996" s="161"/>
      <c r="M2996" s="161"/>
      <c r="N2996" s="171"/>
      <c r="O2996" s="171"/>
      <c r="P2996" s="171"/>
      <c r="Q2996" s="171"/>
      <c r="R2996" s="171"/>
      <c r="S2996" s="171"/>
      <c r="T2996" s="208" t="str">
        <f t="shared" si="470"/>
        <v>MISSING</v>
      </c>
      <c r="U2996" s="208" t="str">
        <f t="shared" si="471"/>
        <v>MISSING</v>
      </c>
      <c r="X2996" s="56">
        <f t="shared" si="472"/>
        <v>-99</v>
      </c>
      <c r="Y2996" s="56">
        <f t="shared" si="473"/>
        <v>-99</v>
      </c>
      <c r="Z2996" s="56">
        <f t="shared" si="474"/>
        <v>-99</v>
      </c>
      <c r="AA2996" s="56">
        <f t="shared" si="475"/>
        <v>-99</v>
      </c>
      <c r="AB2996" s="56">
        <f t="shared" si="476"/>
        <v>-99</v>
      </c>
      <c r="AC2996" s="56">
        <f t="shared" si="477"/>
        <v>-99</v>
      </c>
      <c r="AD2996" s="3"/>
      <c r="AE2996" s="82">
        <f>IF(D2996=1, 'adjustment factor'!$D$4, IF(D2996=-9,-999,IF(D2996="",-999,0)))</f>
        <v>-999</v>
      </c>
      <c r="AF2996" s="82">
        <f>IF(F2996=1, 'adjustment factor'!$D$5, IF(F2996=-9,-999,IF(F2996="",-999,0)))</f>
        <v>-999</v>
      </c>
      <c r="AG2996" s="82">
        <f>IF(E2996=1, 'adjustment factor'!$D$6, IF(E2996=-9,-999,IF(E2996="",-999,0)))</f>
        <v>-999</v>
      </c>
      <c r="AH2996" s="82">
        <f>IF(K2996&gt;=45,'adjustment factor'!$D$7,IF(K2996=-9,-1200,IF(K2996="",-1200,0)))</f>
        <v>-1200</v>
      </c>
      <c r="AI2996" s="82">
        <f>IF(L2996=1, 'adjustment factor'!$D$8, IF(L2996=-9,-999,IF(L2996="",-999,0)))</f>
        <v>-999</v>
      </c>
      <c r="AJ2996" s="82">
        <f>IF(AND(M2996&gt;=1,M2996&lt;=4),'adjustment factor'!$D$9,IF(M2996=-9,-999,IF(M2996=98,-999,IF(M2996=99,-999,IF(M2996="",-999,0)))))</f>
        <v>-999</v>
      </c>
      <c r="AK2996" s="82">
        <f>IF(H2996=1, 'adjustment factor'!$D$10, IF(H2996=-9,-999,IF(H2996="",-999,0)))</f>
        <v>-999</v>
      </c>
      <c r="AL2996" s="82">
        <f>IF(G2996=1, 'adjustment factor'!$D$11, IF(G2996=-9,-999,IF(G2996="",-999,0)))</f>
        <v>-999</v>
      </c>
      <c r="AM2996" s="82">
        <f>IF(I2996=1, 'adjustment factor'!$D$12, IF(I2996=-9,-999,IF(I2996="",-999,0)))</f>
        <v>-999</v>
      </c>
      <c r="AN2996" s="82">
        <f>IF(J2996=1, 'adjustment factor'!$D$13, IF(J2996=-9,-999,IF(J2996="",-999,0)))</f>
        <v>-999</v>
      </c>
      <c r="AO2996" s="82" t="str">
        <f t="shared" si="478"/>
        <v>-999</v>
      </c>
      <c r="AP2996" s="82" t="str">
        <f t="shared" si="479"/>
        <v>MISSING</v>
      </c>
    </row>
    <row r="2997" spans="2:42">
      <c r="B2997" s="207"/>
      <c r="C2997" s="35">
        <v>2993</v>
      </c>
      <c r="D2997" s="161"/>
      <c r="E2997" s="161"/>
      <c r="F2997" s="161"/>
      <c r="G2997" s="161"/>
      <c r="H2997" s="161"/>
      <c r="I2997" s="161"/>
      <c r="J2997" s="161"/>
      <c r="K2997" s="161"/>
      <c r="L2997" s="161"/>
      <c r="M2997" s="161"/>
      <c r="N2997" s="171"/>
      <c r="O2997" s="171"/>
      <c r="P2997" s="171"/>
      <c r="Q2997" s="171"/>
      <c r="R2997" s="171"/>
      <c r="S2997" s="171"/>
      <c r="T2997" s="208" t="str">
        <f t="shared" si="470"/>
        <v>MISSING</v>
      </c>
      <c r="U2997" s="208" t="str">
        <f t="shared" si="471"/>
        <v>MISSING</v>
      </c>
      <c r="X2997" s="56">
        <f t="shared" si="472"/>
        <v>-99</v>
      </c>
      <c r="Y2997" s="56">
        <f t="shared" si="473"/>
        <v>-99</v>
      </c>
      <c r="Z2997" s="56">
        <f t="shared" si="474"/>
        <v>-99</v>
      </c>
      <c r="AA2997" s="56">
        <f t="shared" si="475"/>
        <v>-99</v>
      </c>
      <c r="AB2997" s="56">
        <f t="shared" si="476"/>
        <v>-99</v>
      </c>
      <c r="AC2997" s="56">
        <f t="shared" si="477"/>
        <v>-99</v>
      </c>
      <c r="AD2997" s="3"/>
      <c r="AE2997" s="82">
        <f>IF(D2997=1, 'adjustment factor'!$D$4, IF(D2997=-9,-999,IF(D2997="",-999,0)))</f>
        <v>-999</v>
      </c>
      <c r="AF2997" s="82">
        <f>IF(F2997=1, 'adjustment factor'!$D$5, IF(F2997=-9,-999,IF(F2997="",-999,0)))</f>
        <v>-999</v>
      </c>
      <c r="AG2997" s="82">
        <f>IF(E2997=1, 'adjustment factor'!$D$6, IF(E2997=-9,-999,IF(E2997="",-999,0)))</f>
        <v>-999</v>
      </c>
      <c r="AH2997" s="82">
        <f>IF(K2997&gt;=45,'adjustment factor'!$D$7,IF(K2997=-9,-1200,IF(K2997="",-1200,0)))</f>
        <v>-1200</v>
      </c>
      <c r="AI2997" s="82">
        <f>IF(L2997=1, 'adjustment factor'!$D$8, IF(L2997=-9,-999,IF(L2997="",-999,0)))</f>
        <v>-999</v>
      </c>
      <c r="AJ2997" s="82">
        <f>IF(AND(M2997&gt;=1,M2997&lt;=4),'adjustment factor'!$D$9,IF(M2997=-9,-999,IF(M2997=98,-999,IF(M2997=99,-999,IF(M2997="",-999,0)))))</f>
        <v>-999</v>
      </c>
      <c r="AK2997" s="82">
        <f>IF(H2997=1, 'adjustment factor'!$D$10, IF(H2997=-9,-999,IF(H2997="",-999,0)))</f>
        <v>-999</v>
      </c>
      <c r="AL2997" s="82">
        <f>IF(G2997=1, 'adjustment factor'!$D$11, IF(G2997=-9,-999,IF(G2997="",-999,0)))</f>
        <v>-999</v>
      </c>
      <c r="AM2997" s="82">
        <f>IF(I2997=1, 'adjustment factor'!$D$12, IF(I2997=-9,-999,IF(I2997="",-999,0)))</f>
        <v>-999</v>
      </c>
      <c r="AN2997" s="82">
        <f>IF(J2997=1, 'adjustment factor'!$D$13, IF(J2997=-9,-999,IF(J2997="",-999,0)))</f>
        <v>-999</v>
      </c>
      <c r="AO2997" s="82" t="str">
        <f t="shared" si="478"/>
        <v>-999</v>
      </c>
      <c r="AP2997" s="82" t="str">
        <f t="shared" si="479"/>
        <v>MISSING</v>
      </c>
    </row>
    <row r="2998" spans="2:42">
      <c r="B2998" s="207"/>
      <c r="C2998" s="35">
        <v>2994</v>
      </c>
      <c r="D2998" s="161"/>
      <c r="E2998" s="161"/>
      <c r="F2998" s="161"/>
      <c r="G2998" s="161"/>
      <c r="H2998" s="161"/>
      <c r="I2998" s="161"/>
      <c r="J2998" s="161"/>
      <c r="K2998" s="161"/>
      <c r="L2998" s="161"/>
      <c r="M2998" s="161"/>
      <c r="N2998" s="171"/>
      <c r="O2998" s="171"/>
      <c r="P2998" s="171"/>
      <c r="Q2998" s="171"/>
      <c r="R2998" s="171"/>
      <c r="S2998" s="171"/>
      <c r="T2998" s="208" t="str">
        <f t="shared" si="470"/>
        <v>MISSING</v>
      </c>
      <c r="U2998" s="208" t="str">
        <f t="shared" si="471"/>
        <v>MISSING</v>
      </c>
      <c r="X2998" s="56">
        <f t="shared" si="472"/>
        <v>-99</v>
      </c>
      <c r="Y2998" s="56">
        <f t="shared" si="473"/>
        <v>-99</v>
      </c>
      <c r="Z2998" s="56">
        <f t="shared" si="474"/>
        <v>-99</v>
      </c>
      <c r="AA2998" s="56">
        <f t="shared" si="475"/>
        <v>-99</v>
      </c>
      <c r="AB2998" s="56">
        <f t="shared" si="476"/>
        <v>-99</v>
      </c>
      <c r="AC2998" s="56">
        <f t="shared" si="477"/>
        <v>-99</v>
      </c>
      <c r="AD2998" s="3"/>
      <c r="AE2998" s="82">
        <f>IF(D2998=1, 'adjustment factor'!$D$4, IF(D2998=-9,-999,IF(D2998="",-999,0)))</f>
        <v>-999</v>
      </c>
      <c r="AF2998" s="82">
        <f>IF(F2998=1, 'adjustment factor'!$D$5, IF(F2998=-9,-999,IF(F2998="",-999,0)))</f>
        <v>-999</v>
      </c>
      <c r="AG2998" s="82">
        <f>IF(E2998=1, 'adjustment factor'!$D$6, IF(E2998=-9,-999,IF(E2998="",-999,0)))</f>
        <v>-999</v>
      </c>
      <c r="AH2998" s="82">
        <f>IF(K2998&gt;=45,'adjustment factor'!$D$7,IF(K2998=-9,-1200,IF(K2998="",-1200,0)))</f>
        <v>-1200</v>
      </c>
      <c r="AI2998" s="82">
        <f>IF(L2998=1, 'adjustment factor'!$D$8, IF(L2998=-9,-999,IF(L2998="",-999,0)))</f>
        <v>-999</v>
      </c>
      <c r="AJ2998" s="82">
        <f>IF(AND(M2998&gt;=1,M2998&lt;=4),'adjustment factor'!$D$9,IF(M2998=-9,-999,IF(M2998=98,-999,IF(M2998=99,-999,IF(M2998="",-999,0)))))</f>
        <v>-999</v>
      </c>
      <c r="AK2998" s="82">
        <f>IF(H2998=1, 'adjustment factor'!$D$10, IF(H2998=-9,-999,IF(H2998="",-999,0)))</f>
        <v>-999</v>
      </c>
      <c r="AL2998" s="82">
        <f>IF(G2998=1, 'adjustment factor'!$D$11, IF(G2998=-9,-999,IF(G2998="",-999,0)))</f>
        <v>-999</v>
      </c>
      <c r="AM2998" s="82">
        <f>IF(I2998=1, 'adjustment factor'!$D$12, IF(I2998=-9,-999,IF(I2998="",-999,0)))</f>
        <v>-999</v>
      </c>
      <c r="AN2998" s="82">
        <f>IF(J2998=1, 'adjustment factor'!$D$13, IF(J2998=-9,-999,IF(J2998="",-999,0)))</f>
        <v>-999</v>
      </c>
      <c r="AO2998" s="82" t="str">
        <f t="shared" si="478"/>
        <v>-999</v>
      </c>
      <c r="AP2998" s="82" t="str">
        <f t="shared" si="479"/>
        <v>MISSING</v>
      </c>
    </row>
    <row r="2999" spans="2:42">
      <c r="B2999" s="207"/>
      <c r="C2999" s="35">
        <v>2995</v>
      </c>
      <c r="D2999" s="161"/>
      <c r="E2999" s="161"/>
      <c r="F2999" s="161"/>
      <c r="G2999" s="161"/>
      <c r="H2999" s="161"/>
      <c r="I2999" s="161"/>
      <c r="J2999" s="161"/>
      <c r="K2999" s="161"/>
      <c r="L2999" s="161"/>
      <c r="M2999" s="161"/>
      <c r="N2999" s="171"/>
      <c r="O2999" s="171"/>
      <c r="P2999" s="171"/>
      <c r="Q2999" s="171"/>
      <c r="R2999" s="171"/>
      <c r="S2999" s="171"/>
      <c r="T2999" s="208" t="str">
        <f t="shared" si="470"/>
        <v>MISSING</v>
      </c>
      <c r="U2999" s="208" t="str">
        <f t="shared" si="471"/>
        <v>MISSING</v>
      </c>
      <c r="X2999" s="56">
        <f t="shared" si="472"/>
        <v>-99</v>
      </c>
      <c r="Y2999" s="56">
        <f t="shared" si="473"/>
        <v>-99</v>
      </c>
      <c r="Z2999" s="56">
        <f t="shared" si="474"/>
        <v>-99</v>
      </c>
      <c r="AA2999" s="56">
        <f t="shared" si="475"/>
        <v>-99</v>
      </c>
      <c r="AB2999" s="56">
        <f t="shared" si="476"/>
        <v>-99</v>
      </c>
      <c r="AC2999" s="56">
        <f t="shared" si="477"/>
        <v>-99</v>
      </c>
      <c r="AD2999" s="3"/>
      <c r="AE2999" s="82">
        <f>IF(D2999=1, 'adjustment factor'!$D$4, IF(D2999=-9,-999,IF(D2999="",-999,0)))</f>
        <v>-999</v>
      </c>
      <c r="AF2999" s="82">
        <f>IF(F2999=1, 'adjustment factor'!$D$5, IF(F2999=-9,-999,IF(F2999="",-999,0)))</f>
        <v>-999</v>
      </c>
      <c r="AG2999" s="82">
        <f>IF(E2999=1, 'adjustment factor'!$D$6, IF(E2999=-9,-999,IF(E2999="",-999,0)))</f>
        <v>-999</v>
      </c>
      <c r="AH2999" s="82">
        <f>IF(K2999&gt;=45,'adjustment factor'!$D$7,IF(K2999=-9,-1200,IF(K2999="",-1200,0)))</f>
        <v>-1200</v>
      </c>
      <c r="AI2999" s="82">
        <f>IF(L2999=1, 'adjustment factor'!$D$8, IF(L2999=-9,-999,IF(L2999="",-999,0)))</f>
        <v>-999</v>
      </c>
      <c r="AJ2999" s="82">
        <f>IF(AND(M2999&gt;=1,M2999&lt;=4),'adjustment factor'!$D$9,IF(M2999=-9,-999,IF(M2999=98,-999,IF(M2999=99,-999,IF(M2999="",-999,0)))))</f>
        <v>-999</v>
      </c>
      <c r="AK2999" s="82">
        <f>IF(H2999=1, 'adjustment factor'!$D$10, IF(H2999=-9,-999,IF(H2999="",-999,0)))</f>
        <v>-999</v>
      </c>
      <c r="AL2999" s="82">
        <f>IF(G2999=1, 'adjustment factor'!$D$11, IF(G2999=-9,-999,IF(G2999="",-999,0)))</f>
        <v>-999</v>
      </c>
      <c r="AM2999" s="82">
        <f>IF(I2999=1, 'adjustment factor'!$D$12, IF(I2999=-9,-999,IF(I2999="",-999,0)))</f>
        <v>-999</v>
      </c>
      <c r="AN2999" s="82">
        <f>IF(J2999=1, 'adjustment factor'!$D$13, IF(J2999=-9,-999,IF(J2999="",-999,0)))</f>
        <v>-999</v>
      </c>
      <c r="AO2999" s="82" t="str">
        <f t="shared" si="478"/>
        <v>-999</v>
      </c>
      <c r="AP2999" s="82" t="str">
        <f t="shared" si="479"/>
        <v>MISSING</v>
      </c>
    </row>
    <row r="3000" spans="2:42">
      <c r="B3000" s="207"/>
      <c r="C3000" s="35">
        <v>2996</v>
      </c>
      <c r="D3000" s="161"/>
      <c r="E3000" s="161"/>
      <c r="F3000" s="161"/>
      <c r="G3000" s="161"/>
      <c r="H3000" s="161"/>
      <c r="I3000" s="161"/>
      <c r="J3000" s="161"/>
      <c r="K3000" s="161"/>
      <c r="L3000" s="161"/>
      <c r="M3000" s="161"/>
      <c r="N3000" s="171"/>
      <c r="O3000" s="171"/>
      <c r="P3000" s="171"/>
      <c r="Q3000" s="171"/>
      <c r="R3000" s="171"/>
      <c r="S3000" s="171"/>
      <c r="T3000" s="208" t="str">
        <f t="shared" si="470"/>
        <v>MISSING</v>
      </c>
      <c r="U3000" s="208" t="str">
        <f t="shared" si="471"/>
        <v>MISSING</v>
      </c>
      <c r="X3000" s="56">
        <f t="shared" si="472"/>
        <v>-99</v>
      </c>
      <c r="Y3000" s="56">
        <f t="shared" si="473"/>
        <v>-99</v>
      </c>
      <c r="Z3000" s="56">
        <f t="shared" si="474"/>
        <v>-99</v>
      </c>
      <c r="AA3000" s="56">
        <f t="shared" si="475"/>
        <v>-99</v>
      </c>
      <c r="AB3000" s="56">
        <f t="shared" si="476"/>
        <v>-99</v>
      </c>
      <c r="AC3000" s="56">
        <f t="shared" si="477"/>
        <v>-99</v>
      </c>
      <c r="AD3000" s="3"/>
      <c r="AE3000" s="82">
        <f>IF(D3000=1, 'adjustment factor'!$D$4, IF(D3000=-9,-999,IF(D3000="",-999,0)))</f>
        <v>-999</v>
      </c>
      <c r="AF3000" s="82">
        <f>IF(F3000=1, 'adjustment factor'!$D$5, IF(F3000=-9,-999,IF(F3000="",-999,0)))</f>
        <v>-999</v>
      </c>
      <c r="AG3000" s="82">
        <f>IF(E3000=1, 'adjustment factor'!$D$6, IF(E3000=-9,-999,IF(E3000="",-999,0)))</f>
        <v>-999</v>
      </c>
      <c r="AH3000" s="82">
        <f>IF(K3000&gt;=45,'adjustment factor'!$D$7,IF(K3000=-9,-1200,IF(K3000="",-1200,0)))</f>
        <v>-1200</v>
      </c>
      <c r="AI3000" s="82">
        <f>IF(L3000=1, 'adjustment factor'!$D$8, IF(L3000=-9,-999,IF(L3000="",-999,0)))</f>
        <v>-999</v>
      </c>
      <c r="AJ3000" s="82">
        <f>IF(AND(M3000&gt;=1,M3000&lt;=4),'adjustment factor'!$D$9,IF(M3000=-9,-999,IF(M3000=98,-999,IF(M3000=99,-999,IF(M3000="",-999,0)))))</f>
        <v>-999</v>
      </c>
      <c r="AK3000" s="82">
        <f>IF(H3000=1, 'adjustment factor'!$D$10, IF(H3000=-9,-999,IF(H3000="",-999,0)))</f>
        <v>-999</v>
      </c>
      <c r="AL3000" s="82">
        <f>IF(G3000=1, 'adjustment factor'!$D$11, IF(G3000=-9,-999,IF(G3000="",-999,0)))</f>
        <v>-999</v>
      </c>
      <c r="AM3000" s="82">
        <f>IF(I3000=1, 'adjustment factor'!$D$12, IF(I3000=-9,-999,IF(I3000="",-999,0)))</f>
        <v>-999</v>
      </c>
      <c r="AN3000" s="82">
        <f>IF(J3000=1, 'adjustment factor'!$D$13, IF(J3000=-9,-999,IF(J3000="",-999,0)))</f>
        <v>-999</v>
      </c>
      <c r="AO3000" s="82" t="str">
        <f t="shared" si="478"/>
        <v>-999</v>
      </c>
      <c r="AP3000" s="82" t="str">
        <f t="shared" si="479"/>
        <v>MISSING</v>
      </c>
    </row>
    <row r="3001" spans="2:42">
      <c r="B3001" s="207"/>
      <c r="C3001" s="35">
        <v>2997</v>
      </c>
      <c r="D3001" s="161"/>
      <c r="E3001" s="161"/>
      <c r="F3001" s="161"/>
      <c r="G3001" s="161"/>
      <c r="H3001" s="161"/>
      <c r="I3001" s="161"/>
      <c r="J3001" s="161"/>
      <c r="K3001" s="161"/>
      <c r="L3001" s="161"/>
      <c r="M3001" s="161"/>
      <c r="N3001" s="171"/>
      <c r="O3001" s="171"/>
      <c r="P3001" s="171"/>
      <c r="Q3001" s="171"/>
      <c r="R3001" s="171"/>
      <c r="S3001" s="171"/>
      <c r="T3001" s="208" t="str">
        <f t="shared" si="470"/>
        <v>MISSING</v>
      </c>
      <c r="U3001" s="208" t="str">
        <f t="shared" si="471"/>
        <v>MISSING</v>
      </c>
      <c r="X3001" s="56">
        <f t="shared" si="472"/>
        <v>-99</v>
      </c>
      <c r="Y3001" s="56">
        <f t="shared" si="473"/>
        <v>-99</v>
      </c>
      <c r="Z3001" s="56">
        <f t="shared" si="474"/>
        <v>-99</v>
      </c>
      <c r="AA3001" s="56">
        <f t="shared" si="475"/>
        <v>-99</v>
      </c>
      <c r="AB3001" s="56">
        <f t="shared" si="476"/>
        <v>-99</v>
      </c>
      <c r="AC3001" s="56">
        <f t="shared" si="477"/>
        <v>-99</v>
      </c>
      <c r="AD3001" s="3"/>
      <c r="AE3001" s="82">
        <f>IF(D3001=1, 'adjustment factor'!$D$4, IF(D3001=-9,-999,IF(D3001="",-999,0)))</f>
        <v>-999</v>
      </c>
      <c r="AF3001" s="82">
        <f>IF(F3001=1, 'adjustment factor'!$D$5, IF(F3001=-9,-999,IF(F3001="",-999,0)))</f>
        <v>-999</v>
      </c>
      <c r="AG3001" s="82">
        <f>IF(E3001=1, 'adjustment factor'!$D$6, IF(E3001=-9,-999,IF(E3001="",-999,0)))</f>
        <v>-999</v>
      </c>
      <c r="AH3001" s="82">
        <f>IF(K3001&gt;=45,'adjustment factor'!$D$7,IF(K3001=-9,-1200,IF(K3001="",-1200,0)))</f>
        <v>-1200</v>
      </c>
      <c r="AI3001" s="82">
        <f>IF(L3001=1, 'adjustment factor'!$D$8, IF(L3001=-9,-999,IF(L3001="",-999,0)))</f>
        <v>-999</v>
      </c>
      <c r="AJ3001" s="82">
        <f>IF(AND(M3001&gt;=1,M3001&lt;=4),'adjustment factor'!$D$9,IF(M3001=-9,-999,IF(M3001=98,-999,IF(M3001=99,-999,IF(M3001="",-999,0)))))</f>
        <v>-999</v>
      </c>
      <c r="AK3001" s="82">
        <f>IF(H3001=1, 'adjustment factor'!$D$10, IF(H3001=-9,-999,IF(H3001="",-999,0)))</f>
        <v>-999</v>
      </c>
      <c r="AL3001" s="82">
        <f>IF(G3001=1, 'adjustment factor'!$D$11, IF(G3001=-9,-999,IF(G3001="",-999,0)))</f>
        <v>-999</v>
      </c>
      <c r="AM3001" s="82">
        <f>IF(I3001=1, 'adjustment factor'!$D$12, IF(I3001=-9,-999,IF(I3001="",-999,0)))</f>
        <v>-999</v>
      </c>
      <c r="AN3001" s="82">
        <f>IF(J3001=1, 'adjustment factor'!$D$13, IF(J3001=-9,-999,IF(J3001="",-999,0)))</f>
        <v>-999</v>
      </c>
      <c r="AO3001" s="82" t="str">
        <f t="shared" si="478"/>
        <v>-999</v>
      </c>
      <c r="AP3001" s="82" t="str">
        <f t="shared" si="479"/>
        <v>MISSING</v>
      </c>
    </row>
    <row r="3002" spans="2:42">
      <c r="B3002" s="207"/>
      <c r="C3002" s="35">
        <v>2998</v>
      </c>
      <c r="D3002" s="161"/>
      <c r="E3002" s="161"/>
      <c r="F3002" s="161"/>
      <c r="G3002" s="161"/>
      <c r="H3002" s="161"/>
      <c r="I3002" s="161"/>
      <c r="J3002" s="161"/>
      <c r="K3002" s="161"/>
      <c r="L3002" s="161"/>
      <c r="M3002" s="161"/>
      <c r="N3002" s="171"/>
      <c r="O3002" s="171"/>
      <c r="P3002" s="171"/>
      <c r="Q3002" s="171"/>
      <c r="R3002" s="171"/>
      <c r="S3002" s="171"/>
      <c r="T3002" s="208" t="str">
        <f t="shared" si="470"/>
        <v>MISSING</v>
      </c>
      <c r="U3002" s="208" t="str">
        <f t="shared" si="471"/>
        <v>MISSING</v>
      </c>
      <c r="X3002" s="56">
        <f t="shared" si="472"/>
        <v>-99</v>
      </c>
      <c r="Y3002" s="56">
        <f t="shared" si="473"/>
        <v>-99</v>
      </c>
      <c r="Z3002" s="56">
        <f t="shared" si="474"/>
        <v>-99</v>
      </c>
      <c r="AA3002" s="56">
        <f t="shared" si="475"/>
        <v>-99</v>
      </c>
      <c r="AB3002" s="56">
        <f t="shared" si="476"/>
        <v>-99</v>
      </c>
      <c r="AC3002" s="56">
        <f t="shared" si="477"/>
        <v>-99</v>
      </c>
      <c r="AD3002" s="3"/>
      <c r="AE3002" s="82">
        <f>IF(D3002=1, 'adjustment factor'!$D$4, IF(D3002=-9,-999,IF(D3002="",-999,0)))</f>
        <v>-999</v>
      </c>
      <c r="AF3002" s="82">
        <f>IF(F3002=1, 'adjustment factor'!$D$5, IF(F3002=-9,-999,IF(F3002="",-999,0)))</f>
        <v>-999</v>
      </c>
      <c r="AG3002" s="82">
        <f>IF(E3002=1, 'adjustment factor'!$D$6, IF(E3002=-9,-999,IF(E3002="",-999,0)))</f>
        <v>-999</v>
      </c>
      <c r="AH3002" s="82">
        <f>IF(K3002&gt;=45,'adjustment factor'!$D$7,IF(K3002=-9,-1200,IF(K3002="",-1200,0)))</f>
        <v>-1200</v>
      </c>
      <c r="AI3002" s="82">
        <f>IF(L3002=1, 'adjustment factor'!$D$8, IF(L3002=-9,-999,IF(L3002="",-999,0)))</f>
        <v>-999</v>
      </c>
      <c r="AJ3002" s="82">
        <f>IF(AND(M3002&gt;=1,M3002&lt;=4),'adjustment factor'!$D$9,IF(M3002=-9,-999,IF(M3002=98,-999,IF(M3002=99,-999,IF(M3002="",-999,0)))))</f>
        <v>-999</v>
      </c>
      <c r="AK3002" s="82">
        <f>IF(H3002=1, 'adjustment factor'!$D$10, IF(H3002=-9,-999,IF(H3002="",-999,0)))</f>
        <v>-999</v>
      </c>
      <c r="AL3002" s="82">
        <f>IF(G3002=1, 'adjustment factor'!$D$11, IF(G3002=-9,-999,IF(G3002="",-999,0)))</f>
        <v>-999</v>
      </c>
      <c r="AM3002" s="82">
        <f>IF(I3002=1, 'adjustment factor'!$D$12, IF(I3002=-9,-999,IF(I3002="",-999,0)))</f>
        <v>-999</v>
      </c>
      <c r="AN3002" s="82">
        <f>IF(J3002=1, 'adjustment factor'!$D$13, IF(J3002=-9,-999,IF(J3002="",-999,0)))</f>
        <v>-999</v>
      </c>
      <c r="AO3002" s="82" t="str">
        <f t="shared" si="478"/>
        <v>-999</v>
      </c>
      <c r="AP3002" s="82" t="str">
        <f t="shared" si="479"/>
        <v>MISSING</v>
      </c>
    </row>
    <row r="3003" spans="2:42">
      <c r="B3003" s="207"/>
      <c r="C3003" s="35">
        <v>2999</v>
      </c>
      <c r="D3003" s="161"/>
      <c r="E3003" s="161"/>
      <c r="F3003" s="161"/>
      <c r="G3003" s="161"/>
      <c r="H3003" s="161"/>
      <c r="I3003" s="161"/>
      <c r="J3003" s="161"/>
      <c r="K3003" s="161"/>
      <c r="L3003" s="161"/>
      <c r="M3003" s="161"/>
      <c r="N3003" s="171"/>
      <c r="O3003" s="171"/>
      <c r="P3003" s="171"/>
      <c r="Q3003" s="171"/>
      <c r="R3003" s="171"/>
      <c r="S3003" s="171"/>
      <c r="T3003" s="208" t="str">
        <f t="shared" si="470"/>
        <v>MISSING</v>
      </c>
      <c r="U3003" s="208" t="str">
        <f t="shared" si="471"/>
        <v>MISSING</v>
      </c>
      <c r="X3003" s="56">
        <f t="shared" si="472"/>
        <v>-99</v>
      </c>
      <c r="Y3003" s="56">
        <f t="shared" si="473"/>
        <v>-99</v>
      </c>
      <c r="Z3003" s="56">
        <f t="shared" si="474"/>
        <v>-99</v>
      </c>
      <c r="AA3003" s="56">
        <f t="shared" si="475"/>
        <v>-99</v>
      </c>
      <c r="AB3003" s="56">
        <f t="shared" si="476"/>
        <v>-99</v>
      </c>
      <c r="AC3003" s="56">
        <f t="shared" si="477"/>
        <v>-99</v>
      </c>
      <c r="AD3003" s="3"/>
      <c r="AE3003" s="82">
        <f>IF(D3003=1, 'adjustment factor'!$D$4, IF(D3003=-9,-999,IF(D3003="",-999,0)))</f>
        <v>-999</v>
      </c>
      <c r="AF3003" s="82">
        <f>IF(F3003=1, 'adjustment factor'!$D$5, IF(F3003=-9,-999,IF(F3003="",-999,0)))</f>
        <v>-999</v>
      </c>
      <c r="AG3003" s="82">
        <f>IF(E3003=1, 'adjustment factor'!$D$6, IF(E3003=-9,-999,IF(E3003="",-999,0)))</f>
        <v>-999</v>
      </c>
      <c r="AH3003" s="82">
        <f>IF(K3003&gt;=45,'adjustment factor'!$D$7,IF(K3003=-9,-1200,IF(K3003="",-1200,0)))</f>
        <v>-1200</v>
      </c>
      <c r="AI3003" s="82">
        <f>IF(L3003=1, 'adjustment factor'!$D$8, IF(L3003=-9,-999,IF(L3003="",-999,0)))</f>
        <v>-999</v>
      </c>
      <c r="AJ3003" s="82">
        <f>IF(AND(M3003&gt;=1,M3003&lt;=4),'adjustment factor'!$D$9,IF(M3003=-9,-999,IF(M3003=98,-999,IF(M3003=99,-999,IF(M3003="",-999,0)))))</f>
        <v>-999</v>
      </c>
      <c r="AK3003" s="82">
        <f>IF(H3003=1, 'adjustment factor'!$D$10, IF(H3003=-9,-999,IF(H3003="",-999,0)))</f>
        <v>-999</v>
      </c>
      <c r="AL3003" s="82">
        <f>IF(G3003=1, 'adjustment factor'!$D$11, IF(G3003=-9,-999,IF(G3003="",-999,0)))</f>
        <v>-999</v>
      </c>
      <c r="AM3003" s="82">
        <f>IF(I3003=1, 'adjustment factor'!$D$12, IF(I3003=-9,-999,IF(I3003="",-999,0)))</f>
        <v>-999</v>
      </c>
      <c r="AN3003" s="82">
        <f>IF(J3003=1, 'adjustment factor'!$D$13, IF(J3003=-9,-999,IF(J3003="",-999,0)))</f>
        <v>-999</v>
      </c>
      <c r="AO3003" s="82" t="str">
        <f t="shared" si="478"/>
        <v>-999</v>
      </c>
      <c r="AP3003" s="82" t="str">
        <f t="shared" si="479"/>
        <v>MISSING</v>
      </c>
    </row>
    <row r="3004" spans="2:42">
      <c r="B3004" s="207"/>
      <c r="C3004" s="35">
        <v>3000</v>
      </c>
      <c r="D3004" s="161"/>
      <c r="E3004" s="161"/>
      <c r="F3004" s="161"/>
      <c r="G3004" s="161"/>
      <c r="H3004" s="161"/>
      <c r="I3004" s="161"/>
      <c r="J3004" s="161"/>
      <c r="K3004" s="161"/>
      <c r="L3004" s="161"/>
      <c r="M3004" s="161"/>
      <c r="N3004" s="171"/>
      <c r="O3004" s="171"/>
      <c r="P3004" s="171"/>
      <c r="Q3004" s="171"/>
      <c r="R3004" s="171"/>
      <c r="S3004" s="171"/>
      <c r="T3004" s="208" t="str">
        <f t="shared" si="470"/>
        <v>MISSING</v>
      </c>
      <c r="U3004" s="208" t="str">
        <f t="shared" si="471"/>
        <v>MISSING</v>
      </c>
      <c r="X3004" s="56">
        <f t="shared" si="472"/>
        <v>-99</v>
      </c>
      <c r="Y3004" s="56">
        <f t="shared" si="473"/>
        <v>-99</v>
      </c>
      <c r="Z3004" s="56">
        <f t="shared" si="474"/>
        <v>-99</v>
      </c>
      <c r="AA3004" s="56">
        <f t="shared" si="475"/>
        <v>-99</v>
      </c>
      <c r="AB3004" s="56">
        <f t="shared" si="476"/>
        <v>-99</v>
      </c>
      <c r="AC3004" s="56">
        <f t="shared" si="477"/>
        <v>-99</v>
      </c>
      <c r="AD3004" s="3"/>
      <c r="AE3004" s="82">
        <f>IF(D3004=1, 'adjustment factor'!$D$4, IF(D3004=-9,-999,IF(D3004="",-999,0)))</f>
        <v>-999</v>
      </c>
      <c r="AF3004" s="82">
        <f>IF(F3004=1, 'adjustment factor'!$D$5, IF(F3004=-9,-999,IF(F3004="",-999,0)))</f>
        <v>-999</v>
      </c>
      <c r="AG3004" s="82">
        <f>IF(E3004=1, 'adjustment factor'!$D$6, IF(E3004=-9,-999,IF(E3004="",-999,0)))</f>
        <v>-999</v>
      </c>
      <c r="AH3004" s="82">
        <f>IF(K3004&gt;=45,'adjustment factor'!$D$7,IF(K3004=-9,-1200,IF(K3004="",-1200,0)))</f>
        <v>-1200</v>
      </c>
      <c r="AI3004" s="82">
        <f>IF(L3004=1, 'adjustment factor'!$D$8, IF(L3004=-9,-999,IF(L3004="",-999,0)))</f>
        <v>-999</v>
      </c>
      <c r="AJ3004" s="82">
        <f>IF(AND(M3004&gt;=1,M3004&lt;=4),'adjustment factor'!$D$9,IF(M3004=-9,-999,IF(M3004=98,-999,IF(M3004=99,-999,IF(M3004="",-999,0)))))</f>
        <v>-999</v>
      </c>
      <c r="AK3004" s="82">
        <f>IF(H3004=1, 'adjustment factor'!$D$10, IF(H3004=-9,-999,IF(H3004="",-999,0)))</f>
        <v>-999</v>
      </c>
      <c r="AL3004" s="82">
        <f>IF(G3004=1, 'adjustment factor'!$D$11, IF(G3004=-9,-999,IF(G3004="",-999,0)))</f>
        <v>-999</v>
      </c>
      <c r="AM3004" s="82">
        <f>IF(I3004=1, 'adjustment factor'!$D$12, IF(I3004=-9,-999,IF(I3004="",-999,0)))</f>
        <v>-999</v>
      </c>
      <c r="AN3004" s="82">
        <f>IF(J3004=1, 'adjustment factor'!$D$13, IF(J3004=-9,-999,IF(J3004="",-999,0)))</f>
        <v>-999</v>
      </c>
      <c r="AO3004" s="82" t="str">
        <f t="shared" si="478"/>
        <v>-999</v>
      </c>
      <c r="AP3004" s="82" t="str">
        <f t="shared" si="479"/>
        <v>MISSING</v>
      </c>
    </row>
    <row r="3005" spans="2:42">
      <c r="B3005" s="207"/>
      <c r="C3005" s="35">
        <v>3001</v>
      </c>
      <c r="D3005" s="161"/>
      <c r="E3005" s="161"/>
      <c r="F3005" s="161"/>
      <c r="G3005" s="161"/>
      <c r="H3005" s="161"/>
      <c r="I3005" s="161"/>
      <c r="J3005" s="161"/>
      <c r="K3005" s="161"/>
      <c r="L3005" s="161"/>
      <c r="M3005" s="161"/>
      <c r="N3005" s="171"/>
      <c r="O3005" s="171"/>
      <c r="P3005" s="171"/>
      <c r="Q3005" s="171"/>
      <c r="R3005" s="171"/>
      <c r="S3005" s="171"/>
      <c r="T3005" s="208" t="str">
        <f t="shared" si="470"/>
        <v>MISSING</v>
      </c>
      <c r="U3005" s="208" t="str">
        <f t="shared" si="471"/>
        <v>MISSING</v>
      </c>
      <c r="X3005" s="56">
        <f t="shared" si="472"/>
        <v>-99</v>
      </c>
      <c r="Y3005" s="56">
        <f t="shared" si="473"/>
        <v>-99</v>
      </c>
      <c r="Z3005" s="56">
        <f t="shared" si="474"/>
        <v>-99</v>
      </c>
      <c r="AA3005" s="56">
        <f t="shared" si="475"/>
        <v>-99</v>
      </c>
      <c r="AB3005" s="56">
        <f t="shared" si="476"/>
        <v>-99</v>
      </c>
      <c r="AC3005" s="56">
        <f t="shared" si="477"/>
        <v>-99</v>
      </c>
      <c r="AD3005" s="3"/>
      <c r="AE3005" s="82">
        <f>IF(D3005=1, 'adjustment factor'!$D$4, IF(D3005=-9,-999,IF(D3005="",-999,0)))</f>
        <v>-999</v>
      </c>
      <c r="AF3005" s="82">
        <f>IF(F3005=1, 'adjustment factor'!$D$5, IF(F3005=-9,-999,IF(F3005="",-999,0)))</f>
        <v>-999</v>
      </c>
      <c r="AG3005" s="82">
        <f>IF(E3005=1, 'adjustment factor'!$D$6, IF(E3005=-9,-999,IF(E3005="",-999,0)))</f>
        <v>-999</v>
      </c>
      <c r="AH3005" s="82">
        <f>IF(K3005&gt;=45,'adjustment factor'!$D$7,IF(K3005=-9,-1200,IF(K3005="",-1200,0)))</f>
        <v>-1200</v>
      </c>
      <c r="AI3005" s="82">
        <f>IF(L3005=1, 'adjustment factor'!$D$8, IF(L3005=-9,-999,IF(L3005="",-999,0)))</f>
        <v>-999</v>
      </c>
      <c r="AJ3005" s="82">
        <f>IF(AND(M3005&gt;=1,M3005&lt;=4),'adjustment factor'!$D$9,IF(M3005=-9,-999,IF(M3005=98,-999,IF(M3005=99,-999,IF(M3005="",-999,0)))))</f>
        <v>-999</v>
      </c>
      <c r="AK3005" s="82">
        <f>IF(H3005=1, 'adjustment factor'!$D$10, IF(H3005=-9,-999,IF(H3005="",-999,0)))</f>
        <v>-999</v>
      </c>
      <c r="AL3005" s="82">
        <f>IF(G3005=1, 'adjustment factor'!$D$11, IF(G3005=-9,-999,IF(G3005="",-999,0)))</f>
        <v>-999</v>
      </c>
      <c r="AM3005" s="82">
        <f>IF(I3005=1, 'adjustment factor'!$D$12, IF(I3005=-9,-999,IF(I3005="",-999,0)))</f>
        <v>-999</v>
      </c>
      <c r="AN3005" s="82">
        <f>IF(J3005=1, 'adjustment factor'!$D$13, IF(J3005=-9,-999,IF(J3005="",-999,0)))</f>
        <v>-999</v>
      </c>
      <c r="AO3005" s="82" t="str">
        <f t="shared" si="478"/>
        <v>-999</v>
      </c>
      <c r="AP3005" s="82" t="str">
        <f t="shared" si="479"/>
        <v>MISSING</v>
      </c>
    </row>
    <row r="3006" spans="2:42">
      <c r="B3006" s="207"/>
      <c r="C3006" s="35">
        <v>3002</v>
      </c>
      <c r="D3006" s="161"/>
      <c r="E3006" s="161"/>
      <c r="F3006" s="161"/>
      <c r="G3006" s="161"/>
      <c r="H3006" s="161"/>
      <c r="I3006" s="161"/>
      <c r="J3006" s="161"/>
      <c r="K3006" s="161"/>
      <c r="L3006" s="161"/>
      <c r="M3006" s="161"/>
      <c r="N3006" s="171"/>
      <c r="O3006" s="171"/>
      <c r="P3006" s="171"/>
      <c r="Q3006" s="171"/>
      <c r="R3006" s="171"/>
      <c r="S3006" s="171"/>
      <c r="T3006" s="208" t="str">
        <f t="shared" si="470"/>
        <v>MISSING</v>
      </c>
      <c r="U3006" s="208" t="str">
        <f t="shared" si="471"/>
        <v>MISSING</v>
      </c>
      <c r="X3006" s="56">
        <f t="shared" si="472"/>
        <v>-99</v>
      </c>
      <c r="Y3006" s="56">
        <f t="shared" si="473"/>
        <v>-99</v>
      </c>
      <c r="Z3006" s="56">
        <f t="shared" si="474"/>
        <v>-99</v>
      </c>
      <c r="AA3006" s="56">
        <f t="shared" si="475"/>
        <v>-99</v>
      </c>
      <c r="AB3006" s="56">
        <f t="shared" si="476"/>
        <v>-99</v>
      </c>
      <c r="AC3006" s="56">
        <f t="shared" si="477"/>
        <v>-99</v>
      </c>
      <c r="AD3006" s="3"/>
      <c r="AE3006" s="82">
        <f>IF(D3006=1, 'adjustment factor'!$D$4, IF(D3006=-9,-999,IF(D3006="",-999,0)))</f>
        <v>-999</v>
      </c>
      <c r="AF3006" s="82">
        <f>IF(F3006=1, 'adjustment factor'!$D$5, IF(F3006=-9,-999,IF(F3006="",-999,0)))</f>
        <v>-999</v>
      </c>
      <c r="AG3006" s="82">
        <f>IF(E3006=1, 'adjustment factor'!$D$6, IF(E3006=-9,-999,IF(E3006="",-999,0)))</f>
        <v>-999</v>
      </c>
      <c r="AH3006" s="82">
        <f>IF(K3006&gt;=45,'adjustment factor'!$D$7,IF(K3006=-9,-1200,IF(K3006="",-1200,0)))</f>
        <v>-1200</v>
      </c>
      <c r="AI3006" s="82">
        <f>IF(L3006=1, 'adjustment factor'!$D$8, IF(L3006=-9,-999,IF(L3006="",-999,0)))</f>
        <v>-999</v>
      </c>
      <c r="AJ3006" s="82">
        <f>IF(AND(M3006&gt;=1,M3006&lt;=4),'adjustment factor'!$D$9,IF(M3006=-9,-999,IF(M3006=98,-999,IF(M3006=99,-999,IF(M3006="",-999,0)))))</f>
        <v>-999</v>
      </c>
      <c r="AK3006" s="82">
        <f>IF(H3006=1, 'adjustment factor'!$D$10, IF(H3006=-9,-999,IF(H3006="",-999,0)))</f>
        <v>-999</v>
      </c>
      <c r="AL3006" s="82">
        <f>IF(G3006=1, 'adjustment factor'!$D$11, IF(G3006=-9,-999,IF(G3006="",-999,0)))</f>
        <v>-999</v>
      </c>
      <c r="AM3006" s="82">
        <f>IF(I3006=1, 'adjustment factor'!$D$12, IF(I3006=-9,-999,IF(I3006="",-999,0)))</f>
        <v>-999</v>
      </c>
      <c r="AN3006" s="82">
        <f>IF(J3006=1, 'adjustment factor'!$D$13, IF(J3006=-9,-999,IF(J3006="",-999,0)))</f>
        <v>-999</v>
      </c>
      <c r="AO3006" s="82" t="str">
        <f t="shared" si="478"/>
        <v>-999</v>
      </c>
      <c r="AP3006" s="82" t="str">
        <f t="shared" si="479"/>
        <v>MISSING</v>
      </c>
    </row>
    <row r="3007" spans="2:42">
      <c r="B3007" s="207"/>
      <c r="C3007" s="35">
        <v>3003</v>
      </c>
      <c r="D3007" s="161"/>
      <c r="E3007" s="161"/>
      <c r="F3007" s="161"/>
      <c r="G3007" s="161"/>
      <c r="H3007" s="161"/>
      <c r="I3007" s="161"/>
      <c r="J3007" s="161"/>
      <c r="K3007" s="161"/>
      <c r="L3007" s="161"/>
      <c r="M3007" s="161"/>
      <c r="N3007" s="171"/>
      <c r="O3007" s="171"/>
      <c r="P3007" s="171"/>
      <c r="Q3007" s="171"/>
      <c r="R3007" s="171"/>
      <c r="S3007" s="171"/>
      <c r="T3007" s="208" t="str">
        <f t="shared" si="470"/>
        <v>MISSING</v>
      </c>
      <c r="U3007" s="208" t="str">
        <f t="shared" si="471"/>
        <v>MISSING</v>
      </c>
      <c r="X3007" s="56">
        <f t="shared" si="472"/>
        <v>-99</v>
      </c>
      <c r="Y3007" s="56">
        <f t="shared" si="473"/>
        <v>-99</v>
      </c>
      <c r="Z3007" s="56">
        <f t="shared" si="474"/>
        <v>-99</v>
      </c>
      <c r="AA3007" s="56">
        <f t="shared" si="475"/>
        <v>-99</v>
      </c>
      <c r="AB3007" s="56">
        <f t="shared" si="476"/>
        <v>-99</v>
      </c>
      <c r="AC3007" s="56">
        <f t="shared" si="477"/>
        <v>-99</v>
      </c>
      <c r="AD3007" s="3"/>
      <c r="AE3007" s="82">
        <f>IF(D3007=1, 'adjustment factor'!$D$4, IF(D3007=-9,-999,IF(D3007="",-999,0)))</f>
        <v>-999</v>
      </c>
      <c r="AF3007" s="82">
        <f>IF(F3007=1, 'adjustment factor'!$D$5, IF(F3007=-9,-999,IF(F3007="",-999,0)))</f>
        <v>-999</v>
      </c>
      <c r="AG3007" s="82">
        <f>IF(E3007=1, 'adjustment factor'!$D$6, IF(E3007=-9,-999,IF(E3007="",-999,0)))</f>
        <v>-999</v>
      </c>
      <c r="AH3007" s="82">
        <f>IF(K3007&gt;=45,'adjustment factor'!$D$7,IF(K3007=-9,-1200,IF(K3007="",-1200,0)))</f>
        <v>-1200</v>
      </c>
      <c r="AI3007" s="82">
        <f>IF(L3007=1, 'adjustment factor'!$D$8, IF(L3007=-9,-999,IF(L3007="",-999,0)))</f>
        <v>-999</v>
      </c>
      <c r="AJ3007" s="82">
        <f>IF(AND(M3007&gt;=1,M3007&lt;=4),'adjustment factor'!$D$9,IF(M3007=-9,-999,IF(M3007=98,-999,IF(M3007=99,-999,IF(M3007="",-999,0)))))</f>
        <v>-999</v>
      </c>
      <c r="AK3007" s="82">
        <f>IF(H3007=1, 'adjustment factor'!$D$10, IF(H3007=-9,-999,IF(H3007="",-999,0)))</f>
        <v>-999</v>
      </c>
      <c r="AL3007" s="82">
        <f>IF(G3007=1, 'adjustment factor'!$D$11, IF(G3007=-9,-999,IF(G3007="",-999,0)))</f>
        <v>-999</v>
      </c>
      <c r="AM3007" s="82">
        <f>IF(I3007=1, 'adjustment factor'!$D$12, IF(I3007=-9,-999,IF(I3007="",-999,0)))</f>
        <v>-999</v>
      </c>
      <c r="AN3007" s="82">
        <f>IF(J3007=1, 'adjustment factor'!$D$13, IF(J3007=-9,-999,IF(J3007="",-999,0)))</f>
        <v>-999</v>
      </c>
      <c r="AO3007" s="82" t="str">
        <f t="shared" si="478"/>
        <v>-999</v>
      </c>
      <c r="AP3007" s="82" t="str">
        <f t="shared" si="479"/>
        <v>MISSING</v>
      </c>
    </row>
    <row r="3008" spans="2:42">
      <c r="B3008" s="207"/>
      <c r="C3008" s="35">
        <v>3004</v>
      </c>
      <c r="D3008" s="161"/>
      <c r="E3008" s="161"/>
      <c r="F3008" s="161"/>
      <c r="G3008" s="161"/>
      <c r="H3008" s="161"/>
      <c r="I3008" s="161"/>
      <c r="J3008" s="161"/>
      <c r="K3008" s="161"/>
      <c r="L3008" s="161"/>
      <c r="M3008" s="161"/>
      <c r="N3008" s="171"/>
      <c r="O3008" s="171"/>
      <c r="P3008" s="171"/>
      <c r="Q3008" s="171"/>
      <c r="R3008" s="171"/>
      <c r="S3008" s="171"/>
      <c r="T3008" s="208" t="str">
        <f t="shared" si="470"/>
        <v>MISSING</v>
      </c>
      <c r="U3008" s="208" t="str">
        <f t="shared" si="471"/>
        <v>MISSING</v>
      </c>
      <c r="X3008" s="56">
        <f t="shared" si="472"/>
        <v>-99</v>
      </c>
      <c r="Y3008" s="56">
        <f t="shared" si="473"/>
        <v>-99</v>
      </c>
      <c r="Z3008" s="56">
        <f t="shared" si="474"/>
        <v>-99</v>
      </c>
      <c r="AA3008" s="56">
        <f t="shared" si="475"/>
        <v>-99</v>
      </c>
      <c r="AB3008" s="56">
        <f t="shared" si="476"/>
        <v>-99</v>
      </c>
      <c r="AC3008" s="56">
        <f t="shared" si="477"/>
        <v>-99</v>
      </c>
      <c r="AD3008" s="3"/>
      <c r="AE3008" s="82">
        <f>IF(D3008=1, 'adjustment factor'!$D$4, IF(D3008=-9,-999,IF(D3008="",-999,0)))</f>
        <v>-999</v>
      </c>
      <c r="AF3008" s="82">
        <f>IF(F3008=1, 'adjustment factor'!$D$5, IF(F3008=-9,-999,IF(F3008="",-999,0)))</f>
        <v>-999</v>
      </c>
      <c r="AG3008" s="82">
        <f>IF(E3008=1, 'adjustment factor'!$D$6, IF(E3008=-9,-999,IF(E3008="",-999,0)))</f>
        <v>-999</v>
      </c>
      <c r="AH3008" s="82">
        <f>IF(K3008&gt;=45,'adjustment factor'!$D$7,IF(K3008=-9,-1200,IF(K3008="",-1200,0)))</f>
        <v>-1200</v>
      </c>
      <c r="AI3008" s="82">
        <f>IF(L3008=1, 'adjustment factor'!$D$8, IF(L3008=-9,-999,IF(L3008="",-999,0)))</f>
        <v>-999</v>
      </c>
      <c r="AJ3008" s="82">
        <f>IF(AND(M3008&gt;=1,M3008&lt;=4),'adjustment factor'!$D$9,IF(M3008=-9,-999,IF(M3008=98,-999,IF(M3008=99,-999,IF(M3008="",-999,0)))))</f>
        <v>-999</v>
      </c>
      <c r="AK3008" s="82">
        <f>IF(H3008=1, 'adjustment factor'!$D$10, IF(H3008=-9,-999,IF(H3008="",-999,0)))</f>
        <v>-999</v>
      </c>
      <c r="AL3008" s="82">
        <f>IF(G3008=1, 'adjustment factor'!$D$11, IF(G3008=-9,-999,IF(G3008="",-999,0)))</f>
        <v>-999</v>
      </c>
      <c r="AM3008" s="82">
        <f>IF(I3008=1, 'adjustment factor'!$D$12, IF(I3008=-9,-999,IF(I3008="",-999,0)))</f>
        <v>-999</v>
      </c>
      <c r="AN3008" s="82">
        <f>IF(J3008=1, 'adjustment factor'!$D$13, IF(J3008=-9,-999,IF(J3008="",-999,0)))</f>
        <v>-999</v>
      </c>
      <c r="AO3008" s="82" t="str">
        <f t="shared" si="478"/>
        <v>-999</v>
      </c>
      <c r="AP3008" s="82" t="str">
        <f t="shared" si="479"/>
        <v>MISSING</v>
      </c>
    </row>
    <row r="3009" spans="2:42">
      <c r="B3009" s="207"/>
      <c r="C3009" s="35">
        <v>3005</v>
      </c>
      <c r="D3009" s="161"/>
      <c r="E3009" s="161"/>
      <c r="F3009" s="161"/>
      <c r="G3009" s="161"/>
      <c r="H3009" s="161"/>
      <c r="I3009" s="161"/>
      <c r="J3009" s="161"/>
      <c r="K3009" s="161"/>
      <c r="L3009" s="161"/>
      <c r="M3009" s="161"/>
      <c r="N3009" s="171"/>
      <c r="O3009" s="171"/>
      <c r="P3009" s="171"/>
      <c r="Q3009" s="171"/>
      <c r="R3009" s="171"/>
      <c r="S3009" s="171"/>
      <c r="T3009" s="208" t="str">
        <f t="shared" si="470"/>
        <v>MISSING</v>
      </c>
      <c r="U3009" s="208" t="str">
        <f t="shared" si="471"/>
        <v>MISSING</v>
      </c>
      <c r="X3009" s="56">
        <f t="shared" si="472"/>
        <v>-99</v>
      </c>
      <c r="Y3009" s="56">
        <f t="shared" si="473"/>
        <v>-99</v>
      </c>
      <c r="Z3009" s="56">
        <f t="shared" si="474"/>
        <v>-99</v>
      </c>
      <c r="AA3009" s="56">
        <f t="shared" si="475"/>
        <v>-99</v>
      </c>
      <c r="AB3009" s="56">
        <f t="shared" si="476"/>
        <v>-99</v>
      </c>
      <c r="AC3009" s="56">
        <f t="shared" si="477"/>
        <v>-99</v>
      </c>
      <c r="AD3009" s="3"/>
      <c r="AE3009" s="82">
        <f>IF(D3009=1, 'adjustment factor'!$D$4, IF(D3009=-9,-999,IF(D3009="",-999,0)))</f>
        <v>-999</v>
      </c>
      <c r="AF3009" s="82">
        <f>IF(F3009=1, 'adjustment factor'!$D$5, IF(F3009=-9,-999,IF(F3009="",-999,0)))</f>
        <v>-999</v>
      </c>
      <c r="AG3009" s="82">
        <f>IF(E3009=1, 'adjustment factor'!$D$6, IF(E3009=-9,-999,IF(E3009="",-999,0)))</f>
        <v>-999</v>
      </c>
      <c r="AH3009" s="82">
        <f>IF(K3009&gt;=45,'adjustment factor'!$D$7,IF(K3009=-9,-1200,IF(K3009="",-1200,0)))</f>
        <v>-1200</v>
      </c>
      <c r="AI3009" s="82">
        <f>IF(L3009=1, 'adjustment factor'!$D$8, IF(L3009=-9,-999,IF(L3009="",-999,0)))</f>
        <v>-999</v>
      </c>
      <c r="AJ3009" s="82">
        <f>IF(AND(M3009&gt;=1,M3009&lt;=4),'adjustment factor'!$D$9,IF(M3009=-9,-999,IF(M3009=98,-999,IF(M3009=99,-999,IF(M3009="",-999,0)))))</f>
        <v>-999</v>
      </c>
      <c r="AK3009" s="82">
        <f>IF(H3009=1, 'adjustment factor'!$D$10, IF(H3009=-9,-999,IF(H3009="",-999,0)))</f>
        <v>-999</v>
      </c>
      <c r="AL3009" s="82">
        <f>IF(G3009=1, 'adjustment factor'!$D$11, IF(G3009=-9,-999,IF(G3009="",-999,0)))</f>
        <v>-999</v>
      </c>
      <c r="AM3009" s="82">
        <f>IF(I3009=1, 'adjustment factor'!$D$12, IF(I3009=-9,-999,IF(I3009="",-999,0)))</f>
        <v>-999</v>
      </c>
      <c r="AN3009" s="82">
        <f>IF(J3009=1, 'adjustment factor'!$D$13, IF(J3009=-9,-999,IF(J3009="",-999,0)))</f>
        <v>-999</v>
      </c>
      <c r="AO3009" s="82" t="str">
        <f t="shared" si="478"/>
        <v>-999</v>
      </c>
      <c r="AP3009" s="82" t="str">
        <f t="shared" si="479"/>
        <v>MISSING</v>
      </c>
    </row>
    <row r="3010" spans="2:42">
      <c r="B3010" s="207"/>
      <c r="C3010" s="35">
        <v>3006</v>
      </c>
      <c r="D3010" s="161"/>
      <c r="E3010" s="161"/>
      <c r="F3010" s="161"/>
      <c r="G3010" s="161"/>
      <c r="H3010" s="161"/>
      <c r="I3010" s="161"/>
      <c r="J3010" s="161"/>
      <c r="K3010" s="161"/>
      <c r="L3010" s="161"/>
      <c r="M3010" s="161"/>
      <c r="N3010" s="171"/>
      <c r="O3010" s="171"/>
      <c r="P3010" s="171"/>
      <c r="Q3010" s="171"/>
      <c r="R3010" s="171"/>
      <c r="S3010" s="171"/>
      <c r="T3010" s="208" t="str">
        <f t="shared" si="470"/>
        <v>MISSING</v>
      </c>
      <c r="U3010" s="208" t="str">
        <f t="shared" si="471"/>
        <v>MISSING</v>
      </c>
      <c r="X3010" s="56">
        <f t="shared" si="472"/>
        <v>-99</v>
      </c>
      <c r="Y3010" s="56">
        <f t="shared" si="473"/>
        <v>-99</v>
      </c>
      <c r="Z3010" s="56">
        <f t="shared" si="474"/>
        <v>-99</v>
      </c>
      <c r="AA3010" s="56">
        <f t="shared" si="475"/>
        <v>-99</v>
      </c>
      <c r="AB3010" s="56">
        <f t="shared" si="476"/>
        <v>-99</v>
      </c>
      <c r="AC3010" s="56">
        <f t="shared" si="477"/>
        <v>-99</v>
      </c>
      <c r="AD3010" s="3"/>
      <c r="AE3010" s="82">
        <f>IF(D3010=1, 'adjustment factor'!$D$4, IF(D3010=-9,-999,IF(D3010="",-999,0)))</f>
        <v>-999</v>
      </c>
      <c r="AF3010" s="82">
        <f>IF(F3010=1, 'adjustment factor'!$D$5, IF(F3010=-9,-999,IF(F3010="",-999,0)))</f>
        <v>-999</v>
      </c>
      <c r="AG3010" s="82">
        <f>IF(E3010=1, 'adjustment factor'!$D$6, IF(E3010=-9,-999,IF(E3010="",-999,0)))</f>
        <v>-999</v>
      </c>
      <c r="AH3010" s="82">
        <f>IF(K3010&gt;=45,'adjustment factor'!$D$7,IF(K3010=-9,-1200,IF(K3010="",-1200,0)))</f>
        <v>-1200</v>
      </c>
      <c r="AI3010" s="82">
        <f>IF(L3010=1, 'adjustment factor'!$D$8, IF(L3010=-9,-999,IF(L3010="",-999,0)))</f>
        <v>-999</v>
      </c>
      <c r="AJ3010" s="82">
        <f>IF(AND(M3010&gt;=1,M3010&lt;=4),'adjustment factor'!$D$9,IF(M3010=-9,-999,IF(M3010=98,-999,IF(M3010=99,-999,IF(M3010="",-999,0)))))</f>
        <v>-999</v>
      </c>
      <c r="AK3010" s="82">
        <f>IF(H3010=1, 'adjustment factor'!$D$10, IF(H3010=-9,-999,IF(H3010="",-999,0)))</f>
        <v>-999</v>
      </c>
      <c r="AL3010" s="82">
        <f>IF(G3010=1, 'adjustment factor'!$D$11, IF(G3010=-9,-999,IF(G3010="",-999,0)))</f>
        <v>-999</v>
      </c>
      <c r="AM3010" s="82">
        <f>IF(I3010=1, 'adjustment factor'!$D$12, IF(I3010=-9,-999,IF(I3010="",-999,0)))</f>
        <v>-999</v>
      </c>
      <c r="AN3010" s="82">
        <f>IF(J3010=1, 'adjustment factor'!$D$13, IF(J3010=-9,-999,IF(J3010="",-999,0)))</f>
        <v>-999</v>
      </c>
      <c r="AO3010" s="82" t="str">
        <f t="shared" si="478"/>
        <v>-999</v>
      </c>
      <c r="AP3010" s="82" t="str">
        <f t="shared" si="479"/>
        <v>MISSING</v>
      </c>
    </row>
    <row r="3011" spans="2:42">
      <c r="B3011" s="207"/>
      <c r="C3011" s="35">
        <v>3007</v>
      </c>
      <c r="D3011" s="161"/>
      <c r="E3011" s="161"/>
      <c r="F3011" s="161"/>
      <c r="G3011" s="161"/>
      <c r="H3011" s="161"/>
      <c r="I3011" s="161"/>
      <c r="J3011" s="161"/>
      <c r="K3011" s="161"/>
      <c r="L3011" s="161"/>
      <c r="M3011" s="161"/>
      <c r="N3011" s="171"/>
      <c r="O3011" s="171"/>
      <c r="P3011" s="171"/>
      <c r="Q3011" s="171"/>
      <c r="R3011" s="171"/>
      <c r="S3011" s="171"/>
      <c r="T3011" s="208" t="str">
        <f t="shared" si="470"/>
        <v>MISSING</v>
      </c>
      <c r="U3011" s="208" t="str">
        <f t="shared" si="471"/>
        <v>MISSING</v>
      </c>
      <c r="X3011" s="56">
        <f t="shared" si="472"/>
        <v>-99</v>
      </c>
      <c r="Y3011" s="56">
        <f t="shared" si="473"/>
        <v>-99</v>
      </c>
      <c r="Z3011" s="56">
        <f t="shared" si="474"/>
        <v>-99</v>
      </c>
      <c r="AA3011" s="56">
        <f t="shared" si="475"/>
        <v>-99</v>
      </c>
      <c r="AB3011" s="56">
        <f t="shared" si="476"/>
        <v>-99</v>
      </c>
      <c r="AC3011" s="56">
        <f t="shared" si="477"/>
        <v>-99</v>
      </c>
      <c r="AD3011" s="3"/>
      <c r="AE3011" s="82">
        <f>IF(D3011=1, 'adjustment factor'!$D$4, IF(D3011=-9,-999,IF(D3011="",-999,0)))</f>
        <v>-999</v>
      </c>
      <c r="AF3011" s="82">
        <f>IF(F3011=1, 'adjustment factor'!$D$5, IF(F3011=-9,-999,IF(F3011="",-999,0)))</f>
        <v>-999</v>
      </c>
      <c r="AG3011" s="82">
        <f>IF(E3011=1, 'adjustment factor'!$D$6, IF(E3011=-9,-999,IF(E3011="",-999,0)))</f>
        <v>-999</v>
      </c>
      <c r="AH3011" s="82">
        <f>IF(K3011&gt;=45,'adjustment factor'!$D$7,IF(K3011=-9,-1200,IF(K3011="",-1200,0)))</f>
        <v>-1200</v>
      </c>
      <c r="AI3011" s="82">
        <f>IF(L3011=1, 'adjustment factor'!$D$8, IF(L3011=-9,-999,IF(L3011="",-999,0)))</f>
        <v>-999</v>
      </c>
      <c r="AJ3011" s="82">
        <f>IF(AND(M3011&gt;=1,M3011&lt;=4),'adjustment factor'!$D$9,IF(M3011=-9,-999,IF(M3011=98,-999,IF(M3011=99,-999,IF(M3011="",-999,0)))))</f>
        <v>-999</v>
      </c>
      <c r="AK3011" s="82">
        <f>IF(H3011=1, 'adjustment factor'!$D$10, IF(H3011=-9,-999,IF(H3011="",-999,0)))</f>
        <v>-999</v>
      </c>
      <c r="AL3011" s="82">
        <f>IF(G3011=1, 'adjustment factor'!$D$11, IF(G3011=-9,-999,IF(G3011="",-999,0)))</f>
        <v>-999</v>
      </c>
      <c r="AM3011" s="82">
        <f>IF(I3011=1, 'adjustment factor'!$D$12, IF(I3011=-9,-999,IF(I3011="",-999,0)))</f>
        <v>-999</v>
      </c>
      <c r="AN3011" s="82">
        <f>IF(J3011=1, 'adjustment factor'!$D$13, IF(J3011=-9,-999,IF(J3011="",-999,0)))</f>
        <v>-999</v>
      </c>
      <c r="AO3011" s="82" t="str">
        <f t="shared" si="478"/>
        <v>-999</v>
      </c>
      <c r="AP3011" s="82" t="str">
        <f t="shared" si="479"/>
        <v>MISSING</v>
      </c>
    </row>
    <row r="3012" spans="2:42">
      <c r="B3012" s="207"/>
      <c r="C3012" s="35">
        <v>3008</v>
      </c>
      <c r="D3012" s="161"/>
      <c r="E3012" s="161"/>
      <c r="F3012" s="161"/>
      <c r="G3012" s="161"/>
      <c r="H3012" s="161"/>
      <c r="I3012" s="161"/>
      <c r="J3012" s="161"/>
      <c r="K3012" s="161"/>
      <c r="L3012" s="161"/>
      <c r="M3012" s="161"/>
      <c r="N3012" s="171"/>
      <c r="O3012" s="171"/>
      <c r="P3012" s="171"/>
      <c r="Q3012" s="171"/>
      <c r="R3012" s="171"/>
      <c r="S3012" s="171"/>
      <c r="T3012" s="208" t="str">
        <f t="shared" si="470"/>
        <v>MISSING</v>
      </c>
      <c r="U3012" s="208" t="str">
        <f t="shared" si="471"/>
        <v>MISSING</v>
      </c>
      <c r="X3012" s="56">
        <f t="shared" si="472"/>
        <v>-99</v>
      </c>
      <c r="Y3012" s="56">
        <f t="shared" si="473"/>
        <v>-99</v>
      </c>
      <c r="Z3012" s="56">
        <f t="shared" si="474"/>
        <v>-99</v>
      </c>
      <c r="AA3012" s="56">
        <f t="shared" si="475"/>
        <v>-99</v>
      </c>
      <c r="AB3012" s="56">
        <f t="shared" si="476"/>
        <v>-99</v>
      </c>
      <c r="AC3012" s="56">
        <f t="shared" si="477"/>
        <v>-99</v>
      </c>
      <c r="AD3012" s="3"/>
      <c r="AE3012" s="82">
        <f>IF(D3012=1, 'adjustment factor'!$D$4, IF(D3012=-9,-999,IF(D3012="",-999,0)))</f>
        <v>-999</v>
      </c>
      <c r="AF3012" s="82">
        <f>IF(F3012=1, 'adjustment factor'!$D$5, IF(F3012=-9,-999,IF(F3012="",-999,0)))</f>
        <v>-999</v>
      </c>
      <c r="AG3012" s="82">
        <f>IF(E3012=1, 'adjustment factor'!$D$6, IF(E3012=-9,-999,IF(E3012="",-999,0)))</f>
        <v>-999</v>
      </c>
      <c r="AH3012" s="82">
        <f>IF(K3012&gt;=45,'adjustment factor'!$D$7,IF(K3012=-9,-1200,IF(K3012="",-1200,0)))</f>
        <v>-1200</v>
      </c>
      <c r="AI3012" s="82">
        <f>IF(L3012=1, 'adjustment factor'!$D$8, IF(L3012=-9,-999,IF(L3012="",-999,0)))</f>
        <v>-999</v>
      </c>
      <c r="AJ3012" s="82">
        <f>IF(AND(M3012&gt;=1,M3012&lt;=4),'adjustment factor'!$D$9,IF(M3012=-9,-999,IF(M3012=98,-999,IF(M3012=99,-999,IF(M3012="",-999,0)))))</f>
        <v>-999</v>
      </c>
      <c r="AK3012" s="82">
        <f>IF(H3012=1, 'adjustment factor'!$D$10, IF(H3012=-9,-999,IF(H3012="",-999,0)))</f>
        <v>-999</v>
      </c>
      <c r="AL3012" s="82">
        <f>IF(G3012=1, 'adjustment factor'!$D$11, IF(G3012=-9,-999,IF(G3012="",-999,0)))</f>
        <v>-999</v>
      </c>
      <c r="AM3012" s="82">
        <f>IF(I3012=1, 'adjustment factor'!$D$12, IF(I3012=-9,-999,IF(I3012="",-999,0)))</f>
        <v>-999</v>
      </c>
      <c r="AN3012" s="82">
        <f>IF(J3012=1, 'adjustment factor'!$D$13, IF(J3012=-9,-999,IF(J3012="",-999,0)))</f>
        <v>-999</v>
      </c>
      <c r="AO3012" s="82" t="str">
        <f t="shared" si="478"/>
        <v>-999</v>
      </c>
      <c r="AP3012" s="82" t="str">
        <f t="shared" si="479"/>
        <v>MISSING</v>
      </c>
    </row>
    <row r="3013" spans="2:42">
      <c r="B3013" s="207"/>
      <c r="C3013" s="35">
        <v>3009</v>
      </c>
      <c r="D3013" s="161"/>
      <c r="E3013" s="161"/>
      <c r="F3013" s="161"/>
      <c r="G3013" s="161"/>
      <c r="H3013" s="161"/>
      <c r="I3013" s="161"/>
      <c r="J3013" s="161"/>
      <c r="K3013" s="161"/>
      <c r="L3013" s="161"/>
      <c r="M3013" s="161"/>
      <c r="N3013" s="171"/>
      <c r="O3013" s="171"/>
      <c r="P3013" s="171"/>
      <c r="Q3013" s="171"/>
      <c r="R3013" s="171"/>
      <c r="S3013" s="171"/>
      <c r="T3013" s="208" t="str">
        <f t="shared" si="470"/>
        <v>MISSING</v>
      </c>
      <c r="U3013" s="208" t="str">
        <f t="shared" si="471"/>
        <v>MISSING</v>
      </c>
      <c r="X3013" s="56">
        <f t="shared" si="472"/>
        <v>-99</v>
      </c>
      <c r="Y3013" s="56">
        <f t="shared" si="473"/>
        <v>-99</v>
      </c>
      <c r="Z3013" s="56">
        <f t="shared" si="474"/>
        <v>-99</v>
      </c>
      <c r="AA3013" s="56">
        <f t="shared" si="475"/>
        <v>-99</v>
      </c>
      <c r="AB3013" s="56">
        <f t="shared" si="476"/>
        <v>-99</v>
      </c>
      <c r="AC3013" s="56">
        <f t="shared" si="477"/>
        <v>-99</v>
      </c>
      <c r="AD3013" s="3"/>
      <c r="AE3013" s="82">
        <f>IF(D3013=1, 'adjustment factor'!$D$4, IF(D3013=-9,-999,IF(D3013="",-999,0)))</f>
        <v>-999</v>
      </c>
      <c r="AF3013" s="82">
        <f>IF(F3013=1, 'adjustment factor'!$D$5, IF(F3013=-9,-999,IF(F3013="",-999,0)))</f>
        <v>-999</v>
      </c>
      <c r="AG3013" s="82">
        <f>IF(E3013=1, 'adjustment factor'!$D$6, IF(E3013=-9,-999,IF(E3013="",-999,0)))</f>
        <v>-999</v>
      </c>
      <c r="AH3013" s="82">
        <f>IF(K3013&gt;=45,'adjustment factor'!$D$7,IF(K3013=-9,-1200,IF(K3013="",-1200,0)))</f>
        <v>-1200</v>
      </c>
      <c r="AI3013" s="82">
        <f>IF(L3013=1, 'adjustment factor'!$D$8, IF(L3013=-9,-999,IF(L3013="",-999,0)))</f>
        <v>-999</v>
      </c>
      <c r="AJ3013" s="82">
        <f>IF(AND(M3013&gt;=1,M3013&lt;=4),'adjustment factor'!$D$9,IF(M3013=-9,-999,IF(M3013=98,-999,IF(M3013=99,-999,IF(M3013="",-999,0)))))</f>
        <v>-999</v>
      </c>
      <c r="AK3013" s="82">
        <f>IF(H3013=1, 'adjustment factor'!$D$10, IF(H3013=-9,-999,IF(H3013="",-999,0)))</f>
        <v>-999</v>
      </c>
      <c r="AL3013" s="82">
        <f>IF(G3013=1, 'adjustment factor'!$D$11, IF(G3013=-9,-999,IF(G3013="",-999,0)))</f>
        <v>-999</v>
      </c>
      <c r="AM3013" s="82">
        <f>IF(I3013=1, 'adjustment factor'!$D$12, IF(I3013=-9,-999,IF(I3013="",-999,0)))</f>
        <v>-999</v>
      </c>
      <c r="AN3013" s="82">
        <f>IF(J3013=1, 'adjustment factor'!$D$13, IF(J3013=-9,-999,IF(J3013="",-999,0)))</f>
        <v>-999</v>
      </c>
      <c r="AO3013" s="82" t="str">
        <f t="shared" si="478"/>
        <v>-999</v>
      </c>
      <c r="AP3013" s="82" t="str">
        <f t="shared" si="479"/>
        <v>MISSING</v>
      </c>
    </row>
    <row r="3014" spans="2:42">
      <c r="B3014" s="207"/>
      <c r="C3014" s="35">
        <v>3010</v>
      </c>
      <c r="D3014" s="161"/>
      <c r="E3014" s="161"/>
      <c r="F3014" s="161"/>
      <c r="G3014" s="161"/>
      <c r="H3014" s="161"/>
      <c r="I3014" s="161"/>
      <c r="J3014" s="161"/>
      <c r="K3014" s="161"/>
      <c r="L3014" s="161"/>
      <c r="M3014" s="161"/>
      <c r="N3014" s="171"/>
      <c r="O3014" s="171"/>
      <c r="P3014" s="171"/>
      <c r="Q3014" s="171"/>
      <c r="R3014" s="171"/>
      <c r="S3014" s="171"/>
      <c r="T3014" s="208" t="str">
        <f t="shared" si="470"/>
        <v>MISSING</v>
      </c>
      <c r="U3014" s="208" t="str">
        <f t="shared" si="471"/>
        <v>MISSING</v>
      </c>
      <c r="X3014" s="56">
        <f t="shared" si="472"/>
        <v>-99</v>
      </c>
      <c r="Y3014" s="56">
        <f t="shared" si="473"/>
        <v>-99</v>
      </c>
      <c r="Z3014" s="56">
        <f t="shared" si="474"/>
        <v>-99</v>
      </c>
      <c r="AA3014" s="56">
        <f t="shared" si="475"/>
        <v>-99</v>
      </c>
      <c r="AB3014" s="56">
        <f t="shared" si="476"/>
        <v>-99</v>
      </c>
      <c r="AC3014" s="56">
        <f t="shared" si="477"/>
        <v>-99</v>
      </c>
      <c r="AD3014" s="3"/>
      <c r="AE3014" s="82">
        <f>IF(D3014=1, 'adjustment factor'!$D$4, IF(D3014=-9,-999,IF(D3014="",-999,0)))</f>
        <v>-999</v>
      </c>
      <c r="AF3014" s="82">
        <f>IF(F3014=1, 'adjustment factor'!$D$5, IF(F3014=-9,-999,IF(F3014="",-999,0)))</f>
        <v>-999</v>
      </c>
      <c r="AG3014" s="82">
        <f>IF(E3014=1, 'adjustment factor'!$D$6, IF(E3014=-9,-999,IF(E3014="",-999,0)))</f>
        <v>-999</v>
      </c>
      <c r="AH3014" s="82">
        <f>IF(K3014&gt;=45,'adjustment factor'!$D$7,IF(K3014=-9,-1200,IF(K3014="",-1200,0)))</f>
        <v>-1200</v>
      </c>
      <c r="AI3014" s="82">
        <f>IF(L3014=1, 'adjustment factor'!$D$8, IF(L3014=-9,-999,IF(L3014="",-999,0)))</f>
        <v>-999</v>
      </c>
      <c r="AJ3014" s="82">
        <f>IF(AND(M3014&gt;=1,M3014&lt;=4),'adjustment factor'!$D$9,IF(M3014=-9,-999,IF(M3014=98,-999,IF(M3014=99,-999,IF(M3014="",-999,0)))))</f>
        <v>-999</v>
      </c>
      <c r="AK3014" s="82">
        <f>IF(H3014=1, 'adjustment factor'!$D$10, IF(H3014=-9,-999,IF(H3014="",-999,0)))</f>
        <v>-999</v>
      </c>
      <c r="AL3014" s="82">
        <f>IF(G3014=1, 'adjustment factor'!$D$11, IF(G3014=-9,-999,IF(G3014="",-999,0)))</f>
        <v>-999</v>
      </c>
      <c r="AM3014" s="82">
        <f>IF(I3014=1, 'adjustment factor'!$D$12, IF(I3014=-9,-999,IF(I3014="",-999,0)))</f>
        <v>-999</v>
      </c>
      <c r="AN3014" s="82">
        <f>IF(J3014=1, 'adjustment factor'!$D$13, IF(J3014=-9,-999,IF(J3014="",-999,0)))</f>
        <v>-999</v>
      </c>
      <c r="AO3014" s="82" t="str">
        <f t="shared" si="478"/>
        <v>-999</v>
      </c>
      <c r="AP3014" s="82" t="str">
        <f t="shared" si="479"/>
        <v>MISSING</v>
      </c>
    </row>
    <row r="3015" spans="2:42">
      <c r="B3015" s="207"/>
      <c r="C3015" s="35">
        <v>3011</v>
      </c>
      <c r="D3015" s="161"/>
      <c r="E3015" s="161"/>
      <c r="F3015" s="161"/>
      <c r="G3015" s="161"/>
      <c r="H3015" s="161"/>
      <c r="I3015" s="161"/>
      <c r="J3015" s="161"/>
      <c r="K3015" s="161"/>
      <c r="L3015" s="161"/>
      <c r="M3015" s="161"/>
      <c r="N3015" s="171"/>
      <c r="O3015" s="171"/>
      <c r="P3015" s="171"/>
      <c r="Q3015" s="171"/>
      <c r="R3015" s="171"/>
      <c r="S3015" s="171"/>
      <c r="T3015" s="208" t="str">
        <f t="shared" si="470"/>
        <v>MISSING</v>
      </c>
      <c r="U3015" s="208" t="str">
        <f t="shared" si="471"/>
        <v>MISSING</v>
      </c>
      <c r="X3015" s="56">
        <f t="shared" si="472"/>
        <v>-99</v>
      </c>
      <c r="Y3015" s="56">
        <f t="shared" si="473"/>
        <v>-99</v>
      </c>
      <c r="Z3015" s="56">
        <f t="shared" si="474"/>
        <v>-99</v>
      </c>
      <c r="AA3015" s="56">
        <f t="shared" si="475"/>
        <v>-99</v>
      </c>
      <c r="AB3015" s="56">
        <f t="shared" si="476"/>
        <v>-99</v>
      </c>
      <c r="AC3015" s="56">
        <f t="shared" si="477"/>
        <v>-99</v>
      </c>
      <c r="AD3015" s="3"/>
      <c r="AE3015" s="82">
        <f>IF(D3015=1, 'adjustment factor'!$D$4, IF(D3015=-9,-999,IF(D3015="",-999,0)))</f>
        <v>-999</v>
      </c>
      <c r="AF3015" s="82">
        <f>IF(F3015=1, 'adjustment factor'!$D$5, IF(F3015=-9,-999,IF(F3015="",-999,0)))</f>
        <v>-999</v>
      </c>
      <c r="AG3015" s="82">
        <f>IF(E3015=1, 'adjustment factor'!$D$6, IF(E3015=-9,-999,IF(E3015="",-999,0)))</f>
        <v>-999</v>
      </c>
      <c r="AH3015" s="82">
        <f>IF(K3015&gt;=45,'adjustment factor'!$D$7,IF(K3015=-9,-1200,IF(K3015="",-1200,0)))</f>
        <v>-1200</v>
      </c>
      <c r="AI3015" s="82">
        <f>IF(L3015=1, 'adjustment factor'!$D$8, IF(L3015=-9,-999,IF(L3015="",-999,0)))</f>
        <v>-999</v>
      </c>
      <c r="AJ3015" s="82">
        <f>IF(AND(M3015&gt;=1,M3015&lt;=4),'adjustment factor'!$D$9,IF(M3015=-9,-999,IF(M3015=98,-999,IF(M3015=99,-999,IF(M3015="",-999,0)))))</f>
        <v>-999</v>
      </c>
      <c r="AK3015" s="82">
        <f>IF(H3015=1, 'adjustment factor'!$D$10, IF(H3015=-9,-999,IF(H3015="",-999,0)))</f>
        <v>-999</v>
      </c>
      <c r="AL3015" s="82">
        <f>IF(G3015=1, 'adjustment factor'!$D$11, IF(G3015=-9,-999,IF(G3015="",-999,0)))</f>
        <v>-999</v>
      </c>
      <c r="AM3015" s="82">
        <f>IF(I3015=1, 'adjustment factor'!$D$12, IF(I3015=-9,-999,IF(I3015="",-999,0)))</f>
        <v>-999</v>
      </c>
      <c r="AN3015" s="82">
        <f>IF(J3015=1, 'adjustment factor'!$D$13, IF(J3015=-9,-999,IF(J3015="",-999,0)))</f>
        <v>-999</v>
      </c>
      <c r="AO3015" s="82" t="str">
        <f t="shared" si="478"/>
        <v>-999</v>
      </c>
      <c r="AP3015" s="82" t="str">
        <f t="shared" si="479"/>
        <v>MISSING</v>
      </c>
    </row>
    <row r="3016" spans="2:42">
      <c r="B3016" s="207"/>
      <c r="C3016" s="35">
        <v>3012</v>
      </c>
      <c r="D3016" s="161"/>
      <c r="E3016" s="161"/>
      <c r="F3016" s="161"/>
      <c r="G3016" s="161"/>
      <c r="H3016" s="161"/>
      <c r="I3016" s="161"/>
      <c r="J3016" s="161"/>
      <c r="K3016" s="161"/>
      <c r="L3016" s="161"/>
      <c r="M3016" s="161"/>
      <c r="N3016" s="171"/>
      <c r="O3016" s="171"/>
      <c r="P3016" s="171"/>
      <c r="Q3016" s="171"/>
      <c r="R3016" s="171"/>
      <c r="S3016" s="171"/>
      <c r="T3016" s="208" t="str">
        <f t="shared" si="470"/>
        <v>MISSING</v>
      </c>
      <c r="U3016" s="208" t="str">
        <f t="shared" si="471"/>
        <v>MISSING</v>
      </c>
      <c r="X3016" s="56">
        <f t="shared" si="472"/>
        <v>-99</v>
      </c>
      <c r="Y3016" s="56">
        <f t="shared" si="473"/>
        <v>-99</v>
      </c>
      <c r="Z3016" s="56">
        <f t="shared" si="474"/>
        <v>-99</v>
      </c>
      <c r="AA3016" s="56">
        <f t="shared" si="475"/>
        <v>-99</v>
      </c>
      <c r="AB3016" s="56">
        <f t="shared" si="476"/>
        <v>-99</v>
      </c>
      <c r="AC3016" s="56">
        <f t="shared" si="477"/>
        <v>-99</v>
      </c>
      <c r="AD3016" s="3"/>
      <c r="AE3016" s="82">
        <f>IF(D3016=1, 'adjustment factor'!$D$4, IF(D3016=-9,-999,IF(D3016="",-999,0)))</f>
        <v>-999</v>
      </c>
      <c r="AF3016" s="82">
        <f>IF(F3016=1, 'adjustment factor'!$D$5, IF(F3016=-9,-999,IF(F3016="",-999,0)))</f>
        <v>-999</v>
      </c>
      <c r="AG3016" s="82">
        <f>IF(E3016=1, 'adjustment factor'!$D$6, IF(E3016=-9,-999,IF(E3016="",-999,0)))</f>
        <v>-999</v>
      </c>
      <c r="AH3016" s="82">
        <f>IF(K3016&gt;=45,'adjustment factor'!$D$7,IF(K3016=-9,-1200,IF(K3016="",-1200,0)))</f>
        <v>-1200</v>
      </c>
      <c r="AI3016" s="82">
        <f>IF(L3016=1, 'adjustment factor'!$D$8, IF(L3016=-9,-999,IF(L3016="",-999,0)))</f>
        <v>-999</v>
      </c>
      <c r="AJ3016" s="82">
        <f>IF(AND(M3016&gt;=1,M3016&lt;=4),'adjustment factor'!$D$9,IF(M3016=-9,-999,IF(M3016=98,-999,IF(M3016=99,-999,IF(M3016="",-999,0)))))</f>
        <v>-999</v>
      </c>
      <c r="AK3016" s="82">
        <f>IF(H3016=1, 'adjustment factor'!$D$10, IF(H3016=-9,-999,IF(H3016="",-999,0)))</f>
        <v>-999</v>
      </c>
      <c r="AL3016" s="82">
        <f>IF(G3016=1, 'adjustment factor'!$D$11, IF(G3016=-9,-999,IF(G3016="",-999,0)))</f>
        <v>-999</v>
      </c>
      <c r="AM3016" s="82">
        <f>IF(I3016=1, 'adjustment factor'!$D$12, IF(I3016=-9,-999,IF(I3016="",-999,0)))</f>
        <v>-999</v>
      </c>
      <c r="AN3016" s="82">
        <f>IF(J3016=1, 'adjustment factor'!$D$13, IF(J3016=-9,-999,IF(J3016="",-999,0)))</f>
        <v>-999</v>
      </c>
      <c r="AO3016" s="82" t="str">
        <f t="shared" si="478"/>
        <v>-999</v>
      </c>
      <c r="AP3016" s="82" t="str">
        <f t="shared" si="479"/>
        <v>MISSING</v>
      </c>
    </row>
    <row r="3017" spans="2:42">
      <c r="B3017" s="207"/>
      <c r="C3017" s="35">
        <v>3013</v>
      </c>
      <c r="D3017" s="161"/>
      <c r="E3017" s="161"/>
      <c r="F3017" s="161"/>
      <c r="G3017" s="161"/>
      <c r="H3017" s="161"/>
      <c r="I3017" s="161"/>
      <c r="J3017" s="161"/>
      <c r="K3017" s="161"/>
      <c r="L3017" s="161"/>
      <c r="M3017" s="161"/>
      <c r="N3017" s="171"/>
      <c r="O3017" s="171"/>
      <c r="P3017" s="171"/>
      <c r="Q3017" s="171"/>
      <c r="R3017" s="171"/>
      <c r="S3017" s="171"/>
      <c r="T3017" s="208" t="str">
        <f t="shared" si="470"/>
        <v>MISSING</v>
      </c>
      <c r="U3017" s="208" t="str">
        <f t="shared" si="471"/>
        <v>MISSING</v>
      </c>
      <c r="X3017" s="56">
        <f t="shared" si="472"/>
        <v>-99</v>
      </c>
      <c r="Y3017" s="56">
        <f t="shared" si="473"/>
        <v>-99</v>
      </c>
      <c r="Z3017" s="56">
        <f t="shared" si="474"/>
        <v>-99</v>
      </c>
      <c r="AA3017" s="56">
        <f t="shared" si="475"/>
        <v>-99</v>
      </c>
      <c r="AB3017" s="56">
        <f t="shared" si="476"/>
        <v>-99</v>
      </c>
      <c r="AC3017" s="56">
        <f t="shared" si="477"/>
        <v>-99</v>
      </c>
      <c r="AD3017" s="3"/>
      <c r="AE3017" s="82">
        <f>IF(D3017=1, 'adjustment factor'!$D$4, IF(D3017=-9,-999,IF(D3017="",-999,0)))</f>
        <v>-999</v>
      </c>
      <c r="AF3017" s="82">
        <f>IF(F3017=1, 'adjustment factor'!$D$5, IF(F3017=-9,-999,IF(F3017="",-999,0)))</f>
        <v>-999</v>
      </c>
      <c r="AG3017" s="82">
        <f>IF(E3017=1, 'adjustment factor'!$D$6, IF(E3017=-9,-999,IF(E3017="",-999,0)))</f>
        <v>-999</v>
      </c>
      <c r="AH3017" s="82">
        <f>IF(K3017&gt;=45,'adjustment factor'!$D$7,IF(K3017=-9,-1200,IF(K3017="",-1200,0)))</f>
        <v>-1200</v>
      </c>
      <c r="AI3017" s="82">
        <f>IF(L3017=1, 'adjustment factor'!$D$8, IF(L3017=-9,-999,IF(L3017="",-999,0)))</f>
        <v>-999</v>
      </c>
      <c r="AJ3017" s="82">
        <f>IF(AND(M3017&gt;=1,M3017&lt;=4),'adjustment factor'!$D$9,IF(M3017=-9,-999,IF(M3017=98,-999,IF(M3017=99,-999,IF(M3017="",-999,0)))))</f>
        <v>-999</v>
      </c>
      <c r="AK3017" s="82">
        <f>IF(H3017=1, 'adjustment factor'!$D$10, IF(H3017=-9,-999,IF(H3017="",-999,0)))</f>
        <v>-999</v>
      </c>
      <c r="AL3017" s="82">
        <f>IF(G3017=1, 'adjustment factor'!$D$11, IF(G3017=-9,-999,IF(G3017="",-999,0)))</f>
        <v>-999</v>
      </c>
      <c r="AM3017" s="82">
        <f>IF(I3017=1, 'adjustment factor'!$D$12, IF(I3017=-9,-999,IF(I3017="",-999,0)))</f>
        <v>-999</v>
      </c>
      <c r="AN3017" s="82">
        <f>IF(J3017=1, 'adjustment factor'!$D$13, IF(J3017=-9,-999,IF(J3017="",-999,0)))</f>
        <v>-999</v>
      </c>
      <c r="AO3017" s="82" t="str">
        <f t="shared" si="478"/>
        <v>-999</v>
      </c>
      <c r="AP3017" s="82" t="str">
        <f t="shared" si="479"/>
        <v>MISSING</v>
      </c>
    </row>
    <row r="3018" spans="2:42">
      <c r="B3018" s="207"/>
      <c r="C3018" s="35">
        <v>3014</v>
      </c>
      <c r="D3018" s="161"/>
      <c r="E3018" s="161"/>
      <c r="F3018" s="161"/>
      <c r="G3018" s="161"/>
      <c r="H3018" s="161"/>
      <c r="I3018" s="161"/>
      <c r="J3018" s="161"/>
      <c r="K3018" s="161"/>
      <c r="L3018" s="161"/>
      <c r="M3018" s="161"/>
      <c r="N3018" s="171"/>
      <c r="O3018" s="171"/>
      <c r="P3018" s="171"/>
      <c r="Q3018" s="171"/>
      <c r="R3018" s="171"/>
      <c r="S3018" s="171"/>
      <c r="T3018" s="208" t="str">
        <f t="shared" si="470"/>
        <v>MISSING</v>
      </c>
      <c r="U3018" s="208" t="str">
        <f t="shared" si="471"/>
        <v>MISSING</v>
      </c>
      <c r="X3018" s="56">
        <f t="shared" si="472"/>
        <v>-99</v>
      </c>
      <c r="Y3018" s="56">
        <f t="shared" si="473"/>
        <v>-99</v>
      </c>
      <c r="Z3018" s="56">
        <f t="shared" si="474"/>
        <v>-99</v>
      </c>
      <c r="AA3018" s="56">
        <f t="shared" si="475"/>
        <v>-99</v>
      </c>
      <c r="AB3018" s="56">
        <f t="shared" si="476"/>
        <v>-99</v>
      </c>
      <c r="AC3018" s="56">
        <f t="shared" si="477"/>
        <v>-99</v>
      </c>
      <c r="AD3018" s="3"/>
      <c r="AE3018" s="82">
        <f>IF(D3018=1, 'adjustment factor'!$D$4, IF(D3018=-9,-999,IF(D3018="",-999,0)))</f>
        <v>-999</v>
      </c>
      <c r="AF3018" s="82">
        <f>IF(F3018=1, 'adjustment factor'!$D$5, IF(F3018=-9,-999,IF(F3018="",-999,0)))</f>
        <v>-999</v>
      </c>
      <c r="AG3018" s="82">
        <f>IF(E3018=1, 'adjustment factor'!$D$6, IF(E3018=-9,-999,IF(E3018="",-999,0)))</f>
        <v>-999</v>
      </c>
      <c r="AH3018" s="82">
        <f>IF(K3018&gt;=45,'adjustment factor'!$D$7,IF(K3018=-9,-1200,IF(K3018="",-1200,0)))</f>
        <v>-1200</v>
      </c>
      <c r="AI3018" s="82">
        <f>IF(L3018=1, 'adjustment factor'!$D$8, IF(L3018=-9,-999,IF(L3018="",-999,0)))</f>
        <v>-999</v>
      </c>
      <c r="AJ3018" s="82">
        <f>IF(AND(M3018&gt;=1,M3018&lt;=4),'adjustment factor'!$D$9,IF(M3018=-9,-999,IF(M3018=98,-999,IF(M3018=99,-999,IF(M3018="",-999,0)))))</f>
        <v>-999</v>
      </c>
      <c r="AK3018" s="82">
        <f>IF(H3018=1, 'adjustment factor'!$D$10, IF(H3018=-9,-999,IF(H3018="",-999,0)))</f>
        <v>-999</v>
      </c>
      <c r="AL3018" s="82">
        <f>IF(G3018=1, 'adjustment factor'!$D$11, IF(G3018=-9,-999,IF(G3018="",-999,0)))</f>
        <v>-999</v>
      </c>
      <c r="AM3018" s="82">
        <f>IF(I3018=1, 'adjustment factor'!$D$12, IF(I3018=-9,-999,IF(I3018="",-999,0)))</f>
        <v>-999</v>
      </c>
      <c r="AN3018" s="82">
        <f>IF(J3018=1, 'adjustment factor'!$D$13, IF(J3018=-9,-999,IF(J3018="",-999,0)))</f>
        <v>-999</v>
      </c>
      <c r="AO3018" s="82" t="str">
        <f t="shared" si="478"/>
        <v>-999</v>
      </c>
      <c r="AP3018" s="82" t="str">
        <f t="shared" si="479"/>
        <v>MISSING</v>
      </c>
    </row>
    <row r="3019" spans="2:42">
      <c r="B3019" s="207"/>
      <c r="C3019" s="35">
        <v>3015</v>
      </c>
      <c r="D3019" s="161"/>
      <c r="E3019" s="161"/>
      <c r="F3019" s="161"/>
      <c r="G3019" s="161"/>
      <c r="H3019" s="161"/>
      <c r="I3019" s="161"/>
      <c r="J3019" s="161"/>
      <c r="K3019" s="161"/>
      <c r="L3019" s="161"/>
      <c r="M3019" s="161"/>
      <c r="N3019" s="171"/>
      <c r="O3019" s="171"/>
      <c r="P3019" s="171"/>
      <c r="Q3019" s="171"/>
      <c r="R3019" s="171"/>
      <c r="S3019" s="171"/>
      <c r="T3019" s="208" t="str">
        <f t="shared" si="470"/>
        <v>MISSING</v>
      </c>
      <c r="U3019" s="208" t="str">
        <f t="shared" si="471"/>
        <v>MISSING</v>
      </c>
      <c r="X3019" s="56">
        <f t="shared" si="472"/>
        <v>-99</v>
      </c>
      <c r="Y3019" s="56">
        <f t="shared" si="473"/>
        <v>-99</v>
      </c>
      <c r="Z3019" s="56">
        <f t="shared" si="474"/>
        <v>-99</v>
      </c>
      <c r="AA3019" s="56">
        <f t="shared" si="475"/>
        <v>-99</v>
      </c>
      <c r="AB3019" s="56">
        <f t="shared" si="476"/>
        <v>-99</v>
      </c>
      <c r="AC3019" s="56">
        <f t="shared" si="477"/>
        <v>-99</v>
      </c>
      <c r="AD3019" s="3"/>
      <c r="AE3019" s="82">
        <f>IF(D3019=1, 'adjustment factor'!$D$4, IF(D3019=-9,-999,IF(D3019="",-999,0)))</f>
        <v>-999</v>
      </c>
      <c r="AF3019" s="82">
        <f>IF(F3019=1, 'adjustment factor'!$D$5, IF(F3019=-9,-999,IF(F3019="",-999,0)))</f>
        <v>-999</v>
      </c>
      <c r="AG3019" s="82">
        <f>IF(E3019=1, 'adjustment factor'!$D$6, IF(E3019=-9,-999,IF(E3019="",-999,0)))</f>
        <v>-999</v>
      </c>
      <c r="AH3019" s="82">
        <f>IF(K3019&gt;=45,'adjustment factor'!$D$7,IF(K3019=-9,-1200,IF(K3019="",-1200,0)))</f>
        <v>-1200</v>
      </c>
      <c r="AI3019" s="82">
        <f>IF(L3019=1, 'adjustment factor'!$D$8, IF(L3019=-9,-999,IF(L3019="",-999,0)))</f>
        <v>-999</v>
      </c>
      <c r="AJ3019" s="82">
        <f>IF(AND(M3019&gt;=1,M3019&lt;=4),'adjustment factor'!$D$9,IF(M3019=-9,-999,IF(M3019=98,-999,IF(M3019=99,-999,IF(M3019="",-999,0)))))</f>
        <v>-999</v>
      </c>
      <c r="AK3019" s="82">
        <f>IF(H3019=1, 'adjustment factor'!$D$10, IF(H3019=-9,-999,IF(H3019="",-999,0)))</f>
        <v>-999</v>
      </c>
      <c r="AL3019" s="82">
        <f>IF(G3019=1, 'adjustment factor'!$D$11, IF(G3019=-9,-999,IF(G3019="",-999,0)))</f>
        <v>-999</v>
      </c>
      <c r="AM3019" s="82">
        <f>IF(I3019=1, 'adjustment factor'!$D$12, IF(I3019=-9,-999,IF(I3019="",-999,0)))</f>
        <v>-999</v>
      </c>
      <c r="AN3019" s="82">
        <f>IF(J3019=1, 'adjustment factor'!$D$13, IF(J3019=-9,-999,IF(J3019="",-999,0)))</f>
        <v>-999</v>
      </c>
      <c r="AO3019" s="82" t="str">
        <f t="shared" si="478"/>
        <v>-999</v>
      </c>
      <c r="AP3019" s="82" t="str">
        <f t="shared" si="479"/>
        <v>MISSING</v>
      </c>
    </row>
    <row r="3020" spans="2:42">
      <c r="B3020" s="207"/>
      <c r="C3020" s="35">
        <v>3016</v>
      </c>
      <c r="D3020" s="161"/>
      <c r="E3020" s="161"/>
      <c r="F3020" s="161"/>
      <c r="G3020" s="161"/>
      <c r="H3020" s="161"/>
      <c r="I3020" s="161"/>
      <c r="J3020" s="161"/>
      <c r="K3020" s="161"/>
      <c r="L3020" s="161"/>
      <c r="M3020" s="161"/>
      <c r="N3020" s="171"/>
      <c r="O3020" s="171"/>
      <c r="P3020" s="171"/>
      <c r="Q3020" s="171"/>
      <c r="R3020" s="171"/>
      <c r="S3020" s="171"/>
      <c r="T3020" s="208" t="str">
        <f t="shared" si="470"/>
        <v>MISSING</v>
      </c>
      <c r="U3020" s="208" t="str">
        <f t="shared" si="471"/>
        <v>MISSING</v>
      </c>
      <c r="X3020" s="56">
        <f t="shared" si="472"/>
        <v>-99</v>
      </c>
      <c r="Y3020" s="56">
        <f t="shared" si="473"/>
        <v>-99</v>
      </c>
      <c r="Z3020" s="56">
        <f t="shared" si="474"/>
        <v>-99</v>
      </c>
      <c r="AA3020" s="56">
        <f t="shared" si="475"/>
        <v>-99</v>
      </c>
      <c r="AB3020" s="56">
        <f t="shared" si="476"/>
        <v>-99</v>
      </c>
      <c r="AC3020" s="56">
        <f t="shared" si="477"/>
        <v>-99</v>
      </c>
      <c r="AD3020" s="3"/>
      <c r="AE3020" s="82">
        <f>IF(D3020=1, 'adjustment factor'!$D$4, IF(D3020=-9,-999,IF(D3020="",-999,0)))</f>
        <v>-999</v>
      </c>
      <c r="AF3020" s="82">
        <f>IF(F3020=1, 'adjustment factor'!$D$5, IF(F3020=-9,-999,IF(F3020="",-999,0)))</f>
        <v>-999</v>
      </c>
      <c r="AG3020" s="82">
        <f>IF(E3020=1, 'adjustment factor'!$D$6, IF(E3020=-9,-999,IF(E3020="",-999,0)))</f>
        <v>-999</v>
      </c>
      <c r="AH3020" s="82">
        <f>IF(K3020&gt;=45,'adjustment factor'!$D$7,IF(K3020=-9,-1200,IF(K3020="",-1200,0)))</f>
        <v>-1200</v>
      </c>
      <c r="AI3020" s="82">
        <f>IF(L3020=1, 'adjustment factor'!$D$8, IF(L3020=-9,-999,IF(L3020="",-999,0)))</f>
        <v>-999</v>
      </c>
      <c r="AJ3020" s="82">
        <f>IF(AND(M3020&gt;=1,M3020&lt;=4),'adjustment factor'!$D$9,IF(M3020=-9,-999,IF(M3020=98,-999,IF(M3020=99,-999,IF(M3020="",-999,0)))))</f>
        <v>-999</v>
      </c>
      <c r="AK3020" s="82">
        <f>IF(H3020=1, 'adjustment factor'!$D$10, IF(H3020=-9,-999,IF(H3020="",-999,0)))</f>
        <v>-999</v>
      </c>
      <c r="AL3020" s="82">
        <f>IF(G3020=1, 'adjustment factor'!$D$11, IF(G3020=-9,-999,IF(G3020="",-999,0)))</f>
        <v>-999</v>
      </c>
      <c r="AM3020" s="82">
        <f>IF(I3020=1, 'adjustment factor'!$D$12, IF(I3020=-9,-999,IF(I3020="",-999,0)))</f>
        <v>-999</v>
      </c>
      <c r="AN3020" s="82">
        <f>IF(J3020=1, 'adjustment factor'!$D$13, IF(J3020=-9,-999,IF(J3020="",-999,0)))</f>
        <v>-999</v>
      </c>
      <c r="AO3020" s="82" t="str">
        <f t="shared" si="478"/>
        <v>-999</v>
      </c>
      <c r="AP3020" s="82" t="str">
        <f t="shared" si="479"/>
        <v>MISSING</v>
      </c>
    </row>
    <row r="3021" spans="2:42">
      <c r="B3021" s="207"/>
      <c r="C3021" s="35">
        <v>3017</v>
      </c>
      <c r="D3021" s="161"/>
      <c r="E3021" s="161"/>
      <c r="F3021" s="161"/>
      <c r="G3021" s="161"/>
      <c r="H3021" s="161"/>
      <c r="I3021" s="161"/>
      <c r="J3021" s="161"/>
      <c r="K3021" s="161"/>
      <c r="L3021" s="161"/>
      <c r="M3021" s="161"/>
      <c r="N3021" s="171"/>
      <c r="O3021" s="171"/>
      <c r="P3021" s="171"/>
      <c r="Q3021" s="171"/>
      <c r="R3021" s="171"/>
      <c r="S3021" s="171"/>
      <c r="T3021" s="208" t="str">
        <f t="shared" si="470"/>
        <v>MISSING</v>
      </c>
      <c r="U3021" s="208" t="str">
        <f t="shared" si="471"/>
        <v>MISSING</v>
      </c>
      <c r="X3021" s="56">
        <f t="shared" si="472"/>
        <v>-99</v>
      </c>
      <c r="Y3021" s="56">
        <f t="shared" si="473"/>
        <v>-99</v>
      </c>
      <c r="Z3021" s="56">
        <f t="shared" si="474"/>
        <v>-99</v>
      </c>
      <c r="AA3021" s="56">
        <f t="shared" si="475"/>
        <v>-99</v>
      </c>
      <c r="AB3021" s="56">
        <f t="shared" si="476"/>
        <v>-99</v>
      </c>
      <c r="AC3021" s="56">
        <f t="shared" si="477"/>
        <v>-99</v>
      </c>
      <c r="AD3021" s="3"/>
      <c r="AE3021" s="82">
        <f>IF(D3021=1, 'adjustment factor'!$D$4, IF(D3021=-9,-999,IF(D3021="",-999,0)))</f>
        <v>-999</v>
      </c>
      <c r="AF3021" s="82">
        <f>IF(F3021=1, 'adjustment factor'!$D$5, IF(F3021=-9,-999,IF(F3021="",-999,0)))</f>
        <v>-999</v>
      </c>
      <c r="AG3021" s="82">
        <f>IF(E3021=1, 'adjustment factor'!$D$6, IF(E3021=-9,-999,IF(E3021="",-999,0)))</f>
        <v>-999</v>
      </c>
      <c r="AH3021" s="82">
        <f>IF(K3021&gt;=45,'adjustment factor'!$D$7,IF(K3021=-9,-1200,IF(K3021="",-1200,0)))</f>
        <v>-1200</v>
      </c>
      <c r="AI3021" s="82">
        <f>IF(L3021=1, 'adjustment factor'!$D$8, IF(L3021=-9,-999,IF(L3021="",-999,0)))</f>
        <v>-999</v>
      </c>
      <c r="AJ3021" s="82">
        <f>IF(AND(M3021&gt;=1,M3021&lt;=4),'adjustment factor'!$D$9,IF(M3021=-9,-999,IF(M3021=98,-999,IF(M3021=99,-999,IF(M3021="",-999,0)))))</f>
        <v>-999</v>
      </c>
      <c r="AK3021" s="82">
        <f>IF(H3021=1, 'adjustment factor'!$D$10, IF(H3021=-9,-999,IF(H3021="",-999,0)))</f>
        <v>-999</v>
      </c>
      <c r="AL3021" s="82">
        <f>IF(G3021=1, 'adjustment factor'!$D$11, IF(G3021=-9,-999,IF(G3021="",-999,0)))</f>
        <v>-999</v>
      </c>
      <c r="AM3021" s="82">
        <f>IF(I3021=1, 'adjustment factor'!$D$12, IF(I3021=-9,-999,IF(I3021="",-999,0)))</f>
        <v>-999</v>
      </c>
      <c r="AN3021" s="82">
        <f>IF(J3021=1, 'adjustment factor'!$D$13, IF(J3021=-9,-999,IF(J3021="",-999,0)))</f>
        <v>-999</v>
      </c>
      <c r="AO3021" s="82" t="str">
        <f t="shared" si="478"/>
        <v>-999</v>
      </c>
      <c r="AP3021" s="82" t="str">
        <f t="shared" si="479"/>
        <v>MISSING</v>
      </c>
    </row>
    <row r="3022" spans="2:42">
      <c r="B3022" s="207"/>
      <c r="C3022" s="35">
        <v>3018</v>
      </c>
      <c r="D3022" s="161"/>
      <c r="E3022" s="161"/>
      <c r="F3022" s="161"/>
      <c r="G3022" s="161"/>
      <c r="H3022" s="161"/>
      <c r="I3022" s="161"/>
      <c r="J3022" s="161"/>
      <c r="K3022" s="161"/>
      <c r="L3022" s="161"/>
      <c r="M3022" s="161"/>
      <c r="N3022" s="171"/>
      <c r="O3022" s="171"/>
      <c r="P3022" s="171"/>
      <c r="Q3022" s="171"/>
      <c r="R3022" s="171"/>
      <c r="S3022" s="171"/>
      <c r="T3022" s="208" t="str">
        <f t="shared" si="470"/>
        <v>MISSING</v>
      </c>
      <c r="U3022" s="208" t="str">
        <f t="shared" si="471"/>
        <v>MISSING</v>
      </c>
      <c r="X3022" s="56">
        <f t="shared" si="472"/>
        <v>-99</v>
      </c>
      <c r="Y3022" s="56">
        <f t="shared" si="473"/>
        <v>-99</v>
      </c>
      <c r="Z3022" s="56">
        <f t="shared" si="474"/>
        <v>-99</v>
      </c>
      <c r="AA3022" s="56">
        <f t="shared" si="475"/>
        <v>-99</v>
      </c>
      <c r="AB3022" s="56">
        <f t="shared" si="476"/>
        <v>-99</v>
      </c>
      <c r="AC3022" s="56">
        <f t="shared" si="477"/>
        <v>-99</v>
      </c>
      <c r="AD3022" s="3"/>
      <c r="AE3022" s="82">
        <f>IF(D3022=1, 'adjustment factor'!$D$4, IF(D3022=-9,-999,IF(D3022="",-999,0)))</f>
        <v>-999</v>
      </c>
      <c r="AF3022" s="82">
        <f>IF(F3022=1, 'adjustment factor'!$D$5, IF(F3022=-9,-999,IF(F3022="",-999,0)))</f>
        <v>-999</v>
      </c>
      <c r="AG3022" s="82">
        <f>IF(E3022=1, 'adjustment factor'!$D$6, IF(E3022=-9,-999,IF(E3022="",-999,0)))</f>
        <v>-999</v>
      </c>
      <c r="AH3022" s="82">
        <f>IF(K3022&gt;=45,'adjustment factor'!$D$7,IF(K3022=-9,-1200,IF(K3022="",-1200,0)))</f>
        <v>-1200</v>
      </c>
      <c r="AI3022" s="82">
        <f>IF(L3022=1, 'adjustment factor'!$D$8, IF(L3022=-9,-999,IF(L3022="",-999,0)))</f>
        <v>-999</v>
      </c>
      <c r="AJ3022" s="82">
        <f>IF(AND(M3022&gt;=1,M3022&lt;=4),'adjustment factor'!$D$9,IF(M3022=-9,-999,IF(M3022=98,-999,IF(M3022=99,-999,IF(M3022="",-999,0)))))</f>
        <v>-999</v>
      </c>
      <c r="AK3022" s="82">
        <f>IF(H3022=1, 'adjustment factor'!$D$10, IF(H3022=-9,-999,IF(H3022="",-999,0)))</f>
        <v>-999</v>
      </c>
      <c r="AL3022" s="82">
        <f>IF(G3022=1, 'adjustment factor'!$D$11, IF(G3022=-9,-999,IF(G3022="",-999,0)))</f>
        <v>-999</v>
      </c>
      <c r="AM3022" s="82">
        <f>IF(I3022=1, 'adjustment factor'!$D$12, IF(I3022=-9,-999,IF(I3022="",-999,0)))</f>
        <v>-999</v>
      </c>
      <c r="AN3022" s="82">
        <f>IF(J3022=1, 'adjustment factor'!$D$13, IF(J3022=-9,-999,IF(J3022="",-999,0)))</f>
        <v>-999</v>
      </c>
      <c r="AO3022" s="82" t="str">
        <f t="shared" si="478"/>
        <v>-999</v>
      </c>
      <c r="AP3022" s="82" t="str">
        <f t="shared" si="479"/>
        <v>MISSING</v>
      </c>
    </row>
    <row r="3023" spans="2:42">
      <c r="B3023" s="207"/>
      <c r="C3023" s="35">
        <v>3019</v>
      </c>
      <c r="D3023" s="161"/>
      <c r="E3023" s="161"/>
      <c r="F3023" s="161"/>
      <c r="G3023" s="161"/>
      <c r="H3023" s="161"/>
      <c r="I3023" s="161"/>
      <c r="J3023" s="161"/>
      <c r="K3023" s="161"/>
      <c r="L3023" s="161"/>
      <c r="M3023" s="161"/>
      <c r="N3023" s="171"/>
      <c r="O3023" s="171"/>
      <c r="P3023" s="171"/>
      <c r="Q3023" s="171"/>
      <c r="R3023" s="171"/>
      <c r="S3023" s="171"/>
      <c r="T3023" s="208" t="str">
        <f t="shared" si="470"/>
        <v>MISSING</v>
      </c>
      <c r="U3023" s="208" t="str">
        <f t="shared" si="471"/>
        <v>MISSING</v>
      </c>
      <c r="X3023" s="56">
        <f t="shared" si="472"/>
        <v>-99</v>
      </c>
      <c r="Y3023" s="56">
        <f t="shared" si="473"/>
        <v>-99</v>
      </c>
      <c r="Z3023" s="56">
        <f t="shared" si="474"/>
        <v>-99</v>
      </c>
      <c r="AA3023" s="56">
        <f t="shared" si="475"/>
        <v>-99</v>
      </c>
      <c r="AB3023" s="56">
        <f t="shared" si="476"/>
        <v>-99</v>
      </c>
      <c r="AC3023" s="56">
        <f t="shared" si="477"/>
        <v>-99</v>
      </c>
      <c r="AD3023" s="3"/>
      <c r="AE3023" s="82">
        <f>IF(D3023=1, 'adjustment factor'!$D$4, IF(D3023=-9,-999,IF(D3023="",-999,0)))</f>
        <v>-999</v>
      </c>
      <c r="AF3023" s="82">
        <f>IF(F3023=1, 'adjustment factor'!$D$5, IF(F3023=-9,-999,IF(F3023="",-999,0)))</f>
        <v>-999</v>
      </c>
      <c r="AG3023" s="82">
        <f>IF(E3023=1, 'adjustment factor'!$D$6, IF(E3023=-9,-999,IF(E3023="",-999,0)))</f>
        <v>-999</v>
      </c>
      <c r="AH3023" s="82">
        <f>IF(K3023&gt;=45,'adjustment factor'!$D$7,IF(K3023=-9,-1200,IF(K3023="",-1200,0)))</f>
        <v>-1200</v>
      </c>
      <c r="AI3023" s="82">
        <f>IF(L3023=1, 'adjustment factor'!$D$8, IF(L3023=-9,-999,IF(L3023="",-999,0)))</f>
        <v>-999</v>
      </c>
      <c r="AJ3023" s="82">
        <f>IF(AND(M3023&gt;=1,M3023&lt;=4),'adjustment factor'!$D$9,IF(M3023=-9,-999,IF(M3023=98,-999,IF(M3023=99,-999,IF(M3023="",-999,0)))))</f>
        <v>-999</v>
      </c>
      <c r="AK3023" s="82">
        <f>IF(H3023=1, 'adjustment factor'!$D$10, IF(H3023=-9,-999,IF(H3023="",-999,0)))</f>
        <v>-999</v>
      </c>
      <c r="AL3023" s="82">
        <f>IF(G3023=1, 'adjustment factor'!$D$11, IF(G3023=-9,-999,IF(G3023="",-999,0)))</f>
        <v>-999</v>
      </c>
      <c r="AM3023" s="82">
        <f>IF(I3023=1, 'adjustment factor'!$D$12, IF(I3023=-9,-999,IF(I3023="",-999,0)))</f>
        <v>-999</v>
      </c>
      <c r="AN3023" s="82">
        <f>IF(J3023=1, 'adjustment factor'!$D$13, IF(J3023=-9,-999,IF(J3023="",-999,0)))</f>
        <v>-999</v>
      </c>
      <c r="AO3023" s="82" t="str">
        <f t="shared" si="478"/>
        <v>-999</v>
      </c>
      <c r="AP3023" s="82" t="str">
        <f t="shared" si="479"/>
        <v>MISSING</v>
      </c>
    </row>
    <row r="3024" spans="2:42">
      <c r="B3024" s="207"/>
      <c r="C3024" s="35">
        <v>3020</v>
      </c>
      <c r="D3024" s="161"/>
      <c r="E3024" s="161"/>
      <c r="F3024" s="161"/>
      <c r="G3024" s="161"/>
      <c r="H3024" s="161"/>
      <c r="I3024" s="161"/>
      <c r="J3024" s="161"/>
      <c r="K3024" s="161"/>
      <c r="L3024" s="161"/>
      <c r="M3024" s="161"/>
      <c r="N3024" s="171"/>
      <c r="O3024" s="171"/>
      <c r="P3024" s="171"/>
      <c r="Q3024" s="171"/>
      <c r="R3024" s="171"/>
      <c r="S3024" s="171"/>
      <c r="T3024" s="208" t="str">
        <f t="shared" si="470"/>
        <v>MISSING</v>
      </c>
      <c r="U3024" s="208" t="str">
        <f t="shared" si="471"/>
        <v>MISSING</v>
      </c>
      <c r="X3024" s="56">
        <f t="shared" si="472"/>
        <v>-99</v>
      </c>
      <c r="Y3024" s="56">
        <f t="shared" si="473"/>
        <v>-99</v>
      </c>
      <c r="Z3024" s="56">
        <f t="shared" si="474"/>
        <v>-99</v>
      </c>
      <c r="AA3024" s="56">
        <f t="shared" si="475"/>
        <v>-99</v>
      </c>
      <c r="AB3024" s="56">
        <f t="shared" si="476"/>
        <v>-99</v>
      </c>
      <c r="AC3024" s="56">
        <f t="shared" si="477"/>
        <v>-99</v>
      </c>
      <c r="AD3024" s="3"/>
      <c r="AE3024" s="82">
        <f>IF(D3024=1, 'adjustment factor'!$D$4, IF(D3024=-9,-999,IF(D3024="",-999,0)))</f>
        <v>-999</v>
      </c>
      <c r="AF3024" s="82">
        <f>IF(F3024=1, 'adjustment factor'!$D$5, IF(F3024=-9,-999,IF(F3024="",-999,0)))</f>
        <v>-999</v>
      </c>
      <c r="AG3024" s="82">
        <f>IF(E3024=1, 'adjustment factor'!$D$6, IF(E3024=-9,-999,IF(E3024="",-999,0)))</f>
        <v>-999</v>
      </c>
      <c r="AH3024" s="82">
        <f>IF(K3024&gt;=45,'adjustment factor'!$D$7,IF(K3024=-9,-1200,IF(K3024="",-1200,0)))</f>
        <v>-1200</v>
      </c>
      <c r="AI3024" s="82">
        <f>IF(L3024=1, 'adjustment factor'!$D$8, IF(L3024=-9,-999,IF(L3024="",-999,0)))</f>
        <v>-999</v>
      </c>
      <c r="AJ3024" s="82">
        <f>IF(AND(M3024&gt;=1,M3024&lt;=4),'adjustment factor'!$D$9,IF(M3024=-9,-999,IF(M3024=98,-999,IF(M3024=99,-999,IF(M3024="",-999,0)))))</f>
        <v>-999</v>
      </c>
      <c r="AK3024" s="82">
        <f>IF(H3024=1, 'adjustment factor'!$D$10, IF(H3024=-9,-999,IF(H3024="",-999,0)))</f>
        <v>-999</v>
      </c>
      <c r="AL3024" s="82">
        <f>IF(G3024=1, 'adjustment factor'!$D$11, IF(G3024=-9,-999,IF(G3024="",-999,0)))</f>
        <v>-999</v>
      </c>
      <c r="AM3024" s="82">
        <f>IF(I3024=1, 'adjustment factor'!$D$12, IF(I3024=-9,-999,IF(I3024="",-999,0)))</f>
        <v>-999</v>
      </c>
      <c r="AN3024" s="82">
        <f>IF(J3024=1, 'adjustment factor'!$D$13, IF(J3024=-9,-999,IF(J3024="",-999,0)))</f>
        <v>-999</v>
      </c>
      <c r="AO3024" s="82" t="str">
        <f t="shared" si="478"/>
        <v>-999</v>
      </c>
      <c r="AP3024" s="82" t="str">
        <f t="shared" si="479"/>
        <v>MISSING</v>
      </c>
    </row>
    <row r="3025" spans="2:42">
      <c r="B3025" s="207"/>
      <c r="C3025" s="35">
        <v>3021</v>
      </c>
      <c r="D3025" s="161"/>
      <c r="E3025" s="161"/>
      <c r="F3025" s="161"/>
      <c r="G3025" s="161"/>
      <c r="H3025" s="161"/>
      <c r="I3025" s="161"/>
      <c r="J3025" s="161"/>
      <c r="K3025" s="161"/>
      <c r="L3025" s="161"/>
      <c r="M3025" s="161"/>
      <c r="N3025" s="171"/>
      <c r="O3025" s="171"/>
      <c r="P3025" s="171"/>
      <c r="Q3025" s="171"/>
      <c r="R3025" s="171"/>
      <c r="S3025" s="171"/>
      <c r="T3025" s="208" t="str">
        <f t="shared" si="470"/>
        <v>MISSING</v>
      </c>
      <c r="U3025" s="208" t="str">
        <f t="shared" si="471"/>
        <v>MISSING</v>
      </c>
      <c r="X3025" s="56">
        <f t="shared" si="472"/>
        <v>-99</v>
      </c>
      <c r="Y3025" s="56">
        <f t="shared" si="473"/>
        <v>-99</v>
      </c>
      <c r="Z3025" s="56">
        <f t="shared" si="474"/>
        <v>-99</v>
      </c>
      <c r="AA3025" s="56">
        <f t="shared" si="475"/>
        <v>-99</v>
      </c>
      <c r="AB3025" s="56">
        <f t="shared" si="476"/>
        <v>-99</v>
      </c>
      <c r="AC3025" s="56">
        <f t="shared" si="477"/>
        <v>-99</v>
      </c>
      <c r="AD3025" s="3"/>
      <c r="AE3025" s="82">
        <f>IF(D3025=1, 'adjustment factor'!$D$4, IF(D3025=-9,-999,IF(D3025="",-999,0)))</f>
        <v>-999</v>
      </c>
      <c r="AF3025" s="82">
        <f>IF(F3025=1, 'adjustment factor'!$D$5, IF(F3025=-9,-999,IF(F3025="",-999,0)))</f>
        <v>-999</v>
      </c>
      <c r="AG3025" s="82">
        <f>IF(E3025=1, 'adjustment factor'!$D$6, IF(E3025=-9,-999,IF(E3025="",-999,0)))</f>
        <v>-999</v>
      </c>
      <c r="AH3025" s="82">
        <f>IF(K3025&gt;=45,'adjustment factor'!$D$7,IF(K3025=-9,-1200,IF(K3025="",-1200,0)))</f>
        <v>-1200</v>
      </c>
      <c r="AI3025" s="82">
        <f>IF(L3025=1, 'adjustment factor'!$D$8, IF(L3025=-9,-999,IF(L3025="",-999,0)))</f>
        <v>-999</v>
      </c>
      <c r="AJ3025" s="82">
        <f>IF(AND(M3025&gt;=1,M3025&lt;=4),'adjustment factor'!$D$9,IF(M3025=-9,-999,IF(M3025=98,-999,IF(M3025=99,-999,IF(M3025="",-999,0)))))</f>
        <v>-999</v>
      </c>
      <c r="AK3025" s="82">
        <f>IF(H3025=1, 'adjustment factor'!$D$10, IF(H3025=-9,-999,IF(H3025="",-999,0)))</f>
        <v>-999</v>
      </c>
      <c r="AL3025" s="82">
        <f>IF(G3025=1, 'adjustment factor'!$D$11, IF(G3025=-9,-999,IF(G3025="",-999,0)))</f>
        <v>-999</v>
      </c>
      <c r="AM3025" s="82">
        <f>IF(I3025=1, 'adjustment factor'!$D$12, IF(I3025=-9,-999,IF(I3025="",-999,0)))</f>
        <v>-999</v>
      </c>
      <c r="AN3025" s="82">
        <f>IF(J3025=1, 'adjustment factor'!$D$13, IF(J3025=-9,-999,IF(J3025="",-999,0)))</f>
        <v>-999</v>
      </c>
      <c r="AO3025" s="82" t="str">
        <f t="shared" si="478"/>
        <v>-999</v>
      </c>
      <c r="AP3025" s="82" t="str">
        <f t="shared" si="479"/>
        <v>MISSING</v>
      </c>
    </row>
    <row r="3026" spans="2:42">
      <c r="B3026" s="207"/>
      <c r="C3026" s="35">
        <v>3022</v>
      </c>
      <c r="D3026" s="161"/>
      <c r="E3026" s="161"/>
      <c r="F3026" s="161"/>
      <c r="G3026" s="161"/>
      <c r="H3026" s="161"/>
      <c r="I3026" s="161"/>
      <c r="J3026" s="161"/>
      <c r="K3026" s="161"/>
      <c r="L3026" s="161"/>
      <c r="M3026" s="161"/>
      <c r="N3026" s="171"/>
      <c r="O3026" s="171"/>
      <c r="P3026" s="171"/>
      <c r="Q3026" s="171"/>
      <c r="R3026" s="171"/>
      <c r="S3026" s="171"/>
      <c r="T3026" s="208" t="str">
        <f t="shared" si="470"/>
        <v>MISSING</v>
      </c>
      <c r="U3026" s="208" t="str">
        <f t="shared" si="471"/>
        <v>MISSING</v>
      </c>
      <c r="X3026" s="56">
        <f t="shared" si="472"/>
        <v>-99</v>
      </c>
      <c r="Y3026" s="56">
        <f t="shared" si="473"/>
        <v>-99</v>
      </c>
      <c r="Z3026" s="56">
        <f t="shared" si="474"/>
        <v>-99</v>
      </c>
      <c r="AA3026" s="56">
        <f t="shared" si="475"/>
        <v>-99</v>
      </c>
      <c r="AB3026" s="56">
        <f t="shared" si="476"/>
        <v>-99</v>
      </c>
      <c r="AC3026" s="56">
        <f t="shared" si="477"/>
        <v>-99</v>
      </c>
      <c r="AD3026" s="3"/>
      <c r="AE3026" s="82">
        <f>IF(D3026=1, 'adjustment factor'!$D$4, IF(D3026=-9,-999,IF(D3026="",-999,0)))</f>
        <v>-999</v>
      </c>
      <c r="AF3026" s="82">
        <f>IF(F3026=1, 'adjustment factor'!$D$5, IF(F3026=-9,-999,IF(F3026="",-999,0)))</f>
        <v>-999</v>
      </c>
      <c r="AG3026" s="82">
        <f>IF(E3026=1, 'adjustment factor'!$D$6, IF(E3026=-9,-999,IF(E3026="",-999,0)))</f>
        <v>-999</v>
      </c>
      <c r="AH3026" s="82">
        <f>IF(K3026&gt;=45,'adjustment factor'!$D$7,IF(K3026=-9,-1200,IF(K3026="",-1200,0)))</f>
        <v>-1200</v>
      </c>
      <c r="AI3026" s="82">
        <f>IF(L3026=1, 'adjustment factor'!$D$8, IF(L3026=-9,-999,IF(L3026="",-999,0)))</f>
        <v>-999</v>
      </c>
      <c r="AJ3026" s="82">
        <f>IF(AND(M3026&gt;=1,M3026&lt;=4),'adjustment factor'!$D$9,IF(M3026=-9,-999,IF(M3026=98,-999,IF(M3026=99,-999,IF(M3026="",-999,0)))))</f>
        <v>-999</v>
      </c>
      <c r="AK3026" s="82">
        <f>IF(H3026=1, 'adjustment factor'!$D$10, IF(H3026=-9,-999,IF(H3026="",-999,0)))</f>
        <v>-999</v>
      </c>
      <c r="AL3026" s="82">
        <f>IF(G3026=1, 'adjustment factor'!$D$11, IF(G3026=-9,-999,IF(G3026="",-999,0)))</f>
        <v>-999</v>
      </c>
      <c r="AM3026" s="82">
        <f>IF(I3026=1, 'adjustment factor'!$D$12, IF(I3026=-9,-999,IF(I3026="",-999,0)))</f>
        <v>-999</v>
      </c>
      <c r="AN3026" s="82">
        <f>IF(J3026=1, 'adjustment factor'!$D$13, IF(J3026=-9,-999,IF(J3026="",-999,0)))</f>
        <v>-999</v>
      </c>
      <c r="AO3026" s="82" t="str">
        <f t="shared" si="478"/>
        <v>-999</v>
      </c>
      <c r="AP3026" s="82" t="str">
        <f t="shared" si="479"/>
        <v>MISSING</v>
      </c>
    </row>
    <row r="3027" spans="2:42">
      <c r="B3027" s="207"/>
      <c r="C3027" s="35">
        <v>3023</v>
      </c>
      <c r="D3027" s="161"/>
      <c r="E3027" s="161"/>
      <c r="F3027" s="161"/>
      <c r="G3027" s="161"/>
      <c r="H3027" s="161"/>
      <c r="I3027" s="161"/>
      <c r="J3027" s="161"/>
      <c r="K3027" s="161"/>
      <c r="L3027" s="161"/>
      <c r="M3027" s="161"/>
      <c r="N3027" s="171"/>
      <c r="O3027" s="171"/>
      <c r="P3027" s="171"/>
      <c r="Q3027" s="171"/>
      <c r="R3027" s="171"/>
      <c r="S3027" s="171"/>
      <c r="T3027" s="208" t="str">
        <f t="shared" si="470"/>
        <v>MISSING</v>
      </c>
      <c r="U3027" s="208" t="str">
        <f t="shared" si="471"/>
        <v>MISSING</v>
      </c>
      <c r="X3027" s="56">
        <f t="shared" si="472"/>
        <v>-99</v>
      </c>
      <c r="Y3027" s="56">
        <f t="shared" si="473"/>
        <v>-99</v>
      </c>
      <c r="Z3027" s="56">
        <f t="shared" si="474"/>
        <v>-99</v>
      </c>
      <c r="AA3027" s="56">
        <f t="shared" si="475"/>
        <v>-99</v>
      </c>
      <c r="AB3027" s="56">
        <f t="shared" si="476"/>
        <v>-99</v>
      </c>
      <c r="AC3027" s="56">
        <f t="shared" si="477"/>
        <v>-99</v>
      </c>
      <c r="AD3027" s="3"/>
      <c r="AE3027" s="82">
        <f>IF(D3027=1, 'adjustment factor'!$D$4, IF(D3027=-9,-999,IF(D3027="",-999,0)))</f>
        <v>-999</v>
      </c>
      <c r="AF3027" s="82">
        <f>IF(F3027=1, 'adjustment factor'!$D$5, IF(F3027=-9,-999,IF(F3027="",-999,0)))</f>
        <v>-999</v>
      </c>
      <c r="AG3027" s="82">
        <f>IF(E3027=1, 'adjustment factor'!$D$6, IF(E3027=-9,-999,IF(E3027="",-999,0)))</f>
        <v>-999</v>
      </c>
      <c r="AH3027" s="82">
        <f>IF(K3027&gt;=45,'adjustment factor'!$D$7,IF(K3027=-9,-1200,IF(K3027="",-1200,0)))</f>
        <v>-1200</v>
      </c>
      <c r="AI3027" s="82">
        <f>IF(L3027=1, 'adjustment factor'!$D$8, IF(L3027=-9,-999,IF(L3027="",-999,0)))</f>
        <v>-999</v>
      </c>
      <c r="AJ3027" s="82">
        <f>IF(AND(M3027&gt;=1,M3027&lt;=4),'adjustment factor'!$D$9,IF(M3027=-9,-999,IF(M3027=98,-999,IF(M3027=99,-999,IF(M3027="",-999,0)))))</f>
        <v>-999</v>
      </c>
      <c r="AK3027" s="82">
        <f>IF(H3027=1, 'adjustment factor'!$D$10, IF(H3027=-9,-999,IF(H3027="",-999,0)))</f>
        <v>-999</v>
      </c>
      <c r="AL3027" s="82">
        <f>IF(G3027=1, 'adjustment factor'!$D$11, IF(G3027=-9,-999,IF(G3027="",-999,0)))</f>
        <v>-999</v>
      </c>
      <c r="AM3027" s="82">
        <f>IF(I3027=1, 'adjustment factor'!$D$12, IF(I3027=-9,-999,IF(I3027="",-999,0)))</f>
        <v>-999</v>
      </c>
      <c r="AN3027" s="82">
        <f>IF(J3027=1, 'adjustment factor'!$D$13, IF(J3027=-9,-999,IF(J3027="",-999,0)))</f>
        <v>-999</v>
      </c>
      <c r="AO3027" s="82" t="str">
        <f t="shared" si="478"/>
        <v>-999</v>
      </c>
      <c r="AP3027" s="82" t="str">
        <f t="shared" si="479"/>
        <v>MISSING</v>
      </c>
    </row>
    <row r="3028" spans="2:42">
      <c r="B3028" s="207"/>
      <c r="C3028" s="35">
        <v>3024</v>
      </c>
      <c r="D3028" s="161"/>
      <c r="E3028" s="161"/>
      <c r="F3028" s="161"/>
      <c r="G3028" s="161"/>
      <c r="H3028" s="161"/>
      <c r="I3028" s="161"/>
      <c r="J3028" s="161"/>
      <c r="K3028" s="161"/>
      <c r="L3028" s="161"/>
      <c r="M3028" s="161"/>
      <c r="N3028" s="171"/>
      <c r="O3028" s="171"/>
      <c r="P3028" s="171"/>
      <c r="Q3028" s="171"/>
      <c r="R3028" s="171"/>
      <c r="S3028" s="171"/>
      <c r="T3028" s="208" t="str">
        <f t="shared" si="470"/>
        <v>MISSING</v>
      </c>
      <c r="U3028" s="208" t="str">
        <f t="shared" si="471"/>
        <v>MISSING</v>
      </c>
      <c r="X3028" s="56">
        <f t="shared" si="472"/>
        <v>-99</v>
      </c>
      <c r="Y3028" s="56">
        <f t="shared" si="473"/>
        <v>-99</v>
      </c>
      <c r="Z3028" s="56">
        <f t="shared" si="474"/>
        <v>-99</v>
      </c>
      <c r="AA3028" s="56">
        <f t="shared" si="475"/>
        <v>-99</v>
      </c>
      <c r="AB3028" s="56">
        <f t="shared" si="476"/>
        <v>-99</v>
      </c>
      <c r="AC3028" s="56">
        <f t="shared" si="477"/>
        <v>-99</v>
      </c>
      <c r="AD3028" s="3"/>
      <c r="AE3028" s="82">
        <f>IF(D3028=1, 'adjustment factor'!$D$4, IF(D3028=-9,-999,IF(D3028="",-999,0)))</f>
        <v>-999</v>
      </c>
      <c r="AF3028" s="82">
        <f>IF(F3028=1, 'adjustment factor'!$D$5, IF(F3028=-9,-999,IF(F3028="",-999,0)))</f>
        <v>-999</v>
      </c>
      <c r="AG3028" s="82">
        <f>IF(E3028=1, 'adjustment factor'!$D$6, IF(E3028=-9,-999,IF(E3028="",-999,0)))</f>
        <v>-999</v>
      </c>
      <c r="AH3028" s="82">
        <f>IF(K3028&gt;=45,'adjustment factor'!$D$7,IF(K3028=-9,-1200,IF(K3028="",-1200,0)))</f>
        <v>-1200</v>
      </c>
      <c r="AI3028" s="82">
        <f>IF(L3028=1, 'adjustment factor'!$D$8, IF(L3028=-9,-999,IF(L3028="",-999,0)))</f>
        <v>-999</v>
      </c>
      <c r="AJ3028" s="82">
        <f>IF(AND(M3028&gt;=1,M3028&lt;=4),'adjustment factor'!$D$9,IF(M3028=-9,-999,IF(M3028=98,-999,IF(M3028=99,-999,IF(M3028="",-999,0)))))</f>
        <v>-999</v>
      </c>
      <c r="AK3028" s="82">
        <f>IF(H3028=1, 'adjustment factor'!$D$10, IF(H3028=-9,-999,IF(H3028="",-999,0)))</f>
        <v>-999</v>
      </c>
      <c r="AL3028" s="82">
        <f>IF(G3028=1, 'adjustment factor'!$D$11, IF(G3028=-9,-999,IF(G3028="",-999,0)))</f>
        <v>-999</v>
      </c>
      <c r="AM3028" s="82">
        <f>IF(I3028=1, 'adjustment factor'!$D$12, IF(I3028=-9,-999,IF(I3028="",-999,0)))</f>
        <v>-999</v>
      </c>
      <c r="AN3028" s="82">
        <f>IF(J3028=1, 'adjustment factor'!$D$13, IF(J3028=-9,-999,IF(J3028="",-999,0)))</f>
        <v>-999</v>
      </c>
      <c r="AO3028" s="82" t="str">
        <f t="shared" si="478"/>
        <v>-999</v>
      </c>
      <c r="AP3028" s="82" t="str">
        <f t="shared" si="479"/>
        <v>MISSING</v>
      </c>
    </row>
    <row r="3029" spans="2:42">
      <c r="B3029" s="207"/>
      <c r="C3029" s="35">
        <v>3025</v>
      </c>
      <c r="D3029" s="161"/>
      <c r="E3029" s="161"/>
      <c r="F3029" s="161"/>
      <c r="G3029" s="161"/>
      <c r="H3029" s="161"/>
      <c r="I3029" s="161"/>
      <c r="J3029" s="161"/>
      <c r="K3029" s="161"/>
      <c r="L3029" s="161"/>
      <c r="M3029" s="161"/>
      <c r="N3029" s="171"/>
      <c r="O3029" s="171"/>
      <c r="P3029" s="171"/>
      <c r="Q3029" s="171"/>
      <c r="R3029" s="171"/>
      <c r="S3029" s="171"/>
      <c r="T3029" s="208" t="str">
        <f t="shared" ref="T3029:T3092" si="480">IF(SUM(X3029:AC3029)&gt;-0.01, SUM(X3029:AC3029), "MISSING")</f>
        <v>MISSING</v>
      </c>
      <c r="U3029" s="208" t="str">
        <f t="shared" ref="U3029:U3092" si="481">IF(AP3029="MISSING","MISSING", 3.88+0.604*T3029+0.055*(T3029^2)-AP3029)</f>
        <v>MISSING</v>
      </c>
      <c r="X3029" s="56">
        <f t="shared" ref="X3029:X3092" si="482">IF(N3029&gt;0,((N3029-3)*-1),-99)</f>
        <v>-99</v>
      </c>
      <c r="Y3029" s="56">
        <f t="shared" ref="Y3029:Y3092" si="483">IF(O3029&gt;0,((O3029-3)*-1),-99)</f>
        <v>-99</v>
      </c>
      <c r="Z3029" s="56">
        <f t="shared" ref="Z3029:Z3092" si="484">IF(P3029&gt;0,((P3029-3)*-1),-99)</f>
        <v>-99</v>
      </c>
      <c r="AA3029" s="56">
        <f t="shared" ref="AA3029:AA3092" si="485">IF(Q3029&gt;0,((Q3029-3)*-1),-99)</f>
        <v>-99</v>
      </c>
      <c r="AB3029" s="56">
        <f t="shared" ref="AB3029:AB3092" si="486">IF(R3029&gt;0,((R3029-3)*-1),-99)</f>
        <v>-99</v>
      </c>
      <c r="AC3029" s="56">
        <f t="shared" ref="AC3029:AC3092" si="487">IF(S3029&gt;0,((S3029-3)*-1),-99)</f>
        <v>-99</v>
      </c>
      <c r="AD3029" s="3"/>
      <c r="AE3029" s="82">
        <f>IF(D3029=1, 'adjustment factor'!$D$4, IF(D3029=-9,-999,IF(D3029="",-999,0)))</f>
        <v>-999</v>
      </c>
      <c r="AF3029" s="82">
        <f>IF(F3029=1, 'adjustment factor'!$D$5, IF(F3029=-9,-999,IF(F3029="",-999,0)))</f>
        <v>-999</v>
      </c>
      <c r="AG3029" s="82">
        <f>IF(E3029=1, 'adjustment factor'!$D$6, IF(E3029=-9,-999,IF(E3029="",-999,0)))</f>
        <v>-999</v>
      </c>
      <c r="AH3029" s="82">
        <f>IF(K3029&gt;=45,'adjustment factor'!$D$7,IF(K3029=-9,-1200,IF(K3029="",-1200,0)))</f>
        <v>-1200</v>
      </c>
      <c r="AI3029" s="82">
        <f>IF(L3029=1, 'adjustment factor'!$D$8, IF(L3029=-9,-999,IF(L3029="",-999,0)))</f>
        <v>-999</v>
      </c>
      <c r="AJ3029" s="82">
        <f>IF(AND(M3029&gt;=1,M3029&lt;=4),'adjustment factor'!$D$9,IF(M3029=-9,-999,IF(M3029=98,-999,IF(M3029=99,-999,IF(M3029="",-999,0)))))</f>
        <v>-999</v>
      </c>
      <c r="AK3029" s="82">
        <f>IF(H3029=1, 'adjustment factor'!$D$10, IF(H3029=-9,-999,IF(H3029="",-999,0)))</f>
        <v>-999</v>
      </c>
      <c r="AL3029" s="82">
        <f>IF(G3029=1, 'adjustment factor'!$D$11, IF(G3029=-9,-999,IF(G3029="",-999,0)))</f>
        <v>-999</v>
      </c>
      <c r="AM3029" s="82">
        <f>IF(I3029=1, 'adjustment factor'!$D$12, IF(I3029=-9,-999,IF(I3029="",-999,0)))</f>
        <v>-999</v>
      </c>
      <c r="AN3029" s="82">
        <f>IF(J3029=1, 'adjustment factor'!$D$13, IF(J3029=-9,-999,IF(J3029="",-999,0)))</f>
        <v>-999</v>
      </c>
      <c r="AO3029" s="82" t="str">
        <f t="shared" ref="AO3029:AO3092" si="488">IF(-AE3029-AF3029-AG3029-AH3029+AI3029+AJ3029-AK3029-AL3029-AM3029-AN3029&lt;3, -AE3029-AF3029-AG3029-AH3029+AI3029+AJ3029-AK3029-AL3029-AM3029-AN3029, "-999")</f>
        <v>-999</v>
      </c>
      <c r="AP3029" s="82" t="str">
        <f t="shared" ref="AP3029:AP3092" si="489">IF(AND(SUM(AE3029:AN3029)&gt;-1, (SUM(X3029:AC3029)&gt;-1)), 14.353-AE3029-AF3029-AG3029-AH3029+AI3029+AJ3029-AK3029-AL3029-AM3029-AN3029, "MISSING")</f>
        <v>MISSING</v>
      </c>
    </row>
    <row r="3030" spans="2:42">
      <c r="B3030" s="207"/>
      <c r="C3030" s="35">
        <v>3026</v>
      </c>
      <c r="D3030" s="161"/>
      <c r="E3030" s="161"/>
      <c r="F3030" s="161"/>
      <c r="G3030" s="161"/>
      <c r="H3030" s="161"/>
      <c r="I3030" s="161"/>
      <c r="J3030" s="161"/>
      <c r="K3030" s="161"/>
      <c r="L3030" s="161"/>
      <c r="M3030" s="161"/>
      <c r="N3030" s="171"/>
      <c r="O3030" s="171"/>
      <c r="P3030" s="171"/>
      <c r="Q3030" s="171"/>
      <c r="R3030" s="171"/>
      <c r="S3030" s="171"/>
      <c r="T3030" s="208" t="str">
        <f t="shared" si="480"/>
        <v>MISSING</v>
      </c>
      <c r="U3030" s="208" t="str">
        <f t="shared" si="481"/>
        <v>MISSING</v>
      </c>
      <c r="X3030" s="56">
        <f t="shared" si="482"/>
        <v>-99</v>
      </c>
      <c r="Y3030" s="56">
        <f t="shared" si="483"/>
        <v>-99</v>
      </c>
      <c r="Z3030" s="56">
        <f t="shared" si="484"/>
        <v>-99</v>
      </c>
      <c r="AA3030" s="56">
        <f t="shared" si="485"/>
        <v>-99</v>
      </c>
      <c r="AB3030" s="56">
        <f t="shared" si="486"/>
        <v>-99</v>
      </c>
      <c r="AC3030" s="56">
        <f t="shared" si="487"/>
        <v>-99</v>
      </c>
      <c r="AD3030" s="3"/>
      <c r="AE3030" s="82">
        <f>IF(D3030=1, 'adjustment factor'!$D$4, IF(D3030=-9,-999,IF(D3030="",-999,0)))</f>
        <v>-999</v>
      </c>
      <c r="AF3030" s="82">
        <f>IF(F3030=1, 'adjustment factor'!$D$5, IF(F3030=-9,-999,IF(F3030="",-999,0)))</f>
        <v>-999</v>
      </c>
      <c r="AG3030" s="82">
        <f>IF(E3030=1, 'adjustment factor'!$D$6, IF(E3030=-9,-999,IF(E3030="",-999,0)))</f>
        <v>-999</v>
      </c>
      <c r="AH3030" s="82">
        <f>IF(K3030&gt;=45,'adjustment factor'!$D$7,IF(K3030=-9,-1200,IF(K3030="",-1200,0)))</f>
        <v>-1200</v>
      </c>
      <c r="AI3030" s="82">
        <f>IF(L3030=1, 'adjustment factor'!$D$8, IF(L3030=-9,-999,IF(L3030="",-999,0)))</f>
        <v>-999</v>
      </c>
      <c r="AJ3030" s="82">
        <f>IF(AND(M3030&gt;=1,M3030&lt;=4),'adjustment factor'!$D$9,IF(M3030=-9,-999,IF(M3030=98,-999,IF(M3030=99,-999,IF(M3030="",-999,0)))))</f>
        <v>-999</v>
      </c>
      <c r="AK3030" s="82">
        <f>IF(H3030=1, 'adjustment factor'!$D$10, IF(H3030=-9,-999,IF(H3030="",-999,0)))</f>
        <v>-999</v>
      </c>
      <c r="AL3030" s="82">
        <f>IF(G3030=1, 'adjustment factor'!$D$11, IF(G3030=-9,-999,IF(G3030="",-999,0)))</f>
        <v>-999</v>
      </c>
      <c r="AM3030" s="82">
        <f>IF(I3030=1, 'adjustment factor'!$D$12, IF(I3030=-9,-999,IF(I3030="",-999,0)))</f>
        <v>-999</v>
      </c>
      <c r="AN3030" s="82">
        <f>IF(J3030=1, 'adjustment factor'!$D$13, IF(J3030=-9,-999,IF(J3030="",-999,0)))</f>
        <v>-999</v>
      </c>
      <c r="AO3030" s="82" t="str">
        <f t="shared" si="488"/>
        <v>-999</v>
      </c>
      <c r="AP3030" s="82" t="str">
        <f t="shared" si="489"/>
        <v>MISSING</v>
      </c>
    </row>
    <row r="3031" spans="2:42">
      <c r="B3031" s="207"/>
      <c r="C3031" s="35">
        <v>3027</v>
      </c>
      <c r="D3031" s="161"/>
      <c r="E3031" s="161"/>
      <c r="F3031" s="161"/>
      <c r="G3031" s="161"/>
      <c r="H3031" s="161"/>
      <c r="I3031" s="161"/>
      <c r="J3031" s="161"/>
      <c r="K3031" s="161"/>
      <c r="L3031" s="161"/>
      <c r="M3031" s="161"/>
      <c r="N3031" s="171"/>
      <c r="O3031" s="171"/>
      <c r="P3031" s="171"/>
      <c r="Q3031" s="171"/>
      <c r="R3031" s="171"/>
      <c r="S3031" s="171"/>
      <c r="T3031" s="208" t="str">
        <f t="shared" si="480"/>
        <v>MISSING</v>
      </c>
      <c r="U3031" s="208" t="str">
        <f t="shared" si="481"/>
        <v>MISSING</v>
      </c>
      <c r="X3031" s="56">
        <f t="shared" si="482"/>
        <v>-99</v>
      </c>
      <c r="Y3031" s="56">
        <f t="shared" si="483"/>
        <v>-99</v>
      </c>
      <c r="Z3031" s="56">
        <f t="shared" si="484"/>
        <v>-99</v>
      </c>
      <c r="AA3031" s="56">
        <f t="shared" si="485"/>
        <v>-99</v>
      </c>
      <c r="AB3031" s="56">
        <f t="shared" si="486"/>
        <v>-99</v>
      </c>
      <c r="AC3031" s="56">
        <f t="shared" si="487"/>
        <v>-99</v>
      </c>
      <c r="AD3031" s="3"/>
      <c r="AE3031" s="82">
        <f>IF(D3031=1, 'adjustment factor'!$D$4, IF(D3031=-9,-999,IF(D3031="",-999,0)))</f>
        <v>-999</v>
      </c>
      <c r="AF3031" s="82">
        <f>IF(F3031=1, 'adjustment factor'!$D$5, IF(F3031=-9,-999,IF(F3031="",-999,0)))</f>
        <v>-999</v>
      </c>
      <c r="AG3031" s="82">
        <f>IF(E3031=1, 'adjustment factor'!$D$6, IF(E3031=-9,-999,IF(E3031="",-999,0)))</f>
        <v>-999</v>
      </c>
      <c r="AH3031" s="82">
        <f>IF(K3031&gt;=45,'adjustment factor'!$D$7,IF(K3031=-9,-1200,IF(K3031="",-1200,0)))</f>
        <v>-1200</v>
      </c>
      <c r="AI3031" s="82">
        <f>IF(L3031=1, 'adjustment factor'!$D$8, IF(L3031=-9,-999,IF(L3031="",-999,0)))</f>
        <v>-999</v>
      </c>
      <c r="AJ3031" s="82">
        <f>IF(AND(M3031&gt;=1,M3031&lt;=4),'adjustment factor'!$D$9,IF(M3031=-9,-999,IF(M3031=98,-999,IF(M3031=99,-999,IF(M3031="",-999,0)))))</f>
        <v>-999</v>
      </c>
      <c r="AK3031" s="82">
        <f>IF(H3031=1, 'adjustment factor'!$D$10, IF(H3031=-9,-999,IF(H3031="",-999,0)))</f>
        <v>-999</v>
      </c>
      <c r="AL3031" s="82">
        <f>IF(G3031=1, 'adjustment factor'!$D$11, IF(G3031=-9,-999,IF(G3031="",-999,0)))</f>
        <v>-999</v>
      </c>
      <c r="AM3031" s="82">
        <f>IF(I3031=1, 'adjustment factor'!$D$12, IF(I3031=-9,-999,IF(I3031="",-999,0)))</f>
        <v>-999</v>
      </c>
      <c r="AN3031" s="82">
        <f>IF(J3031=1, 'adjustment factor'!$D$13, IF(J3031=-9,-999,IF(J3031="",-999,0)))</f>
        <v>-999</v>
      </c>
      <c r="AO3031" s="82" t="str">
        <f t="shared" si="488"/>
        <v>-999</v>
      </c>
      <c r="AP3031" s="82" t="str">
        <f t="shared" si="489"/>
        <v>MISSING</v>
      </c>
    </row>
    <row r="3032" spans="2:42">
      <c r="B3032" s="207"/>
      <c r="C3032" s="35">
        <v>3028</v>
      </c>
      <c r="D3032" s="161"/>
      <c r="E3032" s="161"/>
      <c r="F3032" s="161"/>
      <c r="G3032" s="161"/>
      <c r="H3032" s="161"/>
      <c r="I3032" s="161"/>
      <c r="J3032" s="161"/>
      <c r="K3032" s="161"/>
      <c r="L3032" s="161"/>
      <c r="M3032" s="161"/>
      <c r="N3032" s="171"/>
      <c r="O3032" s="171"/>
      <c r="P3032" s="171"/>
      <c r="Q3032" s="171"/>
      <c r="R3032" s="171"/>
      <c r="S3032" s="171"/>
      <c r="T3032" s="208" t="str">
        <f t="shared" si="480"/>
        <v>MISSING</v>
      </c>
      <c r="U3032" s="208" t="str">
        <f t="shared" si="481"/>
        <v>MISSING</v>
      </c>
      <c r="X3032" s="56">
        <f t="shared" si="482"/>
        <v>-99</v>
      </c>
      <c r="Y3032" s="56">
        <f t="shared" si="483"/>
        <v>-99</v>
      </c>
      <c r="Z3032" s="56">
        <f t="shared" si="484"/>
        <v>-99</v>
      </c>
      <c r="AA3032" s="56">
        <f t="shared" si="485"/>
        <v>-99</v>
      </c>
      <c r="AB3032" s="56">
        <f t="shared" si="486"/>
        <v>-99</v>
      </c>
      <c r="AC3032" s="56">
        <f t="shared" si="487"/>
        <v>-99</v>
      </c>
      <c r="AD3032" s="3"/>
      <c r="AE3032" s="82">
        <f>IF(D3032=1, 'adjustment factor'!$D$4, IF(D3032=-9,-999,IF(D3032="",-999,0)))</f>
        <v>-999</v>
      </c>
      <c r="AF3032" s="82">
        <f>IF(F3032=1, 'adjustment factor'!$D$5, IF(F3032=-9,-999,IF(F3032="",-999,0)))</f>
        <v>-999</v>
      </c>
      <c r="AG3032" s="82">
        <f>IF(E3032=1, 'adjustment factor'!$D$6, IF(E3032=-9,-999,IF(E3032="",-999,0)))</f>
        <v>-999</v>
      </c>
      <c r="AH3032" s="82">
        <f>IF(K3032&gt;=45,'adjustment factor'!$D$7,IF(K3032=-9,-1200,IF(K3032="",-1200,0)))</f>
        <v>-1200</v>
      </c>
      <c r="AI3032" s="82">
        <f>IF(L3032=1, 'adjustment factor'!$D$8, IF(L3032=-9,-999,IF(L3032="",-999,0)))</f>
        <v>-999</v>
      </c>
      <c r="AJ3032" s="82">
        <f>IF(AND(M3032&gt;=1,M3032&lt;=4),'adjustment factor'!$D$9,IF(M3032=-9,-999,IF(M3032=98,-999,IF(M3032=99,-999,IF(M3032="",-999,0)))))</f>
        <v>-999</v>
      </c>
      <c r="AK3032" s="82">
        <f>IF(H3032=1, 'adjustment factor'!$D$10, IF(H3032=-9,-999,IF(H3032="",-999,0)))</f>
        <v>-999</v>
      </c>
      <c r="AL3032" s="82">
        <f>IF(G3032=1, 'adjustment factor'!$D$11, IF(G3032=-9,-999,IF(G3032="",-999,0)))</f>
        <v>-999</v>
      </c>
      <c r="AM3032" s="82">
        <f>IF(I3032=1, 'adjustment factor'!$D$12, IF(I3032=-9,-999,IF(I3032="",-999,0)))</f>
        <v>-999</v>
      </c>
      <c r="AN3032" s="82">
        <f>IF(J3032=1, 'adjustment factor'!$D$13, IF(J3032=-9,-999,IF(J3032="",-999,0)))</f>
        <v>-999</v>
      </c>
      <c r="AO3032" s="82" t="str">
        <f t="shared" si="488"/>
        <v>-999</v>
      </c>
      <c r="AP3032" s="82" t="str">
        <f t="shared" si="489"/>
        <v>MISSING</v>
      </c>
    </row>
    <row r="3033" spans="2:42">
      <c r="B3033" s="207"/>
      <c r="C3033" s="35">
        <v>3029</v>
      </c>
      <c r="D3033" s="161"/>
      <c r="E3033" s="161"/>
      <c r="F3033" s="161"/>
      <c r="G3033" s="161"/>
      <c r="H3033" s="161"/>
      <c r="I3033" s="161"/>
      <c r="J3033" s="161"/>
      <c r="K3033" s="161"/>
      <c r="L3033" s="161"/>
      <c r="M3033" s="161"/>
      <c r="N3033" s="171"/>
      <c r="O3033" s="171"/>
      <c r="P3033" s="171"/>
      <c r="Q3033" s="171"/>
      <c r="R3033" s="171"/>
      <c r="S3033" s="171"/>
      <c r="T3033" s="208" t="str">
        <f t="shared" si="480"/>
        <v>MISSING</v>
      </c>
      <c r="U3033" s="208" t="str">
        <f t="shared" si="481"/>
        <v>MISSING</v>
      </c>
      <c r="X3033" s="56">
        <f t="shared" si="482"/>
        <v>-99</v>
      </c>
      <c r="Y3033" s="56">
        <f t="shared" si="483"/>
        <v>-99</v>
      </c>
      <c r="Z3033" s="56">
        <f t="shared" si="484"/>
        <v>-99</v>
      </c>
      <c r="AA3033" s="56">
        <f t="shared" si="485"/>
        <v>-99</v>
      </c>
      <c r="AB3033" s="56">
        <f t="shared" si="486"/>
        <v>-99</v>
      </c>
      <c r="AC3033" s="56">
        <f t="shared" si="487"/>
        <v>-99</v>
      </c>
      <c r="AD3033" s="3"/>
      <c r="AE3033" s="82">
        <f>IF(D3033=1, 'adjustment factor'!$D$4, IF(D3033=-9,-999,IF(D3033="",-999,0)))</f>
        <v>-999</v>
      </c>
      <c r="AF3033" s="82">
        <f>IF(F3033=1, 'adjustment factor'!$D$5, IF(F3033=-9,-999,IF(F3033="",-999,0)))</f>
        <v>-999</v>
      </c>
      <c r="AG3033" s="82">
        <f>IF(E3033=1, 'adjustment factor'!$D$6, IF(E3033=-9,-999,IF(E3033="",-999,0)))</f>
        <v>-999</v>
      </c>
      <c r="AH3033" s="82">
        <f>IF(K3033&gt;=45,'adjustment factor'!$D$7,IF(K3033=-9,-1200,IF(K3033="",-1200,0)))</f>
        <v>-1200</v>
      </c>
      <c r="AI3033" s="82">
        <f>IF(L3033=1, 'adjustment factor'!$D$8, IF(L3033=-9,-999,IF(L3033="",-999,0)))</f>
        <v>-999</v>
      </c>
      <c r="AJ3033" s="82">
        <f>IF(AND(M3033&gt;=1,M3033&lt;=4),'adjustment factor'!$D$9,IF(M3033=-9,-999,IF(M3033=98,-999,IF(M3033=99,-999,IF(M3033="",-999,0)))))</f>
        <v>-999</v>
      </c>
      <c r="AK3033" s="82">
        <f>IF(H3033=1, 'adjustment factor'!$D$10, IF(H3033=-9,-999,IF(H3033="",-999,0)))</f>
        <v>-999</v>
      </c>
      <c r="AL3033" s="82">
        <f>IF(G3033=1, 'adjustment factor'!$D$11, IF(G3033=-9,-999,IF(G3033="",-999,0)))</f>
        <v>-999</v>
      </c>
      <c r="AM3033" s="82">
        <f>IF(I3033=1, 'adjustment factor'!$D$12, IF(I3033=-9,-999,IF(I3033="",-999,0)))</f>
        <v>-999</v>
      </c>
      <c r="AN3033" s="82">
        <f>IF(J3033=1, 'adjustment factor'!$D$13, IF(J3033=-9,-999,IF(J3033="",-999,0)))</f>
        <v>-999</v>
      </c>
      <c r="AO3033" s="82" t="str">
        <f t="shared" si="488"/>
        <v>-999</v>
      </c>
      <c r="AP3033" s="82" t="str">
        <f t="shared" si="489"/>
        <v>MISSING</v>
      </c>
    </row>
    <row r="3034" spans="2:42">
      <c r="B3034" s="207"/>
      <c r="C3034" s="35">
        <v>3030</v>
      </c>
      <c r="D3034" s="161"/>
      <c r="E3034" s="161"/>
      <c r="F3034" s="161"/>
      <c r="G3034" s="161"/>
      <c r="H3034" s="161"/>
      <c r="I3034" s="161"/>
      <c r="J3034" s="161"/>
      <c r="K3034" s="161"/>
      <c r="L3034" s="161"/>
      <c r="M3034" s="161"/>
      <c r="N3034" s="171"/>
      <c r="O3034" s="171"/>
      <c r="P3034" s="171"/>
      <c r="Q3034" s="171"/>
      <c r="R3034" s="171"/>
      <c r="S3034" s="171"/>
      <c r="T3034" s="208" t="str">
        <f t="shared" si="480"/>
        <v>MISSING</v>
      </c>
      <c r="U3034" s="208" t="str">
        <f t="shared" si="481"/>
        <v>MISSING</v>
      </c>
      <c r="X3034" s="56">
        <f t="shared" si="482"/>
        <v>-99</v>
      </c>
      <c r="Y3034" s="56">
        <f t="shared" si="483"/>
        <v>-99</v>
      </c>
      <c r="Z3034" s="56">
        <f t="shared" si="484"/>
        <v>-99</v>
      </c>
      <c r="AA3034" s="56">
        <f t="shared" si="485"/>
        <v>-99</v>
      </c>
      <c r="AB3034" s="56">
        <f t="shared" si="486"/>
        <v>-99</v>
      </c>
      <c r="AC3034" s="56">
        <f t="shared" si="487"/>
        <v>-99</v>
      </c>
      <c r="AD3034" s="3"/>
      <c r="AE3034" s="82">
        <f>IF(D3034=1, 'adjustment factor'!$D$4, IF(D3034=-9,-999,IF(D3034="",-999,0)))</f>
        <v>-999</v>
      </c>
      <c r="AF3034" s="82">
        <f>IF(F3034=1, 'adjustment factor'!$D$5, IF(F3034=-9,-999,IF(F3034="",-999,0)))</f>
        <v>-999</v>
      </c>
      <c r="AG3034" s="82">
        <f>IF(E3034=1, 'adjustment factor'!$D$6, IF(E3034=-9,-999,IF(E3034="",-999,0)))</f>
        <v>-999</v>
      </c>
      <c r="AH3034" s="82">
        <f>IF(K3034&gt;=45,'adjustment factor'!$D$7,IF(K3034=-9,-1200,IF(K3034="",-1200,0)))</f>
        <v>-1200</v>
      </c>
      <c r="AI3034" s="82">
        <f>IF(L3034=1, 'adjustment factor'!$D$8, IF(L3034=-9,-999,IF(L3034="",-999,0)))</f>
        <v>-999</v>
      </c>
      <c r="AJ3034" s="82">
        <f>IF(AND(M3034&gt;=1,M3034&lt;=4),'adjustment factor'!$D$9,IF(M3034=-9,-999,IF(M3034=98,-999,IF(M3034=99,-999,IF(M3034="",-999,0)))))</f>
        <v>-999</v>
      </c>
      <c r="AK3034" s="82">
        <f>IF(H3034=1, 'adjustment factor'!$D$10, IF(H3034=-9,-999,IF(H3034="",-999,0)))</f>
        <v>-999</v>
      </c>
      <c r="AL3034" s="82">
        <f>IF(G3034=1, 'adjustment factor'!$D$11, IF(G3034=-9,-999,IF(G3034="",-999,0)))</f>
        <v>-999</v>
      </c>
      <c r="AM3034" s="82">
        <f>IF(I3034=1, 'adjustment factor'!$D$12, IF(I3034=-9,-999,IF(I3034="",-999,0)))</f>
        <v>-999</v>
      </c>
      <c r="AN3034" s="82">
        <f>IF(J3034=1, 'adjustment factor'!$D$13, IF(J3034=-9,-999,IF(J3034="",-999,0)))</f>
        <v>-999</v>
      </c>
      <c r="AO3034" s="82" t="str">
        <f t="shared" si="488"/>
        <v>-999</v>
      </c>
      <c r="AP3034" s="82" t="str">
        <f t="shared" si="489"/>
        <v>MISSING</v>
      </c>
    </row>
    <row r="3035" spans="2:42">
      <c r="B3035" s="207"/>
      <c r="C3035" s="35">
        <v>3031</v>
      </c>
      <c r="D3035" s="161"/>
      <c r="E3035" s="161"/>
      <c r="F3035" s="161"/>
      <c r="G3035" s="161"/>
      <c r="H3035" s="161"/>
      <c r="I3035" s="161"/>
      <c r="J3035" s="161"/>
      <c r="K3035" s="161"/>
      <c r="L3035" s="161"/>
      <c r="M3035" s="161"/>
      <c r="N3035" s="171"/>
      <c r="O3035" s="171"/>
      <c r="P3035" s="171"/>
      <c r="Q3035" s="171"/>
      <c r="R3035" s="171"/>
      <c r="S3035" s="171"/>
      <c r="T3035" s="208" t="str">
        <f t="shared" si="480"/>
        <v>MISSING</v>
      </c>
      <c r="U3035" s="208" t="str">
        <f t="shared" si="481"/>
        <v>MISSING</v>
      </c>
      <c r="X3035" s="56">
        <f t="shared" si="482"/>
        <v>-99</v>
      </c>
      <c r="Y3035" s="56">
        <f t="shared" si="483"/>
        <v>-99</v>
      </c>
      <c r="Z3035" s="56">
        <f t="shared" si="484"/>
        <v>-99</v>
      </c>
      <c r="AA3035" s="56">
        <f t="shared" si="485"/>
        <v>-99</v>
      </c>
      <c r="AB3035" s="56">
        <f t="shared" si="486"/>
        <v>-99</v>
      </c>
      <c r="AC3035" s="56">
        <f t="shared" si="487"/>
        <v>-99</v>
      </c>
      <c r="AD3035" s="3"/>
      <c r="AE3035" s="82">
        <f>IF(D3035=1, 'adjustment factor'!$D$4, IF(D3035=-9,-999,IF(D3035="",-999,0)))</f>
        <v>-999</v>
      </c>
      <c r="AF3035" s="82">
        <f>IF(F3035=1, 'adjustment factor'!$D$5, IF(F3035=-9,-999,IF(F3035="",-999,0)))</f>
        <v>-999</v>
      </c>
      <c r="AG3035" s="82">
        <f>IF(E3035=1, 'adjustment factor'!$D$6, IF(E3035=-9,-999,IF(E3035="",-999,0)))</f>
        <v>-999</v>
      </c>
      <c r="AH3035" s="82">
        <f>IF(K3035&gt;=45,'adjustment factor'!$D$7,IF(K3035=-9,-1200,IF(K3035="",-1200,0)))</f>
        <v>-1200</v>
      </c>
      <c r="AI3035" s="82">
        <f>IF(L3035=1, 'adjustment factor'!$D$8, IF(L3035=-9,-999,IF(L3035="",-999,0)))</f>
        <v>-999</v>
      </c>
      <c r="AJ3035" s="82">
        <f>IF(AND(M3035&gt;=1,M3035&lt;=4),'adjustment factor'!$D$9,IF(M3035=-9,-999,IF(M3035=98,-999,IF(M3035=99,-999,IF(M3035="",-999,0)))))</f>
        <v>-999</v>
      </c>
      <c r="AK3035" s="82">
        <f>IF(H3035=1, 'adjustment factor'!$D$10, IF(H3035=-9,-999,IF(H3035="",-999,0)))</f>
        <v>-999</v>
      </c>
      <c r="AL3035" s="82">
        <f>IF(G3035=1, 'adjustment factor'!$D$11, IF(G3035=-9,-999,IF(G3035="",-999,0)))</f>
        <v>-999</v>
      </c>
      <c r="AM3035" s="82">
        <f>IF(I3035=1, 'adjustment factor'!$D$12, IF(I3035=-9,-999,IF(I3035="",-999,0)))</f>
        <v>-999</v>
      </c>
      <c r="AN3035" s="82">
        <f>IF(J3035=1, 'adjustment factor'!$D$13, IF(J3035=-9,-999,IF(J3035="",-999,0)))</f>
        <v>-999</v>
      </c>
      <c r="AO3035" s="82" t="str">
        <f t="shared" si="488"/>
        <v>-999</v>
      </c>
      <c r="AP3035" s="82" t="str">
        <f t="shared" si="489"/>
        <v>MISSING</v>
      </c>
    </row>
    <row r="3036" spans="2:42">
      <c r="B3036" s="207"/>
      <c r="C3036" s="35">
        <v>3032</v>
      </c>
      <c r="D3036" s="161"/>
      <c r="E3036" s="161"/>
      <c r="F3036" s="161"/>
      <c r="G3036" s="161"/>
      <c r="H3036" s="161"/>
      <c r="I3036" s="161"/>
      <c r="J3036" s="161"/>
      <c r="K3036" s="161"/>
      <c r="L3036" s="161"/>
      <c r="M3036" s="161"/>
      <c r="N3036" s="171"/>
      <c r="O3036" s="171"/>
      <c r="P3036" s="171"/>
      <c r="Q3036" s="171"/>
      <c r="R3036" s="171"/>
      <c r="S3036" s="171"/>
      <c r="T3036" s="208" t="str">
        <f t="shared" si="480"/>
        <v>MISSING</v>
      </c>
      <c r="U3036" s="208" t="str">
        <f t="shared" si="481"/>
        <v>MISSING</v>
      </c>
      <c r="X3036" s="56">
        <f t="shared" si="482"/>
        <v>-99</v>
      </c>
      <c r="Y3036" s="56">
        <f t="shared" si="483"/>
        <v>-99</v>
      </c>
      <c r="Z3036" s="56">
        <f t="shared" si="484"/>
        <v>-99</v>
      </c>
      <c r="AA3036" s="56">
        <f t="shared" si="485"/>
        <v>-99</v>
      </c>
      <c r="AB3036" s="56">
        <f t="shared" si="486"/>
        <v>-99</v>
      </c>
      <c r="AC3036" s="56">
        <f t="shared" si="487"/>
        <v>-99</v>
      </c>
      <c r="AD3036" s="3"/>
      <c r="AE3036" s="82">
        <f>IF(D3036=1, 'adjustment factor'!$D$4, IF(D3036=-9,-999,IF(D3036="",-999,0)))</f>
        <v>-999</v>
      </c>
      <c r="AF3036" s="82">
        <f>IF(F3036=1, 'adjustment factor'!$D$5, IF(F3036=-9,-999,IF(F3036="",-999,0)))</f>
        <v>-999</v>
      </c>
      <c r="AG3036" s="82">
        <f>IF(E3036=1, 'adjustment factor'!$D$6, IF(E3036=-9,-999,IF(E3036="",-999,0)))</f>
        <v>-999</v>
      </c>
      <c r="AH3036" s="82">
        <f>IF(K3036&gt;=45,'adjustment factor'!$D$7,IF(K3036=-9,-1200,IF(K3036="",-1200,0)))</f>
        <v>-1200</v>
      </c>
      <c r="AI3036" s="82">
        <f>IF(L3036=1, 'adjustment factor'!$D$8, IF(L3036=-9,-999,IF(L3036="",-999,0)))</f>
        <v>-999</v>
      </c>
      <c r="AJ3036" s="82">
        <f>IF(AND(M3036&gt;=1,M3036&lt;=4),'adjustment factor'!$D$9,IF(M3036=-9,-999,IF(M3036=98,-999,IF(M3036=99,-999,IF(M3036="",-999,0)))))</f>
        <v>-999</v>
      </c>
      <c r="AK3036" s="82">
        <f>IF(H3036=1, 'adjustment factor'!$D$10, IF(H3036=-9,-999,IF(H3036="",-999,0)))</f>
        <v>-999</v>
      </c>
      <c r="AL3036" s="82">
        <f>IF(G3036=1, 'adjustment factor'!$D$11, IF(G3036=-9,-999,IF(G3036="",-999,0)))</f>
        <v>-999</v>
      </c>
      <c r="AM3036" s="82">
        <f>IF(I3036=1, 'adjustment factor'!$D$12, IF(I3036=-9,-999,IF(I3036="",-999,0)))</f>
        <v>-999</v>
      </c>
      <c r="AN3036" s="82">
        <f>IF(J3036=1, 'adjustment factor'!$D$13, IF(J3036=-9,-999,IF(J3036="",-999,0)))</f>
        <v>-999</v>
      </c>
      <c r="AO3036" s="82" t="str">
        <f t="shared" si="488"/>
        <v>-999</v>
      </c>
      <c r="AP3036" s="82" t="str">
        <f t="shared" si="489"/>
        <v>MISSING</v>
      </c>
    </row>
    <row r="3037" spans="2:42">
      <c r="B3037" s="207"/>
      <c r="C3037" s="35">
        <v>3033</v>
      </c>
      <c r="D3037" s="161"/>
      <c r="E3037" s="161"/>
      <c r="F3037" s="161"/>
      <c r="G3037" s="161"/>
      <c r="H3037" s="161"/>
      <c r="I3037" s="161"/>
      <c r="J3037" s="161"/>
      <c r="K3037" s="161"/>
      <c r="L3037" s="161"/>
      <c r="M3037" s="161"/>
      <c r="N3037" s="171"/>
      <c r="O3037" s="171"/>
      <c r="P3037" s="171"/>
      <c r="Q3037" s="171"/>
      <c r="R3037" s="171"/>
      <c r="S3037" s="171"/>
      <c r="T3037" s="208" t="str">
        <f t="shared" si="480"/>
        <v>MISSING</v>
      </c>
      <c r="U3037" s="208" t="str">
        <f t="shared" si="481"/>
        <v>MISSING</v>
      </c>
      <c r="X3037" s="56">
        <f t="shared" si="482"/>
        <v>-99</v>
      </c>
      <c r="Y3037" s="56">
        <f t="shared" si="483"/>
        <v>-99</v>
      </c>
      <c r="Z3037" s="56">
        <f t="shared" si="484"/>
        <v>-99</v>
      </c>
      <c r="AA3037" s="56">
        <f t="shared" si="485"/>
        <v>-99</v>
      </c>
      <c r="AB3037" s="56">
        <f t="shared" si="486"/>
        <v>-99</v>
      </c>
      <c r="AC3037" s="56">
        <f t="shared" si="487"/>
        <v>-99</v>
      </c>
      <c r="AD3037" s="3"/>
      <c r="AE3037" s="82">
        <f>IF(D3037=1, 'adjustment factor'!$D$4, IF(D3037=-9,-999,IF(D3037="",-999,0)))</f>
        <v>-999</v>
      </c>
      <c r="AF3037" s="82">
        <f>IF(F3037=1, 'adjustment factor'!$D$5, IF(F3037=-9,-999,IF(F3037="",-999,0)))</f>
        <v>-999</v>
      </c>
      <c r="AG3037" s="82">
        <f>IF(E3037=1, 'adjustment factor'!$D$6, IF(E3037=-9,-999,IF(E3037="",-999,0)))</f>
        <v>-999</v>
      </c>
      <c r="AH3037" s="82">
        <f>IF(K3037&gt;=45,'adjustment factor'!$D$7,IF(K3037=-9,-1200,IF(K3037="",-1200,0)))</f>
        <v>-1200</v>
      </c>
      <c r="AI3037" s="82">
        <f>IF(L3037=1, 'adjustment factor'!$D$8, IF(L3037=-9,-999,IF(L3037="",-999,0)))</f>
        <v>-999</v>
      </c>
      <c r="AJ3037" s="82">
        <f>IF(AND(M3037&gt;=1,M3037&lt;=4),'adjustment factor'!$D$9,IF(M3037=-9,-999,IF(M3037=98,-999,IF(M3037=99,-999,IF(M3037="",-999,0)))))</f>
        <v>-999</v>
      </c>
      <c r="AK3037" s="82">
        <f>IF(H3037=1, 'adjustment factor'!$D$10, IF(H3037=-9,-999,IF(H3037="",-999,0)))</f>
        <v>-999</v>
      </c>
      <c r="AL3037" s="82">
        <f>IF(G3037=1, 'adjustment factor'!$D$11, IF(G3037=-9,-999,IF(G3037="",-999,0)))</f>
        <v>-999</v>
      </c>
      <c r="AM3037" s="82">
        <f>IF(I3037=1, 'adjustment factor'!$D$12, IF(I3037=-9,-999,IF(I3037="",-999,0)))</f>
        <v>-999</v>
      </c>
      <c r="AN3037" s="82">
        <f>IF(J3037=1, 'adjustment factor'!$D$13, IF(J3037=-9,-999,IF(J3037="",-999,0)))</f>
        <v>-999</v>
      </c>
      <c r="AO3037" s="82" t="str">
        <f t="shared" si="488"/>
        <v>-999</v>
      </c>
      <c r="AP3037" s="82" t="str">
        <f t="shared" si="489"/>
        <v>MISSING</v>
      </c>
    </row>
    <row r="3038" spans="2:42">
      <c r="B3038" s="207"/>
      <c r="C3038" s="35">
        <v>3034</v>
      </c>
      <c r="D3038" s="161"/>
      <c r="E3038" s="161"/>
      <c r="F3038" s="161"/>
      <c r="G3038" s="161"/>
      <c r="H3038" s="161"/>
      <c r="I3038" s="161"/>
      <c r="J3038" s="161"/>
      <c r="K3038" s="161"/>
      <c r="L3038" s="161"/>
      <c r="M3038" s="161"/>
      <c r="N3038" s="171"/>
      <c r="O3038" s="171"/>
      <c r="P3038" s="171"/>
      <c r="Q3038" s="171"/>
      <c r="R3038" s="171"/>
      <c r="S3038" s="171"/>
      <c r="T3038" s="208" t="str">
        <f t="shared" si="480"/>
        <v>MISSING</v>
      </c>
      <c r="U3038" s="208" t="str">
        <f t="shared" si="481"/>
        <v>MISSING</v>
      </c>
      <c r="X3038" s="56">
        <f t="shared" si="482"/>
        <v>-99</v>
      </c>
      <c r="Y3038" s="56">
        <f t="shared" si="483"/>
        <v>-99</v>
      </c>
      <c r="Z3038" s="56">
        <f t="shared" si="484"/>
        <v>-99</v>
      </c>
      <c r="AA3038" s="56">
        <f t="shared" si="485"/>
        <v>-99</v>
      </c>
      <c r="AB3038" s="56">
        <f t="shared" si="486"/>
        <v>-99</v>
      </c>
      <c r="AC3038" s="56">
        <f t="shared" si="487"/>
        <v>-99</v>
      </c>
      <c r="AD3038" s="3"/>
      <c r="AE3038" s="82">
        <f>IF(D3038=1, 'adjustment factor'!$D$4, IF(D3038=-9,-999,IF(D3038="",-999,0)))</f>
        <v>-999</v>
      </c>
      <c r="AF3038" s="82">
        <f>IF(F3038=1, 'adjustment factor'!$D$5, IF(F3038=-9,-999,IF(F3038="",-999,0)))</f>
        <v>-999</v>
      </c>
      <c r="AG3038" s="82">
        <f>IF(E3038=1, 'adjustment factor'!$D$6, IF(E3038=-9,-999,IF(E3038="",-999,0)))</f>
        <v>-999</v>
      </c>
      <c r="AH3038" s="82">
        <f>IF(K3038&gt;=45,'adjustment factor'!$D$7,IF(K3038=-9,-1200,IF(K3038="",-1200,0)))</f>
        <v>-1200</v>
      </c>
      <c r="AI3038" s="82">
        <f>IF(L3038=1, 'adjustment factor'!$D$8, IF(L3038=-9,-999,IF(L3038="",-999,0)))</f>
        <v>-999</v>
      </c>
      <c r="AJ3038" s="82">
        <f>IF(AND(M3038&gt;=1,M3038&lt;=4),'adjustment factor'!$D$9,IF(M3038=-9,-999,IF(M3038=98,-999,IF(M3038=99,-999,IF(M3038="",-999,0)))))</f>
        <v>-999</v>
      </c>
      <c r="AK3038" s="82">
        <f>IF(H3038=1, 'adjustment factor'!$D$10, IF(H3038=-9,-999,IF(H3038="",-999,0)))</f>
        <v>-999</v>
      </c>
      <c r="AL3038" s="82">
        <f>IF(G3038=1, 'adjustment factor'!$D$11, IF(G3038=-9,-999,IF(G3038="",-999,0)))</f>
        <v>-999</v>
      </c>
      <c r="AM3038" s="82">
        <f>IF(I3038=1, 'adjustment factor'!$D$12, IF(I3038=-9,-999,IF(I3038="",-999,0)))</f>
        <v>-999</v>
      </c>
      <c r="AN3038" s="82">
        <f>IF(J3038=1, 'adjustment factor'!$D$13, IF(J3038=-9,-999,IF(J3038="",-999,0)))</f>
        <v>-999</v>
      </c>
      <c r="AO3038" s="82" t="str">
        <f t="shared" si="488"/>
        <v>-999</v>
      </c>
      <c r="AP3038" s="82" t="str">
        <f t="shared" si="489"/>
        <v>MISSING</v>
      </c>
    </row>
    <row r="3039" spans="2:42">
      <c r="B3039" s="207"/>
      <c r="C3039" s="35">
        <v>3035</v>
      </c>
      <c r="D3039" s="161"/>
      <c r="E3039" s="161"/>
      <c r="F3039" s="161"/>
      <c r="G3039" s="161"/>
      <c r="H3039" s="161"/>
      <c r="I3039" s="161"/>
      <c r="J3039" s="161"/>
      <c r="K3039" s="161"/>
      <c r="L3039" s="161"/>
      <c r="M3039" s="161"/>
      <c r="N3039" s="171"/>
      <c r="O3039" s="171"/>
      <c r="P3039" s="171"/>
      <c r="Q3039" s="171"/>
      <c r="R3039" s="171"/>
      <c r="S3039" s="171"/>
      <c r="T3039" s="208" t="str">
        <f t="shared" si="480"/>
        <v>MISSING</v>
      </c>
      <c r="U3039" s="208" t="str">
        <f t="shared" si="481"/>
        <v>MISSING</v>
      </c>
      <c r="X3039" s="56">
        <f t="shared" si="482"/>
        <v>-99</v>
      </c>
      <c r="Y3039" s="56">
        <f t="shared" si="483"/>
        <v>-99</v>
      </c>
      <c r="Z3039" s="56">
        <f t="shared" si="484"/>
        <v>-99</v>
      </c>
      <c r="AA3039" s="56">
        <f t="shared" si="485"/>
        <v>-99</v>
      </c>
      <c r="AB3039" s="56">
        <f t="shared" si="486"/>
        <v>-99</v>
      </c>
      <c r="AC3039" s="56">
        <f t="shared" si="487"/>
        <v>-99</v>
      </c>
      <c r="AD3039" s="3"/>
      <c r="AE3039" s="82">
        <f>IF(D3039=1, 'adjustment factor'!$D$4, IF(D3039=-9,-999,IF(D3039="",-999,0)))</f>
        <v>-999</v>
      </c>
      <c r="AF3039" s="82">
        <f>IF(F3039=1, 'adjustment factor'!$D$5, IF(F3039=-9,-999,IF(F3039="",-999,0)))</f>
        <v>-999</v>
      </c>
      <c r="AG3039" s="82">
        <f>IF(E3039=1, 'adjustment factor'!$D$6, IF(E3039=-9,-999,IF(E3039="",-999,0)))</f>
        <v>-999</v>
      </c>
      <c r="AH3039" s="82">
        <f>IF(K3039&gt;=45,'adjustment factor'!$D$7,IF(K3039=-9,-1200,IF(K3039="",-1200,0)))</f>
        <v>-1200</v>
      </c>
      <c r="AI3039" s="82">
        <f>IF(L3039=1, 'adjustment factor'!$D$8, IF(L3039=-9,-999,IF(L3039="",-999,0)))</f>
        <v>-999</v>
      </c>
      <c r="AJ3039" s="82">
        <f>IF(AND(M3039&gt;=1,M3039&lt;=4),'adjustment factor'!$D$9,IF(M3039=-9,-999,IF(M3039=98,-999,IF(M3039=99,-999,IF(M3039="",-999,0)))))</f>
        <v>-999</v>
      </c>
      <c r="AK3039" s="82">
        <f>IF(H3039=1, 'adjustment factor'!$D$10, IF(H3039=-9,-999,IF(H3039="",-999,0)))</f>
        <v>-999</v>
      </c>
      <c r="AL3039" s="82">
        <f>IF(G3039=1, 'adjustment factor'!$D$11, IF(G3039=-9,-999,IF(G3039="",-999,0)))</f>
        <v>-999</v>
      </c>
      <c r="AM3039" s="82">
        <f>IF(I3039=1, 'adjustment factor'!$D$12, IF(I3039=-9,-999,IF(I3039="",-999,0)))</f>
        <v>-999</v>
      </c>
      <c r="AN3039" s="82">
        <f>IF(J3039=1, 'adjustment factor'!$D$13, IF(J3039=-9,-999,IF(J3039="",-999,0)))</f>
        <v>-999</v>
      </c>
      <c r="AO3039" s="82" t="str">
        <f t="shared" si="488"/>
        <v>-999</v>
      </c>
      <c r="AP3039" s="82" t="str">
        <f t="shared" si="489"/>
        <v>MISSING</v>
      </c>
    </row>
    <row r="3040" spans="2:42">
      <c r="B3040" s="207"/>
      <c r="C3040" s="35">
        <v>3036</v>
      </c>
      <c r="D3040" s="161"/>
      <c r="E3040" s="161"/>
      <c r="F3040" s="161"/>
      <c r="G3040" s="161"/>
      <c r="H3040" s="161"/>
      <c r="I3040" s="161"/>
      <c r="J3040" s="161"/>
      <c r="K3040" s="161"/>
      <c r="L3040" s="161"/>
      <c r="M3040" s="161"/>
      <c r="N3040" s="171"/>
      <c r="O3040" s="171"/>
      <c r="P3040" s="171"/>
      <c r="Q3040" s="171"/>
      <c r="R3040" s="171"/>
      <c r="S3040" s="171"/>
      <c r="T3040" s="208" t="str">
        <f t="shared" si="480"/>
        <v>MISSING</v>
      </c>
      <c r="U3040" s="208" t="str">
        <f t="shared" si="481"/>
        <v>MISSING</v>
      </c>
      <c r="X3040" s="56">
        <f t="shared" si="482"/>
        <v>-99</v>
      </c>
      <c r="Y3040" s="56">
        <f t="shared" si="483"/>
        <v>-99</v>
      </c>
      <c r="Z3040" s="56">
        <f t="shared" si="484"/>
        <v>-99</v>
      </c>
      <c r="AA3040" s="56">
        <f t="shared" si="485"/>
        <v>-99</v>
      </c>
      <c r="AB3040" s="56">
        <f t="shared" si="486"/>
        <v>-99</v>
      </c>
      <c r="AC3040" s="56">
        <f t="shared" si="487"/>
        <v>-99</v>
      </c>
      <c r="AD3040" s="3"/>
      <c r="AE3040" s="82">
        <f>IF(D3040=1, 'adjustment factor'!$D$4, IF(D3040=-9,-999,IF(D3040="",-999,0)))</f>
        <v>-999</v>
      </c>
      <c r="AF3040" s="82">
        <f>IF(F3040=1, 'adjustment factor'!$D$5, IF(F3040=-9,-999,IF(F3040="",-999,0)))</f>
        <v>-999</v>
      </c>
      <c r="AG3040" s="82">
        <f>IF(E3040=1, 'adjustment factor'!$D$6, IF(E3040=-9,-999,IF(E3040="",-999,0)))</f>
        <v>-999</v>
      </c>
      <c r="AH3040" s="82">
        <f>IF(K3040&gt;=45,'adjustment factor'!$D$7,IF(K3040=-9,-1200,IF(K3040="",-1200,0)))</f>
        <v>-1200</v>
      </c>
      <c r="AI3040" s="82">
        <f>IF(L3040=1, 'adjustment factor'!$D$8, IF(L3040=-9,-999,IF(L3040="",-999,0)))</f>
        <v>-999</v>
      </c>
      <c r="AJ3040" s="82">
        <f>IF(AND(M3040&gt;=1,M3040&lt;=4),'adjustment factor'!$D$9,IF(M3040=-9,-999,IF(M3040=98,-999,IF(M3040=99,-999,IF(M3040="",-999,0)))))</f>
        <v>-999</v>
      </c>
      <c r="AK3040" s="82">
        <f>IF(H3040=1, 'adjustment factor'!$D$10, IF(H3040=-9,-999,IF(H3040="",-999,0)))</f>
        <v>-999</v>
      </c>
      <c r="AL3040" s="82">
        <f>IF(G3040=1, 'adjustment factor'!$D$11, IF(G3040=-9,-999,IF(G3040="",-999,0)))</f>
        <v>-999</v>
      </c>
      <c r="AM3040" s="82">
        <f>IF(I3040=1, 'adjustment factor'!$D$12, IF(I3040=-9,-999,IF(I3040="",-999,0)))</f>
        <v>-999</v>
      </c>
      <c r="AN3040" s="82">
        <f>IF(J3040=1, 'adjustment factor'!$D$13, IF(J3040=-9,-999,IF(J3040="",-999,0)))</f>
        <v>-999</v>
      </c>
      <c r="AO3040" s="82" t="str">
        <f t="shared" si="488"/>
        <v>-999</v>
      </c>
      <c r="AP3040" s="82" t="str">
        <f t="shared" si="489"/>
        <v>MISSING</v>
      </c>
    </row>
    <row r="3041" spans="2:42">
      <c r="B3041" s="207"/>
      <c r="C3041" s="35">
        <v>3037</v>
      </c>
      <c r="D3041" s="161"/>
      <c r="E3041" s="161"/>
      <c r="F3041" s="161"/>
      <c r="G3041" s="161"/>
      <c r="H3041" s="161"/>
      <c r="I3041" s="161"/>
      <c r="J3041" s="161"/>
      <c r="K3041" s="161"/>
      <c r="L3041" s="161"/>
      <c r="M3041" s="161"/>
      <c r="N3041" s="171"/>
      <c r="O3041" s="171"/>
      <c r="P3041" s="171"/>
      <c r="Q3041" s="171"/>
      <c r="R3041" s="171"/>
      <c r="S3041" s="171"/>
      <c r="T3041" s="208" t="str">
        <f t="shared" si="480"/>
        <v>MISSING</v>
      </c>
      <c r="U3041" s="208" t="str">
        <f t="shared" si="481"/>
        <v>MISSING</v>
      </c>
      <c r="X3041" s="56">
        <f t="shared" si="482"/>
        <v>-99</v>
      </c>
      <c r="Y3041" s="56">
        <f t="shared" si="483"/>
        <v>-99</v>
      </c>
      <c r="Z3041" s="56">
        <f t="shared" si="484"/>
        <v>-99</v>
      </c>
      <c r="AA3041" s="56">
        <f t="shared" si="485"/>
        <v>-99</v>
      </c>
      <c r="AB3041" s="56">
        <f t="shared" si="486"/>
        <v>-99</v>
      </c>
      <c r="AC3041" s="56">
        <f t="shared" si="487"/>
        <v>-99</v>
      </c>
      <c r="AD3041" s="3"/>
      <c r="AE3041" s="82">
        <f>IF(D3041=1, 'adjustment factor'!$D$4, IF(D3041=-9,-999,IF(D3041="",-999,0)))</f>
        <v>-999</v>
      </c>
      <c r="AF3041" s="82">
        <f>IF(F3041=1, 'adjustment factor'!$D$5, IF(F3041=-9,-999,IF(F3041="",-999,0)))</f>
        <v>-999</v>
      </c>
      <c r="AG3041" s="82">
        <f>IF(E3041=1, 'adjustment factor'!$D$6, IF(E3041=-9,-999,IF(E3041="",-999,0)))</f>
        <v>-999</v>
      </c>
      <c r="AH3041" s="82">
        <f>IF(K3041&gt;=45,'adjustment factor'!$D$7,IF(K3041=-9,-1200,IF(K3041="",-1200,0)))</f>
        <v>-1200</v>
      </c>
      <c r="AI3041" s="82">
        <f>IF(L3041=1, 'adjustment factor'!$D$8, IF(L3041=-9,-999,IF(L3041="",-999,0)))</f>
        <v>-999</v>
      </c>
      <c r="AJ3041" s="82">
        <f>IF(AND(M3041&gt;=1,M3041&lt;=4),'adjustment factor'!$D$9,IF(M3041=-9,-999,IF(M3041=98,-999,IF(M3041=99,-999,IF(M3041="",-999,0)))))</f>
        <v>-999</v>
      </c>
      <c r="AK3041" s="82">
        <f>IF(H3041=1, 'adjustment factor'!$D$10, IF(H3041=-9,-999,IF(H3041="",-999,0)))</f>
        <v>-999</v>
      </c>
      <c r="AL3041" s="82">
        <f>IF(G3041=1, 'adjustment factor'!$D$11, IF(G3041=-9,-999,IF(G3041="",-999,0)))</f>
        <v>-999</v>
      </c>
      <c r="AM3041" s="82">
        <f>IF(I3041=1, 'adjustment factor'!$D$12, IF(I3041=-9,-999,IF(I3041="",-999,0)))</f>
        <v>-999</v>
      </c>
      <c r="AN3041" s="82">
        <f>IF(J3041=1, 'adjustment factor'!$D$13, IF(J3041=-9,-999,IF(J3041="",-999,0)))</f>
        <v>-999</v>
      </c>
      <c r="AO3041" s="82" t="str">
        <f t="shared" si="488"/>
        <v>-999</v>
      </c>
      <c r="AP3041" s="82" t="str">
        <f t="shared" si="489"/>
        <v>MISSING</v>
      </c>
    </row>
    <row r="3042" spans="2:42">
      <c r="B3042" s="207"/>
      <c r="C3042" s="35">
        <v>3038</v>
      </c>
      <c r="D3042" s="161"/>
      <c r="E3042" s="161"/>
      <c r="F3042" s="161"/>
      <c r="G3042" s="161"/>
      <c r="H3042" s="161"/>
      <c r="I3042" s="161"/>
      <c r="J3042" s="161"/>
      <c r="K3042" s="161"/>
      <c r="L3042" s="161"/>
      <c r="M3042" s="161"/>
      <c r="N3042" s="171"/>
      <c r="O3042" s="171"/>
      <c r="P3042" s="171"/>
      <c r="Q3042" s="171"/>
      <c r="R3042" s="171"/>
      <c r="S3042" s="171"/>
      <c r="T3042" s="208" t="str">
        <f t="shared" si="480"/>
        <v>MISSING</v>
      </c>
      <c r="U3042" s="208" t="str">
        <f t="shared" si="481"/>
        <v>MISSING</v>
      </c>
      <c r="X3042" s="56">
        <f t="shared" si="482"/>
        <v>-99</v>
      </c>
      <c r="Y3042" s="56">
        <f t="shared" si="483"/>
        <v>-99</v>
      </c>
      <c r="Z3042" s="56">
        <f t="shared" si="484"/>
        <v>-99</v>
      </c>
      <c r="AA3042" s="56">
        <f t="shared" si="485"/>
        <v>-99</v>
      </c>
      <c r="AB3042" s="56">
        <f t="shared" si="486"/>
        <v>-99</v>
      </c>
      <c r="AC3042" s="56">
        <f t="shared" si="487"/>
        <v>-99</v>
      </c>
      <c r="AD3042" s="3"/>
      <c r="AE3042" s="82">
        <f>IF(D3042=1, 'adjustment factor'!$D$4, IF(D3042=-9,-999,IF(D3042="",-999,0)))</f>
        <v>-999</v>
      </c>
      <c r="AF3042" s="82">
        <f>IF(F3042=1, 'adjustment factor'!$D$5, IF(F3042=-9,-999,IF(F3042="",-999,0)))</f>
        <v>-999</v>
      </c>
      <c r="AG3042" s="82">
        <f>IF(E3042=1, 'adjustment factor'!$D$6, IF(E3042=-9,-999,IF(E3042="",-999,0)))</f>
        <v>-999</v>
      </c>
      <c r="AH3042" s="82">
        <f>IF(K3042&gt;=45,'adjustment factor'!$D$7,IF(K3042=-9,-1200,IF(K3042="",-1200,0)))</f>
        <v>-1200</v>
      </c>
      <c r="AI3042" s="82">
        <f>IF(L3042=1, 'adjustment factor'!$D$8, IF(L3042=-9,-999,IF(L3042="",-999,0)))</f>
        <v>-999</v>
      </c>
      <c r="AJ3042" s="82">
        <f>IF(AND(M3042&gt;=1,M3042&lt;=4),'adjustment factor'!$D$9,IF(M3042=-9,-999,IF(M3042=98,-999,IF(M3042=99,-999,IF(M3042="",-999,0)))))</f>
        <v>-999</v>
      </c>
      <c r="AK3042" s="82">
        <f>IF(H3042=1, 'adjustment factor'!$D$10, IF(H3042=-9,-999,IF(H3042="",-999,0)))</f>
        <v>-999</v>
      </c>
      <c r="AL3042" s="82">
        <f>IF(G3042=1, 'adjustment factor'!$D$11, IF(G3042=-9,-999,IF(G3042="",-999,0)))</f>
        <v>-999</v>
      </c>
      <c r="AM3042" s="82">
        <f>IF(I3042=1, 'adjustment factor'!$D$12, IF(I3042=-9,-999,IF(I3042="",-999,0)))</f>
        <v>-999</v>
      </c>
      <c r="AN3042" s="82">
        <f>IF(J3042=1, 'adjustment factor'!$D$13, IF(J3042=-9,-999,IF(J3042="",-999,0)))</f>
        <v>-999</v>
      </c>
      <c r="AO3042" s="82" t="str">
        <f t="shared" si="488"/>
        <v>-999</v>
      </c>
      <c r="AP3042" s="82" t="str">
        <f t="shared" si="489"/>
        <v>MISSING</v>
      </c>
    </row>
    <row r="3043" spans="2:42">
      <c r="B3043" s="207"/>
      <c r="C3043" s="35">
        <v>3039</v>
      </c>
      <c r="D3043" s="161"/>
      <c r="E3043" s="161"/>
      <c r="F3043" s="161"/>
      <c r="G3043" s="161"/>
      <c r="H3043" s="161"/>
      <c r="I3043" s="161"/>
      <c r="J3043" s="161"/>
      <c r="K3043" s="161"/>
      <c r="L3043" s="161"/>
      <c r="M3043" s="161"/>
      <c r="N3043" s="171"/>
      <c r="O3043" s="171"/>
      <c r="P3043" s="171"/>
      <c r="Q3043" s="171"/>
      <c r="R3043" s="171"/>
      <c r="S3043" s="171"/>
      <c r="T3043" s="208" t="str">
        <f t="shared" si="480"/>
        <v>MISSING</v>
      </c>
      <c r="U3043" s="208" t="str">
        <f t="shared" si="481"/>
        <v>MISSING</v>
      </c>
      <c r="X3043" s="56">
        <f t="shared" si="482"/>
        <v>-99</v>
      </c>
      <c r="Y3043" s="56">
        <f t="shared" si="483"/>
        <v>-99</v>
      </c>
      <c r="Z3043" s="56">
        <f t="shared" si="484"/>
        <v>-99</v>
      </c>
      <c r="AA3043" s="56">
        <f t="shared" si="485"/>
        <v>-99</v>
      </c>
      <c r="AB3043" s="56">
        <f t="shared" si="486"/>
        <v>-99</v>
      </c>
      <c r="AC3043" s="56">
        <f t="shared" si="487"/>
        <v>-99</v>
      </c>
      <c r="AD3043" s="3"/>
      <c r="AE3043" s="82">
        <f>IF(D3043=1, 'adjustment factor'!$D$4, IF(D3043=-9,-999,IF(D3043="",-999,0)))</f>
        <v>-999</v>
      </c>
      <c r="AF3043" s="82">
        <f>IF(F3043=1, 'adjustment factor'!$D$5, IF(F3043=-9,-999,IF(F3043="",-999,0)))</f>
        <v>-999</v>
      </c>
      <c r="AG3043" s="82">
        <f>IF(E3043=1, 'adjustment factor'!$D$6, IF(E3043=-9,-999,IF(E3043="",-999,0)))</f>
        <v>-999</v>
      </c>
      <c r="AH3043" s="82">
        <f>IF(K3043&gt;=45,'adjustment factor'!$D$7,IF(K3043=-9,-1200,IF(K3043="",-1200,0)))</f>
        <v>-1200</v>
      </c>
      <c r="AI3043" s="82">
        <f>IF(L3043=1, 'adjustment factor'!$D$8, IF(L3043=-9,-999,IF(L3043="",-999,0)))</f>
        <v>-999</v>
      </c>
      <c r="AJ3043" s="82">
        <f>IF(AND(M3043&gt;=1,M3043&lt;=4),'adjustment factor'!$D$9,IF(M3043=-9,-999,IF(M3043=98,-999,IF(M3043=99,-999,IF(M3043="",-999,0)))))</f>
        <v>-999</v>
      </c>
      <c r="AK3043" s="82">
        <f>IF(H3043=1, 'adjustment factor'!$D$10, IF(H3043=-9,-999,IF(H3043="",-999,0)))</f>
        <v>-999</v>
      </c>
      <c r="AL3043" s="82">
        <f>IF(G3043=1, 'adjustment factor'!$D$11, IF(G3043=-9,-999,IF(G3043="",-999,0)))</f>
        <v>-999</v>
      </c>
      <c r="AM3043" s="82">
        <f>IF(I3043=1, 'adjustment factor'!$D$12, IF(I3043=-9,-999,IF(I3043="",-999,0)))</f>
        <v>-999</v>
      </c>
      <c r="AN3043" s="82">
        <f>IF(J3043=1, 'adjustment factor'!$D$13, IF(J3043=-9,-999,IF(J3043="",-999,0)))</f>
        <v>-999</v>
      </c>
      <c r="AO3043" s="82" t="str">
        <f t="shared" si="488"/>
        <v>-999</v>
      </c>
      <c r="AP3043" s="82" t="str">
        <f t="shared" si="489"/>
        <v>MISSING</v>
      </c>
    </row>
    <row r="3044" spans="2:42">
      <c r="B3044" s="207"/>
      <c r="C3044" s="35">
        <v>3040</v>
      </c>
      <c r="D3044" s="161"/>
      <c r="E3044" s="161"/>
      <c r="F3044" s="161"/>
      <c r="G3044" s="161"/>
      <c r="H3044" s="161"/>
      <c r="I3044" s="161"/>
      <c r="J3044" s="161"/>
      <c r="K3044" s="161"/>
      <c r="L3044" s="161"/>
      <c r="M3044" s="161"/>
      <c r="N3044" s="171"/>
      <c r="O3044" s="171"/>
      <c r="P3044" s="171"/>
      <c r="Q3044" s="171"/>
      <c r="R3044" s="171"/>
      <c r="S3044" s="171"/>
      <c r="T3044" s="208" t="str">
        <f t="shared" si="480"/>
        <v>MISSING</v>
      </c>
      <c r="U3044" s="208" t="str">
        <f t="shared" si="481"/>
        <v>MISSING</v>
      </c>
      <c r="X3044" s="56">
        <f t="shared" si="482"/>
        <v>-99</v>
      </c>
      <c r="Y3044" s="56">
        <f t="shared" si="483"/>
        <v>-99</v>
      </c>
      <c r="Z3044" s="56">
        <f t="shared" si="484"/>
        <v>-99</v>
      </c>
      <c r="AA3044" s="56">
        <f t="shared" si="485"/>
        <v>-99</v>
      </c>
      <c r="AB3044" s="56">
        <f t="shared" si="486"/>
        <v>-99</v>
      </c>
      <c r="AC3044" s="56">
        <f t="shared" si="487"/>
        <v>-99</v>
      </c>
      <c r="AD3044" s="3"/>
      <c r="AE3044" s="82">
        <f>IF(D3044=1, 'adjustment factor'!$D$4, IF(D3044=-9,-999,IF(D3044="",-999,0)))</f>
        <v>-999</v>
      </c>
      <c r="AF3044" s="82">
        <f>IF(F3044=1, 'adjustment factor'!$D$5, IF(F3044=-9,-999,IF(F3044="",-999,0)))</f>
        <v>-999</v>
      </c>
      <c r="AG3044" s="82">
        <f>IF(E3044=1, 'adjustment factor'!$D$6, IF(E3044=-9,-999,IF(E3044="",-999,0)))</f>
        <v>-999</v>
      </c>
      <c r="AH3044" s="82">
        <f>IF(K3044&gt;=45,'adjustment factor'!$D$7,IF(K3044=-9,-1200,IF(K3044="",-1200,0)))</f>
        <v>-1200</v>
      </c>
      <c r="AI3044" s="82">
        <f>IF(L3044=1, 'adjustment factor'!$D$8, IF(L3044=-9,-999,IF(L3044="",-999,0)))</f>
        <v>-999</v>
      </c>
      <c r="AJ3044" s="82">
        <f>IF(AND(M3044&gt;=1,M3044&lt;=4),'adjustment factor'!$D$9,IF(M3044=-9,-999,IF(M3044=98,-999,IF(M3044=99,-999,IF(M3044="",-999,0)))))</f>
        <v>-999</v>
      </c>
      <c r="AK3044" s="82">
        <f>IF(H3044=1, 'adjustment factor'!$D$10, IF(H3044=-9,-999,IF(H3044="",-999,0)))</f>
        <v>-999</v>
      </c>
      <c r="AL3044" s="82">
        <f>IF(G3044=1, 'adjustment factor'!$D$11, IF(G3044=-9,-999,IF(G3044="",-999,0)))</f>
        <v>-999</v>
      </c>
      <c r="AM3044" s="82">
        <f>IF(I3044=1, 'adjustment factor'!$D$12, IF(I3044=-9,-999,IF(I3044="",-999,0)))</f>
        <v>-999</v>
      </c>
      <c r="AN3044" s="82">
        <f>IF(J3044=1, 'adjustment factor'!$D$13, IF(J3044=-9,-999,IF(J3044="",-999,0)))</f>
        <v>-999</v>
      </c>
      <c r="AO3044" s="82" t="str">
        <f t="shared" si="488"/>
        <v>-999</v>
      </c>
      <c r="AP3044" s="82" t="str">
        <f t="shared" si="489"/>
        <v>MISSING</v>
      </c>
    </row>
    <row r="3045" spans="2:42">
      <c r="B3045" s="207"/>
      <c r="C3045" s="35">
        <v>3041</v>
      </c>
      <c r="D3045" s="161"/>
      <c r="E3045" s="161"/>
      <c r="F3045" s="161"/>
      <c r="G3045" s="161"/>
      <c r="H3045" s="161"/>
      <c r="I3045" s="161"/>
      <c r="J3045" s="161"/>
      <c r="K3045" s="161"/>
      <c r="L3045" s="161"/>
      <c r="M3045" s="161"/>
      <c r="N3045" s="171"/>
      <c r="O3045" s="171"/>
      <c r="P3045" s="171"/>
      <c r="Q3045" s="171"/>
      <c r="R3045" s="171"/>
      <c r="S3045" s="171"/>
      <c r="T3045" s="208" t="str">
        <f t="shared" si="480"/>
        <v>MISSING</v>
      </c>
      <c r="U3045" s="208" t="str">
        <f t="shared" si="481"/>
        <v>MISSING</v>
      </c>
      <c r="X3045" s="56">
        <f t="shared" si="482"/>
        <v>-99</v>
      </c>
      <c r="Y3045" s="56">
        <f t="shared" si="483"/>
        <v>-99</v>
      </c>
      <c r="Z3045" s="56">
        <f t="shared" si="484"/>
        <v>-99</v>
      </c>
      <c r="AA3045" s="56">
        <f t="shared" si="485"/>
        <v>-99</v>
      </c>
      <c r="AB3045" s="56">
        <f t="shared" si="486"/>
        <v>-99</v>
      </c>
      <c r="AC3045" s="56">
        <f t="shared" si="487"/>
        <v>-99</v>
      </c>
      <c r="AD3045" s="3"/>
      <c r="AE3045" s="82">
        <f>IF(D3045=1, 'adjustment factor'!$D$4, IF(D3045=-9,-999,IF(D3045="",-999,0)))</f>
        <v>-999</v>
      </c>
      <c r="AF3045" s="82">
        <f>IF(F3045=1, 'adjustment factor'!$D$5, IF(F3045=-9,-999,IF(F3045="",-999,0)))</f>
        <v>-999</v>
      </c>
      <c r="AG3045" s="82">
        <f>IF(E3045=1, 'adjustment factor'!$D$6, IF(E3045=-9,-999,IF(E3045="",-999,0)))</f>
        <v>-999</v>
      </c>
      <c r="AH3045" s="82">
        <f>IF(K3045&gt;=45,'adjustment factor'!$D$7,IF(K3045=-9,-1200,IF(K3045="",-1200,0)))</f>
        <v>-1200</v>
      </c>
      <c r="AI3045" s="82">
        <f>IF(L3045=1, 'adjustment factor'!$D$8, IF(L3045=-9,-999,IF(L3045="",-999,0)))</f>
        <v>-999</v>
      </c>
      <c r="AJ3045" s="82">
        <f>IF(AND(M3045&gt;=1,M3045&lt;=4),'adjustment factor'!$D$9,IF(M3045=-9,-999,IF(M3045=98,-999,IF(M3045=99,-999,IF(M3045="",-999,0)))))</f>
        <v>-999</v>
      </c>
      <c r="AK3045" s="82">
        <f>IF(H3045=1, 'adjustment factor'!$D$10, IF(H3045=-9,-999,IF(H3045="",-999,0)))</f>
        <v>-999</v>
      </c>
      <c r="AL3045" s="82">
        <f>IF(G3045=1, 'adjustment factor'!$D$11, IF(G3045=-9,-999,IF(G3045="",-999,0)))</f>
        <v>-999</v>
      </c>
      <c r="AM3045" s="82">
        <f>IF(I3045=1, 'adjustment factor'!$D$12, IF(I3045=-9,-999,IF(I3045="",-999,0)))</f>
        <v>-999</v>
      </c>
      <c r="AN3045" s="82">
        <f>IF(J3045=1, 'adjustment factor'!$D$13, IF(J3045=-9,-999,IF(J3045="",-999,0)))</f>
        <v>-999</v>
      </c>
      <c r="AO3045" s="82" t="str">
        <f t="shared" si="488"/>
        <v>-999</v>
      </c>
      <c r="AP3045" s="82" t="str">
        <f t="shared" si="489"/>
        <v>MISSING</v>
      </c>
    </row>
    <row r="3046" spans="2:42">
      <c r="B3046" s="207"/>
      <c r="C3046" s="35">
        <v>3042</v>
      </c>
      <c r="D3046" s="161"/>
      <c r="E3046" s="161"/>
      <c r="F3046" s="161"/>
      <c r="G3046" s="161"/>
      <c r="H3046" s="161"/>
      <c r="I3046" s="161"/>
      <c r="J3046" s="161"/>
      <c r="K3046" s="161"/>
      <c r="L3046" s="161"/>
      <c r="M3046" s="161"/>
      <c r="N3046" s="171"/>
      <c r="O3046" s="171"/>
      <c r="P3046" s="171"/>
      <c r="Q3046" s="171"/>
      <c r="R3046" s="171"/>
      <c r="S3046" s="171"/>
      <c r="T3046" s="208" t="str">
        <f t="shared" si="480"/>
        <v>MISSING</v>
      </c>
      <c r="U3046" s="208" t="str">
        <f t="shared" si="481"/>
        <v>MISSING</v>
      </c>
      <c r="X3046" s="56">
        <f t="shared" si="482"/>
        <v>-99</v>
      </c>
      <c r="Y3046" s="56">
        <f t="shared" si="483"/>
        <v>-99</v>
      </c>
      <c r="Z3046" s="56">
        <f t="shared" si="484"/>
        <v>-99</v>
      </c>
      <c r="AA3046" s="56">
        <f t="shared" si="485"/>
        <v>-99</v>
      </c>
      <c r="AB3046" s="56">
        <f t="shared" si="486"/>
        <v>-99</v>
      </c>
      <c r="AC3046" s="56">
        <f t="shared" si="487"/>
        <v>-99</v>
      </c>
      <c r="AD3046" s="3"/>
      <c r="AE3046" s="82">
        <f>IF(D3046=1, 'adjustment factor'!$D$4, IF(D3046=-9,-999,IF(D3046="",-999,0)))</f>
        <v>-999</v>
      </c>
      <c r="AF3046" s="82">
        <f>IF(F3046=1, 'adjustment factor'!$D$5, IF(F3046=-9,-999,IF(F3046="",-999,0)))</f>
        <v>-999</v>
      </c>
      <c r="AG3046" s="82">
        <f>IF(E3046=1, 'adjustment factor'!$D$6, IF(E3046=-9,-999,IF(E3046="",-999,0)))</f>
        <v>-999</v>
      </c>
      <c r="AH3046" s="82">
        <f>IF(K3046&gt;=45,'adjustment factor'!$D$7,IF(K3046=-9,-1200,IF(K3046="",-1200,0)))</f>
        <v>-1200</v>
      </c>
      <c r="AI3046" s="82">
        <f>IF(L3046=1, 'adjustment factor'!$D$8, IF(L3046=-9,-999,IF(L3046="",-999,0)))</f>
        <v>-999</v>
      </c>
      <c r="AJ3046" s="82">
        <f>IF(AND(M3046&gt;=1,M3046&lt;=4),'adjustment factor'!$D$9,IF(M3046=-9,-999,IF(M3046=98,-999,IF(M3046=99,-999,IF(M3046="",-999,0)))))</f>
        <v>-999</v>
      </c>
      <c r="AK3046" s="82">
        <f>IF(H3046=1, 'adjustment factor'!$D$10, IF(H3046=-9,-999,IF(H3046="",-999,0)))</f>
        <v>-999</v>
      </c>
      <c r="AL3046" s="82">
        <f>IF(G3046=1, 'adjustment factor'!$D$11, IF(G3046=-9,-999,IF(G3046="",-999,0)))</f>
        <v>-999</v>
      </c>
      <c r="AM3046" s="82">
        <f>IF(I3046=1, 'adjustment factor'!$D$12, IF(I3046=-9,-999,IF(I3046="",-999,0)))</f>
        <v>-999</v>
      </c>
      <c r="AN3046" s="82">
        <f>IF(J3046=1, 'adjustment factor'!$D$13, IF(J3046=-9,-999,IF(J3046="",-999,0)))</f>
        <v>-999</v>
      </c>
      <c r="AO3046" s="82" t="str">
        <f t="shared" si="488"/>
        <v>-999</v>
      </c>
      <c r="AP3046" s="82" t="str">
        <f t="shared" si="489"/>
        <v>MISSING</v>
      </c>
    </row>
    <row r="3047" spans="2:42">
      <c r="B3047" s="207"/>
      <c r="C3047" s="35">
        <v>3043</v>
      </c>
      <c r="D3047" s="161"/>
      <c r="E3047" s="161"/>
      <c r="F3047" s="161"/>
      <c r="G3047" s="161"/>
      <c r="H3047" s="161"/>
      <c r="I3047" s="161"/>
      <c r="J3047" s="161"/>
      <c r="K3047" s="161"/>
      <c r="L3047" s="161"/>
      <c r="M3047" s="161"/>
      <c r="N3047" s="171"/>
      <c r="O3047" s="171"/>
      <c r="P3047" s="171"/>
      <c r="Q3047" s="171"/>
      <c r="R3047" s="171"/>
      <c r="S3047" s="171"/>
      <c r="T3047" s="208" t="str">
        <f t="shared" si="480"/>
        <v>MISSING</v>
      </c>
      <c r="U3047" s="208" t="str">
        <f t="shared" si="481"/>
        <v>MISSING</v>
      </c>
      <c r="X3047" s="56">
        <f t="shared" si="482"/>
        <v>-99</v>
      </c>
      <c r="Y3047" s="56">
        <f t="shared" si="483"/>
        <v>-99</v>
      </c>
      <c r="Z3047" s="56">
        <f t="shared" si="484"/>
        <v>-99</v>
      </c>
      <c r="AA3047" s="56">
        <f t="shared" si="485"/>
        <v>-99</v>
      </c>
      <c r="AB3047" s="56">
        <f t="shared" si="486"/>
        <v>-99</v>
      </c>
      <c r="AC3047" s="56">
        <f t="shared" si="487"/>
        <v>-99</v>
      </c>
      <c r="AD3047" s="3"/>
      <c r="AE3047" s="82">
        <f>IF(D3047=1, 'adjustment factor'!$D$4, IF(D3047=-9,-999,IF(D3047="",-999,0)))</f>
        <v>-999</v>
      </c>
      <c r="AF3047" s="82">
        <f>IF(F3047=1, 'adjustment factor'!$D$5, IF(F3047=-9,-999,IF(F3047="",-999,0)))</f>
        <v>-999</v>
      </c>
      <c r="AG3047" s="82">
        <f>IF(E3047=1, 'adjustment factor'!$D$6, IF(E3047=-9,-999,IF(E3047="",-999,0)))</f>
        <v>-999</v>
      </c>
      <c r="AH3047" s="82">
        <f>IF(K3047&gt;=45,'adjustment factor'!$D$7,IF(K3047=-9,-1200,IF(K3047="",-1200,0)))</f>
        <v>-1200</v>
      </c>
      <c r="AI3047" s="82">
        <f>IF(L3047=1, 'adjustment factor'!$D$8, IF(L3047=-9,-999,IF(L3047="",-999,0)))</f>
        <v>-999</v>
      </c>
      <c r="AJ3047" s="82">
        <f>IF(AND(M3047&gt;=1,M3047&lt;=4),'adjustment factor'!$D$9,IF(M3047=-9,-999,IF(M3047=98,-999,IF(M3047=99,-999,IF(M3047="",-999,0)))))</f>
        <v>-999</v>
      </c>
      <c r="AK3047" s="82">
        <f>IF(H3047=1, 'adjustment factor'!$D$10, IF(H3047=-9,-999,IF(H3047="",-999,0)))</f>
        <v>-999</v>
      </c>
      <c r="AL3047" s="82">
        <f>IF(G3047=1, 'adjustment factor'!$D$11, IF(G3047=-9,-999,IF(G3047="",-999,0)))</f>
        <v>-999</v>
      </c>
      <c r="AM3047" s="82">
        <f>IF(I3047=1, 'adjustment factor'!$D$12, IF(I3047=-9,-999,IF(I3047="",-999,0)))</f>
        <v>-999</v>
      </c>
      <c r="AN3047" s="82">
        <f>IF(J3047=1, 'adjustment factor'!$D$13, IF(J3047=-9,-999,IF(J3047="",-999,0)))</f>
        <v>-999</v>
      </c>
      <c r="AO3047" s="82" t="str">
        <f t="shared" si="488"/>
        <v>-999</v>
      </c>
      <c r="AP3047" s="82" t="str">
        <f t="shared" si="489"/>
        <v>MISSING</v>
      </c>
    </row>
    <row r="3048" spans="2:42">
      <c r="B3048" s="207"/>
      <c r="C3048" s="35">
        <v>3044</v>
      </c>
      <c r="D3048" s="161"/>
      <c r="E3048" s="161"/>
      <c r="F3048" s="161"/>
      <c r="G3048" s="161"/>
      <c r="H3048" s="161"/>
      <c r="I3048" s="161"/>
      <c r="J3048" s="161"/>
      <c r="K3048" s="161"/>
      <c r="L3048" s="161"/>
      <c r="M3048" s="161"/>
      <c r="N3048" s="171"/>
      <c r="O3048" s="171"/>
      <c r="P3048" s="171"/>
      <c r="Q3048" s="171"/>
      <c r="R3048" s="171"/>
      <c r="S3048" s="171"/>
      <c r="T3048" s="208" t="str">
        <f t="shared" si="480"/>
        <v>MISSING</v>
      </c>
      <c r="U3048" s="208" t="str">
        <f t="shared" si="481"/>
        <v>MISSING</v>
      </c>
      <c r="X3048" s="56">
        <f t="shared" si="482"/>
        <v>-99</v>
      </c>
      <c r="Y3048" s="56">
        <f t="shared" si="483"/>
        <v>-99</v>
      </c>
      <c r="Z3048" s="56">
        <f t="shared" si="484"/>
        <v>-99</v>
      </c>
      <c r="AA3048" s="56">
        <f t="shared" si="485"/>
        <v>-99</v>
      </c>
      <c r="AB3048" s="56">
        <f t="shared" si="486"/>
        <v>-99</v>
      </c>
      <c r="AC3048" s="56">
        <f t="shared" si="487"/>
        <v>-99</v>
      </c>
      <c r="AD3048" s="3"/>
      <c r="AE3048" s="82">
        <f>IF(D3048=1, 'adjustment factor'!$D$4, IF(D3048=-9,-999,IF(D3048="",-999,0)))</f>
        <v>-999</v>
      </c>
      <c r="AF3048" s="82">
        <f>IF(F3048=1, 'adjustment factor'!$D$5, IF(F3048=-9,-999,IF(F3048="",-999,0)))</f>
        <v>-999</v>
      </c>
      <c r="AG3048" s="82">
        <f>IF(E3048=1, 'adjustment factor'!$D$6, IF(E3048=-9,-999,IF(E3048="",-999,0)))</f>
        <v>-999</v>
      </c>
      <c r="AH3048" s="82">
        <f>IF(K3048&gt;=45,'adjustment factor'!$D$7,IF(K3048=-9,-1200,IF(K3048="",-1200,0)))</f>
        <v>-1200</v>
      </c>
      <c r="AI3048" s="82">
        <f>IF(L3048=1, 'adjustment factor'!$D$8, IF(L3048=-9,-999,IF(L3048="",-999,0)))</f>
        <v>-999</v>
      </c>
      <c r="AJ3048" s="82">
        <f>IF(AND(M3048&gt;=1,M3048&lt;=4),'adjustment factor'!$D$9,IF(M3048=-9,-999,IF(M3048=98,-999,IF(M3048=99,-999,IF(M3048="",-999,0)))))</f>
        <v>-999</v>
      </c>
      <c r="AK3048" s="82">
        <f>IF(H3048=1, 'adjustment factor'!$D$10, IF(H3048=-9,-999,IF(H3048="",-999,0)))</f>
        <v>-999</v>
      </c>
      <c r="AL3048" s="82">
        <f>IF(G3048=1, 'adjustment factor'!$D$11, IF(G3048=-9,-999,IF(G3048="",-999,0)))</f>
        <v>-999</v>
      </c>
      <c r="AM3048" s="82">
        <f>IF(I3048=1, 'adjustment factor'!$D$12, IF(I3048=-9,-999,IF(I3048="",-999,0)))</f>
        <v>-999</v>
      </c>
      <c r="AN3048" s="82">
        <f>IF(J3048=1, 'adjustment factor'!$D$13, IF(J3048=-9,-999,IF(J3048="",-999,0)))</f>
        <v>-999</v>
      </c>
      <c r="AO3048" s="82" t="str">
        <f t="shared" si="488"/>
        <v>-999</v>
      </c>
      <c r="AP3048" s="82" t="str">
        <f t="shared" si="489"/>
        <v>MISSING</v>
      </c>
    </row>
    <row r="3049" spans="2:42">
      <c r="B3049" s="207"/>
      <c r="C3049" s="35">
        <v>3045</v>
      </c>
      <c r="D3049" s="161"/>
      <c r="E3049" s="161"/>
      <c r="F3049" s="161"/>
      <c r="G3049" s="161"/>
      <c r="H3049" s="161"/>
      <c r="I3049" s="161"/>
      <c r="J3049" s="161"/>
      <c r="K3049" s="161"/>
      <c r="L3049" s="161"/>
      <c r="M3049" s="161"/>
      <c r="N3049" s="171"/>
      <c r="O3049" s="171"/>
      <c r="P3049" s="171"/>
      <c r="Q3049" s="171"/>
      <c r="R3049" s="171"/>
      <c r="S3049" s="171"/>
      <c r="T3049" s="208" t="str">
        <f t="shared" si="480"/>
        <v>MISSING</v>
      </c>
      <c r="U3049" s="208" t="str">
        <f t="shared" si="481"/>
        <v>MISSING</v>
      </c>
      <c r="X3049" s="56">
        <f t="shared" si="482"/>
        <v>-99</v>
      </c>
      <c r="Y3049" s="56">
        <f t="shared" si="483"/>
        <v>-99</v>
      </c>
      <c r="Z3049" s="56">
        <f t="shared" si="484"/>
        <v>-99</v>
      </c>
      <c r="AA3049" s="56">
        <f t="shared" si="485"/>
        <v>-99</v>
      </c>
      <c r="AB3049" s="56">
        <f t="shared" si="486"/>
        <v>-99</v>
      </c>
      <c r="AC3049" s="56">
        <f t="shared" si="487"/>
        <v>-99</v>
      </c>
      <c r="AD3049" s="3"/>
      <c r="AE3049" s="82">
        <f>IF(D3049=1, 'adjustment factor'!$D$4, IF(D3049=-9,-999,IF(D3049="",-999,0)))</f>
        <v>-999</v>
      </c>
      <c r="AF3049" s="82">
        <f>IF(F3049=1, 'adjustment factor'!$D$5, IF(F3049=-9,-999,IF(F3049="",-999,0)))</f>
        <v>-999</v>
      </c>
      <c r="AG3049" s="82">
        <f>IF(E3049=1, 'adjustment factor'!$D$6, IF(E3049=-9,-999,IF(E3049="",-999,0)))</f>
        <v>-999</v>
      </c>
      <c r="AH3049" s="82">
        <f>IF(K3049&gt;=45,'adjustment factor'!$D$7,IF(K3049=-9,-1200,IF(K3049="",-1200,0)))</f>
        <v>-1200</v>
      </c>
      <c r="AI3049" s="82">
        <f>IF(L3049=1, 'adjustment factor'!$D$8, IF(L3049=-9,-999,IF(L3049="",-999,0)))</f>
        <v>-999</v>
      </c>
      <c r="AJ3049" s="82">
        <f>IF(AND(M3049&gt;=1,M3049&lt;=4),'adjustment factor'!$D$9,IF(M3049=-9,-999,IF(M3049=98,-999,IF(M3049=99,-999,IF(M3049="",-999,0)))))</f>
        <v>-999</v>
      </c>
      <c r="AK3049" s="82">
        <f>IF(H3049=1, 'adjustment factor'!$D$10, IF(H3049=-9,-999,IF(H3049="",-999,0)))</f>
        <v>-999</v>
      </c>
      <c r="AL3049" s="82">
        <f>IF(G3049=1, 'adjustment factor'!$D$11, IF(G3049=-9,-999,IF(G3049="",-999,0)))</f>
        <v>-999</v>
      </c>
      <c r="AM3049" s="82">
        <f>IF(I3049=1, 'adjustment factor'!$D$12, IF(I3049=-9,-999,IF(I3049="",-999,0)))</f>
        <v>-999</v>
      </c>
      <c r="AN3049" s="82">
        <f>IF(J3049=1, 'adjustment factor'!$D$13, IF(J3049=-9,-999,IF(J3049="",-999,0)))</f>
        <v>-999</v>
      </c>
      <c r="AO3049" s="82" t="str">
        <f t="shared" si="488"/>
        <v>-999</v>
      </c>
      <c r="AP3049" s="82" t="str">
        <f t="shared" si="489"/>
        <v>MISSING</v>
      </c>
    </row>
    <row r="3050" spans="2:42">
      <c r="B3050" s="207"/>
      <c r="C3050" s="35">
        <v>3046</v>
      </c>
      <c r="D3050" s="161"/>
      <c r="E3050" s="161"/>
      <c r="F3050" s="161"/>
      <c r="G3050" s="161"/>
      <c r="H3050" s="161"/>
      <c r="I3050" s="161"/>
      <c r="J3050" s="161"/>
      <c r="K3050" s="161"/>
      <c r="L3050" s="161"/>
      <c r="M3050" s="161"/>
      <c r="N3050" s="171"/>
      <c r="O3050" s="171"/>
      <c r="P3050" s="171"/>
      <c r="Q3050" s="171"/>
      <c r="R3050" s="171"/>
      <c r="S3050" s="171"/>
      <c r="T3050" s="208" t="str">
        <f t="shared" si="480"/>
        <v>MISSING</v>
      </c>
      <c r="U3050" s="208" t="str">
        <f t="shared" si="481"/>
        <v>MISSING</v>
      </c>
      <c r="X3050" s="56">
        <f t="shared" si="482"/>
        <v>-99</v>
      </c>
      <c r="Y3050" s="56">
        <f t="shared" si="483"/>
        <v>-99</v>
      </c>
      <c r="Z3050" s="56">
        <f t="shared" si="484"/>
        <v>-99</v>
      </c>
      <c r="AA3050" s="56">
        <f t="shared" si="485"/>
        <v>-99</v>
      </c>
      <c r="AB3050" s="56">
        <f t="shared" si="486"/>
        <v>-99</v>
      </c>
      <c r="AC3050" s="56">
        <f t="shared" si="487"/>
        <v>-99</v>
      </c>
      <c r="AD3050" s="3"/>
      <c r="AE3050" s="82">
        <f>IF(D3050=1, 'adjustment factor'!$D$4, IF(D3050=-9,-999,IF(D3050="",-999,0)))</f>
        <v>-999</v>
      </c>
      <c r="AF3050" s="82">
        <f>IF(F3050=1, 'adjustment factor'!$D$5, IF(F3050=-9,-999,IF(F3050="",-999,0)))</f>
        <v>-999</v>
      </c>
      <c r="AG3050" s="82">
        <f>IF(E3050=1, 'adjustment factor'!$D$6, IF(E3050=-9,-999,IF(E3050="",-999,0)))</f>
        <v>-999</v>
      </c>
      <c r="AH3050" s="82">
        <f>IF(K3050&gt;=45,'adjustment factor'!$D$7,IF(K3050=-9,-1200,IF(K3050="",-1200,0)))</f>
        <v>-1200</v>
      </c>
      <c r="AI3050" s="82">
        <f>IF(L3050=1, 'adjustment factor'!$D$8, IF(L3050=-9,-999,IF(L3050="",-999,0)))</f>
        <v>-999</v>
      </c>
      <c r="AJ3050" s="82">
        <f>IF(AND(M3050&gt;=1,M3050&lt;=4),'adjustment factor'!$D$9,IF(M3050=-9,-999,IF(M3050=98,-999,IF(M3050=99,-999,IF(M3050="",-999,0)))))</f>
        <v>-999</v>
      </c>
      <c r="AK3050" s="82">
        <f>IF(H3050=1, 'adjustment factor'!$D$10, IF(H3050=-9,-999,IF(H3050="",-999,0)))</f>
        <v>-999</v>
      </c>
      <c r="AL3050" s="82">
        <f>IF(G3050=1, 'adjustment factor'!$D$11, IF(G3050=-9,-999,IF(G3050="",-999,0)))</f>
        <v>-999</v>
      </c>
      <c r="AM3050" s="82">
        <f>IF(I3050=1, 'adjustment factor'!$D$12, IF(I3050=-9,-999,IF(I3050="",-999,0)))</f>
        <v>-999</v>
      </c>
      <c r="AN3050" s="82">
        <f>IF(J3050=1, 'adjustment factor'!$D$13, IF(J3050=-9,-999,IF(J3050="",-999,0)))</f>
        <v>-999</v>
      </c>
      <c r="AO3050" s="82" t="str">
        <f t="shared" si="488"/>
        <v>-999</v>
      </c>
      <c r="AP3050" s="82" t="str">
        <f t="shared" si="489"/>
        <v>MISSING</v>
      </c>
    </row>
    <row r="3051" spans="2:42">
      <c r="B3051" s="207"/>
      <c r="C3051" s="35">
        <v>3047</v>
      </c>
      <c r="D3051" s="161"/>
      <c r="E3051" s="161"/>
      <c r="F3051" s="161"/>
      <c r="G3051" s="161"/>
      <c r="H3051" s="161"/>
      <c r="I3051" s="161"/>
      <c r="J3051" s="161"/>
      <c r="K3051" s="161"/>
      <c r="L3051" s="161"/>
      <c r="M3051" s="161"/>
      <c r="N3051" s="171"/>
      <c r="O3051" s="171"/>
      <c r="P3051" s="171"/>
      <c r="Q3051" s="171"/>
      <c r="R3051" s="171"/>
      <c r="S3051" s="171"/>
      <c r="T3051" s="208" t="str">
        <f t="shared" si="480"/>
        <v>MISSING</v>
      </c>
      <c r="U3051" s="208" t="str">
        <f t="shared" si="481"/>
        <v>MISSING</v>
      </c>
      <c r="X3051" s="56">
        <f t="shared" si="482"/>
        <v>-99</v>
      </c>
      <c r="Y3051" s="56">
        <f t="shared" si="483"/>
        <v>-99</v>
      </c>
      <c r="Z3051" s="56">
        <f t="shared" si="484"/>
        <v>-99</v>
      </c>
      <c r="AA3051" s="56">
        <f t="shared" si="485"/>
        <v>-99</v>
      </c>
      <c r="AB3051" s="56">
        <f t="shared" si="486"/>
        <v>-99</v>
      </c>
      <c r="AC3051" s="56">
        <f t="shared" si="487"/>
        <v>-99</v>
      </c>
      <c r="AD3051" s="3"/>
      <c r="AE3051" s="82">
        <f>IF(D3051=1, 'adjustment factor'!$D$4, IF(D3051=-9,-999,IF(D3051="",-999,0)))</f>
        <v>-999</v>
      </c>
      <c r="AF3051" s="82">
        <f>IF(F3051=1, 'adjustment factor'!$D$5, IF(F3051=-9,-999,IF(F3051="",-999,0)))</f>
        <v>-999</v>
      </c>
      <c r="AG3051" s="82">
        <f>IF(E3051=1, 'adjustment factor'!$D$6, IF(E3051=-9,-999,IF(E3051="",-999,0)))</f>
        <v>-999</v>
      </c>
      <c r="AH3051" s="82">
        <f>IF(K3051&gt;=45,'adjustment factor'!$D$7,IF(K3051=-9,-1200,IF(K3051="",-1200,0)))</f>
        <v>-1200</v>
      </c>
      <c r="AI3051" s="82">
        <f>IF(L3051=1, 'adjustment factor'!$D$8, IF(L3051=-9,-999,IF(L3051="",-999,0)))</f>
        <v>-999</v>
      </c>
      <c r="AJ3051" s="82">
        <f>IF(AND(M3051&gt;=1,M3051&lt;=4),'adjustment factor'!$D$9,IF(M3051=-9,-999,IF(M3051=98,-999,IF(M3051=99,-999,IF(M3051="",-999,0)))))</f>
        <v>-999</v>
      </c>
      <c r="AK3051" s="82">
        <f>IF(H3051=1, 'adjustment factor'!$D$10, IF(H3051=-9,-999,IF(H3051="",-999,0)))</f>
        <v>-999</v>
      </c>
      <c r="AL3051" s="82">
        <f>IF(G3051=1, 'adjustment factor'!$D$11, IF(G3051=-9,-999,IF(G3051="",-999,0)))</f>
        <v>-999</v>
      </c>
      <c r="AM3051" s="82">
        <f>IF(I3051=1, 'adjustment factor'!$D$12, IF(I3051=-9,-999,IF(I3051="",-999,0)))</f>
        <v>-999</v>
      </c>
      <c r="AN3051" s="82">
        <f>IF(J3051=1, 'adjustment factor'!$D$13, IF(J3051=-9,-999,IF(J3051="",-999,0)))</f>
        <v>-999</v>
      </c>
      <c r="AO3051" s="82" t="str">
        <f t="shared" si="488"/>
        <v>-999</v>
      </c>
      <c r="AP3051" s="82" t="str">
        <f t="shared" si="489"/>
        <v>MISSING</v>
      </c>
    </row>
    <row r="3052" spans="2:42">
      <c r="B3052" s="207"/>
      <c r="C3052" s="35">
        <v>3048</v>
      </c>
      <c r="D3052" s="161"/>
      <c r="E3052" s="161"/>
      <c r="F3052" s="161"/>
      <c r="G3052" s="161"/>
      <c r="H3052" s="161"/>
      <c r="I3052" s="161"/>
      <c r="J3052" s="161"/>
      <c r="K3052" s="161"/>
      <c r="L3052" s="161"/>
      <c r="M3052" s="161"/>
      <c r="N3052" s="171"/>
      <c r="O3052" s="171"/>
      <c r="P3052" s="171"/>
      <c r="Q3052" s="171"/>
      <c r="R3052" s="171"/>
      <c r="S3052" s="171"/>
      <c r="T3052" s="208" t="str">
        <f t="shared" si="480"/>
        <v>MISSING</v>
      </c>
      <c r="U3052" s="208" t="str">
        <f t="shared" si="481"/>
        <v>MISSING</v>
      </c>
      <c r="X3052" s="56">
        <f t="shared" si="482"/>
        <v>-99</v>
      </c>
      <c r="Y3052" s="56">
        <f t="shared" si="483"/>
        <v>-99</v>
      </c>
      <c r="Z3052" s="56">
        <f t="shared" si="484"/>
        <v>-99</v>
      </c>
      <c r="AA3052" s="56">
        <f t="shared" si="485"/>
        <v>-99</v>
      </c>
      <c r="AB3052" s="56">
        <f t="shared" si="486"/>
        <v>-99</v>
      </c>
      <c r="AC3052" s="56">
        <f t="shared" si="487"/>
        <v>-99</v>
      </c>
      <c r="AD3052" s="3"/>
      <c r="AE3052" s="82">
        <f>IF(D3052=1, 'adjustment factor'!$D$4, IF(D3052=-9,-999,IF(D3052="",-999,0)))</f>
        <v>-999</v>
      </c>
      <c r="AF3052" s="82">
        <f>IF(F3052=1, 'adjustment factor'!$D$5, IF(F3052=-9,-999,IF(F3052="",-999,0)))</f>
        <v>-999</v>
      </c>
      <c r="AG3052" s="82">
        <f>IF(E3052=1, 'adjustment factor'!$D$6, IF(E3052=-9,-999,IF(E3052="",-999,0)))</f>
        <v>-999</v>
      </c>
      <c r="AH3052" s="82">
        <f>IF(K3052&gt;=45,'adjustment factor'!$D$7,IF(K3052=-9,-1200,IF(K3052="",-1200,0)))</f>
        <v>-1200</v>
      </c>
      <c r="AI3052" s="82">
        <f>IF(L3052=1, 'adjustment factor'!$D$8, IF(L3052=-9,-999,IF(L3052="",-999,0)))</f>
        <v>-999</v>
      </c>
      <c r="AJ3052" s="82">
        <f>IF(AND(M3052&gt;=1,M3052&lt;=4),'adjustment factor'!$D$9,IF(M3052=-9,-999,IF(M3052=98,-999,IF(M3052=99,-999,IF(M3052="",-999,0)))))</f>
        <v>-999</v>
      </c>
      <c r="AK3052" s="82">
        <f>IF(H3052=1, 'adjustment factor'!$D$10, IF(H3052=-9,-999,IF(H3052="",-999,0)))</f>
        <v>-999</v>
      </c>
      <c r="AL3052" s="82">
        <f>IF(G3052=1, 'adjustment factor'!$D$11, IF(G3052=-9,-999,IF(G3052="",-999,0)))</f>
        <v>-999</v>
      </c>
      <c r="AM3052" s="82">
        <f>IF(I3052=1, 'adjustment factor'!$D$12, IF(I3052=-9,-999,IF(I3052="",-999,0)))</f>
        <v>-999</v>
      </c>
      <c r="AN3052" s="82">
        <f>IF(J3052=1, 'adjustment factor'!$D$13, IF(J3052=-9,-999,IF(J3052="",-999,0)))</f>
        <v>-999</v>
      </c>
      <c r="AO3052" s="82" t="str">
        <f t="shared" si="488"/>
        <v>-999</v>
      </c>
      <c r="AP3052" s="82" t="str">
        <f t="shared" si="489"/>
        <v>MISSING</v>
      </c>
    </row>
    <row r="3053" spans="2:42">
      <c r="B3053" s="207"/>
      <c r="C3053" s="35">
        <v>3049</v>
      </c>
      <c r="D3053" s="161"/>
      <c r="E3053" s="161"/>
      <c r="F3053" s="161"/>
      <c r="G3053" s="161"/>
      <c r="H3053" s="161"/>
      <c r="I3053" s="161"/>
      <c r="J3053" s="161"/>
      <c r="K3053" s="161"/>
      <c r="L3053" s="161"/>
      <c r="M3053" s="161"/>
      <c r="N3053" s="171"/>
      <c r="O3053" s="171"/>
      <c r="P3053" s="171"/>
      <c r="Q3053" s="171"/>
      <c r="R3053" s="171"/>
      <c r="S3053" s="171"/>
      <c r="T3053" s="208" t="str">
        <f t="shared" si="480"/>
        <v>MISSING</v>
      </c>
      <c r="U3053" s="208" t="str">
        <f t="shared" si="481"/>
        <v>MISSING</v>
      </c>
      <c r="X3053" s="56">
        <f t="shared" si="482"/>
        <v>-99</v>
      </c>
      <c r="Y3053" s="56">
        <f t="shared" si="483"/>
        <v>-99</v>
      </c>
      <c r="Z3053" s="56">
        <f t="shared" si="484"/>
        <v>-99</v>
      </c>
      <c r="AA3053" s="56">
        <f t="shared" si="485"/>
        <v>-99</v>
      </c>
      <c r="AB3053" s="56">
        <f t="shared" si="486"/>
        <v>-99</v>
      </c>
      <c r="AC3053" s="56">
        <f t="shared" si="487"/>
        <v>-99</v>
      </c>
      <c r="AD3053" s="3"/>
      <c r="AE3053" s="82">
        <f>IF(D3053=1, 'adjustment factor'!$D$4, IF(D3053=-9,-999,IF(D3053="",-999,0)))</f>
        <v>-999</v>
      </c>
      <c r="AF3053" s="82">
        <f>IF(F3053=1, 'adjustment factor'!$D$5, IF(F3053=-9,-999,IF(F3053="",-999,0)))</f>
        <v>-999</v>
      </c>
      <c r="AG3053" s="82">
        <f>IF(E3053=1, 'adjustment factor'!$D$6, IF(E3053=-9,-999,IF(E3053="",-999,0)))</f>
        <v>-999</v>
      </c>
      <c r="AH3053" s="82">
        <f>IF(K3053&gt;=45,'adjustment factor'!$D$7,IF(K3053=-9,-1200,IF(K3053="",-1200,0)))</f>
        <v>-1200</v>
      </c>
      <c r="AI3053" s="82">
        <f>IF(L3053=1, 'adjustment factor'!$D$8, IF(L3053=-9,-999,IF(L3053="",-999,0)))</f>
        <v>-999</v>
      </c>
      <c r="AJ3053" s="82">
        <f>IF(AND(M3053&gt;=1,M3053&lt;=4),'adjustment factor'!$D$9,IF(M3053=-9,-999,IF(M3053=98,-999,IF(M3053=99,-999,IF(M3053="",-999,0)))))</f>
        <v>-999</v>
      </c>
      <c r="AK3053" s="82">
        <f>IF(H3053=1, 'adjustment factor'!$D$10, IF(H3053=-9,-999,IF(H3053="",-999,0)))</f>
        <v>-999</v>
      </c>
      <c r="AL3053" s="82">
        <f>IF(G3053=1, 'adjustment factor'!$D$11, IF(G3053=-9,-999,IF(G3053="",-999,0)))</f>
        <v>-999</v>
      </c>
      <c r="AM3053" s="82">
        <f>IF(I3053=1, 'adjustment factor'!$D$12, IF(I3053=-9,-999,IF(I3053="",-999,0)))</f>
        <v>-999</v>
      </c>
      <c r="AN3053" s="82">
        <f>IF(J3053=1, 'adjustment factor'!$D$13, IF(J3053=-9,-999,IF(J3053="",-999,0)))</f>
        <v>-999</v>
      </c>
      <c r="AO3053" s="82" t="str">
        <f t="shared" si="488"/>
        <v>-999</v>
      </c>
      <c r="AP3053" s="82" t="str">
        <f t="shared" si="489"/>
        <v>MISSING</v>
      </c>
    </row>
    <row r="3054" spans="2:42">
      <c r="B3054" s="207"/>
      <c r="C3054" s="35">
        <v>3050</v>
      </c>
      <c r="D3054" s="161"/>
      <c r="E3054" s="161"/>
      <c r="F3054" s="161"/>
      <c r="G3054" s="161"/>
      <c r="H3054" s="161"/>
      <c r="I3054" s="161"/>
      <c r="J3054" s="161"/>
      <c r="K3054" s="161"/>
      <c r="L3054" s="161"/>
      <c r="M3054" s="161"/>
      <c r="N3054" s="171"/>
      <c r="O3054" s="171"/>
      <c r="P3054" s="171"/>
      <c r="Q3054" s="171"/>
      <c r="R3054" s="171"/>
      <c r="S3054" s="171"/>
      <c r="T3054" s="208" t="str">
        <f t="shared" si="480"/>
        <v>MISSING</v>
      </c>
      <c r="U3054" s="208" t="str">
        <f t="shared" si="481"/>
        <v>MISSING</v>
      </c>
      <c r="X3054" s="56">
        <f t="shared" si="482"/>
        <v>-99</v>
      </c>
      <c r="Y3054" s="56">
        <f t="shared" si="483"/>
        <v>-99</v>
      </c>
      <c r="Z3054" s="56">
        <f t="shared" si="484"/>
        <v>-99</v>
      </c>
      <c r="AA3054" s="56">
        <f t="shared" si="485"/>
        <v>-99</v>
      </c>
      <c r="AB3054" s="56">
        <f t="shared" si="486"/>
        <v>-99</v>
      </c>
      <c r="AC3054" s="56">
        <f t="shared" si="487"/>
        <v>-99</v>
      </c>
      <c r="AD3054" s="3"/>
      <c r="AE3054" s="82">
        <f>IF(D3054=1, 'adjustment factor'!$D$4, IF(D3054=-9,-999,IF(D3054="",-999,0)))</f>
        <v>-999</v>
      </c>
      <c r="AF3054" s="82">
        <f>IF(F3054=1, 'adjustment factor'!$D$5, IF(F3054=-9,-999,IF(F3054="",-999,0)))</f>
        <v>-999</v>
      </c>
      <c r="AG3054" s="82">
        <f>IF(E3054=1, 'adjustment factor'!$D$6, IF(E3054=-9,-999,IF(E3054="",-999,0)))</f>
        <v>-999</v>
      </c>
      <c r="AH3054" s="82">
        <f>IF(K3054&gt;=45,'adjustment factor'!$D$7,IF(K3054=-9,-1200,IF(K3054="",-1200,0)))</f>
        <v>-1200</v>
      </c>
      <c r="AI3054" s="82">
        <f>IF(L3054=1, 'adjustment factor'!$D$8, IF(L3054=-9,-999,IF(L3054="",-999,0)))</f>
        <v>-999</v>
      </c>
      <c r="AJ3054" s="82">
        <f>IF(AND(M3054&gt;=1,M3054&lt;=4),'adjustment factor'!$D$9,IF(M3054=-9,-999,IF(M3054=98,-999,IF(M3054=99,-999,IF(M3054="",-999,0)))))</f>
        <v>-999</v>
      </c>
      <c r="AK3054" s="82">
        <f>IF(H3054=1, 'adjustment factor'!$D$10, IF(H3054=-9,-999,IF(H3054="",-999,0)))</f>
        <v>-999</v>
      </c>
      <c r="AL3054" s="82">
        <f>IF(G3054=1, 'adjustment factor'!$D$11, IF(G3054=-9,-999,IF(G3054="",-999,0)))</f>
        <v>-999</v>
      </c>
      <c r="AM3054" s="82">
        <f>IF(I3054=1, 'adjustment factor'!$D$12, IF(I3054=-9,-999,IF(I3054="",-999,0)))</f>
        <v>-999</v>
      </c>
      <c r="AN3054" s="82">
        <f>IF(J3054=1, 'adjustment factor'!$D$13, IF(J3054=-9,-999,IF(J3054="",-999,0)))</f>
        <v>-999</v>
      </c>
      <c r="AO3054" s="82" t="str">
        <f t="shared" si="488"/>
        <v>-999</v>
      </c>
      <c r="AP3054" s="82" t="str">
        <f t="shared" si="489"/>
        <v>MISSING</v>
      </c>
    </row>
    <row r="3055" spans="2:42">
      <c r="B3055" s="207"/>
      <c r="C3055" s="35">
        <v>3051</v>
      </c>
      <c r="D3055" s="161"/>
      <c r="E3055" s="161"/>
      <c r="F3055" s="161"/>
      <c r="G3055" s="161"/>
      <c r="H3055" s="161"/>
      <c r="I3055" s="161"/>
      <c r="J3055" s="161"/>
      <c r="K3055" s="161"/>
      <c r="L3055" s="161"/>
      <c r="M3055" s="161"/>
      <c r="N3055" s="171"/>
      <c r="O3055" s="171"/>
      <c r="P3055" s="171"/>
      <c r="Q3055" s="171"/>
      <c r="R3055" s="171"/>
      <c r="S3055" s="171"/>
      <c r="T3055" s="208" t="str">
        <f t="shared" si="480"/>
        <v>MISSING</v>
      </c>
      <c r="U3055" s="208" t="str">
        <f t="shared" si="481"/>
        <v>MISSING</v>
      </c>
      <c r="X3055" s="56">
        <f t="shared" si="482"/>
        <v>-99</v>
      </c>
      <c r="Y3055" s="56">
        <f t="shared" si="483"/>
        <v>-99</v>
      </c>
      <c r="Z3055" s="56">
        <f t="shared" si="484"/>
        <v>-99</v>
      </c>
      <c r="AA3055" s="56">
        <f t="shared" si="485"/>
        <v>-99</v>
      </c>
      <c r="AB3055" s="56">
        <f t="shared" si="486"/>
        <v>-99</v>
      </c>
      <c r="AC3055" s="56">
        <f t="shared" si="487"/>
        <v>-99</v>
      </c>
      <c r="AD3055" s="3"/>
      <c r="AE3055" s="82">
        <f>IF(D3055=1, 'adjustment factor'!$D$4, IF(D3055=-9,-999,IF(D3055="",-999,0)))</f>
        <v>-999</v>
      </c>
      <c r="AF3055" s="82">
        <f>IF(F3055=1, 'adjustment factor'!$D$5, IF(F3055=-9,-999,IF(F3055="",-999,0)))</f>
        <v>-999</v>
      </c>
      <c r="AG3055" s="82">
        <f>IF(E3055=1, 'adjustment factor'!$D$6, IF(E3055=-9,-999,IF(E3055="",-999,0)))</f>
        <v>-999</v>
      </c>
      <c r="AH3055" s="82">
        <f>IF(K3055&gt;=45,'adjustment factor'!$D$7,IF(K3055=-9,-1200,IF(K3055="",-1200,0)))</f>
        <v>-1200</v>
      </c>
      <c r="AI3055" s="82">
        <f>IF(L3055=1, 'adjustment factor'!$D$8, IF(L3055=-9,-999,IF(L3055="",-999,0)))</f>
        <v>-999</v>
      </c>
      <c r="AJ3055" s="82">
        <f>IF(AND(M3055&gt;=1,M3055&lt;=4),'adjustment factor'!$D$9,IF(M3055=-9,-999,IF(M3055=98,-999,IF(M3055=99,-999,IF(M3055="",-999,0)))))</f>
        <v>-999</v>
      </c>
      <c r="AK3055" s="82">
        <f>IF(H3055=1, 'adjustment factor'!$D$10, IF(H3055=-9,-999,IF(H3055="",-999,0)))</f>
        <v>-999</v>
      </c>
      <c r="AL3055" s="82">
        <f>IF(G3055=1, 'adjustment factor'!$D$11, IF(G3055=-9,-999,IF(G3055="",-999,0)))</f>
        <v>-999</v>
      </c>
      <c r="AM3055" s="82">
        <f>IF(I3055=1, 'adjustment factor'!$D$12, IF(I3055=-9,-999,IF(I3055="",-999,0)))</f>
        <v>-999</v>
      </c>
      <c r="AN3055" s="82">
        <f>IF(J3055=1, 'adjustment factor'!$D$13, IF(J3055=-9,-999,IF(J3055="",-999,0)))</f>
        <v>-999</v>
      </c>
      <c r="AO3055" s="82" t="str">
        <f t="shared" si="488"/>
        <v>-999</v>
      </c>
      <c r="AP3055" s="82" t="str">
        <f t="shared" si="489"/>
        <v>MISSING</v>
      </c>
    </row>
    <row r="3056" spans="2:42">
      <c r="B3056" s="207"/>
      <c r="C3056" s="35">
        <v>3052</v>
      </c>
      <c r="D3056" s="161"/>
      <c r="E3056" s="161"/>
      <c r="F3056" s="161"/>
      <c r="G3056" s="161"/>
      <c r="H3056" s="161"/>
      <c r="I3056" s="161"/>
      <c r="J3056" s="161"/>
      <c r="K3056" s="161"/>
      <c r="L3056" s="161"/>
      <c r="M3056" s="161"/>
      <c r="N3056" s="171"/>
      <c r="O3056" s="171"/>
      <c r="P3056" s="171"/>
      <c r="Q3056" s="171"/>
      <c r="R3056" s="171"/>
      <c r="S3056" s="171"/>
      <c r="T3056" s="208" t="str">
        <f t="shared" si="480"/>
        <v>MISSING</v>
      </c>
      <c r="U3056" s="208" t="str">
        <f t="shared" si="481"/>
        <v>MISSING</v>
      </c>
      <c r="X3056" s="56">
        <f t="shared" si="482"/>
        <v>-99</v>
      </c>
      <c r="Y3056" s="56">
        <f t="shared" si="483"/>
        <v>-99</v>
      </c>
      <c r="Z3056" s="56">
        <f t="shared" si="484"/>
        <v>-99</v>
      </c>
      <c r="AA3056" s="56">
        <f t="shared" si="485"/>
        <v>-99</v>
      </c>
      <c r="AB3056" s="56">
        <f t="shared" si="486"/>
        <v>-99</v>
      </c>
      <c r="AC3056" s="56">
        <f t="shared" si="487"/>
        <v>-99</v>
      </c>
      <c r="AD3056" s="3"/>
      <c r="AE3056" s="82">
        <f>IF(D3056=1, 'adjustment factor'!$D$4, IF(D3056=-9,-999,IF(D3056="",-999,0)))</f>
        <v>-999</v>
      </c>
      <c r="AF3056" s="82">
        <f>IF(F3056=1, 'adjustment factor'!$D$5, IF(F3056=-9,-999,IF(F3056="",-999,0)))</f>
        <v>-999</v>
      </c>
      <c r="AG3056" s="82">
        <f>IF(E3056=1, 'adjustment factor'!$D$6, IF(E3056=-9,-999,IF(E3056="",-999,0)))</f>
        <v>-999</v>
      </c>
      <c r="AH3056" s="82">
        <f>IF(K3056&gt;=45,'adjustment factor'!$D$7,IF(K3056=-9,-1200,IF(K3056="",-1200,0)))</f>
        <v>-1200</v>
      </c>
      <c r="AI3056" s="82">
        <f>IF(L3056=1, 'adjustment factor'!$D$8, IF(L3056=-9,-999,IF(L3056="",-999,0)))</f>
        <v>-999</v>
      </c>
      <c r="AJ3056" s="82">
        <f>IF(AND(M3056&gt;=1,M3056&lt;=4),'adjustment factor'!$D$9,IF(M3056=-9,-999,IF(M3056=98,-999,IF(M3056=99,-999,IF(M3056="",-999,0)))))</f>
        <v>-999</v>
      </c>
      <c r="AK3056" s="82">
        <f>IF(H3056=1, 'adjustment factor'!$D$10, IF(H3056=-9,-999,IF(H3056="",-999,0)))</f>
        <v>-999</v>
      </c>
      <c r="AL3056" s="82">
        <f>IF(G3056=1, 'adjustment factor'!$D$11, IF(G3056=-9,-999,IF(G3056="",-999,0)))</f>
        <v>-999</v>
      </c>
      <c r="AM3056" s="82">
        <f>IF(I3056=1, 'adjustment factor'!$D$12, IF(I3056=-9,-999,IF(I3056="",-999,0)))</f>
        <v>-999</v>
      </c>
      <c r="AN3056" s="82">
        <f>IF(J3056=1, 'adjustment factor'!$D$13, IF(J3056=-9,-999,IF(J3056="",-999,0)))</f>
        <v>-999</v>
      </c>
      <c r="AO3056" s="82" t="str">
        <f t="shared" si="488"/>
        <v>-999</v>
      </c>
      <c r="AP3056" s="82" t="str">
        <f t="shared" si="489"/>
        <v>MISSING</v>
      </c>
    </row>
    <row r="3057" spans="2:42">
      <c r="B3057" s="207"/>
      <c r="C3057" s="35">
        <v>3053</v>
      </c>
      <c r="D3057" s="161"/>
      <c r="E3057" s="161"/>
      <c r="F3057" s="161"/>
      <c r="G3057" s="161"/>
      <c r="H3057" s="161"/>
      <c r="I3057" s="161"/>
      <c r="J3057" s="161"/>
      <c r="K3057" s="161"/>
      <c r="L3057" s="161"/>
      <c r="M3057" s="161"/>
      <c r="N3057" s="171"/>
      <c r="O3057" s="171"/>
      <c r="P3057" s="171"/>
      <c r="Q3057" s="171"/>
      <c r="R3057" s="171"/>
      <c r="S3057" s="171"/>
      <c r="T3057" s="208" t="str">
        <f t="shared" si="480"/>
        <v>MISSING</v>
      </c>
      <c r="U3057" s="208" t="str">
        <f t="shared" si="481"/>
        <v>MISSING</v>
      </c>
      <c r="X3057" s="56">
        <f t="shared" si="482"/>
        <v>-99</v>
      </c>
      <c r="Y3057" s="56">
        <f t="shared" si="483"/>
        <v>-99</v>
      </c>
      <c r="Z3057" s="56">
        <f t="shared" si="484"/>
        <v>-99</v>
      </c>
      <c r="AA3057" s="56">
        <f t="shared" si="485"/>
        <v>-99</v>
      </c>
      <c r="AB3057" s="56">
        <f t="shared" si="486"/>
        <v>-99</v>
      </c>
      <c r="AC3057" s="56">
        <f t="shared" si="487"/>
        <v>-99</v>
      </c>
      <c r="AD3057" s="3"/>
      <c r="AE3057" s="82">
        <f>IF(D3057=1, 'adjustment factor'!$D$4, IF(D3057=-9,-999,IF(D3057="",-999,0)))</f>
        <v>-999</v>
      </c>
      <c r="AF3057" s="82">
        <f>IF(F3057=1, 'adjustment factor'!$D$5, IF(F3057=-9,-999,IF(F3057="",-999,0)))</f>
        <v>-999</v>
      </c>
      <c r="AG3057" s="82">
        <f>IF(E3057=1, 'adjustment factor'!$D$6, IF(E3057=-9,-999,IF(E3057="",-999,0)))</f>
        <v>-999</v>
      </c>
      <c r="AH3057" s="82">
        <f>IF(K3057&gt;=45,'adjustment factor'!$D$7,IF(K3057=-9,-1200,IF(K3057="",-1200,0)))</f>
        <v>-1200</v>
      </c>
      <c r="AI3057" s="82">
        <f>IF(L3057=1, 'adjustment factor'!$D$8, IF(L3057=-9,-999,IF(L3057="",-999,0)))</f>
        <v>-999</v>
      </c>
      <c r="AJ3057" s="82">
        <f>IF(AND(M3057&gt;=1,M3057&lt;=4),'adjustment factor'!$D$9,IF(M3057=-9,-999,IF(M3057=98,-999,IF(M3057=99,-999,IF(M3057="",-999,0)))))</f>
        <v>-999</v>
      </c>
      <c r="AK3057" s="82">
        <f>IF(H3057=1, 'adjustment factor'!$D$10, IF(H3057=-9,-999,IF(H3057="",-999,0)))</f>
        <v>-999</v>
      </c>
      <c r="AL3057" s="82">
        <f>IF(G3057=1, 'adjustment factor'!$D$11, IF(G3057=-9,-999,IF(G3057="",-999,0)))</f>
        <v>-999</v>
      </c>
      <c r="AM3057" s="82">
        <f>IF(I3057=1, 'adjustment factor'!$D$12, IF(I3057=-9,-999,IF(I3057="",-999,0)))</f>
        <v>-999</v>
      </c>
      <c r="AN3057" s="82">
        <f>IF(J3057=1, 'adjustment factor'!$D$13, IF(J3057=-9,-999,IF(J3057="",-999,0)))</f>
        <v>-999</v>
      </c>
      <c r="AO3057" s="82" t="str">
        <f t="shared" si="488"/>
        <v>-999</v>
      </c>
      <c r="AP3057" s="82" t="str">
        <f t="shared" si="489"/>
        <v>MISSING</v>
      </c>
    </row>
    <row r="3058" spans="2:42">
      <c r="B3058" s="207"/>
      <c r="C3058" s="35">
        <v>3054</v>
      </c>
      <c r="D3058" s="161"/>
      <c r="E3058" s="161"/>
      <c r="F3058" s="161"/>
      <c r="G3058" s="161"/>
      <c r="H3058" s="161"/>
      <c r="I3058" s="161"/>
      <c r="J3058" s="161"/>
      <c r="K3058" s="161"/>
      <c r="L3058" s="161"/>
      <c r="M3058" s="161"/>
      <c r="N3058" s="171"/>
      <c r="O3058" s="171"/>
      <c r="P3058" s="171"/>
      <c r="Q3058" s="171"/>
      <c r="R3058" s="171"/>
      <c r="S3058" s="171"/>
      <c r="T3058" s="208" t="str">
        <f t="shared" si="480"/>
        <v>MISSING</v>
      </c>
      <c r="U3058" s="208" t="str">
        <f t="shared" si="481"/>
        <v>MISSING</v>
      </c>
      <c r="X3058" s="56">
        <f t="shared" si="482"/>
        <v>-99</v>
      </c>
      <c r="Y3058" s="56">
        <f t="shared" si="483"/>
        <v>-99</v>
      </c>
      <c r="Z3058" s="56">
        <f t="shared" si="484"/>
        <v>-99</v>
      </c>
      <c r="AA3058" s="56">
        <f t="shared" si="485"/>
        <v>-99</v>
      </c>
      <c r="AB3058" s="56">
        <f t="shared" si="486"/>
        <v>-99</v>
      </c>
      <c r="AC3058" s="56">
        <f t="shared" si="487"/>
        <v>-99</v>
      </c>
      <c r="AD3058" s="3"/>
      <c r="AE3058" s="82">
        <f>IF(D3058=1, 'adjustment factor'!$D$4, IF(D3058=-9,-999,IF(D3058="",-999,0)))</f>
        <v>-999</v>
      </c>
      <c r="AF3058" s="82">
        <f>IF(F3058=1, 'adjustment factor'!$D$5, IF(F3058=-9,-999,IF(F3058="",-999,0)))</f>
        <v>-999</v>
      </c>
      <c r="AG3058" s="82">
        <f>IF(E3058=1, 'adjustment factor'!$D$6, IF(E3058=-9,-999,IF(E3058="",-999,0)))</f>
        <v>-999</v>
      </c>
      <c r="AH3058" s="82">
        <f>IF(K3058&gt;=45,'adjustment factor'!$D$7,IF(K3058=-9,-1200,IF(K3058="",-1200,0)))</f>
        <v>-1200</v>
      </c>
      <c r="AI3058" s="82">
        <f>IF(L3058=1, 'adjustment factor'!$D$8, IF(L3058=-9,-999,IF(L3058="",-999,0)))</f>
        <v>-999</v>
      </c>
      <c r="AJ3058" s="82">
        <f>IF(AND(M3058&gt;=1,M3058&lt;=4),'adjustment factor'!$D$9,IF(M3058=-9,-999,IF(M3058=98,-999,IF(M3058=99,-999,IF(M3058="",-999,0)))))</f>
        <v>-999</v>
      </c>
      <c r="AK3058" s="82">
        <f>IF(H3058=1, 'adjustment factor'!$D$10, IF(H3058=-9,-999,IF(H3058="",-999,0)))</f>
        <v>-999</v>
      </c>
      <c r="AL3058" s="82">
        <f>IF(G3058=1, 'adjustment factor'!$D$11, IF(G3058=-9,-999,IF(G3058="",-999,0)))</f>
        <v>-999</v>
      </c>
      <c r="AM3058" s="82">
        <f>IF(I3058=1, 'adjustment factor'!$D$12, IF(I3058=-9,-999,IF(I3058="",-999,0)))</f>
        <v>-999</v>
      </c>
      <c r="AN3058" s="82">
        <f>IF(J3058=1, 'adjustment factor'!$D$13, IF(J3058=-9,-999,IF(J3058="",-999,0)))</f>
        <v>-999</v>
      </c>
      <c r="AO3058" s="82" t="str">
        <f t="shared" si="488"/>
        <v>-999</v>
      </c>
      <c r="AP3058" s="82" t="str">
        <f t="shared" si="489"/>
        <v>MISSING</v>
      </c>
    </row>
    <row r="3059" spans="2:42">
      <c r="B3059" s="207"/>
      <c r="C3059" s="35">
        <v>3055</v>
      </c>
      <c r="D3059" s="161"/>
      <c r="E3059" s="161"/>
      <c r="F3059" s="161"/>
      <c r="G3059" s="161"/>
      <c r="H3059" s="161"/>
      <c r="I3059" s="161"/>
      <c r="J3059" s="161"/>
      <c r="K3059" s="161"/>
      <c r="L3059" s="161"/>
      <c r="M3059" s="161"/>
      <c r="N3059" s="171"/>
      <c r="O3059" s="171"/>
      <c r="P3059" s="171"/>
      <c r="Q3059" s="171"/>
      <c r="R3059" s="171"/>
      <c r="S3059" s="171"/>
      <c r="T3059" s="208" t="str">
        <f t="shared" si="480"/>
        <v>MISSING</v>
      </c>
      <c r="U3059" s="208" t="str">
        <f t="shared" si="481"/>
        <v>MISSING</v>
      </c>
      <c r="X3059" s="56">
        <f t="shared" si="482"/>
        <v>-99</v>
      </c>
      <c r="Y3059" s="56">
        <f t="shared" si="483"/>
        <v>-99</v>
      </c>
      <c r="Z3059" s="56">
        <f t="shared" si="484"/>
        <v>-99</v>
      </c>
      <c r="AA3059" s="56">
        <f t="shared" si="485"/>
        <v>-99</v>
      </c>
      <c r="AB3059" s="56">
        <f t="shared" si="486"/>
        <v>-99</v>
      </c>
      <c r="AC3059" s="56">
        <f t="shared" si="487"/>
        <v>-99</v>
      </c>
      <c r="AD3059" s="3"/>
      <c r="AE3059" s="82">
        <f>IF(D3059=1, 'adjustment factor'!$D$4, IF(D3059=-9,-999,IF(D3059="",-999,0)))</f>
        <v>-999</v>
      </c>
      <c r="AF3059" s="82">
        <f>IF(F3059=1, 'adjustment factor'!$D$5, IF(F3059=-9,-999,IF(F3059="",-999,0)))</f>
        <v>-999</v>
      </c>
      <c r="AG3059" s="82">
        <f>IF(E3059=1, 'adjustment factor'!$D$6, IF(E3059=-9,-999,IF(E3059="",-999,0)))</f>
        <v>-999</v>
      </c>
      <c r="AH3059" s="82">
        <f>IF(K3059&gt;=45,'adjustment factor'!$D$7,IF(K3059=-9,-1200,IF(K3059="",-1200,0)))</f>
        <v>-1200</v>
      </c>
      <c r="AI3059" s="82">
        <f>IF(L3059=1, 'adjustment factor'!$D$8, IF(L3059=-9,-999,IF(L3059="",-999,0)))</f>
        <v>-999</v>
      </c>
      <c r="AJ3059" s="82">
        <f>IF(AND(M3059&gt;=1,M3059&lt;=4),'adjustment factor'!$D$9,IF(M3059=-9,-999,IF(M3059=98,-999,IF(M3059=99,-999,IF(M3059="",-999,0)))))</f>
        <v>-999</v>
      </c>
      <c r="AK3059" s="82">
        <f>IF(H3059=1, 'adjustment factor'!$D$10, IF(H3059=-9,-999,IF(H3059="",-999,0)))</f>
        <v>-999</v>
      </c>
      <c r="AL3059" s="82">
        <f>IF(G3059=1, 'adjustment factor'!$D$11, IF(G3059=-9,-999,IF(G3059="",-999,0)))</f>
        <v>-999</v>
      </c>
      <c r="AM3059" s="82">
        <f>IF(I3059=1, 'adjustment factor'!$D$12, IF(I3059=-9,-999,IF(I3059="",-999,0)))</f>
        <v>-999</v>
      </c>
      <c r="AN3059" s="82">
        <f>IF(J3059=1, 'adjustment factor'!$D$13, IF(J3059=-9,-999,IF(J3059="",-999,0)))</f>
        <v>-999</v>
      </c>
      <c r="AO3059" s="82" t="str">
        <f t="shared" si="488"/>
        <v>-999</v>
      </c>
      <c r="AP3059" s="82" t="str">
        <f t="shared" si="489"/>
        <v>MISSING</v>
      </c>
    </row>
    <row r="3060" spans="2:42">
      <c r="B3060" s="207"/>
      <c r="C3060" s="35">
        <v>3056</v>
      </c>
      <c r="D3060" s="161"/>
      <c r="E3060" s="161"/>
      <c r="F3060" s="161"/>
      <c r="G3060" s="161"/>
      <c r="H3060" s="161"/>
      <c r="I3060" s="161"/>
      <c r="J3060" s="161"/>
      <c r="K3060" s="161"/>
      <c r="L3060" s="161"/>
      <c r="M3060" s="161"/>
      <c r="N3060" s="171"/>
      <c r="O3060" s="171"/>
      <c r="P3060" s="171"/>
      <c r="Q3060" s="171"/>
      <c r="R3060" s="171"/>
      <c r="S3060" s="171"/>
      <c r="T3060" s="208" t="str">
        <f t="shared" si="480"/>
        <v>MISSING</v>
      </c>
      <c r="U3060" s="208" t="str">
        <f t="shared" si="481"/>
        <v>MISSING</v>
      </c>
      <c r="X3060" s="56">
        <f t="shared" si="482"/>
        <v>-99</v>
      </c>
      <c r="Y3060" s="56">
        <f t="shared" si="483"/>
        <v>-99</v>
      </c>
      <c r="Z3060" s="56">
        <f t="shared" si="484"/>
        <v>-99</v>
      </c>
      <c r="AA3060" s="56">
        <f t="shared" si="485"/>
        <v>-99</v>
      </c>
      <c r="AB3060" s="56">
        <f t="shared" si="486"/>
        <v>-99</v>
      </c>
      <c r="AC3060" s="56">
        <f t="shared" si="487"/>
        <v>-99</v>
      </c>
      <c r="AD3060" s="3"/>
      <c r="AE3060" s="82">
        <f>IF(D3060=1, 'adjustment factor'!$D$4, IF(D3060=-9,-999,IF(D3060="",-999,0)))</f>
        <v>-999</v>
      </c>
      <c r="AF3060" s="82">
        <f>IF(F3060=1, 'adjustment factor'!$D$5, IF(F3060=-9,-999,IF(F3060="",-999,0)))</f>
        <v>-999</v>
      </c>
      <c r="AG3060" s="82">
        <f>IF(E3060=1, 'adjustment factor'!$D$6, IF(E3060=-9,-999,IF(E3060="",-999,0)))</f>
        <v>-999</v>
      </c>
      <c r="AH3060" s="82">
        <f>IF(K3060&gt;=45,'adjustment factor'!$D$7,IF(K3060=-9,-1200,IF(K3060="",-1200,0)))</f>
        <v>-1200</v>
      </c>
      <c r="AI3060" s="82">
        <f>IF(L3060=1, 'adjustment factor'!$D$8, IF(L3060=-9,-999,IF(L3060="",-999,0)))</f>
        <v>-999</v>
      </c>
      <c r="AJ3060" s="82">
        <f>IF(AND(M3060&gt;=1,M3060&lt;=4),'adjustment factor'!$D$9,IF(M3060=-9,-999,IF(M3060=98,-999,IF(M3060=99,-999,IF(M3060="",-999,0)))))</f>
        <v>-999</v>
      </c>
      <c r="AK3060" s="82">
        <f>IF(H3060=1, 'adjustment factor'!$D$10, IF(H3060=-9,-999,IF(H3060="",-999,0)))</f>
        <v>-999</v>
      </c>
      <c r="AL3060" s="82">
        <f>IF(G3060=1, 'adjustment factor'!$D$11, IF(G3060=-9,-999,IF(G3060="",-999,0)))</f>
        <v>-999</v>
      </c>
      <c r="AM3060" s="82">
        <f>IF(I3060=1, 'adjustment factor'!$D$12, IF(I3060=-9,-999,IF(I3060="",-999,0)))</f>
        <v>-999</v>
      </c>
      <c r="AN3060" s="82">
        <f>IF(J3060=1, 'adjustment factor'!$D$13, IF(J3060=-9,-999,IF(J3060="",-999,0)))</f>
        <v>-999</v>
      </c>
      <c r="AO3060" s="82" t="str">
        <f t="shared" si="488"/>
        <v>-999</v>
      </c>
      <c r="AP3060" s="82" t="str">
        <f t="shared" si="489"/>
        <v>MISSING</v>
      </c>
    </row>
    <row r="3061" spans="2:42">
      <c r="B3061" s="207"/>
      <c r="C3061" s="35">
        <v>3057</v>
      </c>
      <c r="D3061" s="161"/>
      <c r="E3061" s="161"/>
      <c r="F3061" s="161"/>
      <c r="G3061" s="161"/>
      <c r="H3061" s="161"/>
      <c r="I3061" s="161"/>
      <c r="J3061" s="161"/>
      <c r="K3061" s="161"/>
      <c r="L3061" s="161"/>
      <c r="M3061" s="161"/>
      <c r="N3061" s="171"/>
      <c r="O3061" s="171"/>
      <c r="P3061" s="171"/>
      <c r="Q3061" s="171"/>
      <c r="R3061" s="171"/>
      <c r="S3061" s="171"/>
      <c r="T3061" s="208" t="str">
        <f t="shared" si="480"/>
        <v>MISSING</v>
      </c>
      <c r="U3061" s="208" t="str">
        <f t="shared" si="481"/>
        <v>MISSING</v>
      </c>
      <c r="X3061" s="56">
        <f t="shared" si="482"/>
        <v>-99</v>
      </c>
      <c r="Y3061" s="56">
        <f t="shared" si="483"/>
        <v>-99</v>
      </c>
      <c r="Z3061" s="56">
        <f t="shared" si="484"/>
        <v>-99</v>
      </c>
      <c r="AA3061" s="56">
        <f t="shared" si="485"/>
        <v>-99</v>
      </c>
      <c r="AB3061" s="56">
        <f t="shared" si="486"/>
        <v>-99</v>
      </c>
      <c r="AC3061" s="56">
        <f t="shared" si="487"/>
        <v>-99</v>
      </c>
      <c r="AD3061" s="3"/>
      <c r="AE3061" s="82">
        <f>IF(D3061=1, 'adjustment factor'!$D$4, IF(D3061=-9,-999,IF(D3061="",-999,0)))</f>
        <v>-999</v>
      </c>
      <c r="AF3061" s="82">
        <f>IF(F3061=1, 'adjustment factor'!$D$5, IF(F3061=-9,-999,IF(F3061="",-999,0)))</f>
        <v>-999</v>
      </c>
      <c r="AG3061" s="82">
        <f>IF(E3061=1, 'adjustment factor'!$D$6, IF(E3061=-9,-999,IF(E3061="",-999,0)))</f>
        <v>-999</v>
      </c>
      <c r="AH3061" s="82">
        <f>IF(K3061&gt;=45,'adjustment factor'!$D$7,IF(K3061=-9,-1200,IF(K3061="",-1200,0)))</f>
        <v>-1200</v>
      </c>
      <c r="AI3061" s="82">
        <f>IF(L3061=1, 'adjustment factor'!$D$8, IF(L3061=-9,-999,IF(L3061="",-999,0)))</f>
        <v>-999</v>
      </c>
      <c r="AJ3061" s="82">
        <f>IF(AND(M3061&gt;=1,M3061&lt;=4),'adjustment factor'!$D$9,IF(M3061=-9,-999,IF(M3061=98,-999,IF(M3061=99,-999,IF(M3061="",-999,0)))))</f>
        <v>-999</v>
      </c>
      <c r="AK3061" s="82">
        <f>IF(H3061=1, 'adjustment factor'!$D$10, IF(H3061=-9,-999,IF(H3061="",-999,0)))</f>
        <v>-999</v>
      </c>
      <c r="AL3061" s="82">
        <f>IF(G3061=1, 'adjustment factor'!$D$11, IF(G3061=-9,-999,IF(G3061="",-999,0)))</f>
        <v>-999</v>
      </c>
      <c r="AM3061" s="82">
        <f>IF(I3061=1, 'adjustment factor'!$D$12, IF(I3061=-9,-999,IF(I3061="",-999,0)))</f>
        <v>-999</v>
      </c>
      <c r="AN3061" s="82">
        <f>IF(J3061=1, 'adjustment factor'!$D$13, IF(J3061=-9,-999,IF(J3061="",-999,0)))</f>
        <v>-999</v>
      </c>
      <c r="AO3061" s="82" t="str">
        <f t="shared" si="488"/>
        <v>-999</v>
      </c>
      <c r="AP3061" s="82" t="str">
        <f t="shared" si="489"/>
        <v>MISSING</v>
      </c>
    </row>
    <row r="3062" spans="2:42">
      <c r="B3062" s="207"/>
      <c r="C3062" s="35">
        <v>3058</v>
      </c>
      <c r="D3062" s="161"/>
      <c r="E3062" s="161"/>
      <c r="F3062" s="161"/>
      <c r="G3062" s="161"/>
      <c r="H3062" s="161"/>
      <c r="I3062" s="161"/>
      <c r="J3062" s="161"/>
      <c r="K3062" s="161"/>
      <c r="L3062" s="161"/>
      <c r="M3062" s="161"/>
      <c r="N3062" s="171"/>
      <c r="O3062" s="171"/>
      <c r="P3062" s="171"/>
      <c r="Q3062" s="171"/>
      <c r="R3062" s="171"/>
      <c r="S3062" s="171"/>
      <c r="T3062" s="208" t="str">
        <f t="shared" si="480"/>
        <v>MISSING</v>
      </c>
      <c r="U3062" s="208" t="str">
        <f t="shared" si="481"/>
        <v>MISSING</v>
      </c>
      <c r="X3062" s="56">
        <f t="shared" si="482"/>
        <v>-99</v>
      </c>
      <c r="Y3062" s="56">
        <f t="shared" si="483"/>
        <v>-99</v>
      </c>
      <c r="Z3062" s="56">
        <f t="shared" si="484"/>
        <v>-99</v>
      </c>
      <c r="AA3062" s="56">
        <f t="shared" si="485"/>
        <v>-99</v>
      </c>
      <c r="AB3062" s="56">
        <f t="shared" si="486"/>
        <v>-99</v>
      </c>
      <c r="AC3062" s="56">
        <f t="shared" si="487"/>
        <v>-99</v>
      </c>
      <c r="AD3062" s="3"/>
      <c r="AE3062" s="82">
        <f>IF(D3062=1, 'adjustment factor'!$D$4, IF(D3062=-9,-999,IF(D3062="",-999,0)))</f>
        <v>-999</v>
      </c>
      <c r="AF3062" s="82">
        <f>IF(F3062=1, 'adjustment factor'!$D$5, IF(F3062=-9,-999,IF(F3062="",-999,0)))</f>
        <v>-999</v>
      </c>
      <c r="AG3062" s="82">
        <f>IF(E3062=1, 'adjustment factor'!$D$6, IF(E3062=-9,-999,IF(E3062="",-999,0)))</f>
        <v>-999</v>
      </c>
      <c r="AH3062" s="82">
        <f>IF(K3062&gt;=45,'adjustment factor'!$D$7,IF(K3062=-9,-1200,IF(K3062="",-1200,0)))</f>
        <v>-1200</v>
      </c>
      <c r="AI3062" s="82">
        <f>IF(L3062=1, 'adjustment factor'!$D$8, IF(L3062=-9,-999,IF(L3062="",-999,0)))</f>
        <v>-999</v>
      </c>
      <c r="AJ3062" s="82">
        <f>IF(AND(M3062&gt;=1,M3062&lt;=4),'adjustment factor'!$D$9,IF(M3062=-9,-999,IF(M3062=98,-999,IF(M3062=99,-999,IF(M3062="",-999,0)))))</f>
        <v>-999</v>
      </c>
      <c r="AK3062" s="82">
        <f>IF(H3062=1, 'adjustment factor'!$D$10, IF(H3062=-9,-999,IF(H3062="",-999,0)))</f>
        <v>-999</v>
      </c>
      <c r="AL3062" s="82">
        <f>IF(G3062=1, 'adjustment factor'!$D$11, IF(G3062=-9,-999,IF(G3062="",-999,0)))</f>
        <v>-999</v>
      </c>
      <c r="AM3062" s="82">
        <f>IF(I3062=1, 'adjustment factor'!$D$12, IF(I3062=-9,-999,IF(I3062="",-999,0)))</f>
        <v>-999</v>
      </c>
      <c r="AN3062" s="82">
        <f>IF(J3062=1, 'adjustment factor'!$D$13, IF(J3062=-9,-999,IF(J3062="",-999,0)))</f>
        <v>-999</v>
      </c>
      <c r="AO3062" s="82" t="str">
        <f t="shared" si="488"/>
        <v>-999</v>
      </c>
      <c r="AP3062" s="82" t="str">
        <f t="shared" si="489"/>
        <v>MISSING</v>
      </c>
    </row>
    <row r="3063" spans="2:42">
      <c r="B3063" s="207"/>
      <c r="C3063" s="35">
        <v>3059</v>
      </c>
      <c r="D3063" s="161"/>
      <c r="E3063" s="161"/>
      <c r="F3063" s="161"/>
      <c r="G3063" s="161"/>
      <c r="H3063" s="161"/>
      <c r="I3063" s="161"/>
      <c r="J3063" s="161"/>
      <c r="K3063" s="161"/>
      <c r="L3063" s="161"/>
      <c r="M3063" s="161"/>
      <c r="N3063" s="171"/>
      <c r="O3063" s="171"/>
      <c r="P3063" s="171"/>
      <c r="Q3063" s="171"/>
      <c r="R3063" s="171"/>
      <c r="S3063" s="171"/>
      <c r="T3063" s="208" t="str">
        <f t="shared" si="480"/>
        <v>MISSING</v>
      </c>
      <c r="U3063" s="208" t="str">
        <f t="shared" si="481"/>
        <v>MISSING</v>
      </c>
      <c r="X3063" s="56">
        <f t="shared" si="482"/>
        <v>-99</v>
      </c>
      <c r="Y3063" s="56">
        <f t="shared" si="483"/>
        <v>-99</v>
      </c>
      <c r="Z3063" s="56">
        <f t="shared" si="484"/>
        <v>-99</v>
      </c>
      <c r="AA3063" s="56">
        <f t="shared" si="485"/>
        <v>-99</v>
      </c>
      <c r="AB3063" s="56">
        <f t="shared" si="486"/>
        <v>-99</v>
      </c>
      <c r="AC3063" s="56">
        <f t="shared" si="487"/>
        <v>-99</v>
      </c>
      <c r="AD3063" s="3"/>
      <c r="AE3063" s="82">
        <f>IF(D3063=1, 'adjustment factor'!$D$4, IF(D3063=-9,-999,IF(D3063="",-999,0)))</f>
        <v>-999</v>
      </c>
      <c r="AF3063" s="82">
        <f>IF(F3063=1, 'adjustment factor'!$D$5, IF(F3063=-9,-999,IF(F3063="",-999,0)))</f>
        <v>-999</v>
      </c>
      <c r="AG3063" s="82">
        <f>IF(E3063=1, 'adjustment factor'!$D$6, IF(E3063=-9,-999,IF(E3063="",-999,0)))</f>
        <v>-999</v>
      </c>
      <c r="AH3063" s="82">
        <f>IF(K3063&gt;=45,'adjustment factor'!$D$7,IF(K3063=-9,-1200,IF(K3063="",-1200,0)))</f>
        <v>-1200</v>
      </c>
      <c r="AI3063" s="82">
        <f>IF(L3063=1, 'adjustment factor'!$D$8, IF(L3063=-9,-999,IF(L3063="",-999,0)))</f>
        <v>-999</v>
      </c>
      <c r="AJ3063" s="82">
        <f>IF(AND(M3063&gt;=1,M3063&lt;=4),'adjustment factor'!$D$9,IF(M3063=-9,-999,IF(M3063=98,-999,IF(M3063=99,-999,IF(M3063="",-999,0)))))</f>
        <v>-999</v>
      </c>
      <c r="AK3063" s="82">
        <f>IF(H3063=1, 'adjustment factor'!$D$10, IF(H3063=-9,-999,IF(H3063="",-999,0)))</f>
        <v>-999</v>
      </c>
      <c r="AL3063" s="82">
        <f>IF(G3063=1, 'adjustment factor'!$D$11, IF(G3063=-9,-999,IF(G3063="",-999,0)))</f>
        <v>-999</v>
      </c>
      <c r="AM3063" s="82">
        <f>IF(I3063=1, 'adjustment factor'!$D$12, IF(I3063=-9,-999,IF(I3063="",-999,0)))</f>
        <v>-999</v>
      </c>
      <c r="AN3063" s="82">
        <f>IF(J3063=1, 'adjustment factor'!$D$13, IF(J3063=-9,-999,IF(J3063="",-999,0)))</f>
        <v>-999</v>
      </c>
      <c r="AO3063" s="82" t="str">
        <f t="shared" si="488"/>
        <v>-999</v>
      </c>
      <c r="AP3063" s="82" t="str">
        <f t="shared" si="489"/>
        <v>MISSING</v>
      </c>
    </row>
    <row r="3064" spans="2:42">
      <c r="B3064" s="207"/>
      <c r="C3064" s="35">
        <v>3060</v>
      </c>
      <c r="D3064" s="161"/>
      <c r="E3064" s="161"/>
      <c r="F3064" s="161"/>
      <c r="G3064" s="161"/>
      <c r="H3064" s="161"/>
      <c r="I3064" s="161"/>
      <c r="J3064" s="161"/>
      <c r="K3064" s="161"/>
      <c r="L3064" s="161"/>
      <c r="M3064" s="161"/>
      <c r="N3064" s="171"/>
      <c r="O3064" s="171"/>
      <c r="P3064" s="171"/>
      <c r="Q3064" s="171"/>
      <c r="R3064" s="171"/>
      <c r="S3064" s="171"/>
      <c r="T3064" s="208" t="str">
        <f t="shared" si="480"/>
        <v>MISSING</v>
      </c>
      <c r="U3064" s="208" t="str">
        <f t="shared" si="481"/>
        <v>MISSING</v>
      </c>
      <c r="X3064" s="56">
        <f t="shared" si="482"/>
        <v>-99</v>
      </c>
      <c r="Y3064" s="56">
        <f t="shared" si="483"/>
        <v>-99</v>
      </c>
      <c r="Z3064" s="56">
        <f t="shared" si="484"/>
        <v>-99</v>
      </c>
      <c r="AA3064" s="56">
        <f t="shared" si="485"/>
        <v>-99</v>
      </c>
      <c r="AB3064" s="56">
        <f t="shared" si="486"/>
        <v>-99</v>
      </c>
      <c r="AC3064" s="56">
        <f t="shared" si="487"/>
        <v>-99</v>
      </c>
      <c r="AD3064" s="3"/>
      <c r="AE3064" s="82">
        <f>IF(D3064=1, 'adjustment factor'!$D$4, IF(D3064=-9,-999,IF(D3064="",-999,0)))</f>
        <v>-999</v>
      </c>
      <c r="AF3064" s="82">
        <f>IF(F3064=1, 'adjustment factor'!$D$5, IF(F3064=-9,-999,IF(F3064="",-999,0)))</f>
        <v>-999</v>
      </c>
      <c r="AG3064" s="82">
        <f>IF(E3064=1, 'adjustment factor'!$D$6, IF(E3064=-9,-999,IF(E3064="",-999,0)))</f>
        <v>-999</v>
      </c>
      <c r="AH3064" s="82">
        <f>IF(K3064&gt;=45,'adjustment factor'!$D$7,IF(K3064=-9,-1200,IF(K3064="",-1200,0)))</f>
        <v>-1200</v>
      </c>
      <c r="AI3064" s="82">
        <f>IF(L3064=1, 'adjustment factor'!$D$8, IF(L3064=-9,-999,IF(L3064="",-999,0)))</f>
        <v>-999</v>
      </c>
      <c r="AJ3064" s="82">
        <f>IF(AND(M3064&gt;=1,M3064&lt;=4),'adjustment factor'!$D$9,IF(M3064=-9,-999,IF(M3064=98,-999,IF(M3064=99,-999,IF(M3064="",-999,0)))))</f>
        <v>-999</v>
      </c>
      <c r="AK3064" s="82">
        <f>IF(H3064=1, 'adjustment factor'!$D$10, IF(H3064=-9,-999,IF(H3064="",-999,0)))</f>
        <v>-999</v>
      </c>
      <c r="AL3064" s="82">
        <f>IF(G3064=1, 'adjustment factor'!$D$11, IF(G3064=-9,-999,IF(G3064="",-999,0)))</f>
        <v>-999</v>
      </c>
      <c r="AM3064" s="82">
        <f>IF(I3064=1, 'adjustment factor'!$D$12, IF(I3064=-9,-999,IF(I3064="",-999,0)))</f>
        <v>-999</v>
      </c>
      <c r="AN3064" s="82">
        <f>IF(J3064=1, 'adjustment factor'!$D$13, IF(J3064=-9,-999,IF(J3064="",-999,0)))</f>
        <v>-999</v>
      </c>
      <c r="AO3064" s="82" t="str">
        <f t="shared" si="488"/>
        <v>-999</v>
      </c>
      <c r="AP3064" s="82" t="str">
        <f t="shared" si="489"/>
        <v>MISSING</v>
      </c>
    </row>
    <row r="3065" spans="2:42">
      <c r="B3065" s="207"/>
      <c r="C3065" s="35">
        <v>3061</v>
      </c>
      <c r="D3065" s="161"/>
      <c r="E3065" s="161"/>
      <c r="F3065" s="161"/>
      <c r="G3065" s="161"/>
      <c r="H3065" s="161"/>
      <c r="I3065" s="161"/>
      <c r="J3065" s="161"/>
      <c r="K3065" s="161"/>
      <c r="L3065" s="161"/>
      <c r="M3065" s="161"/>
      <c r="N3065" s="171"/>
      <c r="O3065" s="171"/>
      <c r="P3065" s="171"/>
      <c r="Q3065" s="171"/>
      <c r="R3065" s="171"/>
      <c r="S3065" s="171"/>
      <c r="T3065" s="208" t="str">
        <f t="shared" si="480"/>
        <v>MISSING</v>
      </c>
      <c r="U3065" s="208" t="str">
        <f t="shared" si="481"/>
        <v>MISSING</v>
      </c>
      <c r="X3065" s="56">
        <f t="shared" si="482"/>
        <v>-99</v>
      </c>
      <c r="Y3065" s="56">
        <f t="shared" si="483"/>
        <v>-99</v>
      </c>
      <c r="Z3065" s="56">
        <f t="shared" si="484"/>
        <v>-99</v>
      </c>
      <c r="AA3065" s="56">
        <f t="shared" si="485"/>
        <v>-99</v>
      </c>
      <c r="AB3065" s="56">
        <f t="shared" si="486"/>
        <v>-99</v>
      </c>
      <c r="AC3065" s="56">
        <f t="shared" si="487"/>
        <v>-99</v>
      </c>
      <c r="AD3065" s="3"/>
      <c r="AE3065" s="82">
        <f>IF(D3065=1, 'adjustment factor'!$D$4, IF(D3065=-9,-999,IF(D3065="",-999,0)))</f>
        <v>-999</v>
      </c>
      <c r="AF3065" s="82">
        <f>IF(F3065=1, 'adjustment factor'!$D$5, IF(F3065=-9,-999,IF(F3065="",-999,0)))</f>
        <v>-999</v>
      </c>
      <c r="AG3065" s="82">
        <f>IF(E3065=1, 'adjustment factor'!$D$6, IF(E3065=-9,-999,IF(E3065="",-999,0)))</f>
        <v>-999</v>
      </c>
      <c r="AH3065" s="82">
        <f>IF(K3065&gt;=45,'adjustment factor'!$D$7,IF(K3065=-9,-1200,IF(K3065="",-1200,0)))</f>
        <v>-1200</v>
      </c>
      <c r="AI3065" s="82">
        <f>IF(L3065=1, 'adjustment factor'!$D$8, IF(L3065=-9,-999,IF(L3065="",-999,0)))</f>
        <v>-999</v>
      </c>
      <c r="AJ3065" s="82">
        <f>IF(AND(M3065&gt;=1,M3065&lt;=4),'adjustment factor'!$D$9,IF(M3065=-9,-999,IF(M3065=98,-999,IF(M3065=99,-999,IF(M3065="",-999,0)))))</f>
        <v>-999</v>
      </c>
      <c r="AK3065" s="82">
        <f>IF(H3065=1, 'adjustment factor'!$D$10, IF(H3065=-9,-999,IF(H3065="",-999,0)))</f>
        <v>-999</v>
      </c>
      <c r="AL3065" s="82">
        <f>IF(G3065=1, 'adjustment factor'!$D$11, IF(G3065=-9,-999,IF(G3065="",-999,0)))</f>
        <v>-999</v>
      </c>
      <c r="AM3065" s="82">
        <f>IF(I3065=1, 'adjustment factor'!$D$12, IF(I3065=-9,-999,IF(I3065="",-999,0)))</f>
        <v>-999</v>
      </c>
      <c r="AN3065" s="82">
        <f>IF(J3065=1, 'adjustment factor'!$D$13, IF(J3065=-9,-999,IF(J3065="",-999,0)))</f>
        <v>-999</v>
      </c>
      <c r="AO3065" s="82" t="str">
        <f t="shared" si="488"/>
        <v>-999</v>
      </c>
      <c r="AP3065" s="82" t="str">
        <f t="shared" si="489"/>
        <v>MISSING</v>
      </c>
    </row>
    <row r="3066" spans="2:42">
      <c r="B3066" s="207"/>
      <c r="C3066" s="35">
        <v>3062</v>
      </c>
      <c r="D3066" s="161"/>
      <c r="E3066" s="161"/>
      <c r="F3066" s="161"/>
      <c r="G3066" s="161"/>
      <c r="H3066" s="161"/>
      <c r="I3066" s="161"/>
      <c r="J3066" s="161"/>
      <c r="K3066" s="161"/>
      <c r="L3066" s="161"/>
      <c r="M3066" s="161"/>
      <c r="N3066" s="171"/>
      <c r="O3066" s="171"/>
      <c r="P3066" s="171"/>
      <c r="Q3066" s="171"/>
      <c r="R3066" s="171"/>
      <c r="S3066" s="171"/>
      <c r="T3066" s="208" t="str">
        <f t="shared" si="480"/>
        <v>MISSING</v>
      </c>
      <c r="U3066" s="208" t="str">
        <f t="shared" si="481"/>
        <v>MISSING</v>
      </c>
      <c r="X3066" s="56">
        <f t="shared" si="482"/>
        <v>-99</v>
      </c>
      <c r="Y3066" s="56">
        <f t="shared" si="483"/>
        <v>-99</v>
      </c>
      <c r="Z3066" s="56">
        <f t="shared" si="484"/>
        <v>-99</v>
      </c>
      <c r="AA3066" s="56">
        <f t="shared" si="485"/>
        <v>-99</v>
      </c>
      <c r="AB3066" s="56">
        <f t="shared" si="486"/>
        <v>-99</v>
      </c>
      <c r="AC3066" s="56">
        <f t="shared" si="487"/>
        <v>-99</v>
      </c>
      <c r="AD3066" s="3"/>
      <c r="AE3066" s="82">
        <f>IF(D3066=1, 'adjustment factor'!$D$4, IF(D3066=-9,-999,IF(D3066="",-999,0)))</f>
        <v>-999</v>
      </c>
      <c r="AF3066" s="82">
        <f>IF(F3066=1, 'adjustment factor'!$D$5, IF(F3066=-9,-999,IF(F3066="",-999,0)))</f>
        <v>-999</v>
      </c>
      <c r="AG3066" s="82">
        <f>IF(E3066=1, 'adjustment factor'!$D$6, IF(E3066=-9,-999,IF(E3066="",-999,0)))</f>
        <v>-999</v>
      </c>
      <c r="AH3066" s="82">
        <f>IF(K3066&gt;=45,'adjustment factor'!$D$7,IF(K3066=-9,-1200,IF(K3066="",-1200,0)))</f>
        <v>-1200</v>
      </c>
      <c r="AI3066" s="82">
        <f>IF(L3066=1, 'adjustment factor'!$D$8, IF(L3066=-9,-999,IF(L3066="",-999,0)))</f>
        <v>-999</v>
      </c>
      <c r="AJ3066" s="82">
        <f>IF(AND(M3066&gt;=1,M3066&lt;=4),'adjustment factor'!$D$9,IF(M3066=-9,-999,IF(M3066=98,-999,IF(M3066=99,-999,IF(M3066="",-999,0)))))</f>
        <v>-999</v>
      </c>
      <c r="AK3066" s="82">
        <f>IF(H3066=1, 'adjustment factor'!$D$10, IF(H3066=-9,-999,IF(H3066="",-999,0)))</f>
        <v>-999</v>
      </c>
      <c r="AL3066" s="82">
        <f>IF(G3066=1, 'adjustment factor'!$D$11, IF(G3066=-9,-999,IF(G3066="",-999,0)))</f>
        <v>-999</v>
      </c>
      <c r="AM3066" s="82">
        <f>IF(I3066=1, 'adjustment factor'!$D$12, IF(I3066=-9,-999,IF(I3066="",-999,0)))</f>
        <v>-999</v>
      </c>
      <c r="AN3066" s="82">
        <f>IF(J3066=1, 'adjustment factor'!$D$13, IF(J3066=-9,-999,IF(J3066="",-999,0)))</f>
        <v>-999</v>
      </c>
      <c r="AO3066" s="82" t="str">
        <f t="shared" si="488"/>
        <v>-999</v>
      </c>
      <c r="AP3066" s="82" t="str">
        <f t="shared" si="489"/>
        <v>MISSING</v>
      </c>
    </row>
    <row r="3067" spans="2:42">
      <c r="B3067" s="207"/>
      <c r="C3067" s="35">
        <v>3063</v>
      </c>
      <c r="D3067" s="161"/>
      <c r="E3067" s="161"/>
      <c r="F3067" s="161"/>
      <c r="G3067" s="161"/>
      <c r="H3067" s="161"/>
      <c r="I3067" s="161"/>
      <c r="J3067" s="161"/>
      <c r="K3067" s="161"/>
      <c r="L3067" s="161"/>
      <c r="M3067" s="161"/>
      <c r="N3067" s="171"/>
      <c r="O3067" s="171"/>
      <c r="P3067" s="171"/>
      <c r="Q3067" s="171"/>
      <c r="R3067" s="171"/>
      <c r="S3067" s="171"/>
      <c r="T3067" s="208" t="str">
        <f t="shared" si="480"/>
        <v>MISSING</v>
      </c>
      <c r="U3067" s="208" t="str">
        <f t="shared" si="481"/>
        <v>MISSING</v>
      </c>
      <c r="X3067" s="56">
        <f t="shared" si="482"/>
        <v>-99</v>
      </c>
      <c r="Y3067" s="56">
        <f t="shared" si="483"/>
        <v>-99</v>
      </c>
      <c r="Z3067" s="56">
        <f t="shared" si="484"/>
        <v>-99</v>
      </c>
      <c r="AA3067" s="56">
        <f t="shared" si="485"/>
        <v>-99</v>
      </c>
      <c r="AB3067" s="56">
        <f t="shared" si="486"/>
        <v>-99</v>
      </c>
      <c r="AC3067" s="56">
        <f t="shared" si="487"/>
        <v>-99</v>
      </c>
      <c r="AD3067" s="3"/>
      <c r="AE3067" s="82">
        <f>IF(D3067=1, 'adjustment factor'!$D$4, IF(D3067=-9,-999,IF(D3067="",-999,0)))</f>
        <v>-999</v>
      </c>
      <c r="AF3067" s="82">
        <f>IF(F3067=1, 'adjustment factor'!$D$5, IF(F3067=-9,-999,IF(F3067="",-999,0)))</f>
        <v>-999</v>
      </c>
      <c r="AG3067" s="82">
        <f>IF(E3067=1, 'adjustment factor'!$D$6, IF(E3067=-9,-999,IF(E3067="",-999,0)))</f>
        <v>-999</v>
      </c>
      <c r="AH3067" s="82">
        <f>IF(K3067&gt;=45,'adjustment factor'!$D$7,IF(K3067=-9,-1200,IF(K3067="",-1200,0)))</f>
        <v>-1200</v>
      </c>
      <c r="AI3067" s="82">
        <f>IF(L3067=1, 'adjustment factor'!$D$8, IF(L3067=-9,-999,IF(L3067="",-999,0)))</f>
        <v>-999</v>
      </c>
      <c r="AJ3067" s="82">
        <f>IF(AND(M3067&gt;=1,M3067&lt;=4),'adjustment factor'!$D$9,IF(M3067=-9,-999,IF(M3067=98,-999,IF(M3067=99,-999,IF(M3067="",-999,0)))))</f>
        <v>-999</v>
      </c>
      <c r="AK3067" s="82">
        <f>IF(H3067=1, 'adjustment factor'!$D$10, IF(H3067=-9,-999,IF(H3067="",-999,0)))</f>
        <v>-999</v>
      </c>
      <c r="AL3067" s="82">
        <f>IF(G3067=1, 'adjustment factor'!$D$11, IF(G3067=-9,-999,IF(G3067="",-999,0)))</f>
        <v>-999</v>
      </c>
      <c r="AM3067" s="82">
        <f>IF(I3067=1, 'adjustment factor'!$D$12, IF(I3067=-9,-999,IF(I3067="",-999,0)))</f>
        <v>-999</v>
      </c>
      <c r="AN3067" s="82">
        <f>IF(J3067=1, 'adjustment factor'!$D$13, IF(J3067=-9,-999,IF(J3067="",-999,0)))</f>
        <v>-999</v>
      </c>
      <c r="AO3067" s="82" t="str">
        <f t="shared" si="488"/>
        <v>-999</v>
      </c>
      <c r="AP3067" s="82" t="str">
        <f t="shared" si="489"/>
        <v>MISSING</v>
      </c>
    </row>
    <row r="3068" spans="2:42">
      <c r="B3068" s="207"/>
      <c r="C3068" s="35">
        <v>3064</v>
      </c>
      <c r="D3068" s="161"/>
      <c r="E3068" s="161"/>
      <c r="F3068" s="161"/>
      <c r="G3068" s="161"/>
      <c r="H3068" s="161"/>
      <c r="I3068" s="161"/>
      <c r="J3068" s="161"/>
      <c r="K3068" s="161"/>
      <c r="L3068" s="161"/>
      <c r="M3068" s="161"/>
      <c r="N3068" s="171"/>
      <c r="O3068" s="171"/>
      <c r="P3068" s="171"/>
      <c r="Q3068" s="171"/>
      <c r="R3068" s="171"/>
      <c r="S3068" s="171"/>
      <c r="T3068" s="208" t="str">
        <f t="shared" si="480"/>
        <v>MISSING</v>
      </c>
      <c r="U3068" s="208" t="str">
        <f t="shared" si="481"/>
        <v>MISSING</v>
      </c>
      <c r="X3068" s="56">
        <f t="shared" si="482"/>
        <v>-99</v>
      </c>
      <c r="Y3068" s="56">
        <f t="shared" si="483"/>
        <v>-99</v>
      </c>
      <c r="Z3068" s="56">
        <f t="shared" si="484"/>
        <v>-99</v>
      </c>
      <c r="AA3068" s="56">
        <f t="shared" si="485"/>
        <v>-99</v>
      </c>
      <c r="AB3068" s="56">
        <f t="shared" si="486"/>
        <v>-99</v>
      </c>
      <c r="AC3068" s="56">
        <f t="shared" si="487"/>
        <v>-99</v>
      </c>
      <c r="AD3068" s="3"/>
      <c r="AE3068" s="82">
        <f>IF(D3068=1, 'adjustment factor'!$D$4, IF(D3068=-9,-999,IF(D3068="",-999,0)))</f>
        <v>-999</v>
      </c>
      <c r="AF3068" s="82">
        <f>IF(F3068=1, 'adjustment factor'!$D$5, IF(F3068=-9,-999,IF(F3068="",-999,0)))</f>
        <v>-999</v>
      </c>
      <c r="AG3068" s="82">
        <f>IF(E3068=1, 'adjustment factor'!$D$6, IF(E3068=-9,-999,IF(E3068="",-999,0)))</f>
        <v>-999</v>
      </c>
      <c r="AH3068" s="82">
        <f>IF(K3068&gt;=45,'adjustment factor'!$D$7,IF(K3068=-9,-1200,IF(K3068="",-1200,0)))</f>
        <v>-1200</v>
      </c>
      <c r="AI3068" s="82">
        <f>IF(L3068=1, 'adjustment factor'!$D$8, IF(L3068=-9,-999,IF(L3068="",-999,0)))</f>
        <v>-999</v>
      </c>
      <c r="AJ3068" s="82">
        <f>IF(AND(M3068&gt;=1,M3068&lt;=4),'adjustment factor'!$D$9,IF(M3068=-9,-999,IF(M3068=98,-999,IF(M3068=99,-999,IF(M3068="",-999,0)))))</f>
        <v>-999</v>
      </c>
      <c r="AK3068" s="82">
        <f>IF(H3068=1, 'adjustment factor'!$D$10, IF(H3068=-9,-999,IF(H3068="",-999,0)))</f>
        <v>-999</v>
      </c>
      <c r="AL3068" s="82">
        <f>IF(G3068=1, 'adjustment factor'!$D$11, IF(G3068=-9,-999,IF(G3068="",-999,0)))</f>
        <v>-999</v>
      </c>
      <c r="AM3068" s="82">
        <f>IF(I3068=1, 'adjustment factor'!$D$12, IF(I3068=-9,-999,IF(I3068="",-999,0)))</f>
        <v>-999</v>
      </c>
      <c r="AN3068" s="82">
        <f>IF(J3068=1, 'adjustment factor'!$D$13, IF(J3068=-9,-999,IF(J3068="",-999,0)))</f>
        <v>-999</v>
      </c>
      <c r="AO3068" s="82" t="str">
        <f t="shared" si="488"/>
        <v>-999</v>
      </c>
      <c r="AP3068" s="82" t="str">
        <f t="shared" si="489"/>
        <v>MISSING</v>
      </c>
    </row>
    <row r="3069" spans="2:42">
      <c r="B3069" s="207"/>
      <c r="C3069" s="35">
        <v>3065</v>
      </c>
      <c r="D3069" s="161"/>
      <c r="E3069" s="161"/>
      <c r="F3069" s="161"/>
      <c r="G3069" s="161"/>
      <c r="H3069" s="161"/>
      <c r="I3069" s="161"/>
      <c r="J3069" s="161"/>
      <c r="K3069" s="161"/>
      <c r="L3069" s="161"/>
      <c r="M3069" s="161"/>
      <c r="N3069" s="171"/>
      <c r="O3069" s="171"/>
      <c r="P3069" s="171"/>
      <c r="Q3069" s="171"/>
      <c r="R3069" s="171"/>
      <c r="S3069" s="171"/>
      <c r="T3069" s="208" t="str">
        <f t="shared" si="480"/>
        <v>MISSING</v>
      </c>
      <c r="U3069" s="208" t="str">
        <f t="shared" si="481"/>
        <v>MISSING</v>
      </c>
      <c r="X3069" s="56">
        <f t="shared" si="482"/>
        <v>-99</v>
      </c>
      <c r="Y3069" s="56">
        <f t="shared" si="483"/>
        <v>-99</v>
      </c>
      <c r="Z3069" s="56">
        <f t="shared" si="484"/>
        <v>-99</v>
      </c>
      <c r="AA3069" s="56">
        <f t="shared" si="485"/>
        <v>-99</v>
      </c>
      <c r="AB3069" s="56">
        <f t="shared" si="486"/>
        <v>-99</v>
      </c>
      <c r="AC3069" s="56">
        <f t="shared" si="487"/>
        <v>-99</v>
      </c>
      <c r="AD3069" s="3"/>
      <c r="AE3069" s="82">
        <f>IF(D3069=1, 'adjustment factor'!$D$4, IF(D3069=-9,-999,IF(D3069="",-999,0)))</f>
        <v>-999</v>
      </c>
      <c r="AF3069" s="82">
        <f>IF(F3069=1, 'adjustment factor'!$D$5, IF(F3069=-9,-999,IF(F3069="",-999,0)))</f>
        <v>-999</v>
      </c>
      <c r="AG3069" s="82">
        <f>IF(E3069=1, 'adjustment factor'!$D$6, IF(E3069=-9,-999,IF(E3069="",-999,0)))</f>
        <v>-999</v>
      </c>
      <c r="AH3069" s="82">
        <f>IF(K3069&gt;=45,'adjustment factor'!$D$7,IF(K3069=-9,-1200,IF(K3069="",-1200,0)))</f>
        <v>-1200</v>
      </c>
      <c r="AI3069" s="82">
        <f>IF(L3069=1, 'adjustment factor'!$D$8, IF(L3069=-9,-999,IF(L3069="",-999,0)))</f>
        <v>-999</v>
      </c>
      <c r="AJ3069" s="82">
        <f>IF(AND(M3069&gt;=1,M3069&lt;=4),'adjustment factor'!$D$9,IF(M3069=-9,-999,IF(M3069=98,-999,IF(M3069=99,-999,IF(M3069="",-999,0)))))</f>
        <v>-999</v>
      </c>
      <c r="AK3069" s="82">
        <f>IF(H3069=1, 'adjustment factor'!$D$10, IF(H3069=-9,-999,IF(H3069="",-999,0)))</f>
        <v>-999</v>
      </c>
      <c r="AL3069" s="82">
        <f>IF(G3069=1, 'adjustment factor'!$D$11, IF(G3069=-9,-999,IF(G3069="",-999,0)))</f>
        <v>-999</v>
      </c>
      <c r="AM3069" s="82">
        <f>IF(I3069=1, 'adjustment factor'!$D$12, IF(I3069=-9,-999,IF(I3069="",-999,0)))</f>
        <v>-999</v>
      </c>
      <c r="AN3069" s="82">
        <f>IF(J3069=1, 'adjustment factor'!$D$13, IF(J3069=-9,-999,IF(J3069="",-999,0)))</f>
        <v>-999</v>
      </c>
      <c r="AO3069" s="82" t="str">
        <f t="shared" si="488"/>
        <v>-999</v>
      </c>
      <c r="AP3069" s="82" t="str">
        <f t="shared" si="489"/>
        <v>MISSING</v>
      </c>
    </row>
    <row r="3070" spans="2:42">
      <c r="B3070" s="207"/>
      <c r="C3070" s="35">
        <v>3066</v>
      </c>
      <c r="D3070" s="161"/>
      <c r="E3070" s="161"/>
      <c r="F3070" s="161"/>
      <c r="G3070" s="161"/>
      <c r="H3070" s="161"/>
      <c r="I3070" s="161"/>
      <c r="J3070" s="161"/>
      <c r="K3070" s="161"/>
      <c r="L3070" s="161"/>
      <c r="M3070" s="161"/>
      <c r="N3070" s="171"/>
      <c r="O3070" s="171"/>
      <c r="P3070" s="171"/>
      <c r="Q3070" s="171"/>
      <c r="R3070" s="171"/>
      <c r="S3070" s="171"/>
      <c r="T3070" s="208" t="str">
        <f t="shared" si="480"/>
        <v>MISSING</v>
      </c>
      <c r="U3070" s="208" t="str">
        <f t="shared" si="481"/>
        <v>MISSING</v>
      </c>
      <c r="X3070" s="56">
        <f t="shared" si="482"/>
        <v>-99</v>
      </c>
      <c r="Y3070" s="56">
        <f t="shared" si="483"/>
        <v>-99</v>
      </c>
      <c r="Z3070" s="56">
        <f t="shared" si="484"/>
        <v>-99</v>
      </c>
      <c r="AA3070" s="56">
        <f t="shared" si="485"/>
        <v>-99</v>
      </c>
      <c r="AB3070" s="56">
        <f t="shared" si="486"/>
        <v>-99</v>
      </c>
      <c r="AC3070" s="56">
        <f t="shared" si="487"/>
        <v>-99</v>
      </c>
      <c r="AD3070" s="3"/>
      <c r="AE3070" s="82">
        <f>IF(D3070=1, 'adjustment factor'!$D$4, IF(D3070=-9,-999,IF(D3070="",-999,0)))</f>
        <v>-999</v>
      </c>
      <c r="AF3070" s="82">
        <f>IF(F3070=1, 'adjustment factor'!$D$5, IF(F3070=-9,-999,IF(F3070="",-999,0)))</f>
        <v>-999</v>
      </c>
      <c r="AG3070" s="82">
        <f>IF(E3070=1, 'adjustment factor'!$D$6, IF(E3070=-9,-999,IF(E3070="",-999,0)))</f>
        <v>-999</v>
      </c>
      <c r="AH3070" s="82">
        <f>IF(K3070&gt;=45,'adjustment factor'!$D$7,IF(K3070=-9,-1200,IF(K3070="",-1200,0)))</f>
        <v>-1200</v>
      </c>
      <c r="AI3070" s="82">
        <f>IF(L3070=1, 'adjustment factor'!$D$8, IF(L3070=-9,-999,IF(L3070="",-999,0)))</f>
        <v>-999</v>
      </c>
      <c r="AJ3070" s="82">
        <f>IF(AND(M3070&gt;=1,M3070&lt;=4),'adjustment factor'!$D$9,IF(M3070=-9,-999,IF(M3070=98,-999,IF(M3070=99,-999,IF(M3070="",-999,0)))))</f>
        <v>-999</v>
      </c>
      <c r="AK3070" s="82">
        <f>IF(H3070=1, 'adjustment factor'!$D$10, IF(H3070=-9,-999,IF(H3070="",-999,0)))</f>
        <v>-999</v>
      </c>
      <c r="AL3070" s="82">
        <f>IF(G3070=1, 'adjustment factor'!$D$11, IF(G3070=-9,-999,IF(G3070="",-999,0)))</f>
        <v>-999</v>
      </c>
      <c r="AM3070" s="82">
        <f>IF(I3070=1, 'adjustment factor'!$D$12, IF(I3070=-9,-999,IF(I3070="",-999,0)))</f>
        <v>-999</v>
      </c>
      <c r="AN3070" s="82">
        <f>IF(J3070=1, 'adjustment factor'!$D$13, IF(J3070=-9,-999,IF(J3070="",-999,0)))</f>
        <v>-999</v>
      </c>
      <c r="AO3070" s="82" t="str">
        <f t="shared" si="488"/>
        <v>-999</v>
      </c>
      <c r="AP3070" s="82" t="str">
        <f t="shared" si="489"/>
        <v>MISSING</v>
      </c>
    </row>
    <row r="3071" spans="2:42">
      <c r="B3071" s="207"/>
      <c r="C3071" s="35">
        <v>3067</v>
      </c>
      <c r="D3071" s="161"/>
      <c r="E3071" s="161"/>
      <c r="F3071" s="161"/>
      <c r="G3071" s="161"/>
      <c r="H3071" s="161"/>
      <c r="I3071" s="161"/>
      <c r="J3071" s="161"/>
      <c r="K3071" s="161"/>
      <c r="L3071" s="161"/>
      <c r="M3071" s="161"/>
      <c r="N3071" s="171"/>
      <c r="O3071" s="171"/>
      <c r="P3071" s="171"/>
      <c r="Q3071" s="171"/>
      <c r="R3071" s="171"/>
      <c r="S3071" s="171"/>
      <c r="T3071" s="208" t="str">
        <f t="shared" si="480"/>
        <v>MISSING</v>
      </c>
      <c r="U3071" s="208" t="str">
        <f t="shared" si="481"/>
        <v>MISSING</v>
      </c>
      <c r="X3071" s="56">
        <f t="shared" si="482"/>
        <v>-99</v>
      </c>
      <c r="Y3071" s="56">
        <f t="shared" si="483"/>
        <v>-99</v>
      </c>
      <c r="Z3071" s="56">
        <f t="shared" si="484"/>
        <v>-99</v>
      </c>
      <c r="AA3071" s="56">
        <f t="shared" si="485"/>
        <v>-99</v>
      </c>
      <c r="AB3071" s="56">
        <f t="shared" si="486"/>
        <v>-99</v>
      </c>
      <c r="AC3071" s="56">
        <f t="shared" si="487"/>
        <v>-99</v>
      </c>
      <c r="AD3071" s="3"/>
      <c r="AE3071" s="82">
        <f>IF(D3071=1, 'adjustment factor'!$D$4, IF(D3071=-9,-999,IF(D3071="",-999,0)))</f>
        <v>-999</v>
      </c>
      <c r="AF3071" s="82">
        <f>IF(F3071=1, 'adjustment factor'!$D$5, IF(F3071=-9,-999,IF(F3071="",-999,0)))</f>
        <v>-999</v>
      </c>
      <c r="AG3071" s="82">
        <f>IF(E3071=1, 'adjustment factor'!$D$6, IF(E3071=-9,-999,IF(E3071="",-999,0)))</f>
        <v>-999</v>
      </c>
      <c r="AH3071" s="82">
        <f>IF(K3071&gt;=45,'adjustment factor'!$D$7,IF(K3071=-9,-1200,IF(K3071="",-1200,0)))</f>
        <v>-1200</v>
      </c>
      <c r="AI3071" s="82">
        <f>IF(L3071=1, 'adjustment factor'!$D$8, IF(L3071=-9,-999,IF(L3071="",-999,0)))</f>
        <v>-999</v>
      </c>
      <c r="AJ3071" s="82">
        <f>IF(AND(M3071&gt;=1,M3071&lt;=4),'adjustment factor'!$D$9,IF(M3071=-9,-999,IF(M3071=98,-999,IF(M3071=99,-999,IF(M3071="",-999,0)))))</f>
        <v>-999</v>
      </c>
      <c r="AK3071" s="82">
        <f>IF(H3071=1, 'adjustment factor'!$D$10, IF(H3071=-9,-999,IF(H3071="",-999,0)))</f>
        <v>-999</v>
      </c>
      <c r="AL3071" s="82">
        <f>IF(G3071=1, 'adjustment factor'!$D$11, IF(G3071=-9,-999,IF(G3071="",-999,0)))</f>
        <v>-999</v>
      </c>
      <c r="AM3071" s="82">
        <f>IF(I3071=1, 'adjustment factor'!$D$12, IF(I3071=-9,-999,IF(I3071="",-999,0)))</f>
        <v>-999</v>
      </c>
      <c r="AN3071" s="82">
        <f>IF(J3071=1, 'adjustment factor'!$D$13, IF(J3071=-9,-999,IF(J3071="",-999,0)))</f>
        <v>-999</v>
      </c>
      <c r="AO3071" s="82" t="str">
        <f t="shared" si="488"/>
        <v>-999</v>
      </c>
      <c r="AP3071" s="82" t="str">
        <f t="shared" si="489"/>
        <v>MISSING</v>
      </c>
    </row>
    <row r="3072" spans="2:42">
      <c r="B3072" s="207"/>
      <c r="C3072" s="35">
        <v>3068</v>
      </c>
      <c r="D3072" s="161"/>
      <c r="E3072" s="161"/>
      <c r="F3072" s="161"/>
      <c r="G3072" s="161"/>
      <c r="H3072" s="161"/>
      <c r="I3072" s="161"/>
      <c r="J3072" s="161"/>
      <c r="K3072" s="161"/>
      <c r="L3072" s="161"/>
      <c r="M3072" s="161"/>
      <c r="N3072" s="171"/>
      <c r="O3072" s="171"/>
      <c r="P3072" s="171"/>
      <c r="Q3072" s="171"/>
      <c r="R3072" s="171"/>
      <c r="S3072" s="171"/>
      <c r="T3072" s="208" t="str">
        <f t="shared" si="480"/>
        <v>MISSING</v>
      </c>
      <c r="U3072" s="208" t="str">
        <f t="shared" si="481"/>
        <v>MISSING</v>
      </c>
      <c r="X3072" s="56">
        <f t="shared" si="482"/>
        <v>-99</v>
      </c>
      <c r="Y3072" s="56">
        <f t="shared" si="483"/>
        <v>-99</v>
      </c>
      <c r="Z3072" s="56">
        <f t="shared" si="484"/>
        <v>-99</v>
      </c>
      <c r="AA3072" s="56">
        <f t="shared" si="485"/>
        <v>-99</v>
      </c>
      <c r="AB3072" s="56">
        <f t="shared" si="486"/>
        <v>-99</v>
      </c>
      <c r="AC3072" s="56">
        <f t="shared" si="487"/>
        <v>-99</v>
      </c>
      <c r="AD3072" s="3"/>
      <c r="AE3072" s="82">
        <f>IF(D3072=1, 'adjustment factor'!$D$4, IF(D3072=-9,-999,IF(D3072="",-999,0)))</f>
        <v>-999</v>
      </c>
      <c r="AF3072" s="82">
        <f>IF(F3072=1, 'adjustment factor'!$D$5, IF(F3072=-9,-999,IF(F3072="",-999,0)))</f>
        <v>-999</v>
      </c>
      <c r="AG3072" s="82">
        <f>IF(E3072=1, 'adjustment factor'!$D$6, IF(E3072=-9,-999,IF(E3072="",-999,0)))</f>
        <v>-999</v>
      </c>
      <c r="AH3072" s="82">
        <f>IF(K3072&gt;=45,'adjustment factor'!$D$7,IF(K3072=-9,-1200,IF(K3072="",-1200,0)))</f>
        <v>-1200</v>
      </c>
      <c r="AI3072" s="82">
        <f>IF(L3072=1, 'adjustment factor'!$D$8, IF(L3072=-9,-999,IF(L3072="",-999,0)))</f>
        <v>-999</v>
      </c>
      <c r="AJ3072" s="82">
        <f>IF(AND(M3072&gt;=1,M3072&lt;=4),'adjustment factor'!$D$9,IF(M3072=-9,-999,IF(M3072=98,-999,IF(M3072=99,-999,IF(M3072="",-999,0)))))</f>
        <v>-999</v>
      </c>
      <c r="AK3072" s="82">
        <f>IF(H3072=1, 'adjustment factor'!$D$10, IF(H3072=-9,-999,IF(H3072="",-999,0)))</f>
        <v>-999</v>
      </c>
      <c r="AL3072" s="82">
        <f>IF(G3072=1, 'adjustment factor'!$D$11, IF(G3072=-9,-999,IF(G3072="",-999,0)))</f>
        <v>-999</v>
      </c>
      <c r="AM3072" s="82">
        <f>IF(I3072=1, 'adjustment factor'!$D$12, IF(I3072=-9,-999,IF(I3072="",-999,0)))</f>
        <v>-999</v>
      </c>
      <c r="AN3072" s="82">
        <f>IF(J3072=1, 'adjustment factor'!$D$13, IF(J3072=-9,-999,IF(J3072="",-999,0)))</f>
        <v>-999</v>
      </c>
      <c r="AO3072" s="82" t="str">
        <f t="shared" si="488"/>
        <v>-999</v>
      </c>
      <c r="AP3072" s="82" t="str">
        <f t="shared" si="489"/>
        <v>MISSING</v>
      </c>
    </row>
    <row r="3073" spans="2:42">
      <c r="B3073" s="207"/>
      <c r="C3073" s="35">
        <v>3069</v>
      </c>
      <c r="D3073" s="161"/>
      <c r="E3073" s="161"/>
      <c r="F3073" s="161"/>
      <c r="G3073" s="161"/>
      <c r="H3073" s="161"/>
      <c r="I3073" s="161"/>
      <c r="J3073" s="161"/>
      <c r="K3073" s="161"/>
      <c r="L3073" s="161"/>
      <c r="M3073" s="161"/>
      <c r="N3073" s="171"/>
      <c r="O3073" s="171"/>
      <c r="P3073" s="171"/>
      <c r="Q3073" s="171"/>
      <c r="R3073" s="171"/>
      <c r="S3073" s="171"/>
      <c r="T3073" s="208" t="str">
        <f t="shared" si="480"/>
        <v>MISSING</v>
      </c>
      <c r="U3073" s="208" t="str">
        <f t="shared" si="481"/>
        <v>MISSING</v>
      </c>
      <c r="X3073" s="56">
        <f t="shared" si="482"/>
        <v>-99</v>
      </c>
      <c r="Y3073" s="56">
        <f t="shared" si="483"/>
        <v>-99</v>
      </c>
      <c r="Z3073" s="56">
        <f t="shared" si="484"/>
        <v>-99</v>
      </c>
      <c r="AA3073" s="56">
        <f t="shared" si="485"/>
        <v>-99</v>
      </c>
      <c r="AB3073" s="56">
        <f t="shared" si="486"/>
        <v>-99</v>
      </c>
      <c r="AC3073" s="56">
        <f t="shared" si="487"/>
        <v>-99</v>
      </c>
      <c r="AD3073" s="3"/>
      <c r="AE3073" s="82">
        <f>IF(D3073=1, 'adjustment factor'!$D$4, IF(D3073=-9,-999,IF(D3073="",-999,0)))</f>
        <v>-999</v>
      </c>
      <c r="AF3073" s="82">
        <f>IF(F3073=1, 'adjustment factor'!$D$5, IF(F3073=-9,-999,IF(F3073="",-999,0)))</f>
        <v>-999</v>
      </c>
      <c r="AG3073" s="82">
        <f>IF(E3073=1, 'adjustment factor'!$D$6, IF(E3073=-9,-999,IF(E3073="",-999,0)))</f>
        <v>-999</v>
      </c>
      <c r="AH3073" s="82">
        <f>IF(K3073&gt;=45,'adjustment factor'!$D$7,IF(K3073=-9,-1200,IF(K3073="",-1200,0)))</f>
        <v>-1200</v>
      </c>
      <c r="AI3073" s="82">
        <f>IF(L3073=1, 'adjustment factor'!$D$8, IF(L3073=-9,-999,IF(L3073="",-999,0)))</f>
        <v>-999</v>
      </c>
      <c r="AJ3073" s="82">
        <f>IF(AND(M3073&gt;=1,M3073&lt;=4),'adjustment factor'!$D$9,IF(M3073=-9,-999,IF(M3073=98,-999,IF(M3073=99,-999,IF(M3073="",-999,0)))))</f>
        <v>-999</v>
      </c>
      <c r="AK3073" s="82">
        <f>IF(H3073=1, 'adjustment factor'!$D$10, IF(H3073=-9,-999,IF(H3073="",-999,0)))</f>
        <v>-999</v>
      </c>
      <c r="AL3073" s="82">
        <f>IF(G3073=1, 'adjustment factor'!$D$11, IF(G3073=-9,-999,IF(G3073="",-999,0)))</f>
        <v>-999</v>
      </c>
      <c r="AM3073" s="82">
        <f>IF(I3073=1, 'adjustment factor'!$D$12, IF(I3073=-9,-999,IF(I3073="",-999,0)))</f>
        <v>-999</v>
      </c>
      <c r="AN3073" s="82">
        <f>IF(J3073=1, 'adjustment factor'!$D$13, IF(J3073=-9,-999,IF(J3073="",-999,0)))</f>
        <v>-999</v>
      </c>
      <c r="AO3073" s="82" t="str">
        <f t="shared" si="488"/>
        <v>-999</v>
      </c>
      <c r="AP3073" s="82" t="str">
        <f t="shared" si="489"/>
        <v>MISSING</v>
      </c>
    </row>
    <row r="3074" spans="2:42">
      <c r="B3074" s="207"/>
      <c r="C3074" s="35">
        <v>3070</v>
      </c>
      <c r="D3074" s="161"/>
      <c r="E3074" s="161"/>
      <c r="F3074" s="161"/>
      <c r="G3074" s="161"/>
      <c r="H3074" s="161"/>
      <c r="I3074" s="161"/>
      <c r="J3074" s="161"/>
      <c r="K3074" s="161"/>
      <c r="L3074" s="161"/>
      <c r="M3074" s="161"/>
      <c r="N3074" s="171"/>
      <c r="O3074" s="171"/>
      <c r="P3074" s="171"/>
      <c r="Q3074" s="171"/>
      <c r="R3074" s="171"/>
      <c r="S3074" s="171"/>
      <c r="T3074" s="208" t="str">
        <f t="shared" si="480"/>
        <v>MISSING</v>
      </c>
      <c r="U3074" s="208" t="str">
        <f t="shared" si="481"/>
        <v>MISSING</v>
      </c>
      <c r="X3074" s="56">
        <f t="shared" si="482"/>
        <v>-99</v>
      </c>
      <c r="Y3074" s="56">
        <f t="shared" si="483"/>
        <v>-99</v>
      </c>
      <c r="Z3074" s="56">
        <f t="shared" si="484"/>
        <v>-99</v>
      </c>
      <c r="AA3074" s="56">
        <f t="shared" si="485"/>
        <v>-99</v>
      </c>
      <c r="AB3074" s="56">
        <f t="shared" si="486"/>
        <v>-99</v>
      </c>
      <c r="AC3074" s="56">
        <f t="shared" si="487"/>
        <v>-99</v>
      </c>
      <c r="AD3074" s="3"/>
      <c r="AE3074" s="82">
        <f>IF(D3074=1, 'adjustment factor'!$D$4, IF(D3074=-9,-999,IF(D3074="",-999,0)))</f>
        <v>-999</v>
      </c>
      <c r="AF3074" s="82">
        <f>IF(F3074=1, 'adjustment factor'!$D$5, IF(F3074=-9,-999,IF(F3074="",-999,0)))</f>
        <v>-999</v>
      </c>
      <c r="AG3074" s="82">
        <f>IF(E3074=1, 'adjustment factor'!$D$6, IF(E3074=-9,-999,IF(E3074="",-999,0)))</f>
        <v>-999</v>
      </c>
      <c r="AH3074" s="82">
        <f>IF(K3074&gt;=45,'adjustment factor'!$D$7,IF(K3074=-9,-1200,IF(K3074="",-1200,0)))</f>
        <v>-1200</v>
      </c>
      <c r="AI3074" s="82">
        <f>IF(L3074=1, 'adjustment factor'!$D$8, IF(L3074=-9,-999,IF(L3074="",-999,0)))</f>
        <v>-999</v>
      </c>
      <c r="AJ3074" s="82">
        <f>IF(AND(M3074&gt;=1,M3074&lt;=4),'adjustment factor'!$D$9,IF(M3074=-9,-999,IF(M3074=98,-999,IF(M3074=99,-999,IF(M3074="",-999,0)))))</f>
        <v>-999</v>
      </c>
      <c r="AK3074" s="82">
        <f>IF(H3074=1, 'adjustment factor'!$D$10, IF(H3074=-9,-999,IF(H3074="",-999,0)))</f>
        <v>-999</v>
      </c>
      <c r="AL3074" s="82">
        <f>IF(G3074=1, 'adjustment factor'!$D$11, IF(G3074=-9,-999,IF(G3074="",-999,0)))</f>
        <v>-999</v>
      </c>
      <c r="AM3074" s="82">
        <f>IF(I3074=1, 'adjustment factor'!$D$12, IF(I3074=-9,-999,IF(I3074="",-999,0)))</f>
        <v>-999</v>
      </c>
      <c r="AN3074" s="82">
        <f>IF(J3074=1, 'adjustment factor'!$D$13, IF(J3074=-9,-999,IF(J3074="",-999,0)))</f>
        <v>-999</v>
      </c>
      <c r="AO3074" s="82" t="str">
        <f t="shared" si="488"/>
        <v>-999</v>
      </c>
      <c r="AP3074" s="82" t="str">
        <f t="shared" si="489"/>
        <v>MISSING</v>
      </c>
    </row>
    <row r="3075" spans="2:42">
      <c r="B3075" s="207"/>
      <c r="C3075" s="35">
        <v>3071</v>
      </c>
      <c r="D3075" s="161"/>
      <c r="E3075" s="161"/>
      <c r="F3075" s="161"/>
      <c r="G3075" s="161"/>
      <c r="H3075" s="161"/>
      <c r="I3075" s="161"/>
      <c r="J3075" s="161"/>
      <c r="K3075" s="161"/>
      <c r="L3075" s="161"/>
      <c r="M3075" s="161"/>
      <c r="N3075" s="171"/>
      <c r="O3075" s="171"/>
      <c r="P3075" s="171"/>
      <c r="Q3075" s="171"/>
      <c r="R3075" s="171"/>
      <c r="S3075" s="171"/>
      <c r="T3075" s="208" t="str">
        <f t="shared" si="480"/>
        <v>MISSING</v>
      </c>
      <c r="U3075" s="208" t="str">
        <f t="shared" si="481"/>
        <v>MISSING</v>
      </c>
      <c r="X3075" s="56">
        <f t="shared" si="482"/>
        <v>-99</v>
      </c>
      <c r="Y3075" s="56">
        <f t="shared" si="483"/>
        <v>-99</v>
      </c>
      <c r="Z3075" s="56">
        <f t="shared" si="484"/>
        <v>-99</v>
      </c>
      <c r="AA3075" s="56">
        <f t="shared" si="485"/>
        <v>-99</v>
      </c>
      <c r="AB3075" s="56">
        <f t="shared" si="486"/>
        <v>-99</v>
      </c>
      <c r="AC3075" s="56">
        <f t="shared" si="487"/>
        <v>-99</v>
      </c>
      <c r="AD3075" s="3"/>
      <c r="AE3075" s="82">
        <f>IF(D3075=1, 'adjustment factor'!$D$4, IF(D3075=-9,-999,IF(D3075="",-999,0)))</f>
        <v>-999</v>
      </c>
      <c r="AF3075" s="82">
        <f>IF(F3075=1, 'adjustment factor'!$D$5, IF(F3075=-9,-999,IF(F3075="",-999,0)))</f>
        <v>-999</v>
      </c>
      <c r="AG3075" s="82">
        <f>IF(E3075=1, 'adjustment factor'!$D$6, IF(E3075=-9,-999,IF(E3075="",-999,0)))</f>
        <v>-999</v>
      </c>
      <c r="AH3075" s="82">
        <f>IF(K3075&gt;=45,'adjustment factor'!$D$7,IF(K3075=-9,-1200,IF(K3075="",-1200,0)))</f>
        <v>-1200</v>
      </c>
      <c r="AI3075" s="82">
        <f>IF(L3075=1, 'adjustment factor'!$D$8, IF(L3075=-9,-999,IF(L3075="",-999,0)))</f>
        <v>-999</v>
      </c>
      <c r="AJ3075" s="82">
        <f>IF(AND(M3075&gt;=1,M3075&lt;=4),'adjustment factor'!$D$9,IF(M3075=-9,-999,IF(M3075=98,-999,IF(M3075=99,-999,IF(M3075="",-999,0)))))</f>
        <v>-999</v>
      </c>
      <c r="AK3075" s="82">
        <f>IF(H3075=1, 'adjustment factor'!$D$10, IF(H3075=-9,-999,IF(H3075="",-999,0)))</f>
        <v>-999</v>
      </c>
      <c r="AL3075" s="82">
        <f>IF(G3075=1, 'adjustment factor'!$D$11, IF(G3075=-9,-999,IF(G3075="",-999,0)))</f>
        <v>-999</v>
      </c>
      <c r="AM3075" s="82">
        <f>IF(I3075=1, 'adjustment factor'!$D$12, IF(I3075=-9,-999,IF(I3075="",-999,0)))</f>
        <v>-999</v>
      </c>
      <c r="AN3075" s="82">
        <f>IF(J3075=1, 'adjustment factor'!$D$13, IF(J3075=-9,-999,IF(J3075="",-999,0)))</f>
        <v>-999</v>
      </c>
      <c r="AO3075" s="82" t="str">
        <f t="shared" si="488"/>
        <v>-999</v>
      </c>
      <c r="AP3075" s="82" t="str">
        <f t="shared" si="489"/>
        <v>MISSING</v>
      </c>
    </row>
    <row r="3076" spans="2:42">
      <c r="B3076" s="207"/>
      <c r="C3076" s="35">
        <v>3072</v>
      </c>
      <c r="D3076" s="161"/>
      <c r="E3076" s="161"/>
      <c r="F3076" s="161"/>
      <c r="G3076" s="161"/>
      <c r="H3076" s="161"/>
      <c r="I3076" s="161"/>
      <c r="J3076" s="161"/>
      <c r="K3076" s="161"/>
      <c r="L3076" s="161"/>
      <c r="M3076" s="161"/>
      <c r="N3076" s="171"/>
      <c r="O3076" s="171"/>
      <c r="P3076" s="171"/>
      <c r="Q3076" s="171"/>
      <c r="R3076" s="171"/>
      <c r="S3076" s="171"/>
      <c r="T3076" s="208" t="str">
        <f t="shared" si="480"/>
        <v>MISSING</v>
      </c>
      <c r="U3076" s="208" t="str">
        <f t="shared" si="481"/>
        <v>MISSING</v>
      </c>
      <c r="X3076" s="56">
        <f t="shared" si="482"/>
        <v>-99</v>
      </c>
      <c r="Y3076" s="56">
        <f t="shared" si="483"/>
        <v>-99</v>
      </c>
      <c r="Z3076" s="56">
        <f t="shared" si="484"/>
        <v>-99</v>
      </c>
      <c r="AA3076" s="56">
        <f t="shared" si="485"/>
        <v>-99</v>
      </c>
      <c r="AB3076" s="56">
        <f t="shared" si="486"/>
        <v>-99</v>
      </c>
      <c r="AC3076" s="56">
        <f t="shared" si="487"/>
        <v>-99</v>
      </c>
      <c r="AD3076" s="3"/>
      <c r="AE3076" s="82">
        <f>IF(D3076=1, 'adjustment factor'!$D$4, IF(D3076=-9,-999,IF(D3076="",-999,0)))</f>
        <v>-999</v>
      </c>
      <c r="AF3076" s="82">
        <f>IF(F3076=1, 'adjustment factor'!$D$5, IF(F3076=-9,-999,IF(F3076="",-999,0)))</f>
        <v>-999</v>
      </c>
      <c r="AG3076" s="82">
        <f>IF(E3076=1, 'adjustment factor'!$D$6, IF(E3076=-9,-999,IF(E3076="",-999,0)))</f>
        <v>-999</v>
      </c>
      <c r="AH3076" s="82">
        <f>IF(K3076&gt;=45,'adjustment factor'!$D$7,IF(K3076=-9,-1200,IF(K3076="",-1200,0)))</f>
        <v>-1200</v>
      </c>
      <c r="AI3076" s="82">
        <f>IF(L3076=1, 'adjustment factor'!$D$8, IF(L3076=-9,-999,IF(L3076="",-999,0)))</f>
        <v>-999</v>
      </c>
      <c r="AJ3076" s="82">
        <f>IF(AND(M3076&gt;=1,M3076&lt;=4),'adjustment factor'!$D$9,IF(M3076=-9,-999,IF(M3076=98,-999,IF(M3076=99,-999,IF(M3076="",-999,0)))))</f>
        <v>-999</v>
      </c>
      <c r="AK3076" s="82">
        <f>IF(H3076=1, 'adjustment factor'!$D$10, IF(H3076=-9,-999,IF(H3076="",-999,0)))</f>
        <v>-999</v>
      </c>
      <c r="AL3076" s="82">
        <f>IF(G3076=1, 'adjustment factor'!$D$11, IF(G3076=-9,-999,IF(G3076="",-999,0)))</f>
        <v>-999</v>
      </c>
      <c r="AM3076" s="82">
        <f>IF(I3076=1, 'adjustment factor'!$D$12, IF(I3076=-9,-999,IF(I3076="",-999,0)))</f>
        <v>-999</v>
      </c>
      <c r="AN3076" s="82">
        <f>IF(J3076=1, 'adjustment factor'!$D$13, IF(J3076=-9,-999,IF(J3076="",-999,0)))</f>
        <v>-999</v>
      </c>
      <c r="AO3076" s="82" t="str">
        <f t="shared" si="488"/>
        <v>-999</v>
      </c>
      <c r="AP3076" s="82" t="str">
        <f t="shared" si="489"/>
        <v>MISSING</v>
      </c>
    </row>
    <row r="3077" spans="2:42">
      <c r="B3077" s="207"/>
      <c r="C3077" s="35">
        <v>3073</v>
      </c>
      <c r="D3077" s="161"/>
      <c r="E3077" s="161"/>
      <c r="F3077" s="161"/>
      <c r="G3077" s="161"/>
      <c r="H3077" s="161"/>
      <c r="I3077" s="161"/>
      <c r="J3077" s="161"/>
      <c r="K3077" s="161"/>
      <c r="L3077" s="161"/>
      <c r="M3077" s="161"/>
      <c r="N3077" s="171"/>
      <c r="O3077" s="171"/>
      <c r="P3077" s="171"/>
      <c r="Q3077" s="171"/>
      <c r="R3077" s="171"/>
      <c r="S3077" s="171"/>
      <c r="T3077" s="208" t="str">
        <f t="shared" si="480"/>
        <v>MISSING</v>
      </c>
      <c r="U3077" s="208" t="str">
        <f t="shared" si="481"/>
        <v>MISSING</v>
      </c>
      <c r="X3077" s="56">
        <f t="shared" si="482"/>
        <v>-99</v>
      </c>
      <c r="Y3077" s="56">
        <f t="shared" si="483"/>
        <v>-99</v>
      </c>
      <c r="Z3077" s="56">
        <f t="shared" si="484"/>
        <v>-99</v>
      </c>
      <c r="AA3077" s="56">
        <f t="shared" si="485"/>
        <v>-99</v>
      </c>
      <c r="AB3077" s="56">
        <f t="shared" si="486"/>
        <v>-99</v>
      </c>
      <c r="AC3077" s="56">
        <f t="shared" si="487"/>
        <v>-99</v>
      </c>
      <c r="AD3077" s="3"/>
      <c r="AE3077" s="82">
        <f>IF(D3077=1, 'adjustment factor'!$D$4, IF(D3077=-9,-999,IF(D3077="",-999,0)))</f>
        <v>-999</v>
      </c>
      <c r="AF3077" s="82">
        <f>IF(F3077=1, 'adjustment factor'!$D$5, IF(F3077=-9,-999,IF(F3077="",-999,0)))</f>
        <v>-999</v>
      </c>
      <c r="AG3077" s="82">
        <f>IF(E3077=1, 'adjustment factor'!$D$6, IF(E3077=-9,-999,IF(E3077="",-999,0)))</f>
        <v>-999</v>
      </c>
      <c r="AH3077" s="82">
        <f>IF(K3077&gt;=45,'adjustment factor'!$D$7,IF(K3077=-9,-1200,IF(K3077="",-1200,0)))</f>
        <v>-1200</v>
      </c>
      <c r="AI3077" s="82">
        <f>IF(L3077=1, 'adjustment factor'!$D$8, IF(L3077=-9,-999,IF(L3077="",-999,0)))</f>
        <v>-999</v>
      </c>
      <c r="AJ3077" s="82">
        <f>IF(AND(M3077&gt;=1,M3077&lt;=4),'adjustment factor'!$D$9,IF(M3077=-9,-999,IF(M3077=98,-999,IF(M3077=99,-999,IF(M3077="",-999,0)))))</f>
        <v>-999</v>
      </c>
      <c r="AK3077" s="82">
        <f>IF(H3077=1, 'adjustment factor'!$D$10, IF(H3077=-9,-999,IF(H3077="",-999,0)))</f>
        <v>-999</v>
      </c>
      <c r="AL3077" s="82">
        <f>IF(G3077=1, 'adjustment factor'!$D$11, IF(G3077=-9,-999,IF(G3077="",-999,0)))</f>
        <v>-999</v>
      </c>
      <c r="AM3077" s="82">
        <f>IF(I3077=1, 'adjustment factor'!$D$12, IF(I3077=-9,-999,IF(I3077="",-999,0)))</f>
        <v>-999</v>
      </c>
      <c r="AN3077" s="82">
        <f>IF(J3077=1, 'adjustment factor'!$D$13, IF(J3077=-9,-999,IF(J3077="",-999,0)))</f>
        <v>-999</v>
      </c>
      <c r="AO3077" s="82" t="str">
        <f t="shared" si="488"/>
        <v>-999</v>
      </c>
      <c r="AP3077" s="82" t="str">
        <f t="shared" si="489"/>
        <v>MISSING</v>
      </c>
    </row>
    <row r="3078" spans="2:42">
      <c r="B3078" s="207"/>
      <c r="C3078" s="35">
        <v>3074</v>
      </c>
      <c r="D3078" s="161"/>
      <c r="E3078" s="161"/>
      <c r="F3078" s="161"/>
      <c r="G3078" s="161"/>
      <c r="H3078" s="161"/>
      <c r="I3078" s="161"/>
      <c r="J3078" s="161"/>
      <c r="K3078" s="161"/>
      <c r="L3078" s="161"/>
      <c r="M3078" s="161"/>
      <c r="N3078" s="171"/>
      <c r="O3078" s="171"/>
      <c r="P3078" s="171"/>
      <c r="Q3078" s="171"/>
      <c r="R3078" s="171"/>
      <c r="S3078" s="171"/>
      <c r="T3078" s="208" t="str">
        <f t="shared" si="480"/>
        <v>MISSING</v>
      </c>
      <c r="U3078" s="208" t="str">
        <f t="shared" si="481"/>
        <v>MISSING</v>
      </c>
      <c r="X3078" s="56">
        <f t="shared" si="482"/>
        <v>-99</v>
      </c>
      <c r="Y3078" s="56">
        <f t="shared" si="483"/>
        <v>-99</v>
      </c>
      <c r="Z3078" s="56">
        <f t="shared" si="484"/>
        <v>-99</v>
      </c>
      <c r="AA3078" s="56">
        <f t="shared" si="485"/>
        <v>-99</v>
      </c>
      <c r="AB3078" s="56">
        <f t="shared" si="486"/>
        <v>-99</v>
      </c>
      <c r="AC3078" s="56">
        <f t="shared" si="487"/>
        <v>-99</v>
      </c>
      <c r="AD3078" s="3"/>
      <c r="AE3078" s="82">
        <f>IF(D3078=1, 'adjustment factor'!$D$4, IF(D3078=-9,-999,IF(D3078="",-999,0)))</f>
        <v>-999</v>
      </c>
      <c r="AF3078" s="82">
        <f>IF(F3078=1, 'adjustment factor'!$D$5, IF(F3078=-9,-999,IF(F3078="",-999,0)))</f>
        <v>-999</v>
      </c>
      <c r="AG3078" s="82">
        <f>IF(E3078=1, 'adjustment factor'!$D$6, IF(E3078=-9,-999,IF(E3078="",-999,0)))</f>
        <v>-999</v>
      </c>
      <c r="AH3078" s="82">
        <f>IF(K3078&gt;=45,'adjustment factor'!$D$7,IF(K3078=-9,-1200,IF(K3078="",-1200,0)))</f>
        <v>-1200</v>
      </c>
      <c r="AI3078" s="82">
        <f>IF(L3078=1, 'adjustment factor'!$D$8, IF(L3078=-9,-999,IF(L3078="",-999,0)))</f>
        <v>-999</v>
      </c>
      <c r="AJ3078" s="82">
        <f>IF(AND(M3078&gt;=1,M3078&lt;=4),'adjustment factor'!$D$9,IF(M3078=-9,-999,IF(M3078=98,-999,IF(M3078=99,-999,IF(M3078="",-999,0)))))</f>
        <v>-999</v>
      </c>
      <c r="AK3078" s="82">
        <f>IF(H3078=1, 'adjustment factor'!$D$10, IF(H3078=-9,-999,IF(H3078="",-999,0)))</f>
        <v>-999</v>
      </c>
      <c r="AL3078" s="82">
        <f>IF(G3078=1, 'adjustment factor'!$D$11, IF(G3078=-9,-999,IF(G3078="",-999,0)))</f>
        <v>-999</v>
      </c>
      <c r="AM3078" s="82">
        <f>IF(I3078=1, 'adjustment factor'!$D$12, IF(I3078=-9,-999,IF(I3078="",-999,0)))</f>
        <v>-999</v>
      </c>
      <c r="AN3078" s="82">
        <f>IF(J3078=1, 'adjustment factor'!$D$13, IF(J3078=-9,-999,IF(J3078="",-999,0)))</f>
        <v>-999</v>
      </c>
      <c r="AO3078" s="82" t="str">
        <f t="shared" si="488"/>
        <v>-999</v>
      </c>
      <c r="AP3078" s="82" t="str">
        <f t="shared" si="489"/>
        <v>MISSING</v>
      </c>
    </row>
    <row r="3079" spans="2:42">
      <c r="B3079" s="207"/>
      <c r="C3079" s="35">
        <v>3075</v>
      </c>
      <c r="D3079" s="161"/>
      <c r="E3079" s="161"/>
      <c r="F3079" s="161"/>
      <c r="G3079" s="161"/>
      <c r="H3079" s="161"/>
      <c r="I3079" s="161"/>
      <c r="J3079" s="161"/>
      <c r="K3079" s="161"/>
      <c r="L3079" s="161"/>
      <c r="M3079" s="161"/>
      <c r="N3079" s="171"/>
      <c r="O3079" s="171"/>
      <c r="P3079" s="171"/>
      <c r="Q3079" s="171"/>
      <c r="R3079" s="171"/>
      <c r="S3079" s="171"/>
      <c r="T3079" s="208" t="str">
        <f t="shared" si="480"/>
        <v>MISSING</v>
      </c>
      <c r="U3079" s="208" t="str">
        <f t="shared" si="481"/>
        <v>MISSING</v>
      </c>
      <c r="X3079" s="56">
        <f t="shared" si="482"/>
        <v>-99</v>
      </c>
      <c r="Y3079" s="56">
        <f t="shared" si="483"/>
        <v>-99</v>
      </c>
      <c r="Z3079" s="56">
        <f t="shared" si="484"/>
        <v>-99</v>
      </c>
      <c r="AA3079" s="56">
        <f t="shared" si="485"/>
        <v>-99</v>
      </c>
      <c r="AB3079" s="56">
        <f t="shared" si="486"/>
        <v>-99</v>
      </c>
      <c r="AC3079" s="56">
        <f t="shared" si="487"/>
        <v>-99</v>
      </c>
      <c r="AD3079" s="3"/>
      <c r="AE3079" s="82">
        <f>IF(D3079=1, 'adjustment factor'!$D$4, IF(D3079=-9,-999,IF(D3079="",-999,0)))</f>
        <v>-999</v>
      </c>
      <c r="AF3079" s="82">
        <f>IF(F3079=1, 'adjustment factor'!$D$5, IF(F3079=-9,-999,IF(F3079="",-999,0)))</f>
        <v>-999</v>
      </c>
      <c r="AG3079" s="82">
        <f>IF(E3079=1, 'adjustment factor'!$D$6, IF(E3079=-9,-999,IF(E3079="",-999,0)))</f>
        <v>-999</v>
      </c>
      <c r="AH3079" s="82">
        <f>IF(K3079&gt;=45,'adjustment factor'!$D$7,IF(K3079=-9,-1200,IF(K3079="",-1200,0)))</f>
        <v>-1200</v>
      </c>
      <c r="AI3079" s="82">
        <f>IF(L3079=1, 'adjustment factor'!$D$8, IF(L3079=-9,-999,IF(L3079="",-999,0)))</f>
        <v>-999</v>
      </c>
      <c r="AJ3079" s="82">
        <f>IF(AND(M3079&gt;=1,M3079&lt;=4),'adjustment factor'!$D$9,IF(M3079=-9,-999,IF(M3079=98,-999,IF(M3079=99,-999,IF(M3079="",-999,0)))))</f>
        <v>-999</v>
      </c>
      <c r="AK3079" s="82">
        <f>IF(H3079=1, 'adjustment factor'!$D$10, IF(H3079=-9,-999,IF(H3079="",-999,0)))</f>
        <v>-999</v>
      </c>
      <c r="AL3079" s="82">
        <f>IF(G3079=1, 'adjustment factor'!$D$11, IF(G3079=-9,-999,IF(G3079="",-999,0)))</f>
        <v>-999</v>
      </c>
      <c r="AM3079" s="82">
        <f>IF(I3079=1, 'adjustment factor'!$D$12, IF(I3079=-9,-999,IF(I3079="",-999,0)))</f>
        <v>-999</v>
      </c>
      <c r="AN3079" s="82">
        <f>IF(J3079=1, 'adjustment factor'!$D$13, IF(J3079=-9,-999,IF(J3079="",-999,0)))</f>
        <v>-999</v>
      </c>
      <c r="AO3079" s="82" t="str">
        <f t="shared" si="488"/>
        <v>-999</v>
      </c>
      <c r="AP3079" s="82" t="str">
        <f t="shared" si="489"/>
        <v>MISSING</v>
      </c>
    </row>
    <row r="3080" spans="2:42">
      <c r="B3080" s="207"/>
      <c r="C3080" s="35">
        <v>3076</v>
      </c>
      <c r="D3080" s="161"/>
      <c r="E3080" s="161"/>
      <c r="F3080" s="161"/>
      <c r="G3080" s="161"/>
      <c r="H3080" s="161"/>
      <c r="I3080" s="161"/>
      <c r="J3080" s="161"/>
      <c r="K3080" s="161"/>
      <c r="L3080" s="161"/>
      <c r="M3080" s="161"/>
      <c r="N3080" s="171"/>
      <c r="O3080" s="171"/>
      <c r="P3080" s="171"/>
      <c r="Q3080" s="171"/>
      <c r="R3080" s="171"/>
      <c r="S3080" s="171"/>
      <c r="T3080" s="208" t="str">
        <f t="shared" si="480"/>
        <v>MISSING</v>
      </c>
      <c r="U3080" s="208" t="str">
        <f t="shared" si="481"/>
        <v>MISSING</v>
      </c>
      <c r="X3080" s="56">
        <f t="shared" si="482"/>
        <v>-99</v>
      </c>
      <c r="Y3080" s="56">
        <f t="shared" si="483"/>
        <v>-99</v>
      </c>
      <c r="Z3080" s="56">
        <f t="shared" si="484"/>
        <v>-99</v>
      </c>
      <c r="AA3080" s="56">
        <f t="shared" si="485"/>
        <v>-99</v>
      </c>
      <c r="AB3080" s="56">
        <f t="shared" si="486"/>
        <v>-99</v>
      </c>
      <c r="AC3080" s="56">
        <f t="shared" si="487"/>
        <v>-99</v>
      </c>
      <c r="AD3080" s="3"/>
      <c r="AE3080" s="82">
        <f>IF(D3080=1, 'adjustment factor'!$D$4, IF(D3080=-9,-999,IF(D3080="",-999,0)))</f>
        <v>-999</v>
      </c>
      <c r="AF3080" s="82">
        <f>IF(F3080=1, 'adjustment factor'!$D$5, IF(F3080=-9,-999,IF(F3080="",-999,0)))</f>
        <v>-999</v>
      </c>
      <c r="AG3080" s="82">
        <f>IF(E3080=1, 'adjustment factor'!$D$6, IF(E3080=-9,-999,IF(E3080="",-999,0)))</f>
        <v>-999</v>
      </c>
      <c r="AH3080" s="82">
        <f>IF(K3080&gt;=45,'adjustment factor'!$D$7,IF(K3080=-9,-1200,IF(K3080="",-1200,0)))</f>
        <v>-1200</v>
      </c>
      <c r="AI3080" s="82">
        <f>IF(L3080=1, 'adjustment factor'!$D$8, IF(L3080=-9,-999,IF(L3080="",-999,0)))</f>
        <v>-999</v>
      </c>
      <c r="AJ3080" s="82">
        <f>IF(AND(M3080&gt;=1,M3080&lt;=4),'adjustment factor'!$D$9,IF(M3080=-9,-999,IF(M3080=98,-999,IF(M3080=99,-999,IF(M3080="",-999,0)))))</f>
        <v>-999</v>
      </c>
      <c r="AK3080" s="82">
        <f>IF(H3080=1, 'adjustment factor'!$D$10, IF(H3080=-9,-999,IF(H3080="",-999,0)))</f>
        <v>-999</v>
      </c>
      <c r="AL3080" s="82">
        <f>IF(G3080=1, 'adjustment factor'!$D$11, IF(G3080=-9,-999,IF(G3080="",-999,0)))</f>
        <v>-999</v>
      </c>
      <c r="AM3080" s="82">
        <f>IF(I3080=1, 'adjustment factor'!$D$12, IF(I3080=-9,-999,IF(I3080="",-999,0)))</f>
        <v>-999</v>
      </c>
      <c r="AN3080" s="82">
        <f>IF(J3080=1, 'adjustment factor'!$D$13, IF(J3080=-9,-999,IF(J3080="",-999,0)))</f>
        <v>-999</v>
      </c>
      <c r="AO3080" s="82" t="str">
        <f t="shared" si="488"/>
        <v>-999</v>
      </c>
      <c r="AP3080" s="82" t="str">
        <f t="shared" si="489"/>
        <v>MISSING</v>
      </c>
    </row>
    <row r="3081" spans="2:42">
      <c r="B3081" s="207"/>
      <c r="C3081" s="35">
        <v>3077</v>
      </c>
      <c r="D3081" s="161"/>
      <c r="E3081" s="161"/>
      <c r="F3081" s="161"/>
      <c r="G3081" s="161"/>
      <c r="H3081" s="161"/>
      <c r="I3081" s="161"/>
      <c r="J3081" s="161"/>
      <c r="K3081" s="161"/>
      <c r="L3081" s="161"/>
      <c r="M3081" s="161"/>
      <c r="N3081" s="171"/>
      <c r="O3081" s="171"/>
      <c r="P3081" s="171"/>
      <c r="Q3081" s="171"/>
      <c r="R3081" s="171"/>
      <c r="S3081" s="171"/>
      <c r="T3081" s="208" t="str">
        <f t="shared" si="480"/>
        <v>MISSING</v>
      </c>
      <c r="U3081" s="208" t="str">
        <f t="shared" si="481"/>
        <v>MISSING</v>
      </c>
      <c r="X3081" s="56">
        <f t="shared" si="482"/>
        <v>-99</v>
      </c>
      <c r="Y3081" s="56">
        <f t="shared" si="483"/>
        <v>-99</v>
      </c>
      <c r="Z3081" s="56">
        <f t="shared" si="484"/>
        <v>-99</v>
      </c>
      <c r="AA3081" s="56">
        <f t="shared" si="485"/>
        <v>-99</v>
      </c>
      <c r="AB3081" s="56">
        <f t="shared" si="486"/>
        <v>-99</v>
      </c>
      <c r="AC3081" s="56">
        <f t="shared" si="487"/>
        <v>-99</v>
      </c>
      <c r="AD3081" s="3"/>
      <c r="AE3081" s="82">
        <f>IF(D3081=1, 'adjustment factor'!$D$4, IF(D3081=-9,-999,IF(D3081="",-999,0)))</f>
        <v>-999</v>
      </c>
      <c r="AF3081" s="82">
        <f>IF(F3081=1, 'adjustment factor'!$D$5, IF(F3081=-9,-999,IF(F3081="",-999,0)))</f>
        <v>-999</v>
      </c>
      <c r="AG3081" s="82">
        <f>IF(E3081=1, 'adjustment factor'!$D$6, IF(E3081=-9,-999,IF(E3081="",-999,0)))</f>
        <v>-999</v>
      </c>
      <c r="AH3081" s="82">
        <f>IF(K3081&gt;=45,'adjustment factor'!$D$7,IF(K3081=-9,-1200,IF(K3081="",-1200,0)))</f>
        <v>-1200</v>
      </c>
      <c r="AI3081" s="82">
        <f>IF(L3081=1, 'adjustment factor'!$D$8, IF(L3081=-9,-999,IF(L3081="",-999,0)))</f>
        <v>-999</v>
      </c>
      <c r="AJ3081" s="82">
        <f>IF(AND(M3081&gt;=1,M3081&lt;=4),'adjustment factor'!$D$9,IF(M3081=-9,-999,IF(M3081=98,-999,IF(M3081=99,-999,IF(M3081="",-999,0)))))</f>
        <v>-999</v>
      </c>
      <c r="AK3081" s="82">
        <f>IF(H3081=1, 'adjustment factor'!$D$10, IF(H3081=-9,-999,IF(H3081="",-999,0)))</f>
        <v>-999</v>
      </c>
      <c r="AL3081" s="82">
        <f>IF(G3081=1, 'adjustment factor'!$D$11, IF(G3081=-9,-999,IF(G3081="",-999,0)))</f>
        <v>-999</v>
      </c>
      <c r="AM3081" s="82">
        <f>IF(I3081=1, 'adjustment factor'!$D$12, IF(I3081=-9,-999,IF(I3081="",-999,0)))</f>
        <v>-999</v>
      </c>
      <c r="AN3081" s="82">
        <f>IF(J3081=1, 'adjustment factor'!$D$13, IF(J3081=-9,-999,IF(J3081="",-999,0)))</f>
        <v>-999</v>
      </c>
      <c r="AO3081" s="82" t="str">
        <f t="shared" si="488"/>
        <v>-999</v>
      </c>
      <c r="AP3081" s="82" t="str">
        <f t="shared" si="489"/>
        <v>MISSING</v>
      </c>
    </row>
    <row r="3082" spans="2:42">
      <c r="B3082" s="207"/>
      <c r="C3082" s="35">
        <v>3078</v>
      </c>
      <c r="D3082" s="161"/>
      <c r="E3082" s="161"/>
      <c r="F3082" s="161"/>
      <c r="G3082" s="161"/>
      <c r="H3082" s="161"/>
      <c r="I3082" s="161"/>
      <c r="J3082" s="161"/>
      <c r="K3082" s="161"/>
      <c r="L3082" s="161"/>
      <c r="M3082" s="161"/>
      <c r="N3082" s="171"/>
      <c r="O3082" s="171"/>
      <c r="P3082" s="171"/>
      <c r="Q3082" s="171"/>
      <c r="R3082" s="171"/>
      <c r="S3082" s="171"/>
      <c r="T3082" s="208" t="str">
        <f t="shared" si="480"/>
        <v>MISSING</v>
      </c>
      <c r="U3082" s="208" t="str">
        <f t="shared" si="481"/>
        <v>MISSING</v>
      </c>
      <c r="X3082" s="56">
        <f t="shared" si="482"/>
        <v>-99</v>
      </c>
      <c r="Y3082" s="56">
        <f t="shared" si="483"/>
        <v>-99</v>
      </c>
      <c r="Z3082" s="56">
        <f t="shared" si="484"/>
        <v>-99</v>
      </c>
      <c r="AA3082" s="56">
        <f t="shared" si="485"/>
        <v>-99</v>
      </c>
      <c r="AB3082" s="56">
        <f t="shared" si="486"/>
        <v>-99</v>
      </c>
      <c r="AC3082" s="56">
        <f t="shared" si="487"/>
        <v>-99</v>
      </c>
      <c r="AD3082" s="3"/>
      <c r="AE3082" s="82">
        <f>IF(D3082=1, 'adjustment factor'!$D$4, IF(D3082=-9,-999,IF(D3082="",-999,0)))</f>
        <v>-999</v>
      </c>
      <c r="AF3082" s="82">
        <f>IF(F3082=1, 'adjustment factor'!$D$5, IF(F3082=-9,-999,IF(F3082="",-999,0)))</f>
        <v>-999</v>
      </c>
      <c r="AG3082" s="82">
        <f>IF(E3082=1, 'adjustment factor'!$D$6, IF(E3082=-9,-999,IF(E3082="",-999,0)))</f>
        <v>-999</v>
      </c>
      <c r="AH3082" s="82">
        <f>IF(K3082&gt;=45,'adjustment factor'!$D$7,IF(K3082=-9,-1200,IF(K3082="",-1200,0)))</f>
        <v>-1200</v>
      </c>
      <c r="AI3082" s="82">
        <f>IF(L3082=1, 'adjustment factor'!$D$8, IF(L3082=-9,-999,IF(L3082="",-999,0)))</f>
        <v>-999</v>
      </c>
      <c r="AJ3082" s="82">
        <f>IF(AND(M3082&gt;=1,M3082&lt;=4),'adjustment factor'!$D$9,IF(M3082=-9,-999,IF(M3082=98,-999,IF(M3082=99,-999,IF(M3082="",-999,0)))))</f>
        <v>-999</v>
      </c>
      <c r="AK3082" s="82">
        <f>IF(H3082=1, 'adjustment factor'!$D$10, IF(H3082=-9,-999,IF(H3082="",-999,0)))</f>
        <v>-999</v>
      </c>
      <c r="AL3082" s="82">
        <f>IF(G3082=1, 'adjustment factor'!$D$11, IF(G3082=-9,-999,IF(G3082="",-999,0)))</f>
        <v>-999</v>
      </c>
      <c r="AM3082" s="82">
        <f>IF(I3082=1, 'adjustment factor'!$D$12, IF(I3082=-9,-999,IF(I3082="",-999,0)))</f>
        <v>-999</v>
      </c>
      <c r="AN3082" s="82">
        <f>IF(J3082=1, 'adjustment factor'!$D$13, IF(J3082=-9,-999,IF(J3082="",-999,0)))</f>
        <v>-999</v>
      </c>
      <c r="AO3082" s="82" t="str">
        <f t="shared" si="488"/>
        <v>-999</v>
      </c>
      <c r="AP3082" s="82" t="str">
        <f t="shared" si="489"/>
        <v>MISSING</v>
      </c>
    </row>
    <row r="3083" spans="2:42">
      <c r="B3083" s="207"/>
      <c r="C3083" s="35">
        <v>3079</v>
      </c>
      <c r="D3083" s="161"/>
      <c r="E3083" s="161"/>
      <c r="F3083" s="161"/>
      <c r="G3083" s="161"/>
      <c r="H3083" s="161"/>
      <c r="I3083" s="161"/>
      <c r="J3083" s="161"/>
      <c r="K3083" s="161"/>
      <c r="L3083" s="161"/>
      <c r="M3083" s="161"/>
      <c r="N3083" s="171"/>
      <c r="O3083" s="171"/>
      <c r="P3083" s="171"/>
      <c r="Q3083" s="171"/>
      <c r="R3083" s="171"/>
      <c r="S3083" s="171"/>
      <c r="T3083" s="208" t="str">
        <f t="shared" si="480"/>
        <v>MISSING</v>
      </c>
      <c r="U3083" s="208" t="str">
        <f t="shared" si="481"/>
        <v>MISSING</v>
      </c>
      <c r="X3083" s="56">
        <f t="shared" si="482"/>
        <v>-99</v>
      </c>
      <c r="Y3083" s="56">
        <f t="shared" si="483"/>
        <v>-99</v>
      </c>
      <c r="Z3083" s="56">
        <f t="shared" si="484"/>
        <v>-99</v>
      </c>
      <c r="AA3083" s="56">
        <f t="shared" si="485"/>
        <v>-99</v>
      </c>
      <c r="AB3083" s="56">
        <f t="shared" si="486"/>
        <v>-99</v>
      </c>
      <c r="AC3083" s="56">
        <f t="shared" si="487"/>
        <v>-99</v>
      </c>
      <c r="AD3083" s="3"/>
      <c r="AE3083" s="82">
        <f>IF(D3083=1, 'adjustment factor'!$D$4, IF(D3083=-9,-999,IF(D3083="",-999,0)))</f>
        <v>-999</v>
      </c>
      <c r="AF3083" s="82">
        <f>IF(F3083=1, 'adjustment factor'!$D$5, IF(F3083=-9,-999,IF(F3083="",-999,0)))</f>
        <v>-999</v>
      </c>
      <c r="AG3083" s="82">
        <f>IF(E3083=1, 'adjustment factor'!$D$6, IF(E3083=-9,-999,IF(E3083="",-999,0)))</f>
        <v>-999</v>
      </c>
      <c r="AH3083" s="82">
        <f>IF(K3083&gt;=45,'adjustment factor'!$D$7,IF(K3083=-9,-1200,IF(K3083="",-1200,0)))</f>
        <v>-1200</v>
      </c>
      <c r="AI3083" s="82">
        <f>IF(L3083=1, 'adjustment factor'!$D$8, IF(L3083=-9,-999,IF(L3083="",-999,0)))</f>
        <v>-999</v>
      </c>
      <c r="AJ3083" s="82">
        <f>IF(AND(M3083&gt;=1,M3083&lt;=4),'adjustment factor'!$D$9,IF(M3083=-9,-999,IF(M3083=98,-999,IF(M3083=99,-999,IF(M3083="",-999,0)))))</f>
        <v>-999</v>
      </c>
      <c r="AK3083" s="82">
        <f>IF(H3083=1, 'adjustment factor'!$D$10, IF(H3083=-9,-999,IF(H3083="",-999,0)))</f>
        <v>-999</v>
      </c>
      <c r="AL3083" s="82">
        <f>IF(G3083=1, 'adjustment factor'!$D$11, IF(G3083=-9,-999,IF(G3083="",-999,0)))</f>
        <v>-999</v>
      </c>
      <c r="AM3083" s="82">
        <f>IF(I3083=1, 'adjustment factor'!$D$12, IF(I3083=-9,-999,IF(I3083="",-999,0)))</f>
        <v>-999</v>
      </c>
      <c r="AN3083" s="82">
        <f>IF(J3083=1, 'adjustment factor'!$D$13, IF(J3083=-9,-999,IF(J3083="",-999,0)))</f>
        <v>-999</v>
      </c>
      <c r="AO3083" s="82" t="str">
        <f t="shared" si="488"/>
        <v>-999</v>
      </c>
      <c r="AP3083" s="82" t="str">
        <f t="shared" si="489"/>
        <v>MISSING</v>
      </c>
    </row>
    <row r="3084" spans="2:42">
      <c r="B3084" s="207"/>
      <c r="C3084" s="35">
        <v>3080</v>
      </c>
      <c r="D3084" s="161"/>
      <c r="E3084" s="161"/>
      <c r="F3084" s="161"/>
      <c r="G3084" s="161"/>
      <c r="H3084" s="161"/>
      <c r="I3084" s="161"/>
      <c r="J3084" s="161"/>
      <c r="K3084" s="161"/>
      <c r="L3084" s="161"/>
      <c r="M3084" s="161"/>
      <c r="N3084" s="171"/>
      <c r="O3084" s="171"/>
      <c r="P3084" s="171"/>
      <c r="Q3084" s="171"/>
      <c r="R3084" s="171"/>
      <c r="S3084" s="171"/>
      <c r="T3084" s="208" t="str">
        <f t="shared" si="480"/>
        <v>MISSING</v>
      </c>
      <c r="U3084" s="208" t="str">
        <f t="shared" si="481"/>
        <v>MISSING</v>
      </c>
      <c r="X3084" s="56">
        <f t="shared" si="482"/>
        <v>-99</v>
      </c>
      <c r="Y3084" s="56">
        <f t="shared" si="483"/>
        <v>-99</v>
      </c>
      <c r="Z3084" s="56">
        <f t="shared" si="484"/>
        <v>-99</v>
      </c>
      <c r="AA3084" s="56">
        <f t="shared" si="485"/>
        <v>-99</v>
      </c>
      <c r="AB3084" s="56">
        <f t="shared" si="486"/>
        <v>-99</v>
      </c>
      <c r="AC3084" s="56">
        <f t="shared" si="487"/>
        <v>-99</v>
      </c>
      <c r="AD3084" s="3"/>
      <c r="AE3084" s="82">
        <f>IF(D3084=1, 'adjustment factor'!$D$4, IF(D3084=-9,-999,IF(D3084="",-999,0)))</f>
        <v>-999</v>
      </c>
      <c r="AF3084" s="82">
        <f>IF(F3084=1, 'adjustment factor'!$D$5, IF(F3084=-9,-999,IF(F3084="",-999,0)))</f>
        <v>-999</v>
      </c>
      <c r="AG3084" s="82">
        <f>IF(E3084=1, 'adjustment factor'!$D$6, IF(E3084=-9,-999,IF(E3084="",-999,0)))</f>
        <v>-999</v>
      </c>
      <c r="AH3084" s="82">
        <f>IF(K3084&gt;=45,'adjustment factor'!$D$7,IF(K3084=-9,-1200,IF(K3084="",-1200,0)))</f>
        <v>-1200</v>
      </c>
      <c r="AI3084" s="82">
        <f>IF(L3084=1, 'adjustment factor'!$D$8, IF(L3084=-9,-999,IF(L3084="",-999,0)))</f>
        <v>-999</v>
      </c>
      <c r="AJ3084" s="82">
        <f>IF(AND(M3084&gt;=1,M3084&lt;=4),'adjustment factor'!$D$9,IF(M3084=-9,-999,IF(M3084=98,-999,IF(M3084=99,-999,IF(M3084="",-999,0)))))</f>
        <v>-999</v>
      </c>
      <c r="AK3084" s="82">
        <f>IF(H3084=1, 'adjustment factor'!$D$10, IF(H3084=-9,-999,IF(H3084="",-999,0)))</f>
        <v>-999</v>
      </c>
      <c r="AL3084" s="82">
        <f>IF(G3084=1, 'adjustment factor'!$D$11, IF(G3084=-9,-999,IF(G3084="",-999,0)))</f>
        <v>-999</v>
      </c>
      <c r="AM3084" s="82">
        <f>IF(I3084=1, 'adjustment factor'!$D$12, IF(I3084=-9,-999,IF(I3084="",-999,0)))</f>
        <v>-999</v>
      </c>
      <c r="AN3084" s="82">
        <f>IF(J3084=1, 'adjustment factor'!$D$13, IF(J3084=-9,-999,IF(J3084="",-999,0)))</f>
        <v>-999</v>
      </c>
      <c r="AO3084" s="82" t="str">
        <f t="shared" si="488"/>
        <v>-999</v>
      </c>
      <c r="AP3084" s="82" t="str">
        <f t="shared" si="489"/>
        <v>MISSING</v>
      </c>
    </row>
    <row r="3085" spans="2:42">
      <c r="B3085" s="207"/>
      <c r="C3085" s="35">
        <v>3081</v>
      </c>
      <c r="D3085" s="161"/>
      <c r="E3085" s="161"/>
      <c r="F3085" s="161"/>
      <c r="G3085" s="161"/>
      <c r="H3085" s="161"/>
      <c r="I3085" s="161"/>
      <c r="J3085" s="161"/>
      <c r="K3085" s="161"/>
      <c r="L3085" s="161"/>
      <c r="M3085" s="161"/>
      <c r="N3085" s="171"/>
      <c r="O3085" s="171"/>
      <c r="P3085" s="171"/>
      <c r="Q3085" s="171"/>
      <c r="R3085" s="171"/>
      <c r="S3085" s="171"/>
      <c r="T3085" s="208" t="str">
        <f t="shared" si="480"/>
        <v>MISSING</v>
      </c>
      <c r="U3085" s="208" t="str">
        <f t="shared" si="481"/>
        <v>MISSING</v>
      </c>
      <c r="X3085" s="56">
        <f t="shared" si="482"/>
        <v>-99</v>
      </c>
      <c r="Y3085" s="56">
        <f t="shared" si="483"/>
        <v>-99</v>
      </c>
      <c r="Z3085" s="56">
        <f t="shared" si="484"/>
        <v>-99</v>
      </c>
      <c r="AA3085" s="56">
        <f t="shared" si="485"/>
        <v>-99</v>
      </c>
      <c r="AB3085" s="56">
        <f t="shared" si="486"/>
        <v>-99</v>
      </c>
      <c r="AC3085" s="56">
        <f t="shared" si="487"/>
        <v>-99</v>
      </c>
      <c r="AD3085" s="3"/>
      <c r="AE3085" s="82">
        <f>IF(D3085=1, 'adjustment factor'!$D$4, IF(D3085=-9,-999,IF(D3085="",-999,0)))</f>
        <v>-999</v>
      </c>
      <c r="AF3085" s="82">
        <f>IF(F3085=1, 'adjustment factor'!$D$5, IF(F3085=-9,-999,IF(F3085="",-999,0)))</f>
        <v>-999</v>
      </c>
      <c r="AG3085" s="82">
        <f>IF(E3085=1, 'adjustment factor'!$D$6, IF(E3085=-9,-999,IF(E3085="",-999,0)))</f>
        <v>-999</v>
      </c>
      <c r="AH3085" s="82">
        <f>IF(K3085&gt;=45,'adjustment factor'!$D$7,IF(K3085=-9,-1200,IF(K3085="",-1200,0)))</f>
        <v>-1200</v>
      </c>
      <c r="AI3085" s="82">
        <f>IF(L3085=1, 'adjustment factor'!$D$8, IF(L3085=-9,-999,IF(L3085="",-999,0)))</f>
        <v>-999</v>
      </c>
      <c r="AJ3085" s="82">
        <f>IF(AND(M3085&gt;=1,M3085&lt;=4),'adjustment factor'!$D$9,IF(M3085=-9,-999,IF(M3085=98,-999,IF(M3085=99,-999,IF(M3085="",-999,0)))))</f>
        <v>-999</v>
      </c>
      <c r="AK3085" s="82">
        <f>IF(H3085=1, 'adjustment factor'!$D$10, IF(H3085=-9,-999,IF(H3085="",-999,0)))</f>
        <v>-999</v>
      </c>
      <c r="AL3085" s="82">
        <f>IF(G3085=1, 'adjustment factor'!$D$11, IF(G3085=-9,-999,IF(G3085="",-999,0)))</f>
        <v>-999</v>
      </c>
      <c r="AM3085" s="82">
        <f>IF(I3085=1, 'adjustment factor'!$D$12, IF(I3085=-9,-999,IF(I3085="",-999,0)))</f>
        <v>-999</v>
      </c>
      <c r="AN3085" s="82">
        <f>IF(J3085=1, 'adjustment factor'!$D$13, IF(J3085=-9,-999,IF(J3085="",-999,0)))</f>
        <v>-999</v>
      </c>
      <c r="AO3085" s="82" t="str">
        <f t="shared" si="488"/>
        <v>-999</v>
      </c>
      <c r="AP3085" s="82" t="str">
        <f t="shared" si="489"/>
        <v>MISSING</v>
      </c>
    </row>
    <row r="3086" spans="2:42">
      <c r="B3086" s="207"/>
      <c r="C3086" s="35">
        <v>3082</v>
      </c>
      <c r="D3086" s="161"/>
      <c r="E3086" s="161"/>
      <c r="F3086" s="161"/>
      <c r="G3086" s="161"/>
      <c r="H3086" s="161"/>
      <c r="I3086" s="161"/>
      <c r="J3086" s="161"/>
      <c r="K3086" s="161"/>
      <c r="L3086" s="161"/>
      <c r="M3086" s="161"/>
      <c r="N3086" s="171"/>
      <c r="O3086" s="171"/>
      <c r="P3086" s="171"/>
      <c r="Q3086" s="171"/>
      <c r="R3086" s="171"/>
      <c r="S3086" s="171"/>
      <c r="T3086" s="208" t="str">
        <f t="shared" si="480"/>
        <v>MISSING</v>
      </c>
      <c r="U3086" s="208" t="str">
        <f t="shared" si="481"/>
        <v>MISSING</v>
      </c>
      <c r="X3086" s="56">
        <f t="shared" si="482"/>
        <v>-99</v>
      </c>
      <c r="Y3086" s="56">
        <f t="shared" si="483"/>
        <v>-99</v>
      </c>
      <c r="Z3086" s="56">
        <f t="shared" si="484"/>
        <v>-99</v>
      </c>
      <c r="AA3086" s="56">
        <f t="shared" si="485"/>
        <v>-99</v>
      </c>
      <c r="AB3086" s="56">
        <f t="shared" si="486"/>
        <v>-99</v>
      </c>
      <c r="AC3086" s="56">
        <f t="shared" si="487"/>
        <v>-99</v>
      </c>
      <c r="AD3086" s="3"/>
      <c r="AE3086" s="82">
        <f>IF(D3086=1, 'adjustment factor'!$D$4, IF(D3086=-9,-999,IF(D3086="",-999,0)))</f>
        <v>-999</v>
      </c>
      <c r="AF3086" s="82">
        <f>IF(F3086=1, 'adjustment factor'!$D$5, IF(F3086=-9,-999,IF(F3086="",-999,0)))</f>
        <v>-999</v>
      </c>
      <c r="AG3086" s="82">
        <f>IF(E3086=1, 'adjustment factor'!$D$6, IF(E3086=-9,-999,IF(E3086="",-999,0)))</f>
        <v>-999</v>
      </c>
      <c r="AH3086" s="82">
        <f>IF(K3086&gt;=45,'adjustment factor'!$D$7,IF(K3086=-9,-1200,IF(K3086="",-1200,0)))</f>
        <v>-1200</v>
      </c>
      <c r="AI3086" s="82">
        <f>IF(L3086=1, 'adjustment factor'!$D$8, IF(L3086=-9,-999,IF(L3086="",-999,0)))</f>
        <v>-999</v>
      </c>
      <c r="AJ3086" s="82">
        <f>IF(AND(M3086&gt;=1,M3086&lt;=4),'adjustment factor'!$D$9,IF(M3086=-9,-999,IF(M3086=98,-999,IF(M3086=99,-999,IF(M3086="",-999,0)))))</f>
        <v>-999</v>
      </c>
      <c r="AK3086" s="82">
        <f>IF(H3086=1, 'adjustment factor'!$D$10, IF(H3086=-9,-999,IF(H3086="",-999,0)))</f>
        <v>-999</v>
      </c>
      <c r="AL3086" s="82">
        <f>IF(G3086=1, 'adjustment factor'!$D$11, IF(G3086=-9,-999,IF(G3086="",-999,0)))</f>
        <v>-999</v>
      </c>
      <c r="AM3086" s="82">
        <f>IF(I3086=1, 'adjustment factor'!$D$12, IF(I3086=-9,-999,IF(I3086="",-999,0)))</f>
        <v>-999</v>
      </c>
      <c r="AN3086" s="82">
        <f>IF(J3086=1, 'adjustment factor'!$D$13, IF(J3086=-9,-999,IF(J3086="",-999,0)))</f>
        <v>-999</v>
      </c>
      <c r="AO3086" s="82" t="str">
        <f t="shared" si="488"/>
        <v>-999</v>
      </c>
      <c r="AP3086" s="82" t="str">
        <f t="shared" si="489"/>
        <v>MISSING</v>
      </c>
    </row>
    <row r="3087" spans="2:42">
      <c r="B3087" s="207"/>
      <c r="C3087" s="35">
        <v>3083</v>
      </c>
      <c r="D3087" s="161"/>
      <c r="E3087" s="161"/>
      <c r="F3087" s="161"/>
      <c r="G3087" s="161"/>
      <c r="H3087" s="161"/>
      <c r="I3087" s="161"/>
      <c r="J3087" s="161"/>
      <c r="K3087" s="161"/>
      <c r="L3087" s="161"/>
      <c r="M3087" s="161"/>
      <c r="N3087" s="171"/>
      <c r="O3087" s="171"/>
      <c r="P3087" s="171"/>
      <c r="Q3087" s="171"/>
      <c r="R3087" s="171"/>
      <c r="S3087" s="171"/>
      <c r="T3087" s="208" t="str">
        <f t="shared" si="480"/>
        <v>MISSING</v>
      </c>
      <c r="U3087" s="208" t="str">
        <f t="shared" si="481"/>
        <v>MISSING</v>
      </c>
      <c r="X3087" s="56">
        <f t="shared" si="482"/>
        <v>-99</v>
      </c>
      <c r="Y3087" s="56">
        <f t="shared" si="483"/>
        <v>-99</v>
      </c>
      <c r="Z3087" s="56">
        <f t="shared" si="484"/>
        <v>-99</v>
      </c>
      <c r="AA3087" s="56">
        <f t="shared" si="485"/>
        <v>-99</v>
      </c>
      <c r="AB3087" s="56">
        <f t="shared" si="486"/>
        <v>-99</v>
      </c>
      <c r="AC3087" s="56">
        <f t="shared" si="487"/>
        <v>-99</v>
      </c>
      <c r="AD3087" s="3"/>
      <c r="AE3087" s="82">
        <f>IF(D3087=1, 'adjustment factor'!$D$4, IF(D3087=-9,-999,IF(D3087="",-999,0)))</f>
        <v>-999</v>
      </c>
      <c r="AF3087" s="82">
        <f>IF(F3087=1, 'adjustment factor'!$D$5, IF(F3087=-9,-999,IF(F3087="",-999,0)))</f>
        <v>-999</v>
      </c>
      <c r="AG3087" s="82">
        <f>IF(E3087=1, 'adjustment factor'!$D$6, IF(E3087=-9,-999,IF(E3087="",-999,0)))</f>
        <v>-999</v>
      </c>
      <c r="AH3087" s="82">
        <f>IF(K3087&gt;=45,'adjustment factor'!$D$7,IF(K3087=-9,-1200,IF(K3087="",-1200,0)))</f>
        <v>-1200</v>
      </c>
      <c r="AI3087" s="82">
        <f>IF(L3087=1, 'adjustment factor'!$D$8, IF(L3087=-9,-999,IF(L3087="",-999,0)))</f>
        <v>-999</v>
      </c>
      <c r="AJ3087" s="82">
        <f>IF(AND(M3087&gt;=1,M3087&lt;=4),'adjustment factor'!$D$9,IF(M3087=-9,-999,IF(M3087=98,-999,IF(M3087=99,-999,IF(M3087="",-999,0)))))</f>
        <v>-999</v>
      </c>
      <c r="AK3087" s="82">
        <f>IF(H3087=1, 'adjustment factor'!$D$10, IF(H3087=-9,-999,IF(H3087="",-999,0)))</f>
        <v>-999</v>
      </c>
      <c r="AL3087" s="82">
        <f>IF(G3087=1, 'adjustment factor'!$D$11, IF(G3087=-9,-999,IF(G3087="",-999,0)))</f>
        <v>-999</v>
      </c>
      <c r="AM3087" s="82">
        <f>IF(I3087=1, 'adjustment factor'!$D$12, IF(I3087=-9,-999,IF(I3087="",-999,0)))</f>
        <v>-999</v>
      </c>
      <c r="AN3087" s="82">
        <f>IF(J3087=1, 'adjustment factor'!$D$13, IF(J3087=-9,-999,IF(J3087="",-999,0)))</f>
        <v>-999</v>
      </c>
      <c r="AO3087" s="82" t="str">
        <f t="shared" si="488"/>
        <v>-999</v>
      </c>
      <c r="AP3087" s="82" t="str">
        <f t="shared" si="489"/>
        <v>MISSING</v>
      </c>
    </row>
    <row r="3088" spans="2:42">
      <c r="B3088" s="207"/>
      <c r="C3088" s="35">
        <v>3084</v>
      </c>
      <c r="D3088" s="161"/>
      <c r="E3088" s="161"/>
      <c r="F3088" s="161"/>
      <c r="G3088" s="161"/>
      <c r="H3088" s="161"/>
      <c r="I3088" s="161"/>
      <c r="J3088" s="161"/>
      <c r="K3088" s="161"/>
      <c r="L3088" s="161"/>
      <c r="M3088" s="161"/>
      <c r="N3088" s="171"/>
      <c r="O3088" s="171"/>
      <c r="P3088" s="171"/>
      <c r="Q3088" s="171"/>
      <c r="R3088" s="171"/>
      <c r="S3088" s="171"/>
      <c r="T3088" s="208" t="str">
        <f t="shared" si="480"/>
        <v>MISSING</v>
      </c>
      <c r="U3088" s="208" t="str">
        <f t="shared" si="481"/>
        <v>MISSING</v>
      </c>
      <c r="X3088" s="56">
        <f t="shared" si="482"/>
        <v>-99</v>
      </c>
      <c r="Y3088" s="56">
        <f t="shared" si="483"/>
        <v>-99</v>
      </c>
      <c r="Z3088" s="56">
        <f t="shared" si="484"/>
        <v>-99</v>
      </c>
      <c r="AA3088" s="56">
        <f t="shared" si="485"/>
        <v>-99</v>
      </c>
      <c r="AB3088" s="56">
        <f t="shared" si="486"/>
        <v>-99</v>
      </c>
      <c r="AC3088" s="56">
        <f t="shared" si="487"/>
        <v>-99</v>
      </c>
      <c r="AD3088" s="3"/>
      <c r="AE3088" s="82">
        <f>IF(D3088=1, 'adjustment factor'!$D$4, IF(D3088=-9,-999,IF(D3088="",-999,0)))</f>
        <v>-999</v>
      </c>
      <c r="AF3088" s="82">
        <f>IF(F3088=1, 'adjustment factor'!$D$5, IF(F3088=-9,-999,IF(F3088="",-999,0)))</f>
        <v>-999</v>
      </c>
      <c r="AG3088" s="82">
        <f>IF(E3088=1, 'adjustment factor'!$D$6, IF(E3088=-9,-999,IF(E3088="",-999,0)))</f>
        <v>-999</v>
      </c>
      <c r="AH3088" s="82">
        <f>IF(K3088&gt;=45,'adjustment factor'!$D$7,IF(K3088=-9,-1200,IF(K3088="",-1200,0)))</f>
        <v>-1200</v>
      </c>
      <c r="AI3088" s="82">
        <f>IF(L3088=1, 'adjustment factor'!$D$8, IF(L3088=-9,-999,IF(L3088="",-999,0)))</f>
        <v>-999</v>
      </c>
      <c r="AJ3088" s="82">
        <f>IF(AND(M3088&gt;=1,M3088&lt;=4),'adjustment factor'!$D$9,IF(M3088=-9,-999,IF(M3088=98,-999,IF(M3088=99,-999,IF(M3088="",-999,0)))))</f>
        <v>-999</v>
      </c>
      <c r="AK3088" s="82">
        <f>IF(H3088=1, 'adjustment factor'!$D$10, IF(H3088=-9,-999,IF(H3088="",-999,0)))</f>
        <v>-999</v>
      </c>
      <c r="AL3088" s="82">
        <f>IF(G3088=1, 'adjustment factor'!$D$11, IF(G3088=-9,-999,IF(G3088="",-999,0)))</f>
        <v>-999</v>
      </c>
      <c r="AM3088" s="82">
        <f>IF(I3088=1, 'adjustment factor'!$D$12, IF(I3088=-9,-999,IF(I3088="",-999,0)))</f>
        <v>-999</v>
      </c>
      <c r="AN3088" s="82">
        <f>IF(J3088=1, 'adjustment factor'!$D$13, IF(J3088=-9,-999,IF(J3088="",-999,0)))</f>
        <v>-999</v>
      </c>
      <c r="AO3088" s="82" t="str">
        <f t="shared" si="488"/>
        <v>-999</v>
      </c>
      <c r="AP3088" s="82" t="str">
        <f t="shared" si="489"/>
        <v>MISSING</v>
      </c>
    </row>
    <row r="3089" spans="2:42">
      <c r="B3089" s="207"/>
      <c r="C3089" s="35">
        <v>3085</v>
      </c>
      <c r="D3089" s="161"/>
      <c r="E3089" s="161"/>
      <c r="F3089" s="161"/>
      <c r="G3089" s="161"/>
      <c r="H3089" s="161"/>
      <c r="I3089" s="161"/>
      <c r="J3089" s="161"/>
      <c r="K3089" s="161"/>
      <c r="L3089" s="161"/>
      <c r="M3089" s="161"/>
      <c r="N3089" s="171"/>
      <c r="O3089" s="171"/>
      <c r="P3089" s="171"/>
      <c r="Q3089" s="171"/>
      <c r="R3089" s="171"/>
      <c r="S3089" s="171"/>
      <c r="T3089" s="208" t="str">
        <f t="shared" si="480"/>
        <v>MISSING</v>
      </c>
      <c r="U3089" s="208" t="str">
        <f t="shared" si="481"/>
        <v>MISSING</v>
      </c>
      <c r="X3089" s="56">
        <f t="shared" si="482"/>
        <v>-99</v>
      </c>
      <c r="Y3089" s="56">
        <f t="shared" si="483"/>
        <v>-99</v>
      </c>
      <c r="Z3089" s="56">
        <f t="shared" si="484"/>
        <v>-99</v>
      </c>
      <c r="AA3089" s="56">
        <f t="shared" si="485"/>
        <v>-99</v>
      </c>
      <c r="AB3089" s="56">
        <f t="shared" si="486"/>
        <v>-99</v>
      </c>
      <c r="AC3089" s="56">
        <f t="shared" si="487"/>
        <v>-99</v>
      </c>
      <c r="AD3089" s="3"/>
      <c r="AE3089" s="82">
        <f>IF(D3089=1, 'adjustment factor'!$D$4, IF(D3089=-9,-999,IF(D3089="",-999,0)))</f>
        <v>-999</v>
      </c>
      <c r="AF3089" s="82">
        <f>IF(F3089=1, 'adjustment factor'!$D$5, IF(F3089=-9,-999,IF(F3089="",-999,0)))</f>
        <v>-999</v>
      </c>
      <c r="AG3089" s="82">
        <f>IF(E3089=1, 'adjustment factor'!$D$6, IF(E3089=-9,-999,IF(E3089="",-999,0)))</f>
        <v>-999</v>
      </c>
      <c r="AH3089" s="82">
        <f>IF(K3089&gt;=45,'adjustment factor'!$D$7,IF(K3089=-9,-1200,IF(K3089="",-1200,0)))</f>
        <v>-1200</v>
      </c>
      <c r="AI3089" s="82">
        <f>IF(L3089=1, 'adjustment factor'!$D$8, IF(L3089=-9,-999,IF(L3089="",-999,0)))</f>
        <v>-999</v>
      </c>
      <c r="AJ3089" s="82">
        <f>IF(AND(M3089&gt;=1,M3089&lt;=4),'adjustment factor'!$D$9,IF(M3089=-9,-999,IF(M3089=98,-999,IF(M3089=99,-999,IF(M3089="",-999,0)))))</f>
        <v>-999</v>
      </c>
      <c r="AK3089" s="82">
        <f>IF(H3089=1, 'adjustment factor'!$D$10, IF(H3089=-9,-999,IF(H3089="",-999,0)))</f>
        <v>-999</v>
      </c>
      <c r="AL3089" s="82">
        <f>IF(G3089=1, 'adjustment factor'!$D$11, IF(G3089=-9,-999,IF(G3089="",-999,0)))</f>
        <v>-999</v>
      </c>
      <c r="AM3089" s="82">
        <f>IF(I3089=1, 'adjustment factor'!$D$12, IF(I3089=-9,-999,IF(I3089="",-999,0)))</f>
        <v>-999</v>
      </c>
      <c r="AN3089" s="82">
        <f>IF(J3089=1, 'adjustment factor'!$D$13, IF(J3089=-9,-999,IF(J3089="",-999,0)))</f>
        <v>-999</v>
      </c>
      <c r="AO3089" s="82" t="str">
        <f t="shared" si="488"/>
        <v>-999</v>
      </c>
      <c r="AP3089" s="82" t="str">
        <f t="shared" si="489"/>
        <v>MISSING</v>
      </c>
    </row>
    <row r="3090" spans="2:42">
      <c r="B3090" s="207"/>
      <c r="C3090" s="35">
        <v>3086</v>
      </c>
      <c r="D3090" s="161"/>
      <c r="E3090" s="161"/>
      <c r="F3090" s="161"/>
      <c r="G3090" s="161"/>
      <c r="H3090" s="161"/>
      <c r="I3090" s="161"/>
      <c r="J3090" s="161"/>
      <c r="K3090" s="161"/>
      <c r="L3090" s="161"/>
      <c r="M3090" s="161"/>
      <c r="N3090" s="171"/>
      <c r="O3090" s="171"/>
      <c r="P3090" s="171"/>
      <c r="Q3090" s="171"/>
      <c r="R3090" s="171"/>
      <c r="S3090" s="171"/>
      <c r="T3090" s="208" t="str">
        <f t="shared" si="480"/>
        <v>MISSING</v>
      </c>
      <c r="U3090" s="208" t="str">
        <f t="shared" si="481"/>
        <v>MISSING</v>
      </c>
      <c r="X3090" s="56">
        <f t="shared" si="482"/>
        <v>-99</v>
      </c>
      <c r="Y3090" s="56">
        <f t="shared" si="483"/>
        <v>-99</v>
      </c>
      <c r="Z3090" s="56">
        <f t="shared" si="484"/>
        <v>-99</v>
      </c>
      <c r="AA3090" s="56">
        <f t="shared" si="485"/>
        <v>-99</v>
      </c>
      <c r="AB3090" s="56">
        <f t="shared" si="486"/>
        <v>-99</v>
      </c>
      <c r="AC3090" s="56">
        <f t="shared" si="487"/>
        <v>-99</v>
      </c>
      <c r="AD3090" s="3"/>
      <c r="AE3090" s="82">
        <f>IF(D3090=1, 'adjustment factor'!$D$4, IF(D3090=-9,-999,IF(D3090="",-999,0)))</f>
        <v>-999</v>
      </c>
      <c r="AF3090" s="82">
        <f>IF(F3090=1, 'adjustment factor'!$D$5, IF(F3090=-9,-999,IF(F3090="",-999,0)))</f>
        <v>-999</v>
      </c>
      <c r="AG3090" s="82">
        <f>IF(E3090=1, 'adjustment factor'!$D$6, IF(E3090=-9,-999,IF(E3090="",-999,0)))</f>
        <v>-999</v>
      </c>
      <c r="AH3090" s="82">
        <f>IF(K3090&gt;=45,'adjustment factor'!$D$7,IF(K3090=-9,-1200,IF(K3090="",-1200,0)))</f>
        <v>-1200</v>
      </c>
      <c r="AI3090" s="82">
        <f>IF(L3090=1, 'adjustment factor'!$D$8, IF(L3090=-9,-999,IF(L3090="",-999,0)))</f>
        <v>-999</v>
      </c>
      <c r="AJ3090" s="82">
        <f>IF(AND(M3090&gt;=1,M3090&lt;=4),'adjustment factor'!$D$9,IF(M3090=-9,-999,IF(M3090=98,-999,IF(M3090=99,-999,IF(M3090="",-999,0)))))</f>
        <v>-999</v>
      </c>
      <c r="AK3090" s="82">
        <f>IF(H3090=1, 'adjustment factor'!$D$10, IF(H3090=-9,-999,IF(H3090="",-999,0)))</f>
        <v>-999</v>
      </c>
      <c r="AL3090" s="82">
        <f>IF(G3090=1, 'adjustment factor'!$D$11, IF(G3090=-9,-999,IF(G3090="",-999,0)))</f>
        <v>-999</v>
      </c>
      <c r="AM3090" s="82">
        <f>IF(I3090=1, 'adjustment factor'!$D$12, IF(I3090=-9,-999,IF(I3090="",-999,0)))</f>
        <v>-999</v>
      </c>
      <c r="AN3090" s="82">
        <f>IF(J3090=1, 'adjustment factor'!$D$13, IF(J3090=-9,-999,IF(J3090="",-999,0)))</f>
        <v>-999</v>
      </c>
      <c r="AO3090" s="82" t="str">
        <f t="shared" si="488"/>
        <v>-999</v>
      </c>
      <c r="AP3090" s="82" t="str">
        <f t="shared" si="489"/>
        <v>MISSING</v>
      </c>
    </row>
    <row r="3091" spans="2:42">
      <c r="B3091" s="207"/>
      <c r="C3091" s="35">
        <v>3087</v>
      </c>
      <c r="D3091" s="161"/>
      <c r="E3091" s="161"/>
      <c r="F3091" s="161"/>
      <c r="G3091" s="161"/>
      <c r="H3091" s="161"/>
      <c r="I3091" s="161"/>
      <c r="J3091" s="161"/>
      <c r="K3091" s="161"/>
      <c r="L3091" s="161"/>
      <c r="M3091" s="161"/>
      <c r="N3091" s="171"/>
      <c r="O3091" s="171"/>
      <c r="P3091" s="171"/>
      <c r="Q3091" s="171"/>
      <c r="R3091" s="171"/>
      <c r="S3091" s="171"/>
      <c r="T3091" s="208" t="str">
        <f t="shared" si="480"/>
        <v>MISSING</v>
      </c>
      <c r="U3091" s="208" t="str">
        <f t="shared" si="481"/>
        <v>MISSING</v>
      </c>
      <c r="X3091" s="56">
        <f t="shared" si="482"/>
        <v>-99</v>
      </c>
      <c r="Y3091" s="56">
        <f t="shared" si="483"/>
        <v>-99</v>
      </c>
      <c r="Z3091" s="56">
        <f t="shared" si="484"/>
        <v>-99</v>
      </c>
      <c r="AA3091" s="56">
        <f t="shared" si="485"/>
        <v>-99</v>
      </c>
      <c r="AB3091" s="56">
        <f t="shared" si="486"/>
        <v>-99</v>
      </c>
      <c r="AC3091" s="56">
        <f t="shared" si="487"/>
        <v>-99</v>
      </c>
      <c r="AD3091" s="3"/>
      <c r="AE3091" s="82">
        <f>IF(D3091=1, 'adjustment factor'!$D$4, IF(D3091=-9,-999,IF(D3091="",-999,0)))</f>
        <v>-999</v>
      </c>
      <c r="AF3091" s="82">
        <f>IF(F3091=1, 'adjustment factor'!$D$5, IF(F3091=-9,-999,IF(F3091="",-999,0)))</f>
        <v>-999</v>
      </c>
      <c r="AG3091" s="82">
        <f>IF(E3091=1, 'adjustment factor'!$D$6, IF(E3091=-9,-999,IF(E3091="",-999,0)))</f>
        <v>-999</v>
      </c>
      <c r="AH3091" s="82">
        <f>IF(K3091&gt;=45,'adjustment factor'!$D$7,IF(K3091=-9,-1200,IF(K3091="",-1200,0)))</f>
        <v>-1200</v>
      </c>
      <c r="AI3091" s="82">
        <f>IF(L3091=1, 'adjustment factor'!$D$8, IF(L3091=-9,-999,IF(L3091="",-999,0)))</f>
        <v>-999</v>
      </c>
      <c r="AJ3091" s="82">
        <f>IF(AND(M3091&gt;=1,M3091&lt;=4),'adjustment factor'!$D$9,IF(M3091=-9,-999,IF(M3091=98,-999,IF(M3091=99,-999,IF(M3091="",-999,0)))))</f>
        <v>-999</v>
      </c>
      <c r="AK3091" s="82">
        <f>IF(H3091=1, 'adjustment factor'!$D$10, IF(H3091=-9,-999,IF(H3091="",-999,0)))</f>
        <v>-999</v>
      </c>
      <c r="AL3091" s="82">
        <f>IF(G3091=1, 'adjustment factor'!$D$11, IF(G3091=-9,-999,IF(G3091="",-999,0)))</f>
        <v>-999</v>
      </c>
      <c r="AM3091" s="82">
        <f>IF(I3091=1, 'adjustment factor'!$D$12, IF(I3091=-9,-999,IF(I3091="",-999,0)))</f>
        <v>-999</v>
      </c>
      <c r="AN3091" s="82">
        <f>IF(J3091=1, 'adjustment factor'!$D$13, IF(J3091=-9,-999,IF(J3091="",-999,0)))</f>
        <v>-999</v>
      </c>
      <c r="AO3091" s="82" t="str">
        <f t="shared" si="488"/>
        <v>-999</v>
      </c>
      <c r="AP3091" s="82" t="str">
        <f t="shared" si="489"/>
        <v>MISSING</v>
      </c>
    </row>
    <row r="3092" spans="2:42">
      <c r="B3092" s="207"/>
      <c r="C3092" s="35">
        <v>3088</v>
      </c>
      <c r="D3092" s="161"/>
      <c r="E3092" s="161"/>
      <c r="F3092" s="161"/>
      <c r="G3092" s="161"/>
      <c r="H3092" s="161"/>
      <c r="I3092" s="161"/>
      <c r="J3092" s="161"/>
      <c r="K3092" s="161"/>
      <c r="L3092" s="161"/>
      <c r="M3092" s="161"/>
      <c r="N3092" s="171"/>
      <c r="O3092" s="171"/>
      <c r="P3092" s="171"/>
      <c r="Q3092" s="171"/>
      <c r="R3092" s="171"/>
      <c r="S3092" s="171"/>
      <c r="T3092" s="208" t="str">
        <f t="shared" si="480"/>
        <v>MISSING</v>
      </c>
      <c r="U3092" s="208" t="str">
        <f t="shared" si="481"/>
        <v>MISSING</v>
      </c>
      <c r="X3092" s="56">
        <f t="shared" si="482"/>
        <v>-99</v>
      </c>
      <c r="Y3092" s="56">
        <f t="shared" si="483"/>
        <v>-99</v>
      </c>
      <c r="Z3092" s="56">
        <f t="shared" si="484"/>
        <v>-99</v>
      </c>
      <c r="AA3092" s="56">
        <f t="shared" si="485"/>
        <v>-99</v>
      </c>
      <c r="AB3092" s="56">
        <f t="shared" si="486"/>
        <v>-99</v>
      </c>
      <c r="AC3092" s="56">
        <f t="shared" si="487"/>
        <v>-99</v>
      </c>
      <c r="AD3092" s="3"/>
      <c r="AE3092" s="82">
        <f>IF(D3092=1, 'adjustment factor'!$D$4, IF(D3092=-9,-999,IF(D3092="",-999,0)))</f>
        <v>-999</v>
      </c>
      <c r="AF3092" s="82">
        <f>IF(F3092=1, 'adjustment factor'!$D$5, IF(F3092=-9,-999,IF(F3092="",-999,0)))</f>
        <v>-999</v>
      </c>
      <c r="AG3092" s="82">
        <f>IF(E3092=1, 'adjustment factor'!$D$6, IF(E3092=-9,-999,IF(E3092="",-999,0)))</f>
        <v>-999</v>
      </c>
      <c r="AH3092" s="82">
        <f>IF(K3092&gt;=45,'adjustment factor'!$D$7,IF(K3092=-9,-1200,IF(K3092="",-1200,0)))</f>
        <v>-1200</v>
      </c>
      <c r="AI3092" s="82">
        <f>IF(L3092=1, 'adjustment factor'!$D$8, IF(L3092=-9,-999,IF(L3092="",-999,0)))</f>
        <v>-999</v>
      </c>
      <c r="AJ3092" s="82">
        <f>IF(AND(M3092&gt;=1,M3092&lt;=4),'adjustment factor'!$D$9,IF(M3092=-9,-999,IF(M3092=98,-999,IF(M3092=99,-999,IF(M3092="",-999,0)))))</f>
        <v>-999</v>
      </c>
      <c r="AK3092" s="82">
        <f>IF(H3092=1, 'adjustment factor'!$D$10, IF(H3092=-9,-999,IF(H3092="",-999,0)))</f>
        <v>-999</v>
      </c>
      <c r="AL3092" s="82">
        <f>IF(G3092=1, 'adjustment factor'!$D$11, IF(G3092=-9,-999,IF(G3092="",-999,0)))</f>
        <v>-999</v>
      </c>
      <c r="AM3092" s="82">
        <f>IF(I3092=1, 'adjustment factor'!$D$12, IF(I3092=-9,-999,IF(I3092="",-999,0)))</f>
        <v>-999</v>
      </c>
      <c r="AN3092" s="82">
        <f>IF(J3092=1, 'adjustment factor'!$D$13, IF(J3092=-9,-999,IF(J3092="",-999,0)))</f>
        <v>-999</v>
      </c>
      <c r="AO3092" s="82" t="str">
        <f t="shared" si="488"/>
        <v>-999</v>
      </c>
      <c r="AP3092" s="82" t="str">
        <f t="shared" si="489"/>
        <v>MISSING</v>
      </c>
    </row>
    <row r="3093" spans="2:42">
      <c r="B3093" s="207"/>
      <c r="C3093" s="35">
        <v>3089</v>
      </c>
      <c r="D3093" s="161"/>
      <c r="E3093" s="161"/>
      <c r="F3093" s="161"/>
      <c r="G3093" s="161"/>
      <c r="H3093" s="161"/>
      <c r="I3093" s="161"/>
      <c r="J3093" s="161"/>
      <c r="K3093" s="161"/>
      <c r="L3093" s="161"/>
      <c r="M3093" s="161"/>
      <c r="N3093" s="171"/>
      <c r="O3093" s="171"/>
      <c r="P3093" s="171"/>
      <c r="Q3093" s="171"/>
      <c r="R3093" s="171"/>
      <c r="S3093" s="171"/>
      <c r="T3093" s="208" t="str">
        <f t="shared" ref="T3093:T3156" si="490">IF(SUM(X3093:AC3093)&gt;-0.01, SUM(X3093:AC3093), "MISSING")</f>
        <v>MISSING</v>
      </c>
      <c r="U3093" s="208" t="str">
        <f t="shared" ref="U3093:U3156" si="491">IF(AP3093="MISSING","MISSING", 3.88+0.604*T3093+0.055*(T3093^2)-AP3093)</f>
        <v>MISSING</v>
      </c>
      <c r="X3093" s="56">
        <f t="shared" ref="X3093:X3156" si="492">IF(N3093&gt;0,((N3093-3)*-1),-99)</f>
        <v>-99</v>
      </c>
      <c r="Y3093" s="56">
        <f t="shared" ref="Y3093:Y3156" si="493">IF(O3093&gt;0,((O3093-3)*-1),-99)</f>
        <v>-99</v>
      </c>
      <c r="Z3093" s="56">
        <f t="shared" ref="Z3093:Z3156" si="494">IF(P3093&gt;0,((P3093-3)*-1),-99)</f>
        <v>-99</v>
      </c>
      <c r="AA3093" s="56">
        <f t="shared" ref="AA3093:AA3156" si="495">IF(Q3093&gt;0,((Q3093-3)*-1),-99)</f>
        <v>-99</v>
      </c>
      <c r="AB3093" s="56">
        <f t="shared" ref="AB3093:AB3156" si="496">IF(R3093&gt;0,((R3093-3)*-1),-99)</f>
        <v>-99</v>
      </c>
      <c r="AC3093" s="56">
        <f t="shared" ref="AC3093:AC3156" si="497">IF(S3093&gt;0,((S3093-3)*-1),-99)</f>
        <v>-99</v>
      </c>
      <c r="AD3093" s="3"/>
      <c r="AE3093" s="82">
        <f>IF(D3093=1, 'adjustment factor'!$D$4, IF(D3093=-9,-999,IF(D3093="",-999,0)))</f>
        <v>-999</v>
      </c>
      <c r="AF3093" s="82">
        <f>IF(F3093=1, 'adjustment factor'!$D$5, IF(F3093=-9,-999,IF(F3093="",-999,0)))</f>
        <v>-999</v>
      </c>
      <c r="AG3093" s="82">
        <f>IF(E3093=1, 'adjustment factor'!$D$6, IF(E3093=-9,-999,IF(E3093="",-999,0)))</f>
        <v>-999</v>
      </c>
      <c r="AH3093" s="82">
        <f>IF(K3093&gt;=45,'adjustment factor'!$D$7,IF(K3093=-9,-1200,IF(K3093="",-1200,0)))</f>
        <v>-1200</v>
      </c>
      <c r="AI3093" s="82">
        <f>IF(L3093=1, 'adjustment factor'!$D$8, IF(L3093=-9,-999,IF(L3093="",-999,0)))</f>
        <v>-999</v>
      </c>
      <c r="AJ3093" s="82">
        <f>IF(AND(M3093&gt;=1,M3093&lt;=4),'adjustment factor'!$D$9,IF(M3093=-9,-999,IF(M3093=98,-999,IF(M3093=99,-999,IF(M3093="",-999,0)))))</f>
        <v>-999</v>
      </c>
      <c r="AK3093" s="82">
        <f>IF(H3093=1, 'adjustment factor'!$D$10, IF(H3093=-9,-999,IF(H3093="",-999,0)))</f>
        <v>-999</v>
      </c>
      <c r="AL3093" s="82">
        <f>IF(G3093=1, 'adjustment factor'!$D$11, IF(G3093=-9,-999,IF(G3093="",-999,0)))</f>
        <v>-999</v>
      </c>
      <c r="AM3093" s="82">
        <f>IF(I3093=1, 'adjustment factor'!$D$12, IF(I3093=-9,-999,IF(I3093="",-999,0)))</f>
        <v>-999</v>
      </c>
      <c r="AN3093" s="82">
        <f>IF(J3093=1, 'adjustment factor'!$D$13, IF(J3093=-9,-999,IF(J3093="",-999,0)))</f>
        <v>-999</v>
      </c>
      <c r="AO3093" s="82" t="str">
        <f t="shared" ref="AO3093:AO3156" si="498">IF(-AE3093-AF3093-AG3093-AH3093+AI3093+AJ3093-AK3093-AL3093-AM3093-AN3093&lt;3, -AE3093-AF3093-AG3093-AH3093+AI3093+AJ3093-AK3093-AL3093-AM3093-AN3093, "-999")</f>
        <v>-999</v>
      </c>
      <c r="AP3093" s="82" t="str">
        <f t="shared" ref="AP3093:AP3156" si="499">IF(AND(SUM(AE3093:AN3093)&gt;-1, (SUM(X3093:AC3093)&gt;-1)), 14.353-AE3093-AF3093-AG3093-AH3093+AI3093+AJ3093-AK3093-AL3093-AM3093-AN3093, "MISSING")</f>
        <v>MISSING</v>
      </c>
    </row>
    <row r="3094" spans="2:42">
      <c r="B3094" s="207"/>
      <c r="C3094" s="35">
        <v>3090</v>
      </c>
      <c r="D3094" s="161"/>
      <c r="E3094" s="161"/>
      <c r="F3094" s="161"/>
      <c r="G3094" s="161"/>
      <c r="H3094" s="161"/>
      <c r="I3094" s="161"/>
      <c r="J3094" s="161"/>
      <c r="K3094" s="161"/>
      <c r="L3094" s="161"/>
      <c r="M3094" s="161"/>
      <c r="N3094" s="171"/>
      <c r="O3094" s="171"/>
      <c r="P3094" s="171"/>
      <c r="Q3094" s="171"/>
      <c r="R3094" s="171"/>
      <c r="S3094" s="171"/>
      <c r="T3094" s="208" t="str">
        <f t="shared" si="490"/>
        <v>MISSING</v>
      </c>
      <c r="U3094" s="208" t="str">
        <f t="shared" si="491"/>
        <v>MISSING</v>
      </c>
      <c r="X3094" s="56">
        <f t="shared" si="492"/>
        <v>-99</v>
      </c>
      <c r="Y3094" s="56">
        <f t="shared" si="493"/>
        <v>-99</v>
      </c>
      <c r="Z3094" s="56">
        <f t="shared" si="494"/>
        <v>-99</v>
      </c>
      <c r="AA3094" s="56">
        <f t="shared" si="495"/>
        <v>-99</v>
      </c>
      <c r="AB3094" s="56">
        <f t="shared" si="496"/>
        <v>-99</v>
      </c>
      <c r="AC3094" s="56">
        <f t="shared" si="497"/>
        <v>-99</v>
      </c>
      <c r="AD3094" s="3"/>
      <c r="AE3094" s="82">
        <f>IF(D3094=1, 'adjustment factor'!$D$4, IF(D3094=-9,-999,IF(D3094="",-999,0)))</f>
        <v>-999</v>
      </c>
      <c r="AF3094" s="82">
        <f>IF(F3094=1, 'adjustment factor'!$D$5, IF(F3094=-9,-999,IF(F3094="",-999,0)))</f>
        <v>-999</v>
      </c>
      <c r="AG3094" s="82">
        <f>IF(E3094=1, 'adjustment factor'!$D$6, IF(E3094=-9,-999,IF(E3094="",-999,0)))</f>
        <v>-999</v>
      </c>
      <c r="AH3094" s="82">
        <f>IF(K3094&gt;=45,'adjustment factor'!$D$7,IF(K3094=-9,-1200,IF(K3094="",-1200,0)))</f>
        <v>-1200</v>
      </c>
      <c r="AI3094" s="82">
        <f>IF(L3094=1, 'adjustment factor'!$D$8, IF(L3094=-9,-999,IF(L3094="",-999,0)))</f>
        <v>-999</v>
      </c>
      <c r="AJ3094" s="82">
        <f>IF(AND(M3094&gt;=1,M3094&lt;=4),'adjustment factor'!$D$9,IF(M3094=-9,-999,IF(M3094=98,-999,IF(M3094=99,-999,IF(M3094="",-999,0)))))</f>
        <v>-999</v>
      </c>
      <c r="AK3094" s="82">
        <f>IF(H3094=1, 'adjustment factor'!$D$10, IF(H3094=-9,-999,IF(H3094="",-999,0)))</f>
        <v>-999</v>
      </c>
      <c r="AL3094" s="82">
        <f>IF(G3094=1, 'adjustment factor'!$D$11, IF(G3094=-9,-999,IF(G3094="",-999,0)))</f>
        <v>-999</v>
      </c>
      <c r="AM3094" s="82">
        <f>IF(I3094=1, 'adjustment factor'!$D$12, IF(I3094=-9,-999,IF(I3094="",-999,0)))</f>
        <v>-999</v>
      </c>
      <c r="AN3094" s="82">
        <f>IF(J3094=1, 'adjustment factor'!$D$13, IF(J3094=-9,-999,IF(J3094="",-999,0)))</f>
        <v>-999</v>
      </c>
      <c r="AO3094" s="82" t="str">
        <f t="shared" si="498"/>
        <v>-999</v>
      </c>
      <c r="AP3094" s="82" t="str">
        <f t="shared" si="499"/>
        <v>MISSING</v>
      </c>
    </row>
    <row r="3095" spans="2:42">
      <c r="B3095" s="207"/>
      <c r="C3095" s="35">
        <v>3091</v>
      </c>
      <c r="D3095" s="161"/>
      <c r="E3095" s="161"/>
      <c r="F3095" s="161"/>
      <c r="G3095" s="161"/>
      <c r="H3095" s="161"/>
      <c r="I3095" s="161"/>
      <c r="J3095" s="161"/>
      <c r="K3095" s="161"/>
      <c r="L3095" s="161"/>
      <c r="M3095" s="161"/>
      <c r="N3095" s="171"/>
      <c r="O3095" s="171"/>
      <c r="P3095" s="171"/>
      <c r="Q3095" s="171"/>
      <c r="R3095" s="171"/>
      <c r="S3095" s="171"/>
      <c r="T3095" s="208" t="str">
        <f t="shared" si="490"/>
        <v>MISSING</v>
      </c>
      <c r="U3095" s="208" t="str">
        <f t="shared" si="491"/>
        <v>MISSING</v>
      </c>
      <c r="X3095" s="56">
        <f t="shared" si="492"/>
        <v>-99</v>
      </c>
      <c r="Y3095" s="56">
        <f t="shared" si="493"/>
        <v>-99</v>
      </c>
      <c r="Z3095" s="56">
        <f t="shared" si="494"/>
        <v>-99</v>
      </c>
      <c r="AA3095" s="56">
        <f t="shared" si="495"/>
        <v>-99</v>
      </c>
      <c r="AB3095" s="56">
        <f t="shared" si="496"/>
        <v>-99</v>
      </c>
      <c r="AC3095" s="56">
        <f t="shared" si="497"/>
        <v>-99</v>
      </c>
      <c r="AD3095" s="3"/>
      <c r="AE3095" s="82">
        <f>IF(D3095=1, 'adjustment factor'!$D$4, IF(D3095=-9,-999,IF(D3095="",-999,0)))</f>
        <v>-999</v>
      </c>
      <c r="AF3095" s="82">
        <f>IF(F3095=1, 'adjustment factor'!$D$5, IF(F3095=-9,-999,IF(F3095="",-999,0)))</f>
        <v>-999</v>
      </c>
      <c r="AG3095" s="82">
        <f>IF(E3095=1, 'adjustment factor'!$D$6, IF(E3095=-9,-999,IF(E3095="",-999,0)))</f>
        <v>-999</v>
      </c>
      <c r="AH3095" s="82">
        <f>IF(K3095&gt;=45,'adjustment factor'!$D$7,IF(K3095=-9,-1200,IF(K3095="",-1200,0)))</f>
        <v>-1200</v>
      </c>
      <c r="AI3095" s="82">
        <f>IF(L3095=1, 'adjustment factor'!$D$8, IF(L3095=-9,-999,IF(L3095="",-999,0)))</f>
        <v>-999</v>
      </c>
      <c r="AJ3095" s="82">
        <f>IF(AND(M3095&gt;=1,M3095&lt;=4),'adjustment factor'!$D$9,IF(M3095=-9,-999,IF(M3095=98,-999,IF(M3095=99,-999,IF(M3095="",-999,0)))))</f>
        <v>-999</v>
      </c>
      <c r="AK3095" s="82">
        <f>IF(H3095=1, 'adjustment factor'!$D$10, IF(H3095=-9,-999,IF(H3095="",-999,0)))</f>
        <v>-999</v>
      </c>
      <c r="AL3095" s="82">
        <f>IF(G3095=1, 'adjustment factor'!$D$11, IF(G3095=-9,-999,IF(G3095="",-999,0)))</f>
        <v>-999</v>
      </c>
      <c r="AM3095" s="82">
        <f>IF(I3095=1, 'adjustment factor'!$D$12, IF(I3095=-9,-999,IF(I3095="",-999,0)))</f>
        <v>-999</v>
      </c>
      <c r="AN3095" s="82">
        <f>IF(J3095=1, 'adjustment factor'!$D$13, IF(J3095=-9,-999,IF(J3095="",-999,0)))</f>
        <v>-999</v>
      </c>
      <c r="AO3095" s="82" t="str">
        <f t="shared" si="498"/>
        <v>-999</v>
      </c>
      <c r="AP3095" s="82" t="str">
        <f t="shared" si="499"/>
        <v>MISSING</v>
      </c>
    </row>
    <row r="3096" spans="2:42">
      <c r="B3096" s="207"/>
      <c r="C3096" s="35">
        <v>3092</v>
      </c>
      <c r="D3096" s="161"/>
      <c r="E3096" s="161"/>
      <c r="F3096" s="161"/>
      <c r="G3096" s="161"/>
      <c r="H3096" s="161"/>
      <c r="I3096" s="161"/>
      <c r="J3096" s="161"/>
      <c r="K3096" s="161"/>
      <c r="L3096" s="161"/>
      <c r="M3096" s="161"/>
      <c r="N3096" s="171"/>
      <c r="O3096" s="171"/>
      <c r="P3096" s="171"/>
      <c r="Q3096" s="171"/>
      <c r="R3096" s="171"/>
      <c r="S3096" s="171"/>
      <c r="T3096" s="208" t="str">
        <f t="shared" si="490"/>
        <v>MISSING</v>
      </c>
      <c r="U3096" s="208" t="str">
        <f t="shared" si="491"/>
        <v>MISSING</v>
      </c>
      <c r="X3096" s="56">
        <f t="shared" si="492"/>
        <v>-99</v>
      </c>
      <c r="Y3096" s="56">
        <f t="shared" si="493"/>
        <v>-99</v>
      </c>
      <c r="Z3096" s="56">
        <f t="shared" si="494"/>
        <v>-99</v>
      </c>
      <c r="AA3096" s="56">
        <f t="shared" si="495"/>
        <v>-99</v>
      </c>
      <c r="AB3096" s="56">
        <f t="shared" si="496"/>
        <v>-99</v>
      </c>
      <c r="AC3096" s="56">
        <f t="shared" si="497"/>
        <v>-99</v>
      </c>
      <c r="AD3096" s="3"/>
      <c r="AE3096" s="82">
        <f>IF(D3096=1, 'adjustment factor'!$D$4, IF(D3096=-9,-999,IF(D3096="",-999,0)))</f>
        <v>-999</v>
      </c>
      <c r="AF3096" s="82">
        <f>IF(F3096=1, 'adjustment factor'!$D$5, IF(F3096=-9,-999,IF(F3096="",-999,0)))</f>
        <v>-999</v>
      </c>
      <c r="AG3096" s="82">
        <f>IF(E3096=1, 'adjustment factor'!$D$6, IF(E3096=-9,-999,IF(E3096="",-999,0)))</f>
        <v>-999</v>
      </c>
      <c r="AH3096" s="82">
        <f>IF(K3096&gt;=45,'adjustment factor'!$D$7,IF(K3096=-9,-1200,IF(K3096="",-1200,0)))</f>
        <v>-1200</v>
      </c>
      <c r="AI3096" s="82">
        <f>IF(L3096=1, 'adjustment factor'!$D$8, IF(L3096=-9,-999,IF(L3096="",-999,0)))</f>
        <v>-999</v>
      </c>
      <c r="AJ3096" s="82">
        <f>IF(AND(M3096&gt;=1,M3096&lt;=4),'adjustment factor'!$D$9,IF(M3096=-9,-999,IF(M3096=98,-999,IF(M3096=99,-999,IF(M3096="",-999,0)))))</f>
        <v>-999</v>
      </c>
      <c r="AK3096" s="82">
        <f>IF(H3096=1, 'adjustment factor'!$D$10, IF(H3096=-9,-999,IF(H3096="",-999,0)))</f>
        <v>-999</v>
      </c>
      <c r="AL3096" s="82">
        <f>IF(G3096=1, 'adjustment factor'!$D$11, IF(G3096=-9,-999,IF(G3096="",-999,0)))</f>
        <v>-999</v>
      </c>
      <c r="AM3096" s="82">
        <f>IF(I3096=1, 'adjustment factor'!$D$12, IF(I3096=-9,-999,IF(I3096="",-999,0)))</f>
        <v>-999</v>
      </c>
      <c r="AN3096" s="82">
        <f>IF(J3096=1, 'adjustment factor'!$D$13, IF(J3096=-9,-999,IF(J3096="",-999,0)))</f>
        <v>-999</v>
      </c>
      <c r="AO3096" s="82" t="str">
        <f t="shared" si="498"/>
        <v>-999</v>
      </c>
      <c r="AP3096" s="82" t="str">
        <f t="shared" si="499"/>
        <v>MISSING</v>
      </c>
    </row>
    <row r="3097" spans="2:42">
      <c r="B3097" s="207"/>
      <c r="C3097" s="35">
        <v>3093</v>
      </c>
      <c r="D3097" s="161"/>
      <c r="E3097" s="161"/>
      <c r="F3097" s="161"/>
      <c r="G3097" s="161"/>
      <c r="H3097" s="161"/>
      <c r="I3097" s="161"/>
      <c r="J3097" s="161"/>
      <c r="K3097" s="161"/>
      <c r="L3097" s="161"/>
      <c r="M3097" s="161"/>
      <c r="N3097" s="171"/>
      <c r="O3097" s="171"/>
      <c r="P3097" s="171"/>
      <c r="Q3097" s="171"/>
      <c r="R3097" s="171"/>
      <c r="S3097" s="171"/>
      <c r="T3097" s="208" t="str">
        <f t="shared" si="490"/>
        <v>MISSING</v>
      </c>
      <c r="U3097" s="208" t="str">
        <f t="shared" si="491"/>
        <v>MISSING</v>
      </c>
      <c r="X3097" s="56">
        <f t="shared" si="492"/>
        <v>-99</v>
      </c>
      <c r="Y3097" s="56">
        <f t="shared" si="493"/>
        <v>-99</v>
      </c>
      <c r="Z3097" s="56">
        <f t="shared" si="494"/>
        <v>-99</v>
      </c>
      <c r="AA3097" s="56">
        <f t="shared" si="495"/>
        <v>-99</v>
      </c>
      <c r="AB3097" s="56">
        <f t="shared" si="496"/>
        <v>-99</v>
      </c>
      <c r="AC3097" s="56">
        <f t="shared" si="497"/>
        <v>-99</v>
      </c>
      <c r="AD3097" s="3"/>
      <c r="AE3097" s="82">
        <f>IF(D3097=1, 'adjustment factor'!$D$4, IF(D3097=-9,-999,IF(D3097="",-999,0)))</f>
        <v>-999</v>
      </c>
      <c r="AF3097" s="82">
        <f>IF(F3097=1, 'adjustment factor'!$D$5, IF(F3097=-9,-999,IF(F3097="",-999,0)))</f>
        <v>-999</v>
      </c>
      <c r="AG3097" s="82">
        <f>IF(E3097=1, 'adjustment factor'!$D$6, IF(E3097=-9,-999,IF(E3097="",-999,0)))</f>
        <v>-999</v>
      </c>
      <c r="AH3097" s="82">
        <f>IF(K3097&gt;=45,'adjustment factor'!$D$7,IF(K3097=-9,-1200,IF(K3097="",-1200,0)))</f>
        <v>-1200</v>
      </c>
      <c r="AI3097" s="82">
        <f>IF(L3097=1, 'adjustment factor'!$D$8, IF(L3097=-9,-999,IF(L3097="",-999,0)))</f>
        <v>-999</v>
      </c>
      <c r="AJ3097" s="82">
        <f>IF(AND(M3097&gt;=1,M3097&lt;=4),'adjustment factor'!$D$9,IF(M3097=-9,-999,IF(M3097=98,-999,IF(M3097=99,-999,IF(M3097="",-999,0)))))</f>
        <v>-999</v>
      </c>
      <c r="AK3097" s="82">
        <f>IF(H3097=1, 'adjustment factor'!$D$10, IF(H3097=-9,-999,IF(H3097="",-999,0)))</f>
        <v>-999</v>
      </c>
      <c r="AL3097" s="82">
        <f>IF(G3097=1, 'adjustment factor'!$D$11, IF(G3097=-9,-999,IF(G3097="",-999,0)))</f>
        <v>-999</v>
      </c>
      <c r="AM3097" s="82">
        <f>IF(I3097=1, 'adjustment factor'!$D$12, IF(I3097=-9,-999,IF(I3097="",-999,0)))</f>
        <v>-999</v>
      </c>
      <c r="AN3097" s="82">
        <f>IF(J3097=1, 'adjustment factor'!$D$13, IF(J3097=-9,-999,IF(J3097="",-999,0)))</f>
        <v>-999</v>
      </c>
      <c r="AO3097" s="82" t="str">
        <f t="shared" si="498"/>
        <v>-999</v>
      </c>
      <c r="AP3097" s="82" t="str">
        <f t="shared" si="499"/>
        <v>MISSING</v>
      </c>
    </row>
    <row r="3098" spans="2:42">
      <c r="B3098" s="207"/>
      <c r="C3098" s="35">
        <v>3094</v>
      </c>
      <c r="D3098" s="161"/>
      <c r="E3098" s="161"/>
      <c r="F3098" s="161"/>
      <c r="G3098" s="161"/>
      <c r="H3098" s="161"/>
      <c r="I3098" s="161"/>
      <c r="J3098" s="161"/>
      <c r="K3098" s="161"/>
      <c r="L3098" s="161"/>
      <c r="M3098" s="161"/>
      <c r="N3098" s="171"/>
      <c r="O3098" s="171"/>
      <c r="P3098" s="171"/>
      <c r="Q3098" s="171"/>
      <c r="R3098" s="171"/>
      <c r="S3098" s="171"/>
      <c r="T3098" s="208" t="str">
        <f t="shared" si="490"/>
        <v>MISSING</v>
      </c>
      <c r="U3098" s="208" t="str">
        <f t="shared" si="491"/>
        <v>MISSING</v>
      </c>
      <c r="X3098" s="56">
        <f t="shared" si="492"/>
        <v>-99</v>
      </c>
      <c r="Y3098" s="56">
        <f t="shared" si="493"/>
        <v>-99</v>
      </c>
      <c r="Z3098" s="56">
        <f t="shared" si="494"/>
        <v>-99</v>
      </c>
      <c r="AA3098" s="56">
        <f t="shared" si="495"/>
        <v>-99</v>
      </c>
      <c r="AB3098" s="56">
        <f t="shared" si="496"/>
        <v>-99</v>
      </c>
      <c r="AC3098" s="56">
        <f t="shared" si="497"/>
        <v>-99</v>
      </c>
      <c r="AD3098" s="3"/>
      <c r="AE3098" s="82">
        <f>IF(D3098=1, 'adjustment factor'!$D$4, IF(D3098=-9,-999,IF(D3098="",-999,0)))</f>
        <v>-999</v>
      </c>
      <c r="AF3098" s="82">
        <f>IF(F3098=1, 'adjustment factor'!$D$5, IF(F3098=-9,-999,IF(F3098="",-999,0)))</f>
        <v>-999</v>
      </c>
      <c r="AG3098" s="82">
        <f>IF(E3098=1, 'adjustment factor'!$D$6, IF(E3098=-9,-999,IF(E3098="",-999,0)))</f>
        <v>-999</v>
      </c>
      <c r="AH3098" s="82">
        <f>IF(K3098&gt;=45,'adjustment factor'!$D$7,IF(K3098=-9,-1200,IF(K3098="",-1200,0)))</f>
        <v>-1200</v>
      </c>
      <c r="AI3098" s="82">
        <f>IF(L3098=1, 'adjustment factor'!$D$8, IF(L3098=-9,-999,IF(L3098="",-999,0)))</f>
        <v>-999</v>
      </c>
      <c r="AJ3098" s="82">
        <f>IF(AND(M3098&gt;=1,M3098&lt;=4),'adjustment factor'!$D$9,IF(M3098=-9,-999,IF(M3098=98,-999,IF(M3098=99,-999,IF(M3098="",-999,0)))))</f>
        <v>-999</v>
      </c>
      <c r="AK3098" s="82">
        <f>IF(H3098=1, 'adjustment factor'!$D$10, IF(H3098=-9,-999,IF(H3098="",-999,0)))</f>
        <v>-999</v>
      </c>
      <c r="AL3098" s="82">
        <f>IF(G3098=1, 'adjustment factor'!$D$11, IF(G3098=-9,-999,IF(G3098="",-999,0)))</f>
        <v>-999</v>
      </c>
      <c r="AM3098" s="82">
        <f>IF(I3098=1, 'adjustment factor'!$D$12, IF(I3098=-9,-999,IF(I3098="",-999,0)))</f>
        <v>-999</v>
      </c>
      <c r="AN3098" s="82">
        <f>IF(J3098=1, 'adjustment factor'!$D$13, IF(J3098=-9,-999,IF(J3098="",-999,0)))</f>
        <v>-999</v>
      </c>
      <c r="AO3098" s="82" t="str">
        <f t="shared" si="498"/>
        <v>-999</v>
      </c>
      <c r="AP3098" s="82" t="str">
        <f t="shared" si="499"/>
        <v>MISSING</v>
      </c>
    </row>
    <row r="3099" spans="2:42">
      <c r="B3099" s="207"/>
      <c r="C3099" s="35">
        <v>3095</v>
      </c>
      <c r="D3099" s="161"/>
      <c r="E3099" s="161"/>
      <c r="F3099" s="161"/>
      <c r="G3099" s="161"/>
      <c r="H3099" s="161"/>
      <c r="I3099" s="161"/>
      <c r="J3099" s="161"/>
      <c r="K3099" s="161"/>
      <c r="L3099" s="161"/>
      <c r="M3099" s="161"/>
      <c r="N3099" s="171"/>
      <c r="O3099" s="171"/>
      <c r="P3099" s="171"/>
      <c r="Q3099" s="171"/>
      <c r="R3099" s="171"/>
      <c r="S3099" s="171"/>
      <c r="T3099" s="208" t="str">
        <f t="shared" si="490"/>
        <v>MISSING</v>
      </c>
      <c r="U3099" s="208" t="str">
        <f t="shared" si="491"/>
        <v>MISSING</v>
      </c>
      <c r="X3099" s="56">
        <f t="shared" si="492"/>
        <v>-99</v>
      </c>
      <c r="Y3099" s="56">
        <f t="shared" si="493"/>
        <v>-99</v>
      </c>
      <c r="Z3099" s="56">
        <f t="shared" si="494"/>
        <v>-99</v>
      </c>
      <c r="AA3099" s="56">
        <f t="shared" si="495"/>
        <v>-99</v>
      </c>
      <c r="AB3099" s="56">
        <f t="shared" si="496"/>
        <v>-99</v>
      </c>
      <c r="AC3099" s="56">
        <f t="shared" si="497"/>
        <v>-99</v>
      </c>
      <c r="AD3099" s="3"/>
      <c r="AE3099" s="82">
        <f>IF(D3099=1, 'adjustment factor'!$D$4, IF(D3099=-9,-999,IF(D3099="",-999,0)))</f>
        <v>-999</v>
      </c>
      <c r="AF3099" s="82">
        <f>IF(F3099=1, 'adjustment factor'!$D$5, IF(F3099=-9,-999,IF(F3099="",-999,0)))</f>
        <v>-999</v>
      </c>
      <c r="AG3099" s="82">
        <f>IF(E3099=1, 'adjustment factor'!$D$6, IF(E3099=-9,-999,IF(E3099="",-999,0)))</f>
        <v>-999</v>
      </c>
      <c r="AH3099" s="82">
        <f>IF(K3099&gt;=45,'adjustment factor'!$D$7,IF(K3099=-9,-1200,IF(K3099="",-1200,0)))</f>
        <v>-1200</v>
      </c>
      <c r="AI3099" s="82">
        <f>IF(L3099=1, 'adjustment factor'!$D$8, IF(L3099=-9,-999,IF(L3099="",-999,0)))</f>
        <v>-999</v>
      </c>
      <c r="AJ3099" s="82">
        <f>IF(AND(M3099&gt;=1,M3099&lt;=4),'adjustment factor'!$D$9,IF(M3099=-9,-999,IF(M3099=98,-999,IF(M3099=99,-999,IF(M3099="",-999,0)))))</f>
        <v>-999</v>
      </c>
      <c r="AK3099" s="82">
        <f>IF(H3099=1, 'adjustment factor'!$D$10, IF(H3099=-9,-999,IF(H3099="",-999,0)))</f>
        <v>-999</v>
      </c>
      <c r="AL3099" s="82">
        <f>IF(G3099=1, 'adjustment factor'!$D$11, IF(G3099=-9,-999,IF(G3099="",-999,0)))</f>
        <v>-999</v>
      </c>
      <c r="AM3099" s="82">
        <f>IF(I3099=1, 'adjustment factor'!$D$12, IF(I3099=-9,-999,IF(I3099="",-999,0)))</f>
        <v>-999</v>
      </c>
      <c r="AN3099" s="82">
        <f>IF(J3099=1, 'adjustment factor'!$D$13, IF(J3099=-9,-999,IF(J3099="",-999,0)))</f>
        <v>-999</v>
      </c>
      <c r="AO3099" s="82" t="str">
        <f t="shared" si="498"/>
        <v>-999</v>
      </c>
      <c r="AP3099" s="82" t="str">
        <f t="shared" si="499"/>
        <v>MISSING</v>
      </c>
    </row>
    <row r="3100" spans="2:42">
      <c r="B3100" s="207"/>
      <c r="C3100" s="35">
        <v>3096</v>
      </c>
      <c r="D3100" s="161"/>
      <c r="E3100" s="161"/>
      <c r="F3100" s="161"/>
      <c r="G3100" s="161"/>
      <c r="H3100" s="161"/>
      <c r="I3100" s="161"/>
      <c r="J3100" s="161"/>
      <c r="K3100" s="161"/>
      <c r="L3100" s="161"/>
      <c r="M3100" s="161"/>
      <c r="N3100" s="171"/>
      <c r="O3100" s="171"/>
      <c r="P3100" s="171"/>
      <c r="Q3100" s="171"/>
      <c r="R3100" s="171"/>
      <c r="S3100" s="171"/>
      <c r="T3100" s="208" t="str">
        <f t="shared" si="490"/>
        <v>MISSING</v>
      </c>
      <c r="U3100" s="208" t="str">
        <f t="shared" si="491"/>
        <v>MISSING</v>
      </c>
      <c r="X3100" s="56">
        <f t="shared" si="492"/>
        <v>-99</v>
      </c>
      <c r="Y3100" s="56">
        <f t="shared" si="493"/>
        <v>-99</v>
      </c>
      <c r="Z3100" s="56">
        <f t="shared" si="494"/>
        <v>-99</v>
      </c>
      <c r="AA3100" s="56">
        <f t="shared" si="495"/>
        <v>-99</v>
      </c>
      <c r="AB3100" s="56">
        <f t="shared" si="496"/>
        <v>-99</v>
      </c>
      <c r="AC3100" s="56">
        <f t="shared" si="497"/>
        <v>-99</v>
      </c>
      <c r="AD3100" s="3"/>
      <c r="AE3100" s="82">
        <f>IF(D3100=1, 'adjustment factor'!$D$4, IF(D3100=-9,-999,IF(D3100="",-999,0)))</f>
        <v>-999</v>
      </c>
      <c r="AF3100" s="82">
        <f>IF(F3100=1, 'adjustment factor'!$D$5, IF(F3100=-9,-999,IF(F3100="",-999,0)))</f>
        <v>-999</v>
      </c>
      <c r="AG3100" s="82">
        <f>IF(E3100=1, 'adjustment factor'!$D$6, IF(E3100=-9,-999,IF(E3100="",-999,0)))</f>
        <v>-999</v>
      </c>
      <c r="AH3100" s="82">
        <f>IF(K3100&gt;=45,'adjustment factor'!$D$7,IF(K3100=-9,-1200,IF(K3100="",-1200,0)))</f>
        <v>-1200</v>
      </c>
      <c r="AI3100" s="82">
        <f>IF(L3100=1, 'adjustment factor'!$D$8, IF(L3100=-9,-999,IF(L3100="",-999,0)))</f>
        <v>-999</v>
      </c>
      <c r="AJ3100" s="82">
        <f>IF(AND(M3100&gt;=1,M3100&lt;=4),'adjustment factor'!$D$9,IF(M3100=-9,-999,IF(M3100=98,-999,IF(M3100=99,-999,IF(M3100="",-999,0)))))</f>
        <v>-999</v>
      </c>
      <c r="AK3100" s="82">
        <f>IF(H3100=1, 'adjustment factor'!$D$10, IF(H3100=-9,-999,IF(H3100="",-999,0)))</f>
        <v>-999</v>
      </c>
      <c r="AL3100" s="82">
        <f>IF(G3100=1, 'adjustment factor'!$D$11, IF(G3100=-9,-999,IF(G3100="",-999,0)))</f>
        <v>-999</v>
      </c>
      <c r="AM3100" s="82">
        <f>IF(I3100=1, 'adjustment factor'!$D$12, IF(I3100=-9,-999,IF(I3100="",-999,0)))</f>
        <v>-999</v>
      </c>
      <c r="AN3100" s="82">
        <f>IF(J3100=1, 'adjustment factor'!$D$13, IF(J3100=-9,-999,IF(J3100="",-999,0)))</f>
        <v>-999</v>
      </c>
      <c r="AO3100" s="82" t="str">
        <f t="shared" si="498"/>
        <v>-999</v>
      </c>
      <c r="AP3100" s="82" t="str">
        <f t="shared" si="499"/>
        <v>MISSING</v>
      </c>
    </row>
    <row r="3101" spans="2:42">
      <c r="B3101" s="207"/>
      <c r="C3101" s="35">
        <v>3097</v>
      </c>
      <c r="D3101" s="161"/>
      <c r="E3101" s="161"/>
      <c r="F3101" s="161"/>
      <c r="G3101" s="161"/>
      <c r="H3101" s="161"/>
      <c r="I3101" s="161"/>
      <c r="J3101" s="161"/>
      <c r="K3101" s="161"/>
      <c r="L3101" s="161"/>
      <c r="M3101" s="161"/>
      <c r="N3101" s="171"/>
      <c r="O3101" s="171"/>
      <c r="P3101" s="171"/>
      <c r="Q3101" s="171"/>
      <c r="R3101" s="171"/>
      <c r="S3101" s="171"/>
      <c r="T3101" s="208" t="str">
        <f t="shared" si="490"/>
        <v>MISSING</v>
      </c>
      <c r="U3101" s="208" t="str">
        <f t="shared" si="491"/>
        <v>MISSING</v>
      </c>
      <c r="X3101" s="56">
        <f t="shared" si="492"/>
        <v>-99</v>
      </c>
      <c r="Y3101" s="56">
        <f t="shared" si="493"/>
        <v>-99</v>
      </c>
      <c r="Z3101" s="56">
        <f t="shared" si="494"/>
        <v>-99</v>
      </c>
      <c r="AA3101" s="56">
        <f t="shared" si="495"/>
        <v>-99</v>
      </c>
      <c r="AB3101" s="56">
        <f t="shared" si="496"/>
        <v>-99</v>
      </c>
      <c r="AC3101" s="56">
        <f t="shared" si="497"/>
        <v>-99</v>
      </c>
      <c r="AD3101" s="3"/>
      <c r="AE3101" s="82">
        <f>IF(D3101=1, 'adjustment factor'!$D$4, IF(D3101=-9,-999,IF(D3101="",-999,0)))</f>
        <v>-999</v>
      </c>
      <c r="AF3101" s="82">
        <f>IF(F3101=1, 'adjustment factor'!$D$5, IF(F3101=-9,-999,IF(F3101="",-999,0)))</f>
        <v>-999</v>
      </c>
      <c r="AG3101" s="82">
        <f>IF(E3101=1, 'adjustment factor'!$D$6, IF(E3101=-9,-999,IF(E3101="",-999,0)))</f>
        <v>-999</v>
      </c>
      <c r="AH3101" s="82">
        <f>IF(K3101&gt;=45,'adjustment factor'!$D$7,IF(K3101=-9,-1200,IF(K3101="",-1200,0)))</f>
        <v>-1200</v>
      </c>
      <c r="AI3101" s="82">
        <f>IF(L3101=1, 'adjustment factor'!$D$8, IF(L3101=-9,-999,IF(L3101="",-999,0)))</f>
        <v>-999</v>
      </c>
      <c r="AJ3101" s="82">
        <f>IF(AND(M3101&gt;=1,M3101&lt;=4),'adjustment factor'!$D$9,IF(M3101=-9,-999,IF(M3101=98,-999,IF(M3101=99,-999,IF(M3101="",-999,0)))))</f>
        <v>-999</v>
      </c>
      <c r="AK3101" s="82">
        <f>IF(H3101=1, 'adjustment factor'!$D$10, IF(H3101=-9,-999,IF(H3101="",-999,0)))</f>
        <v>-999</v>
      </c>
      <c r="AL3101" s="82">
        <f>IF(G3101=1, 'adjustment factor'!$D$11, IF(G3101=-9,-999,IF(G3101="",-999,0)))</f>
        <v>-999</v>
      </c>
      <c r="AM3101" s="82">
        <f>IF(I3101=1, 'adjustment factor'!$D$12, IF(I3101=-9,-999,IF(I3101="",-999,0)))</f>
        <v>-999</v>
      </c>
      <c r="AN3101" s="82">
        <f>IF(J3101=1, 'adjustment factor'!$D$13, IF(J3101=-9,-999,IF(J3101="",-999,0)))</f>
        <v>-999</v>
      </c>
      <c r="AO3101" s="82" t="str">
        <f t="shared" si="498"/>
        <v>-999</v>
      </c>
      <c r="AP3101" s="82" t="str">
        <f t="shared" si="499"/>
        <v>MISSING</v>
      </c>
    </row>
    <row r="3102" spans="2:42">
      <c r="B3102" s="207"/>
      <c r="C3102" s="35">
        <v>3098</v>
      </c>
      <c r="D3102" s="161"/>
      <c r="E3102" s="161"/>
      <c r="F3102" s="161"/>
      <c r="G3102" s="161"/>
      <c r="H3102" s="161"/>
      <c r="I3102" s="161"/>
      <c r="J3102" s="161"/>
      <c r="K3102" s="161"/>
      <c r="L3102" s="161"/>
      <c r="M3102" s="161"/>
      <c r="N3102" s="171"/>
      <c r="O3102" s="171"/>
      <c r="P3102" s="171"/>
      <c r="Q3102" s="171"/>
      <c r="R3102" s="171"/>
      <c r="S3102" s="171"/>
      <c r="T3102" s="208" t="str">
        <f t="shared" si="490"/>
        <v>MISSING</v>
      </c>
      <c r="U3102" s="208" t="str">
        <f t="shared" si="491"/>
        <v>MISSING</v>
      </c>
      <c r="X3102" s="56">
        <f t="shared" si="492"/>
        <v>-99</v>
      </c>
      <c r="Y3102" s="56">
        <f t="shared" si="493"/>
        <v>-99</v>
      </c>
      <c r="Z3102" s="56">
        <f t="shared" si="494"/>
        <v>-99</v>
      </c>
      <c r="AA3102" s="56">
        <f t="shared" si="495"/>
        <v>-99</v>
      </c>
      <c r="AB3102" s="56">
        <f t="shared" si="496"/>
        <v>-99</v>
      </c>
      <c r="AC3102" s="56">
        <f t="shared" si="497"/>
        <v>-99</v>
      </c>
      <c r="AD3102" s="3"/>
      <c r="AE3102" s="82">
        <f>IF(D3102=1, 'adjustment factor'!$D$4, IF(D3102=-9,-999,IF(D3102="",-999,0)))</f>
        <v>-999</v>
      </c>
      <c r="AF3102" s="82">
        <f>IF(F3102=1, 'adjustment factor'!$D$5, IF(F3102=-9,-999,IF(F3102="",-999,0)))</f>
        <v>-999</v>
      </c>
      <c r="AG3102" s="82">
        <f>IF(E3102=1, 'adjustment factor'!$D$6, IF(E3102=-9,-999,IF(E3102="",-999,0)))</f>
        <v>-999</v>
      </c>
      <c r="AH3102" s="82">
        <f>IF(K3102&gt;=45,'adjustment factor'!$D$7,IF(K3102=-9,-1200,IF(K3102="",-1200,0)))</f>
        <v>-1200</v>
      </c>
      <c r="AI3102" s="82">
        <f>IF(L3102=1, 'adjustment factor'!$D$8, IF(L3102=-9,-999,IF(L3102="",-999,0)))</f>
        <v>-999</v>
      </c>
      <c r="AJ3102" s="82">
        <f>IF(AND(M3102&gt;=1,M3102&lt;=4),'adjustment factor'!$D$9,IF(M3102=-9,-999,IF(M3102=98,-999,IF(M3102=99,-999,IF(M3102="",-999,0)))))</f>
        <v>-999</v>
      </c>
      <c r="AK3102" s="82">
        <f>IF(H3102=1, 'adjustment factor'!$D$10, IF(H3102=-9,-999,IF(H3102="",-999,0)))</f>
        <v>-999</v>
      </c>
      <c r="AL3102" s="82">
        <f>IF(G3102=1, 'adjustment factor'!$D$11, IF(G3102=-9,-999,IF(G3102="",-999,0)))</f>
        <v>-999</v>
      </c>
      <c r="AM3102" s="82">
        <f>IF(I3102=1, 'adjustment factor'!$D$12, IF(I3102=-9,-999,IF(I3102="",-999,0)))</f>
        <v>-999</v>
      </c>
      <c r="AN3102" s="82">
        <f>IF(J3102=1, 'adjustment factor'!$D$13, IF(J3102=-9,-999,IF(J3102="",-999,0)))</f>
        <v>-999</v>
      </c>
      <c r="AO3102" s="82" t="str">
        <f t="shared" si="498"/>
        <v>-999</v>
      </c>
      <c r="AP3102" s="82" t="str">
        <f t="shared" si="499"/>
        <v>MISSING</v>
      </c>
    </row>
    <row r="3103" spans="2:42">
      <c r="B3103" s="207"/>
      <c r="C3103" s="35">
        <v>3099</v>
      </c>
      <c r="D3103" s="161"/>
      <c r="E3103" s="161"/>
      <c r="F3103" s="161"/>
      <c r="G3103" s="161"/>
      <c r="H3103" s="161"/>
      <c r="I3103" s="161"/>
      <c r="J3103" s="161"/>
      <c r="K3103" s="161"/>
      <c r="L3103" s="161"/>
      <c r="M3103" s="161"/>
      <c r="N3103" s="171"/>
      <c r="O3103" s="171"/>
      <c r="P3103" s="171"/>
      <c r="Q3103" s="171"/>
      <c r="R3103" s="171"/>
      <c r="S3103" s="171"/>
      <c r="T3103" s="208" t="str">
        <f t="shared" si="490"/>
        <v>MISSING</v>
      </c>
      <c r="U3103" s="208" t="str">
        <f t="shared" si="491"/>
        <v>MISSING</v>
      </c>
      <c r="X3103" s="56">
        <f t="shared" si="492"/>
        <v>-99</v>
      </c>
      <c r="Y3103" s="56">
        <f t="shared" si="493"/>
        <v>-99</v>
      </c>
      <c r="Z3103" s="56">
        <f t="shared" si="494"/>
        <v>-99</v>
      </c>
      <c r="AA3103" s="56">
        <f t="shared" si="495"/>
        <v>-99</v>
      </c>
      <c r="AB3103" s="56">
        <f t="shared" si="496"/>
        <v>-99</v>
      </c>
      <c r="AC3103" s="56">
        <f t="shared" si="497"/>
        <v>-99</v>
      </c>
      <c r="AD3103" s="3"/>
      <c r="AE3103" s="82">
        <f>IF(D3103=1, 'adjustment factor'!$D$4, IF(D3103=-9,-999,IF(D3103="",-999,0)))</f>
        <v>-999</v>
      </c>
      <c r="AF3103" s="82">
        <f>IF(F3103=1, 'adjustment factor'!$D$5, IF(F3103=-9,-999,IF(F3103="",-999,0)))</f>
        <v>-999</v>
      </c>
      <c r="AG3103" s="82">
        <f>IF(E3103=1, 'adjustment factor'!$D$6, IF(E3103=-9,-999,IF(E3103="",-999,0)))</f>
        <v>-999</v>
      </c>
      <c r="AH3103" s="82">
        <f>IF(K3103&gt;=45,'adjustment factor'!$D$7,IF(K3103=-9,-1200,IF(K3103="",-1200,0)))</f>
        <v>-1200</v>
      </c>
      <c r="AI3103" s="82">
        <f>IF(L3103=1, 'adjustment factor'!$D$8, IF(L3103=-9,-999,IF(L3103="",-999,0)))</f>
        <v>-999</v>
      </c>
      <c r="AJ3103" s="82">
        <f>IF(AND(M3103&gt;=1,M3103&lt;=4),'adjustment factor'!$D$9,IF(M3103=-9,-999,IF(M3103=98,-999,IF(M3103=99,-999,IF(M3103="",-999,0)))))</f>
        <v>-999</v>
      </c>
      <c r="AK3103" s="82">
        <f>IF(H3103=1, 'adjustment factor'!$D$10, IF(H3103=-9,-999,IF(H3103="",-999,0)))</f>
        <v>-999</v>
      </c>
      <c r="AL3103" s="82">
        <f>IF(G3103=1, 'adjustment factor'!$D$11, IF(G3103=-9,-999,IF(G3103="",-999,0)))</f>
        <v>-999</v>
      </c>
      <c r="AM3103" s="82">
        <f>IF(I3103=1, 'adjustment factor'!$D$12, IF(I3103=-9,-999,IF(I3103="",-999,0)))</f>
        <v>-999</v>
      </c>
      <c r="AN3103" s="82">
        <f>IF(J3103=1, 'adjustment factor'!$D$13, IF(J3103=-9,-999,IF(J3103="",-999,0)))</f>
        <v>-999</v>
      </c>
      <c r="AO3103" s="82" t="str">
        <f t="shared" si="498"/>
        <v>-999</v>
      </c>
      <c r="AP3103" s="82" t="str">
        <f t="shared" si="499"/>
        <v>MISSING</v>
      </c>
    </row>
    <row r="3104" spans="2:42">
      <c r="B3104" s="207"/>
      <c r="C3104" s="35">
        <v>3100</v>
      </c>
      <c r="D3104" s="161"/>
      <c r="E3104" s="161"/>
      <c r="F3104" s="161"/>
      <c r="G3104" s="161"/>
      <c r="H3104" s="161"/>
      <c r="I3104" s="161"/>
      <c r="J3104" s="161"/>
      <c r="K3104" s="161"/>
      <c r="L3104" s="161"/>
      <c r="M3104" s="161"/>
      <c r="N3104" s="171"/>
      <c r="O3104" s="171"/>
      <c r="P3104" s="171"/>
      <c r="Q3104" s="171"/>
      <c r="R3104" s="171"/>
      <c r="S3104" s="171"/>
      <c r="T3104" s="208" t="str">
        <f t="shared" si="490"/>
        <v>MISSING</v>
      </c>
      <c r="U3104" s="208" t="str">
        <f t="shared" si="491"/>
        <v>MISSING</v>
      </c>
      <c r="X3104" s="56">
        <f t="shared" si="492"/>
        <v>-99</v>
      </c>
      <c r="Y3104" s="56">
        <f t="shared" si="493"/>
        <v>-99</v>
      </c>
      <c r="Z3104" s="56">
        <f t="shared" si="494"/>
        <v>-99</v>
      </c>
      <c r="AA3104" s="56">
        <f t="shared" si="495"/>
        <v>-99</v>
      </c>
      <c r="AB3104" s="56">
        <f t="shared" si="496"/>
        <v>-99</v>
      </c>
      <c r="AC3104" s="56">
        <f t="shared" si="497"/>
        <v>-99</v>
      </c>
      <c r="AD3104" s="3"/>
      <c r="AE3104" s="82">
        <f>IF(D3104=1, 'adjustment factor'!$D$4, IF(D3104=-9,-999,IF(D3104="",-999,0)))</f>
        <v>-999</v>
      </c>
      <c r="AF3104" s="82">
        <f>IF(F3104=1, 'adjustment factor'!$D$5, IF(F3104=-9,-999,IF(F3104="",-999,0)))</f>
        <v>-999</v>
      </c>
      <c r="AG3104" s="82">
        <f>IF(E3104=1, 'adjustment factor'!$D$6, IF(E3104=-9,-999,IF(E3104="",-999,0)))</f>
        <v>-999</v>
      </c>
      <c r="AH3104" s="82">
        <f>IF(K3104&gt;=45,'adjustment factor'!$D$7,IF(K3104=-9,-1200,IF(K3104="",-1200,0)))</f>
        <v>-1200</v>
      </c>
      <c r="AI3104" s="82">
        <f>IF(L3104=1, 'adjustment factor'!$D$8, IF(L3104=-9,-999,IF(L3104="",-999,0)))</f>
        <v>-999</v>
      </c>
      <c r="AJ3104" s="82">
        <f>IF(AND(M3104&gt;=1,M3104&lt;=4),'adjustment factor'!$D$9,IF(M3104=-9,-999,IF(M3104=98,-999,IF(M3104=99,-999,IF(M3104="",-999,0)))))</f>
        <v>-999</v>
      </c>
      <c r="AK3104" s="82">
        <f>IF(H3104=1, 'adjustment factor'!$D$10, IF(H3104=-9,-999,IF(H3104="",-999,0)))</f>
        <v>-999</v>
      </c>
      <c r="AL3104" s="82">
        <f>IF(G3104=1, 'adjustment factor'!$D$11, IF(G3104=-9,-999,IF(G3104="",-999,0)))</f>
        <v>-999</v>
      </c>
      <c r="AM3104" s="82">
        <f>IF(I3104=1, 'adjustment factor'!$D$12, IF(I3104=-9,-999,IF(I3104="",-999,0)))</f>
        <v>-999</v>
      </c>
      <c r="AN3104" s="82">
        <f>IF(J3104=1, 'adjustment factor'!$D$13, IF(J3104=-9,-999,IF(J3104="",-999,0)))</f>
        <v>-999</v>
      </c>
      <c r="AO3104" s="82" t="str">
        <f t="shared" si="498"/>
        <v>-999</v>
      </c>
      <c r="AP3104" s="82" t="str">
        <f t="shared" si="499"/>
        <v>MISSING</v>
      </c>
    </row>
    <row r="3105" spans="2:42">
      <c r="B3105" s="207"/>
      <c r="C3105" s="35">
        <v>3101</v>
      </c>
      <c r="D3105" s="161"/>
      <c r="E3105" s="161"/>
      <c r="F3105" s="161"/>
      <c r="G3105" s="161"/>
      <c r="H3105" s="161"/>
      <c r="I3105" s="161"/>
      <c r="J3105" s="161"/>
      <c r="K3105" s="161"/>
      <c r="L3105" s="161"/>
      <c r="M3105" s="161"/>
      <c r="N3105" s="171"/>
      <c r="O3105" s="171"/>
      <c r="P3105" s="171"/>
      <c r="Q3105" s="171"/>
      <c r="R3105" s="171"/>
      <c r="S3105" s="171"/>
      <c r="T3105" s="208" t="str">
        <f t="shared" si="490"/>
        <v>MISSING</v>
      </c>
      <c r="U3105" s="208" t="str">
        <f t="shared" si="491"/>
        <v>MISSING</v>
      </c>
      <c r="X3105" s="56">
        <f t="shared" si="492"/>
        <v>-99</v>
      </c>
      <c r="Y3105" s="56">
        <f t="shared" si="493"/>
        <v>-99</v>
      </c>
      <c r="Z3105" s="56">
        <f t="shared" si="494"/>
        <v>-99</v>
      </c>
      <c r="AA3105" s="56">
        <f t="shared" si="495"/>
        <v>-99</v>
      </c>
      <c r="AB3105" s="56">
        <f t="shared" si="496"/>
        <v>-99</v>
      </c>
      <c r="AC3105" s="56">
        <f t="shared" si="497"/>
        <v>-99</v>
      </c>
      <c r="AD3105" s="3"/>
      <c r="AE3105" s="82">
        <f>IF(D3105=1, 'adjustment factor'!$D$4, IF(D3105=-9,-999,IF(D3105="",-999,0)))</f>
        <v>-999</v>
      </c>
      <c r="AF3105" s="82">
        <f>IF(F3105=1, 'adjustment factor'!$D$5, IF(F3105=-9,-999,IF(F3105="",-999,0)))</f>
        <v>-999</v>
      </c>
      <c r="AG3105" s="82">
        <f>IF(E3105=1, 'adjustment factor'!$D$6, IF(E3105=-9,-999,IF(E3105="",-999,0)))</f>
        <v>-999</v>
      </c>
      <c r="AH3105" s="82">
        <f>IF(K3105&gt;=45,'adjustment factor'!$D$7,IF(K3105=-9,-1200,IF(K3105="",-1200,0)))</f>
        <v>-1200</v>
      </c>
      <c r="AI3105" s="82">
        <f>IF(L3105=1, 'adjustment factor'!$D$8, IF(L3105=-9,-999,IF(L3105="",-999,0)))</f>
        <v>-999</v>
      </c>
      <c r="AJ3105" s="82">
        <f>IF(AND(M3105&gt;=1,M3105&lt;=4),'adjustment factor'!$D$9,IF(M3105=-9,-999,IF(M3105=98,-999,IF(M3105=99,-999,IF(M3105="",-999,0)))))</f>
        <v>-999</v>
      </c>
      <c r="AK3105" s="82">
        <f>IF(H3105=1, 'adjustment factor'!$D$10, IF(H3105=-9,-999,IF(H3105="",-999,0)))</f>
        <v>-999</v>
      </c>
      <c r="AL3105" s="82">
        <f>IF(G3105=1, 'adjustment factor'!$D$11, IF(G3105=-9,-999,IF(G3105="",-999,0)))</f>
        <v>-999</v>
      </c>
      <c r="AM3105" s="82">
        <f>IF(I3105=1, 'adjustment factor'!$D$12, IF(I3105=-9,-999,IF(I3105="",-999,0)))</f>
        <v>-999</v>
      </c>
      <c r="AN3105" s="82">
        <f>IF(J3105=1, 'adjustment factor'!$D$13, IF(J3105=-9,-999,IF(J3105="",-999,0)))</f>
        <v>-999</v>
      </c>
      <c r="AO3105" s="82" t="str">
        <f t="shared" si="498"/>
        <v>-999</v>
      </c>
      <c r="AP3105" s="82" t="str">
        <f t="shared" si="499"/>
        <v>MISSING</v>
      </c>
    </row>
    <row r="3106" spans="2:42">
      <c r="B3106" s="207"/>
      <c r="C3106" s="35">
        <v>3102</v>
      </c>
      <c r="D3106" s="161"/>
      <c r="E3106" s="161"/>
      <c r="F3106" s="161"/>
      <c r="G3106" s="161"/>
      <c r="H3106" s="161"/>
      <c r="I3106" s="161"/>
      <c r="J3106" s="161"/>
      <c r="K3106" s="161"/>
      <c r="L3106" s="161"/>
      <c r="M3106" s="161"/>
      <c r="N3106" s="171"/>
      <c r="O3106" s="171"/>
      <c r="P3106" s="171"/>
      <c r="Q3106" s="171"/>
      <c r="R3106" s="171"/>
      <c r="S3106" s="171"/>
      <c r="T3106" s="208" t="str">
        <f t="shared" si="490"/>
        <v>MISSING</v>
      </c>
      <c r="U3106" s="208" t="str">
        <f t="shared" si="491"/>
        <v>MISSING</v>
      </c>
      <c r="X3106" s="56">
        <f t="shared" si="492"/>
        <v>-99</v>
      </c>
      <c r="Y3106" s="56">
        <f t="shared" si="493"/>
        <v>-99</v>
      </c>
      <c r="Z3106" s="56">
        <f t="shared" si="494"/>
        <v>-99</v>
      </c>
      <c r="AA3106" s="56">
        <f t="shared" si="495"/>
        <v>-99</v>
      </c>
      <c r="AB3106" s="56">
        <f t="shared" si="496"/>
        <v>-99</v>
      </c>
      <c r="AC3106" s="56">
        <f t="shared" si="497"/>
        <v>-99</v>
      </c>
      <c r="AD3106" s="3"/>
      <c r="AE3106" s="82">
        <f>IF(D3106=1, 'adjustment factor'!$D$4, IF(D3106=-9,-999,IF(D3106="",-999,0)))</f>
        <v>-999</v>
      </c>
      <c r="AF3106" s="82">
        <f>IF(F3106=1, 'adjustment factor'!$D$5, IF(F3106=-9,-999,IF(F3106="",-999,0)))</f>
        <v>-999</v>
      </c>
      <c r="AG3106" s="82">
        <f>IF(E3106=1, 'adjustment factor'!$D$6, IF(E3106=-9,-999,IF(E3106="",-999,0)))</f>
        <v>-999</v>
      </c>
      <c r="AH3106" s="82">
        <f>IF(K3106&gt;=45,'adjustment factor'!$D$7,IF(K3106=-9,-1200,IF(K3106="",-1200,0)))</f>
        <v>-1200</v>
      </c>
      <c r="AI3106" s="82">
        <f>IF(L3106=1, 'adjustment factor'!$D$8, IF(L3106=-9,-999,IF(L3106="",-999,0)))</f>
        <v>-999</v>
      </c>
      <c r="AJ3106" s="82">
        <f>IF(AND(M3106&gt;=1,M3106&lt;=4),'adjustment factor'!$D$9,IF(M3106=-9,-999,IF(M3106=98,-999,IF(M3106=99,-999,IF(M3106="",-999,0)))))</f>
        <v>-999</v>
      </c>
      <c r="AK3106" s="82">
        <f>IF(H3106=1, 'adjustment factor'!$D$10, IF(H3106=-9,-999,IF(H3106="",-999,0)))</f>
        <v>-999</v>
      </c>
      <c r="AL3106" s="82">
        <f>IF(G3106=1, 'adjustment factor'!$D$11, IF(G3106=-9,-999,IF(G3106="",-999,0)))</f>
        <v>-999</v>
      </c>
      <c r="AM3106" s="82">
        <f>IF(I3106=1, 'adjustment factor'!$D$12, IF(I3106=-9,-999,IF(I3106="",-999,0)))</f>
        <v>-999</v>
      </c>
      <c r="AN3106" s="82">
        <f>IF(J3106=1, 'adjustment factor'!$D$13, IF(J3106=-9,-999,IF(J3106="",-999,0)))</f>
        <v>-999</v>
      </c>
      <c r="AO3106" s="82" t="str">
        <f t="shared" si="498"/>
        <v>-999</v>
      </c>
      <c r="AP3106" s="82" t="str">
        <f t="shared" si="499"/>
        <v>MISSING</v>
      </c>
    </row>
    <row r="3107" spans="2:42">
      <c r="B3107" s="207"/>
      <c r="C3107" s="35">
        <v>3103</v>
      </c>
      <c r="D3107" s="161"/>
      <c r="E3107" s="161"/>
      <c r="F3107" s="161"/>
      <c r="G3107" s="161"/>
      <c r="H3107" s="161"/>
      <c r="I3107" s="161"/>
      <c r="J3107" s="161"/>
      <c r="K3107" s="161"/>
      <c r="L3107" s="161"/>
      <c r="M3107" s="161"/>
      <c r="N3107" s="171"/>
      <c r="O3107" s="171"/>
      <c r="P3107" s="171"/>
      <c r="Q3107" s="171"/>
      <c r="R3107" s="171"/>
      <c r="S3107" s="171"/>
      <c r="T3107" s="208" t="str">
        <f t="shared" si="490"/>
        <v>MISSING</v>
      </c>
      <c r="U3107" s="208" t="str">
        <f t="shared" si="491"/>
        <v>MISSING</v>
      </c>
      <c r="X3107" s="56">
        <f t="shared" si="492"/>
        <v>-99</v>
      </c>
      <c r="Y3107" s="56">
        <f t="shared" si="493"/>
        <v>-99</v>
      </c>
      <c r="Z3107" s="56">
        <f t="shared" si="494"/>
        <v>-99</v>
      </c>
      <c r="AA3107" s="56">
        <f t="shared" si="495"/>
        <v>-99</v>
      </c>
      <c r="AB3107" s="56">
        <f t="shared" si="496"/>
        <v>-99</v>
      </c>
      <c r="AC3107" s="56">
        <f t="shared" si="497"/>
        <v>-99</v>
      </c>
      <c r="AD3107" s="3"/>
      <c r="AE3107" s="82">
        <f>IF(D3107=1, 'adjustment factor'!$D$4, IF(D3107=-9,-999,IF(D3107="",-999,0)))</f>
        <v>-999</v>
      </c>
      <c r="AF3107" s="82">
        <f>IF(F3107=1, 'adjustment factor'!$D$5, IF(F3107=-9,-999,IF(F3107="",-999,0)))</f>
        <v>-999</v>
      </c>
      <c r="AG3107" s="82">
        <f>IF(E3107=1, 'adjustment factor'!$D$6, IF(E3107=-9,-999,IF(E3107="",-999,0)))</f>
        <v>-999</v>
      </c>
      <c r="AH3107" s="82">
        <f>IF(K3107&gt;=45,'adjustment factor'!$D$7,IF(K3107=-9,-1200,IF(K3107="",-1200,0)))</f>
        <v>-1200</v>
      </c>
      <c r="AI3107" s="82">
        <f>IF(L3107=1, 'adjustment factor'!$D$8, IF(L3107=-9,-999,IF(L3107="",-999,0)))</f>
        <v>-999</v>
      </c>
      <c r="AJ3107" s="82">
        <f>IF(AND(M3107&gt;=1,M3107&lt;=4),'adjustment factor'!$D$9,IF(M3107=-9,-999,IF(M3107=98,-999,IF(M3107=99,-999,IF(M3107="",-999,0)))))</f>
        <v>-999</v>
      </c>
      <c r="AK3107" s="82">
        <f>IF(H3107=1, 'adjustment factor'!$D$10, IF(H3107=-9,-999,IF(H3107="",-999,0)))</f>
        <v>-999</v>
      </c>
      <c r="AL3107" s="82">
        <f>IF(G3107=1, 'adjustment factor'!$D$11, IF(G3107=-9,-999,IF(G3107="",-999,0)))</f>
        <v>-999</v>
      </c>
      <c r="AM3107" s="82">
        <f>IF(I3107=1, 'adjustment factor'!$D$12, IF(I3107=-9,-999,IF(I3107="",-999,0)))</f>
        <v>-999</v>
      </c>
      <c r="AN3107" s="82">
        <f>IF(J3107=1, 'adjustment factor'!$D$13, IF(J3107=-9,-999,IF(J3107="",-999,0)))</f>
        <v>-999</v>
      </c>
      <c r="AO3107" s="82" t="str">
        <f t="shared" si="498"/>
        <v>-999</v>
      </c>
      <c r="AP3107" s="82" t="str">
        <f t="shared" si="499"/>
        <v>MISSING</v>
      </c>
    </row>
    <row r="3108" spans="2:42">
      <c r="B3108" s="207"/>
      <c r="C3108" s="35">
        <v>3104</v>
      </c>
      <c r="D3108" s="161"/>
      <c r="E3108" s="161"/>
      <c r="F3108" s="161"/>
      <c r="G3108" s="161"/>
      <c r="H3108" s="161"/>
      <c r="I3108" s="161"/>
      <c r="J3108" s="161"/>
      <c r="K3108" s="161"/>
      <c r="L3108" s="161"/>
      <c r="M3108" s="161"/>
      <c r="N3108" s="171"/>
      <c r="O3108" s="171"/>
      <c r="P3108" s="171"/>
      <c r="Q3108" s="171"/>
      <c r="R3108" s="171"/>
      <c r="S3108" s="171"/>
      <c r="T3108" s="208" t="str">
        <f t="shared" si="490"/>
        <v>MISSING</v>
      </c>
      <c r="U3108" s="208" t="str">
        <f t="shared" si="491"/>
        <v>MISSING</v>
      </c>
      <c r="X3108" s="56">
        <f t="shared" si="492"/>
        <v>-99</v>
      </c>
      <c r="Y3108" s="56">
        <f t="shared" si="493"/>
        <v>-99</v>
      </c>
      <c r="Z3108" s="56">
        <f t="shared" si="494"/>
        <v>-99</v>
      </c>
      <c r="AA3108" s="56">
        <f t="shared" si="495"/>
        <v>-99</v>
      </c>
      <c r="AB3108" s="56">
        <f t="shared" si="496"/>
        <v>-99</v>
      </c>
      <c r="AC3108" s="56">
        <f t="shared" si="497"/>
        <v>-99</v>
      </c>
      <c r="AD3108" s="3"/>
      <c r="AE3108" s="82">
        <f>IF(D3108=1, 'adjustment factor'!$D$4, IF(D3108=-9,-999,IF(D3108="",-999,0)))</f>
        <v>-999</v>
      </c>
      <c r="AF3108" s="82">
        <f>IF(F3108=1, 'adjustment factor'!$D$5, IF(F3108=-9,-999,IF(F3108="",-999,0)))</f>
        <v>-999</v>
      </c>
      <c r="AG3108" s="82">
        <f>IF(E3108=1, 'adjustment factor'!$D$6, IF(E3108=-9,-999,IF(E3108="",-999,0)))</f>
        <v>-999</v>
      </c>
      <c r="AH3108" s="82">
        <f>IF(K3108&gt;=45,'adjustment factor'!$D$7,IF(K3108=-9,-1200,IF(K3108="",-1200,0)))</f>
        <v>-1200</v>
      </c>
      <c r="AI3108" s="82">
        <f>IF(L3108=1, 'adjustment factor'!$D$8, IF(L3108=-9,-999,IF(L3108="",-999,0)))</f>
        <v>-999</v>
      </c>
      <c r="AJ3108" s="82">
        <f>IF(AND(M3108&gt;=1,M3108&lt;=4),'adjustment factor'!$D$9,IF(M3108=-9,-999,IF(M3108=98,-999,IF(M3108=99,-999,IF(M3108="",-999,0)))))</f>
        <v>-999</v>
      </c>
      <c r="AK3108" s="82">
        <f>IF(H3108=1, 'adjustment factor'!$D$10, IF(H3108=-9,-999,IF(H3108="",-999,0)))</f>
        <v>-999</v>
      </c>
      <c r="AL3108" s="82">
        <f>IF(G3108=1, 'adjustment factor'!$D$11, IF(G3108=-9,-999,IF(G3108="",-999,0)))</f>
        <v>-999</v>
      </c>
      <c r="AM3108" s="82">
        <f>IF(I3108=1, 'adjustment factor'!$D$12, IF(I3108=-9,-999,IF(I3108="",-999,0)))</f>
        <v>-999</v>
      </c>
      <c r="AN3108" s="82">
        <f>IF(J3108=1, 'adjustment factor'!$D$13, IF(J3108=-9,-999,IF(J3108="",-999,0)))</f>
        <v>-999</v>
      </c>
      <c r="AO3108" s="82" t="str">
        <f t="shared" si="498"/>
        <v>-999</v>
      </c>
      <c r="AP3108" s="82" t="str">
        <f t="shared" si="499"/>
        <v>MISSING</v>
      </c>
    </row>
    <row r="3109" spans="2:42">
      <c r="B3109" s="207"/>
      <c r="C3109" s="35">
        <v>3105</v>
      </c>
      <c r="D3109" s="161"/>
      <c r="E3109" s="161"/>
      <c r="F3109" s="161"/>
      <c r="G3109" s="161"/>
      <c r="H3109" s="161"/>
      <c r="I3109" s="161"/>
      <c r="J3109" s="161"/>
      <c r="K3109" s="161"/>
      <c r="L3109" s="161"/>
      <c r="M3109" s="161"/>
      <c r="N3109" s="171"/>
      <c r="O3109" s="171"/>
      <c r="P3109" s="171"/>
      <c r="Q3109" s="171"/>
      <c r="R3109" s="171"/>
      <c r="S3109" s="171"/>
      <c r="T3109" s="208" t="str">
        <f t="shared" si="490"/>
        <v>MISSING</v>
      </c>
      <c r="U3109" s="208" t="str">
        <f t="shared" si="491"/>
        <v>MISSING</v>
      </c>
      <c r="X3109" s="56">
        <f t="shared" si="492"/>
        <v>-99</v>
      </c>
      <c r="Y3109" s="56">
        <f t="shared" si="493"/>
        <v>-99</v>
      </c>
      <c r="Z3109" s="56">
        <f t="shared" si="494"/>
        <v>-99</v>
      </c>
      <c r="AA3109" s="56">
        <f t="shared" si="495"/>
        <v>-99</v>
      </c>
      <c r="AB3109" s="56">
        <f t="shared" si="496"/>
        <v>-99</v>
      </c>
      <c r="AC3109" s="56">
        <f t="shared" si="497"/>
        <v>-99</v>
      </c>
      <c r="AD3109" s="3"/>
      <c r="AE3109" s="82">
        <f>IF(D3109=1, 'adjustment factor'!$D$4, IF(D3109=-9,-999,IF(D3109="",-999,0)))</f>
        <v>-999</v>
      </c>
      <c r="AF3109" s="82">
        <f>IF(F3109=1, 'adjustment factor'!$D$5, IF(F3109=-9,-999,IF(F3109="",-999,0)))</f>
        <v>-999</v>
      </c>
      <c r="AG3109" s="82">
        <f>IF(E3109=1, 'adjustment factor'!$D$6, IF(E3109=-9,-999,IF(E3109="",-999,0)))</f>
        <v>-999</v>
      </c>
      <c r="AH3109" s="82">
        <f>IF(K3109&gt;=45,'adjustment factor'!$D$7,IF(K3109=-9,-1200,IF(K3109="",-1200,0)))</f>
        <v>-1200</v>
      </c>
      <c r="AI3109" s="82">
        <f>IF(L3109=1, 'adjustment factor'!$D$8, IF(L3109=-9,-999,IF(L3109="",-999,0)))</f>
        <v>-999</v>
      </c>
      <c r="AJ3109" s="82">
        <f>IF(AND(M3109&gt;=1,M3109&lt;=4),'adjustment factor'!$D$9,IF(M3109=-9,-999,IF(M3109=98,-999,IF(M3109=99,-999,IF(M3109="",-999,0)))))</f>
        <v>-999</v>
      </c>
      <c r="AK3109" s="82">
        <f>IF(H3109=1, 'adjustment factor'!$D$10, IF(H3109=-9,-999,IF(H3109="",-999,0)))</f>
        <v>-999</v>
      </c>
      <c r="AL3109" s="82">
        <f>IF(G3109=1, 'adjustment factor'!$D$11, IF(G3109=-9,-999,IF(G3109="",-999,0)))</f>
        <v>-999</v>
      </c>
      <c r="AM3109" s="82">
        <f>IF(I3109=1, 'adjustment factor'!$D$12, IF(I3109=-9,-999,IF(I3109="",-999,0)))</f>
        <v>-999</v>
      </c>
      <c r="AN3109" s="82">
        <f>IF(J3109=1, 'adjustment factor'!$D$13, IF(J3109=-9,-999,IF(J3109="",-999,0)))</f>
        <v>-999</v>
      </c>
      <c r="AO3109" s="82" t="str">
        <f t="shared" si="498"/>
        <v>-999</v>
      </c>
      <c r="AP3109" s="82" t="str">
        <f t="shared" si="499"/>
        <v>MISSING</v>
      </c>
    </row>
    <row r="3110" spans="2:42">
      <c r="B3110" s="207"/>
      <c r="C3110" s="35">
        <v>3106</v>
      </c>
      <c r="D3110" s="161"/>
      <c r="E3110" s="161"/>
      <c r="F3110" s="161"/>
      <c r="G3110" s="161"/>
      <c r="H3110" s="161"/>
      <c r="I3110" s="161"/>
      <c r="J3110" s="161"/>
      <c r="K3110" s="161"/>
      <c r="L3110" s="161"/>
      <c r="M3110" s="161"/>
      <c r="N3110" s="171"/>
      <c r="O3110" s="171"/>
      <c r="P3110" s="171"/>
      <c r="Q3110" s="171"/>
      <c r="R3110" s="171"/>
      <c r="S3110" s="171"/>
      <c r="T3110" s="208" t="str">
        <f t="shared" si="490"/>
        <v>MISSING</v>
      </c>
      <c r="U3110" s="208" t="str">
        <f t="shared" si="491"/>
        <v>MISSING</v>
      </c>
      <c r="X3110" s="56">
        <f t="shared" si="492"/>
        <v>-99</v>
      </c>
      <c r="Y3110" s="56">
        <f t="shared" si="493"/>
        <v>-99</v>
      </c>
      <c r="Z3110" s="56">
        <f t="shared" si="494"/>
        <v>-99</v>
      </c>
      <c r="AA3110" s="56">
        <f t="shared" si="495"/>
        <v>-99</v>
      </c>
      <c r="AB3110" s="56">
        <f t="shared" si="496"/>
        <v>-99</v>
      </c>
      <c r="AC3110" s="56">
        <f t="shared" si="497"/>
        <v>-99</v>
      </c>
      <c r="AD3110" s="3"/>
      <c r="AE3110" s="82">
        <f>IF(D3110=1, 'adjustment factor'!$D$4, IF(D3110=-9,-999,IF(D3110="",-999,0)))</f>
        <v>-999</v>
      </c>
      <c r="AF3110" s="82">
        <f>IF(F3110=1, 'adjustment factor'!$D$5, IF(F3110=-9,-999,IF(F3110="",-999,0)))</f>
        <v>-999</v>
      </c>
      <c r="AG3110" s="82">
        <f>IF(E3110=1, 'adjustment factor'!$D$6, IF(E3110=-9,-999,IF(E3110="",-999,0)))</f>
        <v>-999</v>
      </c>
      <c r="AH3110" s="82">
        <f>IF(K3110&gt;=45,'adjustment factor'!$D$7,IF(K3110=-9,-1200,IF(K3110="",-1200,0)))</f>
        <v>-1200</v>
      </c>
      <c r="AI3110" s="82">
        <f>IF(L3110=1, 'adjustment factor'!$D$8, IF(L3110=-9,-999,IF(L3110="",-999,0)))</f>
        <v>-999</v>
      </c>
      <c r="AJ3110" s="82">
        <f>IF(AND(M3110&gt;=1,M3110&lt;=4),'adjustment factor'!$D$9,IF(M3110=-9,-999,IF(M3110=98,-999,IF(M3110=99,-999,IF(M3110="",-999,0)))))</f>
        <v>-999</v>
      </c>
      <c r="AK3110" s="82">
        <f>IF(H3110=1, 'adjustment factor'!$D$10, IF(H3110=-9,-999,IF(H3110="",-999,0)))</f>
        <v>-999</v>
      </c>
      <c r="AL3110" s="82">
        <f>IF(G3110=1, 'adjustment factor'!$D$11, IF(G3110=-9,-999,IF(G3110="",-999,0)))</f>
        <v>-999</v>
      </c>
      <c r="AM3110" s="82">
        <f>IF(I3110=1, 'adjustment factor'!$D$12, IF(I3110=-9,-999,IF(I3110="",-999,0)))</f>
        <v>-999</v>
      </c>
      <c r="AN3110" s="82">
        <f>IF(J3110=1, 'adjustment factor'!$D$13, IF(J3110=-9,-999,IF(J3110="",-999,0)))</f>
        <v>-999</v>
      </c>
      <c r="AO3110" s="82" t="str">
        <f t="shared" si="498"/>
        <v>-999</v>
      </c>
      <c r="AP3110" s="82" t="str">
        <f t="shared" si="499"/>
        <v>MISSING</v>
      </c>
    </row>
    <row r="3111" spans="2:42">
      <c r="B3111" s="207"/>
      <c r="C3111" s="35">
        <v>3107</v>
      </c>
      <c r="D3111" s="161"/>
      <c r="E3111" s="161"/>
      <c r="F3111" s="161"/>
      <c r="G3111" s="161"/>
      <c r="H3111" s="161"/>
      <c r="I3111" s="161"/>
      <c r="J3111" s="161"/>
      <c r="K3111" s="161"/>
      <c r="L3111" s="161"/>
      <c r="M3111" s="161"/>
      <c r="N3111" s="171"/>
      <c r="O3111" s="171"/>
      <c r="P3111" s="171"/>
      <c r="Q3111" s="171"/>
      <c r="R3111" s="171"/>
      <c r="S3111" s="171"/>
      <c r="T3111" s="208" t="str">
        <f t="shared" si="490"/>
        <v>MISSING</v>
      </c>
      <c r="U3111" s="208" t="str">
        <f t="shared" si="491"/>
        <v>MISSING</v>
      </c>
      <c r="X3111" s="56">
        <f t="shared" si="492"/>
        <v>-99</v>
      </c>
      <c r="Y3111" s="56">
        <f t="shared" si="493"/>
        <v>-99</v>
      </c>
      <c r="Z3111" s="56">
        <f t="shared" si="494"/>
        <v>-99</v>
      </c>
      <c r="AA3111" s="56">
        <f t="shared" si="495"/>
        <v>-99</v>
      </c>
      <c r="AB3111" s="56">
        <f t="shared" si="496"/>
        <v>-99</v>
      </c>
      <c r="AC3111" s="56">
        <f t="shared" si="497"/>
        <v>-99</v>
      </c>
      <c r="AD3111" s="3"/>
      <c r="AE3111" s="82">
        <f>IF(D3111=1, 'adjustment factor'!$D$4, IF(D3111=-9,-999,IF(D3111="",-999,0)))</f>
        <v>-999</v>
      </c>
      <c r="AF3111" s="82">
        <f>IF(F3111=1, 'adjustment factor'!$D$5, IF(F3111=-9,-999,IF(F3111="",-999,0)))</f>
        <v>-999</v>
      </c>
      <c r="AG3111" s="82">
        <f>IF(E3111=1, 'adjustment factor'!$D$6, IF(E3111=-9,-999,IF(E3111="",-999,0)))</f>
        <v>-999</v>
      </c>
      <c r="AH3111" s="82">
        <f>IF(K3111&gt;=45,'adjustment factor'!$D$7,IF(K3111=-9,-1200,IF(K3111="",-1200,0)))</f>
        <v>-1200</v>
      </c>
      <c r="AI3111" s="82">
        <f>IF(L3111=1, 'adjustment factor'!$D$8, IF(L3111=-9,-999,IF(L3111="",-999,0)))</f>
        <v>-999</v>
      </c>
      <c r="AJ3111" s="82">
        <f>IF(AND(M3111&gt;=1,M3111&lt;=4),'adjustment factor'!$D$9,IF(M3111=-9,-999,IF(M3111=98,-999,IF(M3111=99,-999,IF(M3111="",-999,0)))))</f>
        <v>-999</v>
      </c>
      <c r="AK3111" s="82">
        <f>IF(H3111=1, 'adjustment factor'!$D$10, IF(H3111=-9,-999,IF(H3111="",-999,0)))</f>
        <v>-999</v>
      </c>
      <c r="AL3111" s="82">
        <f>IF(G3111=1, 'adjustment factor'!$D$11, IF(G3111=-9,-999,IF(G3111="",-999,0)))</f>
        <v>-999</v>
      </c>
      <c r="AM3111" s="82">
        <f>IF(I3111=1, 'adjustment factor'!$D$12, IF(I3111=-9,-999,IF(I3111="",-999,0)))</f>
        <v>-999</v>
      </c>
      <c r="AN3111" s="82">
        <f>IF(J3111=1, 'adjustment factor'!$D$13, IF(J3111=-9,-999,IF(J3111="",-999,0)))</f>
        <v>-999</v>
      </c>
      <c r="AO3111" s="82" t="str">
        <f t="shared" si="498"/>
        <v>-999</v>
      </c>
      <c r="AP3111" s="82" t="str">
        <f t="shared" si="499"/>
        <v>MISSING</v>
      </c>
    </row>
    <row r="3112" spans="2:42">
      <c r="B3112" s="207"/>
      <c r="C3112" s="35">
        <v>3108</v>
      </c>
      <c r="D3112" s="161"/>
      <c r="E3112" s="161"/>
      <c r="F3112" s="161"/>
      <c r="G3112" s="161"/>
      <c r="H3112" s="161"/>
      <c r="I3112" s="161"/>
      <c r="J3112" s="161"/>
      <c r="K3112" s="161"/>
      <c r="L3112" s="161"/>
      <c r="M3112" s="161"/>
      <c r="N3112" s="171"/>
      <c r="O3112" s="171"/>
      <c r="P3112" s="171"/>
      <c r="Q3112" s="171"/>
      <c r="R3112" s="171"/>
      <c r="S3112" s="171"/>
      <c r="T3112" s="208" t="str">
        <f t="shared" si="490"/>
        <v>MISSING</v>
      </c>
      <c r="U3112" s="208" t="str">
        <f t="shared" si="491"/>
        <v>MISSING</v>
      </c>
      <c r="X3112" s="56">
        <f t="shared" si="492"/>
        <v>-99</v>
      </c>
      <c r="Y3112" s="56">
        <f t="shared" si="493"/>
        <v>-99</v>
      </c>
      <c r="Z3112" s="56">
        <f t="shared" si="494"/>
        <v>-99</v>
      </c>
      <c r="AA3112" s="56">
        <f t="shared" si="495"/>
        <v>-99</v>
      </c>
      <c r="AB3112" s="56">
        <f t="shared" si="496"/>
        <v>-99</v>
      </c>
      <c r="AC3112" s="56">
        <f t="shared" si="497"/>
        <v>-99</v>
      </c>
      <c r="AD3112" s="3"/>
      <c r="AE3112" s="82">
        <f>IF(D3112=1, 'adjustment factor'!$D$4, IF(D3112=-9,-999,IF(D3112="",-999,0)))</f>
        <v>-999</v>
      </c>
      <c r="AF3112" s="82">
        <f>IF(F3112=1, 'adjustment factor'!$D$5, IF(F3112=-9,-999,IF(F3112="",-999,0)))</f>
        <v>-999</v>
      </c>
      <c r="AG3112" s="82">
        <f>IF(E3112=1, 'adjustment factor'!$D$6, IF(E3112=-9,-999,IF(E3112="",-999,0)))</f>
        <v>-999</v>
      </c>
      <c r="AH3112" s="82">
        <f>IF(K3112&gt;=45,'adjustment factor'!$D$7,IF(K3112=-9,-1200,IF(K3112="",-1200,0)))</f>
        <v>-1200</v>
      </c>
      <c r="AI3112" s="82">
        <f>IF(L3112=1, 'adjustment factor'!$D$8, IF(L3112=-9,-999,IF(L3112="",-999,0)))</f>
        <v>-999</v>
      </c>
      <c r="AJ3112" s="82">
        <f>IF(AND(M3112&gt;=1,M3112&lt;=4),'adjustment factor'!$D$9,IF(M3112=-9,-999,IF(M3112=98,-999,IF(M3112=99,-999,IF(M3112="",-999,0)))))</f>
        <v>-999</v>
      </c>
      <c r="AK3112" s="82">
        <f>IF(H3112=1, 'adjustment factor'!$D$10, IF(H3112=-9,-999,IF(H3112="",-999,0)))</f>
        <v>-999</v>
      </c>
      <c r="AL3112" s="82">
        <f>IF(G3112=1, 'adjustment factor'!$D$11, IF(G3112=-9,-999,IF(G3112="",-999,0)))</f>
        <v>-999</v>
      </c>
      <c r="AM3112" s="82">
        <f>IF(I3112=1, 'adjustment factor'!$D$12, IF(I3112=-9,-999,IF(I3112="",-999,0)))</f>
        <v>-999</v>
      </c>
      <c r="AN3112" s="82">
        <f>IF(J3112=1, 'adjustment factor'!$D$13, IF(J3112=-9,-999,IF(J3112="",-999,0)))</f>
        <v>-999</v>
      </c>
      <c r="AO3112" s="82" t="str">
        <f t="shared" si="498"/>
        <v>-999</v>
      </c>
      <c r="AP3112" s="82" t="str">
        <f t="shared" si="499"/>
        <v>MISSING</v>
      </c>
    </row>
    <row r="3113" spans="2:42">
      <c r="B3113" s="207"/>
      <c r="C3113" s="35">
        <v>3109</v>
      </c>
      <c r="D3113" s="161"/>
      <c r="E3113" s="161"/>
      <c r="F3113" s="161"/>
      <c r="G3113" s="161"/>
      <c r="H3113" s="161"/>
      <c r="I3113" s="161"/>
      <c r="J3113" s="161"/>
      <c r="K3113" s="161"/>
      <c r="L3113" s="161"/>
      <c r="M3113" s="161"/>
      <c r="N3113" s="171"/>
      <c r="O3113" s="171"/>
      <c r="P3113" s="171"/>
      <c r="Q3113" s="171"/>
      <c r="R3113" s="171"/>
      <c r="S3113" s="171"/>
      <c r="T3113" s="208" t="str">
        <f t="shared" si="490"/>
        <v>MISSING</v>
      </c>
      <c r="U3113" s="208" t="str">
        <f t="shared" si="491"/>
        <v>MISSING</v>
      </c>
      <c r="X3113" s="56">
        <f t="shared" si="492"/>
        <v>-99</v>
      </c>
      <c r="Y3113" s="56">
        <f t="shared" si="493"/>
        <v>-99</v>
      </c>
      <c r="Z3113" s="56">
        <f t="shared" si="494"/>
        <v>-99</v>
      </c>
      <c r="AA3113" s="56">
        <f t="shared" si="495"/>
        <v>-99</v>
      </c>
      <c r="AB3113" s="56">
        <f t="shared" si="496"/>
        <v>-99</v>
      </c>
      <c r="AC3113" s="56">
        <f t="shared" si="497"/>
        <v>-99</v>
      </c>
      <c r="AD3113" s="3"/>
      <c r="AE3113" s="82">
        <f>IF(D3113=1, 'adjustment factor'!$D$4, IF(D3113=-9,-999,IF(D3113="",-999,0)))</f>
        <v>-999</v>
      </c>
      <c r="AF3113" s="82">
        <f>IF(F3113=1, 'adjustment factor'!$D$5, IF(F3113=-9,-999,IF(F3113="",-999,0)))</f>
        <v>-999</v>
      </c>
      <c r="AG3113" s="82">
        <f>IF(E3113=1, 'adjustment factor'!$D$6, IF(E3113=-9,-999,IF(E3113="",-999,0)))</f>
        <v>-999</v>
      </c>
      <c r="AH3113" s="82">
        <f>IF(K3113&gt;=45,'adjustment factor'!$D$7,IF(K3113=-9,-1200,IF(K3113="",-1200,0)))</f>
        <v>-1200</v>
      </c>
      <c r="AI3113" s="82">
        <f>IF(L3113=1, 'adjustment factor'!$D$8, IF(L3113=-9,-999,IF(L3113="",-999,0)))</f>
        <v>-999</v>
      </c>
      <c r="AJ3113" s="82">
        <f>IF(AND(M3113&gt;=1,M3113&lt;=4),'adjustment factor'!$D$9,IF(M3113=-9,-999,IF(M3113=98,-999,IF(M3113=99,-999,IF(M3113="",-999,0)))))</f>
        <v>-999</v>
      </c>
      <c r="AK3113" s="82">
        <f>IF(H3113=1, 'adjustment factor'!$D$10, IF(H3113=-9,-999,IF(H3113="",-999,0)))</f>
        <v>-999</v>
      </c>
      <c r="AL3113" s="82">
        <f>IF(G3113=1, 'adjustment factor'!$D$11, IF(G3113=-9,-999,IF(G3113="",-999,0)))</f>
        <v>-999</v>
      </c>
      <c r="AM3113" s="82">
        <f>IF(I3113=1, 'adjustment factor'!$D$12, IF(I3113=-9,-999,IF(I3113="",-999,0)))</f>
        <v>-999</v>
      </c>
      <c r="AN3113" s="82">
        <f>IF(J3113=1, 'adjustment factor'!$D$13, IF(J3113=-9,-999,IF(J3113="",-999,0)))</f>
        <v>-999</v>
      </c>
      <c r="AO3113" s="82" t="str">
        <f t="shared" si="498"/>
        <v>-999</v>
      </c>
      <c r="AP3113" s="82" t="str">
        <f t="shared" si="499"/>
        <v>MISSING</v>
      </c>
    </row>
    <row r="3114" spans="2:42">
      <c r="B3114" s="207"/>
      <c r="C3114" s="35">
        <v>3110</v>
      </c>
      <c r="D3114" s="161"/>
      <c r="E3114" s="161"/>
      <c r="F3114" s="161"/>
      <c r="G3114" s="161"/>
      <c r="H3114" s="161"/>
      <c r="I3114" s="161"/>
      <c r="J3114" s="161"/>
      <c r="K3114" s="161"/>
      <c r="L3114" s="161"/>
      <c r="M3114" s="161"/>
      <c r="N3114" s="171"/>
      <c r="O3114" s="171"/>
      <c r="P3114" s="171"/>
      <c r="Q3114" s="171"/>
      <c r="R3114" s="171"/>
      <c r="S3114" s="171"/>
      <c r="T3114" s="208" t="str">
        <f t="shared" si="490"/>
        <v>MISSING</v>
      </c>
      <c r="U3114" s="208" t="str">
        <f t="shared" si="491"/>
        <v>MISSING</v>
      </c>
      <c r="X3114" s="56">
        <f t="shared" si="492"/>
        <v>-99</v>
      </c>
      <c r="Y3114" s="56">
        <f t="shared" si="493"/>
        <v>-99</v>
      </c>
      <c r="Z3114" s="56">
        <f t="shared" si="494"/>
        <v>-99</v>
      </c>
      <c r="AA3114" s="56">
        <f t="shared" si="495"/>
        <v>-99</v>
      </c>
      <c r="AB3114" s="56">
        <f t="shared" si="496"/>
        <v>-99</v>
      </c>
      <c r="AC3114" s="56">
        <f t="shared" si="497"/>
        <v>-99</v>
      </c>
      <c r="AD3114" s="3"/>
      <c r="AE3114" s="82">
        <f>IF(D3114=1, 'adjustment factor'!$D$4, IF(D3114=-9,-999,IF(D3114="",-999,0)))</f>
        <v>-999</v>
      </c>
      <c r="AF3114" s="82">
        <f>IF(F3114=1, 'adjustment factor'!$D$5, IF(F3114=-9,-999,IF(F3114="",-999,0)))</f>
        <v>-999</v>
      </c>
      <c r="AG3114" s="82">
        <f>IF(E3114=1, 'adjustment factor'!$D$6, IF(E3114=-9,-999,IF(E3114="",-999,0)))</f>
        <v>-999</v>
      </c>
      <c r="AH3114" s="82">
        <f>IF(K3114&gt;=45,'adjustment factor'!$D$7,IF(K3114=-9,-1200,IF(K3114="",-1200,0)))</f>
        <v>-1200</v>
      </c>
      <c r="AI3114" s="82">
        <f>IF(L3114=1, 'adjustment factor'!$D$8, IF(L3114=-9,-999,IF(L3114="",-999,0)))</f>
        <v>-999</v>
      </c>
      <c r="AJ3114" s="82">
        <f>IF(AND(M3114&gt;=1,M3114&lt;=4),'adjustment factor'!$D$9,IF(M3114=-9,-999,IF(M3114=98,-999,IF(M3114=99,-999,IF(M3114="",-999,0)))))</f>
        <v>-999</v>
      </c>
      <c r="AK3114" s="82">
        <f>IF(H3114=1, 'adjustment factor'!$D$10, IF(H3114=-9,-999,IF(H3114="",-999,0)))</f>
        <v>-999</v>
      </c>
      <c r="AL3114" s="82">
        <f>IF(G3114=1, 'adjustment factor'!$D$11, IF(G3114=-9,-999,IF(G3114="",-999,0)))</f>
        <v>-999</v>
      </c>
      <c r="AM3114" s="82">
        <f>IF(I3114=1, 'adjustment factor'!$D$12, IF(I3114=-9,-999,IF(I3114="",-999,0)))</f>
        <v>-999</v>
      </c>
      <c r="AN3114" s="82">
        <f>IF(J3114=1, 'adjustment factor'!$D$13, IF(J3114=-9,-999,IF(J3114="",-999,0)))</f>
        <v>-999</v>
      </c>
      <c r="AO3114" s="82" t="str">
        <f t="shared" si="498"/>
        <v>-999</v>
      </c>
      <c r="AP3114" s="82" t="str">
        <f t="shared" si="499"/>
        <v>MISSING</v>
      </c>
    </row>
    <row r="3115" spans="2:42">
      <c r="B3115" s="207"/>
      <c r="C3115" s="35">
        <v>3111</v>
      </c>
      <c r="D3115" s="161"/>
      <c r="E3115" s="161"/>
      <c r="F3115" s="161"/>
      <c r="G3115" s="161"/>
      <c r="H3115" s="161"/>
      <c r="I3115" s="161"/>
      <c r="J3115" s="161"/>
      <c r="K3115" s="161"/>
      <c r="L3115" s="161"/>
      <c r="M3115" s="161"/>
      <c r="N3115" s="171"/>
      <c r="O3115" s="171"/>
      <c r="P3115" s="171"/>
      <c r="Q3115" s="171"/>
      <c r="R3115" s="171"/>
      <c r="S3115" s="171"/>
      <c r="T3115" s="208" t="str">
        <f t="shared" si="490"/>
        <v>MISSING</v>
      </c>
      <c r="U3115" s="208" t="str">
        <f t="shared" si="491"/>
        <v>MISSING</v>
      </c>
      <c r="X3115" s="56">
        <f t="shared" si="492"/>
        <v>-99</v>
      </c>
      <c r="Y3115" s="56">
        <f t="shared" si="493"/>
        <v>-99</v>
      </c>
      <c r="Z3115" s="56">
        <f t="shared" si="494"/>
        <v>-99</v>
      </c>
      <c r="AA3115" s="56">
        <f t="shared" si="495"/>
        <v>-99</v>
      </c>
      <c r="AB3115" s="56">
        <f t="shared" si="496"/>
        <v>-99</v>
      </c>
      <c r="AC3115" s="56">
        <f t="shared" si="497"/>
        <v>-99</v>
      </c>
      <c r="AD3115" s="3"/>
      <c r="AE3115" s="82">
        <f>IF(D3115=1, 'adjustment factor'!$D$4, IF(D3115=-9,-999,IF(D3115="",-999,0)))</f>
        <v>-999</v>
      </c>
      <c r="AF3115" s="82">
        <f>IF(F3115=1, 'adjustment factor'!$D$5, IF(F3115=-9,-999,IF(F3115="",-999,0)))</f>
        <v>-999</v>
      </c>
      <c r="AG3115" s="82">
        <f>IF(E3115=1, 'adjustment factor'!$D$6, IF(E3115=-9,-999,IF(E3115="",-999,0)))</f>
        <v>-999</v>
      </c>
      <c r="AH3115" s="82">
        <f>IF(K3115&gt;=45,'adjustment factor'!$D$7,IF(K3115=-9,-1200,IF(K3115="",-1200,0)))</f>
        <v>-1200</v>
      </c>
      <c r="AI3115" s="82">
        <f>IF(L3115=1, 'adjustment factor'!$D$8, IF(L3115=-9,-999,IF(L3115="",-999,0)))</f>
        <v>-999</v>
      </c>
      <c r="AJ3115" s="82">
        <f>IF(AND(M3115&gt;=1,M3115&lt;=4),'adjustment factor'!$D$9,IF(M3115=-9,-999,IF(M3115=98,-999,IF(M3115=99,-999,IF(M3115="",-999,0)))))</f>
        <v>-999</v>
      </c>
      <c r="AK3115" s="82">
        <f>IF(H3115=1, 'adjustment factor'!$D$10, IF(H3115=-9,-999,IF(H3115="",-999,0)))</f>
        <v>-999</v>
      </c>
      <c r="AL3115" s="82">
        <f>IF(G3115=1, 'adjustment factor'!$D$11, IF(G3115=-9,-999,IF(G3115="",-999,0)))</f>
        <v>-999</v>
      </c>
      <c r="AM3115" s="82">
        <f>IF(I3115=1, 'adjustment factor'!$D$12, IF(I3115=-9,-999,IF(I3115="",-999,0)))</f>
        <v>-999</v>
      </c>
      <c r="AN3115" s="82">
        <f>IF(J3115=1, 'adjustment factor'!$D$13, IF(J3115=-9,-999,IF(J3115="",-999,0)))</f>
        <v>-999</v>
      </c>
      <c r="AO3115" s="82" t="str">
        <f t="shared" si="498"/>
        <v>-999</v>
      </c>
      <c r="AP3115" s="82" t="str">
        <f t="shared" si="499"/>
        <v>MISSING</v>
      </c>
    </row>
    <row r="3116" spans="2:42">
      <c r="B3116" s="207"/>
      <c r="C3116" s="35">
        <v>3112</v>
      </c>
      <c r="D3116" s="161"/>
      <c r="E3116" s="161"/>
      <c r="F3116" s="161"/>
      <c r="G3116" s="161"/>
      <c r="H3116" s="161"/>
      <c r="I3116" s="161"/>
      <c r="J3116" s="161"/>
      <c r="K3116" s="161"/>
      <c r="L3116" s="161"/>
      <c r="M3116" s="161"/>
      <c r="N3116" s="171"/>
      <c r="O3116" s="171"/>
      <c r="P3116" s="171"/>
      <c r="Q3116" s="171"/>
      <c r="R3116" s="171"/>
      <c r="S3116" s="171"/>
      <c r="T3116" s="208" t="str">
        <f t="shared" si="490"/>
        <v>MISSING</v>
      </c>
      <c r="U3116" s="208" t="str">
        <f t="shared" si="491"/>
        <v>MISSING</v>
      </c>
      <c r="X3116" s="56">
        <f t="shared" si="492"/>
        <v>-99</v>
      </c>
      <c r="Y3116" s="56">
        <f t="shared" si="493"/>
        <v>-99</v>
      </c>
      <c r="Z3116" s="56">
        <f t="shared" si="494"/>
        <v>-99</v>
      </c>
      <c r="AA3116" s="56">
        <f t="shared" si="495"/>
        <v>-99</v>
      </c>
      <c r="AB3116" s="56">
        <f t="shared" si="496"/>
        <v>-99</v>
      </c>
      <c r="AC3116" s="56">
        <f t="shared" si="497"/>
        <v>-99</v>
      </c>
      <c r="AD3116" s="3"/>
      <c r="AE3116" s="82">
        <f>IF(D3116=1, 'adjustment factor'!$D$4, IF(D3116=-9,-999,IF(D3116="",-999,0)))</f>
        <v>-999</v>
      </c>
      <c r="AF3116" s="82">
        <f>IF(F3116=1, 'adjustment factor'!$D$5, IF(F3116=-9,-999,IF(F3116="",-999,0)))</f>
        <v>-999</v>
      </c>
      <c r="AG3116" s="82">
        <f>IF(E3116=1, 'adjustment factor'!$D$6, IF(E3116=-9,-999,IF(E3116="",-999,0)))</f>
        <v>-999</v>
      </c>
      <c r="AH3116" s="82">
        <f>IF(K3116&gt;=45,'adjustment factor'!$D$7,IF(K3116=-9,-1200,IF(K3116="",-1200,0)))</f>
        <v>-1200</v>
      </c>
      <c r="AI3116" s="82">
        <f>IF(L3116=1, 'adjustment factor'!$D$8, IF(L3116=-9,-999,IF(L3116="",-999,0)))</f>
        <v>-999</v>
      </c>
      <c r="AJ3116" s="82">
        <f>IF(AND(M3116&gt;=1,M3116&lt;=4),'adjustment factor'!$D$9,IF(M3116=-9,-999,IF(M3116=98,-999,IF(M3116=99,-999,IF(M3116="",-999,0)))))</f>
        <v>-999</v>
      </c>
      <c r="AK3116" s="82">
        <f>IF(H3116=1, 'adjustment factor'!$D$10, IF(H3116=-9,-999,IF(H3116="",-999,0)))</f>
        <v>-999</v>
      </c>
      <c r="AL3116" s="82">
        <f>IF(G3116=1, 'adjustment factor'!$D$11, IF(G3116=-9,-999,IF(G3116="",-999,0)))</f>
        <v>-999</v>
      </c>
      <c r="AM3116" s="82">
        <f>IF(I3116=1, 'adjustment factor'!$D$12, IF(I3116=-9,-999,IF(I3116="",-999,0)))</f>
        <v>-999</v>
      </c>
      <c r="AN3116" s="82">
        <f>IF(J3116=1, 'adjustment factor'!$D$13, IF(J3116=-9,-999,IF(J3116="",-999,0)))</f>
        <v>-999</v>
      </c>
      <c r="AO3116" s="82" t="str">
        <f t="shared" si="498"/>
        <v>-999</v>
      </c>
      <c r="AP3116" s="82" t="str">
        <f t="shared" si="499"/>
        <v>MISSING</v>
      </c>
    </row>
    <row r="3117" spans="2:42">
      <c r="B3117" s="207"/>
      <c r="C3117" s="35">
        <v>3113</v>
      </c>
      <c r="D3117" s="161"/>
      <c r="E3117" s="161"/>
      <c r="F3117" s="161"/>
      <c r="G3117" s="161"/>
      <c r="H3117" s="161"/>
      <c r="I3117" s="161"/>
      <c r="J3117" s="161"/>
      <c r="K3117" s="161"/>
      <c r="L3117" s="161"/>
      <c r="M3117" s="161"/>
      <c r="N3117" s="171"/>
      <c r="O3117" s="171"/>
      <c r="P3117" s="171"/>
      <c r="Q3117" s="171"/>
      <c r="R3117" s="171"/>
      <c r="S3117" s="171"/>
      <c r="T3117" s="208" t="str">
        <f t="shared" si="490"/>
        <v>MISSING</v>
      </c>
      <c r="U3117" s="208" t="str">
        <f t="shared" si="491"/>
        <v>MISSING</v>
      </c>
      <c r="X3117" s="56">
        <f t="shared" si="492"/>
        <v>-99</v>
      </c>
      <c r="Y3117" s="56">
        <f t="shared" si="493"/>
        <v>-99</v>
      </c>
      <c r="Z3117" s="56">
        <f t="shared" si="494"/>
        <v>-99</v>
      </c>
      <c r="AA3117" s="56">
        <f t="shared" si="495"/>
        <v>-99</v>
      </c>
      <c r="AB3117" s="56">
        <f t="shared" si="496"/>
        <v>-99</v>
      </c>
      <c r="AC3117" s="56">
        <f t="shared" si="497"/>
        <v>-99</v>
      </c>
      <c r="AD3117" s="3"/>
      <c r="AE3117" s="82">
        <f>IF(D3117=1, 'adjustment factor'!$D$4, IF(D3117=-9,-999,IF(D3117="",-999,0)))</f>
        <v>-999</v>
      </c>
      <c r="AF3117" s="82">
        <f>IF(F3117=1, 'adjustment factor'!$D$5, IF(F3117=-9,-999,IF(F3117="",-999,0)))</f>
        <v>-999</v>
      </c>
      <c r="AG3117" s="82">
        <f>IF(E3117=1, 'adjustment factor'!$D$6, IF(E3117=-9,-999,IF(E3117="",-999,0)))</f>
        <v>-999</v>
      </c>
      <c r="AH3117" s="82">
        <f>IF(K3117&gt;=45,'adjustment factor'!$D$7,IF(K3117=-9,-1200,IF(K3117="",-1200,0)))</f>
        <v>-1200</v>
      </c>
      <c r="AI3117" s="82">
        <f>IF(L3117=1, 'adjustment factor'!$D$8, IF(L3117=-9,-999,IF(L3117="",-999,0)))</f>
        <v>-999</v>
      </c>
      <c r="AJ3117" s="82">
        <f>IF(AND(M3117&gt;=1,M3117&lt;=4),'adjustment factor'!$D$9,IF(M3117=-9,-999,IF(M3117=98,-999,IF(M3117=99,-999,IF(M3117="",-999,0)))))</f>
        <v>-999</v>
      </c>
      <c r="AK3117" s="82">
        <f>IF(H3117=1, 'adjustment factor'!$D$10, IF(H3117=-9,-999,IF(H3117="",-999,0)))</f>
        <v>-999</v>
      </c>
      <c r="AL3117" s="82">
        <f>IF(G3117=1, 'adjustment factor'!$D$11, IF(G3117=-9,-999,IF(G3117="",-999,0)))</f>
        <v>-999</v>
      </c>
      <c r="AM3117" s="82">
        <f>IF(I3117=1, 'adjustment factor'!$D$12, IF(I3117=-9,-999,IF(I3117="",-999,0)))</f>
        <v>-999</v>
      </c>
      <c r="AN3117" s="82">
        <f>IF(J3117=1, 'adjustment factor'!$D$13, IF(J3117=-9,-999,IF(J3117="",-999,0)))</f>
        <v>-999</v>
      </c>
      <c r="AO3117" s="82" t="str">
        <f t="shared" si="498"/>
        <v>-999</v>
      </c>
      <c r="AP3117" s="82" t="str">
        <f t="shared" si="499"/>
        <v>MISSING</v>
      </c>
    </row>
    <row r="3118" spans="2:42">
      <c r="B3118" s="207"/>
      <c r="C3118" s="35">
        <v>3114</v>
      </c>
      <c r="D3118" s="161"/>
      <c r="E3118" s="161"/>
      <c r="F3118" s="161"/>
      <c r="G3118" s="161"/>
      <c r="H3118" s="161"/>
      <c r="I3118" s="161"/>
      <c r="J3118" s="161"/>
      <c r="K3118" s="161"/>
      <c r="L3118" s="161"/>
      <c r="M3118" s="161"/>
      <c r="N3118" s="171"/>
      <c r="O3118" s="171"/>
      <c r="P3118" s="171"/>
      <c r="Q3118" s="171"/>
      <c r="R3118" s="171"/>
      <c r="S3118" s="171"/>
      <c r="T3118" s="208" t="str">
        <f t="shared" si="490"/>
        <v>MISSING</v>
      </c>
      <c r="U3118" s="208" t="str">
        <f t="shared" si="491"/>
        <v>MISSING</v>
      </c>
      <c r="X3118" s="56">
        <f t="shared" si="492"/>
        <v>-99</v>
      </c>
      <c r="Y3118" s="56">
        <f t="shared" si="493"/>
        <v>-99</v>
      </c>
      <c r="Z3118" s="56">
        <f t="shared" si="494"/>
        <v>-99</v>
      </c>
      <c r="AA3118" s="56">
        <f t="shared" si="495"/>
        <v>-99</v>
      </c>
      <c r="AB3118" s="56">
        <f t="shared" si="496"/>
        <v>-99</v>
      </c>
      <c r="AC3118" s="56">
        <f t="shared" si="497"/>
        <v>-99</v>
      </c>
      <c r="AD3118" s="3"/>
      <c r="AE3118" s="82">
        <f>IF(D3118=1, 'adjustment factor'!$D$4, IF(D3118=-9,-999,IF(D3118="",-999,0)))</f>
        <v>-999</v>
      </c>
      <c r="AF3118" s="82">
        <f>IF(F3118=1, 'adjustment factor'!$D$5, IF(F3118=-9,-999,IF(F3118="",-999,0)))</f>
        <v>-999</v>
      </c>
      <c r="AG3118" s="82">
        <f>IF(E3118=1, 'adjustment factor'!$D$6, IF(E3118=-9,-999,IF(E3118="",-999,0)))</f>
        <v>-999</v>
      </c>
      <c r="AH3118" s="82">
        <f>IF(K3118&gt;=45,'adjustment factor'!$D$7,IF(K3118=-9,-1200,IF(K3118="",-1200,0)))</f>
        <v>-1200</v>
      </c>
      <c r="AI3118" s="82">
        <f>IF(L3118=1, 'adjustment factor'!$D$8, IF(L3118=-9,-999,IF(L3118="",-999,0)))</f>
        <v>-999</v>
      </c>
      <c r="AJ3118" s="82">
        <f>IF(AND(M3118&gt;=1,M3118&lt;=4),'adjustment factor'!$D$9,IF(M3118=-9,-999,IF(M3118=98,-999,IF(M3118=99,-999,IF(M3118="",-999,0)))))</f>
        <v>-999</v>
      </c>
      <c r="AK3118" s="82">
        <f>IF(H3118=1, 'adjustment factor'!$D$10, IF(H3118=-9,-999,IF(H3118="",-999,0)))</f>
        <v>-999</v>
      </c>
      <c r="AL3118" s="82">
        <f>IF(G3118=1, 'adjustment factor'!$D$11, IF(G3118=-9,-999,IF(G3118="",-999,0)))</f>
        <v>-999</v>
      </c>
      <c r="AM3118" s="82">
        <f>IF(I3118=1, 'adjustment factor'!$D$12, IF(I3118=-9,-999,IF(I3118="",-999,0)))</f>
        <v>-999</v>
      </c>
      <c r="AN3118" s="82">
        <f>IF(J3118=1, 'adjustment factor'!$D$13, IF(J3118=-9,-999,IF(J3118="",-999,0)))</f>
        <v>-999</v>
      </c>
      <c r="AO3118" s="82" t="str">
        <f t="shared" si="498"/>
        <v>-999</v>
      </c>
      <c r="AP3118" s="82" t="str">
        <f t="shared" si="499"/>
        <v>MISSING</v>
      </c>
    </row>
    <row r="3119" spans="2:42">
      <c r="B3119" s="207"/>
      <c r="C3119" s="35">
        <v>3115</v>
      </c>
      <c r="D3119" s="161"/>
      <c r="E3119" s="161"/>
      <c r="F3119" s="161"/>
      <c r="G3119" s="161"/>
      <c r="H3119" s="161"/>
      <c r="I3119" s="161"/>
      <c r="J3119" s="161"/>
      <c r="K3119" s="161"/>
      <c r="L3119" s="161"/>
      <c r="M3119" s="161"/>
      <c r="N3119" s="171"/>
      <c r="O3119" s="171"/>
      <c r="P3119" s="171"/>
      <c r="Q3119" s="171"/>
      <c r="R3119" s="171"/>
      <c r="S3119" s="171"/>
      <c r="T3119" s="208" t="str">
        <f t="shared" si="490"/>
        <v>MISSING</v>
      </c>
      <c r="U3119" s="208" t="str">
        <f t="shared" si="491"/>
        <v>MISSING</v>
      </c>
      <c r="X3119" s="56">
        <f t="shared" si="492"/>
        <v>-99</v>
      </c>
      <c r="Y3119" s="56">
        <f t="shared" si="493"/>
        <v>-99</v>
      </c>
      <c r="Z3119" s="56">
        <f t="shared" si="494"/>
        <v>-99</v>
      </c>
      <c r="AA3119" s="56">
        <f t="shared" si="495"/>
        <v>-99</v>
      </c>
      <c r="AB3119" s="56">
        <f t="shared" si="496"/>
        <v>-99</v>
      </c>
      <c r="AC3119" s="56">
        <f t="shared" si="497"/>
        <v>-99</v>
      </c>
      <c r="AD3119" s="3"/>
      <c r="AE3119" s="82">
        <f>IF(D3119=1, 'adjustment factor'!$D$4, IF(D3119=-9,-999,IF(D3119="",-999,0)))</f>
        <v>-999</v>
      </c>
      <c r="AF3119" s="82">
        <f>IF(F3119=1, 'adjustment factor'!$D$5, IF(F3119=-9,-999,IF(F3119="",-999,0)))</f>
        <v>-999</v>
      </c>
      <c r="AG3119" s="82">
        <f>IF(E3119=1, 'adjustment factor'!$D$6, IF(E3119=-9,-999,IF(E3119="",-999,0)))</f>
        <v>-999</v>
      </c>
      <c r="AH3119" s="82">
        <f>IF(K3119&gt;=45,'adjustment factor'!$D$7,IF(K3119=-9,-1200,IF(K3119="",-1200,0)))</f>
        <v>-1200</v>
      </c>
      <c r="AI3119" s="82">
        <f>IF(L3119=1, 'adjustment factor'!$D$8, IF(L3119=-9,-999,IF(L3119="",-999,0)))</f>
        <v>-999</v>
      </c>
      <c r="AJ3119" s="82">
        <f>IF(AND(M3119&gt;=1,M3119&lt;=4),'adjustment factor'!$D$9,IF(M3119=-9,-999,IF(M3119=98,-999,IF(M3119=99,-999,IF(M3119="",-999,0)))))</f>
        <v>-999</v>
      </c>
      <c r="AK3119" s="82">
        <f>IF(H3119=1, 'adjustment factor'!$D$10, IF(H3119=-9,-999,IF(H3119="",-999,0)))</f>
        <v>-999</v>
      </c>
      <c r="AL3119" s="82">
        <f>IF(G3119=1, 'adjustment factor'!$D$11, IF(G3119=-9,-999,IF(G3119="",-999,0)))</f>
        <v>-999</v>
      </c>
      <c r="AM3119" s="82">
        <f>IF(I3119=1, 'adjustment factor'!$D$12, IF(I3119=-9,-999,IF(I3119="",-999,0)))</f>
        <v>-999</v>
      </c>
      <c r="AN3119" s="82">
        <f>IF(J3119=1, 'adjustment factor'!$D$13, IF(J3119=-9,-999,IF(J3119="",-999,0)))</f>
        <v>-999</v>
      </c>
      <c r="AO3119" s="82" t="str">
        <f t="shared" si="498"/>
        <v>-999</v>
      </c>
      <c r="AP3119" s="82" t="str">
        <f t="shared" si="499"/>
        <v>MISSING</v>
      </c>
    </row>
    <row r="3120" spans="2:42">
      <c r="B3120" s="207"/>
      <c r="C3120" s="35">
        <v>3116</v>
      </c>
      <c r="D3120" s="161"/>
      <c r="E3120" s="161"/>
      <c r="F3120" s="161"/>
      <c r="G3120" s="161"/>
      <c r="H3120" s="161"/>
      <c r="I3120" s="161"/>
      <c r="J3120" s="161"/>
      <c r="K3120" s="161"/>
      <c r="L3120" s="161"/>
      <c r="M3120" s="161"/>
      <c r="N3120" s="171"/>
      <c r="O3120" s="171"/>
      <c r="P3120" s="171"/>
      <c r="Q3120" s="171"/>
      <c r="R3120" s="171"/>
      <c r="S3120" s="171"/>
      <c r="T3120" s="208" t="str">
        <f t="shared" si="490"/>
        <v>MISSING</v>
      </c>
      <c r="U3120" s="208" t="str">
        <f t="shared" si="491"/>
        <v>MISSING</v>
      </c>
      <c r="X3120" s="56">
        <f t="shared" si="492"/>
        <v>-99</v>
      </c>
      <c r="Y3120" s="56">
        <f t="shared" si="493"/>
        <v>-99</v>
      </c>
      <c r="Z3120" s="56">
        <f t="shared" si="494"/>
        <v>-99</v>
      </c>
      <c r="AA3120" s="56">
        <f t="shared" si="495"/>
        <v>-99</v>
      </c>
      <c r="AB3120" s="56">
        <f t="shared" si="496"/>
        <v>-99</v>
      </c>
      <c r="AC3120" s="56">
        <f t="shared" si="497"/>
        <v>-99</v>
      </c>
      <c r="AD3120" s="3"/>
      <c r="AE3120" s="82">
        <f>IF(D3120=1, 'adjustment factor'!$D$4, IF(D3120=-9,-999,IF(D3120="",-999,0)))</f>
        <v>-999</v>
      </c>
      <c r="AF3120" s="82">
        <f>IF(F3120=1, 'adjustment factor'!$D$5, IF(F3120=-9,-999,IF(F3120="",-999,0)))</f>
        <v>-999</v>
      </c>
      <c r="AG3120" s="82">
        <f>IF(E3120=1, 'adjustment factor'!$D$6, IF(E3120=-9,-999,IF(E3120="",-999,0)))</f>
        <v>-999</v>
      </c>
      <c r="AH3120" s="82">
        <f>IF(K3120&gt;=45,'adjustment factor'!$D$7,IF(K3120=-9,-1200,IF(K3120="",-1200,0)))</f>
        <v>-1200</v>
      </c>
      <c r="AI3120" s="82">
        <f>IF(L3120=1, 'adjustment factor'!$D$8, IF(L3120=-9,-999,IF(L3120="",-999,0)))</f>
        <v>-999</v>
      </c>
      <c r="AJ3120" s="82">
        <f>IF(AND(M3120&gt;=1,M3120&lt;=4),'adjustment factor'!$D$9,IF(M3120=-9,-999,IF(M3120=98,-999,IF(M3120=99,-999,IF(M3120="",-999,0)))))</f>
        <v>-999</v>
      </c>
      <c r="AK3120" s="82">
        <f>IF(H3120=1, 'adjustment factor'!$D$10, IF(H3120=-9,-999,IF(H3120="",-999,0)))</f>
        <v>-999</v>
      </c>
      <c r="AL3120" s="82">
        <f>IF(G3120=1, 'adjustment factor'!$D$11, IF(G3120=-9,-999,IF(G3120="",-999,0)))</f>
        <v>-999</v>
      </c>
      <c r="AM3120" s="82">
        <f>IF(I3120=1, 'adjustment factor'!$D$12, IF(I3120=-9,-999,IF(I3120="",-999,0)))</f>
        <v>-999</v>
      </c>
      <c r="AN3120" s="82">
        <f>IF(J3120=1, 'adjustment factor'!$D$13, IF(J3120=-9,-999,IF(J3120="",-999,0)))</f>
        <v>-999</v>
      </c>
      <c r="AO3120" s="82" t="str">
        <f t="shared" si="498"/>
        <v>-999</v>
      </c>
      <c r="AP3120" s="82" t="str">
        <f t="shared" si="499"/>
        <v>MISSING</v>
      </c>
    </row>
    <row r="3121" spans="2:42">
      <c r="B3121" s="207"/>
      <c r="C3121" s="35">
        <v>3117</v>
      </c>
      <c r="D3121" s="161"/>
      <c r="E3121" s="161"/>
      <c r="F3121" s="161"/>
      <c r="G3121" s="161"/>
      <c r="H3121" s="161"/>
      <c r="I3121" s="161"/>
      <c r="J3121" s="161"/>
      <c r="K3121" s="161"/>
      <c r="L3121" s="161"/>
      <c r="M3121" s="161"/>
      <c r="N3121" s="171"/>
      <c r="O3121" s="171"/>
      <c r="P3121" s="171"/>
      <c r="Q3121" s="171"/>
      <c r="R3121" s="171"/>
      <c r="S3121" s="171"/>
      <c r="T3121" s="208" t="str">
        <f t="shared" si="490"/>
        <v>MISSING</v>
      </c>
      <c r="U3121" s="208" t="str">
        <f t="shared" si="491"/>
        <v>MISSING</v>
      </c>
      <c r="X3121" s="56">
        <f t="shared" si="492"/>
        <v>-99</v>
      </c>
      <c r="Y3121" s="56">
        <f t="shared" si="493"/>
        <v>-99</v>
      </c>
      <c r="Z3121" s="56">
        <f t="shared" si="494"/>
        <v>-99</v>
      </c>
      <c r="AA3121" s="56">
        <f t="shared" si="495"/>
        <v>-99</v>
      </c>
      <c r="AB3121" s="56">
        <f t="shared" si="496"/>
        <v>-99</v>
      </c>
      <c r="AC3121" s="56">
        <f t="shared" si="497"/>
        <v>-99</v>
      </c>
      <c r="AD3121" s="3"/>
      <c r="AE3121" s="82">
        <f>IF(D3121=1, 'adjustment factor'!$D$4, IF(D3121=-9,-999,IF(D3121="",-999,0)))</f>
        <v>-999</v>
      </c>
      <c r="AF3121" s="82">
        <f>IF(F3121=1, 'adjustment factor'!$D$5, IF(F3121=-9,-999,IF(F3121="",-999,0)))</f>
        <v>-999</v>
      </c>
      <c r="AG3121" s="82">
        <f>IF(E3121=1, 'adjustment factor'!$D$6, IF(E3121=-9,-999,IF(E3121="",-999,0)))</f>
        <v>-999</v>
      </c>
      <c r="AH3121" s="82">
        <f>IF(K3121&gt;=45,'adjustment factor'!$D$7,IF(K3121=-9,-1200,IF(K3121="",-1200,0)))</f>
        <v>-1200</v>
      </c>
      <c r="AI3121" s="82">
        <f>IF(L3121=1, 'adjustment factor'!$D$8, IF(L3121=-9,-999,IF(L3121="",-999,0)))</f>
        <v>-999</v>
      </c>
      <c r="AJ3121" s="82">
        <f>IF(AND(M3121&gt;=1,M3121&lt;=4),'adjustment factor'!$D$9,IF(M3121=-9,-999,IF(M3121=98,-999,IF(M3121=99,-999,IF(M3121="",-999,0)))))</f>
        <v>-999</v>
      </c>
      <c r="AK3121" s="82">
        <f>IF(H3121=1, 'adjustment factor'!$D$10, IF(H3121=-9,-999,IF(H3121="",-999,0)))</f>
        <v>-999</v>
      </c>
      <c r="AL3121" s="82">
        <f>IF(G3121=1, 'adjustment factor'!$D$11, IF(G3121=-9,-999,IF(G3121="",-999,0)))</f>
        <v>-999</v>
      </c>
      <c r="AM3121" s="82">
        <f>IF(I3121=1, 'adjustment factor'!$D$12, IF(I3121=-9,-999,IF(I3121="",-999,0)))</f>
        <v>-999</v>
      </c>
      <c r="AN3121" s="82">
        <f>IF(J3121=1, 'adjustment factor'!$D$13, IF(J3121=-9,-999,IF(J3121="",-999,0)))</f>
        <v>-999</v>
      </c>
      <c r="AO3121" s="82" t="str">
        <f t="shared" si="498"/>
        <v>-999</v>
      </c>
      <c r="AP3121" s="82" t="str">
        <f t="shared" si="499"/>
        <v>MISSING</v>
      </c>
    </row>
    <row r="3122" spans="2:42">
      <c r="B3122" s="207"/>
      <c r="C3122" s="35">
        <v>3118</v>
      </c>
      <c r="D3122" s="161"/>
      <c r="E3122" s="161"/>
      <c r="F3122" s="161"/>
      <c r="G3122" s="161"/>
      <c r="H3122" s="161"/>
      <c r="I3122" s="161"/>
      <c r="J3122" s="161"/>
      <c r="K3122" s="161"/>
      <c r="L3122" s="161"/>
      <c r="M3122" s="161"/>
      <c r="N3122" s="171"/>
      <c r="O3122" s="171"/>
      <c r="P3122" s="171"/>
      <c r="Q3122" s="171"/>
      <c r="R3122" s="171"/>
      <c r="S3122" s="171"/>
      <c r="T3122" s="208" t="str">
        <f t="shared" si="490"/>
        <v>MISSING</v>
      </c>
      <c r="U3122" s="208" t="str">
        <f t="shared" si="491"/>
        <v>MISSING</v>
      </c>
      <c r="X3122" s="56">
        <f t="shared" si="492"/>
        <v>-99</v>
      </c>
      <c r="Y3122" s="56">
        <f t="shared" si="493"/>
        <v>-99</v>
      </c>
      <c r="Z3122" s="56">
        <f t="shared" si="494"/>
        <v>-99</v>
      </c>
      <c r="AA3122" s="56">
        <f t="shared" si="495"/>
        <v>-99</v>
      </c>
      <c r="AB3122" s="56">
        <f t="shared" si="496"/>
        <v>-99</v>
      </c>
      <c r="AC3122" s="56">
        <f t="shared" si="497"/>
        <v>-99</v>
      </c>
      <c r="AD3122" s="3"/>
      <c r="AE3122" s="82">
        <f>IF(D3122=1, 'adjustment factor'!$D$4, IF(D3122=-9,-999,IF(D3122="",-999,0)))</f>
        <v>-999</v>
      </c>
      <c r="AF3122" s="82">
        <f>IF(F3122=1, 'adjustment factor'!$D$5, IF(F3122=-9,-999,IF(F3122="",-999,0)))</f>
        <v>-999</v>
      </c>
      <c r="AG3122" s="82">
        <f>IF(E3122=1, 'adjustment factor'!$D$6, IF(E3122=-9,-999,IF(E3122="",-999,0)))</f>
        <v>-999</v>
      </c>
      <c r="AH3122" s="82">
        <f>IF(K3122&gt;=45,'adjustment factor'!$D$7,IF(K3122=-9,-1200,IF(K3122="",-1200,0)))</f>
        <v>-1200</v>
      </c>
      <c r="AI3122" s="82">
        <f>IF(L3122=1, 'adjustment factor'!$D$8, IF(L3122=-9,-999,IF(L3122="",-999,0)))</f>
        <v>-999</v>
      </c>
      <c r="AJ3122" s="82">
        <f>IF(AND(M3122&gt;=1,M3122&lt;=4),'adjustment factor'!$D$9,IF(M3122=-9,-999,IF(M3122=98,-999,IF(M3122=99,-999,IF(M3122="",-999,0)))))</f>
        <v>-999</v>
      </c>
      <c r="AK3122" s="82">
        <f>IF(H3122=1, 'adjustment factor'!$D$10, IF(H3122=-9,-999,IF(H3122="",-999,0)))</f>
        <v>-999</v>
      </c>
      <c r="AL3122" s="82">
        <f>IF(G3122=1, 'adjustment factor'!$D$11, IF(G3122=-9,-999,IF(G3122="",-999,0)))</f>
        <v>-999</v>
      </c>
      <c r="AM3122" s="82">
        <f>IF(I3122=1, 'adjustment factor'!$D$12, IF(I3122=-9,-999,IF(I3122="",-999,0)))</f>
        <v>-999</v>
      </c>
      <c r="AN3122" s="82">
        <f>IF(J3122=1, 'adjustment factor'!$D$13, IF(J3122=-9,-999,IF(J3122="",-999,0)))</f>
        <v>-999</v>
      </c>
      <c r="AO3122" s="82" t="str">
        <f t="shared" si="498"/>
        <v>-999</v>
      </c>
      <c r="AP3122" s="82" t="str">
        <f t="shared" si="499"/>
        <v>MISSING</v>
      </c>
    </row>
    <row r="3123" spans="2:42">
      <c r="B3123" s="207"/>
      <c r="C3123" s="35">
        <v>3119</v>
      </c>
      <c r="D3123" s="161"/>
      <c r="E3123" s="161"/>
      <c r="F3123" s="161"/>
      <c r="G3123" s="161"/>
      <c r="H3123" s="161"/>
      <c r="I3123" s="161"/>
      <c r="J3123" s="161"/>
      <c r="K3123" s="161"/>
      <c r="L3123" s="161"/>
      <c r="M3123" s="161"/>
      <c r="N3123" s="171"/>
      <c r="O3123" s="171"/>
      <c r="P3123" s="171"/>
      <c r="Q3123" s="171"/>
      <c r="R3123" s="171"/>
      <c r="S3123" s="171"/>
      <c r="T3123" s="208" t="str">
        <f t="shared" si="490"/>
        <v>MISSING</v>
      </c>
      <c r="U3123" s="208" t="str">
        <f t="shared" si="491"/>
        <v>MISSING</v>
      </c>
      <c r="X3123" s="56">
        <f t="shared" si="492"/>
        <v>-99</v>
      </c>
      <c r="Y3123" s="56">
        <f t="shared" si="493"/>
        <v>-99</v>
      </c>
      <c r="Z3123" s="56">
        <f t="shared" si="494"/>
        <v>-99</v>
      </c>
      <c r="AA3123" s="56">
        <f t="shared" si="495"/>
        <v>-99</v>
      </c>
      <c r="AB3123" s="56">
        <f t="shared" si="496"/>
        <v>-99</v>
      </c>
      <c r="AC3123" s="56">
        <f t="shared" si="497"/>
        <v>-99</v>
      </c>
      <c r="AD3123" s="3"/>
      <c r="AE3123" s="82">
        <f>IF(D3123=1, 'adjustment factor'!$D$4, IF(D3123=-9,-999,IF(D3123="",-999,0)))</f>
        <v>-999</v>
      </c>
      <c r="AF3123" s="82">
        <f>IF(F3123=1, 'adjustment factor'!$D$5, IF(F3123=-9,-999,IF(F3123="",-999,0)))</f>
        <v>-999</v>
      </c>
      <c r="AG3123" s="82">
        <f>IF(E3123=1, 'adjustment factor'!$D$6, IF(E3123=-9,-999,IF(E3123="",-999,0)))</f>
        <v>-999</v>
      </c>
      <c r="AH3123" s="82">
        <f>IF(K3123&gt;=45,'adjustment factor'!$D$7,IF(K3123=-9,-1200,IF(K3123="",-1200,0)))</f>
        <v>-1200</v>
      </c>
      <c r="AI3123" s="82">
        <f>IF(L3123=1, 'adjustment factor'!$D$8, IF(L3123=-9,-999,IF(L3123="",-999,0)))</f>
        <v>-999</v>
      </c>
      <c r="AJ3123" s="82">
        <f>IF(AND(M3123&gt;=1,M3123&lt;=4),'adjustment factor'!$D$9,IF(M3123=-9,-999,IF(M3123=98,-999,IF(M3123=99,-999,IF(M3123="",-999,0)))))</f>
        <v>-999</v>
      </c>
      <c r="AK3123" s="82">
        <f>IF(H3123=1, 'adjustment factor'!$D$10, IF(H3123=-9,-999,IF(H3123="",-999,0)))</f>
        <v>-999</v>
      </c>
      <c r="AL3123" s="82">
        <f>IF(G3123=1, 'adjustment factor'!$D$11, IF(G3123=-9,-999,IF(G3123="",-999,0)))</f>
        <v>-999</v>
      </c>
      <c r="AM3123" s="82">
        <f>IF(I3123=1, 'adjustment factor'!$D$12, IF(I3123=-9,-999,IF(I3123="",-999,0)))</f>
        <v>-999</v>
      </c>
      <c r="AN3123" s="82">
        <f>IF(J3123=1, 'adjustment factor'!$D$13, IF(J3123=-9,-999,IF(J3123="",-999,0)))</f>
        <v>-999</v>
      </c>
      <c r="AO3123" s="82" t="str">
        <f t="shared" si="498"/>
        <v>-999</v>
      </c>
      <c r="AP3123" s="82" t="str">
        <f t="shared" si="499"/>
        <v>MISSING</v>
      </c>
    </row>
    <row r="3124" spans="2:42">
      <c r="B3124" s="207"/>
      <c r="C3124" s="35">
        <v>3120</v>
      </c>
      <c r="D3124" s="161"/>
      <c r="E3124" s="161"/>
      <c r="F3124" s="161"/>
      <c r="G3124" s="161"/>
      <c r="H3124" s="161"/>
      <c r="I3124" s="161"/>
      <c r="J3124" s="161"/>
      <c r="K3124" s="161"/>
      <c r="L3124" s="161"/>
      <c r="M3124" s="161"/>
      <c r="N3124" s="171"/>
      <c r="O3124" s="171"/>
      <c r="P3124" s="171"/>
      <c r="Q3124" s="171"/>
      <c r="R3124" s="171"/>
      <c r="S3124" s="171"/>
      <c r="T3124" s="208" t="str">
        <f t="shared" si="490"/>
        <v>MISSING</v>
      </c>
      <c r="U3124" s="208" t="str">
        <f t="shared" si="491"/>
        <v>MISSING</v>
      </c>
      <c r="X3124" s="56">
        <f t="shared" si="492"/>
        <v>-99</v>
      </c>
      <c r="Y3124" s="56">
        <f t="shared" si="493"/>
        <v>-99</v>
      </c>
      <c r="Z3124" s="56">
        <f t="shared" si="494"/>
        <v>-99</v>
      </c>
      <c r="AA3124" s="56">
        <f t="shared" si="495"/>
        <v>-99</v>
      </c>
      <c r="AB3124" s="56">
        <f t="shared" si="496"/>
        <v>-99</v>
      </c>
      <c r="AC3124" s="56">
        <f t="shared" si="497"/>
        <v>-99</v>
      </c>
      <c r="AD3124" s="3"/>
      <c r="AE3124" s="82">
        <f>IF(D3124=1, 'adjustment factor'!$D$4, IF(D3124=-9,-999,IF(D3124="",-999,0)))</f>
        <v>-999</v>
      </c>
      <c r="AF3124" s="82">
        <f>IF(F3124=1, 'adjustment factor'!$D$5, IF(F3124=-9,-999,IF(F3124="",-999,0)))</f>
        <v>-999</v>
      </c>
      <c r="AG3124" s="82">
        <f>IF(E3124=1, 'adjustment factor'!$D$6, IF(E3124=-9,-999,IF(E3124="",-999,0)))</f>
        <v>-999</v>
      </c>
      <c r="AH3124" s="82">
        <f>IF(K3124&gt;=45,'adjustment factor'!$D$7,IF(K3124=-9,-1200,IF(K3124="",-1200,0)))</f>
        <v>-1200</v>
      </c>
      <c r="AI3124" s="82">
        <f>IF(L3124=1, 'adjustment factor'!$D$8, IF(L3124=-9,-999,IF(L3124="",-999,0)))</f>
        <v>-999</v>
      </c>
      <c r="AJ3124" s="82">
        <f>IF(AND(M3124&gt;=1,M3124&lt;=4),'adjustment factor'!$D$9,IF(M3124=-9,-999,IF(M3124=98,-999,IF(M3124=99,-999,IF(M3124="",-999,0)))))</f>
        <v>-999</v>
      </c>
      <c r="AK3124" s="82">
        <f>IF(H3124=1, 'adjustment factor'!$D$10, IF(H3124=-9,-999,IF(H3124="",-999,0)))</f>
        <v>-999</v>
      </c>
      <c r="AL3124" s="82">
        <f>IF(G3124=1, 'adjustment factor'!$D$11, IF(G3124=-9,-999,IF(G3124="",-999,0)))</f>
        <v>-999</v>
      </c>
      <c r="AM3124" s="82">
        <f>IF(I3124=1, 'adjustment factor'!$D$12, IF(I3124=-9,-999,IF(I3124="",-999,0)))</f>
        <v>-999</v>
      </c>
      <c r="AN3124" s="82">
        <f>IF(J3124=1, 'adjustment factor'!$D$13, IF(J3124=-9,-999,IF(J3124="",-999,0)))</f>
        <v>-999</v>
      </c>
      <c r="AO3124" s="82" t="str">
        <f t="shared" si="498"/>
        <v>-999</v>
      </c>
      <c r="AP3124" s="82" t="str">
        <f t="shared" si="499"/>
        <v>MISSING</v>
      </c>
    </row>
    <row r="3125" spans="2:42">
      <c r="B3125" s="207"/>
      <c r="C3125" s="35">
        <v>3121</v>
      </c>
      <c r="D3125" s="161"/>
      <c r="E3125" s="161"/>
      <c r="F3125" s="161"/>
      <c r="G3125" s="161"/>
      <c r="H3125" s="161"/>
      <c r="I3125" s="161"/>
      <c r="J3125" s="161"/>
      <c r="K3125" s="161"/>
      <c r="L3125" s="161"/>
      <c r="M3125" s="161"/>
      <c r="N3125" s="171"/>
      <c r="O3125" s="171"/>
      <c r="P3125" s="171"/>
      <c r="Q3125" s="171"/>
      <c r="R3125" s="171"/>
      <c r="S3125" s="171"/>
      <c r="T3125" s="208" t="str">
        <f t="shared" si="490"/>
        <v>MISSING</v>
      </c>
      <c r="U3125" s="208" t="str">
        <f t="shared" si="491"/>
        <v>MISSING</v>
      </c>
      <c r="X3125" s="56">
        <f t="shared" si="492"/>
        <v>-99</v>
      </c>
      <c r="Y3125" s="56">
        <f t="shared" si="493"/>
        <v>-99</v>
      </c>
      <c r="Z3125" s="56">
        <f t="shared" si="494"/>
        <v>-99</v>
      </c>
      <c r="AA3125" s="56">
        <f t="shared" si="495"/>
        <v>-99</v>
      </c>
      <c r="AB3125" s="56">
        <f t="shared" si="496"/>
        <v>-99</v>
      </c>
      <c r="AC3125" s="56">
        <f t="shared" si="497"/>
        <v>-99</v>
      </c>
      <c r="AD3125" s="3"/>
      <c r="AE3125" s="82">
        <f>IF(D3125=1, 'adjustment factor'!$D$4, IF(D3125=-9,-999,IF(D3125="",-999,0)))</f>
        <v>-999</v>
      </c>
      <c r="AF3125" s="82">
        <f>IF(F3125=1, 'adjustment factor'!$D$5, IF(F3125=-9,-999,IF(F3125="",-999,0)))</f>
        <v>-999</v>
      </c>
      <c r="AG3125" s="82">
        <f>IF(E3125=1, 'adjustment factor'!$D$6, IF(E3125=-9,-999,IF(E3125="",-999,0)))</f>
        <v>-999</v>
      </c>
      <c r="AH3125" s="82">
        <f>IF(K3125&gt;=45,'adjustment factor'!$D$7,IF(K3125=-9,-1200,IF(K3125="",-1200,0)))</f>
        <v>-1200</v>
      </c>
      <c r="AI3125" s="82">
        <f>IF(L3125=1, 'adjustment factor'!$D$8, IF(L3125=-9,-999,IF(L3125="",-999,0)))</f>
        <v>-999</v>
      </c>
      <c r="AJ3125" s="82">
        <f>IF(AND(M3125&gt;=1,M3125&lt;=4),'adjustment factor'!$D$9,IF(M3125=-9,-999,IF(M3125=98,-999,IF(M3125=99,-999,IF(M3125="",-999,0)))))</f>
        <v>-999</v>
      </c>
      <c r="AK3125" s="82">
        <f>IF(H3125=1, 'adjustment factor'!$D$10, IF(H3125=-9,-999,IF(H3125="",-999,0)))</f>
        <v>-999</v>
      </c>
      <c r="AL3125" s="82">
        <f>IF(G3125=1, 'adjustment factor'!$D$11, IF(G3125=-9,-999,IF(G3125="",-999,0)))</f>
        <v>-999</v>
      </c>
      <c r="AM3125" s="82">
        <f>IF(I3125=1, 'adjustment factor'!$D$12, IF(I3125=-9,-999,IF(I3125="",-999,0)))</f>
        <v>-999</v>
      </c>
      <c r="AN3125" s="82">
        <f>IF(J3125=1, 'adjustment factor'!$D$13, IF(J3125=-9,-999,IF(J3125="",-999,0)))</f>
        <v>-999</v>
      </c>
      <c r="AO3125" s="82" t="str">
        <f t="shared" si="498"/>
        <v>-999</v>
      </c>
      <c r="AP3125" s="82" t="str">
        <f t="shared" si="499"/>
        <v>MISSING</v>
      </c>
    </row>
    <row r="3126" spans="2:42">
      <c r="B3126" s="207"/>
      <c r="C3126" s="35">
        <v>3122</v>
      </c>
      <c r="D3126" s="161"/>
      <c r="E3126" s="161"/>
      <c r="F3126" s="161"/>
      <c r="G3126" s="161"/>
      <c r="H3126" s="161"/>
      <c r="I3126" s="161"/>
      <c r="J3126" s="161"/>
      <c r="K3126" s="161"/>
      <c r="L3126" s="161"/>
      <c r="M3126" s="161"/>
      <c r="N3126" s="171"/>
      <c r="O3126" s="171"/>
      <c r="P3126" s="171"/>
      <c r="Q3126" s="171"/>
      <c r="R3126" s="171"/>
      <c r="S3126" s="171"/>
      <c r="T3126" s="208" t="str">
        <f t="shared" si="490"/>
        <v>MISSING</v>
      </c>
      <c r="U3126" s="208" t="str">
        <f t="shared" si="491"/>
        <v>MISSING</v>
      </c>
      <c r="X3126" s="56">
        <f t="shared" si="492"/>
        <v>-99</v>
      </c>
      <c r="Y3126" s="56">
        <f t="shared" si="493"/>
        <v>-99</v>
      </c>
      <c r="Z3126" s="56">
        <f t="shared" si="494"/>
        <v>-99</v>
      </c>
      <c r="AA3126" s="56">
        <f t="shared" si="495"/>
        <v>-99</v>
      </c>
      <c r="AB3126" s="56">
        <f t="shared" si="496"/>
        <v>-99</v>
      </c>
      <c r="AC3126" s="56">
        <f t="shared" si="497"/>
        <v>-99</v>
      </c>
      <c r="AD3126" s="3"/>
      <c r="AE3126" s="82">
        <f>IF(D3126=1, 'adjustment factor'!$D$4, IF(D3126=-9,-999,IF(D3126="",-999,0)))</f>
        <v>-999</v>
      </c>
      <c r="AF3126" s="82">
        <f>IF(F3126=1, 'adjustment factor'!$D$5, IF(F3126=-9,-999,IF(F3126="",-999,0)))</f>
        <v>-999</v>
      </c>
      <c r="AG3126" s="82">
        <f>IF(E3126=1, 'adjustment factor'!$D$6, IF(E3126=-9,-999,IF(E3126="",-999,0)))</f>
        <v>-999</v>
      </c>
      <c r="AH3126" s="82">
        <f>IF(K3126&gt;=45,'adjustment factor'!$D$7,IF(K3126=-9,-1200,IF(K3126="",-1200,0)))</f>
        <v>-1200</v>
      </c>
      <c r="AI3126" s="82">
        <f>IF(L3126=1, 'adjustment factor'!$D$8, IF(L3126=-9,-999,IF(L3126="",-999,0)))</f>
        <v>-999</v>
      </c>
      <c r="AJ3126" s="82">
        <f>IF(AND(M3126&gt;=1,M3126&lt;=4),'adjustment factor'!$D$9,IF(M3126=-9,-999,IF(M3126=98,-999,IF(M3126=99,-999,IF(M3126="",-999,0)))))</f>
        <v>-999</v>
      </c>
      <c r="AK3126" s="82">
        <f>IF(H3126=1, 'adjustment factor'!$D$10, IF(H3126=-9,-999,IF(H3126="",-999,0)))</f>
        <v>-999</v>
      </c>
      <c r="AL3126" s="82">
        <f>IF(G3126=1, 'adjustment factor'!$D$11, IF(G3126=-9,-999,IF(G3126="",-999,0)))</f>
        <v>-999</v>
      </c>
      <c r="AM3126" s="82">
        <f>IF(I3126=1, 'adjustment factor'!$D$12, IF(I3126=-9,-999,IF(I3126="",-999,0)))</f>
        <v>-999</v>
      </c>
      <c r="AN3126" s="82">
        <f>IF(J3126=1, 'adjustment factor'!$D$13, IF(J3126=-9,-999,IF(J3126="",-999,0)))</f>
        <v>-999</v>
      </c>
      <c r="AO3126" s="82" t="str">
        <f t="shared" si="498"/>
        <v>-999</v>
      </c>
      <c r="AP3126" s="82" t="str">
        <f t="shared" si="499"/>
        <v>MISSING</v>
      </c>
    </row>
    <row r="3127" spans="2:42">
      <c r="B3127" s="207"/>
      <c r="C3127" s="35">
        <v>3123</v>
      </c>
      <c r="D3127" s="161"/>
      <c r="E3127" s="161"/>
      <c r="F3127" s="161"/>
      <c r="G3127" s="161"/>
      <c r="H3127" s="161"/>
      <c r="I3127" s="161"/>
      <c r="J3127" s="161"/>
      <c r="K3127" s="161"/>
      <c r="L3127" s="161"/>
      <c r="M3127" s="161"/>
      <c r="N3127" s="171"/>
      <c r="O3127" s="171"/>
      <c r="P3127" s="171"/>
      <c r="Q3127" s="171"/>
      <c r="R3127" s="171"/>
      <c r="S3127" s="171"/>
      <c r="T3127" s="208" t="str">
        <f t="shared" si="490"/>
        <v>MISSING</v>
      </c>
      <c r="U3127" s="208" t="str">
        <f t="shared" si="491"/>
        <v>MISSING</v>
      </c>
      <c r="X3127" s="56">
        <f t="shared" si="492"/>
        <v>-99</v>
      </c>
      <c r="Y3127" s="56">
        <f t="shared" si="493"/>
        <v>-99</v>
      </c>
      <c r="Z3127" s="56">
        <f t="shared" si="494"/>
        <v>-99</v>
      </c>
      <c r="AA3127" s="56">
        <f t="shared" si="495"/>
        <v>-99</v>
      </c>
      <c r="AB3127" s="56">
        <f t="shared" si="496"/>
        <v>-99</v>
      </c>
      <c r="AC3127" s="56">
        <f t="shared" si="497"/>
        <v>-99</v>
      </c>
      <c r="AD3127" s="3"/>
      <c r="AE3127" s="82">
        <f>IF(D3127=1, 'adjustment factor'!$D$4, IF(D3127=-9,-999,IF(D3127="",-999,0)))</f>
        <v>-999</v>
      </c>
      <c r="AF3127" s="82">
        <f>IF(F3127=1, 'adjustment factor'!$D$5, IF(F3127=-9,-999,IF(F3127="",-999,0)))</f>
        <v>-999</v>
      </c>
      <c r="AG3127" s="82">
        <f>IF(E3127=1, 'adjustment factor'!$D$6, IF(E3127=-9,-999,IF(E3127="",-999,0)))</f>
        <v>-999</v>
      </c>
      <c r="AH3127" s="82">
        <f>IF(K3127&gt;=45,'adjustment factor'!$D$7,IF(K3127=-9,-1200,IF(K3127="",-1200,0)))</f>
        <v>-1200</v>
      </c>
      <c r="AI3127" s="82">
        <f>IF(L3127=1, 'adjustment factor'!$D$8, IF(L3127=-9,-999,IF(L3127="",-999,0)))</f>
        <v>-999</v>
      </c>
      <c r="AJ3127" s="82">
        <f>IF(AND(M3127&gt;=1,M3127&lt;=4),'adjustment factor'!$D$9,IF(M3127=-9,-999,IF(M3127=98,-999,IF(M3127=99,-999,IF(M3127="",-999,0)))))</f>
        <v>-999</v>
      </c>
      <c r="AK3127" s="82">
        <f>IF(H3127=1, 'adjustment factor'!$D$10, IF(H3127=-9,-999,IF(H3127="",-999,0)))</f>
        <v>-999</v>
      </c>
      <c r="AL3127" s="82">
        <f>IF(G3127=1, 'adjustment factor'!$D$11, IF(G3127=-9,-999,IF(G3127="",-999,0)))</f>
        <v>-999</v>
      </c>
      <c r="AM3127" s="82">
        <f>IF(I3127=1, 'adjustment factor'!$D$12, IF(I3127=-9,-999,IF(I3127="",-999,0)))</f>
        <v>-999</v>
      </c>
      <c r="AN3127" s="82">
        <f>IF(J3127=1, 'adjustment factor'!$D$13, IF(J3127=-9,-999,IF(J3127="",-999,0)))</f>
        <v>-999</v>
      </c>
      <c r="AO3127" s="82" t="str">
        <f t="shared" si="498"/>
        <v>-999</v>
      </c>
      <c r="AP3127" s="82" t="str">
        <f t="shared" si="499"/>
        <v>MISSING</v>
      </c>
    </row>
    <row r="3128" spans="2:42">
      <c r="B3128" s="207"/>
      <c r="C3128" s="35">
        <v>3124</v>
      </c>
      <c r="D3128" s="161"/>
      <c r="E3128" s="161"/>
      <c r="F3128" s="161"/>
      <c r="G3128" s="161"/>
      <c r="H3128" s="161"/>
      <c r="I3128" s="161"/>
      <c r="J3128" s="161"/>
      <c r="K3128" s="161"/>
      <c r="L3128" s="161"/>
      <c r="M3128" s="161"/>
      <c r="N3128" s="171"/>
      <c r="O3128" s="171"/>
      <c r="P3128" s="171"/>
      <c r="Q3128" s="171"/>
      <c r="R3128" s="171"/>
      <c r="S3128" s="171"/>
      <c r="T3128" s="208" t="str">
        <f t="shared" si="490"/>
        <v>MISSING</v>
      </c>
      <c r="U3128" s="208" t="str">
        <f t="shared" si="491"/>
        <v>MISSING</v>
      </c>
      <c r="X3128" s="56">
        <f t="shared" si="492"/>
        <v>-99</v>
      </c>
      <c r="Y3128" s="56">
        <f t="shared" si="493"/>
        <v>-99</v>
      </c>
      <c r="Z3128" s="56">
        <f t="shared" si="494"/>
        <v>-99</v>
      </c>
      <c r="AA3128" s="56">
        <f t="shared" si="495"/>
        <v>-99</v>
      </c>
      <c r="AB3128" s="56">
        <f t="shared" si="496"/>
        <v>-99</v>
      </c>
      <c r="AC3128" s="56">
        <f t="shared" si="497"/>
        <v>-99</v>
      </c>
      <c r="AD3128" s="3"/>
      <c r="AE3128" s="82">
        <f>IF(D3128=1, 'adjustment factor'!$D$4, IF(D3128=-9,-999,IF(D3128="",-999,0)))</f>
        <v>-999</v>
      </c>
      <c r="AF3128" s="82">
        <f>IF(F3128=1, 'adjustment factor'!$D$5, IF(F3128=-9,-999,IF(F3128="",-999,0)))</f>
        <v>-999</v>
      </c>
      <c r="AG3128" s="82">
        <f>IF(E3128=1, 'adjustment factor'!$D$6, IF(E3128=-9,-999,IF(E3128="",-999,0)))</f>
        <v>-999</v>
      </c>
      <c r="AH3128" s="82">
        <f>IF(K3128&gt;=45,'adjustment factor'!$D$7,IF(K3128=-9,-1200,IF(K3128="",-1200,0)))</f>
        <v>-1200</v>
      </c>
      <c r="AI3128" s="82">
        <f>IF(L3128=1, 'adjustment factor'!$D$8, IF(L3128=-9,-999,IF(L3128="",-999,0)))</f>
        <v>-999</v>
      </c>
      <c r="AJ3128" s="82">
        <f>IF(AND(M3128&gt;=1,M3128&lt;=4),'adjustment factor'!$D$9,IF(M3128=-9,-999,IF(M3128=98,-999,IF(M3128=99,-999,IF(M3128="",-999,0)))))</f>
        <v>-999</v>
      </c>
      <c r="AK3128" s="82">
        <f>IF(H3128=1, 'adjustment factor'!$D$10, IF(H3128=-9,-999,IF(H3128="",-999,0)))</f>
        <v>-999</v>
      </c>
      <c r="AL3128" s="82">
        <f>IF(G3128=1, 'adjustment factor'!$D$11, IF(G3128=-9,-999,IF(G3128="",-999,0)))</f>
        <v>-999</v>
      </c>
      <c r="AM3128" s="82">
        <f>IF(I3128=1, 'adjustment factor'!$D$12, IF(I3128=-9,-999,IF(I3128="",-999,0)))</f>
        <v>-999</v>
      </c>
      <c r="AN3128" s="82">
        <f>IF(J3128=1, 'adjustment factor'!$D$13, IF(J3128=-9,-999,IF(J3128="",-999,0)))</f>
        <v>-999</v>
      </c>
      <c r="AO3128" s="82" t="str">
        <f t="shared" si="498"/>
        <v>-999</v>
      </c>
      <c r="AP3128" s="82" t="str">
        <f t="shared" si="499"/>
        <v>MISSING</v>
      </c>
    </row>
    <row r="3129" spans="2:42">
      <c r="B3129" s="207"/>
      <c r="C3129" s="35">
        <v>3125</v>
      </c>
      <c r="D3129" s="161"/>
      <c r="E3129" s="161"/>
      <c r="F3129" s="161"/>
      <c r="G3129" s="161"/>
      <c r="H3129" s="161"/>
      <c r="I3129" s="161"/>
      <c r="J3129" s="161"/>
      <c r="K3129" s="161"/>
      <c r="L3129" s="161"/>
      <c r="M3129" s="161"/>
      <c r="N3129" s="171"/>
      <c r="O3129" s="171"/>
      <c r="P3129" s="171"/>
      <c r="Q3129" s="171"/>
      <c r="R3129" s="171"/>
      <c r="S3129" s="171"/>
      <c r="T3129" s="208" t="str">
        <f t="shared" si="490"/>
        <v>MISSING</v>
      </c>
      <c r="U3129" s="208" t="str">
        <f t="shared" si="491"/>
        <v>MISSING</v>
      </c>
      <c r="X3129" s="56">
        <f t="shared" si="492"/>
        <v>-99</v>
      </c>
      <c r="Y3129" s="56">
        <f t="shared" si="493"/>
        <v>-99</v>
      </c>
      <c r="Z3129" s="56">
        <f t="shared" si="494"/>
        <v>-99</v>
      </c>
      <c r="AA3129" s="56">
        <f t="shared" si="495"/>
        <v>-99</v>
      </c>
      <c r="AB3129" s="56">
        <f t="shared" si="496"/>
        <v>-99</v>
      </c>
      <c r="AC3129" s="56">
        <f t="shared" si="497"/>
        <v>-99</v>
      </c>
      <c r="AD3129" s="3"/>
      <c r="AE3129" s="82">
        <f>IF(D3129=1, 'adjustment factor'!$D$4, IF(D3129=-9,-999,IF(D3129="",-999,0)))</f>
        <v>-999</v>
      </c>
      <c r="AF3129" s="82">
        <f>IF(F3129=1, 'adjustment factor'!$D$5, IF(F3129=-9,-999,IF(F3129="",-999,0)))</f>
        <v>-999</v>
      </c>
      <c r="AG3129" s="82">
        <f>IF(E3129=1, 'adjustment factor'!$D$6, IF(E3129=-9,-999,IF(E3129="",-999,0)))</f>
        <v>-999</v>
      </c>
      <c r="AH3129" s="82">
        <f>IF(K3129&gt;=45,'adjustment factor'!$D$7,IF(K3129=-9,-1200,IF(K3129="",-1200,0)))</f>
        <v>-1200</v>
      </c>
      <c r="AI3129" s="82">
        <f>IF(L3129=1, 'adjustment factor'!$D$8, IF(L3129=-9,-999,IF(L3129="",-999,0)))</f>
        <v>-999</v>
      </c>
      <c r="AJ3129" s="82">
        <f>IF(AND(M3129&gt;=1,M3129&lt;=4),'adjustment factor'!$D$9,IF(M3129=-9,-999,IF(M3129=98,-999,IF(M3129=99,-999,IF(M3129="",-999,0)))))</f>
        <v>-999</v>
      </c>
      <c r="AK3129" s="82">
        <f>IF(H3129=1, 'adjustment factor'!$D$10, IF(H3129=-9,-999,IF(H3129="",-999,0)))</f>
        <v>-999</v>
      </c>
      <c r="AL3129" s="82">
        <f>IF(G3129=1, 'adjustment factor'!$D$11, IF(G3129=-9,-999,IF(G3129="",-999,0)))</f>
        <v>-999</v>
      </c>
      <c r="AM3129" s="82">
        <f>IF(I3129=1, 'adjustment factor'!$D$12, IF(I3129=-9,-999,IF(I3129="",-999,0)))</f>
        <v>-999</v>
      </c>
      <c r="AN3129" s="82">
        <f>IF(J3129=1, 'adjustment factor'!$D$13, IF(J3129=-9,-999,IF(J3129="",-999,0)))</f>
        <v>-999</v>
      </c>
      <c r="AO3129" s="82" t="str">
        <f t="shared" si="498"/>
        <v>-999</v>
      </c>
      <c r="AP3129" s="82" t="str">
        <f t="shared" si="499"/>
        <v>MISSING</v>
      </c>
    </row>
    <row r="3130" spans="2:42">
      <c r="B3130" s="207"/>
      <c r="C3130" s="35">
        <v>3126</v>
      </c>
      <c r="D3130" s="161"/>
      <c r="E3130" s="161"/>
      <c r="F3130" s="161"/>
      <c r="G3130" s="161"/>
      <c r="H3130" s="161"/>
      <c r="I3130" s="161"/>
      <c r="J3130" s="161"/>
      <c r="K3130" s="161"/>
      <c r="L3130" s="161"/>
      <c r="M3130" s="161"/>
      <c r="N3130" s="171"/>
      <c r="O3130" s="171"/>
      <c r="P3130" s="171"/>
      <c r="Q3130" s="171"/>
      <c r="R3130" s="171"/>
      <c r="S3130" s="171"/>
      <c r="T3130" s="208" t="str">
        <f t="shared" si="490"/>
        <v>MISSING</v>
      </c>
      <c r="U3130" s="208" t="str">
        <f t="shared" si="491"/>
        <v>MISSING</v>
      </c>
      <c r="X3130" s="56">
        <f t="shared" si="492"/>
        <v>-99</v>
      </c>
      <c r="Y3130" s="56">
        <f t="shared" si="493"/>
        <v>-99</v>
      </c>
      <c r="Z3130" s="56">
        <f t="shared" si="494"/>
        <v>-99</v>
      </c>
      <c r="AA3130" s="56">
        <f t="shared" si="495"/>
        <v>-99</v>
      </c>
      <c r="AB3130" s="56">
        <f t="shared" si="496"/>
        <v>-99</v>
      </c>
      <c r="AC3130" s="56">
        <f t="shared" si="497"/>
        <v>-99</v>
      </c>
      <c r="AD3130" s="3"/>
      <c r="AE3130" s="82">
        <f>IF(D3130=1, 'adjustment factor'!$D$4, IF(D3130=-9,-999,IF(D3130="",-999,0)))</f>
        <v>-999</v>
      </c>
      <c r="AF3130" s="82">
        <f>IF(F3130=1, 'adjustment factor'!$D$5, IF(F3130=-9,-999,IF(F3130="",-999,0)))</f>
        <v>-999</v>
      </c>
      <c r="AG3130" s="82">
        <f>IF(E3130=1, 'adjustment factor'!$D$6, IF(E3130=-9,-999,IF(E3130="",-999,0)))</f>
        <v>-999</v>
      </c>
      <c r="AH3130" s="82">
        <f>IF(K3130&gt;=45,'adjustment factor'!$D$7,IF(K3130=-9,-1200,IF(K3130="",-1200,0)))</f>
        <v>-1200</v>
      </c>
      <c r="AI3130" s="82">
        <f>IF(L3130=1, 'adjustment factor'!$D$8, IF(L3130=-9,-999,IF(L3130="",-999,0)))</f>
        <v>-999</v>
      </c>
      <c r="AJ3130" s="82">
        <f>IF(AND(M3130&gt;=1,M3130&lt;=4),'adjustment factor'!$D$9,IF(M3130=-9,-999,IF(M3130=98,-999,IF(M3130=99,-999,IF(M3130="",-999,0)))))</f>
        <v>-999</v>
      </c>
      <c r="AK3130" s="82">
        <f>IF(H3130=1, 'adjustment factor'!$D$10, IF(H3130=-9,-999,IF(H3130="",-999,0)))</f>
        <v>-999</v>
      </c>
      <c r="AL3130" s="82">
        <f>IF(G3130=1, 'adjustment factor'!$D$11, IF(G3130=-9,-999,IF(G3130="",-999,0)))</f>
        <v>-999</v>
      </c>
      <c r="AM3130" s="82">
        <f>IF(I3130=1, 'adjustment factor'!$D$12, IF(I3130=-9,-999,IF(I3130="",-999,0)))</f>
        <v>-999</v>
      </c>
      <c r="AN3130" s="82">
        <f>IF(J3130=1, 'adjustment factor'!$D$13, IF(J3130=-9,-999,IF(J3130="",-999,0)))</f>
        <v>-999</v>
      </c>
      <c r="AO3130" s="82" t="str">
        <f t="shared" si="498"/>
        <v>-999</v>
      </c>
      <c r="AP3130" s="82" t="str">
        <f t="shared" si="499"/>
        <v>MISSING</v>
      </c>
    </row>
    <row r="3131" spans="2:42">
      <c r="B3131" s="207"/>
      <c r="C3131" s="35">
        <v>3127</v>
      </c>
      <c r="D3131" s="161"/>
      <c r="E3131" s="161"/>
      <c r="F3131" s="161"/>
      <c r="G3131" s="161"/>
      <c r="H3131" s="161"/>
      <c r="I3131" s="161"/>
      <c r="J3131" s="161"/>
      <c r="K3131" s="161"/>
      <c r="L3131" s="161"/>
      <c r="M3131" s="161"/>
      <c r="N3131" s="171"/>
      <c r="O3131" s="171"/>
      <c r="P3131" s="171"/>
      <c r="Q3131" s="171"/>
      <c r="R3131" s="171"/>
      <c r="S3131" s="171"/>
      <c r="T3131" s="208" t="str">
        <f t="shared" si="490"/>
        <v>MISSING</v>
      </c>
      <c r="U3131" s="208" t="str">
        <f t="shared" si="491"/>
        <v>MISSING</v>
      </c>
      <c r="X3131" s="56">
        <f t="shared" si="492"/>
        <v>-99</v>
      </c>
      <c r="Y3131" s="56">
        <f t="shared" si="493"/>
        <v>-99</v>
      </c>
      <c r="Z3131" s="56">
        <f t="shared" si="494"/>
        <v>-99</v>
      </c>
      <c r="AA3131" s="56">
        <f t="shared" si="495"/>
        <v>-99</v>
      </c>
      <c r="AB3131" s="56">
        <f t="shared" si="496"/>
        <v>-99</v>
      </c>
      <c r="AC3131" s="56">
        <f t="shared" si="497"/>
        <v>-99</v>
      </c>
      <c r="AD3131" s="3"/>
      <c r="AE3131" s="82">
        <f>IF(D3131=1, 'adjustment factor'!$D$4, IF(D3131=-9,-999,IF(D3131="",-999,0)))</f>
        <v>-999</v>
      </c>
      <c r="AF3131" s="82">
        <f>IF(F3131=1, 'adjustment factor'!$D$5, IF(F3131=-9,-999,IF(F3131="",-999,0)))</f>
        <v>-999</v>
      </c>
      <c r="AG3131" s="82">
        <f>IF(E3131=1, 'adjustment factor'!$D$6, IF(E3131=-9,-999,IF(E3131="",-999,0)))</f>
        <v>-999</v>
      </c>
      <c r="AH3131" s="82">
        <f>IF(K3131&gt;=45,'adjustment factor'!$D$7,IF(K3131=-9,-1200,IF(K3131="",-1200,0)))</f>
        <v>-1200</v>
      </c>
      <c r="AI3131" s="82">
        <f>IF(L3131=1, 'adjustment factor'!$D$8, IF(L3131=-9,-999,IF(L3131="",-999,0)))</f>
        <v>-999</v>
      </c>
      <c r="AJ3131" s="82">
        <f>IF(AND(M3131&gt;=1,M3131&lt;=4),'adjustment factor'!$D$9,IF(M3131=-9,-999,IF(M3131=98,-999,IF(M3131=99,-999,IF(M3131="",-999,0)))))</f>
        <v>-999</v>
      </c>
      <c r="AK3131" s="82">
        <f>IF(H3131=1, 'adjustment factor'!$D$10, IF(H3131=-9,-999,IF(H3131="",-999,0)))</f>
        <v>-999</v>
      </c>
      <c r="AL3131" s="82">
        <f>IF(G3131=1, 'adjustment factor'!$D$11, IF(G3131=-9,-999,IF(G3131="",-999,0)))</f>
        <v>-999</v>
      </c>
      <c r="AM3131" s="82">
        <f>IF(I3131=1, 'adjustment factor'!$D$12, IF(I3131=-9,-999,IF(I3131="",-999,0)))</f>
        <v>-999</v>
      </c>
      <c r="AN3131" s="82">
        <f>IF(J3131=1, 'adjustment factor'!$D$13, IF(J3131=-9,-999,IF(J3131="",-999,0)))</f>
        <v>-999</v>
      </c>
      <c r="AO3131" s="82" t="str">
        <f t="shared" si="498"/>
        <v>-999</v>
      </c>
      <c r="AP3131" s="82" t="str">
        <f t="shared" si="499"/>
        <v>MISSING</v>
      </c>
    </row>
    <row r="3132" spans="2:42">
      <c r="B3132" s="207"/>
      <c r="C3132" s="35">
        <v>3128</v>
      </c>
      <c r="D3132" s="161"/>
      <c r="E3132" s="161"/>
      <c r="F3132" s="161"/>
      <c r="G3132" s="161"/>
      <c r="H3132" s="161"/>
      <c r="I3132" s="161"/>
      <c r="J3132" s="161"/>
      <c r="K3132" s="161"/>
      <c r="L3132" s="161"/>
      <c r="M3132" s="161"/>
      <c r="N3132" s="171"/>
      <c r="O3132" s="171"/>
      <c r="P3132" s="171"/>
      <c r="Q3132" s="171"/>
      <c r="R3132" s="171"/>
      <c r="S3132" s="171"/>
      <c r="T3132" s="208" t="str">
        <f t="shared" si="490"/>
        <v>MISSING</v>
      </c>
      <c r="U3132" s="208" t="str">
        <f t="shared" si="491"/>
        <v>MISSING</v>
      </c>
      <c r="X3132" s="56">
        <f t="shared" si="492"/>
        <v>-99</v>
      </c>
      <c r="Y3132" s="56">
        <f t="shared" si="493"/>
        <v>-99</v>
      </c>
      <c r="Z3132" s="56">
        <f t="shared" si="494"/>
        <v>-99</v>
      </c>
      <c r="AA3132" s="56">
        <f t="shared" si="495"/>
        <v>-99</v>
      </c>
      <c r="AB3132" s="56">
        <f t="shared" si="496"/>
        <v>-99</v>
      </c>
      <c r="AC3132" s="56">
        <f t="shared" si="497"/>
        <v>-99</v>
      </c>
      <c r="AD3132" s="3"/>
      <c r="AE3132" s="82">
        <f>IF(D3132=1, 'adjustment factor'!$D$4, IF(D3132=-9,-999,IF(D3132="",-999,0)))</f>
        <v>-999</v>
      </c>
      <c r="AF3132" s="82">
        <f>IF(F3132=1, 'adjustment factor'!$D$5, IF(F3132=-9,-999,IF(F3132="",-999,0)))</f>
        <v>-999</v>
      </c>
      <c r="AG3132" s="82">
        <f>IF(E3132=1, 'adjustment factor'!$D$6, IF(E3132=-9,-999,IF(E3132="",-999,0)))</f>
        <v>-999</v>
      </c>
      <c r="AH3132" s="82">
        <f>IF(K3132&gt;=45,'adjustment factor'!$D$7,IF(K3132=-9,-1200,IF(K3132="",-1200,0)))</f>
        <v>-1200</v>
      </c>
      <c r="AI3132" s="82">
        <f>IF(L3132=1, 'adjustment factor'!$D$8, IF(L3132=-9,-999,IF(L3132="",-999,0)))</f>
        <v>-999</v>
      </c>
      <c r="AJ3132" s="82">
        <f>IF(AND(M3132&gt;=1,M3132&lt;=4),'adjustment factor'!$D$9,IF(M3132=-9,-999,IF(M3132=98,-999,IF(M3132=99,-999,IF(M3132="",-999,0)))))</f>
        <v>-999</v>
      </c>
      <c r="AK3132" s="82">
        <f>IF(H3132=1, 'adjustment factor'!$D$10, IF(H3132=-9,-999,IF(H3132="",-999,0)))</f>
        <v>-999</v>
      </c>
      <c r="AL3132" s="82">
        <f>IF(G3132=1, 'adjustment factor'!$D$11, IF(G3132=-9,-999,IF(G3132="",-999,0)))</f>
        <v>-999</v>
      </c>
      <c r="AM3132" s="82">
        <f>IF(I3132=1, 'adjustment factor'!$D$12, IF(I3132=-9,-999,IF(I3132="",-999,0)))</f>
        <v>-999</v>
      </c>
      <c r="AN3132" s="82">
        <f>IF(J3132=1, 'adjustment factor'!$D$13, IF(J3132=-9,-999,IF(J3132="",-999,0)))</f>
        <v>-999</v>
      </c>
      <c r="AO3132" s="82" t="str">
        <f t="shared" si="498"/>
        <v>-999</v>
      </c>
      <c r="AP3132" s="82" t="str">
        <f t="shared" si="499"/>
        <v>MISSING</v>
      </c>
    </row>
    <row r="3133" spans="2:42">
      <c r="B3133" s="207"/>
      <c r="C3133" s="35">
        <v>3129</v>
      </c>
      <c r="D3133" s="161"/>
      <c r="E3133" s="161"/>
      <c r="F3133" s="161"/>
      <c r="G3133" s="161"/>
      <c r="H3133" s="161"/>
      <c r="I3133" s="161"/>
      <c r="J3133" s="161"/>
      <c r="K3133" s="161"/>
      <c r="L3133" s="161"/>
      <c r="M3133" s="161"/>
      <c r="N3133" s="171"/>
      <c r="O3133" s="171"/>
      <c r="P3133" s="171"/>
      <c r="Q3133" s="171"/>
      <c r="R3133" s="171"/>
      <c r="S3133" s="171"/>
      <c r="T3133" s="208" t="str">
        <f t="shared" si="490"/>
        <v>MISSING</v>
      </c>
      <c r="U3133" s="208" t="str">
        <f t="shared" si="491"/>
        <v>MISSING</v>
      </c>
      <c r="X3133" s="56">
        <f t="shared" si="492"/>
        <v>-99</v>
      </c>
      <c r="Y3133" s="56">
        <f t="shared" si="493"/>
        <v>-99</v>
      </c>
      <c r="Z3133" s="56">
        <f t="shared" si="494"/>
        <v>-99</v>
      </c>
      <c r="AA3133" s="56">
        <f t="shared" si="495"/>
        <v>-99</v>
      </c>
      <c r="AB3133" s="56">
        <f t="shared" si="496"/>
        <v>-99</v>
      </c>
      <c r="AC3133" s="56">
        <f t="shared" si="497"/>
        <v>-99</v>
      </c>
      <c r="AD3133" s="3"/>
      <c r="AE3133" s="82">
        <f>IF(D3133=1, 'adjustment factor'!$D$4, IF(D3133=-9,-999,IF(D3133="",-999,0)))</f>
        <v>-999</v>
      </c>
      <c r="AF3133" s="82">
        <f>IF(F3133=1, 'adjustment factor'!$D$5, IF(F3133=-9,-999,IF(F3133="",-999,0)))</f>
        <v>-999</v>
      </c>
      <c r="AG3133" s="82">
        <f>IF(E3133=1, 'adjustment factor'!$D$6, IF(E3133=-9,-999,IF(E3133="",-999,0)))</f>
        <v>-999</v>
      </c>
      <c r="AH3133" s="82">
        <f>IF(K3133&gt;=45,'adjustment factor'!$D$7,IF(K3133=-9,-1200,IF(K3133="",-1200,0)))</f>
        <v>-1200</v>
      </c>
      <c r="AI3133" s="82">
        <f>IF(L3133=1, 'adjustment factor'!$D$8, IF(L3133=-9,-999,IF(L3133="",-999,0)))</f>
        <v>-999</v>
      </c>
      <c r="AJ3133" s="82">
        <f>IF(AND(M3133&gt;=1,M3133&lt;=4),'adjustment factor'!$D$9,IF(M3133=-9,-999,IF(M3133=98,-999,IF(M3133=99,-999,IF(M3133="",-999,0)))))</f>
        <v>-999</v>
      </c>
      <c r="AK3133" s="82">
        <f>IF(H3133=1, 'adjustment factor'!$D$10, IF(H3133=-9,-999,IF(H3133="",-999,0)))</f>
        <v>-999</v>
      </c>
      <c r="AL3133" s="82">
        <f>IF(G3133=1, 'adjustment factor'!$D$11, IF(G3133=-9,-999,IF(G3133="",-999,0)))</f>
        <v>-999</v>
      </c>
      <c r="AM3133" s="82">
        <f>IF(I3133=1, 'adjustment factor'!$D$12, IF(I3133=-9,-999,IF(I3133="",-999,0)))</f>
        <v>-999</v>
      </c>
      <c r="AN3133" s="82">
        <f>IF(J3133=1, 'adjustment factor'!$D$13, IF(J3133=-9,-999,IF(J3133="",-999,0)))</f>
        <v>-999</v>
      </c>
      <c r="AO3133" s="82" t="str">
        <f t="shared" si="498"/>
        <v>-999</v>
      </c>
      <c r="AP3133" s="82" t="str">
        <f t="shared" si="499"/>
        <v>MISSING</v>
      </c>
    </row>
    <row r="3134" spans="2:42">
      <c r="B3134" s="207"/>
      <c r="C3134" s="35">
        <v>3130</v>
      </c>
      <c r="D3134" s="161"/>
      <c r="E3134" s="161"/>
      <c r="F3134" s="161"/>
      <c r="G3134" s="161"/>
      <c r="H3134" s="161"/>
      <c r="I3134" s="161"/>
      <c r="J3134" s="161"/>
      <c r="K3134" s="161"/>
      <c r="L3134" s="161"/>
      <c r="M3134" s="161"/>
      <c r="N3134" s="171"/>
      <c r="O3134" s="171"/>
      <c r="P3134" s="171"/>
      <c r="Q3134" s="171"/>
      <c r="R3134" s="171"/>
      <c r="S3134" s="171"/>
      <c r="T3134" s="208" t="str">
        <f t="shared" si="490"/>
        <v>MISSING</v>
      </c>
      <c r="U3134" s="208" t="str">
        <f t="shared" si="491"/>
        <v>MISSING</v>
      </c>
      <c r="X3134" s="56">
        <f t="shared" si="492"/>
        <v>-99</v>
      </c>
      <c r="Y3134" s="56">
        <f t="shared" si="493"/>
        <v>-99</v>
      </c>
      <c r="Z3134" s="56">
        <f t="shared" si="494"/>
        <v>-99</v>
      </c>
      <c r="AA3134" s="56">
        <f t="shared" si="495"/>
        <v>-99</v>
      </c>
      <c r="AB3134" s="56">
        <f t="shared" si="496"/>
        <v>-99</v>
      </c>
      <c r="AC3134" s="56">
        <f t="shared" si="497"/>
        <v>-99</v>
      </c>
      <c r="AD3134" s="3"/>
      <c r="AE3134" s="82">
        <f>IF(D3134=1, 'adjustment factor'!$D$4, IF(D3134=-9,-999,IF(D3134="",-999,0)))</f>
        <v>-999</v>
      </c>
      <c r="AF3134" s="82">
        <f>IF(F3134=1, 'adjustment factor'!$D$5, IF(F3134=-9,-999,IF(F3134="",-999,0)))</f>
        <v>-999</v>
      </c>
      <c r="AG3134" s="82">
        <f>IF(E3134=1, 'adjustment factor'!$D$6, IF(E3134=-9,-999,IF(E3134="",-999,0)))</f>
        <v>-999</v>
      </c>
      <c r="AH3134" s="82">
        <f>IF(K3134&gt;=45,'adjustment factor'!$D$7,IF(K3134=-9,-1200,IF(K3134="",-1200,0)))</f>
        <v>-1200</v>
      </c>
      <c r="AI3134" s="82">
        <f>IF(L3134=1, 'adjustment factor'!$D$8, IF(L3134=-9,-999,IF(L3134="",-999,0)))</f>
        <v>-999</v>
      </c>
      <c r="AJ3134" s="82">
        <f>IF(AND(M3134&gt;=1,M3134&lt;=4),'adjustment factor'!$D$9,IF(M3134=-9,-999,IF(M3134=98,-999,IF(M3134=99,-999,IF(M3134="",-999,0)))))</f>
        <v>-999</v>
      </c>
      <c r="AK3134" s="82">
        <f>IF(H3134=1, 'adjustment factor'!$D$10, IF(H3134=-9,-999,IF(H3134="",-999,0)))</f>
        <v>-999</v>
      </c>
      <c r="AL3134" s="82">
        <f>IF(G3134=1, 'adjustment factor'!$D$11, IF(G3134=-9,-999,IF(G3134="",-999,0)))</f>
        <v>-999</v>
      </c>
      <c r="AM3134" s="82">
        <f>IF(I3134=1, 'adjustment factor'!$D$12, IF(I3134=-9,-999,IF(I3134="",-999,0)))</f>
        <v>-999</v>
      </c>
      <c r="AN3134" s="82">
        <f>IF(J3134=1, 'adjustment factor'!$D$13, IF(J3134=-9,-999,IF(J3134="",-999,0)))</f>
        <v>-999</v>
      </c>
      <c r="AO3134" s="82" t="str">
        <f t="shared" si="498"/>
        <v>-999</v>
      </c>
      <c r="AP3134" s="82" t="str">
        <f t="shared" si="499"/>
        <v>MISSING</v>
      </c>
    </row>
    <row r="3135" spans="2:42">
      <c r="B3135" s="207"/>
      <c r="C3135" s="35">
        <v>3131</v>
      </c>
      <c r="D3135" s="161"/>
      <c r="E3135" s="161"/>
      <c r="F3135" s="161"/>
      <c r="G3135" s="161"/>
      <c r="H3135" s="161"/>
      <c r="I3135" s="161"/>
      <c r="J3135" s="161"/>
      <c r="K3135" s="161"/>
      <c r="L3135" s="161"/>
      <c r="M3135" s="161"/>
      <c r="N3135" s="171"/>
      <c r="O3135" s="171"/>
      <c r="P3135" s="171"/>
      <c r="Q3135" s="171"/>
      <c r="R3135" s="171"/>
      <c r="S3135" s="171"/>
      <c r="T3135" s="208" t="str">
        <f t="shared" si="490"/>
        <v>MISSING</v>
      </c>
      <c r="U3135" s="208" t="str">
        <f t="shared" si="491"/>
        <v>MISSING</v>
      </c>
      <c r="X3135" s="56">
        <f t="shared" si="492"/>
        <v>-99</v>
      </c>
      <c r="Y3135" s="56">
        <f t="shared" si="493"/>
        <v>-99</v>
      </c>
      <c r="Z3135" s="56">
        <f t="shared" si="494"/>
        <v>-99</v>
      </c>
      <c r="AA3135" s="56">
        <f t="shared" si="495"/>
        <v>-99</v>
      </c>
      <c r="AB3135" s="56">
        <f t="shared" si="496"/>
        <v>-99</v>
      </c>
      <c r="AC3135" s="56">
        <f t="shared" si="497"/>
        <v>-99</v>
      </c>
      <c r="AD3135" s="3"/>
      <c r="AE3135" s="82">
        <f>IF(D3135=1, 'adjustment factor'!$D$4, IF(D3135=-9,-999,IF(D3135="",-999,0)))</f>
        <v>-999</v>
      </c>
      <c r="AF3135" s="82">
        <f>IF(F3135=1, 'adjustment factor'!$D$5, IF(F3135=-9,-999,IF(F3135="",-999,0)))</f>
        <v>-999</v>
      </c>
      <c r="AG3135" s="82">
        <f>IF(E3135=1, 'adjustment factor'!$D$6, IF(E3135=-9,-999,IF(E3135="",-999,0)))</f>
        <v>-999</v>
      </c>
      <c r="AH3135" s="82">
        <f>IF(K3135&gt;=45,'adjustment factor'!$D$7,IF(K3135=-9,-1200,IF(K3135="",-1200,0)))</f>
        <v>-1200</v>
      </c>
      <c r="AI3135" s="82">
        <f>IF(L3135=1, 'adjustment factor'!$D$8, IF(L3135=-9,-999,IF(L3135="",-999,0)))</f>
        <v>-999</v>
      </c>
      <c r="AJ3135" s="82">
        <f>IF(AND(M3135&gt;=1,M3135&lt;=4),'adjustment factor'!$D$9,IF(M3135=-9,-999,IF(M3135=98,-999,IF(M3135=99,-999,IF(M3135="",-999,0)))))</f>
        <v>-999</v>
      </c>
      <c r="AK3135" s="82">
        <f>IF(H3135=1, 'adjustment factor'!$D$10, IF(H3135=-9,-999,IF(H3135="",-999,0)))</f>
        <v>-999</v>
      </c>
      <c r="AL3135" s="82">
        <f>IF(G3135=1, 'adjustment factor'!$D$11, IF(G3135=-9,-999,IF(G3135="",-999,0)))</f>
        <v>-999</v>
      </c>
      <c r="AM3135" s="82">
        <f>IF(I3135=1, 'adjustment factor'!$D$12, IF(I3135=-9,-999,IF(I3135="",-999,0)))</f>
        <v>-999</v>
      </c>
      <c r="AN3135" s="82">
        <f>IF(J3135=1, 'adjustment factor'!$D$13, IF(J3135=-9,-999,IF(J3135="",-999,0)))</f>
        <v>-999</v>
      </c>
      <c r="AO3135" s="82" t="str">
        <f t="shared" si="498"/>
        <v>-999</v>
      </c>
      <c r="AP3135" s="82" t="str">
        <f t="shared" si="499"/>
        <v>MISSING</v>
      </c>
    </row>
    <row r="3136" spans="2:42">
      <c r="B3136" s="207"/>
      <c r="C3136" s="35">
        <v>3132</v>
      </c>
      <c r="D3136" s="161"/>
      <c r="E3136" s="161"/>
      <c r="F3136" s="161"/>
      <c r="G3136" s="161"/>
      <c r="H3136" s="161"/>
      <c r="I3136" s="161"/>
      <c r="J3136" s="161"/>
      <c r="K3136" s="161"/>
      <c r="L3136" s="161"/>
      <c r="M3136" s="161"/>
      <c r="N3136" s="171"/>
      <c r="O3136" s="171"/>
      <c r="P3136" s="171"/>
      <c r="Q3136" s="171"/>
      <c r="R3136" s="171"/>
      <c r="S3136" s="171"/>
      <c r="T3136" s="208" t="str">
        <f t="shared" si="490"/>
        <v>MISSING</v>
      </c>
      <c r="U3136" s="208" t="str">
        <f t="shared" si="491"/>
        <v>MISSING</v>
      </c>
      <c r="X3136" s="56">
        <f t="shared" si="492"/>
        <v>-99</v>
      </c>
      <c r="Y3136" s="56">
        <f t="shared" si="493"/>
        <v>-99</v>
      </c>
      <c r="Z3136" s="56">
        <f t="shared" si="494"/>
        <v>-99</v>
      </c>
      <c r="AA3136" s="56">
        <f t="shared" si="495"/>
        <v>-99</v>
      </c>
      <c r="AB3136" s="56">
        <f t="shared" si="496"/>
        <v>-99</v>
      </c>
      <c r="AC3136" s="56">
        <f t="shared" si="497"/>
        <v>-99</v>
      </c>
      <c r="AD3136" s="3"/>
      <c r="AE3136" s="82">
        <f>IF(D3136=1, 'adjustment factor'!$D$4, IF(D3136=-9,-999,IF(D3136="",-999,0)))</f>
        <v>-999</v>
      </c>
      <c r="AF3136" s="82">
        <f>IF(F3136=1, 'adjustment factor'!$D$5, IF(F3136=-9,-999,IF(F3136="",-999,0)))</f>
        <v>-999</v>
      </c>
      <c r="AG3136" s="82">
        <f>IF(E3136=1, 'adjustment factor'!$D$6, IF(E3136=-9,-999,IF(E3136="",-999,0)))</f>
        <v>-999</v>
      </c>
      <c r="AH3136" s="82">
        <f>IF(K3136&gt;=45,'adjustment factor'!$D$7,IF(K3136=-9,-1200,IF(K3136="",-1200,0)))</f>
        <v>-1200</v>
      </c>
      <c r="AI3136" s="82">
        <f>IF(L3136=1, 'adjustment factor'!$D$8, IF(L3136=-9,-999,IF(L3136="",-999,0)))</f>
        <v>-999</v>
      </c>
      <c r="AJ3136" s="82">
        <f>IF(AND(M3136&gt;=1,M3136&lt;=4),'adjustment factor'!$D$9,IF(M3136=-9,-999,IF(M3136=98,-999,IF(M3136=99,-999,IF(M3136="",-999,0)))))</f>
        <v>-999</v>
      </c>
      <c r="AK3136" s="82">
        <f>IF(H3136=1, 'adjustment factor'!$D$10, IF(H3136=-9,-999,IF(H3136="",-999,0)))</f>
        <v>-999</v>
      </c>
      <c r="AL3136" s="82">
        <f>IF(G3136=1, 'adjustment factor'!$D$11, IF(G3136=-9,-999,IF(G3136="",-999,0)))</f>
        <v>-999</v>
      </c>
      <c r="AM3136" s="82">
        <f>IF(I3136=1, 'adjustment factor'!$D$12, IF(I3136=-9,-999,IF(I3136="",-999,0)))</f>
        <v>-999</v>
      </c>
      <c r="AN3136" s="82">
        <f>IF(J3136=1, 'adjustment factor'!$D$13, IF(J3136=-9,-999,IF(J3136="",-999,0)))</f>
        <v>-999</v>
      </c>
      <c r="AO3136" s="82" t="str">
        <f t="shared" si="498"/>
        <v>-999</v>
      </c>
      <c r="AP3136" s="82" t="str">
        <f t="shared" si="499"/>
        <v>MISSING</v>
      </c>
    </row>
    <row r="3137" spans="2:42">
      <c r="B3137" s="207"/>
      <c r="C3137" s="35">
        <v>3133</v>
      </c>
      <c r="D3137" s="161"/>
      <c r="E3137" s="161"/>
      <c r="F3137" s="161"/>
      <c r="G3137" s="161"/>
      <c r="H3137" s="161"/>
      <c r="I3137" s="161"/>
      <c r="J3137" s="161"/>
      <c r="K3137" s="161"/>
      <c r="L3137" s="161"/>
      <c r="M3137" s="161"/>
      <c r="N3137" s="171"/>
      <c r="O3137" s="171"/>
      <c r="P3137" s="171"/>
      <c r="Q3137" s="171"/>
      <c r="R3137" s="171"/>
      <c r="S3137" s="171"/>
      <c r="T3137" s="208" t="str">
        <f t="shared" si="490"/>
        <v>MISSING</v>
      </c>
      <c r="U3137" s="208" t="str">
        <f t="shared" si="491"/>
        <v>MISSING</v>
      </c>
      <c r="X3137" s="56">
        <f t="shared" si="492"/>
        <v>-99</v>
      </c>
      <c r="Y3137" s="56">
        <f t="shared" si="493"/>
        <v>-99</v>
      </c>
      <c r="Z3137" s="56">
        <f t="shared" si="494"/>
        <v>-99</v>
      </c>
      <c r="AA3137" s="56">
        <f t="shared" si="495"/>
        <v>-99</v>
      </c>
      <c r="AB3137" s="56">
        <f t="shared" si="496"/>
        <v>-99</v>
      </c>
      <c r="AC3137" s="56">
        <f t="shared" si="497"/>
        <v>-99</v>
      </c>
      <c r="AD3137" s="3"/>
      <c r="AE3137" s="82">
        <f>IF(D3137=1, 'adjustment factor'!$D$4, IF(D3137=-9,-999,IF(D3137="",-999,0)))</f>
        <v>-999</v>
      </c>
      <c r="AF3137" s="82">
        <f>IF(F3137=1, 'adjustment factor'!$D$5, IF(F3137=-9,-999,IF(F3137="",-999,0)))</f>
        <v>-999</v>
      </c>
      <c r="AG3137" s="82">
        <f>IF(E3137=1, 'adjustment factor'!$D$6, IF(E3137=-9,-999,IF(E3137="",-999,0)))</f>
        <v>-999</v>
      </c>
      <c r="AH3137" s="82">
        <f>IF(K3137&gt;=45,'adjustment factor'!$D$7,IF(K3137=-9,-1200,IF(K3137="",-1200,0)))</f>
        <v>-1200</v>
      </c>
      <c r="AI3137" s="82">
        <f>IF(L3137=1, 'adjustment factor'!$D$8, IF(L3137=-9,-999,IF(L3137="",-999,0)))</f>
        <v>-999</v>
      </c>
      <c r="AJ3137" s="82">
        <f>IF(AND(M3137&gt;=1,M3137&lt;=4),'adjustment factor'!$D$9,IF(M3137=-9,-999,IF(M3137=98,-999,IF(M3137=99,-999,IF(M3137="",-999,0)))))</f>
        <v>-999</v>
      </c>
      <c r="AK3137" s="82">
        <f>IF(H3137=1, 'adjustment factor'!$D$10, IF(H3137=-9,-999,IF(H3137="",-999,0)))</f>
        <v>-999</v>
      </c>
      <c r="AL3137" s="82">
        <f>IF(G3137=1, 'adjustment factor'!$D$11, IF(G3137=-9,-999,IF(G3137="",-999,0)))</f>
        <v>-999</v>
      </c>
      <c r="AM3137" s="82">
        <f>IF(I3137=1, 'adjustment factor'!$D$12, IF(I3137=-9,-999,IF(I3137="",-999,0)))</f>
        <v>-999</v>
      </c>
      <c r="AN3137" s="82">
        <f>IF(J3137=1, 'adjustment factor'!$D$13, IF(J3137=-9,-999,IF(J3137="",-999,0)))</f>
        <v>-999</v>
      </c>
      <c r="AO3137" s="82" t="str">
        <f t="shared" si="498"/>
        <v>-999</v>
      </c>
      <c r="AP3137" s="82" t="str">
        <f t="shared" si="499"/>
        <v>MISSING</v>
      </c>
    </row>
    <row r="3138" spans="2:42">
      <c r="B3138" s="207"/>
      <c r="C3138" s="35">
        <v>3134</v>
      </c>
      <c r="D3138" s="161"/>
      <c r="E3138" s="161"/>
      <c r="F3138" s="161"/>
      <c r="G3138" s="161"/>
      <c r="H3138" s="161"/>
      <c r="I3138" s="161"/>
      <c r="J3138" s="161"/>
      <c r="K3138" s="161"/>
      <c r="L3138" s="161"/>
      <c r="M3138" s="161"/>
      <c r="N3138" s="171"/>
      <c r="O3138" s="171"/>
      <c r="P3138" s="171"/>
      <c r="Q3138" s="171"/>
      <c r="R3138" s="171"/>
      <c r="S3138" s="171"/>
      <c r="T3138" s="208" t="str">
        <f t="shared" si="490"/>
        <v>MISSING</v>
      </c>
      <c r="U3138" s="208" t="str">
        <f t="shared" si="491"/>
        <v>MISSING</v>
      </c>
      <c r="X3138" s="56">
        <f t="shared" si="492"/>
        <v>-99</v>
      </c>
      <c r="Y3138" s="56">
        <f t="shared" si="493"/>
        <v>-99</v>
      </c>
      <c r="Z3138" s="56">
        <f t="shared" si="494"/>
        <v>-99</v>
      </c>
      <c r="AA3138" s="56">
        <f t="shared" si="495"/>
        <v>-99</v>
      </c>
      <c r="AB3138" s="56">
        <f t="shared" si="496"/>
        <v>-99</v>
      </c>
      <c r="AC3138" s="56">
        <f t="shared" si="497"/>
        <v>-99</v>
      </c>
      <c r="AD3138" s="3"/>
      <c r="AE3138" s="82">
        <f>IF(D3138=1, 'adjustment factor'!$D$4, IF(D3138=-9,-999,IF(D3138="",-999,0)))</f>
        <v>-999</v>
      </c>
      <c r="AF3138" s="82">
        <f>IF(F3138=1, 'adjustment factor'!$D$5, IF(F3138=-9,-999,IF(F3138="",-999,0)))</f>
        <v>-999</v>
      </c>
      <c r="AG3138" s="82">
        <f>IF(E3138=1, 'adjustment factor'!$D$6, IF(E3138=-9,-999,IF(E3138="",-999,0)))</f>
        <v>-999</v>
      </c>
      <c r="AH3138" s="82">
        <f>IF(K3138&gt;=45,'adjustment factor'!$D$7,IF(K3138=-9,-1200,IF(K3138="",-1200,0)))</f>
        <v>-1200</v>
      </c>
      <c r="AI3138" s="82">
        <f>IF(L3138=1, 'adjustment factor'!$D$8, IF(L3138=-9,-999,IF(L3138="",-999,0)))</f>
        <v>-999</v>
      </c>
      <c r="AJ3138" s="82">
        <f>IF(AND(M3138&gt;=1,M3138&lt;=4),'adjustment factor'!$D$9,IF(M3138=-9,-999,IF(M3138=98,-999,IF(M3138=99,-999,IF(M3138="",-999,0)))))</f>
        <v>-999</v>
      </c>
      <c r="AK3138" s="82">
        <f>IF(H3138=1, 'adjustment factor'!$D$10, IF(H3138=-9,-999,IF(H3138="",-999,0)))</f>
        <v>-999</v>
      </c>
      <c r="AL3138" s="82">
        <f>IF(G3138=1, 'adjustment factor'!$D$11, IF(G3138=-9,-999,IF(G3138="",-999,0)))</f>
        <v>-999</v>
      </c>
      <c r="AM3138" s="82">
        <f>IF(I3138=1, 'adjustment factor'!$D$12, IF(I3138=-9,-999,IF(I3138="",-999,0)))</f>
        <v>-999</v>
      </c>
      <c r="AN3138" s="82">
        <f>IF(J3138=1, 'adjustment factor'!$D$13, IF(J3138=-9,-999,IF(J3138="",-999,0)))</f>
        <v>-999</v>
      </c>
      <c r="AO3138" s="82" t="str">
        <f t="shared" si="498"/>
        <v>-999</v>
      </c>
      <c r="AP3138" s="82" t="str">
        <f t="shared" si="499"/>
        <v>MISSING</v>
      </c>
    </row>
    <row r="3139" spans="2:42">
      <c r="B3139" s="207"/>
      <c r="C3139" s="35">
        <v>3135</v>
      </c>
      <c r="D3139" s="161"/>
      <c r="E3139" s="161"/>
      <c r="F3139" s="161"/>
      <c r="G3139" s="161"/>
      <c r="H3139" s="161"/>
      <c r="I3139" s="161"/>
      <c r="J3139" s="161"/>
      <c r="K3139" s="161"/>
      <c r="L3139" s="161"/>
      <c r="M3139" s="161"/>
      <c r="N3139" s="171"/>
      <c r="O3139" s="171"/>
      <c r="P3139" s="171"/>
      <c r="Q3139" s="171"/>
      <c r="R3139" s="171"/>
      <c r="S3139" s="171"/>
      <c r="T3139" s="208" t="str">
        <f t="shared" si="490"/>
        <v>MISSING</v>
      </c>
      <c r="U3139" s="208" t="str">
        <f t="shared" si="491"/>
        <v>MISSING</v>
      </c>
      <c r="X3139" s="56">
        <f t="shared" si="492"/>
        <v>-99</v>
      </c>
      <c r="Y3139" s="56">
        <f t="shared" si="493"/>
        <v>-99</v>
      </c>
      <c r="Z3139" s="56">
        <f t="shared" si="494"/>
        <v>-99</v>
      </c>
      <c r="AA3139" s="56">
        <f t="shared" si="495"/>
        <v>-99</v>
      </c>
      <c r="AB3139" s="56">
        <f t="shared" si="496"/>
        <v>-99</v>
      </c>
      <c r="AC3139" s="56">
        <f t="shared" si="497"/>
        <v>-99</v>
      </c>
      <c r="AD3139" s="3"/>
      <c r="AE3139" s="82">
        <f>IF(D3139=1, 'adjustment factor'!$D$4, IF(D3139=-9,-999,IF(D3139="",-999,0)))</f>
        <v>-999</v>
      </c>
      <c r="AF3139" s="82">
        <f>IF(F3139=1, 'adjustment factor'!$D$5, IF(F3139=-9,-999,IF(F3139="",-999,0)))</f>
        <v>-999</v>
      </c>
      <c r="AG3139" s="82">
        <f>IF(E3139=1, 'adjustment factor'!$D$6, IF(E3139=-9,-999,IF(E3139="",-999,0)))</f>
        <v>-999</v>
      </c>
      <c r="AH3139" s="82">
        <f>IF(K3139&gt;=45,'adjustment factor'!$D$7,IF(K3139=-9,-1200,IF(K3139="",-1200,0)))</f>
        <v>-1200</v>
      </c>
      <c r="AI3139" s="82">
        <f>IF(L3139=1, 'adjustment factor'!$D$8, IF(L3139=-9,-999,IF(L3139="",-999,0)))</f>
        <v>-999</v>
      </c>
      <c r="AJ3139" s="82">
        <f>IF(AND(M3139&gt;=1,M3139&lt;=4),'adjustment factor'!$D$9,IF(M3139=-9,-999,IF(M3139=98,-999,IF(M3139=99,-999,IF(M3139="",-999,0)))))</f>
        <v>-999</v>
      </c>
      <c r="AK3139" s="82">
        <f>IF(H3139=1, 'adjustment factor'!$D$10, IF(H3139=-9,-999,IF(H3139="",-999,0)))</f>
        <v>-999</v>
      </c>
      <c r="AL3139" s="82">
        <f>IF(G3139=1, 'adjustment factor'!$D$11, IF(G3139=-9,-999,IF(G3139="",-999,0)))</f>
        <v>-999</v>
      </c>
      <c r="AM3139" s="82">
        <f>IF(I3139=1, 'adjustment factor'!$D$12, IF(I3139=-9,-999,IF(I3139="",-999,0)))</f>
        <v>-999</v>
      </c>
      <c r="AN3139" s="82">
        <f>IF(J3139=1, 'adjustment factor'!$D$13, IF(J3139=-9,-999,IF(J3139="",-999,0)))</f>
        <v>-999</v>
      </c>
      <c r="AO3139" s="82" t="str">
        <f t="shared" si="498"/>
        <v>-999</v>
      </c>
      <c r="AP3139" s="82" t="str">
        <f t="shared" si="499"/>
        <v>MISSING</v>
      </c>
    </row>
    <row r="3140" spans="2:42">
      <c r="B3140" s="207"/>
      <c r="C3140" s="35">
        <v>3136</v>
      </c>
      <c r="D3140" s="161"/>
      <c r="E3140" s="161"/>
      <c r="F3140" s="161"/>
      <c r="G3140" s="161"/>
      <c r="H3140" s="161"/>
      <c r="I3140" s="161"/>
      <c r="J3140" s="161"/>
      <c r="K3140" s="161"/>
      <c r="L3140" s="161"/>
      <c r="M3140" s="161"/>
      <c r="N3140" s="171"/>
      <c r="O3140" s="171"/>
      <c r="P3140" s="171"/>
      <c r="Q3140" s="171"/>
      <c r="R3140" s="171"/>
      <c r="S3140" s="171"/>
      <c r="T3140" s="208" t="str">
        <f t="shared" si="490"/>
        <v>MISSING</v>
      </c>
      <c r="U3140" s="208" t="str">
        <f t="shared" si="491"/>
        <v>MISSING</v>
      </c>
      <c r="X3140" s="56">
        <f t="shared" si="492"/>
        <v>-99</v>
      </c>
      <c r="Y3140" s="56">
        <f t="shared" si="493"/>
        <v>-99</v>
      </c>
      <c r="Z3140" s="56">
        <f t="shared" si="494"/>
        <v>-99</v>
      </c>
      <c r="AA3140" s="56">
        <f t="shared" si="495"/>
        <v>-99</v>
      </c>
      <c r="AB3140" s="56">
        <f t="shared" si="496"/>
        <v>-99</v>
      </c>
      <c r="AC3140" s="56">
        <f t="shared" si="497"/>
        <v>-99</v>
      </c>
      <c r="AD3140" s="3"/>
      <c r="AE3140" s="82">
        <f>IF(D3140=1, 'adjustment factor'!$D$4, IF(D3140=-9,-999,IF(D3140="",-999,0)))</f>
        <v>-999</v>
      </c>
      <c r="AF3140" s="82">
        <f>IF(F3140=1, 'adjustment factor'!$D$5, IF(F3140=-9,-999,IF(F3140="",-999,0)))</f>
        <v>-999</v>
      </c>
      <c r="AG3140" s="82">
        <f>IF(E3140=1, 'adjustment factor'!$D$6, IF(E3140=-9,-999,IF(E3140="",-999,0)))</f>
        <v>-999</v>
      </c>
      <c r="AH3140" s="82">
        <f>IF(K3140&gt;=45,'adjustment factor'!$D$7,IF(K3140=-9,-1200,IF(K3140="",-1200,0)))</f>
        <v>-1200</v>
      </c>
      <c r="AI3140" s="82">
        <f>IF(L3140=1, 'adjustment factor'!$D$8, IF(L3140=-9,-999,IF(L3140="",-999,0)))</f>
        <v>-999</v>
      </c>
      <c r="AJ3140" s="82">
        <f>IF(AND(M3140&gt;=1,M3140&lt;=4),'adjustment factor'!$D$9,IF(M3140=-9,-999,IF(M3140=98,-999,IF(M3140=99,-999,IF(M3140="",-999,0)))))</f>
        <v>-999</v>
      </c>
      <c r="AK3140" s="82">
        <f>IF(H3140=1, 'adjustment factor'!$D$10, IF(H3140=-9,-999,IF(H3140="",-999,0)))</f>
        <v>-999</v>
      </c>
      <c r="AL3140" s="82">
        <f>IF(G3140=1, 'adjustment factor'!$D$11, IF(G3140=-9,-999,IF(G3140="",-999,0)))</f>
        <v>-999</v>
      </c>
      <c r="AM3140" s="82">
        <f>IF(I3140=1, 'adjustment factor'!$D$12, IF(I3140=-9,-999,IF(I3140="",-999,0)))</f>
        <v>-999</v>
      </c>
      <c r="AN3140" s="82">
        <f>IF(J3140=1, 'adjustment factor'!$D$13, IF(J3140=-9,-999,IF(J3140="",-999,0)))</f>
        <v>-999</v>
      </c>
      <c r="AO3140" s="82" t="str">
        <f t="shared" si="498"/>
        <v>-999</v>
      </c>
      <c r="AP3140" s="82" t="str">
        <f t="shared" si="499"/>
        <v>MISSING</v>
      </c>
    </row>
    <row r="3141" spans="2:42">
      <c r="B3141" s="207"/>
      <c r="C3141" s="35">
        <v>3137</v>
      </c>
      <c r="D3141" s="161"/>
      <c r="E3141" s="161"/>
      <c r="F3141" s="161"/>
      <c r="G3141" s="161"/>
      <c r="H3141" s="161"/>
      <c r="I3141" s="161"/>
      <c r="J3141" s="161"/>
      <c r="K3141" s="161"/>
      <c r="L3141" s="161"/>
      <c r="M3141" s="161"/>
      <c r="N3141" s="171"/>
      <c r="O3141" s="171"/>
      <c r="P3141" s="171"/>
      <c r="Q3141" s="171"/>
      <c r="R3141" s="171"/>
      <c r="S3141" s="171"/>
      <c r="T3141" s="208" t="str">
        <f t="shared" si="490"/>
        <v>MISSING</v>
      </c>
      <c r="U3141" s="208" t="str">
        <f t="shared" si="491"/>
        <v>MISSING</v>
      </c>
      <c r="X3141" s="56">
        <f t="shared" si="492"/>
        <v>-99</v>
      </c>
      <c r="Y3141" s="56">
        <f t="shared" si="493"/>
        <v>-99</v>
      </c>
      <c r="Z3141" s="56">
        <f t="shared" si="494"/>
        <v>-99</v>
      </c>
      <c r="AA3141" s="56">
        <f t="shared" si="495"/>
        <v>-99</v>
      </c>
      <c r="AB3141" s="56">
        <f t="shared" si="496"/>
        <v>-99</v>
      </c>
      <c r="AC3141" s="56">
        <f t="shared" si="497"/>
        <v>-99</v>
      </c>
      <c r="AD3141" s="3"/>
      <c r="AE3141" s="82">
        <f>IF(D3141=1, 'adjustment factor'!$D$4, IF(D3141=-9,-999,IF(D3141="",-999,0)))</f>
        <v>-999</v>
      </c>
      <c r="AF3141" s="82">
        <f>IF(F3141=1, 'adjustment factor'!$D$5, IF(F3141=-9,-999,IF(F3141="",-999,0)))</f>
        <v>-999</v>
      </c>
      <c r="AG3141" s="82">
        <f>IF(E3141=1, 'adjustment factor'!$D$6, IF(E3141=-9,-999,IF(E3141="",-999,0)))</f>
        <v>-999</v>
      </c>
      <c r="AH3141" s="82">
        <f>IF(K3141&gt;=45,'adjustment factor'!$D$7,IF(K3141=-9,-1200,IF(K3141="",-1200,0)))</f>
        <v>-1200</v>
      </c>
      <c r="AI3141" s="82">
        <f>IF(L3141=1, 'adjustment factor'!$D$8, IF(L3141=-9,-999,IF(L3141="",-999,0)))</f>
        <v>-999</v>
      </c>
      <c r="AJ3141" s="82">
        <f>IF(AND(M3141&gt;=1,M3141&lt;=4),'adjustment factor'!$D$9,IF(M3141=-9,-999,IF(M3141=98,-999,IF(M3141=99,-999,IF(M3141="",-999,0)))))</f>
        <v>-999</v>
      </c>
      <c r="AK3141" s="82">
        <f>IF(H3141=1, 'adjustment factor'!$D$10, IF(H3141=-9,-999,IF(H3141="",-999,0)))</f>
        <v>-999</v>
      </c>
      <c r="AL3141" s="82">
        <f>IF(G3141=1, 'adjustment factor'!$D$11, IF(G3141=-9,-999,IF(G3141="",-999,0)))</f>
        <v>-999</v>
      </c>
      <c r="AM3141" s="82">
        <f>IF(I3141=1, 'adjustment factor'!$D$12, IF(I3141=-9,-999,IF(I3141="",-999,0)))</f>
        <v>-999</v>
      </c>
      <c r="AN3141" s="82">
        <f>IF(J3141=1, 'adjustment factor'!$D$13, IF(J3141=-9,-999,IF(J3141="",-999,0)))</f>
        <v>-999</v>
      </c>
      <c r="AO3141" s="82" t="str">
        <f t="shared" si="498"/>
        <v>-999</v>
      </c>
      <c r="AP3141" s="82" t="str">
        <f t="shared" si="499"/>
        <v>MISSING</v>
      </c>
    </row>
    <row r="3142" spans="2:42">
      <c r="B3142" s="207"/>
      <c r="C3142" s="35">
        <v>3138</v>
      </c>
      <c r="D3142" s="161"/>
      <c r="E3142" s="161"/>
      <c r="F3142" s="161"/>
      <c r="G3142" s="161"/>
      <c r="H3142" s="161"/>
      <c r="I3142" s="161"/>
      <c r="J3142" s="161"/>
      <c r="K3142" s="161"/>
      <c r="L3142" s="161"/>
      <c r="M3142" s="161"/>
      <c r="N3142" s="171"/>
      <c r="O3142" s="171"/>
      <c r="P3142" s="171"/>
      <c r="Q3142" s="171"/>
      <c r="R3142" s="171"/>
      <c r="S3142" s="171"/>
      <c r="T3142" s="208" t="str">
        <f t="shared" si="490"/>
        <v>MISSING</v>
      </c>
      <c r="U3142" s="208" t="str">
        <f t="shared" si="491"/>
        <v>MISSING</v>
      </c>
      <c r="X3142" s="56">
        <f t="shared" si="492"/>
        <v>-99</v>
      </c>
      <c r="Y3142" s="56">
        <f t="shared" si="493"/>
        <v>-99</v>
      </c>
      <c r="Z3142" s="56">
        <f t="shared" si="494"/>
        <v>-99</v>
      </c>
      <c r="AA3142" s="56">
        <f t="shared" si="495"/>
        <v>-99</v>
      </c>
      <c r="AB3142" s="56">
        <f t="shared" si="496"/>
        <v>-99</v>
      </c>
      <c r="AC3142" s="56">
        <f t="shared" si="497"/>
        <v>-99</v>
      </c>
      <c r="AD3142" s="3"/>
      <c r="AE3142" s="82">
        <f>IF(D3142=1, 'adjustment factor'!$D$4, IF(D3142=-9,-999,IF(D3142="",-999,0)))</f>
        <v>-999</v>
      </c>
      <c r="AF3142" s="82">
        <f>IF(F3142=1, 'adjustment factor'!$D$5, IF(F3142=-9,-999,IF(F3142="",-999,0)))</f>
        <v>-999</v>
      </c>
      <c r="AG3142" s="82">
        <f>IF(E3142=1, 'adjustment factor'!$D$6, IF(E3142=-9,-999,IF(E3142="",-999,0)))</f>
        <v>-999</v>
      </c>
      <c r="AH3142" s="82">
        <f>IF(K3142&gt;=45,'adjustment factor'!$D$7,IF(K3142=-9,-1200,IF(K3142="",-1200,0)))</f>
        <v>-1200</v>
      </c>
      <c r="AI3142" s="82">
        <f>IF(L3142=1, 'adjustment factor'!$D$8, IF(L3142=-9,-999,IF(L3142="",-999,0)))</f>
        <v>-999</v>
      </c>
      <c r="AJ3142" s="82">
        <f>IF(AND(M3142&gt;=1,M3142&lt;=4),'adjustment factor'!$D$9,IF(M3142=-9,-999,IF(M3142=98,-999,IF(M3142=99,-999,IF(M3142="",-999,0)))))</f>
        <v>-999</v>
      </c>
      <c r="AK3142" s="82">
        <f>IF(H3142=1, 'adjustment factor'!$D$10, IF(H3142=-9,-999,IF(H3142="",-999,0)))</f>
        <v>-999</v>
      </c>
      <c r="AL3142" s="82">
        <f>IF(G3142=1, 'adjustment factor'!$D$11, IF(G3142=-9,-999,IF(G3142="",-999,0)))</f>
        <v>-999</v>
      </c>
      <c r="AM3142" s="82">
        <f>IF(I3142=1, 'adjustment factor'!$D$12, IF(I3142=-9,-999,IF(I3142="",-999,0)))</f>
        <v>-999</v>
      </c>
      <c r="AN3142" s="82">
        <f>IF(J3142=1, 'adjustment factor'!$D$13, IF(J3142=-9,-999,IF(J3142="",-999,0)))</f>
        <v>-999</v>
      </c>
      <c r="AO3142" s="82" t="str">
        <f t="shared" si="498"/>
        <v>-999</v>
      </c>
      <c r="AP3142" s="82" t="str">
        <f t="shared" si="499"/>
        <v>MISSING</v>
      </c>
    </row>
    <row r="3143" spans="2:42">
      <c r="B3143" s="207"/>
      <c r="C3143" s="35">
        <v>3139</v>
      </c>
      <c r="D3143" s="161"/>
      <c r="E3143" s="161"/>
      <c r="F3143" s="161"/>
      <c r="G3143" s="161"/>
      <c r="H3143" s="161"/>
      <c r="I3143" s="161"/>
      <c r="J3143" s="161"/>
      <c r="K3143" s="161"/>
      <c r="L3143" s="161"/>
      <c r="M3143" s="161"/>
      <c r="N3143" s="171"/>
      <c r="O3143" s="171"/>
      <c r="P3143" s="171"/>
      <c r="Q3143" s="171"/>
      <c r="R3143" s="171"/>
      <c r="S3143" s="171"/>
      <c r="T3143" s="208" t="str">
        <f t="shared" si="490"/>
        <v>MISSING</v>
      </c>
      <c r="U3143" s="208" t="str">
        <f t="shared" si="491"/>
        <v>MISSING</v>
      </c>
      <c r="X3143" s="56">
        <f t="shared" si="492"/>
        <v>-99</v>
      </c>
      <c r="Y3143" s="56">
        <f t="shared" si="493"/>
        <v>-99</v>
      </c>
      <c r="Z3143" s="56">
        <f t="shared" si="494"/>
        <v>-99</v>
      </c>
      <c r="AA3143" s="56">
        <f t="shared" si="495"/>
        <v>-99</v>
      </c>
      <c r="AB3143" s="56">
        <f t="shared" si="496"/>
        <v>-99</v>
      </c>
      <c r="AC3143" s="56">
        <f t="shared" si="497"/>
        <v>-99</v>
      </c>
      <c r="AD3143" s="3"/>
      <c r="AE3143" s="82">
        <f>IF(D3143=1, 'adjustment factor'!$D$4, IF(D3143=-9,-999,IF(D3143="",-999,0)))</f>
        <v>-999</v>
      </c>
      <c r="AF3143" s="82">
        <f>IF(F3143=1, 'adjustment factor'!$D$5, IF(F3143=-9,-999,IF(F3143="",-999,0)))</f>
        <v>-999</v>
      </c>
      <c r="AG3143" s="82">
        <f>IF(E3143=1, 'adjustment factor'!$D$6, IF(E3143=-9,-999,IF(E3143="",-999,0)))</f>
        <v>-999</v>
      </c>
      <c r="AH3143" s="82">
        <f>IF(K3143&gt;=45,'adjustment factor'!$D$7,IF(K3143=-9,-1200,IF(K3143="",-1200,0)))</f>
        <v>-1200</v>
      </c>
      <c r="AI3143" s="82">
        <f>IF(L3143=1, 'adjustment factor'!$D$8, IF(L3143=-9,-999,IF(L3143="",-999,0)))</f>
        <v>-999</v>
      </c>
      <c r="AJ3143" s="82">
        <f>IF(AND(M3143&gt;=1,M3143&lt;=4),'adjustment factor'!$D$9,IF(M3143=-9,-999,IF(M3143=98,-999,IF(M3143=99,-999,IF(M3143="",-999,0)))))</f>
        <v>-999</v>
      </c>
      <c r="AK3143" s="82">
        <f>IF(H3143=1, 'adjustment factor'!$D$10, IF(H3143=-9,-999,IF(H3143="",-999,0)))</f>
        <v>-999</v>
      </c>
      <c r="AL3143" s="82">
        <f>IF(G3143=1, 'adjustment factor'!$D$11, IF(G3143=-9,-999,IF(G3143="",-999,0)))</f>
        <v>-999</v>
      </c>
      <c r="AM3143" s="82">
        <f>IF(I3143=1, 'adjustment factor'!$D$12, IF(I3143=-9,-999,IF(I3143="",-999,0)))</f>
        <v>-999</v>
      </c>
      <c r="AN3143" s="82">
        <f>IF(J3143=1, 'adjustment factor'!$D$13, IF(J3143=-9,-999,IF(J3143="",-999,0)))</f>
        <v>-999</v>
      </c>
      <c r="AO3143" s="82" t="str">
        <f t="shared" si="498"/>
        <v>-999</v>
      </c>
      <c r="AP3143" s="82" t="str">
        <f t="shared" si="499"/>
        <v>MISSING</v>
      </c>
    </row>
    <row r="3144" spans="2:42">
      <c r="B3144" s="207"/>
      <c r="C3144" s="35">
        <v>3140</v>
      </c>
      <c r="D3144" s="161"/>
      <c r="E3144" s="161"/>
      <c r="F3144" s="161"/>
      <c r="G3144" s="161"/>
      <c r="H3144" s="161"/>
      <c r="I3144" s="161"/>
      <c r="J3144" s="161"/>
      <c r="K3144" s="161"/>
      <c r="L3144" s="161"/>
      <c r="M3144" s="161"/>
      <c r="N3144" s="171"/>
      <c r="O3144" s="171"/>
      <c r="P3144" s="171"/>
      <c r="Q3144" s="171"/>
      <c r="R3144" s="171"/>
      <c r="S3144" s="171"/>
      <c r="T3144" s="208" t="str">
        <f t="shared" si="490"/>
        <v>MISSING</v>
      </c>
      <c r="U3144" s="208" t="str">
        <f t="shared" si="491"/>
        <v>MISSING</v>
      </c>
      <c r="X3144" s="56">
        <f t="shared" si="492"/>
        <v>-99</v>
      </c>
      <c r="Y3144" s="56">
        <f t="shared" si="493"/>
        <v>-99</v>
      </c>
      <c r="Z3144" s="56">
        <f t="shared" si="494"/>
        <v>-99</v>
      </c>
      <c r="AA3144" s="56">
        <f t="shared" si="495"/>
        <v>-99</v>
      </c>
      <c r="AB3144" s="56">
        <f t="shared" si="496"/>
        <v>-99</v>
      </c>
      <c r="AC3144" s="56">
        <f t="shared" si="497"/>
        <v>-99</v>
      </c>
      <c r="AD3144" s="3"/>
      <c r="AE3144" s="82">
        <f>IF(D3144=1, 'adjustment factor'!$D$4, IF(D3144=-9,-999,IF(D3144="",-999,0)))</f>
        <v>-999</v>
      </c>
      <c r="AF3144" s="82">
        <f>IF(F3144=1, 'adjustment factor'!$D$5, IF(F3144=-9,-999,IF(F3144="",-999,0)))</f>
        <v>-999</v>
      </c>
      <c r="AG3144" s="82">
        <f>IF(E3144=1, 'adjustment factor'!$D$6, IF(E3144=-9,-999,IF(E3144="",-999,0)))</f>
        <v>-999</v>
      </c>
      <c r="AH3144" s="82">
        <f>IF(K3144&gt;=45,'adjustment factor'!$D$7,IF(K3144=-9,-1200,IF(K3144="",-1200,0)))</f>
        <v>-1200</v>
      </c>
      <c r="AI3144" s="82">
        <f>IF(L3144=1, 'adjustment factor'!$D$8, IF(L3144=-9,-999,IF(L3144="",-999,0)))</f>
        <v>-999</v>
      </c>
      <c r="AJ3144" s="82">
        <f>IF(AND(M3144&gt;=1,M3144&lt;=4),'adjustment factor'!$D$9,IF(M3144=-9,-999,IF(M3144=98,-999,IF(M3144=99,-999,IF(M3144="",-999,0)))))</f>
        <v>-999</v>
      </c>
      <c r="AK3144" s="82">
        <f>IF(H3144=1, 'adjustment factor'!$D$10, IF(H3144=-9,-999,IF(H3144="",-999,0)))</f>
        <v>-999</v>
      </c>
      <c r="AL3144" s="82">
        <f>IF(G3144=1, 'adjustment factor'!$D$11, IF(G3144=-9,-999,IF(G3144="",-999,0)))</f>
        <v>-999</v>
      </c>
      <c r="AM3144" s="82">
        <f>IF(I3144=1, 'adjustment factor'!$D$12, IF(I3144=-9,-999,IF(I3144="",-999,0)))</f>
        <v>-999</v>
      </c>
      <c r="AN3144" s="82">
        <f>IF(J3144=1, 'adjustment factor'!$D$13, IF(J3144=-9,-999,IF(J3144="",-999,0)))</f>
        <v>-999</v>
      </c>
      <c r="AO3144" s="82" t="str">
        <f t="shared" si="498"/>
        <v>-999</v>
      </c>
      <c r="AP3144" s="82" t="str">
        <f t="shared" si="499"/>
        <v>MISSING</v>
      </c>
    </row>
    <row r="3145" spans="2:42">
      <c r="B3145" s="207"/>
      <c r="C3145" s="35">
        <v>3141</v>
      </c>
      <c r="D3145" s="161"/>
      <c r="E3145" s="161"/>
      <c r="F3145" s="161"/>
      <c r="G3145" s="161"/>
      <c r="H3145" s="161"/>
      <c r="I3145" s="161"/>
      <c r="J3145" s="161"/>
      <c r="K3145" s="161"/>
      <c r="L3145" s="161"/>
      <c r="M3145" s="161"/>
      <c r="N3145" s="171"/>
      <c r="O3145" s="171"/>
      <c r="P3145" s="171"/>
      <c r="Q3145" s="171"/>
      <c r="R3145" s="171"/>
      <c r="S3145" s="171"/>
      <c r="T3145" s="208" t="str">
        <f t="shared" si="490"/>
        <v>MISSING</v>
      </c>
      <c r="U3145" s="208" t="str">
        <f t="shared" si="491"/>
        <v>MISSING</v>
      </c>
      <c r="X3145" s="56">
        <f t="shared" si="492"/>
        <v>-99</v>
      </c>
      <c r="Y3145" s="56">
        <f t="shared" si="493"/>
        <v>-99</v>
      </c>
      <c r="Z3145" s="56">
        <f t="shared" si="494"/>
        <v>-99</v>
      </c>
      <c r="AA3145" s="56">
        <f t="shared" si="495"/>
        <v>-99</v>
      </c>
      <c r="AB3145" s="56">
        <f t="shared" si="496"/>
        <v>-99</v>
      </c>
      <c r="AC3145" s="56">
        <f t="shared" si="497"/>
        <v>-99</v>
      </c>
      <c r="AD3145" s="3"/>
      <c r="AE3145" s="82">
        <f>IF(D3145=1, 'adjustment factor'!$D$4, IF(D3145=-9,-999,IF(D3145="",-999,0)))</f>
        <v>-999</v>
      </c>
      <c r="AF3145" s="82">
        <f>IF(F3145=1, 'adjustment factor'!$D$5, IF(F3145=-9,-999,IF(F3145="",-999,0)))</f>
        <v>-999</v>
      </c>
      <c r="AG3145" s="82">
        <f>IF(E3145=1, 'adjustment factor'!$D$6, IF(E3145=-9,-999,IF(E3145="",-999,0)))</f>
        <v>-999</v>
      </c>
      <c r="AH3145" s="82">
        <f>IF(K3145&gt;=45,'adjustment factor'!$D$7,IF(K3145=-9,-1200,IF(K3145="",-1200,0)))</f>
        <v>-1200</v>
      </c>
      <c r="AI3145" s="82">
        <f>IF(L3145=1, 'adjustment factor'!$D$8, IF(L3145=-9,-999,IF(L3145="",-999,0)))</f>
        <v>-999</v>
      </c>
      <c r="AJ3145" s="82">
        <f>IF(AND(M3145&gt;=1,M3145&lt;=4),'adjustment factor'!$D$9,IF(M3145=-9,-999,IF(M3145=98,-999,IF(M3145=99,-999,IF(M3145="",-999,0)))))</f>
        <v>-999</v>
      </c>
      <c r="AK3145" s="82">
        <f>IF(H3145=1, 'adjustment factor'!$D$10, IF(H3145=-9,-999,IF(H3145="",-999,0)))</f>
        <v>-999</v>
      </c>
      <c r="AL3145" s="82">
        <f>IF(G3145=1, 'adjustment factor'!$D$11, IF(G3145=-9,-999,IF(G3145="",-999,0)))</f>
        <v>-999</v>
      </c>
      <c r="AM3145" s="82">
        <f>IF(I3145=1, 'adjustment factor'!$D$12, IF(I3145=-9,-999,IF(I3145="",-999,0)))</f>
        <v>-999</v>
      </c>
      <c r="AN3145" s="82">
        <f>IF(J3145=1, 'adjustment factor'!$D$13, IF(J3145=-9,-999,IF(J3145="",-999,0)))</f>
        <v>-999</v>
      </c>
      <c r="AO3145" s="82" t="str">
        <f t="shared" si="498"/>
        <v>-999</v>
      </c>
      <c r="AP3145" s="82" t="str">
        <f t="shared" si="499"/>
        <v>MISSING</v>
      </c>
    </row>
    <row r="3146" spans="2:42">
      <c r="B3146" s="207"/>
      <c r="C3146" s="35">
        <v>3142</v>
      </c>
      <c r="D3146" s="161"/>
      <c r="E3146" s="161"/>
      <c r="F3146" s="161"/>
      <c r="G3146" s="161"/>
      <c r="H3146" s="161"/>
      <c r="I3146" s="161"/>
      <c r="J3146" s="161"/>
      <c r="K3146" s="161"/>
      <c r="L3146" s="161"/>
      <c r="M3146" s="161"/>
      <c r="N3146" s="171"/>
      <c r="O3146" s="171"/>
      <c r="P3146" s="171"/>
      <c r="Q3146" s="171"/>
      <c r="R3146" s="171"/>
      <c r="S3146" s="171"/>
      <c r="T3146" s="208" t="str">
        <f t="shared" si="490"/>
        <v>MISSING</v>
      </c>
      <c r="U3146" s="208" t="str">
        <f t="shared" si="491"/>
        <v>MISSING</v>
      </c>
      <c r="X3146" s="56">
        <f t="shared" si="492"/>
        <v>-99</v>
      </c>
      <c r="Y3146" s="56">
        <f t="shared" si="493"/>
        <v>-99</v>
      </c>
      <c r="Z3146" s="56">
        <f t="shared" si="494"/>
        <v>-99</v>
      </c>
      <c r="AA3146" s="56">
        <f t="shared" si="495"/>
        <v>-99</v>
      </c>
      <c r="AB3146" s="56">
        <f t="shared" si="496"/>
        <v>-99</v>
      </c>
      <c r="AC3146" s="56">
        <f t="shared" si="497"/>
        <v>-99</v>
      </c>
      <c r="AD3146" s="3"/>
      <c r="AE3146" s="82">
        <f>IF(D3146=1, 'adjustment factor'!$D$4, IF(D3146=-9,-999,IF(D3146="",-999,0)))</f>
        <v>-999</v>
      </c>
      <c r="AF3146" s="82">
        <f>IF(F3146=1, 'adjustment factor'!$D$5, IF(F3146=-9,-999,IF(F3146="",-999,0)))</f>
        <v>-999</v>
      </c>
      <c r="AG3146" s="82">
        <f>IF(E3146=1, 'adjustment factor'!$D$6, IF(E3146=-9,-999,IF(E3146="",-999,0)))</f>
        <v>-999</v>
      </c>
      <c r="AH3146" s="82">
        <f>IF(K3146&gt;=45,'adjustment factor'!$D$7,IF(K3146=-9,-1200,IF(K3146="",-1200,0)))</f>
        <v>-1200</v>
      </c>
      <c r="AI3146" s="82">
        <f>IF(L3146=1, 'adjustment factor'!$D$8, IF(L3146=-9,-999,IF(L3146="",-999,0)))</f>
        <v>-999</v>
      </c>
      <c r="AJ3146" s="82">
        <f>IF(AND(M3146&gt;=1,M3146&lt;=4),'adjustment factor'!$D$9,IF(M3146=-9,-999,IF(M3146=98,-999,IF(M3146=99,-999,IF(M3146="",-999,0)))))</f>
        <v>-999</v>
      </c>
      <c r="AK3146" s="82">
        <f>IF(H3146=1, 'adjustment factor'!$D$10, IF(H3146=-9,-999,IF(H3146="",-999,0)))</f>
        <v>-999</v>
      </c>
      <c r="AL3146" s="82">
        <f>IF(G3146=1, 'adjustment factor'!$D$11, IF(G3146=-9,-999,IF(G3146="",-999,0)))</f>
        <v>-999</v>
      </c>
      <c r="AM3146" s="82">
        <f>IF(I3146=1, 'adjustment factor'!$D$12, IF(I3146=-9,-999,IF(I3146="",-999,0)))</f>
        <v>-999</v>
      </c>
      <c r="AN3146" s="82">
        <f>IF(J3146=1, 'adjustment factor'!$D$13, IF(J3146=-9,-999,IF(J3146="",-999,0)))</f>
        <v>-999</v>
      </c>
      <c r="AO3146" s="82" t="str">
        <f t="shared" si="498"/>
        <v>-999</v>
      </c>
      <c r="AP3146" s="82" t="str">
        <f t="shared" si="499"/>
        <v>MISSING</v>
      </c>
    </row>
    <row r="3147" spans="2:42">
      <c r="B3147" s="207"/>
      <c r="C3147" s="35">
        <v>3143</v>
      </c>
      <c r="D3147" s="161"/>
      <c r="E3147" s="161"/>
      <c r="F3147" s="161"/>
      <c r="G3147" s="161"/>
      <c r="H3147" s="161"/>
      <c r="I3147" s="161"/>
      <c r="J3147" s="161"/>
      <c r="K3147" s="161"/>
      <c r="L3147" s="161"/>
      <c r="M3147" s="161"/>
      <c r="N3147" s="171"/>
      <c r="O3147" s="171"/>
      <c r="P3147" s="171"/>
      <c r="Q3147" s="171"/>
      <c r="R3147" s="171"/>
      <c r="S3147" s="171"/>
      <c r="T3147" s="208" t="str">
        <f t="shared" si="490"/>
        <v>MISSING</v>
      </c>
      <c r="U3147" s="208" t="str">
        <f t="shared" si="491"/>
        <v>MISSING</v>
      </c>
      <c r="X3147" s="56">
        <f t="shared" si="492"/>
        <v>-99</v>
      </c>
      <c r="Y3147" s="56">
        <f t="shared" si="493"/>
        <v>-99</v>
      </c>
      <c r="Z3147" s="56">
        <f t="shared" si="494"/>
        <v>-99</v>
      </c>
      <c r="AA3147" s="56">
        <f t="shared" si="495"/>
        <v>-99</v>
      </c>
      <c r="AB3147" s="56">
        <f t="shared" si="496"/>
        <v>-99</v>
      </c>
      <c r="AC3147" s="56">
        <f t="shared" si="497"/>
        <v>-99</v>
      </c>
      <c r="AD3147" s="3"/>
      <c r="AE3147" s="82">
        <f>IF(D3147=1, 'adjustment factor'!$D$4, IF(D3147=-9,-999,IF(D3147="",-999,0)))</f>
        <v>-999</v>
      </c>
      <c r="AF3147" s="82">
        <f>IF(F3147=1, 'adjustment factor'!$D$5, IF(F3147=-9,-999,IF(F3147="",-999,0)))</f>
        <v>-999</v>
      </c>
      <c r="AG3147" s="82">
        <f>IF(E3147=1, 'adjustment factor'!$D$6, IF(E3147=-9,-999,IF(E3147="",-999,0)))</f>
        <v>-999</v>
      </c>
      <c r="AH3147" s="82">
        <f>IF(K3147&gt;=45,'adjustment factor'!$D$7,IF(K3147=-9,-1200,IF(K3147="",-1200,0)))</f>
        <v>-1200</v>
      </c>
      <c r="AI3147" s="82">
        <f>IF(L3147=1, 'adjustment factor'!$D$8, IF(L3147=-9,-999,IF(L3147="",-999,0)))</f>
        <v>-999</v>
      </c>
      <c r="AJ3147" s="82">
        <f>IF(AND(M3147&gt;=1,M3147&lt;=4),'adjustment factor'!$D$9,IF(M3147=-9,-999,IF(M3147=98,-999,IF(M3147=99,-999,IF(M3147="",-999,0)))))</f>
        <v>-999</v>
      </c>
      <c r="AK3147" s="82">
        <f>IF(H3147=1, 'adjustment factor'!$D$10, IF(H3147=-9,-999,IF(H3147="",-999,0)))</f>
        <v>-999</v>
      </c>
      <c r="AL3147" s="82">
        <f>IF(G3147=1, 'adjustment factor'!$D$11, IF(G3147=-9,-999,IF(G3147="",-999,0)))</f>
        <v>-999</v>
      </c>
      <c r="AM3147" s="82">
        <f>IF(I3147=1, 'adjustment factor'!$D$12, IF(I3147=-9,-999,IF(I3147="",-999,0)))</f>
        <v>-999</v>
      </c>
      <c r="AN3147" s="82">
        <f>IF(J3147=1, 'adjustment factor'!$D$13, IF(J3147=-9,-999,IF(J3147="",-999,0)))</f>
        <v>-999</v>
      </c>
      <c r="AO3147" s="82" t="str">
        <f t="shared" si="498"/>
        <v>-999</v>
      </c>
      <c r="AP3147" s="82" t="str">
        <f t="shared" si="499"/>
        <v>MISSING</v>
      </c>
    </row>
    <row r="3148" spans="2:42">
      <c r="B3148" s="207"/>
      <c r="C3148" s="35">
        <v>3144</v>
      </c>
      <c r="D3148" s="161"/>
      <c r="E3148" s="161"/>
      <c r="F3148" s="161"/>
      <c r="G3148" s="161"/>
      <c r="H3148" s="161"/>
      <c r="I3148" s="161"/>
      <c r="J3148" s="161"/>
      <c r="K3148" s="161"/>
      <c r="L3148" s="161"/>
      <c r="M3148" s="161"/>
      <c r="N3148" s="171"/>
      <c r="O3148" s="171"/>
      <c r="P3148" s="171"/>
      <c r="Q3148" s="171"/>
      <c r="R3148" s="171"/>
      <c r="S3148" s="171"/>
      <c r="T3148" s="208" t="str">
        <f t="shared" si="490"/>
        <v>MISSING</v>
      </c>
      <c r="U3148" s="208" t="str">
        <f t="shared" si="491"/>
        <v>MISSING</v>
      </c>
      <c r="X3148" s="56">
        <f t="shared" si="492"/>
        <v>-99</v>
      </c>
      <c r="Y3148" s="56">
        <f t="shared" si="493"/>
        <v>-99</v>
      </c>
      <c r="Z3148" s="56">
        <f t="shared" si="494"/>
        <v>-99</v>
      </c>
      <c r="AA3148" s="56">
        <f t="shared" si="495"/>
        <v>-99</v>
      </c>
      <c r="AB3148" s="56">
        <f t="shared" si="496"/>
        <v>-99</v>
      </c>
      <c r="AC3148" s="56">
        <f t="shared" si="497"/>
        <v>-99</v>
      </c>
      <c r="AD3148" s="3"/>
      <c r="AE3148" s="82">
        <f>IF(D3148=1, 'adjustment factor'!$D$4, IF(D3148=-9,-999,IF(D3148="",-999,0)))</f>
        <v>-999</v>
      </c>
      <c r="AF3148" s="82">
        <f>IF(F3148=1, 'adjustment factor'!$D$5, IF(F3148=-9,-999,IF(F3148="",-999,0)))</f>
        <v>-999</v>
      </c>
      <c r="AG3148" s="82">
        <f>IF(E3148=1, 'adjustment factor'!$D$6, IF(E3148=-9,-999,IF(E3148="",-999,0)))</f>
        <v>-999</v>
      </c>
      <c r="AH3148" s="82">
        <f>IF(K3148&gt;=45,'adjustment factor'!$D$7,IF(K3148=-9,-1200,IF(K3148="",-1200,0)))</f>
        <v>-1200</v>
      </c>
      <c r="AI3148" s="82">
        <f>IF(L3148=1, 'adjustment factor'!$D$8, IF(L3148=-9,-999,IF(L3148="",-999,0)))</f>
        <v>-999</v>
      </c>
      <c r="AJ3148" s="82">
        <f>IF(AND(M3148&gt;=1,M3148&lt;=4),'adjustment factor'!$D$9,IF(M3148=-9,-999,IF(M3148=98,-999,IF(M3148=99,-999,IF(M3148="",-999,0)))))</f>
        <v>-999</v>
      </c>
      <c r="AK3148" s="82">
        <f>IF(H3148=1, 'adjustment factor'!$D$10, IF(H3148=-9,-999,IF(H3148="",-999,0)))</f>
        <v>-999</v>
      </c>
      <c r="AL3148" s="82">
        <f>IF(G3148=1, 'adjustment factor'!$D$11, IF(G3148=-9,-999,IF(G3148="",-999,0)))</f>
        <v>-999</v>
      </c>
      <c r="AM3148" s="82">
        <f>IF(I3148=1, 'adjustment factor'!$D$12, IF(I3148=-9,-999,IF(I3148="",-999,0)))</f>
        <v>-999</v>
      </c>
      <c r="AN3148" s="82">
        <f>IF(J3148=1, 'adjustment factor'!$D$13, IF(J3148=-9,-999,IF(J3148="",-999,0)))</f>
        <v>-999</v>
      </c>
      <c r="AO3148" s="82" t="str">
        <f t="shared" si="498"/>
        <v>-999</v>
      </c>
      <c r="AP3148" s="82" t="str">
        <f t="shared" si="499"/>
        <v>MISSING</v>
      </c>
    </row>
    <row r="3149" spans="2:42">
      <c r="B3149" s="207"/>
      <c r="C3149" s="35">
        <v>3145</v>
      </c>
      <c r="D3149" s="161"/>
      <c r="E3149" s="161"/>
      <c r="F3149" s="161"/>
      <c r="G3149" s="161"/>
      <c r="H3149" s="161"/>
      <c r="I3149" s="161"/>
      <c r="J3149" s="161"/>
      <c r="K3149" s="161"/>
      <c r="L3149" s="161"/>
      <c r="M3149" s="161"/>
      <c r="N3149" s="171"/>
      <c r="O3149" s="171"/>
      <c r="P3149" s="171"/>
      <c r="Q3149" s="171"/>
      <c r="R3149" s="171"/>
      <c r="S3149" s="171"/>
      <c r="T3149" s="208" t="str">
        <f t="shared" si="490"/>
        <v>MISSING</v>
      </c>
      <c r="U3149" s="208" t="str">
        <f t="shared" si="491"/>
        <v>MISSING</v>
      </c>
      <c r="X3149" s="56">
        <f t="shared" si="492"/>
        <v>-99</v>
      </c>
      <c r="Y3149" s="56">
        <f t="shared" si="493"/>
        <v>-99</v>
      </c>
      <c r="Z3149" s="56">
        <f t="shared" si="494"/>
        <v>-99</v>
      </c>
      <c r="AA3149" s="56">
        <f t="shared" si="495"/>
        <v>-99</v>
      </c>
      <c r="AB3149" s="56">
        <f t="shared" si="496"/>
        <v>-99</v>
      </c>
      <c r="AC3149" s="56">
        <f t="shared" si="497"/>
        <v>-99</v>
      </c>
      <c r="AD3149" s="3"/>
      <c r="AE3149" s="82">
        <f>IF(D3149=1, 'adjustment factor'!$D$4, IF(D3149=-9,-999,IF(D3149="",-999,0)))</f>
        <v>-999</v>
      </c>
      <c r="AF3149" s="82">
        <f>IF(F3149=1, 'adjustment factor'!$D$5, IF(F3149=-9,-999,IF(F3149="",-999,0)))</f>
        <v>-999</v>
      </c>
      <c r="AG3149" s="82">
        <f>IF(E3149=1, 'adjustment factor'!$D$6, IF(E3149=-9,-999,IF(E3149="",-999,0)))</f>
        <v>-999</v>
      </c>
      <c r="AH3149" s="82">
        <f>IF(K3149&gt;=45,'adjustment factor'!$D$7,IF(K3149=-9,-1200,IF(K3149="",-1200,0)))</f>
        <v>-1200</v>
      </c>
      <c r="AI3149" s="82">
        <f>IF(L3149=1, 'adjustment factor'!$D$8, IF(L3149=-9,-999,IF(L3149="",-999,0)))</f>
        <v>-999</v>
      </c>
      <c r="AJ3149" s="82">
        <f>IF(AND(M3149&gt;=1,M3149&lt;=4),'adjustment factor'!$D$9,IF(M3149=-9,-999,IF(M3149=98,-999,IF(M3149=99,-999,IF(M3149="",-999,0)))))</f>
        <v>-999</v>
      </c>
      <c r="AK3149" s="82">
        <f>IF(H3149=1, 'adjustment factor'!$D$10, IF(H3149=-9,-999,IF(H3149="",-999,0)))</f>
        <v>-999</v>
      </c>
      <c r="AL3149" s="82">
        <f>IF(G3149=1, 'adjustment factor'!$D$11, IF(G3149=-9,-999,IF(G3149="",-999,0)))</f>
        <v>-999</v>
      </c>
      <c r="AM3149" s="82">
        <f>IF(I3149=1, 'adjustment factor'!$D$12, IF(I3149=-9,-999,IF(I3149="",-999,0)))</f>
        <v>-999</v>
      </c>
      <c r="AN3149" s="82">
        <f>IF(J3149=1, 'adjustment factor'!$D$13, IF(J3149=-9,-999,IF(J3149="",-999,0)))</f>
        <v>-999</v>
      </c>
      <c r="AO3149" s="82" t="str">
        <f t="shared" si="498"/>
        <v>-999</v>
      </c>
      <c r="AP3149" s="82" t="str">
        <f t="shared" si="499"/>
        <v>MISSING</v>
      </c>
    </row>
    <row r="3150" spans="2:42">
      <c r="B3150" s="207"/>
      <c r="C3150" s="35">
        <v>3146</v>
      </c>
      <c r="D3150" s="161"/>
      <c r="E3150" s="161"/>
      <c r="F3150" s="161"/>
      <c r="G3150" s="161"/>
      <c r="H3150" s="161"/>
      <c r="I3150" s="161"/>
      <c r="J3150" s="161"/>
      <c r="K3150" s="161"/>
      <c r="L3150" s="161"/>
      <c r="M3150" s="161"/>
      <c r="N3150" s="171"/>
      <c r="O3150" s="171"/>
      <c r="P3150" s="171"/>
      <c r="Q3150" s="171"/>
      <c r="R3150" s="171"/>
      <c r="S3150" s="171"/>
      <c r="T3150" s="208" t="str">
        <f t="shared" si="490"/>
        <v>MISSING</v>
      </c>
      <c r="U3150" s="208" t="str">
        <f t="shared" si="491"/>
        <v>MISSING</v>
      </c>
      <c r="X3150" s="56">
        <f t="shared" si="492"/>
        <v>-99</v>
      </c>
      <c r="Y3150" s="56">
        <f t="shared" si="493"/>
        <v>-99</v>
      </c>
      <c r="Z3150" s="56">
        <f t="shared" si="494"/>
        <v>-99</v>
      </c>
      <c r="AA3150" s="56">
        <f t="shared" si="495"/>
        <v>-99</v>
      </c>
      <c r="AB3150" s="56">
        <f t="shared" si="496"/>
        <v>-99</v>
      </c>
      <c r="AC3150" s="56">
        <f t="shared" si="497"/>
        <v>-99</v>
      </c>
      <c r="AD3150" s="3"/>
      <c r="AE3150" s="82">
        <f>IF(D3150=1, 'adjustment factor'!$D$4, IF(D3150=-9,-999,IF(D3150="",-999,0)))</f>
        <v>-999</v>
      </c>
      <c r="AF3150" s="82">
        <f>IF(F3150=1, 'adjustment factor'!$D$5, IF(F3150=-9,-999,IF(F3150="",-999,0)))</f>
        <v>-999</v>
      </c>
      <c r="AG3150" s="82">
        <f>IF(E3150=1, 'adjustment factor'!$D$6, IF(E3150=-9,-999,IF(E3150="",-999,0)))</f>
        <v>-999</v>
      </c>
      <c r="AH3150" s="82">
        <f>IF(K3150&gt;=45,'adjustment factor'!$D$7,IF(K3150=-9,-1200,IF(K3150="",-1200,0)))</f>
        <v>-1200</v>
      </c>
      <c r="AI3150" s="82">
        <f>IF(L3150=1, 'adjustment factor'!$D$8, IF(L3150=-9,-999,IF(L3150="",-999,0)))</f>
        <v>-999</v>
      </c>
      <c r="AJ3150" s="82">
        <f>IF(AND(M3150&gt;=1,M3150&lt;=4),'adjustment factor'!$D$9,IF(M3150=-9,-999,IF(M3150=98,-999,IF(M3150=99,-999,IF(M3150="",-999,0)))))</f>
        <v>-999</v>
      </c>
      <c r="AK3150" s="82">
        <f>IF(H3150=1, 'adjustment factor'!$D$10, IF(H3150=-9,-999,IF(H3150="",-999,0)))</f>
        <v>-999</v>
      </c>
      <c r="AL3150" s="82">
        <f>IF(G3150=1, 'adjustment factor'!$D$11, IF(G3150=-9,-999,IF(G3150="",-999,0)))</f>
        <v>-999</v>
      </c>
      <c r="AM3150" s="82">
        <f>IF(I3150=1, 'adjustment factor'!$D$12, IF(I3150=-9,-999,IF(I3150="",-999,0)))</f>
        <v>-999</v>
      </c>
      <c r="AN3150" s="82">
        <f>IF(J3150=1, 'adjustment factor'!$D$13, IF(J3150=-9,-999,IF(J3150="",-999,0)))</f>
        <v>-999</v>
      </c>
      <c r="AO3150" s="82" t="str">
        <f t="shared" si="498"/>
        <v>-999</v>
      </c>
      <c r="AP3150" s="82" t="str">
        <f t="shared" si="499"/>
        <v>MISSING</v>
      </c>
    </row>
    <row r="3151" spans="2:42">
      <c r="B3151" s="207"/>
      <c r="C3151" s="35">
        <v>3147</v>
      </c>
      <c r="D3151" s="161"/>
      <c r="E3151" s="161"/>
      <c r="F3151" s="161"/>
      <c r="G3151" s="161"/>
      <c r="H3151" s="161"/>
      <c r="I3151" s="161"/>
      <c r="J3151" s="161"/>
      <c r="K3151" s="161"/>
      <c r="L3151" s="161"/>
      <c r="M3151" s="161"/>
      <c r="N3151" s="171"/>
      <c r="O3151" s="171"/>
      <c r="P3151" s="171"/>
      <c r="Q3151" s="171"/>
      <c r="R3151" s="171"/>
      <c r="S3151" s="171"/>
      <c r="T3151" s="208" t="str">
        <f t="shared" si="490"/>
        <v>MISSING</v>
      </c>
      <c r="U3151" s="208" t="str">
        <f t="shared" si="491"/>
        <v>MISSING</v>
      </c>
      <c r="X3151" s="56">
        <f t="shared" si="492"/>
        <v>-99</v>
      </c>
      <c r="Y3151" s="56">
        <f t="shared" si="493"/>
        <v>-99</v>
      </c>
      <c r="Z3151" s="56">
        <f t="shared" si="494"/>
        <v>-99</v>
      </c>
      <c r="AA3151" s="56">
        <f t="shared" si="495"/>
        <v>-99</v>
      </c>
      <c r="AB3151" s="56">
        <f t="shared" si="496"/>
        <v>-99</v>
      </c>
      <c r="AC3151" s="56">
        <f t="shared" si="497"/>
        <v>-99</v>
      </c>
      <c r="AD3151" s="3"/>
      <c r="AE3151" s="82">
        <f>IF(D3151=1, 'adjustment factor'!$D$4, IF(D3151=-9,-999,IF(D3151="",-999,0)))</f>
        <v>-999</v>
      </c>
      <c r="AF3151" s="82">
        <f>IF(F3151=1, 'adjustment factor'!$D$5, IF(F3151=-9,-999,IF(F3151="",-999,0)))</f>
        <v>-999</v>
      </c>
      <c r="AG3151" s="82">
        <f>IF(E3151=1, 'adjustment factor'!$D$6, IF(E3151=-9,-999,IF(E3151="",-999,0)))</f>
        <v>-999</v>
      </c>
      <c r="AH3151" s="82">
        <f>IF(K3151&gt;=45,'adjustment factor'!$D$7,IF(K3151=-9,-1200,IF(K3151="",-1200,0)))</f>
        <v>-1200</v>
      </c>
      <c r="AI3151" s="82">
        <f>IF(L3151=1, 'adjustment factor'!$D$8, IF(L3151=-9,-999,IF(L3151="",-999,0)))</f>
        <v>-999</v>
      </c>
      <c r="AJ3151" s="82">
        <f>IF(AND(M3151&gt;=1,M3151&lt;=4),'adjustment factor'!$D$9,IF(M3151=-9,-999,IF(M3151=98,-999,IF(M3151=99,-999,IF(M3151="",-999,0)))))</f>
        <v>-999</v>
      </c>
      <c r="AK3151" s="82">
        <f>IF(H3151=1, 'adjustment factor'!$D$10, IF(H3151=-9,-999,IF(H3151="",-999,0)))</f>
        <v>-999</v>
      </c>
      <c r="AL3151" s="82">
        <f>IF(G3151=1, 'adjustment factor'!$D$11, IF(G3151=-9,-999,IF(G3151="",-999,0)))</f>
        <v>-999</v>
      </c>
      <c r="AM3151" s="82">
        <f>IF(I3151=1, 'adjustment factor'!$D$12, IF(I3151=-9,-999,IF(I3151="",-999,0)))</f>
        <v>-999</v>
      </c>
      <c r="AN3151" s="82">
        <f>IF(J3151=1, 'adjustment factor'!$D$13, IF(J3151=-9,-999,IF(J3151="",-999,0)))</f>
        <v>-999</v>
      </c>
      <c r="AO3151" s="82" t="str">
        <f t="shared" si="498"/>
        <v>-999</v>
      </c>
      <c r="AP3151" s="82" t="str">
        <f t="shared" si="499"/>
        <v>MISSING</v>
      </c>
    </row>
    <row r="3152" spans="2:42">
      <c r="B3152" s="207"/>
      <c r="C3152" s="35">
        <v>3148</v>
      </c>
      <c r="D3152" s="161"/>
      <c r="E3152" s="161"/>
      <c r="F3152" s="161"/>
      <c r="G3152" s="161"/>
      <c r="H3152" s="161"/>
      <c r="I3152" s="161"/>
      <c r="J3152" s="161"/>
      <c r="K3152" s="161"/>
      <c r="L3152" s="161"/>
      <c r="M3152" s="161"/>
      <c r="N3152" s="171"/>
      <c r="O3152" s="171"/>
      <c r="P3152" s="171"/>
      <c r="Q3152" s="171"/>
      <c r="R3152" s="171"/>
      <c r="S3152" s="171"/>
      <c r="T3152" s="208" t="str">
        <f t="shared" si="490"/>
        <v>MISSING</v>
      </c>
      <c r="U3152" s="208" t="str">
        <f t="shared" si="491"/>
        <v>MISSING</v>
      </c>
      <c r="X3152" s="56">
        <f t="shared" si="492"/>
        <v>-99</v>
      </c>
      <c r="Y3152" s="56">
        <f t="shared" si="493"/>
        <v>-99</v>
      </c>
      <c r="Z3152" s="56">
        <f t="shared" si="494"/>
        <v>-99</v>
      </c>
      <c r="AA3152" s="56">
        <f t="shared" si="495"/>
        <v>-99</v>
      </c>
      <c r="AB3152" s="56">
        <f t="shared" si="496"/>
        <v>-99</v>
      </c>
      <c r="AC3152" s="56">
        <f t="shared" si="497"/>
        <v>-99</v>
      </c>
      <c r="AD3152" s="3"/>
      <c r="AE3152" s="82">
        <f>IF(D3152=1, 'adjustment factor'!$D$4, IF(D3152=-9,-999,IF(D3152="",-999,0)))</f>
        <v>-999</v>
      </c>
      <c r="AF3152" s="82">
        <f>IF(F3152=1, 'adjustment factor'!$D$5, IF(F3152=-9,-999,IF(F3152="",-999,0)))</f>
        <v>-999</v>
      </c>
      <c r="AG3152" s="82">
        <f>IF(E3152=1, 'adjustment factor'!$D$6, IF(E3152=-9,-999,IF(E3152="",-999,0)))</f>
        <v>-999</v>
      </c>
      <c r="AH3152" s="82">
        <f>IF(K3152&gt;=45,'adjustment factor'!$D$7,IF(K3152=-9,-1200,IF(K3152="",-1200,0)))</f>
        <v>-1200</v>
      </c>
      <c r="AI3152" s="82">
        <f>IF(L3152=1, 'adjustment factor'!$D$8, IF(L3152=-9,-999,IF(L3152="",-999,0)))</f>
        <v>-999</v>
      </c>
      <c r="AJ3152" s="82">
        <f>IF(AND(M3152&gt;=1,M3152&lt;=4),'adjustment factor'!$D$9,IF(M3152=-9,-999,IF(M3152=98,-999,IF(M3152=99,-999,IF(M3152="",-999,0)))))</f>
        <v>-999</v>
      </c>
      <c r="AK3152" s="82">
        <f>IF(H3152=1, 'adjustment factor'!$D$10, IF(H3152=-9,-999,IF(H3152="",-999,0)))</f>
        <v>-999</v>
      </c>
      <c r="AL3152" s="82">
        <f>IF(G3152=1, 'adjustment factor'!$D$11, IF(G3152=-9,-999,IF(G3152="",-999,0)))</f>
        <v>-999</v>
      </c>
      <c r="AM3152" s="82">
        <f>IF(I3152=1, 'adjustment factor'!$D$12, IF(I3152=-9,-999,IF(I3152="",-999,0)))</f>
        <v>-999</v>
      </c>
      <c r="AN3152" s="82">
        <f>IF(J3152=1, 'adjustment factor'!$D$13, IF(J3152=-9,-999,IF(J3152="",-999,0)))</f>
        <v>-999</v>
      </c>
      <c r="AO3152" s="82" t="str">
        <f t="shared" si="498"/>
        <v>-999</v>
      </c>
      <c r="AP3152" s="82" t="str">
        <f t="shared" si="499"/>
        <v>MISSING</v>
      </c>
    </row>
    <row r="3153" spans="2:42">
      <c r="B3153" s="207"/>
      <c r="C3153" s="35">
        <v>3149</v>
      </c>
      <c r="D3153" s="161"/>
      <c r="E3153" s="161"/>
      <c r="F3153" s="161"/>
      <c r="G3153" s="161"/>
      <c r="H3153" s="161"/>
      <c r="I3153" s="161"/>
      <c r="J3153" s="161"/>
      <c r="K3153" s="161"/>
      <c r="L3153" s="161"/>
      <c r="M3153" s="161"/>
      <c r="N3153" s="171"/>
      <c r="O3153" s="171"/>
      <c r="P3153" s="171"/>
      <c r="Q3153" s="171"/>
      <c r="R3153" s="171"/>
      <c r="S3153" s="171"/>
      <c r="T3153" s="208" t="str">
        <f t="shared" si="490"/>
        <v>MISSING</v>
      </c>
      <c r="U3153" s="208" t="str">
        <f t="shared" si="491"/>
        <v>MISSING</v>
      </c>
      <c r="X3153" s="56">
        <f t="shared" si="492"/>
        <v>-99</v>
      </c>
      <c r="Y3153" s="56">
        <f t="shared" si="493"/>
        <v>-99</v>
      </c>
      <c r="Z3153" s="56">
        <f t="shared" si="494"/>
        <v>-99</v>
      </c>
      <c r="AA3153" s="56">
        <f t="shared" si="495"/>
        <v>-99</v>
      </c>
      <c r="AB3153" s="56">
        <f t="shared" si="496"/>
        <v>-99</v>
      </c>
      <c r="AC3153" s="56">
        <f t="shared" si="497"/>
        <v>-99</v>
      </c>
      <c r="AD3153" s="3"/>
      <c r="AE3153" s="82">
        <f>IF(D3153=1, 'adjustment factor'!$D$4, IF(D3153=-9,-999,IF(D3153="",-999,0)))</f>
        <v>-999</v>
      </c>
      <c r="AF3153" s="82">
        <f>IF(F3153=1, 'adjustment factor'!$D$5, IF(F3153=-9,-999,IF(F3153="",-999,0)))</f>
        <v>-999</v>
      </c>
      <c r="AG3153" s="82">
        <f>IF(E3153=1, 'adjustment factor'!$D$6, IF(E3153=-9,-999,IF(E3153="",-999,0)))</f>
        <v>-999</v>
      </c>
      <c r="AH3153" s="82">
        <f>IF(K3153&gt;=45,'adjustment factor'!$D$7,IF(K3153=-9,-1200,IF(K3153="",-1200,0)))</f>
        <v>-1200</v>
      </c>
      <c r="AI3153" s="82">
        <f>IF(L3153=1, 'adjustment factor'!$D$8, IF(L3153=-9,-999,IF(L3153="",-999,0)))</f>
        <v>-999</v>
      </c>
      <c r="AJ3153" s="82">
        <f>IF(AND(M3153&gt;=1,M3153&lt;=4),'adjustment factor'!$D$9,IF(M3153=-9,-999,IF(M3153=98,-999,IF(M3153=99,-999,IF(M3153="",-999,0)))))</f>
        <v>-999</v>
      </c>
      <c r="AK3153" s="82">
        <f>IF(H3153=1, 'adjustment factor'!$D$10, IF(H3153=-9,-999,IF(H3153="",-999,0)))</f>
        <v>-999</v>
      </c>
      <c r="AL3153" s="82">
        <f>IF(G3153=1, 'adjustment factor'!$D$11, IF(G3153=-9,-999,IF(G3153="",-999,0)))</f>
        <v>-999</v>
      </c>
      <c r="AM3153" s="82">
        <f>IF(I3153=1, 'adjustment factor'!$D$12, IF(I3153=-9,-999,IF(I3153="",-999,0)))</f>
        <v>-999</v>
      </c>
      <c r="AN3153" s="82">
        <f>IF(J3153=1, 'adjustment factor'!$D$13, IF(J3153=-9,-999,IF(J3153="",-999,0)))</f>
        <v>-999</v>
      </c>
      <c r="AO3153" s="82" t="str">
        <f t="shared" si="498"/>
        <v>-999</v>
      </c>
      <c r="AP3153" s="82" t="str">
        <f t="shared" si="499"/>
        <v>MISSING</v>
      </c>
    </row>
    <row r="3154" spans="2:42">
      <c r="B3154" s="207"/>
      <c r="C3154" s="35">
        <v>3150</v>
      </c>
      <c r="D3154" s="161"/>
      <c r="E3154" s="161"/>
      <c r="F3154" s="161"/>
      <c r="G3154" s="161"/>
      <c r="H3154" s="161"/>
      <c r="I3154" s="161"/>
      <c r="J3154" s="161"/>
      <c r="K3154" s="161"/>
      <c r="L3154" s="161"/>
      <c r="M3154" s="161"/>
      <c r="N3154" s="171"/>
      <c r="O3154" s="171"/>
      <c r="P3154" s="171"/>
      <c r="Q3154" s="171"/>
      <c r="R3154" s="171"/>
      <c r="S3154" s="171"/>
      <c r="T3154" s="208" t="str">
        <f t="shared" si="490"/>
        <v>MISSING</v>
      </c>
      <c r="U3154" s="208" t="str">
        <f t="shared" si="491"/>
        <v>MISSING</v>
      </c>
      <c r="X3154" s="56">
        <f t="shared" si="492"/>
        <v>-99</v>
      </c>
      <c r="Y3154" s="56">
        <f t="shared" si="493"/>
        <v>-99</v>
      </c>
      <c r="Z3154" s="56">
        <f t="shared" si="494"/>
        <v>-99</v>
      </c>
      <c r="AA3154" s="56">
        <f t="shared" si="495"/>
        <v>-99</v>
      </c>
      <c r="AB3154" s="56">
        <f t="shared" si="496"/>
        <v>-99</v>
      </c>
      <c r="AC3154" s="56">
        <f t="shared" si="497"/>
        <v>-99</v>
      </c>
      <c r="AD3154" s="3"/>
      <c r="AE3154" s="82">
        <f>IF(D3154=1, 'adjustment factor'!$D$4, IF(D3154=-9,-999,IF(D3154="",-999,0)))</f>
        <v>-999</v>
      </c>
      <c r="AF3154" s="82">
        <f>IF(F3154=1, 'adjustment factor'!$D$5, IF(F3154=-9,-999,IF(F3154="",-999,0)))</f>
        <v>-999</v>
      </c>
      <c r="AG3154" s="82">
        <f>IF(E3154=1, 'adjustment factor'!$D$6, IF(E3154=-9,-999,IF(E3154="",-999,0)))</f>
        <v>-999</v>
      </c>
      <c r="AH3154" s="82">
        <f>IF(K3154&gt;=45,'adjustment factor'!$D$7,IF(K3154=-9,-1200,IF(K3154="",-1200,0)))</f>
        <v>-1200</v>
      </c>
      <c r="AI3154" s="82">
        <f>IF(L3154=1, 'adjustment factor'!$D$8, IF(L3154=-9,-999,IF(L3154="",-999,0)))</f>
        <v>-999</v>
      </c>
      <c r="AJ3154" s="82">
        <f>IF(AND(M3154&gt;=1,M3154&lt;=4),'adjustment factor'!$D$9,IF(M3154=-9,-999,IF(M3154=98,-999,IF(M3154=99,-999,IF(M3154="",-999,0)))))</f>
        <v>-999</v>
      </c>
      <c r="AK3154" s="82">
        <f>IF(H3154=1, 'adjustment factor'!$D$10, IF(H3154=-9,-999,IF(H3154="",-999,0)))</f>
        <v>-999</v>
      </c>
      <c r="AL3154" s="82">
        <f>IF(G3154=1, 'adjustment factor'!$D$11, IF(G3154=-9,-999,IF(G3154="",-999,0)))</f>
        <v>-999</v>
      </c>
      <c r="AM3154" s="82">
        <f>IF(I3154=1, 'adjustment factor'!$D$12, IF(I3154=-9,-999,IF(I3154="",-999,0)))</f>
        <v>-999</v>
      </c>
      <c r="AN3154" s="82">
        <f>IF(J3154=1, 'adjustment factor'!$D$13, IF(J3154=-9,-999,IF(J3154="",-999,0)))</f>
        <v>-999</v>
      </c>
      <c r="AO3154" s="82" t="str">
        <f t="shared" si="498"/>
        <v>-999</v>
      </c>
      <c r="AP3154" s="82" t="str">
        <f t="shared" si="499"/>
        <v>MISSING</v>
      </c>
    </row>
    <row r="3155" spans="2:42">
      <c r="B3155" s="207"/>
      <c r="C3155" s="35">
        <v>3151</v>
      </c>
      <c r="D3155" s="161"/>
      <c r="E3155" s="161"/>
      <c r="F3155" s="161"/>
      <c r="G3155" s="161"/>
      <c r="H3155" s="161"/>
      <c r="I3155" s="161"/>
      <c r="J3155" s="161"/>
      <c r="K3155" s="161"/>
      <c r="L3155" s="161"/>
      <c r="M3155" s="161"/>
      <c r="N3155" s="171"/>
      <c r="O3155" s="171"/>
      <c r="P3155" s="171"/>
      <c r="Q3155" s="171"/>
      <c r="R3155" s="171"/>
      <c r="S3155" s="171"/>
      <c r="T3155" s="208" t="str">
        <f t="shared" si="490"/>
        <v>MISSING</v>
      </c>
      <c r="U3155" s="208" t="str">
        <f t="shared" si="491"/>
        <v>MISSING</v>
      </c>
      <c r="X3155" s="56">
        <f t="shared" si="492"/>
        <v>-99</v>
      </c>
      <c r="Y3155" s="56">
        <f t="shared" si="493"/>
        <v>-99</v>
      </c>
      <c r="Z3155" s="56">
        <f t="shared" si="494"/>
        <v>-99</v>
      </c>
      <c r="AA3155" s="56">
        <f t="shared" si="495"/>
        <v>-99</v>
      </c>
      <c r="AB3155" s="56">
        <f t="shared" si="496"/>
        <v>-99</v>
      </c>
      <c r="AC3155" s="56">
        <f t="shared" si="497"/>
        <v>-99</v>
      </c>
      <c r="AD3155" s="3"/>
      <c r="AE3155" s="82">
        <f>IF(D3155=1, 'adjustment factor'!$D$4, IF(D3155=-9,-999,IF(D3155="",-999,0)))</f>
        <v>-999</v>
      </c>
      <c r="AF3155" s="82">
        <f>IF(F3155=1, 'adjustment factor'!$D$5, IF(F3155=-9,-999,IF(F3155="",-999,0)))</f>
        <v>-999</v>
      </c>
      <c r="AG3155" s="82">
        <f>IF(E3155=1, 'adjustment factor'!$D$6, IF(E3155=-9,-999,IF(E3155="",-999,0)))</f>
        <v>-999</v>
      </c>
      <c r="AH3155" s="82">
        <f>IF(K3155&gt;=45,'adjustment factor'!$D$7,IF(K3155=-9,-1200,IF(K3155="",-1200,0)))</f>
        <v>-1200</v>
      </c>
      <c r="AI3155" s="82">
        <f>IF(L3155=1, 'adjustment factor'!$D$8, IF(L3155=-9,-999,IF(L3155="",-999,0)))</f>
        <v>-999</v>
      </c>
      <c r="AJ3155" s="82">
        <f>IF(AND(M3155&gt;=1,M3155&lt;=4),'adjustment factor'!$D$9,IF(M3155=-9,-999,IF(M3155=98,-999,IF(M3155=99,-999,IF(M3155="",-999,0)))))</f>
        <v>-999</v>
      </c>
      <c r="AK3155" s="82">
        <f>IF(H3155=1, 'adjustment factor'!$D$10, IF(H3155=-9,-999,IF(H3155="",-999,0)))</f>
        <v>-999</v>
      </c>
      <c r="AL3155" s="82">
        <f>IF(G3155=1, 'adjustment factor'!$D$11, IF(G3155=-9,-999,IF(G3155="",-999,0)))</f>
        <v>-999</v>
      </c>
      <c r="AM3155" s="82">
        <f>IF(I3155=1, 'adjustment factor'!$D$12, IF(I3155=-9,-999,IF(I3155="",-999,0)))</f>
        <v>-999</v>
      </c>
      <c r="AN3155" s="82">
        <f>IF(J3155=1, 'adjustment factor'!$D$13, IF(J3155=-9,-999,IF(J3155="",-999,0)))</f>
        <v>-999</v>
      </c>
      <c r="AO3155" s="82" t="str">
        <f t="shared" si="498"/>
        <v>-999</v>
      </c>
      <c r="AP3155" s="82" t="str">
        <f t="shared" si="499"/>
        <v>MISSING</v>
      </c>
    </row>
    <row r="3156" spans="2:42">
      <c r="B3156" s="207"/>
      <c r="C3156" s="35">
        <v>3152</v>
      </c>
      <c r="D3156" s="161"/>
      <c r="E3156" s="161"/>
      <c r="F3156" s="161"/>
      <c r="G3156" s="161"/>
      <c r="H3156" s="161"/>
      <c r="I3156" s="161"/>
      <c r="J3156" s="161"/>
      <c r="K3156" s="161"/>
      <c r="L3156" s="161"/>
      <c r="M3156" s="161"/>
      <c r="N3156" s="171"/>
      <c r="O3156" s="171"/>
      <c r="P3156" s="171"/>
      <c r="Q3156" s="171"/>
      <c r="R3156" s="171"/>
      <c r="S3156" s="171"/>
      <c r="T3156" s="208" t="str">
        <f t="shared" si="490"/>
        <v>MISSING</v>
      </c>
      <c r="U3156" s="208" t="str">
        <f t="shared" si="491"/>
        <v>MISSING</v>
      </c>
      <c r="X3156" s="56">
        <f t="shared" si="492"/>
        <v>-99</v>
      </c>
      <c r="Y3156" s="56">
        <f t="shared" si="493"/>
        <v>-99</v>
      </c>
      <c r="Z3156" s="56">
        <f t="shared" si="494"/>
        <v>-99</v>
      </c>
      <c r="AA3156" s="56">
        <f t="shared" si="495"/>
        <v>-99</v>
      </c>
      <c r="AB3156" s="56">
        <f t="shared" si="496"/>
        <v>-99</v>
      </c>
      <c r="AC3156" s="56">
        <f t="shared" si="497"/>
        <v>-99</v>
      </c>
      <c r="AD3156" s="3"/>
      <c r="AE3156" s="82">
        <f>IF(D3156=1, 'adjustment factor'!$D$4, IF(D3156=-9,-999,IF(D3156="",-999,0)))</f>
        <v>-999</v>
      </c>
      <c r="AF3156" s="82">
        <f>IF(F3156=1, 'adjustment factor'!$D$5, IF(F3156=-9,-999,IF(F3156="",-999,0)))</f>
        <v>-999</v>
      </c>
      <c r="AG3156" s="82">
        <f>IF(E3156=1, 'adjustment factor'!$D$6, IF(E3156=-9,-999,IF(E3156="",-999,0)))</f>
        <v>-999</v>
      </c>
      <c r="AH3156" s="82">
        <f>IF(K3156&gt;=45,'adjustment factor'!$D$7,IF(K3156=-9,-1200,IF(K3156="",-1200,0)))</f>
        <v>-1200</v>
      </c>
      <c r="AI3156" s="82">
        <f>IF(L3156=1, 'adjustment factor'!$D$8, IF(L3156=-9,-999,IF(L3156="",-999,0)))</f>
        <v>-999</v>
      </c>
      <c r="AJ3156" s="82">
        <f>IF(AND(M3156&gt;=1,M3156&lt;=4),'adjustment factor'!$D$9,IF(M3156=-9,-999,IF(M3156=98,-999,IF(M3156=99,-999,IF(M3156="",-999,0)))))</f>
        <v>-999</v>
      </c>
      <c r="AK3156" s="82">
        <f>IF(H3156=1, 'adjustment factor'!$D$10, IF(H3156=-9,-999,IF(H3156="",-999,0)))</f>
        <v>-999</v>
      </c>
      <c r="AL3156" s="82">
        <f>IF(G3156=1, 'adjustment factor'!$D$11, IF(G3156=-9,-999,IF(G3156="",-999,0)))</f>
        <v>-999</v>
      </c>
      <c r="AM3156" s="82">
        <f>IF(I3156=1, 'adjustment factor'!$D$12, IF(I3156=-9,-999,IF(I3156="",-999,0)))</f>
        <v>-999</v>
      </c>
      <c r="AN3156" s="82">
        <f>IF(J3156=1, 'adjustment factor'!$D$13, IF(J3156=-9,-999,IF(J3156="",-999,0)))</f>
        <v>-999</v>
      </c>
      <c r="AO3156" s="82" t="str">
        <f t="shared" si="498"/>
        <v>-999</v>
      </c>
      <c r="AP3156" s="82" t="str">
        <f t="shared" si="499"/>
        <v>MISSING</v>
      </c>
    </row>
    <row r="3157" spans="2:42">
      <c r="B3157" s="207"/>
      <c r="C3157" s="35">
        <v>3153</v>
      </c>
      <c r="D3157" s="161"/>
      <c r="E3157" s="161"/>
      <c r="F3157" s="161"/>
      <c r="G3157" s="161"/>
      <c r="H3157" s="161"/>
      <c r="I3157" s="161"/>
      <c r="J3157" s="161"/>
      <c r="K3157" s="161"/>
      <c r="L3157" s="161"/>
      <c r="M3157" s="161"/>
      <c r="N3157" s="171"/>
      <c r="O3157" s="171"/>
      <c r="P3157" s="171"/>
      <c r="Q3157" s="171"/>
      <c r="R3157" s="171"/>
      <c r="S3157" s="171"/>
      <c r="T3157" s="208" t="str">
        <f t="shared" ref="T3157:T3220" si="500">IF(SUM(X3157:AC3157)&gt;-0.01, SUM(X3157:AC3157), "MISSING")</f>
        <v>MISSING</v>
      </c>
      <c r="U3157" s="208" t="str">
        <f t="shared" ref="U3157:U3220" si="501">IF(AP3157="MISSING","MISSING", 3.88+0.604*T3157+0.055*(T3157^2)-AP3157)</f>
        <v>MISSING</v>
      </c>
      <c r="X3157" s="56">
        <f t="shared" ref="X3157:X3220" si="502">IF(N3157&gt;0,((N3157-3)*-1),-99)</f>
        <v>-99</v>
      </c>
      <c r="Y3157" s="56">
        <f t="shared" ref="Y3157:Y3220" si="503">IF(O3157&gt;0,((O3157-3)*-1),-99)</f>
        <v>-99</v>
      </c>
      <c r="Z3157" s="56">
        <f t="shared" ref="Z3157:Z3220" si="504">IF(P3157&gt;0,((P3157-3)*-1),-99)</f>
        <v>-99</v>
      </c>
      <c r="AA3157" s="56">
        <f t="shared" ref="AA3157:AA3220" si="505">IF(Q3157&gt;0,((Q3157-3)*-1),-99)</f>
        <v>-99</v>
      </c>
      <c r="AB3157" s="56">
        <f t="shared" ref="AB3157:AB3220" si="506">IF(R3157&gt;0,((R3157-3)*-1),-99)</f>
        <v>-99</v>
      </c>
      <c r="AC3157" s="56">
        <f t="shared" ref="AC3157:AC3220" si="507">IF(S3157&gt;0,((S3157-3)*-1),-99)</f>
        <v>-99</v>
      </c>
      <c r="AD3157" s="3"/>
      <c r="AE3157" s="82">
        <f>IF(D3157=1, 'adjustment factor'!$D$4, IF(D3157=-9,-999,IF(D3157="",-999,0)))</f>
        <v>-999</v>
      </c>
      <c r="AF3157" s="82">
        <f>IF(F3157=1, 'adjustment factor'!$D$5, IF(F3157=-9,-999,IF(F3157="",-999,0)))</f>
        <v>-999</v>
      </c>
      <c r="AG3157" s="82">
        <f>IF(E3157=1, 'adjustment factor'!$D$6, IF(E3157=-9,-999,IF(E3157="",-999,0)))</f>
        <v>-999</v>
      </c>
      <c r="AH3157" s="82">
        <f>IF(K3157&gt;=45,'adjustment factor'!$D$7,IF(K3157=-9,-1200,IF(K3157="",-1200,0)))</f>
        <v>-1200</v>
      </c>
      <c r="AI3157" s="82">
        <f>IF(L3157=1, 'adjustment factor'!$D$8, IF(L3157=-9,-999,IF(L3157="",-999,0)))</f>
        <v>-999</v>
      </c>
      <c r="AJ3157" s="82">
        <f>IF(AND(M3157&gt;=1,M3157&lt;=4),'adjustment factor'!$D$9,IF(M3157=-9,-999,IF(M3157=98,-999,IF(M3157=99,-999,IF(M3157="",-999,0)))))</f>
        <v>-999</v>
      </c>
      <c r="AK3157" s="82">
        <f>IF(H3157=1, 'adjustment factor'!$D$10, IF(H3157=-9,-999,IF(H3157="",-999,0)))</f>
        <v>-999</v>
      </c>
      <c r="AL3157" s="82">
        <f>IF(G3157=1, 'adjustment factor'!$D$11, IF(G3157=-9,-999,IF(G3157="",-999,0)))</f>
        <v>-999</v>
      </c>
      <c r="AM3157" s="82">
        <f>IF(I3157=1, 'adjustment factor'!$D$12, IF(I3157=-9,-999,IF(I3157="",-999,0)))</f>
        <v>-999</v>
      </c>
      <c r="AN3157" s="82">
        <f>IF(J3157=1, 'adjustment factor'!$D$13, IF(J3157=-9,-999,IF(J3157="",-999,0)))</f>
        <v>-999</v>
      </c>
      <c r="AO3157" s="82" t="str">
        <f t="shared" ref="AO3157:AO3220" si="508">IF(-AE3157-AF3157-AG3157-AH3157+AI3157+AJ3157-AK3157-AL3157-AM3157-AN3157&lt;3, -AE3157-AF3157-AG3157-AH3157+AI3157+AJ3157-AK3157-AL3157-AM3157-AN3157, "-999")</f>
        <v>-999</v>
      </c>
      <c r="AP3157" s="82" t="str">
        <f t="shared" ref="AP3157:AP3220" si="509">IF(AND(SUM(AE3157:AN3157)&gt;-1, (SUM(X3157:AC3157)&gt;-1)), 14.353-AE3157-AF3157-AG3157-AH3157+AI3157+AJ3157-AK3157-AL3157-AM3157-AN3157, "MISSING")</f>
        <v>MISSING</v>
      </c>
    </row>
    <row r="3158" spans="2:42">
      <c r="B3158" s="207"/>
      <c r="C3158" s="35">
        <v>3154</v>
      </c>
      <c r="D3158" s="161"/>
      <c r="E3158" s="161"/>
      <c r="F3158" s="161"/>
      <c r="G3158" s="161"/>
      <c r="H3158" s="161"/>
      <c r="I3158" s="161"/>
      <c r="J3158" s="161"/>
      <c r="K3158" s="161"/>
      <c r="L3158" s="161"/>
      <c r="M3158" s="161"/>
      <c r="N3158" s="171"/>
      <c r="O3158" s="171"/>
      <c r="P3158" s="171"/>
      <c r="Q3158" s="171"/>
      <c r="R3158" s="171"/>
      <c r="S3158" s="171"/>
      <c r="T3158" s="208" t="str">
        <f t="shared" si="500"/>
        <v>MISSING</v>
      </c>
      <c r="U3158" s="208" t="str">
        <f t="shared" si="501"/>
        <v>MISSING</v>
      </c>
      <c r="X3158" s="56">
        <f t="shared" si="502"/>
        <v>-99</v>
      </c>
      <c r="Y3158" s="56">
        <f t="shared" si="503"/>
        <v>-99</v>
      </c>
      <c r="Z3158" s="56">
        <f t="shared" si="504"/>
        <v>-99</v>
      </c>
      <c r="AA3158" s="56">
        <f t="shared" si="505"/>
        <v>-99</v>
      </c>
      <c r="AB3158" s="56">
        <f t="shared" si="506"/>
        <v>-99</v>
      </c>
      <c r="AC3158" s="56">
        <f t="shared" si="507"/>
        <v>-99</v>
      </c>
      <c r="AD3158" s="3"/>
      <c r="AE3158" s="82">
        <f>IF(D3158=1, 'adjustment factor'!$D$4, IF(D3158=-9,-999,IF(D3158="",-999,0)))</f>
        <v>-999</v>
      </c>
      <c r="AF3158" s="82">
        <f>IF(F3158=1, 'adjustment factor'!$D$5, IF(F3158=-9,-999,IF(F3158="",-999,0)))</f>
        <v>-999</v>
      </c>
      <c r="AG3158" s="82">
        <f>IF(E3158=1, 'adjustment factor'!$D$6, IF(E3158=-9,-999,IF(E3158="",-999,0)))</f>
        <v>-999</v>
      </c>
      <c r="AH3158" s="82">
        <f>IF(K3158&gt;=45,'adjustment factor'!$D$7,IF(K3158=-9,-1200,IF(K3158="",-1200,0)))</f>
        <v>-1200</v>
      </c>
      <c r="AI3158" s="82">
        <f>IF(L3158=1, 'adjustment factor'!$D$8, IF(L3158=-9,-999,IF(L3158="",-999,0)))</f>
        <v>-999</v>
      </c>
      <c r="AJ3158" s="82">
        <f>IF(AND(M3158&gt;=1,M3158&lt;=4),'adjustment factor'!$D$9,IF(M3158=-9,-999,IF(M3158=98,-999,IF(M3158=99,-999,IF(M3158="",-999,0)))))</f>
        <v>-999</v>
      </c>
      <c r="AK3158" s="82">
        <f>IF(H3158=1, 'adjustment factor'!$D$10, IF(H3158=-9,-999,IF(H3158="",-999,0)))</f>
        <v>-999</v>
      </c>
      <c r="AL3158" s="82">
        <f>IF(G3158=1, 'adjustment factor'!$D$11, IF(G3158=-9,-999,IF(G3158="",-999,0)))</f>
        <v>-999</v>
      </c>
      <c r="AM3158" s="82">
        <f>IF(I3158=1, 'adjustment factor'!$D$12, IF(I3158=-9,-999,IF(I3158="",-999,0)))</f>
        <v>-999</v>
      </c>
      <c r="AN3158" s="82">
        <f>IF(J3158=1, 'adjustment factor'!$D$13, IF(J3158=-9,-999,IF(J3158="",-999,0)))</f>
        <v>-999</v>
      </c>
      <c r="AO3158" s="82" t="str">
        <f t="shared" si="508"/>
        <v>-999</v>
      </c>
      <c r="AP3158" s="82" t="str">
        <f t="shared" si="509"/>
        <v>MISSING</v>
      </c>
    </row>
    <row r="3159" spans="2:42">
      <c r="B3159" s="207"/>
      <c r="C3159" s="35">
        <v>3155</v>
      </c>
      <c r="D3159" s="161"/>
      <c r="E3159" s="161"/>
      <c r="F3159" s="161"/>
      <c r="G3159" s="161"/>
      <c r="H3159" s="161"/>
      <c r="I3159" s="161"/>
      <c r="J3159" s="161"/>
      <c r="K3159" s="161"/>
      <c r="L3159" s="161"/>
      <c r="M3159" s="161"/>
      <c r="N3159" s="171"/>
      <c r="O3159" s="171"/>
      <c r="P3159" s="171"/>
      <c r="Q3159" s="171"/>
      <c r="R3159" s="171"/>
      <c r="S3159" s="171"/>
      <c r="T3159" s="208" t="str">
        <f t="shared" si="500"/>
        <v>MISSING</v>
      </c>
      <c r="U3159" s="208" t="str">
        <f t="shared" si="501"/>
        <v>MISSING</v>
      </c>
      <c r="X3159" s="56">
        <f t="shared" si="502"/>
        <v>-99</v>
      </c>
      <c r="Y3159" s="56">
        <f t="shared" si="503"/>
        <v>-99</v>
      </c>
      <c r="Z3159" s="56">
        <f t="shared" si="504"/>
        <v>-99</v>
      </c>
      <c r="AA3159" s="56">
        <f t="shared" si="505"/>
        <v>-99</v>
      </c>
      <c r="AB3159" s="56">
        <f t="shared" si="506"/>
        <v>-99</v>
      </c>
      <c r="AC3159" s="56">
        <f t="shared" si="507"/>
        <v>-99</v>
      </c>
      <c r="AD3159" s="3"/>
      <c r="AE3159" s="82">
        <f>IF(D3159=1, 'adjustment factor'!$D$4, IF(D3159=-9,-999,IF(D3159="",-999,0)))</f>
        <v>-999</v>
      </c>
      <c r="AF3159" s="82">
        <f>IF(F3159=1, 'adjustment factor'!$D$5, IF(F3159=-9,-999,IF(F3159="",-999,0)))</f>
        <v>-999</v>
      </c>
      <c r="AG3159" s="82">
        <f>IF(E3159=1, 'adjustment factor'!$D$6, IF(E3159=-9,-999,IF(E3159="",-999,0)))</f>
        <v>-999</v>
      </c>
      <c r="AH3159" s="82">
        <f>IF(K3159&gt;=45,'adjustment factor'!$D$7,IF(K3159=-9,-1200,IF(K3159="",-1200,0)))</f>
        <v>-1200</v>
      </c>
      <c r="AI3159" s="82">
        <f>IF(L3159=1, 'adjustment factor'!$D$8, IF(L3159=-9,-999,IF(L3159="",-999,0)))</f>
        <v>-999</v>
      </c>
      <c r="AJ3159" s="82">
        <f>IF(AND(M3159&gt;=1,M3159&lt;=4),'adjustment factor'!$D$9,IF(M3159=-9,-999,IF(M3159=98,-999,IF(M3159=99,-999,IF(M3159="",-999,0)))))</f>
        <v>-999</v>
      </c>
      <c r="AK3159" s="82">
        <f>IF(H3159=1, 'adjustment factor'!$D$10, IF(H3159=-9,-999,IF(H3159="",-999,0)))</f>
        <v>-999</v>
      </c>
      <c r="AL3159" s="82">
        <f>IF(G3159=1, 'adjustment factor'!$D$11, IF(G3159=-9,-999,IF(G3159="",-999,0)))</f>
        <v>-999</v>
      </c>
      <c r="AM3159" s="82">
        <f>IF(I3159=1, 'adjustment factor'!$D$12, IF(I3159=-9,-999,IF(I3159="",-999,0)))</f>
        <v>-999</v>
      </c>
      <c r="AN3159" s="82">
        <f>IF(J3159=1, 'adjustment factor'!$D$13, IF(J3159=-9,-999,IF(J3159="",-999,0)))</f>
        <v>-999</v>
      </c>
      <c r="AO3159" s="82" t="str">
        <f t="shared" si="508"/>
        <v>-999</v>
      </c>
      <c r="AP3159" s="82" t="str">
        <f t="shared" si="509"/>
        <v>MISSING</v>
      </c>
    </row>
    <row r="3160" spans="2:42">
      <c r="B3160" s="207"/>
      <c r="C3160" s="35">
        <v>3156</v>
      </c>
      <c r="D3160" s="161"/>
      <c r="E3160" s="161"/>
      <c r="F3160" s="161"/>
      <c r="G3160" s="161"/>
      <c r="H3160" s="161"/>
      <c r="I3160" s="161"/>
      <c r="J3160" s="161"/>
      <c r="K3160" s="161"/>
      <c r="L3160" s="161"/>
      <c r="M3160" s="161"/>
      <c r="N3160" s="171"/>
      <c r="O3160" s="171"/>
      <c r="P3160" s="171"/>
      <c r="Q3160" s="171"/>
      <c r="R3160" s="171"/>
      <c r="S3160" s="171"/>
      <c r="T3160" s="208" t="str">
        <f t="shared" si="500"/>
        <v>MISSING</v>
      </c>
      <c r="U3160" s="208" t="str">
        <f t="shared" si="501"/>
        <v>MISSING</v>
      </c>
      <c r="X3160" s="56">
        <f t="shared" si="502"/>
        <v>-99</v>
      </c>
      <c r="Y3160" s="56">
        <f t="shared" si="503"/>
        <v>-99</v>
      </c>
      <c r="Z3160" s="56">
        <f t="shared" si="504"/>
        <v>-99</v>
      </c>
      <c r="AA3160" s="56">
        <f t="shared" si="505"/>
        <v>-99</v>
      </c>
      <c r="AB3160" s="56">
        <f t="shared" si="506"/>
        <v>-99</v>
      </c>
      <c r="AC3160" s="56">
        <f t="shared" si="507"/>
        <v>-99</v>
      </c>
      <c r="AD3160" s="3"/>
      <c r="AE3160" s="82">
        <f>IF(D3160=1, 'adjustment factor'!$D$4, IF(D3160=-9,-999,IF(D3160="",-999,0)))</f>
        <v>-999</v>
      </c>
      <c r="AF3160" s="82">
        <f>IF(F3160=1, 'adjustment factor'!$D$5, IF(F3160=-9,-999,IF(F3160="",-999,0)))</f>
        <v>-999</v>
      </c>
      <c r="AG3160" s="82">
        <f>IF(E3160=1, 'adjustment factor'!$D$6, IF(E3160=-9,-999,IF(E3160="",-999,0)))</f>
        <v>-999</v>
      </c>
      <c r="AH3160" s="82">
        <f>IF(K3160&gt;=45,'adjustment factor'!$D$7,IF(K3160=-9,-1200,IF(K3160="",-1200,0)))</f>
        <v>-1200</v>
      </c>
      <c r="AI3160" s="82">
        <f>IF(L3160=1, 'adjustment factor'!$D$8, IF(L3160=-9,-999,IF(L3160="",-999,0)))</f>
        <v>-999</v>
      </c>
      <c r="AJ3160" s="82">
        <f>IF(AND(M3160&gt;=1,M3160&lt;=4),'adjustment factor'!$D$9,IF(M3160=-9,-999,IF(M3160=98,-999,IF(M3160=99,-999,IF(M3160="",-999,0)))))</f>
        <v>-999</v>
      </c>
      <c r="AK3160" s="82">
        <f>IF(H3160=1, 'adjustment factor'!$D$10, IF(H3160=-9,-999,IF(H3160="",-999,0)))</f>
        <v>-999</v>
      </c>
      <c r="AL3160" s="82">
        <f>IF(G3160=1, 'adjustment factor'!$D$11, IF(G3160=-9,-999,IF(G3160="",-999,0)))</f>
        <v>-999</v>
      </c>
      <c r="AM3160" s="82">
        <f>IF(I3160=1, 'adjustment factor'!$D$12, IF(I3160=-9,-999,IF(I3160="",-999,0)))</f>
        <v>-999</v>
      </c>
      <c r="AN3160" s="82">
        <f>IF(J3160=1, 'adjustment factor'!$D$13, IF(J3160=-9,-999,IF(J3160="",-999,0)))</f>
        <v>-999</v>
      </c>
      <c r="AO3160" s="82" t="str">
        <f t="shared" si="508"/>
        <v>-999</v>
      </c>
      <c r="AP3160" s="82" t="str">
        <f t="shared" si="509"/>
        <v>MISSING</v>
      </c>
    </row>
    <row r="3161" spans="2:42">
      <c r="B3161" s="207"/>
      <c r="C3161" s="35">
        <v>3157</v>
      </c>
      <c r="D3161" s="161"/>
      <c r="E3161" s="161"/>
      <c r="F3161" s="161"/>
      <c r="G3161" s="161"/>
      <c r="H3161" s="161"/>
      <c r="I3161" s="161"/>
      <c r="J3161" s="161"/>
      <c r="K3161" s="161"/>
      <c r="L3161" s="161"/>
      <c r="M3161" s="161"/>
      <c r="N3161" s="171"/>
      <c r="O3161" s="171"/>
      <c r="P3161" s="171"/>
      <c r="Q3161" s="171"/>
      <c r="R3161" s="171"/>
      <c r="S3161" s="171"/>
      <c r="T3161" s="208" t="str">
        <f t="shared" si="500"/>
        <v>MISSING</v>
      </c>
      <c r="U3161" s="208" t="str">
        <f t="shared" si="501"/>
        <v>MISSING</v>
      </c>
      <c r="X3161" s="56">
        <f t="shared" si="502"/>
        <v>-99</v>
      </c>
      <c r="Y3161" s="56">
        <f t="shared" si="503"/>
        <v>-99</v>
      </c>
      <c r="Z3161" s="56">
        <f t="shared" si="504"/>
        <v>-99</v>
      </c>
      <c r="AA3161" s="56">
        <f t="shared" si="505"/>
        <v>-99</v>
      </c>
      <c r="AB3161" s="56">
        <f t="shared" si="506"/>
        <v>-99</v>
      </c>
      <c r="AC3161" s="56">
        <f t="shared" si="507"/>
        <v>-99</v>
      </c>
      <c r="AD3161" s="3"/>
      <c r="AE3161" s="82">
        <f>IF(D3161=1, 'adjustment factor'!$D$4, IF(D3161=-9,-999,IF(D3161="",-999,0)))</f>
        <v>-999</v>
      </c>
      <c r="AF3161" s="82">
        <f>IF(F3161=1, 'adjustment factor'!$D$5, IF(F3161=-9,-999,IF(F3161="",-999,0)))</f>
        <v>-999</v>
      </c>
      <c r="AG3161" s="82">
        <f>IF(E3161=1, 'adjustment factor'!$D$6, IF(E3161=-9,-999,IF(E3161="",-999,0)))</f>
        <v>-999</v>
      </c>
      <c r="AH3161" s="82">
        <f>IF(K3161&gt;=45,'adjustment factor'!$D$7,IF(K3161=-9,-1200,IF(K3161="",-1200,0)))</f>
        <v>-1200</v>
      </c>
      <c r="AI3161" s="82">
        <f>IF(L3161=1, 'adjustment factor'!$D$8, IF(L3161=-9,-999,IF(L3161="",-999,0)))</f>
        <v>-999</v>
      </c>
      <c r="AJ3161" s="82">
        <f>IF(AND(M3161&gt;=1,M3161&lt;=4),'adjustment factor'!$D$9,IF(M3161=-9,-999,IF(M3161=98,-999,IF(M3161=99,-999,IF(M3161="",-999,0)))))</f>
        <v>-999</v>
      </c>
      <c r="AK3161" s="82">
        <f>IF(H3161=1, 'adjustment factor'!$D$10, IF(H3161=-9,-999,IF(H3161="",-999,0)))</f>
        <v>-999</v>
      </c>
      <c r="AL3161" s="82">
        <f>IF(G3161=1, 'adjustment factor'!$D$11, IF(G3161=-9,-999,IF(G3161="",-999,0)))</f>
        <v>-999</v>
      </c>
      <c r="AM3161" s="82">
        <f>IF(I3161=1, 'adjustment factor'!$D$12, IF(I3161=-9,-999,IF(I3161="",-999,0)))</f>
        <v>-999</v>
      </c>
      <c r="AN3161" s="82">
        <f>IF(J3161=1, 'adjustment factor'!$D$13, IF(J3161=-9,-999,IF(J3161="",-999,0)))</f>
        <v>-999</v>
      </c>
      <c r="AO3161" s="82" t="str">
        <f t="shared" si="508"/>
        <v>-999</v>
      </c>
      <c r="AP3161" s="82" t="str">
        <f t="shared" si="509"/>
        <v>MISSING</v>
      </c>
    </row>
    <row r="3162" spans="2:42">
      <c r="B3162" s="207"/>
      <c r="C3162" s="35">
        <v>3158</v>
      </c>
      <c r="D3162" s="161"/>
      <c r="E3162" s="161"/>
      <c r="F3162" s="161"/>
      <c r="G3162" s="161"/>
      <c r="H3162" s="161"/>
      <c r="I3162" s="161"/>
      <c r="J3162" s="161"/>
      <c r="K3162" s="161"/>
      <c r="L3162" s="161"/>
      <c r="M3162" s="161"/>
      <c r="N3162" s="171"/>
      <c r="O3162" s="171"/>
      <c r="P3162" s="171"/>
      <c r="Q3162" s="171"/>
      <c r="R3162" s="171"/>
      <c r="S3162" s="171"/>
      <c r="T3162" s="208" t="str">
        <f t="shared" si="500"/>
        <v>MISSING</v>
      </c>
      <c r="U3162" s="208" t="str">
        <f t="shared" si="501"/>
        <v>MISSING</v>
      </c>
      <c r="X3162" s="56">
        <f t="shared" si="502"/>
        <v>-99</v>
      </c>
      <c r="Y3162" s="56">
        <f t="shared" si="503"/>
        <v>-99</v>
      </c>
      <c r="Z3162" s="56">
        <f t="shared" si="504"/>
        <v>-99</v>
      </c>
      <c r="AA3162" s="56">
        <f t="shared" si="505"/>
        <v>-99</v>
      </c>
      <c r="AB3162" s="56">
        <f t="shared" si="506"/>
        <v>-99</v>
      </c>
      <c r="AC3162" s="56">
        <f t="shared" si="507"/>
        <v>-99</v>
      </c>
      <c r="AD3162" s="3"/>
      <c r="AE3162" s="82">
        <f>IF(D3162=1, 'adjustment factor'!$D$4, IF(D3162=-9,-999,IF(D3162="",-999,0)))</f>
        <v>-999</v>
      </c>
      <c r="AF3162" s="82">
        <f>IF(F3162=1, 'adjustment factor'!$D$5, IF(F3162=-9,-999,IF(F3162="",-999,0)))</f>
        <v>-999</v>
      </c>
      <c r="AG3162" s="82">
        <f>IF(E3162=1, 'adjustment factor'!$D$6, IF(E3162=-9,-999,IF(E3162="",-999,0)))</f>
        <v>-999</v>
      </c>
      <c r="AH3162" s="82">
        <f>IF(K3162&gt;=45,'adjustment factor'!$D$7,IF(K3162=-9,-1200,IF(K3162="",-1200,0)))</f>
        <v>-1200</v>
      </c>
      <c r="AI3162" s="82">
        <f>IF(L3162=1, 'adjustment factor'!$D$8, IF(L3162=-9,-999,IF(L3162="",-999,0)))</f>
        <v>-999</v>
      </c>
      <c r="AJ3162" s="82">
        <f>IF(AND(M3162&gt;=1,M3162&lt;=4),'adjustment factor'!$D$9,IF(M3162=-9,-999,IF(M3162=98,-999,IF(M3162=99,-999,IF(M3162="",-999,0)))))</f>
        <v>-999</v>
      </c>
      <c r="AK3162" s="82">
        <f>IF(H3162=1, 'adjustment factor'!$D$10, IF(H3162=-9,-999,IF(H3162="",-999,0)))</f>
        <v>-999</v>
      </c>
      <c r="AL3162" s="82">
        <f>IF(G3162=1, 'adjustment factor'!$D$11, IF(G3162=-9,-999,IF(G3162="",-999,0)))</f>
        <v>-999</v>
      </c>
      <c r="AM3162" s="82">
        <f>IF(I3162=1, 'adjustment factor'!$D$12, IF(I3162=-9,-999,IF(I3162="",-999,0)))</f>
        <v>-999</v>
      </c>
      <c r="AN3162" s="82">
        <f>IF(J3162=1, 'adjustment factor'!$D$13, IF(J3162=-9,-999,IF(J3162="",-999,0)))</f>
        <v>-999</v>
      </c>
      <c r="AO3162" s="82" t="str">
        <f t="shared" si="508"/>
        <v>-999</v>
      </c>
      <c r="AP3162" s="82" t="str">
        <f t="shared" si="509"/>
        <v>MISSING</v>
      </c>
    </row>
    <row r="3163" spans="2:42">
      <c r="B3163" s="207"/>
      <c r="C3163" s="35">
        <v>3159</v>
      </c>
      <c r="D3163" s="161"/>
      <c r="E3163" s="161"/>
      <c r="F3163" s="161"/>
      <c r="G3163" s="161"/>
      <c r="H3163" s="161"/>
      <c r="I3163" s="161"/>
      <c r="J3163" s="161"/>
      <c r="K3163" s="161"/>
      <c r="L3163" s="161"/>
      <c r="M3163" s="161"/>
      <c r="N3163" s="171"/>
      <c r="O3163" s="171"/>
      <c r="P3163" s="171"/>
      <c r="Q3163" s="171"/>
      <c r="R3163" s="171"/>
      <c r="S3163" s="171"/>
      <c r="T3163" s="208" t="str">
        <f t="shared" si="500"/>
        <v>MISSING</v>
      </c>
      <c r="U3163" s="208" t="str">
        <f t="shared" si="501"/>
        <v>MISSING</v>
      </c>
      <c r="X3163" s="56">
        <f t="shared" si="502"/>
        <v>-99</v>
      </c>
      <c r="Y3163" s="56">
        <f t="shared" si="503"/>
        <v>-99</v>
      </c>
      <c r="Z3163" s="56">
        <f t="shared" si="504"/>
        <v>-99</v>
      </c>
      <c r="AA3163" s="56">
        <f t="shared" si="505"/>
        <v>-99</v>
      </c>
      <c r="AB3163" s="56">
        <f t="shared" si="506"/>
        <v>-99</v>
      </c>
      <c r="AC3163" s="56">
        <f t="shared" si="507"/>
        <v>-99</v>
      </c>
      <c r="AD3163" s="3"/>
      <c r="AE3163" s="82">
        <f>IF(D3163=1, 'adjustment factor'!$D$4, IF(D3163=-9,-999,IF(D3163="",-999,0)))</f>
        <v>-999</v>
      </c>
      <c r="AF3163" s="82">
        <f>IF(F3163=1, 'adjustment factor'!$D$5, IF(F3163=-9,-999,IF(F3163="",-999,0)))</f>
        <v>-999</v>
      </c>
      <c r="AG3163" s="82">
        <f>IF(E3163=1, 'adjustment factor'!$D$6, IF(E3163=-9,-999,IF(E3163="",-999,0)))</f>
        <v>-999</v>
      </c>
      <c r="AH3163" s="82">
        <f>IF(K3163&gt;=45,'adjustment factor'!$D$7,IF(K3163=-9,-1200,IF(K3163="",-1200,0)))</f>
        <v>-1200</v>
      </c>
      <c r="AI3163" s="82">
        <f>IF(L3163=1, 'adjustment factor'!$D$8, IF(L3163=-9,-999,IF(L3163="",-999,0)))</f>
        <v>-999</v>
      </c>
      <c r="AJ3163" s="82">
        <f>IF(AND(M3163&gt;=1,M3163&lt;=4),'adjustment factor'!$D$9,IF(M3163=-9,-999,IF(M3163=98,-999,IF(M3163=99,-999,IF(M3163="",-999,0)))))</f>
        <v>-999</v>
      </c>
      <c r="AK3163" s="82">
        <f>IF(H3163=1, 'adjustment factor'!$D$10, IF(H3163=-9,-999,IF(H3163="",-999,0)))</f>
        <v>-999</v>
      </c>
      <c r="AL3163" s="82">
        <f>IF(G3163=1, 'adjustment factor'!$D$11, IF(G3163=-9,-999,IF(G3163="",-999,0)))</f>
        <v>-999</v>
      </c>
      <c r="AM3163" s="82">
        <f>IF(I3163=1, 'adjustment factor'!$D$12, IF(I3163=-9,-999,IF(I3163="",-999,0)))</f>
        <v>-999</v>
      </c>
      <c r="AN3163" s="82">
        <f>IF(J3163=1, 'adjustment factor'!$D$13, IF(J3163=-9,-999,IF(J3163="",-999,0)))</f>
        <v>-999</v>
      </c>
      <c r="AO3163" s="82" t="str">
        <f t="shared" si="508"/>
        <v>-999</v>
      </c>
      <c r="AP3163" s="82" t="str">
        <f t="shared" si="509"/>
        <v>MISSING</v>
      </c>
    </row>
    <row r="3164" spans="2:42">
      <c r="B3164" s="207"/>
      <c r="C3164" s="35">
        <v>3160</v>
      </c>
      <c r="D3164" s="161"/>
      <c r="E3164" s="161"/>
      <c r="F3164" s="161"/>
      <c r="G3164" s="161"/>
      <c r="H3164" s="161"/>
      <c r="I3164" s="161"/>
      <c r="J3164" s="161"/>
      <c r="K3164" s="161"/>
      <c r="L3164" s="161"/>
      <c r="M3164" s="161"/>
      <c r="N3164" s="171"/>
      <c r="O3164" s="171"/>
      <c r="P3164" s="171"/>
      <c r="Q3164" s="171"/>
      <c r="R3164" s="171"/>
      <c r="S3164" s="171"/>
      <c r="T3164" s="208" t="str">
        <f t="shared" si="500"/>
        <v>MISSING</v>
      </c>
      <c r="U3164" s="208" t="str">
        <f t="shared" si="501"/>
        <v>MISSING</v>
      </c>
      <c r="X3164" s="56">
        <f t="shared" si="502"/>
        <v>-99</v>
      </c>
      <c r="Y3164" s="56">
        <f t="shared" si="503"/>
        <v>-99</v>
      </c>
      <c r="Z3164" s="56">
        <f t="shared" si="504"/>
        <v>-99</v>
      </c>
      <c r="AA3164" s="56">
        <f t="shared" si="505"/>
        <v>-99</v>
      </c>
      <c r="AB3164" s="56">
        <f t="shared" si="506"/>
        <v>-99</v>
      </c>
      <c r="AC3164" s="56">
        <f t="shared" si="507"/>
        <v>-99</v>
      </c>
      <c r="AD3164" s="3"/>
      <c r="AE3164" s="82">
        <f>IF(D3164=1, 'adjustment factor'!$D$4, IF(D3164=-9,-999,IF(D3164="",-999,0)))</f>
        <v>-999</v>
      </c>
      <c r="AF3164" s="82">
        <f>IF(F3164=1, 'adjustment factor'!$D$5, IF(F3164=-9,-999,IF(F3164="",-999,0)))</f>
        <v>-999</v>
      </c>
      <c r="AG3164" s="82">
        <f>IF(E3164=1, 'adjustment factor'!$D$6, IF(E3164=-9,-999,IF(E3164="",-999,0)))</f>
        <v>-999</v>
      </c>
      <c r="AH3164" s="82">
        <f>IF(K3164&gt;=45,'adjustment factor'!$D$7,IF(K3164=-9,-1200,IF(K3164="",-1200,0)))</f>
        <v>-1200</v>
      </c>
      <c r="AI3164" s="82">
        <f>IF(L3164=1, 'adjustment factor'!$D$8, IF(L3164=-9,-999,IF(L3164="",-999,0)))</f>
        <v>-999</v>
      </c>
      <c r="AJ3164" s="82">
        <f>IF(AND(M3164&gt;=1,M3164&lt;=4),'adjustment factor'!$D$9,IF(M3164=-9,-999,IF(M3164=98,-999,IF(M3164=99,-999,IF(M3164="",-999,0)))))</f>
        <v>-999</v>
      </c>
      <c r="AK3164" s="82">
        <f>IF(H3164=1, 'adjustment factor'!$D$10, IF(H3164=-9,-999,IF(H3164="",-999,0)))</f>
        <v>-999</v>
      </c>
      <c r="AL3164" s="82">
        <f>IF(G3164=1, 'adjustment factor'!$D$11, IF(G3164=-9,-999,IF(G3164="",-999,0)))</f>
        <v>-999</v>
      </c>
      <c r="AM3164" s="82">
        <f>IF(I3164=1, 'adjustment factor'!$D$12, IF(I3164=-9,-999,IF(I3164="",-999,0)))</f>
        <v>-999</v>
      </c>
      <c r="AN3164" s="82">
        <f>IF(J3164=1, 'adjustment factor'!$D$13, IF(J3164=-9,-999,IF(J3164="",-999,0)))</f>
        <v>-999</v>
      </c>
      <c r="AO3164" s="82" t="str">
        <f t="shared" si="508"/>
        <v>-999</v>
      </c>
      <c r="AP3164" s="82" t="str">
        <f t="shared" si="509"/>
        <v>MISSING</v>
      </c>
    </row>
    <row r="3165" spans="2:42">
      <c r="B3165" s="207"/>
      <c r="C3165" s="35">
        <v>3161</v>
      </c>
      <c r="D3165" s="161"/>
      <c r="E3165" s="161"/>
      <c r="F3165" s="161"/>
      <c r="G3165" s="161"/>
      <c r="H3165" s="161"/>
      <c r="I3165" s="161"/>
      <c r="J3165" s="161"/>
      <c r="K3165" s="161"/>
      <c r="L3165" s="161"/>
      <c r="M3165" s="161"/>
      <c r="N3165" s="171"/>
      <c r="O3165" s="171"/>
      <c r="P3165" s="171"/>
      <c r="Q3165" s="171"/>
      <c r="R3165" s="171"/>
      <c r="S3165" s="171"/>
      <c r="T3165" s="208" t="str">
        <f t="shared" si="500"/>
        <v>MISSING</v>
      </c>
      <c r="U3165" s="208" t="str">
        <f t="shared" si="501"/>
        <v>MISSING</v>
      </c>
      <c r="X3165" s="56">
        <f t="shared" si="502"/>
        <v>-99</v>
      </c>
      <c r="Y3165" s="56">
        <f t="shared" si="503"/>
        <v>-99</v>
      </c>
      <c r="Z3165" s="56">
        <f t="shared" si="504"/>
        <v>-99</v>
      </c>
      <c r="AA3165" s="56">
        <f t="shared" si="505"/>
        <v>-99</v>
      </c>
      <c r="AB3165" s="56">
        <f t="shared" si="506"/>
        <v>-99</v>
      </c>
      <c r="AC3165" s="56">
        <f t="shared" si="507"/>
        <v>-99</v>
      </c>
      <c r="AD3165" s="3"/>
      <c r="AE3165" s="82">
        <f>IF(D3165=1, 'adjustment factor'!$D$4, IF(D3165=-9,-999,IF(D3165="",-999,0)))</f>
        <v>-999</v>
      </c>
      <c r="AF3165" s="82">
        <f>IF(F3165=1, 'adjustment factor'!$D$5, IF(F3165=-9,-999,IF(F3165="",-999,0)))</f>
        <v>-999</v>
      </c>
      <c r="AG3165" s="82">
        <f>IF(E3165=1, 'adjustment factor'!$D$6, IF(E3165=-9,-999,IF(E3165="",-999,0)))</f>
        <v>-999</v>
      </c>
      <c r="AH3165" s="82">
        <f>IF(K3165&gt;=45,'adjustment factor'!$D$7,IF(K3165=-9,-1200,IF(K3165="",-1200,0)))</f>
        <v>-1200</v>
      </c>
      <c r="AI3165" s="82">
        <f>IF(L3165=1, 'adjustment factor'!$D$8, IF(L3165=-9,-999,IF(L3165="",-999,0)))</f>
        <v>-999</v>
      </c>
      <c r="AJ3165" s="82">
        <f>IF(AND(M3165&gt;=1,M3165&lt;=4),'adjustment factor'!$D$9,IF(M3165=-9,-999,IF(M3165=98,-999,IF(M3165=99,-999,IF(M3165="",-999,0)))))</f>
        <v>-999</v>
      </c>
      <c r="AK3165" s="82">
        <f>IF(H3165=1, 'adjustment factor'!$D$10, IF(H3165=-9,-999,IF(H3165="",-999,0)))</f>
        <v>-999</v>
      </c>
      <c r="AL3165" s="82">
        <f>IF(G3165=1, 'adjustment factor'!$D$11, IF(G3165=-9,-999,IF(G3165="",-999,0)))</f>
        <v>-999</v>
      </c>
      <c r="AM3165" s="82">
        <f>IF(I3165=1, 'adjustment factor'!$D$12, IF(I3165=-9,-999,IF(I3165="",-999,0)))</f>
        <v>-999</v>
      </c>
      <c r="AN3165" s="82">
        <f>IF(J3165=1, 'adjustment factor'!$D$13, IF(J3165=-9,-999,IF(J3165="",-999,0)))</f>
        <v>-999</v>
      </c>
      <c r="AO3165" s="82" t="str">
        <f t="shared" si="508"/>
        <v>-999</v>
      </c>
      <c r="AP3165" s="82" t="str">
        <f t="shared" si="509"/>
        <v>MISSING</v>
      </c>
    </row>
    <row r="3166" spans="2:42">
      <c r="B3166" s="207"/>
      <c r="C3166" s="35">
        <v>3162</v>
      </c>
      <c r="D3166" s="161"/>
      <c r="E3166" s="161"/>
      <c r="F3166" s="161"/>
      <c r="G3166" s="161"/>
      <c r="H3166" s="161"/>
      <c r="I3166" s="161"/>
      <c r="J3166" s="161"/>
      <c r="K3166" s="161"/>
      <c r="L3166" s="161"/>
      <c r="M3166" s="161"/>
      <c r="N3166" s="171"/>
      <c r="O3166" s="171"/>
      <c r="P3166" s="171"/>
      <c r="Q3166" s="171"/>
      <c r="R3166" s="171"/>
      <c r="S3166" s="171"/>
      <c r="T3166" s="208" t="str">
        <f t="shared" si="500"/>
        <v>MISSING</v>
      </c>
      <c r="U3166" s="208" t="str">
        <f t="shared" si="501"/>
        <v>MISSING</v>
      </c>
      <c r="X3166" s="56">
        <f t="shared" si="502"/>
        <v>-99</v>
      </c>
      <c r="Y3166" s="56">
        <f t="shared" si="503"/>
        <v>-99</v>
      </c>
      <c r="Z3166" s="56">
        <f t="shared" si="504"/>
        <v>-99</v>
      </c>
      <c r="AA3166" s="56">
        <f t="shared" si="505"/>
        <v>-99</v>
      </c>
      <c r="AB3166" s="56">
        <f t="shared" si="506"/>
        <v>-99</v>
      </c>
      <c r="AC3166" s="56">
        <f t="shared" si="507"/>
        <v>-99</v>
      </c>
      <c r="AD3166" s="3"/>
      <c r="AE3166" s="82">
        <f>IF(D3166=1, 'adjustment factor'!$D$4, IF(D3166=-9,-999,IF(D3166="",-999,0)))</f>
        <v>-999</v>
      </c>
      <c r="AF3166" s="82">
        <f>IF(F3166=1, 'adjustment factor'!$D$5, IF(F3166=-9,-999,IF(F3166="",-999,0)))</f>
        <v>-999</v>
      </c>
      <c r="AG3166" s="82">
        <f>IF(E3166=1, 'adjustment factor'!$D$6, IF(E3166=-9,-999,IF(E3166="",-999,0)))</f>
        <v>-999</v>
      </c>
      <c r="AH3166" s="82">
        <f>IF(K3166&gt;=45,'adjustment factor'!$D$7,IF(K3166=-9,-1200,IF(K3166="",-1200,0)))</f>
        <v>-1200</v>
      </c>
      <c r="AI3166" s="82">
        <f>IF(L3166=1, 'adjustment factor'!$D$8, IF(L3166=-9,-999,IF(L3166="",-999,0)))</f>
        <v>-999</v>
      </c>
      <c r="AJ3166" s="82">
        <f>IF(AND(M3166&gt;=1,M3166&lt;=4),'adjustment factor'!$D$9,IF(M3166=-9,-999,IF(M3166=98,-999,IF(M3166=99,-999,IF(M3166="",-999,0)))))</f>
        <v>-999</v>
      </c>
      <c r="AK3166" s="82">
        <f>IF(H3166=1, 'adjustment factor'!$D$10, IF(H3166=-9,-999,IF(H3166="",-999,0)))</f>
        <v>-999</v>
      </c>
      <c r="AL3166" s="82">
        <f>IF(G3166=1, 'adjustment factor'!$D$11, IF(G3166=-9,-999,IF(G3166="",-999,0)))</f>
        <v>-999</v>
      </c>
      <c r="AM3166" s="82">
        <f>IF(I3166=1, 'adjustment factor'!$D$12, IF(I3166=-9,-999,IF(I3166="",-999,0)))</f>
        <v>-999</v>
      </c>
      <c r="AN3166" s="82">
        <f>IF(J3166=1, 'adjustment factor'!$D$13, IF(J3166=-9,-999,IF(J3166="",-999,0)))</f>
        <v>-999</v>
      </c>
      <c r="AO3166" s="82" t="str">
        <f t="shared" si="508"/>
        <v>-999</v>
      </c>
      <c r="AP3166" s="82" t="str">
        <f t="shared" si="509"/>
        <v>MISSING</v>
      </c>
    </row>
    <row r="3167" spans="2:42">
      <c r="B3167" s="207"/>
      <c r="C3167" s="35">
        <v>3163</v>
      </c>
      <c r="D3167" s="161"/>
      <c r="E3167" s="161"/>
      <c r="F3167" s="161"/>
      <c r="G3167" s="161"/>
      <c r="H3167" s="161"/>
      <c r="I3167" s="161"/>
      <c r="J3167" s="161"/>
      <c r="K3167" s="161"/>
      <c r="L3167" s="161"/>
      <c r="M3167" s="161"/>
      <c r="N3167" s="171"/>
      <c r="O3167" s="171"/>
      <c r="P3167" s="171"/>
      <c r="Q3167" s="171"/>
      <c r="R3167" s="171"/>
      <c r="S3167" s="171"/>
      <c r="T3167" s="208" t="str">
        <f t="shared" si="500"/>
        <v>MISSING</v>
      </c>
      <c r="U3167" s="208" t="str">
        <f t="shared" si="501"/>
        <v>MISSING</v>
      </c>
      <c r="X3167" s="56">
        <f t="shared" si="502"/>
        <v>-99</v>
      </c>
      <c r="Y3167" s="56">
        <f t="shared" si="503"/>
        <v>-99</v>
      </c>
      <c r="Z3167" s="56">
        <f t="shared" si="504"/>
        <v>-99</v>
      </c>
      <c r="AA3167" s="56">
        <f t="shared" si="505"/>
        <v>-99</v>
      </c>
      <c r="AB3167" s="56">
        <f t="shared" si="506"/>
        <v>-99</v>
      </c>
      <c r="AC3167" s="56">
        <f t="shared" si="507"/>
        <v>-99</v>
      </c>
      <c r="AD3167" s="3"/>
      <c r="AE3167" s="82">
        <f>IF(D3167=1, 'adjustment factor'!$D$4, IF(D3167=-9,-999,IF(D3167="",-999,0)))</f>
        <v>-999</v>
      </c>
      <c r="AF3167" s="82">
        <f>IF(F3167=1, 'adjustment factor'!$D$5, IF(F3167=-9,-999,IF(F3167="",-999,0)))</f>
        <v>-999</v>
      </c>
      <c r="AG3167" s="82">
        <f>IF(E3167=1, 'adjustment factor'!$D$6, IF(E3167=-9,-999,IF(E3167="",-999,0)))</f>
        <v>-999</v>
      </c>
      <c r="AH3167" s="82">
        <f>IF(K3167&gt;=45,'adjustment factor'!$D$7,IF(K3167=-9,-1200,IF(K3167="",-1200,0)))</f>
        <v>-1200</v>
      </c>
      <c r="AI3167" s="82">
        <f>IF(L3167=1, 'adjustment factor'!$D$8, IF(L3167=-9,-999,IF(L3167="",-999,0)))</f>
        <v>-999</v>
      </c>
      <c r="AJ3167" s="82">
        <f>IF(AND(M3167&gt;=1,M3167&lt;=4),'adjustment factor'!$D$9,IF(M3167=-9,-999,IF(M3167=98,-999,IF(M3167=99,-999,IF(M3167="",-999,0)))))</f>
        <v>-999</v>
      </c>
      <c r="AK3167" s="82">
        <f>IF(H3167=1, 'adjustment factor'!$D$10, IF(H3167=-9,-999,IF(H3167="",-999,0)))</f>
        <v>-999</v>
      </c>
      <c r="AL3167" s="82">
        <f>IF(G3167=1, 'adjustment factor'!$D$11, IF(G3167=-9,-999,IF(G3167="",-999,0)))</f>
        <v>-999</v>
      </c>
      <c r="AM3167" s="82">
        <f>IF(I3167=1, 'adjustment factor'!$D$12, IF(I3167=-9,-999,IF(I3167="",-999,0)))</f>
        <v>-999</v>
      </c>
      <c r="AN3167" s="82">
        <f>IF(J3167=1, 'adjustment factor'!$D$13, IF(J3167=-9,-999,IF(J3167="",-999,0)))</f>
        <v>-999</v>
      </c>
      <c r="AO3167" s="82" t="str">
        <f t="shared" si="508"/>
        <v>-999</v>
      </c>
      <c r="AP3167" s="82" t="str">
        <f t="shared" si="509"/>
        <v>MISSING</v>
      </c>
    </row>
    <row r="3168" spans="2:42">
      <c r="B3168" s="207"/>
      <c r="C3168" s="35">
        <v>3164</v>
      </c>
      <c r="D3168" s="161"/>
      <c r="E3168" s="161"/>
      <c r="F3168" s="161"/>
      <c r="G3168" s="161"/>
      <c r="H3168" s="161"/>
      <c r="I3168" s="161"/>
      <c r="J3168" s="161"/>
      <c r="K3168" s="161"/>
      <c r="L3168" s="161"/>
      <c r="M3168" s="161"/>
      <c r="N3168" s="171"/>
      <c r="O3168" s="171"/>
      <c r="P3168" s="171"/>
      <c r="Q3168" s="171"/>
      <c r="R3168" s="171"/>
      <c r="S3168" s="171"/>
      <c r="T3168" s="208" t="str">
        <f t="shared" si="500"/>
        <v>MISSING</v>
      </c>
      <c r="U3168" s="208" t="str">
        <f t="shared" si="501"/>
        <v>MISSING</v>
      </c>
      <c r="X3168" s="56">
        <f t="shared" si="502"/>
        <v>-99</v>
      </c>
      <c r="Y3168" s="56">
        <f t="shared" si="503"/>
        <v>-99</v>
      </c>
      <c r="Z3168" s="56">
        <f t="shared" si="504"/>
        <v>-99</v>
      </c>
      <c r="AA3168" s="56">
        <f t="shared" si="505"/>
        <v>-99</v>
      </c>
      <c r="AB3168" s="56">
        <f t="shared" si="506"/>
        <v>-99</v>
      </c>
      <c r="AC3168" s="56">
        <f t="shared" si="507"/>
        <v>-99</v>
      </c>
      <c r="AD3168" s="3"/>
      <c r="AE3168" s="82">
        <f>IF(D3168=1, 'adjustment factor'!$D$4, IF(D3168=-9,-999,IF(D3168="",-999,0)))</f>
        <v>-999</v>
      </c>
      <c r="AF3168" s="82">
        <f>IF(F3168=1, 'adjustment factor'!$D$5, IF(F3168=-9,-999,IF(F3168="",-999,0)))</f>
        <v>-999</v>
      </c>
      <c r="AG3168" s="82">
        <f>IF(E3168=1, 'adjustment factor'!$D$6, IF(E3168=-9,-999,IF(E3168="",-999,0)))</f>
        <v>-999</v>
      </c>
      <c r="AH3168" s="82">
        <f>IF(K3168&gt;=45,'adjustment factor'!$D$7,IF(K3168=-9,-1200,IF(K3168="",-1200,0)))</f>
        <v>-1200</v>
      </c>
      <c r="AI3168" s="82">
        <f>IF(L3168=1, 'adjustment factor'!$D$8, IF(L3168=-9,-999,IF(L3168="",-999,0)))</f>
        <v>-999</v>
      </c>
      <c r="AJ3168" s="82">
        <f>IF(AND(M3168&gt;=1,M3168&lt;=4),'adjustment factor'!$D$9,IF(M3168=-9,-999,IF(M3168=98,-999,IF(M3168=99,-999,IF(M3168="",-999,0)))))</f>
        <v>-999</v>
      </c>
      <c r="AK3168" s="82">
        <f>IF(H3168=1, 'adjustment factor'!$D$10, IF(H3168=-9,-999,IF(H3168="",-999,0)))</f>
        <v>-999</v>
      </c>
      <c r="AL3168" s="82">
        <f>IF(G3168=1, 'adjustment factor'!$D$11, IF(G3168=-9,-999,IF(G3168="",-999,0)))</f>
        <v>-999</v>
      </c>
      <c r="AM3168" s="82">
        <f>IF(I3168=1, 'adjustment factor'!$D$12, IF(I3168=-9,-999,IF(I3168="",-999,0)))</f>
        <v>-999</v>
      </c>
      <c r="AN3168" s="82">
        <f>IF(J3168=1, 'adjustment factor'!$D$13, IF(J3168=-9,-999,IF(J3168="",-999,0)))</f>
        <v>-999</v>
      </c>
      <c r="AO3168" s="82" t="str">
        <f t="shared" si="508"/>
        <v>-999</v>
      </c>
      <c r="AP3168" s="82" t="str">
        <f t="shared" si="509"/>
        <v>MISSING</v>
      </c>
    </row>
    <row r="3169" spans="2:42">
      <c r="B3169" s="207"/>
      <c r="C3169" s="35">
        <v>3165</v>
      </c>
      <c r="D3169" s="161"/>
      <c r="E3169" s="161"/>
      <c r="F3169" s="161"/>
      <c r="G3169" s="161"/>
      <c r="H3169" s="161"/>
      <c r="I3169" s="161"/>
      <c r="J3169" s="161"/>
      <c r="K3169" s="161"/>
      <c r="L3169" s="161"/>
      <c r="M3169" s="161"/>
      <c r="N3169" s="171"/>
      <c r="O3169" s="171"/>
      <c r="P3169" s="171"/>
      <c r="Q3169" s="171"/>
      <c r="R3169" s="171"/>
      <c r="S3169" s="171"/>
      <c r="T3169" s="208" t="str">
        <f t="shared" si="500"/>
        <v>MISSING</v>
      </c>
      <c r="U3169" s="208" t="str">
        <f t="shared" si="501"/>
        <v>MISSING</v>
      </c>
      <c r="X3169" s="56">
        <f t="shared" si="502"/>
        <v>-99</v>
      </c>
      <c r="Y3169" s="56">
        <f t="shared" si="503"/>
        <v>-99</v>
      </c>
      <c r="Z3169" s="56">
        <f t="shared" si="504"/>
        <v>-99</v>
      </c>
      <c r="AA3169" s="56">
        <f t="shared" si="505"/>
        <v>-99</v>
      </c>
      <c r="AB3169" s="56">
        <f t="shared" si="506"/>
        <v>-99</v>
      </c>
      <c r="AC3169" s="56">
        <f t="shared" si="507"/>
        <v>-99</v>
      </c>
      <c r="AD3169" s="3"/>
      <c r="AE3169" s="82">
        <f>IF(D3169=1, 'adjustment factor'!$D$4, IF(D3169=-9,-999,IF(D3169="",-999,0)))</f>
        <v>-999</v>
      </c>
      <c r="AF3169" s="82">
        <f>IF(F3169=1, 'adjustment factor'!$D$5, IF(F3169=-9,-999,IF(F3169="",-999,0)))</f>
        <v>-999</v>
      </c>
      <c r="AG3169" s="82">
        <f>IF(E3169=1, 'adjustment factor'!$D$6, IF(E3169=-9,-999,IF(E3169="",-999,0)))</f>
        <v>-999</v>
      </c>
      <c r="AH3169" s="82">
        <f>IF(K3169&gt;=45,'adjustment factor'!$D$7,IF(K3169=-9,-1200,IF(K3169="",-1200,0)))</f>
        <v>-1200</v>
      </c>
      <c r="AI3169" s="82">
        <f>IF(L3169=1, 'adjustment factor'!$D$8, IF(L3169=-9,-999,IF(L3169="",-999,0)))</f>
        <v>-999</v>
      </c>
      <c r="AJ3169" s="82">
        <f>IF(AND(M3169&gt;=1,M3169&lt;=4),'adjustment factor'!$D$9,IF(M3169=-9,-999,IF(M3169=98,-999,IF(M3169=99,-999,IF(M3169="",-999,0)))))</f>
        <v>-999</v>
      </c>
      <c r="AK3169" s="82">
        <f>IF(H3169=1, 'adjustment factor'!$D$10, IF(H3169=-9,-999,IF(H3169="",-999,0)))</f>
        <v>-999</v>
      </c>
      <c r="AL3169" s="82">
        <f>IF(G3169=1, 'adjustment factor'!$D$11, IF(G3169=-9,-999,IF(G3169="",-999,0)))</f>
        <v>-999</v>
      </c>
      <c r="AM3169" s="82">
        <f>IF(I3169=1, 'adjustment factor'!$D$12, IF(I3169=-9,-999,IF(I3169="",-999,0)))</f>
        <v>-999</v>
      </c>
      <c r="AN3169" s="82">
        <f>IF(J3169=1, 'adjustment factor'!$D$13, IF(J3169=-9,-999,IF(J3169="",-999,0)))</f>
        <v>-999</v>
      </c>
      <c r="AO3169" s="82" t="str">
        <f t="shared" si="508"/>
        <v>-999</v>
      </c>
      <c r="AP3169" s="82" t="str">
        <f t="shared" si="509"/>
        <v>MISSING</v>
      </c>
    </row>
    <row r="3170" spans="2:42">
      <c r="B3170" s="207"/>
      <c r="C3170" s="35">
        <v>3166</v>
      </c>
      <c r="D3170" s="161"/>
      <c r="E3170" s="161"/>
      <c r="F3170" s="161"/>
      <c r="G3170" s="161"/>
      <c r="H3170" s="161"/>
      <c r="I3170" s="161"/>
      <c r="J3170" s="161"/>
      <c r="K3170" s="161"/>
      <c r="L3170" s="161"/>
      <c r="M3170" s="161"/>
      <c r="N3170" s="171"/>
      <c r="O3170" s="171"/>
      <c r="P3170" s="171"/>
      <c r="Q3170" s="171"/>
      <c r="R3170" s="171"/>
      <c r="S3170" s="171"/>
      <c r="T3170" s="208" t="str">
        <f t="shared" si="500"/>
        <v>MISSING</v>
      </c>
      <c r="U3170" s="208" t="str">
        <f t="shared" si="501"/>
        <v>MISSING</v>
      </c>
      <c r="X3170" s="56">
        <f t="shared" si="502"/>
        <v>-99</v>
      </c>
      <c r="Y3170" s="56">
        <f t="shared" si="503"/>
        <v>-99</v>
      </c>
      <c r="Z3170" s="56">
        <f t="shared" si="504"/>
        <v>-99</v>
      </c>
      <c r="AA3170" s="56">
        <f t="shared" si="505"/>
        <v>-99</v>
      </c>
      <c r="AB3170" s="56">
        <f t="shared" si="506"/>
        <v>-99</v>
      </c>
      <c r="AC3170" s="56">
        <f t="shared" si="507"/>
        <v>-99</v>
      </c>
      <c r="AD3170" s="3"/>
      <c r="AE3170" s="82">
        <f>IF(D3170=1, 'adjustment factor'!$D$4, IF(D3170=-9,-999,IF(D3170="",-999,0)))</f>
        <v>-999</v>
      </c>
      <c r="AF3170" s="82">
        <f>IF(F3170=1, 'adjustment factor'!$D$5, IF(F3170=-9,-999,IF(F3170="",-999,0)))</f>
        <v>-999</v>
      </c>
      <c r="AG3170" s="82">
        <f>IF(E3170=1, 'adjustment factor'!$D$6, IF(E3170=-9,-999,IF(E3170="",-999,0)))</f>
        <v>-999</v>
      </c>
      <c r="AH3170" s="82">
        <f>IF(K3170&gt;=45,'adjustment factor'!$D$7,IF(K3170=-9,-1200,IF(K3170="",-1200,0)))</f>
        <v>-1200</v>
      </c>
      <c r="AI3170" s="82">
        <f>IF(L3170=1, 'adjustment factor'!$D$8, IF(L3170=-9,-999,IF(L3170="",-999,0)))</f>
        <v>-999</v>
      </c>
      <c r="AJ3170" s="82">
        <f>IF(AND(M3170&gt;=1,M3170&lt;=4),'adjustment factor'!$D$9,IF(M3170=-9,-999,IF(M3170=98,-999,IF(M3170=99,-999,IF(M3170="",-999,0)))))</f>
        <v>-999</v>
      </c>
      <c r="AK3170" s="82">
        <f>IF(H3170=1, 'adjustment factor'!$D$10, IF(H3170=-9,-999,IF(H3170="",-999,0)))</f>
        <v>-999</v>
      </c>
      <c r="AL3170" s="82">
        <f>IF(G3170=1, 'adjustment factor'!$D$11, IF(G3170=-9,-999,IF(G3170="",-999,0)))</f>
        <v>-999</v>
      </c>
      <c r="AM3170" s="82">
        <f>IF(I3170=1, 'adjustment factor'!$D$12, IF(I3170=-9,-999,IF(I3170="",-999,0)))</f>
        <v>-999</v>
      </c>
      <c r="AN3170" s="82">
        <f>IF(J3170=1, 'adjustment factor'!$D$13, IF(J3170=-9,-999,IF(J3170="",-999,0)))</f>
        <v>-999</v>
      </c>
      <c r="AO3170" s="82" t="str">
        <f t="shared" si="508"/>
        <v>-999</v>
      </c>
      <c r="AP3170" s="82" t="str">
        <f t="shared" si="509"/>
        <v>MISSING</v>
      </c>
    </row>
    <row r="3171" spans="2:42">
      <c r="B3171" s="207"/>
      <c r="C3171" s="35">
        <v>3167</v>
      </c>
      <c r="D3171" s="161"/>
      <c r="E3171" s="161"/>
      <c r="F3171" s="161"/>
      <c r="G3171" s="161"/>
      <c r="H3171" s="161"/>
      <c r="I3171" s="161"/>
      <c r="J3171" s="161"/>
      <c r="K3171" s="161"/>
      <c r="L3171" s="161"/>
      <c r="M3171" s="161"/>
      <c r="N3171" s="171"/>
      <c r="O3171" s="171"/>
      <c r="P3171" s="171"/>
      <c r="Q3171" s="171"/>
      <c r="R3171" s="171"/>
      <c r="S3171" s="171"/>
      <c r="T3171" s="208" t="str">
        <f t="shared" si="500"/>
        <v>MISSING</v>
      </c>
      <c r="U3171" s="208" t="str">
        <f t="shared" si="501"/>
        <v>MISSING</v>
      </c>
      <c r="X3171" s="56">
        <f t="shared" si="502"/>
        <v>-99</v>
      </c>
      <c r="Y3171" s="56">
        <f t="shared" si="503"/>
        <v>-99</v>
      </c>
      <c r="Z3171" s="56">
        <f t="shared" si="504"/>
        <v>-99</v>
      </c>
      <c r="AA3171" s="56">
        <f t="shared" si="505"/>
        <v>-99</v>
      </c>
      <c r="AB3171" s="56">
        <f t="shared" si="506"/>
        <v>-99</v>
      </c>
      <c r="AC3171" s="56">
        <f t="shared" si="507"/>
        <v>-99</v>
      </c>
      <c r="AD3171" s="3"/>
      <c r="AE3171" s="82">
        <f>IF(D3171=1, 'adjustment factor'!$D$4, IF(D3171=-9,-999,IF(D3171="",-999,0)))</f>
        <v>-999</v>
      </c>
      <c r="AF3171" s="82">
        <f>IF(F3171=1, 'adjustment factor'!$D$5, IF(F3171=-9,-999,IF(F3171="",-999,0)))</f>
        <v>-999</v>
      </c>
      <c r="AG3171" s="82">
        <f>IF(E3171=1, 'adjustment factor'!$D$6, IF(E3171=-9,-999,IF(E3171="",-999,0)))</f>
        <v>-999</v>
      </c>
      <c r="AH3171" s="82">
        <f>IF(K3171&gt;=45,'adjustment factor'!$D$7,IF(K3171=-9,-1200,IF(K3171="",-1200,0)))</f>
        <v>-1200</v>
      </c>
      <c r="AI3171" s="82">
        <f>IF(L3171=1, 'adjustment factor'!$D$8, IF(L3171=-9,-999,IF(L3171="",-999,0)))</f>
        <v>-999</v>
      </c>
      <c r="AJ3171" s="82">
        <f>IF(AND(M3171&gt;=1,M3171&lt;=4),'adjustment factor'!$D$9,IF(M3171=-9,-999,IF(M3171=98,-999,IF(M3171=99,-999,IF(M3171="",-999,0)))))</f>
        <v>-999</v>
      </c>
      <c r="AK3171" s="82">
        <f>IF(H3171=1, 'adjustment factor'!$D$10, IF(H3171=-9,-999,IF(H3171="",-999,0)))</f>
        <v>-999</v>
      </c>
      <c r="AL3171" s="82">
        <f>IF(G3171=1, 'adjustment factor'!$D$11, IF(G3171=-9,-999,IF(G3171="",-999,0)))</f>
        <v>-999</v>
      </c>
      <c r="AM3171" s="82">
        <f>IF(I3171=1, 'adjustment factor'!$D$12, IF(I3171=-9,-999,IF(I3171="",-999,0)))</f>
        <v>-999</v>
      </c>
      <c r="AN3171" s="82">
        <f>IF(J3171=1, 'adjustment factor'!$D$13, IF(J3171=-9,-999,IF(J3171="",-999,0)))</f>
        <v>-999</v>
      </c>
      <c r="AO3171" s="82" t="str">
        <f t="shared" si="508"/>
        <v>-999</v>
      </c>
      <c r="AP3171" s="82" t="str">
        <f t="shared" si="509"/>
        <v>MISSING</v>
      </c>
    </row>
    <row r="3172" spans="2:42">
      <c r="B3172" s="207"/>
      <c r="C3172" s="35">
        <v>3168</v>
      </c>
      <c r="D3172" s="161"/>
      <c r="E3172" s="161"/>
      <c r="F3172" s="161"/>
      <c r="G3172" s="161"/>
      <c r="H3172" s="161"/>
      <c r="I3172" s="161"/>
      <c r="J3172" s="161"/>
      <c r="K3172" s="161"/>
      <c r="L3172" s="161"/>
      <c r="M3172" s="161"/>
      <c r="N3172" s="171"/>
      <c r="O3172" s="171"/>
      <c r="P3172" s="171"/>
      <c r="Q3172" s="171"/>
      <c r="R3172" s="171"/>
      <c r="S3172" s="171"/>
      <c r="T3172" s="208" t="str">
        <f t="shared" si="500"/>
        <v>MISSING</v>
      </c>
      <c r="U3172" s="208" t="str">
        <f t="shared" si="501"/>
        <v>MISSING</v>
      </c>
      <c r="X3172" s="56">
        <f t="shared" si="502"/>
        <v>-99</v>
      </c>
      <c r="Y3172" s="56">
        <f t="shared" si="503"/>
        <v>-99</v>
      </c>
      <c r="Z3172" s="56">
        <f t="shared" si="504"/>
        <v>-99</v>
      </c>
      <c r="AA3172" s="56">
        <f t="shared" si="505"/>
        <v>-99</v>
      </c>
      <c r="AB3172" s="56">
        <f t="shared" si="506"/>
        <v>-99</v>
      </c>
      <c r="AC3172" s="56">
        <f t="shared" si="507"/>
        <v>-99</v>
      </c>
      <c r="AD3172" s="3"/>
      <c r="AE3172" s="82">
        <f>IF(D3172=1, 'adjustment factor'!$D$4, IF(D3172=-9,-999,IF(D3172="",-999,0)))</f>
        <v>-999</v>
      </c>
      <c r="AF3172" s="82">
        <f>IF(F3172=1, 'adjustment factor'!$D$5, IF(F3172=-9,-999,IF(F3172="",-999,0)))</f>
        <v>-999</v>
      </c>
      <c r="AG3172" s="82">
        <f>IF(E3172=1, 'adjustment factor'!$D$6, IF(E3172=-9,-999,IF(E3172="",-999,0)))</f>
        <v>-999</v>
      </c>
      <c r="AH3172" s="82">
        <f>IF(K3172&gt;=45,'adjustment factor'!$D$7,IF(K3172=-9,-1200,IF(K3172="",-1200,0)))</f>
        <v>-1200</v>
      </c>
      <c r="AI3172" s="82">
        <f>IF(L3172=1, 'adjustment factor'!$D$8, IF(L3172=-9,-999,IF(L3172="",-999,0)))</f>
        <v>-999</v>
      </c>
      <c r="AJ3172" s="82">
        <f>IF(AND(M3172&gt;=1,M3172&lt;=4),'adjustment factor'!$D$9,IF(M3172=-9,-999,IF(M3172=98,-999,IF(M3172=99,-999,IF(M3172="",-999,0)))))</f>
        <v>-999</v>
      </c>
      <c r="AK3172" s="82">
        <f>IF(H3172=1, 'adjustment factor'!$D$10, IF(H3172=-9,-999,IF(H3172="",-999,0)))</f>
        <v>-999</v>
      </c>
      <c r="AL3172" s="82">
        <f>IF(G3172=1, 'adjustment factor'!$D$11, IF(G3172=-9,-999,IF(G3172="",-999,0)))</f>
        <v>-999</v>
      </c>
      <c r="AM3172" s="82">
        <f>IF(I3172=1, 'adjustment factor'!$D$12, IF(I3172=-9,-999,IF(I3172="",-999,0)))</f>
        <v>-999</v>
      </c>
      <c r="AN3172" s="82">
        <f>IF(J3172=1, 'adjustment factor'!$D$13, IF(J3172=-9,-999,IF(J3172="",-999,0)))</f>
        <v>-999</v>
      </c>
      <c r="AO3172" s="82" t="str">
        <f t="shared" si="508"/>
        <v>-999</v>
      </c>
      <c r="AP3172" s="82" t="str">
        <f t="shared" si="509"/>
        <v>MISSING</v>
      </c>
    </row>
    <row r="3173" spans="2:42">
      <c r="B3173" s="207"/>
      <c r="C3173" s="35">
        <v>3169</v>
      </c>
      <c r="D3173" s="161"/>
      <c r="E3173" s="161"/>
      <c r="F3173" s="161"/>
      <c r="G3173" s="161"/>
      <c r="H3173" s="161"/>
      <c r="I3173" s="161"/>
      <c r="J3173" s="161"/>
      <c r="K3173" s="161"/>
      <c r="L3173" s="161"/>
      <c r="M3173" s="161"/>
      <c r="N3173" s="171"/>
      <c r="O3173" s="171"/>
      <c r="P3173" s="171"/>
      <c r="Q3173" s="171"/>
      <c r="R3173" s="171"/>
      <c r="S3173" s="171"/>
      <c r="T3173" s="208" t="str">
        <f t="shared" si="500"/>
        <v>MISSING</v>
      </c>
      <c r="U3173" s="208" t="str">
        <f t="shared" si="501"/>
        <v>MISSING</v>
      </c>
      <c r="X3173" s="56">
        <f t="shared" si="502"/>
        <v>-99</v>
      </c>
      <c r="Y3173" s="56">
        <f t="shared" si="503"/>
        <v>-99</v>
      </c>
      <c r="Z3173" s="56">
        <f t="shared" si="504"/>
        <v>-99</v>
      </c>
      <c r="AA3173" s="56">
        <f t="shared" si="505"/>
        <v>-99</v>
      </c>
      <c r="AB3173" s="56">
        <f t="shared" si="506"/>
        <v>-99</v>
      </c>
      <c r="AC3173" s="56">
        <f t="shared" si="507"/>
        <v>-99</v>
      </c>
      <c r="AD3173" s="3"/>
      <c r="AE3173" s="82">
        <f>IF(D3173=1, 'adjustment factor'!$D$4, IF(D3173=-9,-999,IF(D3173="",-999,0)))</f>
        <v>-999</v>
      </c>
      <c r="AF3173" s="82">
        <f>IF(F3173=1, 'adjustment factor'!$D$5, IF(F3173=-9,-999,IF(F3173="",-999,0)))</f>
        <v>-999</v>
      </c>
      <c r="AG3173" s="82">
        <f>IF(E3173=1, 'adjustment factor'!$D$6, IF(E3173=-9,-999,IF(E3173="",-999,0)))</f>
        <v>-999</v>
      </c>
      <c r="AH3173" s="82">
        <f>IF(K3173&gt;=45,'adjustment factor'!$D$7,IF(K3173=-9,-1200,IF(K3173="",-1200,0)))</f>
        <v>-1200</v>
      </c>
      <c r="AI3173" s="82">
        <f>IF(L3173=1, 'adjustment factor'!$D$8, IF(L3173=-9,-999,IF(L3173="",-999,0)))</f>
        <v>-999</v>
      </c>
      <c r="AJ3173" s="82">
        <f>IF(AND(M3173&gt;=1,M3173&lt;=4),'adjustment factor'!$D$9,IF(M3173=-9,-999,IF(M3173=98,-999,IF(M3173=99,-999,IF(M3173="",-999,0)))))</f>
        <v>-999</v>
      </c>
      <c r="AK3173" s="82">
        <f>IF(H3173=1, 'adjustment factor'!$D$10, IF(H3173=-9,-999,IF(H3173="",-999,0)))</f>
        <v>-999</v>
      </c>
      <c r="AL3173" s="82">
        <f>IF(G3173=1, 'adjustment factor'!$D$11, IF(G3173=-9,-999,IF(G3173="",-999,0)))</f>
        <v>-999</v>
      </c>
      <c r="AM3173" s="82">
        <f>IF(I3173=1, 'adjustment factor'!$D$12, IF(I3173=-9,-999,IF(I3173="",-999,0)))</f>
        <v>-999</v>
      </c>
      <c r="AN3173" s="82">
        <f>IF(J3173=1, 'adjustment factor'!$D$13, IF(J3173=-9,-999,IF(J3173="",-999,0)))</f>
        <v>-999</v>
      </c>
      <c r="AO3173" s="82" t="str">
        <f t="shared" si="508"/>
        <v>-999</v>
      </c>
      <c r="AP3173" s="82" t="str">
        <f t="shared" si="509"/>
        <v>MISSING</v>
      </c>
    </row>
    <row r="3174" spans="2:42">
      <c r="B3174" s="207"/>
      <c r="C3174" s="35">
        <v>3170</v>
      </c>
      <c r="D3174" s="161"/>
      <c r="E3174" s="161"/>
      <c r="F3174" s="161"/>
      <c r="G3174" s="161"/>
      <c r="H3174" s="161"/>
      <c r="I3174" s="161"/>
      <c r="J3174" s="161"/>
      <c r="K3174" s="161"/>
      <c r="L3174" s="161"/>
      <c r="M3174" s="161"/>
      <c r="N3174" s="171"/>
      <c r="O3174" s="171"/>
      <c r="P3174" s="171"/>
      <c r="Q3174" s="171"/>
      <c r="R3174" s="171"/>
      <c r="S3174" s="171"/>
      <c r="T3174" s="208" t="str">
        <f t="shared" si="500"/>
        <v>MISSING</v>
      </c>
      <c r="U3174" s="208" t="str">
        <f t="shared" si="501"/>
        <v>MISSING</v>
      </c>
      <c r="X3174" s="56">
        <f t="shared" si="502"/>
        <v>-99</v>
      </c>
      <c r="Y3174" s="56">
        <f t="shared" si="503"/>
        <v>-99</v>
      </c>
      <c r="Z3174" s="56">
        <f t="shared" si="504"/>
        <v>-99</v>
      </c>
      <c r="AA3174" s="56">
        <f t="shared" si="505"/>
        <v>-99</v>
      </c>
      <c r="AB3174" s="56">
        <f t="shared" si="506"/>
        <v>-99</v>
      </c>
      <c r="AC3174" s="56">
        <f t="shared" si="507"/>
        <v>-99</v>
      </c>
      <c r="AD3174" s="3"/>
      <c r="AE3174" s="82">
        <f>IF(D3174=1, 'adjustment factor'!$D$4, IF(D3174=-9,-999,IF(D3174="",-999,0)))</f>
        <v>-999</v>
      </c>
      <c r="AF3174" s="82">
        <f>IF(F3174=1, 'adjustment factor'!$D$5, IF(F3174=-9,-999,IF(F3174="",-999,0)))</f>
        <v>-999</v>
      </c>
      <c r="AG3174" s="82">
        <f>IF(E3174=1, 'adjustment factor'!$D$6, IF(E3174=-9,-999,IF(E3174="",-999,0)))</f>
        <v>-999</v>
      </c>
      <c r="AH3174" s="82">
        <f>IF(K3174&gt;=45,'adjustment factor'!$D$7,IF(K3174=-9,-1200,IF(K3174="",-1200,0)))</f>
        <v>-1200</v>
      </c>
      <c r="AI3174" s="82">
        <f>IF(L3174=1, 'adjustment factor'!$D$8, IF(L3174=-9,-999,IF(L3174="",-999,0)))</f>
        <v>-999</v>
      </c>
      <c r="AJ3174" s="82">
        <f>IF(AND(M3174&gt;=1,M3174&lt;=4),'adjustment factor'!$D$9,IF(M3174=-9,-999,IF(M3174=98,-999,IF(M3174=99,-999,IF(M3174="",-999,0)))))</f>
        <v>-999</v>
      </c>
      <c r="AK3174" s="82">
        <f>IF(H3174=1, 'adjustment factor'!$D$10, IF(H3174=-9,-999,IF(H3174="",-999,0)))</f>
        <v>-999</v>
      </c>
      <c r="AL3174" s="82">
        <f>IF(G3174=1, 'adjustment factor'!$D$11, IF(G3174=-9,-999,IF(G3174="",-999,0)))</f>
        <v>-999</v>
      </c>
      <c r="AM3174" s="82">
        <f>IF(I3174=1, 'adjustment factor'!$D$12, IF(I3174=-9,-999,IF(I3174="",-999,0)))</f>
        <v>-999</v>
      </c>
      <c r="AN3174" s="82">
        <f>IF(J3174=1, 'adjustment factor'!$D$13, IF(J3174=-9,-999,IF(J3174="",-999,0)))</f>
        <v>-999</v>
      </c>
      <c r="AO3174" s="82" t="str">
        <f t="shared" si="508"/>
        <v>-999</v>
      </c>
      <c r="AP3174" s="82" t="str">
        <f t="shared" si="509"/>
        <v>MISSING</v>
      </c>
    </row>
    <row r="3175" spans="2:42">
      <c r="B3175" s="207"/>
      <c r="C3175" s="35">
        <v>3171</v>
      </c>
      <c r="D3175" s="161"/>
      <c r="E3175" s="161"/>
      <c r="F3175" s="161"/>
      <c r="G3175" s="161"/>
      <c r="H3175" s="161"/>
      <c r="I3175" s="161"/>
      <c r="J3175" s="161"/>
      <c r="K3175" s="161"/>
      <c r="L3175" s="161"/>
      <c r="M3175" s="161"/>
      <c r="N3175" s="171"/>
      <c r="O3175" s="171"/>
      <c r="P3175" s="171"/>
      <c r="Q3175" s="171"/>
      <c r="R3175" s="171"/>
      <c r="S3175" s="171"/>
      <c r="T3175" s="208" t="str">
        <f t="shared" si="500"/>
        <v>MISSING</v>
      </c>
      <c r="U3175" s="208" t="str">
        <f t="shared" si="501"/>
        <v>MISSING</v>
      </c>
      <c r="X3175" s="56">
        <f t="shared" si="502"/>
        <v>-99</v>
      </c>
      <c r="Y3175" s="56">
        <f t="shared" si="503"/>
        <v>-99</v>
      </c>
      <c r="Z3175" s="56">
        <f t="shared" si="504"/>
        <v>-99</v>
      </c>
      <c r="AA3175" s="56">
        <f t="shared" si="505"/>
        <v>-99</v>
      </c>
      <c r="AB3175" s="56">
        <f t="shared" si="506"/>
        <v>-99</v>
      </c>
      <c r="AC3175" s="56">
        <f t="shared" si="507"/>
        <v>-99</v>
      </c>
      <c r="AD3175" s="3"/>
      <c r="AE3175" s="82">
        <f>IF(D3175=1, 'adjustment factor'!$D$4, IF(D3175=-9,-999,IF(D3175="",-999,0)))</f>
        <v>-999</v>
      </c>
      <c r="AF3175" s="82">
        <f>IF(F3175=1, 'adjustment factor'!$D$5, IF(F3175=-9,-999,IF(F3175="",-999,0)))</f>
        <v>-999</v>
      </c>
      <c r="AG3175" s="82">
        <f>IF(E3175=1, 'adjustment factor'!$D$6, IF(E3175=-9,-999,IF(E3175="",-999,0)))</f>
        <v>-999</v>
      </c>
      <c r="AH3175" s="82">
        <f>IF(K3175&gt;=45,'adjustment factor'!$D$7,IF(K3175=-9,-1200,IF(K3175="",-1200,0)))</f>
        <v>-1200</v>
      </c>
      <c r="AI3175" s="82">
        <f>IF(L3175=1, 'adjustment factor'!$D$8, IF(L3175=-9,-999,IF(L3175="",-999,0)))</f>
        <v>-999</v>
      </c>
      <c r="AJ3175" s="82">
        <f>IF(AND(M3175&gt;=1,M3175&lt;=4),'adjustment factor'!$D$9,IF(M3175=-9,-999,IF(M3175=98,-999,IF(M3175=99,-999,IF(M3175="",-999,0)))))</f>
        <v>-999</v>
      </c>
      <c r="AK3175" s="82">
        <f>IF(H3175=1, 'adjustment factor'!$D$10, IF(H3175=-9,-999,IF(H3175="",-999,0)))</f>
        <v>-999</v>
      </c>
      <c r="AL3175" s="82">
        <f>IF(G3175=1, 'adjustment factor'!$D$11, IF(G3175=-9,-999,IF(G3175="",-999,0)))</f>
        <v>-999</v>
      </c>
      <c r="AM3175" s="82">
        <f>IF(I3175=1, 'adjustment factor'!$D$12, IF(I3175=-9,-999,IF(I3175="",-999,0)))</f>
        <v>-999</v>
      </c>
      <c r="AN3175" s="82">
        <f>IF(J3175=1, 'adjustment factor'!$D$13, IF(J3175=-9,-999,IF(J3175="",-999,0)))</f>
        <v>-999</v>
      </c>
      <c r="AO3175" s="82" t="str">
        <f t="shared" si="508"/>
        <v>-999</v>
      </c>
      <c r="AP3175" s="82" t="str">
        <f t="shared" si="509"/>
        <v>MISSING</v>
      </c>
    </row>
    <row r="3176" spans="2:42">
      <c r="B3176" s="207"/>
      <c r="C3176" s="35">
        <v>3172</v>
      </c>
      <c r="D3176" s="161"/>
      <c r="E3176" s="161"/>
      <c r="F3176" s="161"/>
      <c r="G3176" s="161"/>
      <c r="H3176" s="161"/>
      <c r="I3176" s="161"/>
      <c r="J3176" s="161"/>
      <c r="K3176" s="161"/>
      <c r="L3176" s="161"/>
      <c r="M3176" s="161"/>
      <c r="N3176" s="171"/>
      <c r="O3176" s="171"/>
      <c r="P3176" s="171"/>
      <c r="Q3176" s="171"/>
      <c r="R3176" s="171"/>
      <c r="S3176" s="171"/>
      <c r="T3176" s="208" t="str">
        <f t="shared" si="500"/>
        <v>MISSING</v>
      </c>
      <c r="U3176" s="208" t="str">
        <f t="shared" si="501"/>
        <v>MISSING</v>
      </c>
      <c r="X3176" s="56">
        <f t="shared" si="502"/>
        <v>-99</v>
      </c>
      <c r="Y3176" s="56">
        <f t="shared" si="503"/>
        <v>-99</v>
      </c>
      <c r="Z3176" s="56">
        <f t="shared" si="504"/>
        <v>-99</v>
      </c>
      <c r="AA3176" s="56">
        <f t="shared" si="505"/>
        <v>-99</v>
      </c>
      <c r="AB3176" s="56">
        <f t="shared" si="506"/>
        <v>-99</v>
      </c>
      <c r="AC3176" s="56">
        <f t="shared" si="507"/>
        <v>-99</v>
      </c>
      <c r="AD3176" s="3"/>
      <c r="AE3176" s="82">
        <f>IF(D3176=1, 'adjustment factor'!$D$4, IF(D3176=-9,-999,IF(D3176="",-999,0)))</f>
        <v>-999</v>
      </c>
      <c r="AF3176" s="82">
        <f>IF(F3176=1, 'adjustment factor'!$D$5, IF(F3176=-9,-999,IF(F3176="",-999,0)))</f>
        <v>-999</v>
      </c>
      <c r="AG3176" s="82">
        <f>IF(E3176=1, 'adjustment factor'!$D$6, IF(E3176=-9,-999,IF(E3176="",-999,0)))</f>
        <v>-999</v>
      </c>
      <c r="AH3176" s="82">
        <f>IF(K3176&gt;=45,'adjustment factor'!$D$7,IF(K3176=-9,-1200,IF(K3176="",-1200,0)))</f>
        <v>-1200</v>
      </c>
      <c r="AI3176" s="82">
        <f>IF(L3176=1, 'adjustment factor'!$D$8, IF(L3176=-9,-999,IF(L3176="",-999,0)))</f>
        <v>-999</v>
      </c>
      <c r="AJ3176" s="82">
        <f>IF(AND(M3176&gt;=1,M3176&lt;=4),'adjustment factor'!$D$9,IF(M3176=-9,-999,IF(M3176=98,-999,IF(M3176=99,-999,IF(M3176="",-999,0)))))</f>
        <v>-999</v>
      </c>
      <c r="AK3176" s="82">
        <f>IF(H3176=1, 'adjustment factor'!$D$10, IF(H3176=-9,-999,IF(H3176="",-999,0)))</f>
        <v>-999</v>
      </c>
      <c r="AL3176" s="82">
        <f>IF(G3176=1, 'adjustment factor'!$D$11, IF(G3176=-9,-999,IF(G3176="",-999,0)))</f>
        <v>-999</v>
      </c>
      <c r="AM3176" s="82">
        <f>IF(I3176=1, 'adjustment factor'!$D$12, IF(I3176=-9,-999,IF(I3176="",-999,0)))</f>
        <v>-999</v>
      </c>
      <c r="AN3176" s="82">
        <f>IF(J3176=1, 'adjustment factor'!$D$13, IF(J3176=-9,-999,IF(J3176="",-999,0)))</f>
        <v>-999</v>
      </c>
      <c r="AO3176" s="82" t="str">
        <f t="shared" si="508"/>
        <v>-999</v>
      </c>
      <c r="AP3176" s="82" t="str">
        <f t="shared" si="509"/>
        <v>MISSING</v>
      </c>
    </row>
    <row r="3177" spans="2:42">
      <c r="B3177" s="207"/>
      <c r="C3177" s="35">
        <v>3173</v>
      </c>
      <c r="D3177" s="161"/>
      <c r="E3177" s="161"/>
      <c r="F3177" s="161"/>
      <c r="G3177" s="161"/>
      <c r="H3177" s="161"/>
      <c r="I3177" s="161"/>
      <c r="J3177" s="161"/>
      <c r="K3177" s="161"/>
      <c r="L3177" s="161"/>
      <c r="M3177" s="161"/>
      <c r="N3177" s="171"/>
      <c r="O3177" s="171"/>
      <c r="P3177" s="171"/>
      <c r="Q3177" s="171"/>
      <c r="R3177" s="171"/>
      <c r="S3177" s="171"/>
      <c r="T3177" s="208" t="str">
        <f t="shared" si="500"/>
        <v>MISSING</v>
      </c>
      <c r="U3177" s="208" t="str">
        <f t="shared" si="501"/>
        <v>MISSING</v>
      </c>
      <c r="X3177" s="56">
        <f t="shared" si="502"/>
        <v>-99</v>
      </c>
      <c r="Y3177" s="56">
        <f t="shared" si="503"/>
        <v>-99</v>
      </c>
      <c r="Z3177" s="56">
        <f t="shared" si="504"/>
        <v>-99</v>
      </c>
      <c r="AA3177" s="56">
        <f t="shared" si="505"/>
        <v>-99</v>
      </c>
      <c r="AB3177" s="56">
        <f t="shared" si="506"/>
        <v>-99</v>
      </c>
      <c r="AC3177" s="56">
        <f t="shared" si="507"/>
        <v>-99</v>
      </c>
      <c r="AD3177" s="3"/>
      <c r="AE3177" s="82">
        <f>IF(D3177=1, 'adjustment factor'!$D$4, IF(D3177=-9,-999,IF(D3177="",-999,0)))</f>
        <v>-999</v>
      </c>
      <c r="AF3177" s="82">
        <f>IF(F3177=1, 'adjustment factor'!$D$5, IF(F3177=-9,-999,IF(F3177="",-999,0)))</f>
        <v>-999</v>
      </c>
      <c r="AG3177" s="82">
        <f>IF(E3177=1, 'adjustment factor'!$D$6, IF(E3177=-9,-999,IF(E3177="",-999,0)))</f>
        <v>-999</v>
      </c>
      <c r="AH3177" s="82">
        <f>IF(K3177&gt;=45,'adjustment factor'!$D$7,IF(K3177=-9,-1200,IF(K3177="",-1200,0)))</f>
        <v>-1200</v>
      </c>
      <c r="AI3177" s="82">
        <f>IF(L3177=1, 'adjustment factor'!$D$8, IF(L3177=-9,-999,IF(L3177="",-999,0)))</f>
        <v>-999</v>
      </c>
      <c r="AJ3177" s="82">
        <f>IF(AND(M3177&gt;=1,M3177&lt;=4),'adjustment factor'!$D$9,IF(M3177=-9,-999,IF(M3177=98,-999,IF(M3177=99,-999,IF(M3177="",-999,0)))))</f>
        <v>-999</v>
      </c>
      <c r="AK3177" s="82">
        <f>IF(H3177=1, 'adjustment factor'!$D$10, IF(H3177=-9,-999,IF(H3177="",-999,0)))</f>
        <v>-999</v>
      </c>
      <c r="AL3177" s="82">
        <f>IF(G3177=1, 'adjustment factor'!$D$11, IF(G3177=-9,-999,IF(G3177="",-999,0)))</f>
        <v>-999</v>
      </c>
      <c r="AM3177" s="82">
        <f>IF(I3177=1, 'adjustment factor'!$D$12, IF(I3177=-9,-999,IF(I3177="",-999,0)))</f>
        <v>-999</v>
      </c>
      <c r="AN3177" s="82">
        <f>IF(J3177=1, 'adjustment factor'!$D$13, IF(J3177=-9,-999,IF(J3177="",-999,0)))</f>
        <v>-999</v>
      </c>
      <c r="AO3177" s="82" t="str">
        <f t="shared" si="508"/>
        <v>-999</v>
      </c>
      <c r="AP3177" s="82" t="str">
        <f t="shared" si="509"/>
        <v>MISSING</v>
      </c>
    </row>
    <row r="3178" spans="2:42">
      <c r="B3178" s="207"/>
      <c r="C3178" s="35">
        <v>3174</v>
      </c>
      <c r="D3178" s="161"/>
      <c r="E3178" s="161"/>
      <c r="F3178" s="161"/>
      <c r="G3178" s="161"/>
      <c r="H3178" s="161"/>
      <c r="I3178" s="161"/>
      <c r="J3178" s="161"/>
      <c r="K3178" s="161"/>
      <c r="L3178" s="161"/>
      <c r="M3178" s="161"/>
      <c r="N3178" s="171"/>
      <c r="O3178" s="171"/>
      <c r="P3178" s="171"/>
      <c r="Q3178" s="171"/>
      <c r="R3178" s="171"/>
      <c r="S3178" s="171"/>
      <c r="T3178" s="208" t="str">
        <f t="shared" si="500"/>
        <v>MISSING</v>
      </c>
      <c r="U3178" s="208" t="str">
        <f t="shared" si="501"/>
        <v>MISSING</v>
      </c>
      <c r="X3178" s="56">
        <f t="shared" si="502"/>
        <v>-99</v>
      </c>
      <c r="Y3178" s="56">
        <f t="shared" si="503"/>
        <v>-99</v>
      </c>
      <c r="Z3178" s="56">
        <f t="shared" si="504"/>
        <v>-99</v>
      </c>
      <c r="AA3178" s="56">
        <f t="shared" si="505"/>
        <v>-99</v>
      </c>
      <c r="AB3178" s="56">
        <f t="shared" si="506"/>
        <v>-99</v>
      </c>
      <c r="AC3178" s="56">
        <f t="shared" si="507"/>
        <v>-99</v>
      </c>
      <c r="AD3178" s="3"/>
      <c r="AE3178" s="82">
        <f>IF(D3178=1, 'adjustment factor'!$D$4, IF(D3178=-9,-999,IF(D3178="",-999,0)))</f>
        <v>-999</v>
      </c>
      <c r="AF3178" s="82">
        <f>IF(F3178=1, 'adjustment factor'!$D$5, IF(F3178=-9,-999,IF(F3178="",-999,0)))</f>
        <v>-999</v>
      </c>
      <c r="AG3178" s="82">
        <f>IF(E3178=1, 'adjustment factor'!$D$6, IF(E3178=-9,-999,IF(E3178="",-999,0)))</f>
        <v>-999</v>
      </c>
      <c r="AH3178" s="82">
        <f>IF(K3178&gt;=45,'adjustment factor'!$D$7,IF(K3178=-9,-1200,IF(K3178="",-1200,0)))</f>
        <v>-1200</v>
      </c>
      <c r="AI3178" s="82">
        <f>IF(L3178=1, 'adjustment factor'!$D$8, IF(L3178=-9,-999,IF(L3178="",-999,0)))</f>
        <v>-999</v>
      </c>
      <c r="AJ3178" s="82">
        <f>IF(AND(M3178&gt;=1,M3178&lt;=4),'adjustment factor'!$D$9,IF(M3178=-9,-999,IF(M3178=98,-999,IF(M3178=99,-999,IF(M3178="",-999,0)))))</f>
        <v>-999</v>
      </c>
      <c r="AK3178" s="82">
        <f>IF(H3178=1, 'adjustment factor'!$D$10, IF(H3178=-9,-999,IF(H3178="",-999,0)))</f>
        <v>-999</v>
      </c>
      <c r="AL3178" s="82">
        <f>IF(G3178=1, 'adjustment factor'!$D$11, IF(G3178=-9,-999,IF(G3178="",-999,0)))</f>
        <v>-999</v>
      </c>
      <c r="AM3178" s="82">
        <f>IF(I3178=1, 'adjustment factor'!$D$12, IF(I3178=-9,-999,IF(I3178="",-999,0)))</f>
        <v>-999</v>
      </c>
      <c r="AN3178" s="82">
        <f>IF(J3178=1, 'adjustment factor'!$D$13, IF(J3178=-9,-999,IF(J3178="",-999,0)))</f>
        <v>-999</v>
      </c>
      <c r="AO3178" s="82" t="str">
        <f t="shared" si="508"/>
        <v>-999</v>
      </c>
      <c r="AP3178" s="82" t="str">
        <f t="shared" si="509"/>
        <v>MISSING</v>
      </c>
    </row>
    <row r="3179" spans="2:42">
      <c r="B3179" s="207"/>
      <c r="C3179" s="35">
        <v>3175</v>
      </c>
      <c r="D3179" s="161"/>
      <c r="E3179" s="161"/>
      <c r="F3179" s="161"/>
      <c r="G3179" s="161"/>
      <c r="H3179" s="161"/>
      <c r="I3179" s="161"/>
      <c r="J3179" s="161"/>
      <c r="K3179" s="161"/>
      <c r="L3179" s="161"/>
      <c r="M3179" s="161"/>
      <c r="N3179" s="171"/>
      <c r="O3179" s="171"/>
      <c r="P3179" s="171"/>
      <c r="Q3179" s="171"/>
      <c r="R3179" s="171"/>
      <c r="S3179" s="171"/>
      <c r="T3179" s="208" t="str">
        <f t="shared" si="500"/>
        <v>MISSING</v>
      </c>
      <c r="U3179" s="208" t="str">
        <f t="shared" si="501"/>
        <v>MISSING</v>
      </c>
      <c r="X3179" s="56">
        <f t="shared" si="502"/>
        <v>-99</v>
      </c>
      <c r="Y3179" s="56">
        <f t="shared" si="503"/>
        <v>-99</v>
      </c>
      <c r="Z3179" s="56">
        <f t="shared" si="504"/>
        <v>-99</v>
      </c>
      <c r="AA3179" s="56">
        <f t="shared" si="505"/>
        <v>-99</v>
      </c>
      <c r="AB3179" s="56">
        <f t="shared" si="506"/>
        <v>-99</v>
      </c>
      <c r="AC3179" s="56">
        <f t="shared" si="507"/>
        <v>-99</v>
      </c>
      <c r="AD3179" s="3"/>
      <c r="AE3179" s="82">
        <f>IF(D3179=1, 'adjustment factor'!$D$4, IF(D3179=-9,-999,IF(D3179="",-999,0)))</f>
        <v>-999</v>
      </c>
      <c r="AF3179" s="82">
        <f>IF(F3179=1, 'adjustment factor'!$D$5, IF(F3179=-9,-999,IF(F3179="",-999,0)))</f>
        <v>-999</v>
      </c>
      <c r="AG3179" s="82">
        <f>IF(E3179=1, 'adjustment factor'!$D$6, IF(E3179=-9,-999,IF(E3179="",-999,0)))</f>
        <v>-999</v>
      </c>
      <c r="AH3179" s="82">
        <f>IF(K3179&gt;=45,'adjustment factor'!$D$7,IF(K3179=-9,-1200,IF(K3179="",-1200,0)))</f>
        <v>-1200</v>
      </c>
      <c r="AI3179" s="82">
        <f>IF(L3179=1, 'adjustment factor'!$D$8, IF(L3179=-9,-999,IF(L3179="",-999,0)))</f>
        <v>-999</v>
      </c>
      <c r="AJ3179" s="82">
        <f>IF(AND(M3179&gt;=1,M3179&lt;=4),'adjustment factor'!$D$9,IF(M3179=-9,-999,IF(M3179=98,-999,IF(M3179=99,-999,IF(M3179="",-999,0)))))</f>
        <v>-999</v>
      </c>
      <c r="AK3179" s="82">
        <f>IF(H3179=1, 'adjustment factor'!$D$10, IF(H3179=-9,-999,IF(H3179="",-999,0)))</f>
        <v>-999</v>
      </c>
      <c r="AL3179" s="82">
        <f>IF(G3179=1, 'adjustment factor'!$D$11, IF(G3179=-9,-999,IF(G3179="",-999,0)))</f>
        <v>-999</v>
      </c>
      <c r="AM3179" s="82">
        <f>IF(I3179=1, 'adjustment factor'!$D$12, IF(I3179=-9,-999,IF(I3179="",-999,0)))</f>
        <v>-999</v>
      </c>
      <c r="AN3179" s="82">
        <f>IF(J3179=1, 'adjustment factor'!$D$13, IF(J3179=-9,-999,IF(J3179="",-999,0)))</f>
        <v>-999</v>
      </c>
      <c r="AO3179" s="82" t="str">
        <f t="shared" si="508"/>
        <v>-999</v>
      </c>
      <c r="AP3179" s="82" t="str">
        <f t="shared" si="509"/>
        <v>MISSING</v>
      </c>
    </row>
    <row r="3180" spans="2:42">
      <c r="B3180" s="207"/>
      <c r="C3180" s="35">
        <v>3176</v>
      </c>
      <c r="D3180" s="161"/>
      <c r="E3180" s="161"/>
      <c r="F3180" s="161"/>
      <c r="G3180" s="161"/>
      <c r="H3180" s="161"/>
      <c r="I3180" s="161"/>
      <c r="J3180" s="161"/>
      <c r="K3180" s="161"/>
      <c r="L3180" s="161"/>
      <c r="M3180" s="161"/>
      <c r="N3180" s="171"/>
      <c r="O3180" s="171"/>
      <c r="P3180" s="171"/>
      <c r="Q3180" s="171"/>
      <c r="R3180" s="171"/>
      <c r="S3180" s="171"/>
      <c r="T3180" s="208" t="str">
        <f t="shared" si="500"/>
        <v>MISSING</v>
      </c>
      <c r="U3180" s="208" t="str">
        <f t="shared" si="501"/>
        <v>MISSING</v>
      </c>
      <c r="X3180" s="56">
        <f t="shared" si="502"/>
        <v>-99</v>
      </c>
      <c r="Y3180" s="56">
        <f t="shared" si="503"/>
        <v>-99</v>
      </c>
      <c r="Z3180" s="56">
        <f t="shared" si="504"/>
        <v>-99</v>
      </c>
      <c r="AA3180" s="56">
        <f t="shared" si="505"/>
        <v>-99</v>
      </c>
      <c r="AB3180" s="56">
        <f t="shared" si="506"/>
        <v>-99</v>
      </c>
      <c r="AC3180" s="56">
        <f t="shared" si="507"/>
        <v>-99</v>
      </c>
      <c r="AD3180" s="3"/>
      <c r="AE3180" s="82">
        <f>IF(D3180=1, 'adjustment factor'!$D$4, IF(D3180=-9,-999,IF(D3180="",-999,0)))</f>
        <v>-999</v>
      </c>
      <c r="AF3180" s="82">
        <f>IF(F3180=1, 'adjustment factor'!$D$5, IF(F3180=-9,-999,IF(F3180="",-999,0)))</f>
        <v>-999</v>
      </c>
      <c r="AG3180" s="82">
        <f>IF(E3180=1, 'adjustment factor'!$D$6, IF(E3180=-9,-999,IF(E3180="",-999,0)))</f>
        <v>-999</v>
      </c>
      <c r="AH3180" s="82">
        <f>IF(K3180&gt;=45,'adjustment factor'!$D$7,IF(K3180=-9,-1200,IF(K3180="",-1200,0)))</f>
        <v>-1200</v>
      </c>
      <c r="AI3180" s="82">
        <f>IF(L3180=1, 'adjustment factor'!$D$8, IF(L3180=-9,-999,IF(L3180="",-999,0)))</f>
        <v>-999</v>
      </c>
      <c r="AJ3180" s="82">
        <f>IF(AND(M3180&gt;=1,M3180&lt;=4),'adjustment factor'!$D$9,IF(M3180=-9,-999,IF(M3180=98,-999,IF(M3180=99,-999,IF(M3180="",-999,0)))))</f>
        <v>-999</v>
      </c>
      <c r="AK3180" s="82">
        <f>IF(H3180=1, 'adjustment factor'!$D$10, IF(H3180=-9,-999,IF(H3180="",-999,0)))</f>
        <v>-999</v>
      </c>
      <c r="AL3180" s="82">
        <f>IF(G3180=1, 'adjustment factor'!$D$11, IF(G3180=-9,-999,IF(G3180="",-999,0)))</f>
        <v>-999</v>
      </c>
      <c r="AM3180" s="82">
        <f>IF(I3180=1, 'adjustment factor'!$D$12, IF(I3180=-9,-999,IF(I3180="",-999,0)))</f>
        <v>-999</v>
      </c>
      <c r="AN3180" s="82">
        <f>IF(J3180=1, 'adjustment factor'!$D$13, IF(J3180=-9,-999,IF(J3180="",-999,0)))</f>
        <v>-999</v>
      </c>
      <c r="AO3180" s="82" t="str">
        <f t="shared" si="508"/>
        <v>-999</v>
      </c>
      <c r="AP3180" s="82" t="str">
        <f t="shared" si="509"/>
        <v>MISSING</v>
      </c>
    </row>
    <row r="3181" spans="2:42">
      <c r="B3181" s="207"/>
      <c r="C3181" s="35">
        <v>3177</v>
      </c>
      <c r="D3181" s="161"/>
      <c r="E3181" s="161"/>
      <c r="F3181" s="161"/>
      <c r="G3181" s="161"/>
      <c r="H3181" s="161"/>
      <c r="I3181" s="161"/>
      <c r="J3181" s="161"/>
      <c r="K3181" s="161"/>
      <c r="L3181" s="161"/>
      <c r="M3181" s="161"/>
      <c r="N3181" s="171"/>
      <c r="O3181" s="171"/>
      <c r="P3181" s="171"/>
      <c r="Q3181" s="171"/>
      <c r="R3181" s="171"/>
      <c r="S3181" s="171"/>
      <c r="T3181" s="208" t="str">
        <f t="shared" si="500"/>
        <v>MISSING</v>
      </c>
      <c r="U3181" s="208" t="str">
        <f t="shared" si="501"/>
        <v>MISSING</v>
      </c>
      <c r="X3181" s="56">
        <f t="shared" si="502"/>
        <v>-99</v>
      </c>
      <c r="Y3181" s="56">
        <f t="shared" si="503"/>
        <v>-99</v>
      </c>
      <c r="Z3181" s="56">
        <f t="shared" si="504"/>
        <v>-99</v>
      </c>
      <c r="AA3181" s="56">
        <f t="shared" si="505"/>
        <v>-99</v>
      </c>
      <c r="AB3181" s="56">
        <f t="shared" si="506"/>
        <v>-99</v>
      </c>
      <c r="AC3181" s="56">
        <f t="shared" si="507"/>
        <v>-99</v>
      </c>
      <c r="AD3181" s="3"/>
      <c r="AE3181" s="82">
        <f>IF(D3181=1, 'adjustment factor'!$D$4, IF(D3181=-9,-999,IF(D3181="",-999,0)))</f>
        <v>-999</v>
      </c>
      <c r="AF3181" s="82">
        <f>IF(F3181=1, 'adjustment factor'!$D$5, IF(F3181=-9,-999,IF(F3181="",-999,0)))</f>
        <v>-999</v>
      </c>
      <c r="AG3181" s="82">
        <f>IF(E3181=1, 'adjustment factor'!$D$6, IF(E3181=-9,-999,IF(E3181="",-999,0)))</f>
        <v>-999</v>
      </c>
      <c r="AH3181" s="82">
        <f>IF(K3181&gt;=45,'adjustment factor'!$D$7,IF(K3181=-9,-1200,IF(K3181="",-1200,0)))</f>
        <v>-1200</v>
      </c>
      <c r="AI3181" s="82">
        <f>IF(L3181=1, 'adjustment factor'!$D$8, IF(L3181=-9,-999,IF(L3181="",-999,0)))</f>
        <v>-999</v>
      </c>
      <c r="AJ3181" s="82">
        <f>IF(AND(M3181&gt;=1,M3181&lt;=4),'adjustment factor'!$D$9,IF(M3181=-9,-999,IF(M3181=98,-999,IF(M3181=99,-999,IF(M3181="",-999,0)))))</f>
        <v>-999</v>
      </c>
      <c r="AK3181" s="82">
        <f>IF(H3181=1, 'adjustment factor'!$D$10, IF(H3181=-9,-999,IF(H3181="",-999,0)))</f>
        <v>-999</v>
      </c>
      <c r="AL3181" s="82">
        <f>IF(G3181=1, 'adjustment factor'!$D$11, IF(G3181=-9,-999,IF(G3181="",-999,0)))</f>
        <v>-999</v>
      </c>
      <c r="AM3181" s="82">
        <f>IF(I3181=1, 'adjustment factor'!$D$12, IF(I3181=-9,-999,IF(I3181="",-999,0)))</f>
        <v>-999</v>
      </c>
      <c r="AN3181" s="82">
        <f>IF(J3181=1, 'adjustment factor'!$D$13, IF(J3181=-9,-999,IF(J3181="",-999,0)))</f>
        <v>-999</v>
      </c>
      <c r="AO3181" s="82" t="str">
        <f t="shared" si="508"/>
        <v>-999</v>
      </c>
      <c r="AP3181" s="82" t="str">
        <f t="shared" si="509"/>
        <v>MISSING</v>
      </c>
    </row>
    <row r="3182" spans="2:42">
      <c r="B3182" s="207"/>
      <c r="C3182" s="35">
        <v>3178</v>
      </c>
      <c r="D3182" s="161"/>
      <c r="E3182" s="161"/>
      <c r="F3182" s="161"/>
      <c r="G3182" s="161"/>
      <c r="H3182" s="161"/>
      <c r="I3182" s="161"/>
      <c r="J3182" s="161"/>
      <c r="K3182" s="161"/>
      <c r="L3182" s="161"/>
      <c r="M3182" s="161"/>
      <c r="N3182" s="171"/>
      <c r="O3182" s="171"/>
      <c r="P3182" s="171"/>
      <c r="Q3182" s="171"/>
      <c r="R3182" s="171"/>
      <c r="S3182" s="171"/>
      <c r="T3182" s="208" t="str">
        <f t="shared" si="500"/>
        <v>MISSING</v>
      </c>
      <c r="U3182" s="208" t="str">
        <f t="shared" si="501"/>
        <v>MISSING</v>
      </c>
      <c r="X3182" s="56">
        <f t="shared" si="502"/>
        <v>-99</v>
      </c>
      <c r="Y3182" s="56">
        <f t="shared" si="503"/>
        <v>-99</v>
      </c>
      <c r="Z3182" s="56">
        <f t="shared" si="504"/>
        <v>-99</v>
      </c>
      <c r="AA3182" s="56">
        <f t="shared" si="505"/>
        <v>-99</v>
      </c>
      <c r="AB3182" s="56">
        <f t="shared" si="506"/>
        <v>-99</v>
      </c>
      <c r="AC3182" s="56">
        <f t="shared" si="507"/>
        <v>-99</v>
      </c>
      <c r="AD3182" s="3"/>
      <c r="AE3182" s="82">
        <f>IF(D3182=1, 'adjustment factor'!$D$4, IF(D3182=-9,-999,IF(D3182="",-999,0)))</f>
        <v>-999</v>
      </c>
      <c r="AF3182" s="82">
        <f>IF(F3182=1, 'adjustment factor'!$D$5, IF(F3182=-9,-999,IF(F3182="",-999,0)))</f>
        <v>-999</v>
      </c>
      <c r="AG3182" s="82">
        <f>IF(E3182=1, 'adjustment factor'!$D$6, IF(E3182=-9,-999,IF(E3182="",-999,0)))</f>
        <v>-999</v>
      </c>
      <c r="AH3182" s="82">
        <f>IF(K3182&gt;=45,'adjustment factor'!$D$7,IF(K3182=-9,-1200,IF(K3182="",-1200,0)))</f>
        <v>-1200</v>
      </c>
      <c r="AI3182" s="82">
        <f>IF(L3182=1, 'adjustment factor'!$D$8, IF(L3182=-9,-999,IF(L3182="",-999,0)))</f>
        <v>-999</v>
      </c>
      <c r="AJ3182" s="82">
        <f>IF(AND(M3182&gt;=1,M3182&lt;=4),'adjustment factor'!$D$9,IF(M3182=-9,-999,IF(M3182=98,-999,IF(M3182=99,-999,IF(M3182="",-999,0)))))</f>
        <v>-999</v>
      </c>
      <c r="AK3182" s="82">
        <f>IF(H3182=1, 'adjustment factor'!$D$10, IF(H3182=-9,-999,IF(H3182="",-999,0)))</f>
        <v>-999</v>
      </c>
      <c r="AL3182" s="82">
        <f>IF(G3182=1, 'adjustment factor'!$D$11, IF(G3182=-9,-999,IF(G3182="",-999,0)))</f>
        <v>-999</v>
      </c>
      <c r="AM3182" s="82">
        <f>IF(I3182=1, 'adjustment factor'!$D$12, IF(I3182=-9,-999,IF(I3182="",-999,0)))</f>
        <v>-999</v>
      </c>
      <c r="AN3182" s="82">
        <f>IF(J3182=1, 'adjustment factor'!$D$13, IF(J3182=-9,-999,IF(J3182="",-999,0)))</f>
        <v>-999</v>
      </c>
      <c r="AO3182" s="82" t="str">
        <f t="shared" si="508"/>
        <v>-999</v>
      </c>
      <c r="AP3182" s="82" t="str">
        <f t="shared" si="509"/>
        <v>MISSING</v>
      </c>
    </row>
    <row r="3183" spans="2:42">
      <c r="B3183" s="207"/>
      <c r="C3183" s="35">
        <v>3179</v>
      </c>
      <c r="D3183" s="161"/>
      <c r="E3183" s="161"/>
      <c r="F3183" s="161"/>
      <c r="G3183" s="161"/>
      <c r="H3183" s="161"/>
      <c r="I3183" s="161"/>
      <c r="J3183" s="161"/>
      <c r="K3183" s="161"/>
      <c r="L3183" s="161"/>
      <c r="M3183" s="161"/>
      <c r="N3183" s="171"/>
      <c r="O3183" s="171"/>
      <c r="P3183" s="171"/>
      <c r="Q3183" s="171"/>
      <c r="R3183" s="171"/>
      <c r="S3183" s="171"/>
      <c r="T3183" s="208" t="str">
        <f t="shared" si="500"/>
        <v>MISSING</v>
      </c>
      <c r="U3183" s="208" t="str">
        <f t="shared" si="501"/>
        <v>MISSING</v>
      </c>
      <c r="X3183" s="56">
        <f t="shared" si="502"/>
        <v>-99</v>
      </c>
      <c r="Y3183" s="56">
        <f t="shared" si="503"/>
        <v>-99</v>
      </c>
      <c r="Z3183" s="56">
        <f t="shared" si="504"/>
        <v>-99</v>
      </c>
      <c r="AA3183" s="56">
        <f t="shared" si="505"/>
        <v>-99</v>
      </c>
      <c r="AB3183" s="56">
        <f t="shared" si="506"/>
        <v>-99</v>
      </c>
      <c r="AC3183" s="56">
        <f t="shared" si="507"/>
        <v>-99</v>
      </c>
      <c r="AD3183" s="3"/>
      <c r="AE3183" s="82">
        <f>IF(D3183=1, 'adjustment factor'!$D$4, IF(D3183=-9,-999,IF(D3183="",-999,0)))</f>
        <v>-999</v>
      </c>
      <c r="AF3183" s="82">
        <f>IF(F3183=1, 'adjustment factor'!$D$5, IF(F3183=-9,-999,IF(F3183="",-999,0)))</f>
        <v>-999</v>
      </c>
      <c r="AG3183" s="82">
        <f>IF(E3183=1, 'adjustment factor'!$D$6, IF(E3183=-9,-999,IF(E3183="",-999,0)))</f>
        <v>-999</v>
      </c>
      <c r="AH3183" s="82">
        <f>IF(K3183&gt;=45,'adjustment factor'!$D$7,IF(K3183=-9,-1200,IF(K3183="",-1200,0)))</f>
        <v>-1200</v>
      </c>
      <c r="AI3183" s="82">
        <f>IF(L3183=1, 'adjustment factor'!$D$8, IF(L3183=-9,-999,IF(L3183="",-999,0)))</f>
        <v>-999</v>
      </c>
      <c r="AJ3183" s="82">
        <f>IF(AND(M3183&gt;=1,M3183&lt;=4),'adjustment factor'!$D$9,IF(M3183=-9,-999,IF(M3183=98,-999,IF(M3183=99,-999,IF(M3183="",-999,0)))))</f>
        <v>-999</v>
      </c>
      <c r="AK3183" s="82">
        <f>IF(H3183=1, 'adjustment factor'!$D$10, IF(H3183=-9,-999,IF(H3183="",-999,0)))</f>
        <v>-999</v>
      </c>
      <c r="AL3183" s="82">
        <f>IF(G3183=1, 'adjustment factor'!$D$11, IF(G3183=-9,-999,IF(G3183="",-999,0)))</f>
        <v>-999</v>
      </c>
      <c r="AM3183" s="82">
        <f>IF(I3183=1, 'adjustment factor'!$D$12, IF(I3183=-9,-999,IF(I3183="",-999,0)))</f>
        <v>-999</v>
      </c>
      <c r="AN3183" s="82">
        <f>IF(J3183=1, 'adjustment factor'!$D$13, IF(J3183=-9,-999,IF(J3183="",-999,0)))</f>
        <v>-999</v>
      </c>
      <c r="AO3183" s="82" t="str">
        <f t="shared" si="508"/>
        <v>-999</v>
      </c>
      <c r="AP3183" s="82" t="str">
        <f t="shared" si="509"/>
        <v>MISSING</v>
      </c>
    </row>
    <row r="3184" spans="2:42">
      <c r="B3184" s="207"/>
      <c r="C3184" s="35">
        <v>3180</v>
      </c>
      <c r="D3184" s="161"/>
      <c r="E3184" s="161"/>
      <c r="F3184" s="161"/>
      <c r="G3184" s="161"/>
      <c r="H3184" s="161"/>
      <c r="I3184" s="161"/>
      <c r="J3184" s="161"/>
      <c r="K3184" s="161"/>
      <c r="L3184" s="161"/>
      <c r="M3184" s="161"/>
      <c r="N3184" s="171"/>
      <c r="O3184" s="171"/>
      <c r="P3184" s="171"/>
      <c r="Q3184" s="171"/>
      <c r="R3184" s="171"/>
      <c r="S3184" s="171"/>
      <c r="T3184" s="208" t="str">
        <f t="shared" si="500"/>
        <v>MISSING</v>
      </c>
      <c r="U3184" s="208" t="str">
        <f t="shared" si="501"/>
        <v>MISSING</v>
      </c>
      <c r="X3184" s="56">
        <f t="shared" si="502"/>
        <v>-99</v>
      </c>
      <c r="Y3184" s="56">
        <f t="shared" si="503"/>
        <v>-99</v>
      </c>
      <c r="Z3184" s="56">
        <f t="shared" si="504"/>
        <v>-99</v>
      </c>
      <c r="AA3184" s="56">
        <f t="shared" si="505"/>
        <v>-99</v>
      </c>
      <c r="AB3184" s="56">
        <f t="shared" si="506"/>
        <v>-99</v>
      </c>
      <c r="AC3184" s="56">
        <f t="shared" si="507"/>
        <v>-99</v>
      </c>
      <c r="AD3184" s="3"/>
      <c r="AE3184" s="82">
        <f>IF(D3184=1, 'adjustment factor'!$D$4, IF(D3184=-9,-999,IF(D3184="",-999,0)))</f>
        <v>-999</v>
      </c>
      <c r="AF3184" s="82">
        <f>IF(F3184=1, 'adjustment factor'!$D$5, IF(F3184=-9,-999,IF(F3184="",-999,0)))</f>
        <v>-999</v>
      </c>
      <c r="AG3184" s="82">
        <f>IF(E3184=1, 'adjustment factor'!$D$6, IF(E3184=-9,-999,IF(E3184="",-999,0)))</f>
        <v>-999</v>
      </c>
      <c r="AH3184" s="82">
        <f>IF(K3184&gt;=45,'adjustment factor'!$D$7,IF(K3184=-9,-1200,IF(K3184="",-1200,0)))</f>
        <v>-1200</v>
      </c>
      <c r="AI3184" s="82">
        <f>IF(L3184=1, 'adjustment factor'!$D$8, IF(L3184=-9,-999,IF(L3184="",-999,0)))</f>
        <v>-999</v>
      </c>
      <c r="AJ3184" s="82">
        <f>IF(AND(M3184&gt;=1,M3184&lt;=4),'adjustment factor'!$D$9,IF(M3184=-9,-999,IF(M3184=98,-999,IF(M3184=99,-999,IF(M3184="",-999,0)))))</f>
        <v>-999</v>
      </c>
      <c r="AK3184" s="82">
        <f>IF(H3184=1, 'adjustment factor'!$D$10, IF(H3184=-9,-999,IF(H3184="",-999,0)))</f>
        <v>-999</v>
      </c>
      <c r="AL3184" s="82">
        <f>IF(G3184=1, 'adjustment factor'!$D$11, IF(G3184=-9,-999,IF(G3184="",-999,0)))</f>
        <v>-999</v>
      </c>
      <c r="AM3184" s="82">
        <f>IF(I3184=1, 'adjustment factor'!$D$12, IF(I3184=-9,-999,IF(I3184="",-999,0)))</f>
        <v>-999</v>
      </c>
      <c r="AN3184" s="82">
        <f>IF(J3184=1, 'adjustment factor'!$D$13, IF(J3184=-9,-999,IF(J3184="",-999,0)))</f>
        <v>-999</v>
      </c>
      <c r="AO3184" s="82" t="str">
        <f t="shared" si="508"/>
        <v>-999</v>
      </c>
      <c r="AP3184" s="82" t="str">
        <f t="shared" si="509"/>
        <v>MISSING</v>
      </c>
    </row>
    <row r="3185" spans="2:42">
      <c r="B3185" s="207"/>
      <c r="C3185" s="35">
        <v>3181</v>
      </c>
      <c r="D3185" s="161"/>
      <c r="E3185" s="161"/>
      <c r="F3185" s="161"/>
      <c r="G3185" s="161"/>
      <c r="H3185" s="161"/>
      <c r="I3185" s="161"/>
      <c r="J3185" s="161"/>
      <c r="K3185" s="161"/>
      <c r="L3185" s="161"/>
      <c r="M3185" s="161"/>
      <c r="N3185" s="171"/>
      <c r="O3185" s="171"/>
      <c r="P3185" s="171"/>
      <c r="Q3185" s="171"/>
      <c r="R3185" s="171"/>
      <c r="S3185" s="171"/>
      <c r="T3185" s="208" t="str">
        <f t="shared" si="500"/>
        <v>MISSING</v>
      </c>
      <c r="U3185" s="208" t="str">
        <f t="shared" si="501"/>
        <v>MISSING</v>
      </c>
      <c r="X3185" s="56">
        <f t="shared" si="502"/>
        <v>-99</v>
      </c>
      <c r="Y3185" s="56">
        <f t="shared" si="503"/>
        <v>-99</v>
      </c>
      <c r="Z3185" s="56">
        <f t="shared" si="504"/>
        <v>-99</v>
      </c>
      <c r="AA3185" s="56">
        <f t="shared" si="505"/>
        <v>-99</v>
      </c>
      <c r="AB3185" s="56">
        <f t="shared" si="506"/>
        <v>-99</v>
      </c>
      <c r="AC3185" s="56">
        <f t="shared" si="507"/>
        <v>-99</v>
      </c>
      <c r="AD3185" s="3"/>
      <c r="AE3185" s="82">
        <f>IF(D3185=1, 'adjustment factor'!$D$4, IF(D3185=-9,-999,IF(D3185="",-999,0)))</f>
        <v>-999</v>
      </c>
      <c r="AF3185" s="82">
        <f>IF(F3185=1, 'adjustment factor'!$D$5, IF(F3185=-9,-999,IF(F3185="",-999,0)))</f>
        <v>-999</v>
      </c>
      <c r="AG3185" s="82">
        <f>IF(E3185=1, 'adjustment factor'!$D$6, IF(E3185=-9,-999,IF(E3185="",-999,0)))</f>
        <v>-999</v>
      </c>
      <c r="AH3185" s="82">
        <f>IF(K3185&gt;=45,'adjustment factor'!$D$7,IF(K3185=-9,-1200,IF(K3185="",-1200,0)))</f>
        <v>-1200</v>
      </c>
      <c r="AI3185" s="82">
        <f>IF(L3185=1, 'adjustment factor'!$D$8, IF(L3185=-9,-999,IF(L3185="",-999,0)))</f>
        <v>-999</v>
      </c>
      <c r="AJ3185" s="82">
        <f>IF(AND(M3185&gt;=1,M3185&lt;=4),'adjustment factor'!$D$9,IF(M3185=-9,-999,IF(M3185=98,-999,IF(M3185=99,-999,IF(M3185="",-999,0)))))</f>
        <v>-999</v>
      </c>
      <c r="AK3185" s="82">
        <f>IF(H3185=1, 'adjustment factor'!$D$10, IF(H3185=-9,-999,IF(H3185="",-999,0)))</f>
        <v>-999</v>
      </c>
      <c r="AL3185" s="82">
        <f>IF(G3185=1, 'adjustment factor'!$D$11, IF(G3185=-9,-999,IF(G3185="",-999,0)))</f>
        <v>-999</v>
      </c>
      <c r="AM3185" s="82">
        <f>IF(I3185=1, 'adjustment factor'!$D$12, IF(I3185=-9,-999,IF(I3185="",-999,0)))</f>
        <v>-999</v>
      </c>
      <c r="AN3185" s="82">
        <f>IF(J3185=1, 'adjustment factor'!$D$13, IF(J3185=-9,-999,IF(J3185="",-999,0)))</f>
        <v>-999</v>
      </c>
      <c r="AO3185" s="82" t="str">
        <f t="shared" si="508"/>
        <v>-999</v>
      </c>
      <c r="AP3185" s="82" t="str">
        <f t="shared" si="509"/>
        <v>MISSING</v>
      </c>
    </row>
    <row r="3186" spans="2:42">
      <c r="B3186" s="207"/>
      <c r="C3186" s="35">
        <v>3182</v>
      </c>
      <c r="D3186" s="161"/>
      <c r="E3186" s="161"/>
      <c r="F3186" s="161"/>
      <c r="G3186" s="161"/>
      <c r="H3186" s="161"/>
      <c r="I3186" s="161"/>
      <c r="J3186" s="161"/>
      <c r="K3186" s="161"/>
      <c r="L3186" s="161"/>
      <c r="M3186" s="161"/>
      <c r="N3186" s="171"/>
      <c r="O3186" s="171"/>
      <c r="P3186" s="171"/>
      <c r="Q3186" s="171"/>
      <c r="R3186" s="171"/>
      <c r="S3186" s="171"/>
      <c r="T3186" s="208" t="str">
        <f t="shared" si="500"/>
        <v>MISSING</v>
      </c>
      <c r="U3186" s="208" t="str">
        <f t="shared" si="501"/>
        <v>MISSING</v>
      </c>
      <c r="X3186" s="56">
        <f t="shared" si="502"/>
        <v>-99</v>
      </c>
      <c r="Y3186" s="56">
        <f t="shared" si="503"/>
        <v>-99</v>
      </c>
      <c r="Z3186" s="56">
        <f t="shared" si="504"/>
        <v>-99</v>
      </c>
      <c r="AA3186" s="56">
        <f t="shared" si="505"/>
        <v>-99</v>
      </c>
      <c r="AB3186" s="56">
        <f t="shared" si="506"/>
        <v>-99</v>
      </c>
      <c r="AC3186" s="56">
        <f t="shared" si="507"/>
        <v>-99</v>
      </c>
      <c r="AD3186" s="3"/>
      <c r="AE3186" s="82">
        <f>IF(D3186=1, 'adjustment factor'!$D$4, IF(D3186=-9,-999,IF(D3186="",-999,0)))</f>
        <v>-999</v>
      </c>
      <c r="AF3186" s="82">
        <f>IF(F3186=1, 'adjustment factor'!$D$5, IF(F3186=-9,-999,IF(F3186="",-999,0)))</f>
        <v>-999</v>
      </c>
      <c r="AG3186" s="82">
        <f>IF(E3186=1, 'adjustment factor'!$D$6, IF(E3186=-9,-999,IF(E3186="",-999,0)))</f>
        <v>-999</v>
      </c>
      <c r="AH3186" s="82">
        <f>IF(K3186&gt;=45,'adjustment factor'!$D$7,IF(K3186=-9,-1200,IF(K3186="",-1200,0)))</f>
        <v>-1200</v>
      </c>
      <c r="AI3186" s="82">
        <f>IF(L3186=1, 'adjustment factor'!$D$8, IF(L3186=-9,-999,IF(L3186="",-999,0)))</f>
        <v>-999</v>
      </c>
      <c r="AJ3186" s="82">
        <f>IF(AND(M3186&gt;=1,M3186&lt;=4),'adjustment factor'!$D$9,IF(M3186=-9,-999,IF(M3186=98,-999,IF(M3186=99,-999,IF(M3186="",-999,0)))))</f>
        <v>-999</v>
      </c>
      <c r="AK3186" s="82">
        <f>IF(H3186=1, 'adjustment factor'!$D$10, IF(H3186=-9,-999,IF(H3186="",-999,0)))</f>
        <v>-999</v>
      </c>
      <c r="AL3186" s="82">
        <f>IF(G3186=1, 'adjustment factor'!$D$11, IF(G3186=-9,-999,IF(G3186="",-999,0)))</f>
        <v>-999</v>
      </c>
      <c r="AM3186" s="82">
        <f>IF(I3186=1, 'adjustment factor'!$D$12, IF(I3186=-9,-999,IF(I3186="",-999,0)))</f>
        <v>-999</v>
      </c>
      <c r="AN3186" s="82">
        <f>IF(J3186=1, 'adjustment factor'!$D$13, IF(J3186=-9,-999,IF(J3186="",-999,0)))</f>
        <v>-999</v>
      </c>
      <c r="AO3186" s="82" t="str">
        <f t="shared" si="508"/>
        <v>-999</v>
      </c>
      <c r="AP3186" s="82" t="str">
        <f t="shared" si="509"/>
        <v>MISSING</v>
      </c>
    </row>
    <row r="3187" spans="2:42">
      <c r="B3187" s="207"/>
      <c r="C3187" s="35">
        <v>3183</v>
      </c>
      <c r="D3187" s="161"/>
      <c r="E3187" s="161"/>
      <c r="F3187" s="161"/>
      <c r="G3187" s="161"/>
      <c r="H3187" s="161"/>
      <c r="I3187" s="161"/>
      <c r="J3187" s="161"/>
      <c r="K3187" s="161"/>
      <c r="L3187" s="161"/>
      <c r="M3187" s="161"/>
      <c r="N3187" s="171"/>
      <c r="O3187" s="171"/>
      <c r="P3187" s="171"/>
      <c r="Q3187" s="171"/>
      <c r="R3187" s="171"/>
      <c r="S3187" s="171"/>
      <c r="T3187" s="208" t="str">
        <f t="shared" si="500"/>
        <v>MISSING</v>
      </c>
      <c r="U3187" s="208" t="str">
        <f t="shared" si="501"/>
        <v>MISSING</v>
      </c>
      <c r="X3187" s="56">
        <f t="shared" si="502"/>
        <v>-99</v>
      </c>
      <c r="Y3187" s="56">
        <f t="shared" si="503"/>
        <v>-99</v>
      </c>
      <c r="Z3187" s="56">
        <f t="shared" si="504"/>
        <v>-99</v>
      </c>
      <c r="AA3187" s="56">
        <f t="shared" si="505"/>
        <v>-99</v>
      </c>
      <c r="AB3187" s="56">
        <f t="shared" si="506"/>
        <v>-99</v>
      </c>
      <c r="AC3187" s="56">
        <f t="shared" si="507"/>
        <v>-99</v>
      </c>
      <c r="AD3187" s="3"/>
      <c r="AE3187" s="82">
        <f>IF(D3187=1, 'adjustment factor'!$D$4, IF(D3187=-9,-999,IF(D3187="",-999,0)))</f>
        <v>-999</v>
      </c>
      <c r="AF3187" s="82">
        <f>IF(F3187=1, 'adjustment factor'!$D$5, IF(F3187=-9,-999,IF(F3187="",-999,0)))</f>
        <v>-999</v>
      </c>
      <c r="AG3187" s="82">
        <f>IF(E3187=1, 'adjustment factor'!$D$6, IF(E3187=-9,-999,IF(E3187="",-999,0)))</f>
        <v>-999</v>
      </c>
      <c r="AH3187" s="82">
        <f>IF(K3187&gt;=45,'adjustment factor'!$D$7,IF(K3187=-9,-1200,IF(K3187="",-1200,0)))</f>
        <v>-1200</v>
      </c>
      <c r="AI3187" s="82">
        <f>IF(L3187=1, 'adjustment factor'!$D$8, IF(L3187=-9,-999,IF(L3187="",-999,0)))</f>
        <v>-999</v>
      </c>
      <c r="AJ3187" s="82">
        <f>IF(AND(M3187&gt;=1,M3187&lt;=4),'adjustment factor'!$D$9,IF(M3187=-9,-999,IF(M3187=98,-999,IF(M3187=99,-999,IF(M3187="",-999,0)))))</f>
        <v>-999</v>
      </c>
      <c r="AK3187" s="82">
        <f>IF(H3187=1, 'adjustment factor'!$D$10, IF(H3187=-9,-999,IF(H3187="",-999,0)))</f>
        <v>-999</v>
      </c>
      <c r="AL3187" s="82">
        <f>IF(G3187=1, 'adjustment factor'!$D$11, IF(G3187=-9,-999,IF(G3187="",-999,0)))</f>
        <v>-999</v>
      </c>
      <c r="AM3187" s="82">
        <f>IF(I3187=1, 'adjustment factor'!$D$12, IF(I3187=-9,-999,IF(I3187="",-999,0)))</f>
        <v>-999</v>
      </c>
      <c r="AN3187" s="82">
        <f>IF(J3187=1, 'adjustment factor'!$D$13, IF(J3187=-9,-999,IF(J3187="",-999,0)))</f>
        <v>-999</v>
      </c>
      <c r="AO3187" s="82" t="str">
        <f t="shared" si="508"/>
        <v>-999</v>
      </c>
      <c r="AP3187" s="82" t="str">
        <f t="shared" si="509"/>
        <v>MISSING</v>
      </c>
    </row>
    <row r="3188" spans="2:42">
      <c r="B3188" s="207"/>
      <c r="C3188" s="35">
        <v>3184</v>
      </c>
      <c r="D3188" s="161"/>
      <c r="E3188" s="161"/>
      <c r="F3188" s="161"/>
      <c r="G3188" s="161"/>
      <c r="H3188" s="161"/>
      <c r="I3188" s="161"/>
      <c r="J3188" s="161"/>
      <c r="K3188" s="161"/>
      <c r="L3188" s="161"/>
      <c r="M3188" s="161"/>
      <c r="N3188" s="171"/>
      <c r="O3188" s="171"/>
      <c r="P3188" s="171"/>
      <c r="Q3188" s="171"/>
      <c r="R3188" s="171"/>
      <c r="S3188" s="171"/>
      <c r="T3188" s="208" t="str">
        <f t="shared" si="500"/>
        <v>MISSING</v>
      </c>
      <c r="U3188" s="208" t="str">
        <f t="shared" si="501"/>
        <v>MISSING</v>
      </c>
      <c r="X3188" s="56">
        <f t="shared" si="502"/>
        <v>-99</v>
      </c>
      <c r="Y3188" s="56">
        <f t="shared" si="503"/>
        <v>-99</v>
      </c>
      <c r="Z3188" s="56">
        <f t="shared" si="504"/>
        <v>-99</v>
      </c>
      <c r="AA3188" s="56">
        <f t="shared" si="505"/>
        <v>-99</v>
      </c>
      <c r="AB3188" s="56">
        <f t="shared" si="506"/>
        <v>-99</v>
      </c>
      <c r="AC3188" s="56">
        <f t="shared" si="507"/>
        <v>-99</v>
      </c>
      <c r="AD3188" s="3"/>
      <c r="AE3188" s="82">
        <f>IF(D3188=1, 'adjustment factor'!$D$4, IF(D3188=-9,-999,IF(D3188="",-999,0)))</f>
        <v>-999</v>
      </c>
      <c r="AF3188" s="82">
        <f>IF(F3188=1, 'adjustment factor'!$D$5, IF(F3188=-9,-999,IF(F3188="",-999,0)))</f>
        <v>-999</v>
      </c>
      <c r="AG3188" s="82">
        <f>IF(E3188=1, 'adjustment factor'!$D$6, IF(E3188=-9,-999,IF(E3188="",-999,0)))</f>
        <v>-999</v>
      </c>
      <c r="AH3188" s="82">
        <f>IF(K3188&gt;=45,'adjustment factor'!$D$7,IF(K3188=-9,-1200,IF(K3188="",-1200,0)))</f>
        <v>-1200</v>
      </c>
      <c r="AI3188" s="82">
        <f>IF(L3188=1, 'adjustment factor'!$D$8, IF(L3188=-9,-999,IF(L3188="",-999,0)))</f>
        <v>-999</v>
      </c>
      <c r="AJ3188" s="82">
        <f>IF(AND(M3188&gt;=1,M3188&lt;=4),'adjustment factor'!$D$9,IF(M3188=-9,-999,IF(M3188=98,-999,IF(M3188=99,-999,IF(M3188="",-999,0)))))</f>
        <v>-999</v>
      </c>
      <c r="AK3188" s="82">
        <f>IF(H3188=1, 'adjustment factor'!$D$10, IF(H3188=-9,-999,IF(H3188="",-999,0)))</f>
        <v>-999</v>
      </c>
      <c r="AL3188" s="82">
        <f>IF(G3188=1, 'adjustment factor'!$D$11, IF(G3188=-9,-999,IF(G3188="",-999,0)))</f>
        <v>-999</v>
      </c>
      <c r="AM3188" s="82">
        <f>IF(I3188=1, 'adjustment factor'!$D$12, IF(I3188=-9,-999,IF(I3188="",-999,0)))</f>
        <v>-999</v>
      </c>
      <c r="AN3188" s="82">
        <f>IF(J3188=1, 'adjustment factor'!$D$13, IF(J3188=-9,-999,IF(J3188="",-999,0)))</f>
        <v>-999</v>
      </c>
      <c r="AO3188" s="82" t="str">
        <f t="shared" si="508"/>
        <v>-999</v>
      </c>
      <c r="AP3188" s="82" t="str">
        <f t="shared" si="509"/>
        <v>MISSING</v>
      </c>
    </row>
    <row r="3189" spans="2:42">
      <c r="B3189" s="207"/>
      <c r="C3189" s="35">
        <v>3185</v>
      </c>
      <c r="D3189" s="161"/>
      <c r="E3189" s="161"/>
      <c r="F3189" s="161"/>
      <c r="G3189" s="161"/>
      <c r="H3189" s="161"/>
      <c r="I3189" s="161"/>
      <c r="J3189" s="161"/>
      <c r="K3189" s="161"/>
      <c r="L3189" s="161"/>
      <c r="M3189" s="161"/>
      <c r="N3189" s="171"/>
      <c r="O3189" s="171"/>
      <c r="P3189" s="171"/>
      <c r="Q3189" s="171"/>
      <c r="R3189" s="171"/>
      <c r="S3189" s="171"/>
      <c r="T3189" s="208" t="str">
        <f t="shared" si="500"/>
        <v>MISSING</v>
      </c>
      <c r="U3189" s="208" t="str">
        <f t="shared" si="501"/>
        <v>MISSING</v>
      </c>
      <c r="X3189" s="56">
        <f t="shared" si="502"/>
        <v>-99</v>
      </c>
      <c r="Y3189" s="56">
        <f t="shared" si="503"/>
        <v>-99</v>
      </c>
      <c r="Z3189" s="56">
        <f t="shared" si="504"/>
        <v>-99</v>
      </c>
      <c r="AA3189" s="56">
        <f t="shared" si="505"/>
        <v>-99</v>
      </c>
      <c r="AB3189" s="56">
        <f t="shared" si="506"/>
        <v>-99</v>
      </c>
      <c r="AC3189" s="56">
        <f t="shared" si="507"/>
        <v>-99</v>
      </c>
      <c r="AD3189" s="3"/>
      <c r="AE3189" s="82">
        <f>IF(D3189=1, 'adjustment factor'!$D$4, IF(D3189=-9,-999,IF(D3189="",-999,0)))</f>
        <v>-999</v>
      </c>
      <c r="AF3189" s="82">
        <f>IF(F3189=1, 'adjustment factor'!$D$5, IF(F3189=-9,-999,IF(F3189="",-999,0)))</f>
        <v>-999</v>
      </c>
      <c r="AG3189" s="82">
        <f>IF(E3189=1, 'adjustment factor'!$D$6, IF(E3189=-9,-999,IF(E3189="",-999,0)))</f>
        <v>-999</v>
      </c>
      <c r="AH3189" s="82">
        <f>IF(K3189&gt;=45,'adjustment factor'!$D$7,IF(K3189=-9,-1200,IF(K3189="",-1200,0)))</f>
        <v>-1200</v>
      </c>
      <c r="AI3189" s="82">
        <f>IF(L3189=1, 'adjustment factor'!$D$8, IF(L3189=-9,-999,IF(L3189="",-999,0)))</f>
        <v>-999</v>
      </c>
      <c r="AJ3189" s="82">
        <f>IF(AND(M3189&gt;=1,M3189&lt;=4),'adjustment factor'!$D$9,IF(M3189=-9,-999,IF(M3189=98,-999,IF(M3189=99,-999,IF(M3189="",-999,0)))))</f>
        <v>-999</v>
      </c>
      <c r="AK3189" s="82">
        <f>IF(H3189=1, 'adjustment factor'!$D$10, IF(H3189=-9,-999,IF(H3189="",-999,0)))</f>
        <v>-999</v>
      </c>
      <c r="AL3189" s="82">
        <f>IF(G3189=1, 'adjustment factor'!$D$11, IF(G3189=-9,-999,IF(G3189="",-999,0)))</f>
        <v>-999</v>
      </c>
      <c r="AM3189" s="82">
        <f>IF(I3189=1, 'adjustment factor'!$D$12, IF(I3189=-9,-999,IF(I3189="",-999,0)))</f>
        <v>-999</v>
      </c>
      <c r="AN3189" s="82">
        <f>IF(J3189=1, 'adjustment factor'!$D$13, IF(J3189=-9,-999,IF(J3189="",-999,0)))</f>
        <v>-999</v>
      </c>
      <c r="AO3189" s="82" t="str">
        <f t="shared" si="508"/>
        <v>-999</v>
      </c>
      <c r="AP3189" s="82" t="str">
        <f t="shared" si="509"/>
        <v>MISSING</v>
      </c>
    </row>
    <row r="3190" spans="2:42">
      <c r="B3190" s="207"/>
      <c r="C3190" s="35">
        <v>3186</v>
      </c>
      <c r="D3190" s="161"/>
      <c r="E3190" s="161"/>
      <c r="F3190" s="161"/>
      <c r="G3190" s="161"/>
      <c r="H3190" s="161"/>
      <c r="I3190" s="161"/>
      <c r="J3190" s="161"/>
      <c r="K3190" s="161"/>
      <c r="L3190" s="161"/>
      <c r="M3190" s="161"/>
      <c r="N3190" s="171"/>
      <c r="O3190" s="171"/>
      <c r="P3190" s="171"/>
      <c r="Q3190" s="171"/>
      <c r="R3190" s="171"/>
      <c r="S3190" s="171"/>
      <c r="T3190" s="208" t="str">
        <f t="shared" si="500"/>
        <v>MISSING</v>
      </c>
      <c r="U3190" s="208" t="str">
        <f t="shared" si="501"/>
        <v>MISSING</v>
      </c>
      <c r="X3190" s="56">
        <f t="shared" si="502"/>
        <v>-99</v>
      </c>
      <c r="Y3190" s="56">
        <f t="shared" si="503"/>
        <v>-99</v>
      </c>
      <c r="Z3190" s="56">
        <f t="shared" si="504"/>
        <v>-99</v>
      </c>
      <c r="AA3190" s="56">
        <f t="shared" si="505"/>
        <v>-99</v>
      </c>
      <c r="AB3190" s="56">
        <f t="shared" si="506"/>
        <v>-99</v>
      </c>
      <c r="AC3190" s="56">
        <f t="shared" si="507"/>
        <v>-99</v>
      </c>
      <c r="AD3190" s="3"/>
      <c r="AE3190" s="82">
        <f>IF(D3190=1, 'adjustment factor'!$D$4, IF(D3190=-9,-999,IF(D3190="",-999,0)))</f>
        <v>-999</v>
      </c>
      <c r="AF3190" s="82">
        <f>IF(F3190=1, 'adjustment factor'!$D$5, IF(F3190=-9,-999,IF(F3190="",-999,0)))</f>
        <v>-999</v>
      </c>
      <c r="AG3190" s="82">
        <f>IF(E3190=1, 'adjustment factor'!$D$6, IF(E3190=-9,-999,IF(E3190="",-999,0)))</f>
        <v>-999</v>
      </c>
      <c r="AH3190" s="82">
        <f>IF(K3190&gt;=45,'adjustment factor'!$D$7,IF(K3190=-9,-1200,IF(K3190="",-1200,0)))</f>
        <v>-1200</v>
      </c>
      <c r="AI3190" s="82">
        <f>IF(L3190=1, 'adjustment factor'!$D$8, IF(L3190=-9,-999,IF(L3190="",-999,0)))</f>
        <v>-999</v>
      </c>
      <c r="AJ3190" s="82">
        <f>IF(AND(M3190&gt;=1,M3190&lt;=4),'adjustment factor'!$D$9,IF(M3190=-9,-999,IF(M3190=98,-999,IF(M3190=99,-999,IF(M3190="",-999,0)))))</f>
        <v>-999</v>
      </c>
      <c r="AK3190" s="82">
        <f>IF(H3190=1, 'adjustment factor'!$D$10, IF(H3190=-9,-999,IF(H3190="",-999,0)))</f>
        <v>-999</v>
      </c>
      <c r="AL3190" s="82">
        <f>IF(G3190=1, 'adjustment factor'!$D$11, IF(G3190=-9,-999,IF(G3190="",-999,0)))</f>
        <v>-999</v>
      </c>
      <c r="AM3190" s="82">
        <f>IF(I3190=1, 'adjustment factor'!$D$12, IF(I3190=-9,-999,IF(I3190="",-999,0)))</f>
        <v>-999</v>
      </c>
      <c r="AN3190" s="82">
        <f>IF(J3190=1, 'adjustment factor'!$D$13, IF(J3190=-9,-999,IF(J3190="",-999,0)))</f>
        <v>-999</v>
      </c>
      <c r="AO3190" s="82" t="str">
        <f t="shared" si="508"/>
        <v>-999</v>
      </c>
      <c r="AP3190" s="82" t="str">
        <f t="shared" si="509"/>
        <v>MISSING</v>
      </c>
    </row>
    <row r="3191" spans="2:42">
      <c r="B3191" s="207"/>
      <c r="C3191" s="35">
        <v>3187</v>
      </c>
      <c r="D3191" s="161"/>
      <c r="E3191" s="161"/>
      <c r="F3191" s="161"/>
      <c r="G3191" s="161"/>
      <c r="H3191" s="161"/>
      <c r="I3191" s="161"/>
      <c r="J3191" s="161"/>
      <c r="K3191" s="161"/>
      <c r="L3191" s="161"/>
      <c r="M3191" s="161"/>
      <c r="N3191" s="171"/>
      <c r="O3191" s="171"/>
      <c r="P3191" s="171"/>
      <c r="Q3191" s="171"/>
      <c r="R3191" s="171"/>
      <c r="S3191" s="171"/>
      <c r="T3191" s="208" t="str">
        <f t="shared" si="500"/>
        <v>MISSING</v>
      </c>
      <c r="U3191" s="208" t="str">
        <f t="shared" si="501"/>
        <v>MISSING</v>
      </c>
      <c r="X3191" s="56">
        <f t="shared" si="502"/>
        <v>-99</v>
      </c>
      <c r="Y3191" s="56">
        <f t="shared" si="503"/>
        <v>-99</v>
      </c>
      <c r="Z3191" s="56">
        <f t="shared" si="504"/>
        <v>-99</v>
      </c>
      <c r="AA3191" s="56">
        <f t="shared" si="505"/>
        <v>-99</v>
      </c>
      <c r="AB3191" s="56">
        <f t="shared" si="506"/>
        <v>-99</v>
      </c>
      <c r="AC3191" s="56">
        <f t="shared" si="507"/>
        <v>-99</v>
      </c>
      <c r="AD3191" s="3"/>
      <c r="AE3191" s="82">
        <f>IF(D3191=1, 'adjustment factor'!$D$4, IF(D3191=-9,-999,IF(D3191="",-999,0)))</f>
        <v>-999</v>
      </c>
      <c r="AF3191" s="82">
        <f>IF(F3191=1, 'adjustment factor'!$D$5, IF(F3191=-9,-999,IF(F3191="",-999,0)))</f>
        <v>-999</v>
      </c>
      <c r="AG3191" s="82">
        <f>IF(E3191=1, 'adjustment factor'!$D$6, IF(E3191=-9,-999,IF(E3191="",-999,0)))</f>
        <v>-999</v>
      </c>
      <c r="AH3191" s="82">
        <f>IF(K3191&gt;=45,'adjustment factor'!$D$7,IF(K3191=-9,-1200,IF(K3191="",-1200,0)))</f>
        <v>-1200</v>
      </c>
      <c r="AI3191" s="82">
        <f>IF(L3191=1, 'adjustment factor'!$D$8, IF(L3191=-9,-999,IF(L3191="",-999,0)))</f>
        <v>-999</v>
      </c>
      <c r="AJ3191" s="82">
        <f>IF(AND(M3191&gt;=1,M3191&lt;=4),'adjustment factor'!$D$9,IF(M3191=-9,-999,IF(M3191=98,-999,IF(M3191=99,-999,IF(M3191="",-999,0)))))</f>
        <v>-999</v>
      </c>
      <c r="AK3191" s="82">
        <f>IF(H3191=1, 'adjustment factor'!$D$10, IF(H3191=-9,-999,IF(H3191="",-999,0)))</f>
        <v>-999</v>
      </c>
      <c r="AL3191" s="82">
        <f>IF(G3191=1, 'adjustment factor'!$D$11, IF(G3191=-9,-999,IF(G3191="",-999,0)))</f>
        <v>-999</v>
      </c>
      <c r="AM3191" s="82">
        <f>IF(I3191=1, 'adjustment factor'!$D$12, IF(I3191=-9,-999,IF(I3191="",-999,0)))</f>
        <v>-999</v>
      </c>
      <c r="AN3191" s="82">
        <f>IF(J3191=1, 'adjustment factor'!$D$13, IF(J3191=-9,-999,IF(J3191="",-999,0)))</f>
        <v>-999</v>
      </c>
      <c r="AO3191" s="82" t="str">
        <f t="shared" si="508"/>
        <v>-999</v>
      </c>
      <c r="AP3191" s="82" t="str">
        <f t="shared" si="509"/>
        <v>MISSING</v>
      </c>
    </row>
    <row r="3192" spans="2:42">
      <c r="B3192" s="207"/>
      <c r="C3192" s="35">
        <v>3188</v>
      </c>
      <c r="D3192" s="161"/>
      <c r="E3192" s="161"/>
      <c r="F3192" s="161"/>
      <c r="G3192" s="161"/>
      <c r="H3192" s="161"/>
      <c r="I3192" s="161"/>
      <c r="J3192" s="161"/>
      <c r="K3192" s="161"/>
      <c r="L3192" s="161"/>
      <c r="M3192" s="161"/>
      <c r="N3192" s="171"/>
      <c r="O3192" s="171"/>
      <c r="P3192" s="171"/>
      <c r="Q3192" s="171"/>
      <c r="R3192" s="171"/>
      <c r="S3192" s="171"/>
      <c r="T3192" s="208" t="str">
        <f t="shared" si="500"/>
        <v>MISSING</v>
      </c>
      <c r="U3192" s="208" t="str">
        <f t="shared" si="501"/>
        <v>MISSING</v>
      </c>
      <c r="X3192" s="56">
        <f t="shared" si="502"/>
        <v>-99</v>
      </c>
      <c r="Y3192" s="56">
        <f t="shared" si="503"/>
        <v>-99</v>
      </c>
      <c r="Z3192" s="56">
        <f t="shared" si="504"/>
        <v>-99</v>
      </c>
      <c r="AA3192" s="56">
        <f t="shared" si="505"/>
        <v>-99</v>
      </c>
      <c r="AB3192" s="56">
        <f t="shared" si="506"/>
        <v>-99</v>
      </c>
      <c r="AC3192" s="56">
        <f t="shared" si="507"/>
        <v>-99</v>
      </c>
      <c r="AD3192" s="3"/>
      <c r="AE3192" s="82">
        <f>IF(D3192=1, 'adjustment factor'!$D$4, IF(D3192=-9,-999,IF(D3192="",-999,0)))</f>
        <v>-999</v>
      </c>
      <c r="AF3192" s="82">
        <f>IF(F3192=1, 'adjustment factor'!$D$5, IF(F3192=-9,-999,IF(F3192="",-999,0)))</f>
        <v>-999</v>
      </c>
      <c r="AG3192" s="82">
        <f>IF(E3192=1, 'adjustment factor'!$D$6, IF(E3192=-9,-999,IF(E3192="",-999,0)))</f>
        <v>-999</v>
      </c>
      <c r="AH3192" s="82">
        <f>IF(K3192&gt;=45,'adjustment factor'!$D$7,IF(K3192=-9,-1200,IF(K3192="",-1200,0)))</f>
        <v>-1200</v>
      </c>
      <c r="AI3192" s="82">
        <f>IF(L3192=1, 'adjustment factor'!$D$8, IF(L3192=-9,-999,IF(L3192="",-999,0)))</f>
        <v>-999</v>
      </c>
      <c r="AJ3192" s="82">
        <f>IF(AND(M3192&gt;=1,M3192&lt;=4),'adjustment factor'!$D$9,IF(M3192=-9,-999,IF(M3192=98,-999,IF(M3192=99,-999,IF(M3192="",-999,0)))))</f>
        <v>-999</v>
      </c>
      <c r="AK3192" s="82">
        <f>IF(H3192=1, 'adjustment factor'!$D$10, IF(H3192=-9,-999,IF(H3192="",-999,0)))</f>
        <v>-999</v>
      </c>
      <c r="AL3192" s="82">
        <f>IF(G3192=1, 'adjustment factor'!$D$11, IF(G3192=-9,-999,IF(G3192="",-999,0)))</f>
        <v>-999</v>
      </c>
      <c r="AM3192" s="82">
        <f>IF(I3192=1, 'adjustment factor'!$D$12, IF(I3192=-9,-999,IF(I3192="",-999,0)))</f>
        <v>-999</v>
      </c>
      <c r="AN3192" s="82">
        <f>IF(J3192=1, 'adjustment factor'!$D$13, IF(J3192=-9,-999,IF(J3192="",-999,0)))</f>
        <v>-999</v>
      </c>
      <c r="AO3192" s="82" t="str">
        <f t="shared" si="508"/>
        <v>-999</v>
      </c>
      <c r="AP3192" s="82" t="str">
        <f t="shared" si="509"/>
        <v>MISSING</v>
      </c>
    </row>
    <row r="3193" spans="2:42">
      <c r="B3193" s="207"/>
      <c r="C3193" s="35">
        <v>3189</v>
      </c>
      <c r="D3193" s="161"/>
      <c r="E3193" s="161"/>
      <c r="F3193" s="161"/>
      <c r="G3193" s="161"/>
      <c r="H3193" s="161"/>
      <c r="I3193" s="161"/>
      <c r="J3193" s="161"/>
      <c r="K3193" s="161"/>
      <c r="L3193" s="161"/>
      <c r="M3193" s="161"/>
      <c r="N3193" s="171"/>
      <c r="O3193" s="171"/>
      <c r="P3193" s="171"/>
      <c r="Q3193" s="171"/>
      <c r="R3193" s="171"/>
      <c r="S3193" s="171"/>
      <c r="T3193" s="208" t="str">
        <f t="shared" si="500"/>
        <v>MISSING</v>
      </c>
      <c r="U3193" s="208" t="str">
        <f t="shared" si="501"/>
        <v>MISSING</v>
      </c>
      <c r="X3193" s="56">
        <f t="shared" si="502"/>
        <v>-99</v>
      </c>
      <c r="Y3193" s="56">
        <f t="shared" si="503"/>
        <v>-99</v>
      </c>
      <c r="Z3193" s="56">
        <f t="shared" si="504"/>
        <v>-99</v>
      </c>
      <c r="AA3193" s="56">
        <f t="shared" si="505"/>
        <v>-99</v>
      </c>
      <c r="AB3193" s="56">
        <f t="shared" si="506"/>
        <v>-99</v>
      </c>
      <c r="AC3193" s="56">
        <f t="shared" si="507"/>
        <v>-99</v>
      </c>
      <c r="AD3193" s="3"/>
      <c r="AE3193" s="82">
        <f>IF(D3193=1, 'adjustment factor'!$D$4, IF(D3193=-9,-999,IF(D3193="",-999,0)))</f>
        <v>-999</v>
      </c>
      <c r="AF3193" s="82">
        <f>IF(F3193=1, 'adjustment factor'!$D$5, IF(F3193=-9,-999,IF(F3193="",-999,0)))</f>
        <v>-999</v>
      </c>
      <c r="AG3193" s="82">
        <f>IF(E3193=1, 'adjustment factor'!$D$6, IF(E3193=-9,-999,IF(E3193="",-999,0)))</f>
        <v>-999</v>
      </c>
      <c r="AH3193" s="82">
        <f>IF(K3193&gt;=45,'adjustment factor'!$D$7,IF(K3193=-9,-1200,IF(K3193="",-1200,0)))</f>
        <v>-1200</v>
      </c>
      <c r="AI3193" s="82">
        <f>IF(L3193=1, 'adjustment factor'!$D$8, IF(L3193=-9,-999,IF(L3193="",-999,0)))</f>
        <v>-999</v>
      </c>
      <c r="AJ3193" s="82">
        <f>IF(AND(M3193&gt;=1,M3193&lt;=4),'adjustment factor'!$D$9,IF(M3193=-9,-999,IF(M3193=98,-999,IF(M3193=99,-999,IF(M3193="",-999,0)))))</f>
        <v>-999</v>
      </c>
      <c r="AK3193" s="82">
        <f>IF(H3193=1, 'adjustment factor'!$D$10, IF(H3193=-9,-999,IF(H3193="",-999,0)))</f>
        <v>-999</v>
      </c>
      <c r="AL3193" s="82">
        <f>IF(G3193=1, 'adjustment factor'!$D$11, IF(G3193=-9,-999,IF(G3193="",-999,0)))</f>
        <v>-999</v>
      </c>
      <c r="AM3193" s="82">
        <f>IF(I3193=1, 'adjustment factor'!$D$12, IF(I3193=-9,-999,IF(I3193="",-999,0)))</f>
        <v>-999</v>
      </c>
      <c r="AN3193" s="82">
        <f>IF(J3193=1, 'adjustment factor'!$D$13, IF(J3193=-9,-999,IF(J3193="",-999,0)))</f>
        <v>-999</v>
      </c>
      <c r="AO3193" s="82" t="str">
        <f t="shared" si="508"/>
        <v>-999</v>
      </c>
      <c r="AP3193" s="82" t="str">
        <f t="shared" si="509"/>
        <v>MISSING</v>
      </c>
    </row>
    <row r="3194" spans="2:42">
      <c r="B3194" s="207"/>
      <c r="C3194" s="35">
        <v>3190</v>
      </c>
      <c r="D3194" s="161"/>
      <c r="E3194" s="161"/>
      <c r="F3194" s="161"/>
      <c r="G3194" s="161"/>
      <c r="H3194" s="161"/>
      <c r="I3194" s="161"/>
      <c r="J3194" s="161"/>
      <c r="K3194" s="161"/>
      <c r="L3194" s="161"/>
      <c r="M3194" s="161"/>
      <c r="N3194" s="171"/>
      <c r="O3194" s="171"/>
      <c r="P3194" s="171"/>
      <c r="Q3194" s="171"/>
      <c r="R3194" s="171"/>
      <c r="S3194" s="171"/>
      <c r="T3194" s="208" t="str">
        <f t="shared" si="500"/>
        <v>MISSING</v>
      </c>
      <c r="U3194" s="208" t="str">
        <f t="shared" si="501"/>
        <v>MISSING</v>
      </c>
      <c r="X3194" s="56">
        <f t="shared" si="502"/>
        <v>-99</v>
      </c>
      <c r="Y3194" s="56">
        <f t="shared" si="503"/>
        <v>-99</v>
      </c>
      <c r="Z3194" s="56">
        <f t="shared" si="504"/>
        <v>-99</v>
      </c>
      <c r="AA3194" s="56">
        <f t="shared" si="505"/>
        <v>-99</v>
      </c>
      <c r="AB3194" s="56">
        <f t="shared" si="506"/>
        <v>-99</v>
      </c>
      <c r="AC3194" s="56">
        <f t="shared" si="507"/>
        <v>-99</v>
      </c>
      <c r="AD3194" s="3"/>
      <c r="AE3194" s="82">
        <f>IF(D3194=1, 'adjustment factor'!$D$4, IF(D3194=-9,-999,IF(D3194="",-999,0)))</f>
        <v>-999</v>
      </c>
      <c r="AF3194" s="82">
        <f>IF(F3194=1, 'adjustment factor'!$D$5, IF(F3194=-9,-999,IF(F3194="",-999,0)))</f>
        <v>-999</v>
      </c>
      <c r="AG3194" s="82">
        <f>IF(E3194=1, 'adjustment factor'!$D$6, IF(E3194=-9,-999,IF(E3194="",-999,0)))</f>
        <v>-999</v>
      </c>
      <c r="AH3194" s="82">
        <f>IF(K3194&gt;=45,'adjustment factor'!$D$7,IF(K3194=-9,-1200,IF(K3194="",-1200,0)))</f>
        <v>-1200</v>
      </c>
      <c r="AI3194" s="82">
        <f>IF(L3194=1, 'adjustment factor'!$D$8, IF(L3194=-9,-999,IF(L3194="",-999,0)))</f>
        <v>-999</v>
      </c>
      <c r="AJ3194" s="82">
        <f>IF(AND(M3194&gt;=1,M3194&lt;=4),'adjustment factor'!$D$9,IF(M3194=-9,-999,IF(M3194=98,-999,IF(M3194=99,-999,IF(M3194="",-999,0)))))</f>
        <v>-999</v>
      </c>
      <c r="AK3194" s="82">
        <f>IF(H3194=1, 'adjustment factor'!$D$10, IF(H3194=-9,-999,IF(H3194="",-999,0)))</f>
        <v>-999</v>
      </c>
      <c r="AL3194" s="82">
        <f>IF(G3194=1, 'adjustment factor'!$D$11, IF(G3194=-9,-999,IF(G3194="",-999,0)))</f>
        <v>-999</v>
      </c>
      <c r="AM3194" s="82">
        <f>IF(I3194=1, 'adjustment factor'!$D$12, IF(I3194=-9,-999,IF(I3194="",-999,0)))</f>
        <v>-999</v>
      </c>
      <c r="AN3194" s="82">
        <f>IF(J3194=1, 'adjustment factor'!$D$13, IF(J3194=-9,-999,IF(J3194="",-999,0)))</f>
        <v>-999</v>
      </c>
      <c r="AO3194" s="82" t="str">
        <f t="shared" si="508"/>
        <v>-999</v>
      </c>
      <c r="AP3194" s="82" t="str">
        <f t="shared" si="509"/>
        <v>MISSING</v>
      </c>
    </row>
    <row r="3195" spans="2:42">
      <c r="B3195" s="207"/>
      <c r="C3195" s="35">
        <v>3191</v>
      </c>
      <c r="D3195" s="161"/>
      <c r="E3195" s="161"/>
      <c r="F3195" s="161"/>
      <c r="G3195" s="161"/>
      <c r="H3195" s="161"/>
      <c r="I3195" s="161"/>
      <c r="J3195" s="161"/>
      <c r="K3195" s="161"/>
      <c r="L3195" s="161"/>
      <c r="M3195" s="161"/>
      <c r="N3195" s="171"/>
      <c r="O3195" s="171"/>
      <c r="P3195" s="171"/>
      <c r="Q3195" s="171"/>
      <c r="R3195" s="171"/>
      <c r="S3195" s="171"/>
      <c r="T3195" s="208" t="str">
        <f t="shared" si="500"/>
        <v>MISSING</v>
      </c>
      <c r="U3195" s="208" t="str">
        <f t="shared" si="501"/>
        <v>MISSING</v>
      </c>
      <c r="X3195" s="56">
        <f t="shared" si="502"/>
        <v>-99</v>
      </c>
      <c r="Y3195" s="56">
        <f t="shared" si="503"/>
        <v>-99</v>
      </c>
      <c r="Z3195" s="56">
        <f t="shared" si="504"/>
        <v>-99</v>
      </c>
      <c r="AA3195" s="56">
        <f t="shared" si="505"/>
        <v>-99</v>
      </c>
      <c r="AB3195" s="56">
        <f t="shared" si="506"/>
        <v>-99</v>
      </c>
      <c r="AC3195" s="56">
        <f t="shared" si="507"/>
        <v>-99</v>
      </c>
      <c r="AD3195" s="3"/>
      <c r="AE3195" s="82">
        <f>IF(D3195=1, 'adjustment factor'!$D$4, IF(D3195=-9,-999,IF(D3195="",-999,0)))</f>
        <v>-999</v>
      </c>
      <c r="AF3195" s="82">
        <f>IF(F3195=1, 'adjustment factor'!$D$5, IF(F3195=-9,-999,IF(F3195="",-999,0)))</f>
        <v>-999</v>
      </c>
      <c r="AG3195" s="82">
        <f>IF(E3195=1, 'adjustment factor'!$D$6, IF(E3195=-9,-999,IF(E3195="",-999,0)))</f>
        <v>-999</v>
      </c>
      <c r="AH3195" s="82">
        <f>IF(K3195&gt;=45,'adjustment factor'!$D$7,IF(K3195=-9,-1200,IF(K3195="",-1200,0)))</f>
        <v>-1200</v>
      </c>
      <c r="AI3195" s="82">
        <f>IF(L3195=1, 'adjustment factor'!$D$8, IF(L3195=-9,-999,IF(L3195="",-999,0)))</f>
        <v>-999</v>
      </c>
      <c r="AJ3195" s="82">
        <f>IF(AND(M3195&gt;=1,M3195&lt;=4),'adjustment factor'!$D$9,IF(M3195=-9,-999,IF(M3195=98,-999,IF(M3195=99,-999,IF(M3195="",-999,0)))))</f>
        <v>-999</v>
      </c>
      <c r="AK3195" s="82">
        <f>IF(H3195=1, 'adjustment factor'!$D$10, IF(H3195=-9,-999,IF(H3195="",-999,0)))</f>
        <v>-999</v>
      </c>
      <c r="AL3195" s="82">
        <f>IF(G3195=1, 'adjustment factor'!$D$11, IF(G3195=-9,-999,IF(G3195="",-999,0)))</f>
        <v>-999</v>
      </c>
      <c r="AM3195" s="82">
        <f>IF(I3195=1, 'adjustment factor'!$D$12, IF(I3195=-9,-999,IF(I3195="",-999,0)))</f>
        <v>-999</v>
      </c>
      <c r="AN3195" s="82">
        <f>IF(J3195=1, 'adjustment factor'!$D$13, IF(J3195=-9,-999,IF(J3195="",-999,0)))</f>
        <v>-999</v>
      </c>
      <c r="AO3195" s="82" t="str">
        <f t="shared" si="508"/>
        <v>-999</v>
      </c>
      <c r="AP3195" s="82" t="str">
        <f t="shared" si="509"/>
        <v>MISSING</v>
      </c>
    </row>
    <row r="3196" spans="2:42">
      <c r="B3196" s="207"/>
      <c r="C3196" s="35">
        <v>3192</v>
      </c>
      <c r="D3196" s="161"/>
      <c r="E3196" s="161"/>
      <c r="F3196" s="161"/>
      <c r="G3196" s="161"/>
      <c r="H3196" s="161"/>
      <c r="I3196" s="161"/>
      <c r="J3196" s="161"/>
      <c r="K3196" s="161"/>
      <c r="L3196" s="161"/>
      <c r="M3196" s="161"/>
      <c r="N3196" s="171"/>
      <c r="O3196" s="171"/>
      <c r="P3196" s="171"/>
      <c r="Q3196" s="171"/>
      <c r="R3196" s="171"/>
      <c r="S3196" s="171"/>
      <c r="T3196" s="208" t="str">
        <f t="shared" si="500"/>
        <v>MISSING</v>
      </c>
      <c r="U3196" s="208" t="str">
        <f t="shared" si="501"/>
        <v>MISSING</v>
      </c>
      <c r="X3196" s="56">
        <f t="shared" si="502"/>
        <v>-99</v>
      </c>
      <c r="Y3196" s="56">
        <f t="shared" si="503"/>
        <v>-99</v>
      </c>
      <c r="Z3196" s="56">
        <f t="shared" si="504"/>
        <v>-99</v>
      </c>
      <c r="AA3196" s="56">
        <f t="shared" si="505"/>
        <v>-99</v>
      </c>
      <c r="AB3196" s="56">
        <f t="shared" si="506"/>
        <v>-99</v>
      </c>
      <c r="AC3196" s="56">
        <f t="shared" si="507"/>
        <v>-99</v>
      </c>
      <c r="AD3196" s="3"/>
      <c r="AE3196" s="82">
        <f>IF(D3196=1, 'adjustment factor'!$D$4, IF(D3196=-9,-999,IF(D3196="",-999,0)))</f>
        <v>-999</v>
      </c>
      <c r="AF3196" s="82">
        <f>IF(F3196=1, 'adjustment factor'!$D$5, IF(F3196=-9,-999,IF(F3196="",-999,0)))</f>
        <v>-999</v>
      </c>
      <c r="AG3196" s="82">
        <f>IF(E3196=1, 'adjustment factor'!$D$6, IF(E3196=-9,-999,IF(E3196="",-999,0)))</f>
        <v>-999</v>
      </c>
      <c r="AH3196" s="82">
        <f>IF(K3196&gt;=45,'adjustment factor'!$D$7,IF(K3196=-9,-1200,IF(K3196="",-1200,0)))</f>
        <v>-1200</v>
      </c>
      <c r="AI3196" s="82">
        <f>IF(L3196=1, 'adjustment factor'!$D$8, IF(L3196=-9,-999,IF(L3196="",-999,0)))</f>
        <v>-999</v>
      </c>
      <c r="AJ3196" s="82">
        <f>IF(AND(M3196&gt;=1,M3196&lt;=4),'adjustment factor'!$D$9,IF(M3196=-9,-999,IF(M3196=98,-999,IF(M3196=99,-999,IF(M3196="",-999,0)))))</f>
        <v>-999</v>
      </c>
      <c r="AK3196" s="82">
        <f>IF(H3196=1, 'adjustment factor'!$D$10, IF(H3196=-9,-999,IF(H3196="",-999,0)))</f>
        <v>-999</v>
      </c>
      <c r="AL3196" s="82">
        <f>IF(G3196=1, 'adjustment factor'!$D$11, IF(G3196=-9,-999,IF(G3196="",-999,0)))</f>
        <v>-999</v>
      </c>
      <c r="AM3196" s="82">
        <f>IF(I3196=1, 'adjustment factor'!$D$12, IF(I3196=-9,-999,IF(I3196="",-999,0)))</f>
        <v>-999</v>
      </c>
      <c r="AN3196" s="82">
        <f>IF(J3196=1, 'adjustment factor'!$D$13, IF(J3196=-9,-999,IF(J3196="",-999,0)))</f>
        <v>-999</v>
      </c>
      <c r="AO3196" s="82" t="str">
        <f t="shared" si="508"/>
        <v>-999</v>
      </c>
      <c r="AP3196" s="82" t="str">
        <f t="shared" si="509"/>
        <v>MISSING</v>
      </c>
    </row>
    <row r="3197" spans="2:42">
      <c r="B3197" s="207"/>
      <c r="C3197" s="35">
        <v>3193</v>
      </c>
      <c r="D3197" s="161"/>
      <c r="E3197" s="161"/>
      <c r="F3197" s="161"/>
      <c r="G3197" s="161"/>
      <c r="H3197" s="161"/>
      <c r="I3197" s="161"/>
      <c r="J3197" s="161"/>
      <c r="K3197" s="161"/>
      <c r="L3197" s="161"/>
      <c r="M3197" s="161"/>
      <c r="N3197" s="171"/>
      <c r="O3197" s="171"/>
      <c r="P3197" s="171"/>
      <c r="Q3197" s="171"/>
      <c r="R3197" s="171"/>
      <c r="S3197" s="171"/>
      <c r="T3197" s="208" t="str">
        <f t="shared" si="500"/>
        <v>MISSING</v>
      </c>
      <c r="U3197" s="208" t="str">
        <f t="shared" si="501"/>
        <v>MISSING</v>
      </c>
      <c r="X3197" s="56">
        <f t="shared" si="502"/>
        <v>-99</v>
      </c>
      <c r="Y3197" s="56">
        <f t="shared" si="503"/>
        <v>-99</v>
      </c>
      <c r="Z3197" s="56">
        <f t="shared" si="504"/>
        <v>-99</v>
      </c>
      <c r="AA3197" s="56">
        <f t="shared" si="505"/>
        <v>-99</v>
      </c>
      <c r="AB3197" s="56">
        <f t="shared" si="506"/>
        <v>-99</v>
      </c>
      <c r="AC3197" s="56">
        <f t="shared" si="507"/>
        <v>-99</v>
      </c>
      <c r="AD3197" s="3"/>
      <c r="AE3197" s="82">
        <f>IF(D3197=1, 'adjustment factor'!$D$4, IF(D3197=-9,-999,IF(D3197="",-999,0)))</f>
        <v>-999</v>
      </c>
      <c r="AF3197" s="82">
        <f>IF(F3197=1, 'adjustment factor'!$D$5, IF(F3197=-9,-999,IF(F3197="",-999,0)))</f>
        <v>-999</v>
      </c>
      <c r="AG3197" s="82">
        <f>IF(E3197=1, 'adjustment factor'!$D$6, IF(E3197=-9,-999,IF(E3197="",-999,0)))</f>
        <v>-999</v>
      </c>
      <c r="AH3197" s="82">
        <f>IF(K3197&gt;=45,'adjustment factor'!$D$7,IF(K3197=-9,-1200,IF(K3197="",-1200,0)))</f>
        <v>-1200</v>
      </c>
      <c r="AI3197" s="82">
        <f>IF(L3197=1, 'adjustment factor'!$D$8, IF(L3197=-9,-999,IF(L3197="",-999,0)))</f>
        <v>-999</v>
      </c>
      <c r="AJ3197" s="82">
        <f>IF(AND(M3197&gt;=1,M3197&lt;=4),'adjustment factor'!$D$9,IF(M3197=-9,-999,IF(M3197=98,-999,IF(M3197=99,-999,IF(M3197="",-999,0)))))</f>
        <v>-999</v>
      </c>
      <c r="AK3197" s="82">
        <f>IF(H3197=1, 'adjustment factor'!$D$10, IF(H3197=-9,-999,IF(H3197="",-999,0)))</f>
        <v>-999</v>
      </c>
      <c r="AL3197" s="82">
        <f>IF(G3197=1, 'adjustment factor'!$D$11, IF(G3197=-9,-999,IF(G3197="",-999,0)))</f>
        <v>-999</v>
      </c>
      <c r="AM3197" s="82">
        <f>IF(I3197=1, 'adjustment factor'!$D$12, IF(I3197=-9,-999,IF(I3197="",-999,0)))</f>
        <v>-999</v>
      </c>
      <c r="AN3197" s="82">
        <f>IF(J3197=1, 'adjustment factor'!$D$13, IF(J3197=-9,-999,IF(J3197="",-999,0)))</f>
        <v>-999</v>
      </c>
      <c r="AO3197" s="82" t="str">
        <f t="shared" si="508"/>
        <v>-999</v>
      </c>
      <c r="AP3197" s="82" t="str">
        <f t="shared" si="509"/>
        <v>MISSING</v>
      </c>
    </row>
    <row r="3198" spans="2:42">
      <c r="B3198" s="207"/>
      <c r="C3198" s="35">
        <v>3194</v>
      </c>
      <c r="D3198" s="161"/>
      <c r="E3198" s="161"/>
      <c r="F3198" s="161"/>
      <c r="G3198" s="161"/>
      <c r="H3198" s="161"/>
      <c r="I3198" s="161"/>
      <c r="J3198" s="161"/>
      <c r="K3198" s="161"/>
      <c r="L3198" s="161"/>
      <c r="M3198" s="161"/>
      <c r="N3198" s="171"/>
      <c r="O3198" s="171"/>
      <c r="P3198" s="171"/>
      <c r="Q3198" s="171"/>
      <c r="R3198" s="171"/>
      <c r="S3198" s="171"/>
      <c r="T3198" s="208" t="str">
        <f t="shared" si="500"/>
        <v>MISSING</v>
      </c>
      <c r="U3198" s="208" t="str">
        <f t="shared" si="501"/>
        <v>MISSING</v>
      </c>
      <c r="X3198" s="56">
        <f t="shared" si="502"/>
        <v>-99</v>
      </c>
      <c r="Y3198" s="56">
        <f t="shared" si="503"/>
        <v>-99</v>
      </c>
      <c r="Z3198" s="56">
        <f t="shared" si="504"/>
        <v>-99</v>
      </c>
      <c r="AA3198" s="56">
        <f t="shared" si="505"/>
        <v>-99</v>
      </c>
      <c r="AB3198" s="56">
        <f t="shared" si="506"/>
        <v>-99</v>
      </c>
      <c r="AC3198" s="56">
        <f t="shared" si="507"/>
        <v>-99</v>
      </c>
      <c r="AD3198" s="3"/>
      <c r="AE3198" s="82">
        <f>IF(D3198=1, 'adjustment factor'!$D$4, IF(D3198=-9,-999,IF(D3198="",-999,0)))</f>
        <v>-999</v>
      </c>
      <c r="AF3198" s="82">
        <f>IF(F3198=1, 'adjustment factor'!$D$5, IF(F3198=-9,-999,IF(F3198="",-999,0)))</f>
        <v>-999</v>
      </c>
      <c r="AG3198" s="82">
        <f>IF(E3198=1, 'adjustment factor'!$D$6, IF(E3198=-9,-999,IF(E3198="",-999,0)))</f>
        <v>-999</v>
      </c>
      <c r="AH3198" s="82">
        <f>IF(K3198&gt;=45,'adjustment factor'!$D$7,IF(K3198=-9,-1200,IF(K3198="",-1200,0)))</f>
        <v>-1200</v>
      </c>
      <c r="AI3198" s="82">
        <f>IF(L3198=1, 'adjustment factor'!$D$8, IF(L3198=-9,-999,IF(L3198="",-999,0)))</f>
        <v>-999</v>
      </c>
      <c r="AJ3198" s="82">
        <f>IF(AND(M3198&gt;=1,M3198&lt;=4),'adjustment factor'!$D$9,IF(M3198=-9,-999,IF(M3198=98,-999,IF(M3198=99,-999,IF(M3198="",-999,0)))))</f>
        <v>-999</v>
      </c>
      <c r="AK3198" s="82">
        <f>IF(H3198=1, 'adjustment factor'!$D$10, IF(H3198=-9,-999,IF(H3198="",-999,0)))</f>
        <v>-999</v>
      </c>
      <c r="AL3198" s="82">
        <f>IF(G3198=1, 'adjustment factor'!$D$11, IF(G3198=-9,-999,IF(G3198="",-999,0)))</f>
        <v>-999</v>
      </c>
      <c r="AM3198" s="82">
        <f>IF(I3198=1, 'adjustment factor'!$D$12, IF(I3198=-9,-999,IF(I3198="",-999,0)))</f>
        <v>-999</v>
      </c>
      <c r="AN3198" s="82">
        <f>IF(J3198=1, 'adjustment factor'!$D$13, IF(J3198=-9,-999,IF(J3198="",-999,0)))</f>
        <v>-999</v>
      </c>
      <c r="AO3198" s="82" t="str">
        <f t="shared" si="508"/>
        <v>-999</v>
      </c>
      <c r="AP3198" s="82" t="str">
        <f t="shared" si="509"/>
        <v>MISSING</v>
      </c>
    </row>
    <row r="3199" spans="2:42">
      <c r="B3199" s="207"/>
      <c r="C3199" s="35">
        <v>3195</v>
      </c>
      <c r="D3199" s="161"/>
      <c r="E3199" s="161"/>
      <c r="F3199" s="161"/>
      <c r="G3199" s="161"/>
      <c r="H3199" s="161"/>
      <c r="I3199" s="161"/>
      <c r="J3199" s="161"/>
      <c r="K3199" s="161"/>
      <c r="L3199" s="161"/>
      <c r="M3199" s="161"/>
      <c r="N3199" s="171"/>
      <c r="O3199" s="171"/>
      <c r="P3199" s="171"/>
      <c r="Q3199" s="171"/>
      <c r="R3199" s="171"/>
      <c r="S3199" s="171"/>
      <c r="T3199" s="208" t="str">
        <f t="shared" si="500"/>
        <v>MISSING</v>
      </c>
      <c r="U3199" s="208" t="str">
        <f t="shared" si="501"/>
        <v>MISSING</v>
      </c>
      <c r="X3199" s="56">
        <f t="shared" si="502"/>
        <v>-99</v>
      </c>
      <c r="Y3199" s="56">
        <f t="shared" si="503"/>
        <v>-99</v>
      </c>
      <c r="Z3199" s="56">
        <f t="shared" si="504"/>
        <v>-99</v>
      </c>
      <c r="AA3199" s="56">
        <f t="shared" si="505"/>
        <v>-99</v>
      </c>
      <c r="AB3199" s="56">
        <f t="shared" si="506"/>
        <v>-99</v>
      </c>
      <c r="AC3199" s="56">
        <f t="shared" si="507"/>
        <v>-99</v>
      </c>
      <c r="AD3199" s="3"/>
      <c r="AE3199" s="82">
        <f>IF(D3199=1, 'adjustment factor'!$D$4, IF(D3199=-9,-999,IF(D3199="",-999,0)))</f>
        <v>-999</v>
      </c>
      <c r="AF3199" s="82">
        <f>IF(F3199=1, 'adjustment factor'!$D$5, IF(F3199=-9,-999,IF(F3199="",-999,0)))</f>
        <v>-999</v>
      </c>
      <c r="AG3199" s="82">
        <f>IF(E3199=1, 'adjustment factor'!$D$6, IF(E3199=-9,-999,IF(E3199="",-999,0)))</f>
        <v>-999</v>
      </c>
      <c r="AH3199" s="82">
        <f>IF(K3199&gt;=45,'adjustment factor'!$D$7,IF(K3199=-9,-1200,IF(K3199="",-1200,0)))</f>
        <v>-1200</v>
      </c>
      <c r="AI3199" s="82">
        <f>IF(L3199=1, 'adjustment factor'!$D$8, IF(L3199=-9,-999,IF(L3199="",-999,0)))</f>
        <v>-999</v>
      </c>
      <c r="AJ3199" s="82">
        <f>IF(AND(M3199&gt;=1,M3199&lt;=4),'adjustment factor'!$D$9,IF(M3199=-9,-999,IF(M3199=98,-999,IF(M3199=99,-999,IF(M3199="",-999,0)))))</f>
        <v>-999</v>
      </c>
      <c r="AK3199" s="82">
        <f>IF(H3199=1, 'adjustment factor'!$D$10, IF(H3199=-9,-999,IF(H3199="",-999,0)))</f>
        <v>-999</v>
      </c>
      <c r="AL3199" s="82">
        <f>IF(G3199=1, 'adjustment factor'!$D$11, IF(G3199=-9,-999,IF(G3199="",-999,0)))</f>
        <v>-999</v>
      </c>
      <c r="AM3199" s="82">
        <f>IF(I3199=1, 'adjustment factor'!$D$12, IF(I3199=-9,-999,IF(I3199="",-999,0)))</f>
        <v>-999</v>
      </c>
      <c r="AN3199" s="82">
        <f>IF(J3199=1, 'adjustment factor'!$D$13, IF(J3199=-9,-999,IF(J3199="",-999,0)))</f>
        <v>-999</v>
      </c>
      <c r="AO3199" s="82" t="str">
        <f t="shared" si="508"/>
        <v>-999</v>
      </c>
      <c r="AP3199" s="82" t="str">
        <f t="shared" si="509"/>
        <v>MISSING</v>
      </c>
    </row>
    <row r="3200" spans="2:42">
      <c r="B3200" s="207"/>
      <c r="C3200" s="35">
        <v>3196</v>
      </c>
      <c r="D3200" s="161"/>
      <c r="E3200" s="161"/>
      <c r="F3200" s="161"/>
      <c r="G3200" s="161"/>
      <c r="H3200" s="161"/>
      <c r="I3200" s="161"/>
      <c r="J3200" s="161"/>
      <c r="K3200" s="161"/>
      <c r="L3200" s="161"/>
      <c r="M3200" s="161"/>
      <c r="N3200" s="171"/>
      <c r="O3200" s="171"/>
      <c r="P3200" s="171"/>
      <c r="Q3200" s="171"/>
      <c r="R3200" s="171"/>
      <c r="S3200" s="171"/>
      <c r="T3200" s="208" t="str">
        <f t="shared" si="500"/>
        <v>MISSING</v>
      </c>
      <c r="U3200" s="208" t="str">
        <f t="shared" si="501"/>
        <v>MISSING</v>
      </c>
      <c r="X3200" s="56">
        <f t="shared" si="502"/>
        <v>-99</v>
      </c>
      <c r="Y3200" s="56">
        <f t="shared" si="503"/>
        <v>-99</v>
      </c>
      <c r="Z3200" s="56">
        <f t="shared" si="504"/>
        <v>-99</v>
      </c>
      <c r="AA3200" s="56">
        <f t="shared" si="505"/>
        <v>-99</v>
      </c>
      <c r="AB3200" s="56">
        <f t="shared" si="506"/>
        <v>-99</v>
      </c>
      <c r="AC3200" s="56">
        <f t="shared" si="507"/>
        <v>-99</v>
      </c>
      <c r="AD3200" s="3"/>
      <c r="AE3200" s="82">
        <f>IF(D3200=1, 'adjustment factor'!$D$4, IF(D3200=-9,-999,IF(D3200="",-999,0)))</f>
        <v>-999</v>
      </c>
      <c r="AF3200" s="82">
        <f>IF(F3200=1, 'adjustment factor'!$D$5, IF(F3200=-9,-999,IF(F3200="",-999,0)))</f>
        <v>-999</v>
      </c>
      <c r="AG3200" s="82">
        <f>IF(E3200=1, 'adjustment factor'!$D$6, IF(E3200=-9,-999,IF(E3200="",-999,0)))</f>
        <v>-999</v>
      </c>
      <c r="AH3200" s="82">
        <f>IF(K3200&gt;=45,'adjustment factor'!$D$7,IF(K3200=-9,-1200,IF(K3200="",-1200,0)))</f>
        <v>-1200</v>
      </c>
      <c r="AI3200" s="82">
        <f>IF(L3200=1, 'adjustment factor'!$D$8, IF(L3200=-9,-999,IF(L3200="",-999,0)))</f>
        <v>-999</v>
      </c>
      <c r="AJ3200" s="82">
        <f>IF(AND(M3200&gt;=1,M3200&lt;=4),'adjustment factor'!$D$9,IF(M3200=-9,-999,IF(M3200=98,-999,IF(M3200=99,-999,IF(M3200="",-999,0)))))</f>
        <v>-999</v>
      </c>
      <c r="AK3200" s="82">
        <f>IF(H3200=1, 'adjustment factor'!$D$10, IF(H3200=-9,-999,IF(H3200="",-999,0)))</f>
        <v>-999</v>
      </c>
      <c r="AL3200" s="82">
        <f>IF(G3200=1, 'adjustment factor'!$D$11, IF(G3200=-9,-999,IF(G3200="",-999,0)))</f>
        <v>-999</v>
      </c>
      <c r="AM3200" s="82">
        <f>IF(I3200=1, 'adjustment factor'!$D$12, IF(I3200=-9,-999,IF(I3200="",-999,0)))</f>
        <v>-999</v>
      </c>
      <c r="AN3200" s="82">
        <f>IF(J3200=1, 'adjustment factor'!$D$13, IF(J3200=-9,-999,IF(J3200="",-999,0)))</f>
        <v>-999</v>
      </c>
      <c r="AO3200" s="82" t="str">
        <f t="shared" si="508"/>
        <v>-999</v>
      </c>
      <c r="AP3200" s="82" t="str">
        <f t="shared" si="509"/>
        <v>MISSING</v>
      </c>
    </row>
    <row r="3201" spans="2:42">
      <c r="B3201" s="207"/>
      <c r="C3201" s="35">
        <v>3197</v>
      </c>
      <c r="D3201" s="161"/>
      <c r="E3201" s="161"/>
      <c r="F3201" s="161"/>
      <c r="G3201" s="161"/>
      <c r="H3201" s="161"/>
      <c r="I3201" s="161"/>
      <c r="J3201" s="161"/>
      <c r="K3201" s="161"/>
      <c r="L3201" s="161"/>
      <c r="M3201" s="161"/>
      <c r="N3201" s="171"/>
      <c r="O3201" s="171"/>
      <c r="P3201" s="171"/>
      <c r="Q3201" s="171"/>
      <c r="R3201" s="171"/>
      <c r="S3201" s="171"/>
      <c r="T3201" s="208" t="str">
        <f t="shared" si="500"/>
        <v>MISSING</v>
      </c>
      <c r="U3201" s="208" t="str">
        <f t="shared" si="501"/>
        <v>MISSING</v>
      </c>
      <c r="X3201" s="56">
        <f t="shared" si="502"/>
        <v>-99</v>
      </c>
      <c r="Y3201" s="56">
        <f t="shared" si="503"/>
        <v>-99</v>
      </c>
      <c r="Z3201" s="56">
        <f t="shared" si="504"/>
        <v>-99</v>
      </c>
      <c r="AA3201" s="56">
        <f t="shared" si="505"/>
        <v>-99</v>
      </c>
      <c r="AB3201" s="56">
        <f t="shared" si="506"/>
        <v>-99</v>
      </c>
      <c r="AC3201" s="56">
        <f t="shared" si="507"/>
        <v>-99</v>
      </c>
      <c r="AD3201" s="3"/>
      <c r="AE3201" s="82">
        <f>IF(D3201=1, 'adjustment factor'!$D$4, IF(D3201=-9,-999,IF(D3201="",-999,0)))</f>
        <v>-999</v>
      </c>
      <c r="AF3201" s="82">
        <f>IF(F3201=1, 'adjustment factor'!$D$5, IF(F3201=-9,-999,IF(F3201="",-999,0)))</f>
        <v>-999</v>
      </c>
      <c r="AG3201" s="82">
        <f>IF(E3201=1, 'adjustment factor'!$D$6, IF(E3201=-9,-999,IF(E3201="",-999,0)))</f>
        <v>-999</v>
      </c>
      <c r="AH3201" s="82">
        <f>IF(K3201&gt;=45,'adjustment factor'!$D$7,IF(K3201=-9,-1200,IF(K3201="",-1200,0)))</f>
        <v>-1200</v>
      </c>
      <c r="AI3201" s="82">
        <f>IF(L3201=1, 'adjustment factor'!$D$8, IF(L3201=-9,-999,IF(L3201="",-999,0)))</f>
        <v>-999</v>
      </c>
      <c r="AJ3201" s="82">
        <f>IF(AND(M3201&gt;=1,M3201&lt;=4),'adjustment factor'!$D$9,IF(M3201=-9,-999,IF(M3201=98,-999,IF(M3201=99,-999,IF(M3201="",-999,0)))))</f>
        <v>-999</v>
      </c>
      <c r="AK3201" s="82">
        <f>IF(H3201=1, 'adjustment factor'!$D$10, IF(H3201=-9,-999,IF(H3201="",-999,0)))</f>
        <v>-999</v>
      </c>
      <c r="AL3201" s="82">
        <f>IF(G3201=1, 'adjustment factor'!$D$11, IF(G3201=-9,-999,IF(G3201="",-999,0)))</f>
        <v>-999</v>
      </c>
      <c r="AM3201" s="82">
        <f>IF(I3201=1, 'adjustment factor'!$D$12, IF(I3201=-9,-999,IF(I3201="",-999,0)))</f>
        <v>-999</v>
      </c>
      <c r="AN3201" s="82">
        <f>IF(J3201=1, 'adjustment factor'!$D$13, IF(J3201=-9,-999,IF(J3201="",-999,0)))</f>
        <v>-999</v>
      </c>
      <c r="AO3201" s="82" t="str">
        <f t="shared" si="508"/>
        <v>-999</v>
      </c>
      <c r="AP3201" s="82" t="str">
        <f t="shared" si="509"/>
        <v>MISSING</v>
      </c>
    </row>
    <row r="3202" spans="2:42">
      <c r="B3202" s="207"/>
      <c r="C3202" s="35">
        <v>3198</v>
      </c>
      <c r="D3202" s="161"/>
      <c r="E3202" s="161"/>
      <c r="F3202" s="161"/>
      <c r="G3202" s="161"/>
      <c r="H3202" s="161"/>
      <c r="I3202" s="161"/>
      <c r="J3202" s="161"/>
      <c r="K3202" s="161"/>
      <c r="L3202" s="161"/>
      <c r="M3202" s="161"/>
      <c r="N3202" s="171"/>
      <c r="O3202" s="171"/>
      <c r="P3202" s="171"/>
      <c r="Q3202" s="171"/>
      <c r="R3202" s="171"/>
      <c r="S3202" s="171"/>
      <c r="T3202" s="208" t="str">
        <f t="shared" si="500"/>
        <v>MISSING</v>
      </c>
      <c r="U3202" s="208" t="str">
        <f t="shared" si="501"/>
        <v>MISSING</v>
      </c>
      <c r="X3202" s="56">
        <f t="shared" si="502"/>
        <v>-99</v>
      </c>
      <c r="Y3202" s="56">
        <f t="shared" si="503"/>
        <v>-99</v>
      </c>
      <c r="Z3202" s="56">
        <f t="shared" si="504"/>
        <v>-99</v>
      </c>
      <c r="AA3202" s="56">
        <f t="shared" si="505"/>
        <v>-99</v>
      </c>
      <c r="AB3202" s="56">
        <f t="shared" si="506"/>
        <v>-99</v>
      </c>
      <c r="AC3202" s="56">
        <f t="shared" si="507"/>
        <v>-99</v>
      </c>
      <c r="AD3202" s="3"/>
      <c r="AE3202" s="82">
        <f>IF(D3202=1, 'adjustment factor'!$D$4, IF(D3202=-9,-999,IF(D3202="",-999,0)))</f>
        <v>-999</v>
      </c>
      <c r="AF3202" s="82">
        <f>IF(F3202=1, 'adjustment factor'!$D$5, IF(F3202=-9,-999,IF(F3202="",-999,0)))</f>
        <v>-999</v>
      </c>
      <c r="AG3202" s="82">
        <f>IF(E3202=1, 'adjustment factor'!$D$6, IF(E3202=-9,-999,IF(E3202="",-999,0)))</f>
        <v>-999</v>
      </c>
      <c r="AH3202" s="82">
        <f>IF(K3202&gt;=45,'adjustment factor'!$D$7,IF(K3202=-9,-1200,IF(K3202="",-1200,0)))</f>
        <v>-1200</v>
      </c>
      <c r="AI3202" s="82">
        <f>IF(L3202=1, 'adjustment factor'!$D$8, IF(L3202=-9,-999,IF(L3202="",-999,0)))</f>
        <v>-999</v>
      </c>
      <c r="AJ3202" s="82">
        <f>IF(AND(M3202&gt;=1,M3202&lt;=4),'adjustment factor'!$D$9,IF(M3202=-9,-999,IF(M3202=98,-999,IF(M3202=99,-999,IF(M3202="",-999,0)))))</f>
        <v>-999</v>
      </c>
      <c r="AK3202" s="82">
        <f>IF(H3202=1, 'adjustment factor'!$D$10, IF(H3202=-9,-999,IF(H3202="",-999,0)))</f>
        <v>-999</v>
      </c>
      <c r="AL3202" s="82">
        <f>IF(G3202=1, 'adjustment factor'!$D$11, IF(G3202=-9,-999,IF(G3202="",-999,0)))</f>
        <v>-999</v>
      </c>
      <c r="AM3202" s="82">
        <f>IF(I3202=1, 'adjustment factor'!$D$12, IF(I3202=-9,-999,IF(I3202="",-999,0)))</f>
        <v>-999</v>
      </c>
      <c r="AN3202" s="82">
        <f>IF(J3202=1, 'adjustment factor'!$D$13, IF(J3202=-9,-999,IF(J3202="",-999,0)))</f>
        <v>-999</v>
      </c>
      <c r="AO3202" s="82" t="str">
        <f t="shared" si="508"/>
        <v>-999</v>
      </c>
      <c r="AP3202" s="82" t="str">
        <f t="shared" si="509"/>
        <v>MISSING</v>
      </c>
    </row>
    <row r="3203" spans="2:42">
      <c r="B3203" s="207"/>
      <c r="C3203" s="35">
        <v>3199</v>
      </c>
      <c r="D3203" s="161"/>
      <c r="E3203" s="161"/>
      <c r="F3203" s="161"/>
      <c r="G3203" s="161"/>
      <c r="H3203" s="161"/>
      <c r="I3203" s="161"/>
      <c r="J3203" s="161"/>
      <c r="K3203" s="161"/>
      <c r="L3203" s="161"/>
      <c r="M3203" s="161"/>
      <c r="N3203" s="171"/>
      <c r="O3203" s="171"/>
      <c r="P3203" s="171"/>
      <c r="Q3203" s="171"/>
      <c r="R3203" s="171"/>
      <c r="S3203" s="171"/>
      <c r="T3203" s="208" t="str">
        <f t="shared" si="500"/>
        <v>MISSING</v>
      </c>
      <c r="U3203" s="208" t="str">
        <f t="shared" si="501"/>
        <v>MISSING</v>
      </c>
      <c r="X3203" s="56">
        <f t="shared" si="502"/>
        <v>-99</v>
      </c>
      <c r="Y3203" s="56">
        <f t="shared" si="503"/>
        <v>-99</v>
      </c>
      <c r="Z3203" s="56">
        <f t="shared" si="504"/>
        <v>-99</v>
      </c>
      <c r="AA3203" s="56">
        <f t="shared" si="505"/>
        <v>-99</v>
      </c>
      <c r="AB3203" s="56">
        <f t="shared" si="506"/>
        <v>-99</v>
      </c>
      <c r="AC3203" s="56">
        <f t="shared" si="507"/>
        <v>-99</v>
      </c>
      <c r="AD3203" s="3"/>
      <c r="AE3203" s="82">
        <f>IF(D3203=1, 'adjustment factor'!$D$4, IF(D3203=-9,-999,IF(D3203="",-999,0)))</f>
        <v>-999</v>
      </c>
      <c r="AF3203" s="82">
        <f>IF(F3203=1, 'adjustment factor'!$D$5, IF(F3203=-9,-999,IF(F3203="",-999,0)))</f>
        <v>-999</v>
      </c>
      <c r="AG3203" s="82">
        <f>IF(E3203=1, 'adjustment factor'!$D$6, IF(E3203=-9,-999,IF(E3203="",-999,0)))</f>
        <v>-999</v>
      </c>
      <c r="AH3203" s="82">
        <f>IF(K3203&gt;=45,'adjustment factor'!$D$7,IF(K3203=-9,-1200,IF(K3203="",-1200,0)))</f>
        <v>-1200</v>
      </c>
      <c r="AI3203" s="82">
        <f>IF(L3203=1, 'adjustment factor'!$D$8, IF(L3203=-9,-999,IF(L3203="",-999,0)))</f>
        <v>-999</v>
      </c>
      <c r="AJ3203" s="82">
        <f>IF(AND(M3203&gt;=1,M3203&lt;=4),'adjustment factor'!$D$9,IF(M3203=-9,-999,IF(M3203=98,-999,IF(M3203=99,-999,IF(M3203="",-999,0)))))</f>
        <v>-999</v>
      </c>
      <c r="AK3203" s="82">
        <f>IF(H3203=1, 'adjustment factor'!$D$10, IF(H3203=-9,-999,IF(H3203="",-999,0)))</f>
        <v>-999</v>
      </c>
      <c r="AL3203" s="82">
        <f>IF(G3203=1, 'adjustment factor'!$D$11, IF(G3203=-9,-999,IF(G3203="",-999,0)))</f>
        <v>-999</v>
      </c>
      <c r="AM3203" s="82">
        <f>IF(I3203=1, 'adjustment factor'!$D$12, IF(I3203=-9,-999,IF(I3203="",-999,0)))</f>
        <v>-999</v>
      </c>
      <c r="AN3203" s="82">
        <f>IF(J3203=1, 'adjustment factor'!$D$13, IF(J3203=-9,-999,IF(J3203="",-999,0)))</f>
        <v>-999</v>
      </c>
      <c r="AO3203" s="82" t="str">
        <f t="shared" si="508"/>
        <v>-999</v>
      </c>
      <c r="AP3203" s="82" t="str">
        <f t="shared" si="509"/>
        <v>MISSING</v>
      </c>
    </row>
    <row r="3204" spans="2:42">
      <c r="B3204" s="207"/>
      <c r="C3204" s="35">
        <v>3200</v>
      </c>
      <c r="D3204" s="161"/>
      <c r="E3204" s="161"/>
      <c r="F3204" s="161"/>
      <c r="G3204" s="161"/>
      <c r="H3204" s="161"/>
      <c r="I3204" s="161"/>
      <c r="J3204" s="161"/>
      <c r="K3204" s="161"/>
      <c r="L3204" s="161"/>
      <c r="M3204" s="161"/>
      <c r="N3204" s="171"/>
      <c r="O3204" s="171"/>
      <c r="P3204" s="171"/>
      <c r="Q3204" s="171"/>
      <c r="R3204" s="171"/>
      <c r="S3204" s="171"/>
      <c r="T3204" s="208" t="str">
        <f t="shared" si="500"/>
        <v>MISSING</v>
      </c>
      <c r="U3204" s="208" t="str">
        <f t="shared" si="501"/>
        <v>MISSING</v>
      </c>
      <c r="X3204" s="56">
        <f t="shared" si="502"/>
        <v>-99</v>
      </c>
      <c r="Y3204" s="56">
        <f t="shared" si="503"/>
        <v>-99</v>
      </c>
      <c r="Z3204" s="56">
        <f t="shared" si="504"/>
        <v>-99</v>
      </c>
      <c r="AA3204" s="56">
        <f t="shared" si="505"/>
        <v>-99</v>
      </c>
      <c r="AB3204" s="56">
        <f t="shared" si="506"/>
        <v>-99</v>
      </c>
      <c r="AC3204" s="56">
        <f t="shared" si="507"/>
        <v>-99</v>
      </c>
      <c r="AD3204" s="3"/>
      <c r="AE3204" s="82">
        <f>IF(D3204=1, 'adjustment factor'!$D$4, IF(D3204=-9,-999,IF(D3204="",-999,0)))</f>
        <v>-999</v>
      </c>
      <c r="AF3204" s="82">
        <f>IF(F3204=1, 'adjustment factor'!$D$5, IF(F3204=-9,-999,IF(F3204="",-999,0)))</f>
        <v>-999</v>
      </c>
      <c r="AG3204" s="82">
        <f>IF(E3204=1, 'adjustment factor'!$D$6, IF(E3204=-9,-999,IF(E3204="",-999,0)))</f>
        <v>-999</v>
      </c>
      <c r="AH3204" s="82">
        <f>IF(K3204&gt;=45,'adjustment factor'!$D$7,IF(K3204=-9,-1200,IF(K3204="",-1200,0)))</f>
        <v>-1200</v>
      </c>
      <c r="AI3204" s="82">
        <f>IF(L3204=1, 'adjustment factor'!$D$8, IF(L3204=-9,-999,IF(L3204="",-999,0)))</f>
        <v>-999</v>
      </c>
      <c r="AJ3204" s="82">
        <f>IF(AND(M3204&gt;=1,M3204&lt;=4),'adjustment factor'!$D$9,IF(M3204=-9,-999,IF(M3204=98,-999,IF(M3204=99,-999,IF(M3204="",-999,0)))))</f>
        <v>-999</v>
      </c>
      <c r="AK3204" s="82">
        <f>IF(H3204=1, 'adjustment factor'!$D$10, IF(H3204=-9,-999,IF(H3204="",-999,0)))</f>
        <v>-999</v>
      </c>
      <c r="AL3204" s="82">
        <f>IF(G3204=1, 'adjustment factor'!$D$11, IF(G3204=-9,-999,IF(G3204="",-999,0)))</f>
        <v>-999</v>
      </c>
      <c r="AM3204" s="82">
        <f>IF(I3204=1, 'adjustment factor'!$D$12, IF(I3204=-9,-999,IF(I3204="",-999,0)))</f>
        <v>-999</v>
      </c>
      <c r="AN3204" s="82">
        <f>IF(J3204=1, 'adjustment factor'!$D$13, IF(J3204=-9,-999,IF(J3204="",-999,0)))</f>
        <v>-999</v>
      </c>
      <c r="AO3204" s="82" t="str">
        <f t="shared" si="508"/>
        <v>-999</v>
      </c>
      <c r="AP3204" s="82" t="str">
        <f t="shared" si="509"/>
        <v>MISSING</v>
      </c>
    </row>
    <row r="3205" spans="2:42">
      <c r="B3205" s="207"/>
      <c r="C3205" s="35">
        <v>3201</v>
      </c>
      <c r="D3205" s="161"/>
      <c r="E3205" s="161"/>
      <c r="F3205" s="161"/>
      <c r="G3205" s="161"/>
      <c r="H3205" s="161"/>
      <c r="I3205" s="161"/>
      <c r="J3205" s="161"/>
      <c r="K3205" s="161"/>
      <c r="L3205" s="161"/>
      <c r="M3205" s="161"/>
      <c r="N3205" s="171"/>
      <c r="O3205" s="171"/>
      <c r="P3205" s="171"/>
      <c r="Q3205" s="171"/>
      <c r="R3205" s="171"/>
      <c r="S3205" s="171"/>
      <c r="T3205" s="208" t="str">
        <f t="shared" si="500"/>
        <v>MISSING</v>
      </c>
      <c r="U3205" s="208" t="str">
        <f t="shared" si="501"/>
        <v>MISSING</v>
      </c>
      <c r="X3205" s="56">
        <f t="shared" si="502"/>
        <v>-99</v>
      </c>
      <c r="Y3205" s="56">
        <f t="shared" si="503"/>
        <v>-99</v>
      </c>
      <c r="Z3205" s="56">
        <f t="shared" si="504"/>
        <v>-99</v>
      </c>
      <c r="AA3205" s="56">
        <f t="shared" si="505"/>
        <v>-99</v>
      </c>
      <c r="AB3205" s="56">
        <f t="shared" si="506"/>
        <v>-99</v>
      </c>
      <c r="AC3205" s="56">
        <f t="shared" si="507"/>
        <v>-99</v>
      </c>
      <c r="AD3205" s="3"/>
      <c r="AE3205" s="82">
        <f>IF(D3205=1, 'adjustment factor'!$D$4, IF(D3205=-9,-999,IF(D3205="",-999,0)))</f>
        <v>-999</v>
      </c>
      <c r="AF3205" s="82">
        <f>IF(F3205=1, 'adjustment factor'!$D$5, IF(F3205=-9,-999,IF(F3205="",-999,0)))</f>
        <v>-999</v>
      </c>
      <c r="AG3205" s="82">
        <f>IF(E3205=1, 'adjustment factor'!$D$6, IF(E3205=-9,-999,IF(E3205="",-999,0)))</f>
        <v>-999</v>
      </c>
      <c r="AH3205" s="82">
        <f>IF(K3205&gt;=45,'adjustment factor'!$D$7,IF(K3205=-9,-1200,IF(K3205="",-1200,0)))</f>
        <v>-1200</v>
      </c>
      <c r="AI3205" s="82">
        <f>IF(L3205=1, 'adjustment factor'!$D$8, IF(L3205=-9,-999,IF(L3205="",-999,0)))</f>
        <v>-999</v>
      </c>
      <c r="AJ3205" s="82">
        <f>IF(AND(M3205&gt;=1,M3205&lt;=4),'adjustment factor'!$D$9,IF(M3205=-9,-999,IF(M3205=98,-999,IF(M3205=99,-999,IF(M3205="",-999,0)))))</f>
        <v>-999</v>
      </c>
      <c r="AK3205" s="82">
        <f>IF(H3205=1, 'adjustment factor'!$D$10, IF(H3205=-9,-999,IF(H3205="",-999,0)))</f>
        <v>-999</v>
      </c>
      <c r="AL3205" s="82">
        <f>IF(G3205=1, 'adjustment factor'!$D$11, IF(G3205=-9,-999,IF(G3205="",-999,0)))</f>
        <v>-999</v>
      </c>
      <c r="AM3205" s="82">
        <f>IF(I3205=1, 'adjustment factor'!$D$12, IF(I3205=-9,-999,IF(I3205="",-999,0)))</f>
        <v>-999</v>
      </c>
      <c r="AN3205" s="82">
        <f>IF(J3205=1, 'adjustment factor'!$D$13, IF(J3205=-9,-999,IF(J3205="",-999,0)))</f>
        <v>-999</v>
      </c>
      <c r="AO3205" s="82" t="str">
        <f t="shared" si="508"/>
        <v>-999</v>
      </c>
      <c r="AP3205" s="82" t="str">
        <f t="shared" si="509"/>
        <v>MISSING</v>
      </c>
    </row>
    <row r="3206" spans="2:42">
      <c r="B3206" s="207"/>
      <c r="C3206" s="35">
        <v>3202</v>
      </c>
      <c r="D3206" s="161"/>
      <c r="E3206" s="161"/>
      <c r="F3206" s="161"/>
      <c r="G3206" s="161"/>
      <c r="H3206" s="161"/>
      <c r="I3206" s="161"/>
      <c r="J3206" s="161"/>
      <c r="K3206" s="161"/>
      <c r="L3206" s="161"/>
      <c r="M3206" s="161"/>
      <c r="N3206" s="171"/>
      <c r="O3206" s="171"/>
      <c r="P3206" s="171"/>
      <c r="Q3206" s="171"/>
      <c r="R3206" s="171"/>
      <c r="S3206" s="171"/>
      <c r="T3206" s="208" t="str">
        <f t="shared" si="500"/>
        <v>MISSING</v>
      </c>
      <c r="U3206" s="208" t="str">
        <f t="shared" si="501"/>
        <v>MISSING</v>
      </c>
      <c r="X3206" s="56">
        <f t="shared" si="502"/>
        <v>-99</v>
      </c>
      <c r="Y3206" s="56">
        <f t="shared" si="503"/>
        <v>-99</v>
      </c>
      <c r="Z3206" s="56">
        <f t="shared" si="504"/>
        <v>-99</v>
      </c>
      <c r="AA3206" s="56">
        <f t="shared" si="505"/>
        <v>-99</v>
      </c>
      <c r="AB3206" s="56">
        <f t="shared" si="506"/>
        <v>-99</v>
      </c>
      <c r="AC3206" s="56">
        <f t="shared" si="507"/>
        <v>-99</v>
      </c>
      <c r="AD3206" s="3"/>
      <c r="AE3206" s="82">
        <f>IF(D3206=1, 'adjustment factor'!$D$4, IF(D3206=-9,-999,IF(D3206="",-999,0)))</f>
        <v>-999</v>
      </c>
      <c r="AF3206" s="82">
        <f>IF(F3206=1, 'adjustment factor'!$D$5, IF(F3206=-9,-999,IF(F3206="",-999,0)))</f>
        <v>-999</v>
      </c>
      <c r="AG3206" s="82">
        <f>IF(E3206=1, 'adjustment factor'!$D$6, IF(E3206=-9,-999,IF(E3206="",-999,0)))</f>
        <v>-999</v>
      </c>
      <c r="AH3206" s="82">
        <f>IF(K3206&gt;=45,'adjustment factor'!$D$7,IF(K3206=-9,-1200,IF(K3206="",-1200,0)))</f>
        <v>-1200</v>
      </c>
      <c r="AI3206" s="82">
        <f>IF(L3206=1, 'adjustment factor'!$D$8, IF(L3206=-9,-999,IF(L3206="",-999,0)))</f>
        <v>-999</v>
      </c>
      <c r="AJ3206" s="82">
        <f>IF(AND(M3206&gt;=1,M3206&lt;=4),'adjustment factor'!$D$9,IF(M3206=-9,-999,IF(M3206=98,-999,IF(M3206=99,-999,IF(M3206="",-999,0)))))</f>
        <v>-999</v>
      </c>
      <c r="AK3206" s="82">
        <f>IF(H3206=1, 'adjustment factor'!$D$10, IF(H3206=-9,-999,IF(H3206="",-999,0)))</f>
        <v>-999</v>
      </c>
      <c r="AL3206" s="82">
        <f>IF(G3206=1, 'adjustment factor'!$D$11, IF(G3206=-9,-999,IF(G3206="",-999,0)))</f>
        <v>-999</v>
      </c>
      <c r="AM3206" s="82">
        <f>IF(I3206=1, 'adjustment factor'!$D$12, IF(I3206=-9,-999,IF(I3206="",-999,0)))</f>
        <v>-999</v>
      </c>
      <c r="AN3206" s="82">
        <f>IF(J3206=1, 'adjustment factor'!$D$13, IF(J3206=-9,-999,IF(J3206="",-999,0)))</f>
        <v>-999</v>
      </c>
      <c r="AO3206" s="82" t="str">
        <f t="shared" si="508"/>
        <v>-999</v>
      </c>
      <c r="AP3206" s="82" t="str">
        <f t="shared" si="509"/>
        <v>MISSING</v>
      </c>
    </row>
    <row r="3207" spans="2:42">
      <c r="B3207" s="207"/>
      <c r="C3207" s="35">
        <v>3203</v>
      </c>
      <c r="D3207" s="161"/>
      <c r="E3207" s="161"/>
      <c r="F3207" s="161"/>
      <c r="G3207" s="161"/>
      <c r="H3207" s="161"/>
      <c r="I3207" s="161"/>
      <c r="J3207" s="161"/>
      <c r="K3207" s="161"/>
      <c r="L3207" s="161"/>
      <c r="M3207" s="161"/>
      <c r="N3207" s="171"/>
      <c r="O3207" s="171"/>
      <c r="P3207" s="171"/>
      <c r="Q3207" s="171"/>
      <c r="R3207" s="171"/>
      <c r="S3207" s="171"/>
      <c r="T3207" s="208" t="str">
        <f t="shared" si="500"/>
        <v>MISSING</v>
      </c>
      <c r="U3207" s="208" t="str">
        <f t="shared" si="501"/>
        <v>MISSING</v>
      </c>
      <c r="X3207" s="56">
        <f t="shared" si="502"/>
        <v>-99</v>
      </c>
      <c r="Y3207" s="56">
        <f t="shared" si="503"/>
        <v>-99</v>
      </c>
      <c r="Z3207" s="56">
        <f t="shared" si="504"/>
        <v>-99</v>
      </c>
      <c r="AA3207" s="56">
        <f t="shared" si="505"/>
        <v>-99</v>
      </c>
      <c r="AB3207" s="56">
        <f t="shared" si="506"/>
        <v>-99</v>
      </c>
      <c r="AC3207" s="56">
        <f t="shared" si="507"/>
        <v>-99</v>
      </c>
      <c r="AD3207" s="3"/>
      <c r="AE3207" s="82">
        <f>IF(D3207=1, 'adjustment factor'!$D$4, IF(D3207=-9,-999,IF(D3207="",-999,0)))</f>
        <v>-999</v>
      </c>
      <c r="AF3207" s="82">
        <f>IF(F3207=1, 'adjustment factor'!$D$5, IF(F3207=-9,-999,IF(F3207="",-999,0)))</f>
        <v>-999</v>
      </c>
      <c r="AG3207" s="82">
        <f>IF(E3207=1, 'adjustment factor'!$D$6, IF(E3207=-9,-999,IF(E3207="",-999,0)))</f>
        <v>-999</v>
      </c>
      <c r="AH3207" s="82">
        <f>IF(K3207&gt;=45,'adjustment factor'!$D$7,IF(K3207=-9,-1200,IF(K3207="",-1200,0)))</f>
        <v>-1200</v>
      </c>
      <c r="AI3207" s="82">
        <f>IF(L3207=1, 'adjustment factor'!$D$8, IF(L3207=-9,-999,IF(L3207="",-999,0)))</f>
        <v>-999</v>
      </c>
      <c r="AJ3207" s="82">
        <f>IF(AND(M3207&gt;=1,M3207&lt;=4),'adjustment factor'!$D$9,IF(M3207=-9,-999,IF(M3207=98,-999,IF(M3207=99,-999,IF(M3207="",-999,0)))))</f>
        <v>-999</v>
      </c>
      <c r="AK3207" s="82">
        <f>IF(H3207=1, 'adjustment factor'!$D$10, IF(H3207=-9,-999,IF(H3207="",-999,0)))</f>
        <v>-999</v>
      </c>
      <c r="AL3207" s="82">
        <f>IF(G3207=1, 'adjustment factor'!$D$11, IF(G3207=-9,-999,IF(G3207="",-999,0)))</f>
        <v>-999</v>
      </c>
      <c r="AM3207" s="82">
        <f>IF(I3207=1, 'adjustment factor'!$D$12, IF(I3207=-9,-999,IF(I3207="",-999,0)))</f>
        <v>-999</v>
      </c>
      <c r="AN3207" s="82">
        <f>IF(J3207=1, 'adjustment factor'!$D$13, IF(J3207=-9,-999,IF(J3207="",-999,0)))</f>
        <v>-999</v>
      </c>
      <c r="AO3207" s="82" t="str">
        <f t="shared" si="508"/>
        <v>-999</v>
      </c>
      <c r="AP3207" s="82" t="str">
        <f t="shared" si="509"/>
        <v>MISSING</v>
      </c>
    </row>
    <row r="3208" spans="2:42">
      <c r="B3208" s="207"/>
      <c r="C3208" s="35">
        <v>3204</v>
      </c>
      <c r="D3208" s="161"/>
      <c r="E3208" s="161"/>
      <c r="F3208" s="161"/>
      <c r="G3208" s="161"/>
      <c r="H3208" s="161"/>
      <c r="I3208" s="161"/>
      <c r="J3208" s="161"/>
      <c r="K3208" s="161"/>
      <c r="L3208" s="161"/>
      <c r="M3208" s="161"/>
      <c r="N3208" s="171"/>
      <c r="O3208" s="171"/>
      <c r="P3208" s="171"/>
      <c r="Q3208" s="171"/>
      <c r="R3208" s="171"/>
      <c r="S3208" s="171"/>
      <c r="T3208" s="208" t="str">
        <f t="shared" si="500"/>
        <v>MISSING</v>
      </c>
      <c r="U3208" s="208" t="str">
        <f t="shared" si="501"/>
        <v>MISSING</v>
      </c>
      <c r="X3208" s="56">
        <f t="shared" si="502"/>
        <v>-99</v>
      </c>
      <c r="Y3208" s="56">
        <f t="shared" si="503"/>
        <v>-99</v>
      </c>
      <c r="Z3208" s="56">
        <f t="shared" si="504"/>
        <v>-99</v>
      </c>
      <c r="AA3208" s="56">
        <f t="shared" si="505"/>
        <v>-99</v>
      </c>
      <c r="AB3208" s="56">
        <f t="shared" si="506"/>
        <v>-99</v>
      </c>
      <c r="AC3208" s="56">
        <f t="shared" si="507"/>
        <v>-99</v>
      </c>
      <c r="AD3208" s="3"/>
      <c r="AE3208" s="82">
        <f>IF(D3208=1, 'adjustment factor'!$D$4, IF(D3208=-9,-999,IF(D3208="",-999,0)))</f>
        <v>-999</v>
      </c>
      <c r="AF3208" s="82">
        <f>IF(F3208=1, 'adjustment factor'!$D$5, IF(F3208=-9,-999,IF(F3208="",-999,0)))</f>
        <v>-999</v>
      </c>
      <c r="AG3208" s="82">
        <f>IF(E3208=1, 'adjustment factor'!$D$6, IF(E3208=-9,-999,IF(E3208="",-999,0)))</f>
        <v>-999</v>
      </c>
      <c r="AH3208" s="82">
        <f>IF(K3208&gt;=45,'adjustment factor'!$D$7,IF(K3208=-9,-1200,IF(K3208="",-1200,0)))</f>
        <v>-1200</v>
      </c>
      <c r="AI3208" s="82">
        <f>IF(L3208=1, 'adjustment factor'!$D$8, IF(L3208=-9,-999,IF(L3208="",-999,0)))</f>
        <v>-999</v>
      </c>
      <c r="AJ3208" s="82">
        <f>IF(AND(M3208&gt;=1,M3208&lt;=4),'adjustment factor'!$D$9,IF(M3208=-9,-999,IF(M3208=98,-999,IF(M3208=99,-999,IF(M3208="",-999,0)))))</f>
        <v>-999</v>
      </c>
      <c r="AK3208" s="82">
        <f>IF(H3208=1, 'adjustment factor'!$D$10, IF(H3208=-9,-999,IF(H3208="",-999,0)))</f>
        <v>-999</v>
      </c>
      <c r="AL3208" s="82">
        <f>IF(G3208=1, 'adjustment factor'!$D$11, IF(G3208=-9,-999,IF(G3208="",-999,0)))</f>
        <v>-999</v>
      </c>
      <c r="AM3208" s="82">
        <f>IF(I3208=1, 'adjustment factor'!$D$12, IF(I3208=-9,-999,IF(I3208="",-999,0)))</f>
        <v>-999</v>
      </c>
      <c r="AN3208" s="82">
        <f>IF(J3208=1, 'adjustment factor'!$D$13, IF(J3208=-9,-999,IF(J3208="",-999,0)))</f>
        <v>-999</v>
      </c>
      <c r="AO3208" s="82" t="str">
        <f t="shared" si="508"/>
        <v>-999</v>
      </c>
      <c r="AP3208" s="82" t="str">
        <f t="shared" si="509"/>
        <v>MISSING</v>
      </c>
    </row>
    <row r="3209" spans="2:42">
      <c r="B3209" s="207"/>
      <c r="C3209" s="35">
        <v>3205</v>
      </c>
      <c r="D3209" s="161"/>
      <c r="E3209" s="161"/>
      <c r="F3209" s="161"/>
      <c r="G3209" s="161"/>
      <c r="H3209" s="161"/>
      <c r="I3209" s="161"/>
      <c r="J3209" s="161"/>
      <c r="K3209" s="161"/>
      <c r="L3209" s="161"/>
      <c r="M3209" s="161"/>
      <c r="N3209" s="171"/>
      <c r="O3209" s="171"/>
      <c r="P3209" s="171"/>
      <c r="Q3209" s="171"/>
      <c r="R3209" s="171"/>
      <c r="S3209" s="171"/>
      <c r="T3209" s="208" t="str">
        <f t="shared" si="500"/>
        <v>MISSING</v>
      </c>
      <c r="U3209" s="208" t="str">
        <f t="shared" si="501"/>
        <v>MISSING</v>
      </c>
      <c r="X3209" s="56">
        <f t="shared" si="502"/>
        <v>-99</v>
      </c>
      <c r="Y3209" s="56">
        <f t="shared" si="503"/>
        <v>-99</v>
      </c>
      <c r="Z3209" s="56">
        <f t="shared" si="504"/>
        <v>-99</v>
      </c>
      <c r="AA3209" s="56">
        <f t="shared" si="505"/>
        <v>-99</v>
      </c>
      <c r="AB3209" s="56">
        <f t="shared" si="506"/>
        <v>-99</v>
      </c>
      <c r="AC3209" s="56">
        <f t="shared" si="507"/>
        <v>-99</v>
      </c>
      <c r="AD3209" s="3"/>
      <c r="AE3209" s="82">
        <f>IF(D3209=1, 'adjustment factor'!$D$4, IF(D3209=-9,-999,IF(D3209="",-999,0)))</f>
        <v>-999</v>
      </c>
      <c r="AF3209" s="82">
        <f>IF(F3209=1, 'adjustment factor'!$D$5, IF(F3209=-9,-999,IF(F3209="",-999,0)))</f>
        <v>-999</v>
      </c>
      <c r="AG3209" s="82">
        <f>IF(E3209=1, 'adjustment factor'!$D$6, IF(E3209=-9,-999,IF(E3209="",-999,0)))</f>
        <v>-999</v>
      </c>
      <c r="AH3209" s="82">
        <f>IF(K3209&gt;=45,'adjustment factor'!$D$7,IF(K3209=-9,-1200,IF(K3209="",-1200,0)))</f>
        <v>-1200</v>
      </c>
      <c r="AI3209" s="82">
        <f>IF(L3209=1, 'adjustment factor'!$D$8, IF(L3209=-9,-999,IF(L3209="",-999,0)))</f>
        <v>-999</v>
      </c>
      <c r="AJ3209" s="82">
        <f>IF(AND(M3209&gt;=1,M3209&lt;=4),'adjustment factor'!$D$9,IF(M3209=-9,-999,IF(M3209=98,-999,IF(M3209=99,-999,IF(M3209="",-999,0)))))</f>
        <v>-999</v>
      </c>
      <c r="AK3209" s="82">
        <f>IF(H3209=1, 'adjustment factor'!$D$10, IF(H3209=-9,-999,IF(H3209="",-999,0)))</f>
        <v>-999</v>
      </c>
      <c r="AL3209" s="82">
        <f>IF(G3209=1, 'adjustment factor'!$D$11, IF(G3209=-9,-999,IF(G3209="",-999,0)))</f>
        <v>-999</v>
      </c>
      <c r="AM3209" s="82">
        <f>IF(I3209=1, 'adjustment factor'!$D$12, IF(I3209=-9,-999,IF(I3209="",-999,0)))</f>
        <v>-999</v>
      </c>
      <c r="AN3209" s="82">
        <f>IF(J3209=1, 'adjustment factor'!$D$13, IF(J3209=-9,-999,IF(J3209="",-999,0)))</f>
        <v>-999</v>
      </c>
      <c r="AO3209" s="82" t="str">
        <f t="shared" si="508"/>
        <v>-999</v>
      </c>
      <c r="AP3209" s="82" t="str">
        <f t="shared" si="509"/>
        <v>MISSING</v>
      </c>
    </row>
    <row r="3210" spans="2:42">
      <c r="B3210" s="207"/>
      <c r="C3210" s="35">
        <v>3206</v>
      </c>
      <c r="D3210" s="161"/>
      <c r="E3210" s="161"/>
      <c r="F3210" s="161"/>
      <c r="G3210" s="161"/>
      <c r="H3210" s="161"/>
      <c r="I3210" s="161"/>
      <c r="J3210" s="161"/>
      <c r="K3210" s="161"/>
      <c r="L3210" s="161"/>
      <c r="M3210" s="161"/>
      <c r="N3210" s="171"/>
      <c r="O3210" s="171"/>
      <c r="P3210" s="171"/>
      <c r="Q3210" s="171"/>
      <c r="R3210" s="171"/>
      <c r="S3210" s="171"/>
      <c r="T3210" s="208" t="str">
        <f t="shared" si="500"/>
        <v>MISSING</v>
      </c>
      <c r="U3210" s="208" t="str">
        <f t="shared" si="501"/>
        <v>MISSING</v>
      </c>
      <c r="X3210" s="56">
        <f t="shared" si="502"/>
        <v>-99</v>
      </c>
      <c r="Y3210" s="56">
        <f t="shared" si="503"/>
        <v>-99</v>
      </c>
      <c r="Z3210" s="56">
        <f t="shared" si="504"/>
        <v>-99</v>
      </c>
      <c r="AA3210" s="56">
        <f t="shared" si="505"/>
        <v>-99</v>
      </c>
      <c r="AB3210" s="56">
        <f t="shared" si="506"/>
        <v>-99</v>
      </c>
      <c r="AC3210" s="56">
        <f t="shared" si="507"/>
        <v>-99</v>
      </c>
      <c r="AD3210" s="3"/>
      <c r="AE3210" s="82">
        <f>IF(D3210=1, 'adjustment factor'!$D$4, IF(D3210=-9,-999,IF(D3210="",-999,0)))</f>
        <v>-999</v>
      </c>
      <c r="AF3210" s="82">
        <f>IF(F3210=1, 'adjustment factor'!$D$5, IF(F3210=-9,-999,IF(F3210="",-999,0)))</f>
        <v>-999</v>
      </c>
      <c r="AG3210" s="82">
        <f>IF(E3210=1, 'adjustment factor'!$D$6, IF(E3210=-9,-999,IF(E3210="",-999,0)))</f>
        <v>-999</v>
      </c>
      <c r="AH3210" s="82">
        <f>IF(K3210&gt;=45,'adjustment factor'!$D$7,IF(K3210=-9,-1200,IF(K3210="",-1200,0)))</f>
        <v>-1200</v>
      </c>
      <c r="AI3210" s="82">
        <f>IF(L3210=1, 'adjustment factor'!$D$8, IF(L3210=-9,-999,IF(L3210="",-999,0)))</f>
        <v>-999</v>
      </c>
      <c r="AJ3210" s="82">
        <f>IF(AND(M3210&gt;=1,M3210&lt;=4),'adjustment factor'!$D$9,IF(M3210=-9,-999,IF(M3210=98,-999,IF(M3210=99,-999,IF(M3210="",-999,0)))))</f>
        <v>-999</v>
      </c>
      <c r="AK3210" s="82">
        <f>IF(H3210=1, 'adjustment factor'!$D$10, IF(H3210=-9,-999,IF(H3210="",-999,0)))</f>
        <v>-999</v>
      </c>
      <c r="AL3210" s="82">
        <f>IF(G3210=1, 'adjustment factor'!$D$11, IF(G3210=-9,-999,IF(G3210="",-999,0)))</f>
        <v>-999</v>
      </c>
      <c r="AM3210" s="82">
        <f>IF(I3210=1, 'adjustment factor'!$D$12, IF(I3210=-9,-999,IF(I3210="",-999,0)))</f>
        <v>-999</v>
      </c>
      <c r="AN3210" s="82">
        <f>IF(J3210=1, 'adjustment factor'!$D$13, IF(J3210=-9,-999,IF(J3210="",-999,0)))</f>
        <v>-999</v>
      </c>
      <c r="AO3210" s="82" t="str">
        <f t="shared" si="508"/>
        <v>-999</v>
      </c>
      <c r="AP3210" s="82" t="str">
        <f t="shared" si="509"/>
        <v>MISSING</v>
      </c>
    </row>
    <row r="3211" spans="2:42">
      <c r="B3211" s="207"/>
      <c r="C3211" s="35">
        <v>3207</v>
      </c>
      <c r="D3211" s="161"/>
      <c r="E3211" s="161"/>
      <c r="F3211" s="161"/>
      <c r="G3211" s="161"/>
      <c r="H3211" s="161"/>
      <c r="I3211" s="161"/>
      <c r="J3211" s="161"/>
      <c r="K3211" s="161"/>
      <c r="L3211" s="161"/>
      <c r="M3211" s="161"/>
      <c r="N3211" s="171"/>
      <c r="O3211" s="171"/>
      <c r="P3211" s="171"/>
      <c r="Q3211" s="171"/>
      <c r="R3211" s="171"/>
      <c r="S3211" s="171"/>
      <c r="T3211" s="208" t="str">
        <f t="shared" si="500"/>
        <v>MISSING</v>
      </c>
      <c r="U3211" s="208" t="str">
        <f t="shared" si="501"/>
        <v>MISSING</v>
      </c>
      <c r="X3211" s="56">
        <f t="shared" si="502"/>
        <v>-99</v>
      </c>
      <c r="Y3211" s="56">
        <f t="shared" si="503"/>
        <v>-99</v>
      </c>
      <c r="Z3211" s="56">
        <f t="shared" si="504"/>
        <v>-99</v>
      </c>
      <c r="AA3211" s="56">
        <f t="shared" si="505"/>
        <v>-99</v>
      </c>
      <c r="AB3211" s="56">
        <f t="shared" si="506"/>
        <v>-99</v>
      </c>
      <c r="AC3211" s="56">
        <f t="shared" si="507"/>
        <v>-99</v>
      </c>
      <c r="AD3211" s="3"/>
      <c r="AE3211" s="82">
        <f>IF(D3211=1, 'adjustment factor'!$D$4, IF(D3211=-9,-999,IF(D3211="",-999,0)))</f>
        <v>-999</v>
      </c>
      <c r="AF3211" s="82">
        <f>IF(F3211=1, 'adjustment factor'!$D$5, IF(F3211=-9,-999,IF(F3211="",-999,0)))</f>
        <v>-999</v>
      </c>
      <c r="AG3211" s="82">
        <f>IF(E3211=1, 'adjustment factor'!$D$6, IF(E3211=-9,-999,IF(E3211="",-999,0)))</f>
        <v>-999</v>
      </c>
      <c r="AH3211" s="82">
        <f>IF(K3211&gt;=45,'adjustment factor'!$D$7,IF(K3211=-9,-1200,IF(K3211="",-1200,0)))</f>
        <v>-1200</v>
      </c>
      <c r="AI3211" s="82">
        <f>IF(L3211=1, 'adjustment factor'!$D$8, IF(L3211=-9,-999,IF(L3211="",-999,0)))</f>
        <v>-999</v>
      </c>
      <c r="AJ3211" s="82">
        <f>IF(AND(M3211&gt;=1,M3211&lt;=4),'adjustment factor'!$D$9,IF(M3211=-9,-999,IF(M3211=98,-999,IF(M3211=99,-999,IF(M3211="",-999,0)))))</f>
        <v>-999</v>
      </c>
      <c r="AK3211" s="82">
        <f>IF(H3211=1, 'adjustment factor'!$D$10, IF(H3211=-9,-999,IF(H3211="",-999,0)))</f>
        <v>-999</v>
      </c>
      <c r="AL3211" s="82">
        <f>IF(G3211=1, 'adjustment factor'!$D$11, IF(G3211=-9,-999,IF(G3211="",-999,0)))</f>
        <v>-999</v>
      </c>
      <c r="AM3211" s="82">
        <f>IF(I3211=1, 'adjustment factor'!$D$12, IF(I3211=-9,-999,IF(I3211="",-999,0)))</f>
        <v>-999</v>
      </c>
      <c r="AN3211" s="82">
        <f>IF(J3211=1, 'adjustment factor'!$D$13, IF(J3211=-9,-999,IF(J3211="",-999,0)))</f>
        <v>-999</v>
      </c>
      <c r="AO3211" s="82" t="str">
        <f t="shared" si="508"/>
        <v>-999</v>
      </c>
      <c r="AP3211" s="82" t="str">
        <f t="shared" si="509"/>
        <v>MISSING</v>
      </c>
    </row>
    <row r="3212" spans="2:42">
      <c r="B3212" s="207"/>
      <c r="C3212" s="35">
        <v>3208</v>
      </c>
      <c r="D3212" s="161"/>
      <c r="E3212" s="161"/>
      <c r="F3212" s="161"/>
      <c r="G3212" s="161"/>
      <c r="H3212" s="161"/>
      <c r="I3212" s="161"/>
      <c r="J3212" s="161"/>
      <c r="K3212" s="161"/>
      <c r="L3212" s="161"/>
      <c r="M3212" s="161"/>
      <c r="N3212" s="171"/>
      <c r="O3212" s="171"/>
      <c r="P3212" s="171"/>
      <c r="Q3212" s="171"/>
      <c r="R3212" s="171"/>
      <c r="S3212" s="171"/>
      <c r="T3212" s="208" t="str">
        <f t="shared" si="500"/>
        <v>MISSING</v>
      </c>
      <c r="U3212" s="208" t="str">
        <f t="shared" si="501"/>
        <v>MISSING</v>
      </c>
      <c r="X3212" s="56">
        <f t="shared" si="502"/>
        <v>-99</v>
      </c>
      <c r="Y3212" s="56">
        <f t="shared" si="503"/>
        <v>-99</v>
      </c>
      <c r="Z3212" s="56">
        <f t="shared" si="504"/>
        <v>-99</v>
      </c>
      <c r="AA3212" s="56">
        <f t="shared" si="505"/>
        <v>-99</v>
      </c>
      <c r="AB3212" s="56">
        <f t="shared" si="506"/>
        <v>-99</v>
      </c>
      <c r="AC3212" s="56">
        <f t="shared" si="507"/>
        <v>-99</v>
      </c>
      <c r="AD3212" s="3"/>
      <c r="AE3212" s="82">
        <f>IF(D3212=1, 'adjustment factor'!$D$4, IF(D3212=-9,-999,IF(D3212="",-999,0)))</f>
        <v>-999</v>
      </c>
      <c r="AF3212" s="82">
        <f>IF(F3212=1, 'adjustment factor'!$D$5, IF(F3212=-9,-999,IF(F3212="",-999,0)))</f>
        <v>-999</v>
      </c>
      <c r="AG3212" s="82">
        <f>IF(E3212=1, 'adjustment factor'!$D$6, IF(E3212=-9,-999,IF(E3212="",-999,0)))</f>
        <v>-999</v>
      </c>
      <c r="AH3212" s="82">
        <f>IF(K3212&gt;=45,'adjustment factor'!$D$7,IF(K3212=-9,-1200,IF(K3212="",-1200,0)))</f>
        <v>-1200</v>
      </c>
      <c r="AI3212" s="82">
        <f>IF(L3212=1, 'adjustment factor'!$D$8, IF(L3212=-9,-999,IF(L3212="",-999,0)))</f>
        <v>-999</v>
      </c>
      <c r="AJ3212" s="82">
        <f>IF(AND(M3212&gt;=1,M3212&lt;=4),'adjustment factor'!$D$9,IF(M3212=-9,-999,IF(M3212=98,-999,IF(M3212=99,-999,IF(M3212="",-999,0)))))</f>
        <v>-999</v>
      </c>
      <c r="AK3212" s="82">
        <f>IF(H3212=1, 'adjustment factor'!$D$10, IF(H3212=-9,-999,IF(H3212="",-999,0)))</f>
        <v>-999</v>
      </c>
      <c r="AL3212" s="82">
        <f>IF(G3212=1, 'adjustment factor'!$D$11, IF(G3212=-9,-999,IF(G3212="",-999,0)))</f>
        <v>-999</v>
      </c>
      <c r="AM3212" s="82">
        <f>IF(I3212=1, 'adjustment factor'!$D$12, IF(I3212=-9,-999,IF(I3212="",-999,0)))</f>
        <v>-999</v>
      </c>
      <c r="AN3212" s="82">
        <f>IF(J3212=1, 'adjustment factor'!$D$13, IF(J3212=-9,-999,IF(J3212="",-999,0)))</f>
        <v>-999</v>
      </c>
      <c r="AO3212" s="82" t="str">
        <f t="shared" si="508"/>
        <v>-999</v>
      </c>
      <c r="AP3212" s="82" t="str">
        <f t="shared" si="509"/>
        <v>MISSING</v>
      </c>
    </row>
    <row r="3213" spans="2:42">
      <c r="B3213" s="207"/>
      <c r="C3213" s="35">
        <v>3209</v>
      </c>
      <c r="D3213" s="161"/>
      <c r="E3213" s="161"/>
      <c r="F3213" s="161"/>
      <c r="G3213" s="161"/>
      <c r="H3213" s="161"/>
      <c r="I3213" s="161"/>
      <c r="J3213" s="161"/>
      <c r="K3213" s="161"/>
      <c r="L3213" s="161"/>
      <c r="M3213" s="161"/>
      <c r="N3213" s="171"/>
      <c r="O3213" s="171"/>
      <c r="P3213" s="171"/>
      <c r="Q3213" s="171"/>
      <c r="R3213" s="171"/>
      <c r="S3213" s="171"/>
      <c r="T3213" s="208" t="str">
        <f t="shared" si="500"/>
        <v>MISSING</v>
      </c>
      <c r="U3213" s="208" t="str">
        <f t="shared" si="501"/>
        <v>MISSING</v>
      </c>
      <c r="X3213" s="56">
        <f t="shared" si="502"/>
        <v>-99</v>
      </c>
      <c r="Y3213" s="56">
        <f t="shared" si="503"/>
        <v>-99</v>
      </c>
      <c r="Z3213" s="56">
        <f t="shared" si="504"/>
        <v>-99</v>
      </c>
      <c r="AA3213" s="56">
        <f t="shared" si="505"/>
        <v>-99</v>
      </c>
      <c r="AB3213" s="56">
        <f t="shared" si="506"/>
        <v>-99</v>
      </c>
      <c r="AC3213" s="56">
        <f t="shared" si="507"/>
        <v>-99</v>
      </c>
      <c r="AD3213" s="3"/>
      <c r="AE3213" s="82">
        <f>IF(D3213=1, 'adjustment factor'!$D$4, IF(D3213=-9,-999,IF(D3213="",-999,0)))</f>
        <v>-999</v>
      </c>
      <c r="AF3213" s="82">
        <f>IF(F3213=1, 'adjustment factor'!$D$5, IF(F3213=-9,-999,IF(F3213="",-999,0)))</f>
        <v>-999</v>
      </c>
      <c r="AG3213" s="82">
        <f>IF(E3213=1, 'adjustment factor'!$D$6, IF(E3213=-9,-999,IF(E3213="",-999,0)))</f>
        <v>-999</v>
      </c>
      <c r="AH3213" s="82">
        <f>IF(K3213&gt;=45,'adjustment factor'!$D$7,IF(K3213=-9,-1200,IF(K3213="",-1200,0)))</f>
        <v>-1200</v>
      </c>
      <c r="AI3213" s="82">
        <f>IF(L3213=1, 'adjustment factor'!$D$8, IF(L3213=-9,-999,IF(L3213="",-999,0)))</f>
        <v>-999</v>
      </c>
      <c r="AJ3213" s="82">
        <f>IF(AND(M3213&gt;=1,M3213&lt;=4),'adjustment factor'!$D$9,IF(M3213=-9,-999,IF(M3213=98,-999,IF(M3213=99,-999,IF(M3213="",-999,0)))))</f>
        <v>-999</v>
      </c>
      <c r="AK3213" s="82">
        <f>IF(H3213=1, 'adjustment factor'!$D$10, IF(H3213=-9,-999,IF(H3213="",-999,0)))</f>
        <v>-999</v>
      </c>
      <c r="AL3213" s="82">
        <f>IF(G3213=1, 'adjustment factor'!$D$11, IF(G3213=-9,-999,IF(G3213="",-999,0)))</f>
        <v>-999</v>
      </c>
      <c r="AM3213" s="82">
        <f>IF(I3213=1, 'adjustment factor'!$D$12, IF(I3213=-9,-999,IF(I3213="",-999,0)))</f>
        <v>-999</v>
      </c>
      <c r="AN3213" s="82">
        <f>IF(J3213=1, 'adjustment factor'!$D$13, IF(J3213=-9,-999,IF(J3213="",-999,0)))</f>
        <v>-999</v>
      </c>
      <c r="AO3213" s="82" t="str">
        <f t="shared" si="508"/>
        <v>-999</v>
      </c>
      <c r="AP3213" s="82" t="str">
        <f t="shared" si="509"/>
        <v>MISSING</v>
      </c>
    </row>
    <row r="3214" spans="2:42">
      <c r="B3214" s="207"/>
      <c r="C3214" s="35">
        <v>3210</v>
      </c>
      <c r="D3214" s="161"/>
      <c r="E3214" s="161"/>
      <c r="F3214" s="161"/>
      <c r="G3214" s="161"/>
      <c r="H3214" s="161"/>
      <c r="I3214" s="161"/>
      <c r="J3214" s="161"/>
      <c r="K3214" s="161"/>
      <c r="L3214" s="161"/>
      <c r="M3214" s="161"/>
      <c r="N3214" s="171"/>
      <c r="O3214" s="171"/>
      <c r="P3214" s="171"/>
      <c r="Q3214" s="171"/>
      <c r="R3214" s="171"/>
      <c r="S3214" s="171"/>
      <c r="T3214" s="208" t="str">
        <f t="shared" si="500"/>
        <v>MISSING</v>
      </c>
      <c r="U3214" s="208" t="str">
        <f t="shared" si="501"/>
        <v>MISSING</v>
      </c>
      <c r="X3214" s="56">
        <f t="shared" si="502"/>
        <v>-99</v>
      </c>
      <c r="Y3214" s="56">
        <f t="shared" si="503"/>
        <v>-99</v>
      </c>
      <c r="Z3214" s="56">
        <f t="shared" si="504"/>
        <v>-99</v>
      </c>
      <c r="AA3214" s="56">
        <f t="shared" si="505"/>
        <v>-99</v>
      </c>
      <c r="AB3214" s="56">
        <f t="shared" si="506"/>
        <v>-99</v>
      </c>
      <c r="AC3214" s="56">
        <f t="shared" si="507"/>
        <v>-99</v>
      </c>
      <c r="AD3214" s="3"/>
      <c r="AE3214" s="82">
        <f>IF(D3214=1, 'adjustment factor'!$D$4, IF(D3214=-9,-999,IF(D3214="",-999,0)))</f>
        <v>-999</v>
      </c>
      <c r="AF3214" s="82">
        <f>IF(F3214=1, 'adjustment factor'!$D$5, IF(F3214=-9,-999,IF(F3214="",-999,0)))</f>
        <v>-999</v>
      </c>
      <c r="AG3214" s="82">
        <f>IF(E3214=1, 'adjustment factor'!$D$6, IF(E3214=-9,-999,IF(E3214="",-999,0)))</f>
        <v>-999</v>
      </c>
      <c r="AH3214" s="82">
        <f>IF(K3214&gt;=45,'adjustment factor'!$D$7,IF(K3214=-9,-1200,IF(K3214="",-1200,0)))</f>
        <v>-1200</v>
      </c>
      <c r="AI3214" s="82">
        <f>IF(L3214=1, 'adjustment factor'!$D$8, IF(L3214=-9,-999,IF(L3214="",-999,0)))</f>
        <v>-999</v>
      </c>
      <c r="AJ3214" s="82">
        <f>IF(AND(M3214&gt;=1,M3214&lt;=4),'adjustment factor'!$D$9,IF(M3214=-9,-999,IF(M3214=98,-999,IF(M3214=99,-999,IF(M3214="",-999,0)))))</f>
        <v>-999</v>
      </c>
      <c r="AK3214" s="82">
        <f>IF(H3214=1, 'adjustment factor'!$D$10, IF(H3214=-9,-999,IF(H3214="",-999,0)))</f>
        <v>-999</v>
      </c>
      <c r="AL3214" s="82">
        <f>IF(G3214=1, 'adjustment factor'!$D$11, IF(G3214=-9,-999,IF(G3214="",-999,0)))</f>
        <v>-999</v>
      </c>
      <c r="AM3214" s="82">
        <f>IF(I3214=1, 'adjustment factor'!$D$12, IF(I3214=-9,-999,IF(I3214="",-999,0)))</f>
        <v>-999</v>
      </c>
      <c r="AN3214" s="82">
        <f>IF(J3214=1, 'adjustment factor'!$D$13, IF(J3214=-9,-999,IF(J3214="",-999,0)))</f>
        <v>-999</v>
      </c>
      <c r="AO3214" s="82" t="str">
        <f t="shared" si="508"/>
        <v>-999</v>
      </c>
      <c r="AP3214" s="82" t="str">
        <f t="shared" si="509"/>
        <v>MISSING</v>
      </c>
    </row>
    <row r="3215" spans="2:42">
      <c r="B3215" s="207"/>
      <c r="C3215" s="35">
        <v>3211</v>
      </c>
      <c r="D3215" s="161"/>
      <c r="E3215" s="161"/>
      <c r="F3215" s="161"/>
      <c r="G3215" s="161"/>
      <c r="H3215" s="161"/>
      <c r="I3215" s="161"/>
      <c r="J3215" s="161"/>
      <c r="K3215" s="161"/>
      <c r="L3215" s="161"/>
      <c r="M3215" s="161"/>
      <c r="N3215" s="171"/>
      <c r="O3215" s="171"/>
      <c r="P3215" s="171"/>
      <c r="Q3215" s="171"/>
      <c r="R3215" s="171"/>
      <c r="S3215" s="171"/>
      <c r="T3215" s="208" t="str">
        <f t="shared" si="500"/>
        <v>MISSING</v>
      </c>
      <c r="U3215" s="208" t="str">
        <f t="shared" si="501"/>
        <v>MISSING</v>
      </c>
      <c r="X3215" s="56">
        <f t="shared" si="502"/>
        <v>-99</v>
      </c>
      <c r="Y3215" s="56">
        <f t="shared" si="503"/>
        <v>-99</v>
      </c>
      <c r="Z3215" s="56">
        <f t="shared" si="504"/>
        <v>-99</v>
      </c>
      <c r="AA3215" s="56">
        <f t="shared" si="505"/>
        <v>-99</v>
      </c>
      <c r="AB3215" s="56">
        <f t="shared" si="506"/>
        <v>-99</v>
      </c>
      <c r="AC3215" s="56">
        <f t="shared" si="507"/>
        <v>-99</v>
      </c>
      <c r="AD3215" s="3"/>
      <c r="AE3215" s="82">
        <f>IF(D3215=1, 'adjustment factor'!$D$4, IF(D3215=-9,-999,IF(D3215="",-999,0)))</f>
        <v>-999</v>
      </c>
      <c r="AF3215" s="82">
        <f>IF(F3215=1, 'adjustment factor'!$D$5, IF(F3215=-9,-999,IF(F3215="",-999,0)))</f>
        <v>-999</v>
      </c>
      <c r="AG3215" s="82">
        <f>IF(E3215=1, 'adjustment factor'!$D$6, IF(E3215=-9,-999,IF(E3215="",-999,0)))</f>
        <v>-999</v>
      </c>
      <c r="AH3215" s="82">
        <f>IF(K3215&gt;=45,'adjustment factor'!$D$7,IF(K3215=-9,-1200,IF(K3215="",-1200,0)))</f>
        <v>-1200</v>
      </c>
      <c r="AI3215" s="82">
        <f>IF(L3215=1, 'adjustment factor'!$D$8, IF(L3215=-9,-999,IF(L3215="",-999,0)))</f>
        <v>-999</v>
      </c>
      <c r="AJ3215" s="82">
        <f>IF(AND(M3215&gt;=1,M3215&lt;=4),'adjustment factor'!$D$9,IF(M3215=-9,-999,IF(M3215=98,-999,IF(M3215=99,-999,IF(M3215="",-999,0)))))</f>
        <v>-999</v>
      </c>
      <c r="AK3215" s="82">
        <f>IF(H3215=1, 'adjustment factor'!$D$10, IF(H3215=-9,-999,IF(H3215="",-999,0)))</f>
        <v>-999</v>
      </c>
      <c r="AL3215" s="82">
        <f>IF(G3215=1, 'adjustment factor'!$D$11, IF(G3215=-9,-999,IF(G3215="",-999,0)))</f>
        <v>-999</v>
      </c>
      <c r="AM3215" s="82">
        <f>IF(I3215=1, 'adjustment factor'!$D$12, IF(I3215=-9,-999,IF(I3215="",-999,0)))</f>
        <v>-999</v>
      </c>
      <c r="AN3215" s="82">
        <f>IF(J3215=1, 'adjustment factor'!$D$13, IF(J3215=-9,-999,IF(J3215="",-999,0)))</f>
        <v>-999</v>
      </c>
      <c r="AO3215" s="82" t="str">
        <f t="shared" si="508"/>
        <v>-999</v>
      </c>
      <c r="AP3215" s="82" t="str">
        <f t="shared" si="509"/>
        <v>MISSING</v>
      </c>
    </row>
    <row r="3216" spans="2:42">
      <c r="B3216" s="207"/>
      <c r="C3216" s="35">
        <v>3212</v>
      </c>
      <c r="D3216" s="161"/>
      <c r="E3216" s="161"/>
      <c r="F3216" s="161"/>
      <c r="G3216" s="161"/>
      <c r="H3216" s="161"/>
      <c r="I3216" s="161"/>
      <c r="J3216" s="161"/>
      <c r="K3216" s="161"/>
      <c r="L3216" s="161"/>
      <c r="M3216" s="161"/>
      <c r="N3216" s="171"/>
      <c r="O3216" s="171"/>
      <c r="P3216" s="171"/>
      <c r="Q3216" s="171"/>
      <c r="R3216" s="171"/>
      <c r="S3216" s="171"/>
      <c r="T3216" s="208" t="str">
        <f t="shared" si="500"/>
        <v>MISSING</v>
      </c>
      <c r="U3216" s="208" t="str">
        <f t="shared" si="501"/>
        <v>MISSING</v>
      </c>
      <c r="X3216" s="56">
        <f t="shared" si="502"/>
        <v>-99</v>
      </c>
      <c r="Y3216" s="56">
        <f t="shared" si="503"/>
        <v>-99</v>
      </c>
      <c r="Z3216" s="56">
        <f t="shared" si="504"/>
        <v>-99</v>
      </c>
      <c r="AA3216" s="56">
        <f t="shared" si="505"/>
        <v>-99</v>
      </c>
      <c r="AB3216" s="56">
        <f t="shared" si="506"/>
        <v>-99</v>
      </c>
      <c r="AC3216" s="56">
        <f t="shared" si="507"/>
        <v>-99</v>
      </c>
      <c r="AD3216" s="3"/>
      <c r="AE3216" s="82">
        <f>IF(D3216=1, 'adjustment factor'!$D$4, IF(D3216=-9,-999,IF(D3216="",-999,0)))</f>
        <v>-999</v>
      </c>
      <c r="AF3216" s="82">
        <f>IF(F3216=1, 'adjustment factor'!$D$5, IF(F3216=-9,-999,IF(F3216="",-999,0)))</f>
        <v>-999</v>
      </c>
      <c r="AG3216" s="82">
        <f>IF(E3216=1, 'adjustment factor'!$D$6, IF(E3216=-9,-999,IF(E3216="",-999,0)))</f>
        <v>-999</v>
      </c>
      <c r="AH3216" s="82">
        <f>IF(K3216&gt;=45,'adjustment factor'!$D$7,IF(K3216=-9,-1200,IF(K3216="",-1200,0)))</f>
        <v>-1200</v>
      </c>
      <c r="AI3216" s="82">
        <f>IF(L3216=1, 'adjustment factor'!$D$8, IF(L3216=-9,-999,IF(L3216="",-999,0)))</f>
        <v>-999</v>
      </c>
      <c r="AJ3216" s="82">
        <f>IF(AND(M3216&gt;=1,M3216&lt;=4),'adjustment factor'!$D$9,IF(M3216=-9,-999,IF(M3216=98,-999,IF(M3216=99,-999,IF(M3216="",-999,0)))))</f>
        <v>-999</v>
      </c>
      <c r="AK3216" s="82">
        <f>IF(H3216=1, 'adjustment factor'!$D$10, IF(H3216=-9,-999,IF(H3216="",-999,0)))</f>
        <v>-999</v>
      </c>
      <c r="AL3216" s="82">
        <f>IF(G3216=1, 'adjustment factor'!$D$11, IF(G3216=-9,-999,IF(G3216="",-999,0)))</f>
        <v>-999</v>
      </c>
      <c r="AM3216" s="82">
        <f>IF(I3216=1, 'adjustment factor'!$D$12, IF(I3216=-9,-999,IF(I3216="",-999,0)))</f>
        <v>-999</v>
      </c>
      <c r="AN3216" s="82">
        <f>IF(J3216=1, 'adjustment factor'!$D$13, IF(J3216=-9,-999,IF(J3216="",-999,0)))</f>
        <v>-999</v>
      </c>
      <c r="AO3216" s="82" t="str">
        <f t="shared" si="508"/>
        <v>-999</v>
      </c>
      <c r="AP3216" s="82" t="str">
        <f t="shared" si="509"/>
        <v>MISSING</v>
      </c>
    </row>
    <row r="3217" spans="2:42">
      <c r="B3217" s="207"/>
      <c r="C3217" s="35">
        <v>3213</v>
      </c>
      <c r="D3217" s="161"/>
      <c r="E3217" s="161"/>
      <c r="F3217" s="161"/>
      <c r="G3217" s="161"/>
      <c r="H3217" s="161"/>
      <c r="I3217" s="161"/>
      <c r="J3217" s="161"/>
      <c r="K3217" s="161"/>
      <c r="L3217" s="161"/>
      <c r="M3217" s="161"/>
      <c r="N3217" s="171"/>
      <c r="O3217" s="171"/>
      <c r="P3217" s="171"/>
      <c r="Q3217" s="171"/>
      <c r="R3217" s="171"/>
      <c r="S3217" s="171"/>
      <c r="T3217" s="208" t="str">
        <f t="shared" si="500"/>
        <v>MISSING</v>
      </c>
      <c r="U3217" s="208" t="str">
        <f t="shared" si="501"/>
        <v>MISSING</v>
      </c>
      <c r="X3217" s="56">
        <f t="shared" si="502"/>
        <v>-99</v>
      </c>
      <c r="Y3217" s="56">
        <f t="shared" si="503"/>
        <v>-99</v>
      </c>
      <c r="Z3217" s="56">
        <f t="shared" si="504"/>
        <v>-99</v>
      </c>
      <c r="AA3217" s="56">
        <f t="shared" si="505"/>
        <v>-99</v>
      </c>
      <c r="AB3217" s="56">
        <f t="shared" si="506"/>
        <v>-99</v>
      </c>
      <c r="AC3217" s="56">
        <f t="shared" si="507"/>
        <v>-99</v>
      </c>
      <c r="AD3217" s="3"/>
      <c r="AE3217" s="82">
        <f>IF(D3217=1, 'adjustment factor'!$D$4, IF(D3217=-9,-999,IF(D3217="",-999,0)))</f>
        <v>-999</v>
      </c>
      <c r="AF3217" s="82">
        <f>IF(F3217=1, 'adjustment factor'!$D$5, IF(F3217=-9,-999,IF(F3217="",-999,0)))</f>
        <v>-999</v>
      </c>
      <c r="AG3217" s="82">
        <f>IF(E3217=1, 'adjustment factor'!$D$6, IF(E3217=-9,-999,IF(E3217="",-999,0)))</f>
        <v>-999</v>
      </c>
      <c r="AH3217" s="82">
        <f>IF(K3217&gt;=45,'adjustment factor'!$D$7,IF(K3217=-9,-1200,IF(K3217="",-1200,0)))</f>
        <v>-1200</v>
      </c>
      <c r="AI3217" s="82">
        <f>IF(L3217=1, 'adjustment factor'!$D$8, IF(L3217=-9,-999,IF(L3217="",-999,0)))</f>
        <v>-999</v>
      </c>
      <c r="AJ3217" s="82">
        <f>IF(AND(M3217&gt;=1,M3217&lt;=4),'adjustment factor'!$D$9,IF(M3217=-9,-999,IF(M3217=98,-999,IF(M3217=99,-999,IF(M3217="",-999,0)))))</f>
        <v>-999</v>
      </c>
      <c r="AK3217" s="82">
        <f>IF(H3217=1, 'adjustment factor'!$D$10, IF(H3217=-9,-999,IF(H3217="",-999,0)))</f>
        <v>-999</v>
      </c>
      <c r="AL3217" s="82">
        <f>IF(G3217=1, 'adjustment factor'!$D$11, IF(G3217=-9,-999,IF(G3217="",-999,0)))</f>
        <v>-999</v>
      </c>
      <c r="AM3217" s="82">
        <f>IF(I3217=1, 'adjustment factor'!$D$12, IF(I3217=-9,-999,IF(I3217="",-999,0)))</f>
        <v>-999</v>
      </c>
      <c r="AN3217" s="82">
        <f>IF(J3217=1, 'adjustment factor'!$D$13, IF(J3217=-9,-999,IF(J3217="",-999,0)))</f>
        <v>-999</v>
      </c>
      <c r="AO3217" s="82" t="str">
        <f t="shared" si="508"/>
        <v>-999</v>
      </c>
      <c r="AP3217" s="82" t="str">
        <f t="shared" si="509"/>
        <v>MISSING</v>
      </c>
    </row>
    <row r="3218" spans="2:42">
      <c r="B3218" s="207"/>
      <c r="C3218" s="35">
        <v>3214</v>
      </c>
      <c r="D3218" s="161"/>
      <c r="E3218" s="161"/>
      <c r="F3218" s="161"/>
      <c r="G3218" s="161"/>
      <c r="H3218" s="161"/>
      <c r="I3218" s="161"/>
      <c r="J3218" s="161"/>
      <c r="K3218" s="161"/>
      <c r="L3218" s="161"/>
      <c r="M3218" s="161"/>
      <c r="N3218" s="171"/>
      <c r="O3218" s="171"/>
      <c r="P3218" s="171"/>
      <c r="Q3218" s="171"/>
      <c r="R3218" s="171"/>
      <c r="S3218" s="171"/>
      <c r="T3218" s="208" t="str">
        <f t="shared" si="500"/>
        <v>MISSING</v>
      </c>
      <c r="U3218" s="208" t="str">
        <f t="shared" si="501"/>
        <v>MISSING</v>
      </c>
      <c r="X3218" s="56">
        <f t="shared" si="502"/>
        <v>-99</v>
      </c>
      <c r="Y3218" s="56">
        <f t="shared" si="503"/>
        <v>-99</v>
      </c>
      <c r="Z3218" s="56">
        <f t="shared" si="504"/>
        <v>-99</v>
      </c>
      <c r="AA3218" s="56">
        <f t="shared" si="505"/>
        <v>-99</v>
      </c>
      <c r="AB3218" s="56">
        <f t="shared" si="506"/>
        <v>-99</v>
      </c>
      <c r="AC3218" s="56">
        <f t="shared" si="507"/>
        <v>-99</v>
      </c>
      <c r="AD3218" s="3"/>
      <c r="AE3218" s="82">
        <f>IF(D3218=1, 'adjustment factor'!$D$4, IF(D3218=-9,-999,IF(D3218="",-999,0)))</f>
        <v>-999</v>
      </c>
      <c r="AF3218" s="82">
        <f>IF(F3218=1, 'adjustment factor'!$D$5, IF(F3218=-9,-999,IF(F3218="",-999,0)))</f>
        <v>-999</v>
      </c>
      <c r="AG3218" s="82">
        <f>IF(E3218=1, 'adjustment factor'!$D$6, IF(E3218=-9,-999,IF(E3218="",-999,0)))</f>
        <v>-999</v>
      </c>
      <c r="AH3218" s="82">
        <f>IF(K3218&gt;=45,'adjustment factor'!$D$7,IF(K3218=-9,-1200,IF(K3218="",-1200,0)))</f>
        <v>-1200</v>
      </c>
      <c r="AI3218" s="82">
        <f>IF(L3218=1, 'adjustment factor'!$D$8, IF(L3218=-9,-999,IF(L3218="",-999,0)))</f>
        <v>-999</v>
      </c>
      <c r="AJ3218" s="82">
        <f>IF(AND(M3218&gt;=1,M3218&lt;=4),'adjustment factor'!$D$9,IF(M3218=-9,-999,IF(M3218=98,-999,IF(M3218=99,-999,IF(M3218="",-999,0)))))</f>
        <v>-999</v>
      </c>
      <c r="AK3218" s="82">
        <f>IF(H3218=1, 'adjustment factor'!$D$10, IF(H3218=-9,-999,IF(H3218="",-999,0)))</f>
        <v>-999</v>
      </c>
      <c r="AL3218" s="82">
        <f>IF(G3218=1, 'adjustment factor'!$D$11, IF(G3218=-9,-999,IF(G3218="",-999,0)))</f>
        <v>-999</v>
      </c>
      <c r="AM3218" s="82">
        <f>IF(I3218=1, 'adjustment factor'!$D$12, IF(I3218=-9,-999,IF(I3218="",-999,0)))</f>
        <v>-999</v>
      </c>
      <c r="AN3218" s="82">
        <f>IF(J3218=1, 'adjustment factor'!$D$13, IF(J3218=-9,-999,IF(J3218="",-999,0)))</f>
        <v>-999</v>
      </c>
      <c r="AO3218" s="82" t="str">
        <f t="shared" si="508"/>
        <v>-999</v>
      </c>
      <c r="AP3218" s="82" t="str">
        <f t="shared" si="509"/>
        <v>MISSING</v>
      </c>
    </row>
    <row r="3219" spans="2:42">
      <c r="B3219" s="207"/>
      <c r="C3219" s="35">
        <v>3215</v>
      </c>
      <c r="D3219" s="161"/>
      <c r="E3219" s="161"/>
      <c r="F3219" s="161"/>
      <c r="G3219" s="161"/>
      <c r="H3219" s="161"/>
      <c r="I3219" s="161"/>
      <c r="J3219" s="161"/>
      <c r="K3219" s="161"/>
      <c r="L3219" s="161"/>
      <c r="M3219" s="161"/>
      <c r="N3219" s="171"/>
      <c r="O3219" s="171"/>
      <c r="P3219" s="171"/>
      <c r="Q3219" s="171"/>
      <c r="R3219" s="171"/>
      <c r="S3219" s="171"/>
      <c r="T3219" s="208" t="str">
        <f t="shared" si="500"/>
        <v>MISSING</v>
      </c>
      <c r="U3219" s="208" t="str">
        <f t="shared" si="501"/>
        <v>MISSING</v>
      </c>
      <c r="X3219" s="56">
        <f t="shared" si="502"/>
        <v>-99</v>
      </c>
      <c r="Y3219" s="56">
        <f t="shared" si="503"/>
        <v>-99</v>
      </c>
      <c r="Z3219" s="56">
        <f t="shared" si="504"/>
        <v>-99</v>
      </c>
      <c r="AA3219" s="56">
        <f t="shared" si="505"/>
        <v>-99</v>
      </c>
      <c r="AB3219" s="56">
        <f t="shared" si="506"/>
        <v>-99</v>
      </c>
      <c r="AC3219" s="56">
        <f t="shared" si="507"/>
        <v>-99</v>
      </c>
      <c r="AD3219" s="3"/>
      <c r="AE3219" s="82">
        <f>IF(D3219=1, 'adjustment factor'!$D$4, IF(D3219=-9,-999,IF(D3219="",-999,0)))</f>
        <v>-999</v>
      </c>
      <c r="AF3219" s="82">
        <f>IF(F3219=1, 'adjustment factor'!$D$5, IF(F3219=-9,-999,IF(F3219="",-999,0)))</f>
        <v>-999</v>
      </c>
      <c r="AG3219" s="82">
        <f>IF(E3219=1, 'adjustment factor'!$D$6, IF(E3219=-9,-999,IF(E3219="",-999,0)))</f>
        <v>-999</v>
      </c>
      <c r="AH3219" s="82">
        <f>IF(K3219&gt;=45,'adjustment factor'!$D$7,IF(K3219=-9,-1200,IF(K3219="",-1200,0)))</f>
        <v>-1200</v>
      </c>
      <c r="AI3219" s="82">
        <f>IF(L3219=1, 'adjustment factor'!$D$8, IF(L3219=-9,-999,IF(L3219="",-999,0)))</f>
        <v>-999</v>
      </c>
      <c r="AJ3219" s="82">
        <f>IF(AND(M3219&gt;=1,M3219&lt;=4),'adjustment factor'!$D$9,IF(M3219=-9,-999,IF(M3219=98,-999,IF(M3219=99,-999,IF(M3219="",-999,0)))))</f>
        <v>-999</v>
      </c>
      <c r="AK3219" s="82">
        <f>IF(H3219=1, 'adjustment factor'!$D$10, IF(H3219=-9,-999,IF(H3219="",-999,0)))</f>
        <v>-999</v>
      </c>
      <c r="AL3219" s="82">
        <f>IF(G3219=1, 'adjustment factor'!$D$11, IF(G3219=-9,-999,IF(G3219="",-999,0)))</f>
        <v>-999</v>
      </c>
      <c r="AM3219" s="82">
        <f>IF(I3219=1, 'adjustment factor'!$D$12, IF(I3219=-9,-999,IF(I3219="",-999,0)))</f>
        <v>-999</v>
      </c>
      <c r="AN3219" s="82">
        <f>IF(J3219=1, 'adjustment factor'!$D$13, IF(J3219=-9,-999,IF(J3219="",-999,0)))</f>
        <v>-999</v>
      </c>
      <c r="AO3219" s="82" t="str">
        <f t="shared" si="508"/>
        <v>-999</v>
      </c>
      <c r="AP3219" s="82" t="str">
        <f t="shared" si="509"/>
        <v>MISSING</v>
      </c>
    </row>
    <row r="3220" spans="2:42">
      <c r="B3220" s="207"/>
      <c r="C3220" s="35">
        <v>3216</v>
      </c>
      <c r="D3220" s="161"/>
      <c r="E3220" s="161"/>
      <c r="F3220" s="161"/>
      <c r="G3220" s="161"/>
      <c r="H3220" s="161"/>
      <c r="I3220" s="161"/>
      <c r="J3220" s="161"/>
      <c r="K3220" s="161"/>
      <c r="L3220" s="161"/>
      <c r="M3220" s="161"/>
      <c r="N3220" s="171"/>
      <c r="O3220" s="171"/>
      <c r="P3220" s="171"/>
      <c r="Q3220" s="171"/>
      <c r="R3220" s="171"/>
      <c r="S3220" s="171"/>
      <c r="T3220" s="208" t="str">
        <f t="shared" si="500"/>
        <v>MISSING</v>
      </c>
      <c r="U3220" s="208" t="str">
        <f t="shared" si="501"/>
        <v>MISSING</v>
      </c>
      <c r="X3220" s="56">
        <f t="shared" si="502"/>
        <v>-99</v>
      </c>
      <c r="Y3220" s="56">
        <f t="shared" si="503"/>
        <v>-99</v>
      </c>
      <c r="Z3220" s="56">
        <f t="shared" si="504"/>
        <v>-99</v>
      </c>
      <c r="AA3220" s="56">
        <f t="shared" si="505"/>
        <v>-99</v>
      </c>
      <c r="AB3220" s="56">
        <f t="shared" si="506"/>
        <v>-99</v>
      </c>
      <c r="AC3220" s="56">
        <f t="shared" si="507"/>
        <v>-99</v>
      </c>
      <c r="AD3220" s="3"/>
      <c r="AE3220" s="82">
        <f>IF(D3220=1, 'adjustment factor'!$D$4, IF(D3220=-9,-999,IF(D3220="",-999,0)))</f>
        <v>-999</v>
      </c>
      <c r="AF3220" s="82">
        <f>IF(F3220=1, 'adjustment factor'!$D$5, IF(F3220=-9,-999,IF(F3220="",-999,0)))</f>
        <v>-999</v>
      </c>
      <c r="AG3220" s="82">
        <f>IF(E3220=1, 'adjustment factor'!$D$6, IF(E3220=-9,-999,IF(E3220="",-999,0)))</f>
        <v>-999</v>
      </c>
      <c r="AH3220" s="82">
        <f>IF(K3220&gt;=45,'adjustment factor'!$D$7,IF(K3220=-9,-1200,IF(K3220="",-1200,0)))</f>
        <v>-1200</v>
      </c>
      <c r="AI3220" s="82">
        <f>IF(L3220=1, 'adjustment factor'!$D$8, IF(L3220=-9,-999,IF(L3220="",-999,0)))</f>
        <v>-999</v>
      </c>
      <c r="AJ3220" s="82">
        <f>IF(AND(M3220&gt;=1,M3220&lt;=4),'adjustment factor'!$D$9,IF(M3220=-9,-999,IF(M3220=98,-999,IF(M3220=99,-999,IF(M3220="",-999,0)))))</f>
        <v>-999</v>
      </c>
      <c r="AK3220" s="82">
        <f>IF(H3220=1, 'adjustment factor'!$D$10, IF(H3220=-9,-999,IF(H3220="",-999,0)))</f>
        <v>-999</v>
      </c>
      <c r="AL3220" s="82">
        <f>IF(G3220=1, 'adjustment factor'!$D$11, IF(G3220=-9,-999,IF(G3220="",-999,0)))</f>
        <v>-999</v>
      </c>
      <c r="AM3220" s="82">
        <f>IF(I3220=1, 'adjustment factor'!$D$12, IF(I3220=-9,-999,IF(I3220="",-999,0)))</f>
        <v>-999</v>
      </c>
      <c r="AN3220" s="82">
        <f>IF(J3220=1, 'adjustment factor'!$D$13, IF(J3220=-9,-999,IF(J3220="",-999,0)))</f>
        <v>-999</v>
      </c>
      <c r="AO3220" s="82" t="str">
        <f t="shared" si="508"/>
        <v>-999</v>
      </c>
      <c r="AP3220" s="82" t="str">
        <f t="shared" si="509"/>
        <v>MISSING</v>
      </c>
    </row>
    <row r="3221" spans="2:42">
      <c r="B3221" s="207"/>
      <c r="C3221" s="35">
        <v>3217</v>
      </c>
      <c r="D3221" s="161"/>
      <c r="E3221" s="161"/>
      <c r="F3221" s="161"/>
      <c r="G3221" s="161"/>
      <c r="H3221" s="161"/>
      <c r="I3221" s="161"/>
      <c r="J3221" s="161"/>
      <c r="K3221" s="161"/>
      <c r="L3221" s="161"/>
      <c r="M3221" s="161"/>
      <c r="N3221" s="171"/>
      <c r="O3221" s="171"/>
      <c r="P3221" s="171"/>
      <c r="Q3221" s="171"/>
      <c r="R3221" s="171"/>
      <c r="S3221" s="171"/>
      <c r="T3221" s="208" t="str">
        <f t="shared" ref="T3221:T3284" si="510">IF(SUM(X3221:AC3221)&gt;-0.01, SUM(X3221:AC3221), "MISSING")</f>
        <v>MISSING</v>
      </c>
      <c r="U3221" s="208" t="str">
        <f t="shared" ref="U3221:U3284" si="511">IF(AP3221="MISSING","MISSING", 3.88+0.604*T3221+0.055*(T3221^2)-AP3221)</f>
        <v>MISSING</v>
      </c>
      <c r="X3221" s="56">
        <f t="shared" ref="X3221:X3284" si="512">IF(N3221&gt;0,((N3221-3)*-1),-99)</f>
        <v>-99</v>
      </c>
      <c r="Y3221" s="56">
        <f t="shared" ref="Y3221:Y3284" si="513">IF(O3221&gt;0,((O3221-3)*-1),-99)</f>
        <v>-99</v>
      </c>
      <c r="Z3221" s="56">
        <f t="shared" ref="Z3221:Z3284" si="514">IF(P3221&gt;0,((P3221-3)*-1),-99)</f>
        <v>-99</v>
      </c>
      <c r="AA3221" s="56">
        <f t="shared" ref="AA3221:AA3284" si="515">IF(Q3221&gt;0,((Q3221-3)*-1),-99)</f>
        <v>-99</v>
      </c>
      <c r="AB3221" s="56">
        <f t="shared" ref="AB3221:AB3284" si="516">IF(R3221&gt;0,((R3221-3)*-1),-99)</f>
        <v>-99</v>
      </c>
      <c r="AC3221" s="56">
        <f t="shared" ref="AC3221:AC3284" si="517">IF(S3221&gt;0,((S3221-3)*-1),-99)</f>
        <v>-99</v>
      </c>
      <c r="AD3221" s="3"/>
      <c r="AE3221" s="82">
        <f>IF(D3221=1, 'adjustment factor'!$D$4, IF(D3221=-9,-999,IF(D3221="",-999,0)))</f>
        <v>-999</v>
      </c>
      <c r="AF3221" s="82">
        <f>IF(F3221=1, 'adjustment factor'!$D$5, IF(F3221=-9,-999,IF(F3221="",-999,0)))</f>
        <v>-999</v>
      </c>
      <c r="AG3221" s="82">
        <f>IF(E3221=1, 'adjustment factor'!$D$6, IF(E3221=-9,-999,IF(E3221="",-999,0)))</f>
        <v>-999</v>
      </c>
      <c r="AH3221" s="82">
        <f>IF(K3221&gt;=45,'adjustment factor'!$D$7,IF(K3221=-9,-1200,IF(K3221="",-1200,0)))</f>
        <v>-1200</v>
      </c>
      <c r="AI3221" s="82">
        <f>IF(L3221=1, 'adjustment factor'!$D$8, IF(L3221=-9,-999,IF(L3221="",-999,0)))</f>
        <v>-999</v>
      </c>
      <c r="AJ3221" s="82">
        <f>IF(AND(M3221&gt;=1,M3221&lt;=4),'adjustment factor'!$D$9,IF(M3221=-9,-999,IF(M3221=98,-999,IF(M3221=99,-999,IF(M3221="",-999,0)))))</f>
        <v>-999</v>
      </c>
      <c r="AK3221" s="82">
        <f>IF(H3221=1, 'adjustment factor'!$D$10, IF(H3221=-9,-999,IF(H3221="",-999,0)))</f>
        <v>-999</v>
      </c>
      <c r="AL3221" s="82">
        <f>IF(G3221=1, 'adjustment factor'!$D$11, IF(G3221=-9,-999,IF(G3221="",-999,0)))</f>
        <v>-999</v>
      </c>
      <c r="AM3221" s="82">
        <f>IF(I3221=1, 'adjustment factor'!$D$12, IF(I3221=-9,-999,IF(I3221="",-999,0)))</f>
        <v>-999</v>
      </c>
      <c r="AN3221" s="82">
        <f>IF(J3221=1, 'adjustment factor'!$D$13, IF(J3221=-9,-999,IF(J3221="",-999,0)))</f>
        <v>-999</v>
      </c>
      <c r="AO3221" s="82" t="str">
        <f t="shared" ref="AO3221:AO3284" si="518">IF(-AE3221-AF3221-AG3221-AH3221+AI3221+AJ3221-AK3221-AL3221-AM3221-AN3221&lt;3, -AE3221-AF3221-AG3221-AH3221+AI3221+AJ3221-AK3221-AL3221-AM3221-AN3221, "-999")</f>
        <v>-999</v>
      </c>
      <c r="AP3221" s="82" t="str">
        <f t="shared" ref="AP3221:AP3284" si="519">IF(AND(SUM(AE3221:AN3221)&gt;-1, (SUM(X3221:AC3221)&gt;-1)), 14.353-AE3221-AF3221-AG3221-AH3221+AI3221+AJ3221-AK3221-AL3221-AM3221-AN3221, "MISSING")</f>
        <v>MISSING</v>
      </c>
    </row>
    <row r="3222" spans="2:42">
      <c r="B3222" s="207"/>
      <c r="C3222" s="35">
        <v>3218</v>
      </c>
      <c r="D3222" s="161"/>
      <c r="E3222" s="161"/>
      <c r="F3222" s="161"/>
      <c r="G3222" s="161"/>
      <c r="H3222" s="161"/>
      <c r="I3222" s="161"/>
      <c r="J3222" s="161"/>
      <c r="K3222" s="161"/>
      <c r="L3222" s="161"/>
      <c r="M3222" s="161"/>
      <c r="N3222" s="171"/>
      <c r="O3222" s="171"/>
      <c r="P3222" s="171"/>
      <c r="Q3222" s="171"/>
      <c r="R3222" s="171"/>
      <c r="S3222" s="171"/>
      <c r="T3222" s="208" t="str">
        <f t="shared" si="510"/>
        <v>MISSING</v>
      </c>
      <c r="U3222" s="208" t="str">
        <f t="shared" si="511"/>
        <v>MISSING</v>
      </c>
      <c r="X3222" s="56">
        <f t="shared" si="512"/>
        <v>-99</v>
      </c>
      <c r="Y3222" s="56">
        <f t="shared" si="513"/>
        <v>-99</v>
      </c>
      <c r="Z3222" s="56">
        <f t="shared" si="514"/>
        <v>-99</v>
      </c>
      <c r="AA3222" s="56">
        <f t="shared" si="515"/>
        <v>-99</v>
      </c>
      <c r="AB3222" s="56">
        <f t="shared" si="516"/>
        <v>-99</v>
      </c>
      <c r="AC3222" s="56">
        <f t="shared" si="517"/>
        <v>-99</v>
      </c>
      <c r="AD3222" s="3"/>
      <c r="AE3222" s="82">
        <f>IF(D3222=1, 'adjustment factor'!$D$4, IF(D3222=-9,-999,IF(D3222="",-999,0)))</f>
        <v>-999</v>
      </c>
      <c r="AF3222" s="82">
        <f>IF(F3222=1, 'adjustment factor'!$D$5, IF(F3222=-9,-999,IF(F3222="",-999,0)))</f>
        <v>-999</v>
      </c>
      <c r="AG3222" s="82">
        <f>IF(E3222=1, 'adjustment factor'!$D$6, IF(E3222=-9,-999,IF(E3222="",-999,0)))</f>
        <v>-999</v>
      </c>
      <c r="AH3222" s="82">
        <f>IF(K3222&gt;=45,'adjustment factor'!$D$7,IF(K3222=-9,-1200,IF(K3222="",-1200,0)))</f>
        <v>-1200</v>
      </c>
      <c r="AI3222" s="82">
        <f>IF(L3222=1, 'adjustment factor'!$D$8, IF(L3222=-9,-999,IF(L3222="",-999,0)))</f>
        <v>-999</v>
      </c>
      <c r="AJ3222" s="82">
        <f>IF(AND(M3222&gt;=1,M3222&lt;=4),'adjustment factor'!$D$9,IF(M3222=-9,-999,IF(M3222=98,-999,IF(M3222=99,-999,IF(M3222="",-999,0)))))</f>
        <v>-999</v>
      </c>
      <c r="AK3222" s="82">
        <f>IF(H3222=1, 'adjustment factor'!$D$10, IF(H3222=-9,-999,IF(H3222="",-999,0)))</f>
        <v>-999</v>
      </c>
      <c r="AL3222" s="82">
        <f>IF(G3222=1, 'adjustment factor'!$D$11, IF(G3222=-9,-999,IF(G3222="",-999,0)))</f>
        <v>-999</v>
      </c>
      <c r="AM3222" s="82">
        <f>IF(I3222=1, 'adjustment factor'!$D$12, IF(I3222=-9,-999,IF(I3222="",-999,0)))</f>
        <v>-999</v>
      </c>
      <c r="AN3222" s="82">
        <f>IF(J3222=1, 'adjustment factor'!$D$13, IF(J3222=-9,-999,IF(J3222="",-999,0)))</f>
        <v>-999</v>
      </c>
      <c r="AO3222" s="82" t="str">
        <f t="shared" si="518"/>
        <v>-999</v>
      </c>
      <c r="AP3222" s="82" t="str">
        <f t="shared" si="519"/>
        <v>MISSING</v>
      </c>
    </row>
    <row r="3223" spans="2:42">
      <c r="B3223" s="207"/>
      <c r="C3223" s="35">
        <v>3219</v>
      </c>
      <c r="D3223" s="161"/>
      <c r="E3223" s="161"/>
      <c r="F3223" s="161"/>
      <c r="G3223" s="161"/>
      <c r="H3223" s="161"/>
      <c r="I3223" s="161"/>
      <c r="J3223" s="161"/>
      <c r="K3223" s="161"/>
      <c r="L3223" s="161"/>
      <c r="M3223" s="161"/>
      <c r="N3223" s="171"/>
      <c r="O3223" s="171"/>
      <c r="P3223" s="171"/>
      <c r="Q3223" s="171"/>
      <c r="R3223" s="171"/>
      <c r="S3223" s="171"/>
      <c r="T3223" s="208" t="str">
        <f t="shared" si="510"/>
        <v>MISSING</v>
      </c>
      <c r="U3223" s="208" t="str">
        <f t="shared" si="511"/>
        <v>MISSING</v>
      </c>
      <c r="X3223" s="56">
        <f t="shared" si="512"/>
        <v>-99</v>
      </c>
      <c r="Y3223" s="56">
        <f t="shared" si="513"/>
        <v>-99</v>
      </c>
      <c r="Z3223" s="56">
        <f t="shared" si="514"/>
        <v>-99</v>
      </c>
      <c r="AA3223" s="56">
        <f t="shared" si="515"/>
        <v>-99</v>
      </c>
      <c r="AB3223" s="56">
        <f t="shared" si="516"/>
        <v>-99</v>
      </c>
      <c r="AC3223" s="56">
        <f t="shared" si="517"/>
        <v>-99</v>
      </c>
      <c r="AD3223" s="3"/>
      <c r="AE3223" s="82">
        <f>IF(D3223=1, 'adjustment factor'!$D$4, IF(D3223=-9,-999,IF(D3223="",-999,0)))</f>
        <v>-999</v>
      </c>
      <c r="AF3223" s="82">
        <f>IF(F3223=1, 'adjustment factor'!$D$5, IF(F3223=-9,-999,IF(F3223="",-999,0)))</f>
        <v>-999</v>
      </c>
      <c r="AG3223" s="82">
        <f>IF(E3223=1, 'adjustment factor'!$D$6, IF(E3223=-9,-999,IF(E3223="",-999,0)))</f>
        <v>-999</v>
      </c>
      <c r="AH3223" s="82">
        <f>IF(K3223&gt;=45,'adjustment factor'!$D$7,IF(K3223=-9,-1200,IF(K3223="",-1200,0)))</f>
        <v>-1200</v>
      </c>
      <c r="AI3223" s="82">
        <f>IF(L3223=1, 'adjustment factor'!$D$8, IF(L3223=-9,-999,IF(L3223="",-999,0)))</f>
        <v>-999</v>
      </c>
      <c r="AJ3223" s="82">
        <f>IF(AND(M3223&gt;=1,M3223&lt;=4),'adjustment factor'!$D$9,IF(M3223=-9,-999,IF(M3223=98,-999,IF(M3223=99,-999,IF(M3223="",-999,0)))))</f>
        <v>-999</v>
      </c>
      <c r="AK3223" s="82">
        <f>IF(H3223=1, 'adjustment factor'!$D$10, IF(H3223=-9,-999,IF(H3223="",-999,0)))</f>
        <v>-999</v>
      </c>
      <c r="AL3223" s="82">
        <f>IF(G3223=1, 'adjustment factor'!$D$11, IF(G3223=-9,-999,IF(G3223="",-999,0)))</f>
        <v>-999</v>
      </c>
      <c r="AM3223" s="82">
        <f>IF(I3223=1, 'adjustment factor'!$D$12, IF(I3223=-9,-999,IF(I3223="",-999,0)))</f>
        <v>-999</v>
      </c>
      <c r="AN3223" s="82">
        <f>IF(J3223=1, 'adjustment factor'!$D$13, IF(J3223=-9,-999,IF(J3223="",-999,0)))</f>
        <v>-999</v>
      </c>
      <c r="AO3223" s="82" t="str">
        <f t="shared" si="518"/>
        <v>-999</v>
      </c>
      <c r="AP3223" s="82" t="str">
        <f t="shared" si="519"/>
        <v>MISSING</v>
      </c>
    </row>
    <row r="3224" spans="2:42">
      <c r="B3224" s="207"/>
      <c r="C3224" s="35">
        <v>3220</v>
      </c>
      <c r="D3224" s="161"/>
      <c r="E3224" s="161"/>
      <c r="F3224" s="161"/>
      <c r="G3224" s="161"/>
      <c r="H3224" s="161"/>
      <c r="I3224" s="161"/>
      <c r="J3224" s="161"/>
      <c r="K3224" s="161"/>
      <c r="L3224" s="161"/>
      <c r="M3224" s="161"/>
      <c r="N3224" s="171"/>
      <c r="O3224" s="171"/>
      <c r="P3224" s="171"/>
      <c r="Q3224" s="171"/>
      <c r="R3224" s="171"/>
      <c r="S3224" s="171"/>
      <c r="T3224" s="208" t="str">
        <f t="shared" si="510"/>
        <v>MISSING</v>
      </c>
      <c r="U3224" s="208" t="str">
        <f t="shared" si="511"/>
        <v>MISSING</v>
      </c>
      <c r="X3224" s="56">
        <f t="shared" si="512"/>
        <v>-99</v>
      </c>
      <c r="Y3224" s="56">
        <f t="shared" si="513"/>
        <v>-99</v>
      </c>
      <c r="Z3224" s="56">
        <f t="shared" si="514"/>
        <v>-99</v>
      </c>
      <c r="AA3224" s="56">
        <f t="shared" si="515"/>
        <v>-99</v>
      </c>
      <c r="AB3224" s="56">
        <f t="shared" si="516"/>
        <v>-99</v>
      </c>
      <c r="AC3224" s="56">
        <f t="shared" si="517"/>
        <v>-99</v>
      </c>
      <c r="AD3224" s="3"/>
      <c r="AE3224" s="82">
        <f>IF(D3224=1, 'adjustment factor'!$D$4, IF(D3224=-9,-999,IF(D3224="",-999,0)))</f>
        <v>-999</v>
      </c>
      <c r="AF3224" s="82">
        <f>IF(F3224=1, 'adjustment factor'!$D$5, IF(F3224=-9,-999,IF(F3224="",-999,0)))</f>
        <v>-999</v>
      </c>
      <c r="AG3224" s="82">
        <f>IF(E3224=1, 'adjustment factor'!$D$6, IF(E3224=-9,-999,IF(E3224="",-999,0)))</f>
        <v>-999</v>
      </c>
      <c r="AH3224" s="82">
        <f>IF(K3224&gt;=45,'adjustment factor'!$D$7,IF(K3224=-9,-1200,IF(K3224="",-1200,0)))</f>
        <v>-1200</v>
      </c>
      <c r="AI3224" s="82">
        <f>IF(L3224=1, 'adjustment factor'!$D$8, IF(L3224=-9,-999,IF(L3224="",-999,0)))</f>
        <v>-999</v>
      </c>
      <c r="AJ3224" s="82">
        <f>IF(AND(M3224&gt;=1,M3224&lt;=4),'adjustment factor'!$D$9,IF(M3224=-9,-999,IF(M3224=98,-999,IF(M3224=99,-999,IF(M3224="",-999,0)))))</f>
        <v>-999</v>
      </c>
      <c r="AK3224" s="82">
        <f>IF(H3224=1, 'adjustment factor'!$D$10, IF(H3224=-9,-999,IF(H3224="",-999,0)))</f>
        <v>-999</v>
      </c>
      <c r="AL3224" s="82">
        <f>IF(G3224=1, 'adjustment factor'!$D$11, IF(G3224=-9,-999,IF(G3224="",-999,0)))</f>
        <v>-999</v>
      </c>
      <c r="AM3224" s="82">
        <f>IF(I3224=1, 'adjustment factor'!$D$12, IF(I3224=-9,-999,IF(I3224="",-999,0)))</f>
        <v>-999</v>
      </c>
      <c r="AN3224" s="82">
        <f>IF(J3224=1, 'adjustment factor'!$D$13, IF(J3224=-9,-999,IF(J3224="",-999,0)))</f>
        <v>-999</v>
      </c>
      <c r="AO3224" s="82" t="str">
        <f t="shared" si="518"/>
        <v>-999</v>
      </c>
      <c r="AP3224" s="82" t="str">
        <f t="shared" si="519"/>
        <v>MISSING</v>
      </c>
    </row>
    <row r="3225" spans="2:42">
      <c r="B3225" s="207"/>
      <c r="C3225" s="35">
        <v>3221</v>
      </c>
      <c r="D3225" s="161"/>
      <c r="E3225" s="161"/>
      <c r="F3225" s="161"/>
      <c r="G3225" s="161"/>
      <c r="H3225" s="161"/>
      <c r="I3225" s="161"/>
      <c r="J3225" s="161"/>
      <c r="K3225" s="161"/>
      <c r="L3225" s="161"/>
      <c r="M3225" s="161"/>
      <c r="N3225" s="171"/>
      <c r="O3225" s="171"/>
      <c r="P3225" s="171"/>
      <c r="Q3225" s="171"/>
      <c r="R3225" s="171"/>
      <c r="S3225" s="171"/>
      <c r="T3225" s="208" t="str">
        <f t="shared" si="510"/>
        <v>MISSING</v>
      </c>
      <c r="U3225" s="208" t="str">
        <f t="shared" si="511"/>
        <v>MISSING</v>
      </c>
      <c r="X3225" s="56">
        <f t="shared" si="512"/>
        <v>-99</v>
      </c>
      <c r="Y3225" s="56">
        <f t="shared" si="513"/>
        <v>-99</v>
      </c>
      <c r="Z3225" s="56">
        <f t="shared" si="514"/>
        <v>-99</v>
      </c>
      <c r="AA3225" s="56">
        <f t="shared" si="515"/>
        <v>-99</v>
      </c>
      <c r="AB3225" s="56">
        <f t="shared" si="516"/>
        <v>-99</v>
      </c>
      <c r="AC3225" s="56">
        <f t="shared" si="517"/>
        <v>-99</v>
      </c>
      <c r="AD3225" s="3"/>
      <c r="AE3225" s="82">
        <f>IF(D3225=1, 'adjustment factor'!$D$4, IF(D3225=-9,-999,IF(D3225="",-999,0)))</f>
        <v>-999</v>
      </c>
      <c r="AF3225" s="82">
        <f>IF(F3225=1, 'adjustment factor'!$D$5, IF(F3225=-9,-999,IF(F3225="",-999,0)))</f>
        <v>-999</v>
      </c>
      <c r="AG3225" s="82">
        <f>IF(E3225=1, 'adjustment factor'!$D$6, IF(E3225=-9,-999,IF(E3225="",-999,0)))</f>
        <v>-999</v>
      </c>
      <c r="AH3225" s="82">
        <f>IF(K3225&gt;=45,'adjustment factor'!$D$7,IF(K3225=-9,-1200,IF(K3225="",-1200,0)))</f>
        <v>-1200</v>
      </c>
      <c r="AI3225" s="82">
        <f>IF(L3225=1, 'adjustment factor'!$D$8, IF(L3225=-9,-999,IF(L3225="",-999,0)))</f>
        <v>-999</v>
      </c>
      <c r="AJ3225" s="82">
        <f>IF(AND(M3225&gt;=1,M3225&lt;=4),'adjustment factor'!$D$9,IF(M3225=-9,-999,IF(M3225=98,-999,IF(M3225=99,-999,IF(M3225="",-999,0)))))</f>
        <v>-999</v>
      </c>
      <c r="AK3225" s="82">
        <f>IF(H3225=1, 'adjustment factor'!$D$10, IF(H3225=-9,-999,IF(H3225="",-999,0)))</f>
        <v>-999</v>
      </c>
      <c r="AL3225" s="82">
        <f>IF(G3225=1, 'adjustment factor'!$D$11, IF(G3225=-9,-999,IF(G3225="",-999,0)))</f>
        <v>-999</v>
      </c>
      <c r="AM3225" s="82">
        <f>IF(I3225=1, 'adjustment factor'!$D$12, IF(I3225=-9,-999,IF(I3225="",-999,0)))</f>
        <v>-999</v>
      </c>
      <c r="AN3225" s="82">
        <f>IF(J3225=1, 'adjustment factor'!$D$13, IF(J3225=-9,-999,IF(J3225="",-999,0)))</f>
        <v>-999</v>
      </c>
      <c r="AO3225" s="82" t="str">
        <f t="shared" si="518"/>
        <v>-999</v>
      </c>
      <c r="AP3225" s="82" t="str">
        <f t="shared" si="519"/>
        <v>MISSING</v>
      </c>
    </row>
    <row r="3226" spans="2:42">
      <c r="B3226" s="207"/>
      <c r="C3226" s="35">
        <v>3222</v>
      </c>
      <c r="D3226" s="161"/>
      <c r="E3226" s="161"/>
      <c r="F3226" s="161"/>
      <c r="G3226" s="161"/>
      <c r="H3226" s="161"/>
      <c r="I3226" s="161"/>
      <c r="J3226" s="161"/>
      <c r="K3226" s="161"/>
      <c r="L3226" s="161"/>
      <c r="M3226" s="161"/>
      <c r="N3226" s="171"/>
      <c r="O3226" s="171"/>
      <c r="P3226" s="171"/>
      <c r="Q3226" s="171"/>
      <c r="R3226" s="171"/>
      <c r="S3226" s="171"/>
      <c r="T3226" s="208" t="str">
        <f t="shared" si="510"/>
        <v>MISSING</v>
      </c>
      <c r="U3226" s="208" t="str">
        <f t="shared" si="511"/>
        <v>MISSING</v>
      </c>
      <c r="X3226" s="56">
        <f t="shared" si="512"/>
        <v>-99</v>
      </c>
      <c r="Y3226" s="56">
        <f t="shared" si="513"/>
        <v>-99</v>
      </c>
      <c r="Z3226" s="56">
        <f t="shared" si="514"/>
        <v>-99</v>
      </c>
      <c r="AA3226" s="56">
        <f t="shared" si="515"/>
        <v>-99</v>
      </c>
      <c r="AB3226" s="56">
        <f t="shared" si="516"/>
        <v>-99</v>
      </c>
      <c r="AC3226" s="56">
        <f t="shared" si="517"/>
        <v>-99</v>
      </c>
      <c r="AD3226" s="3"/>
      <c r="AE3226" s="82">
        <f>IF(D3226=1, 'adjustment factor'!$D$4, IF(D3226=-9,-999,IF(D3226="",-999,0)))</f>
        <v>-999</v>
      </c>
      <c r="AF3226" s="82">
        <f>IF(F3226=1, 'adjustment factor'!$D$5, IF(F3226=-9,-999,IF(F3226="",-999,0)))</f>
        <v>-999</v>
      </c>
      <c r="AG3226" s="82">
        <f>IF(E3226=1, 'adjustment factor'!$D$6, IF(E3226=-9,-999,IF(E3226="",-999,0)))</f>
        <v>-999</v>
      </c>
      <c r="AH3226" s="82">
        <f>IF(K3226&gt;=45,'adjustment factor'!$D$7,IF(K3226=-9,-1200,IF(K3226="",-1200,0)))</f>
        <v>-1200</v>
      </c>
      <c r="AI3226" s="82">
        <f>IF(L3226=1, 'adjustment factor'!$D$8, IF(L3226=-9,-999,IF(L3226="",-999,0)))</f>
        <v>-999</v>
      </c>
      <c r="AJ3226" s="82">
        <f>IF(AND(M3226&gt;=1,M3226&lt;=4),'adjustment factor'!$D$9,IF(M3226=-9,-999,IF(M3226=98,-999,IF(M3226=99,-999,IF(M3226="",-999,0)))))</f>
        <v>-999</v>
      </c>
      <c r="AK3226" s="82">
        <f>IF(H3226=1, 'adjustment factor'!$D$10, IF(H3226=-9,-999,IF(H3226="",-999,0)))</f>
        <v>-999</v>
      </c>
      <c r="AL3226" s="82">
        <f>IF(G3226=1, 'adjustment factor'!$D$11, IF(G3226=-9,-999,IF(G3226="",-999,0)))</f>
        <v>-999</v>
      </c>
      <c r="AM3226" s="82">
        <f>IF(I3226=1, 'adjustment factor'!$D$12, IF(I3226=-9,-999,IF(I3226="",-999,0)))</f>
        <v>-999</v>
      </c>
      <c r="AN3226" s="82">
        <f>IF(J3226=1, 'adjustment factor'!$D$13, IF(J3226=-9,-999,IF(J3226="",-999,0)))</f>
        <v>-999</v>
      </c>
      <c r="AO3226" s="82" t="str">
        <f t="shared" si="518"/>
        <v>-999</v>
      </c>
      <c r="AP3226" s="82" t="str">
        <f t="shared" si="519"/>
        <v>MISSING</v>
      </c>
    </row>
    <row r="3227" spans="2:42">
      <c r="B3227" s="207"/>
      <c r="C3227" s="35">
        <v>3223</v>
      </c>
      <c r="D3227" s="161"/>
      <c r="E3227" s="161"/>
      <c r="F3227" s="161"/>
      <c r="G3227" s="161"/>
      <c r="H3227" s="161"/>
      <c r="I3227" s="161"/>
      <c r="J3227" s="161"/>
      <c r="K3227" s="161"/>
      <c r="L3227" s="161"/>
      <c r="M3227" s="161"/>
      <c r="N3227" s="171"/>
      <c r="O3227" s="171"/>
      <c r="P3227" s="171"/>
      <c r="Q3227" s="171"/>
      <c r="R3227" s="171"/>
      <c r="S3227" s="171"/>
      <c r="T3227" s="208" t="str">
        <f t="shared" si="510"/>
        <v>MISSING</v>
      </c>
      <c r="U3227" s="208" t="str">
        <f t="shared" si="511"/>
        <v>MISSING</v>
      </c>
      <c r="X3227" s="56">
        <f t="shared" si="512"/>
        <v>-99</v>
      </c>
      <c r="Y3227" s="56">
        <f t="shared" si="513"/>
        <v>-99</v>
      </c>
      <c r="Z3227" s="56">
        <f t="shared" si="514"/>
        <v>-99</v>
      </c>
      <c r="AA3227" s="56">
        <f t="shared" si="515"/>
        <v>-99</v>
      </c>
      <c r="AB3227" s="56">
        <f t="shared" si="516"/>
        <v>-99</v>
      </c>
      <c r="AC3227" s="56">
        <f t="shared" si="517"/>
        <v>-99</v>
      </c>
      <c r="AD3227" s="3"/>
      <c r="AE3227" s="82">
        <f>IF(D3227=1, 'adjustment factor'!$D$4, IF(D3227=-9,-999,IF(D3227="",-999,0)))</f>
        <v>-999</v>
      </c>
      <c r="AF3227" s="82">
        <f>IF(F3227=1, 'adjustment factor'!$D$5, IF(F3227=-9,-999,IF(F3227="",-999,0)))</f>
        <v>-999</v>
      </c>
      <c r="AG3227" s="82">
        <f>IF(E3227=1, 'adjustment factor'!$D$6, IF(E3227=-9,-999,IF(E3227="",-999,0)))</f>
        <v>-999</v>
      </c>
      <c r="AH3227" s="82">
        <f>IF(K3227&gt;=45,'adjustment factor'!$D$7,IF(K3227=-9,-1200,IF(K3227="",-1200,0)))</f>
        <v>-1200</v>
      </c>
      <c r="AI3227" s="82">
        <f>IF(L3227=1, 'adjustment factor'!$D$8, IF(L3227=-9,-999,IF(L3227="",-999,0)))</f>
        <v>-999</v>
      </c>
      <c r="AJ3227" s="82">
        <f>IF(AND(M3227&gt;=1,M3227&lt;=4),'adjustment factor'!$D$9,IF(M3227=-9,-999,IF(M3227=98,-999,IF(M3227=99,-999,IF(M3227="",-999,0)))))</f>
        <v>-999</v>
      </c>
      <c r="AK3227" s="82">
        <f>IF(H3227=1, 'adjustment factor'!$D$10, IF(H3227=-9,-999,IF(H3227="",-999,0)))</f>
        <v>-999</v>
      </c>
      <c r="AL3227" s="82">
        <f>IF(G3227=1, 'adjustment factor'!$D$11, IF(G3227=-9,-999,IF(G3227="",-999,0)))</f>
        <v>-999</v>
      </c>
      <c r="AM3227" s="82">
        <f>IF(I3227=1, 'adjustment factor'!$D$12, IF(I3227=-9,-999,IF(I3227="",-999,0)))</f>
        <v>-999</v>
      </c>
      <c r="AN3227" s="82">
        <f>IF(J3227=1, 'adjustment factor'!$D$13, IF(J3227=-9,-999,IF(J3227="",-999,0)))</f>
        <v>-999</v>
      </c>
      <c r="AO3227" s="82" t="str">
        <f t="shared" si="518"/>
        <v>-999</v>
      </c>
      <c r="AP3227" s="82" t="str">
        <f t="shared" si="519"/>
        <v>MISSING</v>
      </c>
    </row>
    <row r="3228" spans="2:42">
      <c r="B3228" s="207"/>
      <c r="C3228" s="35">
        <v>3224</v>
      </c>
      <c r="D3228" s="161"/>
      <c r="E3228" s="161"/>
      <c r="F3228" s="161"/>
      <c r="G3228" s="161"/>
      <c r="H3228" s="161"/>
      <c r="I3228" s="161"/>
      <c r="J3228" s="161"/>
      <c r="K3228" s="161"/>
      <c r="L3228" s="161"/>
      <c r="M3228" s="161"/>
      <c r="N3228" s="171"/>
      <c r="O3228" s="171"/>
      <c r="P3228" s="171"/>
      <c r="Q3228" s="171"/>
      <c r="R3228" s="171"/>
      <c r="S3228" s="171"/>
      <c r="T3228" s="208" t="str">
        <f t="shared" si="510"/>
        <v>MISSING</v>
      </c>
      <c r="U3228" s="208" t="str">
        <f t="shared" si="511"/>
        <v>MISSING</v>
      </c>
      <c r="X3228" s="56">
        <f t="shared" si="512"/>
        <v>-99</v>
      </c>
      <c r="Y3228" s="56">
        <f t="shared" si="513"/>
        <v>-99</v>
      </c>
      <c r="Z3228" s="56">
        <f t="shared" si="514"/>
        <v>-99</v>
      </c>
      <c r="AA3228" s="56">
        <f t="shared" si="515"/>
        <v>-99</v>
      </c>
      <c r="AB3228" s="56">
        <f t="shared" si="516"/>
        <v>-99</v>
      </c>
      <c r="AC3228" s="56">
        <f t="shared" si="517"/>
        <v>-99</v>
      </c>
      <c r="AD3228" s="3"/>
      <c r="AE3228" s="82">
        <f>IF(D3228=1, 'adjustment factor'!$D$4, IF(D3228=-9,-999,IF(D3228="",-999,0)))</f>
        <v>-999</v>
      </c>
      <c r="AF3228" s="82">
        <f>IF(F3228=1, 'adjustment factor'!$D$5, IF(F3228=-9,-999,IF(F3228="",-999,0)))</f>
        <v>-999</v>
      </c>
      <c r="AG3228" s="82">
        <f>IF(E3228=1, 'adjustment factor'!$D$6, IF(E3228=-9,-999,IF(E3228="",-999,0)))</f>
        <v>-999</v>
      </c>
      <c r="AH3228" s="82">
        <f>IF(K3228&gt;=45,'adjustment factor'!$D$7,IF(K3228=-9,-1200,IF(K3228="",-1200,0)))</f>
        <v>-1200</v>
      </c>
      <c r="AI3228" s="82">
        <f>IF(L3228=1, 'adjustment factor'!$D$8, IF(L3228=-9,-999,IF(L3228="",-999,0)))</f>
        <v>-999</v>
      </c>
      <c r="AJ3228" s="82">
        <f>IF(AND(M3228&gt;=1,M3228&lt;=4),'adjustment factor'!$D$9,IF(M3228=-9,-999,IF(M3228=98,-999,IF(M3228=99,-999,IF(M3228="",-999,0)))))</f>
        <v>-999</v>
      </c>
      <c r="AK3228" s="82">
        <f>IF(H3228=1, 'adjustment factor'!$D$10, IF(H3228=-9,-999,IF(H3228="",-999,0)))</f>
        <v>-999</v>
      </c>
      <c r="AL3228" s="82">
        <f>IF(G3228=1, 'adjustment factor'!$D$11, IF(G3228=-9,-999,IF(G3228="",-999,0)))</f>
        <v>-999</v>
      </c>
      <c r="AM3228" s="82">
        <f>IF(I3228=1, 'adjustment factor'!$D$12, IF(I3228=-9,-999,IF(I3228="",-999,0)))</f>
        <v>-999</v>
      </c>
      <c r="AN3228" s="82">
        <f>IF(J3228=1, 'adjustment factor'!$D$13, IF(J3228=-9,-999,IF(J3228="",-999,0)))</f>
        <v>-999</v>
      </c>
      <c r="AO3228" s="82" t="str">
        <f t="shared" si="518"/>
        <v>-999</v>
      </c>
      <c r="AP3228" s="82" t="str">
        <f t="shared" si="519"/>
        <v>MISSING</v>
      </c>
    </row>
    <row r="3229" spans="2:42">
      <c r="B3229" s="207"/>
      <c r="C3229" s="35">
        <v>3225</v>
      </c>
      <c r="D3229" s="161"/>
      <c r="E3229" s="161"/>
      <c r="F3229" s="161"/>
      <c r="G3229" s="161"/>
      <c r="H3229" s="161"/>
      <c r="I3229" s="161"/>
      <c r="J3229" s="161"/>
      <c r="K3229" s="161"/>
      <c r="L3229" s="161"/>
      <c r="M3229" s="161"/>
      <c r="N3229" s="171"/>
      <c r="O3229" s="171"/>
      <c r="P3229" s="171"/>
      <c r="Q3229" s="171"/>
      <c r="R3229" s="171"/>
      <c r="S3229" s="171"/>
      <c r="T3229" s="208" t="str">
        <f t="shared" si="510"/>
        <v>MISSING</v>
      </c>
      <c r="U3229" s="208" t="str">
        <f t="shared" si="511"/>
        <v>MISSING</v>
      </c>
      <c r="X3229" s="56">
        <f t="shared" si="512"/>
        <v>-99</v>
      </c>
      <c r="Y3229" s="56">
        <f t="shared" si="513"/>
        <v>-99</v>
      </c>
      <c r="Z3229" s="56">
        <f t="shared" si="514"/>
        <v>-99</v>
      </c>
      <c r="AA3229" s="56">
        <f t="shared" si="515"/>
        <v>-99</v>
      </c>
      <c r="AB3229" s="56">
        <f t="shared" si="516"/>
        <v>-99</v>
      </c>
      <c r="AC3229" s="56">
        <f t="shared" si="517"/>
        <v>-99</v>
      </c>
      <c r="AD3229" s="3"/>
      <c r="AE3229" s="82">
        <f>IF(D3229=1, 'adjustment factor'!$D$4, IF(D3229=-9,-999,IF(D3229="",-999,0)))</f>
        <v>-999</v>
      </c>
      <c r="AF3229" s="82">
        <f>IF(F3229=1, 'adjustment factor'!$D$5, IF(F3229=-9,-999,IF(F3229="",-999,0)))</f>
        <v>-999</v>
      </c>
      <c r="AG3229" s="82">
        <f>IF(E3229=1, 'adjustment factor'!$D$6, IF(E3229=-9,-999,IF(E3229="",-999,0)))</f>
        <v>-999</v>
      </c>
      <c r="AH3229" s="82">
        <f>IF(K3229&gt;=45,'adjustment factor'!$D$7,IF(K3229=-9,-1200,IF(K3229="",-1200,0)))</f>
        <v>-1200</v>
      </c>
      <c r="AI3229" s="82">
        <f>IF(L3229=1, 'adjustment factor'!$D$8, IF(L3229=-9,-999,IF(L3229="",-999,0)))</f>
        <v>-999</v>
      </c>
      <c r="AJ3229" s="82">
        <f>IF(AND(M3229&gt;=1,M3229&lt;=4),'adjustment factor'!$D$9,IF(M3229=-9,-999,IF(M3229=98,-999,IF(M3229=99,-999,IF(M3229="",-999,0)))))</f>
        <v>-999</v>
      </c>
      <c r="AK3229" s="82">
        <f>IF(H3229=1, 'adjustment factor'!$D$10, IF(H3229=-9,-999,IF(H3229="",-999,0)))</f>
        <v>-999</v>
      </c>
      <c r="AL3229" s="82">
        <f>IF(G3229=1, 'adjustment factor'!$D$11, IF(G3229=-9,-999,IF(G3229="",-999,0)))</f>
        <v>-999</v>
      </c>
      <c r="AM3229" s="82">
        <f>IF(I3229=1, 'adjustment factor'!$D$12, IF(I3229=-9,-999,IF(I3229="",-999,0)))</f>
        <v>-999</v>
      </c>
      <c r="AN3229" s="82">
        <f>IF(J3229=1, 'adjustment factor'!$D$13, IF(J3229=-9,-999,IF(J3229="",-999,0)))</f>
        <v>-999</v>
      </c>
      <c r="AO3229" s="82" t="str">
        <f t="shared" si="518"/>
        <v>-999</v>
      </c>
      <c r="AP3229" s="82" t="str">
        <f t="shared" si="519"/>
        <v>MISSING</v>
      </c>
    </row>
    <row r="3230" spans="2:42">
      <c r="B3230" s="207"/>
      <c r="C3230" s="35">
        <v>3226</v>
      </c>
      <c r="D3230" s="161"/>
      <c r="E3230" s="161"/>
      <c r="F3230" s="161"/>
      <c r="G3230" s="161"/>
      <c r="H3230" s="161"/>
      <c r="I3230" s="161"/>
      <c r="J3230" s="161"/>
      <c r="K3230" s="161"/>
      <c r="L3230" s="161"/>
      <c r="M3230" s="161"/>
      <c r="N3230" s="171"/>
      <c r="O3230" s="171"/>
      <c r="P3230" s="171"/>
      <c r="Q3230" s="171"/>
      <c r="R3230" s="171"/>
      <c r="S3230" s="171"/>
      <c r="T3230" s="208" t="str">
        <f t="shared" si="510"/>
        <v>MISSING</v>
      </c>
      <c r="U3230" s="208" t="str">
        <f t="shared" si="511"/>
        <v>MISSING</v>
      </c>
      <c r="X3230" s="56">
        <f t="shared" si="512"/>
        <v>-99</v>
      </c>
      <c r="Y3230" s="56">
        <f t="shared" si="513"/>
        <v>-99</v>
      </c>
      <c r="Z3230" s="56">
        <f t="shared" si="514"/>
        <v>-99</v>
      </c>
      <c r="AA3230" s="56">
        <f t="shared" si="515"/>
        <v>-99</v>
      </c>
      <c r="AB3230" s="56">
        <f t="shared" si="516"/>
        <v>-99</v>
      </c>
      <c r="AC3230" s="56">
        <f t="shared" si="517"/>
        <v>-99</v>
      </c>
      <c r="AD3230" s="3"/>
      <c r="AE3230" s="82">
        <f>IF(D3230=1, 'adjustment factor'!$D$4, IF(D3230=-9,-999,IF(D3230="",-999,0)))</f>
        <v>-999</v>
      </c>
      <c r="AF3230" s="82">
        <f>IF(F3230=1, 'adjustment factor'!$D$5, IF(F3230=-9,-999,IF(F3230="",-999,0)))</f>
        <v>-999</v>
      </c>
      <c r="AG3230" s="82">
        <f>IF(E3230=1, 'adjustment factor'!$D$6, IF(E3230=-9,-999,IF(E3230="",-999,0)))</f>
        <v>-999</v>
      </c>
      <c r="AH3230" s="82">
        <f>IF(K3230&gt;=45,'adjustment factor'!$D$7,IF(K3230=-9,-1200,IF(K3230="",-1200,0)))</f>
        <v>-1200</v>
      </c>
      <c r="AI3230" s="82">
        <f>IF(L3230=1, 'adjustment factor'!$D$8, IF(L3230=-9,-999,IF(L3230="",-999,0)))</f>
        <v>-999</v>
      </c>
      <c r="AJ3230" s="82">
        <f>IF(AND(M3230&gt;=1,M3230&lt;=4),'adjustment factor'!$D$9,IF(M3230=-9,-999,IF(M3230=98,-999,IF(M3230=99,-999,IF(M3230="",-999,0)))))</f>
        <v>-999</v>
      </c>
      <c r="AK3230" s="82">
        <f>IF(H3230=1, 'adjustment factor'!$D$10, IF(H3230=-9,-999,IF(H3230="",-999,0)))</f>
        <v>-999</v>
      </c>
      <c r="AL3230" s="82">
        <f>IF(G3230=1, 'adjustment factor'!$D$11, IF(G3230=-9,-999,IF(G3230="",-999,0)))</f>
        <v>-999</v>
      </c>
      <c r="AM3230" s="82">
        <f>IF(I3230=1, 'adjustment factor'!$D$12, IF(I3230=-9,-999,IF(I3230="",-999,0)))</f>
        <v>-999</v>
      </c>
      <c r="AN3230" s="82">
        <f>IF(J3230=1, 'adjustment factor'!$D$13, IF(J3230=-9,-999,IF(J3230="",-999,0)))</f>
        <v>-999</v>
      </c>
      <c r="AO3230" s="82" t="str">
        <f t="shared" si="518"/>
        <v>-999</v>
      </c>
      <c r="AP3230" s="82" t="str">
        <f t="shared" si="519"/>
        <v>MISSING</v>
      </c>
    </row>
    <row r="3231" spans="2:42">
      <c r="B3231" s="207"/>
      <c r="C3231" s="35">
        <v>3227</v>
      </c>
      <c r="D3231" s="161"/>
      <c r="E3231" s="161"/>
      <c r="F3231" s="161"/>
      <c r="G3231" s="161"/>
      <c r="H3231" s="161"/>
      <c r="I3231" s="161"/>
      <c r="J3231" s="161"/>
      <c r="K3231" s="161"/>
      <c r="L3231" s="161"/>
      <c r="M3231" s="161"/>
      <c r="N3231" s="171"/>
      <c r="O3231" s="171"/>
      <c r="P3231" s="171"/>
      <c r="Q3231" s="171"/>
      <c r="R3231" s="171"/>
      <c r="S3231" s="171"/>
      <c r="T3231" s="208" t="str">
        <f t="shared" si="510"/>
        <v>MISSING</v>
      </c>
      <c r="U3231" s="208" t="str">
        <f t="shared" si="511"/>
        <v>MISSING</v>
      </c>
      <c r="X3231" s="56">
        <f t="shared" si="512"/>
        <v>-99</v>
      </c>
      <c r="Y3231" s="56">
        <f t="shared" si="513"/>
        <v>-99</v>
      </c>
      <c r="Z3231" s="56">
        <f t="shared" si="514"/>
        <v>-99</v>
      </c>
      <c r="AA3231" s="56">
        <f t="shared" si="515"/>
        <v>-99</v>
      </c>
      <c r="AB3231" s="56">
        <f t="shared" si="516"/>
        <v>-99</v>
      </c>
      <c r="AC3231" s="56">
        <f t="shared" si="517"/>
        <v>-99</v>
      </c>
      <c r="AD3231" s="3"/>
      <c r="AE3231" s="82">
        <f>IF(D3231=1, 'adjustment factor'!$D$4, IF(D3231=-9,-999,IF(D3231="",-999,0)))</f>
        <v>-999</v>
      </c>
      <c r="AF3231" s="82">
        <f>IF(F3231=1, 'adjustment factor'!$D$5, IF(F3231=-9,-999,IF(F3231="",-999,0)))</f>
        <v>-999</v>
      </c>
      <c r="AG3231" s="82">
        <f>IF(E3231=1, 'adjustment factor'!$D$6, IF(E3231=-9,-999,IF(E3231="",-999,0)))</f>
        <v>-999</v>
      </c>
      <c r="AH3231" s="82">
        <f>IF(K3231&gt;=45,'adjustment factor'!$D$7,IF(K3231=-9,-1200,IF(K3231="",-1200,0)))</f>
        <v>-1200</v>
      </c>
      <c r="AI3231" s="82">
        <f>IF(L3231=1, 'adjustment factor'!$D$8, IF(L3231=-9,-999,IF(L3231="",-999,0)))</f>
        <v>-999</v>
      </c>
      <c r="AJ3231" s="82">
        <f>IF(AND(M3231&gt;=1,M3231&lt;=4),'adjustment factor'!$D$9,IF(M3231=-9,-999,IF(M3231=98,-999,IF(M3231=99,-999,IF(M3231="",-999,0)))))</f>
        <v>-999</v>
      </c>
      <c r="AK3231" s="82">
        <f>IF(H3231=1, 'adjustment factor'!$D$10, IF(H3231=-9,-999,IF(H3231="",-999,0)))</f>
        <v>-999</v>
      </c>
      <c r="AL3231" s="82">
        <f>IF(G3231=1, 'adjustment factor'!$D$11, IF(G3231=-9,-999,IF(G3231="",-999,0)))</f>
        <v>-999</v>
      </c>
      <c r="AM3231" s="82">
        <f>IF(I3231=1, 'adjustment factor'!$D$12, IF(I3231=-9,-999,IF(I3231="",-999,0)))</f>
        <v>-999</v>
      </c>
      <c r="AN3231" s="82">
        <f>IF(J3231=1, 'adjustment factor'!$D$13, IF(J3231=-9,-999,IF(J3231="",-999,0)))</f>
        <v>-999</v>
      </c>
      <c r="AO3231" s="82" t="str">
        <f t="shared" si="518"/>
        <v>-999</v>
      </c>
      <c r="AP3231" s="82" t="str">
        <f t="shared" si="519"/>
        <v>MISSING</v>
      </c>
    </row>
    <row r="3232" spans="2:42">
      <c r="B3232" s="207"/>
      <c r="C3232" s="35">
        <v>3228</v>
      </c>
      <c r="D3232" s="161"/>
      <c r="E3232" s="161"/>
      <c r="F3232" s="161"/>
      <c r="G3232" s="161"/>
      <c r="H3232" s="161"/>
      <c r="I3232" s="161"/>
      <c r="J3232" s="161"/>
      <c r="K3232" s="161"/>
      <c r="L3232" s="161"/>
      <c r="M3232" s="161"/>
      <c r="N3232" s="171"/>
      <c r="O3232" s="171"/>
      <c r="P3232" s="171"/>
      <c r="Q3232" s="171"/>
      <c r="R3232" s="171"/>
      <c r="S3232" s="171"/>
      <c r="T3232" s="208" t="str">
        <f t="shared" si="510"/>
        <v>MISSING</v>
      </c>
      <c r="U3232" s="208" t="str">
        <f t="shared" si="511"/>
        <v>MISSING</v>
      </c>
      <c r="X3232" s="56">
        <f t="shared" si="512"/>
        <v>-99</v>
      </c>
      <c r="Y3232" s="56">
        <f t="shared" si="513"/>
        <v>-99</v>
      </c>
      <c r="Z3232" s="56">
        <f t="shared" si="514"/>
        <v>-99</v>
      </c>
      <c r="AA3232" s="56">
        <f t="shared" si="515"/>
        <v>-99</v>
      </c>
      <c r="AB3232" s="56">
        <f t="shared" si="516"/>
        <v>-99</v>
      </c>
      <c r="AC3232" s="56">
        <f t="shared" si="517"/>
        <v>-99</v>
      </c>
      <c r="AD3232" s="3"/>
      <c r="AE3232" s="82">
        <f>IF(D3232=1, 'adjustment factor'!$D$4, IF(D3232=-9,-999,IF(D3232="",-999,0)))</f>
        <v>-999</v>
      </c>
      <c r="AF3232" s="82">
        <f>IF(F3232=1, 'adjustment factor'!$D$5, IF(F3232=-9,-999,IF(F3232="",-999,0)))</f>
        <v>-999</v>
      </c>
      <c r="AG3232" s="82">
        <f>IF(E3232=1, 'adjustment factor'!$D$6, IF(E3232=-9,-999,IF(E3232="",-999,0)))</f>
        <v>-999</v>
      </c>
      <c r="AH3232" s="82">
        <f>IF(K3232&gt;=45,'adjustment factor'!$D$7,IF(K3232=-9,-1200,IF(K3232="",-1200,0)))</f>
        <v>-1200</v>
      </c>
      <c r="AI3232" s="82">
        <f>IF(L3232=1, 'adjustment factor'!$D$8, IF(L3232=-9,-999,IF(L3232="",-999,0)))</f>
        <v>-999</v>
      </c>
      <c r="AJ3232" s="82">
        <f>IF(AND(M3232&gt;=1,M3232&lt;=4),'adjustment factor'!$D$9,IF(M3232=-9,-999,IF(M3232=98,-999,IF(M3232=99,-999,IF(M3232="",-999,0)))))</f>
        <v>-999</v>
      </c>
      <c r="AK3232" s="82">
        <f>IF(H3232=1, 'adjustment factor'!$D$10, IF(H3232=-9,-999,IF(H3232="",-999,0)))</f>
        <v>-999</v>
      </c>
      <c r="AL3232" s="82">
        <f>IF(G3232=1, 'adjustment factor'!$D$11, IF(G3232=-9,-999,IF(G3232="",-999,0)))</f>
        <v>-999</v>
      </c>
      <c r="AM3232" s="82">
        <f>IF(I3232=1, 'adjustment factor'!$D$12, IF(I3232=-9,-999,IF(I3232="",-999,0)))</f>
        <v>-999</v>
      </c>
      <c r="AN3232" s="82">
        <f>IF(J3232=1, 'adjustment factor'!$D$13, IF(J3232=-9,-999,IF(J3232="",-999,0)))</f>
        <v>-999</v>
      </c>
      <c r="AO3232" s="82" t="str">
        <f t="shared" si="518"/>
        <v>-999</v>
      </c>
      <c r="AP3232" s="82" t="str">
        <f t="shared" si="519"/>
        <v>MISSING</v>
      </c>
    </row>
    <row r="3233" spans="2:42">
      <c r="B3233" s="207"/>
      <c r="C3233" s="35">
        <v>3229</v>
      </c>
      <c r="D3233" s="161"/>
      <c r="E3233" s="161"/>
      <c r="F3233" s="161"/>
      <c r="G3233" s="161"/>
      <c r="H3233" s="161"/>
      <c r="I3233" s="161"/>
      <c r="J3233" s="161"/>
      <c r="K3233" s="161"/>
      <c r="L3233" s="161"/>
      <c r="M3233" s="161"/>
      <c r="N3233" s="171"/>
      <c r="O3233" s="171"/>
      <c r="P3233" s="171"/>
      <c r="Q3233" s="171"/>
      <c r="R3233" s="171"/>
      <c r="S3233" s="171"/>
      <c r="T3233" s="208" t="str">
        <f t="shared" si="510"/>
        <v>MISSING</v>
      </c>
      <c r="U3233" s="208" t="str">
        <f t="shared" si="511"/>
        <v>MISSING</v>
      </c>
      <c r="X3233" s="56">
        <f t="shared" si="512"/>
        <v>-99</v>
      </c>
      <c r="Y3233" s="56">
        <f t="shared" si="513"/>
        <v>-99</v>
      </c>
      <c r="Z3233" s="56">
        <f t="shared" si="514"/>
        <v>-99</v>
      </c>
      <c r="AA3233" s="56">
        <f t="shared" si="515"/>
        <v>-99</v>
      </c>
      <c r="AB3233" s="56">
        <f t="shared" si="516"/>
        <v>-99</v>
      </c>
      <c r="AC3233" s="56">
        <f t="shared" si="517"/>
        <v>-99</v>
      </c>
      <c r="AD3233" s="3"/>
      <c r="AE3233" s="82">
        <f>IF(D3233=1, 'adjustment factor'!$D$4, IF(D3233=-9,-999,IF(D3233="",-999,0)))</f>
        <v>-999</v>
      </c>
      <c r="AF3233" s="82">
        <f>IF(F3233=1, 'adjustment factor'!$D$5, IF(F3233=-9,-999,IF(F3233="",-999,0)))</f>
        <v>-999</v>
      </c>
      <c r="AG3233" s="82">
        <f>IF(E3233=1, 'adjustment factor'!$D$6, IF(E3233=-9,-999,IF(E3233="",-999,0)))</f>
        <v>-999</v>
      </c>
      <c r="AH3233" s="82">
        <f>IF(K3233&gt;=45,'adjustment factor'!$D$7,IF(K3233=-9,-1200,IF(K3233="",-1200,0)))</f>
        <v>-1200</v>
      </c>
      <c r="AI3233" s="82">
        <f>IF(L3233=1, 'adjustment factor'!$D$8, IF(L3233=-9,-999,IF(L3233="",-999,0)))</f>
        <v>-999</v>
      </c>
      <c r="AJ3233" s="82">
        <f>IF(AND(M3233&gt;=1,M3233&lt;=4),'adjustment factor'!$D$9,IF(M3233=-9,-999,IF(M3233=98,-999,IF(M3233=99,-999,IF(M3233="",-999,0)))))</f>
        <v>-999</v>
      </c>
      <c r="AK3233" s="82">
        <f>IF(H3233=1, 'adjustment factor'!$D$10, IF(H3233=-9,-999,IF(H3233="",-999,0)))</f>
        <v>-999</v>
      </c>
      <c r="AL3233" s="82">
        <f>IF(G3233=1, 'adjustment factor'!$D$11, IF(G3233=-9,-999,IF(G3233="",-999,0)))</f>
        <v>-999</v>
      </c>
      <c r="AM3233" s="82">
        <f>IF(I3233=1, 'adjustment factor'!$D$12, IF(I3233=-9,-999,IF(I3233="",-999,0)))</f>
        <v>-999</v>
      </c>
      <c r="AN3233" s="82">
        <f>IF(J3233=1, 'adjustment factor'!$D$13, IF(J3233=-9,-999,IF(J3233="",-999,0)))</f>
        <v>-999</v>
      </c>
      <c r="AO3233" s="82" t="str">
        <f t="shared" si="518"/>
        <v>-999</v>
      </c>
      <c r="AP3233" s="82" t="str">
        <f t="shared" si="519"/>
        <v>MISSING</v>
      </c>
    </row>
    <row r="3234" spans="2:42">
      <c r="B3234" s="207"/>
      <c r="C3234" s="35">
        <v>3230</v>
      </c>
      <c r="D3234" s="161"/>
      <c r="E3234" s="161"/>
      <c r="F3234" s="161"/>
      <c r="G3234" s="161"/>
      <c r="H3234" s="161"/>
      <c r="I3234" s="161"/>
      <c r="J3234" s="161"/>
      <c r="K3234" s="161"/>
      <c r="L3234" s="161"/>
      <c r="M3234" s="161"/>
      <c r="N3234" s="171"/>
      <c r="O3234" s="171"/>
      <c r="P3234" s="171"/>
      <c r="Q3234" s="171"/>
      <c r="R3234" s="171"/>
      <c r="S3234" s="171"/>
      <c r="T3234" s="208" t="str">
        <f t="shared" si="510"/>
        <v>MISSING</v>
      </c>
      <c r="U3234" s="208" t="str">
        <f t="shared" si="511"/>
        <v>MISSING</v>
      </c>
      <c r="X3234" s="56">
        <f t="shared" si="512"/>
        <v>-99</v>
      </c>
      <c r="Y3234" s="56">
        <f t="shared" si="513"/>
        <v>-99</v>
      </c>
      <c r="Z3234" s="56">
        <f t="shared" si="514"/>
        <v>-99</v>
      </c>
      <c r="AA3234" s="56">
        <f t="shared" si="515"/>
        <v>-99</v>
      </c>
      <c r="AB3234" s="56">
        <f t="shared" si="516"/>
        <v>-99</v>
      </c>
      <c r="AC3234" s="56">
        <f t="shared" si="517"/>
        <v>-99</v>
      </c>
      <c r="AD3234" s="3"/>
      <c r="AE3234" s="82">
        <f>IF(D3234=1, 'adjustment factor'!$D$4, IF(D3234=-9,-999,IF(D3234="",-999,0)))</f>
        <v>-999</v>
      </c>
      <c r="AF3234" s="82">
        <f>IF(F3234=1, 'adjustment factor'!$D$5, IF(F3234=-9,-999,IF(F3234="",-999,0)))</f>
        <v>-999</v>
      </c>
      <c r="AG3234" s="82">
        <f>IF(E3234=1, 'adjustment factor'!$D$6, IF(E3234=-9,-999,IF(E3234="",-999,0)))</f>
        <v>-999</v>
      </c>
      <c r="AH3234" s="82">
        <f>IF(K3234&gt;=45,'adjustment factor'!$D$7,IF(K3234=-9,-1200,IF(K3234="",-1200,0)))</f>
        <v>-1200</v>
      </c>
      <c r="AI3234" s="82">
        <f>IF(L3234=1, 'adjustment factor'!$D$8, IF(L3234=-9,-999,IF(L3234="",-999,0)))</f>
        <v>-999</v>
      </c>
      <c r="AJ3234" s="82">
        <f>IF(AND(M3234&gt;=1,M3234&lt;=4),'adjustment factor'!$D$9,IF(M3234=-9,-999,IF(M3234=98,-999,IF(M3234=99,-999,IF(M3234="",-999,0)))))</f>
        <v>-999</v>
      </c>
      <c r="AK3234" s="82">
        <f>IF(H3234=1, 'adjustment factor'!$D$10, IF(H3234=-9,-999,IF(H3234="",-999,0)))</f>
        <v>-999</v>
      </c>
      <c r="AL3234" s="82">
        <f>IF(G3234=1, 'adjustment factor'!$D$11, IF(G3234=-9,-999,IF(G3234="",-999,0)))</f>
        <v>-999</v>
      </c>
      <c r="AM3234" s="82">
        <f>IF(I3234=1, 'adjustment factor'!$D$12, IF(I3234=-9,-999,IF(I3234="",-999,0)))</f>
        <v>-999</v>
      </c>
      <c r="AN3234" s="82">
        <f>IF(J3234=1, 'adjustment factor'!$D$13, IF(J3234=-9,-999,IF(J3234="",-999,0)))</f>
        <v>-999</v>
      </c>
      <c r="AO3234" s="82" t="str">
        <f t="shared" si="518"/>
        <v>-999</v>
      </c>
      <c r="AP3234" s="82" t="str">
        <f t="shared" si="519"/>
        <v>MISSING</v>
      </c>
    </row>
    <row r="3235" spans="2:42">
      <c r="B3235" s="207"/>
      <c r="C3235" s="35">
        <v>3231</v>
      </c>
      <c r="D3235" s="161"/>
      <c r="E3235" s="161"/>
      <c r="F3235" s="161"/>
      <c r="G3235" s="161"/>
      <c r="H3235" s="161"/>
      <c r="I3235" s="161"/>
      <c r="J3235" s="161"/>
      <c r="K3235" s="161"/>
      <c r="L3235" s="161"/>
      <c r="M3235" s="161"/>
      <c r="N3235" s="171"/>
      <c r="O3235" s="171"/>
      <c r="P3235" s="171"/>
      <c r="Q3235" s="171"/>
      <c r="R3235" s="171"/>
      <c r="S3235" s="171"/>
      <c r="T3235" s="208" t="str">
        <f t="shared" si="510"/>
        <v>MISSING</v>
      </c>
      <c r="U3235" s="208" t="str">
        <f t="shared" si="511"/>
        <v>MISSING</v>
      </c>
      <c r="X3235" s="56">
        <f t="shared" si="512"/>
        <v>-99</v>
      </c>
      <c r="Y3235" s="56">
        <f t="shared" si="513"/>
        <v>-99</v>
      </c>
      <c r="Z3235" s="56">
        <f t="shared" si="514"/>
        <v>-99</v>
      </c>
      <c r="AA3235" s="56">
        <f t="shared" si="515"/>
        <v>-99</v>
      </c>
      <c r="AB3235" s="56">
        <f t="shared" si="516"/>
        <v>-99</v>
      </c>
      <c r="AC3235" s="56">
        <f t="shared" si="517"/>
        <v>-99</v>
      </c>
      <c r="AD3235" s="3"/>
      <c r="AE3235" s="82">
        <f>IF(D3235=1, 'adjustment factor'!$D$4, IF(D3235=-9,-999,IF(D3235="",-999,0)))</f>
        <v>-999</v>
      </c>
      <c r="AF3235" s="82">
        <f>IF(F3235=1, 'adjustment factor'!$D$5, IF(F3235=-9,-999,IF(F3235="",-999,0)))</f>
        <v>-999</v>
      </c>
      <c r="AG3235" s="82">
        <f>IF(E3235=1, 'adjustment factor'!$D$6, IF(E3235=-9,-999,IF(E3235="",-999,0)))</f>
        <v>-999</v>
      </c>
      <c r="AH3235" s="82">
        <f>IF(K3235&gt;=45,'adjustment factor'!$D$7,IF(K3235=-9,-1200,IF(K3235="",-1200,0)))</f>
        <v>-1200</v>
      </c>
      <c r="AI3235" s="82">
        <f>IF(L3235=1, 'adjustment factor'!$D$8, IF(L3235=-9,-999,IF(L3235="",-999,0)))</f>
        <v>-999</v>
      </c>
      <c r="AJ3235" s="82">
        <f>IF(AND(M3235&gt;=1,M3235&lt;=4),'adjustment factor'!$D$9,IF(M3235=-9,-999,IF(M3235=98,-999,IF(M3235=99,-999,IF(M3235="",-999,0)))))</f>
        <v>-999</v>
      </c>
      <c r="AK3235" s="82">
        <f>IF(H3235=1, 'adjustment factor'!$D$10, IF(H3235=-9,-999,IF(H3235="",-999,0)))</f>
        <v>-999</v>
      </c>
      <c r="AL3235" s="82">
        <f>IF(G3235=1, 'adjustment factor'!$D$11, IF(G3235=-9,-999,IF(G3235="",-999,0)))</f>
        <v>-999</v>
      </c>
      <c r="AM3235" s="82">
        <f>IF(I3235=1, 'adjustment factor'!$D$12, IF(I3235=-9,-999,IF(I3235="",-999,0)))</f>
        <v>-999</v>
      </c>
      <c r="AN3235" s="82">
        <f>IF(J3235=1, 'adjustment factor'!$D$13, IF(J3235=-9,-999,IF(J3235="",-999,0)))</f>
        <v>-999</v>
      </c>
      <c r="AO3235" s="82" t="str">
        <f t="shared" si="518"/>
        <v>-999</v>
      </c>
      <c r="AP3235" s="82" t="str">
        <f t="shared" si="519"/>
        <v>MISSING</v>
      </c>
    </row>
    <row r="3236" spans="2:42">
      <c r="B3236" s="207"/>
      <c r="C3236" s="35">
        <v>3232</v>
      </c>
      <c r="D3236" s="161"/>
      <c r="E3236" s="161"/>
      <c r="F3236" s="161"/>
      <c r="G3236" s="161"/>
      <c r="H3236" s="161"/>
      <c r="I3236" s="161"/>
      <c r="J3236" s="161"/>
      <c r="K3236" s="161"/>
      <c r="L3236" s="161"/>
      <c r="M3236" s="161"/>
      <c r="N3236" s="171"/>
      <c r="O3236" s="171"/>
      <c r="P3236" s="171"/>
      <c r="Q3236" s="171"/>
      <c r="R3236" s="171"/>
      <c r="S3236" s="171"/>
      <c r="T3236" s="208" t="str">
        <f t="shared" si="510"/>
        <v>MISSING</v>
      </c>
      <c r="U3236" s="208" t="str">
        <f t="shared" si="511"/>
        <v>MISSING</v>
      </c>
      <c r="X3236" s="56">
        <f t="shared" si="512"/>
        <v>-99</v>
      </c>
      <c r="Y3236" s="56">
        <f t="shared" si="513"/>
        <v>-99</v>
      </c>
      <c r="Z3236" s="56">
        <f t="shared" si="514"/>
        <v>-99</v>
      </c>
      <c r="AA3236" s="56">
        <f t="shared" si="515"/>
        <v>-99</v>
      </c>
      <c r="AB3236" s="56">
        <f t="shared" si="516"/>
        <v>-99</v>
      </c>
      <c r="AC3236" s="56">
        <f t="shared" si="517"/>
        <v>-99</v>
      </c>
      <c r="AD3236" s="3"/>
      <c r="AE3236" s="82">
        <f>IF(D3236=1, 'adjustment factor'!$D$4, IF(D3236=-9,-999,IF(D3236="",-999,0)))</f>
        <v>-999</v>
      </c>
      <c r="AF3236" s="82">
        <f>IF(F3236=1, 'adjustment factor'!$D$5, IF(F3236=-9,-999,IF(F3236="",-999,0)))</f>
        <v>-999</v>
      </c>
      <c r="AG3236" s="82">
        <f>IF(E3236=1, 'adjustment factor'!$D$6, IF(E3236=-9,-999,IF(E3236="",-999,0)))</f>
        <v>-999</v>
      </c>
      <c r="AH3236" s="82">
        <f>IF(K3236&gt;=45,'adjustment factor'!$D$7,IF(K3236=-9,-1200,IF(K3236="",-1200,0)))</f>
        <v>-1200</v>
      </c>
      <c r="AI3236" s="82">
        <f>IF(L3236=1, 'adjustment factor'!$D$8, IF(L3236=-9,-999,IF(L3236="",-999,0)))</f>
        <v>-999</v>
      </c>
      <c r="AJ3236" s="82">
        <f>IF(AND(M3236&gt;=1,M3236&lt;=4),'adjustment factor'!$D$9,IF(M3236=-9,-999,IF(M3236=98,-999,IF(M3236=99,-999,IF(M3236="",-999,0)))))</f>
        <v>-999</v>
      </c>
      <c r="AK3236" s="82">
        <f>IF(H3236=1, 'adjustment factor'!$D$10, IF(H3236=-9,-999,IF(H3236="",-999,0)))</f>
        <v>-999</v>
      </c>
      <c r="AL3236" s="82">
        <f>IF(G3236=1, 'adjustment factor'!$D$11, IF(G3236=-9,-999,IF(G3236="",-999,0)))</f>
        <v>-999</v>
      </c>
      <c r="AM3236" s="82">
        <f>IF(I3236=1, 'adjustment factor'!$D$12, IF(I3236=-9,-999,IF(I3236="",-999,0)))</f>
        <v>-999</v>
      </c>
      <c r="AN3236" s="82">
        <f>IF(J3236=1, 'adjustment factor'!$D$13, IF(J3236=-9,-999,IF(J3236="",-999,0)))</f>
        <v>-999</v>
      </c>
      <c r="AO3236" s="82" t="str">
        <f t="shared" si="518"/>
        <v>-999</v>
      </c>
      <c r="AP3236" s="82" t="str">
        <f t="shared" si="519"/>
        <v>MISSING</v>
      </c>
    </row>
    <row r="3237" spans="2:42">
      <c r="B3237" s="207"/>
      <c r="C3237" s="35">
        <v>3233</v>
      </c>
      <c r="D3237" s="161"/>
      <c r="E3237" s="161"/>
      <c r="F3237" s="161"/>
      <c r="G3237" s="161"/>
      <c r="H3237" s="161"/>
      <c r="I3237" s="161"/>
      <c r="J3237" s="161"/>
      <c r="K3237" s="161"/>
      <c r="L3237" s="161"/>
      <c r="M3237" s="161"/>
      <c r="N3237" s="171"/>
      <c r="O3237" s="171"/>
      <c r="P3237" s="171"/>
      <c r="Q3237" s="171"/>
      <c r="R3237" s="171"/>
      <c r="S3237" s="171"/>
      <c r="T3237" s="208" t="str">
        <f t="shared" si="510"/>
        <v>MISSING</v>
      </c>
      <c r="U3237" s="208" t="str">
        <f t="shared" si="511"/>
        <v>MISSING</v>
      </c>
      <c r="X3237" s="56">
        <f t="shared" si="512"/>
        <v>-99</v>
      </c>
      <c r="Y3237" s="56">
        <f t="shared" si="513"/>
        <v>-99</v>
      </c>
      <c r="Z3237" s="56">
        <f t="shared" si="514"/>
        <v>-99</v>
      </c>
      <c r="AA3237" s="56">
        <f t="shared" si="515"/>
        <v>-99</v>
      </c>
      <c r="AB3237" s="56">
        <f t="shared" si="516"/>
        <v>-99</v>
      </c>
      <c r="AC3237" s="56">
        <f t="shared" si="517"/>
        <v>-99</v>
      </c>
      <c r="AD3237" s="3"/>
      <c r="AE3237" s="82">
        <f>IF(D3237=1, 'adjustment factor'!$D$4, IF(D3237=-9,-999,IF(D3237="",-999,0)))</f>
        <v>-999</v>
      </c>
      <c r="AF3237" s="82">
        <f>IF(F3237=1, 'adjustment factor'!$D$5, IF(F3237=-9,-999,IF(F3237="",-999,0)))</f>
        <v>-999</v>
      </c>
      <c r="AG3237" s="82">
        <f>IF(E3237=1, 'adjustment factor'!$D$6, IF(E3237=-9,-999,IF(E3237="",-999,0)))</f>
        <v>-999</v>
      </c>
      <c r="AH3237" s="82">
        <f>IF(K3237&gt;=45,'adjustment factor'!$D$7,IF(K3237=-9,-1200,IF(K3237="",-1200,0)))</f>
        <v>-1200</v>
      </c>
      <c r="AI3237" s="82">
        <f>IF(L3237=1, 'adjustment factor'!$D$8, IF(L3237=-9,-999,IF(L3237="",-999,0)))</f>
        <v>-999</v>
      </c>
      <c r="AJ3237" s="82">
        <f>IF(AND(M3237&gt;=1,M3237&lt;=4),'adjustment factor'!$D$9,IF(M3237=-9,-999,IF(M3237=98,-999,IF(M3237=99,-999,IF(M3237="",-999,0)))))</f>
        <v>-999</v>
      </c>
      <c r="AK3237" s="82">
        <f>IF(H3237=1, 'adjustment factor'!$D$10, IF(H3237=-9,-999,IF(H3237="",-999,0)))</f>
        <v>-999</v>
      </c>
      <c r="AL3237" s="82">
        <f>IF(G3237=1, 'adjustment factor'!$D$11, IF(G3237=-9,-999,IF(G3237="",-999,0)))</f>
        <v>-999</v>
      </c>
      <c r="AM3237" s="82">
        <f>IF(I3237=1, 'adjustment factor'!$D$12, IF(I3237=-9,-999,IF(I3237="",-999,0)))</f>
        <v>-999</v>
      </c>
      <c r="AN3237" s="82">
        <f>IF(J3237=1, 'adjustment factor'!$D$13, IF(J3237=-9,-999,IF(J3237="",-999,0)))</f>
        <v>-999</v>
      </c>
      <c r="AO3237" s="82" t="str">
        <f t="shared" si="518"/>
        <v>-999</v>
      </c>
      <c r="AP3237" s="82" t="str">
        <f t="shared" si="519"/>
        <v>MISSING</v>
      </c>
    </row>
    <row r="3238" spans="2:42">
      <c r="B3238" s="207"/>
      <c r="C3238" s="35">
        <v>3234</v>
      </c>
      <c r="D3238" s="161"/>
      <c r="E3238" s="161"/>
      <c r="F3238" s="161"/>
      <c r="G3238" s="161"/>
      <c r="H3238" s="161"/>
      <c r="I3238" s="161"/>
      <c r="J3238" s="161"/>
      <c r="K3238" s="161"/>
      <c r="L3238" s="161"/>
      <c r="M3238" s="161"/>
      <c r="N3238" s="171"/>
      <c r="O3238" s="171"/>
      <c r="P3238" s="171"/>
      <c r="Q3238" s="171"/>
      <c r="R3238" s="171"/>
      <c r="S3238" s="171"/>
      <c r="T3238" s="208" t="str">
        <f t="shared" si="510"/>
        <v>MISSING</v>
      </c>
      <c r="U3238" s="208" t="str">
        <f t="shared" si="511"/>
        <v>MISSING</v>
      </c>
      <c r="X3238" s="56">
        <f t="shared" si="512"/>
        <v>-99</v>
      </c>
      <c r="Y3238" s="56">
        <f t="shared" si="513"/>
        <v>-99</v>
      </c>
      <c r="Z3238" s="56">
        <f t="shared" si="514"/>
        <v>-99</v>
      </c>
      <c r="AA3238" s="56">
        <f t="shared" si="515"/>
        <v>-99</v>
      </c>
      <c r="AB3238" s="56">
        <f t="shared" si="516"/>
        <v>-99</v>
      </c>
      <c r="AC3238" s="56">
        <f t="shared" si="517"/>
        <v>-99</v>
      </c>
      <c r="AD3238" s="3"/>
      <c r="AE3238" s="82">
        <f>IF(D3238=1, 'adjustment factor'!$D$4, IF(D3238=-9,-999,IF(D3238="",-999,0)))</f>
        <v>-999</v>
      </c>
      <c r="AF3238" s="82">
        <f>IF(F3238=1, 'adjustment factor'!$D$5, IF(F3238=-9,-999,IF(F3238="",-999,0)))</f>
        <v>-999</v>
      </c>
      <c r="AG3238" s="82">
        <f>IF(E3238=1, 'adjustment factor'!$D$6, IF(E3238=-9,-999,IF(E3238="",-999,0)))</f>
        <v>-999</v>
      </c>
      <c r="AH3238" s="82">
        <f>IF(K3238&gt;=45,'adjustment factor'!$D$7,IF(K3238=-9,-1200,IF(K3238="",-1200,0)))</f>
        <v>-1200</v>
      </c>
      <c r="AI3238" s="82">
        <f>IF(L3238=1, 'adjustment factor'!$D$8, IF(L3238=-9,-999,IF(L3238="",-999,0)))</f>
        <v>-999</v>
      </c>
      <c r="AJ3238" s="82">
        <f>IF(AND(M3238&gt;=1,M3238&lt;=4),'adjustment factor'!$D$9,IF(M3238=-9,-999,IF(M3238=98,-999,IF(M3238=99,-999,IF(M3238="",-999,0)))))</f>
        <v>-999</v>
      </c>
      <c r="AK3238" s="82">
        <f>IF(H3238=1, 'adjustment factor'!$D$10, IF(H3238=-9,-999,IF(H3238="",-999,0)))</f>
        <v>-999</v>
      </c>
      <c r="AL3238" s="82">
        <f>IF(G3238=1, 'adjustment factor'!$D$11, IF(G3238=-9,-999,IF(G3238="",-999,0)))</f>
        <v>-999</v>
      </c>
      <c r="AM3238" s="82">
        <f>IF(I3238=1, 'adjustment factor'!$D$12, IF(I3238=-9,-999,IF(I3238="",-999,0)))</f>
        <v>-999</v>
      </c>
      <c r="AN3238" s="82">
        <f>IF(J3238=1, 'adjustment factor'!$D$13, IF(J3238=-9,-999,IF(J3238="",-999,0)))</f>
        <v>-999</v>
      </c>
      <c r="AO3238" s="82" t="str">
        <f t="shared" si="518"/>
        <v>-999</v>
      </c>
      <c r="AP3238" s="82" t="str">
        <f t="shared" si="519"/>
        <v>MISSING</v>
      </c>
    </row>
    <row r="3239" spans="2:42">
      <c r="B3239" s="207"/>
      <c r="C3239" s="35">
        <v>3235</v>
      </c>
      <c r="D3239" s="161"/>
      <c r="E3239" s="161"/>
      <c r="F3239" s="161"/>
      <c r="G3239" s="161"/>
      <c r="H3239" s="161"/>
      <c r="I3239" s="161"/>
      <c r="J3239" s="161"/>
      <c r="K3239" s="161"/>
      <c r="L3239" s="161"/>
      <c r="M3239" s="161"/>
      <c r="N3239" s="171"/>
      <c r="O3239" s="171"/>
      <c r="P3239" s="171"/>
      <c r="Q3239" s="171"/>
      <c r="R3239" s="171"/>
      <c r="S3239" s="171"/>
      <c r="T3239" s="208" t="str">
        <f t="shared" si="510"/>
        <v>MISSING</v>
      </c>
      <c r="U3239" s="208" t="str">
        <f t="shared" si="511"/>
        <v>MISSING</v>
      </c>
      <c r="X3239" s="56">
        <f t="shared" si="512"/>
        <v>-99</v>
      </c>
      <c r="Y3239" s="56">
        <f t="shared" si="513"/>
        <v>-99</v>
      </c>
      <c r="Z3239" s="56">
        <f t="shared" si="514"/>
        <v>-99</v>
      </c>
      <c r="AA3239" s="56">
        <f t="shared" si="515"/>
        <v>-99</v>
      </c>
      <c r="AB3239" s="56">
        <f t="shared" si="516"/>
        <v>-99</v>
      </c>
      <c r="AC3239" s="56">
        <f t="shared" si="517"/>
        <v>-99</v>
      </c>
      <c r="AD3239" s="3"/>
      <c r="AE3239" s="82">
        <f>IF(D3239=1, 'adjustment factor'!$D$4, IF(D3239=-9,-999,IF(D3239="",-999,0)))</f>
        <v>-999</v>
      </c>
      <c r="AF3239" s="82">
        <f>IF(F3239=1, 'adjustment factor'!$D$5, IF(F3239=-9,-999,IF(F3239="",-999,0)))</f>
        <v>-999</v>
      </c>
      <c r="AG3239" s="82">
        <f>IF(E3239=1, 'adjustment factor'!$D$6, IF(E3239=-9,-999,IF(E3239="",-999,0)))</f>
        <v>-999</v>
      </c>
      <c r="AH3239" s="82">
        <f>IF(K3239&gt;=45,'adjustment factor'!$D$7,IF(K3239=-9,-1200,IF(K3239="",-1200,0)))</f>
        <v>-1200</v>
      </c>
      <c r="AI3239" s="82">
        <f>IF(L3239=1, 'adjustment factor'!$D$8, IF(L3239=-9,-999,IF(L3239="",-999,0)))</f>
        <v>-999</v>
      </c>
      <c r="AJ3239" s="82">
        <f>IF(AND(M3239&gt;=1,M3239&lt;=4),'adjustment factor'!$D$9,IF(M3239=-9,-999,IF(M3239=98,-999,IF(M3239=99,-999,IF(M3239="",-999,0)))))</f>
        <v>-999</v>
      </c>
      <c r="AK3239" s="82">
        <f>IF(H3239=1, 'adjustment factor'!$D$10, IF(H3239=-9,-999,IF(H3239="",-999,0)))</f>
        <v>-999</v>
      </c>
      <c r="AL3239" s="82">
        <f>IF(G3239=1, 'adjustment factor'!$D$11, IF(G3239=-9,-999,IF(G3239="",-999,0)))</f>
        <v>-999</v>
      </c>
      <c r="AM3239" s="82">
        <f>IF(I3239=1, 'adjustment factor'!$D$12, IF(I3239=-9,-999,IF(I3239="",-999,0)))</f>
        <v>-999</v>
      </c>
      <c r="AN3239" s="82">
        <f>IF(J3239=1, 'adjustment factor'!$D$13, IF(J3239=-9,-999,IF(J3239="",-999,0)))</f>
        <v>-999</v>
      </c>
      <c r="AO3239" s="82" t="str">
        <f t="shared" si="518"/>
        <v>-999</v>
      </c>
      <c r="AP3239" s="82" t="str">
        <f t="shared" si="519"/>
        <v>MISSING</v>
      </c>
    </row>
    <row r="3240" spans="2:42">
      <c r="B3240" s="207"/>
      <c r="C3240" s="35">
        <v>3236</v>
      </c>
      <c r="D3240" s="161"/>
      <c r="E3240" s="161"/>
      <c r="F3240" s="161"/>
      <c r="G3240" s="161"/>
      <c r="H3240" s="161"/>
      <c r="I3240" s="161"/>
      <c r="J3240" s="161"/>
      <c r="K3240" s="161"/>
      <c r="L3240" s="161"/>
      <c r="M3240" s="161"/>
      <c r="N3240" s="171"/>
      <c r="O3240" s="171"/>
      <c r="P3240" s="171"/>
      <c r="Q3240" s="171"/>
      <c r="R3240" s="171"/>
      <c r="S3240" s="171"/>
      <c r="T3240" s="208" t="str">
        <f t="shared" si="510"/>
        <v>MISSING</v>
      </c>
      <c r="U3240" s="208" t="str">
        <f t="shared" si="511"/>
        <v>MISSING</v>
      </c>
      <c r="X3240" s="56">
        <f t="shared" si="512"/>
        <v>-99</v>
      </c>
      <c r="Y3240" s="56">
        <f t="shared" si="513"/>
        <v>-99</v>
      </c>
      <c r="Z3240" s="56">
        <f t="shared" si="514"/>
        <v>-99</v>
      </c>
      <c r="AA3240" s="56">
        <f t="shared" si="515"/>
        <v>-99</v>
      </c>
      <c r="AB3240" s="56">
        <f t="shared" si="516"/>
        <v>-99</v>
      </c>
      <c r="AC3240" s="56">
        <f t="shared" si="517"/>
        <v>-99</v>
      </c>
      <c r="AD3240" s="3"/>
      <c r="AE3240" s="82">
        <f>IF(D3240=1, 'adjustment factor'!$D$4, IF(D3240=-9,-999,IF(D3240="",-999,0)))</f>
        <v>-999</v>
      </c>
      <c r="AF3240" s="82">
        <f>IF(F3240=1, 'adjustment factor'!$D$5, IF(F3240=-9,-999,IF(F3240="",-999,0)))</f>
        <v>-999</v>
      </c>
      <c r="AG3240" s="82">
        <f>IF(E3240=1, 'adjustment factor'!$D$6, IF(E3240=-9,-999,IF(E3240="",-999,0)))</f>
        <v>-999</v>
      </c>
      <c r="AH3240" s="82">
        <f>IF(K3240&gt;=45,'adjustment factor'!$D$7,IF(K3240=-9,-1200,IF(K3240="",-1200,0)))</f>
        <v>-1200</v>
      </c>
      <c r="AI3240" s="82">
        <f>IF(L3240=1, 'adjustment factor'!$D$8, IF(L3240=-9,-999,IF(L3240="",-999,0)))</f>
        <v>-999</v>
      </c>
      <c r="AJ3240" s="82">
        <f>IF(AND(M3240&gt;=1,M3240&lt;=4),'adjustment factor'!$D$9,IF(M3240=-9,-999,IF(M3240=98,-999,IF(M3240=99,-999,IF(M3240="",-999,0)))))</f>
        <v>-999</v>
      </c>
      <c r="AK3240" s="82">
        <f>IF(H3240=1, 'adjustment factor'!$D$10, IF(H3240=-9,-999,IF(H3240="",-999,0)))</f>
        <v>-999</v>
      </c>
      <c r="AL3240" s="82">
        <f>IF(G3240=1, 'adjustment factor'!$D$11, IF(G3240=-9,-999,IF(G3240="",-999,0)))</f>
        <v>-999</v>
      </c>
      <c r="AM3240" s="82">
        <f>IF(I3240=1, 'adjustment factor'!$D$12, IF(I3240=-9,-999,IF(I3240="",-999,0)))</f>
        <v>-999</v>
      </c>
      <c r="AN3240" s="82">
        <f>IF(J3240=1, 'adjustment factor'!$D$13, IF(J3240=-9,-999,IF(J3240="",-999,0)))</f>
        <v>-999</v>
      </c>
      <c r="AO3240" s="82" t="str">
        <f t="shared" si="518"/>
        <v>-999</v>
      </c>
      <c r="AP3240" s="82" t="str">
        <f t="shared" si="519"/>
        <v>MISSING</v>
      </c>
    </row>
    <row r="3241" spans="2:42">
      <c r="B3241" s="207"/>
      <c r="C3241" s="35">
        <v>3237</v>
      </c>
      <c r="D3241" s="161"/>
      <c r="E3241" s="161"/>
      <c r="F3241" s="161"/>
      <c r="G3241" s="161"/>
      <c r="H3241" s="161"/>
      <c r="I3241" s="161"/>
      <c r="J3241" s="161"/>
      <c r="K3241" s="161"/>
      <c r="L3241" s="161"/>
      <c r="M3241" s="161"/>
      <c r="N3241" s="171"/>
      <c r="O3241" s="171"/>
      <c r="P3241" s="171"/>
      <c r="Q3241" s="171"/>
      <c r="R3241" s="171"/>
      <c r="S3241" s="171"/>
      <c r="T3241" s="208" t="str">
        <f t="shared" si="510"/>
        <v>MISSING</v>
      </c>
      <c r="U3241" s="208" t="str">
        <f t="shared" si="511"/>
        <v>MISSING</v>
      </c>
      <c r="X3241" s="56">
        <f t="shared" si="512"/>
        <v>-99</v>
      </c>
      <c r="Y3241" s="56">
        <f t="shared" si="513"/>
        <v>-99</v>
      </c>
      <c r="Z3241" s="56">
        <f t="shared" si="514"/>
        <v>-99</v>
      </c>
      <c r="AA3241" s="56">
        <f t="shared" si="515"/>
        <v>-99</v>
      </c>
      <c r="AB3241" s="56">
        <f t="shared" si="516"/>
        <v>-99</v>
      </c>
      <c r="AC3241" s="56">
        <f t="shared" si="517"/>
        <v>-99</v>
      </c>
      <c r="AD3241" s="3"/>
      <c r="AE3241" s="82">
        <f>IF(D3241=1, 'adjustment factor'!$D$4, IF(D3241=-9,-999,IF(D3241="",-999,0)))</f>
        <v>-999</v>
      </c>
      <c r="AF3241" s="82">
        <f>IF(F3241=1, 'adjustment factor'!$D$5, IF(F3241=-9,-999,IF(F3241="",-999,0)))</f>
        <v>-999</v>
      </c>
      <c r="AG3241" s="82">
        <f>IF(E3241=1, 'adjustment factor'!$D$6, IF(E3241=-9,-999,IF(E3241="",-999,0)))</f>
        <v>-999</v>
      </c>
      <c r="AH3241" s="82">
        <f>IF(K3241&gt;=45,'adjustment factor'!$D$7,IF(K3241=-9,-1200,IF(K3241="",-1200,0)))</f>
        <v>-1200</v>
      </c>
      <c r="AI3241" s="82">
        <f>IF(L3241=1, 'adjustment factor'!$D$8, IF(L3241=-9,-999,IF(L3241="",-999,0)))</f>
        <v>-999</v>
      </c>
      <c r="AJ3241" s="82">
        <f>IF(AND(M3241&gt;=1,M3241&lt;=4),'adjustment factor'!$D$9,IF(M3241=-9,-999,IF(M3241=98,-999,IF(M3241=99,-999,IF(M3241="",-999,0)))))</f>
        <v>-999</v>
      </c>
      <c r="AK3241" s="82">
        <f>IF(H3241=1, 'adjustment factor'!$D$10, IF(H3241=-9,-999,IF(H3241="",-999,0)))</f>
        <v>-999</v>
      </c>
      <c r="AL3241" s="82">
        <f>IF(G3241=1, 'adjustment factor'!$D$11, IF(G3241=-9,-999,IF(G3241="",-999,0)))</f>
        <v>-999</v>
      </c>
      <c r="AM3241" s="82">
        <f>IF(I3241=1, 'adjustment factor'!$D$12, IF(I3241=-9,-999,IF(I3241="",-999,0)))</f>
        <v>-999</v>
      </c>
      <c r="AN3241" s="82">
        <f>IF(J3241=1, 'adjustment factor'!$D$13, IF(J3241=-9,-999,IF(J3241="",-999,0)))</f>
        <v>-999</v>
      </c>
      <c r="AO3241" s="82" t="str">
        <f t="shared" si="518"/>
        <v>-999</v>
      </c>
      <c r="AP3241" s="82" t="str">
        <f t="shared" si="519"/>
        <v>MISSING</v>
      </c>
    </row>
    <row r="3242" spans="2:42">
      <c r="B3242" s="207"/>
      <c r="C3242" s="35">
        <v>3238</v>
      </c>
      <c r="D3242" s="161"/>
      <c r="E3242" s="161"/>
      <c r="F3242" s="161"/>
      <c r="G3242" s="161"/>
      <c r="H3242" s="161"/>
      <c r="I3242" s="161"/>
      <c r="J3242" s="161"/>
      <c r="K3242" s="161"/>
      <c r="L3242" s="161"/>
      <c r="M3242" s="161"/>
      <c r="N3242" s="171"/>
      <c r="O3242" s="171"/>
      <c r="P3242" s="171"/>
      <c r="Q3242" s="171"/>
      <c r="R3242" s="171"/>
      <c r="S3242" s="171"/>
      <c r="T3242" s="208" t="str">
        <f t="shared" si="510"/>
        <v>MISSING</v>
      </c>
      <c r="U3242" s="208" t="str">
        <f t="shared" si="511"/>
        <v>MISSING</v>
      </c>
      <c r="X3242" s="56">
        <f t="shared" si="512"/>
        <v>-99</v>
      </c>
      <c r="Y3242" s="56">
        <f t="shared" si="513"/>
        <v>-99</v>
      </c>
      <c r="Z3242" s="56">
        <f t="shared" si="514"/>
        <v>-99</v>
      </c>
      <c r="AA3242" s="56">
        <f t="shared" si="515"/>
        <v>-99</v>
      </c>
      <c r="AB3242" s="56">
        <f t="shared" si="516"/>
        <v>-99</v>
      </c>
      <c r="AC3242" s="56">
        <f t="shared" si="517"/>
        <v>-99</v>
      </c>
      <c r="AD3242" s="3"/>
      <c r="AE3242" s="82">
        <f>IF(D3242=1, 'adjustment factor'!$D$4, IF(D3242=-9,-999,IF(D3242="",-999,0)))</f>
        <v>-999</v>
      </c>
      <c r="AF3242" s="82">
        <f>IF(F3242=1, 'adjustment factor'!$D$5, IF(F3242=-9,-999,IF(F3242="",-999,0)))</f>
        <v>-999</v>
      </c>
      <c r="AG3242" s="82">
        <f>IF(E3242=1, 'adjustment factor'!$D$6, IF(E3242=-9,-999,IF(E3242="",-999,0)))</f>
        <v>-999</v>
      </c>
      <c r="AH3242" s="82">
        <f>IF(K3242&gt;=45,'adjustment factor'!$D$7,IF(K3242=-9,-1200,IF(K3242="",-1200,0)))</f>
        <v>-1200</v>
      </c>
      <c r="AI3242" s="82">
        <f>IF(L3242=1, 'adjustment factor'!$D$8, IF(L3242=-9,-999,IF(L3242="",-999,0)))</f>
        <v>-999</v>
      </c>
      <c r="AJ3242" s="82">
        <f>IF(AND(M3242&gt;=1,M3242&lt;=4),'adjustment factor'!$D$9,IF(M3242=-9,-999,IF(M3242=98,-999,IF(M3242=99,-999,IF(M3242="",-999,0)))))</f>
        <v>-999</v>
      </c>
      <c r="AK3242" s="82">
        <f>IF(H3242=1, 'adjustment factor'!$D$10, IF(H3242=-9,-999,IF(H3242="",-999,0)))</f>
        <v>-999</v>
      </c>
      <c r="AL3242" s="82">
        <f>IF(G3242=1, 'adjustment factor'!$D$11, IF(G3242=-9,-999,IF(G3242="",-999,0)))</f>
        <v>-999</v>
      </c>
      <c r="AM3242" s="82">
        <f>IF(I3242=1, 'adjustment factor'!$D$12, IF(I3242=-9,-999,IF(I3242="",-999,0)))</f>
        <v>-999</v>
      </c>
      <c r="AN3242" s="82">
        <f>IF(J3242=1, 'adjustment factor'!$D$13, IF(J3242=-9,-999,IF(J3242="",-999,0)))</f>
        <v>-999</v>
      </c>
      <c r="AO3242" s="82" t="str">
        <f t="shared" si="518"/>
        <v>-999</v>
      </c>
      <c r="AP3242" s="82" t="str">
        <f t="shared" si="519"/>
        <v>MISSING</v>
      </c>
    </row>
    <row r="3243" spans="2:42">
      <c r="B3243" s="207"/>
      <c r="C3243" s="35">
        <v>3239</v>
      </c>
      <c r="D3243" s="161"/>
      <c r="E3243" s="161"/>
      <c r="F3243" s="161"/>
      <c r="G3243" s="161"/>
      <c r="H3243" s="161"/>
      <c r="I3243" s="161"/>
      <c r="J3243" s="161"/>
      <c r="K3243" s="161"/>
      <c r="L3243" s="161"/>
      <c r="M3243" s="161"/>
      <c r="N3243" s="171"/>
      <c r="O3243" s="171"/>
      <c r="P3243" s="171"/>
      <c r="Q3243" s="171"/>
      <c r="R3243" s="171"/>
      <c r="S3243" s="171"/>
      <c r="T3243" s="208" t="str">
        <f t="shared" si="510"/>
        <v>MISSING</v>
      </c>
      <c r="U3243" s="208" t="str">
        <f t="shared" si="511"/>
        <v>MISSING</v>
      </c>
      <c r="X3243" s="56">
        <f t="shared" si="512"/>
        <v>-99</v>
      </c>
      <c r="Y3243" s="56">
        <f t="shared" si="513"/>
        <v>-99</v>
      </c>
      <c r="Z3243" s="56">
        <f t="shared" si="514"/>
        <v>-99</v>
      </c>
      <c r="AA3243" s="56">
        <f t="shared" si="515"/>
        <v>-99</v>
      </c>
      <c r="AB3243" s="56">
        <f t="shared" si="516"/>
        <v>-99</v>
      </c>
      <c r="AC3243" s="56">
        <f t="shared" si="517"/>
        <v>-99</v>
      </c>
      <c r="AD3243" s="3"/>
      <c r="AE3243" s="82">
        <f>IF(D3243=1, 'adjustment factor'!$D$4, IF(D3243=-9,-999,IF(D3243="",-999,0)))</f>
        <v>-999</v>
      </c>
      <c r="AF3243" s="82">
        <f>IF(F3243=1, 'adjustment factor'!$D$5, IF(F3243=-9,-999,IF(F3243="",-999,0)))</f>
        <v>-999</v>
      </c>
      <c r="AG3243" s="82">
        <f>IF(E3243=1, 'adjustment factor'!$D$6, IF(E3243=-9,-999,IF(E3243="",-999,0)))</f>
        <v>-999</v>
      </c>
      <c r="AH3243" s="82">
        <f>IF(K3243&gt;=45,'adjustment factor'!$D$7,IF(K3243=-9,-1200,IF(K3243="",-1200,0)))</f>
        <v>-1200</v>
      </c>
      <c r="AI3243" s="82">
        <f>IF(L3243=1, 'adjustment factor'!$D$8, IF(L3243=-9,-999,IF(L3243="",-999,0)))</f>
        <v>-999</v>
      </c>
      <c r="AJ3243" s="82">
        <f>IF(AND(M3243&gt;=1,M3243&lt;=4),'adjustment factor'!$D$9,IF(M3243=-9,-999,IF(M3243=98,-999,IF(M3243=99,-999,IF(M3243="",-999,0)))))</f>
        <v>-999</v>
      </c>
      <c r="AK3243" s="82">
        <f>IF(H3243=1, 'adjustment factor'!$D$10, IF(H3243=-9,-999,IF(H3243="",-999,0)))</f>
        <v>-999</v>
      </c>
      <c r="AL3243" s="82">
        <f>IF(G3243=1, 'adjustment factor'!$D$11, IF(G3243=-9,-999,IF(G3243="",-999,0)))</f>
        <v>-999</v>
      </c>
      <c r="AM3243" s="82">
        <f>IF(I3243=1, 'adjustment factor'!$D$12, IF(I3243=-9,-999,IF(I3243="",-999,0)))</f>
        <v>-999</v>
      </c>
      <c r="AN3243" s="82">
        <f>IF(J3243=1, 'adjustment factor'!$D$13, IF(J3243=-9,-999,IF(J3243="",-999,0)))</f>
        <v>-999</v>
      </c>
      <c r="AO3243" s="82" t="str">
        <f t="shared" si="518"/>
        <v>-999</v>
      </c>
      <c r="AP3243" s="82" t="str">
        <f t="shared" si="519"/>
        <v>MISSING</v>
      </c>
    </row>
    <row r="3244" spans="2:42">
      <c r="B3244" s="207"/>
      <c r="C3244" s="35">
        <v>3240</v>
      </c>
      <c r="D3244" s="161"/>
      <c r="E3244" s="161"/>
      <c r="F3244" s="161"/>
      <c r="G3244" s="161"/>
      <c r="H3244" s="161"/>
      <c r="I3244" s="161"/>
      <c r="J3244" s="161"/>
      <c r="K3244" s="161"/>
      <c r="L3244" s="161"/>
      <c r="M3244" s="161"/>
      <c r="N3244" s="171"/>
      <c r="O3244" s="171"/>
      <c r="P3244" s="171"/>
      <c r="Q3244" s="171"/>
      <c r="R3244" s="171"/>
      <c r="S3244" s="171"/>
      <c r="T3244" s="208" t="str">
        <f t="shared" si="510"/>
        <v>MISSING</v>
      </c>
      <c r="U3244" s="208" t="str">
        <f t="shared" si="511"/>
        <v>MISSING</v>
      </c>
      <c r="X3244" s="56">
        <f t="shared" si="512"/>
        <v>-99</v>
      </c>
      <c r="Y3244" s="56">
        <f t="shared" si="513"/>
        <v>-99</v>
      </c>
      <c r="Z3244" s="56">
        <f t="shared" si="514"/>
        <v>-99</v>
      </c>
      <c r="AA3244" s="56">
        <f t="shared" si="515"/>
        <v>-99</v>
      </c>
      <c r="AB3244" s="56">
        <f t="shared" si="516"/>
        <v>-99</v>
      </c>
      <c r="AC3244" s="56">
        <f t="shared" si="517"/>
        <v>-99</v>
      </c>
      <c r="AD3244" s="3"/>
      <c r="AE3244" s="82">
        <f>IF(D3244=1, 'adjustment factor'!$D$4, IF(D3244=-9,-999,IF(D3244="",-999,0)))</f>
        <v>-999</v>
      </c>
      <c r="AF3244" s="82">
        <f>IF(F3244=1, 'adjustment factor'!$D$5, IF(F3244=-9,-999,IF(F3244="",-999,0)))</f>
        <v>-999</v>
      </c>
      <c r="AG3244" s="82">
        <f>IF(E3244=1, 'adjustment factor'!$D$6, IF(E3244=-9,-999,IF(E3244="",-999,0)))</f>
        <v>-999</v>
      </c>
      <c r="AH3244" s="82">
        <f>IF(K3244&gt;=45,'adjustment factor'!$D$7,IF(K3244=-9,-1200,IF(K3244="",-1200,0)))</f>
        <v>-1200</v>
      </c>
      <c r="AI3244" s="82">
        <f>IF(L3244=1, 'adjustment factor'!$D$8, IF(L3244=-9,-999,IF(L3244="",-999,0)))</f>
        <v>-999</v>
      </c>
      <c r="AJ3244" s="82">
        <f>IF(AND(M3244&gt;=1,M3244&lt;=4),'adjustment factor'!$D$9,IF(M3244=-9,-999,IF(M3244=98,-999,IF(M3244=99,-999,IF(M3244="",-999,0)))))</f>
        <v>-999</v>
      </c>
      <c r="AK3244" s="82">
        <f>IF(H3244=1, 'adjustment factor'!$D$10, IF(H3244=-9,-999,IF(H3244="",-999,0)))</f>
        <v>-999</v>
      </c>
      <c r="AL3244" s="82">
        <f>IF(G3244=1, 'adjustment factor'!$D$11, IF(G3244=-9,-999,IF(G3244="",-999,0)))</f>
        <v>-999</v>
      </c>
      <c r="AM3244" s="82">
        <f>IF(I3244=1, 'adjustment factor'!$D$12, IF(I3244=-9,-999,IF(I3244="",-999,0)))</f>
        <v>-999</v>
      </c>
      <c r="AN3244" s="82">
        <f>IF(J3244=1, 'adjustment factor'!$D$13, IF(J3244=-9,-999,IF(J3244="",-999,0)))</f>
        <v>-999</v>
      </c>
      <c r="AO3244" s="82" t="str">
        <f t="shared" si="518"/>
        <v>-999</v>
      </c>
      <c r="AP3244" s="82" t="str">
        <f t="shared" si="519"/>
        <v>MISSING</v>
      </c>
    </row>
    <row r="3245" spans="2:42">
      <c r="B3245" s="207"/>
      <c r="C3245" s="35">
        <v>3241</v>
      </c>
      <c r="D3245" s="161"/>
      <c r="E3245" s="161"/>
      <c r="F3245" s="161"/>
      <c r="G3245" s="161"/>
      <c r="H3245" s="161"/>
      <c r="I3245" s="161"/>
      <c r="J3245" s="161"/>
      <c r="K3245" s="161"/>
      <c r="L3245" s="161"/>
      <c r="M3245" s="161"/>
      <c r="N3245" s="171"/>
      <c r="O3245" s="171"/>
      <c r="P3245" s="171"/>
      <c r="Q3245" s="171"/>
      <c r="R3245" s="171"/>
      <c r="S3245" s="171"/>
      <c r="T3245" s="208" t="str">
        <f t="shared" si="510"/>
        <v>MISSING</v>
      </c>
      <c r="U3245" s="208" t="str">
        <f t="shared" si="511"/>
        <v>MISSING</v>
      </c>
      <c r="X3245" s="56">
        <f t="shared" si="512"/>
        <v>-99</v>
      </c>
      <c r="Y3245" s="56">
        <f t="shared" si="513"/>
        <v>-99</v>
      </c>
      <c r="Z3245" s="56">
        <f t="shared" si="514"/>
        <v>-99</v>
      </c>
      <c r="AA3245" s="56">
        <f t="shared" si="515"/>
        <v>-99</v>
      </c>
      <c r="AB3245" s="56">
        <f t="shared" si="516"/>
        <v>-99</v>
      </c>
      <c r="AC3245" s="56">
        <f t="shared" si="517"/>
        <v>-99</v>
      </c>
      <c r="AD3245" s="3"/>
      <c r="AE3245" s="82">
        <f>IF(D3245=1, 'adjustment factor'!$D$4, IF(D3245=-9,-999,IF(D3245="",-999,0)))</f>
        <v>-999</v>
      </c>
      <c r="AF3245" s="82">
        <f>IF(F3245=1, 'adjustment factor'!$D$5, IF(F3245=-9,-999,IF(F3245="",-999,0)))</f>
        <v>-999</v>
      </c>
      <c r="AG3245" s="82">
        <f>IF(E3245=1, 'adjustment factor'!$D$6, IF(E3245=-9,-999,IF(E3245="",-999,0)))</f>
        <v>-999</v>
      </c>
      <c r="AH3245" s="82">
        <f>IF(K3245&gt;=45,'adjustment factor'!$D$7,IF(K3245=-9,-1200,IF(K3245="",-1200,0)))</f>
        <v>-1200</v>
      </c>
      <c r="AI3245" s="82">
        <f>IF(L3245=1, 'adjustment factor'!$D$8, IF(L3245=-9,-999,IF(L3245="",-999,0)))</f>
        <v>-999</v>
      </c>
      <c r="AJ3245" s="82">
        <f>IF(AND(M3245&gt;=1,M3245&lt;=4),'adjustment factor'!$D$9,IF(M3245=-9,-999,IF(M3245=98,-999,IF(M3245=99,-999,IF(M3245="",-999,0)))))</f>
        <v>-999</v>
      </c>
      <c r="AK3245" s="82">
        <f>IF(H3245=1, 'adjustment factor'!$D$10, IF(H3245=-9,-999,IF(H3245="",-999,0)))</f>
        <v>-999</v>
      </c>
      <c r="AL3245" s="82">
        <f>IF(G3245=1, 'adjustment factor'!$D$11, IF(G3245=-9,-999,IF(G3245="",-999,0)))</f>
        <v>-999</v>
      </c>
      <c r="AM3245" s="82">
        <f>IF(I3245=1, 'adjustment factor'!$D$12, IF(I3245=-9,-999,IF(I3245="",-999,0)))</f>
        <v>-999</v>
      </c>
      <c r="AN3245" s="82">
        <f>IF(J3245=1, 'adjustment factor'!$D$13, IF(J3245=-9,-999,IF(J3245="",-999,0)))</f>
        <v>-999</v>
      </c>
      <c r="AO3245" s="82" t="str">
        <f t="shared" si="518"/>
        <v>-999</v>
      </c>
      <c r="AP3245" s="82" t="str">
        <f t="shared" si="519"/>
        <v>MISSING</v>
      </c>
    </row>
    <row r="3246" spans="2:42">
      <c r="B3246" s="207"/>
      <c r="C3246" s="35">
        <v>3242</v>
      </c>
      <c r="D3246" s="161"/>
      <c r="E3246" s="161"/>
      <c r="F3246" s="161"/>
      <c r="G3246" s="161"/>
      <c r="H3246" s="161"/>
      <c r="I3246" s="161"/>
      <c r="J3246" s="161"/>
      <c r="K3246" s="161"/>
      <c r="L3246" s="161"/>
      <c r="M3246" s="161"/>
      <c r="N3246" s="171"/>
      <c r="O3246" s="171"/>
      <c r="P3246" s="171"/>
      <c r="Q3246" s="171"/>
      <c r="R3246" s="171"/>
      <c r="S3246" s="171"/>
      <c r="T3246" s="208" t="str">
        <f t="shared" si="510"/>
        <v>MISSING</v>
      </c>
      <c r="U3246" s="208" t="str">
        <f t="shared" si="511"/>
        <v>MISSING</v>
      </c>
      <c r="X3246" s="56">
        <f t="shared" si="512"/>
        <v>-99</v>
      </c>
      <c r="Y3246" s="56">
        <f t="shared" si="513"/>
        <v>-99</v>
      </c>
      <c r="Z3246" s="56">
        <f t="shared" si="514"/>
        <v>-99</v>
      </c>
      <c r="AA3246" s="56">
        <f t="shared" si="515"/>
        <v>-99</v>
      </c>
      <c r="AB3246" s="56">
        <f t="shared" si="516"/>
        <v>-99</v>
      </c>
      <c r="AC3246" s="56">
        <f t="shared" si="517"/>
        <v>-99</v>
      </c>
      <c r="AD3246" s="3"/>
      <c r="AE3246" s="82">
        <f>IF(D3246=1, 'adjustment factor'!$D$4, IF(D3246=-9,-999,IF(D3246="",-999,0)))</f>
        <v>-999</v>
      </c>
      <c r="AF3246" s="82">
        <f>IF(F3246=1, 'adjustment factor'!$D$5, IF(F3246=-9,-999,IF(F3246="",-999,0)))</f>
        <v>-999</v>
      </c>
      <c r="AG3246" s="82">
        <f>IF(E3246=1, 'adjustment factor'!$D$6, IF(E3246=-9,-999,IF(E3246="",-999,0)))</f>
        <v>-999</v>
      </c>
      <c r="AH3246" s="82">
        <f>IF(K3246&gt;=45,'adjustment factor'!$D$7,IF(K3246=-9,-1200,IF(K3246="",-1200,0)))</f>
        <v>-1200</v>
      </c>
      <c r="AI3246" s="82">
        <f>IF(L3246=1, 'adjustment factor'!$D$8, IF(L3246=-9,-999,IF(L3246="",-999,0)))</f>
        <v>-999</v>
      </c>
      <c r="AJ3246" s="82">
        <f>IF(AND(M3246&gt;=1,M3246&lt;=4),'adjustment factor'!$D$9,IF(M3246=-9,-999,IF(M3246=98,-999,IF(M3246=99,-999,IF(M3246="",-999,0)))))</f>
        <v>-999</v>
      </c>
      <c r="AK3246" s="82">
        <f>IF(H3246=1, 'adjustment factor'!$D$10, IF(H3246=-9,-999,IF(H3246="",-999,0)))</f>
        <v>-999</v>
      </c>
      <c r="AL3246" s="82">
        <f>IF(G3246=1, 'adjustment factor'!$D$11, IF(G3246=-9,-999,IF(G3246="",-999,0)))</f>
        <v>-999</v>
      </c>
      <c r="AM3246" s="82">
        <f>IF(I3246=1, 'adjustment factor'!$D$12, IF(I3246=-9,-999,IF(I3246="",-999,0)))</f>
        <v>-999</v>
      </c>
      <c r="AN3246" s="82">
        <f>IF(J3246=1, 'adjustment factor'!$D$13, IF(J3246=-9,-999,IF(J3246="",-999,0)))</f>
        <v>-999</v>
      </c>
      <c r="AO3246" s="82" t="str">
        <f t="shared" si="518"/>
        <v>-999</v>
      </c>
      <c r="AP3246" s="82" t="str">
        <f t="shared" si="519"/>
        <v>MISSING</v>
      </c>
    </row>
    <row r="3247" spans="2:42">
      <c r="B3247" s="207"/>
      <c r="C3247" s="35">
        <v>3243</v>
      </c>
      <c r="D3247" s="161"/>
      <c r="E3247" s="161"/>
      <c r="F3247" s="161"/>
      <c r="G3247" s="161"/>
      <c r="H3247" s="161"/>
      <c r="I3247" s="161"/>
      <c r="J3247" s="161"/>
      <c r="K3247" s="161"/>
      <c r="L3247" s="161"/>
      <c r="M3247" s="161"/>
      <c r="N3247" s="171"/>
      <c r="O3247" s="171"/>
      <c r="P3247" s="171"/>
      <c r="Q3247" s="171"/>
      <c r="R3247" s="171"/>
      <c r="S3247" s="171"/>
      <c r="T3247" s="208" t="str">
        <f t="shared" si="510"/>
        <v>MISSING</v>
      </c>
      <c r="U3247" s="208" t="str">
        <f t="shared" si="511"/>
        <v>MISSING</v>
      </c>
      <c r="X3247" s="56">
        <f t="shared" si="512"/>
        <v>-99</v>
      </c>
      <c r="Y3247" s="56">
        <f t="shared" si="513"/>
        <v>-99</v>
      </c>
      <c r="Z3247" s="56">
        <f t="shared" si="514"/>
        <v>-99</v>
      </c>
      <c r="AA3247" s="56">
        <f t="shared" si="515"/>
        <v>-99</v>
      </c>
      <c r="AB3247" s="56">
        <f t="shared" si="516"/>
        <v>-99</v>
      </c>
      <c r="AC3247" s="56">
        <f t="shared" si="517"/>
        <v>-99</v>
      </c>
      <c r="AD3247" s="3"/>
      <c r="AE3247" s="82">
        <f>IF(D3247=1, 'adjustment factor'!$D$4, IF(D3247=-9,-999,IF(D3247="",-999,0)))</f>
        <v>-999</v>
      </c>
      <c r="AF3247" s="82">
        <f>IF(F3247=1, 'adjustment factor'!$D$5, IF(F3247=-9,-999,IF(F3247="",-999,0)))</f>
        <v>-999</v>
      </c>
      <c r="AG3247" s="82">
        <f>IF(E3247=1, 'adjustment factor'!$D$6, IF(E3247=-9,-999,IF(E3247="",-999,0)))</f>
        <v>-999</v>
      </c>
      <c r="AH3247" s="82">
        <f>IF(K3247&gt;=45,'adjustment factor'!$D$7,IF(K3247=-9,-1200,IF(K3247="",-1200,0)))</f>
        <v>-1200</v>
      </c>
      <c r="AI3247" s="82">
        <f>IF(L3247=1, 'adjustment factor'!$D$8, IF(L3247=-9,-999,IF(L3247="",-999,0)))</f>
        <v>-999</v>
      </c>
      <c r="AJ3247" s="82">
        <f>IF(AND(M3247&gt;=1,M3247&lt;=4),'adjustment factor'!$D$9,IF(M3247=-9,-999,IF(M3247=98,-999,IF(M3247=99,-999,IF(M3247="",-999,0)))))</f>
        <v>-999</v>
      </c>
      <c r="AK3247" s="82">
        <f>IF(H3247=1, 'adjustment factor'!$D$10, IF(H3247=-9,-999,IF(H3247="",-999,0)))</f>
        <v>-999</v>
      </c>
      <c r="AL3247" s="82">
        <f>IF(G3247=1, 'adjustment factor'!$D$11, IF(G3247=-9,-999,IF(G3247="",-999,0)))</f>
        <v>-999</v>
      </c>
      <c r="AM3247" s="82">
        <f>IF(I3247=1, 'adjustment factor'!$D$12, IF(I3247=-9,-999,IF(I3247="",-999,0)))</f>
        <v>-999</v>
      </c>
      <c r="AN3247" s="82">
        <f>IF(J3247=1, 'adjustment factor'!$D$13, IF(J3247=-9,-999,IF(J3247="",-999,0)))</f>
        <v>-999</v>
      </c>
      <c r="AO3247" s="82" t="str">
        <f t="shared" si="518"/>
        <v>-999</v>
      </c>
      <c r="AP3247" s="82" t="str">
        <f t="shared" si="519"/>
        <v>MISSING</v>
      </c>
    </row>
    <row r="3248" spans="2:42">
      <c r="B3248" s="207"/>
      <c r="C3248" s="35">
        <v>3244</v>
      </c>
      <c r="D3248" s="161"/>
      <c r="E3248" s="161"/>
      <c r="F3248" s="161"/>
      <c r="G3248" s="161"/>
      <c r="H3248" s="161"/>
      <c r="I3248" s="161"/>
      <c r="J3248" s="161"/>
      <c r="K3248" s="161"/>
      <c r="L3248" s="161"/>
      <c r="M3248" s="161"/>
      <c r="N3248" s="171"/>
      <c r="O3248" s="171"/>
      <c r="P3248" s="171"/>
      <c r="Q3248" s="171"/>
      <c r="R3248" s="171"/>
      <c r="S3248" s="171"/>
      <c r="T3248" s="208" t="str">
        <f t="shared" si="510"/>
        <v>MISSING</v>
      </c>
      <c r="U3248" s="208" t="str">
        <f t="shared" si="511"/>
        <v>MISSING</v>
      </c>
      <c r="X3248" s="56">
        <f t="shared" si="512"/>
        <v>-99</v>
      </c>
      <c r="Y3248" s="56">
        <f t="shared" si="513"/>
        <v>-99</v>
      </c>
      <c r="Z3248" s="56">
        <f t="shared" si="514"/>
        <v>-99</v>
      </c>
      <c r="AA3248" s="56">
        <f t="shared" si="515"/>
        <v>-99</v>
      </c>
      <c r="AB3248" s="56">
        <f t="shared" si="516"/>
        <v>-99</v>
      </c>
      <c r="AC3248" s="56">
        <f t="shared" si="517"/>
        <v>-99</v>
      </c>
      <c r="AD3248" s="3"/>
      <c r="AE3248" s="82">
        <f>IF(D3248=1, 'adjustment factor'!$D$4, IF(D3248=-9,-999,IF(D3248="",-999,0)))</f>
        <v>-999</v>
      </c>
      <c r="AF3248" s="82">
        <f>IF(F3248=1, 'adjustment factor'!$D$5, IF(F3248=-9,-999,IF(F3248="",-999,0)))</f>
        <v>-999</v>
      </c>
      <c r="AG3248" s="82">
        <f>IF(E3248=1, 'adjustment factor'!$D$6, IF(E3248=-9,-999,IF(E3248="",-999,0)))</f>
        <v>-999</v>
      </c>
      <c r="AH3248" s="82">
        <f>IF(K3248&gt;=45,'adjustment factor'!$D$7,IF(K3248=-9,-1200,IF(K3248="",-1200,0)))</f>
        <v>-1200</v>
      </c>
      <c r="AI3248" s="82">
        <f>IF(L3248=1, 'adjustment factor'!$D$8, IF(L3248=-9,-999,IF(L3248="",-999,0)))</f>
        <v>-999</v>
      </c>
      <c r="AJ3248" s="82">
        <f>IF(AND(M3248&gt;=1,M3248&lt;=4),'adjustment factor'!$D$9,IF(M3248=-9,-999,IF(M3248=98,-999,IF(M3248=99,-999,IF(M3248="",-999,0)))))</f>
        <v>-999</v>
      </c>
      <c r="AK3248" s="82">
        <f>IF(H3248=1, 'adjustment factor'!$D$10, IF(H3248=-9,-999,IF(H3248="",-999,0)))</f>
        <v>-999</v>
      </c>
      <c r="AL3248" s="82">
        <f>IF(G3248=1, 'adjustment factor'!$D$11, IF(G3248=-9,-999,IF(G3248="",-999,0)))</f>
        <v>-999</v>
      </c>
      <c r="AM3248" s="82">
        <f>IF(I3248=1, 'adjustment factor'!$D$12, IF(I3248=-9,-999,IF(I3248="",-999,0)))</f>
        <v>-999</v>
      </c>
      <c r="AN3248" s="82">
        <f>IF(J3248=1, 'adjustment factor'!$D$13, IF(J3248=-9,-999,IF(J3248="",-999,0)))</f>
        <v>-999</v>
      </c>
      <c r="AO3248" s="82" t="str">
        <f t="shared" si="518"/>
        <v>-999</v>
      </c>
      <c r="AP3248" s="82" t="str">
        <f t="shared" si="519"/>
        <v>MISSING</v>
      </c>
    </row>
    <row r="3249" spans="2:42">
      <c r="B3249" s="207"/>
      <c r="C3249" s="35">
        <v>3245</v>
      </c>
      <c r="D3249" s="161"/>
      <c r="E3249" s="161"/>
      <c r="F3249" s="161"/>
      <c r="G3249" s="161"/>
      <c r="H3249" s="161"/>
      <c r="I3249" s="161"/>
      <c r="J3249" s="161"/>
      <c r="K3249" s="161"/>
      <c r="L3249" s="161"/>
      <c r="M3249" s="161"/>
      <c r="N3249" s="171"/>
      <c r="O3249" s="171"/>
      <c r="P3249" s="171"/>
      <c r="Q3249" s="171"/>
      <c r="R3249" s="171"/>
      <c r="S3249" s="171"/>
      <c r="T3249" s="208" t="str">
        <f t="shared" si="510"/>
        <v>MISSING</v>
      </c>
      <c r="U3249" s="208" t="str">
        <f t="shared" si="511"/>
        <v>MISSING</v>
      </c>
      <c r="X3249" s="56">
        <f t="shared" si="512"/>
        <v>-99</v>
      </c>
      <c r="Y3249" s="56">
        <f t="shared" si="513"/>
        <v>-99</v>
      </c>
      <c r="Z3249" s="56">
        <f t="shared" si="514"/>
        <v>-99</v>
      </c>
      <c r="AA3249" s="56">
        <f t="shared" si="515"/>
        <v>-99</v>
      </c>
      <c r="AB3249" s="56">
        <f t="shared" si="516"/>
        <v>-99</v>
      </c>
      <c r="AC3249" s="56">
        <f t="shared" si="517"/>
        <v>-99</v>
      </c>
      <c r="AD3249" s="3"/>
      <c r="AE3249" s="82">
        <f>IF(D3249=1, 'adjustment factor'!$D$4, IF(D3249=-9,-999,IF(D3249="",-999,0)))</f>
        <v>-999</v>
      </c>
      <c r="AF3249" s="82">
        <f>IF(F3249=1, 'adjustment factor'!$D$5, IF(F3249=-9,-999,IF(F3249="",-999,0)))</f>
        <v>-999</v>
      </c>
      <c r="AG3249" s="82">
        <f>IF(E3249=1, 'adjustment factor'!$D$6, IF(E3249=-9,-999,IF(E3249="",-999,0)))</f>
        <v>-999</v>
      </c>
      <c r="AH3249" s="82">
        <f>IF(K3249&gt;=45,'adjustment factor'!$D$7,IF(K3249=-9,-1200,IF(K3249="",-1200,0)))</f>
        <v>-1200</v>
      </c>
      <c r="AI3249" s="82">
        <f>IF(L3249=1, 'adjustment factor'!$D$8, IF(L3249=-9,-999,IF(L3249="",-999,0)))</f>
        <v>-999</v>
      </c>
      <c r="AJ3249" s="82">
        <f>IF(AND(M3249&gt;=1,M3249&lt;=4),'adjustment factor'!$D$9,IF(M3249=-9,-999,IF(M3249=98,-999,IF(M3249=99,-999,IF(M3249="",-999,0)))))</f>
        <v>-999</v>
      </c>
      <c r="AK3249" s="82">
        <f>IF(H3249=1, 'adjustment factor'!$D$10, IF(H3249=-9,-999,IF(H3249="",-999,0)))</f>
        <v>-999</v>
      </c>
      <c r="AL3249" s="82">
        <f>IF(G3249=1, 'adjustment factor'!$D$11, IF(G3249=-9,-999,IF(G3249="",-999,0)))</f>
        <v>-999</v>
      </c>
      <c r="AM3249" s="82">
        <f>IF(I3249=1, 'adjustment factor'!$D$12, IF(I3249=-9,-999,IF(I3249="",-999,0)))</f>
        <v>-999</v>
      </c>
      <c r="AN3249" s="82">
        <f>IF(J3249=1, 'adjustment factor'!$D$13, IF(J3249=-9,-999,IF(J3249="",-999,0)))</f>
        <v>-999</v>
      </c>
      <c r="AO3249" s="82" t="str">
        <f t="shared" si="518"/>
        <v>-999</v>
      </c>
      <c r="AP3249" s="82" t="str">
        <f t="shared" si="519"/>
        <v>MISSING</v>
      </c>
    </row>
    <row r="3250" spans="2:42">
      <c r="B3250" s="207"/>
      <c r="C3250" s="35">
        <v>3246</v>
      </c>
      <c r="D3250" s="161"/>
      <c r="E3250" s="161"/>
      <c r="F3250" s="161"/>
      <c r="G3250" s="161"/>
      <c r="H3250" s="161"/>
      <c r="I3250" s="161"/>
      <c r="J3250" s="161"/>
      <c r="K3250" s="161"/>
      <c r="L3250" s="161"/>
      <c r="M3250" s="161"/>
      <c r="N3250" s="171"/>
      <c r="O3250" s="171"/>
      <c r="P3250" s="171"/>
      <c r="Q3250" s="171"/>
      <c r="R3250" s="171"/>
      <c r="S3250" s="171"/>
      <c r="T3250" s="208" t="str">
        <f t="shared" si="510"/>
        <v>MISSING</v>
      </c>
      <c r="U3250" s="208" t="str">
        <f t="shared" si="511"/>
        <v>MISSING</v>
      </c>
      <c r="X3250" s="56">
        <f t="shared" si="512"/>
        <v>-99</v>
      </c>
      <c r="Y3250" s="56">
        <f t="shared" si="513"/>
        <v>-99</v>
      </c>
      <c r="Z3250" s="56">
        <f t="shared" si="514"/>
        <v>-99</v>
      </c>
      <c r="AA3250" s="56">
        <f t="shared" si="515"/>
        <v>-99</v>
      </c>
      <c r="AB3250" s="56">
        <f t="shared" si="516"/>
        <v>-99</v>
      </c>
      <c r="AC3250" s="56">
        <f t="shared" si="517"/>
        <v>-99</v>
      </c>
      <c r="AD3250" s="3"/>
      <c r="AE3250" s="82">
        <f>IF(D3250=1, 'adjustment factor'!$D$4, IF(D3250=-9,-999,IF(D3250="",-999,0)))</f>
        <v>-999</v>
      </c>
      <c r="AF3250" s="82">
        <f>IF(F3250=1, 'adjustment factor'!$D$5, IF(F3250=-9,-999,IF(F3250="",-999,0)))</f>
        <v>-999</v>
      </c>
      <c r="AG3250" s="82">
        <f>IF(E3250=1, 'adjustment factor'!$D$6, IF(E3250=-9,-999,IF(E3250="",-999,0)))</f>
        <v>-999</v>
      </c>
      <c r="AH3250" s="82">
        <f>IF(K3250&gt;=45,'adjustment factor'!$D$7,IF(K3250=-9,-1200,IF(K3250="",-1200,0)))</f>
        <v>-1200</v>
      </c>
      <c r="AI3250" s="82">
        <f>IF(L3250=1, 'adjustment factor'!$D$8, IF(L3250=-9,-999,IF(L3250="",-999,0)))</f>
        <v>-999</v>
      </c>
      <c r="AJ3250" s="82">
        <f>IF(AND(M3250&gt;=1,M3250&lt;=4),'adjustment factor'!$D$9,IF(M3250=-9,-999,IF(M3250=98,-999,IF(M3250=99,-999,IF(M3250="",-999,0)))))</f>
        <v>-999</v>
      </c>
      <c r="AK3250" s="82">
        <f>IF(H3250=1, 'adjustment factor'!$D$10, IF(H3250=-9,-999,IF(H3250="",-999,0)))</f>
        <v>-999</v>
      </c>
      <c r="AL3250" s="82">
        <f>IF(G3250=1, 'adjustment factor'!$D$11, IF(G3250=-9,-999,IF(G3250="",-999,0)))</f>
        <v>-999</v>
      </c>
      <c r="AM3250" s="82">
        <f>IF(I3250=1, 'adjustment factor'!$D$12, IF(I3250=-9,-999,IF(I3250="",-999,0)))</f>
        <v>-999</v>
      </c>
      <c r="AN3250" s="82">
        <f>IF(J3250=1, 'adjustment factor'!$D$13, IF(J3250=-9,-999,IF(J3250="",-999,0)))</f>
        <v>-999</v>
      </c>
      <c r="AO3250" s="82" t="str">
        <f t="shared" si="518"/>
        <v>-999</v>
      </c>
      <c r="AP3250" s="82" t="str">
        <f t="shared" si="519"/>
        <v>MISSING</v>
      </c>
    </row>
    <row r="3251" spans="2:42">
      <c r="B3251" s="207"/>
      <c r="C3251" s="35">
        <v>3247</v>
      </c>
      <c r="D3251" s="161"/>
      <c r="E3251" s="161"/>
      <c r="F3251" s="161"/>
      <c r="G3251" s="161"/>
      <c r="H3251" s="161"/>
      <c r="I3251" s="161"/>
      <c r="J3251" s="161"/>
      <c r="K3251" s="161"/>
      <c r="L3251" s="161"/>
      <c r="M3251" s="161"/>
      <c r="N3251" s="171"/>
      <c r="O3251" s="171"/>
      <c r="P3251" s="171"/>
      <c r="Q3251" s="171"/>
      <c r="R3251" s="171"/>
      <c r="S3251" s="171"/>
      <c r="T3251" s="208" t="str">
        <f t="shared" si="510"/>
        <v>MISSING</v>
      </c>
      <c r="U3251" s="208" t="str">
        <f t="shared" si="511"/>
        <v>MISSING</v>
      </c>
      <c r="X3251" s="56">
        <f t="shared" si="512"/>
        <v>-99</v>
      </c>
      <c r="Y3251" s="56">
        <f t="shared" si="513"/>
        <v>-99</v>
      </c>
      <c r="Z3251" s="56">
        <f t="shared" si="514"/>
        <v>-99</v>
      </c>
      <c r="AA3251" s="56">
        <f t="shared" si="515"/>
        <v>-99</v>
      </c>
      <c r="AB3251" s="56">
        <f t="shared" si="516"/>
        <v>-99</v>
      </c>
      <c r="AC3251" s="56">
        <f t="shared" si="517"/>
        <v>-99</v>
      </c>
      <c r="AD3251" s="3"/>
      <c r="AE3251" s="82">
        <f>IF(D3251=1, 'adjustment factor'!$D$4, IF(D3251=-9,-999,IF(D3251="",-999,0)))</f>
        <v>-999</v>
      </c>
      <c r="AF3251" s="82">
        <f>IF(F3251=1, 'adjustment factor'!$D$5, IF(F3251=-9,-999,IF(F3251="",-999,0)))</f>
        <v>-999</v>
      </c>
      <c r="AG3251" s="82">
        <f>IF(E3251=1, 'adjustment factor'!$D$6, IF(E3251=-9,-999,IF(E3251="",-999,0)))</f>
        <v>-999</v>
      </c>
      <c r="AH3251" s="82">
        <f>IF(K3251&gt;=45,'adjustment factor'!$D$7,IF(K3251=-9,-1200,IF(K3251="",-1200,0)))</f>
        <v>-1200</v>
      </c>
      <c r="AI3251" s="82">
        <f>IF(L3251=1, 'adjustment factor'!$D$8, IF(L3251=-9,-999,IF(L3251="",-999,0)))</f>
        <v>-999</v>
      </c>
      <c r="AJ3251" s="82">
        <f>IF(AND(M3251&gt;=1,M3251&lt;=4),'adjustment factor'!$D$9,IF(M3251=-9,-999,IF(M3251=98,-999,IF(M3251=99,-999,IF(M3251="",-999,0)))))</f>
        <v>-999</v>
      </c>
      <c r="AK3251" s="82">
        <f>IF(H3251=1, 'adjustment factor'!$D$10, IF(H3251=-9,-999,IF(H3251="",-999,0)))</f>
        <v>-999</v>
      </c>
      <c r="AL3251" s="82">
        <f>IF(G3251=1, 'adjustment factor'!$D$11, IF(G3251=-9,-999,IF(G3251="",-999,0)))</f>
        <v>-999</v>
      </c>
      <c r="AM3251" s="82">
        <f>IF(I3251=1, 'adjustment factor'!$D$12, IF(I3251=-9,-999,IF(I3251="",-999,0)))</f>
        <v>-999</v>
      </c>
      <c r="AN3251" s="82">
        <f>IF(J3251=1, 'adjustment factor'!$D$13, IF(J3251=-9,-999,IF(J3251="",-999,0)))</f>
        <v>-999</v>
      </c>
      <c r="AO3251" s="82" t="str">
        <f t="shared" si="518"/>
        <v>-999</v>
      </c>
      <c r="AP3251" s="82" t="str">
        <f t="shared" si="519"/>
        <v>MISSING</v>
      </c>
    </row>
    <row r="3252" spans="2:42">
      <c r="B3252" s="207"/>
      <c r="C3252" s="35">
        <v>3248</v>
      </c>
      <c r="D3252" s="161"/>
      <c r="E3252" s="161"/>
      <c r="F3252" s="161"/>
      <c r="G3252" s="161"/>
      <c r="H3252" s="161"/>
      <c r="I3252" s="161"/>
      <c r="J3252" s="161"/>
      <c r="K3252" s="161"/>
      <c r="L3252" s="161"/>
      <c r="M3252" s="161"/>
      <c r="N3252" s="171"/>
      <c r="O3252" s="171"/>
      <c r="P3252" s="171"/>
      <c r="Q3252" s="171"/>
      <c r="R3252" s="171"/>
      <c r="S3252" s="171"/>
      <c r="T3252" s="208" t="str">
        <f t="shared" si="510"/>
        <v>MISSING</v>
      </c>
      <c r="U3252" s="208" t="str">
        <f t="shared" si="511"/>
        <v>MISSING</v>
      </c>
      <c r="X3252" s="56">
        <f t="shared" si="512"/>
        <v>-99</v>
      </c>
      <c r="Y3252" s="56">
        <f t="shared" si="513"/>
        <v>-99</v>
      </c>
      <c r="Z3252" s="56">
        <f t="shared" si="514"/>
        <v>-99</v>
      </c>
      <c r="AA3252" s="56">
        <f t="shared" si="515"/>
        <v>-99</v>
      </c>
      <c r="AB3252" s="56">
        <f t="shared" si="516"/>
        <v>-99</v>
      </c>
      <c r="AC3252" s="56">
        <f t="shared" si="517"/>
        <v>-99</v>
      </c>
      <c r="AD3252" s="3"/>
      <c r="AE3252" s="82">
        <f>IF(D3252=1, 'adjustment factor'!$D$4, IF(D3252=-9,-999,IF(D3252="",-999,0)))</f>
        <v>-999</v>
      </c>
      <c r="AF3252" s="82">
        <f>IF(F3252=1, 'adjustment factor'!$D$5, IF(F3252=-9,-999,IF(F3252="",-999,0)))</f>
        <v>-999</v>
      </c>
      <c r="AG3252" s="82">
        <f>IF(E3252=1, 'adjustment factor'!$D$6, IF(E3252=-9,-999,IF(E3252="",-999,0)))</f>
        <v>-999</v>
      </c>
      <c r="AH3252" s="82">
        <f>IF(K3252&gt;=45,'adjustment factor'!$D$7,IF(K3252=-9,-1200,IF(K3252="",-1200,0)))</f>
        <v>-1200</v>
      </c>
      <c r="AI3252" s="82">
        <f>IF(L3252=1, 'adjustment factor'!$D$8, IF(L3252=-9,-999,IF(L3252="",-999,0)))</f>
        <v>-999</v>
      </c>
      <c r="AJ3252" s="82">
        <f>IF(AND(M3252&gt;=1,M3252&lt;=4),'adjustment factor'!$D$9,IF(M3252=-9,-999,IF(M3252=98,-999,IF(M3252=99,-999,IF(M3252="",-999,0)))))</f>
        <v>-999</v>
      </c>
      <c r="AK3252" s="82">
        <f>IF(H3252=1, 'adjustment factor'!$D$10, IF(H3252=-9,-999,IF(H3252="",-999,0)))</f>
        <v>-999</v>
      </c>
      <c r="AL3252" s="82">
        <f>IF(G3252=1, 'adjustment factor'!$D$11, IF(G3252=-9,-999,IF(G3252="",-999,0)))</f>
        <v>-999</v>
      </c>
      <c r="AM3252" s="82">
        <f>IF(I3252=1, 'adjustment factor'!$D$12, IF(I3252=-9,-999,IF(I3252="",-999,0)))</f>
        <v>-999</v>
      </c>
      <c r="AN3252" s="82">
        <f>IF(J3252=1, 'adjustment factor'!$D$13, IF(J3252=-9,-999,IF(J3252="",-999,0)))</f>
        <v>-999</v>
      </c>
      <c r="AO3252" s="82" t="str">
        <f t="shared" si="518"/>
        <v>-999</v>
      </c>
      <c r="AP3252" s="82" t="str">
        <f t="shared" si="519"/>
        <v>MISSING</v>
      </c>
    </row>
    <row r="3253" spans="2:42">
      <c r="B3253" s="207"/>
      <c r="C3253" s="35">
        <v>3249</v>
      </c>
      <c r="D3253" s="161"/>
      <c r="E3253" s="161"/>
      <c r="F3253" s="161"/>
      <c r="G3253" s="161"/>
      <c r="H3253" s="161"/>
      <c r="I3253" s="161"/>
      <c r="J3253" s="161"/>
      <c r="K3253" s="161"/>
      <c r="L3253" s="161"/>
      <c r="M3253" s="161"/>
      <c r="N3253" s="171"/>
      <c r="O3253" s="171"/>
      <c r="P3253" s="171"/>
      <c r="Q3253" s="171"/>
      <c r="R3253" s="171"/>
      <c r="S3253" s="171"/>
      <c r="T3253" s="208" t="str">
        <f t="shared" si="510"/>
        <v>MISSING</v>
      </c>
      <c r="U3253" s="208" t="str">
        <f t="shared" si="511"/>
        <v>MISSING</v>
      </c>
      <c r="X3253" s="56">
        <f t="shared" si="512"/>
        <v>-99</v>
      </c>
      <c r="Y3253" s="56">
        <f t="shared" si="513"/>
        <v>-99</v>
      </c>
      <c r="Z3253" s="56">
        <f t="shared" si="514"/>
        <v>-99</v>
      </c>
      <c r="AA3253" s="56">
        <f t="shared" si="515"/>
        <v>-99</v>
      </c>
      <c r="AB3253" s="56">
        <f t="shared" si="516"/>
        <v>-99</v>
      </c>
      <c r="AC3253" s="56">
        <f t="shared" si="517"/>
        <v>-99</v>
      </c>
      <c r="AD3253" s="3"/>
      <c r="AE3253" s="82">
        <f>IF(D3253=1, 'adjustment factor'!$D$4, IF(D3253=-9,-999,IF(D3253="",-999,0)))</f>
        <v>-999</v>
      </c>
      <c r="AF3253" s="82">
        <f>IF(F3253=1, 'adjustment factor'!$D$5, IF(F3253=-9,-999,IF(F3253="",-999,0)))</f>
        <v>-999</v>
      </c>
      <c r="AG3253" s="82">
        <f>IF(E3253=1, 'adjustment factor'!$D$6, IF(E3253=-9,-999,IF(E3253="",-999,0)))</f>
        <v>-999</v>
      </c>
      <c r="AH3253" s="82">
        <f>IF(K3253&gt;=45,'adjustment factor'!$D$7,IF(K3253=-9,-1200,IF(K3253="",-1200,0)))</f>
        <v>-1200</v>
      </c>
      <c r="AI3253" s="82">
        <f>IF(L3253=1, 'adjustment factor'!$D$8, IF(L3253=-9,-999,IF(L3253="",-999,0)))</f>
        <v>-999</v>
      </c>
      <c r="AJ3253" s="82">
        <f>IF(AND(M3253&gt;=1,M3253&lt;=4),'adjustment factor'!$D$9,IF(M3253=-9,-999,IF(M3253=98,-999,IF(M3253=99,-999,IF(M3253="",-999,0)))))</f>
        <v>-999</v>
      </c>
      <c r="AK3253" s="82">
        <f>IF(H3253=1, 'adjustment factor'!$D$10, IF(H3253=-9,-999,IF(H3253="",-999,0)))</f>
        <v>-999</v>
      </c>
      <c r="AL3253" s="82">
        <f>IF(G3253=1, 'adjustment factor'!$D$11, IF(G3253=-9,-999,IF(G3253="",-999,0)))</f>
        <v>-999</v>
      </c>
      <c r="AM3253" s="82">
        <f>IF(I3253=1, 'adjustment factor'!$D$12, IF(I3253=-9,-999,IF(I3253="",-999,0)))</f>
        <v>-999</v>
      </c>
      <c r="AN3253" s="82">
        <f>IF(J3253=1, 'adjustment factor'!$D$13, IF(J3253=-9,-999,IF(J3253="",-999,0)))</f>
        <v>-999</v>
      </c>
      <c r="AO3253" s="82" t="str">
        <f t="shared" si="518"/>
        <v>-999</v>
      </c>
      <c r="AP3253" s="82" t="str">
        <f t="shared" si="519"/>
        <v>MISSING</v>
      </c>
    </row>
    <row r="3254" spans="2:42">
      <c r="B3254" s="207"/>
      <c r="C3254" s="35">
        <v>3250</v>
      </c>
      <c r="D3254" s="161"/>
      <c r="E3254" s="161"/>
      <c r="F3254" s="161"/>
      <c r="G3254" s="161"/>
      <c r="H3254" s="161"/>
      <c r="I3254" s="161"/>
      <c r="J3254" s="161"/>
      <c r="K3254" s="161"/>
      <c r="L3254" s="161"/>
      <c r="M3254" s="161"/>
      <c r="N3254" s="171"/>
      <c r="O3254" s="171"/>
      <c r="P3254" s="171"/>
      <c r="Q3254" s="171"/>
      <c r="R3254" s="171"/>
      <c r="S3254" s="171"/>
      <c r="T3254" s="208" t="str">
        <f t="shared" si="510"/>
        <v>MISSING</v>
      </c>
      <c r="U3254" s="208" t="str">
        <f t="shared" si="511"/>
        <v>MISSING</v>
      </c>
      <c r="X3254" s="56">
        <f t="shared" si="512"/>
        <v>-99</v>
      </c>
      <c r="Y3254" s="56">
        <f t="shared" si="513"/>
        <v>-99</v>
      </c>
      <c r="Z3254" s="56">
        <f t="shared" si="514"/>
        <v>-99</v>
      </c>
      <c r="AA3254" s="56">
        <f t="shared" si="515"/>
        <v>-99</v>
      </c>
      <c r="AB3254" s="56">
        <f t="shared" si="516"/>
        <v>-99</v>
      </c>
      <c r="AC3254" s="56">
        <f t="shared" si="517"/>
        <v>-99</v>
      </c>
      <c r="AD3254" s="3"/>
      <c r="AE3254" s="82">
        <f>IF(D3254=1, 'adjustment factor'!$D$4, IF(D3254=-9,-999,IF(D3254="",-999,0)))</f>
        <v>-999</v>
      </c>
      <c r="AF3254" s="82">
        <f>IF(F3254=1, 'adjustment factor'!$D$5, IF(F3254=-9,-999,IF(F3254="",-999,0)))</f>
        <v>-999</v>
      </c>
      <c r="AG3254" s="82">
        <f>IF(E3254=1, 'adjustment factor'!$D$6, IF(E3254=-9,-999,IF(E3254="",-999,0)))</f>
        <v>-999</v>
      </c>
      <c r="AH3254" s="82">
        <f>IF(K3254&gt;=45,'adjustment factor'!$D$7,IF(K3254=-9,-1200,IF(K3254="",-1200,0)))</f>
        <v>-1200</v>
      </c>
      <c r="AI3254" s="82">
        <f>IF(L3254=1, 'adjustment factor'!$D$8, IF(L3254=-9,-999,IF(L3254="",-999,0)))</f>
        <v>-999</v>
      </c>
      <c r="AJ3254" s="82">
        <f>IF(AND(M3254&gt;=1,M3254&lt;=4),'adjustment factor'!$D$9,IF(M3254=-9,-999,IF(M3254=98,-999,IF(M3254=99,-999,IF(M3254="",-999,0)))))</f>
        <v>-999</v>
      </c>
      <c r="AK3254" s="82">
        <f>IF(H3254=1, 'adjustment factor'!$D$10, IF(H3254=-9,-999,IF(H3254="",-999,0)))</f>
        <v>-999</v>
      </c>
      <c r="AL3254" s="82">
        <f>IF(G3254=1, 'adjustment factor'!$D$11, IF(G3254=-9,-999,IF(G3254="",-999,0)))</f>
        <v>-999</v>
      </c>
      <c r="AM3254" s="82">
        <f>IF(I3254=1, 'adjustment factor'!$D$12, IF(I3254=-9,-999,IF(I3254="",-999,0)))</f>
        <v>-999</v>
      </c>
      <c r="AN3254" s="82">
        <f>IF(J3254=1, 'adjustment factor'!$D$13, IF(J3254=-9,-999,IF(J3254="",-999,0)))</f>
        <v>-999</v>
      </c>
      <c r="AO3254" s="82" t="str">
        <f t="shared" si="518"/>
        <v>-999</v>
      </c>
      <c r="AP3254" s="82" t="str">
        <f t="shared" si="519"/>
        <v>MISSING</v>
      </c>
    </row>
    <row r="3255" spans="2:42">
      <c r="B3255" s="207"/>
      <c r="C3255" s="35">
        <v>3251</v>
      </c>
      <c r="D3255" s="161"/>
      <c r="E3255" s="161"/>
      <c r="F3255" s="161"/>
      <c r="G3255" s="161"/>
      <c r="H3255" s="161"/>
      <c r="I3255" s="161"/>
      <c r="J3255" s="161"/>
      <c r="K3255" s="161"/>
      <c r="L3255" s="161"/>
      <c r="M3255" s="161"/>
      <c r="N3255" s="171"/>
      <c r="O3255" s="171"/>
      <c r="P3255" s="171"/>
      <c r="Q3255" s="171"/>
      <c r="R3255" s="171"/>
      <c r="S3255" s="171"/>
      <c r="T3255" s="208" t="str">
        <f t="shared" si="510"/>
        <v>MISSING</v>
      </c>
      <c r="U3255" s="208" t="str">
        <f t="shared" si="511"/>
        <v>MISSING</v>
      </c>
      <c r="X3255" s="56">
        <f t="shared" si="512"/>
        <v>-99</v>
      </c>
      <c r="Y3255" s="56">
        <f t="shared" si="513"/>
        <v>-99</v>
      </c>
      <c r="Z3255" s="56">
        <f t="shared" si="514"/>
        <v>-99</v>
      </c>
      <c r="AA3255" s="56">
        <f t="shared" si="515"/>
        <v>-99</v>
      </c>
      <c r="AB3255" s="56">
        <f t="shared" si="516"/>
        <v>-99</v>
      </c>
      <c r="AC3255" s="56">
        <f t="shared" si="517"/>
        <v>-99</v>
      </c>
      <c r="AD3255" s="3"/>
      <c r="AE3255" s="82">
        <f>IF(D3255=1, 'adjustment factor'!$D$4, IF(D3255=-9,-999,IF(D3255="",-999,0)))</f>
        <v>-999</v>
      </c>
      <c r="AF3255" s="82">
        <f>IF(F3255=1, 'adjustment factor'!$D$5, IF(F3255=-9,-999,IF(F3255="",-999,0)))</f>
        <v>-999</v>
      </c>
      <c r="AG3255" s="82">
        <f>IF(E3255=1, 'adjustment factor'!$D$6, IF(E3255=-9,-999,IF(E3255="",-999,0)))</f>
        <v>-999</v>
      </c>
      <c r="AH3255" s="82">
        <f>IF(K3255&gt;=45,'adjustment factor'!$D$7,IF(K3255=-9,-1200,IF(K3255="",-1200,0)))</f>
        <v>-1200</v>
      </c>
      <c r="AI3255" s="82">
        <f>IF(L3255=1, 'adjustment factor'!$D$8, IF(L3255=-9,-999,IF(L3255="",-999,0)))</f>
        <v>-999</v>
      </c>
      <c r="AJ3255" s="82">
        <f>IF(AND(M3255&gt;=1,M3255&lt;=4),'adjustment factor'!$D$9,IF(M3255=-9,-999,IF(M3255=98,-999,IF(M3255=99,-999,IF(M3255="",-999,0)))))</f>
        <v>-999</v>
      </c>
      <c r="AK3255" s="82">
        <f>IF(H3255=1, 'adjustment factor'!$D$10, IF(H3255=-9,-999,IF(H3255="",-999,0)))</f>
        <v>-999</v>
      </c>
      <c r="AL3255" s="82">
        <f>IF(G3255=1, 'adjustment factor'!$D$11, IF(G3255=-9,-999,IF(G3255="",-999,0)))</f>
        <v>-999</v>
      </c>
      <c r="AM3255" s="82">
        <f>IF(I3255=1, 'adjustment factor'!$D$12, IF(I3255=-9,-999,IF(I3255="",-999,0)))</f>
        <v>-999</v>
      </c>
      <c r="AN3255" s="82">
        <f>IF(J3255=1, 'adjustment factor'!$D$13, IF(J3255=-9,-999,IF(J3255="",-999,0)))</f>
        <v>-999</v>
      </c>
      <c r="AO3255" s="82" t="str">
        <f t="shared" si="518"/>
        <v>-999</v>
      </c>
      <c r="AP3255" s="82" t="str">
        <f t="shared" si="519"/>
        <v>MISSING</v>
      </c>
    </row>
    <row r="3256" spans="2:42">
      <c r="B3256" s="207"/>
      <c r="C3256" s="35">
        <v>3252</v>
      </c>
      <c r="D3256" s="161"/>
      <c r="E3256" s="161"/>
      <c r="F3256" s="161"/>
      <c r="G3256" s="161"/>
      <c r="H3256" s="161"/>
      <c r="I3256" s="161"/>
      <c r="J3256" s="161"/>
      <c r="K3256" s="161"/>
      <c r="L3256" s="161"/>
      <c r="M3256" s="161"/>
      <c r="N3256" s="171"/>
      <c r="O3256" s="171"/>
      <c r="P3256" s="171"/>
      <c r="Q3256" s="171"/>
      <c r="R3256" s="171"/>
      <c r="S3256" s="171"/>
      <c r="T3256" s="208" t="str">
        <f t="shared" si="510"/>
        <v>MISSING</v>
      </c>
      <c r="U3256" s="208" t="str">
        <f t="shared" si="511"/>
        <v>MISSING</v>
      </c>
      <c r="X3256" s="56">
        <f t="shared" si="512"/>
        <v>-99</v>
      </c>
      <c r="Y3256" s="56">
        <f t="shared" si="513"/>
        <v>-99</v>
      </c>
      <c r="Z3256" s="56">
        <f t="shared" si="514"/>
        <v>-99</v>
      </c>
      <c r="AA3256" s="56">
        <f t="shared" si="515"/>
        <v>-99</v>
      </c>
      <c r="AB3256" s="56">
        <f t="shared" si="516"/>
        <v>-99</v>
      </c>
      <c r="AC3256" s="56">
        <f t="shared" si="517"/>
        <v>-99</v>
      </c>
      <c r="AD3256" s="3"/>
      <c r="AE3256" s="82">
        <f>IF(D3256=1, 'adjustment factor'!$D$4, IF(D3256=-9,-999,IF(D3256="",-999,0)))</f>
        <v>-999</v>
      </c>
      <c r="AF3256" s="82">
        <f>IF(F3256=1, 'adjustment factor'!$D$5, IF(F3256=-9,-999,IF(F3256="",-999,0)))</f>
        <v>-999</v>
      </c>
      <c r="AG3256" s="82">
        <f>IF(E3256=1, 'adjustment factor'!$D$6, IF(E3256=-9,-999,IF(E3256="",-999,0)))</f>
        <v>-999</v>
      </c>
      <c r="AH3256" s="82">
        <f>IF(K3256&gt;=45,'adjustment factor'!$D$7,IF(K3256=-9,-1200,IF(K3256="",-1200,0)))</f>
        <v>-1200</v>
      </c>
      <c r="AI3256" s="82">
        <f>IF(L3256=1, 'adjustment factor'!$D$8, IF(L3256=-9,-999,IF(L3256="",-999,0)))</f>
        <v>-999</v>
      </c>
      <c r="AJ3256" s="82">
        <f>IF(AND(M3256&gt;=1,M3256&lt;=4),'adjustment factor'!$D$9,IF(M3256=-9,-999,IF(M3256=98,-999,IF(M3256=99,-999,IF(M3256="",-999,0)))))</f>
        <v>-999</v>
      </c>
      <c r="AK3256" s="82">
        <f>IF(H3256=1, 'adjustment factor'!$D$10, IF(H3256=-9,-999,IF(H3256="",-999,0)))</f>
        <v>-999</v>
      </c>
      <c r="AL3256" s="82">
        <f>IF(G3256=1, 'adjustment factor'!$D$11, IF(G3256=-9,-999,IF(G3256="",-999,0)))</f>
        <v>-999</v>
      </c>
      <c r="AM3256" s="82">
        <f>IF(I3256=1, 'adjustment factor'!$D$12, IF(I3256=-9,-999,IF(I3256="",-999,0)))</f>
        <v>-999</v>
      </c>
      <c r="AN3256" s="82">
        <f>IF(J3256=1, 'adjustment factor'!$D$13, IF(J3256=-9,-999,IF(J3256="",-999,0)))</f>
        <v>-999</v>
      </c>
      <c r="AO3256" s="82" t="str">
        <f t="shared" si="518"/>
        <v>-999</v>
      </c>
      <c r="AP3256" s="82" t="str">
        <f t="shared" si="519"/>
        <v>MISSING</v>
      </c>
    </row>
    <row r="3257" spans="2:42">
      <c r="B3257" s="207"/>
      <c r="C3257" s="35">
        <v>3253</v>
      </c>
      <c r="D3257" s="161"/>
      <c r="E3257" s="161"/>
      <c r="F3257" s="161"/>
      <c r="G3257" s="161"/>
      <c r="H3257" s="161"/>
      <c r="I3257" s="161"/>
      <c r="J3257" s="161"/>
      <c r="K3257" s="161"/>
      <c r="L3257" s="161"/>
      <c r="M3257" s="161"/>
      <c r="N3257" s="171"/>
      <c r="O3257" s="171"/>
      <c r="P3257" s="171"/>
      <c r="Q3257" s="171"/>
      <c r="R3257" s="171"/>
      <c r="S3257" s="171"/>
      <c r="T3257" s="208" t="str">
        <f t="shared" si="510"/>
        <v>MISSING</v>
      </c>
      <c r="U3257" s="208" t="str">
        <f t="shared" si="511"/>
        <v>MISSING</v>
      </c>
      <c r="X3257" s="56">
        <f t="shared" si="512"/>
        <v>-99</v>
      </c>
      <c r="Y3257" s="56">
        <f t="shared" si="513"/>
        <v>-99</v>
      </c>
      <c r="Z3257" s="56">
        <f t="shared" si="514"/>
        <v>-99</v>
      </c>
      <c r="AA3257" s="56">
        <f t="shared" si="515"/>
        <v>-99</v>
      </c>
      <c r="AB3257" s="56">
        <f t="shared" si="516"/>
        <v>-99</v>
      </c>
      <c r="AC3257" s="56">
        <f t="shared" si="517"/>
        <v>-99</v>
      </c>
      <c r="AD3257" s="3"/>
      <c r="AE3257" s="82">
        <f>IF(D3257=1, 'adjustment factor'!$D$4, IF(D3257=-9,-999,IF(D3257="",-999,0)))</f>
        <v>-999</v>
      </c>
      <c r="AF3257" s="82">
        <f>IF(F3257=1, 'adjustment factor'!$D$5, IF(F3257=-9,-999,IF(F3257="",-999,0)))</f>
        <v>-999</v>
      </c>
      <c r="AG3257" s="82">
        <f>IF(E3257=1, 'adjustment factor'!$D$6, IF(E3257=-9,-999,IF(E3257="",-999,0)))</f>
        <v>-999</v>
      </c>
      <c r="AH3257" s="82">
        <f>IF(K3257&gt;=45,'adjustment factor'!$D$7,IF(K3257=-9,-1200,IF(K3257="",-1200,0)))</f>
        <v>-1200</v>
      </c>
      <c r="AI3257" s="82">
        <f>IF(L3257=1, 'adjustment factor'!$D$8, IF(L3257=-9,-999,IF(L3257="",-999,0)))</f>
        <v>-999</v>
      </c>
      <c r="AJ3257" s="82">
        <f>IF(AND(M3257&gt;=1,M3257&lt;=4),'adjustment factor'!$D$9,IF(M3257=-9,-999,IF(M3257=98,-999,IF(M3257=99,-999,IF(M3257="",-999,0)))))</f>
        <v>-999</v>
      </c>
      <c r="AK3257" s="82">
        <f>IF(H3257=1, 'adjustment factor'!$D$10, IF(H3257=-9,-999,IF(H3257="",-999,0)))</f>
        <v>-999</v>
      </c>
      <c r="AL3257" s="82">
        <f>IF(G3257=1, 'adjustment factor'!$D$11, IF(G3257=-9,-999,IF(G3257="",-999,0)))</f>
        <v>-999</v>
      </c>
      <c r="AM3257" s="82">
        <f>IF(I3257=1, 'adjustment factor'!$D$12, IF(I3257=-9,-999,IF(I3257="",-999,0)))</f>
        <v>-999</v>
      </c>
      <c r="AN3257" s="82">
        <f>IF(J3257=1, 'adjustment factor'!$D$13, IF(J3257=-9,-999,IF(J3257="",-999,0)))</f>
        <v>-999</v>
      </c>
      <c r="AO3257" s="82" t="str">
        <f t="shared" si="518"/>
        <v>-999</v>
      </c>
      <c r="AP3257" s="82" t="str">
        <f t="shared" si="519"/>
        <v>MISSING</v>
      </c>
    </row>
    <row r="3258" spans="2:42">
      <c r="B3258" s="207"/>
      <c r="C3258" s="35">
        <v>3254</v>
      </c>
      <c r="D3258" s="161"/>
      <c r="E3258" s="161"/>
      <c r="F3258" s="161"/>
      <c r="G3258" s="161"/>
      <c r="H3258" s="161"/>
      <c r="I3258" s="161"/>
      <c r="J3258" s="161"/>
      <c r="K3258" s="161"/>
      <c r="L3258" s="161"/>
      <c r="M3258" s="161"/>
      <c r="N3258" s="171"/>
      <c r="O3258" s="171"/>
      <c r="P3258" s="171"/>
      <c r="Q3258" s="171"/>
      <c r="R3258" s="171"/>
      <c r="S3258" s="171"/>
      <c r="T3258" s="208" t="str">
        <f t="shared" si="510"/>
        <v>MISSING</v>
      </c>
      <c r="U3258" s="208" t="str">
        <f t="shared" si="511"/>
        <v>MISSING</v>
      </c>
      <c r="X3258" s="56">
        <f t="shared" si="512"/>
        <v>-99</v>
      </c>
      <c r="Y3258" s="56">
        <f t="shared" si="513"/>
        <v>-99</v>
      </c>
      <c r="Z3258" s="56">
        <f t="shared" si="514"/>
        <v>-99</v>
      </c>
      <c r="AA3258" s="56">
        <f t="shared" si="515"/>
        <v>-99</v>
      </c>
      <c r="AB3258" s="56">
        <f t="shared" si="516"/>
        <v>-99</v>
      </c>
      <c r="AC3258" s="56">
        <f t="shared" si="517"/>
        <v>-99</v>
      </c>
      <c r="AD3258" s="3"/>
      <c r="AE3258" s="82">
        <f>IF(D3258=1, 'adjustment factor'!$D$4, IF(D3258=-9,-999,IF(D3258="",-999,0)))</f>
        <v>-999</v>
      </c>
      <c r="AF3258" s="82">
        <f>IF(F3258=1, 'adjustment factor'!$D$5, IF(F3258=-9,-999,IF(F3258="",-999,0)))</f>
        <v>-999</v>
      </c>
      <c r="AG3258" s="82">
        <f>IF(E3258=1, 'adjustment factor'!$D$6, IF(E3258=-9,-999,IF(E3258="",-999,0)))</f>
        <v>-999</v>
      </c>
      <c r="AH3258" s="82">
        <f>IF(K3258&gt;=45,'adjustment factor'!$D$7,IF(K3258=-9,-1200,IF(K3258="",-1200,0)))</f>
        <v>-1200</v>
      </c>
      <c r="AI3258" s="82">
        <f>IF(L3258=1, 'adjustment factor'!$D$8, IF(L3258=-9,-999,IF(L3258="",-999,0)))</f>
        <v>-999</v>
      </c>
      <c r="AJ3258" s="82">
        <f>IF(AND(M3258&gt;=1,M3258&lt;=4),'adjustment factor'!$D$9,IF(M3258=-9,-999,IF(M3258=98,-999,IF(M3258=99,-999,IF(M3258="",-999,0)))))</f>
        <v>-999</v>
      </c>
      <c r="AK3258" s="82">
        <f>IF(H3258=1, 'adjustment factor'!$D$10, IF(H3258=-9,-999,IF(H3258="",-999,0)))</f>
        <v>-999</v>
      </c>
      <c r="AL3258" s="82">
        <f>IF(G3258=1, 'adjustment factor'!$D$11, IF(G3258=-9,-999,IF(G3258="",-999,0)))</f>
        <v>-999</v>
      </c>
      <c r="AM3258" s="82">
        <f>IF(I3258=1, 'adjustment factor'!$D$12, IF(I3258=-9,-999,IF(I3258="",-999,0)))</f>
        <v>-999</v>
      </c>
      <c r="AN3258" s="82">
        <f>IF(J3258=1, 'adjustment factor'!$D$13, IF(J3258=-9,-999,IF(J3258="",-999,0)))</f>
        <v>-999</v>
      </c>
      <c r="AO3258" s="82" t="str">
        <f t="shared" si="518"/>
        <v>-999</v>
      </c>
      <c r="AP3258" s="82" t="str">
        <f t="shared" si="519"/>
        <v>MISSING</v>
      </c>
    </row>
    <row r="3259" spans="2:42">
      <c r="B3259" s="207"/>
      <c r="C3259" s="35">
        <v>3255</v>
      </c>
      <c r="D3259" s="161"/>
      <c r="E3259" s="161"/>
      <c r="F3259" s="161"/>
      <c r="G3259" s="161"/>
      <c r="H3259" s="161"/>
      <c r="I3259" s="161"/>
      <c r="J3259" s="161"/>
      <c r="K3259" s="161"/>
      <c r="L3259" s="161"/>
      <c r="M3259" s="161"/>
      <c r="N3259" s="171"/>
      <c r="O3259" s="171"/>
      <c r="P3259" s="171"/>
      <c r="Q3259" s="171"/>
      <c r="R3259" s="171"/>
      <c r="S3259" s="171"/>
      <c r="T3259" s="208" t="str">
        <f t="shared" si="510"/>
        <v>MISSING</v>
      </c>
      <c r="U3259" s="208" t="str">
        <f t="shared" si="511"/>
        <v>MISSING</v>
      </c>
      <c r="X3259" s="56">
        <f t="shared" si="512"/>
        <v>-99</v>
      </c>
      <c r="Y3259" s="56">
        <f t="shared" si="513"/>
        <v>-99</v>
      </c>
      <c r="Z3259" s="56">
        <f t="shared" si="514"/>
        <v>-99</v>
      </c>
      <c r="AA3259" s="56">
        <f t="shared" si="515"/>
        <v>-99</v>
      </c>
      <c r="AB3259" s="56">
        <f t="shared" si="516"/>
        <v>-99</v>
      </c>
      <c r="AC3259" s="56">
        <f t="shared" si="517"/>
        <v>-99</v>
      </c>
      <c r="AD3259" s="3"/>
      <c r="AE3259" s="82">
        <f>IF(D3259=1, 'adjustment factor'!$D$4, IF(D3259=-9,-999,IF(D3259="",-999,0)))</f>
        <v>-999</v>
      </c>
      <c r="AF3259" s="82">
        <f>IF(F3259=1, 'adjustment factor'!$D$5, IF(F3259=-9,-999,IF(F3259="",-999,0)))</f>
        <v>-999</v>
      </c>
      <c r="AG3259" s="82">
        <f>IF(E3259=1, 'adjustment factor'!$D$6, IF(E3259=-9,-999,IF(E3259="",-999,0)))</f>
        <v>-999</v>
      </c>
      <c r="AH3259" s="82">
        <f>IF(K3259&gt;=45,'adjustment factor'!$D$7,IF(K3259=-9,-1200,IF(K3259="",-1200,0)))</f>
        <v>-1200</v>
      </c>
      <c r="AI3259" s="82">
        <f>IF(L3259=1, 'adjustment factor'!$D$8, IF(L3259=-9,-999,IF(L3259="",-999,0)))</f>
        <v>-999</v>
      </c>
      <c r="AJ3259" s="82">
        <f>IF(AND(M3259&gt;=1,M3259&lt;=4),'adjustment factor'!$D$9,IF(M3259=-9,-999,IF(M3259=98,-999,IF(M3259=99,-999,IF(M3259="",-999,0)))))</f>
        <v>-999</v>
      </c>
      <c r="AK3259" s="82">
        <f>IF(H3259=1, 'adjustment factor'!$D$10, IF(H3259=-9,-999,IF(H3259="",-999,0)))</f>
        <v>-999</v>
      </c>
      <c r="AL3259" s="82">
        <f>IF(G3259=1, 'adjustment factor'!$D$11, IF(G3259=-9,-999,IF(G3259="",-999,0)))</f>
        <v>-999</v>
      </c>
      <c r="AM3259" s="82">
        <f>IF(I3259=1, 'adjustment factor'!$D$12, IF(I3259=-9,-999,IF(I3259="",-999,0)))</f>
        <v>-999</v>
      </c>
      <c r="AN3259" s="82">
        <f>IF(J3259=1, 'adjustment factor'!$D$13, IF(J3259=-9,-999,IF(J3259="",-999,0)))</f>
        <v>-999</v>
      </c>
      <c r="AO3259" s="82" t="str">
        <f t="shared" si="518"/>
        <v>-999</v>
      </c>
      <c r="AP3259" s="82" t="str">
        <f t="shared" si="519"/>
        <v>MISSING</v>
      </c>
    </row>
    <row r="3260" spans="2:42">
      <c r="B3260" s="207"/>
      <c r="C3260" s="35">
        <v>3256</v>
      </c>
      <c r="D3260" s="161"/>
      <c r="E3260" s="161"/>
      <c r="F3260" s="161"/>
      <c r="G3260" s="161"/>
      <c r="H3260" s="161"/>
      <c r="I3260" s="161"/>
      <c r="J3260" s="161"/>
      <c r="K3260" s="161"/>
      <c r="L3260" s="161"/>
      <c r="M3260" s="161"/>
      <c r="N3260" s="171"/>
      <c r="O3260" s="171"/>
      <c r="P3260" s="171"/>
      <c r="Q3260" s="171"/>
      <c r="R3260" s="171"/>
      <c r="S3260" s="171"/>
      <c r="T3260" s="208" t="str">
        <f t="shared" si="510"/>
        <v>MISSING</v>
      </c>
      <c r="U3260" s="208" t="str">
        <f t="shared" si="511"/>
        <v>MISSING</v>
      </c>
      <c r="X3260" s="56">
        <f t="shared" si="512"/>
        <v>-99</v>
      </c>
      <c r="Y3260" s="56">
        <f t="shared" si="513"/>
        <v>-99</v>
      </c>
      <c r="Z3260" s="56">
        <f t="shared" si="514"/>
        <v>-99</v>
      </c>
      <c r="AA3260" s="56">
        <f t="shared" si="515"/>
        <v>-99</v>
      </c>
      <c r="AB3260" s="56">
        <f t="shared" si="516"/>
        <v>-99</v>
      </c>
      <c r="AC3260" s="56">
        <f t="shared" si="517"/>
        <v>-99</v>
      </c>
      <c r="AD3260" s="3"/>
      <c r="AE3260" s="82">
        <f>IF(D3260=1, 'adjustment factor'!$D$4, IF(D3260=-9,-999,IF(D3260="",-999,0)))</f>
        <v>-999</v>
      </c>
      <c r="AF3260" s="82">
        <f>IF(F3260=1, 'adjustment factor'!$D$5, IF(F3260=-9,-999,IF(F3260="",-999,0)))</f>
        <v>-999</v>
      </c>
      <c r="AG3260" s="82">
        <f>IF(E3260=1, 'adjustment factor'!$D$6, IF(E3260=-9,-999,IF(E3260="",-999,0)))</f>
        <v>-999</v>
      </c>
      <c r="AH3260" s="82">
        <f>IF(K3260&gt;=45,'adjustment factor'!$D$7,IF(K3260=-9,-1200,IF(K3260="",-1200,0)))</f>
        <v>-1200</v>
      </c>
      <c r="AI3260" s="82">
        <f>IF(L3260=1, 'adjustment factor'!$D$8, IF(L3260=-9,-999,IF(L3260="",-999,0)))</f>
        <v>-999</v>
      </c>
      <c r="AJ3260" s="82">
        <f>IF(AND(M3260&gt;=1,M3260&lt;=4),'adjustment factor'!$D$9,IF(M3260=-9,-999,IF(M3260=98,-999,IF(M3260=99,-999,IF(M3260="",-999,0)))))</f>
        <v>-999</v>
      </c>
      <c r="AK3260" s="82">
        <f>IF(H3260=1, 'adjustment factor'!$D$10, IF(H3260=-9,-999,IF(H3260="",-999,0)))</f>
        <v>-999</v>
      </c>
      <c r="AL3260" s="82">
        <f>IF(G3260=1, 'adjustment factor'!$D$11, IF(G3260=-9,-999,IF(G3260="",-999,0)))</f>
        <v>-999</v>
      </c>
      <c r="AM3260" s="82">
        <f>IF(I3260=1, 'adjustment factor'!$D$12, IF(I3260=-9,-999,IF(I3260="",-999,0)))</f>
        <v>-999</v>
      </c>
      <c r="AN3260" s="82">
        <f>IF(J3260=1, 'adjustment factor'!$D$13, IF(J3260=-9,-999,IF(J3260="",-999,0)))</f>
        <v>-999</v>
      </c>
      <c r="AO3260" s="82" t="str">
        <f t="shared" si="518"/>
        <v>-999</v>
      </c>
      <c r="AP3260" s="82" t="str">
        <f t="shared" si="519"/>
        <v>MISSING</v>
      </c>
    </row>
    <row r="3261" spans="2:42">
      <c r="B3261" s="207"/>
      <c r="C3261" s="35">
        <v>3257</v>
      </c>
      <c r="D3261" s="161"/>
      <c r="E3261" s="161"/>
      <c r="F3261" s="161"/>
      <c r="G3261" s="161"/>
      <c r="H3261" s="161"/>
      <c r="I3261" s="161"/>
      <c r="J3261" s="161"/>
      <c r="K3261" s="161"/>
      <c r="L3261" s="161"/>
      <c r="M3261" s="161"/>
      <c r="N3261" s="171"/>
      <c r="O3261" s="171"/>
      <c r="P3261" s="171"/>
      <c r="Q3261" s="171"/>
      <c r="R3261" s="171"/>
      <c r="S3261" s="171"/>
      <c r="T3261" s="208" t="str">
        <f t="shared" si="510"/>
        <v>MISSING</v>
      </c>
      <c r="U3261" s="208" t="str">
        <f t="shared" si="511"/>
        <v>MISSING</v>
      </c>
      <c r="X3261" s="56">
        <f t="shared" si="512"/>
        <v>-99</v>
      </c>
      <c r="Y3261" s="56">
        <f t="shared" si="513"/>
        <v>-99</v>
      </c>
      <c r="Z3261" s="56">
        <f t="shared" si="514"/>
        <v>-99</v>
      </c>
      <c r="AA3261" s="56">
        <f t="shared" si="515"/>
        <v>-99</v>
      </c>
      <c r="AB3261" s="56">
        <f t="shared" si="516"/>
        <v>-99</v>
      </c>
      <c r="AC3261" s="56">
        <f t="shared" si="517"/>
        <v>-99</v>
      </c>
      <c r="AD3261" s="3"/>
      <c r="AE3261" s="82">
        <f>IF(D3261=1, 'adjustment factor'!$D$4, IF(D3261=-9,-999,IF(D3261="",-999,0)))</f>
        <v>-999</v>
      </c>
      <c r="AF3261" s="82">
        <f>IF(F3261=1, 'adjustment factor'!$D$5, IF(F3261=-9,-999,IF(F3261="",-999,0)))</f>
        <v>-999</v>
      </c>
      <c r="AG3261" s="82">
        <f>IF(E3261=1, 'adjustment factor'!$D$6, IF(E3261=-9,-999,IF(E3261="",-999,0)))</f>
        <v>-999</v>
      </c>
      <c r="AH3261" s="82">
        <f>IF(K3261&gt;=45,'adjustment factor'!$D$7,IF(K3261=-9,-1200,IF(K3261="",-1200,0)))</f>
        <v>-1200</v>
      </c>
      <c r="AI3261" s="82">
        <f>IF(L3261=1, 'adjustment factor'!$D$8, IF(L3261=-9,-999,IF(L3261="",-999,0)))</f>
        <v>-999</v>
      </c>
      <c r="AJ3261" s="82">
        <f>IF(AND(M3261&gt;=1,M3261&lt;=4),'adjustment factor'!$D$9,IF(M3261=-9,-999,IF(M3261=98,-999,IF(M3261=99,-999,IF(M3261="",-999,0)))))</f>
        <v>-999</v>
      </c>
      <c r="AK3261" s="82">
        <f>IF(H3261=1, 'adjustment factor'!$D$10, IF(H3261=-9,-999,IF(H3261="",-999,0)))</f>
        <v>-999</v>
      </c>
      <c r="AL3261" s="82">
        <f>IF(G3261=1, 'adjustment factor'!$D$11, IF(G3261=-9,-999,IF(G3261="",-999,0)))</f>
        <v>-999</v>
      </c>
      <c r="AM3261" s="82">
        <f>IF(I3261=1, 'adjustment factor'!$D$12, IF(I3261=-9,-999,IF(I3261="",-999,0)))</f>
        <v>-999</v>
      </c>
      <c r="AN3261" s="82">
        <f>IF(J3261=1, 'adjustment factor'!$D$13, IF(J3261=-9,-999,IF(J3261="",-999,0)))</f>
        <v>-999</v>
      </c>
      <c r="AO3261" s="82" t="str">
        <f t="shared" si="518"/>
        <v>-999</v>
      </c>
      <c r="AP3261" s="82" t="str">
        <f t="shared" si="519"/>
        <v>MISSING</v>
      </c>
    </row>
    <row r="3262" spans="2:42">
      <c r="B3262" s="207"/>
      <c r="C3262" s="35">
        <v>3258</v>
      </c>
      <c r="D3262" s="161"/>
      <c r="E3262" s="161"/>
      <c r="F3262" s="161"/>
      <c r="G3262" s="161"/>
      <c r="H3262" s="161"/>
      <c r="I3262" s="161"/>
      <c r="J3262" s="161"/>
      <c r="K3262" s="161"/>
      <c r="L3262" s="161"/>
      <c r="M3262" s="161"/>
      <c r="N3262" s="171"/>
      <c r="O3262" s="171"/>
      <c r="P3262" s="171"/>
      <c r="Q3262" s="171"/>
      <c r="R3262" s="171"/>
      <c r="S3262" s="171"/>
      <c r="T3262" s="208" t="str">
        <f t="shared" si="510"/>
        <v>MISSING</v>
      </c>
      <c r="U3262" s="208" t="str">
        <f t="shared" si="511"/>
        <v>MISSING</v>
      </c>
      <c r="X3262" s="56">
        <f t="shared" si="512"/>
        <v>-99</v>
      </c>
      <c r="Y3262" s="56">
        <f t="shared" si="513"/>
        <v>-99</v>
      </c>
      <c r="Z3262" s="56">
        <f t="shared" si="514"/>
        <v>-99</v>
      </c>
      <c r="AA3262" s="56">
        <f t="shared" si="515"/>
        <v>-99</v>
      </c>
      <c r="AB3262" s="56">
        <f t="shared" si="516"/>
        <v>-99</v>
      </c>
      <c r="AC3262" s="56">
        <f t="shared" si="517"/>
        <v>-99</v>
      </c>
      <c r="AD3262" s="3"/>
      <c r="AE3262" s="82">
        <f>IF(D3262=1, 'adjustment factor'!$D$4, IF(D3262=-9,-999,IF(D3262="",-999,0)))</f>
        <v>-999</v>
      </c>
      <c r="AF3262" s="82">
        <f>IF(F3262=1, 'adjustment factor'!$D$5, IF(F3262=-9,-999,IF(F3262="",-999,0)))</f>
        <v>-999</v>
      </c>
      <c r="AG3262" s="82">
        <f>IF(E3262=1, 'adjustment factor'!$D$6, IF(E3262=-9,-999,IF(E3262="",-999,0)))</f>
        <v>-999</v>
      </c>
      <c r="AH3262" s="82">
        <f>IF(K3262&gt;=45,'adjustment factor'!$D$7,IF(K3262=-9,-1200,IF(K3262="",-1200,0)))</f>
        <v>-1200</v>
      </c>
      <c r="AI3262" s="82">
        <f>IF(L3262=1, 'adjustment factor'!$D$8, IF(L3262=-9,-999,IF(L3262="",-999,0)))</f>
        <v>-999</v>
      </c>
      <c r="AJ3262" s="82">
        <f>IF(AND(M3262&gt;=1,M3262&lt;=4),'adjustment factor'!$D$9,IF(M3262=-9,-999,IF(M3262=98,-999,IF(M3262=99,-999,IF(M3262="",-999,0)))))</f>
        <v>-999</v>
      </c>
      <c r="AK3262" s="82">
        <f>IF(H3262=1, 'adjustment factor'!$D$10, IF(H3262=-9,-999,IF(H3262="",-999,0)))</f>
        <v>-999</v>
      </c>
      <c r="AL3262" s="82">
        <f>IF(G3262=1, 'adjustment factor'!$D$11, IF(G3262=-9,-999,IF(G3262="",-999,0)))</f>
        <v>-999</v>
      </c>
      <c r="AM3262" s="82">
        <f>IF(I3262=1, 'adjustment factor'!$D$12, IF(I3262=-9,-999,IF(I3262="",-999,0)))</f>
        <v>-999</v>
      </c>
      <c r="AN3262" s="82">
        <f>IF(J3262=1, 'adjustment factor'!$D$13, IF(J3262=-9,-999,IF(J3262="",-999,0)))</f>
        <v>-999</v>
      </c>
      <c r="AO3262" s="82" t="str">
        <f t="shared" si="518"/>
        <v>-999</v>
      </c>
      <c r="AP3262" s="82" t="str">
        <f t="shared" si="519"/>
        <v>MISSING</v>
      </c>
    </row>
    <row r="3263" spans="2:42">
      <c r="B3263" s="207"/>
      <c r="C3263" s="35">
        <v>3259</v>
      </c>
      <c r="D3263" s="161"/>
      <c r="E3263" s="161"/>
      <c r="F3263" s="161"/>
      <c r="G3263" s="161"/>
      <c r="H3263" s="161"/>
      <c r="I3263" s="161"/>
      <c r="J3263" s="161"/>
      <c r="K3263" s="161"/>
      <c r="L3263" s="161"/>
      <c r="M3263" s="161"/>
      <c r="N3263" s="171"/>
      <c r="O3263" s="171"/>
      <c r="P3263" s="171"/>
      <c r="Q3263" s="171"/>
      <c r="R3263" s="171"/>
      <c r="S3263" s="171"/>
      <c r="T3263" s="208" t="str">
        <f t="shared" si="510"/>
        <v>MISSING</v>
      </c>
      <c r="U3263" s="208" t="str">
        <f t="shared" si="511"/>
        <v>MISSING</v>
      </c>
      <c r="X3263" s="56">
        <f t="shared" si="512"/>
        <v>-99</v>
      </c>
      <c r="Y3263" s="56">
        <f t="shared" si="513"/>
        <v>-99</v>
      </c>
      <c r="Z3263" s="56">
        <f t="shared" si="514"/>
        <v>-99</v>
      </c>
      <c r="AA3263" s="56">
        <f t="shared" si="515"/>
        <v>-99</v>
      </c>
      <c r="AB3263" s="56">
        <f t="shared" si="516"/>
        <v>-99</v>
      </c>
      <c r="AC3263" s="56">
        <f t="shared" si="517"/>
        <v>-99</v>
      </c>
      <c r="AD3263" s="3"/>
      <c r="AE3263" s="82">
        <f>IF(D3263=1, 'adjustment factor'!$D$4, IF(D3263=-9,-999,IF(D3263="",-999,0)))</f>
        <v>-999</v>
      </c>
      <c r="AF3263" s="82">
        <f>IF(F3263=1, 'adjustment factor'!$D$5, IF(F3263=-9,-999,IF(F3263="",-999,0)))</f>
        <v>-999</v>
      </c>
      <c r="AG3263" s="82">
        <f>IF(E3263=1, 'adjustment factor'!$D$6, IF(E3263=-9,-999,IF(E3263="",-999,0)))</f>
        <v>-999</v>
      </c>
      <c r="AH3263" s="82">
        <f>IF(K3263&gt;=45,'adjustment factor'!$D$7,IF(K3263=-9,-1200,IF(K3263="",-1200,0)))</f>
        <v>-1200</v>
      </c>
      <c r="AI3263" s="82">
        <f>IF(L3263=1, 'adjustment factor'!$D$8, IF(L3263=-9,-999,IF(L3263="",-999,0)))</f>
        <v>-999</v>
      </c>
      <c r="AJ3263" s="82">
        <f>IF(AND(M3263&gt;=1,M3263&lt;=4),'adjustment factor'!$D$9,IF(M3263=-9,-999,IF(M3263=98,-999,IF(M3263=99,-999,IF(M3263="",-999,0)))))</f>
        <v>-999</v>
      </c>
      <c r="AK3263" s="82">
        <f>IF(H3263=1, 'adjustment factor'!$D$10, IF(H3263=-9,-999,IF(H3263="",-999,0)))</f>
        <v>-999</v>
      </c>
      <c r="AL3263" s="82">
        <f>IF(G3263=1, 'adjustment factor'!$D$11, IF(G3263=-9,-999,IF(G3263="",-999,0)))</f>
        <v>-999</v>
      </c>
      <c r="AM3263" s="82">
        <f>IF(I3263=1, 'adjustment factor'!$D$12, IF(I3263=-9,-999,IF(I3263="",-999,0)))</f>
        <v>-999</v>
      </c>
      <c r="AN3263" s="82">
        <f>IF(J3263=1, 'adjustment factor'!$D$13, IF(J3263=-9,-999,IF(J3263="",-999,0)))</f>
        <v>-999</v>
      </c>
      <c r="AO3263" s="82" t="str">
        <f t="shared" si="518"/>
        <v>-999</v>
      </c>
      <c r="AP3263" s="82" t="str">
        <f t="shared" si="519"/>
        <v>MISSING</v>
      </c>
    </row>
    <row r="3264" spans="2:42">
      <c r="B3264" s="207"/>
      <c r="C3264" s="35">
        <v>3260</v>
      </c>
      <c r="D3264" s="161"/>
      <c r="E3264" s="161"/>
      <c r="F3264" s="161"/>
      <c r="G3264" s="161"/>
      <c r="H3264" s="161"/>
      <c r="I3264" s="161"/>
      <c r="J3264" s="161"/>
      <c r="K3264" s="161"/>
      <c r="L3264" s="161"/>
      <c r="M3264" s="161"/>
      <c r="N3264" s="171"/>
      <c r="O3264" s="171"/>
      <c r="P3264" s="171"/>
      <c r="Q3264" s="171"/>
      <c r="R3264" s="171"/>
      <c r="S3264" s="171"/>
      <c r="T3264" s="208" t="str">
        <f t="shared" si="510"/>
        <v>MISSING</v>
      </c>
      <c r="U3264" s="208" t="str">
        <f t="shared" si="511"/>
        <v>MISSING</v>
      </c>
      <c r="X3264" s="56">
        <f t="shared" si="512"/>
        <v>-99</v>
      </c>
      <c r="Y3264" s="56">
        <f t="shared" si="513"/>
        <v>-99</v>
      </c>
      <c r="Z3264" s="56">
        <f t="shared" si="514"/>
        <v>-99</v>
      </c>
      <c r="AA3264" s="56">
        <f t="shared" si="515"/>
        <v>-99</v>
      </c>
      <c r="AB3264" s="56">
        <f t="shared" si="516"/>
        <v>-99</v>
      </c>
      <c r="AC3264" s="56">
        <f t="shared" si="517"/>
        <v>-99</v>
      </c>
      <c r="AD3264" s="3"/>
      <c r="AE3264" s="82">
        <f>IF(D3264=1, 'adjustment factor'!$D$4, IF(D3264=-9,-999,IF(D3264="",-999,0)))</f>
        <v>-999</v>
      </c>
      <c r="AF3264" s="82">
        <f>IF(F3264=1, 'adjustment factor'!$D$5, IF(F3264=-9,-999,IF(F3264="",-999,0)))</f>
        <v>-999</v>
      </c>
      <c r="AG3264" s="82">
        <f>IF(E3264=1, 'adjustment factor'!$D$6, IF(E3264=-9,-999,IF(E3264="",-999,0)))</f>
        <v>-999</v>
      </c>
      <c r="AH3264" s="82">
        <f>IF(K3264&gt;=45,'adjustment factor'!$D$7,IF(K3264=-9,-1200,IF(K3264="",-1200,0)))</f>
        <v>-1200</v>
      </c>
      <c r="AI3264" s="82">
        <f>IF(L3264=1, 'adjustment factor'!$D$8, IF(L3264=-9,-999,IF(L3264="",-999,0)))</f>
        <v>-999</v>
      </c>
      <c r="AJ3264" s="82">
        <f>IF(AND(M3264&gt;=1,M3264&lt;=4),'adjustment factor'!$D$9,IF(M3264=-9,-999,IF(M3264=98,-999,IF(M3264=99,-999,IF(M3264="",-999,0)))))</f>
        <v>-999</v>
      </c>
      <c r="AK3264" s="82">
        <f>IF(H3264=1, 'adjustment factor'!$D$10, IF(H3264=-9,-999,IF(H3264="",-999,0)))</f>
        <v>-999</v>
      </c>
      <c r="AL3264" s="82">
        <f>IF(G3264=1, 'adjustment factor'!$D$11, IF(G3264=-9,-999,IF(G3264="",-999,0)))</f>
        <v>-999</v>
      </c>
      <c r="AM3264" s="82">
        <f>IF(I3264=1, 'adjustment factor'!$D$12, IF(I3264=-9,-999,IF(I3264="",-999,0)))</f>
        <v>-999</v>
      </c>
      <c r="AN3264" s="82">
        <f>IF(J3264=1, 'adjustment factor'!$D$13, IF(J3264=-9,-999,IF(J3264="",-999,0)))</f>
        <v>-999</v>
      </c>
      <c r="AO3264" s="82" t="str">
        <f t="shared" si="518"/>
        <v>-999</v>
      </c>
      <c r="AP3264" s="82" t="str">
        <f t="shared" si="519"/>
        <v>MISSING</v>
      </c>
    </row>
    <row r="3265" spans="2:42">
      <c r="B3265" s="207"/>
      <c r="C3265" s="35">
        <v>3261</v>
      </c>
      <c r="D3265" s="161"/>
      <c r="E3265" s="161"/>
      <c r="F3265" s="161"/>
      <c r="G3265" s="161"/>
      <c r="H3265" s="161"/>
      <c r="I3265" s="161"/>
      <c r="J3265" s="161"/>
      <c r="K3265" s="161"/>
      <c r="L3265" s="161"/>
      <c r="M3265" s="161"/>
      <c r="N3265" s="171"/>
      <c r="O3265" s="171"/>
      <c r="P3265" s="171"/>
      <c r="Q3265" s="171"/>
      <c r="R3265" s="171"/>
      <c r="S3265" s="171"/>
      <c r="T3265" s="208" t="str">
        <f t="shared" si="510"/>
        <v>MISSING</v>
      </c>
      <c r="U3265" s="208" t="str">
        <f t="shared" si="511"/>
        <v>MISSING</v>
      </c>
      <c r="X3265" s="56">
        <f t="shared" si="512"/>
        <v>-99</v>
      </c>
      <c r="Y3265" s="56">
        <f t="shared" si="513"/>
        <v>-99</v>
      </c>
      <c r="Z3265" s="56">
        <f t="shared" si="514"/>
        <v>-99</v>
      </c>
      <c r="AA3265" s="56">
        <f t="shared" si="515"/>
        <v>-99</v>
      </c>
      <c r="AB3265" s="56">
        <f t="shared" si="516"/>
        <v>-99</v>
      </c>
      <c r="AC3265" s="56">
        <f t="shared" si="517"/>
        <v>-99</v>
      </c>
      <c r="AD3265" s="3"/>
      <c r="AE3265" s="82">
        <f>IF(D3265=1, 'adjustment factor'!$D$4, IF(D3265=-9,-999,IF(D3265="",-999,0)))</f>
        <v>-999</v>
      </c>
      <c r="AF3265" s="82">
        <f>IF(F3265=1, 'adjustment factor'!$D$5, IF(F3265=-9,-999,IF(F3265="",-999,0)))</f>
        <v>-999</v>
      </c>
      <c r="AG3265" s="82">
        <f>IF(E3265=1, 'adjustment factor'!$D$6, IF(E3265=-9,-999,IF(E3265="",-999,0)))</f>
        <v>-999</v>
      </c>
      <c r="AH3265" s="82">
        <f>IF(K3265&gt;=45,'adjustment factor'!$D$7,IF(K3265=-9,-1200,IF(K3265="",-1200,0)))</f>
        <v>-1200</v>
      </c>
      <c r="AI3265" s="82">
        <f>IF(L3265=1, 'adjustment factor'!$D$8, IF(L3265=-9,-999,IF(L3265="",-999,0)))</f>
        <v>-999</v>
      </c>
      <c r="AJ3265" s="82">
        <f>IF(AND(M3265&gt;=1,M3265&lt;=4),'adjustment factor'!$D$9,IF(M3265=-9,-999,IF(M3265=98,-999,IF(M3265=99,-999,IF(M3265="",-999,0)))))</f>
        <v>-999</v>
      </c>
      <c r="AK3265" s="82">
        <f>IF(H3265=1, 'adjustment factor'!$D$10, IF(H3265=-9,-999,IF(H3265="",-999,0)))</f>
        <v>-999</v>
      </c>
      <c r="AL3265" s="82">
        <f>IF(G3265=1, 'adjustment factor'!$D$11, IF(G3265=-9,-999,IF(G3265="",-999,0)))</f>
        <v>-999</v>
      </c>
      <c r="AM3265" s="82">
        <f>IF(I3265=1, 'adjustment factor'!$D$12, IF(I3265=-9,-999,IF(I3265="",-999,0)))</f>
        <v>-999</v>
      </c>
      <c r="AN3265" s="82">
        <f>IF(J3265=1, 'adjustment factor'!$D$13, IF(J3265=-9,-999,IF(J3265="",-999,0)))</f>
        <v>-999</v>
      </c>
      <c r="AO3265" s="82" t="str">
        <f t="shared" si="518"/>
        <v>-999</v>
      </c>
      <c r="AP3265" s="82" t="str">
        <f t="shared" si="519"/>
        <v>MISSING</v>
      </c>
    </row>
    <row r="3266" spans="2:42">
      <c r="B3266" s="207"/>
      <c r="C3266" s="35">
        <v>3262</v>
      </c>
      <c r="D3266" s="161"/>
      <c r="E3266" s="161"/>
      <c r="F3266" s="161"/>
      <c r="G3266" s="161"/>
      <c r="H3266" s="161"/>
      <c r="I3266" s="161"/>
      <c r="J3266" s="161"/>
      <c r="K3266" s="161"/>
      <c r="L3266" s="161"/>
      <c r="M3266" s="161"/>
      <c r="N3266" s="171"/>
      <c r="O3266" s="171"/>
      <c r="P3266" s="171"/>
      <c r="Q3266" s="171"/>
      <c r="R3266" s="171"/>
      <c r="S3266" s="171"/>
      <c r="T3266" s="208" t="str">
        <f t="shared" si="510"/>
        <v>MISSING</v>
      </c>
      <c r="U3266" s="208" t="str">
        <f t="shared" si="511"/>
        <v>MISSING</v>
      </c>
      <c r="X3266" s="56">
        <f t="shared" si="512"/>
        <v>-99</v>
      </c>
      <c r="Y3266" s="56">
        <f t="shared" si="513"/>
        <v>-99</v>
      </c>
      <c r="Z3266" s="56">
        <f t="shared" si="514"/>
        <v>-99</v>
      </c>
      <c r="AA3266" s="56">
        <f t="shared" si="515"/>
        <v>-99</v>
      </c>
      <c r="AB3266" s="56">
        <f t="shared" si="516"/>
        <v>-99</v>
      </c>
      <c r="AC3266" s="56">
        <f t="shared" si="517"/>
        <v>-99</v>
      </c>
      <c r="AD3266" s="3"/>
      <c r="AE3266" s="82">
        <f>IF(D3266=1, 'adjustment factor'!$D$4, IF(D3266=-9,-999,IF(D3266="",-999,0)))</f>
        <v>-999</v>
      </c>
      <c r="AF3266" s="82">
        <f>IF(F3266=1, 'adjustment factor'!$D$5, IF(F3266=-9,-999,IF(F3266="",-999,0)))</f>
        <v>-999</v>
      </c>
      <c r="AG3266" s="82">
        <f>IF(E3266=1, 'adjustment factor'!$D$6, IF(E3266=-9,-999,IF(E3266="",-999,0)))</f>
        <v>-999</v>
      </c>
      <c r="AH3266" s="82">
        <f>IF(K3266&gt;=45,'adjustment factor'!$D$7,IF(K3266=-9,-1200,IF(K3266="",-1200,0)))</f>
        <v>-1200</v>
      </c>
      <c r="AI3266" s="82">
        <f>IF(L3266=1, 'adjustment factor'!$D$8, IF(L3266=-9,-999,IF(L3266="",-999,0)))</f>
        <v>-999</v>
      </c>
      <c r="AJ3266" s="82">
        <f>IF(AND(M3266&gt;=1,M3266&lt;=4),'adjustment factor'!$D$9,IF(M3266=-9,-999,IF(M3266=98,-999,IF(M3266=99,-999,IF(M3266="",-999,0)))))</f>
        <v>-999</v>
      </c>
      <c r="AK3266" s="82">
        <f>IF(H3266=1, 'adjustment factor'!$D$10, IF(H3266=-9,-999,IF(H3266="",-999,0)))</f>
        <v>-999</v>
      </c>
      <c r="AL3266" s="82">
        <f>IF(G3266=1, 'adjustment factor'!$D$11, IF(G3266=-9,-999,IF(G3266="",-999,0)))</f>
        <v>-999</v>
      </c>
      <c r="AM3266" s="82">
        <f>IF(I3266=1, 'adjustment factor'!$D$12, IF(I3266=-9,-999,IF(I3266="",-999,0)))</f>
        <v>-999</v>
      </c>
      <c r="AN3266" s="82">
        <f>IF(J3266=1, 'adjustment factor'!$D$13, IF(J3266=-9,-999,IF(J3266="",-999,0)))</f>
        <v>-999</v>
      </c>
      <c r="AO3266" s="82" t="str">
        <f t="shared" si="518"/>
        <v>-999</v>
      </c>
      <c r="AP3266" s="82" t="str">
        <f t="shared" si="519"/>
        <v>MISSING</v>
      </c>
    </row>
    <row r="3267" spans="2:42">
      <c r="B3267" s="207"/>
      <c r="C3267" s="35">
        <v>3263</v>
      </c>
      <c r="D3267" s="161"/>
      <c r="E3267" s="161"/>
      <c r="F3267" s="161"/>
      <c r="G3267" s="161"/>
      <c r="H3267" s="161"/>
      <c r="I3267" s="161"/>
      <c r="J3267" s="161"/>
      <c r="K3267" s="161"/>
      <c r="L3267" s="161"/>
      <c r="M3267" s="161"/>
      <c r="N3267" s="171"/>
      <c r="O3267" s="171"/>
      <c r="P3267" s="171"/>
      <c r="Q3267" s="171"/>
      <c r="R3267" s="171"/>
      <c r="S3267" s="171"/>
      <c r="T3267" s="208" t="str">
        <f t="shared" si="510"/>
        <v>MISSING</v>
      </c>
      <c r="U3267" s="208" t="str">
        <f t="shared" si="511"/>
        <v>MISSING</v>
      </c>
      <c r="X3267" s="56">
        <f t="shared" si="512"/>
        <v>-99</v>
      </c>
      <c r="Y3267" s="56">
        <f t="shared" si="513"/>
        <v>-99</v>
      </c>
      <c r="Z3267" s="56">
        <f t="shared" si="514"/>
        <v>-99</v>
      </c>
      <c r="AA3267" s="56">
        <f t="shared" si="515"/>
        <v>-99</v>
      </c>
      <c r="AB3267" s="56">
        <f t="shared" si="516"/>
        <v>-99</v>
      </c>
      <c r="AC3267" s="56">
        <f t="shared" si="517"/>
        <v>-99</v>
      </c>
      <c r="AD3267" s="3"/>
      <c r="AE3267" s="82">
        <f>IF(D3267=1, 'adjustment factor'!$D$4, IF(D3267=-9,-999,IF(D3267="",-999,0)))</f>
        <v>-999</v>
      </c>
      <c r="AF3267" s="82">
        <f>IF(F3267=1, 'adjustment factor'!$D$5, IF(F3267=-9,-999,IF(F3267="",-999,0)))</f>
        <v>-999</v>
      </c>
      <c r="AG3267" s="82">
        <f>IF(E3267=1, 'adjustment factor'!$D$6, IF(E3267=-9,-999,IF(E3267="",-999,0)))</f>
        <v>-999</v>
      </c>
      <c r="AH3267" s="82">
        <f>IF(K3267&gt;=45,'adjustment factor'!$D$7,IF(K3267=-9,-1200,IF(K3267="",-1200,0)))</f>
        <v>-1200</v>
      </c>
      <c r="AI3267" s="82">
        <f>IF(L3267=1, 'adjustment factor'!$D$8, IF(L3267=-9,-999,IF(L3267="",-999,0)))</f>
        <v>-999</v>
      </c>
      <c r="AJ3267" s="82">
        <f>IF(AND(M3267&gt;=1,M3267&lt;=4),'adjustment factor'!$D$9,IF(M3267=-9,-999,IF(M3267=98,-999,IF(M3267=99,-999,IF(M3267="",-999,0)))))</f>
        <v>-999</v>
      </c>
      <c r="AK3267" s="82">
        <f>IF(H3267=1, 'adjustment factor'!$D$10, IF(H3267=-9,-999,IF(H3267="",-999,0)))</f>
        <v>-999</v>
      </c>
      <c r="AL3267" s="82">
        <f>IF(G3267=1, 'adjustment factor'!$D$11, IF(G3267=-9,-999,IF(G3267="",-999,0)))</f>
        <v>-999</v>
      </c>
      <c r="AM3267" s="82">
        <f>IF(I3267=1, 'adjustment factor'!$D$12, IF(I3267=-9,-999,IF(I3267="",-999,0)))</f>
        <v>-999</v>
      </c>
      <c r="AN3267" s="82">
        <f>IF(J3267=1, 'adjustment factor'!$D$13, IF(J3267=-9,-999,IF(J3267="",-999,0)))</f>
        <v>-999</v>
      </c>
      <c r="AO3267" s="82" t="str">
        <f t="shared" si="518"/>
        <v>-999</v>
      </c>
      <c r="AP3267" s="82" t="str">
        <f t="shared" si="519"/>
        <v>MISSING</v>
      </c>
    </row>
    <row r="3268" spans="2:42">
      <c r="B3268" s="207"/>
      <c r="C3268" s="35">
        <v>3264</v>
      </c>
      <c r="D3268" s="161"/>
      <c r="E3268" s="161"/>
      <c r="F3268" s="161"/>
      <c r="G3268" s="161"/>
      <c r="H3268" s="161"/>
      <c r="I3268" s="161"/>
      <c r="J3268" s="161"/>
      <c r="K3268" s="161"/>
      <c r="L3268" s="161"/>
      <c r="M3268" s="161"/>
      <c r="N3268" s="171"/>
      <c r="O3268" s="171"/>
      <c r="P3268" s="171"/>
      <c r="Q3268" s="171"/>
      <c r="R3268" s="171"/>
      <c r="S3268" s="171"/>
      <c r="T3268" s="208" t="str">
        <f t="shared" si="510"/>
        <v>MISSING</v>
      </c>
      <c r="U3268" s="208" t="str">
        <f t="shared" si="511"/>
        <v>MISSING</v>
      </c>
      <c r="X3268" s="56">
        <f t="shared" si="512"/>
        <v>-99</v>
      </c>
      <c r="Y3268" s="56">
        <f t="shared" si="513"/>
        <v>-99</v>
      </c>
      <c r="Z3268" s="56">
        <f t="shared" si="514"/>
        <v>-99</v>
      </c>
      <c r="AA3268" s="56">
        <f t="shared" si="515"/>
        <v>-99</v>
      </c>
      <c r="AB3268" s="56">
        <f t="shared" si="516"/>
        <v>-99</v>
      </c>
      <c r="AC3268" s="56">
        <f t="shared" si="517"/>
        <v>-99</v>
      </c>
      <c r="AD3268" s="3"/>
      <c r="AE3268" s="82">
        <f>IF(D3268=1, 'adjustment factor'!$D$4, IF(D3268=-9,-999,IF(D3268="",-999,0)))</f>
        <v>-999</v>
      </c>
      <c r="AF3268" s="82">
        <f>IF(F3268=1, 'adjustment factor'!$D$5, IF(F3268=-9,-999,IF(F3268="",-999,0)))</f>
        <v>-999</v>
      </c>
      <c r="AG3268" s="82">
        <f>IF(E3268=1, 'adjustment factor'!$D$6, IF(E3268=-9,-999,IF(E3268="",-999,0)))</f>
        <v>-999</v>
      </c>
      <c r="AH3268" s="82">
        <f>IF(K3268&gt;=45,'adjustment factor'!$D$7,IF(K3268=-9,-1200,IF(K3268="",-1200,0)))</f>
        <v>-1200</v>
      </c>
      <c r="AI3268" s="82">
        <f>IF(L3268=1, 'adjustment factor'!$D$8, IF(L3268=-9,-999,IF(L3268="",-999,0)))</f>
        <v>-999</v>
      </c>
      <c r="AJ3268" s="82">
        <f>IF(AND(M3268&gt;=1,M3268&lt;=4),'adjustment factor'!$D$9,IF(M3268=-9,-999,IF(M3268=98,-999,IF(M3268=99,-999,IF(M3268="",-999,0)))))</f>
        <v>-999</v>
      </c>
      <c r="AK3268" s="82">
        <f>IF(H3268=1, 'adjustment factor'!$D$10, IF(H3268=-9,-999,IF(H3268="",-999,0)))</f>
        <v>-999</v>
      </c>
      <c r="AL3268" s="82">
        <f>IF(G3268=1, 'adjustment factor'!$D$11, IF(G3268=-9,-999,IF(G3268="",-999,0)))</f>
        <v>-999</v>
      </c>
      <c r="AM3268" s="82">
        <f>IF(I3268=1, 'adjustment factor'!$D$12, IF(I3268=-9,-999,IF(I3268="",-999,0)))</f>
        <v>-999</v>
      </c>
      <c r="AN3268" s="82">
        <f>IF(J3268=1, 'adjustment factor'!$D$13, IF(J3268=-9,-999,IF(J3268="",-999,0)))</f>
        <v>-999</v>
      </c>
      <c r="AO3268" s="82" t="str">
        <f t="shared" si="518"/>
        <v>-999</v>
      </c>
      <c r="AP3268" s="82" t="str">
        <f t="shared" si="519"/>
        <v>MISSING</v>
      </c>
    </row>
    <row r="3269" spans="2:42">
      <c r="B3269" s="207"/>
      <c r="C3269" s="35">
        <v>3265</v>
      </c>
      <c r="D3269" s="161"/>
      <c r="E3269" s="161"/>
      <c r="F3269" s="161"/>
      <c r="G3269" s="161"/>
      <c r="H3269" s="161"/>
      <c r="I3269" s="161"/>
      <c r="J3269" s="161"/>
      <c r="K3269" s="161"/>
      <c r="L3269" s="161"/>
      <c r="M3269" s="161"/>
      <c r="N3269" s="171"/>
      <c r="O3269" s="171"/>
      <c r="P3269" s="171"/>
      <c r="Q3269" s="171"/>
      <c r="R3269" s="171"/>
      <c r="S3269" s="171"/>
      <c r="T3269" s="208" t="str">
        <f t="shared" si="510"/>
        <v>MISSING</v>
      </c>
      <c r="U3269" s="208" t="str">
        <f t="shared" si="511"/>
        <v>MISSING</v>
      </c>
      <c r="X3269" s="56">
        <f t="shared" si="512"/>
        <v>-99</v>
      </c>
      <c r="Y3269" s="56">
        <f t="shared" si="513"/>
        <v>-99</v>
      </c>
      <c r="Z3269" s="56">
        <f t="shared" si="514"/>
        <v>-99</v>
      </c>
      <c r="AA3269" s="56">
        <f t="shared" si="515"/>
        <v>-99</v>
      </c>
      <c r="AB3269" s="56">
        <f t="shared" si="516"/>
        <v>-99</v>
      </c>
      <c r="AC3269" s="56">
        <f t="shared" si="517"/>
        <v>-99</v>
      </c>
      <c r="AD3269" s="3"/>
      <c r="AE3269" s="82">
        <f>IF(D3269=1, 'adjustment factor'!$D$4, IF(D3269=-9,-999,IF(D3269="",-999,0)))</f>
        <v>-999</v>
      </c>
      <c r="AF3269" s="82">
        <f>IF(F3269=1, 'adjustment factor'!$D$5, IF(F3269=-9,-999,IF(F3269="",-999,0)))</f>
        <v>-999</v>
      </c>
      <c r="AG3269" s="82">
        <f>IF(E3269=1, 'adjustment factor'!$D$6, IF(E3269=-9,-999,IF(E3269="",-999,0)))</f>
        <v>-999</v>
      </c>
      <c r="AH3269" s="82">
        <f>IF(K3269&gt;=45,'adjustment factor'!$D$7,IF(K3269=-9,-1200,IF(K3269="",-1200,0)))</f>
        <v>-1200</v>
      </c>
      <c r="AI3269" s="82">
        <f>IF(L3269=1, 'adjustment factor'!$D$8, IF(L3269=-9,-999,IF(L3269="",-999,0)))</f>
        <v>-999</v>
      </c>
      <c r="AJ3269" s="82">
        <f>IF(AND(M3269&gt;=1,M3269&lt;=4),'adjustment factor'!$D$9,IF(M3269=-9,-999,IF(M3269=98,-999,IF(M3269=99,-999,IF(M3269="",-999,0)))))</f>
        <v>-999</v>
      </c>
      <c r="AK3269" s="82">
        <f>IF(H3269=1, 'adjustment factor'!$D$10, IF(H3269=-9,-999,IF(H3269="",-999,0)))</f>
        <v>-999</v>
      </c>
      <c r="AL3269" s="82">
        <f>IF(G3269=1, 'adjustment factor'!$D$11, IF(G3269=-9,-999,IF(G3269="",-999,0)))</f>
        <v>-999</v>
      </c>
      <c r="AM3269" s="82">
        <f>IF(I3269=1, 'adjustment factor'!$D$12, IF(I3269=-9,-999,IF(I3269="",-999,0)))</f>
        <v>-999</v>
      </c>
      <c r="AN3269" s="82">
        <f>IF(J3269=1, 'adjustment factor'!$D$13, IF(J3269=-9,-999,IF(J3269="",-999,0)))</f>
        <v>-999</v>
      </c>
      <c r="AO3269" s="82" t="str">
        <f t="shared" si="518"/>
        <v>-999</v>
      </c>
      <c r="AP3269" s="82" t="str">
        <f t="shared" si="519"/>
        <v>MISSING</v>
      </c>
    </row>
    <row r="3270" spans="2:42">
      <c r="B3270" s="207"/>
      <c r="C3270" s="35">
        <v>3266</v>
      </c>
      <c r="D3270" s="161"/>
      <c r="E3270" s="161"/>
      <c r="F3270" s="161"/>
      <c r="G3270" s="161"/>
      <c r="H3270" s="161"/>
      <c r="I3270" s="161"/>
      <c r="J3270" s="161"/>
      <c r="K3270" s="161"/>
      <c r="L3270" s="161"/>
      <c r="M3270" s="161"/>
      <c r="N3270" s="171"/>
      <c r="O3270" s="171"/>
      <c r="P3270" s="171"/>
      <c r="Q3270" s="171"/>
      <c r="R3270" s="171"/>
      <c r="S3270" s="171"/>
      <c r="T3270" s="208" t="str">
        <f t="shared" si="510"/>
        <v>MISSING</v>
      </c>
      <c r="U3270" s="208" t="str">
        <f t="shared" si="511"/>
        <v>MISSING</v>
      </c>
      <c r="X3270" s="56">
        <f t="shared" si="512"/>
        <v>-99</v>
      </c>
      <c r="Y3270" s="56">
        <f t="shared" si="513"/>
        <v>-99</v>
      </c>
      <c r="Z3270" s="56">
        <f t="shared" si="514"/>
        <v>-99</v>
      </c>
      <c r="AA3270" s="56">
        <f t="shared" si="515"/>
        <v>-99</v>
      </c>
      <c r="AB3270" s="56">
        <f t="shared" si="516"/>
        <v>-99</v>
      </c>
      <c r="AC3270" s="56">
        <f t="shared" si="517"/>
        <v>-99</v>
      </c>
      <c r="AD3270" s="3"/>
      <c r="AE3270" s="82">
        <f>IF(D3270=1, 'adjustment factor'!$D$4, IF(D3270=-9,-999,IF(D3270="",-999,0)))</f>
        <v>-999</v>
      </c>
      <c r="AF3270" s="82">
        <f>IF(F3270=1, 'adjustment factor'!$D$5, IF(F3270=-9,-999,IF(F3270="",-999,0)))</f>
        <v>-999</v>
      </c>
      <c r="AG3270" s="82">
        <f>IF(E3270=1, 'adjustment factor'!$D$6, IF(E3270=-9,-999,IF(E3270="",-999,0)))</f>
        <v>-999</v>
      </c>
      <c r="AH3270" s="82">
        <f>IF(K3270&gt;=45,'adjustment factor'!$D$7,IF(K3270=-9,-1200,IF(K3270="",-1200,0)))</f>
        <v>-1200</v>
      </c>
      <c r="AI3270" s="82">
        <f>IF(L3270=1, 'adjustment factor'!$D$8, IF(L3270=-9,-999,IF(L3270="",-999,0)))</f>
        <v>-999</v>
      </c>
      <c r="AJ3270" s="82">
        <f>IF(AND(M3270&gt;=1,M3270&lt;=4),'adjustment factor'!$D$9,IF(M3270=-9,-999,IF(M3270=98,-999,IF(M3270=99,-999,IF(M3270="",-999,0)))))</f>
        <v>-999</v>
      </c>
      <c r="AK3270" s="82">
        <f>IF(H3270=1, 'adjustment factor'!$D$10, IF(H3270=-9,-999,IF(H3270="",-999,0)))</f>
        <v>-999</v>
      </c>
      <c r="AL3270" s="82">
        <f>IF(G3270=1, 'adjustment factor'!$D$11, IF(G3270=-9,-999,IF(G3270="",-999,0)))</f>
        <v>-999</v>
      </c>
      <c r="AM3270" s="82">
        <f>IF(I3270=1, 'adjustment factor'!$D$12, IF(I3270=-9,-999,IF(I3270="",-999,0)))</f>
        <v>-999</v>
      </c>
      <c r="AN3270" s="82">
        <f>IF(J3270=1, 'adjustment factor'!$D$13, IF(J3270=-9,-999,IF(J3270="",-999,0)))</f>
        <v>-999</v>
      </c>
      <c r="AO3270" s="82" t="str">
        <f t="shared" si="518"/>
        <v>-999</v>
      </c>
      <c r="AP3270" s="82" t="str">
        <f t="shared" si="519"/>
        <v>MISSING</v>
      </c>
    </row>
    <row r="3271" spans="2:42">
      <c r="B3271" s="207"/>
      <c r="C3271" s="35">
        <v>3267</v>
      </c>
      <c r="D3271" s="161"/>
      <c r="E3271" s="161"/>
      <c r="F3271" s="161"/>
      <c r="G3271" s="161"/>
      <c r="H3271" s="161"/>
      <c r="I3271" s="161"/>
      <c r="J3271" s="161"/>
      <c r="K3271" s="161"/>
      <c r="L3271" s="161"/>
      <c r="M3271" s="161"/>
      <c r="N3271" s="171"/>
      <c r="O3271" s="171"/>
      <c r="P3271" s="171"/>
      <c r="Q3271" s="171"/>
      <c r="R3271" s="171"/>
      <c r="S3271" s="171"/>
      <c r="T3271" s="208" t="str">
        <f t="shared" si="510"/>
        <v>MISSING</v>
      </c>
      <c r="U3271" s="208" t="str">
        <f t="shared" si="511"/>
        <v>MISSING</v>
      </c>
      <c r="X3271" s="56">
        <f t="shared" si="512"/>
        <v>-99</v>
      </c>
      <c r="Y3271" s="56">
        <f t="shared" si="513"/>
        <v>-99</v>
      </c>
      <c r="Z3271" s="56">
        <f t="shared" si="514"/>
        <v>-99</v>
      </c>
      <c r="AA3271" s="56">
        <f t="shared" si="515"/>
        <v>-99</v>
      </c>
      <c r="AB3271" s="56">
        <f t="shared" si="516"/>
        <v>-99</v>
      </c>
      <c r="AC3271" s="56">
        <f t="shared" si="517"/>
        <v>-99</v>
      </c>
      <c r="AD3271" s="3"/>
      <c r="AE3271" s="82">
        <f>IF(D3271=1, 'adjustment factor'!$D$4, IF(D3271=-9,-999,IF(D3271="",-999,0)))</f>
        <v>-999</v>
      </c>
      <c r="AF3271" s="82">
        <f>IF(F3271=1, 'adjustment factor'!$D$5, IF(F3271=-9,-999,IF(F3271="",-999,0)))</f>
        <v>-999</v>
      </c>
      <c r="AG3271" s="82">
        <f>IF(E3271=1, 'adjustment factor'!$D$6, IF(E3271=-9,-999,IF(E3271="",-999,0)))</f>
        <v>-999</v>
      </c>
      <c r="AH3271" s="82">
        <f>IF(K3271&gt;=45,'adjustment factor'!$D$7,IF(K3271=-9,-1200,IF(K3271="",-1200,0)))</f>
        <v>-1200</v>
      </c>
      <c r="AI3271" s="82">
        <f>IF(L3271=1, 'adjustment factor'!$D$8, IF(L3271=-9,-999,IF(L3271="",-999,0)))</f>
        <v>-999</v>
      </c>
      <c r="AJ3271" s="82">
        <f>IF(AND(M3271&gt;=1,M3271&lt;=4),'adjustment factor'!$D$9,IF(M3271=-9,-999,IF(M3271=98,-999,IF(M3271=99,-999,IF(M3271="",-999,0)))))</f>
        <v>-999</v>
      </c>
      <c r="AK3271" s="82">
        <f>IF(H3271=1, 'adjustment factor'!$D$10, IF(H3271=-9,-999,IF(H3271="",-999,0)))</f>
        <v>-999</v>
      </c>
      <c r="AL3271" s="82">
        <f>IF(G3271=1, 'adjustment factor'!$D$11, IF(G3271=-9,-999,IF(G3271="",-999,0)))</f>
        <v>-999</v>
      </c>
      <c r="AM3271" s="82">
        <f>IF(I3271=1, 'adjustment factor'!$D$12, IF(I3271=-9,-999,IF(I3271="",-999,0)))</f>
        <v>-999</v>
      </c>
      <c r="AN3271" s="82">
        <f>IF(J3271=1, 'adjustment factor'!$D$13, IF(J3271=-9,-999,IF(J3271="",-999,0)))</f>
        <v>-999</v>
      </c>
      <c r="AO3271" s="82" t="str">
        <f t="shared" si="518"/>
        <v>-999</v>
      </c>
      <c r="AP3271" s="82" t="str">
        <f t="shared" si="519"/>
        <v>MISSING</v>
      </c>
    </row>
    <row r="3272" spans="2:42">
      <c r="B3272" s="207"/>
      <c r="C3272" s="35">
        <v>3268</v>
      </c>
      <c r="D3272" s="161"/>
      <c r="E3272" s="161"/>
      <c r="F3272" s="161"/>
      <c r="G3272" s="161"/>
      <c r="H3272" s="161"/>
      <c r="I3272" s="161"/>
      <c r="J3272" s="161"/>
      <c r="K3272" s="161"/>
      <c r="L3272" s="161"/>
      <c r="M3272" s="161"/>
      <c r="N3272" s="171"/>
      <c r="O3272" s="171"/>
      <c r="P3272" s="171"/>
      <c r="Q3272" s="171"/>
      <c r="R3272" s="171"/>
      <c r="S3272" s="171"/>
      <c r="T3272" s="208" t="str">
        <f t="shared" si="510"/>
        <v>MISSING</v>
      </c>
      <c r="U3272" s="208" t="str">
        <f t="shared" si="511"/>
        <v>MISSING</v>
      </c>
      <c r="X3272" s="56">
        <f t="shared" si="512"/>
        <v>-99</v>
      </c>
      <c r="Y3272" s="56">
        <f t="shared" si="513"/>
        <v>-99</v>
      </c>
      <c r="Z3272" s="56">
        <f t="shared" si="514"/>
        <v>-99</v>
      </c>
      <c r="AA3272" s="56">
        <f t="shared" si="515"/>
        <v>-99</v>
      </c>
      <c r="AB3272" s="56">
        <f t="shared" si="516"/>
        <v>-99</v>
      </c>
      <c r="AC3272" s="56">
        <f t="shared" si="517"/>
        <v>-99</v>
      </c>
      <c r="AD3272" s="3"/>
      <c r="AE3272" s="82">
        <f>IF(D3272=1, 'adjustment factor'!$D$4, IF(D3272=-9,-999,IF(D3272="",-999,0)))</f>
        <v>-999</v>
      </c>
      <c r="AF3272" s="82">
        <f>IF(F3272=1, 'adjustment factor'!$D$5, IF(F3272=-9,-999,IF(F3272="",-999,0)))</f>
        <v>-999</v>
      </c>
      <c r="AG3272" s="82">
        <f>IF(E3272=1, 'adjustment factor'!$D$6, IF(E3272=-9,-999,IF(E3272="",-999,0)))</f>
        <v>-999</v>
      </c>
      <c r="AH3272" s="82">
        <f>IF(K3272&gt;=45,'adjustment factor'!$D$7,IF(K3272=-9,-1200,IF(K3272="",-1200,0)))</f>
        <v>-1200</v>
      </c>
      <c r="AI3272" s="82">
        <f>IF(L3272=1, 'adjustment factor'!$D$8, IF(L3272=-9,-999,IF(L3272="",-999,0)))</f>
        <v>-999</v>
      </c>
      <c r="AJ3272" s="82">
        <f>IF(AND(M3272&gt;=1,M3272&lt;=4),'adjustment factor'!$D$9,IF(M3272=-9,-999,IF(M3272=98,-999,IF(M3272=99,-999,IF(M3272="",-999,0)))))</f>
        <v>-999</v>
      </c>
      <c r="AK3272" s="82">
        <f>IF(H3272=1, 'adjustment factor'!$D$10, IF(H3272=-9,-999,IF(H3272="",-999,0)))</f>
        <v>-999</v>
      </c>
      <c r="AL3272" s="82">
        <f>IF(G3272=1, 'adjustment factor'!$D$11, IF(G3272=-9,-999,IF(G3272="",-999,0)))</f>
        <v>-999</v>
      </c>
      <c r="AM3272" s="82">
        <f>IF(I3272=1, 'adjustment factor'!$D$12, IF(I3272=-9,-999,IF(I3272="",-999,0)))</f>
        <v>-999</v>
      </c>
      <c r="AN3272" s="82">
        <f>IF(J3272=1, 'adjustment factor'!$D$13, IF(J3272=-9,-999,IF(J3272="",-999,0)))</f>
        <v>-999</v>
      </c>
      <c r="AO3272" s="82" t="str">
        <f t="shared" si="518"/>
        <v>-999</v>
      </c>
      <c r="AP3272" s="82" t="str">
        <f t="shared" si="519"/>
        <v>MISSING</v>
      </c>
    </row>
    <row r="3273" spans="2:42">
      <c r="B3273" s="207"/>
      <c r="C3273" s="35">
        <v>3269</v>
      </c>
      <c r="D3273" s="161"/>
      <c r="E3273" s="161"/>
      <c r="F3273" s="161"/>
      <c r="G3273" s="161"/>
      <c r="H3273" s="161"/>
      <c r="I3273" s="161"/>
      <c r="J3273" s="161"/>
      <c r="K3273" s="161"/>
      <c r="L3273" s="161"/>
      <c r="M3273" s="161"/>
      <c r="N3273" s="171"/>
      <c r="O3273" s="171"/>
      <c r="P3273" s="171"/>
      <c r="Q3273" s="171"/>
      <c r="R3273" s="171"/>
      <c r="S3273" s="171"/>
      <c r="T3273" s="208" t="str">
        <f t="shared" si="510"/>
        <v>MISSING</v>
      </c>
      <c r="U3273" s="208" t="str">
        <f t="shared" si="511"/>
        <v>MISSING</v>
      </c>
      <c r="X3273" s="56">
        <f t="shared" si="512"/>
        <v>-99</v>
      </c>
      <c r="Y3273" s="56">
        <f t="shared" si="513"/>
        <v>-99</v>
      </c>
      <c r="Z3273" s="56">
        <f t="shared" si="514"/>
        <v>-99</v>
      </c>
      <c r="AA3273" s="56">
        <f t="shared" si="515"/>
        <v>-99</v>
      </c>
      <c r="AB3273" s="56">
        <f t="shared" si="516"/>
        <v>-99</v>
      </c>
      <c r="AC3273" s="56">
        <f t="shared" si="517"/>
        <v>-99</v>
      </c>
      <c r="AD3273" s="3"/>
      <c r="AE3273" s="82">
        <f>IF(D3273=1, 'adjustment factor'!$D$4, IF(D3273=-9,-999,IF(D3273="",-999,0)))</f>
        <v>-999</v>
      </c>
      <c r="AF3273" s="82">
        <f>IF(F3273=1, 'adjustment factor'!$D$5, IF(F3273=-9,-999,IF(F3273="",-999,0)))</f>
        <v>-999</v>
      </c>
      <c r="AG3273" s="82">
        <f>IF(E3273=1, 'adjustment factor'!$D$6, IF(E3273=-9,-999,IF(E3273="",-999,0)))</f>
        <v>-999</v>
      </c>
      <c r="AH3273" s="82">
        <f>IF(K3273&gt;=45,'adjustment factor'!$D$7,IF(K3273=-9,-1200,IF(K3273="",-1200,0)))</f>
        <v>-1200</v>
      </c>
      <c r="AI3273" s="82">
        <f>IF(L3273=1, 'adjustment factor'!$D$8, IF(L3273=-9,-999,IF(L3273="",-999,0)))</f>
        <v>-999</v>
      </c>
      <c r="AJ3273" s="82">
        <f>IF(AND(M3273&gt;=1,M3273&lt;=4),'adjustment factor'!$D$9,IF(M3273=-9,-999,IF(M3273=98,-999,IF(M3273=99,-999,IF(M3273="",-999,0)))))</f>
        <v>-999</v>
      </c>
      <c r="AK3273" s="82">
        <f>IF(H3273=1, 'adjustment factor'!$D$10, IF(H3273=-9,-999,IF(H3273="",-999,0)))</f>
        <v>-999</v>
      </c>
      <c r="AL3273" s="82">
        <f>IF(G3273=1, 'adjustment factor'!$D$11, IF(G3273=-9,-999,IF(G3273="",-999,0)))</f>
        <v>-999</v>
      </c>
      <c r="AM3273" s="82">
        <f>IF(I3273=1, 'adjustment factor'!$D$12, IF(I3273=-9,-999,IF(I3273="",-999,0)))</f>
        <v>-999</v>
      </c>
      <c r="AN3273" s="82">
        <f>IF(J3273=1, 'adjustment factor'!$D$13, IF(J3273=-9,-999,IF(J3273="",-999,0)))</f>
        <v>-999</v>
      </c>
      <c r="AO3273" s="82" t="str">
        <f t="shared" si="518"/>
        <v>-999</v>
      </c>
      <c r="AP3273" s="82" t="str">
        <f t="shared" si="519"/>
        <v>MISSING</v>
      </c>
    </row>
    <row r="3274" spans="2:42">
      <c r="B3274" s="207"/>
      <c r="C3274" s="35">
        <v>3270</v>
      </c>
      <c r="D3274" s="161"/>
      <c r="E3274" s="161"/>
      <c r="F3274" s="161"/>
      <c r="G3274" s="161"/>
      <c r="H3274" s="161"/>
      <c r="I3274" s="161"/>
      <c r="J3274" s="161"/>
      <c r="K3274" s="161"/>
      <c r="L3274" s="161"/>
      <c r="M3274" s="161"/>
      <c r="N3274" s="171"/>
      <c r="O3274" s="171"/>
      <c r="P3274" s="171"/>
      <c r="Q3274" s="171"/>
      <c r="R3274" s="171"/>
      <c r="S3274" s="171"/>
      <c r="T3274" s="208" t="str">
        <f t="shared" si="510"/>
        <v>MISSING</v>
      </c>
      <c r="U3274" s="208" t="str">
        <f t="shared" si="511"/>
        <v>MISSING</v>
      </c>
      <c r="X3274" s="56">
        <f t="shared" si="512"/>
        <v>-99</v>
      </c>
      <c r="Y3274" s="56">
        <f t="shared" si="513"/>
        <v>-99</v>
      </c>
      <c r="Z3274" s="56">
        <f t="shared" si="514"/>
        <v>-99</v>
      </c>
      <c r="AA3274" s="56">
        <f t="shared" si="515"/>
        <v>-99</v>
      </c>
      <c r="AB3274" s="56">
        <f t="shared" si="516"/>
        <v>-99</v>
      </c>
      <c r="AC3274" s="56">
        <f t="shared" si="517"/>
        <v>-99</v>
      </c>
      <c r="AD3274" s="3"/>
      <c r="AE3274" s="82">
        <f>IF(D3274=1, 'adjustment factor'!$D$4, IF(D3274=-9,-999,IF(D3274="",-999,0)))</f>
        <v>-999</v>
      </c>
      <c r="AF3274" s="82">
        <f>IF(F3274=1, 'adjustment factor'!$D$5, IF(F3274=-9,-999,IF(F3274="",-999,0)))</f>
        <v>-999</v>
      </c>
      <c r="AG3274" s="82">
        <f>IF(E3274=1, 'adjustment factor'!$D$6, IF(E3274=-9,-999,IF(E3274="",-999,0)))</f>
        <v>-999</v>
      </c>
      <c r="AH3274" s="82">
        <f>IF(K3274&gt;=45,'adjustment factor'!$D$7,IF(K3274=-9,-1200,IF(K3274="",-1200,0)))</f>
        <v>-1200</v>
      </c>
      <c r="AI3274" s="82">
        <f>IF(L3274=1, 'adjustment factor'!$D$8, IF(L3274=-9,-999,IF(L3274="",-999,0)))</f>
        <v>-999</v>
      </c>
      <c r="AJ3274" s="82">
        <f>IF(AND(M3274&gt;=1,M3274&lt;=4),'adjustment factor'!$D$9,IF(M3274=-9,-999,IF(M3274=98,-999,IF(M3274=99,-999,IF(M3274="",-999,0)))))</f>
        <v>-999</v>
      </c>
      <c r="AK3274" s="82">
        <f>IF(H3274=1, 'adjustment factor'!$D$10, IF(H3274=-9,-999,IF(H3274="",-999,0)))</f>
        <v>-999</v>
      </c>
      <c r="AL3274" s="82">
        <f>IF(G3274=1, 'adjustment factor'!$D$11, IF(G3274=-9,-999,IF(G3274="",-999,0)))</f>
        <v>-999</v>
      </c>
      <c r="AM3274" s="82">
        <f>IF(I3274=1, 'adjustment factor'!$D$12, IF(I3274=-9,-999,IF(I3274="",-999,0)))</f>
        <v>-999</v>
      </c>
      <c r="AN3274" s="82">
        <f>IF(J3274=1, 'adjustment factor'!$D$13, IF(J3274=-9,-999,IF(J3274="",-999,0)))</f>
        <v>-999</v>
      </c>
      <c r="AO3274" s="82" t="str">
        <f t="shared" si="518"/>
        <v>-999</v>
      </c>
      <c r="AP3274" s="82" t="str">
        <f t="shared" si="519"/>
        <v>MISSING</v>
      </c>
    </row>
    <row r="3275" spans="2:42">
      <c r="B3275" s="207"/>
      <c r="C3275" s="35">
        <v>3271</v>
      </c>
      <c r="D3275" s="161"/>
      <c r="E3275" s="161"/>
      <c r="F3275" s="161"/>
      <c r="G3275" s="161"/>
      <c r="H3275" s="161"/>
      <c r="I3275" s="161"/>
      <c r="J3275" s="161"/>
      <c r="K3275" s="161"/>
      <c r="L3275" s="161"/>
      <c r="M3275" s="161"/>
      <c r="N3275" s="171"/>
      <c r="O3275" s="171"/>
      <c r="P3275" s="171"/>
      <c r="Q3275" s="171"/>
      <c r="R3275" s="171"/>
      <c r="S3275" s="171"/>
      <c r="T3275" s="208" t="str">
        <f t="shared" si="510"/>
        <v>MISSING</v>
      </c>
      <c r="U3275" s="208" t="str">
        <f t="shared" si="511"/>
        <v>MISSING</v>
      </c>
      <c r="X3275" s="56">
        <f t="shared" si="512"/>
        <v>-99</v>
      </c>
      <c r="Y3275" s="56">
        <f t="shared" si="513"/>
        <v>-99</v>
      </c>
      <c r="Z3275" s="56">
        <f t="shared" si="514"/>
        <v>-99</v>
      </c>
      <c r="AA3275" s="56">
        <f t="shared" si="515"/>
        <v>-99</v>
      </c>
      <c r="AB3275" s="56">
        <f t="shared" si="516"/>
        <v>-99</v>
      </c>
      <c r="AC3275" s="56">
        <f t="shared" si="517"/>
        <v>-99</v>
      </c>
      <c r="AD3275" s="3"/>
      <c r="AE3275" s="82">
        <f>IF(D3275=1, 'adjustment factor'!$D$4, IF(D3275=-9,-999,IF(D3275="",-999,0)))</f>
        <v>-999</v>
      </c>
      <c r="AF3275" s="82">
        <f>IF(F3275=1, 'adjustment factor'!$D$5, IF(F3275=-9,-999,IF(F3275="",-999,0)))</f>
        <v>-999</v>
      </c>
      <c r="AG3275" s="82">
        <f>IF(E3275=1, 'adjustment factor'!$D$6, IF(E3275=-9,-999,IF(E3275="",-999,0)))</f>
        <v>-999</v>
      </c>
      <c r="AH3275" s="82">
        <f>IF(K3275&gt;=45,'adjustment factor'!$D$7,IF(K3275=-9,-1200,IF(K3275="",-1200,0)))</f>
        <v>-1200</v>
      </c>
      <c r="AI3275" s="82">
        <f>IF(L3275=1, 'adjustment factor'!$D$8, IF(L3275=-9,-999,IF(L3275="",-999,0)))</f>
        <v>-999</v>
      </c>
      <c r="AJ3275" s="82">
        <f>IF(AND(M3275&gt;=1,M3275&lt;=4),'adjustment factor'!$D$9,IF(M3275=-9,-999,IF(M3275=98,-999,IF(M3275=99,-999,IF(M3275="",-999,0)))))</f>
        <v>-999</v>
      </c>
      <c r="AK3275" s="82">
        <f>IF(H3275=1, 'adjustment factor'!$D$10, IF(H3275=-9,-999,IF(H3275="",-999,0)))</f>
        <v>-999</v>
      </c>
      <c r="AL3275" s="82">
        <f>IF(G3275=1, 'adjustment factor'!$D$11, IF(G3275=-9,-999,IF(G3275="",-999,0)))</f>
        <v>-999</v>
      </c>
      <c r="AM3275" s="82">
        <f>IF(I3275=1, 'adjustment factor'!$D$12, IF(I3275=-9,-999,IF(I3275="",-999,0)))</f>
        <v>-999</v>
      </c>
      <c r="AN3275" s="82">
        <f>IF(J3275=1, 'adjustment factor'!$D$13, IF(J3275=-9,-999,IF(J3275="",-999,0)))</f>
        <v>-999</v>
      </c>
      <c r="AO3275" s="82" t="str">
        <f t="shared" si="518"/>
        <v>-999</v>
      </c>
      <c r="AP3275" s="82" t="str">
        <f t="shared" si="519"/>
        <v>MISSING</v>
      </c>
    </row>
    <row r="3276" spans="2:42">
      <c r="B3276" s="207"/>
      <c r="C3276" s="35">
        <v>3272</v>
      </c>
      <c r="D3276" s="161"/>
      <c r="E3276" s="161"/>
      <c r="F3276" s="161"/>
      <c r="G3276" s="161"/>
      <c r="H3276" s="161"/>
      <c r="I3276" s="161"/>
      <c r="J3276" s="161"/>
      <c r="K3276" s="161"/>
      <c r="L3276" s="161"/>
      <c r="M3276" s="161"/>
      <c r="N3276" s="171"/>
      <c r="O3276" s="171"/>
      <c r="P3276" s="171"/>
      <c r="Q3276" s="171"/>
      <c r="R3276" s="171"/>
      <c r="S3276" s="171"/>
      <c r="T3276" s="208" t="str">
        <f t="shared" si="510"/>
        <v>MISSING</v>
      </c>
      <c r="U3276" s="208" t="str">
        <f t="shared" si="511"/>
        <v>MISSING</v>
      </c>
      <c r="X3276" s="56">
        <f t="shared" si="512"/>
        <v>-99</v>
      </c>
      <c r="Y3276" s="56">
        <f t="shared" si="513"/>
        <v>-99</v>
      </c>
      <c r="Z3276" s="56">
        <f t="shared" si="514"/>
        <v>-99</v>
      </c>
      <c r="AA3276" s="56">
        <f t="shared" si="515"/>
        <v>-99</v>
      </c>
      <c r="AB3276" s="56">
        <f t="shared" si="516"/>
        <v>-99</v>
      </c>
      <c r="AC3276" s="56">
        <f t="shared" si="517"/>
        <v>-99</v>
      </c>
      <c r="AD3276" s="3"/>
      <c r="AE3276" s="82">
        <f>IF(D3276=1, 'adjustment factor'!$D$4, IF(D3276=-9,-999,IF(D3276="",-999,0)))</f>
        <v>-999</v>
      </c>
      <c r="AF3276" s="82">
        <f>IF(F3276=1, 'adjustment factor'!$D$5, IF(F3276=-9,-999,IF(F3276="",-999,0)))</f>
        <v>-999</v>
      </c>
      <c r="AG3276" s="82">
        <f>IF(E3276=1, 'adjustment factor'!$D$6, IF(E3276=-9,-999,IF(E3276="",-999,0)))</f>
        <v>-999</v>
      </c>
      <c r="AH3276" s="82">
        <f>IF(K3276&gt;=45,'adjustment factor'!$D$7,IF(K3276=-9,-1200,IF(K3276="",-1200,0)))</f>
        <v>-1200</v>
      </c>
      <c r="AI3276" s="82">
        <f>IF(L3276=1, 'adjustment factor'!$D$8, IF(L3276=-9,-999,IF(L3276="",-999,0)))</f>
        <v>-999</v>
      </c>
      <c r="AJ3276" s="82">
        <f>IF(AND(M3276&gt;=1,M3276&lt;=4),'adjustment factor'!$D$9,IF(M3276=-9,-999,IF(M3276=98,-999,IF(M3276=99,-999,IF(M3276="",-999,0)))))</f>
        <v>-999</v>
      </c>
      <c r="AK3276" s="82">
        <f>IF(H3276=1, 'adjustment factor'!$D$10, IF(H3276=-9,-999,IF(H3276="",-999,0)))</f>
        <v>-999</v>
      </c>
      <c r="AL3276" s="82">
        <f>IF(G3276=1, 'adjustment factor'!$D$11, IF(G3276=-9,-999,IF(G3276="",-999,0)))</f>
        <v>-999</v>
      </c>
      <c r="AM3276" s="82">
        <f>IF(I3276=1, 'adjustment factor'!$D$12, IF(I3276=-9,-999,IF(I3276="",-999,0)))</f>
        <v>-999</v>
      </c>
      <c r="AN3276" s="82">
        <f>IF(J3276=1, 'adjustment factor'!$D$13, IF(J3276=-9,-999,IF(J3276="",-999,0)))</f>
        <v>-999</v>
      </c>
      <c r="AO3276" s="82" t="str">
        <f t="shared" si="518"/>
        <v>-999</v>
      </c>
      <c r="AP3276" s="82" t="str">
        <f t="shared" si="519"/>
        <v>MISSING</v>
      </c>
    </row>
    <row r="3277" spans="2:42">
      <c r="B3277" s="207"/>
      <c r="C3277" s="35">
        <v>3273</v>
      </c>
      <c r="D3277" s="161"/>
      <c r="E3277" s="161"/>
      <c r="F3277" s="161"/>
      <c r="G3277" s="161"/>
      <c r="H3277" s="161"/>
      <c r="I3277" s="161"/>
      <c r="J3277" s="161"/>
      <c r="K3277" s="161"/>
      <c r="L3277" s="161"/>
      <c r="M3277" s="161"/>
      <c r="N3277" s="171"/>
      <c r="O3277" s="171"/>
      <c r="P3277" s="171"/>
      <c r="Q3277" s="171"/>
      <c r="R3277" s="171"/>
      <c r="S3277" s="171"/>
      <c r="T3277" s="208" t="str">
        <f t="shared" si="510"/>
        <v>MISSING</v>
      </c>
      <c r="U3277" s="208" t="str">
        <f t="shared" si="511"/>
        <v>MISSING</v>
      </c>
      <c r="X3277" s="56">
        <f t="shared" si="512"/>
        <v>-99</v>
      </c>
      <c r="Y3277" s="56">
        <f t="shared" si="513"/>
        <v>-99</v>
      </c>
      <c r="Z3277" s="56">
        <f t="shared" si="514"/>
        <v>-99</v>
      </c>
      <c r="AA3277" s="56">
        <f t="shared" si="515"/>
        <v>-99</v>
      </c>
      <c r="AB3277" s="56">
        <f t="shared" si="516"/>
        <v>-99</v>
      </c>
      <c r="AC3277" s="56">
        <f t="shared" si="517"/>
        <v>-99</v>
      </c>
      <c r="AD3277" s="3"/>
      <c r="AE3277" s="82">
        <f>IF(D3277=1, 'adjustment factor'!$D$4, IF(D3277=-9,-999,IF(D3277="",-999,0)))</f>
        <v>-999</v>
      </c>
      <c r="AF3277" s="82">
        <f>IF(F3277=1, 'adjustment factor'!$D$5, IF(F3277=-9,-999,IF(F3277="",-999,0)))</f>
        <v>-999</v>
      </c>
      <c r="AG3277" s="82">
        <f>IF(E3277=1, 'adjustment factor'!$D$6, IF(E3277=-9,-999,IF(E3277="",-999,0)))</f>
        <v>-999</v>
      </c>
      <c r="AH3277" s="82">
        <f>IF(K3277&gt;=45,'adjustment factor'!$D$7,IF(K3277=-9,-1200,IF(K3277="",-1200,0)))</f>
        <v>-1200</v>
      </c>
      <c r="AI3277" s="82">
        <f>IF(L3277=1, 'adjustment factor'!$D$8, IF(L3277=-9,-999,IF(L3277="",-999,0)))</f>
        <v>-999</v>
      </c>
      <c r="AJ3277" s="82">
        <f>IF(AND(M3277&gt;=1,M3277&lt;=4),'adjustment factor'!$D$9,IF(M3277=-9,-999,IF(M3277=98,-999,IF(M3277=99,-999,IF(M3277="",-999,0)))))</f>
        <v>-999</v>
      </c>
      <c r="AK3277" s="82">
        <f>IF(H3277=1, 'adjustment factor'!$D$10, IF(H3277=-9,-999,IF(H3277="",-999,0)))</f>
        <v>-999</v>
      </c>
      <c r="AL3277" s="82">
        <f>IF(G3277=1, 'adjustment factor'!$D$11, IF(G3277=-9,-999,IF(G3277="",-999,0)))</f>
        <v>-999</v>
      </c>
      <c r="AM3277" s="82">
        <f>IF(I3277=1, 'adjustment factor'!$D$12, IF(I3277=-9,-999,IF(I3277="",-999,0)))</f>
        <v>-999</v>
      </c>
      <c r="AN3277" s="82">
        <f>IF(J3277=1, 'adjustment factor'!$D$13, IF(J3277=-9,-999,IF(J3277="",-999,0)))</f>
        <v>-999</v>
      </c>
      <c r="AO3277" s="82" t="str">
        <f t="shared" si="518"/>
        <v>-999</v>
      </c>
      <c r="AP3277" s="82" t="str">
        <f t="shared" si="519"/>
        <v>MISSING</v>
      </c>
    </row>
    <row r="3278" spans="2:42">
      <c r="B3278" s="207"/>
      <c r="C3278" s="35">
        <v>3274</v>
      </c>
      <c r="D3278" s="161"/>
      <c r="E3278" s="161"/>
      <c r="F3278" s="161"/>
      <c r="G3278" s="161"/>
      <c r="H3278" s="161"/>
      <c r="I3278" s="161"/>
      <c r="J3278" s="161"/>
      <c r="K3278" s="161"/>
      <c r="L3278" s="161"/>
      <c r="M3278" s="161"/>
      <c r="N3278" s="171"/>
      <c r="O3278" s="171"/>
      <c r="P3278" s="171"/>
      <c r="Q3278" s="171"/>
      <c r="R3278" s="171"/>
      <c r="S3278" s="171"/>
      <c r="T3278" s="208" t="str">
        <f t="shared" si="510"/>
        <v>MISSING</v>
      </c>
      <c r="U3278" s="208" t="str">
        <f t="shared" si="511"/>
        <v>MISSING</v>
      </c>
      <c r="X3278" s="56">
        <f t="shared" si="512"/>
        <v>-99</v>
      </c>
      <c r="Y3278" s="56">
        <f t="shared" si="513"/>
        <v>-99</v>
      </c>
      <c r="Z3278" s="56">
        <f t="shared" si="514"/>
        <v>-99</v>
      </c>
      <c r="AA3278" s="56">
        <f t="shared" si="515"/>
        <v>-99</v>
      </c>
      <c r="AB3278" s="56">
        <f t="shared" si="516"/>
        <v>-99</v>
      </c>
      <c r="AC3278" s="56">
        <f t="shared" si="517"/>
        <v>-99</v>
      </c>
      <c r="AD3278" s="3"/>
      <c r="AE3278" s="82">
        <f>IF(D3278=1, 'adjustment factor'!$D$4, IF(D3278=-9,-999,IF(D3278="",-999,0)))</f>
        <v>-999</v>
      </c>
      <c r="AF3278" s="82">
        <f>IF(F3278=1, 'adjustment factor'!$D$5, IF(F3278=-9,-999,IF(F3278="",-999,0)))</f>
        <v>-999</v>
      </c>
      <c r="AG3278" s="82">
        <f>IF(E3278=1, 'adjustment factor'!$D$6, IF(E3278=-9,-999,IF(E3278="",-999,0)))</f>
        <v>-999</v>
      </c>
      <c r="AH3278" s="82">
        <f>IF(K3278&gt;=45,'adjustment factor'!$D$7,IF(K3278=-9,-1200,IF(K3278="",-1200,0)))</f>
        <v>-1200</v>
      </c>
      <c r="AI3278" s="82">
        <f>IF(L3278=1, 'adjustment factor'!$D$8, IF(L3278=-9,-999,IF(L3278="",-999,0)))</f>
        <v>-999</v>
      </c>
      <c r="AJ3278" s="82">
        <f>IF(AND(M3278&gt;=1,M3278&lt;=4),'adjustment factor'!$D$9,IF(M3278=-9,-999,IF(M3278=98,-999,IF(M3278=99,-999,IF(M3278="",-999,0)))))</f>
        <v>-999</v>
      </c>
      <c r="AK3278" s="82">
        <f>IF(H3278=1, 'adjustment factor'!$D$10, IF(H3278=-9,-999,IF(H3278="",-999,0)))</f>
        <v>-999</v>
      </c>
      <c r="AL3278" s="82">
        <f>IF(G3278=1, 'adjustment factor'!$D$11, IF(G3278=-9,-999,IF(G3278="",-999,0)))</f>
        <v>-999</v>
      </c>
      <c r="AM3278" s="82">
        <f>IF(I3278=1, 'adjustment factor'!$D$12, IF(I3278=-9,-999,IF(I3278="",-999,0)))</f>
        <v>-999</v>
      </c>
      <c r="AN3278" s="82">
        <f>IF(J3278=1, 'adjustment factor'!$D$13, IF(J3278=-9,-999,IF(J3278="",-999,0)))</f>
        <v>-999</v>
      </c>
      <c r="AO3278" s="82" t="str">
        <f t="shared" si="518"/>
        <v>-999</v>
      </c>
      <c r="AP3278" s="82" t="str">
        <f t="shared" si="519"/>
        <v>MISSING</v>
      </c>
    </row>
    <row r="3279" spans="2:42">
      <c r="B3279" s="207"/>
      <c r="C3279" s="35">
        <v>3275</v>
      </c>
      <c r="D3279" s="161"/>
      <c r="E3279" s="161"/>
      <c r="F3279" s="161"/>
      <c r="G3279" s="161"/>
      <c r="H3279" s="161"/>
      <c r="I3279" s="161"/>
      <c r="J3279" s="161"/>
      <c r="K3279" s="161"/>
      <c r="L3279" s="161"/>
      <c r="M3279" s="161"/>
      <c r="N3279" s="171"/>
      <c r="O3279" s="171"/>
      <c r="P3279" s="171"/>
      <c r="Q3279" s="171"/>
      <c r="R3279" s="171"/>
      <c r="S3279" s="171"/>
      <c r="T3279" s="208" t="str">
        <f t="shared" si="510"/>
        <v>MISSING</v>
      </c>
      <c r="U3279" s="208" t="str">
        <f t="shared" si="511"/>
        <v>MISSING</v>
      </c>
      <c r="X3279" s="56">
        <f t="shared" si="512"/>
        <v>-99</v>
      </c>
      <c r="Y3279" s="56">
        <f t="shared" si="513"/>
        <v>-99</v>
      </c>
      <c r="Z3279" s="56">
        <f t="shared" si="514"/>
        <v>-99</v>
      </c>
      <c r="AA3279" s="56">
        <f t="shared" si="515"/>
        <v>-99</v>
      </c>
      <c r="AB3279" s="56">
        <f t="shared" si="516"/>
        <v>-99</v>
      </c>
      <c r="AC3279" s="56">
        <f t="shared" si="517"/>
        <v>-99</v>
      </c>
      <c r="AD3279" s="3"/>
      <c r="AE3279" s="82">
        <f>IF(D3279=1, 'adjustment factor'!$D$4, IF(D3279=-9,-999,IF(D3279="",-999,0)))</f>
        <v>-999</v>
      </c>
      <c r="AF3279" s="82">
        <f>IF(F3279=1, 'adjustment factor'!$D$5, IF(F3279=-9,-999,IF(F3279="",-999,0)))</f>
        <v>-999</v>
      </c>
      <c r="AG3279" s="82">
        <f>IF(E3279=1, 'adjustment factor'!$D$6, IF(E3279=-9,-999,IF(E3279="",-999,0)))</f>
        <v>-999</v>
      </c>
      <c r="AH3279" s="82">
        <f>IF(K3279&gt;=45,'adjustment factor'!$D$7,IF(K3279=-9,-1200,IF(K3279="",-1200,0)))</f>
        <v>-1200</v>
      </c>
      <c r="AI3279" s="82">
        <f>IF(L3279=1, 'adjustment factor'!$D$8, IF(L3279=-9,-999,IF(L3279="",-999,0)))</f>
        <v>-999</v>
      </c>
      <c r="AJ3279" s="82">
        <f>IF(AND(M3279&gt;=1,M3279&lt;=4),'adjustment factor'!$D$9,IF(M3279=-9,-999,IF(M3279=98,-999,IF(M3279=99,-999,IF(M3279="",-999,0)))))</f>
        <v>-999</v>
      </c>
      <c r="AK3279" s="82">
        <f>IF(H3279=1, 'adjustment factor'!$D$10, IF(H3279=-9,-999,IF(H3279="",-999,0)))</f>
        <v>-999</v>
      </c>
      <c r="AL3279" s="82">
        <f>IF(G3279=1, 'adjustment factor'!$D$11, IF(G3279=-9,-999,IF(G3279="",-999,0)))</f>
        <v>-999</v>
      </c>
      <c r="AM3279" s="82">
        <f>IF(I3279=1, 'adjustment factor'!$D$12, IF(I3279=-9,-999,IF(I3279="",-999,0)))</f>
        <v>-999</v>
      </c>
      <c r="AN3279" s="82">
        <f>IF(J3279=1, 'adjustment factor'!$D$13, IF(J3279=-9,-999,IF(J3279="",-999,0)))</f>
        <v>-999</v>
      </c>
      <c r="AO3279" s="82" t="str">
        <f t="shared" si="518"/>
        <v>-999</v>
      </c>
      <c r="AP3279" s="82" t="str">
        <f t="shared" si="519"/>
        <v>MISSING</v>
      </c>
    </row>
    <row r="3280" spans="2:42">
      <c r="B3280" s="207"/>
      <c r="C3280" s="35">
        <v>3276</v>
      </c>
      <c r="D3280" s="161"/>
      <c r="E3280" s="161"/>
      <c r="F3280" s="161"/>
      <c r="G3280" s="161"/>
      <c r="H3280" s="161"/>
      <c r="I3280" s="161"/>
      <c r="J3280" s="161"/>
      <c r="K3280" s="161"/>
      <c r="L3280" s="161"/>
      <c r="M3280" s="161"/>
      <c r="N3280" s="171"/>
      <c r="O3280" s="171"/>
      <c r="P3280" s="171"/>
      <c r="Q3280" s="171"/>
      <c r="R3280" s="171"/>
      <c r="S3280" s="171"/>
      <c r="T3280" s="208" t="str">
        <f t="shared" si="510"/>
        <v>MISSING</v>
      </c>
      <c r="U3280" s="208" t="str">
        <f t="shared" si="511"/>
        <v>MISSING</v>
      </c>
      <c r="X3280" s="56">
        <f t="shared" si="512"/>
        <v>-99</v>
      </c>
      <c r="Y3280" s="56">
        <f t="shared" si="513"/>
        <v>-99</v>
      </c>
      <c r="Z3280" s="56">
        <f t="shared" si="514"/>
        <v>-99</v>
      </c>
      <c r="AA3280" s="56">
        <f t="shared" si="515"/>
        <v>-99</v>
      </c>
      <c r="AB3280" s="56">
        <f t="shared" si="516"/>
        <v>-99</v>
      </c>
      <c r="AC3280" s="56">
        <f t="shared" si="517"/>
        <v>-99</v>
      </c>
      <c r="AD3280" s="3"/>
      <c r="AE3280" s="82">
        <f>IF(D3280=1, 'adjustment factor'!$D$4, IF(D3280=-9,-999,IF(D3280="",-999,0)))</f>
        <v>-999</v>
      </c>
      <c r="AF3280" s="82">
        <f>IF(F3280=1, 'adjustment factor'!$D$5, IF(F3280=-9,-999,IF(F3280="",-999,0)))</f>
        <v>-999</v>
      </c>
      <c r="AG3280" s="82">
        <f>IF(E3280=1, 'adjustment factor'!$D$6, IF(E3280=-9,-999,IF(E3280="",-999,0)))</f>
        <v>-999</v>
      </c>
      <c r="AH3280" s="82">
        <f>IF(K3280&gt;=45,'adjustment factor'!$D$7,IF(K3280=-9,-1200,IF(K3280="",-1200,0)))</f>
        <v>-1200</v>
      </c>
      <c r="AI3280" s="82">
        <f>IF(L3280=1, 'adjustment factor'!$D$8, IF(L3280=-9,-999,IF(L3280="",-999,0)))</f>
        <v>-999</v>
      </c>
      <c r="AJ3280" s="82">
        <f>IF(AND(M3280&gt;=1,M3280&lt;=4),'adjustment factor'!$D$9,IF(M3280=-9,-999,IF(M3280=98,-999,IF(M3280=99,-999,IF(M3280="",-999,0)))))</f>
        <v>-999</v>
      </c>
      <c r="AK3280" s="82">
        <f>IF(H3280=1, 'adjustment factor'!$D$10, IF(H3280=-9,-999,IF(H3280="",-999,0)))</f>
        <v>-999</v>
      </c>
      <c r="AL3280" s="82">
        <f>IF(G3280=1, 'adjustment factor'!$D$11, IF(G3280=-9,-999,IF(G3280="",-999,0)))</f>
        <v>-999</v>
      </c>
      <c r="AM3280" s="82">
        <f>IF(I3280=1, 'adjustment factor'!$D$12, IF(I3280=-9,-999,IF(I3280="",-999,0)))</f>
        <v>-999</v>
      </c>
      <c r="AN3280" s="82">
        <f>IF(J3280=1, 'adjustment factor'!$D$13, IF(J3280=-9,-999,IF(J3280="",-999,0)))</f>
        <v>-999</v>
      </c>
      <c r="AO3280" s="82" t="str">
        <f t="shared" si="518"/>
        <v>-999</v>
      </c>
      <c r="AP3280" s="82" t="str">
        <f t="shared" si="519"/>
        <v>MISSING</v>
      </c>
    </row>
    <row r="3281" spans="2:42">
      <c r="B3281" s="207"/>
      <c r="C3281" s="35">
        <v>3277</v>
      </c>
      <c r="D3281" s="161"/>
      <c r="E3281" s="161"/>
      <c r="F3281" s="161"/>
      <c r="G3281" s="161"/>
      <c r="H3281" s="161"/>
      <c r="I3281" s="161"/>
      <c r="J3281" s="161"/>
      <c r="K3281" s="161"/>
      <c r="L3281" s="161"/>
      <c r="M3281" s="161"/>
      <c r="N3281" s="171"/>
      <c r="O3281" s="171"/>
      <c r="P3281" s="171"/>
      <c r="Q3281" s="171"/>
      <c r="R3281" s="171"/>
      <c r="S3281" s="171"/>
      <c r="T3281" s="208" t="str">
        <f t="shared" si="510"/>
        <v>MISSING</v>
      </c>
      <c r="U3281" s="208" t="str">
        <f t="shared" si="511"/>
        <v>MISSING</v>
      </c>
      <c r="X3281" s="56">
        <f t="shared" si="512"/>
        <v>-99</v>
      </c>
      <c r="Y3281" s="56">
        <f t="shared" si="513"/>
        <v>-99</v>
      </c>
      <c r="Z3281" s="56">
        <f t="shared" si="514"/>
        <v>-99</v>
      </c>
      <c r="AA3281" s="56">
        <f t="shared" si="515"/>
        <v>-99</v>
      </c>
      <c r="AB3281" s="56">
        <f t="shared" si="516"/>
        <v>-99</v>
      </c>
      <c r="AC3281" s="56">
        <f t="shared" si="517"/>
        <v>-99</v>
      </c>
      <c r="AD3281" s="3"/>
      <c r="AE3281" s="82">
        <f>IF(D3281=1, 'adjustment factor'!$D$4, IF(D3281=-9,-999,IF(D3281="",-999,0)))</f>
        <v>-999</v>
      </c>
      <c r="AF3281" s="82">
        <f>IF(F3281=1, 'adjustment factor'!$D$5, IF(F3281=-9,-999,IF(F3281="",-999,0)))</f>
        <v>-999</v>
      </c>
      <c r="AG3281" s="82">
        <f>IF(E3281=1, 'adjustment factor'!$D$6, IF(E3281=-9,-999,IF(E3281="",-999,0)))</f>
        <v>-999</v>
      </c>
      <c r="AH3281" s="82">
        <f>IF(K3281&gt;=45,'adjustment factor'!$D$7,IF(K3281=-9,-1200,IF(K3281="",-1200,0)))</f>
        <v>-1200</v>
      </c>
      <c r="AI3281" s="82">
        <f>IF(L3281=1, 'adjustment factor'!$D$8, IF(L3281=-9,-999,IF(L3281="",-999,0)))</f>
        <v>-999</v>
      </c>
      <c r="AJ3281" s="82">
        <f>IF(AND(M3281&gt;=1,M3281&lt;=4),'adjustment factor'!$D$9,IF(M3281=-9,-999,IF(M3281=98,-999,IF(M3281=99,-999,IF(M3281="",-999,0)))))</f>
        <v>-999</v>
      </c>
      <c r="AK3281" s="82">
        <f>IF(H3281=1, 'adjustment factor'!$D$10, IF(H3281=-9,-999,IF(H3281="",-999,0)))</f>
        <v>-999</v>
      </c>
      <c r="AL3281" s="82">
        <f>IF(G3281=1, 'adjustment factor'!$D$11, IF(G3281=-9,-999,IF(G3281="",-999,0)))</f>
        <v>-999</v>
      </c>
      <c r="AM3281" s="82">
        <f>IF(I3281=1, 'adjustment factor'!$D$12, IF(I3281=-9,-999,IF(I3281="",-999,0)))</f>
        <v>-999</v>
      </c>
      <c r="AN3281" s="82">
        <f>IF(J3281=1, 'adjustment factor'!$D$13, IF(J3281=-9,-999,IF(J3281="",-999,0)))</f>
        <v>-999</v>
      </c>
      <c r="AO3281" s="82" t="str">
        <f t="shared" si="518"/>
        <v>-999</v>
      </c>
      <c r="AP3281" s="82" t="str">
        <f t="shared" si="519"/>
        <v>MISSING</v>
      </c>
    </row>
    <row r="3282" spans="2:42">
      <c r="B3282" s="207"/>
      <c r="C3282" s="35">
        <v>3278</v>
      </c>
      <c r="D3282" s="161"/>
      <c r="E3282" s="161"/>
      <c r="F3282" s="161"/>
      <c r="G3282" s="161"/>
      <c r="H3282" s="161"/>
      <c r="I3282" s="161"/>
      <c r="J3282" s="161"/>
      <c r="K3282" s="161"/>
      <c r="L3282" s="161"/>
      <c r="M3282" s="161"/>
      <c r="N3282" s="171"/>
      <c r="O3282" s="171"/>
      <c r="P3282" s="171"/>
      <c r="Q3282" s="171"/>
      <c r="R3282" s="171"/>
      <c r="S3282" s="171"/>
      <c r="T3282" s="208" t="str">
        <f t="shared" si="510"/>
        <v>MISSING</v>
      </c>
      <c r="U3282" s="208" t="str">
        <f t="shared" si="511"/>
        <v>MISSING</v>
      </c>
      <c r="X3282" s="56">
        <f t="shared" si="512"/>
        <v>-99</v>
      </c>
      <c r="Y3282" s="56">
        <f t="shared" si="513"/>
        <v>-99</v>
      </c>
      <c r="Z3282" s="56">
        <f t="shared" si="514"/>
        <v>-99</v>
      </c>
      <c r="AA3282" s="56">
        <f t="shared" si="515"/>
        <v>-99</v>
      </c>
      <c r="AB3282" s="56">
        <f t="shared" si="516"/>
        <v>-99</v>
      </c>
      <c r="AC3282" s="56">
        <f t="shared" si="517"/>
        <v>-99</v>
      </c>
      <c r="AD3282" s="3"/>
      <c r="AE3282" s="82">
        <f>IF(D3282=1, 'adjustment factor'!$D$4, IF(D3282=-9,-999,IF(D3282="",-999,0)))</f>
        <v>-999</v>
      </c>
      <c r="AF3282" s="82">
        <f>IF(F3282=1, 'adjustment factor'!$D$5, IF(F3282=-9,-999,IF(F3282="",-999,0)))</f>
        <v>-999</v>
      </c>
      <c r="AG3282" s="82">
        <f>IF(E3282=1, 'adjustment factor'!$D$6, IF(E3282=-9,-999,IF(E3282="",-999,0)))</f>
        <v>-999</v>
      </c>
      <c r="AH3282" s="82">
        <f>IF(K3282&gt;=45,'adjustment factor'!$D$7,IF(K3282=-9,-1200,IF(K3282="",-1200,0)))</f>
        <v>-1200</v>
      </c>
      <c r="AI3282" s="82">
        <f>IF(L3282=1, 'adjustment factor'!$D$8, IF(L3282=-9,-999,IF(L3282="",-999,0)))</f>
        <v>-999</v>
      </c>
      <c r="AJ3282" s="82">
        <f>IF(AND(M3282&gt;=1,M3282&lt;=4),'adjustment factor'!$D$9,IF(M3282=-9,-999,IF(M3282=98,-999,IF(M3282=99,-999,IF(M3282="",-999,0)))))</f>
        <v>-999</v>
      </c>
      <c r="AK3282" s="82">
        <f>IF(H3282=1, 'adjustment factor'!$D$10, IF(H3282=-9,-999,IF(H3282="",-999,0)))</f>
        <v>-999</v>
      </c>
      <c r="AL3282" s="82">
        <f>IF(G3282=1, 'adjustment factor'!$D$11, IF(G3282=-9,-999,IF(G3282="",-999,0)))</f>
        <v>-999</v>
      </c>
      <c r="AM3282" s="82">
        <f>IF(I3282=1, 'adjustment factor'!$D$12, IF(I3282=-9,-999,IF(I3282="",-999,0)))</f>
        <v>-999</v>
      </c>
      <c r="AN3282" s="82">
        <f>IF(J3282=1, 'adjustment factor'!$D$13, IF(J3282=-9,-999,IF(J3282="",-999,0)))</f>
        <v>-999</v>
      </c>
      <c r="AO3282" s="82" t="str">
        <f t="shared" si="518"/>
        <v>-999</v>
      </c>
      <c r="AP3282" s="82" t="str">
        <f t="shared" si="519"/>
        <v>MISSING</v>
      </c>
    </row>
    <row r="3283" spans="2:42">
      <c r="B3283" s="207"/>
      <c r="C3283" s="35">
        <v>3279</v>
      </c>
      <c r="D3283" s="161"/>
      <c r="E3283" s="161"/>
      <c r="F3283" s="161"/>
      <c r="G3283" s="161"/>
      <c r="H3283" s="161"/>
      <c r="I3283" s="161"/>
      <c r="J3283" s="161"/>
      <c r="K3283" s="161"/>
      <c r="L3283" s="161"/>
      <c r="M3283" s="161"/>
      <c r="N3283" s="171"/>
      <c r="O3283" s="171"/>
      <c r="P3283" s="171"/>
      <c r="Q3283" s="171"/>
      <c r="R3283" s="171"/>
      <c r="S3283" s="171"/>
      <c r="T3283" s="208" t="str">
        <f t="shared" si="510"/>
        <v>MISSING</v>
      </c>
      <c r="U3283" s="208" t="str">
        <f t="shared" si="511"/>
        <v>MISSING</v>
      </c>
      <c r="X3283" s="56">
        <f t="shared" si="512"/>
        <v>-99</v>
      </c>
      <c r="Y3283" s="56">
        <f t="shared" si="513"/>
        <v>-99</v>
      </c>
      <c r="Z3283" s="56">
        <f t="shared" si="514"/>
        <v>-99</v>
      </c>
      <c r="AA3283" s="56">
        <f t="shared" si="515"/>
        <v>-99</v>
      </c>
      <c r="AB3283" s="56">
        <f t="shared" si="516"/>
        <v>-99</v>
      </c>
      <c r="AC3283" s="56">
        <f t="shared" si="517"/>
        <v>-99</v>
      </c>
      <c r="AD3283" s="3"/>
      <c r="AE3283" s="82">
        <f>IF(D3283=1, 'adjustment factor'!$D$4, IF(D3283=-9,-999,IF(D3283="",-999,0)))</f>
        <v>-999</v>
      </c>
      <c r="AF3283" s="82">
        <f>IF(F3283=1, 'adjustment factor'!$D$5, IF(F3283=-9,-999,IF(F3283="",-999,0)))</f>
        <v>-999</v>
      </c>
      <c r="AG3283" s="82">
        <f>IF(E3283=1, 'adjustment factor'!$D$6, IF(E3283=-9,-999,IF(E3283="",-999,0)))</f>
        <v>-999</v>
      </c>
      <c r="AH3283" s="82">
        <f>IF(K3283&gt;=45,'adjustment factor'!$D$7,IF(K3283=-9,-1200,IF(K3283="",-1200,0)))</f>
        <v>-1200</v>
      </c>
      <c r="AI3283" s="82">
        <f>IF(L3283=1, 'adjustment factor'!$D$8, IF(L3283=-9,-999,IF(L3283="",-999,0)))</f>
        <v>-999</v>
      </c>
      <c r="AJ3283" s="82">
        <f>IF(AND(M3283&gt;=1,M3283&lt;=4),'adjustment factor'!$D$9,IF(M3283=-9,-999,IF(M3283=98,-999,IF(M3283=99,-999,IF(M3283="",-999,0)))))</f>
        <v>-999</v>
      </c>
      <c r="AK3283" s="82">
        <f>IF(H3283=1, 'adjustment factor'!$D$10, IF(H3283=-9,-999,IF(H3283="",-999,0)))</f>
        <v>-999</v>
      </c>
      <c r="AL3283" s="82">
        <f>IF(G3283=1, 'adjustment factor'!$D$11, IF(G3283=-9,-999,IF(G3283="",-999,0)))</f>
        <v>-999</v>
      </c>
      <c r="AM3283" s="82">
        <f>IF(I3283=1, 'adjustment factor'!$D$12, IF(I3283=-9,-999,IF(I3283="",-999,0)))</f>
        <v>-999</v>
      </c>
      <c r="AN3283" s="82">
        <f>IF(J3283=1, 'adjustment factor'!$D$13, IF(J3283=-9,-999,IF(J3283="",-999,0)))</f>
        <v>-999</v>
      </c>
      <c r="AO3283" s="82" t="str">
        <f t="shared" si="518"/>
        <v>-999</v>
      </c>
      <c r="AP3283" s="82" t="str">
        <f t="shared" si="519"/>
        <v>MISSING</v>
      </c>
    </row>
    <row r="3284" spans="2:42">
      <c r="B3284" s="207"/>
      <c r="C3284" s="35">
        <v>3280</v>
      </c>
      <c r="D3284" s="161"/>
      <c r="E3284" s="161"/>
      <c r="F3284" s="161"/>
      <c r="G3284" s="161"/>
      <c r="H3284" s="161"/>
      <c r="I3284" s="161"/>
      <c r="J3284" s="161"/>
      <c r="K3284" s="161"/>
      <c r="L3284" s="161"/>
      <c r="M3284" s="161"/>
      <c r="N3284" s="171"/>
      <c r="O3284" s="171"/>
      <c r="P3284" s="171"/>
      <c r="Q3284" s="171"/>
      <c r="R3284" s="171"/>
      <c r="S3284" s="171"/>
      <c r="T3284" s="208" t="str">
        <f t="shared" si="510"/>
        <v>MISSING</v>
      </c>
      <c r="U3284" s="208" t="str">
        <f t="shared" si="511"/>
        <v>MISSING</v>
      </c>
      <c r="X3284" s="56">
        <f t="shared" si="512"/>
        <v>-99</v>
      </c>
      <c r="Y3284" s="56">
        <f t="shared" si="513"/>
        <v>-99</v>
      </c>
      <c r="Z3284" s="56">
        <f t="shared" si="514"/>
        <v>-99</v>
      </c>
      <c r="AA3284" s="56">
        <f t="shared" si="515"/>
        <v>-99</v>
      </c>
      <c r="AB3284" s="56">
        <f t="shared" si="516"/>
        <v>-99</v>
      </c>
      <c r="AC3284" s="56">
        <f t="shared" si="517"/>
        <v>-99</v>
      </c>
      <c r="AD3284" s="3"/>
      <c r="AE3284" s="82">
        <f>IF(D3284=1, 'adjustment factor'!$D$4, IF(D3284=-9,-999,IF(D3284="",-999,0)))</f>
        <v>-999</v>
      </c>
      <c r="AF3284" s="82">
        <f>IF(F3284=1, 'adjustment factor'!$D$5, IF(F3284=-9,-999,IF(F3284="",-999,0)))</f>
        <v>-999</v>
      </c>
      <c r="AG3284" s="82">
        <f>IF(E3284=1, 'adjustment factor'!$D$6, IF(E3284=-9,-999,IF(E3284="",-999,0)))</f>
        <v>-999</v>
      </c>
      <c r="AH3284" s="82">
        <f>IF(K3284&gt;=45,'adjustment factor'!$D$7,IF(K3284=-9,-1200,IF(K3284="",-1200,0)))</f>
        <v>-1200</v>
      </c>
      <c r="AI3284" s="82">
        <f>IF(L3284=1, 'adjustment factor'!$D$8, IF(L3284=-9,-999,IF(L3284="",-999,0)))</f>
        <v>-999</v>
      </c>
      <c r="AJ3284" s="82">
        <f>IF(AND(M3284&gt;=1,M3284&lt;=4),'adjustment factor'!$D$9,IF(M3284=-9,-999,IF(M3284=98,-999,IF(M3284=99,-999,IF(M3284="",-999,0)))))</f>
        <v>-999</v>
      </c>
      <c r="AK3284" s="82">
        <f>IF(H3284=1, 'adjustment factor'!$D$10, IF(H3284=-9,-999,IF(H3284="",-999,0)))</f>
        <v>-999</v>
      </c>
      <c r="AL3284" s="82">
        <f>IF(G3284=1, 'adjustment factor'!$D$11, IF(G3284=-9,-999,IF(G3284="",-999,0)))</f>
        <v>-999</v>
      </c>
      <c r="AM3284" s="82">
        <f>IF(I3284=1, 'adjustment factor'!$D$12, IF(I3284=-9,-999,IF(I3284="",-999,0)))</f>
        <v>-999</v>
      </c>
      <c r="AN3284" s="82">
        <f>IF(J3284=1, 'adjustment factor'!$D$13, IF(J3284=-9,-999,IF(J3284="",-999,0)))</f>
        <v>-999</v>
      </c>
      <c r="AO3284" s="82" t="str">
        <f t="shared" si="518"/>
        <v>-999</v>
      </c>
      <c r="AP3284" s="82" t="str">
        <f t="shared" si="519"/>
        <v>MISSING</v>
      </c>
    </row>
    <row r="3285" spans="2:42">
      <c r="B3285" s="207"/>
      <c r="C3285" s="35">
        <v>3281</v>
      </c>
      <c r="D3285" s="161"/>
      <c r="E3285" s="161"/>
      <c r="F3285" s="161"/>
      <c r="G3285" s="161"/>
      <c r="H3285" s="161"/>
      <c r="I3285" s="161"/>
      <c r="J3285" s="161"/>
      <c r="K3285" s="161"/>
      <c r="L3285" s="161"/>
      <c r="M3285" s="161"/>
      <c r="N3285" s="171"/>
      <c r="O3285" s="171"/>
      <c r="P3285" s="171"/>
      <c r="Q3285" s="171"/>
      <c r="R3285" s="171"/>
      <c r="S3285" s="171"/>
      <c r="T3285" s="208" t="str">
        <f t="shared" ref="T3285:T3348" si="520">IF(SUM(X3285:AC3285)&gt;-0.01, SUM(X3285:AC3285), "MISSING")</f>
        <v>MISSING</v>
      </c>
      <c r="U3285" s="208" t="str">
        <f t="shared" ref="U3285:U3348" si="521">IF(AP3285="MISSING","MISSING", 3.88+0.604*T3285+0.055*(T3285^2)-AP3285)</f>
        <v>MISSING</v>
      </c>
      <c r="X3285" s="56">
        <f t="shared" ref="X3285:X3348" si="522">IF(N3285&gt;0,((N3285-3)*-1),-99)</f>
        <v>-99</v>
      </c>
      <c r="Y3285" s="56">
        <f t="shared" ref="Y3285:Y3348" si="523">IF(O3285&gt;0,((O3285-3)*-1),-99)</f>
        <v>-99</v>
      </c>
      <c r="Z3285" s="56">
        <f t="shared" ref="Z3285:Z3348" si="524">IF(P3285&gt;0,((P3285-3)*-1),-99)</f>
        <v>-99</v>
      </c>
      <c r="AA3285" s="56">
        <f t="shared" ref="AA3285:AA3348" si="525">IF(Q3285&gt;0,((Q3285-3)*-1),-99)</f>
        <v>-99</v>
      </c>
      <c r="AB3285" s="56">
        <f t="shared" ref="AB3285:AB3348" si="526">IF(R3285&gt;0,((R3285-3)*-1),-99)</f>
        <v>-99</v>
      </c>
      <c r="AC3285" s="56">
        <f t="shared" ref="AC3285:AC3348" si="527">IF(S3285&gt;0,((S3285-3)*-1),-99)</f>
        <v>-99</v>
      </c>
      <c r="AD3285" s="3"/>
      <c r="AE3285" s="82">
        <f>IF(D3285=1, 'adjustment factor'!$D$4, IF(D3285=-9,-999,IF(D3285="",-999,0)))</f>
        <v>-999</v>
      </c>
      <c r="AF3285" s="82">
        <f>IF(F3285=1, 'adjustment factor'!$D$5, IF(F3285=-9,-999,IF(F3285="",-999,0)))</f>
        <v>-999</v>
      </c>
      <c r="AG3285" s="82">
        <f>IF(E3285=1, 'adjustment factor'!$D$6, IF(E3285=-9,-999,IF(E3285="",-999,0)))</f>
        <v>-999</v>
      </c>
      <c r="AH3285" s="82">
        <f>IF(K3285&gt;=45,'adjustment factor'!$D$7,IF(K3285=-9,-1200,IF(K3285="",-1200,0)))</f>
        <v>-1200</v>
      </c>
      <c r="AI3285" s="82">
        <f>IF(L3285=1, 'adjustment factor'!$D$8, IF(L3285=-9,-999,IF(L3285="",-999,0)))</f>
        <v>-999</v>
      </c>
      <c r="AJ3285" s="82">
        <f>IF(AND(M3285&gt;=1,M3285&lt;=4),'adjustment factor'!$D$9,IF(M3285=-9,-999,IF(M3285=98,-999,IF(M3285=99,-999,IF(M3285="",-999,0)))))</f>
        <v>-999</v>
      </c>
      <c r="AK3285" s="82">
        <f>IF(H3285=1, 'adjustment factor'!$D$10, IF(H3285=-9,-999,IF(H3285="",-999,0)))</f>
        <v>-999</v>
      </c>
      <c r="AL3285" s="82">
        <f>IF(G3285=1, 'adjustment factor'!$D$11, IF(G3285=-9,-999,IF(G3285="",-999,0)))</f>
        <v>-999</v>
      </c>
      <c r="AM3285" s="82">
        <f>IF(I3285=1, 'adjustment factor'!$D$12, IF(I3285=-9,-999,IF(I3285="",-999,0)))</f>
        <v>-999</v>
      </c>
      <c r="AN3285" s="82">
        <f>IF(J3285=1, 'adjustment factor'!$D$13, IF(J3285=-9,-999,IF(J3285="",-999,0)))</f>
        <v>-999</v>
      </c>
      <c r="AO3285" s="82" t="str">
        <f t="shared" ref="AO3285:AO3348" si="528">IF(-AE3285-AF3285-AG3285-AH3285+AI3285+AJ3285-AK3285-AL3285-AM3285-AN3285&lt;3, -AE3285-AF3285-AG3285-AH3285+AI3285+AJ3285-AK3285-AL3285-AM3285-AN3285, "-999")</f>
        <v>-999</v>
      </c>
      <c r="AP3285" s="82" t="str">
        <f t="shared" ref="AP3285:AP3348" si="529">IF(AND(SUM(AE3285:AN3285)&gt;-1, (SUM(X3285:AC3285)&gt;-1)), 14.353-AE3285-AF3285-AG3285-AH3285+AI3285+AJ3285-AK3285-AL3285-AM3285-AN3285, "MISSING")</f>
        <v>MISSING</v>
      </c>
    </row>
    <row r="3286" spans="2:42">
      <c r="B3286" s="207"/>
      <c r="C3286" s="35">
        <v>3282</v>
      </c>
      <c r="D3286" s="161"/>
      <c r="E3286" s="161"/>
      <c r="F3286" s="161"/>
      <c r="G3286" s="161"/>
      <c r="H3286" s="161"/>
      <c r="I3286" s="161"/>
      <c r="J3286" s="161"/>
      <c r="K3286" s="161"/>
      <c r="L3286" s="161"/>
      <c r="M3286" s="161"/>
      <c r="N3286" s="171"/>
      <c r="O3286" s="171"/>
      <c r="P3286" s="171"/>
      <c r="Q3286" s="171"/>
      <c r="R3286" s="171"/>
      <c r="S3286" s="171"/>
      <c r="T3286" s="208" t="str">
        <f t="shared" si="520"/>
        <v>MISSING</v>
      </c>
      <c r="U3286" s="208" t="str">
        <f t="shared" si="521"/>
        <v>MISSING</v>
      </c>
      <c r="X3286" s="56">
        <f t="shared" si="522"/>
        <v>-99</v>
      </c>
      <c r="Y3286" s="56">
        <f t="shared" si="523"/>
        <v>-99</v>
      </c>
      <c r="Z3286" s="56">
        <f t="shared" si="524"/>
        <v>-99</v>
      </c>
      <c r="AA3286" s="56">
        <f t="shared" si="525"/>
        <v>-99</v>
      </c>
      <c r="AB3286" s="56">
        <f t="shared" si="526"/>
        <v>-99</v>
      </c>
      <c r="AC3286" s="56">
        <f t="shared" si="527"/>
        <v>-99</v>
      </c>
      <c r="AD3286" s="3"/>
      <c r="AE3286" s="82">
        <f>IF(D3286=1, 'adjustment factor'!$D$4, IF(D3286=-9,-999,IF(D3286="",-999,0)))</f>
        <v>-999</v>
      </c>
      <c r="AF3286" s="82">
        <f>IF(F3286=1, 'adjustment factor'!$D$5, IF(F3286=-9,-999,IF(F3286="",-999,0)))</f>
        <v>-999</v>
      </c>
      <c r="AG3286" s="82">
        <f>IF(E3286=1, 'adjustment factor'!$D$6, IF(E3286=-9,-999,IF(E3286="",-999,0)))</f>
        <v>-999</v>
      </c>
      <c r="AH3286" s="82">
        <f>IF(K3286&gt;=45,'adjustment factor'!$D$7,IF(K3286=-9,-1200,IF(K3286="",-1200,0)))</f>
        <v>-1200</v>
      </c>
      <c r="AI3286" s="82">
        <f>IF(L3286=1, 'adjustment factor'!$D$8, IF(L3286=-9,-999,IF(L3286="",-999,0)))</f>
        <v>-999</v>
      </c>
      <c r="AJ3286" s="82">
        <f>IF(AND(M3286&gt;=1,M3286&lt;=4),'adjustment factor'!$D$9,IF(M3286=-9,-999,IF(M3286=98,-999,IF(M3286=99,-999,IF(M3286="",-999,0)))))</f>
        <v>-999</v>
      </c>
      <c r="AK3286" s="82">
        <f>IF(H3286=1, 'adjustment factor'!$D$10, IF(H3286=-9,-999,IF(H3286="",-999,0)))</f>
        <v>-999</v>
      </c>
      <c r="AL3286" s="82">
        <f>IF(G3286=1, 'adjustment factor'!$D$11, IF(G3286=-9,-999,IF(G3286="",-999,0)))</f>
        <v>-999</v>
      </c>
      <c r="AM3286" s="82">
        <f>IF(I3286=1, 'adjustment factor'!$D$12, IF(I3286=-9,-999,IF(I3286="",-999,0)))</f>
        <v>-999</v>
      </c>
      <c r="AN3286" s="82">
        <f>IF(J3286=1, 'adjustment factor'!$D$13, IF(J3286=-9,-999,IF(J3286="",-999,0)))</f>
        <v>-999</v>
      </c>
      <c r="AO3286" s="82" t="str">
        <f t="shared" si="528"/>
        <v>-999</v>
      </c>
      <c r="AP3286" s="82" t="str">
        <f t="shared" si="529"/>
        <v>MISSING</v>
      </c>
    </row>
    <row r="3287" spans="2:42">
      <c r="B3287" s="207"/>
      <c r="C3287" s="35">
        <v>3283</v>
      </c>
      <c r="D3287" s="161"/>
      <c r="E3287" s="161"/>
      <c r="F3287" s="161"/>
      <c r="G3287" s="161"/>
      <c r="H3287" s="161"/>
      <c r="I3287" s="161"/>
      <c r="J3287" s="161"/>
      <c r="K3287" s="161"/>
      <c r="L3287" s="161"/>
      <c r="M3287" s="161"/>
      <c r="N3287" s="171"/>
      <c r="O3287" s="171"/>
      <c r="P3287" s="171"/>
      <c r="Q3287" s="171"/>
      <c r="R3287" s="171"/>
      <c r="S3287" s="171"/>
      <c r="T3287" s="208" t="str">
        <f t="shared" si="520"/>
        <v>MISSING</v>
      </c>
      <c r="U3287" s="208" t="str">
        <f t="shared" si="521"/>
        <v>MISSING</v>
      </c>
      <c r="X3287" s="56">
        <f t="shared" si="522"/>
        <v>-99</v>
      </c>
      <c r="Y3287" s="56">
        <f t="shared" si="523"/>
        <v>-99</v>
      </c>
      <c r="Z3287" s="56">
        <f t="shared" si="524"/>
        <v>-99</v>
      </c>
      <c r="AA3287" s="56">
        <f t="shared" si="525"/>
        <v>-99</v>
      </c>
      <c r="AB3287" s="56">
        <f t="shared" si="526"/>
        <v>-99</v>
      </c>
      <c r="AC3287" s="56">
        <f t="shared" si="527"/>
        <v>-99</v>
      </c>
      <c r="AD3287" s="3"/>
      <c r="AE3287" s="82">
        <f>IF(D3287=1, 'adjustment factor'!$D$4, IF(D3287=-9,-999,IF(D3287="",-999,0)))</f>
        <v>-999</v>
      </c>
      <c r="AF3287" s="82">
        <f>IF(F3287=1, 'adjustment factor'!$D$5, IF(F3287=-9,-999,IF(F3287="",-999,0)))</f>
        <v>-999</v>
      </c>
      <c r="AG3287" s="82">
        <f>IF(E3287=1, 'adjustment factor'!$D$6, IF(E3287=-9,-999,IF(E3287="",-999,0)))</f>
        <v>-999</v>
      </c>
      <c r="AH3287" s="82">
        <f>IF(K3287&gt;=45,'adjustment factor'!$D$7,IF(K3287=-9,-1200,IF(K3287="",-1200,0)))</f>
        <v>-1200</v>
      </c>
      <c r="AI3287" s="82">
        <f>IF(L3287=1, 'adjustment factor'!$D$8, IF(L3287=-9,-999,IF(L3287="",-999,0)))</f>
        <v>-999</v>
      </c>
      <c r="AJ3287" s="82">
        <f>IF(AND(M3287&gt;=1,M3287&lt;=4),'adjustment factor'!$D$9,IF(M3287=-9,-999,IF(M3287=98,-999,IF(M3287=99,-999,IF(M3287="",-999,0)))))</f>
        <v>-999</v>
      </c>
      <c r="AK3287" s="82">
        <f>IF(H3287=1, 'adjustment factor'!$D$10, IF(H3287=-9,-999,IF(H3287="",-999,0)))</f>
        <v>-999</v>
      </c>
      <c r="AL3287" s="82">
        <f>IF(G3287=1, 'adjustment factor'!$D$11, IF(G3287=-9,-999,IF(G3287="",-999,0)))</f>
        <v>-999</v>
      </c>
      <c r="AM3287" s="82">
        <f>IF(I3287=1, 'adjustment factor'!$D$12, IF(I3287=-9,-999,IF(I3287="",-999,0)))</f>
        <v>-999</v>
      </c>
      <c r="AN3287" s="82">
        <f>IF(J3287=1, 'adjustment factor'!$D$13, IF(J3287=-9,-999,IF(J3287="",-999,0)))</f>
        <v>-999</v>
      </c>
      <c r="AO3287" s="82" t="str">
        <f t="shared" si="528"/>
        <v>-999</v>
      </c>
      <c r="AP3287" s="82" t="str">
        <f t="shared" si="529"/>
        <v>MISSING</v>
      </c>
    </row>
    <row r="3288" spans="2:42">
      <c r="B3288" s="207"/>
      <c r="C3288" s="35">
        <v>3284</v>
      </c>
      <c r="D3288" s="161"/>
      <c r="E3288" s="161"/>
      <c r="F3288" s="161"/>
      <c r="G3288" s="161"/>
      <c r="H3288" s="161"/>
      <c r="I3288" s="161"/>
      <c r="J3288" s="161"/>
      <c r="K3288" s="161"/>
      <c r="L3288" s="161"/>
      <c r="M3288" s="161"/>
      <c r="N3288" s="171"/>
      <c r="O3288" s="171"/>
      <c r="P3288" s="171"/>
      <c r="Q3288" s="171"/>
      <c r="R3288" s="171"/>
      <c r="S3288" s="171"/>
      <c r="T3288" s="208" t="str">
        <f t="shared" si="520"/>
        <v>MISSING</v>
      </c>
      <c r="U3288" s="208" t="str">
        <f t="shared" si="521"/>
        <v>MISSING</v>
      </c>
      <c r="X3288" s="56">
        <f t="shared" si="522"/>
        <v>-99</v>
      </c>
      <c r="Y3288" s="56">
        <f t="shared" si="523"/>
        <v>-99</v>
      </c>
      <c r="Z3288" s="56">
        <f t="shared" si="524"/>
        <v>-99</v>
      </c>
      <c r="AA3288" s="56">
        <f t="shared" si="525"/>
        <v>-99</v>
      </c>
      <c r="AB3288" s="56">
        <f t="shared" si="526"/>
        <v>-99</v>
      </c>
      <c r="AC3288" s="56">
        <f t="shared" si="527"/>
        <v>-99</v>
      </c>
      <c r="AD3288" s="3"/>
      <c r="AE3288" s="82">
        <f>IF(D3288=1, 'adjustment factor'!$D$4, IF(D3288=-9,-999,IF(D3288="",-999,0)))</f>
        <v>-999</v>
      </c>
      <c r="AF3288" s="82">
        <f>IF(F3288=1, 'adjustment factor'!$D$5, IF(F3288=-9,-999,IF(F3288="",-999,0)))</f>
        <v>-999</v>
      </c>
      <c r="AG3288" s="82">
        <f>IF(E3288=1, 'adjustment factor'!$D$6, IF(E3288=-9,-999,IF(E3288="",-999,0)))</f>
        <v>-999</v>
      </c>
      <c r="AH3288" s="82">
        <f>IF(K3288&gt;=45,'adjustment factor'!$D$7,IF(K3288=-9,-1200,IF(K3288="",-1200,0)))</f>
        <v>-1200</v>
      </c>
      <c r="AI3288" s="82">
        <f>IF(L3288=1, 'adjustment factor'!$D$8, IF(L3288=-9,-999,IF(L3288="",-999,0)))</f>
        <v>-999</v>
      </c>
      <c r="AJ3288" s="82">
        <f>IF(AND(M3288&gt;=1,M3288&lt;=4),'adjustment factor'!$D$9,IF(M3288=-9,-999,IF(M3288=98,-999,IF(M3288=99,-999,IF(M3288="",-999,0)))))</f>
        <v>-999</v>
      </c>
      <c r="AK3288" s="82">
        <f>IF(H3288=1, 'adjustment factor'!$D$10, IF(H3288=-9,-999,IF(H3288="",-999,0)))</f>
        <v>-999</v>
      </c>
      <c r="AL3288" s="82">
        <f>IF(G3288=1, 'adjustment factor'!$D$11, IF(G3288=-9,-999,IF(G3288="",-999,0)))</f>
        <v>-999</v>
      </c>
      <c r="AM3288" s="82">
        <f>IF(I3288=1, 'adjustment factor'!$D$12, IF(I3288=-9,-999,IF(I3288="",-999,0)))</f>
        <v>-999</v>
      </c>
      <c r="AN3288" s="82">
        <f>IF(J3288=1, 'adjustment factor'!$D$13, IF(J3288=-9,-999,IF(J3288="",-999,0)))</f>
        <v>-999</v>
      </c>
      <c r="AO3288" s="82" t="str">
        <f t="shared" si="528"/>
        <v>-999</v>
      </c>
      <c r="AP3288" s="82" t="str">
        <f t="shared" si="529"/>
        <v>MISSING</v>
      </c>
    </row>
    <row r="3289" spans="2:42">
      <c r="B3289" s="207"/>
      <c r="C3289" s="35">
        <v>3285</v>
      </c>
      <c r="D3289" s="161"/>
      <c r="E3289" s="161"/>
      <c r="F3289" s="161"/>
      <c r="G3289" s="161"/>
      <c r="H3289" s="161"/>
      <c r="I3289" s="161"/>
      <c r="J3289" s="161"/>
      <c r="K3289" s="161"/>
      <c r="L3289" s="161"/>
      <c r="M3289" s="161"/>
      <c r="N3289" s="171"/>
      <c r="O3289" s="171"/>
      <c r="P3289" s="171"/>
      <c r="Q3289" s="171"/>
      <c r="R3289" s="171"/>
      <c r="S3289" s="171"/>
      <c r="T3289" s="208" t="str">
        <f t="shared" si="520"/>
        <v>MISSING</v>
      </c>
      <c r="U3289" s="208" t="str">
        <f t="shared" si="521"/>
        <v>MISSING</v>
      </c>
      <c r="X3289" s="56">
        <f t="shared" si="522"/>
        <v>-99</v>
      </c>
      <c r="Y3289" s="56">
        <f t="shared" si="523"/>
        <v>-99</v>
      </c>
      <c r="Z3289" s="56">
        <f t="shared" si="524"/>
        <v>-99</v>
      </c>
      <c r="AA3289" s="56">
        <f t="shared" si="525"/>
        <v>-99</v>
      </c>
      <c r="AB3289" s="56">
        <f t="shared" si="526"/>
        <v>-99</v>
      </c>
      <c r="AC3289" s="56">
        <f t="shared" si="527"/>
        <v>-99</v>
      </c>
      <c r="AD3289" s="3"/>
      <c r="AE3289" s="82">
        <f>IF(D3289=1, 'adjustment factor'!$D$4, IF(D3289=-9,-999,IF(D3289="",-999,0)))</f>
        <v>-999</v>
      </c>
      <c r="AF3289" s="82">
        <f>IF(F3289=1, 'adjustment factor'!$D$5, IF(F3289=-9,-999,IF(F3289="",-999,0)))</f>
        <v>-999</v>
      </c>
      <c r="AG3289" s="82">
        <f>IF(E3289=1, 'adjustment factor'!$D$6, IF(E3289=-9,-999,IF(E3289="",-999,0)))</f>
        <v>-999</v>
      </c>
      <c r="AH3289" s="82">
        <f>IF(K3289&gt;=45,'adjustment factor'!$D$7,IF(K3289=-9,-1200,IF(K3289="",-1200,0)))</f>
        <v>-1200</v>
      </c>
      <c r="AI3289" s="82">
        <f>IF(L3289=1, 'adjustment factor'!$D$8, IF(L3289=-9,-999,IF(L3289="",-999,0)))</f>
        <v>-999</v>
      </c>
      <c r="AJ3289" s="82">
        <f>IF(AND(M3289&gt;=1,M3289&lt;=4),'adjustment factor'!$D$9,IF(M3289=-9,-999,IF(M3289=98,-999,IF(M3289=99,-999,IF(M3289="",-999,0)))))</f>
        <v>-999</v>
      </c>
      <c r="AK3289" s="82">
        <f>IF(H3289=1, 'adjustment factor'!$D$10, IF(H3289=-9,-999,IF(H3289="",-999,0)))</f>
        <v>-999</v>
      </c>
      <c r="AL3289" s="82">
        <f>IF(G3289=1, 'adjustment factor'!$D$11, IF(G3289=-9,-999,IF(G3289="",-999,0)))</f>
        <v>-999</v>
      </c>
      <c r="AM3289" s="82">
        <f>IF(I3289=1, 'adjustment factor'!$D$12, IF(I3289=-9,-999,IF(I3289="",-999,0)))</f>
        <v>-999</v>
      </c>
      <c r="AN3289" s="82">
        <f>IF(J3289=1, 'adjustment factor'!$D$13, IF(J3289=-9,-999,IF(J3289="",-999,0)))</f>
        <v>-999</v>
      </c>
      <c r="AO3289" s="82" t="str">
        <f t="shared" si="528"/>
        <v>-999</v>
      </c>
      <c r="AP3289" s="82" t="str">
        <f t="shared" si="529"/>
        <v>MISSING</v>
      </c>
    </row>
    <row r="3290" spans="2:42">
      <c r="B3290" s="207"/>
      <c r="C3290" s="35">
        <v>3286</v>
      </c>
      <c r="D3290" s="161"/>
      <c r="E3290" s="161"/>
      <c r="F3290" s="161"/>
      <c r="G3290" s="161"/>
      <c r="H3290" s="161"/>
      <c r="I3290" s="161"/>
      <c r="J3290" s="161"/>
      <c r="K3290" s="161"/>
      <c r="L3290" s="161"/>
      <c r="M3290" s="161"/>
      <c r="N3290" s="171"/>
      <c r="O3290" s="171"/>
      <c r="P3290" s="171"/>
      <c r="Q3290" s="171"/>
      <c r="R3290" s="171"/>
      <c r="S3290" s="171"/>
      <c r="T3290" s="208" t="str">
        <f t="shared" si="520"/>
        <v>MISSING</v>
      </c>
      <c r="U3290" s="208" t="str">
        <f t="shared" si="521"/>
        <v>MISSING</v>
      </c>
      <c r="X3290" s="56">
        <f t="shared" si="522"/>
        <v>-99</v>
      </c>
      <c r="Y3290" s="56">
        <f t="shared" si="523"/>
        <v>-99</v>
      </c>
      <c r="Z3290" s="56">
        <f t="shared" si="524"/>
        <v>-99</v>
      </c>
      <c r="AA3290" s="56">
        <f t="shared" si="525"/>
        <v>-99</v>
      </c>
      <c r="AB3290" s="56">
        <f t="shared" si="526"/>
        <v>-99</v>
      </c>
      <c r="AC3290" s="56">
        <f t="shared" si="527"/>
        <v>-99</v>
      </c>
      <c r="AD3290" s="3"/>
      <c r="AE3290" s="82">
        <f>IF(D3290=1, 'adjustment factor'!$D$4, IF(D3290=-9,-999,IF(D3290="",-999,0)))</f>
        <v>-999</v>
      </c>
      <c r="AF3290" s="82">
        <f>IF(F3290=1, 'adjustment factor'!$D$5, IF(F3290=-9,-999,IF(F3290="",-999,0)))</f>
        <v>-999</v>
      </c>
      <c r="AG3290" s="82">
        <f>IF(E3290=1, 'adjustment factor'!$D$6, IF(E3290=-9,-999,IF(E3290="",-999,0)))</f>
        <v>-999</v>
      </c>
      <c r="AH3290" s="82">
        <f>IF(K3290&gt;=45,'adjustment factor'!$D$7,IF(K3290=-9,-1200,IF(K3290="",-1200,0)))</f>
        <v>-1200</v>
      </c>
      <c r="AI3290" s="82">
        <f>IF(L3290=1, 'adjustment factor'!$D$8, IF(L3290=-9,-999,IF(L3290="",-999,0)))</f>
        <v>-999</v>
      </c>
      <c r="AJ3290" s="82">
        <f>IF(AND(M3290&gt;=1,M3290&lt;=4),'adjustment factor'!$D$9,IF(M3290=-9,-999,IF(M3290=98,-999,IF(M3290=99,-999,IF(M3290="",-999,0)))))</f>
        <v>-999</v>
      </c>
      <c r="AK3290" s="82">
        <f>IF(H3290=1, 'adjustment factor'!$D$10, IF(H3290=-9,-999,IF(H3290="",-999,0)))</f>
        <v>-999</v>
      </c>
      <c r="AL3290" s="82">
        <f>IF(G3290=1, 'adjustment factor'!$D$11, IF(G3290=-9,-999,IF(G3290="",-999,0)))</f>
        <v>-999</v>
      </c>
      <c r="AM3290" s="82">
        <f>IF(I3290=1, 'adjustment factor'!$D$12, IF(I3290=-9,-999,IF(I3290="",-999,0)))</f>
        <v>-999</v>
      </c>
      <c r="AN3290" s="82">
        <f>IF(J3290=1, 'adjustment factor'!$D$13, IF(J3290=-9,-999,IF(J3290="",-999,0)))</f>
        <v>-999</v>
      </c>
      <c r="AO3290" s="82" t="str">
        <f t="shared" si="528"/>
        <v>-999</v>
      </c>
      <c r="AP3290" s="82" t="str">
        <f t="shared" si="529"/>
        <v>MISSING</v>
      </c>
    </row>
    <row r="3291" spans="2:42">
      <c r="B3291" s="207"/>
      <c r="C3291" s="35">
        <v>3287</v>
      </c>
      <c r="D3291" s="161"/>
      <c r="E3291" s="161"/>
      <c r="F3291" s="161"/>
      <c r="G3291" s="161"/>
      <c r="H3291" s="161"/>
      <c r="I3291" s="161"/>
      <c r="J3291" s="161"/>
      <c r="K3291" s="161"/>
      <c r="L3291" s="161"/>
      <c r="M3291" s="161"/>
      <c r="N3291" s="171"/>
      <c r="O3291" s="171"/>
      <c r="P3291" s="171"/>
      <c r="Q3291" s="171"/>
      <c r="R3291" s="171"/>
      <c r="S3291" s="171"/>
      <c r="T3291" s="208" t="str">
        <f t="shared" si="520"/>
        <v>MISSING</v>
      </c>
      <c r="U3291" s="208" t="str">
        <f t="shared" si="521"/>
        <v>MISSING</v>
      </c>
      <c r="X3291" s="56">
        <f t="shared" si="522"/>
        <v>-99</v>
      </c>
      <c r="Y3291" s="56">
        <f t="shared" si="523"/>
        <v>-99</v>
      </c>
      <c r="Z3291" s="56">
        <f t="shared" si="524"/>
        <v>-99</v>
      </c>
      <c r="AA3291" s="56">
        <f t="shared" si="525"/>
        <v>-99</v>
      </c>
      <c r="AB3291" s="56">
        <f t="shared" si="526"/>
        <v>-99</v>
      </c>
      <c r="AC3291" s="56">
        <f t="shared" si="527"/>
        <v>-99</v>
      </c>
      <c r="AD3291" s="3"/>
      <c r="AE3291" s="82">
        <f>IF(D3291=1, 'adjustment factor'!$D$4, IF(D3291=-9,-999,IF(D3291="",-999,0)))</f>
        <v>-999</v>
      </c>
      <c r="AF3291" s="82">
        <f>IF(F3291=1, 'adjustment factor'!$D$5, IF(F3291=-9,-999,IF(F3291="",-999,0)))</f>
        <v>-999</v>
      </c>
      <c r="AG3291" s="82">
        <f>IF(E3291=1, 'adjustment factor'!$D$6, IF(E3291=-9,-999,IF(E3291="",-999,0)))</f>
        <v>-999</v>
      </c>
      <c r="AH3291" s="82">
        <f>IF(K3291&gt;=45,'adjustment factor'!$D$7,IF(K3291=-9,-1200,IF(K3291="",-1200,0)))</f>
        <v>-1200</v>
      </c>
      <c r="AI3291" s="82">
        <f>IF(L3291=1, 'adjustment factor'!$D$8, IF(L3291=-9,-999,IF(L3291="",-999,0)))</f>
        <v>-999</v>
      </c>
      <c r="AJ3291" s="82">
        <f>IF(AND(M3291&gt;=1,M3291&lt;=4),'adjustment factor'!$D$9,IF(M3291=-9,-999,IF(M3291=98,-999,IF(M3291=99,-999,IF(M3291="",-999,0)))))</f>
        <v>-999</v>
      </c>
      <c r="AK3291" s="82">
        <f>IF(H3291=1, 'adjustment factor'!$D$10, IF(H3291=-9,-999,IF(H3291="",-999,0)))</f>
        <v>-999</v>
      </c>
      <c r="AL3291" s="82">
        <f>IF(G3291=1, 'adjustment factor'!$D$11, IF(G3291=-9,-999,IF(G3291="",-999,0)))</f>
        <v>-999</v>
      </c>
      <c r="AM3291" s="82">
        <f>IF(I3291=1, 'adjustment factor'!$D$12, IF(I3291=-9,-999,IF(I3291="",-999,0)))</f>
        <v>-999</v>
      </c>
      <c r="AN3291" s="82">
        <f>IF(J3291=1, 'adjustment factor'!$D$13, IF(J3291=-9,-999,IF(J3291="",-999,0)))</f>
        <v>-999</v>
      </c>
      <c r="AO3291" s="82" t="str">
        <f t="shared" si="528"/>
        <v>-999</v>
      </c>
      <c r="AP3291" s="82" t="str">
        <f t="shared" si="529"/>
        <v>MISSING</v>
      </c>
    </row>
    <row r="3292" spans="2:42">
      <c r="B3292" s="207"/>
      <c r="C3292" s="35">
        <v>3288</v>
      </c>
      <c r="D3292" s="161"/>
      <c r="E3292" s="161"/>
      <c r="F3292" s="161"/>
      <c r="G3292" s="161"/>
      <c r="H3292" s="161"/>
      <c r="I3292" s="161"/>
      <c r="J3292" s="161"/>
      <c r="K3292" s="161"/>
      <c r="L3292" s="161"/>
      <c r="M3292" s="161"/>
      <c r="N3292" s="171"/>
      <c r="O3292" s="171"/>
      <c r="P3292" s="171"/>
      <c r="Q3292" s="171"/>
      <c r="R3292" s="171"/>
      <c r="S3292" s="171"/>
      <c r="T3292" s="208" t="str">
        <f t="shared" si="520"/>
        <v>MISSING</v>
      </c>
      <c r="U3292" s="208" t="str">
        <f t="shared" si="521"/>
        <v>MISSING</v>
      </c>
      <c r="X3292" s="56">
        <f t="shared" si="522"/>
        <v>-99</v>
      </c>
      <c r="Y3292" s="56">
        <f t="shared" si="523"/>
        <v>-99</v>
      </c>
      <c r="Z3292" s="56">
        <f t="shared" si="524"/>
        <v>-99</v>
      </c>
      <c r="AA3292" s="56">
        <f t="shared" si="525"/>
        <v>-99</v>
      </c>
      <c r="AB3292" s="56">
        <f t="shared" si="526"/>
        <v>-99</v>
      </c>
      <c r="AC3292" s="56">
        <f t="shared" si="527"/>
        <v>-99</v>
      </c>
      <c r="AD3292" s="3"/>
      <c r="AE3292" s="82">
        <f>IF(D3292=1, 'adjustment factor'!$D$4, IF(D3292=-9,-999,IF(D3292="",-999,0)))</f>
        <v>-999</v>
      </c>
      <c r="AF3292" s="82">
        <f>IF(F3292=1, 'adjustment factor'!$D$5, IF(F3292=-9,-999,IF(F3292="",-999,0)))</f>
        <v>-999</v>
      </c>
      <c r="AG3292" s="82">
        <f>IF(E3292=1, 'adjustment factor'!$D$6, IF(E3292=-9,-999,IF(E3292="",-999,0)))</f>
        <v>-999</v>
      </c>
      <c r="AH3292" s="82">
        <f>IF(K3292&gt;=45,'adjustment factor'!$D$7,IF(K3292=-9,-1200,IF(K3292="",-1200,0)))</f>
        <v>-1200</v>
      </c>
      <c r="AI3292" s="82">
        <f>IF(L3292=1, 'adjustment factor'!$D$8, IF(L3292=-9,-999,IF(L3292="",-999,0)))</f>
        <v>-999</v>
      </c>
      <c r="AJ3292" s="82">
        <f>IF(AND(M3292&gt;=1,M3292&lt;=4),'adjustment factor'!$D$9,IF(M3292=-9,-999,IF(M3292=98,-999,IF(M3292=99,-999,IF(M3292="",-999,0)))))</f>
        <v>-999</v>
      </c>
      <c r="AK3292" s="82">
        <f>IF(H3292=1, 'adjustment factor'!$D$10, IF(H3292=-9,-999,IF(H3292="",-999,0)))</f>
        <v>-999</v>
      </c>
      <c r="AL3292" s="82">
        <f>IF(G3292=1, 'adjustment factor'!$D$11, IF(G3292=-9,-999,IF(G3292="",-999,0)))</f>
        <v>-999</v>
      </c>
      <c r="AM3292" s="82">
        <f>IF(I3292=1, 'adjustment factor'!$D$12, IF(I3292=-9,-999,IF(I3292="",-999,0)))</f>
        <v>-999</v>
      </c>
      <c r="AN3292" s="82">
        <f>IF(J3292=1, 'adjustment factor'!$D$13, IF(J3292=-9,-999,IF(J3292="",-999,0)))</f>
        <v>-999</v>
      </c>
      <c r="AO3292" s="82" t="str">
        <f t="shared" si="528"/>
        <v>-999</v>
      </c>
      <c r="AP3292" s="82" t="str">
        <f t="shared" si="529"/>
        <v>MISSING</v>
      </c>
    </row>
    <row r="3293" spans="2:42">
      <c r="B3293" s="207"/>
      <c r="C3293" s="35">
        <v>3289</v>
      </c>
      <c r="D3293" s="161"/>
      <c r="E3293" s="161"/>
      <c r="F3293" s="161"/>
      <c r="G3293" s="161"/>
      <c r="H3293" s="161"/>
      <c r="I3293" s="161"/>
      <c r="J3293" s="161"/>
      <c r="K3293" s="161"/>
      <c r="L3293" s="161"/>
      <c r="M3293" s="161"/>
      <c r="N3293" s="171"/>
      <c r="O3293" s="171"/>
      <c r="P3293" s="171"/>
      <c r="Q3293" s="171"/>
      <c r="R3293" s="171"/>
      <c r="S3293" s="171"/>
      <c r="T3293" s="208" t="str">
        <f t="shared" si="520"/>
        <v>MISSING</v>
      </c>
      <c r="U3293" s="208" t="str">
        <f t="shared" si="521"/>
        <v>MISSING</v>
      </c>
      <c r="X3293" s="56">
        <f t="shared" si="522"/>
        <v>-99</v>
      </c>
      <c r="Y3293" s="56">
        <f t="shared" si="523"/>
        <v>-99</v>
      </c>
      <c r="Z3293" s="56">
        <f t="shared" si="524"/>
        <v>-99</v>
      </c>
      <c r="AA3293" s="56">
        <f t="shared" si="525"/>
        <v>-99</v>
      </c>
      <c r="AB3293" s="56">
        <f t="shared" si="526"/>
        <v>-99</v>
      </c>
      <c r="AC3293" s="56">
        <f t="shared" si="527"/>
        <v>-99</v>
      </c>
      <c r="AD3293" s="3"/>
      <c r="AE3293" s="82">
        <f>IF(D3293=1, 'adjustment factor'!$D$4, IF(D3293=-9,-999,IF(D3293="",-999,0)))</f>
        <v>-999</v>
      </c>
      <c r="AF3293" s="82">
        <f>IF(F3293=1, 'adjustment factor'!$D$5, IF(F3293=-9,-999,IF(F3293="",-999,0)))</f>
        <v>-999</v>
      </c>
      <c r="AG3293" s="82">
        <f>IF(E3293=1, 'adjustment factor'!$D$6, IF(E3293=-9,-999,IF(E3293="",-999,0)))</f>
        <v>-999</v>
      </c>
      <c r="AH3293" s="82">
        <f>IF(K3293&gt;=45,'adjustment factor'!$D$7,IF(K3293=-9,-1200,IF(K3293="",-1200,0)))</f>
        <v>-1200</v>
      </c>
      <c r="AI3293" s="82">
        <f>IF(L3293=1, 'adjustment factor'!$D$8, IF(L3293=-9,-999,IF(L3293="",-999,0)))</f>
        <v>-999</v>
      </c>
      <c r="AJ3293" s="82">
        <f>IF(AND(M3293&gt;=1,M3293&lt;=4),'adjustment factor'!$D$9,IF(M3293=-9,-999,IF(M3293=98,-999,IF(M3293=99,-999,IF(M3293="",-999,0)))))</f>
        <v>-999</v>
      </c>
      <c r="AK3293" s="82">
        <f>IF(H3293=1, 'adjustment factor'!$D$10, IF(H3293=-9,-999,IF(H3293="",-999,0)))</f>
        <v>-999</v>
      </c>
      <c r="AL3293" s="82">
        <f>IF(G3293=1, 'adjustment factor'!$D$11, IF(G3293=-9,-999,IF(G3293="",-999,0)))</f>
        <v>-999</v>
      </c>
      <c r="AM3293" s="82">
        <f>IF(I3293=1, 'adjustment factor'!$D$12, IF(I3293=-9,-999,IF(I3293="",-999,0)))</f>
        <v>-999</v>
      </c>
      <c r="AN3293" s="82">
        <f>IF(J3293=1, 'adjustment factor'!$D$13, IF(J3293=-9,-999,IF(J3293="",-999,0)))</f>
        <v>-999</v>
      </c>
      <c r="AO3293" s="82" t="str">
        <f t="shared" si="528"/>
        <v>-999</v>
      </c>
      <c r="AP3293" s="82" t="str">
        <f t="shared" si="529"/>
        <v>MISSING</v>
      </c>
    </row>
    <row r="3294" spans="2:42">
      <c r="B3294" s="207"/>
      <c r="C3294" s="35">
        <v>3290</v>
      </c>
      <c r="D3294" s="161"/>
      <c r="E3294" s="161"/>
      <c r="F3294" s="161"/>
      <c r="G3294" s="161"/>
      <c r="H3294" s="161"/>
      <c r="I3294" s="161"/>
      <c r="J3294" s="161"/>
      <c r="K3294" s="161"/>
      <c r="L3294" s="161"/>
      <c r="M3294" s="161"/>
      <c r="N3294" s="171"/>
      <c r="O3294" s="171"/>
      <c r="P3294" s="171"/>
      <c r="Q3294" s="171"/>
      <c r="R3294" s="171"/>
      <c r="S3294" s="171"/>
      <c r="T3294" s="208" t="str">
        <f t="shared" si="520"/>
        <v>MISSING</v>
      </c>
      <c r="U3294" s="208" t="str">
        <f t="shared" si="521"/>
        <v>MISSING</v>
      </c>
      <c r="X3294" s="56">
        <f t="shared" si="522"/>
        <v>-99</v>
      </c>
      <c r="Y3294" s="56">
        <f t="shared" si="523"/>
        <v>-99</v>
      </c>
      <c r="Z3294" s="56">
        <f t="shared" si="524"/>
        <v>-99</v>
      </c>
      <c r="AA3294" s="56">
        <f t="shared" si="525"/>
        <v>-99</v>
      </c>
      <c r="AB3294" s="56">
        <f t="shared" si="526"/>
        <v>-99</v>
      </c>
      <c r="AC3294" s="56">
        <f t="shared" si="527"/>
        <v>-99</v>
      </c>
      <c r="AD3294" s="3"/>
      <c r="AE3294" s="82">
        <f>IF(D3294=1, 'adjustment factor'!$D$4, IF(D3294=-9,-999,IF(D3294="",-999,0)))</f>
        <v>-999</v>
      </c>
      <c r="AF3294" s="82">
        <f>IF(F3294=1, 'adjustment factor'!$D$5, IF(F3294=-9,-999,IF(F3294="",-999,0)))</f>
        <v>-999</v>
      </c>
      <c r="AG3294" s="82">
        <f>IF(E3294=1, 'adjustment factor'!$D$6, IF(E3294=-9,-999,IF(E3294="",-999,0)))</f>
        <v>-999</v>
      </c>
      <c r="AH3294" s="82">
        <f>IF(K3294&gt;=45,'adjustment factor'!$D$7,IF(K3294=-9,-1200,IF(K3294="",-1200,0)))</f>
        <v>-1200</v>
      </c>
      <c r="AI3294" s="82">
        <f>IF(L3294=1, 'adjustment factor'!$D$8, IF(L3294=-9,-999,IF(L3294="",-999,0)))</f>
        <v>-999</v>
      </c>
      <c r="AJ3294" s="82">
        <f>IF(AND(M3294&gt;=1,M3294&lt;=4),'adjustment factor'!$D$9,IF(M3294=-9,-999,IF(M3294=98,-999,IF(M3294=99,-999,IF(M3294="",-999,0)))))</f>
        <v>-999</v>
      </c>
      <c r="AK3294" s="82">
        <f>IF(H3294=1, 'adjustment factor'!$D$10, IF(H3294=-9,-999,IF(H3294="",-999,0)))</f>
        <v>-999</v>
      </c>
      <c r="AL3294" s="82">
        <f>IF(G3294=1, 'adjustment factor'!$D$11, IF(G3294=-9,-999,IF(G3294="",-999,0)))</f>
        <v>-999</v>
      </c>
      <c r="AM3294" s="82">
        <f>IF(I3294=1, 'adjustment factor'!$D$12, IF(I3294=-9,-999,IF(I3294="",-999,0)))</f>
        <v>-999</v>
      </c>
      <c r="AN3294" s="82">
        <f>IF(J3294=1, 'adjustment factor'!$D$13, IF(J3294=-9,-999,IF(J3294="",-999,0)))</f>
        <v>-999</v>
      </c>
      <c r="AO3294" s="82" t="str">
        <f t="shared" si="528"/>
        <v>-999</v>
      </c>
      <c r="AP3294" s="82" t="str">
        <f t="shared" si="529"/>
        <v>MISSING</v>
      </c>
    </row>
    <row r="3295" spans="2:42">
      <c r="B3295" s="207"/>
      <c r="C3295" s="35">
        <v>3291</v>
      </c>
      <c r="D3295" s="161"/>
      <c r="E3295" s="161"/>
      <c r="F3295" s="161"/>
      <c r="G3295" s="161"/>
      <c r="H3295" s="161"/>
      <c r="I3295" s="161"/>
      <c r="J3295" s="161"/>
      <c r="K3295" s="161"/>
      <c r="L3295" s="161"/>
      <c r="M3295" s="161"/>
      <c r="N3295" s="171"/>
      <c r="O3295" s="171"/>
      <c r="P3295" s="171"/>
      <c r="Q3295" s="171"/>
      <c r="R3295" s="171"/>
      <c r="S3295" s="171"/>
      <c r="T3295" s="208" t="str">
        <f t="shared" si="520"/>
        <v>MISSING</v>
      </c>
      <c r="U3295" s="208" t="str">
        <f t="shared" si="521"/>
        <v>MISSING</v>
      </c>
      <c r="X3295" s="56">
        <f t="shared" si="522"/>
        <v>-99</v>
      </c>
      <c r="Y3295" s="56">
        <f t="shared" si="523"/>
        <v>-99</v>
      </c>
      <c r="Z3295" s="56">
        <f t="shared" si="524"/>
        <v>-99</v>
      </c>
      <c r="AA3295" s="56">
        <f t="shared" si="525"/>
        <v>-99</v>
      </c>
      <c r="AB3295" s="56">
        <f t="shared" si="526"/>
        <v>-99</v>
      </c>
      <c r="AC3295" s="56">
        <f t="shared" si="527"/>
        <v>-99</v>
      </c>
      <c r="AD3295" s="3"/>
      <c r="AE3295" s="82">
        <f>IF(D3295=1, 'adjustment factor'!$D$4, IF(D3295=-9,-999,IF(D3295="",-999,0)))</f>
        <v>-999</v>
      </c>
      <c r="AF3295" s="82">
        <f>IF(F3295=1, 'adjustment factor'!$D$5, IF(F3295=-9,-999,IF(F3295="",-999,0)))</f>
        <v>-999</v>
      </c>
      <c r="AG3295" s="82">
        <f>IF(E3295=1, 'adjustment factor'!$D$6, IF(E3295=-9,-999,IF(E3295="",-999,0)))</f>
        <v>-999</v>
      </c>
      <c r="AH3295" s="82">
        <f>IF(K3295&gt;=45,'adjustment factor'!$D$7,IF(K3295=-9,-1200,IF(K3295="",-1200,0)))</f>
        <v>-1200</v>
      </c>
      <c r="AI3295" s="82">
        <f>IF(L3295=1, 'adjustment factor'!$D$8, IF(L3295=-9,-999,IF(L3295="",-999,0)))</f>
        <v>-999</v>
      </c>
      <c r="AJ3295" s="82">
        <f>IF(AND(M3295&gt;=1,M3295&lt;=4),'adjustment factor'!$D$9,IF(M3295=-9,-999,IF(M3295=98,-999,IF(M3295=99,-999,IF(M3295="",-999,0)))))</f>
        <v>-999</v>
      </c>
      <c r="AK3295" s="82">
        <f>IF(H3295=1, 'adjustment factor'!$D$10, IF(H3295=-9,-999,IF(H3295="",-999,0)))</f>
        <v>-999</v>
      </c>
      <c r="AL3295" s="82">
        <f>IF(G3295=1, 'adjustment factor'!$D$11, IF(G3295=-9,-999,IF(G3295="",-999,0)))</f>
        <v>-999</v>
      </c>
      <c r="AM3295" s="82">
        <f>IF(I3295=1, 'adjustment factor'!$D$12, IF(I3295=-9,-999,IF(I3295="",-999,0)))</f>
        <v>-999</v>
      </c>
      <c r="AN3295" s="82">
        <f>IF(J3295=1, 'adjustment factor'!$D$13, IF(J3295=-9,-999,IF(J3295="",-999,0)))</f>
        <v>-999</v>
      </c>
      <c r="AO3295" s="82" t="str">
        <f t="shared" si="528"/>
        <v>-999</v>
      </c>
      <c r="AP3295" s="82" t="str">
        <f t="shared" si="529"/>
        <v>MISSING</v>
      </c>
    </row>
    <row r="3296" spans="2:42">
      <c r="B3296" s="207"/>
      <c r="C3296" s="35">
        <v>3292</v>
      </c>
      <c r="D3296" s="161"/>
      <c r="E3296" s="161"/>
      <c r="F3296" s="161"/>
      <c r="G3296" s="161"/>
      <c r="H3296" s="161"/>
      <c r="I3296" s="161"/>
      <c r="J3296" s="161"/>
      <c r="K3296" s="161"/>
      <c r="L3296" s="161"/>
      <c r="M3296" s="161"/>
      <c r="N3296" s="171"/>
      <c r="O3296" s="171"/>
      <c r="P3296" s="171"/>
      <c r="Q3296" s="171"/>
      <c r="R3296" s="171"/>
      <c r="S3296" s="171"/>
      <c r="T3296" s="208" t="str">
        <f t="shared" si="520"/>
        <v>MISSING</v>
      </c>
      <c r="U3296" s="208" t="str">
        <f t="shared" si="521"/>
        <v>MISSING</v>
      </c>
      <c r="X3296" s="56">
        <f t="shared" si="522"/>
        <v>-99</v>
      </c>
      <c r="Y3296" s="56">
        <f t="shared" si="523"/>
        <v>-99</v>
      </c>
      <c r="Z3296" s="56">
        <f t="shared" si="524"/>
        <v>-99</v>
      </c>
      <c r="AA3296" s="56">
        <f t="shared" si="525"/>
        <v>-99</v>
      </c>
      <c r="AB3296" s="56">
        <f t="shared" si="526"/>
        <v>-99</v>
      </c>
      <c r="AC3296" s="56">
        <f t="shared" si="527"/>
        <v>-99</v>
      </c>
      <c r="AD3296" s="3"/>
      <c r="AE3296" s="82">
        <f>IF(D3296=1, 'adjustment factor'!$D$4, IF(D3296=-9,-999,IF(D3296="",-999,0)))</f>
        <v>-999</v>
      </c>
      <c r="AF3296" s="82">
        <f>IF(F3296=1, 'adjustment factor'!$D$5, IF(F3296=-9,-999,IF(F3296="",-999,0)))</f>
        <v>-999</v>
      </c>
      <c r="AG3296" s="82">
        <f>IF(E3296=1, 'adjustment factor'!$D$6, IF(E3296=-9,-999,IF(E3296="",-999,0)))</f>
        <v>-999</v>
      </c>
      <c r="AH3296" s="82">
        <f>IF(K3296&gt;=45,'adjustment factor'!$D$7,IF(K3296=-9,-1200,IF(K3296="",-1200,0)))</f>
        <v>-1200</v>
      </c>
      <c r="AI3296" s="82">
        <f>IF(L3296=1, 'adjustment factor'!$D$8, IF(L3296=-9,-999,IF(L3296="",-999,0)))</f>
        <v>-999</v>
      </c>
      <c r="AJ3296" s="82">
        <f>IF(AND(M3296&gt;=1,M3296&lt;=4),'adjustment factor'!$D$9,IF(M3296=-9,-999,IF(M3296=98,-999,IF(M3296=99,-999,IF(M3296="",-999,0)))))</f>
        <v>-999</v>
      </c>
      <c r="AK3296" s="82">
        <f>IF(H3296=1, 'adjustment factor'!$D$10, IF(H3296=-9,-999,IF(H3296="",-999,0)))</f>
        <v>-999</v>
      </c>
      <c r="AL3296" s="82">
        <f>IF(G3296=1, 'adjustment factor'!$D$11, IF(G3296=-9,-999,IF(G3296="",-999,0)))</f>
        <v>-999</v>
      </c>
      <c r="AM3296" s="82">
        <f>IF(I3296=1, 'adjustment factor'!$D$12, IF(I3296=-9,-999,IF(I3296="",-999,0)))</f>
        <v>-999</v>
      </c>
      <c r="AN3296" s="82">
        <f>IF(J3296=1, 'adjustment factor'!$D$13, IF(J3296=-9,-999,IF(J3296="",-999,0)))</f>
        <v>-999</v>
      </c>
      <c r="AO3296" s="82" t="str">
        <f t="shared" si="528"/>
        <v>-999</v>
      </c>
      <c r="AP3296" s="82" t="str">
        <f t="shared" si="529"/>
        <v>MISSING</v>
      </c>
    </row>
    <row r="3297" spans="2:42">
      <c r="B3297" s="207"/>
      <c r="C3297" s="35">
        <v>3293</v>
      </c>
      <c r="D3297" s="161"/>
      <c r="E3297" s="161"/>
      <c r="F3297" s="161"/>
      <c r="G3297" s="161"/>
      <c r="H3297" s="161"/>
      <c r="I3297" s="161"/>
      <c r="J3297" s="161"/>
      <c r="K3297" s="161"/>
      <c r="L3297" s="161"/>
      <c r="M3297" s="161"/>
      <c r="N3297" s="171"/>
      <c r="O3297" s="171"/>
      <c r="P3297" s="171"/>
      <c r="Q3297" s="171"/>
      <c r="R3297" s="171"/>
      <c r="S3297" s="171"/>
      <c r="T3297" s="208" t="str">
        <f t="shared" si="520"/>
        <v>MISSING</v>
      </c>
      <c r="U3297" s="208" t="str">
        <f t="shared" si="521"/>
        <v>MISSING</v>
      </c>
      <c r="X3297" s="56">
        <f t="shared" si="522"/>
        <v>-99</v>
      </c>
      <c r="Y3297" s="56">
        <f t="shared" si="523"/>
        <v>-99</v>
      </c>
      <c r="Z3297" s="56">
        <f t="shared" si="524"/>
        <v>-99</v>
      </c>
      <c r="AA3297" s="56">
        <f t="shared" si="525"/>
        <v>-99</v>
      </c>
      <c r="AB3297" s="56">
        <f t="shared" si="526"/>
        <v>-99</v>
      </c>
      <c r="AC3297" s="56">
        <f t="shared" si="527"/>
        <v>-99</v>
      </c>
      <c r="AD3297" s="3"/>
      <c r="AE3297" s="82">
        <f>IF(D3297=1, 'adjustment factor'!$D$4, IF(D3297=-9,-999,IF(D3297="",-999,0)))</f>
        <v>-999</v>
      </c>
      <c r="AF3297" s="82">
        <f>IF(F3297=1, 'adjustment factor'!$D$5, IF(F3297=-9,-999,IF(F3297="",-999,0)))</f>
        <v>-999</v>
      </c>
      <c r="AG3297" s="82">
        <f>IF(E3297=1, 'adjustment factor'!$D$6, IF(E3297=-9,-999,IF(E3297="",-999,0)))</f>
        <v>-999</v>
      </c>
      <c r="AH3297" s="82">
        <f>IF(K3297&gt;=45,'adjustment factor'!$D$7,IF(K3297=-9,-1200,IF(K3297="",-1200,0)))</f>
        <v>-1200</v>
      </c>
      <c r="AI3297" s="82">
        <f>IF(L3297=1, 'adjustment factor'!$D$8, IF(L3297=-9,-999,IF(L3297="",-999,0)))</f>
        <v>-999</v>
      </c>
      <c r="AJ3297" s="82">
        <f>IF(AND(M3297&gt;=1,M3297&lt;=4),'adjustment factor'!$D$9,IF(M3297=-9,-999,IF(M3297=98,-999,IF(M3297=99,-999,IF(M3297="",-999,0)))))</f>
        <v>-999</v>
      </c>
      <c r="AK3297" s="82">
        <f>IF(H3297=1, 'adjustment factor'!$D$10, IF(H3297=-9,-999,IF(H3297="",-999,0)))</f>
        <v>-999</v>
      </c>
      <c r="AL3297" s="82">
        <f>IF(G3297=1, 'adjustment factor'!$D$11, IF(G3297=-9,-999,IF(G3297="",-999,0)))</f>
        <v>-999</v>
      </c>
      <c r="AM3297" s="82">
        <f>IF(I3297=1, 'adjustment factor'!$D$12, IF(I3297=-9,-999,IF(I3297="",-999,0)))</f>
        <v>-999</v>
      </c>
      <c r="AN3297" s="82">
        <f>IF(J3297=1, 'adjustment factor'!$D$13, IF(J3297=-9,-999,IF(J3297="",-999,0)))</f>
        <v>-999</v>
      </c>
      <c r="AO3297" s="82" t="str">
        <f t="shared" si="528"/>
        <v>-999</v>
      </c>
      <c r="AP3297" s="82" t="str">
        <f t="shared" si="529"/>
        <v>MISSING</v>
      </c>
    </row>
    <row r="3298" spans="2:42">
      <c r="B3298" s="207"/>
      <c r="C3298" s="35">
        <v>3294</v>
      </c>
      <c r="D3298" s="161"/>
      <c r="E3298" s="161"/>
      <c r="F3298" s="161"/>
      <c r="G3298" s="161"/>
      <c r="H3298" s="161"/>
      <c r="I3298" s="161"/>
      <c r="J3298" s="161"/>
      <c r="K3298" s="161"/>
      <c r="L3298" s="161"/>
      <c r="M3298" s="161"/>
      <c r="N3298" s="171"/>
      <c r="O3298" s="171"/>
      <c r="P3298" s="171"/>
      <c r="Q3298" s="171"/>
      <c r="R3298" s="171"/>
      <c r="S3298" s="171"/>
      <c r="T3298" s="208" t="str">
        <f t="shared" si="520"/>
        <v>MISSING</v>
      </c>
      <c r="U3298" s="208" t="str">
        <f t="shared" si="521"/>
        <v>MISSING</v>
      </c>
      <c r="X3298" s="56">
        <f t="shared" si="522"/>
        <v>-99</v>
      </c>
      <c r="Y3298" s="56">
        <f t="shared" si="523"/>
        <v>-99</v>
      </c>
      <c r="Z3298" s="56">
        <f t="shared" si="524"/>
        <v>-99</v>
      </c>
      <c r="AA3298" s="56">
        <f t="shared" si="525"/>
        <v>-99</v>
      </c>
      <c r="AB3298" s="56">
        <f t="shared" si="526"/>
        <v>-99</v>
      </c>
      <c r="AC3298" s="56">
        <f t="shared" si="527"/>
        <v>-99</v>
      </c>
      <c r="AD3298" s="3"/>
      <c r="AE3298" s="82">
        <f>IF(D3298=1, 'adjustment factor'!$D$4, IF(D3298=-9,-999,IF(D3298="",-999,0)))</f>
        <v>-999</v>
      </c>
      <c r="AF3298" s="82">
        <f>IF(F3298=1, 'adjustment factor'!$D$5, IF(F3298=-9,-999,IF(F3298="",-999,0)))</f>
        <v>-999</v>
      </c>
      <c r="AG3298" s="82">
        <f>IF(E3298=1, 'adjustment factor'!$D$6, IF(E3298=-9,-999,IF(E3298="",-999,0)))</f>
        <v>-999</v>
      </c>
      <c r="AH3298" s="82">
        <f>IF(K3298&gt;=45,'adjustment factor'!$D$7,IF(K3298=-9,-1200,IF(K3298="",-1200,0)))</f>
        <v>-1200</v>
      </c>
      <c r="AI3298" s="82">
        <f>IF(L3298=1, 'adjustment factor'!$D$8, IF(L3298=-9,-999,IF(L3298="",-999,0)))</f>
        <v>-999</v>
      </c>
      <c r="AJ3298" s="82">
        <f>IF(AND(M3298&gt;=1,M3298&lt;=4),'adjustment factor'!$D$9,IF(M3298=-9,-999,IF(M3298=98,-999,IF(M3298=99,-999,IF(M3298="",-999,0)))))</f>
        <v>-999</v>
      </c>
      <c r="AK3298" s="82">
        <f>IF(H3298=1, 'adjustment factor'!$D$10, IF(H3298=-9,-999,IF(H3298="",-999,0)))</f>
        <v>-999</v>
      </c>
      <c r="AL3298" s="82">
        <f>IF(G3298=1, 'adjustment factor'!$D$11, IF(G3298=-9,-999,IF(G3298="",-999,0)))</f>
        <v>-999</v>
      </c>
      <c r="AM3298" s="82">
        <f>IF(I3298=1, 'adjustment factor'!$D$12, IF(I3298=-9,-999,IF(I3298="",-999,0)))</f>
        <v>-999</v>
      </c>
      <c r="AN3298" s="82">
        <f>IF(J3298=1, 'adjustment factor'!$D$13, IF(J3298=-9,-999,IF(J3298="",-999,0)))</f>
        <v>-999</v>
      </c>
      <c r="AO3298" s="82" t="str">
        <f t="shared" si="528"/>
        <v>-999</v>
      </c>
      <c r="AP3298" s="82" t="str">
        <f t="shared" si="529"/>
        <v>MISSING</v>
      </c>
    </row>
    <row r="3299" spans="2:42">
      <c r="B3299" s="207"/>
      <c r="C3299" s="35">
        <v>3295</v>
      </c>
      <c r="D3299" s="161"/>
      <c r="E3299" s="161"/>
      <c r="F3299" s="161"/>
      <c r="G3299" s="161"/>
      <c r="H3299" s="161"/>
      <c r="I3299" s="161"/>
      <c r="J3299" s="161"/>
      <c r="K3299" s="161"/>
      <c r="L3299" s="161"/>
      <c r="M3299" s="161"/>
      <c r="N3299" s="171"/>
      <c r="O3299" s="171"/>
      <c r="P3299" s="171"/>
      <c r="Q3299" s="171"/>
      <c r="R3299" s="171"/>
      <c r="S3299" s="171"/>
      <c r="T3299" s="208" t="str">
        <f t="shared" si="520"/>
        <v>MISSING</v>
      </c>
      <c r="U3299" s="208" t="str">
        <f t="shared" si="521"/>
        <v>MISSING</v>
      </c>
      <c r="X3299" s="56">
        <f t="shared" si="522"/>
        <v>-99</v>
      </c>
      <c r="Y3299" s="56">
        <f t="shared" si="523"/>
        <v>-99</v>
      </c>
      <c r="Z3299" s="56">
        <f t="shared" si="524"/>
        <v>-99</v>
      </c>
      <c r="AA3299" s="56">
        <f t="shared" si="525"/>
        <v>-99</v>
      </c>
      <c r="AB3299" s="56">
        <f t="shared" si="526"/>
        <v>-99</v>
      </c>
      <c r="AC3299" s="56">
        <f t="shared" si="527"/>
        <v>-99</v>
      </c>
      <c r="AD3299" s="3"/>
      <c r="AE3299" s="82">
        <f>IF(D3299=1, 'adjustment factor'!$D$4, IF(D3299=-9,-999,IF(D3299="",-999,0)))</f>
        <v>-999</v>
      </c>
      <c r="AF3299" s="82">
        <f>IF(F3299=1, 'adjustment factor'!$D$5, IF(F3299=-9,-999,IF(F3299="",-999,0)))</f>
        <v>-999</v>
      </c>
      <c r="AG3299" s="82">
        <f>IF(E3299=1, 'adjustment factor'!$D$6, IF(E3299=-9,-999,IF(E3299="",-999,0)))</f>
        <v>-999</v>
      </c>
      <c r="AH3299" s="82">
        <f>IF(K3299&gt;=45,'adjustment factor'!$D$7,IF(K3299=-9,-1200,IF(K3299="",-1200,0)))</f>
        <v>-1200</v>
      </c>
      <c r="AI3299" s="82">
        <f>IF(L3299=1, 'adjustment factor'!$D$8, IF(L3299=-9,-999,IF(L3299="",-999,0)))</f>
        <v>-999</v>
      </c>
      <c r="AJ3299" s="82">
        <f>IF(AND(M3299&gt;=1,M3299&lt;=4),'adjustment factor'!$D$9,IF(M3299=-9,-999,IF(M3299=98,-999,IF(M3299=99,-999,IF(M3299="",-999,0)))))</f>
        <v>-999</v>
      </c>
      <c r="AK3299" s="82">
        <f>IF(H3299=1, 'adjustment factor'!$D$10, IF(H3299=-9,-999,IF(H3299="",-999,0)))</f>
        <v>-999</v>
      </c>
      <c r="AL3299" s="82">
        <f>IF(G3299=1, 'adjustment factor'!$D$11, IF(G3299=-9,-999,IF(G3299="",-999,0)))</f>
        <v>-999</v>
      </c>
      <c r="AM3299" s="82">
        <f>IF(I3299=1, 'adjustment factor'!$D$12, IF(I3299=-9,-999,IF(I3299="",-999,0)))</f>
        <v>-999</v>
      </c>
      <c r="AN3299" s="82">
        <f>IF(J3299=1, 'adjustment factor'!$D$13, IF(J3299=-9,-999,IF(J3299="",-999,0)))</f>
        <v>-999</v>
      </c>
      <c r="AO3299" s="82" t="str">
        <f t="shared" si="528"/>
        <v>-999</v>
      </c>
      <c r="AP3299" s="82" t="str">
        <f t="shared" si="529"/>
        <v>MISSING</v>
      </c>
    </row>
    <row r="3300" spans="2:42">
      <c r="B3300" s="207"/>
      <c r="C3300" s="35">
        <v>3296</v>
      </c>
      <c r="D3300" s="161"/>
      <c r="E3300" s="161"/>
      <c r="F3300" s="161"/>
      <c r="G3300" s="161"/>
      <c r="H3300" s="161"/>
      <c r="I3300" s="161"/>
      <c r="J3300" s="161"/>
      <c r="K3300" s="161"/>
      <c r="L3300" s="161"/>
      <c r="M3300" s="161"/>
      <c r="N3300" s="171"/>
      <c r="O3300" s="171"/>
      <c r="P3300" s="171"/>
      <c r="Q3300" s="171"/>
      <c r="R3300" s="171"/>
      <c r="S3300" s="171"/>
      <c r="T3300" s="208" t="str">
        <f t="shared" si="520"/>
        <v>MISSING</v>
      </c>
      <c r="U3300" s="208" t="str">
        <f t="shared" si="521"/>
        <v>MISSING</v>
      </c>
      <c r="X3300" s="56">
        <f t="shared" si="522"/>
        <v>-99</v>
      </c>
      <c r="Y3300" s="56">
        <f t="shared" si="523"/>
        <v>-99</v>
      </c>
      <c r="Z3300" s="56">
        <f t="shared" si="524"/>
        <v>-99</v>
      </c>
      <c r="AA3300" s="56">
        <f t="shared" si="525"/>
        <v>-99</v>
      </c>
      <c r="AB3300" s="56">
        <f t="shared" si="526"/>
        <v>-99</v>
      </c>
      <c r="AC3300" s="56">
        <f t="shared" si="527"/>
        <v>-99</v>
      </c>
      <c r="AD3300" s="3"/>
      <c r="AE3300" s="82">
        <f>IF(D3300=1, 'adjustment factor'!$D$4, IF(D3300=-9,-999,IF(D3300="",-999,0)))</f>
        <v>-999</v>
      </c>
      <c r="AF3300" s="82">
        <f>IF(F3300=1, 'adjustment factor'!$D$5, IF(F3300=-9,-999,IF(F3300="",-999,0)))</f>
        <v>-999</v>
      </c>
      <c r="AG3300" s="82">
        <f>IF(E3300=1, 'adjustment factor'!$D$6, IF(E3300=-9,-999,IF(E3300="",-999,0)))</f>
        <v>-999</v>
      </c>
      <c r="AH3300" s="82">
        <f>IF(K3300&gt;=45,'adjustment factor'!$D$7,IF(K3300=-9,-1200,IF(K3300="",-1200,0)))</f>
        <v>-1200</v>
      </c>
      <c r="AI3300" s="82">
        <f>IF(L3300=1, 'adjustment factor'!$D$8, IF(L3300=-9,-999,IF(L3300="",-999,0)))</f>
        <v>-999</v>
      </c>
      <c r="AJ3300" s="82">
        <f>IF(AND(M3300&gt;=1,M3300&lt;=4),'adjustment factor'!$D$9,IF(M3300=-9,-999,IF(M3300=98,-999,IF(M3300=99,-999,IF(M3300="",-999,0)))))</f>
        <v>-999</v>
      </c>
      <c r="AK3300" s="82">
        <f>IF(H3300=1, 'adjustment factor'!$D$10, IF(H3300=-9,-999,IF(H3300="",-999,0)))</f>
        <v>-999</v>
      </c>
      <c r="AL3300" s="82">
        <f>IF(G3300=1, 'adjustment factor'!$D$11, IF(G3300=-9,-999,IF(G3300="",-999,0)))</f>
        <v>-999</v>
      </c>
      <c r="AM3300" s="82">
        <f>IF(I3300=1, 'adjustment factor'!$D$12, IF(I3300=-9,-999,IF(I3300="",-999,0)))</f>
        <v>-999</v>
      </c>
      <c r="AN3300" s="82">
        <f>IF(J3300=1, 'adjustment factor'!$D$13, IF(J3300=-9,-999,IF(J3300="",-999,0)))</f>
        <v>-999</v>
      </c>
      <c r="AO3300" s="82" t="str">
        <f t="shared" si="528"/>
        <v>-999</v>
      </c>
      <c r="AP3300" s="82" t="str">
        <f t="shared" si="529"/>
        <v>MISSING</v>
      </c>
    </row>
    <row r="3301" spans="2:42">
      <c r="B3301" s="207"/>
      <c r="C3301" s="35">
        <v>3297</v>
      </c>
      <c r="D3301" s="161"/>
      <c r="E3301" s="161"/>
      <c r="F3301" s="161"/>
      <c r="G3301" s="161"/>
      <c r="H3301" s="161"/>
      <c r="I3301" s="161"/>
      <c r="J3301" s="161"/>
      <c r="K3301" s="161"/>
      <c r="L3301" s="161"/>
      <c r="M3301" s="161"/>
      <c r="N3301" s="171"/>
      <c r="O3301" s="171"/>
      <c r="P3301" s="171"/>
      <c r="Q3301" s="171"/>
      <c r="R3301" s="171"/>
      <c r="S3301" s="171"/>
      <c r="T3301" s="208" t="str">
        <f t="shared" si="520"/>
        <v>MISSING</v>
      </c>
      <c r="U3301" s="208" t="str">
        <f t="shared" si="521"/>
        <v>MISSING</v>
      </c>
      <c r="X3301" s="56">
        <f t="shared" si="522"/>
        <v>-99</v>
      </c>
      <c r="Y3301" s="56">
        <f t="shared" si="523"/>
        <v>-99</v>
      </c>
      <c r="Z3301" s="56">
        <f t="shared" si="524"/>
        <v>-99</v>
      </c>
      <c r="AA3301" s="56">
        <f t="shared" si="525"/>
        <v>-99</v>
      </c>
      <c r="AB3301" s="56">
        <f t="shared" si="526"/>
        <v>-99</v>
      </c>
      <c r="AC3301" s="56">
        <f t="shared" si="527"/>
        <v>-99</v>
      </c>
      <c r="AD3301" s="3"/>
      <c r="AE3301" s="82">
        <f>IF(D3301=1, 'adjustment factor'!$D$4, IF(D3301=-9,-999,IF(D3301="",-999,0)))</f>
        <v>-999</v>
      </c>
      <c r="AF3301" s="82">
        <f>IF(F3301=1, 'adjustment factor'!$D$5, IF(F3301=-9,-999,IF(F3301="",-999,0)))</f>
        <v>-999</v>
      </c>
      <c r="AG3301" s="82">
        <f>IF(E3301=1, 'adjustment factor'!$D$6, IF(E3301=-9,-999,IF(E3301="",-999,0)))</f>
        <v>-999</v>
      </c>
      <c r="AH3301" s="82">
        <f>IF(K3301&gt;=45,'adjustment factor'!$D$7,IF(K3301=-9,-1200,IF(K3301="",-1200,0)))</f>
        <v>-1200</v>
      </c>
      <c r="AI3301" s="82">
        <f>IF(L3301=1, 'adjustment factor'!$D$8, IF(L3301=-9,-999,IF(L3301="",-999,0)))</f>
        <v>-999</v>
      </c>
      <c r="AJ3301" s="82">
        <f>IF(AND(M3301&gt;=1,M3301&lt;=4),'adjustment factor'!$D$9,IF(M3301=-9,-999,IF(M3301=98,-999,IF(M3301=99,-999,IF(M3301="",-999,0)))))</f>
        <v>-999</v>
      </c>
      <c r="AK3301" s="82">
        <f>IF(H3301=1, 'adjustment factor'!$D$10, IF(H3301=-9,-999,IF(H3301="",-999,0)))</f>
        <v>-999</v>
      </c>
      <c r="AL3301" s="82">
        <f>IF(G3301=1, 'adjustment factor'!$D$11, IF(G3301=-9,-999,IF(G3301="",-999,0)))</f>
        <v>-999</v>
      </c>
      <c r="AM3301" s="82">
        <f>IF(I3301=1, 'adjustment factor'!$D$12, IF(I3301=-9,-999,IF(I3301="",-999,0)))</f>
        <v>-999</v>
      </c>
      <c r="AN3301" s="82">
        <f>IF(J3301=1, 'adjustment factor'!$D$13, IF(J3301=-9,-999,IF(J3301="",-999,0)))</f>
        <v>-999</v>
      </c>
      <c r="AO3301" s="82" t="str">
        <f t="shared" si="528"/>
        <v>-999</v>
      </c>
      <c r="AP3301" s="82" t="str">
        <f t="shared" si="529"/>
        <v>MISSING</v>
      </c>
    </row>
    <row r="3302" spans="2:42">
      <c r="B3302" s="207"/>
      <c r="C3302" s="35">
        <v>3298</v>
      </c>
      <c r="D3302" s="161"/>
      <c r="E3302" s="161"/>
      <c r="F3302" s="161"/>
      <c r="G3302" s="161"/>
      <c r="H3302" s="161"/>
      <c r="I3302" s="161"/>
      <c r="J3302" s="161"/>
      <c r="K3302" s="161"/>
      <c r="L3302" s="161"/>
      <c r="M3302" s="161"/>
      <c r="N3302" s="171"/>
      <c r="O3302" s="171"/>
      <c r="P3302" s="171"/>
      <c r="Q3302" s="171"/>
      <c r="R3302" s="171"/>
      <c r="S3302" s="171"/>
      <c r="T3302" s="208" t="str">
        <f t="shared" si="520"/>
        <v>MISSING</v>
      </c>
      <c r="U3302" s="208" t="str">
        <f t="shared" si="521"/>
        <v>MISSING</v>
      </c>
      <c r="X3302" s="56">
        <f t="shared" si="522"/>
        <v>-99</v>
      </c>
      <c r="Y3302" s="56">
        <f t="shared" si="523"/>
        <v>-99</v>
      </c>
      <c r="Z3302" s="56">
        <f t="shared" si="524"/>
        <v>-99</v>
      </c>
      <c r="AA3302" s="56">
        <f t="shared" si="525"/>
        <v>-99</v>
      </c>
      <c r="AB3302" s="56">
        <f t="shared" si="526"/>
        <v>-99</v>
      </c>
      <c r="AC3302" s="56">
        <f t="shared" si="527"/>
        <v>-99</v>
      </c>
      <c r="AD3302" s="3"/>
      <c r="AE3302" s="82">
        <f>IF(D3302=1, 'adjustment factor'!$D$4, IF(D3302=-9,-999,IF(D3302="",-999,0)))</f>
        <v>-999</v>
      </c>
      <c r="AF3302" s="82">
        <f>IF(F3302=1, 'adjustment factor'!$D$5, IF(F3302=-9,-999,IF(F3302="",-999,0)))</f>
        <v>-999</v>
      </c>
      <c r="AG3302" s="82">
        <f>IF(E3302=1, 'adjustment factor'!$D$6, IF(E3302=-9,-999,IF(E3302="",-999,0)))</f>
        <v>-999</v>
      </c>
      <c r="AH3302" s="82">
        <f>IF(K3302&gt;=45,'adjustment factor'!$D$7,IF(K3302=-9,-1200,IF(K3302="",-1200,0)))</f>
        <v>-1200</v>
      </c>
      <c r="AI3302" s="82">
        <f>IF(L3302=1, 'adjustment factor'!$D$8, IF(L3302=-9,-999,IF(L3302="",-999,0)))</f>
        <v>-999</v>
      </c>
      <c r="AJ3302" s="82">
        <f>IF(AND(M3302&gt;=1,M3302&lt;=4),'adjustment factor'!$D$9,IF(M3302=-9,-999,IF(M3302=98,-999,IF(M3302=99,-999,IF(M3302="",-999,0)))))</f>
        <v>-999</v>
      </c>
      <c r="AK3302" s="82">
        <f>IF(H3302=1, 'adjustment factor'!$D$10, IF(H3302=-9,-999,IF(H3302="",-999,0)))</f>
        <v>-999</v>
      </c>
      <c r="AL3302" s="82">
        <f>IF(G3302=1, 'adjustment factor'!$D$11, IF(G3302=-9,-999,IF(G3302="",-999,0)))</f>
        <v>-999</v>
      </c>
      <c r="AM3302" s="82">
        <f>IF(I3302=1, 'adjustment factor'!$D$12, IF(I3302=-9,-999,IF(I3302="",-999,0)))</f>
        <v>-999</v>
      </c>
      <c r="AN3302" s="82">
        <f>IF(J3302=1, 'adjustment factor'!$D$13, IF(J3302=-9,-999,IF(J3302="",-999,0)))</f>
        <v>-999</v>
      </c>
      <c r="AO3302" s="82" t="str">
        <f t="shared" si="528"/>
        <v>-999</v>
      </c>
      <c r="AP3302" s="82" t="str">
        <f t="shared" si="529"/>
        <v>MISSING</v>
      </c>
    </row>
    <row r="3303" spans="2:42">
      <c r="B3303" s="207"/>
      <c r="C3303" s="35">
        <v>3299</v>
      </c>
      <c r="D3303" s="161"/>
      <c r="E3303" s="161"/>
      <c r="F3303" s="161"/>
      <c r="G3303" s="161"/>
      <c r="H3303" s="161"/>
      <c r="I3303" s="161"/>
      <c r="J3303" s="161"/>
      <c r="K3303" s="161"/>
      <c r="L3303" s="161"/>
      <c r="M3303" s="161"/>
      <c r="N3303" s="171"/>
      <c r="O3303" s="171"/>
      <c r="P3303" s="171"/>
      <c r="Q3303" s="171"/>
      <c r="R3303" s="171"/>
      <c r="S3303" s="171"/>
      <c r="T3303" s="208" t="str">
        <f t="shared" si="520"/>
        <v>MISSING</v>
      </c>
      <c r="U3303" s="208" t="str">
        <f t="shared" si="521"/>
        <v>MISSING</v>
      </c>
      <c r="X3303" s="56">
        <f t="shared" si="522"/>
        <v>-99</v>
      </c>
      <c r="Y3303" s="56">
        <f t="shared" si="523"/>
        <v>-99</v>
      </c>
      <c r="Z3303" s="56">
        <f t="shared" si="524"/>
        <v>-99</v>
      </c>
      <c r="AA3303" s="56">
        <f t="shared" si="525"/>
        <v>-99</v>
      </c>
      <c r="AB3303" s="56">
        <f t="shared" si="526"/>
        <v>-99</v>
      </c>
      <c r="AC3303" s="56">
        <f t="shared" si="527"/>
        <v>-99</v>
      </c>
      <c r="AD3303" s="3"/>
      <c r="AE3303" s="82">
        <f>IF(D3303=1, 'adjustment factor'!$D$4, IF(D3303=-9,-999,IF(D3303="",-999,0)))</f>
        <v>-999</v>
      </c>
      <c r="AF3303" s="82">
        <f>IF(F3303=1, 'adjustment factor'!$D$5, IF(F3303=-9,-999,IF(F3303="",-999,0)))</f>
        <v>-999</v>
      </c>
      <c r="AG3303" s="82">
        <f>IF(E3303=1, 'adjustment factor'!$D$6, IF(E3303=-9,-999,IF(E3303="",-999,0)))</f>
        <v>-999</v>
      </c>
      <c r="AH3303" s="82">
        <f>IF(K3303&gt;=45,'adjustment factor'!$D$7,IF(K3303=-9,-1200,IF(K3303="",-1200,0)))</f>
        <v>-1200</v>
      </c>
      <c r="AI3303" s="82">
        <f>IF(L3303=1, 'adjustment factor'!$D$8, IF(L3303=-9,-999,IF(L3303="",-999,0)))</f>
        <v>-999</v>
      </c>
      <c r="AJ3303" s="82">
        <f>IF(AND(M3303&gt;=1,M3303&lt;=4),'adjustment factor'!$D$9,IF(M3303=-9,-999,IF(M3303=98,-999,IF(M3303=99,-999,IF(M3303="",-999,0)))))</f>
        <v>-999</v>
      </c>
      <c r="AK3303" s="82">
        <f>IF(H3303=1, 'adjustment factor'!$D$10, IF(H3303=-9,-999,IF(H3303="",-999,0)))</f>
        <v>-999</v>
      </c>
      <c r="AL3303" s="82">
        <f>IF(G3303=1, 'adjustment factor'!$D$11, IF(G3303=-9,-999,IF(G3303="",-999,0)))</f>
        <v>-999</v>
      </c>
      <c r="AM3303" s="82">
        <f>IF(I3303=1, 'adjustment factor'!$D$12, IF(I3303=-9,-999,IF(I3303="",-999,0)))</f>
        <v>-999</v>
      </c>
      <c r="AN3303" s="82">
        <f>IF(J3303=1, 'adjustment factor'!$D$13, IF(J3303=-9,-999,IF(J3303="",-999,0)))</f>
        <v>-999</v>
      </c>
      <c r="AO3303" s="82" t="str">
        <f t="shared" si="528"/>
        <v>-999</v>
      </c>
      <c r="AP3303" s="82" t="str">
        <f t="shared" si="529"/>
        <v>MISSING</v>
      </c>
    </row>
    <row r="3304" spans="2:42">
      <c r="B3304" s="207"/>
      <c r="C3304" s="35">
        <v>3300</v>
      </c>
      <c r="D3304" s="161"/>
      <c r="E3304" s="161"/>
      <c r="F3304" s="161"/>
      <c r="G3304" s="161"/>
      <c r="H3304" s="161"/>
      <c r="I3304" s="161"/>
      <c r="J3304" s="161"/>
      <c r="K3304" s="161"/>
      <c r="L3304" s="161"/>
      <c r="M3304" s="161"/>
      <c r="N3304" s="171"/>
      <c r="O3304" s="171"/>
      <c r="P3304" s="171"/>
      <c r="Q3304" s="171"/>
      <c r="R3304" s="171"/>
      <c r="S3304" s="171"/>
      <c r="T3304" s="208" t="str">
        <f t="shared" si="520"/>
        <v>MISSING</v>
      </c>
      <c r="U3304" s="208" t="str">
        <f t="shared" si="521"/>
        <v>MISSING</v>
      </c>
      <c r="X3304" s="56">
        <f t="shared" si="522"/>
        <v>-99</v>
      </c>
      <c r="Y3304" s="56">
        <f t="shared" si="523"/>
        <v>-99</v>
      </c>
      <c r="Z3304" s="56">
        <f t="shared" si="524"/>
        <v>-99</v>
      </c>
      <c r="AA3304" s="56">
        <f t="shared" si="525"/>
        <v>-99</v>
      </c>
      <c r="AB3304" s="56">
        <f t="shared" si="526"/>
        <v>-99</v>
      </c>
      <c r="AC3304" s="56">
        <f t="shared" si="527"/>
        <v>-99</v>
      </c>
      <c r="AD3304" s="3"/>
      <c r="AE3304" s="82">
        <f>IF(D3304=1, 'adjustment factor'!$D$4, IF(D3304=-9,-999,IF(D3304="",-999,0)))</f>
        <v>-999</v>
      </c>
      <c r="AF3304" s="82">
        <f>IF(F3304=1, 'adjustment factor'!$D$5, IF(F3304=-9,-999,IF(F3304="",-999,0)))</f>
        <v>-999</v>
      </c>
      <c r="AG3304" s="82">
        <f>IF(E3304=1, 'adjustment factor'!$D$6, IF(E3304=-9,-999,IF(E3304="",-999,0)))</f>
        <v>-999</v>
      </c>
      <c r="AH3304" s="82">
        <f>IF(K3304&gt;=45,'adjustment factor'!$D$7,IF(K3304=-9,-1200,IF(K3304="",-1200,0)))</f>
        <v>-1200</v>
      </c>
      <c r="AI3304" s="82">
        <f>IF(L3304=1, 'adjustment factor'!$D$8, IF(L3304=-9,-999,IF(L3304="",-999,0)))</f>
        <v>-999</v>
      </c>
      <c r="AJ3304" s="82">
        <f>IF(AND(M3304&gt;=1,M3304&lt;=4),'adjustment factor'!$D$9,IF(M3304=-9,-999,IF(M3304=98,-999,IF(M3304=99,-999,IF(M3304="",-999,0)))))</f>
        <v>-999</v>
      </c>
      <c r="AK3304" s="82">
        <f>IF(H3304=1, 'adjustment factor'!$D$10, IF(H3304=-9,-999,IF(H3304="",-999,0)))</f>
        <v>-999</v>
      </c>
      <c r="AL3304" s="82">
        <f>IF(G3304=1, 'adjustment factor'!$D$11, IF(G3304=-9,-999,IF(G3304="",-999,0)))</f>
        <v>-999</v>
      </c>
      <c r="AM3304" s="82">
        <f>IF(I3304=1, 'adjustment factor'!$D$12, IF(I3304=-9,-999,IF(I3304="",-999,0)))</f>
        <v>-999</v>
      </c>
      <c r="AN3304" s="82">
        <f>IF(J3304=1, 'adjustment factor'!$D$13, IF(J3304=-9,-999,IF(J3304="",-999,0)))</f>
        <v>-999</v>
      </c>
      <c r="AO3304" s="82" t="str">
        <f t="shared" si="528"/>
        <v>-999</v>
      </c>
      <c r="AP3304" s="82" t="str">
        <f t="shared" si="529"/>
        <v>MISSING</v>
      </c>
    </row>
    <row r="3305" spans="2:42">
      <c r="B3305" s="207"/>
      <c r="C3305" s="35">
        <v>3301</v>
      </c>
      <c r="D3305" s="161"/>
      <c r="E3305" s="161"/>
      <c r="F3305" s="161"/>
      <c r="G3305" s="161"/>
      <c r="H3305" s="161"/>
      <c r="I3305" s="161"/>
      <c r="J3305" s="161"/>
      <c r="K3305" s="161"/>
      <c r="L3305" s="161"/>
      <c r="M3305" s="161"/>
      <c r="N3305" s="171"/>
      <c r="O3305" s="171"/>
      <c r="P3305" s="171"/>
      <c r="Q3305" s="171"/>
      <c r="R3305" s="171"/>
      <c r="S3305" s="171"/>
      <c r="T3305" s="208" t="str">
        <f t="shared" si="520"/>
        <v>MISSING</v>
      </c>
      <c r="U3305" s="208" t="str">
        <f t="shared" si="521"/>
        <v>MISSING</v>
      </c>
      <c r="X3305" s="56">
        <f t="shared" si="522"/>
        <v>-99</v>
      </c>
      <c r="Y3305" s="56">
        <f t="shared" si="523"/>
        <v>-99</v>
      </c>
      <c r="Z3305" s="56">
        <f t="shared" si="524"/>
        <v>-99</v>
      </c>
      <c r="AA3305" s="56">
        <f t="shared" si="525"/>
        <v>-99</v>
      </c>
      <c r="AB3305" s="56">
        <f t="shared" si="526"/>
        <v>-99</v>
      </c>
      <c r="AC3305" s="56">
        <f t="shared" si="527"/>
        <v>-99</v>
      </c>
      <c r="AD3305" s="3"/>
      <c r="AE3305" s="82">
        <f>IF(D3305=1, 'adjustment factor'!$D$4, IF(D3305=-9,-999,IF(D3305="",-999,0)))</f>
        <v>-999</v>
      </c>
      <c r="AF3305" s="82">
        <f>IF(F3305=1, 'adjustment factor'!$D$5, IF(F3305=-9,-999,IF(F3305="",-999,0)))</f>
        <v>-999</v>
      </c>
      <c r="AG3305" s="82">
        <f>IF(E3305=1, 'adjustment factor'!$D$6, IF(E3305=-9,-999,IF(E3305="",-999,0)))</f>
        <v>-999</v>
      </c>
      <c r="AH3305" s="82">
        <f>IF(K3305&gt;=45,'adjustment factor'!$D$7,IF(K3305=-9,-1200,IF(K3305="",-1200,0)))</f>
        <v>-1200</v>
      </c>
      <c r="AI3305" s="82">
        <f>IF(L3305=1, 'adjustment factor'!$D$8, IF(L3305=-9,-999,IF(L3305="",-999,0)))</f>
        <v>-999</v>
      </c>
      <c r="AJ3305" s="82">
        <f>IF(AND(M3305&gt;=1,M3305&lt;=4),'adjustment factor'!$D$9,IF(M3305=-9,-999,IF(M3305=98,-999,IF(M3305=99,-999,IF(M3305="",-999,0)))))</f>
        <v>-999</v>
      </c>
      <c r="AK3305" s="82">
        <f>IF(H3305=1, 'adjustment factor'!$D$10, IF(H3305=-9,-999,IF(H3305="",-999,0)))</f>
        <v>-999</v>
      </c>
      <c r="AL3305" s="82">
        <f>IF(G3305=1, 'adjustment factor'!$D$11, IF(G3305=-9,-999,IF(G3305="",-999,0)))</f>
        <v>-999</v>
      </c>
      <c r="AM3305" s="82">
        <f>IF(I3305=1, 'adjustment factor'!$D$12, IF(I3305=-9,-999,IF(I3305="",-999,0)))</f>
        <v>-999</v>
      </c>
      <c r="AN3305" s="82">
        <f>IF(J3305=1, 'adjustment factor'!$D$13, IF(J3305=-9,-999,IF(J3305="",-999,0)))</f>
        <v>-999</v>
      </c>
      <c r="AO3305" s="82" t="str">
        <f t="shared" si="528"/>
        <v>-999</v>
      </c>
      <c r="AP3305" s="82" t="str">
        <f t="shared" si="529"/>
        <v>MISSING</v>
      </c>
    </row>
    <row r="3306" spans="2:42">
      <c r="B3306" s="207"/>
      <c r="C3306" s="35">
        <v>3302</v>
      </c>
      <c r="D3306" s="161"/>
      <c r="E3306" s="161"/>
      <c r="F3306" s="161"/>
      <c r="G3306" s="161"/>
      <c r="H3306" s="161"/>
      <c r="I3306" s="161"/>
      <c r="J3306" s="161"/>
      <c r="K3306" s="161"/>
      <c r="L3306" s="161"/>
      <c r="M3306" s="161"/>
      <c r="N3306" s="171"/>
      <c r="O3306" s="171"/>
      <c r="P3306" s="171"/>
      <c r="Q3306" s="171"/>
      <c r="R3306" s="171"/>
      <c r="S3306" s="171"/>
      <c r="T3306" s="208" t="str">
        <f t="shared" si="520"/>
        <v>MISSING</v>
      </c>
      <c r="U3306" s="208" t="str">
        <f t="shared" si="521"/>
        <v>MISSING</v>
      </c>
      <c r="X3306" s="56">
        <f t="shared" si="522"/>
        <v>-99</v>
      </c>
      <c r="Y3306" s="56">
        <f t="shared" si="523"/>
        <v>-99</v>
      </c>
      <c r="Z3306" s="56">
        <f t="shared" si="524"/>
        <v>-99</v>
      </c>
      <c r="AA3306" s="56">
        <f t="shared" si="525"/>
        <v>-99</v>
      </c>
      <c r="AB3306" s="56">
        <f t="shared" si="526"/>
        <v>-99</v>
      </c>
      <c r="AC3306" s="56">
        <f t="shared" si="527"/>
        <v>-99</v>
      </c>
      <c r="AD3306" s="3"/>
      <c r="AE3306" s="82">
        <f>IF(D3306=1, 'adjustment factor'!$D$4, IF(D3306=-9,-999,IF(D3306="",-999,0)))</f>
        <v>-999</v>
      </c>
      <c r="AF3306" s="82">
        <f>IF(F3306=1, 'adjustment factor'!$D$5, IF(F3306=-9,-999,IF(F3306="",-999,0)))</f>
        <v>-999</v>
      </c>
      <c r="AG3306" s="82">
        <f>IF(E3306=1, 'adjustment factor'!$D$6, IF(E3306=-9,-999,IF(E3306="",-999,0)))</f>
        <v>-999</v>
      </c>
      <c r="AH3306" s="82">
        <f>IF(K3306&gt;=45,'adjustment factor'!$D$7,IF(K3306=-9,-1200,IF(K3306="",-1200,0)))</f>
        <v>-1200</v>
      </c>
      <c r="AI3306" s="82">
        <f>IF(L3306=1, 'adjustment factor'!$D$8, IF(L3306=-9,-999,IF(L3306="",-999,0)))</f>
        <v>-999</v>
      </c>
      <c r="AJ3306" s="82">
        <f>IF(AND(M3306&gt;=1,M3306&lt;=4),'adjustment factor'!$D$9,IF(M3306=-9,-999,IF(M3306=98,-999,IF(M3306=99,-999,IF(M3306="",-999,0)))))</f>
        <v>-999</v>
      </c>
      <c r="AK3306" s="82">
        <f>IF(H3306=1, 'adjustment factor'!$D$10, IF(H3306=-9,-999,IF(H3306="",-999,0)))</f>
        <v>-999</v>
      </c>
      <c r="AL3306" s="82">
        <f>IF(G3306=1, 'adjustment factor'!$D$11, IF(G3306=-9,-999,IF(G3306="",-999,0)))</f>
        <v>-999</v>
      </c>
      <c r="AM3306" s="82">
        <f>IF(I3306=1, 'adjustment factor'!$D$12, IF(I3306=-9,-999,IF(I3306="",-999,0)))</f>
        <v>-999</v>
      </c>
      <c r="AN3306" s="82">
        <f>IF(J3306=1, 'adjustment factor'!$D$13, IF(J3306=-9,-999,IF(J3306="",-999,0)))</f>
        <v>-999</v>
      </c>
      <c r="AO3306" s="82" t="str">
        <f t="shared" si="528"/>
        <v>-999</v>
      </c>
      <c r="AP3306" s="82" t="str">
        <f t="shared" si="529"/>
        <v>MISSING</v>
      </c>
    </row>
    <row r="3307" spans="2:42">
      <c r="B3307" s="207"/>
      <c r="C3307" s="35">
        <v>3303</v>
      </c>
      <c r="D3307" s="161"/>
      <c r="E3307" s="161"/>
      <c r="F3307" s="161"/>
      <c r="G3307" s="161"/>
      <c r="H3307" s="161"/>
      <c r="I3307" s="161"/>
      <c r="J3307" s="161"/>
      <c r="K3307" s="161"/>
      <c r="L3307" s="161"/>
      <c r="M3307" s="161"/>
      <c r="N3307" s="171"/>
      <c r="O3307" s="171"/>
      <c r="P3307" s="171"/>
      <c r="Q3307" s="171"/>
      <c r="R3307" s="171"/>
      <c r="S3307" s="171"/>
      <c r="T3307" s="208" t="str">
        <f t="shared" si="520"/>
        <v>MISSING</v>
      </c>
      <c r="U3307" s="208" t="str">
        <f t="shared" si="521"/>
        <v>MISSING</v>
      </c>
      <c r="X3307" s="56">
        <f t="shared" si="522"/>
        <v>-99</v>
      </c>
      <c r="Y3307" s="56">
        <f t="shared" si="523"/>
        <v>-99</v>
      </c>
      <c r="Z3307" s="56">
        <f t="shared" si="524"/>
        <v>-99</v>
      </c>
      <c r="AA3307" s="56">
        <f t="shared" si="525"/>
        <v>-99</v>
      </c>
      <c r="AB3307" s="56">
        <f t="shared" si="526"/>
        <v>-99</v>
      </c>
      <c r="AC3307" s="56">
        <f t="shared" si="527"/>
        <v>-99</v>
      </c>
      <c r="AD3307" s="3"/>
      <c r="AE3307" s="82">
        <f>IF(D3307=1, 'adjustment factor'!$D$4, IF(D3307=-9,-999,IF(D3307="",-999,0)))</f>
        <v>-999</v>
      </c>
      <c r="AF3307" s="82">
        <f>IF(F3307=1, 'adjustment factor'!$D$5, IF(F3307=-9,-999,IF(F3307="",-999,0)))</f>
        <v>-999</v>
      </c>
      <c r="AG3307" s="82">
        <f>IF(E3307=1, 'adjustment factor'!$D$6, IF(E3307=-9,-999,IF(E3307="",-999,0)))</f>
        <v>-999</v>
      </c>
      <c r="AH3307" s="82">
        <f>IF(K3307&gt;=45,'adjustment factor'!$D$7,IF(K3307=-9,-1200,IF(K3307="",-1200,0)))</f>
        <v>-1200</v>
      </c>
      <c r="AI3307" s="82">
        <f>IF(L3307=1, 'adjustment factor'!$D$8, IF(L3307=-9,-999,IF(L3307="",-999,0)))</f>
        <v>-999</v>
      </c>
      <c r="AJ3307" s="82">
        <f>IF(AND(M3307&gt;=1,M3307&lt;=4),'adjustment factor'!$D$9,IF(M3307=-9,-999,IF(M3307=98,-999,IF(M3307=99,-999,IF(M3307="",-999,0)))))</f>
        <v>-999</v>
      </c>
      <c r="AK3307" s="82">
        <f>IF(H3307=1, 'adjustment factor'!$D$10, IF(H3307=-9,-999,IF(H3307="",-999,0)))</f>
        <v>-999</v>
      </c>
      <c r="AL3307" s="82">
        <f>IF(G3307=1, 'adjustment factor'!$D$11, IF(G3307=-9,-999,IF(G3307="",-999,0)))</f>
        <v>-999</v>
      </c>
      <c r="AM3307" s="82">
        <f>IF(I3307=1, 'adjustment factor'!$D$12, IF(I3307=-9,-999,IF(I3307="",-999,0)))</f>
        <v>-999</v>
      </c>
      <c r="AN3307" s="82">
        <f>IF(J3307=1, 'adjustment factor'!$D$13, IF(J3307=-9,-999,IF(J3307="",-999,0)))</f>
        <v>-999</v>
      </c>
      <c r="AO3307" s="82" t="str">
        <f t="shared" si="528"/>
        <v>-999</v>
      </c>
      <c r="AP3307" s="82" t="str">
        <f t="shared" si="529"/>
        <v>MISSING</v>
      </c>
    </row>
    <row r="3308" spans="2:42">
      <c r="B3308" s="207"/>
      <c r="C3308" s="35">
        <v>3304</v>
      </c>
      <c r="D3308" s="161"/>
      <c r="E3308" s="161"/>
      <c r="F3308" s="161"/>
      <c r="G3308" s="161"/>
      <c r="H3308" s="161"/>
      <c r="I3308" s="161"/>
      <c r="J3308" s="161"/>
      <c r="K3308" s="161"/>
      <c r="L3308" s="161"/>
      <c r="M3308" s="161"/>
      <c r="N3308" s="171"/>
      <c r="O3308" s="171"/>
      <c r="P3308" s="171"/>
      <c r="Q3308" s="171"/>
      <c r="R3308" s="171"/>
      <c r="S3308" s="171"/>
      <c r="T3308" s="208" t="str">
        <f t="shared" si="520"/>
        <v>MISSING</v>
      </c>
      <c r="U3308" s="208" t="str">
        <f t="shared" si="521"/>
        <v>MISSING</v>
      </c>
      <c r="X3308" s="56">
        <f t="shared" si="522"/>
        <v>-99</v>
      </c>
      <c r="Y3308" s="56">
        <f t="shared" si="523"/>
        <v>-99</v>
      </c>
      <c r="Z3308" s="56">
        <f t="shared" si="524"/>
        <v>-99</v>
      </c>
      <c r="AA3308" s="56">
        <f t="shared" si="525"/>
        <v>-99</v>
      </c>
      <c r="AB3308" s="56">
        <f t="shared" si="526"/>
        <v>-99</v>
      </c>
      <c r="AC3308" s="56">
        <f t="shared" si="527"/>
        <v>-99</v>
      </c>
      <c r="AD3308" s="3"/>
      <c r="AE3308" s="82">
        <f>IF(D3308=1, 'adjustment factor'!$D$4, IF(D3308=-9,-999,IF(D3308="",-999,0)))</f>
        <v>-999</v>
      </c>
      <c r="AF3308" s="82">
        <f>IF(F3308=1, 'adjustment factor'!$D$5, IF(F3308=-9,-999,IF(F3308="",-999,0)))</f>
        <v>-999</v>
      </c>
      <c r="AG3308" s="82">
        <f>IF(E3308=1, 'adjustment factor'!$D$6, IF(E3308=-9,-999,IF(E3308="",-999,0)))</f>
        <v>-999</v>
      </c>
      <c r="AH3308" s="82">
        <f>IF(K3308&gt;=45,'adjustment factor'!$D$7,IF(K3308=-9,-1200,IF(K3308="",-1200,0)))</f>
        <v>-1200</v>
      </c>
      <c r="AI3308" s="82">
        <f>IF(L3308=1, 'adjustment factor'!$D$8, IF(L3308=-9,-999,IF(L3308="",-999,0)))</f>
        <v>-999</v>
      </c>
      <c r="AJ3308" s="82">
        <f>IF(AND(M3308&gt;=1,M3308&lt;=4),'adjustment factor'!$D$9,IF(M3308=-9,-999,IF(M3308=98,-999,IF(M3308=99,-999,IF(M3308="",-999,0)))))</f>
        <v>-999</v>
      </c>
      <c r="AK3308" s="82">
        <f>IF(H3308=1, 'adjustment factor'!$D$10, IF(H3308=-9,-999,IF(H3308="",-999,0)))</f>
        <v>-999</v>
      </c>
      <c r="AL3308" s="82">
        <f>IF(G3308=1, 'adjustment factor'!$D$11, IF(G3308=-9,-999,IF(G3308="",-999,0)))</f>
        <v>-999</v>
      </c>
      <c r="AM3308" s="82">
        <f>IF(I3308=1, 'adjustment factor'!$D$12, IF(I3308=-9,-999,IF(I3308="",-999,0)))</f>
        <v>-999</v>
      </c>
      <c r="AN3308" s="82">
        <f>IF(J3308=1, 'adjustment factor'!$D$13, IF(J3308=-9,-999,IF(J3308="",-999,0)))</f>
        <v>-999</v>
      </c>
      <c r="AO3308" s="82" t="str">
        <f t="shared" si="528"/>
        <v>-999</v>
      </c>
      <c r="AP3308" s="82" t="str">
        <f t="shared" si="529"/>
        <v>MISSING</v>
      </c>
    </row>
    <row r="3309" spans="2:42">
      <c r="B3309" s="207"/>
      <c r="C3309" s="35">
        <v>3305</v>
      </c>
      <c r="D3309" s="161"/>
      <c r="E3309" s="161"/>
      <c r="F3309" s="161"/>
      <c r="G3309" s="161"/>
      <c r="H3309" s="161"/>
      <c r="I3309" s="161"/>
      <c r="J3309" s="161"/>
      <c r="K3309" s="161"/>
      <c r="L3309" s="161"/>
      <c r="M3309" s="161"/>
      <c r="N3309" s="171"/>
      <c r="O3309" s="171"/>
      <c r="P3309" s="171"/>
      <c r="Q3309" s="171"/>
      <c r="R3309" s="171"/>
      <c r="S3309" s="171"/>
      <c r="T3309" s="208" t="str">
        <f t="shared" si="520"/>
        <v>MISSING</v>
      </c>
      <c r="U3309" s="208" t="str">
        <f t="shared" si="521"/>
        <v>MISSING</v>
      </c>
      <c r="X3309" s="56">
        <f t="shared" si="522"/>
        <v>-99</v>
      </c>
      <c r="Y3309" s="56">
        <f t="shared" si="523"/>
        <v>-99</v>
      </c>
      <c r="Z3309" s="56">
        <f t="shared" si="524"/>
        <v>-99</v>
      </c>
      <c r="AA3309" s="56">
        <f t="shared" si="525"/>
        <v>-99</v>
      </c>
      <c r="AB3309" s="56">
        <f t="shared" si="526"/>
        <v>-99</v>
      </c>
      <c r="AC3309" s="56">
        <f t="shared" si="527"/>
        <v>-99</v>
      </c>
      <c r="AD3309" s="3"/>
      <c r="AE3309" s="82">
        <f>IF(D3309=1, 'adjustment factor'!$D$4, IF(D3309=-9,-999,IF(D3309="",-999,0)))</f>
        <v>-999</v>
      </c>
      <c r="AF3309" s="82">
        <f>IF(F3309=1, 'adjustment factor'!$D$5, IF(F3309=-9,-999,IF(F3309="",-999,0)))</f>
        <v>-999</v>
      </c>
      <c r="AG3309" s="82">
        <f>IF(E3309=1, 'adjustment factor'!$D$6, IF(E3309=-9,-999,IF(E3309="",-999,0)))</f>
        <v>-999</v>
      </c>
      <c r="AH3309" s="82">
        <f>IF(K3309&gt;=45,'adjustment factor'!$D$7,IF(K3309=-9,-1200,IF(K3309="",-1200,0)))</f>
        <v>-1200</v>
      </c>
      <c r="AI3309" s="82">
        <f>IF(L3309=1, 'adjustment factor'!$D$8, IF(L3309=-9,-999,IF(L3309="",-999,0)))</f>
        <v>-999</v>
      </c>
      <c r="AJ3309" s="82">
        <f>IF(AND(M3309&gt;=1,M3309&lt;=4),'adjustment factor'!$D$9,IF(M3309=-9,-999,IF(M3309=98,-999,IF(M3309=99,-999,IF(M3309="",-999,0)))))</f>
        <v>-999</v>
      </c>
      <c r="AK3309" s="82">
        <f>IF(H3309=1, 'adjustment factor'!$D$10, IF(H3309=-9,-999,IF(H3309="",-999,0)))</f>
        <v>-999</v>
      </c>
      <c r="AL3309" s="82">
        <f>IF(G3309=1, 'adjustment factor'!$D$11, IF(G3309=-9,-999,IF(G3309="",-999,0)))</f>
        <v>-999</v>
      </c>
      <c r="AM3309" s="82">
        <f>IF(I3309=1, 'adjustment factor'!$D$12, IF(I3309=-9,-999,IF(I3309="",-999,0)))</f>
        <v>-999</v>
      </c>
      <c r="AN3309" s="82">
        <f>IF(J3309=1, 'adjustment factor'!$D$13, IF(J3309=-9,-999,IF(J3309="",-999,0)))</f>
        <v>-999</v>
      </c>
      <c r="AO3309" s="82" t="str">
        <f t="shared" si="528"/>
        <v>-999</v>
      </c>
      <c r="AP3309" s="82" t="str">
        <f t="shared" si="529"/>
        <v>MISSING</v>
      </c>
    </row>
    <row r="3310" spans="2:42">
      <c r="B3310" s="207"/>
      <c r="C3310" s="35">
        <v>3306</v>
      </c>
      <c r="D3310" s="161"/>
      <c r="E3310" s="161"/>
      <c r="F3310" s="161"/>
      <c r="G3310" s="161"/>
      <c r="H3310" s="161"/>
      <c r="I3310" s="161"/>
      <c r="J3310" s="161"/>
      <c r="K3310" s="161"/>
      <c r="L3310" s="161"/>
      <c r="M3310" s="161"/>
      <c r="N3310" s="171"/>
      <c r="O3310" s="171"/>
      <c r="P3310" s="171"/>
      <c r="Q3310" s="171"/>
      <c r="R3310" s="171"/>
      <c r="S3310" s="171"/>
      <c r="T3310" s="208" t="str">
        <f t="shared" si="520"/>
        <v>MISSING</v>
      </c>
      <c r="U3310" s="208" t="str">
        <f t="shared" si="521"/>
        <v>MISSING</v>
      </c>
      <c r="X3310" s="56">
        <f t="shared" si="522"/>
        <v>-99</v>
      </c>
      <c r="Y3310" s="56">
        <f t="shared" si="523"/>
        <v>-99</v>
      </c>
      <c r="Z3310" s="56">
        <f t="shared" si="524"/>
        <v>-99</v>
      </c>
      <c r="AA3310" s="56">
        <f t="shared" si="525"/>
        <v>-99</v>
      </c>
      <c r="AB3310" s="56">
        <f t="shared" si="526"/>
        <v>-99</v>
      </c>
      <c r="AC3310" s="56">
        <f t="shared" si="527"/>
        <v>-99</v>
      </c>
      <c r="AD3310" s="3"/>
      <c r="AE3310" s="82">
        <f>IF(D3310=1, 'adjustment factor'!$D$4, IF(D3310=-9,-999,IF(D3310="",-999,0)))</f>
        <v>-999</v>
      </c>
      <c r="AF3310" s="82">
        <f>IF(F3310=1, 'adjustment factor'!$D$5, IF(F3310=-9,-999,IF(F3310="",-999,0)))</f>
        <v>-999</v>
      </c>
      <c r="AG3310" s="82">
        <f>IF(E3310=1, 'adjustment factor'!$D$6, IF(E3310=-9,-999,IF(E3310="",-999,0)))</f>
        <v>-999</v>
      </c>
      <c r="AH3310" s="82">
        <f>IF(K3310&gt;=45,'adjustment factor'!$D$7,IF(K3310=-9,-1200,IF(K3310="",-1200,0)))</f>
        <v>-1200</v>
      </c>
      <c r="AI3310" s="82">
        <f>IF(L3310=1, 'adjustment factor'!$D$8, IF(L3310=-9,-999,IF(L3310="",-999,0)))</f>
        <v>-999</v>
      </c>
      <c r="AJ3310" s="82">
        <f>IF(AND(M3310&gt;=1,M3310&lt;=4),'adjustment factor'!$D$9,IF(M3310=-9,-999,IF(M3310=98,-999,IF(M3310=99,-999,IF(M3310="",-999,0)))))</f>
        <v>-999</v>
      </c>
      <c r="AK3310" s="82">
        <f>IF(H3310=1, 'adjustment factor'!$D$10, IF(H3310=-9,-999,IF(H3310="",-999,0)))</f>
        <v>-999</v>
      </c>
      <c r="AL3310" s="82">
        <f>IF(G3310=1, 'adjustment factor'!$D$11, IF(G3310=-9,-999,IF(G3310="",-999,0)))</f>
        <v>-999</v>
      </c>
      <c r="AM3310" s="82">
        <f>IF(I3310=1, 'adjustment factor'!$D$12, IF(I3310=-9,-999,IF(I3310="",-999,0)))</f>
        <v>-999</v>
      </c>
      <c r="AN3310" s="82">
        <f>IF(J3310=1, 'adjustment factor'!$D$13, IF(J3310=-9,-999,IF(J3310="",-999,0)))</f>
        <v>-999</v>
      </c>
      <c r="AO3310" s="82" t="str">
        <f t="shared" si="528"/>
        <v>-999</v>
      </c>
      <c r="AP3310" s="82" t="str">
        <f t="shared" si="529"/>
        <v>MISSING</v>
      </c>
    </row>
    <row r="3311" spans="2:42">
      <c r="B3311" s="207"/>
      <c r="C3311" s="35">
        <v>3307</v>
      </c>
      <c r="D3311" s="161"/>
      <c r="E3311" s="161"/>
      <c r="F3311" s="161"/>
      <c r="G3311" s="161"/>
      <c r="H3311" s="161"/>
      <c r="I3311" s="161"/>
      <c r="J3311" s="161"/>
      <c r="K3311" s="161"/>
      <c r="L3311" s="161"/>
      <c r="M3311" s="161"/>
      <c r="N3311" s="171"/>
      <c r="O3311" s="171"/>
      <c r="P3311" s="171"/>
      <c r="Q3311" s="171"/>
      <c r="R3311" s="171"/>
      <c r="S3311" s="171"/>
      <c r="T3311" s="208" t="str">
        <f t="shared" si="520"/>
        <v>MISSING</v>
      </c>
      <c r="U3311" s="208" t="str">
        <f t="shared" si="521"/>
        <v>MISSING</v>
      </c>
      <c r="X3311" s="56">
        <f t="shared" si="522"/>
        <v>-99</v>
      </c>
      <c r="Y3311" s="56">
        <f t="shared" si="523"/>
        <v>-99</v>
      </c>
      <c r="Z3311" s="56">
        <f t="shared" si="524"/>
        <v>-99</v>
      </c>
      <c r="AA3311" s="56">
        <f t="shared" si="525"/>
        <v>-99</v>
      </c>
      <c r="AB3311" s="56">
        <f t="shared" si="526"/>
        <v>-99</v>
      </c>
      <c r="AC3311" s="56">
        <f t="shared" si="527"/>
        <v>-99</v>
      </c>
      <c r="AD3311" s="3"/>
      <c r="AE3311" s="82">
        <f>IF(D3311=1, 'adjustment factor'!$D$4, IF(D3311=-9,-999,IF(D3311="",-999,0)))</f>
        <v>-999</v>
      </c>
      <c r="AF3311" s="82">
        <f>IF(F3311=1, 'adjustment factor'!$D$5, IF(F3311=-9,-999,IF(F3311="",-999,0)))</f>
        <v>-999</v>
      </c>
      <c r="AG3311" s="82">
        <f>IF(E3311=1, 'adjustment factor'!$D$6, IF(E3311=-9,-999,IF(E3311="",-999,0)))</f>
        <v>-999</v>
      </c>
      <c r="AH3311" s="82">
        <f>IF(K3311&gt;=45,'adjustment factor'!$D$7,IF(K3311=-9,-1200,IF(K3311="",-1200,0)))</f>
        <v>-1200</v>
      </c>
      <c r="AI3311" s="82">
        <f>IF(L3311=1, 'adjustment factor'!$D$8, IF(L3311=-9,-999,IF(L3311="",-999,0)))</f>
        <v>-999</v>
      </c>
      <c r="AJ3311" s="82">
        <f>IF(AND(M3311&gt;=1,M3311&lt;=4),'adjustment factor'!$D$9,IF(M3311=-9,-999,IF(M3311=98,-999,IF(M3311=99,-999,IF(M3311="",-999,0)))))</f>
        <v>-999</v>
      </c>
      <c r="AK3311" s="82">
        <f>IF(H3311=1, 'adjustment factor'!$D$10, IF(H3311=-9,-999,IF(H3311="",-999,0)))</f>
        <v>-999</v>
      </c>
      <c r="AL3311" s="82">
        <f>IF(G3311=1, 'adjustment factor'!$D$11, IF(G3311=-9,-999,IF(G3311="",-999,0)))</f>
        <v>-999</v>
      </c>
      <c r="AM3311" s="82">
        <f>IF(I3311=1, 'adjustment factor'!$D$12, IF(I3311=-9,-999,IF(I3311="",-999,0)))</f>
        <v>-999</v>
      </c>
      <c r="AN3311" s="82">
        <f>IF(J3311=1, 'adjustment factor'!$D$13, IF(J3311=-9,-999,IF(J3311="",-999,0)))</f>
        <v>-999</v>
      </c>
      <c r="AO3311" s="82" t="str">
        <f t="shared" si="528"/>
        <v>-999</v>
      </c>
      <c r="AP3311" s="82" t="str">
        <f t="shared" si="529"/>
        <v>MISSING</v>
      </c>
    </row>
    <row r="3312" spans="2:42">
      <c r="B3312" s="207"/>
      <c r="C3312" s="35">
        <v>3308</v>
      </c>
      <c r="D3312" s="161"/>
      <c r="E3312" s="161"/>
      <c r="F3312" s="161"/>
      <c r="G3312" s="161"/>
      <c r="H3312" s="161"/>
      <c r="I3312" s="161"/>
      <c r="J3312" s="161"/>
      <c r="K3312" s="161"/>
      <c r="L3312" s="161"/>
      <c r="M3312" s="161"/>
      <c r="N3312" s="171"/>
      <c r="O3312" s="171"/>
      <c r="P3312" s="171"/>
      <c r="Q3312" s="171"/>
      <c r="R3312" s="171"/>
      <c r="S3312" s="171"/>
      <c r="T3312" s="208" t="str">
        <f t="shared" si="520"/>
        <v>MISSING</v>
      </c>
      <c r="U3312" s="208" t="str">
        <f t="shared" si="521"/>
        <v>MISSING</v>
      </c>
      <c r="X3312" s="56">
        <f t="shared" si="522"/>
        <v>-99</v>
      </c>
      <c r="Y3312" s="56">
        <f t="shared" si="523"/>
        <v>-99</v>
      </c>
      <c r="Z3312" s="56">
        <f t="shared" si="524"/>
        <v>-99</v>
      </c>
      <c r="AA3312" s="56">
        <f t="shared" si="525"/>
        <v>-99</v>
      </c>
      <c r="AB3312" s="56">
        <f t="shared" si="526"/>
        <v>-99</v>
      </c>
      <c r="AC3312" s="56">
        <f t="shared" si="527"/>
        <v>-99</v>
      </c>
      <c r="AD3312" s="3"/>
      <c r="AE3312" s="82">
        <f>IF(D3312=1, 'adjustment factor'!$D$4, IF(D3312=-9,-999,IF(D3312="",-999,0)))</f>
        <v>-999</v>
      </c>
      <c r="AF3312" s="82">
        <f>IF(F3312=1, 'adjustment factor'!$D$5, IF(F3312=-9,-999,IF(F3312="",-999,0)))</f>
        <v>-999</v>
      </c>
      <c r="AG3312" s="82">
        <f>IF(E3312=1, 'adjustment factor'!$D$6, IF(E3312=-9,-999,IF(E3312="",-999,0)))</f>
        <v>-999</v>
      </c>
      <c r="AH3312" s="82">
        <f>IF(K3312&gt;=45,'adjustment factor'!$D$7,IF(K3312=-9,-1200,IF(K3312="",-1200,0)))</f>
        <v>-1200</v>
      </c>
      <c r="AI3312" s="82">
        <f>IF(L3312=1, 'adjustment factor'!$D$8, IF(L3312=-9,-999,IF(L3312="",-999,0)))</f>
        <v>-999</v>
      </c>
      <c r="AJ3312" s="82">
        <f>IF(AND(M3312&gt;=1,M3312&lt;=4),'adjustment factor'!$D$9,IF(M3312=-9,-999,IF(M3312=98,-999,IF(M3312=99,-999,IF(M3312="",-999,0)))))</f>
        <v>-999</v>
      </c>
      <c r="AK3312" s="82">
        <f>IF(H3312=1, 'adjustment factor'!$D$10, IF(H3312=-9,-999,IF(H3312="",-999,0)))</f>
        <v>-999</v>
      </c>
      <c r="AL3312" s="82">
        <f>IF(G3312=1, 'adjustment factor'!$D$11, IF(G3312=-9,-999,IF(G3312="",-999,0)))</f>
        <v>-999</v>
      </c>
      <c r="AM3312" s="82">
        <f>IF(I3312=1, 'adjustment factor'!$D$12, IF(I3312=-9,-999,IF(I3312="",-999,0)))</f>
        <v>-999</v>
      </c>
      <c r="AN3312" s="82">
        <f>IF(J3312=1, 'adjustment factor'!$D$13, IF(J3312=-9,-999,IF(J3312="",-999,0)))</f>
        <v>-999</v>
      </c>
      <c r="AO3312" s="82" t="str">
        <f t="shared" si="528"/>
        <v>-999</v>
      </c>
      <c r="AP3312" s="82" t="str">
        <f t="shared" si="529"/>
        <v>MISSING</v>
      </c>
    </row>
    <row r="3313" spans="2:42">
      <c r="B3313" s="207"/>
      <c r="C3313" s="35">
        <v>3309</v>
      </c>
      <c r="D3313" s="161"/>
      <c r="E3313" s="161"/>
      <c r="F3313" s="161"/>
      <c r="G3313" s="161"/>
      <c r="H3313" s="161"/>
      <c r="I3313" s="161"/>
      <c r="J3313" s="161"/>
      <c r="K3313" s="161"/>
      <c r="L3313" s="161"/>
      <c r="M3313" s="161"/>
      <c r="N3313" s="171"/>
      <c r="O3313" s="171"/>
      <c r="P3313" s="171"/>
      <c r="Q3313" s="171"/>
      <c r="R3313" s="171"/>
      <c r="S3313" s="171"/>
      <c r="T3313" s="208" t="str">
        <f t="shared" si="520"/>
        <v>MISSING</v>
      </c>
      <c r="U3313" s="208" t="str">
        <f t="shared" si="521"/>
        <v>MISSING</v>
      </c>
      <c r="X3313" s="56">
        <f t="shared" si="522"/>
        <v>-99</v>
      </c>
      <c r="Y3313" s="56">
        <f t="shared" si="523"/>
        <v>-99</v>
      </c>
      <c r="Z3313" s="56">
        <f t="shared" si="524"/>
        <v>-99</v>
      </c>
      <c r="AA3313" s="56">
        <f t="shared" si="525"/>
        <v>-99</v>
      </c>
      <c r="AB3313" s="56">
        <f t="shared" si="526"/>
        <v>-99</v>
      </c>
      <c r="AC3313" s="56">
        <f t="shared" si="527"/>
        <v>-99</v>
      </c>
      <c r="AD3313" s="3"/>
      <c r="AE3313" s="82">
        <f>IF(D3313=1, 'adjustment factor'!$D$4, IF(D3313=-9,-999,IF(D3313="",-999,0)))</f>
        <v>-999</v>
      </c>
      <c r="AF3313" s="82">
        <f>IF(F3313=1, 'adjustment factor'!$D$5, IF(F3313=-9,-999,IF(F3313="",-999,0)))</f>
        <v>-999</v>
      </c>
      <c r="AG3313" s="82">
        <f>IF(E3313=1, 'adjustment factor'!$D$6, IF(E3313=-9,-999,IF(E3313="",-999,0)))</f>
        <v>-999</v>
      </c>
      <c r="AH3313" s="82">
        <f>IF(K3313&gt;=45,'adjustment factor'!$D$7,IF(K3313=-9,-1200,IF(K3313="",-1200,0)))</f>
        <v>-1200</v>
      </c>
      <c r="AI3313" s="82">
        <f>IF(L3313=1, 'adjustment factor'!$D$8, IF(L3313=-9,-999,IF(L3313="",-999,0)))</f>
        <v>-999</v>
      </c>
      <c r="AJ3313" s="82">
        <f>IF(AND(M3313&gt;=1,M3313&lt;=4),'adjustment factor'!$D$9,IF(M3313=-9,-999,IF(M3313=98,-999,IF(M3313=99,-999,IF(M3313="",-999,0)))))</f>
        <v>-999</v>
      </c>
      <c r="AK3313" s="82">
        <f>IF(H3313=1, 'adjustment factor'!$D$10, IF(H3313=-9,-999,IF(H3313="",-999,0)))</f>
        <v>-999</v>
      </c>
      <c r="AL3313" s="82">
        <f>IF(G3313=1, 'adjustment factor'!$D$11, IF(G3313=-9,-999,IF(G3313="",-999,0)))</f>
        <v>-999</v>
      </c>
      <c r="AM3313" s="82">
        <f>IF(I3313=1, 'adjustment factor'!$D$12, IF(I3313=-9,-999,IF(I3313="",-999,0)))</f>
        <v>-999</v>
      </c>
      <c r="AN3313" s="82">
        <f>IF(J3313=1, 'adjustment factor'!$D$13, IF(J3313=-9,-999,IF(J3313="",-999,0)))</f>
        <v>-999</v>
      </c>
      <c r="AO3313" s="82" t="str">
        <f t="shared" si="528"/>
        <v>-999</v>
      </c>
      <c r="AP3313" s="82" t="str">
        <f t="shared" si="529"/>
        <v>MISSING</v>
      </c>
    </row>
    <row r="3314" spans="2:42">
      <c r="B3314" s="207"/>
      <c r="C3314" s="35">
        <v>3310</v>
      </c>
      <c r="D3314" s="161"/>
      <c r="E3314" s="161"/>
      <c r="F3314" s="161"/>
      <c r="G3314" s="161"/>
      <c r="H3314" s="161"/>
      <c r="I3314" s="161"/>
      <c r="J3314" s="161"/>
      <c r="K3314" s="161"/>
      <c r="L3314" s="161"/>
      <c r="M3314" s="161"/>
      <c r="N3314" s="171"/>
      <c r="O3314" s="171"/>
      <c r="P3314" s="171"/>
      <c r="Q3314" s="171"/>
      <c r="R3314" s="171"/>
      <c r="S3314" s="171"/>
      <c r="T3314" s="208" t="str">
        <f t="shared" si="520"/>
        <v>MISSING</v>
      </c>
      <c r="U3314" s="208" t="str">
        <f t="shared" si="521"/>
        <v>MISSING</v>
      </c>
      <c r="X3314" s="56">
        <f t="shared" si="522"/>
        <v>-99</v>
      </c>
      <c r="Y3314" s="56">
        <f t="shared" si="523"/>
        <v>-99</v>
      </c>
      <c r="Z3314" s="56">
        <f t="shared" si="524"/>
        <v>-99</v>
      </c>
      <c r="AA3314" s="56">
        <f t="shared" si="525"/>
        <v>-99</v>
      </c>
      <c r="AB3314" s="56">
        <f t="shared" si="526"/>
        <v>-99</v>
      </c>
      <c r="AC3314" s="56">
        <f t="shared" si="527"/>
        <v>-99</v>
      </c>
      <c r="AD3314" s="3"/>
      <c r="AE3314" s="82">
        <f>IF(D3314=1, 'adjustment factor'!$D$4, IF(D3314=-9,-999,IF(D3314="",-999,0)))</f>
        <v>-999</v>
      </c>
      <c r="AF3314" s="82">
        <f>IF(F3314=1, 'adjustment factor'!$D$5, IF(F3314=-9,-999,IF(F3314="",-999,0)))</f>
        <v>-999</v>
      </c>
      <c r="AG3314" s="82">
        <f>IF(E3314=1, 'adjustment factor'!$D$6, IF(E3314=-9,-999,IF(E3314="",-999,0)))</f>
        <v>-999</v>
      </c>
      <c r="AH3314" s="82">
        <f>IF(K3314&gt;=45,'adjustment factor'!$D$7,IF(K3314=-9,-1200,IF(K3314="",-1200,0)))</f>
        <v>-1200</v>
      </c>
      <c r="AI3314" s="82">
        <f>IF(L3314=1, 'adjustment factor'!$D$8, IF(L3314=-9,-999,IF(L3314="",-999,0)))</f>
        <v>-999</v>
      </c>
      <c r="AJ3314" s="82">
        <f>IF(AND(M3314&gt;=1,M3314&lt;=4),'adjustment factor'!$D$9,IF(M3314=-9,-999,IF(M3314=98,-999,IF(M3314=99,-999,IF(M3314="",-999,0)))))</f>
        <v>-999</v>
      </c>
      <c r="AK3314" s="82">
        <f>IF(H3314=1, 'adjustment factor'!$D$10, IF(H3314=-9,-999,IF(H3314="",-999,0)))</f>
        <v>-999</v>
      </c>
      <c r="AL3314" s="82">
        <f>IF(G3314=1, 'adjustment factor'!$D$11, IF(G3314=-9,-999,IF(G3314="",-999,0)))</f>
        <v>-999</v>
      </c>
      <c r="AM3314" s="82">
        <f>IF(I3314=1, 'adjustment factor'!$D$12, IF(I3314=-9,-999,IF(I3314="",-999,0)))</f>
        <v>-999</v>
      </c>
      <c r="AN3314" s="82">
        <f>IF(J3314=1, 'adjustment factor'!$D$13, IF(J3314=-9,-999,IF(J3314="",-999,0)))</f>
        <v>-999</v>
      </c>
      <c r="AO3314" s="82" t="str">
        <f t="shared" si="528"/>
        <v>-999</v>
      </c>
      <c r="AP3314" s="82" t="str">
        <f t="shared" si="529"/>
        <v>MISSING</v>
      </c>
    </row>
    <row r="3315" spans="2:42">
      <c r="B3315" s="207"/>
      <c r="C3315" s="35">
        <v>3311</v>
      </c>
      <c r="D3315" s="161"/>
      <c r="E3315" s="161"/>
      <c r="F3315" s="161"/>
      <c r="G3315" s="161"/>
      <c r="H3315" s="161"/>
      <c r="I3315" s="161"/>
      <c r="J3315" s="161"/>
      <c r="K3315" s="161"/>
      <c r="L3315" s="161"/>
      <c r="M3315" s="161"/>
      <c r="N3315" s="171"/>
      <c r="O3315" s="171"/>
      <c r="P3315" s="171"/>
      <c r="Q3315" s="171"/>
      <c r="R3315" s="171"/>
      <c r="S3315" s="171"/>
      <c r="T3315" s="208" t="str">
        <f t="shared" si="520"/>
        <v>MISSING</v>
      </c>
      <c r="U3315" s="208" t="str">
        <f t="shared" si="521"/>
        <v>MISSING</v>
      </c>
      <c r="X3315" s="56">
        <f t="shared" si="522"/>
        <v>-99</v>
      </c>
      <c r="Y3315" s="56">
        <f t="shared" si="523"/>
        <v>-99</v>
      </c>
      <c r="Z3315" s="56">
        <f t="shared" si="524"/>
        <v>-99</v>
      </c>
      <c r="AA3315" s="56">
        <f t="shared" si="525"/>
        <v>-99</v>
      </c>
      <c r="AB3315" s="56">
        <f t="shared" si="526"/>
        <v>-99</v>
      </c>
      <c r="AC3315" s="56">
        <f t="shared" si="527"/>
        <v>-99</v>
      </c>
      <c r="AD3315" s="3"/>
      <c r="AE3315" s="82">
        <f>IF(D3315=1, 'adjustment factor'!$D$4, IF(D3315=-9,-999,IF(D3315="",-999,0)))</f>
        <v>-999</v>
      </c>
      <c r="AF3315" s="82">
        <f>IF(F3315=1, 'adjustment factor'!$D$5, IF(F3315=-9,-999,IF(F3315="",-999,0)))</f>
        <v>-999</v>
      </c>
      <c r="AG3315" s="82">
        <f>IF(E3315=1, 'adjustment factor'!$D$6, IF(E3315=-9,-999,IF(E3315="",-999,0)))</f>
        <v>-999</v>
      </c>
      <c r="AH3315" s="82">
        <f>IF(K3315&gt;=45,'adjustment factor'!$D$7,IF(K3315=-9,-1200,IF(K3315="",-1200,0)))</f>
        <v>-1200</v>
      </c>
      <c r="AI3315" s="82">
        <f>IF(L3315=1, 'adjustment factor'!$D$8, IF(L3315=-9,-999,IF(L3315="",-999,0)))</f>
        <v>-999</v>
      </c>
      <c r="AJ3315" s="82">
        <f>IF(AND(M3315&gt;=1,M3315&lt;=4),'adjustment factor'!$D$9,IF(M3315=-9,-999,IF(M3315=98,-999,IF(M3315=99,-999,IF(M3315="",-999,0)))))</f>
        <v>-999</v>
      </c>
      <c r="AK3315" s="82">
        <f>IF(H3315=1, 'adjustment factor'!$D$10, IF(H3315=-9,-999,IF(H3315="",-999,0)))</f>
        <v>-999</v>
      </c>
      <c r="AL3315" s="82">
        <f>IF(G3315=1, 'adjustment factor'!$D$11, IF(G3315=-9,-999,IF(G3315="",-999,0)))</f>
        <v>-999</v>
      </c>
      <c r="AM3315" s="82">
        <f>IF(I3315=1, 'adjustment factor'!$D$12, IF(I3315=-9,-999,IF(I3315="",-999,0)))</f>
        <v>-999</v>
      </c>
      <c r="AN3315" s="82">
        <f>IF(J3315=1, 'adjustment factor'!$D$13, IF(J3315=-9,-999,IF(J3315="",-999,0)))</f>
        <v>-999</v>
      </c>
      <c r="AO3315" s="82" t="str">
        <f t="shared" si="528"/>
        <v>-999</v>
      </c>
      <c r="AP3315" s="82" t="str">
        <f t="shared" si="529"/>
        <v>MISSING</v>
      </c>
    </row>
    <row r="3316" spans="2:42">
      <c r="B3316" s="207"/>
      <c r="C3316" s="35">
        <v>3312</v>
      </c>
      <c r="D3316" s="161"/>
      <c r="E3316" s="161"/>
      <c r="F3316" s="161"/>
      <c r="G3316" s="161"/>
      <c r="H3316" s="161"/>
      <c r="I3316" s="161"/>
      <c r="J3316" s="161"/>
      <c r="K3316" s="161"/>
      <c r="L3316" s="161"/>
      <c r="M3316" s="161"/>
      <c r="N3316" s="171"/>
      <c r="O3316" s="171"/>
      <c r="P3316" s="171"/>
      <c r="Q3316" s="171"/>
      <c r="R3316" s="171"/>
      <c r="S3316" s="171"/>
      <c r="T3316" s="208" t="str">
        <f t="shared" si="520"/>
        <v>MISSING</v>
      </c>
      <c r="U3316" s="208" t="str">
        <f t="shared" si="521"/>
        <v>MISSING</v>
      </c>
      <c r="X3316" s="56">
        <f t="shared" si="522"/>
        <v>-99</v>
      </c>
      <c r="Y3316" s="56">
        <f t="shared" si="523"/>
        <v>-99</v>
      </c>
      <c r="Z3316" s="56">
        <f t="shared" si="524"/>
        <v>-99</v>
      </c>
      <c r="AA3316" s="56">
        <f t="shared" si="525"/>
        <v>-99</v>
      </c>
      <c r="AB3316" s="56">
        <f t="shared" si="526"/>
        <v>-99</v>
      </c>
      <c r="AC3316" s="56">
        <f t="shared" si="527"/>
        <v>-99</v>
      </c>
      <c r="AD3316" s="3"/>
      <c r="AE3316" s="82">
        <f>IF(D3316=1, 'adjustment factor'!$D$4, IF(D3316=-9,-999,IF(D3316="",-999,0)))</f>
        <v>-999</v>
      </c>
      <c r="AF3316" s="82">
        <f>IF(F3316=1, 'adjustment factor'!$D$5, IF(F3316=-9,-999,IF(F3316="",-999,0)))</f>
        <v>-999</v>
      </c>
      <c r="AG3316" s="82">
        <f>IF(E3316=1, 'adjustment factor'!$D$6, IF(E3316=-9,-999,IF(E3316="",-999,0)))</f>
        <v>-999</v>
      </c>
      <c r="AH3316" s="82">
        <f>IF(K3316&gt;=45,'adjustment factor'!$D$7,IF(K3316=-9,-1200,IF(K3316="",-1200,0)))</f>
        <v>-1200</v>
      </c>
      <c r="AI3316" s="82">
        <f>IF(L3316=1, 'adjustment factor'!$D$8, IF(L3316=-9,-999,IF(L3316="",-999,0)))</f>
        <v>-999</v>
      </c>
      <c r="AJ3316" s="82">
        <f>IF(AND(M3316&gt;=1,M3316&lt;=4),'adjustment factor'!$D$9,IF(M3316=-9,-999,IF(M3316=98,-999,IF(M3316=99,-999,IF(M3316="",-999,0)))))</f>
        <v>-999</v>
      </c>
      <c r="AK3316" s="82">
        <f>IF(H3316=1, 'adjustment factor'!$D$10, IF(H3316=-9,-999,IF(H3316="",-999,0)))</f>
        <v>-999</v>
      </c>
      <c r="AL3316" s="82">
        <f>IF(G3316=1, 'adjustment factor'!$D$11, IF(G3316=-9,-999,IF(G3316="",-999,0)))</f>
        <v>-999</v>
      </c>
      <c r="AM3316" s="82">
        <f>IF(I3316=1, 'adjustment factor'!$D$12, IF(I3316=-9,-999,IF(I3316="",-999,0)))</f>
        <v>-999</v>
      </c>
      <c r="AN3316" s="82">
        <f>IF(J3316=1, 'adjustment factor'!$D$13, IF(J3316=-9,-999,IF(J3316="",-999,0)))</f>
        <v>-999</v>
      </c>
      <c r="AO3316" s="82" t="str">
        <f t="shared" si="528"/>
        <v>-999</v>
      </c>
      <c r="AP3316" s="82" t="str">
        <f t="shared" si="529"/>
        <v>MISSING</v>
      </c>
    </row>
    <row r="3317" spans="2:42">
      <c r="B3317" s="207"/>
      <c r="C3317" s="35">
        <v>3313</v>
      </c>
      <c r="D3317" s="161"/>
      <c r="E3317" s="161"/>
      <c r="F3317" s="161"/>
      <c r="G3317" s="161"/>
      <c r="H3317" s="161"/>
      <c r="I3317" s="161"/>
      <c r="J3317" s="161"/>
      <c r="K3317" s="161"/>
      <c r="L3317" s="161"/>
      <c r="M3317" s="161"/>
      <c r="N3317" s="171"/>
      <c r="O3317" s="171"/>
      <c r="P3317" s="171"/>
      <c r="Q3317" s="171"/>
      <c r="R3317" s="171"/>
      <c r="S3317" s="171"/>
      <c r="T3317" s="208" t="str">
        <f t="shared" si="520"/>
        <v>MISSING</v>
      </c>
      <c r="U3317" s="208" t="str">
        <f t="shared" si="521"/>
        <v>MISSING</v>
      </c>
      <c r="X3317" s="56">
        <f t="shared" si="522"/>
        <v>-99</v>
      </c>
      <c r="Y3317" s="56">
        <f t="shared" si="523"/>
        <v>-99</v>
      </c>
      <c r="Z3317" s="56">
        <f t="shared" si="524"/>
        <v>-99</v>
      </c>
      <c r="AA3317" s="56">
        <f t="shared" si="525"/>
        <v>-99</v>
      </c>
      <c r="AB3317" s="56">
        <f t="shared" si="526"/>
        <v>-99</v>
      </c>
      <c r="AC3317" s="56">
        <f t="shared" si="527"/>
        <v>-99</v>
      </c>
      <c r="AD3317" s="3"/>
      <c r="AE3317" s="82">
        <f>IF(D3317=1, 'adjustment factor'!$D$4, IF(D3317=-9,-999,IF(D3317="",-999,0)))</f>
        <v>-999</v>
      </c>
      <c r="AF3317" s="82">
        <f>IF(F3317=1, 'adjustment factor'!$D$5, IF(F3317=-9,-999,IF(F3317="",-999,0)))</f>
        <v>-999</v>
      </c>
      <c r="AG3317" s="82">
        <f>IF(E3317=1, 'adjustment factor'!$D$6, IF(E3317=-9,-999,IF(E3317="",-999,0)))</f>
        <v>-999</v>
      </c>
      <c r="AH3317" s="82">
        <f>IF(K3317&gt;=45,'adjustment factor'!$D$7,IF(K3317=-9,-1200,IF(K3317="",-1200,0)))</f>
        <v>-1200</v>
      </c>
      <c r="AI3317" s="82">
        <f>IF(L3317=1, 'adjustment factor'!$D$8, IF(L3317=-9,-999,IF(L3317="",-999,0)))</f>
        <v>-999</v>
      </c>
      <c r="AJ3317" s="82">
        <f>IF(AND(M3317&gt;=1,M3317&lt;=4),'adjustment factor'!$D$9,IF(M3317=-9,-999,IF(M3317=98,-999,IF(M3317=99,-999,IF(M3317="",-999,0)))))</f>
        <v>-999</v>
      </c>
      <c r="AK3317" s="82">
        <f>IF(H3317=1, 'adjustment factor'!$D$10, IF(H3317=-9,-999,IF(H3317="",-999,0)))</f>
        <v>-999</v>
      </c>
      <c r="AL3317" s="82">
        <f>IF(G3317=1, 'adjustment factor'!$D$11, IF(G3317=-9,-999,IF(G3317="",-999,0)))</f>
        <v>-999</v>
      </c>
      <c r="AM3317" s="82">
        <f>IF(I3317=1, 'adjustment factor'!$D$12, IF(I3317=-9,-999,IF(I3317="",-999,0)))</f>
        <v>-999</v>
      </c>
      <c r="AN3317" s="82">
        <f>IF(J3317=1, 'adjustment factor'!$D$13, IF(J3317=-9,-999,IF(J3317="",-999,0)))</f>
        <v>-999</v>
      </c>
      <c r="AO3317" s="82" t="str">
        <f t="shared" si="528"/>
        <v>-999</v>
      </c>
      <c r="AP3317" s="82" t="str">
        <f t="shared" si="529"/>
        <v>MISSING</v>
      </c>
    </row>
    <row r="3318" spans="2:42">
      <c r="B3318" s="207"/>
      <c r="C3318" s="35">
        <v>3314</v>
      </c>
      <c r="D3318" s="161"/>
      <c r="E3318" s="161"/>
      <c r="F3318" s="161"/>
      <c r="G3318" s="161"/>
      <c r="H3318" s="161"/>
      <c r="I3318" s="161"/>
      <c r="J3318" s="161"/>
      <c r="K3318" s="161"/>
      <c r="L3318" s="161"/>
      <c r="M3318" s="161"/>
      <c r="N3318" s="171"/>
      <c r="O3318" s="171"/>
      <c r="P3318" s="171"/>
      <c r="Q3318" s="171"/>
      <c r="R3318" s="171"/>
      <c r="S3318" s="171"/>
      <c r="T3318" s="208" t="str">
        <f t="shared" si="520"/>
        <v>MISSING</v>
      </c>
      <c r="U3318" s="208" t="str">
        <f t="shared" si="521"/>
        <v>MISSING</v>
      </c>
      <c r="X3318" s="56">
        <f t="shared" si="522"/>
        <v>-99</v>
      </c>
      <c r="Y3318" s="56">
        <f t="shared" si="523"/>
        <v>-99</v>
      </c>
      <c r="Z3318" s="56">
        <f t="shared" si="524"/>
        <v>-99</v>
      </c>
      <c r="AA3318" s="56">
        <f t="shared" si="525"/>
        <v>-99</v>
      </c>
      <c r="AB3318" s="56">
        <f t="shared" si="526"/>
        <v>-99</v>
      </c>
      <c r="AC3318" s="56">
        <f t="shared" si="527"/>
        <v>-99</v>
      </c>
      <c r="AD3318" s="3"/>
      <c r="AE3318" s="82">
        <f>IF(D3318=1, 'adjustment factor'!$D$4, IF(D3318=-9,-999,IF(D3318="",-999,0)))</f>
        <v>-999</v>
      </c>
      <c r="AF3318" s="82">
        <f>IF(F3318=1, 'adjustment factor'!$D$5, IF(F3318=-9,-999,IF(F3318="",-999,0)))</f>
        <v>-999</v>
      </c>
      <c r="AG3318" s="82">
        <f>IF(E3318=1, 'adjustment factor'!$D$6, IF(E3318=-9,-999,IF(E3318="",-999,0)))</f>
        <v>-999</v>
      </c>
      <c r="AH3318" s="82">
        <f>IF(K3318&gt;=45,'adjustment factor'!$D$7,IF(K3318=-9,-1200,IF(K3318="",-1200,0)))</f>
        <v>-1200</v>
      </c>
      <c r="AI3318" s="82">
        <f>IF(L3318=1, 'adjustment factor'!$D$8, IF(L3318=-9,-999,IF(L3318="",-999,0)))</f>
        <v>-999</v>
      </c>
      <c r="AJ3318" s="82">
        <f>IF(AND(M3318&gt;=1,M3318&lt;=4),'adjustment factor'!$D$9,IF(M3318=-9,-999,IF(M3318=98,-999,IF(M3318=99,-999,IF(M3318="",-999,0)))))</f>
        <v>-999</v>
      </c>
      <c r="AK3318" s="82">
        <f>IF(H3318=1, 'adjustment factor'!$D$10, IF(H3318=-9,-999,IF(H3318="",-999,0)))</f>
        <v>-999</v>
      </c>
      <c r="AL3318" s="82">
        <f>IF(G3318=1, 'adjustment factor'!$D$11, IF(G3318=-9,-999,IF(G3318="",-999,0)))</f>
        <v>-999</v>
      </c>
      <c r="AM3318" s="82">
        <f>IF(I3318=1, 'adjustment factor'!$D$12, IF(I3318=-9,-999,IF(I3318="",-999,0)))</f>
        <v>-999</v>
      </c>
      <c r="AN3318" s="82">
        <f>IF(J3318=1, 'adjustment factor'!$D$13, IF(J3318=-9,-999,IF(J3318="",-999,0)))</f>
        <v>-999</v>
      </c>
      <c r="AO3318" s="82" t="str">
        <f t="shared" si="528"/>
        <v>-999</v>
      </c>
      <c r="AP3318" s="82" t="str">
        <f t="shared" si="529"/>
        <v>MISSING</v>
      </c>
    </row>
    <row r="3319" spans="2:42">
      <c r="B3319" s="207"/>
      <c r="C3319" s="35">
        <v>3315</v>
      </c>
      <c r="D3319" s="161"/>
      <c r="E3319" s="161"/>
      <c r="F3319" s="161"/>
      <c r="G3319" s="161"/>
      <c r="H3319" s="161"/>
      <c r="I3319" s="161"/>
      <c r="J3319" s="161"/>
      <c r="K3319" s="161"/>
      <c r="L3319" s="161"/>
      <c r="M3319" s="161"/>
      <c r="N3319" s="171"/>
      <c r="O3319" s="171"/>
      <c r="P3319" s="171"/>
      <c r="Q3319" s="171"/>
      <c r="R3319" s="171"/>
      <c r="S3319" s="171"/>
      <c r="T3319" s="208" t="str">
        <f t="shared" si="520"/>
        <v>MISSING</v>
      </c>
      <c r="U3319" s="208" t="str">
        <f t="shared" si="521"/>
        <v>MISSING</v>
      </c>
      <c r="X3319" s="56">
        <f t="shared" si="522"/>
        <v>-99</v>
      </c>
      <c r="Y3319" s="56">
        <f t="shared" si="523"/>
        <v>-99</v>
      </c>
      <c r="Z3319" s="56">
        <f t="shared" si="524"/>
        <v>-99</v>
      </c>
      <c r="AA3319" s="56">
        <f t="shared" si="525"/>
        <v>-99</v>
      </c>
      <c r="AB3319" s="56">
        <f t="shared" si="526"/>
        <v>-99</v>
      </c>
      <c r="AC3319" s="56">
        <f t="shared" si="527"/>
        <v>-99</v>
      </c>
      <c r="AD3319" s="3"/>
      <c r="AE3319" s="82">
        <f>IF(D3319=1, 'adjustment factor'!$D$4, IF(D3319=-9,-999,IF(D3319="",-999,0)))</f>
        <v>-999</v>
      </c>
      <c r="AF3319" s="82">
        <f>IF(F3319=1, 'adjustment factor'!$D$5, IF(F3319=-9,-999,IF(F3319="",-999,0)))</f>
        <v>-999</v>
      </c>
      <c r="AG3319" s="82">
        <f>IF(E3319=1, 'adjustment factor'!$D$6, IF(E3319=-9,-999,IF(E3319="",-999,0)))</f>
        <v>-999</v>
      </c>
      <c r="AH3319" s="82">
        <f>IF(K3319&gt;=45,'adjustment factor'!$D$7,IF(K3319=-9,-1200,IF(K3319="",-1200,0)))</f>
        <v>-1200</v>
      </c>
      <c r="AI3319" s="82">
        <f>IF(L3319=1, 'adjustment factor'!$D$8, IF(L3319=-9,-999,IF(L3319="",-999,0)))</f>
        <v>-999</v>
      </c>
      <c r="AJ3319" s="82">
        <f>IF(AND(M3319&gt;=1,M3319&lt;=4),'adjustment factor'!$D$9,IF(M3319=-9,-999,IF(M3319=98,-999,IF(M3319=99,-999,IF(M3319="",-999,0)))))</f>
        <v>-999</v>
      </c>
      <c r="AK3319" s="82">
        <f>IF(H3319=1, 'adjustment factor'!$D$10, IF(H3319=-9,-999,IF(H3319="",-999,0)))</f>
        <v>-999</v>
      </c>
      <c r="AL3319" s="82">
        <f>IF(G3319=1, 'adjustment factor'!$D$11, IF(G3319=-9,-999,IF(G3319="",-999,0)))</f>
        <v>-999</v>
      </c>
      <c r="AM3319" s="82">
        <f>IF(I3319=1, 'adjustment factor'!$D$12, IF(I3319=-9,-999,IF(I3319="",-999,0)))</f>
        <v>-999</v>
      </c>
      <c r="AN3319" s="82">
        <f>IF(J3319=1, 'adjustment factor'!$D$13, IF(J3319=-9,-999,IF(J3319="",-999,0)))</f>
        <v>-999</v>
      </c>
      <c r="AO3319" s="82" t="str">
        <f t="shared" si="528"/>
        <v>-999</v>
      </c>
      <c r="AP3319" s="82" t="str">
        <f t="shared" si="529"/>
        <v>MISSING</v>
      </c>
    </row>
    <row r="3320" spans="2:42">
      <c r="B3320" s="207"/>
      <c r="C3320" s="35">
        <v>3316</v>
      </c>
      <c r="D3320" s="161"/>
      <c r="E3320" s="161"/>
      <c r="F3320" s="161"/>
      <c r="G3320" s="161"/>
      <c r="H3320" s="161"/>
      <c r="I3320" s="161"/>
      <c r="J3320" s="161"/>
      <c r="K3320" s="161"/>
      <c r="L3320" s="161"/>
      <c r="M3320" s="161"/>
      <c r="N3320" s="171"/>
      <c r="O3320" s="171"/>
      <c r="P3320" s="171"/>
      <c r="Q3320" s="171"/>
      <c r="R3320" s="171"/>
      <c r="S3320" s="171"/>
      <c r="T3320" s="208" t="str">
        <f t="shared" si="520"/>
        <v>MISSING</v>
      </c>
      <c r="U3320" s="208" t="str">
        <f t="shared" si="521"/>
        <v>MISSING</v>
      </c>
      <c r="X3320" s="56">
        <f t="shared" si="522"/>
        <v>-99</v>
      </c>
      <c r="Y3320" s="56">
        <f t="shared" si="523"/>
        <v>-99</v>
      </c>
      <c r="Z3320" s="56">
        <f t="shared" si="524"/>
        <v>-99</v>
      </c>
      <c r="AA3320" s="56">
        <f t="shared" si="525"/>
        <v>-99</v>
      </c>
      <c r="AB3320" s="56">
        <f t="shared" si="526"/>
        <v>-99</v>
      </c>
      <c r="AC3320" s="56">
        <f t="shared" si="527"/>
        <v>-99</v>
      </c>
      <c r="AD3320" s="3"/>
      <c r="AE3320" s="82">
        <f>IF(D3320=1, 'adjustment factor'!$D$4, IF(D3320=-9,-999,IF(D3320="",-999,0)))</f>
        <v>-999</v>
      </c>
      <c r="AF3320" s="82">
        <f>IF(F3320=1, 'adjustment factor'!$D$5, IF(F3320=-9,-999,IF(F3320="",-999,0)))</f>
        <v>-999</v>
      </c>
      <c r="AG3320" s="82">
        <f>IF(E3320=1, 'adjustment factor'!$D$6, IF(E3320=-9,-999,IF(E3320="",-999,0)))</f>
        <v>-999</v>
      </c>
      <c r="AH3320" s="82">
        <f>IF(K3320&gt;=45,'adjustment factor'!$D$7,IF(K3320=-9,-1200,IF(K3320="",-1200,0)))</f>
        <v>-1200</v>
      </c>
      <c r="AI3320" s="82">
        <f>IF(L3320=1, 'adjustment factor'!$D$8, IF(L3320=-9,-999,IF(L3320="",-999,0)))</f>
        <v>-999</v>
      </c>
      <c r="AJ3320" s="82">
        <f>IF(AND(M3320&gt;=1,M3320&lt;=4),'adjustment factor'!$D$9,IF(M3320=-9,-999,IF(M3320=98,-999,IF(M3320=99,-999,IF(M3320="",-999,0)))))</f>
        <v>-999</v>
      </c>
      <c r="AK3320" s="82">
        <f>IF(H3320=1, 'adjustment factor'!$D$10, IF(H3320=-9,-999,IF(H3320="",-999,0)))</f>
        <v>-999</v>
      </c>
      <c r="AL3320" s="82">
        <f>IF(G3320=1, 'adjustment factor'!$D$11, IF(G3320=-9,-999,IF(G3320="",-999,0)))</f>
        <v>-999</v>
      </c>
      <c r="AM3320" s="82">
        <f>IF(I3320=1, 'adjustment factor'!$D$12, IF(I3320=-9,-999,IF(I3320="",-999,0)))</f>
        <v>-999</v>
      </c>
      <c r="AN3320" s="82">
        <f>IF(J3320=1, 'adjustment factor'!$D$13, IF(J3320=-9,-999,IF(J3320="",-999,0)))</f>
        <v>-999</v>
      </c>
      <c r="AO3320" s="82" t="str">
        <f t="shared" si="528"/>
        <v>-999</v>
      </c>
      <c r="AP3320" s="82" t="str">
        <f t="shared" si="529"/>
        <v>MISSING</v>
      </c>
    </row>
    <row r="3321" spans="2:42">
      <c r="B3321" s="207"/>
      <c r="C3321" s="35">
        <v>3317</v>
      </c>
      <c r="D3321" s="161"/>
      <c r="E3321" s="161"/>
      <c r="F3321" s="161"/>
      <c r="G3321" s="161"/>
      <c r="H3321" s="161"/>
      <c r="I3321" s="161"/>
      <c r="J3321" s="161"/>
      <c r="K3321" s="161"/>
      <c r="L3321" s="161"/>
      <c r="M3321" s="161"/>
      <c r="N3321" s="171"/>
      <c r="O3321" s="171"/>
      <c r="P3321" s="171"/>
      <c r="Q3321" s="171"/>
      <c r="R3321" s="171"/>
      <c r="S3321" s="171"/>
      <c r="T3321" s="208" t="str">
        <f t="shared" si="520"/>
        <v>MISSING</v>
      </c>
      <c r="U3321" s="208" t="str">
        <f t="shared" si="521"/>
        <v>MISSING</v>
      </c>
      <c r="X3321" s="56">
        <f t="shared" si="522"/>
        <v>-99</v>
      </c>
      <c r="Y3321" s="56">
        <f t="shared" si="523"/>
        <v>-99</v>
      </c>
      <c r="Z3321" s="56">
        <f t="shared" si="524"/>
        <v>-99</v>
      </c>
      <c r="AA3321" s="56">
        <f t="shared" si="525"/>
        <v>-99</v>
      </c>
      <c r="AB3321" s="56">
        <f t="shared" si="526"/>
        <v>-99</v>
      </c>
      <c r="AC3321" s="56">
        <f t="shared" si="527"/>
        <v>-99</v>
      </c>
      <c r="AD3321" s="3"/>
      <c r="AE3321" s="82">
        <f>IF(D3321=1, 'adjustment factor'!$D$4, IF(D3321=-9,-999,IF(D3321="",-999,0)))</f>
        <v>-999</v>
      </c>
      <c r="AF3321" s="82">
        <f>IF(F3321=1, 'adjustment factor'!$D$5, IF(F3321=-9,-999,IF(F3321="",-999,0)))</f>
        <v>-999</v>
      </c>
      <c r="AG3321" s="82">
        <f>IF(E3321=1, 'adjustment factor'!$D$6, IF(E3321=-9,-999,IF(E3321="",-999,0)))</f>
        <v>-999</v>
      </c>
      <c r="AH3321" s="82">
        <f>IF(K3321&gt;=45,'adjustment factor'!$D$7,IF(K3321=-9,-1200,IF(K3321="",-1200,0)))</f>
        <v>-1200</v>
      </c>
      <c r="AI3321" s="82">
        <f>IF(L3321=1, 'adjustment factor'!$D$8, IF(L3321=-9,-999,IF(L3321="",-999,0)))</f>
        <v>-999</v>
      </c>
      <c r="AJ3321" s="82">
        <f>IF(AND(M3321&gt;=1,M3321&lt;=4),'adjustment factor'!$D$9,IF(M3321=-9,-999,IF(M3321=98,-999,IF(M3321=99,-999,IF(M3321="",-999,0)))))</f>
        <v>-999</v>
      </c>
      <c r="AK3321" s="82">
        <f>IF(H3321=1, 'adjustment factor'!$D$10, IF(H3321=-9,-999,IF(H3321="",-999,0)))</f>
        <v>-999</v>
      </c>
      <c r="AL3321" s="82">
        <f>IF(G3321=1, 'adjustment factor'!$D$11, IF(G3321=-9,-999,IF(G3321="",-999,0)))</f>
        <v>-999</v>
      </c>
      <c r="AM3321" s="82">
        <f>IF(I3321=1, 'adjustment factor'!$D$12, IF(I3321=-9,-999,IF(I3321="",-999,0)))</f>
        <v>-999</v>
      </c>
      <c r="AN3321" s="82">
        <f>IF(J3321=1, 'adjustment factor'!$D$13, IF(J3321=-9,-999,IF(J3321="",-999,0)))</f>
        <v>-999</v>
      </c>
      <c r="AO3321" s="82" t="str">
        <f t="shared" si="528"/>
        <v>-999</v>
      </c>
      <c r="AP3321" s="82" t="str">
        <f t="shared" si="529"/>
        <v>MISSING</v>
      </c>
    </row>
    <row r="3322" spans="2:42">
      <c r="B3322" s="207"/>
      <c r="C3322" s="35">
        <v>3318</v>
      </c>
      <c r="D3322" s="161"/>
      <c r="E3322" s="161"/>
      <c r="F3322" s="161"/>
      <c r="G3322" s="161"/>
      <c r="H3322" s="161"/>
      <c r="I3322" s="161"/>
      <c r="J3322" s="161"/>
      <c r="K3322" s="161"/>
      <c r="L3322" s="161"/>
      <c r="M3322" s="161"/>
      <c r="N3322" s="171"/>
      <c r="O3322" s="171"/>
      <c r="P3322" s="171"/>
      <c r="Q3322" s="171"/>
      <c r="R3322" s="171"/>
      <c r="S3322" s="171"/>
      <c r="T3322" s="208" t="str">
        <f t="shared" si="520"/>
        <v>MISSING</v>
      </c>
      <c r="U3322" s="208" t="str">
        <f t="shared" si="521"/>
        <v>MISSING</v>
      </c>
      <c r="X3322" s="56">
        <f t="shared" si="522"/>
        <v>-99</v>
      </c>
      <c r="Y3322" s="56">
        <f t="shared" si="523"/>
        <v>-99</v>
      </c>
      <c r="Z3322" s="56">
        <f t="shared" si="524"/>
        <v>-99</v>
      </c>
      <c r="AA3322" s="56">
        <f t="shared" si="525"/>
        <v>-99</v>
      </c>
      <c r="AB3322" s="56">
        <f t="shared" si="526"/>
        <v>-99</v>
      </c>
      <c r="AC3322" s="56">
        <f t="shared" si="527"/>
        <v>-99</v>
      </c>
      <c r="AD3322" s="3"/>
      <c r="AE3322" s="82">
        <f>IF(D3322=1, 'adjustment factor'!$D$4, IF(D3322=-9,-999,IF(D3322="",-999,0)))</f>
        <v>-999</v>
      </c>
      <c r="AF3322" s="82">
        <f>IF(F3322=1, 'adjustment factor'!$D$5, IF(F3322=-9,-999,IF(F3322="",-999,0)))</f>
        <v>-999</v>
      </c>
      <c r="AG3322" s="82">
        <f>IF(E3322=1, 'adjustment factor'!$D$6, IF(E3322=-9,-999,IF(E3322="",-999,0)))</f>
        <v>-999</v>
      </c>
      <c r="AH3322" s="82">
        <f>IF(K3322&gt;=45,'adjustment factor'!$D$7,IF(K3322=-9,-1200,IF(K3322="",-1200,0)))</f>
        <v>-1200</v>
      </c>
      <c r="AI3322" s="82">
        <f>IF(L3322=1, 'adjustment factor'!$D$8, IF(L3322=-9,-999,IF(L3322="",-999,0)))</f>
        <v>-999</v>
      </c>
      <c r="AJ3322" s="82">
        <f>IF(AND(M3322&gt;=1,M3322&lt;=4),'adjustment factor'!$D$9,IF(M3322=-9,-999,IF(M3322=98,-999,IF(M3322=99,-999,IF(M3322="",-999,0)))))</f>
        <v>-999</v>
      </c>
      <c r="AK3322" s="82">
        <f>IF(H3322=1, 'adjustment factor'!$D$10, IF(H3322=-9,-999,IF(H3322="",-999,0)))</f>
        <v>-999</v>
      </c>
      <c r="AL3322" s="82">
        <f>IF(G3322=1, 'adjustment factor'!$D$11, IF(G3322=-9,-999,IF(G3322="",-999,0)))</f>
        <v>-999</v>
      </c>
      <c r="AM3322" s="82">
        <f>IF(I3322=1, 'adjustment factor'!$D$12, IF(I3322=-9,-999,IF(I3322="",-999,0)))</f>
        <v>-999</v>
      </c>
      <c r="AN3322" s="82">
        <f>IF(J3322=1, 'adjustment factor'!$D$13, IF(J3322=-9,-999,IF(J3322="",-999,0)))</f>
        <v>-999</v>
      </c>
      <c r="AO3322" s="82" t="str">
        <f t="shared" si="528"/>
        <v>-999</v>
      </c>
      <c r="AP3322" s="82" t="str">
        <f t="shared" si="529"/>
        <v>MISSING</v>
      </c>
    </row>
    <row r="3323" spans="2:42">
      <c r="B3323" s="207"/>
      <c r="C3323" s="35">
        <v>3319</v>
      </c>
      <c r="D3323" s="161"/>
      <c r="E3323" s="161"/>
      <c r="F3323" s="161"/>
      <c r="G3323" s="161"/>
      <c r="H3323" s="161"/>
      <c r="I3323" s="161"/>
      <c r="J3323" s="161"/>
      <c r="K3323" s="161"/>
      <c r="L3323" s="161"/>
      <c r="M3323" s="161"/>
      <c r="N3323" s="171"/>
      <c r="O3323" s="171"/>
      <c r="P3323" s="171"/>
      <c r="Q3323" s="171"/>
      <c r="R3323" s="171"/>
      <c r="S3323" s="171"/>
      <c r="T3323" s="208" t="str">
        <f t="shared" si="520"/>
        <v>MISSING</v>
      </c>
      <c r="U3323" s="208" t="str">
        <f t="shared" si="521"/>
        <v>MISSING</v>
      </c>
      <c r="X3323" s="56">
        <f t="shared" si="522"/>
        <v>-99</v>
      </c>
      <c r="Y3323" s="56">
        <f t="shared" si="523"/>
        <v>-99</v>
      </c>
      <c r="Z3323" s="56">
        <f t="shared" si="524"/>
        <v>-99</v>
      </c>
      <c r="AA3323" s="56">
        <f t="shared" si="525"/>
        <v>-99</v>
      </c>
      <c r="AB3323" s="56">
        <f t="shared" si="526"/>
        <v>-99</v>
      </c>
      <c r="AC3323" s="56">
        <f t="shared" si="527"/>
        <v>-99</v>
      </c>
      <c r="AD3323" s="3"/>
      <c r="AE3323" s="82">
        <f>IF(D3323=1, 'adjustment factor'!$D$4, IF(D3323=-9,-999,IF(D3323="",-999,0)))</f>
        <v>-999</v>
      </c>
      <c r="AF3323" s="82">
        <f>IF(F3323=1, 'adjustment factor'!$D$5, IF(F3323=-9,-999,IF(F3323="",-999,0)))</f>
        <v>-999</v>
      </c>
      <c r="AG3323" s="82">
        <f>IF(E3323=1, 'adjustment factor'!$D$6, IF(E3323=-9,-999,IF(E3323="",-999,0)))</f>
        <v>-999</v>
      </c>
      <c r="AH3323" s="82">
        <f>IF(K3323&gt;=45,'adjustment factor'!$D$7,IF(K3323=-9,-1200,IF(K3323="",-1200,0)))</f>
        <v>-1200</v>
      </c>
      <c r="AI3323" s="82">
        <f>IF(L3323=1, 'adjustment factor'!$D$8, IF(L3323=-9,-999,IF(L3323="",-999,0)))</f>
        <v>-999</v>
      </c>
      <c r="AJ3323" s="82">
        <f>IF(AND(M3323&gt;=1,M3323&lt;=4),'adjustment factor'!$D$9,IF(M3323=-9,-999,IF(M3323=98,-999,IF(M3323=99,-999,IF(M3323="",-999,0)))))</f>
        <v>-999</v>
      </c>
      <c r="AK3323" s="82">
        <f>IF(H3323=1, 'adjustment factor'!$D$10, IF(H3323=-9,-999,IF(H3323="",-999,0)))</f>
        <v>-999</v>
      </c>
      <c r="AL3323" s="82">
        <f>IF(G3323=1, 'adjustment factor'!$D$11, IF(G3323=-9,-999,IF(G3323="",-999,0)))</f>
        <v>-999</v>
      </c>
      <c r="AM3323" s="82">
        <f>IF(I3323=1, 'adjustment factor'!$D$12, IF(I3323=-9,-999,IF(I3323="",-999,0)))</f>
        <v>-999</v>
      </c>
      <c r="AN3323" s="82">
        <f>IF(J3323=1, 'adjustment factor'!$D$13, IF(J3323=-9,-999,IF(J3323="",-999,0)))</f>
        <v>-999</v>
      </c>
      <c r="AO3323" s="82" t="str">
        <f t="shared" si="528"/>
        <v>-999</v>
      </c>
      <c r="AP3323" s="82" t="str">
        <f t="shared" si="529"/>
        <v>MISSING</v>
      </c>
    </row>
    <row r="3324" spans="2:42">
      <c r="B3324" s="207"/>
      <c r="C3324" s="35">
        <v>3320</v>
      </c>
      <c r="D3324" s="161"/>
      <c r="E3324" s="161"/>
      <c r="F3324" s="161"/>
      <c r="G3324" s="161"/>
      <c r="H3324" s="161"/>
      <c r="I3324" s="161"/>
      <c r="J3324" s="161"/>
      <c r="K3324" s="161"/>
      <c r="L3324" s="161"/>
      <c r="M3324" s="161"/>
      <c r="N3324" s="171"/>
      <c r="O3324" s="171"/>
      <c r="P3324" s="171"/>
      <c r="Q3324" s="171"/>
      <c r="R3324" s="171"/>
      <c r="S3324" s="171"/>
      <c r="T3324" s="208" t="str">
        <f t="shared" si="520"/>
        <v>MISSING</v>
      </c>
      <c r="U3324" s="208" t="str">
        <f t="shared" si="521"/>
        <v>MISSING</v>
      </c>
      <c r="X3324" s="56">
        <f t="shared" si="522"/>
        <v>-99</v>
      </c>
      <c r="Y3324" s="56">
        <f t="shared" si="523"/>
        <v>-99</v>
      </c>
      <c r="Z3324" s="56">
        <f t="shared" si="524"/>
        <v>-99</v>
      </c>
      <c r="AA3324" s="56">
        <f t="shared" si="525"/>
        <v>-99</v>
      </c>
      <c r="AB3324" s="56">
        <f t="shared" si="526"/>
        <v>-99</v>
      </c>
      <c r="AC3324" s="56">
        <f t="shared" si="527"/>
        <v>-99</v>
      </c>
      <c r="AD3324" s="3"/>
      <c r="AE3324" s="82">
        <f>IF(D3324=1, 'adjustment factor'!$D$4, IF(D3324=-9,-999,IF(D3324="",-999,0)))</f>
        <v>-999</v>
      </c>
      <c r="AF3324" s="82">
        <f>IF(F3324=1, 'adjustment factor'!$D$5, IF(F3324=-9,-999,IF(F3324="",-999,0)))</f>
        <v>-999</v>
      </c>
      <c r="AG3324" s="82">
        <f>IF(E3324=1, 'adjustment factor'!$D$6, IF(E3324=-9,-999,IF(E3324="",-999,0)))</f>
        <v>-999</v>
      </c>
      <c r="AH3324" s="82">
        <f>IF(K3324&gt;=45,'adjustment factor'!$D$7,IF(K3324=-9,-1200,IF(K3324="",-1200,0)))</f>
        <v>-1200</v>
      </c>
      <c r="AI3324" s="82">
        <f>IF(L3324=1, 'adjustment factor'!$D$8, IF(L3324=-9,-999,IF(L3324="",-999,0)))</f>
        <v>-999</v>
      </c>
      <c r="AJ3324" s="82">
        <f>IF(AND(M3324&gt;=1,M3324&lt;=4),'adjustment factor'!$D$9,IF(M3324=-9,-999,IF(M3324=98,-999,IF(M3324=99,-999,IF(M3324="",-999,0)))))</f>
        <v>-999</v>
      </c>
      <c r="AK3324" s="82">
        <f>IF(H3324=1, 'adjustment factor'!$D$10, IF(H3324=-9,-999,IF(H3324="",-999,0)))</f>
        <v>-999</v>
      </c>
      <c r="AL3324" s="82">
        <f>IF(G3324=1, 'adjustment factor'!$D$11, IF(G3324=-9,-999,IF(G3324="",-999,0)))</f>
        <v>-999</v>
      </c>
      <c r="AM3324" s="82">
        <f>IF(I3324=1, 'adjustment factor'!$D$12, IF(I3324=-9,-999,IF(I3324="",-999,0)))</f>
        <v>-999</v>
      </c>
      <c r="AN3324" s="82">
        <f>IF(J3324=1, 'adjustment factor'!$D$13, IF(J3324=-9,-999,IF(J3324="",-999,0)))</f>
        <v>-999</v>
      </c>
      <c r="AO3324" s="82" t="str">
        <f t="shared" si="528"/>
        <v>-999</v>
      </c>
      <c r="AP3324" s="82" t="str">
        <f t="shared" si="529"/>
        <v>MISSING</v>
      </c>
    </row>
    <row r="3325" spans="2:42">
      <c r="B3325" s="207"/>
      <c r="C3325" s="35">
        <v>3321</v>
      </c>
      <c r="D3325" s="161"/>
      <c r="E3325" s="161"/>
      <c r="F3325" s="161"/>
      <c r="G3325" s="161"/>
      <c r="H3325" s="161"/>
      <c r="I3325" s="161"/>
      <c r="J3325" s="161"/>
      <c r="K3325" s="161"/>
      <c r="L3325" s="161"/>
      <c r="M3325" s="161"/>
      <c r="N3325" s="171"/>
      <c r="O3325" s="171"/>
      <c r="P3325" s="171"/>
      <c r="Q3325" s="171"/>
      <c r="R3325" s="171"/>
      <c r="S3325" s="171"/>
      <c r="T3325" s="208" t="str">
        <f t="shared" si="520"/>
        <v>MISSING</v>
      </c>
      <c r="U3325" s="208" t="str">
        <f t="shared" si="521"/>
        <v>MISSING</v>
      </c>
      <c r="X3325" s="56">
        <f t="shared" si="522"/>
        <v>-99</v>
      </c>
      <c r="Y3325" s="56">
        <f t="shared" si="523"/>
        <v>-99</v>
      </c>
      <c r="Z3325" s="56">
        <f t="shared" si="524"/>
        <v>-99</v>
      </c>
      <c r="AA3325" s="56">
        <f t="shared" si="525"/>
        <v>-99</v>
      </c>
      <c r="AB3325" s="56">
        <f t="shared" si="526"/>
        <v>-99</v>
      </c>
      <c r="AC3325" s="56">
        <f t="shared" si="527"/>
        <v>-99</v>
      </c>
      <c r="AD3325" s="3"/>
      <c r="AE3325" s="82">
        <f>IF(D3325=1, 'adjustment factor'!$D$4, IF(D3325=-9,-999,IF(D3325="",-999,0)))</f>
        <v>-999</v>
      </c>
      <c r="AF3325" s="82">
        <f>IF(F3325=1, 'adjustment factor'!$D$5, IF(F3325=-9,-999,IF(F3325="",-999,0)))</f>
        <v>-999</v>
      </c>
      <c r="AG3325" s="82">
        <f>IF(E3325=1, 'adjustment factor'!$D$6, IF(E3325=-9,-999,IF(E3325="",-999,0)))</f>
        <v>-999</v>
      </c>
      <c r="AH3325" s="82">
        <f>IF(K3325&gt;=45,'adjustment factor'!$D$7,IF(K3325=-9,-1200,IF(K3325="",-1200,0)))</f>
        <v>-1200</v>
      </c>
      <c r="AI3325" s="82">
        <f>IF(L3325=1, 'adjustment factor'!$D$8, IF(L3325=-9,-999,IF(L3325="",-999,0)))</f>
        <v>-999</v>
      </c>
      <c r="AJ3325" s="82">
        <f>IF(AND(M3325&gt;=1,M3325&lt;=4),'adjustment factor'!$D$9,IF(M3325=-9,-999,IF(M3325=98,-999,IF(M3325=99,-999,IF(M3325="",-999,0)))))</f>
        <v>-999</v>
      </c>
      <c r="AK3325" s="82">
        <f>IF(H3325=1, 'adjustment factor'!$D$10, IF(H3325=-9,-999,IF(H3325="",-999,0)))</f>
        <v>-999</v>
      </c>
      <c r="AL3325" s="82">
        <f>IF(G3325=1, 'adjustment factor'!$D$11, IF(G3325=-9,-999,IF(G3325="",-999,0)))</f>
        <v>-999</v>
      </c>
      <c r="AM3325" s="82">
        <f>IF(I3325=1, 'adjustment factor'!$D$12, IF(I3325=-9,-999,IF(I3325="",-999,0)))</f>
        <v>-999</v>
      </c>
      <c r="AN3325" s="82">
        <f>IF(J3325=1, 'adjustment factor'!$D$13, IF(J3325=-9,-999,IF(J3325="",-999,0)))</f>
        <v>-999</v>
      </c>
      <c r="AO3325" s="82" t="str">
        <f t="shared" si="528"/>
        <v>-999</v>
      </c>
      <c r="AP3325" s="82" t="str">
        <f t="shared" si="529"/>
        <v>MISSING</v>
      </c>
    </row>
    <row r="3326" spans="2:42">
      <c r="B3326" s="207"/>
      <c r="C3326" s="35">
        <v>3322</v>
      </c>
      <c r="D3326" s="161"/>
      <c r="E3326" s="161"/>
      <c r="F3326" s="161"/>
      <c r="G3326" s="161"/>
      <c r="H3326" s="161"/>
      <c r="I3326" s="161"/>
      <c r="J3326" s="161"/>
      <c r="K3326" s="161"/>
      <c r="L3326" s="161"/>
      <c r="M3326" s="161"/>
      <c r="N3326" s="171"/>
      <c r="O3326" s="171"/>
      <c r="P3326" s="171"/>
      <c r="Q3326" s="171"/>
      <c r="R3326" s="171"/>
      <c r="S3326" s="171"/>
      <c r="T3326" s="208" t="str">
        <f t="shared" si="520"/>
        <v>MISSING</v>
      </c>
      <c r="U3326" s="208" t="str">
        <f t="shared" si="521"/>
        <v>MISSING</v>
      </c>
      <c r="X3326" s="56">
        <f t="shared" si="522"/>
        <v>-99</v>
      </c>
      <c r="Y3326" s="56">
        <f t="shared" si="523"/>
        <v>-99</v>
      </c>
      <c r="Z3326" s="56">
        <f t="shared" si="524"/>
        <v>-99</v>
      </c>
      <c r="AA3326" s="56">
        <f t="shared" si="525"/>
        <v>-99</v>
      </c>
      <c r="AB3326" s="56">
        <f t="shared" si="526"/>
        <v>-99</v>
      </c>
      <c r="AC3326" s="56">
        <f t="shared" si="527"/>
        <v>-99</v>
      </c>
      <c r="AD3326" s="3"/>
      <c r="AE3326" s="82">
        <f>IF(D3326=1, 'adjustment factor'!$D$4, IF(D3326=-9,-999,IF(D3326="",-999,0)))</f>
        <v>-999</v>
      </c>
      <c r="AF3326" s="82">
        <f>IF(F3326=1, 'adjustment factor'!$D$5, IF(F3326=-9,-999,IF(F3326="",-999,0)))</f>
        <v>-999</v>
      </c>
      <c r="AG3326" s="82">
        <f>IF(E3326=1, 'adjustment factor'!$D$6, IF(E3326=-9,-999,IF(E3326="",-999,0)))</f>
        <v>-999</v>
      </c>
      <c r="AH3326" s="82">
        <f>IF(K3326&gt;=45,'adjustment factor'!$D$7,IF(K3326=-9,-1200,IF(K3326="",-1200,0)))</f>
        <v>-1200</v>
      </c>
      <c r="AI3326" s="82">
        <f>IF(L3326=1, 'adjustment factor'!$D$8, IF(L3326=-9,-999,IF(L3326="",-999,0)))</f>
        <v>-999</v>
      </c>
      <c r="AJ3326" s="82">
        <f>IF(AND(M3326&gt;=1,M3326&lt;=4),'adjustment factor'!$D$9,IF(M3326=-9,-999,IF(M3326=98,-999,IF(M3326=99,-999,IF(M3326="",-999,0)))))</f>
        <v>-999</v>
      </c>
      <c r="AK3326" s="82">
        <f>IF(H3326=1, 'adjustment factor'!$D$10, IF(H3326=-9,-999,IF(H3326="",-999,0)))</f>
        <v>-999</v>
      </c>
      <c r="AL3326" s="82">
        <f>IF(G3326=1, 'adjustment factor'!$D$11, IF(G3326=-9,-999,IF(G3326="",-999,0)))</f>
        <v>-999</v>
      </c>
      <c r="AM3326" s="82">
        <f>IF(I3326=1, 'adjustment factor'!$D$12, IF(I3326=-9,-999,IF(I3326="",-999,0)))</f>
        <v>-999</v>
      </c>
      <c r="AN3326" s="82">
        <f>IF(J3326=1, 'adjustment factor'!$D$13, IF(J3326=-9,-999,IF(J3326="",-999,0)))</f>
        <v>-999</v>
      </c>
      <c r="AO3326" s="82" t="str">
        <f t="shared" si="528"/>
        <v>-999</v>
      </c>
      <c r="AP3326" s="82" t="str">
        <f t="shared" si="529"/>
        <v>MISSING</v>
      </c>
    </row>
    <row r="3327" spans="2:42">
      <c r="B3327" s="207"/>
      <c r="C3327" s="35">
        <v>3323</v>
      </c>
      <c r="D3327" s="161"/>
      <c r="E3327" s="161"/>
      <c r="F3327" s="161"/>
      <c r="G3327" s="161"/>
      <c r="H3327" s="161"/>
      <c r="I3327" s="161"/>
      <c r="J3327" s="161"/>
      <c r="K3327" s="161"/>
      <c r="L3327" s="161"/>
      <c r="M3327" s="161"/>
      <c r="N3327" s="171"/>
      <c r="O3327" s="171"/>
      <c r="P3327" s="171"/>
      <c r="Q3327" s="171"/>
      <c r="R3327" s="171"/>
      <c r="S3327" s="171"/>
      <c r="T3327" s="208" t="str">
        <f t="shared" si="520"/>
        <v>MISSING</v>
      </c>
      <c r="U3327" s="208" t="str">
        <f t="shared" si="521"/>
        <v>MISSING</v>
      </c>
      <c r="X3327" s="56">
        <f t="shared" si="522"/>
        <v>-99</v>
      </c>
      <c r="Y3327" s="56">
        <f t="shared" si="523"/>
        <v>-99</v>
      </c>
      <c r="Z3327" s="56">
        <f t="shared" si="524"/>
        <v>-99</v>
      </c>
      <c r="AA3327" s="56">
        <f t="shared" si="525"/>
        <v>-99</v>
      </c>
      <c r="AB3327" s="56">
        <f t="shared" si="526"/>
        <v>-99</v>
      </c>
      <c r="AC3327" s="56">
        <f t="shared" si="527"/>
        <v>-99</v>
      </c>
      <c r="AD3327" s="3"/>
      <c r="AE3327" s="82">
        <f>IF(D3327=1, 'adjustment factor'!$D$4, IF(D3327=-9,-999,IF(D3327="",-999,0)))</f>
        <v>-999</v>
      </c>
      <c r="AF3327" s="82">
        <f>IF(F3327=1, 'adjustment factor'!$D$5, IF(F3327=-9,-999,IF(F3327="",-999,0)))</f>
        <v>-999</v>
      </c>
      <c r="AG3327" s="82">
        <f>IF(E3327=1, 'adjustment factor'!$D$6, IF(E3327=-9,-999,IF(E3327="",-999,0)))</f>
        <v>-999</v>
      </c>
      <c r="AH3327" s="82">
        <f>IF(K3327&gt;=45,'adjustment factor'!$D$7,IF(K3327=-9,-1200,IF(K3327="",-1200,0)))</f>
        <v>-1200</v>
      </c>
      <c r="AI3327" s="82">
        <f>IF(L3327=1, 'adjustment factor'!$D$8, IF(L3327=-9,-999,IF(L3327="",-999,0)))</f>
        <v>-999</v>
      </c>
      <c r="AJ3327" s="82">
        <f>IF(AND(M3327&gt;=1,M3327&lt;=4),'adjustment factor'!$D$9,IF(M3327=-9,-999,IF(M3327=98,-999,IF(M3327=99,-999,IF(M3327="",-999,0)))))</f>
        <v>-999</v>
      </c>
      <c r="AK3327" s="82">
        <f>IF(H3327=1, 'adjustment factor'!$D$10, IF(H3327=-9,-999,IF(H3327="",-999,0)))</f>
        <v>-999</v>
      </c>
      <c r="AL3327" s="82">
        <f>IF(G3327=1, 'adjustment factor'!$D$11, IF(G3327=-9,-999,IF(G3327="",-999,0)))</f>
        <v>-999</v>
      </c>
      <c r="AM3327" s="82">
        <f>IF(I3327=1, 'adjustment factor'!$D$12, IF(I3327=-9,-999,IF(I3327="",-999,0)))</f>
        <v>-999</v>
      </c>
      <c r="AN3327" s="82">
        <f>IF(J3327=1, 'adjustment factor'!$D$13, IF(J3327=-9,-999,IF(J3327="",-999,0)))</f>
        <v>-999</v>
      </c>
      <c r="AO3327" s="82" t="str">
        <f t="shared" si="528"/>
        <v>-999</v>
      </c>
      <c r="AP3327" s="82" t="str">
        <f t="shared" si="529"/>
        <v>MISSING</v>
      </c>
    </row>
    <row r="3328" spans="2:42">
      <c r="B3328" s="207"/>
      <c r="C3328" s="35">
        <v>3324</v>
      </c>
      <c r="D3328" s="161"/>
      <c r="E3328" s="161"/>
      <c r="F3328" s="161"/>
      <c r="G3328" s="161"/>
      <c r="H3328" s="161"/>
      <c r="I3328" s="161"/>
      <c r="J3328" s="161"/>
      <c r="K3328" s="161"/>
      <c r="L3328" s="161"/>
      <c r="M3328" s="161"/>
      <c r="N3328" s="171"/>
      <c r="O3328" s="171"/>
      <c r="P3328" s="171"/>
      <c r="Q3328" s="171"/>
      <c r="R3328" s="171"/>
      <c r="S3328" s="171"/>
      <c r="T3328" s="208" t="str">
        <f t="shared" si="520"/>
        <v>MISSING</v>
      </c>
      <c r="U3328" s="208" t="str">
        <f t="shared" si="521"/>
        <v>MISSING</v>
      </c>
      <c r="X3328" s="56">
        <f t="shared" si="522"/>
        <v>-99</v>
      </c>
      <c r="Y3328" s="56">
        <f t="shared" si="523"/>
        <v>-99</v>
      </c>
      <c r="Z3328" s="56">
        <f t="shared" si="524"/>
        <v>-99</v>
      </c>
      <c r="AA3328" s="56">
        <f t="shared" si="525"/>
        <v>-99</v>
      </c>
      <c r="AB3328" s="56">
        <f t="shared" si="526"/>
        <v>-99</v>
      </c>
      <c r="AC3328" s="56">
        <f t="shared" si="527"/>
        <v>-99</v>
      </c>
      <c r="AD3328" s="3"/>
      <c r="AE3328" s="82">
        <f>IF(D3328=1, 'adjustment factor'!$D$4, IF(D3328=-9,-999,IF(D3328="",-999,0)))</f>
        <v>-999</v>
      </c>
      <c r="AF3328" s="82">
        <f>IF(F3328=1, 'adjustment factor'!$D$5, IF(F3328=-9,-999,IF(F3328="",-999,0)))</f>
        <v>-999</v>
      </c>
      <c r="AG3328" s="82">
        <f>IF(E3328=1, 'adjustment factor'!$D$6, IF(E3328=-9,-999,IF(E3328="",-999,0)))</f>
        <v>-999</v>
      </c>
      <c r="AH3328" s="82">
        <f>IF(K3328&gt;=45,'adjustment factor'!$D$7,IF(K3328=-9,-1200,IF(K3328="",-1200,0)))</f>
        <v>-1200</v>
      </c>
      <c r="AI3328" s="82">
        <f>IF(L3328=1, 'adjustment factor'!$D$8, IF(L3328=-9,-999,IF(L3328="",-999,0)))</f>
        <v>-999</v>
      </c>
      <c r="AJ3328" s="82">
        <f>IF(AND(M3328&gt;=1,M3328&lt;=4),'adjustment factor'!$D$9,IF(M3328=-9,-999,IF(M3328=98,-999,IF(M3328=99,-999,IF(M3328="",-999,0)))))</f>
        <v>-999</v>
      </c>
      <c r="AK3328" s="82">
        <f>IF(H3328=1, 'adjustment factor'!$D$10, IF(H3328=-9,-999,IF(H3328="",-999,0)))</f>
        <v>-999</v>
      </c>
      <c r="AL3328" s="82">
        <f>IF(G3328=1, 'adjustment factor'!$D$11, IF(G3328=-9,-999,IF(G3328="",-999,0)))</f>
        <v>-999</v>
      </c>
      <c r="AM3328" s="82">
        <f>IF(I3328=1, 'adjustment factor'!$D$12, IF(I3328=-9,-999,IF(I3328="",-999,0)))</f>
        <v>-999</v>
      </c>
      <c r="AN3328" s="82">
        <f>IF(J3328=1, 'adjustment factor'!$D$13, IF(J3328=-9,-999,IF(J3328="",-999,0)))</f>
        <v>-999</v>
      </c>
      <c r="AO3328" s="82" t="str">
        <f t="shared" si="528"/>
        <v>-999</v>
      </c>
      <c r="AP3328" s="82" t="str">
        <f t="shared" si="529"/>
        <v>MISSING</v>
      </c>
    </row>
    <row r="3329" spans="2:42">
      <c r="B3329" s="207"/>
      <c r="C3329" s="35">
        <v>3325</v>
      </c>
      <c r="D3329" s="161"/>
      <c r="E3329" s="161"/>
      <c r="F3329" s="161"/>
      <c r="G3329" s="161"/>
      <c r="H3329" s="161"/>
      <c r="I3329" s="161"/>
      <c r="J3329" s="161"/>
      <c r="K3329" s="161"/>
      <c r="L3329" s="161"/>
      <c r="M3329" s="161"/>
      <c r="N3329" s="171"/>
      <c r="O3329" s="171"/>
      <c r="P3329" s="171"/>
      <c r="Q3329" s="171"/>
      <c r="R3329" s="171"/>
      <c r="S3329" s="171"/>
      <c r="T3329" s="208" t="str">
        <f t="shared" si="520"/>
        <v>MISSING</v>
      </c>
      <c r="U3329" s="208" t="str">
        <f t="shared" si="521"/>
        <v>MISSING</v>
      </c>
      <c r="X3329" s="56">
        <f t="shared" si="522"/>
        <v>-99</v>
      </c>
      <c r="Y3329" s="56">
        <f t="shared" si="523"/>
        <v>-99</v>
      </c>
      <c r="Z3329" s="56">
        <f t="shared" si="524"/>
        <v>-99</v>
      </c>
      <c r="AA3329" s="56">
        <f t="shared" si="525"/>
        <v>-99</v>
      </c>
      <c r="AB3329" s="56">
        <f t="shared" si="526"/>
        <v>-99</v>
      </c>
      <c r="AC3329" s="56">
        <f t="shared" si="527"/>
        <v>-99</v>
      </c>
      <c r="AD3329" s="3"/>
      <c r="AE3329" s="82">
        <f>IF(D3329=1, 'adjustment factor'!$D$4, IF(D3329=-9,-999,IF(D3329="",-999,0)))</f>
        <v>-999</v>
      </c>
      <c r="AF3329" s="82">
        <f>IF(F3329=1, 'adjustment factor'!$D$5, IF(F3329=-9,-999,IF(F3329="",-999,0)))</f>
        <v>-999</v>
      </c>
      <c r="AG3329" s="82">
        <f>IF(E3329=1, 'adjustment factor'!$D$6, IF(E3329=-9,-999,IF(E3329="",-999,0)))</f>
        <v>-999</v>
      </c>
      <c r="AH3329" s="82">
        <f>IF(K3329&gt;=45,'adjustment factor'!$D$7,IF(K3329=-9,-1200,IF(K3329="",-1200,0)))</f>
        <v>-1200</v>
      </c>
      <c r="AI3329" s="82">
        <f>IF(L3329=1, 'adjustment factor'!$D$8, IF(L3329=-9,-999,IF(L3329="",-999,0)))</f>
        <v>-999</v>
      </c>
      <c r="AJ3329" s="82">
        <f>IF(AND(M3329&gt;=1,M3329&lt;=4),'adjustment factor'!$D$9,IF(M3329=-9,-999,IF(M3329=98,-999,IF(M3329=99,-999,IF(M3329="",-999,0)))))</f>
        <v>-999</v>
      </c>
      <c r="AK3329" s="82">
        <f>IF(H3329=1, 'adjustment factor'!$D$10, IF(H3329=-9,-999,IF(H3329="",-999,0)))</f>
        <v>-999</v>
      </c>
      <c r="AL3329" s="82">
        <f>IF(G3329=1, 'adjustment factor'!$D$11, IF(G3329=-9,-999,IF(G3329="",-999,0)))</f>
        <v>-999</v>
      </c>
      <c r="AM3329" s="82">
        <f>IF(I3329=1, 'adjustment factor'!$D$12, IF(I3329=-9,-999,IF(I3329="",-999,0)))</f>
        <v>-999</v>
      </c>
      <c r="AN3329" s="82">
        <f>IF(J3329=1, 'adjustment factor'!$D$13, IF(J3329=-9,-999,IF(J3329="",-999,0)))</f>
        <v>-999</v>
      </c>
      <c r="AO3329" s="82" t="str">
        <f t="shared" si="528"/>
        <v>-999</v>
      </c>
      <c r="AP3329" s="82" t="str">
        <f t="shared" si="529"/>
        <v>MISSING</v>
      </c>
    </row>
    <row r="3330" spans="2:42">
      <c r="B3330" s="207"/>
      <c r="C3330" s="35">
        <v>3326</v>
      </c>
      <c r="D3330" s="161"/>
      <c r="E3330" s="161"/>
      <c r="F3330" s="161"/>
      <c r="G3330" s="161"/>
      <c r="H3330" s="161"/>
      <c r="I3330" s="161"/>
      <c r="J3330" s="161"/>
      <c r="K3330" s="161"/>
      <c r="L3330" s="161"/>
      <c r="M3330" s="161"/>
      <c r="N3330" s="171"/>
      <c r="O3330" s="171"/>
      <c r="P3330" s="171"/>
      <c r="Q3330" s="171"/>
      <c r="R3330" s="171"/>
      <c r="S3330" s="171"/>
      <c r="T3330" s="208" t="str">
        <f t="shared" si="520"/>
        <v>MISSING</v>
      </c>
      <c r="U3330" s="208" t="str">
        <f t="shared" si="521"/>
        <v>MISSING</v>
      </c>
      <c r="X3330" s="56">
        <f t="shared" si="522"/>
        <v>-99</v>
      </c>
      <c r="Y3330" s="56">
        <f t="shared" si="523"/>
        <v>-99</v>
      </c>
      <c r="Z3330" s="56">
        <f t="shared" si="524"/>
        <v>-99</v>
      </c>
      <c r="AA3330" s="56">
        <f t="shared" si="525"/>
        <v>-99</v>
      </c>
      <c r="AB3330" s="56">
        <f t="shared" si="526"/>
        <v>-99</v>
      </c>
      <c r="AC3330" s="56">
        <f t="shared" si="527"/>
        <v>-99</v>
      </c>
      <c r="AD3330" s="3"/>
      <c r="AE3330" s="82">
        <f>IF(D3330=1, 'adjustment factor'!$D$4, IF(D3330=-9,-999,IF(D3330="",-999,0)))</f>
        <v>-999</v>
      </c>
      <c r="AF3330" s="82">
        <f>IF(F3330=1, 'adjustment factor'!$D$5, IF(F3330=-9,-999,IF(F3330="",-999,0)))</f>
        <v>-999</v>
      </c>
      <c r="AG3330" s="82">
        <f>IF(E3330=1, 'adjustment factor'!$D$6, IF(E3330=-9,-999,IF(E3330="",-999,0)))</f>
        <v>-999</v>
      </c>
      <c r="AH3330" s="82">
        <f>IF(K3330&gt;=45,'adjustment factor'!$D$7,IF(K3330=-9,-1200,IF(K3330="",-1200,0)))</f>
        <v>-1200</v>
      </c>
      <c r="AI3330" s="82">
        <f>IF(L3330=1, 'adjustment factor'!$D$8, IF(L3330=-9,-999,IF(L3330="",-999,0)))</f>
        <v>-999</v>
      </c>
      <c r="AJ3330" s="82">
        <f>IF(AND(M3330&gt;=1,M3330&lt;=4),'adjustment factor'!$D$9,IF(M3330=-9,-999,IF(M3330=98,-999,IF(M3330=99,-999,IF(M3330="",-999,0)))))</f>
        <v>-999</v>
      </c>
      <c r="AK3330" s="82">
        <f>IF(H3330=1, 'adjustment factor'!$D$10, IF(H3330=-9,-999,IF(H3330="",-999,0)))</f>
        <v>-999</v>
      </c>
      <c r="AL3330" s="82">
        <f>IF(G3330=1, 'adjustment factor'!$D$11, IF(G3330=-9,-999,IF(G3330="",-999,0)))</f>
        <v>-999</v>
      </c>
      <c r="AM3330" s="82">
        <f>IF(I3330=1, 'adjustment factor'!$D$12, IF(I3330=-9,-999,IF(I3330="",-999,0)))</f>
        <v>-999</v>
      </c>
      <c r="AN3330" s="82">
        <f>IF(J3330=1, 'adjustment factor'!$D$13, IF(J3330=-9,-999,IF(J3330="",-999,0)))</f>
        <v>-999</v>
      </c>
      <c r="AO3330" s="82" t="str">
        <f t="shared" si="528"/>
        <v>-999</v>
      </c>
      <c r="AP3330" s="82" t="str">
        <f t="shared" si="529"/>
        <v>MISSING</v>
      </c>
    </row>
    <row r="3331" spans="2:42">
      <c r="B3331" s="207"/>
      <c r="C3331" s="35">
        <v>3327</v>
      </c>
      <c r="D3331" s="161"/>
      <c r="E3331" s="161"/>
      <c r="F3331" s="161"/>
      <c r="G3331" s="161"/>
      <c r="H3331" s="161"/>
      <c r="I3331" s="161"/>
      <c r="J3331" s="161"/>
      <c r="K3331" s="161"/>
      <c r="L3331" s="161"/>
      <c r="M3331" s="161"/>
      <c r="N3331" s="171"/>
      <c r="O3331" s="171"/>
      <c r="P3331" s="171"/>
      <c r="Q3331" s="171"/>
      <c r="R3331" s="171"/>
      <c r="S3331" s="171"/>
      <c r="T3331" s="208" t="str">
        <f t="shared" si="520"/>
        <v>MISSING</v>
      </c>
      <c r="U3331" s="208" t="str">
        <f t="shared" si="521"/>
        <v>MISSING</v>
      </c>
      <c r="X3331" s="56">
        <f t="shared" si="522"/>
        <v>-99</v>
      </c>
      <c r="Y3331" s="56">
        <f t="shared" si="523"/>
        <v>-99</v>
      </c>
      <c r="Z3331" s="56">
        <f t="shared" si="524"/>
        <v>-99</v>
      </c>
      <c r="AA3331" s="56">
        <f t="shared" si="525"/>
        <v>-99</v>
      </c>
      <c r="AB3331" s="56">
        <f t="shared" si="526"/>
        <v>-99</v>
      </c>
      <c r="AC3331" s="56">
        <f t="shared" si="527"/>
        <v>-99</v>
      </c>
      <c r="AD3331" s="3"/>
      <c r="AE3331" s="82">
        <f>IF(D3331=1, 'adjustment factor'!$D$4, IF(D3331=-9,-999,IF(D3331="",-999,0)))</f>
        <v>-999</v>
      </c>
      <c r="AF3331" s="82">
        <f>IF(F3331=1, 'adjustment factor'!$D$5, IF(F3331=-9,-999,IF(F3331="",-999,0)))</f>
        <v>-999</v>
      </c>
      <c r="AG3331" s="82">
        <f>IF(E3331=1, 'adjustment factor'!$D$6, IF(E3331=-9,-999,IF(E3331="",-999,0)))</f>
        <v>-999</v>
      </c>
      <c r="AH3331" s="82">
        <f>IF(K3331&gt;=45,'adjustment factor'!$D$7,IF(K3331=-9,-1200,IF(K3331="",-1200,0)))</f>
        <v>-1200</v>
      </c>
      <c r="AI3331" s="82">
        <f>IF(L3331=1, 'adjustment factor'!$D$8, IF(L3331=-9,-999,IF(L3331="",-999,0)))</f>
        <v>-999</v>
      </c>
      <c r="AJ3331" s="82">
        <f>IF(AND(M3331&gt;=1,M3331&lt;=4),'adjustment factor'!$D$9,IF(M3331=-9,-999,IF(M3331=98,-999,IF(M3331=99,-999,IF(M3331="",-999,0)))))</f>
        <v>-999</v>
      </c>
      <c r="AK3331" s="82">
        <f>IF(H3331=1, 'adjustment factor'!$D$10, IF(H3331=-9,-999,IF(H3331="",-999,0)))</f>
        <v>-999</v>
      </c>
      <c r="AL3331" s="82">
        <f>IF(G3331=1, 'adjustment factor'!$D$11, IF(G3331=-9,-999,IF(G3331="",-999,0)))</f>
        <v>-999</v>
      </c>
      <c r="AM3331" s="82">
        <f>IF(I3331=1, 'adjustment factor'!$D$12, IF(I3331=-9,-999,IF(I3331="",-999,0)))</f>
        <v>-999</v>
      </c>
      <c r="AN3331" s="82">
        <f>IF(J3331=1, 'adjustment factor'!$D$13, IF(J3331=-9,-999,IF(J3331="",-999,0)))</f>
        <v>-999</v>
      </c>
      <c r="AO3331" s="82" t="str">
        <f t="shared" si="528"/>
        <v>-999</v>
      </c>
      <c r="AP3331" s="82" t="str">
        <f t="shared" si="529"/>
        <v>MISSING</v>
      </c>
    </row>
    <row r="3332" spans="2:42">
      <c r="B3332" s="207"/>
      <c r="C3332" s="35">
        <v>3328</v>
      </c>
      <c r="D3332" s="161"/>
      <c r="E3332" s="161"/>
      <c r="F3332" s="161"/>
      <c r="G3332" s="161"/>
      <c r="H3332" s="161"/>
      <c r="I3332" s="161"/>
      <c r="J3332" s="161"/>
      <c r="K3332" s="161"/>
      <c r="L3332" s="161"/>
      <c r="M3332" s="161"/>
      <c r="N3332" s="171"/>
      <c r="O3332" s="171"/>
      <c r="P3332" s="171"/>
      <c r="Q3332" s="171"/>
      <c r="R3332" s="171"/>
      <c r="S3332" s="171"/>
      <c r="T3332" s="208" t="str">
        <f t="shared" si="520"/>
        <v>MISSING</v>
      </c>
      <c r="U3332" s="208" t="str">
        <f t="shared" si="521"/>
        <v>MISSING</v>
      </c>
      <c r="X3332" s="56">
        <f t="shared" si="522"/>
        <v>-99</v>
      </c>
      <c r="Y3332" s="56">
        <f t="shared" si="523"/>
        <v>-99</v>
      </c>
      <c r="Z3332" s="56">
        <f t="shared" si="524"/>
        <v>-99</v>
      </c>
      <c r="AA3332" s="56">
        <f t="shared" si="525"/>
        <v>-99</v>
      </c>
      <c r="AB3332" s="56">
        <f t="shared" si="526"/>
        <v>-99</v>
      </c>
      <c r="AC3332" s="56">
        <f t="shared" si="527"/>
        <v>-99</v>
      </c>
      <c r="AD3332" s="3"/>
      <c r="AE3332" s="82">
        <f>IF(D3332=1, 'adjustment factor'!$D$4, IF(D3332=-9,-999,IF(D3332="",-999,0)))</f>
        <v>-999</v>
      </c>
      <c r="AF3332" s="82">
        <f>IF(F3332=1, 'adjustment factor'!$D$5, IF(F3332=-9,-999,IF(F3332="",-999,0)))</f>
        <v>-999</v>
      </c>
      <c r="AG3332" s="82">
        <f>IF(E3332=1, 'adjustment factor'!$D$6, IF(E3332=-9,-999,IF(E3332="",-999,0)))</f>
        <v>-999</v>
      </c>
      <c r="AH3332" s="82">
        <f>IF(K3332&gt;=45,'adjustment factor'!$D$7,IF(K3332=-9,-1200,IF(K3332="",-1200,0)))</f>
        <v>-1200</v>
      </c>
      <c r="AI3332" s="82">
        <f>IF(L3332=1, 'adjustment factor'!$D$8, IF(L3332=-9,-999,IF(L3332="",-999,0)))</f>
        <v>-999</v>
      </c>
      <c r="AJ3332" s="82">
        <f>IF(AND(M3332&gt;=1,M3332&lt;=4),'adjustment factor'!$D$9,IF(M3332=-9,-999,IF(M3332=98,-999,IF(M3332=99,-999,IF(M3332="",-999,0)))))</f>
        <v>-999</v>
      </c>
      <c r="AK3332" s="82">
        <f>IF(H3332=1, 'adjustment factor'!$D$10, IF(H3332=-9,-999,IF(H3332="",-999,0)))</f>
        <v>-999</v>
      </c>
      <c r="AL3332" s="82">
        <f>IF(G3332=1, 'adjustment factor'!$D$11, IF(G3332=-9,-999,IF(G3332="",-999,0)))</f>
        <v>-999</v>
      </c>
      <c r="AM3332" s="82">
        <f>IF(I3332=1, 'adjustment factor'!$D$12, IF(I3332=-9,-999,IF(I3332="",-999,0)))</f>
        <v>-999</v>
      </c>
      <c r="AN3332" s="82">
        <f>IF(J3332=1, 'adjustment factor'!$D$13, IF(J3332=-9,-999,IF(J3332="",-999,0)))</f>
        <v>-999</v>
      </c>
      <c r="AO3332" s="82" t="str">
        <f t="shared" si="528"/>
        <v>-999</v>
      </c>
      <c r="AP3332" s="82" t="str">
        <f t="shared" si="529"/>
        <v>MISSING</v>
      </c>
    </row>
    <row r="3333" spans="2:42">
      <c r="B3333" s="207"/>
      <c r="C3333" s="35">
        <v>3329</v>
      </c>
      <c r="D3333" s="161"/>
      <c r="E3333" s="161"/>
      <c r="F3333" s="161"/>
      <c r="G3333" s="161"/>
      <c r="H3333" s="161"/>
      <c r="I3333" s="161"/>
      <c r="J3333" s="161"/>
      <c r="K3333" s="161"/>
      <c r="L3333" s="161"/>
      <c r="M3333" s="161"/>
      <c r="N3333" s="171"/>
      <c r="O3333" s="171"/>
      <c r="P3333" s="171"/>
      <c r="Q3333" s="171"/>
      <c r="R3333" s="171"/>
      <c r="S3333" s="171"/>
      <c r="T3333" s="208" t="str">
        <f t="shared" si="520"/>
        <v>MISSING</v>
      </c>
      <c r="U3333" s="208" t="str">
        <f t="shared" si="521"/>
        <v>MISSING</v>
      </c>
      <c r="X3333" s="56">
        <f t="shared" si="522"/>
        <v>-99</v>
      </c>
      <c r="Y3333" s="56">
        <f t="shared" si="523"/>
        <v>-99</v>
      </c>
      <c r="Z3333" s="56">
        <f t="shared" si="524"/>
        <v>-99</v>
      </c>
      <c r="AA3333" s="56">
        <f t="shared" si="525"/>
        <v>-99</v>
      </c>
      <c r="AB3333" s="56">
        <f t="shared" si="526"/>
        <v>-99</v>
      </c>
      <c r="AC3333" s="56">
        <f t="shared" si="527"/>
        <v>-99</v>
      </c>
      <c r="AD3333" s="3"/>
      <c r="AE3333" s="82">
        <f>IF(D3333=1, 'adjustment factor'!$D$4, IF(D3333=-9,-999,IF(D3333="",-999,0)))</f>
        <v>-999</v>
      </c>
      <c r="AF3333" s="82">
        <f>IF(F3333=1, 'adjustment factor'!$D$5, IF(F3333=-9,-999,IF(F3333="",-999,0)))</f>
        <v>-999</v>
      </c>
      <c r="AG3333" s="82">
        <f>IF(E3333=1, 'adjustment factor'!$D$6, IF(E3333=-9,-999,IF(E3333="",-999,0)))</f>
        <v>-999</v>
      </c>
      <c r="AH3333" s="82">
        <f>IF(K3333&gt;=45,'adjustment factor'!$D$7,IF(K3333=-9,-1200,IF(K3333="",-1200,0)))</f>
        <v>-1200</v>
      </c>
      <c r="AI3333" s="82">
        <f>IF(L3333=1, 'adjustment factor'!$D$8, IF(L3333=-9,-999,IF(L3333="",-999,0)))</f>
        <v>-999</v>
      </c>
      <c r="AJ3333" s="82">
        <f>IF(AND(M3333&gt;=1,M3333&lt;=4),'adjustment factor'!$D$9,IF(M3333=-9,-999,IF(M3333=98,-999,IF(M3333=99,-999,IF(M3333="",-999,0)))))</f>
        <v>-999</v>
      </c>
      <c r="AK3333" s="82">
        <f>IF(H3333=1, 'adjustment factor'!$D$10, IF(H3333=-9,-999,IF(H3333="",-999,0)))</f>
        <v>-999</v>
      </c>
      <c r="AL3333" s="82">
        <f>IF(G3333=1, 'adjustment factor'!$D$11, IF(G3333=-9,-999,IF(G3333="",-999,0)))</f>
        <v>-999</v>
      </c>
      <c r="AM3333" s="82">
        <f>IF(I3333=1, 'adjustment factor'!$D$12, IF(I3333=-9,-999,IF(I3333="",-999,0)))</f>
        <v>-999</v>
      </c>
      <c r="AN3333" s="82">
        <f>IF(J3333=1, 'adjustment factor'!$D$13, IF(J3333=-9,-999,IF(J3333="",-999,0)))</f>
        <v>-999</v>
      </c>
      <c r="AO3333" s="82" t="str">
        <f t="shared" si="528"/>
        <v>-999</v>
      </c>
      <c r="AP3333" s="82" t="str">
        <f t="shared" si="529"/>
        <v>MISSING</v>
      </c>
    </row>
    <row r="3334" spans="2:42">
      <c r="B3334" s="207"/>
      <c r="C3334" s="35">
        <v>3330</v>
      </c>
      <c r="D3334" s="161"/>
      <c r="E3334" s="161"/>
      <c r="F3334" s="161"/>
      <c r="G3334" s="161"/>
      <c r="H3334" s="161"/>
      <c r="I3334" s="161"/>
      <c r="J3334" s="161"/>
      <c r="K3334" s="161"/>
      <c r="L3334" s="161"/>
      <c r="M3334" s="161"/>
      <c r="N3334" s="171"/>
      <c r="O3334" s="171"/>
      <c r="P3334" s="171"/>
      <c r="Q3334" s="171"/>
      <c r="R3334" s="171"/>
      <c r="S3334" s="171"/>
      <c r="T3334" s="208" t="str">
        <f t="shared" si="520"/>
        <v>MISSING</v>
      </c>
      <c r="U3334" s="208" t="str">
        <f t="shared" si="521"/>
        <v>MISSING</v>
      </c>
      <c r="X3334" s="56">
        <f t="shared" si="522"/>
        <v>-99</v>
      </c>
      <c r="Y3334" s="56">
        <f t="shared" si="523"/>
        <v>-99</v>
      </c>
      <c r="Z3334" s="56">
        <f t="shared" si="524"/>
        <v>-99</v>
      </c>
      <c r="AA3334" s="56">
        <f t="shared" si="525"/>
        <v>-99</v>
      </c>
      <c r="AB3334" s="56">
        <f t="shared" si="526"/>
        <v>-99</v>
      </c>
      <c r="AC3334" s="56">
        <f t="shared" si="527"/>
        <v>-99</v>
      </c>
      <c r="AD3334" s="3"/>
      <c r="AE3334" s="82">
        <f>IF(D3334=1, 'adjustment factor'!$D$4, IF(D3334=-9,-999,IF(D3334="",-999,0)))</f>
        <v>-999</v>
      </c>
      <c r="AF3334" s="82">
        <f>IF(F3334=1, 'adjustment factor'!$D$5, IF(F3334=-9,-999,IF(F3334="",-999,0)))</f>
        <v>-999</v>
      </c>
      <c r="AG3334" s="82">
        <f>IF(E3334=1, 'adjustment factor'!$D$6, IF(E3334=-9,-999,IF(E3334="",-999,0)))</f>
        <v>-999</v>
      </c>
      <c r="AH3334" s="82">
        <f>IF(K3334&gt;=45,'adjustment factor'!$D$7,IF(K3334=-9,-1200,IF(K3334="",-1200,0)))</f>
        <v>-1200</v>
      </c>
      <c r="AI3334" s="82">
        <f>IF(L3334=1, 'adjustment factor'!$D$8, IF(L3334=-9,-999,IF(L3334="",-999,0)))</f>
        <v>-999</v>
      </c>
      <c r="AJ3334" s="82">
        <f>IF(AND(M3334&gt;=1,M3334&lt;=4),'adjustment factor'!$D$9,IF(M3334=-9,-999,IF(M3334=98,-999,IF(M3334=99,-999,IF(M3334="",-999,0)))))</f>
        <v>-999</v>
      </c>
      <c r="AK3334" s="82">
        <f>IF(H3334=1, 'adjustment factor'!$D$10, IF(H3334=-9,-999,IF(H3334="",-999,0)))</f>
        <v>-999</v>
      </c>
      <c r="AL3334" s="82">
        <f>IF(G3334=1, 'adjustment factor'!$D$11, IF(G3334=-9,-999,IF(G3334="",-999,0)))</f>
        <v>-999</v>
      </c>
      <c r="AM3334" s="82">
        <f>IF(I3334=1, 'adjustment factor'!$D$12, IF(I3334=-9,-999,IF(I3334="",-999,0)))</f>
        <v>-999</v>
      </c>
      <c r="AN3334" s="82">
        <f>IF(J3334=1, 'adjustment factor'!$D$13, IF(J3334=-9,-999,IF(J3334="",-999,0)))</f>
        <v>-999</v>
      </c>
      <c r="AO3334" s="82" t="str">
        <f t="shared" si="528"/>
        <v>-999</v>
      </c>
      <c r="AP3334" s="82" t="str">
        <f t="shared" si="529"/>
        <v>MISSING</v>
      </c>
    </row>
    <row r="3335" spans="2:42">
      <c r="B3335" s="207"/>
      <c r="C3335" s="35">
        <v>3331</v>
      </c>
      <c r="D3335" s="161"/>
      <c r="E3335" s="161"/>
      <c r="F3335" s="161"/>
      <c r="G3335" s="161"/>
      <c r="H3335" s="161"/>
      <c r="I3335" s="161"/>
      <c r="J3335" s="161"/>
      <c r="K3335" s="161"/>
      <c r="L3335" s="161"/>
      <c r="M3335" s="161"/>
      <c r="N3335" s="171"/>
      <c r="O3335" s="171"/>
      <c r="P3335" s="171"/>
      <c r="Q3335" s="171"/>
      <c r="R3335" s="171"/>
      <c r="S3335" s="171"/>
      <c r="T3335" s="208" t="str">
        <f t="shared" si="520"/>
        <v>MISSING</v>
      </c>
      <c r="U3335" s="208" t="str">
        <f t="shared" si="521"/>
        <v>MISSING</v>
      </c>
      <c r="X3335" s="56">
        <f t="shared" si="522"/>
        <v>-99</v>
      </c>
      <c r="Y3335" s="56">
        <f t="shared" si="523"/>
        <v>-99</v>
      </c>
      <c r="Z3335" s="56">
        <f t="shared" si="524"/>
        <v>-99</v>
      </c>
      <c r="AA3335" s="56">
        <f t="shared" si="525"/>
        <v>-99</v>
      </c>
      <c r="AB3335" s="56">
        <f t="shared" si="526"/>
        <v>-99</v>
      </c>
      <c r="AC3335" s="56">
        <f t="shared" si="527"/>
        <v>-99</v>
      </c>
      <c r="AD3335" s="3"/>
      <c r="AE3335" s="82">
        <f>IF(D3335=1, 'adjustment factor'!$D$4, IF(D3335=-9,-999,IF(D3335="",-999,0)))</f>
        <v>-999</v>
      </c>
      <c r="AF3335" s="82">
        <f>IF(F3335=1, 'adjustment factor'!$D$5, IF(F3335=-9,-999,IF(F3335="",-999,0)))</f>
        <v>-999</v>
      </c>
      <c r="AG3335" s="82">
        <f>IF(E3335=1, 'adjustment factor'!$D$6, IF(E3335=-9,-999,IF(E3335="",-999,0)))</f>
        <v>-999</v>
      </c>
      <c r="AH3335" s="82">
        <f>IF(K3335&gt;=45,'adjustment factor'!$D$7,IF(K3335=-9,-1200,IF(K3335="",-1200,0)))</f>
        <v>-1200</v>
      </c>
      <c r="AI3335" s="82">
        <f>IF(L3335=1, 'adjustment factor'!$D$8, IF(L3335=-9,-999,IF(L3335="",-999,0)))</f>
        <v>-999</v>
      </c>
      <c r="AJ3335" s="82">
        <f>IF(AND(M3335&gt;=1,M3335&lt;=4),'adjustment factor'!$D$9,IF(M3335=-9,-999,IF(M3335=98,-999,IF(M3335=99,-999,IF(M3335="",-999,0)))))</f>
        <v>-999</v>
      </c>
      <c r="AK3335" s="82">
        <f>IF(H3335=1, 'adjustment factor'!$D$10, IF(H3335=-9,-999,IF(H3335="",-999,0)))</f>
        <v>-999</v>
      </c>
      <c r="AL3335" s="82">
        <f>IF(G3335=1, 'adjustment factor'!$D$11, IF(G3335=-9,-999,IF(G3335="",-999,0)))</f>
        <v>-999</v>
      </c>
      <c r="AM3335" s="82">
        <f>IF(I3335=1, 'adjustment factor'!$D$12, IF(I3335=-9,-999,IF(I3335="",-999,0)))</f>
        <v>-999</v>
      </c>
      <c r="AN3335" s="82">
        <f>IF(J3335=1, 'adjustment factor'!$D$13, IF(J3335=-9,-999,IF(J3335="",-999,0)))</f>
        <v>-999</v>
      </c>
      <c r="AO3335" s="82" t="str">
        <f t="shared" si="528"/>
        <v>-999</v>
      </c>
      <c r="AP3335" s="82" t="str">
        <f t="shared" si="529"/>
        <v>MISSING</v>
      </c>
    </row>
    <row r="3336" spans="2:42">
      <c r="B3336" s="207"/>
      <c r="C3336" s="35">
        <v>3332</v>
      </c>
      <c r="D3336" s="161"/>
      <c r="E3336" s="161"/>
      <c r="F3336" s="161"/>
      <c r="G3336" s="161"/>
      <c r="H3336" s="161"/>
      <c r="I3336" s="161"/>
      <c r="J3336" s="161"/>
      <c r="K3336" s="161"/>
      <c r="L3336" s="161"/>
      <c r="M3336" s="161"/>
      <c r="N3336" s="171"/>
      <c r="O3336" s="171"/>
      <c r="P3336" s="171"/>
      <c r="Q3336" s="171"/>
      <c r="R3336" s="171"/>
      <c r="S3336" s="171"/>
      <c r="T3336" s="208" t="str">
        <f t="shared" si="520"/>
        <v>MISSING</v>
      </c>
      <c r="U3336" s="208" t="str">
        <f t="shared" si="521"/>
        <v>MISSING</v>
      </c>
      <c r="X3336" s="56">
        <f t="shared" si="522"/>
        <v>-99</v>
      </c>
      <c r="Y3336" s="56">
        <f t="shared" si="523"/>
        <v>-99</v>
      </c>
      <c r="Z3336" s="56">
        <f t="shared" si="524"/>
        <v>-99</v>
      </c>
      <c r="AA3336" s="56">
        <f t="shared" si="525"/>
        <v>-99</v>
      </c>
      <c r="AB3336" s="56">
        <f t="shared" si="526"/>
        <v>-99</v>
      </c>
      <c r="AC3336" s="56">
        <f t="shared" si="527"/>
        <v>-99</v>
      </c>
      <c r="AD3336" s="3"/>
      <c r="AE3336" s="82">
        <f>IF(D3336=1, 'adjustment factor'!$D$4, IF(D3336=-9,-999,IF(D3336="",-999,0)))</f>
        <v>-999</v>
      </c>
      <c r="AF3336" s="82">
        <f>IF(F3336=1, 'adjustment factor'!$D$5, IF(F3336=-9,-999,IF(F3336="",-999,0)))</f>
        <v>-999</v>
      </c>
      <c r="AG3336" s="82">
        <f>IF(E3336=1, 'adjustment factor'!$D$6, IF(E3336=-9,-999,IF(E3336="",-999,0)))</f>
        <v>-999</v>
      </c>
      <c r="AH3336" s="82">
        <f>IF(K3336&gt;=45,'adjustment factor'!$D$7,IF(K3336=-9,-1200,IF(K3336="",-1200,0)))</f>
        <v>-1200</v>
      </c>
      <c r="AI3336" s="82">
        <f>IF(L3336=1, 'adjustment factor'!$D$8, IF(L3336=-9,-999,IF(L3336="",-999,0)))</f>
        <v>-999</v>
      </c>
      <c r="AJ3336" s="82">
        <f>IF(AND(M3336&gt;=1,M3336&lt;=4),'adjustment factor'!$D$9,IF(M3336=-9,-999,IF(M3336=98,-999,IF(M3336=99,-999,IF(M3336="",-999,0)))))</f>
        <v>-999</v>
      </c>
      <c r="AK3336" s="82">
        <f>IF(H3336=1, 'adjustment factor'!$D$10, IF(H3336=-9,-999,IF(H3336="",-999,0)))</f>
        <v>-999</v>
      </c>
      <c r="AL3336" s="82">
        <f>IF(G3336=1, 'adjustment factor'!$D$11, IF(G3336=-9,-999,IF(G3336="",-999,0)))</f>
        <v>-999</v>
      </c>
      <c r="AM3336" s="82">
        <f>IF(I3336=1, 'adjustment factor'!$D$12, IF(I3336=-9,-999,IF(I3336="",-999,0)))</f>
        <v>-999</v>
      </c>
      <c r="AN3336" s="82">
        <f>IF(J3336=1, 'adjustment factor'!$D$13, IF(J3336=-9,-999,IF(J3336="",-999,0)))</f>
        <v>-999</v>
      </c>
      <c r="AO3336" s="82" t="str">
        <f t="shared" si="528"/>
        <v>-999</v>
      </c>
      <c r="AP3336" s="82" t="str">
        <f t="shared" si="529"/>
        <v>MISSING</v>
      </c>
    </row>
    <row r="3337" spans="2:42">
      <c r="B3337" s="207"/>
      <c r="C3337" s="35">
        <v>3333</v>
      </c>
      <c r="D3337" s="161"/>
      <c r="E3337" s="161"/>
      <c r="F3337" s="161"/>
      <c r="G3337" s="161"/>
      <c r="H3337" s="161"/>
      <c r="I3337" s="161"/>
      <c r="J3337" s="161"/>
      <c r="K3337" s="161"/>
      <c r="L3337" s="161"/>
      <c r="M3337" s="161"/>
      <c r="N3337" s="171"/>
      <c r="O3337" s="171"/>
      <c r="P3337" s="171"/>
      <c r="Q3337" s="171"/>
      <c r="R3337" s="171"/>
      <c r="S3337" s="171"/>
      <c r="T3337" s="208" t="str">
        <f t="shared" si="520"/>
        <v>MISSING</v>
      </c>
      <c r="U3337" s="208" t="str">
        <f t="shared" si="521"/>
        <v>MISSING</v>
      </c>
      <c r="X3337" s="56">
        <f t="shared" si="522"/>
        <v>-99</v>
      </c>
      <c r="Y3337" s="56">
        <f t="shared" si="523"/>
        <v>-99</v>
      </c>
      <c r="Z3337" s="56">
        <f t="shared" si="524"/>
        <v>-99</v>
      </c>
      <c r="AA3337" s="56">
        <f t="shared" si="525"/>
        <v>-99</v>
      </c>
      <c r="AB3337" s="56">
        <f t="shared" si="526"/>
        <v>-99</v>
      </c>
      <c r="AC3337" s="56">
        <f t="shared" si="527"/>
        <v>-99</v>
      </c>
      <c r="AD3337" s="3"/>
      <c r="AE3337" s="82">
        <f>IF(D3337=1, 'adjustment factor'!$D$4, IF(D3337=-9,-999,IF(D3337="",-999,0)))</f>
        <v>-999</v>
      </c>
      <c r="AF3337" s="82">
        <f>IF(F3337=1, 'adjustment factor'!$D$5, IF(F3337=-9,-999,IF(F3337="",-999,0)))</f>
        <v>-999</v>
      </c>
      <c r="AG3337" s="82">
        <f>IF(E3337=1, 'adjustment factor'!$D$6, IF(E3337=-9,-999,IF(E3337="",-999,0)))</f>
        <v>-999</v>
      </c>
      <c r="AH3337" s="82">
        <f>IF(K3337&gt;=45,'adjustment factor'!$D$7,IF(K3337=-9,-1200,IF(K3337="",-1200,0)))</f>
        <v>-1200</v>
      </c>
      <c r="AI3337" s="82">
        <f>IF(L3337=1, 'adjustment factor'!$D$8, IF(L3337=-9,-999,IF(L3337="",-999,0)))</f>
        <v>-999</v>
      </c>
      <c r="AJ3337" s="82">
        <f>IF(AND(M3337&gt;=1,M3337&lt;=4),'adjustment factor'!$D$9,IF(M3337=-9,-999,IF(M3337=98,-999,IF(M3337=99,-999,IF(M3337="",-999,0)))))</f>
        <v>-999</v>
      </c>
      <c r="AK3337" s="82">
        <f>IF(H3337=1, 'adjustment factor'!$D$10, IF(H3337=-9,-999,IF(H3337="",-999,0)))</f>
        <v>-999</v>
      </c>
      <c r="AL3337" s="82">
        <f>IF(G3337=1, 'adjustment factor'!$D$11, IF(G3337=-9,-999,IF(G3337="",-999,0)))</f>
        <v>-999</v>
      </c>
      <c r="AM3337" s="82">
        <f>IF(I3337=1, 'adjustment factor'!$D$12, IF(I3337=-9,-999,IF(I3337="",-999,0)))</f>
        <v>-999</v>
      </c>
      <c r="AN3337" s="82">
        <f>IF(J3337=1, 'adjustment factor'!$D$13, IF(J3337=-9,-999,IF(J3337="",-999,0)))</f>
        <v>-999</v>
      </c>
      <c r="AO3337" s="82" t="str">
        <f t="shared" si="528"/>
        <v>-999</v>
      </c>
      <c r="AP3337" s="82" t="str">
        <f t="shared" si="529"/>
        <v>MISSING</v>
      </c>
    </row>
    <row r="3338" spans="2:42">
      <c r="B3338" s="207"/>
      <c r="C3338" s="35">
        <v>3334</v>
      </c>
      <c r="D3338" s="161"/>
      <c r="E3338" s="161"/>
      <c r="F3338" s="161"/>
      <c r="G3338" s="161"/>
      <c r="H3338" s="161"/>
      <c r="I3338" s="161"/>
      <c r="J3338" s="161"/>
      <c r="K3338" s="161"/>
      <c r="L3338" s="161"/>
      <c r="M3338" s="161"/>
      <c r="N3338" s="171"/>
      <c r="O3338" s="171"/>
      <c r="P3338" s="171"/>
      <c r="Q3338" s="171"/>
      <c r="R3338" s="171"/>
      <c r="S3338" s="171"/>
      <c r="T3338" s="208" t="str">
        <f t="shared" si="520"/>
        <v>MISSING</v>
      </c>
      <c r="U3338" s="208" t="str">
        <f t="shared" si="521"/>
        <v>MISSING</v>
      </c>
      <c r="X3338" s="56">
        <f t="shared" si="522"/>
        <v>-99</v>
      </c>
      <c r="Y3338" s="56">
        <f t="shared" si="523"/>
        <v>-99</v>
      </c>
      <c r="Z3338" s="56">
        <f t="shared" si="524"/>
        <v>-99</v>
      </c>
      <c r="AA3338" s="56">
        <f t="shared" si="525"/>
        <v>-99</v>
      </c>
      <c r="AB3338" s="56">
        <f t="shared" si="526"/>
        <v>-99</v>
      </c>
      <c r="AC3338" s="56">
        <f t="shared" si="527"/>
        <v>-99</v>
      </c>
      <c r="AD3338" s="3"/>
      <c r="AE3338" s="82">
        <f>IF(D3338=1, 'adjustment factor'!$D$4, IF(D3338=-9,-999,IF(D3338="",-999,0)))</f>
        <v>-999</v>
      </c>
      <c r="AF3338" s="82">
        <f>IF(F3338=1, 'adjustment factor'!$D$5, IF(F3338=-9,-999,IF(F3338="",-999,0)))</f>
        <v>-999</v>
      </c>
      <c r="AG3338" s="82">
        <f>IF(E3338=1, 'adjustment factor'!$D$6, IF(E3338=-9,-999,IF(E3338="",-999,0)))</f>
        <v>-999</v>
      </c>
      <c r="AH3338" s="82">
        <f>IF(K3338&gt;=45,'adjustment factor'!$D$7,IF(K3338=-9,-1200,IF(K3338="",-1200,0)))</f>
        <v>-1200</v>
      </c>
      <c r="AI3338" s="82">
        <f>IF(L3338=1, 'adjustment factor'!$D$8, IF(L3338=-9,-999,IF(L3338="",-999,0)))</f>
        <v>-999</v>
      </c>
      <c r="AJ3338" s="82">
        <f>IF(AND(M3338&gt;=1,M3338&lt;=4),'adjustment factor'!$D$9,IF(M3338=-9,-999,IF(M3338=98,-999,IF(M3338=99,-999,IF(M3338="",-999,0)))))</f>
        <v>-999</v>
      </c>
      <c r="AK3338" s="82">
        <f>IF(H3338=1, 'adjustment factor'!$D$10, IF(H3338=-9,-999,IF(H3338="",-999,0)))</f>
        <v>-999</v>
      </c>
      <c r="AL3338" s="82">
        <f>IF(G3338=1, 'adjustment factor'!$D$11, IF(G3338=-9,-999,IF(G3338="",-999,0)))</f>
        <v>-999</v>
      </c>
      <c r="AM3338" s="82">
        <f>IF(I3338=1, 'adjustment factor'!$D$12, IF(I3338=-9,-999,IF(I3338="",-999,0)))</f>
        <v>-999</v>
      </c>
      <c r="AN3338" s="82">
        <f>IF(J3338=1, 'adjustment factor'!$D$13, IF(J3338=-9,-999,IF(J3338="",-999,0)))</f>
        <v>-999</v>
      </c>
      <c r="AO3338" s="82" t="str">
        <f t="shared" si="528"/>
        <v>-999</v>
      </c>
      <c r="AP3338" s="82" t="str">
        <f t="shared" si="529"/>
        <v>MISSING</v>
      </c>
    </row>
    <row r="3339" spans="2:42">
      <c r="B3339" s="207"/>
      <c r="C3339" s="35">
        <v>3335</v>
      </c>
      <c r="D3339" s="161"/>
      <c r="E3339" s="161"/>
      <c r="F3339" s="161"/>
      <c r="G3339" s="161"/>
      <c r="H3339" s="161"/>
      <c r="I3339" s="161"/>
      <c r="J3339" s="161"/>
      <c r="K3339" s="161"/>
      <c r="L3339" s="161"/>
      <c r="M3339" s="161"/>
      <c r="N3339" s="171"/>
      <c r="O3339" s="171"/>
      <c r="P3339" s="171"/>
      <c r="Q3339" s="171"/>
      <c r="R3339" s="171"/>
      <c r="S3339" s="171"/>
      <c r="T3339" s="208" t="str">
        <f t="shared" si="520"/>
        <v>MISSING</v>
      </c>
      <c r="U3339" s="208" t="str">
        <f t="shared" si="521"/>
        <v>MISSING</v>
      </c>
      <c r="X3339" s="56">
        <f t="shared" si="522"/>
        <v>-99</v>
      </c>
      <c r="Y3339" s="56">
        <f t="shared" si="523"/>
        <v>-99</v>
      </c>
      <c r="Z3339" s="56">
        <f t="shared" si="524"/>
        <v>-99</v>
      </c>
      <c r="AA3339" s="56">
        <f t="shared" si="525"/>
        <v>-99</v>
      </c>
      <c r="AB3339" s="56">
        <f t="shared" si="526"/>
        <v>-99</v>
      </c>
      <c r="AC3339" s="56">
        <f t="shared" si="527"/>
        <v>-99</v>
      </c>
      <c r="AD3339" s="3"/>
      <c r="AE3339" s="82">
        <f>IF(D3339=1, 'adjustment factor'!$D$4, IF(D3339=-9,-999,IF(D3339="",-999,0)))</f>
        <v>-999</v>
      </c>
      <c r="AF3339" s="82">
        <f>IF(F3339=1, 'adjustment factor'!$D$5, IF(F3339=-9,-999,IF(F3339="",-999,0)))</f>
        <v>-999</v>
      </c>
      <c r="AG3339" s="82">
        <f>IF(E3339=1, 'adjustment factor'!$D$6, IF(E3339=-9,-999,IF(E3339="",-999,0)))</f>
        <v>-999</v>
      </c>
      <c r="AH3339" s="82">
        <f>IF(K3339&gt;=45,'adjustment factor'!$D$7,IF(K3339=-9,-1200,IF(K3339="",-1200,0)))</f>
        <v>-1200</v>
      </c>
      <c r="AI3339" s="82">
        <f>IF(L3339=1, 'adjustment factor'!$D$8, IF(L3339=-9,-999,IF(L3339="",-999,0)))</f>
        <v>-999</v>
      </c>
      <c r="AJ3339" s="82">
        <f>IF(AND(M3339&gt;=1,M3339&lt;=4),'adjustment factor'!$D$9,IF(M3339=-9,-999,IF(M3339=98,-999,IF(M3339=99,-999,IF(M3339="",-999,0)))))</f>
        <v>-999</v>
      </c>
      <c r="AK3339" s="82">
        <f>IF(H3339=1, 'adjustment factor'!$D$10, IF(H3339=-9,-999,IF(H3339="",-999,0)))</f>
        <v>-999</v>
      </c>
      <c r="AL3339" s="82">
        <f>IF(G3339=1, 'adjustment factor'!$D$11, IF(G3339=-9,-999,IF(G3339="",-999,0)))</f>
        <v>-999</v>
      </c>
      <c r="AM3339" s="82">
        <f>IF(I3339=1, 'adjustment factor'!$D$12, IF(I3339=-9,-999,IF(I3339="",-999,0)))</f>
        <v>-999</v>
      </c>
      <c r="AN3339" s="82">
        <f>IF(J3339=1, 'adjustment factor'!$D$13, IF(J3339=-9,-999,IF(J3339="",-999,0)))</f>
        <v>-999</v>
      </c>
      <c r="AO3339" s="82" t="str">
        <f t="shared" si="528"/>
        <v>-999</v>
      </c>
      <c r="AP3339" s="82" t="str">
        <f t="shared" si="529"/>
        <v>MISSING</v>
      </c>
    </row>
    <row r="3340" spans="2:42">
      <c r="B3340" s="207"/>
      <c r="C3340" s="35">
        <v>3336</v>
      </c>
      <c r="D3340" s="161"/>
      <c r="E3340" s="161"/>
      <c r="F3340" s="161"/>
      <c r="G3340" s="161"/>
      <c r="H3340" s="161"/>
      <c r="I3340" s="161"/>
      <c r="J3340" s="161"/>
      <c r="K3340" s="161"/>
      <c r="L3340" s="161"/>
      <c r="M3340" s="161"/>
      <c r="N3340" s="171"/>
      <c r="O3340" s="171"/>
      <c r="P3340" s="171"/>
      <c r="Q3340" s="171"/>
      <c r="R3340" s="171"/>
      <c r="S3340" s="171"/>
      <c r="T3340" s="208" t="str">
        <f t="shared" si="520"/>
        <v>MISSING</v>
      </c>
      <c r="U3340" s="208" t="str">
        <f t="shared" si="521"/>
        <v>MISSING</v>
      </c>
      <c r="X3340" s="56">
        <f t="shared" si="522"/>
        <v>-99</v>
      </c>
      <c r="Y3340" s="56">
        <f t="shared" si="523"/>
        <v>-99</v>
      </c>
      <c r="Z3340" s="56">
        <f t="shared" si="524"/>
        <v>-99</v>
      </c>
      <c r="AA3340" s="56">
        <f t="shared" si="525"/>
        <v>-99</v>
      </c>
      <c r="AB3340" s="56">
        <f t="shared" si="526"/>
        <v>-99</v>
      </c>
      <c r="AC3340" s="56">
        <f t="shared" si="527"/>
        <v>-99</v>
      </c>
      <c r="AD3340" s="3"/>
      <c r="AE3340" s="82">
        <f>IF(D3340=1, 'adjustment factor'!$D$4, IF(D3340=-9,-999,IF(D3340="",-999,0)))</f>
        <v>-999</v>
      </c>
      <c r="AF3340" s="82">
        <f>IF(F3340=1, 'adjustment factor'!$D$5, IF(F3340=-9,-999,IF(F3340="",-999,0)))</f>
        <v>-999</v>
      </c>
      <c r="AG3340" s="82">
        <f>IF(E3340=1, 'adjustment factor'!$D$6, IF(E3340=-9,-999,IF(E3340="",-999,0)))</f>
        <v>-999</v>
      </c>
      <c r="AH3340" s="82">
        <f>IF(K3340&gt;=45,'adjustment factor'!$D$7,IF(K3340=-9,-1200,IF(K3340="",-1200,0)))</f>
        <v>-1200</v>
      </c>
      <c r="AI3340" s="82">
        <f>IF(L3340=1, 'adjustment factor'!$D$8, IF(L3340=-9,-999,IF(L3340="",-999,0)))</f>
        <v>-999</v>
      </c>
      <c r="AJ3340" s="82">
        <f>IF(AND(M3340&gt;=1,M3340&lt;=4),'adjustment factor'!$D$9,IF(M3340=-9,-999,IF(M3340=98,-999,IF(M3340=99,-999,IF(M3340="",-999,0)))))</f>
        <v>-999</v>
      </c>
      <c r="AK3340" s="82">
        <f>IF(H3340=1, 'adjustment factor'!$D$10, IF(H3340=-9,-999,IF(H3340="",-999,0)))</f>
        <v>-999</v>
      </c>
      <c r="AL3340" s="82">
        <f>IF(G3340=1, 'adjustment factor'!$D$11, IF(G3340=-9,-999,IF(G3340="",-999,0)))</f>
        <v>-999</v>
      </c>
      <c r="AM3340" s="82">
        <f>IF(I3340=1, 'adjustment factor'!$D$12, IF(I3340=-9,-999,IF(I3340="",-999,0)))</f>
        <v>-999</v>
      </c>
      <c r="AN3340" s="82">
        <f>IF(J3340=1, 'adjustment factor'!$D$13, IF(J3340=-9,-999,IF(J3340="",-999,0)))</f>
        <v>-999</v>
      </c>
      <c r="AO3340" s="82" t="str">
        <f t="shared" si="528"/>
        <v>-999</v>
      </c>
      <c r="AP3340" s="82" t="str">
        <f t="shared" si="529"/>
        <v>MISSING</v>
      </c>
    </row>
    <row r="3341" spans="2:42">
      <c r="B3341" s="207"/>
      <c r="C3341" s="35">
        <v>3337</v>
      </c>
      <c r="D3341" s="161"/>
      <c r="E3341" s="161"/>
      <c r="F3341" s="161"/>
      <c r="G3341" s="161"/>
      <c r="H3341" s="161"/>
      <c r="I3341" s="161"/>
      <c r="J3341" s="161"/>
      <c r="K3341" s="161"/>
      <c r="L3341" s="161"/>
      <c r="M3341" s="161"/>
      <c r="N3341" s="171"/>
      <c r="O3341" s="171"/>
      <c r="P3341" s="171"/>
      <c r="Q3341" s="171"/>
      <c r="R3341" s="171"/>
      <c r="S3341" s="171"/>
      <c r="T3341" s="208" t="str">
        <f t="shared" si="520"/>
        <v>MISSING</v>
      </c>
      <c r="U3341" s="208" t="str">
        <f t="shared" si="521"/>
        <v>MISSING</v>
      </c>
      <c r="X3341" s="56">
        <f t="shared" si="522"/>
        <v>-99</v>
      </c>
      <c r="Y3341" s="56">
        <f t="shared" si="523"/>
        <v>-99</v>
      </c>
      <c r="Z3341" s="56">
        <f t="shared" si="524"/>
        <v>-99</v>
      </c>
      <c r="AA3341" s="56">
        <f t="shared" si="525"/>
        <v>-99</v>
      </c>
      <c r="AB3341" s="56">
        <f t="shared" si="526"/>
        <v>-99</v>
      </c>
      <c r="AC3341" s="56">
        <f t="shared" si="527"/>
        <v>-99</v>
      </c>
      <c r="AD3341" s="3"/>
      <c r="AE3341" s="82">
        <f>IF(D3341=1, 'adjustment factor'!$D$4, IF(D3341=-9,-999,IF(D3341="",-999,0)))</f>
        <v>-999</v>
      </c>
      <c r="AF3341" s="82">
        <f>IF(F3341=1, 'adjustment factor'!$D$5, IF(F3341=-9,-999,IF(F3341="",-999,0)))</f>
        <v>-999</v>
      </c>
      <c r="AG3341" s="82">
        <f>IF(E3341=1, 'adjustment factor'!$D$6, IF(E3341=-9,-999,IF(E3341="",-999,0)))</f>
        <v>-999</v>
      </c>
      <c r="AH3341" s="82">
        <f>IF(K3341&gt;=45,'adjustment factor'!$D$7,IF(K3341=-9,-1200,IF(K3341="",-1200,0)))</f>
        <v>-1200</v>
      </c>
      <c r="AI3341" s="82">
        <f>IF(L3341=1, 'adjustment factor'!$D$8, IF(L3341=-9,-999,IF(L3341="",-999,0)))</f>
        <v>-999</v>
      </c>
      <c r="AJ3341" s="82">
        <f>IF(AND(M3341&gt;=1,M3341&lt;=4),'adjustment factor'!$D$9,IF(M3341=-9,-999,IF(M3341=98,-999,IF(M3341=99,-999,IF(M3341="",-999,0)))))</f>
        <v>-999</v>
      </c>
      <c r="AK3341" s="82">
        <f>IF(H3341=1, 'adjustment factor'!$D$10, IF(H3341=-9,-999,IF(H3341="",-999,0)))</f>
        <v>-999</v>
      </c>
      <c r="AL3341" s="82">
        <f>IF(G3341=1, 'adjustment factor'!$D$11, IF(G3341=-9,-999,IF(G3341="",-999,0)))</f>
        <v>-999</v>
      </c>
      <c r="AM3341" s="82">
        <f>IF(I3341=1, 'adjustment factor'!$D$12, IF(I3341=-9,-999,IF(I3341="",-999,0)))</f>
        <v>-999</v>
      </c>
      <c r="AN3341" s="82">
        <f>IF(J3341=1, 'adjustment factor'!$D$13, IF(J3341=-9,-999,IF(J3341="",-999,0)))</f>
        <v>-999</v>
      </c>
      <c r="AO3341" s="82" t="str">
        <f t="shared" si="528"/>
        <v>-999</v>
      </c>
      <c r="AP3341" s="82" t="str">
        <f t="shared" si="529"/>
        <v>MISSING</v>
      </c>
    </row>
    <row r="3342" spans="2:42">
      <c r="B3342" s="207"/>
      <c r="C3342" s="35">
        <v>3338</v>
      </c>
      <c r="D3342" s="161"/>
      <c r="E3342" s="161"/>
      <c r="F3342" s="161"/>
      <c r="G3342" s="161"/>
      <c r="H3342" s="161"/>
      <c r="I3342" s="161"/>
      <c r="J3342" s="161"/>
      <c r="K3342" s="161"/>
      <c r="L3342" s="161"/>
      <c r="M3342" s="161"/>
      <c r="N3342" s="171"/>
      <c r="O3342" s="171"/>
      <c r="P3342" s="171"/>
      <c r="Q3342" s="171"/>
      <c r="R3342" s="171"/>
      <c r="S3342" s="171"/>
      <c r="T3342" s="208" t="str">
        <f t="shared" si="520"/>
        <v>MISSING</v>
      </c>
      <c r="U3342" s="208" t="str">
        <f t="shared" si="521"/>
        <v>MISSING</v>
      </c>
      <c r="X3342" s="56">
        <f t="shared" si="522"/>
        <v>-99</v>
      </c>
      <c r="Y3342" s="56">
        <f t="shared" si="523"/>
        <v>-99</v>
      </c>
      <c r="Z3342" s="56">
        <f t="shared" si="524"/>
        <v>-99</v>
      </c>
      <c r="AA3342" s="56">
        <f t="shared" si="525"/>
        <v>-99</v>
      </c>
      <c r="AB3342" s="56">
        <f t="shared" si="526"/>
        <v>-99</v>
      </c>
      <c r="AC3342" s="56">
        <f t="shared" si="527"/>
        <v>-99</v>
      </c>
      <c r="AD3342" s="3"/>
      <c r="AE3342" s="82">
        <f>IF(D3342=1, 'adjustment factor'!$D$4, IF(D3342=-9,-999,IF(D3342="",-999,0)))</f>
        <v>-999</v>
      </c>
      <c r="AF3342" s="82">
        <f>IF(F3342=1, 'adjustment factor'!$D$5, IF(F3342=-9,-999,IF(F3342="",-999,0)))</f>
        <v>-999</v>
      </c>
      <c r="AG3342" s="82">
        <f>IF(E3342=1, 'adjustment factor'!$D$6, IF(E3342=-9,-999,IF(E3342="",-999,0)))</f>
        <v>-999</v>
      </c>
      <c r="AH3342" s="82">
        <f>IF(K3342&gt;=45,'adjustment factor'!$D$7,IF(K3342=-9,-1200,IF(K3342="",-1200,0)))</f>
        <v>-1200</v>
      </c>
      <c r="AI3342" s="82">
        <f>IF(L3342=1, 'adjustment factor'!$D$8, IF(L3342=-9,-999,IF(L3342="",-999,0)))</f>
        <v>-999</v>
      </c>
      <c r="AJ3342" s="82">
        <f>IF(AND(M3342&gt;=1,M3342&lt;=4),'adjustment factor'!$D$9,IF(M3342=-9,-999,IF(M3342=98,-999,IF(M3342=99,-999,IF(M3342="",-999,0)))))</f>
        <v>-999</v>
      </c>
      <c r="AK3342" s="82">
        <f>IF(H3342=1, 'adjustment factor'!$D$10, IF(H3342=-9,-999,IF(H3342="",-999,0)))</f>
        <v>-999</v>
      </c>
      <c r="AL3342" s="82">
        <f>IF(G3342=1, 'adjustment factor'!$D$11, IF(G3342=-9,-999,IF(G3342="",-999,0)))</f>
        <v>-999</v>
      </c>
      <c r="AM3342" s="82">
        <f>IF(I3342=1, 'adjustment factor'!$D$12, IF(I3342=-9,-999,IF(I3342="",-999,0)))</f>
        <v>-999</v>
      </c>
      <c r="AN3342" s="82">
        <f>IF(J3342=1, 'adjustment factor'!$D$13, IF(J3342=-9,-999,IF(J3342="",-999,0)))</f>
        <v>-999</v>
      </c>
      <c r="AO3342" s="82" t="str">
        <f t="shared" si="528"/>
        <v>-999</v>
      </c>
      <c r="AP3342" s="82" t="str">
        <f t="shared" si="529"/>
        <v>MISSING</v>
      </c>
    </row>
    <row r="3343" spans="2:42">
      <c r="B3343" s="207"/>
      <c r="C3343" s="35">
        <v>3339</v>
      </c>
      <c r="D3343" s="161"/>
      <c r="E3343" s="161"/>
      <c r="F3343" s="161"/>
      <c r="G3343" s="161"/>
      <c r="H3343" s="161"/>
      <c r="I3343" s="161"/>
      <c r="J3343" s="161"/>
      <c r="K3343" s="161"/>
      <c r="L3343" s="161"/>
      <c r="M3343" s="161"/>
      <c r="N3343" s="171"/>
      <c r="O3343" s="171"/>
      <c r="P3343" s="171"/>
      <c r="Q3343" s="171"/>
      <c r="R3343" s="171"/>
      <c r="S3343" s="171"/>
      <c r="T3343" s="208" t="str">
        <f t="shared" si="520"/>
        <v>MISSING</v>
      </c>
      <c r="U3343" s="208" t="str">
        <f t="shared" si="521"/>
        <v>MISSING</v>
      </c>
      <c r="X3343" s="56">
        <f t="shared" si="522"/>
        <v>-99</v>
      </c>
      <c r="Y3343" s="56">
        <f t="shared" si="523"/>
        <v>-99</v>
      </c>
      <c r="Z3343" s="56">
        <f t="shared" si="524"/>
        <v>-99</v>
      </c>
      <c r="AA3343" s="56">
        <f t="shared" si="525"/>
        <v>-99</v>
      </c>
      <c r="AB3343" s="56">
        <f t="shared" si="526"/>
        <v>-99</v>
      </c>
      <c r="AC3343" s="56">
        <f t="shared" si="527"/>
        <v>-99</v>
      </c>
      <c r="AD3343" s="3"/>
      <c r="AE3343" s="82">
        <f>IF(D3343=1, 'adjustment factor'!$D$4, IF(D3343=-9,-999,IF(D3343="",-999,0)))</f>
        <v>-999</v>
      </c>
      <c r="AF3343" s="82">
        <f>IF(F3343=1, 'adjustment factor'!$D$5, IF(F3343=-9,-999,IF(F3343="",-999,0)))</f>
        <v>-999</v>
      </c>
      <c r="AG3343" s="82">
        <f>IF(E3343=1, 'adjustment factor'!$D$6, IF(E3343=-9,-999,IF(E3343="",-999,0)))</f>
        <v>-999</v>
      </c>
      <c r="AH3343" s="82">
        <f>IF(K3343&gt;=45,'adjustment factor'!$D$7,IF(K3343=-9,-1200,IF(K3343="",-1200,0)))</f>
        <v>-1200</v>
      </c>
      <c r="AI3343" s="82">
        <f>IF(L3343=1, 'adjustment factor'!$D$8, IF(L3343=-9,-999,IF(L3343="",-999,0)))</f>
        <v>-999</v>
      </c>
      <c r="AJ3343" s="82">
        <f>IF(AND(M3343&gt;=1,M3343&lt;=4),'adjustment factor'!$D$9,IF(M3343=-9,-999,IF(M3343=98,-999,IF(M3343=99,-999,IF(M3343="",-999,0)))))</f>
        <v>-999</v>
      </c>
      <c r="AK3343" s="82">
        <f>IF(H3343=1, 'adjustment factor'!$D$10, IF(H3343=-9,-999,IF(H3343="",-999,0)))</f>
        <v>-999</v>
      </c>
      <c r="AL3343" s="82">
        <f>IF(G3343=1, 'adjustment factor'!$D$11, IF(G3343=-9,-999,IF(G3343="",-999,0)))</f>
        <v>-999</v>
      </c>
      <c r="AM3343" s="82">
        <f>IF(I3343=1, 'adjustment factor'!$D$12, IF(I3343=-9,-999,IF(I3343="",-999,0)))</f>
        <v>-999</v>
      </c>
      <c r="AN3343" s="82">
        <f>IF(J3343=1, 'adjustment factor'!$D$13, IF(J3343=-9,-999,IF(J3343="",-999,0)))</f>
        <v>-999</v>
      </c>
      <c r="AO3343" s="82" t="str">
        <f t="shared" si="528"/>
        <v>-999</v>
      </c>
      <c r="AP3343" s="82" t="str">
        <f t="shared" si="529"/>
        <v>MISSING</v>
      </c>
    </row>
    <row r="3344" spans="2:42">
      <c r="B3344" s="207"/>
      <c r="C3344" s="35">
        <v>3340</v>
      </c>
      <c r="D3344" s="161"/>
      <c r="E3344" s="161"/>
      <c r="F3344" s="161"/>
      <c r="G3344" s="161"/>
      <c r="H3344" s="161"/>
      <c r="I3344" s="161"/>
      <c r="J3344" s="161"/>
      <c r="K3344" s="161"/>
      <c r="L3344" s="161"/>
      <c r="M3344" s="161"/>
      <c r="N3344" s="171"/>
      <c r="O3344" s="171"/>
      <c r="P3344" s="171"/>
      <c r="Q3344" s="171"/>
      <c r="R3344" s="171"/>
      <c r="S3344" s="171"/>
      <c r="T3344" s="208" t="str">
        <f t="shared" si="520"/>
        <v>MISSING</v>
      </c>
      <c r="U3344" s="208" t="str">
        <f t="shared" si="521"/>
        <v>MISSING</v>
      </c>
      <c r="X3344" s="56">
        <f t="shared" si="522"/>
        <v>-99</v>
      </c>
      <c r="Y3344" s="56">
        <f t="shared" si="523"/>
        <v>-99</v>
      </c>
      <c r="Z3344" s="56">
        <f t="shared" si="524"/>
        <v>-99</v>
      </c>
      <c r="AA3344" s="56">
        <f t="shared" si="525"/>
        <v>-99</v>
      </c>
      <c r="AB3344" s="56">
        <f t="shared" si="526"/>
        <v>-99</v>
      </c>
      <c r="AC3344" s="56">
        <f t="shared" si="527"/>
        <v>-99</v>
      </c>
      <c r="AD3344" s="3"/>
      <c r="AE3344" s="82">
        <f>IF(D3344=1, 'adjustment factor'!$D$4, IF(D3344=-9,-999,IF(D3344="",-999,0)))</f>
        <v>-999</v>
      </c>
      <c r="AF3344" s="82">
        <f>IF(F3344=1, 'adjustment factor'!$D$5, IF(F3344=-9,-999,IF(F3344="",-999,0)))</f>
        <v>-999</v>
      </c>
      <c r="AG3344" s="82">
        <f>IF(E3344=1, 'adjustment factor'!$D$6, IF(E3344=-9,-999,IF(E3344="",-999,0)))</f>
        <v>-999</v>
      </c>
      <c r="AH3344" s="82">
        <f>IF(K3344&gt;=45,'adjustment factor'!$D$7,IF(K3344=-9,-1200,IF(K3344="",-1200,0)))</f>
        <v>-1200</v>
      </c>
      <c r="AI3344" s="82">
        <f>IF(L3344=1, 'adjustment factor'!$D$8, IF(L3344=-9,-999,IF(L3344="",-999,0)))</f>
        <v>-999</v>
      </c>
      <c r="AJ3344" s="82">
        <f>IF(AND(M3344&gt;=1,M3344&lt;=4),'adjustment factor'!$D$9,IF(M3344=-9,-999,IF(M3344=98,-999,IF(M3344=99,-999,IF(M3344="",-999,0)))))</f>
        <v>-999</v>
      </c>
      <c r="AK3344" s="82">
        <f>IF(H3344=1, 'adjustment factor'!$D$10, IF(H3344=-9,-999,IF(H3344="",-999,0)))</f>
        <v>-999</v>
      </c>
      <c r="AL3344" s="82">
        <f>IF(G3344=1, 'adjustment factor'!$D$11, IF(G3344=-9,-999,IF(G3344="",-999,0)))</f>
        <v>-999</v>
      </c>
      <c r="AM3344" s="82">
        <f>IF(I3344=1, 'adjustment factor'!$D$12, IF(I3344=-9,-999,IF(I3344="",-999,0)))</f>
        <v>-999</v>
      </c>
      <c r="AN3344" s="82">
        <f>IF(J3344=1, 'adjustment factor'!$D$13, IF(J3344=-9,-999,IF(J3344="",-999,0)))</f>
        <v>-999</v>
      </c>
      <c r="AO3344" s="82" t="str">
        <f t="shared" si="528"/>
        <v>-999</v>
      </c>
      <c r="AP3344" s="82" t="str">
        <f t="shared" si="529"/>
        <v>MISSING</v>
      </c>
    </row>
    <row r="3345" spans="2:42">
      <c r="B3345" s="207"/>
      <c r="C3345" s="35">
        <v>3341</v>
      </c>
      <c r="D3345" s="161"/>
      <c r="E3345" s="161"/>
      <c r="F3345" s="161"/>
      <c r="G3345" s="161"/>
      <c r="H3345" s="161"/>
      <c r="I3345" s="161"/>
      <c r="J3345" s="161"/>
      <c r="K3345" s="161"/>
      <c r="L3345" s="161"/>
      <c r="M3345" s="161"/>
      <c r="N3345" s="171"/>
      <c r="O3345" s="171"/>
      <c r="P3345" s="171"/>
      <c r="Q3345" s="171"/>
      <c r="R3345" s="171"/>
      <c r="S3345" s="171"/>
      <c r="T3345" s="208" t="str">
        <f t="shared" si="520"/>
        <v>MISSING</v>
      </c>
      <c r="U3345" s="208" t="str">
        <f t="shared" si="521"/>
        <v>MISSING</v>
      </c>
      <c r="X3345" s="56">
        <f t="shared" si="522"/>
        <v>-99</v>
      </c>
      <c r="Y3345" s="56">
        <f t="shared" si="523"/>
        <v>-99</v>
      </c>
      <c r="Z3345" s="56">
        <f t="shared" si="524"/>
        <v>-99</v>
      </c>
      <c r="AA3345" s="56">
        <f t="shared" si="525"/>
        <v>-99</v>
      </c>
      <c r="AB3345" s="56">
        <f t="shared" si="526"/>
        <v>-99</v>
      </c>
      <c r="AC3345" s="56">
        <f t="shared" si="527"/>
        <v>-99</v>
      </c>
      <c r="AD3345" s="3"/>
      <c r="AE3345" s="82">
        <f>IF(D3345=1, 'adjustment factor'!$D$4, IF(D3345=-9,-999,IF(D3345="",-999,0)))</f>
        <v>-999</v>
      </c>
      <c r="AF3345" s="82">
        <f>IF(F3345=1, 'adjustment factor'!$D$5, IF(F3345=-9,-999,IF(F3345="",-999,0)))</f>
        <v>-999</v>
      </c>
      <c r="AG3345" s="82">
        <f>IF(E3345=1, 'adjustment factor'!$D$6, IF(E3345=-9,-999,IF(E3345="",-999,0)))</f>
        <v>-999</v>
      </c>
      <c r="AH3345" s="82">
        <f>IF(K3345&gt;=45,'adjustment factor'!$D$7,IF(K3345=-9,-1200,IF(K3345="",-1200,0)))</f>
        <v>-1200</v>
      </c>
      <c r="AI3345" s="82">
        <f>IF(L3345=1, 'adjustment factor'!$D$8, IF(L3345=-9,-999,IF(L3345="",-999,0)))</f>
        <v>-999</v>
      </c>
      <c r="AJ3345" s="82">
        <f>IF(AND(M3345&gt;=1,M3345&lt;=4),'adjustment factor'!$D$9,IF(M3345=-9,-999,IF(M3345=98,-999,IF(M3345=99,-999,IF(M3345="",-999,0)))))</f>
        <v>-999</v>
      </c>
      <c r="AK3345" s="82">
        <f>IF(H3345=1, 'adjustment factor'!$D$10, IF(H3345=-9,-999,IF(H3345="",-999,0)))</f>
        <v>-999</v>
      </c>
      <c r="AL3345" s="82">
        <f>IF(G3345=1, 'adjustment factor'!$D$11, IF(G3345=-9,-999,IF(G3345="",-999,0)))</f>
        <v>-999</v>
      </c>
      <c r="AM3345" s="82">
        <f>IF(I3345=1, 'adjustment factor'!$D$12, IF(I3345=-9,-999,IF(I3345="",-999,0)))</f>
        <v>-999</v>
      </c>
      <c r="AN3345" s="82">
        <f>IF(J3345=1, 'adjustment factor'!$D$13, IF(J3345=-9,-999,IF(J3345="",-999,0)))</f>
        <v>-999</v>
      </c>
      <c r="AO3345" s="82" t="str">
        <f t="shared" si="528"/>
        <v>-999</v>
      </c>
      <c r="AP3345" s="82" t="str">
        <f t="shared" si="529"/>
        <v>MISSING</v>
      </c>
    </row>
    <row r="3346" spans="2:42">
      <c r="B3346" s="207"/>
      <c r="C3346" s="35">
        <v>3342</v>
      </c>
      <c r="D3346" s="161"/>
      <c r="E3346" s="161"/>
      <c r="F3346" s="161"/>
      <c r="G3346" s="161"/>
      <c r="H3346" s="161"/>
      <c r="I3346" s="161"/>
      <c r="J3346" s="161"/>
      <c r="K3346" s="161"/>
      <c r="L3346" s="161"/>
      <c r="M3346" s="161"/>
      <c r="N3346" s="171"/>
      <c r="O3346" s="171"/>
      <c r="P3346" s="171"/>
      <c r="Q3346" s="171"/>
      <c r="R3346" s="171"/>
      <c r="S3346" s="171"/>
      <c r="T3346" s="208" t="str">
        <f t="shared" si="520"/>
        <v>MISSING</v>
      </c>
      <c r="U3346" s="208" t="str">
        <f t="shared" si="521"/>
        <v>MISSING</v>
      </c>
      <c r="X3346" s="56">
        <f t="shared" si="522"/>
        <v>-99</v>
      </c>
      <c r="Y3346" s="56">
        <f t="shared" si="523"/>
        <v>-99</v>
      </c>
      <c r="Z3346" s="56">
        <f t="shared" si="524"/>
        <v>-99</v>
      </c>
      <c r="AA3346" s="56">
        <f t="shared" si="525"/>
        <v>-99</v>
      </c>
      <c r="AB3346" s="56">
        <f t="shared" si="526"/>
        <v>-99</v>
      </c>
      <c r="AC3346" s="56">
        <f t="shared" si="527"/>
        <v>-99</v>
      </c>
      <c r="AD3346" s="3"/>
      <c r="AE3346" s="82">
        <f>IF(D3346=1, 'adjustment factor'!$D$4, IF(D3346=-9,-999,IF(D3346="",-999,0)))</f>
        <v>-999</v>
      </c>
      <c r="AF3346" s="82">
        <f>IF(F3346=1, 'adjustment factor'!$D$5, IF(F3346=-9,-999,IF(F3346="",-999,0)))</f>
        <v>-999</v>
      </c>
      <c r="AG3346" s="82">
        <f>IF(E3346=1, 'adjustment factor'!$D$6, IF(E3346=-9,-999,IF(E3346="",-999,0)))</f>
        <v>-999</v>
      </c>
      <c r="AH3346" s="82">
        <f>IF(K3346&gt;=45,'adjustment factor'!$D$7,IF(K3346=-9,-1200,IF(K3346="",-1200,0)))</f>
        <v>-1200</v>
      </c>
      <c r="AI3346" s="82">
        <f>IF(L3346=1, 'adjustment factor'!$D$8, IF(L3346=-9,-999,IF(L3346="",-999,0)))</f>
        <v>-999</v>
      </c>
      <c r="AJ3346" s="82">
        <f>IF(AND(M3346&gt;=1,M3346&lt;=4),'adjustment factor'!$D$9,IF(M3346=-9,-999,IF(M3346=98,-999,IF(M3346=99,-999,IF(M3346="",-999,0)))))</f>
        <v>-999</v>
      </c>
      <c r="AK3346" s="82">
        <f>IF(H3346=1, 'adjustment factor'!$D$10, IF(H3346=-9,-999,IF(H3346="",-999,0)))</f>
        <v>-999</v>
      </c>
      <c r="AL3346" s="82">
        <f>IF(G3346=1, 'adjustment factor'!$D$11, IF(G3346=-9,-999,IF(G3346="",-999,0)))</f>
        <v>-999</v>
      </c>
      <c r="AM3346" s="82">
        <f>IF(I3346=1, 'adjustment factor'!$D$12, IF(I3346=-9,-999,IF(I3346="",-999,0)))</f>
        <v>-999</v>
      </c>
      <c r="AN3346" s="82">
        <f>IF(J3346=1, 'adjustment factor'!$D$13, IF(J3346=-9,-999,IF(J3346="",-999,0)))</f>
        <v>-999</v>
      </c>
      <c r="AO3346" s="82" t="str">
        <f t="shared" si="528"/>
        <v>-999</v>
      </c>
      <c r="AP3346" s="82" t="str">
        <f t="shared" si="529"/>
        <v>MISSING</v>
      </c>
    </row>
    <row r="3347" spans="2:42">
      <c r="B3347" s="207"/>
      <c r="C3347" s="35">
        <v>3343</v>
      </c>
      <c r="D3347" s="161"/>
      <c r="E3347" s="161"/>
      <c r="F3347" s="161"/>
      <c r="G3347" s="161"/>
      <c r="H3347" s="161"/>
      <c r="I3347" s="161"/>
      <c r="J3347" s="161"/>
      <c r="K3347" s="161"/>
      <c r="L3347" s="161"/>
      <c r="M3347" s="161"/>
      <c r="N3347" s="171"/>
      <c r="O3347" s="171"/>
      <c r="P3347" s="171"/>
      <c r="Q3347" s="171"/>
      <c r="R3347" s="171"/>
      <c r="S3347" s="171"/>
      <c r="T3347" s="208" t="str">
        <f t="shared" si="520"/>
        <v>MISSING</v>
      </c>
      <c r="U3347" s="208" t="str">
        <f t="shared" si="521"/>
        <v>MISSING</v>
      </c>
      <c r="X3347" s="56">
        <f t="shared" si="522"/>
        <v>-99</v>
      </c>
      <c r="Y3347" s="56">
        <f t="shared" si="523"/>
        <v>-99</v>
      </c>
      <c r="Z3347" s="56">
        <f t="shared" si="524"/>
        <v>-99</v>
      </c>
      <c r="AA3347" s="56">
        <f t="shared" si="525"/>
        <v>-99</v>
      </c>
      <c r="AB3347" s="56">
        <f t="shared" si="526"/>
        <v>-99</v>
      </c>
      <c r="AC3347" s="56">
        <f t="shared" si="527"/>
        <v>-99</v>
      </c>
      <c r="AD3347" s="3"/>
      <c r="AE3347" s="82">
        <f>IF(D3347=1, 'adjustment factor'!$D$4, IF(D3347=-9,-999,IF(D3347="",-999,0)))</f>
        <v>-999</v>
      </c>
      <c r="AF3347" s="82">
        <f>IF(F3347=1, 'adjustment factor'!$D$5, IF(F3347=-9,-999,IF(F3347="",-999,0)))</f>
        <v>-999</v>
      </c>
      <c r="AG3347" s="82">
        <f>IF(E3347=1, 'adjustment factor'!$D$6, IF(E3347=-9,-999,IF(E3347="",-999,0)))</f>
        <v>-999</v>
      </c>
      <c r="AH3347" s="82">
        <f>IF(K3347&gt;=45,'adjustment factor'!$D$7,IF(K3347=-9,-1200,IF(K3347="",-1200,0)))</f>
        <v>-1200</v>
      </c>
      <c r="AI3347" s="82">
        <f>IF(L3347=1, 'adjustment factor'!$D$8, IF(L3347=-9,-999,IF(L3347="",-999,0)))</f>
        <v>-999</v>
      </c>
      <c r="AJ3347" s="82">
        <f>IF(AND(M3347&gt;=1,M3347&lt;=4),'adjustment factor'!$D$9,IF(M3347=-9,-999,IF(M3347=98,-999,IF(M3347=99,-999,IF(M3347="",-999,0)))))</f>
        <v>-999</v>
      </c>
      <c r="AK3347" s="82">
        <f>IF(H3347=1, 'adjustment factor'!$D$10, IF(H3347=-9,-999,IF(H3347="",-999,0)))</f>
        <v>-999</v>
      </c>
      <c r="AL3347" s="82">
        <f>IF(G3347=1, 'adjustment factor'!$D$11, IF(G3347=-9,-999,IF(G3347="",-999,0)))</f>
        <v>-999</v>
      </c>
      <c r="AM3347" s="82">
        <f>IF(I3347=1, 'adjustment factor'!$D$12, IF(I3347=-9,-999,IF(I3347="",-999,0)))</f>
        <v>-999</v>
      </c>
      <c r="AN3347" s="82">
        <f>IF(J3347=1, 'adjustment factor'!$D$13, IF(J3347=-9,-999,IF(J3347="",-999,0)))</f>
        <v>-999</v>
      </c>
      <c r="AO3347" s="82" t="str">
        <f t="shared" si="528"/>
        <v>-999</v>
      </c>
      <c r="AP3347" s="82" t="str">
        <f t="shared" si="529"/>
        <v>MISSING</v>
      </c>
    </row>
    <row r="3348" spans="2:42">
      <c r="B3348" s="207"/>
      <c r="C3348" s="35">
        <v>3344</v>
      </c>
      <c r="D3348" s="161"/>
      <c r="E3348" s="161"/>
      <c r="F3348" s="161"/>
      <c r="G3348" s="161"/>
      <c r="H3348" s="161"/>
      <c r="I3348" s="161"/>
      <c r="J3348" s="161"/>
      <c r="K3348" s="161"/>
      <c r="L3348" s="161"/>
      <c r="M3348" s="161"/>
      <c r="N3348" s="171"/>
      <c r="O3348" s="171"/>
      <c r="P3348" s="171"/>
      <c r="Q3348" s="171"/>
      <c r="R3348" s="171"/>
      <c r="S3348" s="171"/>
      <c r="T3348" s="208" t="str">
        <f t="shared" si="520"/>
        <v>MISSING</v>
      </c>
      <c r="U3348" s="208" t="str">
        <f t="shared" si="521"/>
        <v>MISSING</v>
      </c>
      <c r="X3348" s="56">
        <f t="shared" si="522"/>
        <v>-99</v>
      </c>
      <c r="Y3348" s="56">
        <f t="shared" si="523"/>
        <v>-99</v>
      </c>
      <c r="Z3348" s="56">
        <f t="shared" si="524"/>
        <v>-99</v>
      </c>
      <c r="AA3348" s="56">
        <f t="shared" si="525"/>
        <v>-99</v>
      </c>
      <c r="AB3348" s="56">
        <f t="shared" si="526"/>
        <v>-99</v>
      </c>
      <c r="AC3348" s="56">
        <f t="shared" si="527"/>
        <v>-99</v>
      </c>
      <c r="AD3348" s="3"/>
      <c r="AE3348" s="82">
        <f>IF(D3348=1, 'adjustment factor'!$D$4, IF(D3348=-9,-999,IF(D3348="",-999,0)))</f>
        <v>-999</v>
      </c>
      <c r="AF3348" s="82">
        <f>IF(F3348=1, 'adjustment factor'!$D$5, IF(F3348=-9,-999,IF(F3348="",-999,0)))</f>
        <v>-999</v>
      </c>
      <c r="AG3348" s="82">
        <f>IF(E3348=1, 'adjustment factor'!$D$6, IF(E3348=-9,-999,IF(E3348="",-999,0)))</f>
        <v>-999</v>
      </c>
      <c r="AH3348" s="82">
        <f>IF(K3348&gt;=45,'adjustment factor'!$D$7,IF(K3348=-9,-1200,IF(K3348="",-1200,0)))</f>
        <v>-1200</v>
      </c>
      <c r="AI3348" s="82">
        <f>IF(L3348=1, 'adjustment factor'!$D$8, IF(L3348=-9,-999,IF(L3348="",-999,0)))</f>
        <v>-999</v>
      </c>
      <c r="AJ3348" s="82">
        <f>IF(AND(M3348&gt;=1,M3348&lt;=4),'adjustment factor'!$D$9,IF(M3348=-9,-999,IF(M3348=98,-999,IF(M3348=99,-999,IF(M3348="",-999,0)))))</f>
        <v>-999</v>
      </c>
      <c r="AK3348" s="82">
        <f>IF(H3348=1, 'adjustment factor'!$D$10, IF(H3348=-9,-999,IF(H3348="",-999,0)))</f>
        <v>-999</v>
      </c>
      <c r="AL3348" s="82">
        <f>IF(G3348=1, 'adjustment factor'!$D$11, IF(G3348=-9,-999,IF(G3348="",-999,0)))</f>
        <v>-999</v>
      </c>
      <c r="AM3348" s="82">
        <f>IF(I3348=1, 'adjustment factor'!$D$12, IF(I3348=-9,-999,IF(I3348="",-999,0)))</f>
        <v>-999</v>
      </c>
      <c r="AN3348" s="82">
        <f>IF(J3348=1, 'adjustment factor'!$D$13, IF(J3348=-9,-999,IF(J3348="",-999,0)))</f>
        <v>-999</v>
      </c>
      <c r="AO3348" s="82" t="str">
        <f t="shared" si="528"/>
        <v>-999</v>
      </c>
      <c r="AP3348" s="82" t="str">
        <f t="shared" si="529"/>
        <v>MISSING</v>
      </c>
    </row>
    <row r="3349" spans="2:42">
      <c r="B3349" s="207"/>
      <c r="C3349" s="35">
        <v>3345</v>
      </c>
      <c r="D3349" s="161"/>
      <c r="E3349" s="161"/>
      <c r="F3349" s="161"/>
      <c r="G3349" s="161"/>
      <c r="H3349" s="161"/>
      <c r="I3349" s="161"/>
      <c r="J3349" s="161"/>
      <c r="K3349" s="161"/>
      <c r="L3349" s="161"/>
      <c r="M3349" s="161"/>
      <c r="N3349" s="171"/>
      <c r="O3349" s="171"/>
      <c r="P3349" s="171"/>
      <c r="Q3349" s="171"/>
      <c r="R3349" s="171"/>
      <c r="S3349" s="171"/>
      <c r="T3349" s="208" t="str">
        <f t="shared" ref="T3349:T3412" si="530">IF(SUM(X3349:AC3349)&gt;-0.01, SUM(X3349:AC3349), "MISSING")</f>
        <v>MISSING</v>
      </c>
      <c r="U3349" s="208" t="str">
        <f t="shared" ref="U3349:U3412" si="531">IF(AP3349="MISSING","MISSING", 3.88+0.604*T3349+0.055*(T3349^2)-AP3349)</f>
        <v>MISSING</v>
      </c>
      <c r="X3349" s="56">
        <f t="shared" ref="X3349:X3412" si="532">IF(N3349&gt;0,((N3349-3)*-1),-99)</f>
        <v>-99</v>
      </c>
      <c r="Y3349" s="56">
        <f t="shared" ref="Y3349:Y3412" si="533">IF(O3349&gt;0,((O3349-3)*-1),-99)</f>
        <v>-99</v>
      </c>
      <c r="Z3349" s="56">
        <f t="shared" ref="Z3349:Z3412" si="534">IF(P3349&gt;0,((P3349-3)*-1),-99)</f>
        <v>-99</v>
      </c>
      <c r="AA3349" s="56">
        <f t="shared" ref="AA3349:AA3412" si="535">IF(Q3349&gt;0,((Q3349-3)*-1),-99)</f>
        <v>-99</v>
      </c>
      <c r="AB3349" s="56">
        <f t="shared" ref="AB3349:AB3412" si="536">IF(R3349&gt;0,((R3349-3)*-1),-99)</f>
        <v>-99</v>
      </c>
      <c r="AC3349" s="56">
        <f t="shared" ref="AC3349:AC3412" si="537">IF(S3349&gt;0,((S3349-3)*-1),-99)</f>
        <v>-99</v>
      </c>
      <c r="AD3349" s="3"/>
      <c r="AE3349" s="82">
        <f>IF(D3349=1, 'adjustment factor'!$D$4, IF(D3349=-9,-999,IF(D3349="",-999,0)))</f>
        <v>-999</v>
      </c>
      <c r="AF3349" s="82">
        <f>IF(F3349=1, 'adjustment factor'!$D$5, IF(F3349=-9,-999,IF(F3349="",-999,0)))</f>
        <v>-999</v>
      </c>
      <c r="AG3349" s="82">
        <f>IF(E3349=1, 'adjustment factor'!$D$6, IF(E3349=-9,-999,IF(E3349="",-999,0)))</f>
        <v>-999</v>
      </c>
      <c r="AH3349" s="82">
        <f>IF(K3349&gt;=45,'adjustment factor'!$D$7,IF(K3349=-9,-1200,IF(K3349="",-1200,0)))</f>
        <v>-1200</v>
      </c>
      <c r="AI3349" s="82">
        <f>IF(L3349=1, 'adjustment factor'!$D$8, IF(L3349=-9,-999,IF(L3349="",-999,0)))</f>
        <v>-999</v>
      </c>
      <c r="AJ3349" s="82">
        <f>IF(AND(M3349&gt;=1,M3349&lt;=4),'adjustment factor'!$D$9,IF(M3349=-9,-999,IF(M3349=98,-999,IF(M3349=99,-999,IF(M3349="",-999,0)))))</f>
        <v>-999</v>
      </c>
      <c r="AK3349" s="82">
        <f>IF(H3349=1, 'adjustment factor'!$D$10, IF(H3349=-9,-999,IF(H3349="",-999,0)))</f>
        <v>-999</v>
      </c>
      <c r="AL3349" s="82">
        <f>IF(G3349=1, 'adjustment factor'!$D$11, IF(G3349=-9,-999,IF(G3349="",-999,0)))</f>
        <v>-999</v>
      </c>
      <c r="AM3349" s="82">
        <f>IF(I3349=1, 'adjustment factor'!$D$12, IF(I3349=-9,-999,IF(I3349="",-999,0)))</f>
        <v>-999</v>
      </c>
      <c r="AN3349" s="82">
        <f>IF(J3349=1, 'adjustment factor'!$D$13, IF(J3349=-9,-999,IF(J3349="",-999,0)))</f>
        <v>-999</v>
      </c>
      <c r="AO3349" s="82" t="str">
        <f t="shared" ref="AO3349:AO3412" si="538">IF(-AE3349-AF3349-AG3349-AH3349+AI3349+AJ3349-AK3349-AL3349-AM3349-AN3349&lt;3, -AE3349-AF3349-AG3349-AH3349+AI3349+AJ3349-AK3349-AL3349-AM3349-AN3349, "-999")</f>
        <v>-999</v>
      </c>
      <c r="AP3349" s="82" t="str">
        <f t="shared" ref="AP3349:AP3412" si="539">IF(AND(SUM(AE3349:AN3349)&gt;-1, (SUM(X3349:AC3349)&gt;-1)), 14.353-AE3349-AF3349-AG3349-AH3349+AI3349+AJ3349-AK3349-AL3349-AM3349-AN3349, "MISSING")</f>
        <v>MISSING</v>
      </c>
    </row>
    <row r="3350" spans="2:42">
      <c r="B3350" s="207"/>
      <c r="C3350" s="35">
        <v>3346</v>
      </c>
      <c r="D3350" s="161"/>
      <c r="E3350" s="161"/>
      <c r="F3350" s="161"/>
      <c r="G3350" s="161"/>
      <c r="H3350" s="161"/>
      <c r="I3350" s="161"/>
      <c r="J3350" s="161"/>
      <c r="K3350" s="161"/>
      <c r="L3350" s="161"/>
      <c r="M3350" s="161"/>
      <c r="N3350" s="171"/>
      <c r="O3350" s="171"/>
      <c r="P3350" s="171"/>
      <c r="Q3350" s="171"/>
      <c r="R3350" s="171"/>
      <c r="S3350" s="171"/>
      <c r="T3350" s="208" t="str">
        <f t="shared" si="530"/>
        <v>MISSING</v>
      </c>
      <c r="U3350" s="208" t="str">
        <f t="shared" si="531"/>
        <v>MISSING</v>
      </c>
      <c r="X3350" s="56">
        <f t="shared" si="532"/>
        <v>-99</v>
      </c>
      <c r="Y3350" s="56">
        <f t="shared" si="533"/>
        <v>-99</v>
      </c>
      <c r="Z3350" s="56">
        <f t="shared" si="534"/>
        <v>-99</v>
      </c>
      <c r="AA3350" s="56">
        <f t="shared" si="535"/>
        <v>-99</v>
      </c>
      <c r="AB3350" s="56">
        <f t="shared" si="536"/>
        <v>-99</v>
      </c>
      <c r="AC3350" s="56">
        <f t="shared" si="537"/>
        <v>-99</v>
      </c>
      <c r="AD3350" s="3"/>
      <c r="AE3350" s="82">
        <f>IF(D3350=1, 'adjustment factor'!$D$4, IF(D3350=-9,-999,IF(D3350="",-999,0)))</f>
        <v>-999</v>
      </c>
      <c r="AF3350" s="82">
        <f>IF(F3350=1, 'adjustment factor'!$D$5, IF(F3350=-9,-999,IF(F3350="",-999,0)))</f>
        <v>-999</v>
      </c>
      <c r="AG3350" s="82">
        <f>IF(E3350=1, 'adjustment factor'!$D$6, IF(E3350=-9,-999,IF(E3350="",-999,0)))</f>
        <v>-999</v>
      </c>
      <c r="AH3350" s="82">
        <f>IF(K3350&gt;=45,'adjustment factor'!$D$7,IF(K3350=-9,-1200,IF(K3350="",-1200,0)))</f>
        <v>-1200</v>
      </c>
      <c r="AI3350" s="82">
        <f>IF(L3350=1, 'adjustment factor'!$D$8, IF(L3350=-9,-999,IF(L3350="",-999,0)))</f>
        <v>-999</v>
      </c>
      <c r="AJ3350" s="82">
        <f>IF(AND(M3350&gt;=1,M3350&lt;=4),'adjustment factor'!$D$9,IF(M3350=-9,-999,IF(M3350=98,-999,IF(M3350=99,-999,IF(M3350="",-999,0)))))</f>
        <v>-999</v>
      </c>
      <c r="AK3350" s="82">
        <f>IF(H3350=1, 'adjustment factor'!$D$10, IF(H3350=-9,-999,IF(H3350="",-999,0)))</f>
        <v>-999</v>
      </c>
      <c r="AL3350" s="82">
        <f>IF(G3350=1, 'adjustment factor'!$D$11, IF(G3350=-9,-999,IF(G3350="",-999,0)))</f>
        <v>-999</v>
      </c>
      <c r="AM3350" s="82">
        <f>IF(I3350=1, 'adjustment factor'!$D$12, IF(I3350=-9,-999,IF(I3350="",-999,0)))</f>
        <v>-999</v>
      </c>
      <c r="AN3350" s="82">
        <f>IF(J3350=1, 'adjustment factor'!$D$13, IF(J3350=-9,-999,IF(J3350="",-999,0)))</f>
        <v>-999</v>
      </c>
      <c r="AO3350" s="82" t="str">
        <f t="shared" si="538"/>
        <v>-999</v>
      </c>
      <c r="AP3350" s="82" t="str">
        <f t="shared" si="539"/>
        <v>MISSING</v>
      </c>
    </row>
    <row r="3351" spans="2:42">
      <c r="B3351" s="207"/>
      <c r="C3351" s="35">
        <v>3347</v>
      </c>
      <c r="D3351" s="161"/>
      <c r="E3351" s="161"/>
      <c r="F3351" s="161"/>
      <c r="G3351" s="161"/>
      <c r="H3351" s="161"/>
      <c r="I3351" s="161"/>
      <c r="J3351" s="161"/>
      <c r="K3351" s="161"/>
      <c r="L3351" s="161"/>
      <c r="M3351" s="161"/>
      <c r="N3351" s="171"/>
      <c r="O3351" s="171"/>
      <c r="P3351" s="171"/>
      <c r="Q3351" s="171"/>
      <c r="R3351" s="171"/>
      <c r="S3351" s="171"/>
      <c r="T3351" s="208" t="str">
        <f t="shared" si="530"/>
        <v>MISSING</v>
      </c>
      <c r="U3351" s="208" t="str">
        <f t="shared" si="531"/>
        <v>MISSING</v>
      </c>
      <c r="X3351" s="56">
        <f t="shared" si="532"/>
        <v>-99</v>
      </c>
      <c r="Y3351" s="56">
        <f t="shared" si="533"/>
        <v>-99</v>
      </c>
      <c r="Z3351" s="56">
        <f t="shared" si="534"/>
        <v>-99</v>
      </c>
      <c r="AA3351" s="56">
        <f t="shared" si="535"/>
        <v>-99</v>
      </c>
      <c r="AB3351" s="56">
        <f t="shared" si="536"/>
        <v>-99</v>
      </c>
      <c r="AC3351" s="56">
        <f t="shared" si="537"/>
        <v>-99</v>
      </c>
      <c r="AD3351" s="3"/>
      <c r="AE3351" s="82">
        <f>IF(D3351=1, 'adjustment factor'!$D$4, IF(D3351=-9,-999,IF(D3351="",-999,0)))</f>
        <v>-999</v>
      </c>
      <c r="AF3351" s="82">
        <f>IF(F3351=1, 'adjustment factor'!$D$5, IF(F3351=-9,-999,IF(F3351="",-999,0)))</f>
        <v>-999</v>
      </c>
      <c r="AG3351" s="82">
        <f>IF(E3351=1, 'adjustment factor'!$D$6, IF(E3351=-9,-999,IF(E3351="",-999,0)))</f>
        <v>-999</v>
      </c>
      <c r="AH3351" s="82">
        <f>IF(K3351&gt;=45,'adjustment factor'!$D$7,IF(K3351=-9,-1200,IF(K3351="",-1200,0)))</f>
        <v>-1200</v>
      </c>
      <c r="AI3351" s="82">
        <f>IF(L3351=1, 'adjustment factor'!$D$8, IF(L3351=-9,-999,IF(L3351="",-999,0)))</f>
        <v>-999</v>
      </c>
      <c r="AJ3351" s="82">
        <f>IF(AND(M3351&gt;=1,M3351&lt;=4),'adjustment factor'!$D$9,IF(M3351=-9,-999,IF(M3351=98,-999,IF(M3351=99,-999,IF(M3351="",-999,0)))))</f>
        <v>-999</v>
      </c>
      <c r="AK3351" s="82">
        <f>IF(H3351=1, 'adjustment factor'!$D$10, IF(H3351=-9,-999,IF(H3351="",-999,0)))</f>
        <v>-999</v>
      </c>
      <c r="AL3351" s="82">
        <f>IF(G3351=1, 'adjustment factor'!$D$11, IF(G3351=-9,-999,IF(G3351="",-999,0)))</f>
        <v>-999</v>
      </c>
      <c r="AM3351" s="82">
        <f>IF(I3351=1, 'adjustment factor'!$D$12, IF(I3351=-9,-999,IF(I3351="",-999,0)))</f>
        <v>-999</v>
      </c>
      <c r="AN3351" s="82">
        <f>IF(J3351=1, 'adjustment factor'!$D$13, IF(J3351=-9,-999,IF(J3351="",-999,0)))</f>
        <v>-999</v>
      </c>
      <c r="AO3351" s="82" t="str">
        <f t="shared" si="538"/>
        <v>-999</v>
      </c>
      <c r="AP3351" s="82" t="str">
        <f t="shared" si="539"/>
        <v>MISSING</v>
      </c>
    </row>
    <row r="3352" spans="2:42">
      <c r="B3352" s="207"/>
      <c r="C3352" s="35">
        <v>3348</v>
      </c>
      <c r="D3352" s="161"/>
      <c r="E3352" s="161"/>
      <c r="F3352" s="161"/>
      <c r="G3352" s="161"/>
      <c r="H3352" s="161"/>
      <c r="I3352" s="161"/>
      <c r="J3352" s="161"/>
      <c r="K3352" s="161"/>
      <c r="L3352" s="161"/>
      <c r="M3352" s="161"/>
      <c r="N3352" s="171"/>
      <c r="O3352" s="171"/>
      <c r="P3352" s="171"/>
      <c r="Q3352" s="171"/>
      <c r="R3352" s="171"/>
      <c r="S3352" s="171"/>
      <c r="T3352" s="208" t="str">
        <f t="shared" si="530"/>
        <v>MISSING</v>
      </c>
      <c r="U3352" s="208" t="str">
        <f t="shared" si="531"/>
        <v>MISSING</v>
      </c>
      <c r="X3352" s="56">
        <f t="shared" si="532"/>
        <v>-99</v>
      </c>
      <c r="Y3352" s="56">
        <f t="shared" si="533"/>
        <v>-99</v>
      </c>
      <c r="Z3352" s="56">
        <f t="shared" si="534"/>
        <v>-99</v>
      </c>
      <c r="AA3352" s="56">
        <f t="shared" si="535"/>
        <v>-99</v>
      </c>
      <c r="AB3352" s="56">
        <f t="shared" si="536"/>
        <v>-99</v>
      </c>
      <c r="AC3352" s="56">
        <f t="shared" si="537"/>
        <v>-99</v>
      </c>
      <c r="AD3352" s="3"/>
      <c r="AE3352" s="82">
        <f>IF(D3352=1, 'adjustment factor'!$D$4, IF(D3352=-9,-999,IF(D3352="",-999,0)))</f>
        <v>-999</v>
      </c>
      <c r="AF3352" s="82">
        <f>IF(F3352=1, 'adjustment factor'!$D$5, IF(F3352=-9,-999,IF(F3352="",-999,0)))</f>
        <v>-999</v>
      </c>
      <c r="AG3352" s="82">
        <f>IF(E3352=1, 'adjustment factor'!$D$6, IF(E3352=-9,-999,IF(E3352="",-999,0)))</f>
        <v>-999</v>
      </c>
      <c r="AH3352" s="82">
        <f>IF(K3352&gt;=45,'adjustment factor'!$D$7,IF(K3352=-9,-1200,IF(K3352="",-1200,0)))</f>
        <v>-1200</v>
      </c>
      <c r="AI3352" s="82">
        <f>IF(L3352=1, 'adjustment factor'!$D$8, IF(L3352=-9,-999,IF(L3352="",-999,0)))</f>
        <v>-999</v>
      </c>
      <c r="AJ3352" s="82">
        <f>IF(AND(M3352&gt;=1,M3352&lt;=4),'adjustment factor'!$D$9,IF(M3352=-9,-999,IF(M3352=98,-999,IF(M3352=99,-999,IF(M3352="",-999,0)))))</f>
        <v>-999</v>
      </c>
      <c r="AK3352" s="82">
        <f>IF(H3352=1, 'adjustment factor'!$D$10, IF(H3352=-9,-999,IF(H3352="",-999,0)))</f>
        <v>-999</v>
      </c>
      <c r="AL3352" s="82">
        <f>IF(G3352=1, 'adjustment factor'!$D$11, IF(G3352=-9,-999,IF(G3352="",-999,0)))</f>
        <v>-999</v>
      </c>
      <c r="AM3352" s="82">
        <f>IF(I3352=1, 'adjustment factor'!$D$12, IF(I3352=-9,-999,IF(I3352="",-999,0)))</f>
        <v>-999</v>
      </c>
      <c r="AN3352" s="82">
        <f>IF(J3352=1, 'adjustment factor'!$D$13, IF(J3352=-9,-999,IF(J3352="",-999,0)))</f>
        <v>-999</v>
      </c>
      <c r="AO3352" s="82" t="str">
        <f t="shared" si="538"/>
        <v>-999</v>
      </c>
      <c r="AP3352" s="82" t="str">
        <f t="shared" si="539"/>
        <v>MISSING</v>
      </c>
    </row>
    <row r="3353" spans="2:42">
      <c r="B3353" s="207"/>
      <c r="C3353" s="35">
        <v>3349</v>
      </c>
      <c r="D3353" s="161"/>
      <c r="E3353" s="161"/>
      <c r="F3353" s="161"/>
      <c r="G3353" s="161"/>
      <c r="H3353" s="161"/>
      <c r="I3353" s="161"/>
      <c r="J3353" s="161"/>
      <c r="K3353" s="161"/>
      <c r="L3353" s="161"/>
      <c r="M3353" s="161"/>
      <c r="N3353" s="171"/>
      <c r="O3353" s="171"/>
      <c r="P3353" s="171"/>
      <c r="Q3353" s="171"/>
      <c r="R3353" s="171"/>
      <c r="S3353" s="171"/>
      <c r="T3353" s="208" t="str">
        <f t="shared" si="530"/>
        <v>MISSING</v>
      </c>
      <c r="U3353" s="208" t="str">
        <f t="shared" si="531"/>
        <v>MISSING</v>
      </c>
      <c r="X3353" s="56">
        <f t="shared" si="532"/>
        <v>-99</v>
      </c>
      <c r="Y3353" s="56">
        <f t="shared" si="533"/>
        <v>-99</v>
      </c>
      <c r="Z3353" s="56">
        <f t="shared" si="534"/>
        <v>-99</v>
      </c>
      <c r="AA3353" s="56">
        <f t="shared" si="535"/>
        <v>-99</v>
      </c>
      <c r="AB3353" s="56">
        <f t="shared" si="536"/>
        <v>-99</v>
      </c>
      <c r="AC3353" s="56">
        <f t="shared" si="537"/>
        <v>-99</v>
      </c>
      <c r="AD3353" s="3"/>
      <c r="AE3353" s="82">
        <f>IF(D3353=1, 'adjustment factor'!$D$4, IF(D3353=-9,-999,IF(D3353="",-999,0)))</f>
        <v>-999</v>
      </c>
      <c r="AF3353" s="82">
        <f>IF(F3353=1, 'adjustment factor'!$D$5, IF(F3353=-9,-999,IF(F3353="",-999,0)))</f>
        <v>-999</v>
      </c>
      <c r="AG3353" s="82">
        <f>IF(E3353=1, 'adjustment factor'!$D$6, IF(E3353=-9,-999,IF(E3353="",-999,0)))</f>
        <v>-999</v>
      </c>
      <c r="AH3353" s="82">
        <f>IF(K3353&gt;=45,'adjustment factor'!$D$7,IF(K3353=-9,-1200,IF(K3353="",-1200,0)))</f>
        <v>-1200</v>
      </c>
      <c r="AI3353" s="82">
        <f>IF(L3353=1, 'adjustment factor'!$D$8, IF(L3353=-9,-999,IF(L3353="",-999,0)))</f>
        <v>-999</v>
      </c>
      <c r="AJ3353" s="82">
        <f>IF(AND(M3353&gt;=1,M3353&lt;=4),'adjustment factor'!$D$9,IF(M3353=-9,-999,IF(M3353=98,-999,IF(M3353=99,-999,IF(M3353="",-999,0)))))</f>
        <v>-999</v>
      </c>
      <c r="AK3353" s="82">
        <f>IF(H3353=1, 'adjustment factor'!$D$10, IF(H3353=-9,-999,IF(H3353="",-999,0)))</f>
        <v>-999</v>
      </c>
      <c r="AL3353" s="82">
        <f>IF(G3353=1, 'adjustment factor'!$D$11, IF(G3353=-9,-999,IF(G3353="",-999,0)))</f>
        <v>-999</v>
      </c>
      <c r="AM3353" s="82">
        <f>IF(I3353=1, 'adjustment factor'!$D$12, IF(I3353=-9,-999,IF(I3353="",-999,0)))</f>
        <v>-999</v>
      </c>
      <c r="AN3353" s="82">
        <f>IF(J3353=1, 'adjustment factor'!$D$13, IF(J3353=-9,-999,IF(J3353="",-999,0)))</f>
        <v>-999</v>
      </c>
      <c r="AO3353" s="82" t="str">
        <f t="shared" si="538"/>
        <v>-999</v>
      </c>
      <c r="AP3353" s="82" t="str">
        <f t="shared" si="539"/>
        <v>MISSING</v>
      </c>
    </row>
    <row r="3354" spans="2:42">
      <c r="B3354" s="207"/>
      <c r="C3354" s="35">
        <v>3350</v>
      </c>
      <c r="D3354" s="161"/>
      <c r="E3354" s="161"/>
      <c r="F3354" s="161"/>
      <c r="G3354" s="161"/>
      <c r="H3354" s="161"/>
      <c r="I3354" s="161"/>
      <c r="J3354" s="161"/>
      <c r="K3354" s="161"/>
      <c r="L3354" s="161"/>
      <c r="M3354" s="161"/>
      <c r="N3354" s="171"/>
      <c r="O3354" s="171"/>
      <c r="P3354" s="171"/>
      <c r="Q3354" s="171"/>
      <c r="R3354" s="171"/>
      <c r="S3354" s="171"/>
      <c r="T3354" s="208" t="str">
        <f t="shared" si="530"/>
        <v>MISSING</v>
      </c>
      <c r="U3354" s="208" t="str">
        <f t="shared" si="531"/>
        <v>MISSING</v>
      </c>
      <c r="X3354" s="56">
        <f t="shared" si="532"/>
        <v>-99</v>
      </c>
      <c r="Y3354" s="56">
        <f t="shared" si="533"/>
        <v>-99</v>
      </c>
      <c r="Z3354" s="56">
        <f t="shared" si="534"/>
        <v>-99</v>
      </c>
      <c r="AA3354" s="56">
        <f t="shared" si="535"/>
        <v>-99</v>
      </c>
      <c r="AB3354" s="56">
        <f t="shared" si="536"/>
        <v>-99</v>
      </c>
      <c r="AC3354" s="56">
        <f t="shared" si="537"/>
        <v>-99</v>
      </c>
      <c r="AD3354" s="3"/>
      <c r="AE3354" s="82">
        <f>IF(D3354=1, 'adjustment factor'!$D$4, IF(D3354=-9,-999,IF(D3354="",-999,0)))</f>
        <v>-999</v>
      </c>
      <c r="AF3354" s="82">
        <f>IF(F3354=1, 'adjustment factor'!$D$5, IF(F3354=-9,-999,IF(F3354="",-999,0)))</f>
        <v>-999</v>
      </c>
      <c r="AG3354" s="82">
        <f>IF(E3354=1, 'adjustment factor'!$D$6, IF(E3354=-9,-999,IF(E3354="",-999,0)))</f>
        <v>-999</v>
      </c>
      <c r="AH3354" s="82">
        <f>IF(K3354&gt;=45,'adjustment factor'!$D$7,IF(K3354=-9,-1200,IF(K3354="",-1200,0)))</f>
        <v>-1200</v>
      </c>
      <c r="AI3354" s="82">
        <f>IF(L3354=1, 'adjustment factor'!$D$8, IF(L3354=-9,-999,IF(L3354="",-999,0)))</f>
        <v>-999</v>
      </c>
      <c r="AJ3354" s="82">
        <f>IF(AND(M3354&gt;=1,M3354&lt;=4),'adjustment factor'!$D$9,IF(M3354=-9,-999,IF(M3354=98,-999,IF(M3354=99,-999,IF(M3354="",-999,0)))))</f>
        <v>-999</v>
      </c>
      <c r="AK3354" s="82">
        <f>IF(H3354=1, 'adjustment factor'!$D$10, IF(H3354=-9,-999,IF(H3354="",-999,0)))</f>
        <v>-999</v>
      </c>
      <c r="AL3354" s="82">
        <f>IF(G3354=1, 'adjustment factor'!$D$11, IF(G3354=-9,-999,IF(G3354="",-999,0)))</f>
        <v>-999</v>
      </c>
      <c r="AM3354" s="82">
        <f>IF(I3354=1, 'adjustment factor'!$D$12, IF(I3354=-9,-999,IF(I3354="",-999,0)))</f>
        <v>-999</v>
      </c>
      <c r="AN3354" s="82">
        <f>IF(J3354=1, 'adjustment factor'!$D$13, IF(J3354=-9,-999,IF(J3354="",-999,0)))</f>
        <v>-999</v>
      </c>
      <c r="AO3354" s="82" t="str">
        <f t="shared" si="538"/>
        <v>-999</v>
      </c>
      <c r="AP3354" s="82" t="str">
        <f t="shared" si="539"/>
        <v>MISSING</v>
      </c>
    </row>
    <row r="3355" spans="2:42">
      <c r="B3355" s="207"/>
      <c r="C3355" s="35">
        <v>3351</v>
      </c>
      <c r="D3355" s="161"/>
      <c r="E3355" s="161"/>
      <c r="F3355" s="161"/>
      <c r="G3355" s="161"/>
      <c r="H3355" s="161"/>
      <c r="I3355" s="161"/>
      <c r="J3355" s="161"/>
      <c r="K3355" s="161"/>
      <c r="L3355" s="161"/>
      <c r="M3355" s="161"/>
      <c r="N3355" s="171"/>
      <c r="O3355" s="171"/>
      <c r="P3355" s="171"/>
      <c r="Q3355" s="171"/>
      <c r="R3355" s="171"/>
      <c r="S3355" s="171"/>
      <c r="T3355" s="208" t="str">
        <f t="shared" si="530"/>
        <v>MISSING</v>
      </c>
      <c r="U3355" s="208" t="str">
        <f t="shared" si="531"/>
        <v>MISSING</v>
      </c>
      <c r="X3355" s="56">
        <f t="shared" si="532"/>
        <v>-99</v>
      </c>
      <c r="Y3355" s="56">
        <f t="shared" si="533"/>
        <v>-99</v>
      </c>
      <c r="Z3355" s="56">
        <f t="shared" si="534"/>
        <v>-99</v>
      </c>
      <c r="AA3355" s="56">
        <f t="shared" si="535"/>
        <v>-99</v>
      </c>
      <c r="AB3355" s="56">
        <f t="shared" si="536"/>
        <v>-99</v>
      </c>
      <c r="AC3355" s="56">
        <f t="shared" si="537"/>
        <v>-99</v>
      </c>
      <c r="AD3355" s="3"/>
      <c r="AE3355" s="82">
        <f>IF(D3355=1, 'adjustment factor'!$D$4, IF(D3355=-9,-999,IF(D3355="",-999,0)))</f>
        <v>-999</v>
      </c>
      <c r="AF3355" s="82">
        <f>IF(F3355=1, 'adjustment factor'!$D$5, IF(F3355=-9,-999,IF(F3355="",-999,0)))</f>
        <v>-999</v>
      </c>
      <c r="AG3355" s="82">
        <f>IF(E3355=1, 'adjustment factor'!$D$6, IF(E3355=-9,-999,IF(E3355="",-999,0)))</f>
        <v>-999</v>
      </c>
      <c r="AH3355" s="82">
        <f>IF(K3355&gt;=45,'adjustment factor'!$D$7,IF(K3355=-9,-1200,IF(K3355="",-1200,0)))</f>
        <v>-1200</v>
      </c>
      <c r="AI3355" s="82">
        <f>IF(L3355=1, 'adjustment factor'!$D$8, IF(L3355=-9,-999,IF(L3355="",-999,0)))</f>
        <v>-999</v>
      </c>
      <c r="AJ3355" s="82">
        <f>IF(AND(M3355&gt;=1,M3355&lt;=4),'adjustment factor'!$D$9,IF(M3355=-9,-999,IF(M3355=98,-999,IF(M3355=99,-999,IF(M3355="",-999,0)))))</f>
        <v>-999</v>
      </c>
      <c r="AK3355" s="82">
        <f>IF(H3355=1, 'adjustment factor'!$D$10, IF(H3355=-9,-999,IF(H3355="",-999,0)))</f>
        <v>-999</v>
      </c>
      <c r="AL3355" s="82">
        <f>IF(G3355=1, 'adjustment factor'!$D$11, IF(G3355=-9,-999,IF(G3355="",-999,0)))</f>
        <v>-999</v>
      </c>
      <c r="AM3355" s="82">
        <f>IF(I3355=1, 'adjustment factor'!$D$12, IF(I3355=-9,-999,IF(I3355="",-999,0)))</f>
        <v>-999</v>
      </c>
      <c r="AN3355" s="82">
        <f>IF(J3355=1, 'adjustment factor'!$D$13, IF(J3355=-9,-999,IF(J3355="",-999,0)))</f>
        <v>-999</v>
      </c>
      <c r="AO3355" s="82" t="str">
        <f t="shared" si="538"/>
        <v>-999</v>
      </c>
      <c r="AP3355" s="82" t="str">
        <f t="shared" si="539"/>
        <v>MISSING</v>
      </c>
    </row>
    <row r="3356" spans="2:42">
      <c r="B3356" s="207"/>
      <c r="C3356" s="35">
        <v>3352</v>
      </c>
      <c r="D3356" s="161"/>
      <c r="E3356" s="161"/>
      <c r="F3356" s="161"/>
      <c r="G3356" s="161"/>
      <c r="H3356" s="161"/>
      <c r="I3356" s="161"/>
      <c r="J3356" s="161"/>
      <c r="K3356" s="161"/>
      <c r="L3356" s="161"/>
      <c r="M3356" s="161"/>
      <c r="N3356" s="171"/>
      <c r="O3356" s="171"/>
      <c r="P3356" s="171"/>
      <c r="Q3356" s="171"/>
      <c r="R3356" s="171"/>
      <c r="S3356" s="171"/>
      <c r="T3356" s="208" t="str">
        <f t="shared" si="530"/>
        <v>MISSING</v>
      </c>
      <c r="U3356" s="208" t="str">
        <f t="shared" si="531"/>
        <v>MISSING</v>
      </c>
      <c r="X3356" s="56">
        <f t="shared" si="532"/>
        <v>-99</v>
      </c>
      <c r="Y3356" s="56">
        <f t="shared" si="533"/>
        <v>-99</v>
      </c>
      <c r="Z3356" s="56">
        <f t="shared" si="534"/>
        <v>-99</v>
      </c>
      <c r="AA3356" s="56">
        <f t="shared" si="535"/>
        <v>-99</v>
      </c>
      <c r="AB3356" s="56">
        <f t="shared" si="536"/>
        <v>-99</v>
      </c>
      <c r="AC3356" s="56">
        <f t="shared" si="537"/>
        <v>-99</v>
      </c>
      <c r="AD3356" s="3"/>
      <c r="AE3356" s="82">
        <f>IF(D3356=1, 'adjustment factor'!$D$4, IF(D3356=-9,-999,IF(D3356="",-999,0)))</f>
        <v>-999</v>
      </c>
      <c r="AF3356" s="82">
        <f>IF(F3356=1, 'adjustment factor'!$D$5, IF(F3356=-9,-999,IF(F3356="",-999,0)))</f>
        <v>-999</v>
      </c>
      <c r="AG3356" s="82">
        <f>IF(E3356=1, 'adjustment factor'!$D$6, IF(E3356=-9,-999,IF(E3356="",-999,0)))</f>
        <v>-999</v>
      </c>
      <c r="AH3356" s="82">
        <f>IF(K3356&gt;=45,'adjustment factor'!$D$7,IF(K3356=-9,-1200,IF(K3356="",-1200,0)))</f>
        <v>-1200</v>
      </c>
      <c r="AI3356" s="82">
        <f>IF(L3356=1, 'adjustment factor'!$D$8, IF(L3356=-9,-999,IF(L3356="",-999,0)))</f>
        <v>-999</v>
      </c>
      <c r="AJ3356" s="82">
        <f>IF(AND(M3356&gt;=1,M3356&lt;=4),'adjustment factor'!$D$9,IF(M3356=-9,-999,IF(M3356=98,-999,IF(M3356=99,-999,IF(M3356="",-999,0)))))</f>
        <v>-999</v>
      </c>
      <c r="AK3356" s="82">
        <f>IF(H3356=1, 'adjustment factor'!$D$10, IF(H3356=-9,-999,IF(H3356="",-999,0)))</f>
        <v>-999</v>
      </c>
      <c r="AL3356" s="82">
        <f>IF(G3356=1, 'adjustment factor'!$D$11, IF(G3356=-9,-999,IF(G3356="",-999,0)))</f>
        <v>-999</v>
      </c>
      <c r="AM3356" s="82">
        <f>IF(I3356=1, 'adjustment factor'!$D$12, IF(I3356=-9,-999,IF(I3356="",-999,0)))</f>
        <v>-999</v>
      </c>
      <c r="AN3356" s="82">
        <f>IF(J3356=1, 'adjustment factor'!$D$13, IF(J3356=-9,-999,IF(J3356="",-999,0)))</f>
        <v>-999</v>
      </c>
      <c r="AO3356" s="82" t="str">
        <f t="shared" si="538"/>
        <v>-999</v>
      </c>
      <c r="AP3356" s="82" t="str">
        <f t="shared" si="539"/>
        <v>MISSING</v>
      </c>
    </row>
    <row r="3357" spans="2:42">
      <c r="B3357" s="207"/>
      <c r="C3357" s="35">
        <v>3353</v>
      </c>
      <c r="D3357" s="161"/>
      <c r="E3357" s="161"/>
      <c r="F3357" s="161"/>
      <c r="G3357" s="161"/>
      <c r="H3357" s="161"/>
      <c r="I3357" s="161"/>
      <c r="J3357" s="161"/>
      <c r="K3357" s="161"/>
      <c r="L3357" s="161"/>
      <c r="M3357" s="161"/>
      <c r="N3357" s="171"/>
      <c r="O3357" s="171"/>
      <c r="P3357" s="171"/>
      <c r="Q3357" s="171"/>
      <c r="R3357" s="171"/>
      <c r="S3357" s="171"/>
      <c r="T3357" s="208" t="str">
        <f t="shared" si="530"/>
        <v>MISSING</v>
      </c>
      <c r="U3357" s="208" t="str">
        <f t="shared" si="531"/>
        <v>MISSING</v>
      </c>
      <c r="X3357" s="56">
        <f t="shared" si="532"/>
        <v>-99</v>
      </c>
      <c r="Y3357" s="56">
        <f t="shared" si="533"/>
        <v>-99</v>
      </c>
      <c r="Z3357" s="56">
        <f t="shared" si="534"/>
        <v>-99</v>
      </c>
      <c r="AA3357" s="56">
        <f t="shared" si="535"/>
        <v>-99</v>
      </c>
      <c r="AB3357" s="56">
        <f t="shared" si="536"/>
        <v>-99</v>
      </c>
      <c r="AC3357" s="56">
        <f t="shared" si="537"/>
        <v>-99</v>
      </c>
      <c r="AD3357" s="3"/>
      <c r="AE3357" s="82">
        <f>IF(D3357=1, 'adjustment factor'!$D$4, IF(D3357=-9,-999,IF(D3357="",-999,0)))</f>
        <v>-999</v>
      </c>
      <c r="AF3357" s="82">
        <f>IF(F3357=1, 'adjustment factor'!$D$5, IF(F3357=-9,-999,IF(F3357="",-999,0)))</f>
        <v>-999</v>
      </c>
      <c r="AG3357" s="82">
        <f>IF(E3357=1, 'adjustment factor'!$D$6, IF(E3357=-9,-999,IF(E3357="",-999,0)))</f>
        <v>-999</v>
      </c>
      <c r="AH3357" s="82">
        <f>IF(K3357&gt;=45,'adjustment factor'!$D$7,IF(K3357=-9,-1200,IF(K3357="",-1200,0)))</f>
        <v>-1200</v>
      </c>
      <c r="AI3357" s="82">
        <f>IF(L3357=1, 'adjustment factor'!$D$8, IF(L3357=-9,-999,IF(L3357="",-999,0)))</f>
        <v>-999</v>
      </c>
      <c r="AJ3357" s="82">
        <f>IF(AND(M3357&gt;=1,M3357&lt;=4),'adjustment factor'!$D$9,IF(M3357=-9,-999,IF(M3357=98,-999,IF(M3357=99,-999,IF(M3357="",-999,0)))))</f>
        <v>-999</v>
      </c>
      <c r="AK3357" s="82">
        <f>IF(H3357=1, 'adjustment factor'!$D$10, IF(H3357=-9,-999,IF(H3357="",-999,0)))</f>
        <v>-999</v>
      </c>
      <c r="AL3357" s="82">
        <f>IF(G3357=1, 'adjustment factor'!$D$11, IF(G3357=-9,-999,IF(G3357="",-999,0)))</f>
        <v>-999</v>
      </c>
      <c r="AM3357" s="82">
        <f>IF(I3357=1, 'adjustment factor'!$D$12, IF(I3357=-9,-999,IF(I3357="",-999,0)))</f>
        <v>-999</v>
      </c>
      <c r="AN3357" s="82">
        <f>IF(J3357=1, 'adjustment factor'!$D$13, IF(J3357=-9,-999,IF(J3357="",-999,0)))</f>
        <v>-999</v>
      </c>
      <c r="AO3357" s="82" t="str">
        <f t="shared" si="538"/>
        <v>-999</v>
      </c>
      <c r="AP3357" s="82" t="str">
        <f t="shared" si="539"/>
        <v>MISSING</v>
      </c>
    </row>
    <row r="3358" spans="2:42">
      <c r="B3358" s="207"/>
      <c r="C3358" s="35">
        <v>3354</v>
      </c>
      <c r="D3358" s="161"/>
      <c r="E3358" s="161"/>
      <c r="F3358" s="161"/>
      <c r="G3358" s="161"/>
      <c r="H3358" s="161"/>
      <c r="I3358" s="161"/>
      <c r="J3358" s="161"/>
      <c r="K3358" s="161"/>
      <c r="L3358" s="161"/>
      <c r="M3358" s="161"/>
      <c r="N3358" s="171"/>
      <c r="O3358" s="171"/>
      <c r="P3358" s="171"/>
      <c r="Q3358" s="171"/>
      <c r="R3358" s="171"/>
      <c r="S3358" s="171"/>
      <c r="T3358" s="208" t="str">
        <f t="shared" si="530"/>
        <v>MISSING</v>
      </c>
      <c r="U3358" s="208" t="str">
        <f t="shared" si="531"/>
        <v>MISSING</v>
      </c>
      <c r="X3358" s="56">
        <f t="shared" si="532"/>
        <v>-99</v>
      </c>
      <c r="Y3358" s="56">
        <f t="shared" si="533"/>
        <v>-99</v>
      </c>
      <c r="Z3358" s="56">
        <f t="shared" si="534"/>
        <v>-99</v>
      </c>
      <c r="AA3358" s="56">
        <f t="shared" si="535"/>
        <v>-99</v>
      </c>
      <c r="AB3358" s="56">
        <f t="shared" si="536"/>
        <v>-99</v>
      </c>
      <c r="AC3358" s="56">
        <f t="shared" si="537"/>
        <v>-99</v>
      </c>
      <c r="AD3358" s="3"/>
      <c r="AE3358" s="82">
        <f>IF(D3358=1, 'adjustment factor'!$D$4, IF(D3358=-9,-999,IF(D3358="",-999,0)))</f>
        <v>-999</v>
      </c>
      <c r="AF3358" s="82">
        <f>IF(F3358=1, 'adjustment factor'!$D$5, IF(F3358=-9,-999,IF(F3358="",-999,0)))</f>
        <v>-999</v>
      </c>
      <c r="AG3358" s="82">
        <f>IF(E3358=1, 'adjustment factor'!$D$6, IF(E3358=-9,-999,IF(E3358="",-999,0)))</f>
        <v>-999</v>
      </c>
      <c r="AH3358" s="82">
        <f>IF(K3358&gt;=45,'adjustment factor'!$D$7,IF(K3358=-9,-1200,IF(K3358="",-1200,0)))</f>
        <v>-1200</v>
      </c>
      <c r="AI3358" s="82">
        <f>IF(L3358=1, 'adjustment factor'!$D$8, IF(L3358=-9,-999,IF(L3358="",-999,0)))</f>
        <v>-999</v>
      </c>
      <c r="AJ3358" s="82">
        <f>IF(AND(M3358&gt;=1,M3358&lt;=4),'adjustment factor'!$D$9,IF(M3358=-9,-999,IF(M3358=98,-999,IF(M3358=99,-999,IF(M3358="",-999,0)))))</f>
        <v>-999</v>
      </c>
      <c r="AK3358" s="82">
        <f>IF(H3358=1, 'adjustment factor'!$D$10, IF(H3358=-9,-999,IF(H3358="",-999,0)))</f>
        <v>-999</v>
      </c>
      <c r="AL3358" s="82">
        <f>IF(G3358=1, 'adjustment factor'!$D$11, IF(G3358=-9,-999,IF(G3358="",-999,0)))</f>
        <v>-999</v>
      </c>
      <c r="AM3358" s="82">
        <f>IF(I3358=1, 'adjustment factor'!$D$12, IF(I3358=-9,-999,IF(I3358="",-999,0)))</f>
        <v>-999</v>
      </c>
      <c r="AN3358" s="82">
        <f>IF(J3358=1, 'adjustment factor'!$D$13, IF(J3358=-9,-999,IF(J3358="",-999,0)))</f>
        <v>-999</v>
      </c>
      <c r="AO3358" s="82" t="str">
        <f t="shared" si="538"/>
        <v>-999</v>
      </c>
      <c r="AP3358" s="82" t="str">
        <f t="shared" si="539"/>
        <v>MISSING</v>
      </c>
    </row>
    <row r="3359" spans="2:42">
      <c r="B3359" s="207"/>
      <c r="C3359" s="35">
        <v>3355</v>
      </c>
      <c r="D3359" s="161"/>
      <c r="E3359" s="161"/>
      <c r="F3359" s="161"/>
      <c r="G3359" s="161"/>
      <c r="H3359" s="161"/>
      <c r="I3359" s="161"/>
      <c r="J3359" s="161"/>
      <c r="K3359" s="161"/>
      <c r="L3359" s="161"/>
      <c r="M3359" s="161"/>
      <c r="N3359" s="171"/>
      <c r="O3359" s="171"/>
      <c r="P3359" s="171"/>
      <c r="Q3359" s="171"/>
      <c r="R3359" s="171"/>
      <c r="S3359" s="171"/>
      <c r="T3359" s="208" t="str">
        <f t="shared" si="530"/>
        <v>MISSING</v>
      </c>
      <c r="U3359" s="208" t="str">
        <f t="shared" si="531"/>
        <v>MISSING</v>
      </c>
      <c r="X3359" s="56">
        <f t="shared" si="532"/>
        <v>-99</v>
      </c>
      <c r="Y3359" s="56">
        <f t="shared" si="533"/>
        <v>-99</v>
      </c>
      <c r="Z3359" s="56">
        <f t="shared" si="534"/>
        <v>-99</v>
      </c>
      <c r="AA3359" s="56">
        <f t="shared" si="535"/>
        <v>-99</v>
      </c>
      <c r="AB3359" s="56">
        <f t="shared" si="536"/>
        <v>-99</v>
      </c>
      <c r="AC3359" s="56">
        <f t="shared" si="537"/>
        <v>-99</v>
      </c>
      <c r="AD3359" s="3"/>
      <c r="AE3359" s="82">
        <f>IF(D3359=1, 'adjustment factor'!$D$4, IF(D3359=-9,-999,IF(D3359="",-999,0)))</f>
        <v>-999</v>
      </c>
      <c r="AF3359" s="82">
        <f>IF(F3359=1, 'adjustment factor'!$D$5, IF(F3359=-9,-999,IF(F3359="",-999,0)))</f>
        <v>-999</v>
      </c>
      <c r="AG3359" s="82">
        <f>IF(E3359=1, 'adjustment factor'!$D$6, IF(E3359=-9,-999,IF(E3359="",-999,0)))</f>
        <v>-999</v>
      </c>
      <c r="AH3359" s="82">
        <f>IF(K3359&gt;=45,'adjustment factor'!$D$7,IF(K3359=-9,-1200,IF(K3359="",-1200,0)))</f>
        <v>-1200</v>
      </c>
      <c r="AI3359" s="82">
        <f>IF(L3359=1, 'adjustment factor'!$D$8, IF(L3359=-9,-999,IF(L3359="",-999,0)))</f>
        <v>-999</v>
      </c>
      <c r="AJ3359" s="82">
        <f>IF(AND(M3359&gt;=1,M3359&lt;=4),'adjustment factor'!$D$9,IF(M3359=-9,-999,IF(M3359=98,-999,IF(M3359=99,-999,IF(M3359="",-999,0)))))</f>
        <v>-999</v>
      </c>
      <c r="AK3359" s="82">
        <f>IF(H3359=1, 'adjustment factor'!$D$10, IF(H3359=-9,-999,IF(H3359="",-999,0)))</f>
        <v>-999</v>
      </c>
      <c r="AL3359" s="82">
        <f>IF(G3359=1, 'adjustment factor'!$D$11, IF(G3359=-9,-999,IF(G3359="",-999,0)))</f>
        <v>-999</v>
      </c>
      <c r="AM3359" s="82">
        <f>IF(I3359=1, 'adjustment factor'!$D$12, IF(I3359=-9,-999,IF(I3359="",-999,0)))</f>
        <v>-999</v>
      </c>
      <c r="AN3359" s="82">
        <f>IF(J3359=1, 'adjustment factor'!$D$13, IF(J3359=-9,-999,IF(J3359="",-999,0)))</f>
        <v>-999</v>
      </c>
      <c r="AO3359" s="82" t="str">
        <f t="shared" si="538"/>
        <v>-999</v>
      </c>
      <c r="AP3359" s="82" t="str">
        <f t="shared" si="539"/>
        <v>MISSING</v>
      </c>
    </row>
    <row r="3360" spans="2:42">
      <c r="B3360" s="207"/>
      <c r="C3360" s="35">
        <v>3356</v>
      </c>
      <c r="D3360" s="161"/>
      <c r="E3360" s="161"/>
      <c r="F3360" s="161"/>
      <c r="G3360" s="161"/>
      <c r="H3360" s="161"/>
      <c r="I3360" s="161"/>
      <c r="J3360" s="161"/>
      <c r="K3360" s="161"/>
      <c r="L3360" s="161"/>
      <c r="M3360" s="161"/>
      <c r="N3360" s="171"/>
      <c r="O3360" s="171"/>
      <c r="P3360" s="171"/>
      <c r="Q3360" s="171"/>
      <c r="R3360" s="171"/>
      <c r="S3360" s="171"/>
      <c r="T3360" s="208" t="str">
        <f t="shared" si="530"/>
        <v>MISSING</v>
      </c>
      <c r="U3360" s="208" t="str">
        <f t="shared" si="531"/>
        <v>MISSING</v>
      </c>
      <c r="X3360" s="56">
        <f t="shared" si="532"/>
        <v>-99</v>
      </c>
      <c r="Y3360" s="56">
        <f t="shared" si="533"/>
        <v>-99</v>
      </c>
      <c r="Z3360" s="56">
        <f t="shared" si="534"/>
        <v>-99</v>
      </c>
      <c r="AA3360" s="56">
        <f t="shared" si="535"/>
        <v>-99</v>
      </c>
      <c r="AB3360" s="56">
        <f t="shared" si="536"/>
        <v>-99</v>
      </c>
      <c r="AC3360" s="56">
        <f t="shared" si="537"/>
        <v>-99</v>
      </c>
      <c r="AD3360" s="3"/>
      <c r="AE3360" s="82">
        <f>IF(D3360=1, 'adjustment factor'!$D$4, IF(D3360=-9,-999,IF(D3360="",-999,0)))</f>
        <v>-999</v>
      </c>
      <c r="AF3360" s="82">
        <f>IF(F3360=1, 'adjustment factor'!$D$5, IF(F3360=-9,-999,IF(F3360="",-999,0)))</f>
        <v>-999</v>
      </c>
      <c r="AG3360" s="82">
        <f>IF(E3360=1, 'adjustment factor'!$D$6, IF(E3360=-9,-999,IF(E3360="",-999,0)))</f>
        <v>-999</v>
      </c>
      <c r="AH3360" s="82">
        <f>IF(K3360&gt;=45,'adjustment factor'!$D$7,IF(K3360=-9,-1200,IF(K3360="",-1200,0)))</f>
        <v>-1200</v>
      </c>
      <c r="AI3360" s="82">
        <f>IF(L3360=1, 'adjustment factor'!$D$8, IF(L3360=-9,-999,IF(L3360="",-999,0)))</f>
        <v>-999</v>
      </c>
      <c r="AJ3360" s="82">
        <f>IF(AND(M3360&gt;=1,M3360&lt;=4),'adjustment factor'!$D$9,IF(M3360=-9,-999,IF(M3360=98,-999,IF(M3360=99,-999,IF(M3360="",-999,0)))))</f>
        <v>-999</v>
      </c>
      <c r="AK3360" s="82">
        <f>IF(H3360=1, 'adjustment factor'!$D$10, IF(H3360=-9,-999,IF(H3360="",-999,0)))</f>
        <v>-999</v>
      </c>
      <c r="AL3360" s="82">
        <f>IF(G3360=1, 'adjustment factor'!$D$11, IF(G3360=-9,-999,IF(G3360="",-999,0)))</f>
        <v>-999</v>
      </c>
      <c r="AM3360" s="82">
        <f>IF(I3360=1, 'adjustment factor'!$D$12, IF(I3360=-9,-999,IF(I3360="",-999,0)))</f>
        <v>-999</v>
      </c>
      <c r="AN3360" s="82">
        <f>IF(J3360=1, 'adjustment factor'!$D$13, IF(J3360=-9,-999,IF(J3360="",-999,0)))</f>
        <v>-999</v>
      </c>
      <c r="AO3360" s="82" t="str">
        <f t="shared" si="538"/>
        <v>-999</v>
      </c>
      <c r="AP3360" s="82" t="str">
        <f t="shared" si="539"/>
        <v>MISSING</v>
      </c>
    </row>
    <row r="3361" spans="2:42">
      <c r="B3361" s="207"/>
      <c r="C3361" s="35">
        <v>3357</v>
      </c>
      <c r="D3361" s="161"/>
      <c r="E3361" s="161"/>
      <c r="F3361" s="161"/>
      <c r="G3361" s="161"/>
      <c r="H3361" s="161"/>
      <c r="I3361" s="161"/>
      <c r="J3361" s="161"/>
      <c r="K3361" s="161"/>
      <c r="L3361" s="161"/>
      <c r="M3361" s="161"/>
      <c r="N3361" s="171"/>
      <c r="O3361" s="171"/>
      <c r="P3361" s="171"/>
      <c r="Q3361" s="171"/>
      <c r="R3361" s="171"/>
      <c r="S3361" s="171"/>
      <c r="T3361" s="208" t="str">
        <f t="shared" si="530"/>
        <v>MISSING</v>
      </c>
      <c r="U3361" s="208" t="str">
        <f t="shared" si="531"/>
        <v>MISSING</v>
      </c>
      <c r="X3361" s="56">
        <f t="shared" si="532"/>
        <v>-99</v>
      </c>
      <c r="Y3361" s="56">
        <f t="shared" si="533"/>
        <v>-99</v>
      </c>
      <c r="Z3361" s="56">
        <f t="shared" si="534"/>
        <v>-99</v>
      </c>
      <c r="AA3361" s="56">
        <f t="shared" si="535"/>
        <v>-99</v>
      </c>
      <c r="AB3361" s="56">
        <f t="shared" si="536"/>
        <v>-99</v>
      </c>
      <c r="AC3361" s="56">
        <f t="shared" si="537"/>
        <v>-99</v>
      </c>
      <c r="AD3361" s="3"/>
      <c r="AE3361" s="82">
        <f>IF(D3361=1, 'adjustment factor'!$D$4, IF(D3361=-9,-999,IF(D3361="",-999,0)))</f>
        <v>-999</v>
      </c>
      <c r="AF3361" s="82">
        <f>IF(F3361=1, 'adjustment factor'!$D$5, IF(F3361=-9,-999,IF(F3361="",-999,0)))</f>
        <v>-999</v>
      </c>
      <c r="AG3361" s="82">
        <f>IF(E3361=1, 'adjustment factor'!$D$6, IF(E3361=-9,-999,IF(E3361="",-999,0)))</f>
        <v>-999</v>
      </c>
      <c r="AH3361" s="82">
        <f>IF(K3361&gt;=45,'adjustment factor'!$D$7,IF(K3361=-9,-1200,IF(K3361="",-1200,0)))</f>
        <v>-1200</v>
      </c>
      <c r="AI3361" s="82">
        <f>IF(L3361=1, 'adjustment factor'!$D$8, IF(L3361=-9,-999,IF(L3361="",-999,0)))</f>
        <v>-999</v>
      </c>
      <c r="AJ3361" s="82">
        <f>IF(AND(M3361&gt;=1,M3361&lt;=4),'adjustment factor'!$D$9,IF(M3361=-9,-999,IF(M3361=98,-999,IF(M3361=99,-999,IF(M3361="",-999,0)))))</f>
        <v>-999</v>
      </c>
      <c r="AK3361" s="82">
        <f>IF(H3361=1, 'adjustment factor'!$D$10, IF(H3361=-9,-999,IF(H3361="",-999,0)))</f>
        <v>-999</v>
      </c>
      <c r="AL3361" s="82">
        <f>IF(G3361=1, 'adjustment factor'!$D$11, IF(G3361=-9,-999,IF(G3361="",-999,0)))</f>
        <v>-999</v>
      </c>
      <c r="AM3361" s="82">
        <f>IF(I3361=1, 'adjustment factor'!$D$12, IF(I3361=-9,-999,IF(I3361="",-999,0)))</f>
        <v>-999</v>
      </c>
      <c r="AN3361" s="82">
        <f>IF(J3361=1, 'adjustment factor'!$D$13, IF(J3361=-9,-999,IF(J3361="",-999,0)))</f>
        <v>-999</v>
      </c>
      <c r="AO3361" s="82" t="str">
        <f t="shared" si="538"/>
        <v>-999</v>
      </c>
      <c r="AP3361" s="82" t="str">
        <f t="shared" si="539"/>
        <v>MISSING</v>
      </c>
    </row>
    <row r="3362" spans="2:42">
      <c r="B3362" s="207"/>
      <c r="C3362" s="35">
        <v>3358</v>
      </c>
      <c r="D3362" s="161"/>
      <c r="E3362" s="161"/>
      <c r="F3362" s="161"/>
      <c r="G3362" s="161"/>
      <c r="H3362" s="161"/>
      <c r="I3362" s="161"/>
      <c r="J3362" s="161"/>
      <c r="K3362" s="161"/>
      <c r="L3362" s="161"/>
      <c r="M3362" s="161"/>
      <c r="N3362" s="171"/>
      <c r="O3362" s="171"/>
      <c r="P3362" s="171"/>
      <c r="Q3362" s="171"/>
      <c r="R3362" s="171"/>
      <c r="S3362" s="171"/>
      <c r="T3362" s="208" t="str">
        <f t="shared" si="530"/>
        <v>MISSING</v>
      </c>
      <c r="U3362" s="208" t="str">
        <f t="shared" si="531"/>
        <v>MISSING</v>
      </c>
      <c r="X3362" s="56">
        <f t="shared" si="532"/>
        <v>-99</v>
      </c>
      <c r="Y3362" s="56">
        <f t="shared" si="533"/>
        <v>-99</v>
      </c>
      <c r="Z3362" s="56">
        <f t="shared" si="534"/>
        <v>-99</v>
      </c>
      <c r="AA3362" s="56">
        <f t="shared" si="535"/>
        <v>-99</v>
      </c>
      <c r="AB3362" s="56">
        <f t="shared" si="536"/>
        <v>-99</v>
      </c>
      <c r="AC3362" s="56">
        <f t="shared" si="537"/>
        <v>-99</v>
      </c>
      <c r="AD3362" s="3"/>
      <c r="AE3362" s="82">
        <f>IF(D3362=1, 'adjustment factor'!$D$4, IF(D3362=-9,-999,IF(D3362="",-999,0)))</f>
        <v>-999</v>
      </c>
      <c r="AF3362" s="82">
        <f>IF(F3362=1, 'adjustment factor'!$D$5, IF(F3362=-9,-999,IF(F3362="",-999,0)))</f>
        <v>-999</v>
      </c>
      <c r="AG3362" s="82">
        <f>IF(E3362=1, 'adjustment factor'!$D$6, IF(E3362=-9,-999,IF(E3362="",-999,0)))</f>
        <v>-999</v>
      </c>
      <c r="AH3362" s="82">
        <f>IF(K3362&gt;=45,'adjustment factor'!$D$7,IF(K3362=-9,-1200,IF(K3362="",-1200,0)))</f>
        <v>-1200</v>
      </c>
      <c r="AI3362" s="82">
        <f>IF(L3362=1, 'adjustment factor'!$D$8, IF(L3362=-9,-999,IF(L3362="",-999,0)))</f>
        <v>-999</v>
      </c>
      <c r="AJ3362" s="82">
        <f>IF(AND(M3362&gt;=1,M3362&lt;=4),'adjustment factor'!$D$9,IF(M3362=-9,-999,IF(M3362=98,-999,IF(M3362=99,-999,IF(M3362="",-999,0)))))</f>
        <v>-999</v>
      </c>
      <c r="AK3362" s="82">
        <f>IF(H3362=1, 'adjustment factor'!$D$10, IF(H3362=-9,-999,IF(H3362="",-999,0)))</f>
        <v>-999</v>
      </c>
      <c r="AL3362" s="82">
        <f>IF(G3362=1, 'adjustment factor'!$D$11, IF(G3362=-9,-999,IF(G3362="",-999,0)))</f>
        <v>-999</v>
      </c>
      <c r="AM3362" s="82">
        <f>IF(I3362=1, 'adjustment factor'!$D$12, IF(I3362=-9,-999,IF(I3362="",-999,0)))</f>
        <v>-999</v>
      </c>
      <c r="AN3362" s="82">
        <f>IF(J3362=1, 'adjustment factor'!$D$13, IF(J3362=-9,-999,IF(J3362="",-999,0)))</f>
        <v>-999</v>
      </c>
      <c r="AO3362" s="82" t="str">
        <f t="shared" si="538"/>
        <v>-999</v>
      </c>
      <c r="AP3362" s="82" t="str">
        <f t="shared" si="539"/>
        <v>MISSING</v>
      </c>
    </row>
    <row r="3363" spans="2:42">
      <c r="B3363" s="207"/>
      <c r="C3363" s="35">
        <v>3359</v>
      </c>
      <c r="D3363" s="161"/>
      <c r="E3363" s="161"/>
      <c r="F3363" s="161"/>
      <c r="G3363" s="161"/>
      <c r="H3363" s="161"/>
      <c r="I3363" s="161"/>
      <c r="J3363" s="161"/>
      <c r="K3363" s="161"/>
      <c r="L3363" s="161"/>
      <c r="M3363" s="161"/>
      <c r="N3363" s="171"/>
      <c r="O3363" s="171"/>
      <c r="P3363" s="171"/>
      <c r="Q3363" s="171"/>
      <c r="R3363" s="171"/>
      <c r="S3363" s="171"/>
      <c r="T3363" s="208" t="str">
        <f t="shared" si="530"/>
        <v>MISSING</v>
      </c>
      <c r="U3363" s="208" t="str">
        <f t="shared" si="531"/>
        <v>MISSING</v>
      </c>
      <c r="X3363" s="56">
        <f t="shared" si="532"/>
        <v>-99</v>
      </c>
      <c r="Y3363" s="56">
        <f t="shared" si="533"/>
        <v>-99</v>
      </c>
      <c r="Z3363" s="56">
        <f t="shared" si="534"/>
        <v>-99</v>
      </c>
      <c r="AA3363" s="56">
        <f t="shared" si="535"/>
        <v>-99</v>
      </c>
      <c r="AB3363" s="56">
        <f t="shared" si="536"/>
        <v>-99</v>
      </c>
      <c r="AC3363" s="56">
        <f t="shared" si="537"/>
        <v>-99</v>
      </c>
      <c r="AD3363" s="3"/>
      <c r="AE3363" s="82">
        <f>IF(D3363=1, 'adjustment factor'!$D$4, IF(D3363=-9,-999,IF(D3363="",-999,0)))</f>
        <v>-999</v>
      </c>
      <c r="AF3363" s="82">
        <f>IF(F3363=1, 'adjustment factor'!$D$5, IF(F3363=-9,-999,IF(F3363="",-999,0)))</f>
        <v>-999</v>
      </c>
      <c r="AG3363" s="82">
        <f>IF(E3363=1, 'adjustment factor'!$D$6, IF(E3363=-9,-999,IF(E3363="",-999,0)))</f>
        <v>-999</v>
      </c>
      <c r="AH3363" s="82">
        <f>IF(K3363&gt;=45,'adjustment factor'!$D$7,IF(K3363=-9,-1200,IF(K3363="",-1200,0)))</f>
        <v>-1200</v>
      </c>
      <c r="AI3363" s="82">
        <f>IF(L3363=1, 'adjustment factor'!$D$8, IF(L3363=-9,-999,IF(L3363="",-999,0)))</f>
        <v>-999</v>
      </c>
      <c r="AJ3363" s="82">
        <f>IF(AND(M3363&gt;=1,M3363&lt;=4),'adjustment factor'!$D$9,IF(M3363=-9,-999,IF(M3363=98,-999,IF(M3363=99,-999,IF(M3363="",-999,0)))))</f>
        <v>-999</v>
      </c>
      <c r="AK3363" s="82">
        <f>IF(H3363=1, 'adjustment factor'!$D$10, IF(H3363=-9,-999,IF(H3363="",-999,0)))</f>
        <v>-999</v>
      </c>
      <c r="AL3363" s="82">
        <f>IF(G3363=1, 'adjustment factor'!$D$11, IF(G3363=-9,-999,IF(G3363="",-999,0)))</f>
        <v>-999</v>
      </c>
      <c r="AM3363" s="82">
        <f>IF(I3363=1, 'adjustment factor'!$D$12, IF(I3363=-9,-999,IF(I3363="",-999,0)))</f>
        <v>-999</v>
      </c>
      <c r="AN3363" s="82">
        <f>IF(J3363=1, 'adjustment factor'!$D$13, IF(J3363=-9,-999,IF(J3363="",-999,0)))</f>
        <v>-999</v>
      </c>
      <c r="AO3363" s="82" t="str">
        <f t="shared" si="538"/>
        <v>-999</v>
      </c>
      <c r="AP3363" s="82" t="str">
        <f t="shared" si="539"/>
        <v>MISSING</v>
      </c>
    </row>
    <row r="3364" spans="2:42">
      <c r="B3364" s="207"/>
      <c r="C3364" s="35">
        <v>3360</v>
      </c>
      <c r="D3364" s="161"/>
      <c r="E3364" s="161"/>
      <c r="F3364" s="161"/>
      <c r="G3364" s="161"/>
      <c r="H3364" s="161"/>
      <c r="I3364" s="161"/>
      <c r="J3364" s="161"/>
      <c r="K3364" s="161"/>
      <c r="L3364" s="161"/>
      <c r="M3364" s="161"/>
      <c r="N3364" s="171"/>
      <c r="O3364" s="171"/>
      <c r="P3364" s="171"/>
      <c r="Q3364" s="171"/>
      <c r="R3364" s="171"/>
      <c r="S3364" s="171"/>
      <c r="T3364" s="208" t="str">
        <f t="shared" si="530"/>
        <v>MISSING</v>
      </c>
      <c r="U3364" s="208" t="str">
        <f t="shared" si="531"/>
        <v>MISSING</v>
      </c>
      <c r="X3364" s="56">
        <f t="shared" si="532"/>
        <v>-99</v>
      </c>
      <c r="Y3364" s="56">
        <f t="shared" si="533"/>
        <v>-99</v>
      </c>
      <c r="Z3364" s="56">
        <f t="shared" si="534"/>
        <v>-99</v>
      </c>
      <c r="AA3364" s="56">
        <f t="shared" si="535"/>
        <v>-99</v>
      </c>
      <c r="AB3364" s="56">
        <f t="shared" si="536"/>
        <v>-99</v>
      </c>
      <c r="AC3364" s="56">
        <f t="shared" si="537"/>
        <v>-99</v>
      </c>
      <c r="AD3364" s="3"/>
      <c r="AE3364" s="82">
        <f>IF(D3364=1, 'adjustment factor'!$D$4, IF(D3364=-9,-999,IF(D3364="",-999,0)))</f>
        <v>-999</v>
      </c>
      <c r="AF3364" s="82">
        <f>IF(F3364=1, 'adjustment factor'!$D$5, IF(F3364=-9,-999,IF(F3364="",-999,0)))</f>
        <v>-999</v>
      </c>
      <c r="AG3364" s="82">
        <f>IF(E3364=1, 'adjustment factor'!$D$6, IF(E3364=-9,-999,IF(E3364="",-999,0)))</f>
        <v>-999</v>
      </c>
      <c r="AH3364" s="82">
        <f>IF(K3364&gt;=45,'adjustment factor'!$D$7,IF(K3364=-9,-1200,IF(K3364="",-1200,0)))</f>
        <v>-1200</v>
      </c>
      <c r="AI3364" s="82">
        <f>IF(L3364=1, 'adjustment factor'!$D$8, IF(L3364=-9,-999,IF(L3364="",-999,0)))</f>
        <v>-999</v>
      </c>
      <c r="AJ3364" s="82">
        <f>IF(AND(M3364&gt;=1,M3364&lt;=4),'adjustment factor'!$D$9,IF(M3364=-9,-999,IF(M3364=98,-999,IF(M3364=99,-999,IF(M3364="",-999,0)))))</f>
        <v>-999</v>
      </c>
      <c r="AK3364" s="82">
        <f>IF(H3364=1, 'adjustment factor'!$D$10, IF(H3364=-9,-999,IF(H3364="",-999,0)))</f>
        <v>-999</v>
      </c>
      <c r="AL3364" s="82">
        <f>IF(G3364=1, 'adjustment factor'!$D$11, IF(G3364=-9,-999,IF(G3364="",-999,0)))</f>
        <v>-999</v>
      </c>
      <c r="AM3364" s="82">
        <f>IF(I3364=1, 'adjustment factor'!$D$12, IF(I3364=-9,-999,IF(I3364="",-999,0)))</f>
        <v>-999</v>
      </c>
      <c r="AN3364" s="82">
        <f>IF(J3364=1, 'adjustment factor'!$D$13, IF(J3364=-9,-999,IF(J3364="",-999,0)))</f>
        <v>-999</v>
      </c>
      <c r="AO3364" s="82" t="str">
        <f t="shared" si="538"/>
        <v>-999</v>
      </c>
      <c r="AP3364" s="82" t="str">
        <f t="shared" si="539"/>
        <v>MISSING</v>
      </c>
    </row>
    <row r="3365" spans="2:42">
      <c r="B3365" s="207"/>
      <c r="C3365" s="35">
        <v>3361</v>
      </c>
      <c r="D3365" s="161"/>
      <c r="E3365" s="161"/>
      <c r="F3365" s="161"/>
      <c r="G3365" s="161"/>
      <c r="H3365" s="161"/>
      <c r="I3365" s="161"/>
      <c r="J3365" s="161"/>
      <c r="K3365" s="161"/>
      <c r="L3365" s="161"/>
      <c r="M3365" s="161"/>
      <c r="N3365" s="171"/>
      <c r="O3365" s="171"/>
      <c r="P3365" s="171"/>
      <c r="Q3365" s="171"/>
      <c r="R3365" s="171"/>
      <c r="S3365" s="171"/>
      <c r="T3365" s="208" t="str">
        <f t="shared" si="530"/>
        <v>MISSING</v>
      </c>
      <c r="U3365" s="208" t="str">
        <f t="shared" si="531"/>
        <v>MISSING</v>
      </c>
      <c r="X3365" s="56">
        <f t="shared" si="532"/>
        <v>-99</v>
      </c>
      <c r="Y3365" s="56">
        <f t="shared" si="533"/>
        <v>-99</v>
      </c>
      <c r="Z3365" s="56">
        <f t="shared" si="534"/>
        <v>-99</v>
      </c>
      <c r="AA3365" s="56">
        <f t="shared" si="535"/>
        <v>-99</v>
      </c>
      <c r="AB3365" s="56">
        <f t="shared" si="536"/>
        <v>-99</v>
      </c>
      <c r="AC3365" s="56">
        <f t="shared" si="537"/>
        <v>-99</v>
      </c>
      <c r="AD3365" s="3"/>
      <c r="AE3365" s="82">
        <f>IF(D3365=1, 'adjustment factor'!$D$4, IF(D3365=-9,-999,IF(D3365="",-999,0)))</f>
        <v>-999</v>
      </c>
      <c r="AF3365" s="82">
        <f>IF(F3365=1, 'adjustment factor'!$D$5, IF(F3365=-9,-999,IF(F3365="",-999,0)))</f>
        <v>-999</v>
      </c>
      <c r="AG3365" s="82">
        <f>IF(E3365=1, 'adjustment factor'!$D$6, IF(E3365=-9,-999,IF(E3365="",-999,0)))</f>
        <v>-999</v>
      </c>
      <c r="AH3365" s="82">
        <f>IF(K3365&gt;=45,'adjustment factor'!$D$7,IF(K3365=-9,-1200,IF(K3365="",-1200,0)))</f>
        <v>-1200</v>
      </c>
      <c r="AI3365" s="82">
        <f>IF(L3365=1, 'adjustment factor'!$D$8, IF(L3365=-9,-999,IF(L3365="",-999,0)))</f>
        <v>-999</v>
      </c>
      <c r="AJ3365" s="82">
        <f>IF(AND(M3365&gt;=1,M3365&lt;=4),'adjustment factor'!$D$9,IF(M3365=-9,-999,IF(M3365=98,-999,IF(M3365=99,-999,IF(M3365="",-999,0)))))</f>
        <v>-999</v>
      </c>
      <c r="AK3365" s="82">
        <f>IF(H3365=1, 'adjustment factor'!$D$10, IF(H3365=-9,-999,IF(H3365="",-999,0)))</f>
        <v>-999</v>
      </c>
      <c r="AL3365" s="82">
        <f>IF(G3365=1, 'adjustment factor'!$D$11, IF(G3365=-9,-999,IF(G3365="",-999,0)))</f>
        <v>-999</v>
      </c>
      <c r="AM3365" s="82">
        <f>IF(I3365=1, 'adjustment factor'!$D$12, IF(I3365=-9,-999,IF(I3365="",-999,0)))</f>
        <v>-999</v>
      </c>
      <c r="AN3365" s="82">
        <f>IF(J3365=1, 'adjustment factor'!$D$13, IF(J3365=-9,-999,IF(J3365="",-999,0)))</f>
        <v>-999</v>
      </c>
      <c r="AO3365" s="82" t="str">
        <f t="shared" si="538"/>
        <v>-999</v>
      </c>
      <c r="AP3365" s="82" t="str">
        <f t="shared" si="539"/>
        <v>MISSING</v>
      </c>
    </row>
    <row r="3366" spans="2:42">
      <c r="B3366" s="207"/>
      <c r="C3366" s="35">
        <v>3362</v>
      </c>
      <c r="D3366" s="161"/>
      <c r="E3366" s="161"/>
      <c r="F3366" s="161"/>
      <c r="G3366" s="161"/>
      <c r="H3366" s="161"/>
      <c r="I3366" s="161"/>
      <c r="J3366" s="161"/>
      <c r="K3366" s="161"/>
      <c r="L3366" s="161"/>
      <c r="M3366" s="161"/>
      <c r="N3366" s="171"/>
      <c r="O3366" s="171"/>
      <c r="P3366" s="171"/>
      <c r="Q3366" s="171"/>
      <c r="R3366" s="171"/>
      <c r="S3366" s="171"/>
      <c r="T3366" s="208" t="str">
        <f t="shared" si="530"/>
        <v>MISSING</v>
      </c>
      <c r="U3366" s="208" t="str">
        <f t="shared" si="531"/>
        <v>MISSING</v>
      </c>
      <c r="X3366" s="56">
        <f t="shared" si="532"/>
        <v>-99</v>
      </c>
      <c r="Y3366" s="56">
        <f t="shared" si="533"/>
        <v>-99</v>
      </c>
      <c r="Z3366" s="56">
        <f t="shared" si="534"/>
        <v>-99</v>
      </c>
      <c r="AA3366" s="56">
        <f t="shared" si="535"/>
        <v>-99</v>
      </c>
      <c r="AB3366" s="56">
        <f t="shared" si="536"/>
        <v>-99</v>
      </c>
      <c r="AC3366" s="56">
        <f t="shared" si="537"/>
        <v>-99</v>
      </c>
      <c r="AD3366" s="3"/>
      <c r="AE3366" s="82">
        <f>IF(D3366=1, 'adjustment factor'!$D$4, IF(D3366=-9,-999,IF(D3366="",-999,0)))</f>
        <v>-999</v>
      </c>
      <c r="AF3366" s="82">
        <f>IF(F3366=1, 'adjustment factor'!$D$5, IF(F3366=-9,-999,IF(F3366="",-999,0)))</f>
        <v>-999</v>
      </c>
      <c r="AG3366" s="82">
        <f>IF(E3366=1, 'adjustment factor'!$D$6, IF(E3366=-9,-999,IF(E3366="",-999,0)))</f>
        <v>-999</v>
      </c>
      <c r="AH3366" s="82">
        <f>IF(K3366&gt;=45,'adjustment factor'!$D$7,IF(K3366=-9,-1200,IF(K3366="",-1200,0)))</f>
        <v>-1200</v>
      </c>
      <c r="AI3366" s="82">
        <f>IF(L3366=1, 'adjustment factor'!$D$8, IF(L3366=-9,-999,IF(L3366="",-999,0)))</f>
        <v>-999</v>
      </c>
      <c r="AJ3366" s="82">
        <f>IF(AND(M3366&gt;=1,M3366&lt;=4),'adjustment factor'!$D$9,IF(M3366=-9,-999,IF(M3366=98,-999,IF(M3366=99,-999,IF(M3366="",-999,0)))))</f>
        <v>-999</v>
      </c>
      <c r="AK3366" s="82">
        <f>IF(H3366=1, 'adjustment factor'!$D$10, IF(H3366=-9,-999,IF(H3366="",-999,0)))</f>
        <v>-999</v>
      </c>
      <c r="AL3366" s="82">
        <f>IF(G3366=1, 'adjustment factor'!$D$11, IF(G3366=-9,-999,IF(G3366="",-999,0)))</f>
        <v>-999</v>
      </c>
      <c r="AM3366" s="82">
        <f>IF(I3366=1, 'adjustment factor'!$D$12, IF(I3366=-9,-999,IF(I3366="",-999,0)))</f>
        <v>-999</v>
      </c>
      <c r="AN3366" s="82">
        <f>IF(J3366=1, 'adjustment factor'!$D$13, IF(J3366=-9,-999,IF(J3366="",-999,0)))</f>
        <v>-999</v>
      </c>
      <c r="AO3366" s="82" t="str">
        <f t="shared" si="538"/>
        <v>-999</v>
      </c>
      <c r="AP3366" s="82" t="str">
        <f t="shared" si="539"/>
        <v>MISSING</v>
      </c>
    </row>
    <row r="3367" spans="2:42">
      <c r="B3367" s="207"/>
      <c r="C3367" s="35">
        <v>3363</v>
      </c>
      <c r="D3367" s="161"/>
      <c r="E3367" s="161"/>
      <c r="F3367" s="161"/>
      <c r="G3367" s="161"/>
      <c r="H3367" s="161"/>
      <c r="I3367" s="161"/>
      <c r="J3367" s="161"/>
      <c r="K3367" s="161"/>
      <c r="L3367" s="161"/>
      <c r="M3367" s="161"/>
      <c r="N3367" s="171"/>
      <c r="O3367" s="171"/>
      <c r="P3367" s="171"/>
      <c r="Q3367" s="171"/>
      <c r="R3367" s="171"/>
      <c r="S3367" s="171"/>
      <c r="T3367" s="208" t="str">
        <f t="shared" si="530"/>
        <v>MISSING</v>
      </c>
      <c r="U3367" s="208" t="str">
        <f t="shared" si="531"/>
        <v>MISSING</v>
      </c>
      <c r="X3367" s="56">
        <f t="shared" si="532"/>
        <v>-99</v>
      </c>
      <c r="Y3367" s="56">
        <f t="shared" si="533"/>
        <v>-99</v>
      </c>
      <c r="Z3367" s="56">
        <f t="shared" si="534"/>
        <v>-99</v>
      </c>
      <c r="AA3367" s="56">
        <f t="shared" si="535"/>
        <v>-99</v>
      </c>
      <c r="AB3367" s="56">
        <f t="shared" si="536"/>
        <v>-99</v>
      </c>
      <c r="AC3367" s="56">
        <f t="shared" si="537"/>
        <v>-99</v>
      </c>
      <c r="AD3367" s="3"/>
      <c r="AE3367" s="82">
        <f>IF(D3367=1, 'adjustment factor'!$D$4, IF(D3367=-9,-999,IF(D3367="",-999,0)))</f>
        <v>-999</v>
      </c>
      <c r="AF3367" s="82">
        <f>IF(F3367=1, 'adjustment factor'!$D$5, IF(F3367=-9,-999,IF(F3367="",-999,0)))</f>
        <v>-999</v>
      </c>
      <c r="AG3367" s="82">
        <f>IF(E3367=1, 'adjustment factor'!$D$6, IF(E3367=-9,-999,IF(E3367="",-999,0)))</f>
        <v>-999</v>
      </c>
      <c r="AH3367" s="82">
        <f>IF(K3367&gt;=45,'adjustment factor'!$D$7,IF(K3367=-9,-1200,IF(K3367="",-1200,0)))</f>
        <v>-1200</v>
      </c>
      <c r="AI3367" s="82">
        <f>IF(L3367=1, 'adjustment factor'!$D$8, IF(L3367=-9,-999,IF(L3367="",-999,0)))</f>
        <v>-999</v>
      </c>
      <c r="AJ3367" s="82">
        <f>IF(AND(M3367&gt;=1,M3367&lt;=4),'adjustment factor'!$D$9,IF(M3367=-9,-999,IF(M3367=98,-999,IF(M3367=99,-999,IF(M3367="",-999,0)))))</f>
        <v>-999</v>
      </c>
      <c r="AK3367" s="82">
        <f>IF(H3367=1, 'adjustment factor'!$D$10, IF(H3367=-9,-999,IF(H3367="",-999,0)))</f>
        <v>-999</v>
      </c>
      <c r="AL3367" s="82">
        <f>IF(G3367=1, 'adjustment factor'!$D$11, IF(G3367=-9,-999,IF(G3367="",-999,0)))</f>
        <v>-999</v>
      </c>
      <c r="AM3367" s="82">
        <f>IF(I3367=1, 'adjustment factor'!$D$12, IF(I3367=-9,-999,IF(I3367="",-999,0)))</f>
        <v>-999</v>
      </c>
      <c r="AN3367" s="82">
        <f>IF(J3367=1, 'adjustment factor'!$D$13, IF(J3367=-9,-999,IF(J3367="",-999,0)))</f>
        <v>-999</v>
      </c>
      <c r="AO3367" s="82" t="str">
        <f t="shared" si="538"/>
        <v>-999</v>
      </c>
      <c r="AP3367" s="82" t="str">
        <f t="shared" si="539"/>
        <v>MISSING</v>
      </c>
    </row>
    <row r="3368" spans="2:42">
      <c r="B3368" s="207"/>
      <c r="C3368" s="35">
        <v>3364</v>
      </c>
      <c r="D3368" s="161"/>
      <c r="E3368" s="161"/>
      <c r="F3368" s="161"/>
      <c r="G3368" s="161"/>
      <c r="H3368" s="161"/>
      <c r="I3368" s="161"/>
      <c r="J3368" s="161"/>
      <c r="K3368" s="161"/>
      <c r="L3368" s="161"/>
      <c r="M3368" s="161"/>
      <c r="N3368" s="171"/>
      <c r="O3368" s="171"/>
      <c r="P3368" s="171"/>
      <c r="Q3368" s="171"/>
      <c r="R3368" s="171"/>
      <c r="S3368" s="171"/>
      <c r="T3368" s="208" t="str">
        <f t="shared" si="530"/>
        <v>MISSING</v>
      </c>
      <c r="U3368" s="208" t="str">
        <f t="shared" si="531"/>
        <v>MISSING</v>
      </c>
      <c r="X3368" s="56">
        <f t="shared" si="532"/>
        <v>-99</v>
      </c>
      <c r="Y3368" s="56">
        <f t="shared" si="533"/>
        <v>-99</v>
      </c>
      <c r="Z3368" s="56">
        <f t="shared" si="534"/>
        <v>-99</v>
      </c>
      <c r="AA3368" s="56">
        <f t="shared" si="535"/>
        <v>-99</v>
      </c>
      <c r="AB3368" s="56">
        <f t="shared" si="536"/>
        <v>-99</v>
      </c>
      <c r="AC3368" s="56">
        <f t="shared" si="537"/>
        <v>-99</v>
      </c>
      <c r="AD3368" s="3"/>
      <c r="AE3368" s="82">
        <f>IF(D3368=1, 'adjustment factor'!$D$4, IF(D3368=-9,-999,IF(D3368="",-999,0)))</f>
        <v>-999</v>
      </c>
      <c r="AF3368" s="82">
        <f>IF(F3368=1, 'adjustment factor'!$D$5, IF(F3368=-9,-999,IF(F3368="",-999,0)))</f>
        <v>-999</v>
      </c>
      <c r="AG3368" s="82">
        <f>IF(E3368=1, 'adjustment factor'!$D$6, IF(E3368=-9,-999,IF(E3368="",-999,0)))</f>
        <v>-999</v>
      </c>
      <c r="AH3368" s="82">
        <f>IF(K3368&gt;=45,'adjustment factor'!$D$7,IF(K3368=-9,-1200,IF(K3368="",-1200,0)))</f>
        <v>-1200</v>
      </c>
      <c r="AI3368" s="82">
        <f>IF(L3368=1, 'adjustment factor'!$D$8, IF(L3368=-9,-999,IF(L3368="",-999,0)))</f>
        <v>-999</v>
      </c>
      <c r="AJ3368" s="82">
        <f>IF(AND(M3368&gt;=1,M3368&lt;=4),'adjustment factor'!$D$9,IF(M3368=-9,-999,IF(M3368=98,-999,IF(M3368=99,-999,IF(M3368="",-999,0)))))</f>
        <v>-999</v>
      </c>
      <c r="AK3368" s="82">
        <f>IF(H3368=1, 'adjustment factor'!$D$10, IF(H3368=-9,-999,IF(H3368="",-999,0)))</f>
        <v>-999</v>
      </c>
      <c r="AL3368" s="82">
        <f>IF(G3368=1, 'adjustment factor'!$D$11, IF(G3368=-9,-999,IF(G3368="",-999,0)))</f>
        <v>-999</v>
      </c>
      <c r="AM3368" s="82">
        <f>IF(I3368=1, 'adjustment factor'!$D$12, IF(I3368=-9,-999,IF(I3368="",-999,0)))</f>
        <v>-999</v>
      </c>
      <c r="AN3368" s="82">
        <f>IF(J3368=1, 'adjustment factor'!$D$13, IF(J3368=-9,-999,IF(J3368="",-999,0)))</f>
        <v>-999</v>
      </c>
      <c r="AO3368" s="82" t="str">
        <f t="shared" si="538"/>
        <v>-999</v>
      </c>
      <c r="AP3368" s="82" t="str">
        <f t="shared" si="539"/>
        <v>MISSING</v>
      </c>
    </row>
    <row r="3369" spans="2:42">
      <c r="B3369" s="207"/>
      <c r="C3369" s="35">
        <v>3365</v>
      </c>
      <c r="D3369" s="161"/>
      <c r="E3369" s="161"/>
      <c r="F3369" s="161"/>
      <c r="G3369" s="161"/>
      <c r="H3369" s="161"/>
      <c r="I3369" s="161"/>
      <c r="J3369" s="161"/>
      <c r="K3369" s="161"/>
      <c r="L3369" s="161"/>
      <c r="M3369" s="161"/>
      <c r="N3369" s="171"/>
      <c r="O3369" s="171"/>
      <c r="P3369" s="171"/>
      <c r="Q3369" s="171"/>
      <c r="R3369" s="171"/>
      <c r="S3369" s="171"/>
      <c r="T3369" s="208" t="str">
        <f t="shared" si="530"/>
        <v>MISSING</v>
      </c>
      <c r="U3369" s="208" t="str">
        <f t="shared" si="531"/>
        <v>MISSING</v>
      </c>
      <c r="X3369" s="56">
        <f t="shared" si="532"/>
        <v>-99</v>
      </c>
      <c r="Y3369" s="56">
        <f t="shared" si="533"/>
        <v>-99</v>
      </c>
      <c r="Z3369" s="56">
        <f t="shared" si="534"/>
        <v>-99</v>
      </c>
      <c r="AA3369" s="56">
        <f t="shared" si="535"/>
        <v>-99</v>
      </c>
      <c r="AB3369" s="56">
        <f t="shared" si="536"/>
        <v>-99</v>
      </c>
      <c r="AC3369" s="56">
        <f t="shared" si="537"/>
        <v>-99</v>
      </c>
      <c r="AD3369" s="3"/>
      <c r="AE3369" s="82">
        <f>IF(D3369=1, 'adjustment factor'!$D$4, IF(D3369=-9,-999,IF(D3369="",-999,0)))</f>
        <v>-999</v>
      </c>
      <c r="AF3369" s="82">
        <f>IF(F3369=1, 'adjustment factor'!$D$5, IF(F3369=-9,-999,IF(F3369="",-999,0)))</f>
        <v>-999</v>
      </c>
      <c r="AG3369" s="82">
        <f>IF(E3369=1, 'adjustment factor'!$D$6, IF(E3369=-9,-999,IF(E3369="",-999,0)))</f>
        <v>-999</v>
      </c>
      <c r="AH3369" s="82">
        <f>IF(K3369&gt;=45,'adjustment factor'!$D$7,IF(K3369=-9,-1200,IF(K3369="",-1200,0)))</f>
        <v>-1200</v>
      </c>
      <c r="AI3369" s="82">
        <f>IF(L3369=1, 'adjustment factor'!$D$8, IF(L3369=-9,-999,IF(L3369="",-999,0)))</f>
        <v>-999</v>
      </c>
      <c r="AJ3369" s="82">
        <f>IF(AND(M3369&gt;=1,M3369&lt;=4),'adjustment factor'!$D$9,IF(M3369=-9,-999,IF(M3369=98,-999,IF(M3369=99,-999,IF(M3369="",-999,0)))))</f>
        <v>-999</v>
      </c>
      <c r="AK3369" s="82">
        <f>IF(H3369=1, 'adjustment factor'!$D$10, IF(H3369=-9,-999,IF(H3369="",-999,0)))</f>
        <v>-999</v>
      </c>
      <c r="AL3369" s="82">
        <f>IF(G3369=1, 'adjustment factor'!$D$11, IF(G3369=-9,-999,IF(G3369="",-999,0)))</f>
        <v>-999</v>
      </c>
      <c r="AM3369" s="82">
        <f>IF(I3369=1, 'adjustment factor'!$D$12, IF(I3369=-9,-999,IF(I3369="",-999,0)))</f>
        <v>-999</v>
      </c>
      <c r="AN3369" s="82">
        <f>IF(J3369=1, 'adjustment factor'!$D$13, IF(J3369=-9,-999,IF(J3369="",-999,0)))</f>
        <v>-999</v>
      </c>
      <c r="AO3369" s="82" t="str">
        <f t="shared" si="538"/>
        <v>-999</v>
      </c>
      <c r="AP3369" s="82" t="str">
        <f t="shared" si="539"/>
        <v>MISSING</v>
      </c>
    </row>
    <row r="3370" spans="2:42">
      <c r="B3370" s="207"/>
      <c r="C3370" s="35">
        <v>3366</v>
      </c>
      <c r="D3370" s="161"/>
      <c r="E3370" s="161"/>
      <c r="F3370" s="161"/>
      <c r="G3370" s="161"/>
      <c r="H3370" s="161"/>
      <c r="I3370" s="161"/>
      <c r="J3370" s="161"/>
      <c r="K3370" s="161"/>
      <c r="L3370" s="161"/>
      <c r="M3370" s="161"/>
      <c r="N3370" s="171"/>
      <c r="O3370" s="171"/>
      <c r="P3370" s="171"/>
      <c r="Q3370" s="171"/>
      <c r="R3370" s="171"/>
      <c r="S3370" s="171"/>
      <c r="T3370" s="208" t="str">
        <f t="shared" si="530"/>
        <v>MISSING</v>
      </c>
      <c r="U3370" s="208" t="str">
        <f t="shared" si="531"/>
        <v>MISSING</v>
      </c>
      <c r="X3370" s="56">
        <f t="shared" si="532"/>
        <v>-99</v>
      </c>
      <c r="Y3370" s="56">
        <f t="shared" si="533"/>
        <v>-99</v>
      </c>
      <c r="Z3370" s="56">
        <f t="shared" si="534"/>
        <v>-99</v>
      </c>
      <c r="AA3370" s="56">
        <f t="shared" si="535"/>
        <v>-99</v>
      </c>
      <c r="AB3370" s="56">
        <f t="shared" si="536"/>
        <v>-99</v>
      </c>
      <c r="AC3370" s="56">
        <f t="shared" si="537"/>
        <v>-99</v>
      </c>
      <c r="AD3370" s="3"/>
      <c r="AE3370" s="82">
        <f>IF(D3370=1, 'adjustment factor'!$D$4, IF(D3370=-9,-999,IF(D3370="",-999,0)))</f>
        <v>-999</v>
      </c>
      <c r="AF3370" s="82">
        <f>IF(F3370=1, 'adjustment factor'!$D$5, IF(F3370=-9,-999,IF(F3370="",-999,0)))</f>
        <v>-999</v>
      </c>
      <c r="AG3370" s="82">
        <f>IF(E3370=1, 'adjustment factor'!$D$6, IF(E3370=-9,-999,IF(E3370="",-999,0)))</f>
        <v>-999</v>
      </c>
      <c r="AH3370" s="82">
        <f>IF(K3370&gt;=45,'adjustment factor'!$D$7,IF(K3370=-9,-1200,IF(K3370="",-1200,0)))</f>
        <v>-1200</v>
      </c>
      <c r="AI3370" s="82">
        <f>IF(L3370=1, 'adjustment factor'!$D$8, IF(L3370=-9,-999,IF(L3370="",-999,0)))</f>
        <v>-999</v>
      </c>
      <c r="AJ3370" s="82">
        <f>IF(AND(M3370&gt;=1,M3370&lt;=4),'adjustment factor'!$D$9,IF(M3370=-9,-999,IF(M3370=98,-999,IF(M3370=99,-999,IF(M3370="",-999,0)))))</f>
        <v>-999</v>
      </c>
      <c r="AK3370" s="82">
        <f>IF(H3370=1, 'adjustment factor'!$D$10, IF(H3370=-9,-999,IF(H3370="",-999,0)))</f>
        <v>-999</v>
      </c>
      <c r="AL3370" s="82">
        <f>IF(G3370=1, 'adjustment factor'!$D$11, IF(G3370=-9,-999,IF(G3370="",-999,0)))</f>
        <v>-999</v>
      </c>
      <c r="AM3370" s="82">
        <f>IF(I3370=1, 'adjustment factor'!$D$12, IF(I3370=-9,-999,IF(I3370="",-999,0)))</f>
        <v>-999</v>
      </c>
      <c r="AN3370" s="82">
        <f>IF(J3370=1, 'adjustment factor'!$D$13, IF(J3370=-9,-999,IF(J3370="",-999,0)))</f>
        <v>-999</v>
      </c>
      <c r="AO3370" s="82" t="str">
        <f t="shared" si="538"/>
        <v>-999</v>
      </c>
      <c r="AP3370" s="82" t="str">
        <f t="shared" si="539"/>
        <v>MISSING</v>
      </c>
    </row>
    <row r="3371" spans="2:42">
      <c r="B3371" s="207"/>
      <c r="C3371" s="35">
        <v>3367</v>
      </c>
      <c r="D3371" s="161"/>
      <c r="E3371" s="161"/>
      <c r="F3371" s="161"/>
      <c r="G3371" s="161"/>
      <c r="H3371" s="161"/>
      <c r="I3371" s="161"/>
      <c r="J3371" s="161"/>
      <c r="K3371" s="161"/>
      <c r="L3371" s="161"/>
      <c r="M3371" s="161"/>
      <c r="N3371" s="171"/>
      <c r="O3371" s="171"/>
      <c r="P3371" s="171"/>
      <c r="Q3371" s="171"/>
      <c r="R3371" s="171"/>
      <c r="S3371" s="171"/>
      <c r="T3371" s="208" t="str">
        <f t="shared" si="530"/>
        <v>MISSING</v>
      </c>
      <c r="U3371" s="208" t="str">
        <f t="shared" si="531"/>
        <v>MISSING</v>
      </c>
      <c r="X3371" s="56">
        <f t="shared" si="532"/>
        <v>-99</v>
      </c>
      <c r="Y3371" s="56">
        <f t="shared" si="533"/>
        <v>-99</v>
      </c>
      <c r="Z3371" s="56">
        <f t="shared" si="534"/>
        <v>-99</v>
      </c>
      <c r="AA3371" s="56">
        <f t="shared" si="535"/>
        <v>-99</v>
      </c>
      <c r="AB3371" s="56">
        <f t="shared" si="536"/>
        <v>-99</v>
      </c>
      <c r="AC3371" s="56">
        <f t="shared" si="537"/>
        <v>-99</v>
      </c>
      <c r="AD3371" s="3"/>
      <c r="AE3371" s="82">
        <f>IF(D3371=1, 'adjustment factor'!$D$4, IF(D3371=-9,-999,IF(D3371="",-999,0)))</f>
        <v>-999</v>
      </c>
      <c r="AF3371" s="82">
        <f>IF(F3371=1, 'adjustment factor'!$D$5, IF(F3371=-9,-999,IF(F3371="",-999,0)))</f>
        <v>-999</v>
      </c>
      <c r="AG3371" s="82">
        <f>IF(E3371=1, 'adjustment factor'!$D$6, IF(E3371=-9,-999,IF(E3371="",-999,0)))</f>
        <v>-999</v>
      </c>
      <c r="AH3371" s="82">
        <f>IF(K3371&gt;=45,'adjustment factor'!$D$7,IF(K3371=-9,-1200,IF(K3371="",-1200,0)))</f>
        <v>-1200</v>
      </c>
      <c r="AI3371" s="82">
        <f>IF(L3371=1, 'adjustment factor'!$D$8, IF(L3371=-9,-999,IF(L3371="",-999,0)))</f>
        <v>-999</v>
      </c>
      <c r="AJ3371" s="82">
        <f>IF(AND(M3371&gt;=1,M3371&lt;=4),'adjustment factor'!$D$9,IF(M3371=-9,-999,IF(M3371=98,-999,IF(M3371=99,-999,IF(M3371="",-999,0)))))</f>
        <v>-999</v>
      </c>
      <c r="AK3371" s="82">
        <f>IF(H3371=1, 'adjustment factor'!$D$10, IF(H3371=-9,-999,IF(H3371="",-999,0)))</f>
        <v>-999</v>
      </c>
      <c r="AL3371" s="82">
        <f>IF(G3371=1, 'adjustment factor'!$D$11, IF(G3371=-9,-999,IF(G3371="",-999,0)))</f>
        <v>-999</v>
      </c>
      <c r="AM3371" s="82">
        <f>IF(I3371=1, 'adjustment factor'!$D$12, IF(I3371=-9,-999,IF(I3371="",-999,0)))</f>
        <v>-999</v>
      </c>
      <c r="AN3371" s="82">
        <f>IF(J3371=1, 'adjustment factor'!$D$13, IF(J3371=-9,-999,IF(J3371="",-999,0)))</f>
        <v>-999</v>
      </c>
      <c r="AO3371" s="82" t="str">
        <f t="shared" si="538"/>
        <v>-999</v>
      </c>
      <c r="AP3371" s="82" t="str">
        <f t="shared" si="539"/>
        <v>MISSING</v>
      </c>
    </row>
    <row r="3372" spans="2:42">
      <c r="B3372" s="207"/>
      <c r="C3372" s="35">
        <v>3368</v>
      </c>
      <c r="D3372" s="161"/>
      <c r="E3372" s="161"/>
      <c r="F3372" s="161"/>
      <c r="G3372" s="161"/>
      <c r="H3372" s="161"/>
      <c r="I3372" s="161"/>
      <c r="J3372" s="161"/>
      <c r="K3372" s="161"/>
      <c r="L3372" s="161"/>
      <c r="M3372" s="161"/>
      <c r="N3372" s="171"/>
      <c r="O3372" s="171"/>
      <c r="P3372" s="171"/>
      <c r="Q3372" s="171"/>
      <c r="R3372" s="171"/>
      <c r="S3372" s="171"/>
      <c r="T3372" s="208" t="str">
        <f t="shared" si="530"/>
        <v>MISSING</v>
      </c>
      <c r="U3372" s="208" t="str">
        <f t="shared" si="531"/>
        <v>MISSING</v>
      </c>
      <c r="X3372" s="56">
        <f t="shared" si="532"/>
        <v>-99</v>
      </c>
      <c r="Y3372" s="56">
        <f t="shared" si="533"/>
        <v>-99</v>
      </c>
      <c r="Z3372" s="56">
        <f t="shared" si="534"/>
        <v>-99</v>
      </c>
      <c r="AA3372" s="56">
        <f t="shared" si="535"/>
        <v>-99</v>
      </c>
      <c r="AB3372" s="56">
        <f t="shared" si="536"/>
        <v>-99</v>
      </c>
      <c r="AC3372" s="56">
        <f t="shared" si="537"/>
        <v>-99</v>
      </c>
      <c r="AD3372" s="3"/>
      <c r="AE3372" s="82">
        <f>IF(D3372=1, 'adjustment factor'!$D$4, IF(D3372=-9,-999,IF(D3372="",-999,0)))</f>
        <v>-999</v>
      </c>
      <c r="AF3372" s="82">
        <f>IF(F3372=1, 'adjustment factor'!$D$5, IF(F3372=-9,-999,IF(F3372="",-999,0)))</f>
        <v>-999</v>
      </c>
      <c r="AG3372" s="82">
        <f>IF(E3372=1, 'adjustment factor'!$D$6, IF(E3372=-9,-999,IF(E3372="",-999,0)))</f>
        <v>-999</v>
      </c>
      <c r="AH3372" s="82">
        <f>IF(K3372&gt;=45,'adjustment factor'!$D$7,IF(K3372=-9,-1200,IF(K3372="",-1200,0)))</f>
        <v>-1200</v>
      </c>
      <c r="AI3372" s="82">
        <f>IF(L3372=1, 'adjustment factor'!$D$8, IF(L3372=-9,-999,IF(L3372="",-999,0)))</f>
        <v>-999</v>
      </c>
      <c r="AJ3372" s="82">
        <f>IF(AND(M3372&gt;=1,M3372&lt;=4),'adjustment factor'!$D$9,IF(M3372=-9,-999,IF(M3372=98,-999,IF(M3372=99,-999,IF(M3372="",-999,0)))))</f>
        <v>-999</v>
      </c>
      <c r="AK3372" s="82">
        <f>IF(H3372=1, 'adjustment factor'!$D$10, IF(H3372=-9,-999,IF(H3372="",-999,0)))</f>
        <v>-999</v>
      </c>
      <c r="AL3372" s="82">
        <f>IF(G3372=1, 'adjustment factor'!$D$11, IF(G3372=-9,-999,IF(G3372="",-999,0)))</f>
        <v>-999</v>
      </c>
      <c r="AM3372" s="82">
        <f>IF(I3372=1, 'adjustment factor'!$D$12, IF(I3372=-9,-999,IF(I3372="",-999,0)))</f>
        <v>-999</v>
      </c>
      <c r="AN3372" s="82">
        <f>IF(J3372=1, 'adjustment factor'!$D$13, IF(J3372=-9,-999,IF(J3372="",-999,0)))</f>
        <v>-999</v>
      </c>
      <c r="AO3372" s="82" t="str">
        <f t="shared" si="538"/>
        <v>-999</v>
      </c>
      <c r="AP3372" s="82" t="str">
        <f t="shared" si="539"/>
        <v>MISSING</v>
      </c>
    </row>
    <row r="3373" spans="2:42">
      <c r="B3373" s="207"/>
      <c r="C3373" s="35">
        <v>3369</v>
      </c>
      <c r="D3373" s="161"/>
      <c r="E3373" s="161"/>
      <c r="F3373" s="161"/>
      <c r="G3373" s="161"/>
      <c r="H3373" s="161"/>
      <c r="I3373" s="161"/>
      <c r="J3373" s="161"/>
      <c r="K3373" s="161"/>
      <c r="L3373" s="161"/>
      <c r="M3373" s="161"/>
      <c r="N3373" s="171"/>
      <c r="O3373" s="171"/>
      <c r="P3373" s="171"/>
      <c r="Q3373" s="171"/>
      <c r="R3373" s="171"/>
      <c r="S3373" s="171"/>
      <c r="T3373" s="208" t="str">
        <f t="shared" si="530"/>
        <v>MISSING</v>
      </c>
      <c r="U3373" s="208" t="str">
        <f t="shared" si="531"/>
        <v>MISSING</v>
      </c>
      <c r="X3373" s="56">
        <f t="shared" si="532"/>
        <v>-99</v>
      </c>
      <c r="Y3373" s="56">
        <f t="shared" si="533"/>
        <v>-99</v>
      </c>
      <c r="Z3373" s="56">
        <f t="shared" si="534"/>
        <v>-99</v>
      </c>
      <c r="AA3373" s="56">
        <f t="shared" si="535"/>
        <v>-99</v>
      </c>
      <c r="AB3373" s="56">
        <f t="shared" si="536"/>
        <v>-99</v>
      </c>
      <c r="AC3373" s="56">
        <f t="shared" si="537"/>
        <v>-99</v>
      </c>
      <c r="AD3373" s="3"/>
      <c r="AE3373" s="82">
        <f>IF(D3373=1, 'adjustment factor'!$D$4, IF(D3373=-9,-999,IF(D3373="",-999,0)))</f>
        <v>-999</v>
      </c>
      <c r="AF3373" s="82">
        <f>IF(F3373=1, 'adjustment factor'!$D$5, IF(F3373=-9,-999,IF(F3373="",-999,0)))</f>
        <v>-999</v>
      </c>
      <c r="AG3373" s="82">
        <f>IF(E3373=1, 'adjustment factor'!$D$6, IF(E3373=-9,-999,IF(E3373="",-999,0)))</f>
        <v>-999</v>
      </c>
      <c r="AH3373" s="82">
        <f>IF(K3373&gt;=45,'adjustment factor'!$D$7,IF(K3373=-9,-1200,IF(K3373="",-1200,0)))</f>
        <v>-1200</v>
      </c>
      <c r="AI3373" s="82">
        <f>IF(L3373=1, 'adjustment factor'!$D$8, IF(L3373=-9,-999,IF(L3373="",-999,0)))</f>
        <v>-999</v>
      </c>
      <c r="AJ3373" s="82">
        <f>IF(AND(M3373&gt;=1,M3373&lt;=4),'adjustment factor'!$D$9,IF(M3373=-9,-999,IF(M3373=98,-999,IF(M3373=99,-999,IF(M3373="",-999,0)))))</f>
        <v>-999</v>
      </c>
      <c r="AK3373" s="82">
        <f>IF(H3373=1, 'adjustment factor'!$D$10, IF(H3373=-9,-999,IF(H3373="",-999,0)))</f>
        <v>-999</v>
      </c>
      <c r="AL3373" s="82">
        <f>IF(G3373=1, 'adjustment factor'!$D$11, IF(G3373=-9,-999,IF(G3373="",-999,0)))</f>
        <v>-999</v>
      </c>
      <c r="AM3373" s="82">
        <f>IF(I3373=1, 'adjustment factor'!$D$12, IF(I3373=-9,-999,IF(I3373="",-999,0)))</f>
        <v>-999</v>
      </c>
      <c r="AN3373" s="82">
        <f>IF(J3373=1, 'adjustment factor'!$D$13, IF(J3373=-9,-999,IF(J3373="",-999,0)))</f>
        <v>-999</v>
      </c>
      <c r="AO3373" s="82" t="str">
        <f t="shared" si="538"/>
        <v>-999</v>
      </c>
      <c r="AP3373" s="82" t="str">
        <f t="shared" si="539"/>
        <v>MISSING</v>
      </c>
    </row>
    <row r="3374" spans="2:42">
      <c r="B3374" s="207"/>
      <c r="C3374" s="35">
        <v>3370</v>
      </c>
      <c r="D3374" s="161"/>
      <c r="E3374" s="161"/>
      <c r="F3374" s="161"/>
      <c r="G3374" s="161"/>
      <c r="H3374" s="161"/>
      <c r="I3374" s="161"/>
      <c r="J3374" s="161"/>
      <c r="K3374" s="161"/>
      <c r="L3374" s="161"/>
      <c r="M3374" s="161"/>
      <c r="N3374" s="171"/>
      <c r="O3374" s="171"/>
      <c r="P3374" s="171"/>
      <c r="Q3374" s="171"/>
      <c r="R3374" s="171"/>
      <c r="S3374" s="171"/>
      <c r="T3374" s="208" t="str">
        <f t="shared" si="530"/>
        <v>MISSING</v>
      </c>
      <c r="U3374" s="208" t="str">
        <f t="shared" si="531"/>
        <v>MISSING</v>
      </c>
      <c r="X3374" s="56">
        <f t="shared" si="532"/>
        <v>-99</v>
      </c>
      <c r="Y3374" s="56">
        <f t="shared" si="533"/>
        <v>-99</v>
      </c>
      <c r="Z3374" s="56">
        <f t="shared" si="534"/>
        <v>-99</v>
      </c>
      <c r="AA3374" s="56">
        <f t="shared" si="535"/>
        <v>-99</v>
      </c>
      <c r="AB3374" s="56">
        <f t="shared" si="536"/>
        <v>-99</v>
      </c>
      <c r="AC3374" s="56">
        <f t="shared" si="537"/>
        <v>-99</v>
      </c>
      <c r="AD3374" s="3"/>
      <c r="AE3374" s="82">
        <f>IF(D3374=1, 'adjustment factor'!$D$4, IF(D3374=-9,-999,IF(D3374="",-999,0)))</f>
        <v>-999</v>
      </c>
      <c r="AF3374" s="82">
        <f>IF(F3374=1, 'adjustment factor'!$D$5, IF(F3374=-9,-999,IF(F3374="",-999,0)))</f>
        <v>-999</v>
      </c>
      <c r="AG3374" s="82">
        <f>IF(E3374=1, 'adjustment factor'!$D$6, IF(E3374=-9,-999,IF(E3374="",-999,0)))</f>
        <v>-999</v>
      </c>
      <c r="AH3374" s="82">
        <f>IF(K3374&gt;=45,'adjustment factor'!$D$7,IF(K3374=-9,-1200,IF(K3374="",-1200,0)))</f>
        <v>-1200</v>
      </c>
      <c r="AI3374" s="82">
        <f>IF(L3374=1, 'adjustment factor'!$D$8, IF(L3374=-9,-999,IF(L3374="",-999,0)))</f>
        <v>-999</v>
      </c>
      <c r="AJ3374" s="82">
        <f>IF(AND(M3374&gt;=1,M3374&lt;=4),'adjustment factor'!$D$9,IF(M3374=-9,-999,IF(M3374=98,-999,IF(M3374=99,-999,IF(M3374="",-999,0)))))</f>
        <v>-999</v>
      </c>
      <c r="AK3374" s="82">
        <f>IF(H3374=1, 'adjustment factor'!$D$10, IF(H3374=-9,-999,IF(H3374="",-999,0)))</f>
        <v>-999</v>
      </c>
      <c r="AL3374" s="82">
        <f>IF(G3374=1, 'adjustment factor'!$D$11, IF(G3374=-9,-999,IF(G3374="",-999,0)))</f>
        <v>-999</v>
      </c>
      <c r="AM3374" s="82">
        <f>IF(I3374=1, 'adjustment factor'!$D$12, IF(I3374=-9,-999,IF(I3374="",-999,0)))</f>
        <v>-999</v>
      </c>
      <c r="AN3374" s="82">
        <f>IF(J3374=1, 'adjustment factor'!$D$13, IF(J3374=-9,-999,IF(J3374="",-999,0)))</f>
        <v>-999</v>
      </c>
      <c r="AO3374" s="82" t="str">
        <f t="shared" si="538"/>
        <v>-999</v>
      </c>
      <c r="AP3374" s="82" t="str">
        <f t="shared" si="539"/>
        <v>MISSING</v>
      </c>
    </row>
    <row r="3375" spans="2:42">
      <c r="B3375" s="207"/>
      <c r="C3375" s="35">
        <v>3371</v>
      </c>
      <c r="D3375" s="161"/>
      <c r="E3375" s="161"/>
      <c r="F3375" s="161"/>
      <c r="G3375" s="161"/>
      <c r="H3375" s="161"/>
      <c r="I3375" s="161"/>
      <c r="J3375" s="161"/>
      <c r="K3375" s="161"/>
      <c r="L3375" s="161"/>
      <c r="M3375" s="161"/>
      <c r="N3375" s="171"/>
      <c r="O3375" s="171"/>
      <c r="P3375" s="171"/>
      <c r="Q3375" s="171"/>
      <c r="R3375" s="171"/>
      <c r="S3375" s="171"/>
      <c r="T3375" s="208" t="str">
        <f t="shared" si="530"/>
        <v>MISSING</v>
      </c>
      <c r="U3375" s="208" t="str">
        <f t="shared" si="531"/>
        <v>MISSING</v>
      </c>
      <c r="X3375" s="56">
        <f t="shared" si="532"/>
        <v>-99</v>
      </c>
      <c r="Y3375" s="56">
        <f t="shared" si="533"/>
        <v>-99</v>
      </c>
      <c r="Z3375" s="56">
        <f t="shared" si="534"/>
        <v>-99</v>
      </c>
      <c r="AA3375" s="56">
        <f t="shared" si="535"/>
        <v>-99</v>
      </c>
      <c r="AB3375" s="56">
        <f t="shared" si="536"/>
        <v>-99</v>
      </c>
      <c r="AC3375" s="56">
        <f t="shared" si="537"/>
        <v>-99</v>
      </c>
      <c r="AD3375" s="3"/>
      <c r="AE3375" s="82">
        <f>IF(D3375=1, 'adjustment factor'!$D$4, IF(D3375=-9,-999,IF(D3375="",-999,0)))</f>
        <v>-999</v>
      </c>
      <c r="AF3375" s="82">
        <f>IF(F3375=1, 'adjustment factor'!$D$5, IF(F3375=-9,-999,IF(F3375="",-999,0)))</f>
        <v>-999</v>
      </c>
      <c r="AG3375" s="82">
        <f>IF(E3375=1, 'adjustment factor'!$D$6, IF(E3375=-9,-999,IF(E3375="",-999,0)))</f>
        <v>-999</v>
      </c>
      <c r="AH3375" s="82">
        <f>IF(K3375&gt;=45,'adjustment factor'!$D$7,IF(K3375=-9,-1200,IF(K3375="",-1200,0)))</f>
        <v>-1200</v>
      </c>
      <c r="AI3375" s="82">
        <f>IF(L3375=1, 'adjustment factor'!$D$8, IF(L3375=-9,-999,IF(L3375="",-999,0)))</f>
        <v>-999</v>
      </c>
      <c r="AJ3375" s="82">
        <f>IF(AND(M3375&gt;=1,M3375&lt;=4),'adjustment factor'!$D$9,IF(M3375=-9,-999,IF(M3375=98,-999,IF(M3375=99,-999,IF(M3375="",-999,0)))))</f>
        <v>-999</v>
      </c>
      <c r="AK3375" s="82">
        <f>IF(H3375=1, 'adjustment factor'!$D$10, IF(H3375=-9,-999,IF(H3375="",-999,0)))</f>
        <v>-999</v>
      </c>
      <c r="AL3375" s="82">
        <f>IF(G3375=1, 'adjustment factor'!$D$11, IF(G3375=-9,-999,IF(G3375="",-999,0)))</f>
        <v>-999</v>
      </c>
      <c r="AM3375" s="82">
        <f>IF(I3375=1, 'adjustment factor'!$D$12, IF(I3375=-9,-999,IF(I3375="",-999,0)))</f>
        <v>-999</v>
      </c>
      <c r="AN3375" s="82">
        <f>IF(J3375=1, 'adjustment factor'!$D$13, IF(J3375=-9,-999,IF(J3375="",-999,0)))</f>
        <v>-999</v>
      </c>
      <c r="AO3375" s="82" t="str">
        <f t="shared" si="538"/>
        <v>-999</v>
      </c>
      <c r="AP3375" s="82" t="str">
        <f t="shared" si="539"/>
        <v>MISSING</v>
      </c>
    </row>
    <row r="3376" spans="2:42">
      <c r="B3376" s="207"/>
      <c r="C3376" s="35">
        <v>3372</v>
      </c>
      <c r="D3376" s="161"/>
      <c r="E3376" s="161"/>
      <c r="F3376" s="161"/>
      <c r="G3376" s="161"/>
      <c r="H3376" s="161"/>
      <c r="I3376" s="161"/>
      <c r="J3376" s="161"/>
      <c r="K3376" s="161"/>
      <c r="L3376" s="161"/>
      <c r="M3376" s="161"/>
      <c r="N3376" s="171"/>
      <c r="O3376" s="171"/>
      <c r="P3376" s="171"/>
      <c r="Q3376" s="171"/>
      <c r="R3376" s="171"/>
      <c r="S3376" s="171"/>
      <c r="T3376" s="208" t="str">
        <f t="shared" si="530"/>
        <v>MISSING</v>
      </c>
      <c r="U3376" s="208" t="str">
        <f t="shared" si="531"/>
        <v>MISSING</v>
      </c>
      <c r="X3376" s="56">
        <f t="shared" si="532"/>
        <v>-99</v>
      </c>
      <c r="Y3376" s="56">
        <f t="shared" si="533"/>
        <v>-99</v>
      </c>
      <c r="Z3376" s="56">
        <f t="shared" si="534"/>
        <v>-99</v>
      </c>
      <c r="AA3376" s="56">
        <f t="shared" si="535"/>
        <v>-99</v>
      </c>
      <c r="AB3376" s="56">
        <f t="shared" si="536"/>
        <v>-99</v>
      </c>
      <c r="AC3376" s="56">
        <f t="shared" si="537"/>
        <v>-99</v>
      </c>
      <c r="AD3376" s="3"/>
      <c r="AE3376" s="82">
        <f>IF(D3376=1, 'adjustment factor'!$D$4, IF(D3376=-9,-999,IF(D3376="",-999,0)))</f>
        <v>-999</v>
      </c>
      <c r="AF3376" s="82">
        <f>IF(F3376=1, 'adjustment factor'!$D$5, IF(F3376=-9,-999,IF(F3376="",-999,0)))</f>
        <v>-999</v>
      </c>
      <c r="AG3376" s="82">
        <f>IF(E3376=1, 'adjustment factor'!$D$6, IF(E3376=-9,-999,IF(E3376="",-999,0)))</f>
        <v>-999</v>
      </c>
      <c r="AH3376" s="82">
        <f>IF(K3376&gt;=45,'adjustment factor'!$D$7,IF(K3376=-9,-1200,IF(K3376="",-1200,0)))</f>
        <v>-1200</v>
      </c>
      <c r="AI3376" s="82">
        <f>IF(L3376=1, 'adjustment factor'!$D$8, IF(L3376=-9,-999,IF(L3376="",-999,0)))</f>
        <v>-999</v>
      </c>
      <c r="AJ3376" s="82">
        <f>IF(AND(M3376&gt;=1,M3376&lt;=4),'adjustment factor'!$D$9,IF(M3376=-9,-999,IF(M3376=98,-999,IF(M3376=99,-999,IF(M3376="",-999,0)))))</f>
        <v>-999</v>
      </c>
      <c r="AK3376" s="82">
        <f>IF(H3376=1, 'adjustment factor'!$D$10, IF(H3376=-9,-999,IF(H3376="",-999,0)))</f>
        <v>-999</v>
      </c>
      <c r="AL3376" s="82">
        <f>IF(G3376=1, 'adjustment factor'!$D$11, IF(G3376=-9,-999,IF(G3376="",-999,0)))</f>
        <v>-999</v>
      </c>
      <c r="AM3376" s="82">
        <f>IF(I3376=1, 'adjustment factor'!$D$12, IF(I3376=-9,-999,IF(I3376="",-999,0)))</f>
        <v>-999</v>
      </c>
      <c r="AN3376" s="82">
        <f>IF(J3376=1, 'adjustment factor'!$D$13, IF(J3376=-9,-999,IF(J3376="",-999,0)))</f>
        <v>-999</v>
      </c>
      <c r="AO3376" s="82" t="str">
        <f t="shared" si="538"/>
        <v>-999</v>
      </c>
      <c r="AP3376" s="82" t="str">
        <f t="shared" si="539"/>
        <v>MISSING</v>
      </c>
    </row>
    <row r="3377" spans="2:42">
      <c r="B3377" s="207"/>
      <c r="C3377" s="35">
        <v>3373</v>
      </c>
      <c r="D3377" s="161"/>
      <c r="E3377" s="161"/>
      <c r="F3377" s="161"/>
      <c r="G3377" s="161"/>
      <c r="H3377" s="161"/>
      <c r="I3377" s="161"/>
      <c r="J3377" s="161"/>
      <c r="K3377" s="161"/>
      <c r="L3377" s="161"/>
      <c r="M3377" s="161"/>
      <c r="N3377" s="171"/>
      <c r="O3377" s="171"/>
      <c r="P3377" s="171"/>
      <c r="Q3377" s="171"/>
      <c r="R3377" s="171"/>
      <c r="S3377" s="171"/>
      <c r="T3377" s="208" t="str">
        <f t="shared" si="530"/>
        <v>MISSING</v>
      </c>
      <c r="U3377" s="208" t="str">
        <f t="shared" si="531"/>
        <v>MISSING</v>
      </c>
      <c r="X3377" s="56">
        <f t="shared" si="532"/>
        <v>-99</v>
      </c>
      <c r="Y3377" s="56">
        <f t="shared" si="533"/>
        <v>-99</v>
      </c>
      <c r="Z3377" s="56">
        <f t="shared" si="534"/>
        <v>-99</v>
      </c>
      <c r="AA3377" s="56">
        <f t="shared" si="535"/>
        <v>-99</v>
      </c>
      <c r="AB3377" s="56">
        <f t="shared" si="536"/>
        <v>-99</v>
      </c>
      <c r="AC3377" s="56">
        <f t="shared" si="537"/>
        <v>-99</v>
      </c>
      <c r="AD3377" s="3"/>
      <c r="AE3377" s="82">
        <f>IF(D3377=1, 'adjustment factor'!$D$4, IF(D3377=-9,-999,IF(D3377="",-999,0)))</f>
        <v>-999</v>
      </c>
      <c r="AF3377" s="82">
        <f>IF(F3377=1, 'adjustment factor'!$D$5, IF(F3377=-9,-999,IF(F3377="",-999,0)))</f>
        <v>-999</v>
      </c>
      <c r="AG3377" s="82">
        <f>IF(E3377=1, 'adjustment factor'!$D$6, IF(E3377=-9,-999,IF(E3377="",-999,0)))</f>
        <v>-999</v>
      </c>
      <c r="AH3377" s="82">
        <f>IF(K3377&gt;=45,'adjustment factor'!$D$7,IF(K3377=-9,-1200,IF(K3377="",-1200,0)))</f>
        <v>-1200</v>
      </c>
      <c r="AI3377" s="82">
        <f>IF(L3377=1, 'adjustment factor'!$D$8, IF(L3377=-9,-999,IF(L3377="",-999,0)))</f>
        <v>-999</v>
      </c>
      <c r="AJ3377" s="82">
        <f>IF(AND(M3377&gt;=1,M3377&lt;=4),'adjustment factor'!$D$9,IF(M3377=-9,-999,IF(M3377=98,-999,IF(M3377=99,-999,IF(M3377="",-999,0)))))</f>
        <v>-999</v>
      </c>
      <c r="AK3377" s="82">
        <f>IF(H3377=1, 'adjustment factor'!$D$10, IF(H3377=-9,-999,IF(H3377="",-999,0)))</f>
        <v>-999</v>
      </c>
      <c r="AL3377" s="82">
        <f>IF(G3377=1, 'adjustment factor'!$D$11, IF(G3377=-9,-999,IF(G3377="",-999,0)))</f>
        <v>-999</v>
      </c>
      <c r="AM3377" s="82">
        <f>IF(I3377=1, 'adjustment factor'!$D$12, IF(I3377=-9,-999,IF(I3377="",-999,0)))</f>
        <v>-999</v>
      </c>
      <c r="AN3377" s="82">
        <f>IF(J3377=1, 'adjustment factor'!$D$13, IF(J3377=-9,-999,IF(J3377="",-999,0)))</f>
        <v>-999</v>
      </c>
      <c r="AO3377" s="82" t="str">
        <f t="shared" si="538"/>
        <v>-999</v>
      </c>
      <c r="AP3377" s="82" t="str">
        <f t="shared" si="539"/>
        <v>MISSING</v>
      </c>
    </row>
    <row r="3378" spans="2:42">
      <c r="B3378" s="207"/>
      <c r="C3378" s="35">
        <v>3374</v>
      </c>
      <c r="D3378" s="161"/>
      <c r="E3378" s="161"/>
      <c r="F3378" s="161"/>
      <c r="G3378" s="161"/>
      <c r="H3378" s="161"/>
      <c r="I3378" s="161"/>
      <c r="J3378" s="161"/>
      <c r="K3378" s="161"/>
      <c r="L3378" s="161"/>
      <c r="M3378" s="161"/>
      <c r="N3378" s="171"/>
      <c r="O3378" s="171"/>
      <c r="P3378" s="171"/>
      <c r="Q3378" s="171"/>
      <c r="R3378" s="171"/>
      <c r="S3378" s="171"/>
      <c r="T3378" s="208" t="str">
        <f t="shared" si="530"/>
        <v>MISSING</v>
      </c>
      <c r="U3378" s="208" t="str">
        <f t="shared" si="531"/>
        <v>MISSING</v>
      </c>
      <c r="X3378" s="56">
        <f t="shared" si="532"/>
        <v>-99</v>
      </c>
      <c r="Y3378" s="56">
        <f t="shared" si="533"/>
        <v>-99</v>
      </c>
      <c r="Z3378" s="56">
        <f t="shared" si="534"/>
        <v>-99</v>
      </c>
      <c r="AA3378" s="56">
        <f t="shared" si="535"/>
        <v>-99</v>
      </c>
      <c r="AB3378" s="56">
        <f t="shared" si="536"/>
        <v>-99</v>
      </c>
      <c r="AC3378" s="56">
        <f t="shared" si="537"/>
        <v>-99</v>
      </c>
      <c r="AD3378" s="3"/>
      <c r="AE3378" s="82">
        <f>IF(D3378=1, 'adjustment factor'!$D$4, IF(D3378=-9,-999,IF(D3378="",-999,0)))</f>
        <v>-999</v>
      </c>
      <c r="AF3378" s="82">
        <f>IF(F3378=1, 'adjustment factor'!$D$5, IF(F3378=-9,-999,IF(F3378="",-999,0)))</f>
        <v>-999</v>
      </c>
      <c r="AG3378" s="82">
        <f>IF(E3378=1, 'adjustment factor'!$D$6, IF(E3378=-9,-999,IF(E3378="",-999,0)))</f>
        <v>-999</v>
      </c>
      <c r="AH3378" s="82">
        <f>IF(K3378&gt;=45,'adjustment factor'!$D$7,IF(K3378=-9,-1200,IF(K3378="",-1200,0)))</f>
        <v>-1200</v>
      </c>
      <c r="AI3378" s="82">
        <f>IF(L3378=1, 'adjustment factor'!$D$8, IF(L3378=-9,-999,IF(L3378="",-999,0)))</f>
        <v>-999</v>
      </c>
      <c r="AJ3378" s="82">
        <f>IF(AND(M3378&gt;=1,M3378&lt;=4),'adjustment factor'!$D$9,IF(M3378=-9,-999,IF(M3378=98,-999,IF(M3378=99,-999,IF(M3378="",-999,0)))))</f>
        <v>-999</v>
      </c>
      <c r="AK3378" s="82">
        <f>IF(H3378=1, 'adjustment factor'!$D$10, IF(H3378=-9,-999,IF(H3378="",-999,0)))</f>
        <v>-999</v>
      </c>
      <c r="AL3378" s="82">
        <f>IF(G3378=1, 'adjustment factor'!$D$11, IF(G3378=-9,-999,IF(G3378="",-999,0)))</f>
        <v>-999</v>
      </c>
      <c r="AM3378" s="82">
        <f>IF(I3378=1, 'adjustment factor'!$D$12, IF(I3378=-9,-999,IF(I3378="",-999,0)))</f>
        <v>-999</v>
      </c>
      <c r="AN3378" s="82">
        <f>IF(J3378=1, 'adjustment factor'!$D$13, IF(J3378=-9,-999,IF(J3378="",-999,0)))</f>
        <v>-999</v>
      </c>
      <c r="AO3378" s="82" t="str">
        <f t="shared" si="538"/>
        <v>-999</v>
      </c>
      <c r="AP3378" s="82" t="str">
        <f t="shared" si="539"/>
        <v>MISSING</v>
      </c>
    </row>
    <row r="3379" spans="2:42">
      <c r="B3379" s="207"/>
      <c r="C3379" s="35">
        <v>3375</v>
      </c>
      <c r="D3379" s="161"/>
      <c r="E3379" s="161"/>
      <c r="F3379" s="161"/>
      <c r="G3379" s="161"/>
      <c r="H3379" s="161"/>
      <c r="I3379" s="161"/>
      <c r="J3379" s="161"/>
      <c r="K3379" s="161"/>
      <c r="L3379" s="161"/>
      <c r="M3379" s="161"/>
      <c r="N3379" s="171"/>
      <c r="O3379" s="171"/>
      <c r="P3379" s="171"/>
      <c r="Q3379" s="171"/>
      <c r="R3379" s="171"/>
      <c r="S3379" s="171"/>
      <c r="T3379" s="208" t="str">
        <f t="shared" si="530"/>
        <v>MISSING</v>
      </c>
      <c r="U3379" s="208" t="str">
        <f t="shared" si="531"/>
        <v>MISSING</v>
      </c>
      <c r="X3379" s="56">
        <f t="shared" si="532"/>
        <v>-99</v>
      </c>
      <c r="Y3379" s="56">
        <f t="shared" si="533"/>
        <v>-99</v>
      </c>
      <c r="Z3379" s="56">
        <f t="shared" si="534"/>
        <v>-99</v>
      </c>
      <c r="AA3379" s="56">
        <f t="shared" si="535"/>
        <v>-99</v>
      </c>
      <c r="AB3379" s="56">
        <f t="shared" si="536"/>
        <v>-99</v>
      </c>
      <c r="AC3379" s="56">
        <f t="shared" si="537"/>
        <v>-99</v>
      </c>
      <c r="AD3379" s="3"/>
      <c r="AE3379" s="82">
        <f>IF(D3379=1, 'adjustment factor'!$D$4, IF(D3379=-9,-999,IF(D3379="",-999,0)))</f>
        <v>-999</v>
      </c>
      <c r="AF3379" s="82">
        <f>IF(F3379=1, 'adjustment factor'!$D$5, IF(F3379=-9,-999,IF(F3379="",-999,0)))</f>
        <v>-999</v>
      </c>
      <c r="AG3379" s="82">
        <f>IF(E3379=1, 'adjustment factor'!$D$6, IF(E3379=-9,-999,IF(E3379="",-999,0)))</f>
        <v>-999</v>
      </c>
      <c r="AH3379" s="82">
        <f>IF(K3379&gt;=45,'adjustment factor'!$D$7,IF(K3379=-9,-1200,IF(K3379="",-1200,0)))</f>
        <v>-1200</v>
      </c>
      <c r="AI3379" s="82">
        <f>IF(L3379=1, 'adjustment factor'!$D$8, IF(L3379=-9,-999,IF(L3379="",-999,0)))</f>
        <v>-999</v>
      </c>
      <c r="AJ3379" s="82">
        <f>IF(AND(M3379&gt;=1,M3379&lt;=4),'adjustment factor'!$D$9,IF(M3379=-9,-999,IF(M3379=98,-999,IF(M3379=99,-999,IF(M3379="",-999,0)))))</f>
        <v>-999</v>
      </c>
      <c r="AK3379" s="82">
        <f>IF(H3379=1, 'adjustment factor'!$D$10, IF(H3379=-9,-999,IF(H3379="",-999,0)))</f>
        <v>-999</v>
      </c>
      <c r="AL3379" s="82">
        <f>IF(G3379=1, 'adjustment factor'!$D$11, IF(G3379=-9,-999,IF(G3379="",-999,0)))</f>
        <v>-999</v>
      </c>
      <c r="AM3379" s="82">
        <f>IF(I3379=1, 'adjustment factor'!$D$12, IF(I3379=-9,-999,IF(I3379="",-999,0)))</f>
        <v>-999</v>
      </c>
      <c r="AN3379" s="82">
        <f>IF(J3379=1, 'adjustment factor'!$D$13, IF(J3379=-9,-999,IF(J3379="",-999,0)))</f>
        <v>-999</v>
      </c>
      <c r="AO3379" s="82" t="str">
        <f t="shared" si="538"/>
        <v>-999</v>
      </c>
      <c r="AP3379" s="82" t="str">
        <f t="shared" si="539"/>
        <v>MISSING</v>
      </c>
    </row>
    <row r="3380" spans="2:42">
      <c r="B3380" s="207"/>
      <c r="C3380" s="35">
        <v>3376</v>
      </c>
      <c r="D3380" s="161"/>
      <c r="E3380" s="161"/>
      <c r="F3380" s="161"/>
      <c r="G3380" s="161"/>
      <c r="H3380" s="161"/>
      <c r="I3380" s="161"/>
      <c r="J3380" s="161"/>
      <c r="K3380" s="161"/>
      <c r="L3380" s="161"/>
      <c r="M3380" s="161"/>
      <c r="N3380" s="171"/>
      <c r="O3380" s="171"/>
      <c r="P3380" s="171"/>
      <c r="Q3380" s="171"/>
      <c r="R3380" s="171"/>
      <c r="S3380" s="171"/>
      <c r="T3380" s="208" t="str">
        <f t="shared" si="530"/>
        <v>MISSING</v>
      </c>
      <c r="U3380" s="208" t="str">
        <f t="shared" si="531"/>
        <v>MISSING</v>
      </c>
      <c r="X3380" s="56">
        <f t="shared" si="532"/>
        <v>-99</v>
      </c>
      <c r="Y3380" s="56">
        <f t="shared" si="533"/>
        <v>-99</v>
      </c>
      <c r="Z3380" s="56">
        <f t="shared" si="534"/>
        <v>-99</v>
      </c>
      <c r="AA3380" s="56">
        <f t="shared" si="535"/>
        <v>-99</v>
      </c>
      <c r="AB3380" s="56">
        <f t="shared" si="536"/>
        <v>-99</v>
      </c>
      <c r="AC3380" s="56">
        <f t="shared" si="537"/>
        <v>-99</v>
      </c>
      <c r="AD3380" s="3"/>
      <c r="AE3380" s="82">
        <f>IF(D3380=1, 'adjustment factor'!$D$4, IF(D3380=-9,-999,IF(D3380="",-999,0)))</f>
        <v>-999</v>
      </c>
      <c r="AF3380" s="82">
        <f>IF(F3380=1, 'adjustment factor'!$D$5, IF(F3380=-9,-999,IF(F3380="",-999,0)))</f>
        <v>-999</v>
      </c>
      <c r="AG3380" s="82">
        <f>IF(E3380=1, 'adjustment factor'!$D$6, IF(E3380=-9,-999,IF(E3380="",-999,0)))</f>
        <v>-999</v>
      </c>
      <c r="AH3380" s="82">
        <f>IF(K3380&gt;=45,'adjustment factor'!$D$7,IF(K3380=-9,-1200,IF(K3380="",-1200,0)))</f>
        <v>-1200</v>
      </c>
      <c r="AI3380" s="82">
        <f>IF(L3380=1, 'adjustment factor'!$D$8, IF(L3380=-9,-999,IF(L3380="",-999,0)))</f>
        <v>-999</v>
      </c>
      <c r="AJ3380" s="82">
        <f>IF(AND(M3380&gt;=1,M3380&lt;=4),'adjustment factor'!$D$9,IF(M3380=-9,-999,IF(M3380=98,-999,IF(M3380=99,-999,IF(M3380="",-999,0)))))</f>
        <v>-999</v>
      </c>
      <c r="AK3380" s="82">
        <f>IF(H3380=1, 'adjustment factor'!$D$10, IF(H3380=-9,-999,IF(H3380="",-999,0)))</f>
        <v>-999</v>
      </c>
      <c r="AL3380" s="82">
        <f>IF(G3380=1, 'adjustment factor'!$D$11, IF(G3380=-9,-999,IF(G3380="",-999,0)))</f>
        <v>-999</v>
      </c>
      <c r="AM3380" s="82">
        <f>IF(I3380=1, 'adjustment factor'!$D$12, IF(I3380=-9,-999,IF(I3380="",-999,0)))</f>
        <v>-999</v>
      </c>
      <c r="AN3380" s="82">
        <f>IF(J3380=1, 'adjustment factor'!$D$13, IF(J3380=-9,-999,IF(J3380="",-999,0)))</f>
        <v>-999</v>
      </c>
      <c r="AO3380" s="82" t="str">
        <f t="shared" si="538"/>
        <v>-999</v>
      </c>
      <c r="AP3380" s="82" t="str">
        <f t="shared" si="539"/>
        <v>MISSING</v>
      </c>
    </row>
    <row r="3381" spans="2:42">
      <c r="B3381" s="207"/>
      <c r="C3381" s="35">
        <v>3377</v>
      </c>
      <c r="D3381" s="161"/>
      <c r="E3381" s="161"/>
      <c r="F3381" s="161"/>
      <c r="G3381" s="161"/>
      <c r="H3381" s="161"/>
      <c r="I3381" s="161"/>
      <c r="J3381" s="161"/>
      <c r="K3381" s="161"/>
      <c r="L3381" s="161"/>
      <c r="M3381" s="161"/>
      <c r="N3381" s="171"/>
      <c r="O3381" s="171"/>
      <c r="P3381" s="171"/>
      <c r="Q3381" s="171"/>
      <c r="R3381" s="171"/>
      <c r="S3381" s="171"/>
      <c r="T3381" s="208" t="str">
        <f t="shared" si="530"/>
        <v>MISSING</v>
      </c>
      <c r="U3381" s="208" t="str">
        <f t="shared" si="531"/>
        <v>MISSING</v>
      </c>
      <c r="X3381" s="56">
        <f t="shared" si="532"/>
        <v>-99</v>
      </c>
      <c r="Y3381" s="56">
        <f t="shared" si="533"/>
        <v>-99</v>
      </c>
      <c r="Z3381" s="56">
        <f t="shared" si="534"/>
        <v>-99</v>
      </c>
      <c r="AA3381" s="56">
        <f t="shared" si="535"/>
        <v>-99</v>
      </c>
      <c r="AB3381" s="56">
        <f t="shared" si="536"/>
        <v>-99</v>
      </c>
      <c r="AC3381" s="56">
        <f t="shared" si="537"/>
        <v>-99</v>
      </c>
      <c r="AD3381" s="3"/>
      <c r="AE3381" s="82">
        <f>IF(D3381=1, 'adjustment factor'!$D$4, IF(D3381=-9,-999,IF(D3381="",-999,0)))</f>
        <v>-999</v>
      </c>
      <c r="AF3381" s="82">
        <f>IF(F3381=1, 'adjustment factor'!$D$5, IF(F3381=-9,-999,IF(F3381="",-999,0)))</f>
        <v>-999</v>
      </c>
      <c r="AG3381" s="82">
        <f>IF(E3381=1, 'adjustment factor'!$D$6, IF(E3381=-9,-999,IF(E3381="",-999,0)))</f>
        <v>-999</v>
      </c>
      <c r="AH3381" s="82">
        <f>IF(K3381&gt;=45,'adjustment factor'!$D$7,IF(K3381=-9,-1200,IF(K3381="",-1200,0)))</f>
        <v>-1200</v>
      </c>
      <c r="AI3381" s="82">
        <f>IF(L3381=1, 'adjustment factor'!$D$8, IF(L3381=-9,-999,IF(L3381="",-999,0)))</f>
        <v>-999</v>
      </c>
      <c r="AJ3381" s="82">
        <f>IF(AND(M3381&gt;=1,M3381&lt;=4),'adjustment factor'!$D$9,IF(M3381=-9,-999,IF(M3381=98,-999,IF(M3381=99,-999,IF(M3381="",-999,0)))))</f>
        <v>-999</v>
      </c>
      <c r="AK3381" s="82">
        <f>IF(H3381=1, 'adjustment factor'!$D$10, IF(H3381=-9,-999,IF(H3381="",-999,0)))</f>
        <v>-999</v>
      </c>
      <c r="AL3381" s="82">
        <f>IF(G3381=1, 'adjustment factor'!$D$11, IF(G3381=-9,-999,IF(G3381="",-999,0)))</f>
        <v>-999</v>
      </c>
      <c r="AM3381" s="82">
        <f>IF(I3381=1, 'adjustment factor'!$D$12, IF(I3381=-9,-999,IF(I3381="",-999,0)))</f>
        <v>-999</v>
      </c>
      <c r="AN3381" s="82">
        <f>IF(J3381=1, 'adjustment factor'!$D$13, IF(J3381=-9,-999,IF(J3381="",-999,0)))</f>
        <v>-999</v>
      </c>
      <c r="AO3381" s="82" t="str">
        <f t="shared" si="538"/>
        <v>-999</v>
      </c>
      <c r="AP3381" s="82" t="str">
        <f t="shared" si="539"/>
        <v>MISSING</v>
      </c>
    </row>
    <row r="3382" spans="2:42">
      <c r="B3382" s="207"/>
      <c r="C3382" s="35">
        <v>3378</v>
      </c>
      <c r="D3382" s="161"/>
      <c r="E3382" s="161"/>
      <c r="F3382" s="161"/>
      <c r="G3382" s="161"/>
      <c r="H3382" s="161"/>
      <c r="I3382" s="161"/>
      <c r="J3382" s="161"/>
      <c r="K3382" s="161"/>
      <c r="L3382" s="161"/>
      <c r="M3382" s="161"/>
      <c r="N3382" s="171"/>
      <c r="O3382" s="171"/>
      <c r="P3382" s="171"/>
      <c r="Q3382" s="171"/>
      <c r="R3382" s="171"/>
      <c r="S3382" s="171"/>
      <c r="T3382" s="208" t="str">
        <f t="shared" si="530"/>
        <v>MISSING</v>
      </c>
      <c r="U3382" s="208" t="str">
        <f t="shared" si="531"/>
        <v>MISSING</v>
      </c>
      <c r="X3382" s="56">
        <f t="shared" si="532"/>
        <v>-99</v>
      </c>
      <c r="Y3382" s="56">
        <f t="shared" si="533"/>
        <v>-99</v>
      </c>
      <c r="Z3382" s="56">
        <f t="shared" si="534"/>
        <v>-99</v>
      </c>
      <c r="AA3382" s="56">
        <f t="shared" si="535"/>
        <v>-99</v>
      </c>
      <c r="AB3382" s="56">
        <f t="shared" si="536"/>
        <v>-99</v>
      </c>
      <c r="AC3382" s="56">
        <f t="shared" si="537"/>
        <v>-99</v>
      </c>
      <c r="AD3382" s="3"/>
      <c r="AE3382" s="82">
        <f>IF(D3382=1, 'adjustment factor'!$D$4, IF(D3382=-9,-999,IF(D3382="",-999,0)))</f>
        <v>-999</v>
      </c>
      <c r="AF3382" s="82">
        <f>IF(F3382=1, 'adjustment factor'!$D$5, IF(F3382=-9,-999,IF(F3382="",-999,0)))</f>
        <v>-999</v>
      </c>
      <c r="AG3382" s="82">
        <f>IF(E3382=1, 'adjustment factor'!$D$6, IF(E3382=-9,-999,IF(E3382="",-999,0)))</f>
        <v>-999</v>
      </c>
      <c r="AH3382" s="82">
        <f>IF(K3382&gt;=45,'adjustment factor'!$D$7,IF(K3382=-9,-1200,IF(K3382="",-1200,0)))</f>
        <v>-1200</v>
      </c>
      <c r="AI3382" s="82">
        <f>IF(L3382=1, 'adjustment factor'!$D$8, IF(L3382=-9,-999,IF(L3382="",-999,0)))</f>
        <v>-999</v>
      </c>
      <c r="AJ3382" s="82">
        <f>IF(AND(M3382&gt;=1,M3382&lt;=4),'adjustment factor'!$D$9,IF(M3382=-9,-999,IF(M3382=98,-999,IF(M3382=99,-999,IF(M3382="",-999,0)))))</f>
        <v>-999</v>
      </c>
      <c r="AK3382" s="82">
        <f>IF(H3382=1, 'adjustment factor'!$D$10, IF(H3382=-9,-999,IF(H3382="",-999,0)))</f>
        <v>-999</v>
      </c>
      <c r="AL3382" s="82">
        <f>IF(G3382=1, 'adjustment factor'!$D$11, IF(G3382=-9,-999,IF(G3382="",-999,0)))</f>
        <v>-999</v>
      </c>
      <c r="AM3382" s="82">
        <f>IF(I3382=1, 'adjustment factor'!$D$12, IF(I3382=-9,-999,IF(I3382="",-999,0)))</f>
        <v>-999</v>
      </c>
      <c r="AN3382" s="82">
        <f>IF(J3382=1, 'adjustment factor'!$D$13, IF(J3382=-9,-999,IF(J3382="",-999,0)))</f>
        <v>-999</v>
      </c>
      <c r="AO3382" s="82" t="str">
        <f t="shared" si="538"/>
        <v>-999</v>
      </c>
      <c r="AP3382" s="82" t="str">
        <f t="shared" si="539"/>
        <v>MISSING</v>
      </c>
    </row>
    <row r="3383" spans="2:42">
      <c r="B3383" s="207"/>
      <c r="C3383" s="35">
        <v>3379</v>
      </c>
      <c r="D3383" s="161"/>
      <c r="E3383" s="161"/>
      <c r="F3383" s="161"/>
      <c r="G3383" s="161"/>
      <c r="H3383" s="161"/>
      <c r="I3383" s="161"/>
      <c r="J3383" s="161"/>
      <c r="K3383" s="161"/>
      <c r="L3383" s="161"/>
      <c r="M3383" s="161"/>
      <c r="N3383" s="171"/>
      <c r="O3383" s="171"/>
      <c r="P3383" s="171"/>
      <c r="Q3383" s="171"/>
      <c r="R3383" s="171"/>
      <c r="S3383" s="171"/>
      <c r="T3383" s="208" t="str">
        <f t="shared" si="530"/>
        <v>MISSING</v>
      </c>
      <c r="U3383" s="208" t="str">
        <f t="shared" si="531"/>
        <v>MISSING</v>
      </c>
      <c r="X3383" s="56">
        <f t="shared" si="532"/>
        <v>-99</v>
      </c>
      <c r="Y3383" s="56">
        <f t="shared" si="533"/>
        <v>-99</v>
      </c>
      <c r="Z3383" s="56">
        <f t="shared" si="534"/>
        <v>-99</v>
      </c>
      <c r="AA3383" s="56">
        <f t="shared" si="535"/>
        <v>-99</v>
      </c>
      <c r="AB3383" s="56">
        <f t="shared" si="536"/>
        <v>-99</v>
      </c>
      <c r="AC3383" s="56">
        <f t="shared" si="537"/>
        <v>-99</v>
      </c>
      <c r="AD3383" s="3"/>
      <c r="AE3383" s="82">
        <f>IF(D3383=1, 'adjustment factor'!$D$4, IF(D3383=-9,-999,IF(D3383="",-999,0)))</f>
        <v>-999</v>
      </c>
      <c r="AF3383" s="82">
        <f>IF(F3383=1, 'adjustment factor'!$D$5, IF(F3383=-9,-999,IF(F3383="",-999,0)))</f>
        <v>-999</v>
      </c>
      <c r="AG3383" s="82">
        <f>IF(E3383=1, 'adjustment factor'!$D$6, IF(E3383=-9,-999,IF(E3383="",-999,0)))</f>
        <v>-999</v>
      </c>
      <c r="AH3383" s="82">
        <f>IF(K3383&gt;=45,'adjustment factor'!$D$7,IF(K3383=-9,-1200,IF(K3383="",-1200,0)))</f>
        <v>-1200</v>
      </c>
      <c r="AI3383" s="82">
        <f>IF(L3383=1, 'adjustment factor'!$D$8, IF(L3383=-9,-999,IF(L3383="",-999,0)))</f>
        <v>-999</v>
      </c>
      <c r="AJ3383" s="82">
        <f>IF(AND(M3383&gt;=1,M3383&lt;=4),'adjustment factor'!$D$9,IF(M3383=-9,-999,IF(M3383=98,-999,IF(M3383=99,-999,IF(M3383="",-999,0)))))</f>
        <v>-999</v>
      </c>
      <c r="AK3383" s="82">
        <f>IF(H3383=1, 'adjustment factor'!$D$10, IF(H3383=-9,-999,IF(H3383="",-999,0)))</f>
        <v>-999</v>
      </c>
      <c r="AL3383" s="82">
        <f>IF(G3383=1, 'adjustment factor'!$D$11, IF(G3383=-9,-999,IF(G3383="",-999,0)))</f>
        <v>-999</v>
      </c>
      <c r="AM3383" s="82">
        <f>IF(I3383=1, 'adjustment factor'!$D$12, IF(I3383=-9,-999,IF(I3383="",-999,0)))</f>
        <v>-999</v>
      </c>
      <c r="AN3383" s="82">
        <f>IF(J3383=1, 'adjustment factor'!$D$13, IF(J3383=-9,-999,IF(J3383="",-999,0)))</f>
        <v>-999</v>
      </c>
      <c r="AO3383" s="82" t="str">
        <f t="shared" si="538"/>
        <v>-999</v>
      </c>
      <c r="AP3383" s="82" t="str">
        <f t="shared" si="539"/>
        <v>MISSING</v>
      </c>
    </row>
    <row r="3384" spans="2:42">
      <c r="B3384" s="207"/>
      <c r="C3384" s="35">
        <v>3380</v>
      </c>
      <c r="D3384" s="161"/>
      <c r="E3384" s="161"/>
      <c r="F3384" s="161"/>
      <c r="G3384" s="161"/>
      <c r="H3384" s="161"/>
      <c r="I3384" s="161"/>
      <c r="J3384" s="161"/>
      <c r="K3384" s="161"/>
      <c r="L3384" s="161"/>
      <c r="M3384" s="161"/>
      <c r="N3384" s="171"/>
      <c r="O3384" s="171"/>
      <c r="P3384" s="171"/>
      <c r="Q3384" s="171"/>
      <c r="R3384" s="171"/>
      <c r="S3384" s="171"/>
      <c r="T3384" s="208" t="str">
        <f t="shared" si="530"/>
        <v>MISSING</v>
      </c>
      <c r="U3384" s="208" t="str">
        <f t="shared" si="531"/>
        <v>MISSING</v>
      </c>
      <c r="X3384" s="56">
        <f t="shared" si="532"/>
        <v>-99</v>
      </c>
      <c r="Y3384" s="56">
        <f t="shared" si="533"/>
        <v>-99</v>
      </c>
      <c r="Z3384" s="56">
        <f t="shared" si="534"/>
        <v>-99</v>
      </c>
      <c r="AA3384" s="56">
        <f t="shared" si="535"/>
        <v>-99</v>
      </c>
      <c r="AB3384" s="56">
        <f t="shared" si="536"/>
        <v>-99</v>
      </c>
      <c r="AC3384" s="56">
        <f t="shared" si="537"/>
        <v>-99</v>
      </c>
      <c r="AD3384" s="3"/>
      <c r="AE3384" s="82">
        <f>IF(D3384=1, 'adjustment factor'!$D$4, IF(D3384=-9,-999,IF(D3384="",-999,0)))</f>
        <v>-999</v>
      </c>
      <c r="AF3384" s="82">
        <f>IF(F3384=1, 'adjustment factor'!$D$5, IF(F3384=-9,-999,IF(F3384="",-999,0)))</f>
        <v>-999</v>
      </c>
      <c r="AG3384" s="82">
        <f>IF(E3384=1, 'adjustment factor'!$D$6, IF(E3384=-9,-999,IF(E3384="",-999,0)))</f>
        <v>-999</v>
      </c>
      <c r="AH3384" s="82">
        <f>IF(K3384&gt;=45,'adjustment factor'!$D$7,IF(K3384=-9,-1200,IF(K3384="",-1200,0)))</f>
        <v>-1200</v>
      </c>
      <c r="AI3384" s="82">
        <f>IF(L3384=1, 'adjustment factor'!$D$8, IF(L3384=-9,-999,IF(L3384="",-999,0)))</f>
        <v>-999</v>
      </c>
      <c r="AJ3384" s="82">
        <f>IF(AND(M3384&gt;=1,M3384&lt;=4),'adjustment factor'!$D$9,IF(M3384=-9,-999,IF(M3384=98,-999,IF(M3384=99,-999,IF(M3384="",-999,0)))))</f>
        <v>-999</v>
      </c>
      <c r="AK3384" s="82">
        <f>IF(H3384=1, 'adjustment factor'!$D$10, IF(H3384=-9,-999,IF(H3384="",-999,0)))</f>
        <v>-999</v>
      </c>
      <c r="AL3384" s="82">
        <f>IF(G3384=1, 'adjustment factor'!$D$11, IF(G3384=-9,-999,IF(G3384="",-999,0)))</f>
        <v>-999</v>
      </c>
      <c r="AM3384" s="82">
        <f>IF(I3384=1, 'adjustment factor'!$D$12, IF(I3384=-9,-999,IF(I3384="",-999,0)))</f>
        <v>-999</v>
      </c>
      <c r="AN3384" s="82">
        <f>IF(J3384=1, 'adjustment factor'!$D$13, IF(J3384=-9,-999,IF(J3384="",-999,0)))</f>
        <v>-999</v>
      </c>
      <c r="AO3384" s="82" t="str">
        <f t="shared" si="538"/>
        <v>-999</v>
      </c>
      <c r="AP3384" s="82" t="str">
        <f t="shared" si="539"/>
        <v>MISSING</v>
      </c>
    </row>
    <row r="3385" spans="2:42">
      <c r="B3385" s="207"/>
      <c r="C3385" s="35">
        <v>3381</v>
      </c>
      <c r="D3385" s="161"/>
      <c r="E3385" s="161"/>
      <c r="F3385" s="161"/>
      <c r="G3385" s="161"/>
      <c r="H3385" s="161"/>
      <c r="I3385" s="161"/>
      <c r="J3385" s="161"/>
      <c r="K3385" s="161"/>
      <c r="L3385" s="161"/>
      <c r="M3385" s="161"/>
      <c r="N3385" s="171"/>
      <c r="O3385" s="171"/>
      <c r="P3385" s="171"/>
      <c r="Q3385" s="171"/>
      <c r="R3385" s="171"/>
      <c r="S3385" s="171"/>
      <c r="T3385" s="208" t="str">
        <f t="shared" si="530"/>
        <v>MISSING</v>
      </c>
      <c r="U3385" s="208" t="str">
        <f t="shared" si="531"/>
        <v>MISSING</v>
      </c>
      <c r="X3385" s="56">
        <f t="shared" si="532"/>
        <v>-99</v>
      </c>
      <c r="Y3385" s="56">
        <f t="shared" si="533"/>
        <v>-99</v>
      </c>
      <c r="Z3385" s="56">
        <f t="shared" si="534"/>
        <v>-99</v>
      </c>
      <c r="AA3385" s="56">
        <f t="shared" si="535"/>
        <v>-99</v>
      </c>
      <c r="AB3385" s="56">
        <f t="shared" si="536"/>
        <v>-99</v>
      </c>
      <c r="AC3385" s="56">
        <f t="shared" si="537"/>
        <v>-99</v>
      </c>
      <c r="AD3385" s="3"/>
      <c r="AE3385" s="82">
        <f>IF(D3385=1, 'adjustment factor'!$D$4, IF(D3385=-9,-999,IF(D3385="",-999,0)))</f>
        <v>-999</v>
      </c>
      <c r="AF3385" s="82">
        <f>IF(F3385=1, 'adjustment factor'!$D$5, IF(F3385=-9,-999,IF(F3385="",-999,0)))</f>
        <v>-999</v>
      </c>
      <c r="AG3385" s="82">
        <f>IF(E3385=1, 'adjustment factor'!$D$6, IF(E3385=-9,-999,IF(E3385="",-999,0)))</f>
        <v>-999</v>
      </c>
      <c r="AH3385" s="82">
        <f>IF(K3385&gt;=45,'adjustment factor'!$D$7,IF(K3385=-9,-1200,IF(K3385="",-1200,0)))</f>
        <v>-1200</v>
      </c>
      <c r="AI3385" s="82">
        <f>IF(L3385=1, 'adjustment factor'!$D$8, IF(L3385=-9,-999,IF(L3385="",-999,0)))</f>
        <v>-999</v>
      </c>
      <c r="AJ3385" s="82">
        <f>IF(AND(M3385&gt;=1,M3385&lt;=4),'adjustment factor'!$D$9,IF(M3385=-9,-999,IF(M3385=98,-999,IF(M3385=99,-999,IF(M3385="",-999,0)))))</f>
        <v>-999</v>
      </c>
      <c r="AK3385" s="82">
        <f>IF(H3385=1, 'adjustment factor'!$D$10, IF(H3385=-9,-999,IF(H3385="",-999,0)))</f>
        <v>-999</v>
      </c>
      <c r="AL3385" s="82">
        <f>IF(G3385=1, 'adjustment factor'!$D$11, IF(G3385=-9,-999,IF(G3385="",-999,0)))</f>
        <v>-999</v>
      </c>
      <c r="AM3385" s="82">
        <f>IF(I3385=1, 'adjustment factor'!$D$12, IF(I3385=-9,-999,IF(I3385="",-999,0)))</f>
        <v>-999</v>
      </c>
      <c r="AN3385" s="82">
        <f>IF(J3385=1, 'adjustment factor'!$D$13, IF(J3385=-9,-999,IF(J3385="",-999,0)))</f>
        <v>-999</v>
      </c>
      <c r="AO3385" s="82" t="str">
        <f t="shared" si="538"/>
        <v>-999</v>
      </c>
      <c r="AP3385" s="82" t="str">
        <f t="shared" si="539"/>
        <v>MISSING</v>
      </c>
    </row>
    <row r="3386" spans="2:42">
      <c r="B3386" s="207"/>
      <c r="C3386" s="35">
        <v>3382</v>
      </c>
      <c r="D3386" s="161"/>
      <c r="E3386" s="161"/>
      <c r="F3386" s="161"/>
      <c r="G3386" s="161"/>
      <c r="H3386" s="161"/>
      <c r="I3386" s="161"/>
      <c r="J3386" s="161"/>
      <c r="K3386" s="161"/>
      <c r="L3386" s="161"/>
      <c r="M3386" s="161"/>
      <c r="N3386" s="171"/>
      <c r="O3386" s="171"/>
      <c r="P3386" s="171"/>
      <c r="Q3386" s="171"/>
      <c r="R3386" s="171"/>
      <c r="S3386" s="171"/>
      <c r="T3386" s="208" t="str">
        <f t="shared" si="530"/>
        <v>MISSING</v>
      </c>
      <c r="U3386" s="208" t="str">
        <f t="shared" si="531"/>
        <v>MISSING</v>
      </c>
      <c r="X3386" s="56">
        <f t="shared" si="532"/>
        <v>-99</v>
      </c>
      <c r="Y3386" s="56">
        <f t="shared" si="533"/>
        <v>-99</v>
      </c>
      <c r="Z3386" s="56">
        <f t="shared" si="534"/>
        <v>-99</v>
      </c>
      <c r="AA3386" s="56">
        <f t="shared" si="535"/>
        <v>-99</v>
      </c>
      <c r="AB3386" s="56">
        <f t="shared" si="536"/>
        <v>-99</v>
      </c>
      <c r="AC3386" s="56">
        <f t="shared" si="537"/>
        <v>-99</v>
      </c>
      <c r="AD3386" s="3"/>
      <c r="AE3386" s="82">
        <f>IF(D3386=1, 'adjustment factor'!$D$4, IF(D3386=-9,-999,IF(D3386="",-999,0)))</f>
        <v>-999</v>
      </c>
      <c r="AF3386" s="82">
        <f>IF(F3386=1, 'adjustment factor'!$D$5, IF(F3386=-9,-999,IF(F3386="",-999,0)))</f>
        <v>-999</v>
      </c>
      <c r="AG3386" s="82">
        <f>IF(E3386=1, 'adjustment factor'!$D$6, IF(E3386=-9,-999,IF(E3386="",-999,0)))</f>
        <v>-999</v>
      </c>
      <c r="AH3386" s="82">
        <f>IF(K3386&gt;=45,'adjustment factor'!$D$7,IF(K3386=-9,-1200,IF(K3386="",-1200,0)))</f>
        <v>-1200</v>
      </c>
      <c r="AI3386" s="82">
        <f>IF(L3386=1, 'adjustment factor'!$D$8, IF(L3386=-9,-999,IF(L3386="",-999,0)))</f>
        <v>-999</v>
      </c>
      <c r="AJ3386" s="82">
        <f>IF(AND(M3386&gt;=1,M3386&lt;=4),'adjustment factor'!$D$9,IF(M3386=-9,-999,IF(M3386=98,-999,IF(M3386=99,-999,IF(M3386="",-999,0)))))</f>
        <v>-999</v>
      </c>
      <c r="AK3386" s="82">
        <f>IF(H3386=1, 'adjustment factor'!$D$10, IF(H3386=-9,-999,IF(H3386="",-999,0)))</f>
        <v>-999</v>
      </c>
      <c r="AL3386" s="82">
        <f>IF(G3386=1, 'adjustment factor'!$D$11, IF(G3386=-9,-999,IF(G3386="",-999,0)))</f>
        <v>-999</v>
      </c>
      <c r="AM3386" s="82">
        <f>IF(I3386=1, 'adjustment factor'!$D$12, IF(I3386=-9,-999,IF(I3386="",-999,0)))</f>
        <v>-999</v>
      </c>
      <c r="AN3386" s="82">
        <f>IF(J3386=1, 'adjustment factor'!$D$13, IF(J3386=-9,-999,IF(J3386="",-999,0)))</f>
        <v>-999</v>
      </c>
      <c r="AO3386" s="82" t="str">
        <f t="shared" si="538"/>
        <v>-999</v>
      </c>
      <c r="AP3386" s="82" t="str">
        <f t="shared" si="539"/>
        <v>MISSING</v>
      </c>
    </row>
    <row r="3387" spans="2:42">
      <c r="B3387" s="207"/>
      <c r="C3387" s="35">
        <v>3383</v>
      </c>
      <c r="D3387" s="161"/>
      <c r="E3387" s="161"/>
      <c r="F3387" s="161"/>
      <c r="G3387" s="161"/>
      <c r="H3387" s="161"/>
      <c r="I3387" s="161"/>
      <c r="J3387" s="161"/>
      <c r="K3387" s="161"/>
      <c r="L3387" s="161"/>
      <c r="M3387" s="161"/>
      <c r="N3387" s="171"/>
      <c r="O3387" s="171"/>
      <c r="P3387" s="171"/>
      <c r="Q3387" s="171"/>
      <c r="R3387" s="171"/>
      <c r="S3387" s="171"/>
      <c r="T3387" s="208" t="str">
        <f t="shared" si="530"/>
        <v>MISSING</v>
      </c>
      <c r="U3387" s="208" t="str">
        <f t="shared" si="531"/>
        <v>MISSING</v>
      </c>
      <c r="X3387" s="56">
        <f t="shared" si="532"/>
        <v>-99</v>
      </c>
      <c r="Y3387" s="56">
        <f t="shared" si="533"/>
        <v>-99</v>
      </c>
      <c r="Z3387" s="56">
        <f t="shared" si="534"/>
        <v>-99</v>
      </c>
      <c r="AA3387" s="56">
        <f t="shared" si="535"/>
        <v>-99</v>
      </c>
      <c r="AB3387" s="56">
        <f t="shared" si="536"/>
        <v>-99</v>
      </c>
      <c r="AC3387" s="56">
        <f t="shared" si="537"/>
        <v>-99</v>
      </c>
      <c r="AD3387" s="3"/>
      <c r="AE3387" s="82">
        <f>IF(D3387=1, 'adjustment factor'!$D$4, IF(D3387=-9,-999,IF(D3387="",-999,0)))</f>
        <v>-999</v>
      </c>
      <c r="AF3387" s="82">
        <f>IF(F3387=1, 'adjustment factor'!$D$5, IF(F3387=-9,-999,IF(F3387="",-999,0)))</f>
        <v>-999</v>
      </c>
      <c r="AG3387" s="82">
        <f>IF(E3387=1, 'adjustment factor'!$D$6, IF(E3387=-9,-999,IF(E3387="",-999,0)))</f>
        <v>-999</v>
      </c>
      <c r="AH3387" s="82">
        <f>IF(K3387&gt;=45,'adjustment factor'!$D$7,IF(K3387=-9,-1200,IF(K3387="",-1200,0)))</f>
        <v>-1200</v>
      </c>
      <c r="AI3387" s="82">
        <f>IF(L3387=1, 'adjustment factor'!$D$8, IF(L3387=-9,-999,IF(L3387="",-999,0)))</f>
        <v>-999</v>
      </c>
      <c r="AJ3387" s="82">
        <f>IF(AND(M3387&gt;=1,M3387&lt;=4),'adjustment factor'!$D$9,IF(M3387=-9,-999,IF(M3387=98,-999,IF(M3387=99,-999,IF(M3387="",-999,0)))))</f>
        <v>-999</v>
      </c>
      <c r="AK3387" s="82">
        <f>IF(H3387=1, 'adjustment factor'!$D$10, IF(H3387=-9,-999,IF(H3387="",-999,0)))</f>
        <v>-999</v>
      </c>
      <c r="AL3387" s="82">
        <f>IF(G3387=1, 'adjustment factor'!$D$11, IF(G3387=-9,-999,IF(G3387="",-999,0)))</f>
        <v>-999</v>
      </c>
      <c r="AM3387" s="82">
        <f>IF(I3387=1, 'adjustment factor'!$D$12, IF(I3387=-9,-999,IF(I3387="",-999,0)))</f>
        <v>-999</v>
      </c>
      <c r="AN3387" s="82">
        <f>IF(J3387=1, 'adjustment factor'!$D$13, IF(J3387=-9,-999,IF(J3387="",-999,0)))</f>
        <v>-999</v>
      </c>
      <c r="AO3387" s="82" t="str">
        <f t="shared" si="538"/>
        <v>-999</v>
      </c>
      <c r="AP3387" s="82" t="str">
        <f t="shared" si="539"/>
        <v>MISSING</v>
      </c>
    </row>
    <row r="3388" spans="2:42">
      <c r="B3388" s="207"/>
      <c r="C3388" s="35">
        <v>3384</v>
      </c>
      <c r="D3388" s="161"/>
      <c r="E3388" s="161"/>
      <c r="F3388" s="161"/>
      <c r="G3388" s="161"/>
      <c r="H3388" s="161"/>
      <c r="I3388" s="161"/>
      <c r="J3388" s="161"/>
      <c r="K3388" s="161"/>
      <c r="L3388" s="161"/>
      <c r="M3388" s="161"/>
      <c r="N3388" s="171"/>
      <c r="O3388" s="171"/>
      <c r="P3388" s="171"/>
      <c r="Q3388" s="171"/>
      <c r="R3388" s="171"/>
      <c r="S3388" s="171"/>
      <c r="T3388" s="208" t="str">
        <f t="shared" si="530"/>
        <v>MISSING</v>
      </c>
      <c r="U3388" s="208" t="str">
        <f t="shared" si="531"/>
        <v>MISSING</v>
      </c>
      <c r="X3388" s="56">
        <f t="shared" si="532"/>
        <v>-99</v>
      </c>
      <c r="Y3388" s="56">
        <f t="shared" si="533"/>
        <v>-99</v>
      </c>
      <c r="Z3388" s="56">
        <f t="shared" si="534"/>
        <v>-99</v>
      </c>
      <c r="AA3388" s="56">
        <f t="shared" si="535"/>
        <v>-99</v>
      </c>
      <c r="AB3388" s="56">
        <f t="shared" si="536"/>
        <v>-99</v>
      </c>
      <c r="AC3388" s="56">
        <f t="shared" si="537"/>
        <v>-99</v>
      </c>
      <c r="AD3388" s="3"/>
      <c r="AE3388" s="82">
        <f>IF(D3388=1, 'adjustment factor'!$D$4, IF(D3388=-9,-999,IF(D3388="",-999,0)))</f>
        <v>-999</v>
      </c>
      <c r="AF3388" s="82">
        <f>IF(F3388=1, 'adjustment factor'!$D$5, IF(F3388=-9,-999,IF(F3388="",-999,0)))</f>
        <v>-999</v>
      </c>
      <c r="AG3388" s="82">
        <f>IF(E3388=1, 'adjustment factor'!$D$6, IF(E3388=-9,-999,IF(E3388="",-999,0)))</f>
        <v>-999</v>
      </c>
      <c r="AH3388" s="82">
        <f>IF(K3388&gt;=45,'adjustment factor'!$D$7,IF(K3388=-9,-1200,IF(K3388="",-1200,0)))</f>
        <v>-1200</v>
      </c>
      <c r="AI3388" s="82">
        <f>IF(L3388=1, 'adjustment factor'!$D$8, IF(L3388=-9,-999,IF(L3388="",-999,0)))</f>
        <v>-999</v>
      </c>
      <c r="AJ3388" s="82">
        <f>IF(AND(M3388&gt;=1,M3388&lt;=4),'adjustment factor'!$D$9,IF(M3388=-9,-999,IF(M3388=98,-999,IF(M3388=99,-999,IF(M3388="",-999,0)))))</f>
        <v>-999</v>
      </c>
      <c r="AK3388" s="82">
        <f>IF(H3388=1, 'adjustment factor'!$D$10, IF(H3388=-9,-999,IF(H3388="",-999,0)))</f>
        <v>-999</v>
      </c>
      <c r="AL3388" s="82">
        <f>IF(G3388=1, 'adjustment factor'!$D$11, IF(G3388=-9,-999,IF(G3388="",-999,0)))</f>
        <v>-999</v>
      </c>
      <c r="AM3388" s="82">
        <f>IF(I3388=1, 'adjustment factor'!$D$12, IF(I3388=-9,-999,IF(I3388="",-999,0)))</f>
        <v>-999</v>
      </c>
      <c r="AN3388" s="82">
        <f>IF(J3388=1, 'adjustment factor'!$D$13, IF(J3388=-9,-999,IF(J3388="",-999,0)))</f>
        <v>-999</v>
      </c>
      <c r="AO3388" s="82" t="str">
        <f t="shared" si="538"/>
        <v>-999</v>
      </c>
      <c r="AP3388" s="82" t="str">
        <f t="shared" si="539"/>
        <v>MISSING</v>
      </c>
    </row>
    <row r="3389" spans="2:42">
      <c r="B3389" s="207"/>
      <c r="C3389" s="35">
        <v>3385</v>
      </c>
      <c r="D3389" s="161"/>
      <c r="E3389" s="161"/>
      <c r="F3389" s="161"/>
      <c r="G3389" s="161"/>
      <c r="H3389" s="161"/>
      <c r="I3389" s="161"/>
      <c r="J3389" s="161"/>
      <c r="K3389" s="161"/>
      <c r="L3389" s="161"/>
      <c r="M3389" s="161"/>
      <c r="N3389" s="171"/>
      <c r="O3389" s="171"/>
      <c r="P3389" s="171"/>
      <c r="Q3389" s="171"/>
      <c r="R3389" s="171"/>
      <c r="S3389" s="171"/>
      <c r="T3389" s="208" t="str">
        <f t="shared" si="530"/>
        <v>MISSING</v>
      </c>
      <c r="U3389" s="208" t="str">
        <f t="shared" si="531"/>
        <v>MISSING</v>
      </c>
      <c r="X3389" s="56">
        <f t="shared" si="532"/>
        <v>-99</v>
      </c>
      <c r="Y3389" s="56">
        <f t="shared" si="533"/>
        <v>-99</v>
      </c>
      <c r="Z3389" s="56">
        <f t="shared" si="534"/>
        <v>-99</v>
      </c>
      <c r="AA3389" s="56">
        <f t="shared" si="535"/>
        <v>-99</v>
      </c>
      <c r="AB3389" s="56">
        <f t="shared" si="536"/>
        <v>-99</v>
      </c>
      <c r="AC3389" s="56">
        <f t="shared" si="537"/>
        <v>-99</v>
      </c>
      <c r="AD3389" s="3"/>
      <c r="AE3389" s="82">
        <f>IF(D3389=1, 'adjustment factor'!$D$4, IF(D3389=-9,-999,IF(D3389="",-999,0)))</f>
        <v>-999</v>
      </c>
      <c r="AF3389" s="82">
        <f>IF(F3389=1, 'adjustment factor'!$D$5, IF(F3389=-9,-999,IF(F3389="",-999,0)))</f>
        <v>-999</v>
      </c>
      <c r="AG3389" s="82">
        <f>IF(E3389=1, 'adjustment factor'!$D$6, IF(E3389=-9,-999,IF(E3389="",-999,0)))</f>
        <v>-999</v>
      </c>
      <c r="AH3389" s="82">
        <f>IF(K3389&gt;=45,'adjustment factor'!$D$7,IF(K3389=-9,-1200,IF(K3389="",-1200,0)))</f>
        <v>-1200</v>
      </c>
      <c r="AI3389" s="82">
        <f>IF(L3389=1, 'adjustment factor'!$D$8, IF(L3389=-9,-999,IF(L3389="",-999,0)))</f>
        <v>-999</v>
      </c>
      <c r="AJ3389" s="82">
        <f>IF(AND(M3389&gt;=1,M3389&lt;=4),'adjustment factor'!$D$9,IF(M3389=-9,-999,IF(M3389=98,-999,IF(M3389=99,-999,IF(M3389="",-999,0)))))</f>
        <v>-999</v>
      </c>
      <c r="AK3389" s="82">
        <f>IF(H3389=1, 'adjustment factor'!$D$10, IF(H3389=-9,-999,IF(H3389="",-999,0)))</f>
        <v>-999</v>
      </c>
      <c r="AL3389" s="82">
        <f>IF(G3389=1, 'adjustment factor'!$D$11, IF(G3389=-9,-999,IF(G3389="",-999,0)))</f>
        <v>-999</v>
      </c>
      <c r="AM3389" s="82">
        <f>IF(I3389=1, 'adjustment factor'!$D$12, IF(I3389=-9,-999,IF(I3389="",-999,0)))</f>
        <v>-999</v>
      </c>
      <c r="AN3389" s="82">
        <f>IF(J3389=1, 'adjustment factor'!$D$13, IF(J3389=-9,-999,IF(J3389="",-999,0)))</f>
        <v>-999</v>
      </c>
      <c r="AO3389" s="82" t="str">
        <f t="shared" si="538"/>
        <v>-999</v>
      </c>
      <c r="AP3389" s="82" t="str">
        <f t="shared" si="539"/>
        <v>MISSING</v>
      </c>
    </row>
    <row r="3390" spans="2:42">
      <c r="B3390" s="207"/>
      <c r="C3390" s="35">
        <v>3386</v>
      </c>
      <c r="D3390" s="161"/>
      <c r="E3390" s="161"/>
      <c r="F3390" s="161"/>
      <c r="G3390" s="161"/>
      <c r="H3390" s="161"/>
      <c r="I3390" s="161"/>
      <c r="J3390" s="161"/>
      <c r="K3390" s="161"/>
      <c r="L3390" s="161"/>
      <c r="M3390" s="161"/>
      <c r="N3390" s="171"/>
      <c r="O3390" s="171"/>
      <c r="P3390" s="171"/>
      <c r="Q3390" s="171"/>
      <c r="R3390" s="171"/>
      <c r="S3390" s="171"/>
      <c r="T3390" s="208" t="str">
        <f t="shared" si="530"/>
        <v>MISSING</v>
      </c>
      <c r="U3390" s="208" t="str">
        <f t="shared" si="531"/>
        <v>MISSING</v>
      </c>
      <c r="X3390" s="56">
        <f t="shared" si="532"/>
        <v>-99</v>
      </c>
      <c r="Y3390" s="56">
        <f t="shared" si="533"/>
        <v>-99</v>
      </c>
      <c r="Z3390" s="56">
        <f t="shared" si="534"/>
        <v>-99</v>
      </c>
      <c r="AA3390" s="56">
        <f t="shared" si="535"/>
        <v>-99</v>
      </c>
      <c r="AB3390" s="56">
        <f t="shared" si="536"/>
        <v>-99</v>
      </c>
      <c r="AC3390" s="56">
        <f t="shared" si="537"/>
        <v>-99</v>
      </c>
      <c r="AD3390" s="3"/>
      <c r="AE3390" s="82">
        <f>IF(D3390=1, 'adjustment factor'!$D$4, IF(D3390=-9,-999,IF(D3390="",-999,0)))</f>
        <v>-999</v>
      </c>
      <c r="AF3390" s="82">
        <f>IF(F3390=1, 'adjustment factor'!$D$5, IF(F3390=-9,-999,IF(F3390="",-999,0)))</f>
        <v>-999</v>
      </c>
      <c r="AG3390" s="82">
        <f>IF(E3390=1, 'adjustment factor'!$D$6, IF(E3390=-9,-999,IF(E3390="",-999,0)))</f>
        <v>-999</v>
      </c>
      <c r="AH3390" s="82">
        <f>IF(K3390&gt;=45,'adjustment factor'!$D$7,IF(K3390=-9,-1200,IF(K3390="",-1200,0)))</f>
        <v>-1200</v>
      </c>
      <c r="AI3390" s="82">
        <f>IF(L3390=1, 'adjustment factor'!$D$8, IF(L3390=-9,-999,IF(L3390="",-999,0)))</f>
        <v>-999</v>
      </c>
      <c r="AJ3390" s="82">
        <f>IF(AND(M3390&gt;=1,M3390&lt;=4),'adjustment factor'!$D$9,IF(M3390=-9,-999,IF(M3390=98,-999,IF(M3390=99,-999,IF(M3390="",-999,0)))))</f>
        <v>-999</v>
      </c>
      <c r="AK3390" s="82">
        <f>IF(H3390=1, 'adjustment factor'!$D$10, IF(H3390=-9,-999,IF(H3390="",-999,0)))</f>
        <v>-999</v>
      </c>
      <c r="AL3390" s="82">
        <f>IF(G3390=1, 'adjustment factor'!$D$11, IF(G3390=-9,-999,IF(G3390="",-999,0)))</f>
        <v>-999</v>
      </c>
      <c r="AM3390" s="82">
        <f>IF(I3390=1, 'adjustment factor'!$D$12, IF(I3390=-9,-999,IF(I3390="",-999,0)))</f>
        <v>-999</v>
      </c>
      <c r="AN3390" s="82">
        <f>IF(J3390=1, 'adjustment factor'!$D$13, IF(J3390=-9,-999,IF(J3390="",-999,0)))</f>
        <v>-999</v>
      </c>
      <c r="AO3390" s="82" t="str">
        <f t="shared" si="538"/>
        <v>-999</v>
      </c>
      <c r="AP3390" s="82" t="str">
        <f t="shared" si="539"/>
        <v>MISSING</v>
      </c>
    </row>
    <row r="3391" spans="2:42">
      <c r="B3391" s="207"/>
      <c r="C3391" s="35">
        <v>3387</v>
      </c>
      <c r="D3391" s="161"/>
      <c r="E3391" s="161"/>
      <c r="F3391" s="161"/>
      <c r="G3391" s="161"/>
      <c r="H3391" s="161"/>
      <c r="I3391" s="161"/>
      <c r="J3391" s="161"/>
      <c r="K3391" s="161"/>
      <c r="L3391" s="161"/>
      <c r="M3391" s="161"/>
      <c r="N3391" s="171"/>
      <c r="O3391" s="171"/>
      <c r="P3391" s="171"/>
      <c r="Q3391" s="171"/>
      <c r="R3391" s="171"/>
      <c r="S3391" s="171"/>
      <c r="T3391" s="208" t="str">
        <f t="shared" si="530"/>
        <v>MISSING</v>
      </c>
      <c r="U3391" s="208" t="str">
        <f t="shared" si="531"/>
        <v>MISSING</v>
      </c>
      <c r="X3391" s="56">
        <f t="shared" si="532"/>
        <v>-99</v>
      </c>
      <c r="Y3391" s="56">
        <f t="shared" si="533"/>
        <v>-99</v>
      </c>
      <c r="Z3391" s="56">
        <f t="shared" si="534"/>
        <v>-99</v>
      </c>
      <c r="AA3391" s="56">
        <f t="shared" si="535"/>
        <v>-99</v>
      </c>
      <c r="AB3391" s="56">
        <f t="shared" si="536"/>
        <v>-99</v>
      </c>
      <c r="AC3391" s="56">
        <f t="shared" si="537"/>
        <v>-99</v>
      </c>
      <c r="AD3391" s="3"/>
      <c r="AE3391" s="82">
        <f>IF(D3391=1, 'adjustment factor'!$D$4, IF(D3391=-9,-999,IF(D3391="",-999,0)))</f>
        <v>-999</v>
      </c>
      <c r="AF3391" s="82">
        <f>IF(F3391=1, 'adjustment factor'!$D$5, IF(F3391=-9,-999,IF(F3391="",-999,0)))</f>
        <v>-999</v>
      </c>
      <c r="AG3391" s="82">
        <f>IF(E3391=1, 'adjustment factor'!$D$6, IF(E3391=-9,-999,IF(E3391="",-999,0)))</f>
        <v>-999</v>
      </c>
      <c r="AH3391" s="82">
        <f>IF(K3391&gt;=45,'adjustment factor'!$D$7,IF(K3391=-9,-1200,IF(K3391="",-1200,0)))</f>
        <v>-1200</v>
      </c>
      <c r="AI3391" s="82">
        <f>IF(L3391=1, 'adjustment factor'!$D$8, IF(L3391=-9,-999,IF(L3391="",-999,0)))</f>
        <v>-999</v>
      </c>
      <c r="AJ3391" s="82">
        <f>IF(AND(M3391&gt;=1,M3391&lt;=4),'adjustment factor'!$D$9,IF(M3391=-9,-999,IF(M3391=98,-999,IF(M3391=99,-999,IF(M3391="",-999,0)))))</f>
        <v>-999</v>
      </c>
      <c r="AK3391" s="82">
        <f>IF(H3391=1, 'adjustment factor'!$D$10, IF(H3391=-9,-999,IF(H3391="",-999,0)))</f>
        <v>-999</v>
      </c>
      <c r="AL3391" s="82">
        <f>IF(G3391=1, 'adjustment factor'!$D$11, IF(G3391=-9,-999,IF(G3391="",-999,0)))</f>
        <v>-999</v>
      </c>
      <c r="AM3391" s="82">
        <f>IF(I3391=1, 'adjustment factor'!$D$12, IF(I3391=-9,-999,IF(I3391="",-999,0)))</f>
        <v>-999</v>
      </c>
      <c r="AN3391" s="82">
        <f>IF(J3391=1, 'adjustment factor'!$D$13, IF(J3391=-9,-999,IF(J3391="",-999,0)))</f>
        <v>-999</v>
      </c>
      <c r="AO3391" s="82" t="str">
        <f t="shared" si="538"/>
        <v>-999</v>
      </c>
      <c r="AP3391" s="82" t="str">
        <f t="shared" si="539"/>
        <v>MISSING</v>
      </c>
    </row>
    <row r="3392" spans="2:42">
      <c r="B3392" s="207"/>
      <c r="C3392" s="35">
        <v>3388</v>
      </c>
      <c r="D3392" s="161"/>
      <c r="E3392" s="161"/>
      <c r="F3392" s="161"/>
      <c r="G3392" s="161"/>
      <c r="H3392" s="161"/>
      <c r="I3392" s="161"/>
      <c r="J3392" s="161"/>
      <c r="K3392" s="161"/>
      <c r="L3392" s="161"/>
      <c r="M3392" s="161"/>
      <c r="N3392" s="171"/>
      <c r="O3392" s="171"/>
      <c r="P3392" s="171"/>
      <c r="Q3392" s="171"/>
      <c r="R3392" s="171"/>
      <c r="S3392" s="171"/>
      <c r="T3392" s="208" t="str">
        <f t="shared" si="530"/>
        <v>MISSING</v>
      </c>
      <c r="U3392" s="208" t="str">
        <f t="shared" si="531"/>
        <v>MISSING</v>
      </c>
      <c r="X3392" s="56">
        <f t="shared" si="532"/>
        <v>-99</v>
      </c>
      <c r="Y3392" s="56">
        <f t="shared" si="533"/>
        <v>-99</v>
      </c>
      <c r="Z3392" s="56">
        <f t="shared" si="534"/>
        <v>-99</v>
      </c>
      <c r="AA3392" s="56">
        <f t="shared" si="535"/>
        <v>-99</v>
      </c>
      <c r="AB3392" s="56">
        <f t="shared" si="536"/>
        <v>-99</v>
      </c>
      <c r="AC3392" s="56">
        <f t="shared" si="537"/>
        <v>-99</v>
      </c>
      <c r="AD3392" s="3"/>
      <c r="AE3392" s="82">
        <f>IF(D3392=1, 'adjustment factor'!$D$4, IF(D3392=-9,-999,IF(D3392="",-999,0)))</f>
        <v>-999</v>
      </c>
      <c r="AF3392" s="82">
        <f>IF(F3392=1, 'adjustment factor'!$D$5, IF(F3392=-9,-999,IF(F3392="",-999,0)))</f>
        <v>-999</v>
      </c>
      <c r="AG3392" s="82">
        <f>IF(E3392=1, 'adjustment factor'!$D$6, IF(E3392=-9,-999,IF(E3392="",-999,0)))</f>
        <v>-999</v>
      </c>
      <c r="AH3392" s="82">
        <f>IF(K3392&gt;=45,'adjustment factor'!$D$7,IF(K3392=-9,-1200,IF(K3392="",-1200,0)))</f>
        <v>-1200</v>
      </c>
      <c r="AI3392" s="82">
        <f>IF(L3392=1, 'adjustment factor'!$D$8, IF(L3392=-9,-999,IF(L3392="",-999,0)))</f>
        <v>-999</v>
      </c>
      <c r="AJ3392" s="82">
        <f>IF(AND(M3392&gt;=1,M3392&lt;=4),'adjustment factor'!$D$9,IF(M3392=-9,-999,IF(M3392=98,-999,IF(M3392=99,-999,IF(M3392="",-999,0)))))</f>
        <v>-999</v>
      </c>
      <c r="AK3392" s="82">
        <f>IF(H3392=1, 'adjustment factor'!$D$10, IF(H3392=-9,-999,IF(H3392="",-999,0)))</f>
        <v>-999</v>
      </c>
      <c r="AL3392" s="82">
        <f>IF(G3392=1, 'adjustment factor'!$D$11, IF(G3392=-9,-999,IF(G3392="",-999,0)))</f>
        <v>-999</v>
      </c>
      <c r="AM3392" s="82">
        <f>IF(I3392=1, 'adjustment factor'!$D$12, IF(I3392=-9,-999,IF(I3392="",-999,0)))</f>
        <v>-999</v>
      </c>
      <c r="AN3392" s="82">
        <f>IF(J3392=1, 'adjustment factor'!$D$13, IF(J3392=-9,-999,IF(J3392="",-999,0)))</f>
        <v>-999</v>
      </c>
      <c r="AO3392" s="82" t="str">
        <f t="shared" si="538"/>
        <v>-999</v>
      </c>
      <c r="AP3392" s="82" t="str">
        <f t="shared" si="539"/>
        <v>MISSING</v>
      </c>
    </row>
    <row r="3393" spans="2:42">
      <c r="B3393" s="207"/>
      <c r="C3393" s="35">
        <v>3389</v>
      </c>
      <c r="D3393" s="161"/>
      <c r="E3393" s="161"/>
      <c r="F3393" s="161"/>
      <c r="G3393" s="161"/>
      <c r="H3393" s="161"/>
      <c r="I3393" s="161"/>
      <c r="J3393" s="161"/>
      <c r="K3393" s="161"/>
      <c r="L3393" s="161"/>
      <c r="M3393" s="161"/>
      <c r="N3393" s="171"/>
      <c r="O3393" s="171"/>
      <c r="P3393" s="171"/>
      <c r="Q3393" s="171"/>
      <c r="R3393" s="171"/>
      <c r="S3393" s="171"/>
      <c r="T3393" s="208" t="str">
        <f t="shared" si="530"/>
        <v>MISSING</v>
      </c>
      <c r="U3393" s="208" t="str">
        <f t="shared" si="531"/>
        <v>MISSING</v>
      </c>
      <c r="X3393" s="56">
        <f t="shared" si="532"/>
        <v>-99</v>
      </c>
      <c r="Y3393" s="56">
        <f t="shared" si="533"/>
        <v>-99</v>
      </c>
      <c r="Z3393" s="56">
        <f t="shared" si="534"/>
        <v>-99</v>
      </c>
      <c r="AA3393" s="56">
        <f t="shared" si="535"/>
        <v>-99</v>
      </c>
      <c r="AB3393" s="56">
        <f t="shared" si="536"/>
        <v>-99</v>
      </c>
      <c r="AC3393" s="56">
        <f t="shared" si="537"/>
        <v>-99</v>
      </c>
      <c r="AD3393" s="3"/>
      <c r="AE3393" s="82">
        <f>IF(D3393=1, 'adjustment factor'!$D$4, IF(D3393=-9,-999,IF(D3393="",-999,0)))</f>
        <v>-999</v>
      </c>
      <c r="AF3393" s="82">
        <f>IF(F3393=1, 'adjustment factor'!$D$5, IF(F3393=-9,-999,IF(F3393="",-999,0)))</f>
        <v>-999</v>
      </c>
      <c r="AG3393" s="82">
        <f>IF(E3393=1, 'adjustment factor'!$D$6, IF(E3393=-9,-999,IF(E3393="",-999,0)))</f>
        <v>-999</v>
      </c>
      <c r="AH3393" s="82">
        <f>IF(K3393&gt;=45,'adjustment factor'!$D$7,IF(K3393=-9,-1200,IF(K3393="",-1200,0)))</f>
        <v>-1200</v>
      </c>
      <c r="AI3393" s="82">
        <f>IF(L3393=1, 'adjustment factor'!$D$8, IF(L3393=-9,-999,IF(L3393="",-999,0)))</f>
        <v>-999</v>
      </c>
      <c r="AJ3393" s="82">
        <f>IF(AND(M3393&gt;=1,M3393&lt;=4),'adjustment factor'!$D$9,IF(M3393=-9,-999,IF(M3393=98,-999,IF(M3393=99,-999,IF(M3393="",-999,0)))))</f>
        <v>-999</v>
      </c>
      <c r="AK3393" s="82">
        <f>IF(H3393=1, 'adjustment factor'!$D$10, IF(H3393=-9,-999,IF(H3393="",-999,0)))</f>
        <v>-999</v>
      </c>
      <c r="AL3393" s="82">
        <f>IF(G3393=1, 'adjustment factor'!$D$11, IF(G3393=-9,-999,IF(G3393="",-999,0)))</f>
        <v>-999</v>
      </c>
      <c r="AM3393" s="82">
        <f>IF(I3393=1, 'adjustment factor'!$D$12, IF(I3393=-9,-999,IF(I3393="",-999,0)))</f>
        <v>-999</v>
      </c>
      <c r="AN3393" s="82">
        <f>IF(J3393=1, 'adjustment factor'!$D$13, IF(J3393=-9,-999,IF(J3393="",-999,0)))</f>
        <v>-999</v>
      </c>
      <c r="AO3393" s="82" t="str">
        <f t="shared" si="538"/>
        <v>-999</v>
      </c>
      <c r="AP3393" s="82" t="str">
        <f t="shared" si="539"/>
        <v>MISSING</v>
      </c>
    </row>
    <row r="3394" spans="2:42">
      <c r="B3394" s="207"/>
      <c r="C3394" s="35">
        <v>3390</v>
      </c>
      <c r="D3394" s="161"/>
      <c r="E3394" s="161"/>
      <c r="F3394" s="161"/>
      <c r="G3394" s="161"/>
      <c r="H3394" s="161"/>
      <c r="I3394" s="161"/>
      <c r="J3394" s="161"/>
      <c r="K3394" s="161"/>
      <c r="L3394" s="161"/>
      <c r="M3394" s="161"/>
      <c r="N3394" s="171"/>
      <c r="O3394" s="171"/>
      <c r="P3394" s="171"/>
      <c r="Q3394" s="171"/>
      <c r="R3394" s="171"/>
      <c r="S3394" s="171"/>
      <c r="T3394" s="208" t="str">
        <f t="shared" si="530"/>
        <v>MISSING</v>
      </c>
      <c r="U3394" s="208" t="str">
        <f t="shared" si="531"/>
        <v>MISSING</v>
      </c>
      <c r="X3394" s="56">
        <f t="shared" si="532"/>
        <v>-99</v>
      </c>
      <c r="Y3394" s="56">
        <f t="shared" si="533"/>
        <v>-99</v>
      </c>
      <c r="Z3394" s="56">
        <f t="shared" si="534"/>
        <v>-99</v>
      </c>
      <c r="AA3394" s="56">
        <f t="shared" si="535"/>
        <v>-99</v>
      </c>
      <c r="AB3394" s="56">
        <f t="shared" si="536"/>
        <v>-99</v>
      </c>
      <c r="AC3394" s="56">
        <f t="shared" si="537"/>
        <v>-99</v>
      </c>
      <c r="AD3394" s="3"/>
      <c r="AE3394" s="82">
        <f>IF(D3394=1, 'adjustment factor'!$D$4, IF(D3394=-9,-999,IF(D3394="",-999,0)))</f>
        <v>-999</v>
      </c>
      <c r="AF3394" s="82">
        <f>IF(F3394=1, 'adjustment factor'!$D$5, IF(F3394=-9,-999,IF(F3394="",-999,0)))</f>
        <v>-999</v>
      </c>
      <c r="AG3394" s="82">
        <f>IF(E3394=1, 'adjustment factor'!$D$6, IF(E3394=-9,-999,IF(E3394="",-999,0)))</f>
        <v>-999</v>
      </c>
      <c r="AH3394" s="82">
        <f>IF(K3394&gt;=45,'adjustment factor'!$D$7,IF(K3394=-9,-1200,IF(K3394="",-1200,0)))</f>
        <v>-1200</v>
      </c>
      <c r="AI3394" s="82">
        <f>IF(L3394=1, 'adjustment factor'!$D$8, IF(L3394=-9,-999,IF(L3394="",-999,0)))</f>
        <v>-999</v>
      </c>
      <c r="AJ3394" s="82">
        <f>IF(AND(M3394&gt;=1,M3394&lt;=4),'adjustment factor'!$D$9,IF(M3394=-9,-999,IF(M3394=98,-999,IF(M3394=99,-999,IF(M3394="",-999,0)))))</f>
        <v>-999</v>
      </c>
      <c r="AK3394" s="82">
        <f>IF(H3394=1, 'adjustment factor'!$D$10, IF(H3394=-9,-999,IF(H3394="",-999,0)))</f>
        <v>-999</v>
      </c>
      <c r="AL3394" s="82">
        <f>IF(G3394=1, 'adjustment factor'!$D$11, IF(G3394=-9,-999,IF(G3394="",-999,0)))</f>
        <v>-999</v>
      </c>
      <c r="AM3394" s="82">
        <f>IF(I3394=1, 'adjustment factor'!$D$12, IF(I3394=-9,-999,IF(I3394="",-999,0)))</f>
        <v>-999</v>
      </c>
      <c r="AN3394" s="82">
        <f>IF(J3394=1, 'adjustment factor'!$D$13, IF(J3394=-9,-999,IF(J3394="",-999,0)))</f>
        <v>-999</v>
      </c>
      <c r="AO3394" s="82" t="str">
        <f t="shared" si="538"/>
        <v>-999</v>
      </c>
      <c r="AP3394" s="82" t="str">
        <f t="shared" si="539"/>
        <v>MISSING</v>
      </c>
    </row>
    <row r="3395" spans="2:42">
      <c r="B3395" s="207"/>
      <c r="C3395" s="35">
        <v>3391</v>
      </c>
      <c r="D3395" s="161"/>
      <c r="E3395" s="161"/>
      <c r="F3395" s="161"/>
      <c r="G3395" s="161"/>
      <c r="H3395" s="161"/>
      <c r="I3395" s="161"/>
      <c r="J3395" s="161"/>
      <c r="K3395" s="161"/>
      <c r="L3395" s="161"/>
      <c r="M3395" s="161"/>
      <c r="N3395" s="171"/>
      <c r="O3395" s="171"/>
      <c r="P3395" s="171"/>
      <c r="Q3395" s="171"/>
      <c r="R3395" s="171"/>
      <c r="S3395" s="171"/>
      <c r="T3395" s="208" t="str">
        <f t="shared" si="530"/>
        <v>MISSING</v>
      </c>
      <c r="U3395" s="208" t="str">
        <f t="shared" si="531"/>
        <v>MISSING</v>
      </c>
      <c r="X3395" s="56">
        <f t="shared" si="532"/>
        <v>-99</v>
      </c>
      <c r="Y3395" s="56">
        <f t="shared" si="533"/>
        <v>-99</v>
      </c>
      <c r="Z3395" s="56">
        <f t="shared" si="534"/>
        <v>-99</v>
      </c>
      <c r="AA3395" s="56">
        <f t="shared" si="535"/>
        <v>-99</v>
      </c>
      <c r="AB3395" s="56">
        <f t="shared" si="536"/>
        <v>-99</v>
      </c>
      <c r="AC3395" s="56">
        <f t="shared" si="537"/>
        <v>-99</v>
      </c>
      <c r="AD3395" s="3"/>
      <c r="AE3395" s="82">
        <f>IF(D3395=1, 'adjustment factor'!$D$4, IF(D3395=-9,-999,IF(D3395="",-999,0)))</f>
        <v>-999</v>
      </c>
      <c r="AF3395" s="82">
        <f>IF(F3395=1, 'adjustment factor'!$D$5, IF(F3395=-9,-999,IF(F3395="",-999,0)))</f>
        <v>-999</v>
      </c>
      <c r="AG3395" s="82">
        <f>IF(E3395=1, 'adjustment factor'!$D$6, IF(E3395=-9,-999,IF(E3395="",-999,0)))</f>
        <v>-999</v>
      </c>
      <c r="AH3395" s="82">
        <f>IF(K3395&gt;=45,'adjustment factor'!$D$7,IF(K3395=-9,-1200,IF(K3395="",-1200,0)))</f>
        <v>-1200</v>
      </c>
      <c r="AI3395" s="82">
        <f>IF(L3395=1, 'adjustment factor'!$D$8, IF(L3395=-9,-999,IF(L3395="",-999,0)))</f>
        <v>-999</v>
      </c>
      <c r="AJ3395" s="82">
        <f>IF(AND(M3395&gt;=1,M3395&lt;=4),'adjustment factor'!$D$9,IF(M3395=-9,-999,IF(M3395=98,-999,IF(M3395=99,-999,IF(M3395="",-999,0)))))</f>
        <v>-999</v>
      </c>
      <c r="AK3395" s="82">
        <f>IF(H3395=1, 'adjustment factor'!$D$10, IF(H3395=-9,-999,IF(H3395="",-999,0)))</f>
        <v>-999</v>
      </c>
      <c r="AL3395" s="82">
        <f>IF(G3395=1, 'adjustment factor'!$D$11, IF(G3395=-9,-999,IF(G3395="",-999,0)))</f>
        <v>-999</v>
      </c>
      <c r="AM3395" s="82">
        <f>IF(I3395=1, 'adjustment factor'!$D$12, IF(I3395=-9,-999,IF(I3395="",-999,0)))</f>
        <v>-999</v>
      </c>
      <c r="AN3395" s="82">
        <f>IF(J3395=1, 'adjustment factor'!$D$13, IF(J3395=-9,-999,IF(J3395="",-999,0)))</f>
        <v>-999</v>
      </c>
      <c r="AO3395" s="82" t="str">
        <f t="shared" si="538"/>
        <v>-999</v>
      </c>
      <c r="AP3395" s="82" t="str">
        <f t="shared" si="539"/>
        <v>MISSING</v>
      </c>
    </row>
    <row r="3396" spans="2:42">
      <c r="B3396" s="207"/>
      <c r="C3396" s="35">
        <v>3392</v>
      </c>
      <c r="D3396" s="161"/>
      <c r="E3396" s="161"/>
      <c r="F3396" s="161"/>
      <c r="G3396" s="161"/>
      <c r="H3396" s="161"/>
      <c r="I3396" s="161"/>
      <c r="J3396" s="161"/>
      <c r="K3396" s="161"/>
      <c r="L3396" s="161"/>
      <c r="M3396" s="161"/>
      <c r="N3396" s="171"/>
      <c r="O3396" s="171"/>
      <c r="P3396" s="171"/>
      <c r="Q3396" s="171"/>
      <c r="R3396" s="171"/>
      <c r="S3396" s="171"/>
      <c r="T3396" s="208" t="str">
        <f t="shared" si="530"/>
        <v>MISSING</v>
      </c>
      <c r="U3396" s="208" t="str">
        <f t="shared" si="531"/>
        <v>MISSING</v>
      </c>
      <c r="X3396" s="56">
        <f t="shared" si="532"/>
        <v>-99</v>
      </c>
      <c r="Y3396" s="56">
        <f t="shared" si="533"/>
        <v>-99</v>
      </c>
      <c r="Z3396" s="56">
        <f t="shared" si="534"/>
        <v>-99</v>
      </c>
      <c r="AA3396" s="56">
        <f t="shared" si="535"/>
        <v>-99</v>
      </c>
      <c r="AB3396" s="56">
        <f t="shared" si="536"/>
        <v>-99</v>
      </c>
      <c r="AC3396" s="56">
        <f t="shared" si="537"/>
        <v>-99</v>
      </c>
      <c r="AD3396" s="3"/>
      <c r="AE3396" s="82">
        <f>IF(D3396=1, 'adjustment factor'!$D$4, IF(D3396=-9,-999,IF(D3396="",-999,0)))</f>
        <v>-999</v>
      </c>
      <c r="AF3396" s="82">
        <f>IF(F3396=1, 'adjustment factor'!$D$5, IF(F3396=-9,-999,IF(F3396="",-999,0)))</f>
        <v>-999</v>
      </c>
      <c r="AG3396" s="82">
        <f>IF(E3396=1, 'adjustment factor'!$D$6, IF(E3396=-9,-999,IF(E3396="",-999,0)))</f>
        <v>-999</v>
      </c>
      <c r="AH3396" s="82">
        <f>IF(K3396&gt;=45,'adjustment factor'!$D$7,IF(K3396=-9,-1200,IF(K3396="",-1200,0)))</f>
        <v>-1200</v>
      </c>
      <c r="AI3396" s="82">
        <f>IF(L3396=1, 'adjustment factor'!$D$8, IF(L3396=-9,-999,IF(L3396="",-999,0)))</f>
        <v>-999</v>
      </c>
      <c r="AJ3396" s="82">
        <f>IF(AND(M3396&gt;=1,M3396&lt;=4),'adjustment factor'!$D$9,IF(M3396=-9,-999,IF(M3396=98,-999,IF(M3396=99,-999,IF(M3396="",-999,0)))))</f>
        <v>-999</v>
      </c>
      <c r="AK3396" s="82">
        <f>IF(H3396=1, 'adjustment factor'!$D$10, IF(H3396=-9,-999,IF(H3396="",-999,0)))</f>
        <v>-999</v>
      </c>
      <c r="AL3396" s="82">
        <f>IF(G3396=1, 'adjustment factor'!$D$11, IF(G3396=-9,-999,IF(G3396="",-999,0)))</f>
        <v>-999</v>
      </c>
      <c r="AM3396" s="82">
        <f>IF(I3396=1, 'adjustment factor'!$D$12, IF(I3396=-9,-999,IF(I3396="",-999,0)))</f>
        <v>-999</v>
      </c>
      <c r="AN3396" s="82">
        <f>IF(J3396=1, 'adjustment factor'!$D$13, IF(J3396=-9,-999,IF(J3396="",-999,0)))</f>
        <v>-999</v>
      </c>
      <c r="AO3396" s="82" t="str">
        <f t="shared" si="538"/>
        <v>-999</v>
      </c>
      <c r="AP3396" s="82" t="str">
        <f t="shared" si="539"/>
        <v>MISSING</v>
      </c>
    </row>
    <row r="3397" spans="2:42">
      <c r="B3397" s="207"/>
      <c r="C3397" s="35">
        <v>3393</v>
      </c>
      <c r="D3397" s="161"/>
      <c r="E3397" s="161"/>
      <c r="F3397" s="161"/>
      <c r="G3397" s="161"/>
      <c r="H3397" s="161"/>
      <c r="I3397" s="161"/>
      <c r="J3397" s="161"/>
      <c r="K3397" s="161"/>
      <c r="L3397" s="161"/>
      <c r="M3397" s="161"/>
      <c r="N3397" s="171"/>
      <c r="O3397" s="171"/>
      <c r="P3397" s="171"/>
      <c r="Q3397" s="171"/>
      <c r="R3397" s="171"/>
      <c r="S3397" s="171"/>
      <c r="T3397" s="208" t="str">
        <f t="shared" si="530"/>
        <v>MISSING</v>
      </c>
      <c r="U3397" s="208" t="str">
        <f t="shared" si="531"/>
        <v>MISSING</v>
      </c>
      <c r="X3397" s="56">
        <f t="shared" si="532"/>
        <v>-99</v>
      </c>
      <c r="Y3397" s="56">
        <f t="shared" si="533"/>
        <v>-99</v>
      </c>
      <c r="Z3397" s="56">
        <f t="shared" si="534"/>
        <v>-99</v>
      </c>
      <c r="AA3397" s="56">
        <f t="shared" si="535"/>
        <v>-99</v>
      </c>
      <c r="AB3397" s="56">
        <f t="shared" si="536"/>
        <v>-99</v>
      </c>
      <c r="AC3397" s="56">
        <f t="shared" si="537"/>
        <v>-99</v>
      </c>
      <c r="AD3397" s="3"/>
      <c r="AE3397" s="82">
        <f>IF(D3397=1, 'adjustment factor'!$D$4, IF(D3397=-9,-999,IF(D3397="",-999,0)))</f>
        <v>-999</v>
      </c>
      <c r="AF3397" s="82">
        <f>IF(F3397=1, 'adjustment factor'!$D$5, IF(F3397=-9,-999,IF(F3397="",-999,0)))</f>
        <v>-999</v>
      </c>
      <c r="AG3397" s="82">
        <f>IF(E3397=1, 'adjustment factor'!$D$6, IF(E3397=-9,-999,IF(E3397="",-999,0)))</f>
        <v>-999</v>
      </c>
      <c r="AH3397" s="82">
        <f>IF(K3397&gt;=45,'adjustment factor'!$D$7,IF(K3397=-9,-1200,IF(K3397="",-1200,0)))</f>
        <v>-1200</v>
      </c>
      <c r="AI3397" s="82">
        <f>IF(L3397=1, 'adjustment factor'!$D$8, IF(L3397=-9,-999,IF(L3397="",-999,0)))</f>
        <v>-999</v>
      </c>
      <c r="AJ3397" s="82">
        <f>IF(AND(M3397&gt;=1,M3397&lt;=4),'adjustment factor'!$D$9,IF(M3397=-9,-999,IF(M3397=98,-999,IF(M3397=99,-999,IF(M3397="",-999,0)))))</f>
        <v>-999</v>
      </c>
      <c r="AK3397" s="82">
        <f>IF(H3397=1, 'adjustment factor'!$D$10, IF(H3397=-9,-999,IF(H3397="",-999,0)))</f>
        <v>-999</v>
      </c>
      <c r="AL3397" s="82">
        <f>IF(G3397=1, 'adjustment factor'!$D$11, IF(G3397=-9,-999,IF(G3397="",-999,0)))</f>
        <v>-999</v>
      </c>
      <c r="AM3397" s="82">
        <f>IF(I3397=1, 'adjustment factor'!$D$12, IF(I3397=-9,-999,IF(I3397="",-999,0)))</f>
        <v>-999</v>
      </c>
      <c r="AN3397" s="82">
        <f>IF(J3397=1, 'adjustment factor'!$D$13, IF(J3397=-9,-999,IF(J3397="",-999,0)))</f>
        <v>-999</v>
      </c>
      <c r="AO3397" s="82" t="str">
        <f t="shared" si="538"/>
        <v>-999</v>
      </c>
      <c r="AP3397" s="82" t="str">
        <f t="shared" si="539"/>
        <v>MISSING</v>
      </c>
    </row>
    <row r="3398" spans="2:42">
      <c r="B3398" s="207"/>
      <c r="C3398" s="35">
        <v>3394</v>
      </c>
      <c r="D3398" s="161"/>
      <c r="E3398" s="161"/>
      <c r="F3398" s="161"/>
      <c r="G3398" s="161"/>
      <c r="H3398" s="161"/>
      <c r="I3398" s="161"/>
      <c r="J3398" s="161"/>
      <c r="K3398" s="161"/>
      <c r="L3398" s="161"/>
      <c r="M3398" s="161"/>
      <c r="N3398" s="171"/>
      <c r="O3398" s="171"/>
      <c r="P3398" s="171"/>
      <c r="Q3398" s="171"/>
      <c r="R3398" s="171"/>
      <c r="S3398" s="171"/>
      <c r="T3398" s="208" t="str">
        <f t="shared" si="530"/>
        <v>MISSING</v>
      </c>
      <c r="U3398" s="208" t="str">
        <f t="shared" si="531"/>
        <v>MISSING</v>
      </c>
      <c r="X3398" s="56">
        <f t="shared" si="532"/>
        <v>-99</v>
      </c>
      <c r="Y3398" s="56">
        <f t="shared" si="533"/>
        <v>-99</v>
      </c>
      <c r="Z3398" s="56">
        <f t="shared" si="534"/>
        <v>-99</v>
      </c>
      <c r="AA3398" s="56">
        <f t="shared" si="535"/>
        <v>-99</v>
      </c>
      <c r="AB3398" s="56">
        <f t="shared" si="536"/>
        <v>-99</v>
      </c>
      <c r="AC3398" s="56">
        <f t="shared" si="537"/>
        <v>-99</v>
      </c>
      <c r="AD3398" s="3"/>
      <c r="AE3398" s="82">
        <f>IF(D3398=1, 'adjustment factor'!$D$4, IF(D3398=-9,-999,IF(D3398="",-999,0)))</f>
        <v>-999</v>
      </c>
      <c r="AF3398" s="82">
        <f>IF(F3398=1, 'adjustment factor'!$D$5, IF(F3398=-9,-999,IF(F3398="",-999,0)))</f>
        <v>-999</v>
      </c>
      <c r="AG3398" s="82">
        <f>IF(E3398=1, 'adjustment factor'!$D$6, IF(E3398=-9,-999,IF(E3398="",-999,0)))</f>
        <v>-999</v>
      </c>
      <c r="AH3398" s="82">
        <f>IF(K3398&gt;=45,'adjustment factor'!$D$7,IF(K3398=-9,-1200,IF(K3398="",-1200,0)))</f>
        <v>-1200</v>
      </c>
      <c r="AI3398" s="82">
        <f>IF(L3398=1, 'adjustment factor'!$D$8, IF(L3398=-9,-999,IF(L3398="",-999,0)))</f>
        <v>-999</v>
      </c>
      <c r="AJ3398" s="82">
        <f>IF(AND(M3398&gt;=1,M3398&lt;=4),'adjustment factor'!$D$9,IF(M3398=-9,-999,IF(M3398=98,-999,IF(M3398=99,-999,IF(M3398="",-999,0)))))</f>
        <v>-999</v>
      </c>
      <c r="AK3398" s="82">
        <f>IF(H3398=1, 'adjustment factor'!$D$10, IF(H3398=-9,-999,IF(H3398="",-999,0)))</f>
        <v>-999</v>
      </c>
      <c r="AL3398" s="82">
        <f>IF(G3398=1, 'adjustment factor'!$D$11, IF(G3398=-9,-999,IF(G3398="",-999,0)))</f>
        <v>-999</v>
      </c>
      <c r="AM3398" s="82">
        <f>IF(I3398=1, 'adjustment factor'!$D$12, IF(I3398=-9,-999,IF(I3398="",-999,0)))</f>
        <v>-999</v>
      </c>
      <c r="AN3398" s="82">
        <f>IF(J3398=1, 'adjustment factor'!$D$13, IF(J3398=-9,-999,IF(J3398="",-999,0)))</f>
        <v>-999</v>
      </c>
      <c r="AO3398" s="82" t="str">
        <f t="shared" si="538"/>
        <v>-999</v>
      </c>
      <c r="AP3398" s="82" t="str">
        <f t="shared" si="539"/>
        <v>MISSING</v>
      </c>
    </row>
    <row r="3399" spans="2:42">
      <c r="B3399" s="207"/>
      <c r="C3399" s="35">
        <v>3395</v>
      </c>
      <c r="D3399" s="161"/>
      <c r="E3399" s="161"/>
      <c r="F3399" s="161"/>
      <c r="G3399" s="161"/>
      <c r="H3399" s="161"/>
      <c r="I3399" s="161"/>
      <c r="J3399" s="161"/>
      <c r="K3399" s="161"/>
      <c r="L3399" s="161"/>
      <c r="M3399" s="161"/>
      <c r="N3399" s="171"/>
      <c r="O3399" s="171"/>
      <c r="P3399" s="171"/>
      <c r="Q3399" s="171"/>
      <c r="R3399" s="171"/>
      <c r="S3399" s="171"/>
      <c r="T3399" s="208" t="str">
        <f t="shared" si="530"/>
        <v>MISSING</v>
      </c>
      <c r="U3399" s="208" t="str">
        <f t="shared" si="531"/>
        <v>MISSING</v>
      </c>
      <c r="X3399" s="56">
        <f t="shared" si="532"/>
        <v>-99</v>
      </c>
      <c r="Y3399" s="56">
        <f t="shared" si="533"/>
        <v>-99</v>
      </c>
      <c r="Z3399" s="56">
        <f t="shared" si="534"/>
        <v>-99</v>
      </c>
      <c r="AA3399" s="56">
        <f t="shared" si="535"/>
        <v>-99</v>
      </c>
      <c r="AB3399" s="56">
        <f t="shared" si="536"/>
        <v>-99</v>
      </c>
      <c r="AC3399" s="56">
        <f t="shared" si="537"/>
        <v>-99</v>
      </c>
      <c r="AD3399" s="3"/>
      <c r="AE3399" s="82">
        <f>IF(D3399=1, 'adjustment factor'!$D$4, IF(D3399=-9,-999,IF(D3399="",-999,0)))</f>
        <v>-999</v>
      </c>
      <c r="AF3399" s="82">
        <f>IF(F3399=1, 'adjustment factor'!$D$5, IF(F3399=-9,-999,IF(F3399="",-999,0)))</f>
        <v>-999</v>
      </c>
      <c r="AG3399" s="82">
        <f>IF(E3399=1, 'adjustment factor'!$D$6, IF(E3399=-9,-999,IF(E3399="",-999,0)))</f>
        <v>-999</v>
      </c>
      <c r="AH3399" s="82">
        <f>IF(K3399&gt;=45,'adjustment factor'!$D$7,IF(K3399=-9,-1200,IF(K3399="",-1200,0)))</f>
        <v>-1200</v>
      </c>
      <c r="AI3399" s="82">
        <f>IF(L3399=1, 'adjustment factor'!$D$8, IF(L3399=-9,-999,IF(L3399="",-999,0)))</f>
        <v>-999</v>
      </c>
      <c r="AJ3399" s="82">
        <f>IF(AND(M3399&gt;=1,M3399&lt;=4),'adjustment factor'!$D$9,IF(M3399=-9,-999,IF(M3399=98,-999,IF(M3399=99,-999,IF(M3399="",-999,0)))))</f>
        <v>-999</v>
      </c>
      <c r="AK3399" s="82">
        <f>IF(H3399=1, 'adjustment factor'!$D$10, IF(H3399=-9,-999,IF(H3399="",-999,0)))</f>
        <v>-999</v>
      </c>
      <c r="AL3399" s="82">
        <f>IF(G3399=1, 'adjustment factor'!$D$11, IF(G3399=-9,-999,IF(G3399="",-999,0)))</f>
        <v>-999</v>
      </c>
      <c r="AM3399" s="82">
        <f>IF(I3399=1, 'adjustment factor'!$D$12, IF(I3399=-9,-999,IF(I3399="",-999,0)))</f>
        <v>-999</v>
      </c>
      <c r="AN3399" s="82">
        <f>IF(J3399=1, 'adjustment factor'!$D$13, IF(J3399=-9,-999,IF(J3399="",-999,0)))</f>
        <v>-999</v>
      </c>
      <c r="AO3399" s="82" t="str">
        <f t="shared" si="538"/>
        <v>-999</v>
      </c>
      <c r="AP3399" s="82" t="str">
        <f t="shared" si="539"/>
        <v>MISSING</v>
      </c>
    </row>
    <row r="3400" spans="2:42">
      <c r="B3400" s="207"/>
      <c r="C3400" s="35">
        <v>3396</v>
      </c>
      <c r="D3400" s="161"/>
      <c r="E3400" s="161"/>
      <c r="F3400" s="161"/>
      <c r="G3400" s="161"/>
      <c r="H3400" s="161"/>
      <c r="I3400" s="161"/>
      <c r="J3400" s="161"/>
      <c r="K3400" s="161"/>
      <c r="L3400" s="161"/>
      <c r="M3400" s="161"/>
      <c r="N3400" s="171"/>
      <c r="O3400" s="171"/>
      <c r="P3400" s="171"/>
      <c r="Q3400" s="171"/>
      <c r="R3400" s="171"/>
      <c r="S3400" s="171"/>
      <c r="T3400" s="208" t="str">
        <f t="shared" si="530"/>
        <v>MISSING</v>
      </c>
      <c r="U3400" s="208" t="str">
        <f t="shared" si="531"/>
        <v>MISSING</v>
      </c>
      <c r="X3400" s="56">
        <f t="shared" si="532"/>
        <v>-99</v>
      </c>
      <c r="Y3400" s="56">
        <f t="shared" si="533"/>
        <v>-99</v>
      </c>
      <c r="Z3400" s="56">
        <f t="shared" si="534"/>
        <v>-99</v>
      </c>
      <c r="AA3400" s="56">
        <f t="shared" si="535"/>
        <v>-99</v>
      </c>
      <c r="AB3400" s="56">
        <f t="shared" si="536"/>
        <v>-99</v>
      </c>
      <c r="AC3400" s="56">
        <f t="shared" si="537"/>
        <v>-99</v>
      </c>
      <c r="AD3400" s="3"/>
      <c r="AE3400" s="82">
        <f>IF(D3400=1, 'adjustment factor'!$D$4, IF(D3400=-9,-999,IF(D3400="",-999,0)))</f>
        <v>-999</v>
      </c>
      <c r="AF3400" s="82">
        <f>IF(F3400=1, 'adjustment factor'!$D$5, IF(F3400=-9,-999,IF(F3400="",-999,0)))</f>
        <v>-999</v>
      </c>
      <c r="AG3400" s="82">
        <f>IF(E3400=1, 'adjustment factor'!$D$6, IF(E3400=-9,-999,IF(E3400="",-999,0)))</f>
        <v>-999</v>
      </c>
      <c r="AH3400" s="82">
        <f>IF(K3400&gt;=45,'adjustment factor'!$D$7,IF(K3400=-9,-1200,IF(K3400="",-1200,0)))</f>
        <v>-1200</v>
      </c>
      <c r="AI3400" s="82">
        <f>IF(L3400=1, 'adjustment factor'!$D$8, IF(L3400=-9,-999,IF(L3400="",-999,0)))</f>
        <v>-999</v>
      </c>
      <c r="AJ3400" s="82">
        <f>IF(AND(M3400&gt;=1,M3400&lt;=4),'adjustment factor'!$D$9,IF(M3400=-9,-999,IF(M3400=98,-999,IF(M3400=99,-999,IF(M3400="",-999,0)))))</f>
        <v>-999</v>
      </c>
      <c r="AK3400" s="82">
        <f>IF(H3400=1, 'adjustment factor'!$D$10, IF(H3400=-9,-999,IF(H3400="",-999,0)))</f>
        <v>-999</v>
      </c>
      <c r="AL3400" s="82">
        <f>IF(G3400=1, 'adjustment factor'!$D$11, IF(G3400=-9,-999,IF(G3400="",-999,0)))</f>
        <v>-999</v>
      </c>
      <c r="AM3400" s="82">
        <f>IF(I3400=1, 'adjustment factor'!$D$12, IF(I3400=-9,-999,IF(I3400="",-999,0)))</f>
        <v>-999</v>
      </c>
      <c r="AN3400" s="82">
        <f>IF(J3400=1, 'adjustment factor'!$D$13, IF(J3400=-9,-999,IF(J3400="",-999,0)))</f>
        <v>-999</v>
      </c>
      <c r="AO3400" s="82" t="str">
        <f t="shared" si="538"/>
        <v>-999</v>
      </c>
      <c r="AP3400" s="82" t="str">
        <f t="shared" si="539"/>
        <v>MISSING</v>
      </c>
    </row>
    <row r="3401" spans="2:42">
      <c r="B3401" s="207"/>
      <c r="C3401" s="35">
        <v>3397</v>
      </c>
      <c r="D3401" s="161"/>
      <c r="E3401" s="161"/>
      <c r="F3401" s="161"/>
      <c r="G3401" s="161"/>
      <c r="H3401" s="161"/>
      <c r="I3401" s="161"/>
      <c r="J3401" s="161"/>
      <c r="K3401" s="161"/>
      <c r="L3401" s="161"/>
      <c r="M3401" s="161"/>
      <c r="N3401" s="171"/>
      <c r="O3401" s="171"/>
      <c r="P3401" s="171"/>
      <c r="Q3401" s="171"/>
      <c r="R3401" s="171"/>
      <c r="S3401" s="171"/>
      <c r="T3401" s="208" t="str">
        <f t="shared" si="530"/>
        <v>MISSING</v>
      </c>
      <c r="U3401" s="208" t="str">
        <f t="shared" si="531"/>
        <v>MISSING</v>
      </c>
      <c r="X3401" s="56">
        <f t="shared" si="532"/>
        <v>-99</v>
      </c>
      <c r="Y3401" s="56">
        <f t="shared" si="533"/>
        <v>-99</v>
      </c>
      <c r="Z3401" s="56">
        <f t="shared" si="534"/>
        <v>-99</v>
      </c>
      <c r="AA3401" s="56">
        <f t="shared" si="535"/>
        <v>-99</v>
      </c>
      <c r="AB3401" s="56">
        <f t="shared" si="536"/>
        <v>-99</v>
      </c>
      <c r="AC3401" s="56">
        <f t="shared" si="537"/>
        <v>-99</v>
      </c>
      <c r="AD3401" s="3"/>
      <c r="AE3401" s="82">
        <f>IF(D3401=1, 'adjustment factor'!$D$4, IF(D3401=-9,-999,IF(D3401="",-999,0)))</f>
        <v>-999</v>
      </c>
      <c r="AF3401" s="82">
        <f>IF(F3401=1, 'adjustment factor'!$D$5, IF(F3401=-9,-999,IF(F3401="",-999,0)))</f>
        <v>-999</v>
      </c>
      <c r="AG3401" s="82">
        <f>IF(E3401=1, 'adjustment factor'!$D$6, IF(E3401=-9,-999,IF(E3401="",-999,0)))</f>
        <v>-999</v>
      </c>
      <c r="AH3401" s="82">
        <f>IF(K3401&gt;=45,'adjustment factor'!$D$7,IF(K3401=-9,-1200,IF(K3401="",-1200,0)))</f>
        <v>-1200</v>
      </c>
      <c r="AI3401" s="82">
        <f>IF(L3401=1, 'adjustment factor'!$D$8, IF(L3401=-9,-999,IF(L3401="",-999,0)))</f>
        <v>-999</v>
      </c>
      <c r="AJ3401" s="82">
        <f>IF(AND(M3401&gt;=1,M3401&lt;=4),'adjustment factor'!$D$9,IF(M3401=-9,-999,IF(M3401=98,-999,IF(M3401=99,-999,IF(M3401="",-999,0)))))</f>
        <v>-999</v>
      </c>
      <c r="AK3401" s="82">
        <f>IF(H3401=1, 'adjustment factor'!$D$10, IF(H3401=-9,-999,IF(H3401="",-999,0)))</f>
        <v>-999</v>
      </c>
      <c r="AL3401" s="82">
        <f>IF(G3401=1, 'adjustment factor'!$D$11, IF(G3401=-9,-999,IF(G3401="",-999,0)))</f>
        <v>-999</v>
      </c>
      <c r="AM3401" s="82">
        <f>IF(I3401=1, 'adjustment factor'!$D$12, IF(I3401=-9,-999,IF(I3401="",-999,0)))</f>
        <v>-999</v>
      </c>
      <c r="AN3401" s="82">
        <f>IF(J3401=1, 'adjustment factor'!$D$13, IF(J3401=-9,-999,IF(J3401="",-999,0)))</f>
        <v>-999</v>
      </c>
      <c r="AO3401" s="82" t="str">
        <f t="shared" si="538"/>
        <v>-999</v>
      </c>
      <c r="AP3401" s="82" t="str">
        <f t="shared" si="539"/>
        <v>MISSING</v>
      </c>
    </row>
    <row r="3402" spans="2:42">
      <c r="B3402" s="207"/>
      <c r="C3402" s="35">
        <v>3398</v>
      </c>
      <c r="D3402" s="161"/>
      <c r="E3402" s="161"/>
      <c r="F3402" s="161"/>
      <c r="G3402" s="161"/>
      <c r="H3402" s="161"/>
      <c r="I3402" s="161"/>
      <c r="J3402" s="161"/>
      <c r="K3402" s="161"/>
      <c r="L3402" s="161"/>
      <c r="M3402" s="161"/>
      <c r="N3402" s="171"/>
      <c r="O3402" s="171"/>
      <c r="P3402" s="171"/>
      <c r="Q3402" s="171"/>
      <c r="R3402" s="171"/>
      <c r="S3402" s="171"/>
      <c r="T3402" s="208" t="str">
        <f t="shared" si="530"/>
        <v>MISSING</v>
      </c>
      <c r="U3402" s="208" t="str">
        <f t="shared" si="531"/>
        <v>MISSING</v>
      </c>
      <c r="X3402" s="56">
        <f t="shared" si="532"/>
        <v>-99</v>
      </c>
      <c r="Y3402" s="56">
        <f t="shared" si="533"/>
        <v>-99</v>
      </c>
      <c r="Z3402" s="56">
        <f t="shared" si="534"/>
        <v>-99</v>
      </c>
      <c r="AA3402" s="56">
        <f t="shared" si="535"/>
        <v>-99</v>
      </c>
      <c r="AB3402" s="56">
        <f t="shared" si="536"/>
        <v>-99</v>
      </c>
      <c r="AC3402" s="56">
        <f t="shared" si="537"/>
        <v>-99</v>
      </c>
      <c r="AD3402" s="3"/>
      <c r="AE3402" s="82">
        <f>IF(D3402=1, 'adjustment factor'!$D$4, IF(D3402=-9,-999,IF(D3402="",-999,0)))</f>
        <v>-999</v>
      </c>
      <c r="AF3402" s="82">
        <f>IF(F3402=1, 'adjustment factor'!$D$5, IF(F3402=-9,-999,IF(F3402="",-999,0)))</f>
        <v>-999</v>
      </c>
      <c r="AG3402" s="82">
        <f>IF(E3402=1, 'adjustment factor'!$D$6, IF(E3402=-9,-999,IF(E3402="",-999,0)))</f>
        <v>-999</v>
      </c>
      <c r="AH3402" s="82">
        <f>IF(K3402&gt;=45,'adjustment factor'!$D$7,IF(K3402=-9,-1200,IF(K3402="",-1200,0)))</f>
        <v>-1200</v>
      </c>
      <c r="AI3402" s="82">
        <f>IF(L3402=1, 'adjustment factor'!$D$8, IF(L3402=-9,-999,IF(L3402="",-999,0)))</f>
        <v>-999</v>
      </c>
      <c r="AJ3402" s="82">
        <f>IF(AND(M3402&gt;=1,M3402&lt;=4),'adjustment factor'!$D$9,IF(M3402=-9,-999,IF(M3402=98,-999,IF(M3402=99,-999,IF(M3402="",-999,0)))))</f>
        <v>-999</v>
      </c>
      <c r="AK3402" s="82">
        <f>IF(H3402=1, 'adjustment factor'!$D$10, IF(H3402=-9,-999,IF(H3402="",-999,0)))</f>
        <v>-999</v>
      </c>
      <c r="AL3402" s="82">
        <f>IF(G3402=1, 'adjustment factor'!$D$11, IF(G3402=-9,-999,IF(G3402="",-999,0)))</f>
        <v>-999</v>
      </c>
      <c r="AM3402" s="82">
        <f>IF(I3402=1, 'adjustment factor'!$D$12, IF(I3402=-9,-999,IF(I3402="",-999,0)))</f>
        <v>-999</v>
      </c>
      <c r="AN3402" s="82">
        <f>IF(J3402=1, 'adjustment factor'!$D$13, IF(J3402=-9,-999,IF(J3402="",-999,0)))</f>
        <v>-999</v>
      </c>
      <c r="AO3402" s="82" t="str">
        <f t="shared" si="538"/>
        <v>-999</v>
      </c>
      <c r="AP3402" s="82" t="str">
        <f t="shared" si="539"/>
        <v>MISSING</v>
      </c>
    </row>
    <row r="3403" spans="2:42">
      <c r="B3403" s="207"/>
      <c r="C3403" s="35">
        <v>3399</v>
      </c>
      <c r="D3403" s="161"/>
      <c r="E3403" s="161"/>
      <c r="F3403" s="161"/>
      <c r="G3403" s="161"/>
      <c r="H3403" s="161"/>
      <c r="I3403" s="161"/>
      <c r="J3403" s="161"/>
      <c r="K3403" s="161"/>
      <c r="L3403" s="161"/>
      <c r="M3403" s="161"/>
      <c r="N3403" s="171"/>
      <c r="O3403" s="171"/>
      <c r="P3403" s="171"/>
      <c r="Q3403" s="171"/>
      <c r="R3403" s="171"/>
      <c r="S3403" s="171"/>
      <c r="T3403" s="208" t="str">
        <f t="shared" si="530"/>
        <v>MISSING</v>
      </c>
      <c r="U3403" s="208" t="str">
        <f t="shared" si="531"/>
        <v>MISSING</v>
      </c>
      <c r="X3403" s="56">
        <f t="shared" si="532"/>
        <v>-99</v>
      </c>
      <c r="Y3403" s="56">
        <f t="shared" si="533"/>
        <v>-99</v>
      </c>
      <c r="Z3403" s="56">
        <f t="shared" si="534"/>
        <v>-99</v>
      </c>
      <c r="AA3403" s="56">
        <f t="shared" si="535"/>
        <v>-99</v>
      </c>
      <c r="AB3403" s="56">
        <f t="shared" si="536"/>
        <v>-99</v>
      </c>
      <c r="AC3403" s="56">
        <f t="shared" si="537"/>
        <v>-99</v>
      </c>
      <c r="AD3403" s="3"/>
      <c r="AE3403" s="82">
        <f>IF(D3403=1, 'adjustment factor'!$D$4, IF(D3403=-9,-999,IF(D3403="",-999,0)))</f>
        <v>-999</v>
      </c>
      <c r="AF3403" s="82">
        <f>IF(F3403=1, 'adjustment factor'!$D$5, IF(F3403=-9,-999,IF(F3403="",-999,0)))</f>
        <v>-999</v>
      </c>
      <c r="AG3403" s="82">
        <f>IF(E3403=1, 'adjustment factor'!$D$6, IF(E3403=-9,-999,IF(E3403="",-999,0)))</f>
        <v>-999</v>
      </c>
      <c r="AH3403" s="82">
        <f>IF(K3403&gt;=45,'adjustment factor'!$D$7,IF(K3403=-9,-1200,IF(K3403="",-1200,0)))</f>
        <v>-1200</v>
      </c>
      <c r="AI3403" s="82">
        <f>IF(L3403=1, 'adjustment factor'!$D$8, IF(L3403=-9,-999,IF(L3403="",-999,0)))</f>
        <v>-999</v>
      </c>
      <c r="AJ3403" s="82">
        <f>IF(AND(M3403&gt;=1,M3403&lt;=4),'adjustment factor'!$D$9,IF(M3403=-9,-999,IF(M3403=98,-999,IF(M3403=99,-999,IF(M3403="",-999,0)))))</f>
        <v>-999</v>
      </c>
      <c r="AK3403" s="82">
        <f>IF(H3403=1, 'adjustment factor'!$D$10, IF(H3403=-9,-999,IF(H3403="",-999,0)))</f>
        <v>-999</v>
      </c>
      <c r="AL3403" s="82">
        <f>IF(G3403=1, 'adjustment factor'!$D$11, IF(G3403=-9,-999,IF(G3403="",-999,0)))</f>
        <v>-999</v>
      </c>
      <c r="AM3403" s="82">
        <f>IF(I3403=1, 'adjustment factor'!$D$12, IF(I3403=-9,-999,IF(I3403="",-999,0)))</f>
        <v>-999</v>
      </c>
      <c r="AN3403" s="82">
        <f>IF(J3403=1, 'adjustment factor'!$D$13, IF(J3403=-9,-999,IF(J3403="",-999,0)))</f>
        <v>-999</v>
      </c>
      <c r="AO3403" s="82" t="str">
        <f t="shared" si="538"/>
        <v>-999</v>
      </c>
      <c r="AP3403" s="82" t="str">
        <f t="shared" si="539"/>
        <v>MISSING</v>
      </c>
    </row>
    <row r="3404" spans="2:42">
      <c r="B3404" s="207"/>
      <c r="C3404" s="35">
        <v>3400</v>
      </c>
      <c r="D3404" s="161"/>
      <c r="E3404" s="161"/>
      <c r="F3404" s="161"/>
      <c r="G3404" s="161"/>
      <c r="H3404" s="161"/>
      <c r="I3404" s="161"/>
      <c r="J3404" s="161"/>
      <c r="K3404" s="161"/>
      <c r="L3404" s="161"/>
      <c r="M3404" s="161"/>
      <c r="N3404" s="171"/>
      <c r="O3404" s="171"/>
      <c r="P3404" s="171"/>
      <c r="Q3404" s="171"/>
      <c r="R3404" s="171"/>
      <c r="S3404" s="171"/>
      <c r="T3404" s="208" t="str">
        <f t="shared" si="530"/>
        <v>MISSING</v>
      </c>
      <c r="U3404" s="208" t="str">
        <f t="shared" si="531"/>
        <v>MISSING</v>
      </c>
      <c r="X3404" s="56">
        <f t="shared" si="532"/>
        <v>-99</v>
      </c>
      <c r="Y3404" s="56">
        <f t="shared" si="533"/>
        <v>-99</v>
      </c>
      <c r="Z3404" s="56">
        <f t="shared" si="534"/>
        <v>-99</v>
      </c>
      <c r="AA3404" s="56">
        <f t="shared" si="535"/>
        <v>-99</v>
      </c>
      <c r="AB3404" s="56">
        <f t="shared" si="536"/>
        <v>-99</v>
      </c>
      <c r="AC3404" s="56">
        <f t="shared" si="537"/>
        <v>-99</v>
      </c>
      <c r="AD3404" s="3"/>
      <c r="AE3404" s="82">
        <f>IF(D3404=1, 'adjustment factor'!$D$4, IF(D3404=-9,-999,IF(D3404="",-999,0)))</f>
        <v>-999</v>
      </c>
      <c r="AF3404" s="82">
        <f>IF(F3404=1, 'adjustment factor'!$D$5, IF(F3404=-9,-999,IF(F3404="",-999,0)))</f>
        <v>-999</v>
      </c>
      <c r="AG3404" s="82">
        <f>IF(E3404=1, 'adjustment factor'!$D$6, IF(E3404=-9,-999,IF(E3404="",-999,0)))</f>
        <v>-999</v>
      </c>
      <c r="AH3404" s="82">
        <f>IF(K3404&gt;=45,'adjustment factor'!$D$7,IF(K3404=-9,-1200,IF(K3404="",-1200,0)))</f>
        <v>-1200</v>
      </c>
      <c r="AI3404" s="82">
        <f>IF(L3404=1, 'adjustment factor'!$D$8, IF(L3404=-9,-999,IF(L3404="",-999,0)))</f>
        <v>-999</v>
      </c>
      <c r="AJ3404" s="82">
        <f>IF(AND(M3404&gt;=1,M3404&lt;=4),'adjustment factor'!$D$9,IF(M3404=-9,-999,IF(M3404=98,-999,IF(M3404=99,-999,IF(M3404="",-999,0)))))</f>
        <v>-999</v>
      </c>
      <c r="AK3404" s="82">
        <f>IF(H3404=1, 'adjustment factor'!$D$10, IF(H3404=-9,-999,IF(H3404="",-999,0)))</f>
        <v>-999</v>
      </c>
      <c r="AL3404" s="82">
        <f>IF(G3404=1, 'adjustment factor'!$D$11, IF(G3404=-9,-999,IF(G3404="",-999,0)))</f>
        <v>-999</v>
      </c>
      <c r="AM3404" s="82">
        <f>IF(I3404=1, 'adjustment factor'!$D$12, IF(I3404=-9,-999,IF(I3404="",-999,0)))</f>
        <v>-999</v>
      </c>
      <c r="AN3404" s="82">
        <f>IF(J3404=1, 'adjustment factor'!$D$13, IF(J3404=-9,-999,IF(J3404="",-999,0)))</f>
        <v>-999</v>
      </c>
      <c r="AO3404" s="82" t="str">
        <f t="shared" si="538"/>
        <v>-999</v>
      </c>
      <c r="AP3404" s="82" t="str">
        <f t="shared" si="539"/>
        <v>MISSING</v>
      </c>
    </row>
    <row r="3405" spans="2:42">
      <c r="B3405" s="207"/>
      <c r="C3405" s="35">
        <v>3401</v>
      </c>
      <c r="D3405" s="161"/>
      <c r="E3405" s="161"/>
      <c r="F3405" s="161"/>
      <c r="G3405" s="161"/>
      <c r="H3405" s="161"/>
      <c r="I3405" s="161"/>
      <c r="J3405" s="161"/>
      <c r="K3405" s="161"/>
      <c r="L3405" s="161"/>
      <c r="M3405" s="161"/>
      <c r="N3405" s="171"/>
      <c r="O3405" s="171"/>
      <c r="P3405" s="171"/>
      <c r="Q3405" s="171"/>
      <c r="R3405" s="171"/>
      <c r="S3405" s="171"/>
      <c r="T3405" s="208" t="str">
        <f t="shared" si="530"/>
        <v>MISSING</v>
      </c>
      <c r="U3405" s="208" t="str">
        <f t="shared" si="531"/>
        <v>MISSING</v>
      </c>
      <c r="X3405" s="56">
        <f t="shared" si="532"/>
        <v>-99</v>
      </c>
      <c r="Y3405" s="56">
        <f t="shared" si="533"/>
        <v>-99</v>
      </c>
      <c r="Z3405" s="56">
        <f t="shared" si="534"/>
        <v>-99</v>
      </c>
      <c r="AA3405" s="56">
        <f t="shared" si="535"/>
        <v>-99</v>
      </c>
      <c r="AB3405" s="56">
        <f t="shared" si="536"/>
        <v>-99</v>
      </c>
      <c r="AC3405" s="56">
        <f t="shared" si="537"/>
        <v>-99</v>
      </c>
      <c r="AD3405" s="3"/>
      <c r="AE3405" s="82">
        <f>IF(D3405=1, 'adjustment factor'!$D$4, IF(D3405=-9,-999,IF(D3405="",-999,0)))</f>
        <v>-999</v>
      </c>
      <c r="AF3405" s="82">
        <f>IF(F3405=1, 'adjustment factor'!$D$5, IF(F3405=-9,-999,IF(F3405="",-999,0)))</f>
        <v>-999</v>
      </c>
      <c r="AG3405" s="82">
        <f>IF(E3405=1, 'adjustment factor'!$D$6, IF(E3405=-9,-999,IF(E3405="",-999,0)))</f>
        <v>-999</v>
      </c>
      <c r="AH3405" s="82">
        <f>IF(K3405&gt;=45,'adjustment factor'!$D$7,IF(K3405=-9,-1200,IF(K3405="",-1200,0)))</f>
        <v>-1200</v>
      </c>
      <c r="AI3405" s="82">
        <f>IF(L3405=1, 'adjustment factor'!$D$8, IF(L3405=-9,-999,IF(L3405="",-999,0)))</f>
        <v>-999</v>
      </c>
      <c r="AJ3405" s="82">
        <f>IF(AND(M3405&gt;=1,M3405&lt;=4),'adjustment factor'!$D$9,IF(M3405=-9,-999,IF(M3405=98,-999,IF(M3405=99,-999,IF(M3405="",-999,0)))))</f>
        <v>-999</v>
      </c>
      <c r="AK3405" s="82">
        <f>IF(H3405=1, 'adjustment factor'!$D$10, IF(H3405=-9,-999,IF(H3405="",-999,0)))</f>
        <v>-999</v>
      </c>
      <c r="AL3405" s="82">
        <f>IF(G3405=1, 'adjustment factor'!$D$11, IF(G3405=-9,-999,IF(G3405="",-999,0)))</f>
        <v>-999</v>
      </c>
      <c r="AM3405" s="82">
        <f>IF(I3405=1, 'adjustment factor'!$D$12, IF(I3405=-9,-999,IF(I3405="",-999,0)))</f>
        <v>-999</v>
      </c>
      <c r="AN3405" s="82">
        <f>IF(J3405=1, 'adjustment factor'!$D$13, IF(J3405=-9,-999,IF(J3405="",-999,0)))</f>
        <v>-999</v>
      </c>
      <c r="AO3405" s="82" t="str">
        <f t="shared" si="538"/>
        <v>-999</v>
      </c>
      <c r="AP3405" s="82" t="str">
        <f t="shared" si="539"/>
        <v>MISSING</v>
      </c>
    </row>
    <row r="3406" spans="2:42">
      <c r="B3406" s="207"/>
      <c r="C3406" s="35">
        <v>3402</v>
      </c>
      <c r="D3406" s="161"/>
      <c r="E3406" s="161"/>
      <c r="F3406" s="161"/>
      <c r="G3406" s="161"/>
      <c r="H3406" s="161"/>
      <c r="I3406" s="161"/>
      <c r="J3406" s="161"/>
      <c r="K3406" s="161"/>
      <c r="L3406" s="161"/>
      <c r="M3406" s="161"/>
      <c r="N3406" s="171"/>
      <c r="O3406" s="171"/>
      <c r="P3406" s="171"/>
      <c r="Q3406" s="171"/>
      <c r="R3406" s="171"/>
      <c r="S3406" s="171"/>
      <c r="T3406" s="208" t="str">
        <f t="shared" si="530"/>
        <v>MISSING</v>
      </c>
      <c r="U3406" s="208" t="str">
        <f t="shared" si="531"/>
        <v>MISSING</v>
      </c>
      <c r="X3406" s="56">
        <f t="shared" si="532"/>
        <v>-99</v>
      </c>
      <c r="Y3406" s="56">
        <f t="shared" si="533"/>
        <v>-99</v>
      </c>
      <c r="Z3406" s="56">
        <f t="shared" si="534"/>
        <v>-99</v>
      </c>
      <c r="AA3406" s="56">
        <f t="shared" si="535"/>
        <v>-99</v>
      </c>
      <c r="AB3406" s="56">
        <f t="shared" si="536"/>
        <v>-99</v>
      </c>
      <c r="AC3406" s="56">
        <f t="shared" si="537"/>
        <v>-99</v>
      </c>
      <c r="AD3406" s="3"/>
      <c r="AE3406" s="82">
        <f>IF(D3406=1, 'adjustment factor'!$D$4, IF(D3406=-9,-999,IF(D3406="",-999,0)))</f>
        <v>-999</v>
      </c>
      <c r="AF3406" s="82">
        <f>IF(F3406=1, 'adjustment factor'!$D$5, IF(F3406=-9,-999,IF(F3406="",-999,0)))</f>
        <v>-999</v>
      </c>
      <c r="AG3406" s="82">
        <f>IF(E3406=1, 'adjustment factor'!$D$6, IF(E3406=-9,-999,IF(E3406="",-999,0)))</f>
        <v>-999</v>
      </c>
      <c r="AH3406" s="82">
        <f>IF(K3406&gt;=45,'adjustment factor'!$D$7,IF(K3406=-9,-1200,IF(K3406="",-1200,0)))</f>
        <v>-1200</v>
      </c>
      <c r="AI3406" s="82">
        <f>IF(L3406=1, 'adjustment factor'!$D$8, IF(L3406=-9,-999,IF(L3406="",-999,0)))</f>
        <v>-999</v>
      </c>
      <c r="AJ3406" s="82">
        <f>IF(AND(M3406&gt;=1,M3406&lt;=4),'adjustment factor'!$D$9,IF(M3406=-9,-999,IF(M3406=98,-999,IF(M3406=99,-999,IF(M3406="",-999,0)))))</f>
        <v>-999</v>
      </c>
      <c r="AK3406" s="82">
        <f>IF(H3406=1, 'adjustment factor'!$D$10, IF(H3406=-9,-999,IF(H3406="",-999,0)))</f>
        <v>-999</v>
      </c>
      <c r="AL3406" s="82">
        <f>IF(G3406=1, 'adjustment factor'!$D$11, IF(G3406=-9,-999,IF(G3406="",-999,0)))</f>
        <v>-999</v>
      </c>
      <c r="AM3406" s="82">
        <f>IF(I3406=1, 'adjustment factor'!$D$12, IF(I3406=-9,-999,IF(I3406="",-999,0)))</f>
        <v>-999</v>
      </c>
      <c r="AN3406" s="82">
        <f>IF(J3406=1, 'adjustment factor'!$D$13, IF(J3406=-9,-999,IF(J3406="",-999,0)))</f>
        <v>-999</v>
      </c>
      <c r="AO3406" s="82" t="str">
        <f t="shared" si="538"/>
        <v>-999</v>
      </c>
      <c r="AP3406" s="82" t="str">
        <f t="shared" si="539"/>
        <v>MISSING</v>
      </c>
    </row>
    <row r="3407" spans="2:42">
      <c r="B3407" s="207"/>
      <c r="C3407" s="35">
        <v>3403</v>
      </c>
      <c r="D3407" s="161"/>
      <c r="E3407" s="161"/>
      <c r="F3407" s="161"/>
      <c r="G3407" s="161"/>
      <c r="H3407" s="161"/>
      <c r="I3407" s="161"/>
      <c r="J3407" s="161"/>
      <c r="K3407" s="161"/>
      <c r="L3407" s="161"/>
      <c r="M3407" s="161"/>
      <c r="N3407" s="171"/>
      <c r="O3407" s="171"/>
      <c r="P3407" s="171"/>
      <c r="Q3407" s="171"/>
      <c r="R3407" s="171"/>
      <c r="S3407" s="171"/>
      <c r="T3407" s="208" t="str">
        <f t="shared" si="530"/>
        <v>MISSING</v>
      </c>
      <c r="U3407" s="208" t="str">
        <f t="shared" si="531"/>
        <v>MISSING</v>
      </c>
      <c r="X3407" s="56">
        <f t="shared" si="532"/>
        <v>-99</v>
      </c>
      <c r="Y3407" s="56">
        <f t="shared" si="533"/>
        <v>-99</v>
      </c>
      <c r="Z3407" s="56">
        <f t="shared" si="534"/>
        <v>-99</v>
      </c>
      <c r="AA3407" s="56">
        <f t="shared" si="535"/>
        <v>-99</v>
      </c>
      <c r="AB3407" s="56">
        <f t="shared" si="536"/>
        <v>-99</v>
      </c>
      <c r="AC3407" s="56">
        <f t="shared" si="537"/>
        <v>-99</v>
      </c>
      <c r="AD3407" s="3"/>
      <c r="AE3407" s="82">
        <f>IF(D3407=1, 'adjustment factor'!$D$4, IF(D3407=-9,-999,IF(D3407="",-999,0)))</f>
        <v>-999</v>
      </c>
      <c r="AF3407" s="82">
        <f>IF(F3407=1, 'adjustment factor'!$D$5, IF(F3407=-9,-999,IF(F3407="",-999,0)))</f>
        <v>-999</v>
      </c>
      <c r="AG3407" s="82">
        <f>IF(E3407=1, 'adjustment factor'!$D$6, IF(E3407=-9,-999,IF(E3407="",-999,0)))</f>
        <v>-999</v>
      </c>
      <c r="AH3407" s="82">
        <f>IF(K3407&gt;=45,'adjustment factor'!$D$7,IF(K3407=-9,-1200,IF(K3407="",-1200,0)))</f>
        <v>-1200</v>
      </c>
      <c r="AI3407" s="82">
        <f>IF(L3407=1, 'adjustment factor'!$D$8, IF(L3407=-9,-999,IF(L3407="",-999,0)))</f>
        <v>-999</v>
      </c>
      <c r="AJ3407" s="82">
        <f>IF(AND(M3407&gt;=1,M3407&lt;=4),'adjustment factor'!$D$9,IF(M3407=-9,-999,IF(M3407=98,-999,IF(M3407=99,-999,IF(M3407="",-999,0)))))</f>
        <v>-999</v>
      </c>
      <c r="AK3407" s="82">
        <f>IF(H3407=1, 'adjustment factor'!$D$10, IF(H3407=-9,-999,IF(H3407="",-999,0)))</f>
        <v>-999</v>
      </c>
      <c r="AL3407" s="82">
        <f>IF(G3407=1, 'adjustment factor'!$D$11, IF(G3407=-9,-999,IF(G3407="",-999,0)))</f>
        <v>-999</v>
      </c>
      <c r="AM3407" s="82">
        <f>IF(I3407=1, 'adjustment factor'!$D$12, IF(I3407=-9,-999,IF(I3407="",-999,0)))</f>
        <v>-999</v>
      </c>
      <c r="AN3407" s="82">
        <f>IF(J3407=1, 'adjustment factor'!$D$13, IF(J3407=-9,-999,IF(J3407="",-999,0)))</f>
        <v>-999</v>
      </c>
      <c r="AO3407" s="82" t="str">
        <f t="shared" si="538"/>
        <v>-999</v>
      </c>
      <c r="AP3407" s="82" t="str">
        <f t="shared" si="539"/>
        <v>MISSING</v>
      </c>
    </row>
    <row r="3408" spans="2:42">
      <c r="B3408" s="207"/>
      <c r="C3408" s="35">
        <v>3404</v>
      </c>
      <c r="D3408" s="161"/>
      <c r="E3408" s="161"/>
      <c r="F3408" s="161"/>
      <c r="G3408" s="161"/>
      <c r="H3408" s="161"/>
      <c r="I3408" s="161"/>
      <c r="J3408" s="161"/>
      <c r="K3408" s="161"/>
      <c r="L3408" s="161"/>
      <c r="M3408" s="161"/>
      <c r="N3408" s="171"/>
      <c r="O3408" s="171"/>
      <c r="P3408" s="171"/>
      <c r="Q3408" s="171"/>
      <c r="R3408" s="171"/>
      <c r="S3408" s="171"/>
      <c r="T3408" s="208" t="str">
        <f t="shared" si="530"/>
        <v>MISSING</v>
      </c>
      <c r="U3408" s="208" t="str">
        <f t="shared" si="531"/>
        <v>MISSING</v>
      </c>
      <c r="X3408" s="56">
        <f t="shared" si="532"/>
        <v>-99</v>
      </c>
      <c r="Y3408" s="56">
        <f t="shared" si="533"/>
        <v>-99</v>
      </c>
      <c r="Z3408" s="56">
        <f t="shared" si="534"/>
        <v>-99</v>
      </c>
      <c r="AA3408" s="56">
        <f t="shared" si="535"/>
        <v>-99</v>
      </c>
      <c r="AB3408" s="56">
        <f t="shared" si="536"/>
        <v>-99</v>
      </c>
      <c r="AC3408" s="56">
        <f t="shared" si="537"/>
        <v>-99</v>
      </c>
      <c r="AD3408" s="3"/>
      <c r="AE3408" s="82">
        <f>IF(D3408=1, 'adjustment factor'!$D$4, IF(D3408=-9,-999,IF(D3408="",-999,0)))</f>
        <v>-999</v>
      </c>
      <c r="AF3408" s="82">
        <f>IF(F3408=1, 'adjustment factor'!$D$5, IF(F3408=-9,-999,IF(F3408="",-999,0)))</f>
        <v>-999</v>
      </c>
      <c r="AG3408" s="82">
        <f>IF(E3408=1, 'adjustment factor'!$D$6, IF(E3408=-9,-999,IF(E3408="",-999,0)))</f>
        <v>-999</v>
      </c>
      <c r="AH3408" s="82">
        <f>IF(K3408&gt;=45,'adjustment factor'!$D$7,IF(K3408=-9,-1200,IF(K3408="",-1200,0)))</f>
        <v>-1200</v>
      </c>
      <c r="AI3408" s="82">
        <f>IF(L3408=1, 'adjustment factor'!$D$8, IF(L3408=-9,-999,IF(L3408="",-999,0)))</f>
        <v>-999</v>
      </c>
      <c r="AJ3408" s="82">
        <f>IF(AND(M3408&gt;=1,M3408&lt;=4),'adjustment factor'!$D$9,IF(M3408=-9,-999,IF(M3408=98,-999,IF(M3408=99,-999,IF(M3408="",-999,0)))))</f>
        <v>-999</v>
      </c>
      <c r="AK3408" s="82">
        <f>IF(H3408=1, 'adjustment factor'!$D$10, IF(H3408=-9,-999,IF(H3408="",-999,0)))</f>
        <v>-999</v>
      </c>
      <c r="AL3408" s="82">
        <f>IF(G3408=1, 'adjustment factor'!$D$11, IF(G3408=-9,-999,IF(G3408="",-999,0)))</f>
        <v>-999</v>
      </c>
      <c r="AM3408" s="82">
        <f>IF(I3408=1, 'adjustment factor'!$D$12, IF(I3408=-9,-999,IF(I3408="",-999,0)))</f>
        <v>-999</v>
      </c>
      <c r="AN3408" s="82">
        <f>IF(J3408=1, 'adjustment factor'!$D$13, IF(J3408=-9,-999,IF(J3408="",-999,0)))</f>
        <v>-999</v>
      </c>
      <c r="AO3408" s="82" t="str">
        <f t="shared" si="538"/>
        <v>-999</v>
      </c>
      <c r="AP3408" s="82" t="str">
        <f t="shared" si="539"/>
        <v>MISSING</v>
      </c>
    </row>
    <row r="3409" spans="2:42">
      <c r="B3409" s="207"/>
      <c r="C3409" s="35">
        <v>3405</v>
      </c>
      <c r="D3409" s="161"/>
      <c r="E3409" s="161"/>
      <c r="F3409" s="161"/>
      <c r="G3409" s="161"/>
      <c r="H3409" s="161"/>
      <c r="I3409" s="161"/>
      <c r="J3409" s="161"/>
      <c r="K3409" s="161"/>
      <c r="L3409" s="161"/>
      <c r="M3409" s="161"/>
      <c r="N3409" s="171"/>
      <c r="O3409" s="171"/>
      <c r="P3409" s="171"/>
      <c r="Q3409" s="171"/>
      <c r="R3409" s="171"/>
      <c r="S3409" s="171"/>
      <c r="T3409" s="208" t="str">
        <f t="shared" si="530"/>
        <v>MISSING</v>
      </c>
      <c r="U3409" s="208" t="str">
        <f t="shared" si="531"/>
        <v>MISSING</v>
      </c>
      <c r="X3409" s="56">
        <f t="shared" si="532"/>
        <v>-99</v>
      </c>
      <c r="Y3409" s="56">
        <f t="shared" si="533"/>
        <v>-99</v>
      </c>
      <c r="Z3409" s="56">
        <f t="shared" si="534"/>
        <v>-99</v>
      </c>
      <c r="AA3409" s="56">
        <f t="shared" si="535"/>
        <v>-99</v>
      </c>
      <c r="AB3409" s="56">
        <f t="shared" si="536"/>
        <v>-99</v>
      </c>
      <c r="AC3409" s="56">
        <f t="shared" si="537"/>
        <v>-99</v>
      </c>
      <c r="AD3409" s="3"/>
      <c r="AE3409" s="82">
        <f>IF(D3409=1, 'adjustment factor'!$D$4, IF(D3409=-9,-999,IF(D3409="",-999,0)))</f>
        <v>-999</v>
      </c>
      <c r="AF3409" s="82">
        <f>IF(F3409=1, 'adjustment factor'!$D$5, IF(F3409=-9,-999,IF(F3409="",-999,0)))</f>
        <v>-999</v>
      </c>
      <c r="AG3409" s="82">
        <f>IF(E3409=1, 'adjustment factor'!$D$6, IF(E3409=-9,-999,IF(E3409="",-999,0)))</f>
        <v>-999</v>
      </c>
      <c r="AH3409" s="82">
        <f>IF(K3409&gt;=45,'adjustment factor'!$D$7,IF(K3409=-9,-1200,IF(K3409="",-1200,0)))</f>
        <v>-1200</v>
      </c>
      <c r="AI3409" s="82">
        <f>IF(L3409=1, 'adjustment factor'!$D$8, IF(L3409=-9,-999,IF(L3409="",-999,0)))</f>
        <v>-999</v>
      </c>
      <c r="AJ3409" s="82">
        <f>IF(AND(M3409&gt;=1,M3409&lt;=4),'adjustment factor'!$D$9,IF(M3409=-9,-999,IF(M3409=98,-999,IF(M3409=99,-999,IF(M3409="",-999,0)))))</f>
        <v>-999</v>
      </c>
      <c r="AK3409" s="82">
        <f>IF(H3409=1, 'adjustment factor'!$D$10, IF(H3409=-9,-999,IF(H3409="",-999,0)))</f>
        <v>-999</v>
      </c>
      <c r="AL3409" s="82">
        <f>IF(G3409=1, 'adjustment factor'!$D$11, IF(G3409=-9,-999,IF(G3409="",-999,0)))</f>
        <v>-999</v>
      </c>
      <c r="AM3409" s="82">
        <f>IF(I3409=1, 'adjustment factor'!$D$12, IF(I3409=-9,-999,IF(I3409="",-999,0)))</f>
        <v>-999</v>
      </c>
      <c r="AN3409" s="82">
        <f>IF(J3409=1, 'adjustment factor'!$D$13, IF(J3409=-9,-999,IF(J3409="",-999,0)))</f>
        <v>-999</v>
      </c>
      <c r="AO3409" s="82" t="str">
        <f t="shared" si="538"/>
        <v>-999</v>
      </c>
      <c r="AP3409" s="82" t="str">
        <f t="shared" si="539"/>
        <v>MISSING</v>
      </c>
    </row>
    <row r="3410" spans="2:42">
      <c r="B3410" s="207"/>
      <c r="C3410" s="35">
        <v>3406</v>
      </c>
      <c r="D3410" s="161"/>
      <c r="E3410" s="161"/>
      <c r="F3410" s="161"/>
      <c r="G3410" s="161"/>
      <c r="H3410" s="161"/>
      <c r="I3410" s="161"/>
      <c r="J3410" s="161"/>
      <c r="K3410" s="161"/>
      <c r="L3410" s="161"/>
      <c r="M3410" s="161"/>
      <c r="N3410" s="171"/>
      <c r="O3410" s="171"/>
      <c r="P3410" s="171"/>
      <c r="Q3410" s="171"/>
      <c r="R3410" s="171"/>
      <c r="S3410" s="171"/>
      <c r="T3410" s="208" t="str">
        <f t="shared" si="530"/>
        <v>MISSING</v>
      </c>
      <c r="U3410" s="208" t="str">
        <f t="shared" si="531"/>
        <v>MISSING</v>
      </c>
      <c r="X3410" s="56">
        <f t="shared" si="532"/>
        <v>-99</v>
      </c>
      <c r="Y3410" s="56">
        <f t="shared" si="533"/>
        <v>-99</v>
      </c>
      <c r="Z3410" s="56">
        <f t="shared" si="534"/>
        <v>-99</v>
      </c>
      <c r="AA3410" s="56">
        <f t="shared" si="535"/>
        <v>-99</v>
      </c>
      <c r="AB3410" s="56">
        <f t="shared" si="536"/>
        <v>-99</v>
      </c>
      <c r="AC3410" s="56">
        <f t="shared" si="537"/>
        <v>-99</v>
      </c>
      <c r="AD3410" s="3"/>
      <c r="AE3410" s="82">
        <f>IF(D3410=1, 'adjustment factor'!$D$4, IF(D3410=-9,-999,IF(D3410="",-999,0)))</f>
        <v>-999</v>
      </c>
      <c r="AF3410" s="82">
        <f>IF(F3410=1, 'adjustment factor'!$D$5, IF(F3410=-9,-999,IF(F3410="",-999,0)))</f>
        <v>-999</v>
      </c>
      <c r="AG3410" s="82">
        <f>IF(E3410=1, 'adjustment factor'!$D$6, IF(E3410=-9,-999,IF(E3410="",-999,0)))</f>
        <v>-999</v>
      </c>
      <c r="AH3410" s="82">
        <f>IF(K3410&gt;=45,'adjustment factor'!$D$7,IF(K3410=-9,-1200,IF(K3410="",-1200,0)))</f>
        <v>-1200</v>
      </c>
      <c r="AI3410" s="82">
        <f>IF(L3410=1, 'adjustment factor'!$D$8, IF(L3410=-9,-999,IF(L3410="",-999,0)))</f>
        <v>-999</v>
      </c>
      <c r="AJ3410" s="82">
        <f>IF(AND(M3410&gt;=1,M3410&lt;=4),'adjustment factor'!$D$9,IF(M3410=-9,-999,IF(M3410=98,-999,IF(M3410=99,-999,IF(M3410="",-999,0)))))</f>
        <v>-999</v>
      </c>
      <c r="AK3410" s="82">
        <f>IF(H3410=1, 'adjustment factor'!$D$10, IF(H3410=-9,-999,IF(H3410="",-999,0)))</f>
        <v>-999</v>
      </c>
      <c r="AL3410" s="82">
        <f>IF(G3410=1, 'adjustment factor'!$D$11, IF(G3410=-9,-999,IF(G3410="",-999,0)))</f>
        <v>-999</v>
      </c>
      <c r="AM3410" s="82">
        <f>IF(I3410=1, 'adjustment factor'!$D$12, IF(I3410=-9,-999,IF(I3410="",-999,0)))</f>
        <v>-999</v>
      </c>
      <c r="AN3410" s="82">
        <f>IF(J3410=1, 'adjustment factor'!$D$13, IF(J3410=-9,-999,IF(J3410="",-999,0)))</f>
        <v>-999</v>
      </c>
      <c r="AO3410" s="82" t="str">
        <f t="shared" si="538"/>
        <v>-999</v>
      </c>
      <c r="AP3410" s="82" t="str">
        <f t="shared" si="539"/>
        <v>MISSING</v>
      </c>
    </row>
    <row r="3411" spans="2:42">
      <c r="B3411" s="207"/>
      <c r="C3411" s="35">
        <v>3407</v>
      </c>
      <c r="D3411" s="161"/>
      <c r="E3411" s="161"/>
      <c r="F3411" s="161"/>
      <c r="G3411" s="161"/>
      <c r="H3411" s="161"/>
      <c r="I3411" s="161"/>
      <c r="J3411" s="161"/>
      <c r="K3411" s="161"/>
      <c r="L3411" s="161"/>
      <c r="M3411" s="161"/>
      <c r="N3411" s="171"/>
      <c r="O3411" s="171"/>
      <c r="P3411" s="171"/>
      <c r="Q3411" s="171"/>
      <c r="R3411" s="171"/>
      <c r="S3411" s="171"/>
      <c r="T3411" s="208" t="str">
        <f t="shared" si="530"/>
        <v>MISSING</v>
      </c>
      <c r="U3411" s="208" t="str">
        <f t="shared" si="531"/>
        <v>MISSING</v>
      </c>
      <c r="X3411" s="56">
        <f t="shared" si="532"/>
        <v>-99</v>
      </c>
      <c r="Y3411" s="56">
        <f t="shared" si="533"/>
        <v>-99</v>
      </c>
      <c r="Z3411" s="56">
        <f t="shared" si="534"/>
        <v>-99</v>
      </c>
      <c r="AA3411" s="56">
        <f t="shared" si="535"/>
        <v>-99</v>
      </c>
      <c r="AB3411" s="56">
        <f t="shared" si="536"/>
        <v>-99</v>
      </c>
      <c r="AC3411" s="56">
        <f t="shared" si="537"/>
        <v>-99</v>
      </c>
      <c r="AD3411" s="3"/>
      <c r="AE3411" s="82">
        <f>IF(D3411=1, 'adjustment factor'!$D$4, IF(D3411=-9,-999,IF(D3411="",-999,0)))</f>
        <v>-999</v>
      </c>
      <c r="AF3411" s="82">
        <f>IF(F3411=1, 'adjustment factor'!$D$5, IF(F3411=-9,-999,IF(F3411="",-999,0)))</f>
        <v>-999</v>
      </c>
      <c r="AG3411" s="82">
        <f>IF(E3411=1, 'adjustment factor'!$D$6, IF(E3411=-9,-999,IF(E3411="",-999,0)))</f>
        <v>-999</v>
      </c>
      <c r="AH3411" s="82">
        <f>IF(K3411&gt;=45,'adjustment factor'!$D$7,IF(K3411=-9,-1200,IF(K3411="",-1200,0)))</f>
        <v>-1200</v>
      </c>
      <c r="AI3411" s="82">
        <f>IF(L3411=1, 'adjustment factor'!$D$8, IF(L3411=-9,-999,IF(L3411="",-999,0)))</f>
        <v>-999</v>
      </c>
      <c r="AJ3411" s="82">
        <f>IF(AND(M3411&gt;=1,M3411&lt;=4),'adjustment factor'!$D$9,IF(M3411=-9,-999,IF(M3411=98,-999,IF(M3411=99,-999,IF(M3411="",-999,0)))))</f>
        <v>-999</v>
      </c>
      <c r="AK3411" s="82">
        <f>IF(H3411=1, 'adjustment factor'!$D$10, IF(H3411=-9,-999,IF(H3411="",-999,0)))</f>
        <v>-999</v>
      </c>
      <c r="AL3411" s="82">
        <f>IF(G3411=1, 'adjustment factor'!$D$11, IF(G3411=-9,-999,IF(G3411="",-999,0)))</f>
        <v>-999</v>
      </c>
      <c r="AM3411" s="82">
        <f>IF(I3411=1, 'adjustment factor'!$D$12, IF(I3411=-9,-999,IF(I3411="",-999,0)))</f>
        <v>-999</v>
      </c>
      <c r="AN3411" s="82">
        <f>IF(J3411=1, 'adjustment factor'!$D$13, IF(J3411=-9,-999,IF(J3411="",-999,0)))</f>
        <v>-999</v>
      </c>
      <c r="AO3411" s="82" t="str">
        <f t="shared" si="538"/>
        <v>-999</v>
      </c>
      <c r="AP3411" s="82" t="str">
        <f t="shared" si="539"/>
        <v>MISSING</v>
      </c>
    </row>
    <row r="3412" spans="2:42">
      <c r="B3412" s="207"/>
      <c r="C3412" s="35">
        <v>3408</v>
      </c>
      <c r="D3412" s="161"/>
      <c r="E3412" s="161"/>
      <c r="F3412" s="161"/>
      <c r="G3412" s="161"/>
      <c r="H3412" s="161"/>
      <c r="I3412" s="161"/>
      <c r="J3412" s="161"/>
      <c r="K3412" s="161"/>
      <c r="L3412" s="161"/>
      <c r="M3412" s="161"/>
      <c r="N3412" s="171"/>
      <c r="O3412" s="171"/>
      <c r="P3412" s="171"/>
      <c r="Q3412" s="171"/>
      <c r="R3412" s="171"/>
      <c r="S3412" s="171"/>
      <c r="T3412" s="208" t="str">
        <f t="shared" si="530"/>
        <v>MISSING</v>
      </c>
      <c r="U3412" s="208" t="str">
        <f t="shared" si="531"/>
        <v>MISSING</v>
      </c>
      <c r="X3412" s="56">
        <f t="shared" si="532"/>
        <v>-99</v>
      </c>
      <c r="Y3412" s="56">
        <f t="shared" si="533"/>
        <v>-99</v>
      </c>
      <c r="Z3412" s="56">
        <f t="shared" si="534"/>
        <v>-99</v>
      </c>
      <c r="AA3412" s="56">
        <f t="shared" si="535"/>
        <v>-99</v>
      </c>
      <c r="AB3412" s="56">
        <f t="shared" si="536"/>
        <v>-99</v>
      </c>
      <c r="AC3412" s="56">
        <f t="shared" si="537"/>
        <v>-99</v>
      </c>
      <c r="AD3412" s="3"/>
      <c r="AE3412" s="82">
        <f>IF(D3412=1, 'adjustment factor'!$D$4, IF(D3412=-9,-999,IF(D3412="",-999,0)))</f>
        <v>-999</v>
      </c>
      <c r="AF3412" s="82">
        <f>IF(F3412=1, 'adjustment factor'!$D$5, IF(F3412=-9,-999,IF(F3412="",-999,0)))</f>
        <v>-999</v>
      </c>
      <c r="AG3412" s="82">
        <f>IF(E3412=1, 'adjustment factor'!$D$6, IF(E3412=-9,-999,IF(E3412="",-999,0)))</f>
        <v>-999</v>
      </c>
      <c r="AH3412" s="82">
        <f>IF(K3412&gt;=45,'adjustment factor'!$D$7,IF(K3412=-9,-1200,IF(K3412="",-1200,0)))</f>
        <v>-1200</v>
      </c>
      <c r="AI3412" s="82">
        <f>IF(L3412=1, 'adjustment factor'!$D$8, IF(L3412=-9,-999,IF(L3412="",-999,0)))</f>
        <v>-999</v>
      </c>
      <c r="AJ3412" s="82">
        <f>IF(AND(M3412&gt;=1,M3412&lt;=4),'adjustment factor'!$D$9,IF(M3412=-9,-999,IF(M3412=98,-999,IF(M3412=99,-999,IF(M3412="",-999,0)))))</f>
        <v>-999</v>
      </c>
      <c r="AK3412" s="82">
        <f>IF(H3412=1, 'adjustment factor'!$D$10, IF(H3412=-9,-999,IF(H3412="",-999,0)))</f>
        <v>-999</v>
      </c>
      <c r="AL3412" s="82">
        <f>IF(G3412=1, 'adjustment factor'!$D$11, IF(G3412=-9,-999,IF(G3412="",-999,0)))</f>
        <v>-999</v>
      </c>
      <c r="AM3412" s="82">
        <f>IF(I3412=1, 'adjustment factor'!$D$12, IF(I3412=-9,-999,IF(I3412="",-999,0)))</f>
        <v>-999</v>
      </c>
      <c r="AN3412" s="82">
        <f>IF(J3412=1, 'adjustment factor'!$D$13, IF(J3412=-9,-999,IF(J3412="",-999,0)))</f>
        <v>-999</v>
      </c>
      <c r="AO3412" s="82" t="str">
        <f t="shared" si="538"/>
        <v>-999</v>
      </c>
      <c r="AP3412" s="82" t="str">
        <f t="shared" si="539"/>
        <v>MISSING</v>
      </c>
    </row>
    <row r="3413" spans="2:42">
      <c r="B3413" s="207"/>
      <c r="C3413" s="35">
        <v>3409</v>
      </c>
      <c r="D3413" s="161"/>
      <c r="E3413" s="161"/>
      <c r="F3413" s="161"/>
      <c r="G3413" s="161"/>
      <c r="H3413" s="161"/>
      <c r="I3413" s="161"/>
      <c r="J3413" s="161"/>
      <c r="K3413" s="161"/>
      <c r="L3413" s="161"/>
      <c r="M3413" s="161"/>
      <c r="N3413" s="171"/>
      <c r="O3413" s="171"/>
      <c r="P3413" s="171"/>
      <c r="Q3413" s="171"/>
      <c r="R3413" s="171"/>
      <c r="S3413" s="171"/>
      <c r="T3413" s="208" t="str">
        <f t="shared" ref="T3413:T3476" si="540">IF(SUM(X3413:AC3413)&gt;-0.01, SUM(X3413:AC3413), "MISSING")</f>
        <v>MISSING</v>
      </c>
      <c r="U3413" s="208" t="str">
        <f t="shared" ref="U3413:U3476" si="541">IF(AP3413="MISSING","MISSING", 3.88+0.604*T3413+0.055*(T3413^2)-AP3413)</f>
        <v>MISSING</v>
      </c>
      <c r="X3413" s="56">
        <f t="shared" ref="X3413:X3476" si="542">IF(N3413&gt;0,((N3413-3)*-1),-99)</f>
        <v>-99</v>
      </c>
      <c r="Y3413" s="56">
        <f t="shared" ref="Y3413:Y3476" si="543">IF(O3413&gt;0,((O3413-3)*-1),-99)</f>
        <v>-99</v>
      </c>
      <c r="Z3413" s="56">
        <f t="shared" ref="Z3413:Z3476" si="544">IF(P3413&gt;0,((P3413-3)*-1),-99)</f>
        <v>-99</v>
      </c>
      <c r="AA3413" s="56">
        <f t="shared" ref="AA3413:AA3476" si="545">IF(Q3413&gt;0,((Q3413-3)*-1),-99)</f>
        <v>-99</v>
      </c>
      <c r="AB3413" s="56">
        <f t="shared" ref="AB3413:AB3476" si="546">IF(R3413&gt;0,((R3413-3)*-1),-99)</f>
        <v>-99</v>
      </c>
      <c r="AC3413" s="56">
        <f t="shared" ref="AC3413:AC3476" si="547">IF(S3413&gt;0,((S3413-3)*-1),-99)</f>
        <v>-99</v>
      </c>
      <c r="AD3413" s="3"/>
      <c r="AE3413" s="82">
        <f>IF(D3413=1, 'adjustment factor'!$D$4, IF(D3413=-9,-999,IF(D3413="",-999,0)))</f>
        <v>-999</v>
      </c>
      <c r="AF3413" s="82">
        <f>IF(F3413=1, 'adjustment factor'!$D$5, IF(F3413=-9,-999,IF(F3413="",-999,0)))</f>
        <v>-999</v>
      </c>
      <c r="AG3413" s="82">
        <f>IF(E3413=1, 'adjustment factor'!$D$6, IF(E3413=-9,-999,IF(E3413="",-999,0)))</f>
        <v>-999</v>
      </c>
      <c r="AH3413" s="82">
        <f>IF(K3413&gt;=45,'adjustment factor'!$D$7,IF(K3413=-9,-1200,IF(K3413="",-1200,0)))</f>
        <v>-1200</v>
      </c>
      <c r="AI3413" s="82">
        <f>IF(L3413=1, 'adjustment factor'!$D$8, IF(L3413=-9,-999,IF(L3413="",-999,0)))</f>
        <v>-999</v>
      </c>
      <c r="AJ3413" s="82">
        <f>IF(AND(M3413&gt;=1,M3413&lt;=4),'adjustment factor'!$D$9,IF(M3413=-9,-999,IF(M3413=98,-999,IF(M3413=99,-999,IF(M3413="",-999,0)))))</f>
        <v>-999</v>
      </c>
      <c r="AK3413" s="82">
        <f>IF(H3413=1, 'adjustment factor'!$D$10, IF(H3413=-9,-999,IF(H3413="",-999,0)))</f>
        <v>-999</v>
      </c>
      <c r="AL3413" s="82">
        <f>IF(G3413=1, 'adjustment factor'!$D$11, IF(G3413=-9,-999,IF(G3413="",-999,0)))</f>
        <v>-999</v>
      </c>
      <c r="AM3413" s="82">
        <f>IF(I3413=1, 'adjustment factor'!$D$12, IF(I3413=-9,-999,IF(I3413="",-999,0)))</f>
        <v>-999</v>
      </c>
      <c r="AN3413" s="82">
        <f>IF(J3413=1, 'adjustment factor'!$D$13, IF(J3413=-9,-999,IF(J3413="",-999,0)))</f>
        <v>-999</v>
      </c>
      <c r="AO3413" s="82" t="str">
        <f t="shared" ref="AO3413:AO3476" si="548">IF(-AE3413-AF3413-AG3413-AH3413+AI3413+AJ3413-AK3413-AL3413-AM3413-AN3413&lt;3, -AE3413-AF3413-AG3413-AH3413+AI3413+AJ3413-AK3413-AL3413-AM3413-AN3413, "-999")</f>
        <v>-999</v>
      </c>
      <c r="AP3413" s="82" t="str">
        <f t="shared" ref="AP3413:AP3476" si="549">IF(AND(SUM(AE3413:AN3413)&gt;-1, (SUM(X3413:AC3413)&gt;-1)), 14.353-AE3413-AF3413-AG3413-AH3413+AI3413+AJ3413-AK3413-AL3413-AM3413-AN3413, "MISSING")</f>
        <v>MISSING</v>
      </c>
    </row>
    <row r="3414" spans="2:42">
      <c r="B3414" s="207"/>
      <c r="C3414" s="35">
        <v>3410</v>
      </c>
      <c r="D3414" s="161"/>
      <c r="E3414" s="161"/>
      <c r="F3414" s="161"/>
      <c r="G3414" s="161"/>
      <c r="H3414" s="161"/>
      <c r="I3414" s="161"/>
      <c r="J3414" s="161"/>
      <c r="K3414" s="161"/>
      <c r="L3414" s="161"/>
      <c r="M3414" s="161"/>
      <c r="N3414" s="171"/>
      <c r="O3414" s="171"/>
      <c r="P3414" s="171"/>
      <c r="Q3414" s="171"/>
      <c r="R3414" s="171"/>
      <c r="S3414" s="171"/>
      <c r="T3414" s="208" t="str">
        <f t="shared" si="540"/>
        <v>MISSING</v>
      </c>
      <c r="U3414" s="208" t="str">
        <f t="shared" si="541"/>
        <v>MISSING</v>
      </c>
      <c r="X3414" s="56">
        <f t="shared" si="542"/>
        <v>-99</v>
      </c>
      <c r="Y3414" s="56">
        <f t="shared" si="543"/>
        <v>-99</v>
      </c>
      <c r="Z3414" s="56">
        <f t="shared" si="544"/>
        <v>-99</v>
      </c>
      <c r="AA3414" s="56">
        <f t="shared" si="545"/>
        <v>-99</v>
      </c>
      <c r="AB3414" s="56">
        <f t="shared" si="546"/>
        <v>-99</v>
      </c>
      <c r="AC3414" s="56">
        <f t="shared" si="547"/>
        <v>-99</v>
      </c>
      <c r="AD3414" s="3"/>
      <c r="AE3414" s="82">
        <f>IF(D3414=1, 'adjustment factor'!$D$4, IF(D3414=-9,-999,IF(D3414="",-999,0)))</f>
        <v>-999</v>
      </c>
      <c r="AF3414" s="82">
        <f>IF(F3414=1, 'adjustment factor'!$D$5, IF(F3414=-9,-999,IF(F3414="",-999,0)))</f>
        <v>-999</v>
      </c>
      <c r="AG3414" s="82">
        <f>IF(E3414=1, 'adjustment factor'!$D$6, IF(E3414=-9,-999,IF(E3414="",-999,0)))</f>
        <v>-999</v>
      </c>
      <c r="AH3414" s="82">
        <f>IF(K3414&gt;=45,'adjustment factor'!$D$7,IF(K3414=-9,-1200,IF(K3414="",-1200,0)))</f>
        <v>-1200</v>
      </c>
      <c r="AI3414" s="82">
        <f>IF(L3414=1, 'adjustment factor'!$D$8, IF(L3414=-9,-999,IF(L3414="",-999,0)))</f>
        <v>-999</v>
      </c>
      <c r="AJ3414" s="82">
        <f>IF(AND(M3414&gt;=1,M3414&lt;=4),'adjustment factor'!$D$9,IF(M3414=-9,-999,IF(M3414=98,-999,IF(M3414=99,-999,IF(M3414="",-999,0)))))</f>
        <v>-999</v>
      </c>
      <c r="AK3414" s="82">
        <f>IF(H3414=1, 'adjustment factor'!$D$10, IF(H3414=-9,-999,IF(H3414="",-999,0)))</f>
        <v>-999</v>
      </c>
      <c r="AL3414" s="82">
        <f>IF(G3414=1, 'adjustment factor'!$D$11, IF(G3414=-9,-999,IF(G3414="",-999,0)))</f>
        <v>-999</v>
      </c>
      <c r="AM3414" s="82">
        <f>IF(I3414=1, 'adjustment factor'!$D$12, IF(I3414=-9,-999,IF(I3414="",-999,0)))</f>
        <v>-999</v>
      </c>
      <c r="AN3414" s="82">
        <f>IF(J3414=1, 'adjustment factor'!$D$13, IF(J3414=-9,-999,IF(J3414="",-999,0)))</f>
        <v>-999</v>
      </c>
      <c r="AO3414" s="82" t="str">
        <f t="shared" si="548"/>
        <v>-999</v>
      </c>
      <c r="AP3414" s="82" t="str">
        <f t="shared" si="549"/>
        <v>MISSING</v>
      </c>
    </row>
    <row r="3415" spans="2:42">
      <c r="B3415" s="207"/>
      <c r="C3415" s="35">
        <v>3411</v>
      </c>
      <c r="D3415" s="161"/>
      <c r="E3415" s="161"/>
      <c r="F3415" s="161"/>
      <c r="G3415" s="161"/>
      <c r="H3415" s="161"/>
      <c r="I3415" s="161"/>
      <c r="J3415" s="161"/>
      <c r="K3415" s="161"/>
      <c r="L3415" s="161"/>
      <c r="M3415" s="161"/>
      <c r="N3415" s="171"/>
      <c r="O3415" s="171"/>
      <c r="P3415" s="171"/>
      <c r="Q3415" s="171"/>
      <c r="R3415" s="171"/>
      <c r="S3415" s="171"/>
      <c r="T3415" s="208" t="str">
        <f t="shared" si="540"/>
        <v>MISSING</v>
      </c>
      <c r="U3415" s="208" t="str">
        <f t="shared" si="541"/>
        <v>MISSING</v>
      </c>
      <c r="X3415" s="56">
        <f t="shared" si="542"/>
        <v>-99</v>
      </c>
      <c r="Y3415" s="56">
        <f t="shared" si="543"/>
        <v>-99</v>
      </c>
      <c r="Z3415" s="56">
        <f t="shared" si="544"/>
        <v>-99</v>
      </c>
      <c r="AA3415" s="56">
        <f t="shared" si="545"/>
        <v>-99</v>
      </c>
      <c r="AB3415" s="56">
        <f t="shared" si="546"/>
        <v>-99</v>
      </c>
      <c r="AC3415" s="56">
        <f t="shared" si="547"/>
        <v>-99</v>
      </c>
      <c r="AD3415" s="3"/>
      <c r="AE3415" s="82">
        <f>IF(D3415=1, 'adjustment factor'!$D$4, IF(D3415=-9,-999,IF(D3415="",-999,0)))</f>
        <v>-999</v>
      </c>
      <c r="AF3415" s="82">
        <f>IF(F3415=1, 'adjustment factor'!$D$5, IF(F3415=-9,-999,IF(F3415="",-999,0)))</f>
        <v>-999</v>
      </c>
      <c r="AG3415" s="82">
        <f>IF(E3415=1, 'adjustment factor'!$D$6, IF(E3415=-9,-999,IF(E3415="",-999,0)))</f>
        <v>-999</v>
      </c>
      <c r="AH3415" s="82">
        <f>IF(K3415&gt;=45,'adjustment factor'!$D$7,IF(K3415=-9,-1200,IF(K3415="",-1200,0)))</f>
        <v>-1200</v>
      </c>
      <c r="AI3415" s="82">
        <f>IF(L3415=1, 'adjustment factor'!$D$8, IF(L3415=-9,-999,IF(L3415="",-999,0)))</f>
        <v>-999</v>
      </c>
      <c r="AJ3415" s="82">
        <f>IF(AND(M3415&gt;=1,M3415&lt;=4),'adjustment factor'!$D$9,IF(M3415=-9,-999,IF(M3415=98,-999,IF(M3415=99,-999,IF(M3415="",-999,0)))))</f>
        <v>-999</v>
      </c>
      <c r="AK3415" s="82">
        <f>IF(H3415=1, 'adjustment factor'!$D$10, IF(H3415=-9,-999,IF(H3415="",-999,0)))</f>
        <v>-999</v>
      </c>
      <c r="AL3415" s="82">
        <f>IF(G3415=1, 'adjustment factor'!$D$11, IF(G3415=-9,-999,IF(G3415="",-999,0)))</f>
        <v>-999</v>
      </c>
      <c r="AM3415" s="82">
        <f>IF(I3415=1, 'adjustment factor'!$D$12, IF(I3415=-9,-999,IF(I3415="",-999,0)))</f>
        <v>-999</v>
      </c>
      <c r="AN3415" s="82">
        <f>IF(J3415=1, 'adjustment factor'!$D$13, IF(J3415=-9,-999,IF(J3415="",-999,0)))</f>
        <v>-999</v>
      </c>
      <c r="AO3415" s="82" t="str">
        <f t="shared" si="548"/>
        <v>-999</v>
      </c>
      <c r="AP3415" s="82" t="str">
        <f t="shared" si="549"/>
        <v>MISSING</v>
      </c>
    </row>
    <row r="3416" spans="2:42">
      <c r="B3416" s="207"/>
      <c r="C3416" s="35">
        <v>3412</v>
      </c>
      <c r="D3416" s="161"/>
      <c r="E3416" s="161"/>
      <c r="F3416" s="161"/>
      <c r="G3416" s="161"/>
      <c r="H3416" s="161"/>
      <c r="I3416" s="161"/>
      <c r="J3416" s="161"/>
      <c r="K3416" s="161"/>
      <c r="L3416" s="161"/>
      <c r="M3416" s="161"/>
      <c r="N3416" s="171"/>
      <c r="O3416" s="171"/>
      <c r="P3416" s="171"/>
      <c r="Q3416" s="171"/>
      <c r="R3416" s="171"/>
      <c r="S3416" s="171"/>
      <c r="T3416" s="208" t="str">
        <f t="shared" si="540"/>
        <v>MISSING</v>
      </c>
      <c r="U3416" s="208" t="str">
        <f t="shared" si="541"/>
        <v>MISSING</v>
      </c>
      <c r="X3416" s="56">
        <f t="shared" si="542"/>
        <v>-99</v>
      </c>
      <c r="Y3416" s="56">
        <f t="shared" si="543"/>
        <v>-99</v>
      </c>
      <c r="Z3416" s="56">
        <f t="shared" si="544"/>
        <v>-99</v>
      </c>
      <c r="AA3416" s="56">
        <f t="shared" si="545"/>
        <v>-99</v>
      </c>
      <c r="AB3416" s="56">
        <f t="shared" si="546"/>
        <v>-99</v>
      </c>
      <c r="AC3416" s="56">
        <f t="shared" si="547"/>
        <v>-99</v>
      </c>
      <c r="AD3416" s="3"/>
      <c r="AE3416" s="82">
        <f>IF(D3416=1, 'adjustment factor'!$D$4, IF(D3416=-9,-999,IF(D3416="",-999,0)))</f>
        <v>-999</v>
      </c>
      <c r="AF3416" s="82">
        <f>IF(F3416=1, 'adjustment factor'!$D$5, IF(F3416=-9,-999,IF(F3416="",-999,0)))</f>
        <v>-999</v>
      </c>
      <c r="AG3416" s="82">
        <f>IF(E3416=1, 'adjustment factor'!$D$6, IF(E3416=-9,-999,IF(E3416="",-999,0)))</f>
        <v>-999</v>
      </c>
      <c r="AH3416" s="82">
        <f>IF(K3416&gt;=45,'adjustment factor'!$D$7,IF(K3416=-9,-1200,IF(K3416="",-1200,0)))</f>
        <v>-1200</v>
      </c>
      <c r="AI3416" s="82">
        <f>IF(L3416=1, 'adjustment factor'!$D$8, IF(L3416=-9,-999,IF(L3416="",-999,0)))</f>
        <v>-999</v>
      </c>
      <c r="AJ3416" s="82">
        <f>IF(AND(M3416&gt;=1,M3416&lt;=4),'adjustment factor'!$D$9,IF(M3416=-9,-999,IF(M3416=98,-999,IF(M3416=99,-999,IF(M3416="",-999,0)))))</f>
        <v>-999</v>
      </c>
      <c r="AK3416" s="82">
        <f>IF(H3416=1, 'adjustment factor'!$D$10, IF(H3416=-9,-999,IF(H3416="",-999,0)))</f>
        <v>-999</v>
      </c>
      <c r="AL3416" s="82">
        <f>IF(G3416=1, 'adjustment factor'!$D$11, IF(G3416=-9,-999,IF(G3416="",-999,0)))</f>
        <v>-999</v>
      </c>
      <c r="AM3416" s="82">
        <f>IF(I3416=1, 'adjustment factor'!$D$12, IF(I3416=-9,-999,IF(I3416="",-999,0)))</f>
        <v>-999</v>
      </c>
      <c r="AN3416" s="82">
        <f>IF(J3416=1, 'adjustment factor'!$D$13, IF(J3416=-9,-999,IF(J3416="",-999,0)))</f>
        <v>-999</v>
      </c>
      <c r="AO3416" s="82" t="str">
        <f t="shared" si="548"/>
        <v>-999</v>
      </c>
      <c r="AP3416" s="82" t="str">
        <f t="shared" si="549"/>
        <v>MISSING</v>
      </c>
    </row>
    <row r="3417" spans="2:42">
      <c r="B3417" s="207"/>
      <c r="C3417" s="35">
        <v>3413</v>
      </c>
      <c r="D3417" s="161"/>
      <c r="E3417" s="161"/>
      <c r="F3417" s="161"/>
      <c r="G3417" s="161"/>
      <c r="H3417" s="161"/>
      <c r="I3417" s="161"/>
      <c r="J3417" s="161"/>
      <c r="K3417" s="161"/>
      <c r="L3417" s="161"/>
      <c r="M3417" s="161"/>
      <c r="N3417" s="171"/>
      <c r="O3417" s="171"/>
      <c r="P3417" s="171"/>
      <c r="Q3417" s="171"/>
      <c r="R3417" s="171"/>
      <c r="S3417" s="171"/>
      <c r="T3417" s="208" t="str">
        <f t="shared" si="540"/>
        <v>MISSING</v>
      </c>
      <c r="U3417" s="208" t="str">
        <f t="shared" si="541"/>
        <v>MISSING</v>
      </c>
      <c r="X3417" s="56">
        <f t="shared" si="542"/>
        <v>-99</v>
      </c>
      <c r="Y3417" s="56">
        <f t="shared" si="543"/>
        <v>-99</v>
      </c>
      <c r="Z3417" s="56">
        <f t="shared" si="544"/>
        <v>-99</v>
      </c>
      <c r="AA3417" s="56">
        <f t="shared" si="545"/>
        <v>-99</v>
      </c>
      <c r="AB3417" s="56">
        <f t="shared" si="546"/>
        <v>-99</v>
      </c>
      <c r="AC3417" s="56">
        <f t="shared" si="547"/>
        <v>-99</v>
      </c>
      <c r="AD3417" s="3"/>
      <c r="AE3417" s="82">
        <f>IF(D3417=1, 'adjustment factor'!$D$4, IF(D3417=-9,-999,IF(D3417="",-999,0)))</f>
        <v>-999</v>
      </c>
      <c r="AF3417" s="82">
        <f>IF(F3417=1, 'adjustment factor'!$D$5, IF(F3417=-9,-999,IF(F3417="",-999,0)))</f>
        <v>-999</v>
      </c>
      <c r="AG3417" s="82">
        <f>IF(E3417=1, 'adjustment factor'!$D$6, IF(E3417=-9,-999,IF(E3417="",-999,0)))</f>
        <v>-999</v>
      </c>
      <c r="AH3417" s="82">
        <f>IF(K3417&gt;=45,'adjustment factor'!$D$7,IF(K3417=-9,-1200,IF(K3417="",-1200,0)))</f>
        <v>-1200</v>
      </c>
      <c r="AI3417" s="82">
        <f>IF(L3417=1, 'adjustment factor'!$D$8, IF(L3417=-9,-999,IF(L3417="",-999,0)))</f>
        <v>-999</v>
      </c>
      <c r="AJ3417" s="82">
        <f>IF(AND(M3417&gt;=1,M3417&lt;=4),'adjustment factor'!$D$9,IF(M3417=-9,-999,IF(M3417=98,-999,IF(M3417=99,-999,IF(M3417="",-999,0)))))</f>
        <v>-999</v>
      </c>
      <c r="AK3417" s="82">
        <f>IF(H3417=1, 'adjustment factor'!$D$10, IF(H3417=-9,-999,IF(H3417="",-999,0)))</f>
        <v>-999</v>
      </c>
      <c r="AL3417" s="82">
        <f>IF(G3417=1, 'adjustment factor'!$D$11, IF(G3417=-9,-999,IF(G3417="",-999,0)))</f>
        <v>-999</v>
      </c>
      <c r="AM3417" s="82">
        <f>IF(I3417=1, 'adjustment factor'!$D$12, IF(I3417=-9,-999,IF(I3417="",-999,0)))</f>
        <v>-999</v>
      </c>
      <c r="AN3417" s="82">
        <f>IF(J3417=1, 'adjustment factor'!$D$13, IF(J3417=-9,-999,IF(J3417="",-999,0)))</f>
        <v>-999</v>
      </c>
      <c r="AO3417" s="82" t="str">
        <f t="shared" si="548"/>
        <v>-999</v>
      </c>
      <c r="AP3417" s="82" t="str">
        <f t="shared" si="549"/>
        <v>MISSING</v>
      </c>
    </row>
    <row r="3418" spans="2:42">
      <c r="B3418" s="207"/>
      <c r="C3418" s="35">
        <v>3414</v>
      </c>
      <c r="D3418" s="161"/>
      <c r="E3418" s="161"/>
      <c r="F3418" s="161"/>
      <c r="G3418" s="161"/>
      <c r="H3418" s="161"/>
      <c r="I3418" s="161"/>
      <c r="J3418" s="161"/>
      <c r="K3418" s="161"/>
      <c r="L3418" s="161"/>
      <c r="M3418" s="161"/>
      <c r="N3418" s="171"/>
      <c r="O3418" s="171"/>
      <c r="P3418" s="171"/>
      <c r="Q3418" s="171"/>
      <c r="R3418" s="171"/>
      <c r="S3418" s="171"/>
      <c r="T3418" s="208" t="str">
        <f t="shared" si="540"/>
        <v>MISSING</v>
      </c>
      <c r="U3418" s="208" t="str">
        <f t="shared" si="541"/>
        <v>MISSING</v>
      </c>
      <c r="X3418" s="56">
        <f t="shared" si="542"/>
        <v>-99</v>
      </c>
      <c r="Y3418" s="56">
        <f t="shared" si="543"/>
        <v>-99</v>
      </c>
      <c r="Z3418" s="56">
        <f t="shared" si="544"/>
        <v>-99</v>
      </c>
      <c r="AA3418" s="56">
        <f t="shared" si="545"/>
        <v>-99</v>
      </c>
      <c r="AB3418" s="56">
        <f t="shared" si="546"/>
        <v>-99</v>
      </c>
      <c r="AC3418" s="56">
        <f t="shared" si="547"/>
        <v>-99</v>
      </c>
      <c r="AD3418" s="3"/>
      <c r="AE3418" s="82">
        <f>IF(D3418=1, 'adjustment factor'!$D$4, IF(D3418=-9,-999,IF(D3418="",-999,0)))</f>
        <v>-999</v>
      </c>
      <c r="AF3418" s="82">
        <f>IF(F3418=1, 'adjustment factor'!$D$5, IF(F3418=-9,-999,IF(F3418="",-999,0)))</f>
        <v>-999</v>
      </c>
      <c r="AG3418" s="82">
        <f>IF(E3418=1, 'adjustment factor'!$D$6, IF(E3418=-9,-999,IF(E3418="",-999,0)))</f>
        <v>-999</v>
      </c>
      <c r="AH3418" s="82">
        <f>IF(K3418&gt;=45,'adjustment factor'!$D$7,IF(K3418=-9,-1200,IF(K3418="",-1200,0)))</f>
        <v>-1200</v>
      </c>
      <c r="AI3418" s="82">
        <f>IF(L3418=1, 'adjustment factor'!$D$8, IF(L3418=-9,-999,IF(L3418="",-999,0)))</f>
        <v>-999</v>
      </c>
      <c r="AJ3418" s="82">
        <f>IF(AND(M3418&gt;=1,M3418&lt;=4),'adjustment factor'!$D$9,IF(M3418=-9,-999,IF(M3418=98,-999,IF(M3418=99,-999,IF(M3418="",-999,0)))))</f>
        <v>-999</v>
      </c>
      <c r="AK3418" s="82">
        <f>IF(H3418=1, 'adjustment factor'!$D$10, IF(H3418=-9,-999,IF(H3418="",-999,0)))</f>
        <v>-999</v>
      </c>
      <c r="AL3418" s="82">
        <f>IF(G3418=1, 'adjustment factor'!$D$11, IF(G3418=-9,-999,IF(G3418="",-999,0)))</f>
        <v>-999</v>
      </c>
      <c r="AM3418" s="82">
        <f>IF(I3418=1, 'adjustment factor'!$D$12, IF(I3418=-9,-999,IF(I3418="",-999,0)))</f>
        <v>-999</v>
      </c>
      <c r="AN3418" s="82">
        <f>IF(J3418=1, 'adjustment factor'!$D$13, IF(J3418=-9,-999,IF(J3418="",-999,0)))</f>
        <v>-999</v>
      </c>
      <c r="AO3418" s="82" t="str">
        <f t="shared" si="548"/>
        <v>-999</v>
      </c>
      <c r="AP3418" s="82" t="str">
        <f t="shared" si="549"/>
        <v>MISSING</v>
      </c>
    </row>
    <row r="3419" spans="2:42">
      <c r="B3419" s="207"/>
      <c r="C3419" s="35">
        <v>3415</v>
      </c>
      <c r="D3419" s="161"/>
      <c r="E3419" s="161"/>
      <c r="F3419" s="161"/>
      <c r="G3419" s="161"/>
      <c r="H3419" s="161"/>
      <c r="I3419" s="161"/>
      <c r="J3419" s="161"/>
      <c r="K3419" s="161"/>
      <c r="L3419" s="161"/>
      <c r="M3419" s="161"/>
      <c r="N3419" s="171"/>
      <c r="O3419" s="171"/>
      <c r="P3419" s="171"/>
      <c r="Q3419" s="171"/>
      <c r="R3419" s="171"/>
      <c r="S3419" s="171"/>
      <c r="T3419" s="208" t="str">
        <f t="shared" si="540"/>
        <v>MISSING</v>
      </c>
      <c r="U3419" s="208" t="str">
        <f t="shared" si="541"/>
        <v>MISSING</v>
      </c>
      <c r="X3419" s="56">
        <f t="shared" si="542"/>
        <v>-99</v>
      </c>
      <c r="Y3419" s="56">
        <f t="shared" si="543"/>
        <v>-99</v>
      </c>
      <c r="Z3419" s="56">
        <f t="shared" si="544"/>
        <v>-99</v>
      </c>
      <c r="AA3419" s="56">
        <f t="shared" si="545"/>
        <v>-99</v>
      </c>
      <c r="AB3419" s="56">
        <f t="shared" si="546"/>
        <v>-99</v>
      </c>
      <c r="AC3419" s="56">
        <f t="shared" si="547"/>
        <v>-99</v>
      </c>
      <c r="AD3419" s="3"/>
      <c r="AE3419" s="82">
        <f>IF(D3419=1, 'adjustment factor'!$D$4, IF(D3419=-9,-999,IF(D3419="",-999,0)))</f>
        <v>-999</v>
      </c>
      <c r="AF3419" s="82">
        <f>IF(F3419=1, 'adjustment factor'!$D$5, IF(F3419=-9,-999,IF(F3419="",-999,0)))</f>
        <v>-999</v>
      </c>
      <c r="AG3419" s="82">
        <f>IF(E3419=1, 'adjustment factor'!$D$6, IF(E3419=-9,-999,IF(E3419="",-999,0)))</f>
        <v>-999</v>
      </c>
      <c r="AH3419" s="82">
        <f>IF(K3419&gt;=45,'adjustment factor'!$D$7,IF(K3419=-9,-1200,IF(K3419="",-1200,0)))</f>
        <v>-1200</v>
      </c>
      <c r="AI3419" s="82">
        <f>IF(L3419=1, 'adjustment factor'!$D$8, IF(L3419=-9,-999,IF(L3419="",-999,0)))</f>
        <v>-999</v>
      </c>
      <c r="AJ3419" s="82">
        <f>IF(AND(M3419&gt;=1,M3419&lt;=4),'adjustment factor'!$D$9,IF(M3419=-9,-999,IF(M3419=98,-999,IF(M3419=99,-999,IF(M3419="",-999,0)))))</f>
        <v>-999</v>
      </c>
      <c r="AK3419" s="82">
        <f>IF(H3419=1, 'adjustment factor'!$D$10, IF(H3419=-9,-999,IF(H3419="",-999,0)))</f>
        <v>-999</v>
      </c>
      <c r="AL3419" s="82">
        <f>IF(G3419=1, 'adjustment factor'!$D$11, IF(G3419=-9,-999,IF(G3419="",-999,0)))</f>
        <v>-999</v>
      </c>
      <c r="AM3419" s="82">
        <f>IF(I3419=1, 'adjustment factor'!$D$12, IF(I3419=-9,-999,IF(I3419="",-999,0)))</f>
        <v>-999</v>
      </c>
      <c r="AN3419" s="82">
        <f>IF(J3419=1, 'adjustment factor'!$D$13, IF(J3419=-9,-999,IF(J3419="",-999,0)))</f>
        <v>-999</v>
      </c>
      <c r="AO3419" s="82" t="str">
        <f t="shared" si="548"/>
        <v>-999</v>
      </c>
      <c r="AP3419" s="82" t="str">
        <f t="shared" si="549"/>
        <v>MISSING</v>
      </c>
    </row>
    <row r="3420" spans="2:42">
      <c r="B3420" s="207"/>
      <c r="C3420" s="35">
        <v>3416</v>
      </c>
      <c r="D3420" s="161"/>
      <c r="E3420" s="161"/>
      <c r="F3420" s="161"/>
      <c r="G3420" s="161"/>
      <c r="H3420" s="161"/>
      <c r="I3420" s="161"/>
      <c r="J3420" s="161"/>
      <c r="K3420" s="161"/>
      <c r="L3420" s="161"/>
      <c r="M3420" s="161"/>
      <c r="N3420" s="171"/>
      <c r="O3420" s="171"/>
      <c r="P3420" s="171"/>
      <c r="Q3420" s="171"/>
      <c r="R3420" s="171"/>
      <c r="S3420" s="171"/>
      <c r="T3420" s="208" t="str">
        <f t="shared" si="540"/>
        <v>MISSING</v>
      </c>
      <c r="U3420" s="208" t="str">
        <f t="shared" si="541"/>
        <v>MISSING</v>
      </c>
      <c r="X3420" s="56">
        <f t="shared" si="542"/>
        <v>-99</v>
      </c>
      <c r="Y3420" s="56">
        <f t="shared" si="543"/>
        <v>-99</v>
      </c>
      <c r="Z3420" s="56">
        <f t="shared" si="544"/>
        <v>-99</v>
      </c>
      <c r="AA3420" s="56">
        <f t="shared" si="545"/>
        <v>-99</v>
      </c>
      <c r="AB3420" s="56">
        <f t="shared" si="546"/>
        <v>-99</v>
      </c>
      <c r="AC3420" s="56">
        <f t="shared" si="547"/>
        <v>-99</v>
      </c>
      <c r="AD3420" s="3"/>
      <c r="AE3420" s="82">
        <f>IF(D3420=1, 'adjustment factor'!$D$4, IF(D3420=-9,-999,IF(D3420="",-999,0)))</f>
        <v>-999</v>
      </c>
      <c r="AF3420" s="82">
        <f>IF(F3420=1, 'adjustment factor'!$D$5, IF(F3420=-9,-999,IF(F3420="",-999,0)))</f>
        <v>-999</v>
      </c>
      <c r="AG3420" s="82">
        <f>IF(E3420=1, 'adjustment factor'!$D$6, IF(E3420=-9,-999,IF(E3420="",-999,0)))</f>
        <v>-999</v>
      </c>
      <c r="AH3420" s="82">
        <f>IF(K3420&gt;=45,'adjustment factor'!$D$7,IF(K3420=-9,-1200,IF(K3420="",-1200,0)))</f>
        <v>-1200</v>
      </c>
      <c r="AI3420" s="82">
        <f>IF(L3420=1, 'adjustment factor'!$D$8, IF(L3420=-9,-999,IF(L3420="",-999,0)))</f>
        <v>-999</v>
      </c>
      <c r="AJ3420" s="82">
        <f>IF(AND(M3420&gt;=1,M3420&lt;=4),'adjustment factor'!$D$9,IF(M3420=-9,-999,IF(M3420=98,-999,IF(M3420=99,-999,IF(M3420="",-999,0)))))</f>
        <v>-999</v>
      </c>
      <c r="AK3420" s="82">
        <f>IF(H3420=1, 'adjustment factor'!$D$10, IF(H3420=-9,-999,IF(H3420="",-999,0)))</f>
        <v>-999</v>
      </c>
      <c r="AL3420" s="82">
        <f>IF(G3420=1, 'adjustment factor'!$D$11, IF(G3420=-9,-999,IF(G3420="",-999,0)))</f>
        <v>-999</v>
      </c>
      <c r="AM3420" s="82">
        <f>IF(I3420=1, 'adjustment factor'!$D$12, IF(I3420=-9,-999,IF(I3420="",-999,0)))</f>
        <v>-999</v>
      </c>
      <c r="AN3420" s="82">
        <f>IF(J3420=1, 'adjustment factor'!$D$13, IF(J3420=-9,-999,IF(J3420="",-999,0)))</f>
        <v>-999</v>
      </c>
      <c r="AO3420" s="82" t="str">
        <f t="shared" si="548"/>
        <v>-999</v>
      </c>
      <c r="AP3420" s="82" t="str">
        <f t="shared" si="549"/>
        <v>MISSING</v>
      </c>
    </row>
    <row r="3421" spans="2:42">
      <c r="B3421" s="207"/>
      <c r="C3421" s="35">
        <v>3417</v>
      </c>
      <c r="D3421" s="161"/>
      <c r="E3421" s="161"/>
      <c r="F3421" s="161"/>
      <c r="G3421" s="161"/>
      <c r="H3421" s="161"/>
      <c r="I3421" s="161"/>
      <c r="J3421" s="161"/>
      <c r="K3421" s="161"/>
      <c r="L3421" s="161"/>
      <c r="M3421" s="161"/>
      <c r="N3421" s="171"/>
      <c r="O3421" s="171"/>
      <c r="P3421" s="171"/>
      <c r="Q3421" s="171"/>
      <c r="R3421" s="171"/>
      <c r="S3421" s="171"/>
      <c r="T3421" s="208" t="str">
        <f t="shared" si="540"/>
        <v>MISSING</v>
      </c>
      <c r="U3421" s="208" t="str">
        <f t="shared" si="541"/>
        <v>MISSING</v>
      </c>
      <c r="X3421" s="56">
        <f t="shared" si="542"/>
        <v>-99</v>
      </c>
      <c r="Y3421" s="56">
        <f t="shared" si="543"/>
        <v>-99</v>
      </c>
      <c r="Z3421" s="56">
        <f t="shared" si="544"/>
        <v>-99</v>
      </c>
      <c r="AA3421" s="56">
        <f t="shared" si="545"/>
        <v>-99</v>
      </c>
      <c r="AB3421" s="56">
        <f t="shared" si="546"/>
        <v>-99</v>
      </c>
      <c r="AC3421" s="56">
        <f t="shared" si="547"/>
        <v>-99</v>
      </c>
      <c r="AD3421" s="3"/>
      <c r="AE3421" s="82">
        <f>IF(D3421=1, 'adjustment factor'!$D$4, IF(D3421=-9,-999,IF(D3421="",-999,0)))</f>
        <v>-999</v>
      </c>
      <c r="AF3421" s="82">
        <f>IF(F3421=1, 'adjustment factor'!$D$5, IF(F3421=-9,-999,IF(F3421="",-999,0)))</f>
        <v>-999</v>
      </c>
      <c r="AG3421" s="82">
        <f>IF(E3421=1, 'adjustment factor'!$D$6, IF(E3421=-9,-999,IF(E3421="",-999,0)))</f>
        <v>-999</v>
      </c>
      <c r="AH3421" s="82">
        <f>IF(K3421&gt;=45,'adjustment factor'!$D$7,IF(K3421=-9,-1200,IF(K3421="",-1200,0)))</f>
        <v>-1200</v>
      </c>
      <c r="AI3421" s="82">
        <f>IF(L3421=1, 'adjustment factor'!$D$8, IF(L3421=-9,-999,IF(L3421="",-999,0)))</f>
        <v>-999</v>
      </c>
      <c r="AJ3421" s="82">
        <f>IF(AND(M3421&gt;=1,M3421&lt;=4),'adjustment factor'!$D$9,IF(M3421=-9,-999,IF(M3421=98,-999,IF(M3421=99,-999,IF(M3421="",-999,0)))))</f>
        <v>-999</v>
      </c>
      <c r="AK3421" s="82">
        <f>IF(H3421=1, 'adjustment factor'!$D$10, IF(H3421=-9,-999,IF(H3421="",-999,0)))</f>
        <v>-999</v>
      </c>
      <c r="AL3421" s="82">
        <f>IF(G3421=1, 'adjustment factor'!$D$11, IF(G3421=-9,-999,IF(G3421="",-999,0)))</f>
        <v>-999</v>
      </c>
      <c r="AM3421" s="82">
        <f>IF(I3421=1, 'adjustment factor'!$D$12, IF(I3421=-9,-999,IF(I3421="",-999,0)))</f>
        <v>-999</v>
      </c>
      <c r="AN3421" s="82">
        <f>IF(J3421=1, 'adjustment factor'!$D$13, IF(J3421=-9,-999,IF(J3421="",-999,0)))</f>
        <v>-999</v>
      </c>
      <c r="AO3421" s="82" t="str">
        <f t="shared" si="548"/>
        <v>-999</v>
      </c>
      <c r="AP3421" s="82" t="str">
        <f t="shared" si="549"/>
        <v>MISSING</v>
      </c>
    </row>
    <row r="3422" spans="2:42">
      <c r="B3422" s="207"/>
      <c r="C3422" s="35">
        <v>3418</v>
      </c>
      <c r="D3422" s="161"/>
      <c r="E3422" s="161"/>
      <c r="F3422" s="161"/>
      <c r="G3422" s="161"/>
      <c r="H3422" s="161"/>
      <c r="I3422" s="161"/>
      <c r="J3422" s="161"/>
      <c r="K3422" s="161"/>
      <c r="L3422" s="161"/>
      <c r="M3422" s="161"/>
      <c r="N3422" s="171"/>
      <c r="O3422" s="171"/>
      <c r="P3422" s="171"/>
      <c r="Q3422" s="171"/>
      <c r="R3422" s="171"/>
      <c r="S3422" s="171"/>
      <c r="T3422" s="208" t="str">
        <f t="shared" si="540"/>
        <v>MISSING</v>
      </c>
      <c r="U3422" s="208" t="str">
        <f t="shared" si="541"/>
        <v>MISSING</v>
      </c>
      <c r="X3422" s="56">
        <f t="shared" si="542"/>
        <v>-99</v>
      </c>
      <c r="Y3422" s="56">
        <f t="shared" si="543"/>
        <v>-99</v>
      </c>
      <c r="Z3422" s="56">
        <f t="shared" si="544"/>
        <v>-99</v>
      </c>
      <c r="AA3422" s="56">
        <f t="shared" si="545"/>
        <v>-99</v>
      </c>
      <c r="AB3422" s="56">
        <f t="shared" si="546"/>
        <v>-99</v>
      </c>
      <c r="AC3422" s="56">
        <f t="shared" si="547"/>
        <v>-99</v>
      </c>
      <c r="AD3422" s="3"/>
      <c r="AE3422" s="82">
        <f>IF(D3422=1, 'adjustment factor'!$D$4, IF(D3422=-9,-999,IF(D3422="",-999,0)))</f>
        <v>-999</v>
      </c>
      <c r="AF3422" s="82">
        <f>IF(F3422=1, 'adjustment factor'!$D$5, IF(F3422=-9,-999,IF(F3422="",-999,0)))</f>
        <v>-999</v>
      </c>
      <c r="AG3422" s="82">
        <f>IF(E3422=1, 'adjustment factor'!$D$6, IF(E3422=-9,-999,IF(E3422="",-999,0)))</f>
        <v>-999</v>
      </c>
      <c r="AH3422" s="82">
        <f>IF(K3422&gt;=45,'adjustment factor'!$D$7,IF(K3422=-9,-1200,IF(K3422="",-1200,0)))</f>
        <v>-1200</v>
      </c>
      <c r="AI3422" s="82">
        <f>IF(L3422=1, 'adjustment factor'!$D$8, IF(L3422=-9,-999,IF(L3422="",-999,0)))</f>
        <v>-999</v>
      </c>
      <c r="AJ3422" s="82">
        <f>IF(AND(M3422&gt;=1,M3422&lt;=4),'adjustment factor'!$D$9,IF(M3422=-9,-999,IF(M3422=98,-999,IF(M3422=99,-999,IF(M3422="",-999,0)))))</f>
        <v>-999</v>
      </c>
      <c r="AK3422" s="82">
        <f>IF(H3422=1, 'adjustment factor'!$D$10, IF(H3422=-9,-999,IF(H3422="",-999,0)))</f>
        <v>-999</v>
      </c>
      <c r="AL3422" s="82">
        <f>IF(G3422=1, 'adjustment factor'!$D$11, IF(G3422=-9,-999,IF(G3422="",-999,0)))</f>
        <v>-999</v>
      </c>
      <c r="AM3422" s="82">
        <f>IF(I3422=1, 'adjustment factor'!$D$12, IF(I3422=-9,-999,IF(I3422="",-999,0)))</f>
        <v>-999</v>
      </c>
      <c r="AN3422" s="82">
        <f>IF(J3422=1, 'adjustment factor'!$D$13, IF(J3422=-9,-999,IF(J3422="",-999,0)))</f>
        <v>-999</v>
      </c>
      <c r="AO3422" s="82" t="str">
        <f t="shared" si="548"/>
        <v>-999</v>
      </c>
      <c r="AP3422" s="82" t="str">
        <f t="shared" si="549"/>
        <v>MISSING</v>
      </c>
    </row>
    <row r="3423" spans="2:42">
      <c r="B3423" s="207"/>
      <c r="C3423" s="35">
        <v>3419</v>
      </c>
      <c r="D3423" s="161"/>
      <c r="E3423" s="161"/>
      <c r="F3423" s="161"/>
      <c r="G3423" s="161"/>
      <c r="H3423" s="161"/>
      <c r="I3423" s="161"/>
      <c r="J3423" s="161"/>
      <c r="K3423" s="161"/>
      <c r="L3423" s="161"/>
      <c r="M3423" s="161"/>
      <c r="N3423" s="171"/>
      <c r="O3423" s="171"/>
      <c r="P3423" s="171"/>
      <c r="Q3423" s="171"/>
      <c r="R3423" s="171"/>
      <c r="S3423" s="171"/>
      <c r="T3423" s="208" t="str">
        <f t="shared" si="540"/>
        <v>MISSING</v>
      </c>
      <c r="U3423" s="208" t="str">
        <f t="shared" si="541"/>
        <v>MISSING</v>
      </c>
      <c r="X3423" s="56">
        <f t="shared" si="542"/>
        <v>-99</v>
      </c>
      <c r="Y3423" s="56">
        <f t="shared" si="543"/>
        <v>-99</v>
      </c>
      <c r="Z3423" s="56">
        <f t="shared" si="544"/>
        <v>-99</v>
      </c>
      <c r="AA3423" s="56">
        <f t="shared" si="545"/>
        <v>-99</v>
      </c>
      <c r="AB3423" s="56">
        <f t="shared" si="546"/>
        <v>-99</v>
      </c>
      <c r="AC3423" s="56">
        <f t="shared" si="547"/>
        <v>-99</v>
      </c>
      <c r="AD3423" s="3"/>
      <c r="AE3423" s="82">
        <f>IF(D3423=1, 'adjustment factor'!$D$4, IF(D3423=-9,-999,IF(D3423="",-999,0)))</f>
        <v>-999</v>
      </c>
      <c r="AF3423" s="82">
        <f>IF(F3423=1, 'adjustment factor'!$D$5, IF(F3423=-9,-999,IF(F3423="",-999,0)))</f>
        <v>-999</v>
      </c>
      <c r="AG3423" s="82">
        <f>IF(E3423=1, 'adjustment factor'!$D$6, IF(E3423=-9,-999,IF(E3423="",-999,0)))</f>
        <v>-999</v>
      </c>
      <c r="AH3423" s="82">
        <f>IF(K3423&gt;=45,'adjustment factor'!$D$7,IF(K3423=-9,-1200,IF(K3423="",-1200,0)))</f>
        <v>-1200</v>
      </c>
      <c r="AI3423" s="82">
        <f>IF(L3423=1, 'adjustment factor'!$D$8, IF(L3423=-9,-999,IF(L3423="",-999,0)))</f>
        <v>-999</v>
      </c>
      <c r="AJ3423" s="82">
        <f>IF(AND(M3423&gt;=1,M3423&lt;=4),'adjustment factor'!$D$9,IF(M3423=-9,-999,IF(M3423=98,-999,IF(M3423=99,-999,IF(M3423="",-999,0)))))</f>
        <v>-999</v>
      </c>
      <c r="AK3423" s="82">
        <f>IF(H3423=1, 'adjustment factor'!$D$10, IF(H3423=-9,-999,IF(H3423="",-999,0)))</f>
        <v>-999</v>
      </c>
      <c r="AL3423" s="82">
        <f>IF(G3423=1, 'adjustment factor'!$D$11, IF(G3423=-9,-999,IF(G3423="",-999,0)))</f>
        <v>-999</v>
      </c>
      <c r="AM3423" s="82">
        <f>IF(I3423=1, 'adjustment factor'!$D$12, IF(I3423=-9,-999,IF(I3423="",-999,0)))</f>
        <v>-999</v>
      </c>
      <c r="AN3423" s="82">
        <f>IF(J3423=1, 'adjustment factor'!$D$13, IF(J3423=-9,-999,IF(J3423="",-999,0)))</f>
        <v>-999</v>
      </c>
      <c r="AO3423" s="82" t="str">
        <f t="shared" si="548"/>
        <v>-999</v>
      </c>
      <c r="AP3423" s="82" t="str">
        <f t="shared" si="549"/>
        <v>MISSING</v>
      </c>
    </row>
    <row r="3424" spans="2:42">
      <c r="B3424" s="207"/>
      <c r="C3424" s="35">
        <v>3420</v>
      </c>
      <c r="D3424" s="161"/>
      <c r="E3424" s="161"/>
      <c r="F3424" s="161"/>
      <c r="G3424" s="161"/>
      <c r="H3424" s="161"/>
      <c r="I3424" s="161"/>
      <c r="J3424" s="161"/>
      <c r="K3424" s="161"/>
      <c r="L3424" s="161"/>
      <c r="M3424" s="161"/>
      <c r="N3424" s="171"/>
      <c r="O3424" s="171"/>
      <c r="P3424" s="171"/>
      <c r="Q3424" s="171"/>
      <c r="R3424" s="171"/>
      <c r="S3424" s="171"/>
      <c r="T3424" s="208" t="str">
        <f t="shared" si="540"/>
        <v>MISSING</v>
      </c>
      <c r="U3424" s="208" t="str">
        <f t="shared" si="541"/>
        <v>MISSING</v>
      </c>
      <c r="X3424" s="56">
        <f t="shared" si="542"/>
        <v>-99</v>
      </c>
      <c r="Y3424" s="56">
        <f t="shared" si="543"/>
        <v>-99</v>
      </c>
      <c r="Z3424" s="56">
        <f t="shared" si="544"/>
        <v>-99</v>
      </c>
      <c r="AA3424" s="56">
        <f t="shared" si="545"/>
        <v>-99</v>
      </c>
      <c r="AB3424" s="56">
        <f t="shared" si="546"/>
        <v>-99</v>
      </c>
      <c r="AC3424" s="56">
        <f t="shared" si="547"/>
        <v>-99</v>
      </c>
      <c r="AD3424" s="3"/>
      <c r="AE3424" s="82">
        <f>IF(D3424=1, 'adjustment factor'!$D$4, IF(D3424=-9,-999,IF(D3424="",-999,0)))</f>
        <v>-999</v>
      </c>
      <c r="AF3424" s="82">
        <f>IF(F3424=1, 'adjustment factor'!$D$5, IF(F3424=-9,-999,IF(F3424="",-999,0)))</f>
        <v>-999</v>
      </c>
      <c r="AG3424" s="82">
        <f>IF(E3424=1, 'adjustment factor'!$D$6, IF(E3424=-9,-999,IF(E3424="",-999,0)))</f>
        <v>-999</v>
      </c>
      <c r="AH3424" s="82">
        <f>IF(K3424&gt;=45,'adjustment factor'!$D$7,IF(K3424=-9,-1200,IF(K3424="",-1200,0)))</f>
        <v>-1200</v>
      </c>
      <c r="AI3424" s="82">
        <f>IF(L3424=1, 'adjustment factor'!$D$8, IF(L3424=-9,-999,IF(L3424="",-999,0)))</f>
        <v>-999</v>
      </c>
      <c r="AJ3424" s="82">
        <f>IF(AND(M3424&gt;=1,M3424&lt;=4),'adjustment factor'!$D$9,IF(M3424=-9,-999,IF(M3424=98,-999,IF(M3424=99,-999,IF(M3424="",-999,0)))))</f>
        <v>-999</v>
      </c>
      <c r="AK3424" s="82">
        <f>IF(H3424=1, 'adjustment factor'!$D$10, IF(H3424=-9,-999,IF(H3424="",-999,0)))</f>
        <v>-999</v>
      </c>
      <c r="AL3424" s="82">
        <f>IF(G3424=1, 'adjustment factor'!$D$11, IF(G3424=-9,-999,IF(G3424="",-999,0)))</f>
        <v>-999</v>
      </c>
      <c r="AM3424" s="82">
        <f>IF(I3424=1, 'adjustment factor'!$D$12, IF(I3424=-9,-999,IF(I3424="",-999,0)))</f>
        <v>-999</v>
      </c>
      <c r="AN3424" s="82">
        <f>IF(J3424=1, 'adjustment factor'!$D$13, IF(J3424=-9,-999,IF(J3424="",-999,0)))</f>
        <v>-999</v>
      </c>
      <c r="AO3424" s="82" t="str">
        <f t="shared" si="548"/>
        <v>-999</v>
      </c>
      <c r="AP3424" s="82" t="str">
        <f t="shared" si="549"/>
        <v>MISSING</v>
      </c>
    </row>
    <row r="3425" spans="2:42">
      <c r="B3425" s="207"/>
      <c r="C3425" s="35">
        <v>3421</v>
      </c>
      <c r="D3425" s="161"/>
      <c r="E3425" s="161"/>
      <c r="F3425" s="161"/>
      <c r="G3425" s="161"/>
      <c r="H3425" s="161"/>
      <c r="I3425" s="161"/>
      <c r="J3425" s="161"/>
      <c r="K3425" s="161"/>
      <c r="L3425" s="161"/>
      <c r="M3425" s="161"/>
      <c r="N3425" s="171"/>
      <c r="O3425" s="171"/>
      <c r="P3425" s="171"/>
      <c r="Q3425" s="171"/>
      <c r="R3425" s="171"/>
      <c r="S3425" s="171"/>
      <c r="T3425" s="208" t="str">
        <f t="shared" si="540"/>
        <v>MISSING</v>
      </c>
      <c r="U3425" s="208" t="str">
        <f t="shared" si="541"/>
        <v>MISSING</v>
      </c>
      <c r="X3425" s="56">
        <f t="shared" si="542"/>
        <v>-99</v>
      </c>
      <c r="Y3425" s="56">
        <f t="shared" si="543"/>
        <v>-99</v>
      </c>
      <c r="Z3425" s="56">
        <f t="shared" si="544"/>
        <v>-99</v>
      </c>
      <c r="AA3425" s="56">
        <f t="shared" si="545"/>
        <v>-99</v>
      </c>
      <c r="AB3425" s="56">
        <f t="shared" si="546"/>
        <v>-99</v>
      </c>
      <c r="AC3425" s="56">
        <f t="shared" si="547"/>
        <v>-99</v>
      </c>
      <c r="AD3425" s="3"/>
      <c r="AE3425" s="82">
        <f>IF(D3425=1, 'adjustment factor'!$D$4, IF(D3425=-9,-999,IF(D3425="",-999,0)))</f>
        <v>-999</v>
      </c>
      <c r="AF3425" s="82">
        <f>IF(F3425=1, 'adjustment factor'!$D$5, IF(F3425=-9,-999,IF(F3425="",-999,0)))</f>
        <v>-999</v>
      </c>
      <c r="AG3425" s="82">
        <f>IF(E3425=1, 'adjustment factor'!$D$6, IF(E3425=-9,-999,IF(E3425="",-999,0)))</f>
        <v>-999</v>
      </c>
      <c r="AH3425" s="82">
        <f>IF(K3425&gt;=45,'adjustment factor'!$D$7,IF(K3425=-9,-1200,IF(K3425="",-1200,0)))</f>
        <v>-1200</v>
      </c>
      <c r="AI3425" s="82">
        <f>IF(L3425=1, 'adjustment factor'!$D$8, IF(L3425=-9,-999,IF(L3425="",-999,0)))</f>
        <v>-999</v>
      </c>
      <c r="AJ3425" s="82">
        <f>IF(AND(M3425&gt;=1,M3425&lt;=4),'adjustment factor'!$D$9,IF(M3425=-9,-999,IF(M3425=98,-999,IF(M3425=99,-999,IF(M3425="",-999,0)))))</f>
        <v>-999</v>
      </c>
      <c r="AK3425" s="82">
        <f>IF(H3425=1, 'adjustment factor'!$D$10, IF(H3425=-9,-999,IF(H3425="",-999,0)))</f>
        <v>-999</v>
      </c>
      <c r="AL3425" s="82">
        <f>IF(G3425=1, 'adjustment factor'!$D$11, IF(G3425=-9,-999,IF(G3425="",-999,0)))</f>
        <v>-999</v>
      </c>
      <c r="AM3425" s="82">
        <f>IF(I3425=1, 'adjustment factor'!$D$12, IF(I3425=-9,-999,IF(I3425="",-999,0)))</f>
        <v>-999</v>
      </c>
      <c r="AN3425" s="82">
        <f>IF(J3425=1, 'adjustment factor'!$D$13, IF(J3425=-9,-999,IF(J3425="",-999,0)))</f>
        <v>-999</v>
      </c>
      <c r="AO3425" s="82" t="str">
        <f t="shared" si="548"/>
        <v>-999</v>
      </c>
      <c r="AP3425" s="82" t="str">
        <f t="shared" si="549"/>
        <v>MISSING</v>
      </c>
    </row>
    <row r="3426" spans="2:42">
      <c r="B3426" s="207"/>
      <c r="C3426" s="35">
        <v>3422</v>
      </c>
      <c r="D3426" s="161"/>
      <c r="E3426" s="161"/>
      <c r="F3426" s="161"/>
      <c r="G3426" s="161"/>
      <c r="H3426" s="161"/>
      <c r="I3426" s="161"/>
      <c r="J3426" s="161"/>
      <c r="K3426" s="161"/>
      <c r="L3426" s="161"/>
      <c r="M3426" s="161"/>
      <c r="N3426" s="171"/>
      <c r="O3426" s="171"/>
      <c r="P3426" s="171"/>
      <c r="Q3426" s="171"/>
      <c r="R3426" s="171"/>
      <c r="S3426" s="171"/>
      <c r="T3426" s="208" t="str">
        <f t="shared" si="540"/>
        <v>MISSING</v>
      </c>
      <c r="U3426" s="208" t="str">
        <f t="shared" si="541"/>
        <v>MISSING</v>
      </c>
      <c r="X3426" s="56">
        <f t="shared" si="542"/>
        <v>-99</v>
      </c>
      <c r="Y3426" s="56">
        <f t="shared" si="543"/>
        <v>-99</v>
      </c>
      <c r="Z3426" s="56">
        <f t="shared" si="544"/>
        <v>-99</v>
      </c>
      <c r="AA3426" s="56">
        <f t="shared" si="545"/>
        <v>-99</v>
      </c>
      <c r="AB3426" s="56">
        <f t="shared" si="546"/>
        <v>-99</v>
      </c>
      <c r="AC3426" s="56">
        <f t="shared" si="547"/>
        <v>-99</v>
      </c>
      <c r="AD3426" s="3"/>
      <c r="AE3426" s="82">
        <f>IF(D3426=1, 'adjustment factor'!$D$4, IF(D3426=-9,-999,IF(D3426="",-999,0)))</f>
        <v>-999</v>
      </c>
      <c r="AF3426" s="82">
        <f>IF(F3426=1, 'adjustment factor'!$D$5, IF(F3426=-9,-999,IF(F3426="",-999,0)))</f>
        <v>-999</v>
      </c>
      <c r="AG3426" s="82">
        <f>IF(E3426=1, 'adjustment factor'!$D$6, IF(E3426=-9,-999,IF(E3426="",-999,0)))</f>
        <v>-999</v>
      </c>
      <c r="AH3426" s="82">
        <f>IF(K3426&gt;=45,'adjustment factor'!$D$7,IF(K3426=-9,-1200,IF(K3426="",-1200,0)))</f>
        <v>-1200</v>
      </c>
      <c r="AI3426" s="82">
        <f>IF(L3426=1, 'adjustment factor'!$D$8, IF(L3426=-9,-999,IF(L3426="",-999,0)))</f>
        <v>-999</v>
      </c>
      <c r="AJ3426" s="82">
        <f>IF(AND(M3426&gt;=1,M3426&lt;=4),'adjustment factor'!$D$9,IF(M3426=-9,-999,IF(M3426=98,-999,IF(M3426=99,-999,IF(M3426="",-999,0)))))</f>
        <v>-999</v>
      </c>
      <c r="AK3426" s="82">
        <f>IF(H3426=1, 'adjustment factor'!$D$10, IF(H3426=-9,-999,IF(H3426="",-999,0)))</f>
        <v>-999</v>
      </c>
      <c r="AL3426" s="82">
        <f>IF(G3426=1, 'adjustment factor'!$D$11, IF(G3426=-9,-999,IF(G3426="",-999,0)))</f>
        <v>-999</v>
      </c>
      <c r="AM3426" s="82">
        <f>IF(I3426=1, 'adjustment factor'!$D$12, IF(I3426=-9,-999,IF(I3426="",-999,0)))</f>
        <v>-999</v>
      </c>
      <c r="AN3426" s="82">
        <f>IF(J3426=1, 'adjustment factor'!$D$13, IF(J3426=-9,-999,IF(J3426="",-999,0)))</f>
        <v>-999</v>
      </c>
      <c r="AO3426" s="82" t="str">
        <f t="shared" si="548"/>
        <v>-999</v>
      </c>
      <c r="AP3426" s="82" t="str">
        <f t="shared" si="549"/>
        <v>MISSING</v>
      </c>
    </row>
    <row r="3427" spans="2:42">
      <c r="B3427" s="207"/>
      <c r="C3427" s="35">
        <v>3423</v>
      </c>
      <c r="D3427" s="161"/>
      <c r="E3427" s="161"/>
      <c r="F3427" s="161"/>
      <c r="G3427" s="161"/>
      <c r="H3427" s="161"/>
      <c r="I3427" s="161"/>
      <c r="J3427" s="161"/>
      <c r="K3427" s="161"/>
      <c r="L3427" s="161"/>
      <c r="M3427" s="161"/>
      <c r="N3427" s="171"/>
      <c r="O3427" s="171"/>
      <c r="P3427" s="171"/>
      <c r="Q3427" s="171"/>
      <c r="R3427" s="171"/>
      <c r="S3427" s="171"/>
      <c r="T3427" s="208" t="str">
        <f t="shared" si="540"/>
        <v>MISSING</v>
      </c>
      <c r="U3427" s="208" t="str">
        <f t="shared" si="541"/>
        <v>MISSING</v>
      </c>
      <c r="X3427" s="56">
        <f t="shared" si="542"/>
        <v>-99</v>
      </c>
      <c r="Y3427" s="56">
        <f t="shared" si="543"/>
        <v>-99</v>
      </c>
      <c r="Z3427" s="56">
        <f t="shared" si="544"/>
        <v>-99</v>
      </c>
      <c r="AA3427" s="56">
        <f t="shared" si="545"/>
        <v>-99</v>
      </c>
      <c r="AB3427" s="56">
        <f t="shared" si="546"/>
        <v>-99</v>
      </c>
      <c r="AC3427" s="56">
        <f t="shared" si="547"/>
        <v>-99</v>
      </c>
      <c r="AD3427" s="3"/>
      <c r="AE3427" s="82">
        <f>IF(D3427=1, 'adjustment factor'!$D$4, IF(D3427=-9,-999,IF(D3427="",-999,0)))</f>
        <v>-999</v>
      </c>
      <c r="AF3427" s="82">
        <f>IF(F3427=1, 'adjustment factor'!$D$5, IF(F3427=-9,-999,IF(F3427="",-999,0)))</f>
        <v>-999</v>
      </c>
      <c r="AG3427" s="82">
        <f>IF(E3427=1, 'adjustment factor'!$D$6, IF(E3427=-9,-999,IF(E3427="",-999,0)))</f>
        <v>-999</v>
      </c>
      <c r="AH3427" s="82">
        <f>IF(K3427&gt;=45,'adjustment factor'!$D$7,IF(K3427=-9,-1200,IF(K3427="",-1200,0)))</f>
        <v>-1200</v>
      </c>
      <c r="AI3427" s="82">
        <f>IF(L3427=1, 'adjustment factor'!$D$8, IF(L3427=-9,-999,IF(L3427="",-999,0)))</f>
        <v>-999</v>
      </c>
      <c r="AJ3427" s="82">
        <f>IF(AND(M3427&gt;=1,M3427&lt;=4),'adjustment factor'!$D$9,IF(M3427=-9,-999,IF(M3427=98,-999,IF(M3427=99,-999,IF(M3427="",-999,0)))))</f>
        <v>-999</v>
      </c>
      <c r="AK3427" s="82">
        <f>IF(H3427=1, 'adjustment factor'!$D$10, IF(H3427=-9,-999,IF(H3427="",-999,0)))</f>
        <v>-999</v>
      </c>
      <c r="AL3427" s="82">
        <f>IF(G3427=1, 'adjustment factor'!$D$11, IF(G3427=-9,-999,IF(G3427="",-999,0)))</f>
        <v>-999</v>
      </c>
      <c r="AM3427" s="82">
        <f>IF(I3427=1, 'adjustment factor'!$D$12, IF(I3427=-9,-999,IF(I3427="",-999,0)))</f>
        <v>-999</v>
      </c>
      <c r="AN3427" s="82">
        <f>IF(J3427=1, 'adjustment factor'!$D$13, IF(J3427=-9,-999,IF(J3427="",-999,0)))</f>
        <v>-999</v>
      </c>
      <c r="AO3427" s="82" t="str">
        <f t="shared" si="548"/>
        <v>-999</v>
      </c>
      <c r="AP3427" s="82" t="str">
        <f t="shared" si="549"/>
        <v>MISSING</v>
      </c>
    </row>
    <row r="3428" spans="2:42">
      <c r="B3428" s="207"/>
      <c r="C3428" s="35">
        <v>3424</v>
      </c>
      <c r="D3428" s="161"/>
      <c r="E3428" s="161"/>
      <c r="F3428" s="161"/>
      <c r="G3428" s="161"/>
      <c r="H3428" s="161"/>
      <c r="I3428" s="161"/>
      <c r="J3428" s="161"/>
      <c r="K3428" s="161"/>
      <c r="L3428" s="161"/>
      <c r="M3428" s="161"/>
      <c r="N3428" s="171"/>
      <c r="O3428" s="171"/>
      <c r="P3428" s="171"/>
      <c r="Q3428" s="171"/>
      <c r="R3428" s="171"/>
      <c r="S3428" s="171"/>
      <c r="T3428" s="208" t="str">
        <f t="shared" si="540"/>
        <v>MISSING</v>
      </c>
      <c r="U3428" s="208" t="str">
        <f t="shared" si="541"/>
        <v>MISSING</v>
      </c>
      <c r="X3428" s="56">
        <f t="shared" si="542"/>
        <v>-99</v>
      </c>
      <c r="Y3428" s="56">
        <f t="shared" si="543"/>
        <v>-99</v>
      </c>
      <c r="Z3428" s="56">
        <f t="shared" si="544"/>
        <v>-99</v>
      </c>
      <c r="AA3428" s="56">
        <f t="shared" si="545"/>
        <v>-99</v>
      </c>
      <c r="AB3428" s="56">
        <f t="shared" si="546"/>
        <v>-99</v>
      </c>
      <c r="AC3428" s="56">
        <f t="shared" si="547"/>
        <v>-99</v>
      </c>
      <c r="AD3428" s="3"/>
      <c r="AE3428" s="82">
        <f>IF(D3428=1, 'adjustment factor'!$D$4, IF(D3428=-9,-999,IF(D3428="",-999,0)))</f>
        <v>-999</v>
      </c>
      <c r="AF3428" s="82">
        <f>IF(F3428=1, 'adjustment factor'!$D$5, IF(F3428=-9,-999,IF(F3428="",-999,0)))</f>
        <v>-999</v>
      </c>
      <c r="AG3428" s="82">
        <f>IF(E3428=1, 'adjustment factor'!$D$6, IF(E3428=-9,-999,IF(E3428="",-999,0)))</f>
        <v>-999</v>
      </c>
      <c r="AH3428" s="82">
        <f>IF(K3428&gt;=45,'adjustment factor'!$D$7,IF(K3428=-9,-1200,IF(K3428="",-1200,0)))</f>
        <v>-1200</v>
      </c>
      <c r="AI3428" s="82">
        <f>IF(L3428=1, 'adjustment factor'!$D$8, IF(L3428=-9,-999,IF(L3428="",-999,0)))</f>
        <v>-999</v>
      </c>
      <c r="AJ3428" s="82">
        <f>IF(AND(M3428&gt;=1,M3428&lt;=4),'adjustment factor'!$D$9,IF(M3428=-9,-999,IF(M3428=98,-999,IF(M3428=99,-999,IF(M3428="",-999,0)))))</f>
        <v>-999</v>
      </c>
      <c r="AK3428" s="82">
        <f>IF(H3428=1, 'adjustment factor'!$D$10, IF(H3428=-9,-999,IF(H3428="",-999,0)))</f>
        <v>-999</v>
      </c>
      <c r="AL3428" s="82">
        <f>IF(G3428=1, 'adjustment factor'!$D$11, IF(G3428=-9,-999,IF(G3428="",-999,0)))</f>
        <v>-999</v>
      </c>
      <c r="AM3428" s="82">
        <f>IF(I3428=1, 'adjustment factor'!$D$12, IF(I3428=-9,-999,IF(I3428="",-999,0)))</f>
        <v>-999</v>
      </c>
      <c r="AN3428" s="82">
        <f>IF(J3428=1, 'adjustment factor'!$D$13, IF(J3428=-9,-999,IF(J3428="",-999,0)))</f>
        <v>-999</v>
      </c>
      <c r="AO3428" s="82" t="str">
        <f t="shared" si="548"/>
        <v>-999</v>
      </c>
      <c r="AP3428" s="82" t="str">
        <f t="shared" si="549"/>
        <v>MISSING</v>
      </c>
    </row>
    <row r="3429" spans="2:42">
      <c r="B3429" s="207"/>
      <c r="C3429" s="35">
        <v>3425</v>
      </c>
      <c r="D3429" s="161"/>
      <c r="E3429" s="161"/>
      <c r="F3429" s="161"/>
      <c r="G3429" s="161"/>
      <c r="H3429" s="161"/>
      <c r="I3429" s="161"/>
      <c r="J3429" s="161"/>
      <c r="K3429" s="161"/>
      <c r="L3429" s="161"/>
      <c r="M3429" s="161"/>
      <c r="N3429" s="171"/>
      <c r="O3429" s="171"/>
      <c r="P3429" s="171"/>
      <c r="Q3429" s="171"/>
      <c r="R3429" s="171"/>
      <c r="S3429" s="171"/>
      <c r="T3429" s="208" t="str">
        <f t="shared" si="540"/>
        <v>MISSING</v>
      </c>
      <c r="U3429" s="208" t="str">
        <f t="shared" si="541"/>
        <v>MISSING</v>
      </c>
      <c r="X3429" s="56">
        <f t="shared" si="542"/>
        <v>-99</v>
      </c>
      <c r="Y3429" s="56">
        <f t="shared" si="543"/>
        <v>-99</v>
      </c>
      <c r="Z3429" s="56">
        <f t="shared" si="544"/>
        <v>-99</v>
      </c>
      <c r="AA3429" s="56">
        <f t="shared" si="545"/>
        <v>-99</v>
      </c>
      <c r="AB3429" s="56">
        <f t="shared" si="546"/>
        <v>-99</v>
      </c>
      <c r="AC3429" s="56">
        <f t="shared" si="547"/>
        <v>-99</v>
      </c>
      <c r="AD3429" s="3"/>
      <c r="AE3429" s="82">
        <f>IF(D3429=1, 'adjustment factor'!$D$4, IF(D3429=-9,-999,IF(D3429="",-999,0)))</f>
        <v>-999</v>
      </c>
      <c r="AF3429" s="82">
        <f>IF(F3429=1, 'adjustment factor'!$D$5, IF(F3429=-9,-999,IF(F3429="",-999,0)))</f>
        <v>-999</v>
      </c>
      <c r="AG3429" s="82">
        <f>IF(E3429=1, 'adjustment factor'!$D$6, IF(E3429=-9,-999,IF(E3429="",-999,0)))</f>
        <v>-999</v>
      </c>
      <c r="AH3429" s="82">
        <f>IF(K3429&gt;=45,'adjustment factor'!$D$7,IF(K3429=-9,-1200,IF(K3429="",-1200,0)))</f>
        <v>-1200</v>
      </c>
      <c r="AI3429" s="82">
        <f>IF(L3429=1, 'adjustment factor'!$D$8, IF(L3429=-9,-999,IF(L3429="",-999,0)))</f>
        <v>-999</v>
      </c>
      <c r="AJ3429" s="82">
        <f>IF(AND(M3429&gt;=1,M3429&lt;=4),'adjustment factor'!$D$9,IF(M3429=-9,-999,IF(M3429=98,-999,IF(M3429=99,-999,IF(M3429="",-999,0)))))</f>
        <v>-999</v>
      </c>
      <c r="AK3429" s="82">
        <f>IF(H3429=1, 'adjustment factor'!$D$10, IF(H3429=-9,-999,IF(H3429="",-999,0)))</f>
        <v>-999</v>
      </c>
      <c r="AL3429" s="82">
        <f>IF(G3429=1, 'adjustment factor'!$D$11, IF(G3429=-9,-999,IF(G3429="",-999,0)))</f>
        <v>-999</v>
      </c>
      <c r="AM3429" s="82">
        <f>IF(I3429=1, 'adjustment factor'!$D$12, IF(I3429=-9,-999,IF(I3429="",-999,0)))</f>
        <v>-999</v>
      </c>
      <c r="AN3429" s="82">
        <f>IF(J3429=1, 'adjustment factor'!$D$13, IF(J3429=-9,-999,IF(J3429="",-999,0)))</f>
        <v>-999</v>
      </c>
      <c r="AO3429" s="82" t="str">
        <f t="shared" si="548"/>
        <v>-999</v>
      </c>
      <c r="AP3429" s="82" t="str">
        <f t="shared" si="549"/>
        <v>MISSING</v>
      </c>
    </row>
    <row r="3430" spans="2:42">
      <c r="B3430" s="207"/>
      <c r="C3430" s="35">
        <v>3426</v>
      </c>
      <c r="D3430" s="161"/>
      <c r="E3430" s="161"/>
      <c r="F3430" s="161"/>
      <c r="G3430" s="161"/>
      <c r="H3430" s="161"/>
      <c r="I3430" s="161"/>
      <c r="J3430" s="161"/>
      <c r="K3430" s="161"/>
      <c r="L3430" s="161"/>
      <c r="M3430" s="161"/>
      <c r="N3430" s="171"/>
      <c r="O3430" s="171"/>
      <c r="P3430" s="171"/>
      <c r="Q3430" s="171"/>
      <c r="R3430" s="171"/>
      <c r="S3430" s="171"/>
      <c r="T3430" s="208" t="str">
        <f t="shared" si="540"/>
        <v>MISSING</v>
      </c>
      <c r="U3430" s="208" t="str">
        <f t="shared" si="541"/>
        <v>MISSING</v>
      </c>
      <c r="X3430" s="56">
        <f t="shared" si="542"/>
        <v>-99</v>
      </c>
      <c r="Y3430" s="56">
        <f t="shared" si="543"/>
        <v>-99</v>
      </c>
      <c r="Z3430" s="56">
        <f t="shared" si="544"/>
        <v>-99</v>
      </c>
      <c r="AA3430" s="56">
        <f t="shared" si="545"/>
        <v>-99</v>
      </c>
      <c r="AB3430" s="56">
        <f t="shared" si="546"/>
        <v>-99</v>
      </c>
      <c r="AC3430" s="56">
        <f t="shared" si="547"/>
        <v>-99</v>
      </c>
      <c r="AD3430" s="3"/>
      <c r="AE3430" s="82">
        <f>IF(D3430=1, 'adjustment factor'!$D$4, IF(D3430=-9,-999,IF(D3430="",-999,0)))</f>
        <v>-999</v>
      </c>
      <c r="AF3430" s="82">
        <f>IF(F3430=1, 'adjustment factor'!$D$5, IF(F3430=-9,-999,IF(F3430="",-999,0)))</f>
        <v>-999</v>
      </c>
      <c r="AG3430" s="82">
        <f>IF(E3430=1, 'adjustment factor'!$D$6, IF(E3430=-9,-999,IF(E3430="",-999,0)))</f>
        <v>-999</v>
      </c>
      <c r="AH3430" s="82">
        <f>IF(K3430&gt;=45,'adjustment factor'!$D$7,IF(K3430=-9,-1200,IF(K3430="",-1200,0)))</f>
        <v>-1200</v>
      </c>
      <c r="AI3430" s="82">
        <f>IF(L3430=1, 'adjustment factor'!$D$8, IF(L3430=-9,-999,IF(L3430="",-999,0)))</f>
        <v>-999</v>
      </c>
      <c r="AJ3430" s="82">
        <f>IF(AND(M3430&gt;=1,M3430&lt;=4),'adjustment factor'!$D$9,IF(M3430=-9,-999,IF(M3430=98,-999,IF(M3430=99,-999,IF(M3430="",-999,0)))))</f>
        <v>-999</v>
      </c>
      <c r="AK3430" s="82">
        <f>IF(H3430=1, 'adjustment factor'!$D$10, IF(H3430=-9,-999,IF(H3430="",-999,0)))</f>
        <v>-999</v>
      </c>
      <c r="AL3430" s="82">
        <f>IF(G3430=1, 'adjustment factor'!$D$11, IF(G3430=-9,-999,IF(G3430="",-999,0)))</f>
        <v>-999</v>
      </c>
      <c r="AM3430" s="82">
        <f>IF(I3430=1, 'adjustment factor'!$D$12, IF(I3430=-9,-999,IF(I3430="",-999,0)))</f>
        <v>-999</v>
      </c>
      <c r="AN3430" s="82">
        <f>IF(J3430=1, 'adjustment factor'!$D$13, IF(J3430=-9,-999,IF(J3430="",-999,0)))</f>
        <v>-999</v>
      </c>
      <c r="AO3430" s="82" t="str">
        <f t="shared" si="548"/>
        <v>-999</v>
      </c>
      <c r="AP3430" s="82" t="str">
        <f t="shared" si="549"/>
        <v>MISSING</v>
      </c>
    </row>
    <row r="3431" spans="2:42">
      <c r="B3431" s="207"/>
      <c r="C3431" s="35">
        <v>3427</v>
      </c>
      <c r="D3431" s="161"/>
      <c r="E3431" s="161"/>
      <c r="F3431" s="161"/>
      <c r="G3431" s="161"/>
      <c r="H3431" s="161"/>
      <c r="I3431" s="161"/>
      <c r="J3431" s="161"/>
      <c r="K3431" s="161"/>
      <c r="L3431" s="161"/>
      <c r="M3431" s="161"/>
      <c r="N3431" s="171"/>
      <c r="O3431" s="171"/>
      <c r="P3431" s="171"/>
      <c r="Q3431" s="171"/>
      <c r="R3431" s="171"/>
      <c r="S3431" s="171"/>
      <c r="T3431" s="208" t="str">
        <f t="shared" si="540"/>
        <v>MISSING</v>
      </c>
      <c r="U3431" s="208" t="str">
        <f t="shared" si="541"/>
        <v>MISSING</v>
      </c>
      <c r="X3431" s="56">
        <f t="shared" si="542"/>
        <v>-99</v>
      </c>
      <c r="Y3431" s="56">
        <f t="shared" si="543"/>
        <v>-99</v>
      </c>
      <c r="Z3431" s="56">
        <f t="shared" si="544"/>
        <v>-99</v>
      </c>
      <c r="AA3431" s="56">
        <f t="shared" si="545"/>
        <v>-99</v>
      </c>
      <c r="AB3431" s="56">
        <f t="shared" si="546"/>
        <v>-99</v>
      </c>
      <c r="AC3431" s="56">
        <f t="shared" si="547"/>
        <v>-99</v>
      </c>
      <c r="AD3431" s="3"/>
      <c r="AE3431" s="82">
        <f>IF(D3431=1, 'adjustment factor'!$D$4, IF(D3431=-9,-999,IF(D3431="",-999,0)))</f>
        <v>-999</v>
      </c>
      <c r="AF3431" s="82">
        <f>IF(F3431=1, 'adjustment factor'!$D$5, IF(F3431=-9,-999,IF(F3431="",-999,0)))</f>
        <v>-999</v>
      </c>
      <c r="AG3431" s="82">
        <f>IF(E3431=1, 'adjustment factor'!$D$6, IF(E3431=-9,-999,IF(E3431="",-999,0)))</f>
        <v>-999</v>
      </c>
      <c r="AH3431" s="82">
        <f>IF(K3431&gt;=45,'adjustment factor'!$D$7,IF(K3431=-9,-1200,IF(K3431="",-1200,0)))</f>
        <v>-1200</v>
      </c>
      <c r="AI3431" s="82">
        <f>IF(L3431=1, 'adjustment factor'!$D$8, IF(L3431=-9,-999,IF(L3431="",-999,0)))</f>
        <v>-999</v>
      </c>
      <c r="AJ3431" s="82">
        <f>IF(AND(M3431&gt;=1,M3431&lt;=4),'adjustment factor'!$D$9,IF(M3431=-9,-999,IF(M3431=98,-999,IF(M3431=99,-999,IF(M3431="",-999,0)))))</f>
        <v>-999</v>
      </c>
      <c r="AK3431" s="82">
        <f>IF(H3431=1, 'adjustment factor'!$D$10, IF(H3431=-9,-999,IF(H3431="",-999,0)))</f>
        <v>-999</v>
      </c>
      <c r="AL3431" s="82">
        <f>IF(G3431=1, 'adjustment factor'!$D$11, IF(G3431=-9,-999,IF(G3431="",-999,0)))</f>
        <v>-999</v>
      </c>
      <c r="AM3431" s="82">
        <f>IF(I3431=1, 'adjustment factor'!$D$12, IF(I3431=-9,-999,IF(I3431="",-999,0)))</f>
        <v>-999</v>
      </c>
      <c r="AN3431" s="82">
        <f>IF(J3431=1, 'adjustment factor'!$D$13, IF(J3431=-9,-999,IF(J3431="",-999,0)))</f>
        <v>-999</v>
      </c>
      <c r="AO3431" s="82" t="str">
        <f t="shared" si="548"/>
        <v>-999</v>
      </c>
      <c r="AP3431" s="82" t="str">
        <f t="shared" si="549"/>
        <v>MISSING</v>
      </c>
    </row>
    <row r="3432" spans="2:42">
      <c r="B3432" s="207"/>
      <c r="C3432" s="35">
        <v>3428</v>
      </c>
      <c r="D3432" s="161"/>
      <c r="E3432" s="161"/>
      <c r="F3432" s="161"/>
      <c r="G3432" s="161"/>
      <c r="H3432" s="161"/>
      <c r="I3432" s="161"/>
      <c r="J3432" s="161"/>
      <c r="K3432" s="161"/>
      <c r="L3432" s="161"/>
      <c r="M3432" s="161"/>
      <c r="N3432" s="171"/>
      <c r="O3432" s="171"/>
      <c r="P3432" s="171"/>
      <c r="Q3432" s="171"/>
      <c r="R3432" s="171"/>
      <c r="S3432" s="171"/>
      <c r="T3432" s="208" t="str">
        <f t="shared" si="540"/>
        <v>MISSING</v>
      </c>
      <c r="U3432" s="208" t="str">
        <f t="shared" si="541"/>
        <v>MISSING</v>
      </c>
      <c r="X3432" s="56">
        <f t="shared" si="542"/>
        <v>-99</v>
      </c>
      <c r="Y3432" s="56">
        <f t="shared" si="543"/>
        <v>-99</v>
      </c>
      <c r="Z3432" s="56">
        <f t="shared" si="544"/>
        <v>-99</v>
      </c>
      <c r="AA3432" s="56">
        <f t="shared" si="545"/>
        <v>-99</v>
      </c>
      <c r="AB3432" s="56">
        <f t="shared" si="546"/>
        <v>-99</v>
      </c>
      <c r="AC3432" s="56">
        <f t="shared" si="547"/>
        <v>-99</v>
      </c>
      <c r="AD3432" s="3"/>
      <c r="AE3432" s="82">
        <f>IF(D3432=1, 'adjustment factor'!$D$4, IF(D3432=-9,-999,IF(D3432="",-999,0)))</f>
        <v>-999</v>
      </c>
      <c r="AF3432" s="82">
        <f>IF(F3432=1, 'adjustment factor'!$D$5, IF(F3432=-9,-999,IF(F3432="",-999,0)))</f>
        <v>-999</v>
      </c>
      <c r="AG3432" s="82">
        <f>IF(E3432=1, 'adjustment factor'!$D$6, IF(E3432=-9,-999,IF(E3432="",-999,0)))</f>
        <v>-999</v>
      </c>
      <c r="AH3432" s="82">
        <f>IF(K3432&gt;=45,'adjustment factor'!$D$7,IF(K3432=-9,-1200,IF(K3432="",-1200,0)))</f>
        <v>-1200</v>
      </c>
      <c r="AI3432" s="82">
        <f>IF(L3432=1, 'adjustment factor'!$D$8, IF(L3432=-9,-999,IF(L3432="",-999,0)))</f>
        <v>-999</v>
      </c>
      <c r="AJ3432" s="82">
        <f>IF(AND(M3432&gt;=1,M3432&lt;=4),'adjustment factor'!$D$9,IF(M3432=-9,-999,IF(M3432=98,-999,IF(M3432=99,-999,IF(M3432="",-999,0)))))</f>
        <v>-999</v>
      </c>
      <c r="AK3432" s="82">
        <f>IF(H3432=1, 'adjustment factor'!$D$10, IF(H3432=-9,-999,IF(H3432="",-999,0)))</f>
        <v>-999</v>
      </c>
      <c r="AL3432" s="82">
        <f>IF(G3432=1, 'adjustment factor'!$D$11, IF(G3432=-9,-999,IF(G3432="",-999,0)))</f>
        <v>-999</v>
      </c>
      <c r="AM3432" s="82">
        <f>IF(I3432=1, 'adjustment factor'!$D$12, IF(I3432=-9,-999,IF(I3432="",-999,0)))</f>
        <v>-999</v>
      </c>
      <c r="AN3432" s="82">
        <f>IF(J3432=1, 'adjustment factor'!$D$13, IF(J3432=-9,-999,IF(J3432="",-999,0)))</f>
        <v>-999</v>
      </c>
      <c r="AO3432" s="82" t="str">
        <f t="shared" si="548"/>
        <v>-999</v>
      </c>
      <c r="AP3432" s="82" t="str">
        <f t="shared" si="549"/>
        <v>MISSING</v>
      </c>
    </row>
    <row r="3433" spans="2:42">
      <c r="B3433" s="207"/>
      <c r="C3433" s="35">
        <v>3429</v>
      </c>
      <c r="D3433" s="161"/>
      <c r="E3433" s="161"/>
      <c r="F3433" s="161"/>
      <c r="G3433" s="161"/>
      <c r="H3433" s="161"/>
      <c r="I3433" s="161"/>
      <c r="J3433" s="161"/>
      <c r="K3433" s="161"/>
      <c r="L3433" s="161"/>
      <c r="M3433" s="161"/>
      <c r="N3433" s="171"/>
      <c r="O3433" s="171"/>
      <c r="P3433" s="171"/>
      <c r="Q3433" s="171"/>
      <c r="R3433" s="171"/>
      <c r="S3433" s="171"/>
      <c r="T3433" s="208" t="str">
        <f t="shared" si="540"/>
        <v>MISSING</v>
      </c>
      <c r="U3433" s="208" t="str">
        <f t="shared" si="541"/>
        <v>MISSING</v>
      </c>
      <c r="X3433" s="56">
        <f t="shared" si="542"/>
        <v>-99</v>
      </c>
      <c r="Y3433" s="56">
        <f t="shared" si="543"/>
        <v>-99</v>
      </c>
      <c r="Z3433" s="56">
        <f t="shared" si="544"/>
        <v>-99</v>
      </c>
      <c r="AA3433" s="56">
        <f t="shared" si="545"/>
        <v>-99</v>
      </c>
      <c r="AB3433" s="56">
        <f t="shared" si="546"/>
        <v>-99</v>
      </c>
      <c r="AC3433" s="56">
        <f t="shared" si="547"/>
        <v>-99</v>
      </c>
      <c r="AD3433" s="3"/>
      <c r="AE3433" s="82">
        <f>IF(D3433=1, 'adjustment factor'!$D$4, IF(D3433=-9,-999,IF(D3433="",-999,0)))</f>
        <v>-999</v>
      </c>
      <c r="AF3433" s="82">
        <f>IF(F3433=1, 'adjustment factor'!$D$5, IF(F3433=-9,-999,IF(F3433="",-999,0)))</f>
        <v>-999</v>
      </c>
      <c r="AG3433" s="82">
        <f>IF(E3433=1, 'adjustment factor'!$D$6, IF(E3433=-9,-999,IF(E3433="",-999,0)))</f>
        <v>-999</v>
      </c>
      <c r="AH3433" s="82">
        <f>IF(K3433&gt;=45,'adjustment factor'!$D$7,IF(K3433=-9,-1200,IF(K3433="",-1200,0)))</f>
        <v>-1200</v>
      </c>
      <c r="AI3433" s="82">
        <f>IF(L3433=1, 'adjustment factor'!$D$8, IF(L3433=-9,-999,IF(L3433="",-999,0)))</f>
        <v>-999</v>
      </c>
      <c r="AJ3433" s="82">
        <f>IF(AND(M3433&gt;=1,M3433&lt;=4),'adjustment factor'!$D$9,IF(M3433=-9,-999,IF(M3433=98,-999,IF(M3433=99,-999,IF(M3433="",-999,0)))))</f>
        <v>-999</v>
      </c>
      <c r="AK3433" s="82">
        <f>IF(H3433=1, 'adjustment factor'!$D$10, IF(H3433=-9,-999,IF(H3433="",-999,0)))</f>
        <v>-999</v>
      </c>
      <c r="AL3433" s="82">
        <f>IF(G3433=1, 'adjustment factor'!$D$11, IF(G3433=-9,-999,IF(G3433="",-999,0)))</f>
        <v>-999</v>
      </c>
      <c r="AM3433" s="82">
        <f>IF(I3433=1, 'adjustment factor'!$D$12, IF(I3433=-9,-999,IF(I3433="",-999,0)))</f>
        <v>-999</v>
      </c>
      <c r="AN3433" s="82">
        <f>IF(J3433=1, 'adjustment factor'!$D$13, IF(J3433=-9,-999,IF(J3433="",-999,0)))</f>
        <v>-999</v>
      </c>
      <c r="AO3433" s="82" t="str">
        <f t="shared" si="548"/>
        <v>-999</v>
      </c>
      <c r="AP3433" s="82" t="str">
        <f t="shared" si="549"/>
        <v>MISSING</v>
      </c>
    </row>
    <row r="3434" spans="2:42">
      <c r="B3434" s="207"/>
      <c r="C3434" s="35">
        <v>3430</v>
      </c>
      <c r="D3434" s="161"/>
      <c r="E3434" s="161"/>
      <c r="F3434" s="161"/>
      <c r="G3434" s="161"/>
      <c r="H3434" s="161"/>
      <c r="I3434" s="161"/>
      <c r="J3434" s="161"/>
      <c r="K3434" s="161"/>
      <c r="L3434" s="161"/>
      <c r="M3434" s="161"/>
      <c r="N3434" s="171"/>
      <c r="O3434" s="171"/>
      <c r="P3434" s="171"/>
      <c r="Q3434" s="171"/>
      <c r="R3434" s="171"/>
      <c r="S3434" s="171"/>
      <c r="T3434" s="208" t="str">
        <f t="shared" si="540"/>
        <v>MISSING</v>
      </c>
      <c r="U3434" s="208" t="str">
        <f t="shared" si="541"/>
        <v>MISSING</v>
      </c>
      <c r="X3434" s="56">
        <f t="shared" si="542"/>
        <v>-99</v>
      </c>
      <c r="Y3434" s="56">
        <f t="shared" si="543"/>
        <v>-99</v>
      </c>
      <c r="Z3434" s="56">
        <f t="shared" si="544"/>
        <v>-99</v>
      </c>
      <c r="AA3434" s="56">
        <f t="shared" si="545"/>
        <v>-99</v>
      </c>
      <c r="AB3434" s="56">
        <f t="shared" si="546"/>
        <v>-99</v>
      </c>
      <c r="AC3434" s="56">
        <f t="shared" si="547"/>
        <v>-99</v>
      </c>
      <c r="AD3434" s="3"/>
      <c r="AE3434" s="82">
        <f>IF(D3434=1, 'adjustment factor'!$D$4, IF(D3434=-9,-999,IF(D3434="",-999,0)))</f>
        <v>-999</v>
      </c>
      <c r="AF3434" s="82">
        <f>IF(F3434=1, 'adjustment factor'!$D$5, IF(F3434=-9,-999,IF(F3434="",-999,0)))</f>
        <v>-999</v>
      </c>
      <c r="AG3434" s="82">
        <f>IF(E3434=1, 'adjustment factor'!$D$6, IF(E3434=-9,-999,IF(E3434="",-999,0)))</f>
        <v>-999</v>
      </c>
      <c r="AH3434" s="82">
        <f>IF(K3434&gt;=45,'adjustment factor'!$D$7,IF(K3434=-9,-1200,IF(K3434="",-1200,0)))</f>
        <v>-1200</v>
      </c>
      <c r="AI3434" s="82">
        <f>IF(L3434=1, 'adjustment factor'!$D$8, IF(L3434=-9,-999,IF(L3434="",-999,0)))</f>
        <v>-999</v>
      </c>
      <c r="AJ3434" s="82">
        <f>IF(AND(M3434&gt;=1,M3434&lt;=4),'adjustment factor'!$D$9,IF(M3434=-9,-999,IF(M3434=98,-999,IF(M3434=99,-999,IF(M3434="",-999,0)))))</f>
        <v>-999</v>
      </c>
      <c r="AK3434" s="82">
        <f>IF(H3434=1, 'adjustment factor'!$D$10, IF(H3434=-9,-999,IF(H3434="",-999,0)))</f>
        <v>-999</v>
      </c>
      <c r="AL3434" s="82">
        <f>IF(G3434=1, 'adjustment factor'!$D$11, IF(G3434=-9,-999,IF(G3434="",-999,0)))</f>
        <v>-999</v>
      </c>
      <c r="AM3434" s="82">
        <f>IF(I3434=1, 'adjustment factor'!$D$12, IF(I3434=-9,-999,IF(I3434="",-999,0)))</f>
        <v>-999</v>
      </c>
      <c r="AN3434" s="82">
        <f>IF(J3434=1, 'adjustment factor'!$D$13, IF(J3434=-9,-999,IF(J3434="",-999,0)))</f>
        <v>-999</v>
      </c>
      <c r="AO3434" s="82" t="str">
        <f t="shared" si="548"/>
        <v>-999</v>
      </c>
      <c r="AP3434" s="82" t="str">
        <f t="shared" si="549"/>
        <v>MISSING</v>
      </c>
    </row>
    <row r="3435" spans="2:42">
      <c r="B3435" s="207"/>
      <c r="C3435" s="35">
        <v>3431</v>
      </c>
      <c r="D3435" s="161"/>
      <c r="E3435" s="161"/>
      <c r="F3435" s="161"/>
      <c r="G3435" s="161"/>
      <c r="H3435" s="161"/>
      <c r="I3435" s="161"/>
      <c r="J3435" s="161"/>
      <c r="K3435" s="161"/>
      <c r="L3435" s="161"/>
      <c r="M3435" s="161"/>
      <c r="N3435" s="171"/>
      <c r="O3435" s="171"/>
      <c r="P3435" s="171"/>
      <c r="Q3435" s="171"/>
      <c r="R3435" s="171"/>
      <c r="S3435" s="171"/>
      <c r="T3435" s="208" t="str">
        <f t="shared" si="540"/>
        <v>MISSING</v>
      </c>
      <c r="U3435" s="208" t="str">
        <f t="shared" si="541"/>
        <v>MISSING</v>
      </c>
      <c r="X3435" s="56">
        <f t="shared" si="542"/>
        <v>-99</v>
      </c>
      <c r="Y3435" s="56">
        <f t="shared" si="543"/>
        <v>-99</v>
      </c>
      <c r="Z3435" s="56">
        <f t="shared" si="544"/>
        <v>-99</v>
      </c>
      <c r="AA3435" s="56">
        <f t="shared" si="545"/>
        <v>-99</v>
      </c>
      <c r="AB3435" s="56">
        <f t="shared" si="546"/>
        <v>-99</v>
      </c>
      <c r="AC3435" s="56">
        <f t="shared" si="547"/>
        <v>-99</v>
      </c>
      <c r="AD3435" s="3"/>
      <c r="AE3435" s="82">
        <f>IF(D3435=1, 'adjustment factor'!$D$4, IF(D3435=-9,-999,IF(D3435="",-999,0)))</f>
        <v>-999</v>
      </c>
      <c r="AF3435" s="82">
        <f>IF(F3435=1, 'adjustment factor'!$D$5, IF(F3435=-9,-999,IF(F3435="",-999,0)))</f>
        <v>-999</v>
      </c>
      <c r="AG3435" s="82">
        <f>IF(E3435=1, 'adjustment factor'!$D$6, IF(E3435=-9,-999,IF(E3435="",-999,0)))</f>
        <v>-999</v>
      </c>
      <c r="AH3435" s="82">
        <f>IF(K3435&gt;=45,'adjustment factor'!$D$7,IF(K3435=-9,-1200,IF(K3435="",-1200,0)))</f>
        <v>-1200</v>
      </c>
      <c r="AI3435" s="82">
        <f>IF(L3435=1, 'adjustment factor'!$D$8, IF(L3435=-9,-999,IF(L3435="",-999,0)))</f>
        <v>-999</v>
      </c>
      <c r="AJ3435" s="82">
        <f>IF(AND(M3435&gt;=1,M3435&lt;=4),'adjustment factor'!$D$9,IF(M3435=-9,-999,IF(M3435=98,-999,IF(M3435=99,-999,IF(M3435="",-999,0)))))</f>
        <v>-999</v>
      </c>
      <c r="AK3435" s="82">
        <f>IF(H3435=1, 'adjustment factor'!$D$10, IF(H3435=-9,-999,IF(H3435="",-999,0)))</f>
        <v>-999</v>
      </c>
      <c r="AL3435" s="82">
        <f>IF(G3435=1, 'adjustment factor'!$D$11, IF(G3435=-9,-999,IF(G3435="",-999,0)))</f>
        <v>-999</v>
      </c>
      <c r="AM3435" s="82">
        <f>IF(I3435=1, 'adjustment factor'!$D$12, IF(I3435=-9,-999,IF(I3435="",-999,0)))</f>
        <v>-999</v>
      </c>
      <c r="AN3435" s="82">
        <f>IF(J3435=1, 'adjustment factor'!$D$13, IF(J3435=-9,-999,IF(J3435="",-999,0)))</f>
        <v>-999</v>
      </c>
      <c r="AO3435" s="82" t="str">
        <f t="shared" si="548"/>
        <v>-999</v>
      </c>
      <c r="AP3435" s="82" t="str">
        <f t="shared" si="549"/>
        <v>MISSING</v>
      </c>
    </row>
    <row r="3436" spans="2:42">
      <c r="B3436" s="207"/>
      <c r="C3436" s="35">
        <v>3432</v>
      </c>
      <c r="D3436" s="161"/>
      <c r="E3436" s="161"/>
      <c r="F3436" s="161"/>
      <c r="G3436" s="161"/>
      <c r="H3436" s="161"/>
      <c r="I3436" s="161"/>
      <c r="J3436" s="161"/>
      <c r="K3436" s="161"/>
      <c r="L3436" s="161"/>
      <c r="M3436" s="161"/>
      <c r="N3436" s="171"/>
      <c r="O3436" s="171"/>
      <c r="P3436" s="171"/>
      <c r="Q3436" s="171"/>
      <c r="R3436" s="171"/>
      <c r="S3436" s="171"/>
      <c r="T3436" s="208" t="str">
        <f t="shared" si="540"/>
        <v>MISSING</v>
      </c>
      <c r="U3436" s="208" t="str">
        <f t="shared" si="541"/>
        <v>MISSING</v>
      </c>
      <c r="X3436" s="56">
        <f t="shared" si="542"/>
        <v>-99</v>
      </c>
      <c r="Y3436" s="56">
        <f t="shared" si="543"/>
        <v>-99</v>
      </c>
      <c r="Z3436" s="56">
        <f t="shared" si="544"/>
        <v>-99</v>
      </c>
      <c r="AA3436" s="56">
        <f t="shared" si="545"/>
        <v>-99</v>
      </c>
      <c r="AB3436" s="56">
        <f t="shared" si="546"/>
        <v>-99</v>
      </c>
      <c r="AC3436" s="56">
        <f t="shared" si="547"/>
        <v>-99</v>
      </c>
      <c r="AD3436" s="3"/>
      <c r="AE3436" s="82">
        <f>IF(D3436=1, 'adjustment factor'!$D$4, IF(D3436=-9,-999,IF(D3436="",-999,0)))</f>
        <v>-999</v>
      </c>
      <c r="AF3436" s="82">
        <f>IF(F3436=1, 'adjustment factor'!$D$5, IF(F3436=-9,-999,IF(F3436="",-999,0)))</f>
        <v>-999</v>
      </c>
      <c r="AG3436" s="82">
        <f>IF(E3436=1, 'adjustment factor'!$D$6, IF(E3436=-9,-999,IF(E3436="",-999,0)))</f>
        <v>-999</v>
      </c>
      <c r="AH3436" s="82">
        <f>IF(K3436&gt;=45,'adjustment factor'!$D$7,IF(K3436=-9,-1200,IF(K3436="",-1200,0)))</f>
        <v>-1200</v>
      </c>
      <c r="AI3436" s="82">
        <f>IF(L3436=1, 'adjustment factor'!$D$8, IF(L3436=-9,-999,IF(L3436="",-999,0)))</f>
        <v>-999</v>
      </c>
      <c r="AJ3436" s="82">
        <f>IF(AND(M3436&gt;=1,M3436&lt;=4),'adjustment factor'!$D$9,IF(M3436=-9,-999,IF(M3436=98,-999,IF(M3436=99,-999,IF(M3436="",-999,0)))))</f>
        <v>-999</v>
      </c>
      <c r="AK3436" s="82">
        <f>IF(H3436=1, 'adjustment factor'!$D$10, IF(H3436=-9,-999,IF(H3436="",-999,0)))</f>
        <v>-999</v>
      </c>
      <c r="AL3436" s="82">
        <f>IF(G3436=1, 'adjustment factor'!$D$11, IF(G3436=-9,-999,IF(G3436="",-999,0)))</f>
        <v>-999</v>
      </c>
      <c r="AM3436" s="82">
        <f>IF(I3436=1, 'adjustment factor'!$D$12, IF(I3436=-9,-999,IF(I3436="",-999,0)))</f>
        <v>-999</v>
      </c>
      <c r="AN3436" s="82">
        <f>IF(J3436=1, 'adjustment factor'!$D$13, IF(J3436=-9,-999,IF(J3436="",-999,0)))</f>
        <v>-999</v>
      </c>
      <c r="AO3436" s="82" t="str">
        <f t="shared" si="548"/>
        <v>-999</v>
      </c>
      <c r="AP3436" s="82" t="str">
        <f t="shared" si="549"/>
        <v>MISSING</v>
      </c>
    </row>
    <row r="3437" spans="2:42">
      <c r="B3437" s="207"/>
      <c r="C3437" s="35">
        <v>3433</v>
      </c>
      <c r="D3437" s="161"/>
      <c r="E3437" s="161"/>
      <c r="F3437" s="161"/>
      <c r="G3437" s="161"/>
      <c r="H3437" s="161"/>
      <c r="I3437" s="161"/>
      <c r="J3437" s="161"/>
      <c r="K3437" s="161"/>
      <c r="L3437" s="161"/>
      <c r="M3437" s="161"/>
      <c r="N3437" s="171"/>
      <c r="O3437" s="171"/>
      <c r="P3437" s="171"/>
      <c r="Q3437" s="171"/>
      <c r="R3437" s="171"/>
      <c r="S3437" s="171"/>
      <c r="T3437" s="208" t="str">
        <f t="shared" si="540"/>
        <v>MISSING</v>
      </c>
      <c r="U3437" s="208" t="str">
        <f t="shared" si="541"/>
        <v>MISSING</v>
      </c>
      <c r="X3437" s="56">
        <f t="shared" si="542"/>
        <v>-99</v>
      </c>
      <c r="Y3437" s="56">
        <f t="shared" si="543"/>
        <v>-99</v>
      </c>
      <c r="Z3437" s="56">
        <f t="shared" si="544"/>
        <v>-99</v>
      </c>
      <c r="AA3437" s="56">
        <f t="shared" si="545"/>
        <v>-99</v>
      </c>
      <c r="AB3437" s="56">
        <f t="shared" si="546"/>
        <v>-99</v>
      </c>
      <c r="AC3437" s="56">
        <f t="shared" si="547"/>
        <v>-99</v>
      </c>
      <c r="AD3437" s="3"/>
      <c r="AE3437" s="82">
        <f>IF(D3437=1, 'adjustment factor'!$D$4, IF(D3437=-9,-999,IF(D3437="",-999,0)))</f>
        <v>-999</v>
      </c>
      <c r="AF3437" s="82">
        <f>IF(F3437=1, 'adjustment factor'!$D$5, IF(F3437=-9,-999,IF(F3437="",-999,0)))</f>
        <v>-999</v>
      </c>
      <c r="AG3437" s="82">
        <f>IF(E3437=1, 'adjustment factor'!$D$6, IF(E3437=-9,-999,IF(E3437="",-999,0)))</f>
        <v>-999</v>
      </c>
      <c r="AH3437" s="82">
        <f>IF(K3437&gt;=45,'adjustment factor'!$D$7,IF(K3437=-9,-1200,IF(K3437="",-1200,0)))</f>
        <v>-1200</v>
      </c>
      <c r="AI3437" s="82">
        <f>IF(L3437=1, 'adjustment factor'!$D$8, IF(L3437=-9,-999,IF(L3437="",-999,0)))</f>
        <v>-999</v>
      </c>
      <c r="AJ3437" s="82">
        <f>IF(AND(M3437&gt;=1,M3437&lt;=4),'adjustment factor'!$D$9,IF(M3437=-9,-999,IF(M3437=98,-999,IF(M3437=99,-999,IF(M3437="",-999,0)))))</f>
        <v>-999</v>
      </c>
      <c r="AK3437" s="82">
        <f>IF(H3437=1, 'adjustment factor'!$D$10, IF(H3437=-9,-999,IF(H3437="",-999,0)))</f>
        <v>-999</v>
      </c>
      <c r="AL3437" s="82">
        <f>IF(G3437=1, 'adjustment factor'!$D$11, IF(G3437=-9,-999,IF(G3437="",-999,0)))</f>
        <v>-999</v>
      </c>
      <c r="AM3437" s="82">
        <f>IF(I3437=1, 'adjustment factor'!$D$12, IF(I3437=-9,-999,IF(I3437="",-999,0)))</f>
        <v>-999</v>
      </c>
      <c r="AN3437" s="82">
        <f>IF(J3437=1, 'adjustment factor'!$D$13, IF(J3437=-9,-999,IF(J3437="",-999,0)))</f>
        <v>-999</v>
      </c>
      <c r="AO3437" s="82" t="str">
        <f t="shared" si="548"/>
        <v>-999</v>
      </c>
      <c r="AP3437" s="82" t="str">
        <f t="shared" si="549"/>
        <v>MISSING</v>
      </c>
    </row>
    <row r="3438" spans="2:42">
      <c r="B3438" s="207"/>
      <c r="C3438" s="35">
        <v>3434</v>
      </c>
      <c r="D3438" s="161"/>
      <c r="E3438" s="161"/>
      <c r="F3438" s="161"/>
      <c r="G3438" s="161"/>
      <c r="H3438" s="161"/>
      <c r="I3438" s="161"/>
      <c r="J3438" s="161"/>
      <c r="K3438" s="161"/>
      <c r="L3438" s="161"/>
      <c r="M3438" s="161"/>
      <c r="N3438" s="171"/>
      <c r="O3438" s="171"/>
      <c r="P3438" s="171"/>
      <c r="Q3438" s="171"/>
      <c r="R3438" s="171"/>
      <c r="S3438" s="171"/>
      <c r="T3438" s="208" t="str">
        <f t="shared" si="540"/>
        <v>MISSING</v>
      </c>
      <c r="U3438" s="208" t="str">
        <f t="shared" si="541"/>
        <v>MISSING</v>
      </c>
      <c r="X3438" s="56">
        <f t="shared" si="542"/>
        <v>-99</v>
      </c>
      <c r="Y3438" s="56">
        <f t="shared" si="543"/>
        <v>-99</v>
      </c>
      <c r="Z3438" s="56">
        <f t="shared" si="544"/>
        <v>-99</v>
      </c>
      <c r="AA3438" s="56">
        <f t="shared" si="545"/>
        <v>-99</v>
      </c>
      <c r="AB3438" s="56">
        <f t="shared" si="546"/>
        <v>-99</v>
      </c>
      <c r="AC3438" s="56">
        <f t="shared" si="547"/>
        <v>-99</v>
      </c>
      <c r="AD3438" s="3"/>
      <c r="AE3438" s="82">
        <f>IF(D3438=1, 'adjustment factor'!$D$4, IF(D3438=-9,-999,IF(D3438="",-999,0)))</f>
        <v>-999</v>
      </c>
      <c r="AF3438" s="82">
        <f>IF(F3438=1, 'adjustment factor'!$D$5, IF(F3438=-9,-999,IF(F3438="",-999,0)))</f>
        <v>-999</v>
      </c>
      <c r="AG3438" s="82">
        <f>IF(E3438=1, 'adjustment factor'!$D$6, IF(E3438=-9,-999,IF(E3438="",-999,0)))</f>
        <v>-999</v>
      </c>
      <c r="AH3438" s="82">
        <f>IF(K3438&gt;=45,'adjustment factor'!$D$7,IF(K3438=-9,-1200,IF(K3438="",-1200,0)))</f>
        <v>-1200</v>
      </c>
      <c r="AI3438" s="82">
        <f>IF(L3438=1, 'adjustment factor'!$D$8, IF(L3438=-9,-999,IF(L3438="",-999,0)))</f>
        <v>-999</v>
      </c>
      <c r="AJ3438" s="82">
        <f>IF(AND(M3438&gt;=1,M3438&lt;=4),'adjustment factor'!$D$9,IF(M3438=-9,-999,IF(M3438=98,-999,IF(M3438=99,-999,IF(M3438="",-999,0)))))</f>
        <v>-999</v>
      </c>
      <c r="AK3438" s="82">
        <f>IF(H3438=1, 'adjustment factor'!$D$10, IF(H3438=-9,-999,IF(H3438="",-999,0)))</f>
        <v>-999</v>
      </c>
      <c r="AL3438" s="82">
        <f>IF(G3438=1, 'adjustment factor'!$D$11, IF(G3438=-9,-999,IF(G3438="",-999,0)))</f>
        <v>-999</v>
      </c>
      <c r="AM3438" s="82">
        <f>IF(I3438=1, 'adjustment factor'!$D$12, IF(I3438=-9,-999,IF(I3438="",-999,0)))</f>
        <v>-999</v>
      </c>
      <c r="AN3438" s="82">
        <f>IF(J3438=1, 'adjustment factor'!$D$13, IF(J3438=-9,-999,IF(J3438="",-999,0)))</f>
        <v>-999</v>
      </c>
      <c r="AO3438" s="82" t="str">
        <f t="shared" si="548"/>
        <v>-999</v>
      </c>
      <c r="AP3438" s="82" t="str">
        <f t="shared" si="549"/>
        <v>MISSING</v>
      </c>
    </row>
    <row r="3439" spans="2:42">
      <c r="B3439" s="207"/>
      <c r="C3439" s="35">
        <v>3435</v>
      </c>
      <c r="D3439" s="161"/>
      <c r="E3439" s="161"/>
      <c r="F3439" s="161"/>
      <c r="G3439" s="161"/>
      <c r="H3439" s="161"/>
      <c r="I3439" s="161"/>
      <c r="J3439" s="161"/>
      <c r="K3439" s="161"/>
      <c r="L3439" s="161"/>
      <c r="M3439" s="161"/>
      <c r="N3439" s="171"/>
      <c r="O3439" s="171"/>
      <c r="P3439" s="171"/>
      <c r="Q3439" s="171"/>
      <c r="R3439" s="171"/>
      <c r="S3439" s="171"/>
      <c r="T3439" s="208" t="str">
        <f t="shared" si="540"/>
        <v>MISSING</v>
      </c>
      <c r="U3439" s="208" t="str">
        <f t="shared" si="541"/>
        <v>MISSING</v>
      </c>
      <c r="X3439" s="56">
        <f t="shared" si="542"/>
        <v>-99</v>
      </c>
      <c r="Y3439" s="56">
        <f t="shared" si="543"/>
        <v>-99</v>
      </c>
      <c r="Z3439" s="56">
        <f t="shared" si="544"/>
        <v>-99</v>
      </c>
      <c r="AA3439" s="56">
        <f t="shared" si="545"/>
        <v>-99</v>
      </c>
      <c r="AB3439" s="56">
        <f t="shared" si="546"/>
        <v>-99</v>
      </c>
      <c r="AC3439" s="56">
        <f t="shared" si="547"/>
        <v>-99</v>
      </c>
      <c r="AD3439" s="3"/>
      <c r="AE3439" s="82">
        <f>IF(D3439=1, 'adjustment factor'!$D$4, IF(D3439=-9,-999,IF(D3439="",-999,0)))</f>
        <v>-999</v>
      </c>
      <c r="AF3439" s="82">
        <f>IF(F3439=1, 'adjustment factor'!$D$5, IF(F3439=-9,-999,IF(F3439="",-999,0)))</f>
        <v>-999</v>
      </c>
      <c r="AG3439" s="82">
        <f>IF(E3439=1, 'adjustment factor'!$D$6, IF(E3439=-9,-999,IF(E3439="",-999,0)))</f>
        <v>-999</v>
      </c>
      <c r="AH3439" s="82">
        <f>IF(K3439&gt;=45,'adjustment factor'!$D$7,IF(K3439=-9,-1200,IF(K3439="",-1200,0)))</f>
        <v>-1200</v>
      </c>
      <c r="AI3439" s="82">
        <f>IF(L3439=1, 'adjustment factor'!$D$8, IF(L3439=-9,-999,IF(L3439="",-999,0)))</f>
        <v>-999</v>
      </c>
      <c r="AJ3439" s="82">
        <f>IF(AND(M3439&gt;=1,M3439&lt;=4),'adjustment factor'!$D$9,IF(M3439=-9,-999,IF(M3439=98,-999,IF(M3439=99,-999,IF(M3439="",-999,0)))))</f>
        <v>-999</v>
      </c>
      <c r="AK3439" s="82">
        <f>IF(H3439=1, 'adjustment factor'!$D$10, IF(H3439=-9,-999,IF(H3439="",-999,0)))</f>
        <v>-999</v>
      </c>
      <c r="AL3439" s="82">
        <f>IF(G3439=1, 'adjustment factor'!$D$11, IF(G3439=-9,-999,IF(G3439="",-999,0)))</f>
        <v>-999</v>
      </c>
      <c r="AM3439" s="82">
        <f>IF(I3439=1, 'adjustment factor'!$D$12, IF(I3439=-9,-999,IF(I3439="",-999,0)))</f>
        <v>-999</v>
      </c>
      <c r="AN3439" s="82">
        <f>IF(J3439=1, 'adjustment factor'!$D$13, IF(J3439=-9,-999,IF(J3439="",-999,0)))</f>
        <v>-999</v>
      </c>
      <c r="AO3439" s="82" t="str">
        <f t="shared" si="548"/>
        <v>-999</v>
      </c>
      <c r="AP3439" s="82" t="str">
        <f t="shared" si="549"/>
        <v>MISSING</v>
      </c>
    </row>
    <row r="3440" spans="2:42">
      <c r="B3440" s="207"/>
      <c r="C3440" s="35">
        <v>3436</v>
      </c>
      <c r="D3440" s="161"/>
      <c r="E3440" s="161"/>
      <c r="F3440" s="161"/>
      <c r="G3440" s="161"/>
      <c r="H3440" s="161"/>
      <c r="I3440" s="161"/>
      <c r="J3440" s="161"/>
      <c r="K3440" s="161"/>
      <c r="L3440" s="161"/>
      <c r="M3440" s="161"/>
      <c r="N3440" s="171"/>
      <c r="O3440" s="171"/>
      <c r="P3440" s="171"/>
      <c r="Q3440" s="171"/>
      <c r="R3440" s="171"/>
      <c r="S3440" s="171"/>
      <c r="T3440" s="208" t="str">
        <f t="shared" si="540"/>
        <v>MISSING</v>
      </c>
      <c r="U3440" s="208" t="str">
        <f t="shared" si="541"/>
        <v>MISSING</v>
      </c>
      <c r="X3440" s="56">
        <f t="shared" si="542"/>
        <v>-99</v>
      </c>
      <c r="Y3440" s="56">
        <f t="shared" si="543"/>
        <v>-99</v>
      </c>
      <c r="Z3440" s="56">
        <f t="shared" si="544"/>
        <v>-99</v>
      </c>
      <c r="AA3440" s="56">
        <f t="shared" si="545"/>
        <v>-99</v>
      </c>
      <c r="AB3440" s="56">
        <f t="shared" si="546"/>
        <v>-99</v>
      </c>
      <c r="AC3440" s="56">
        <f t="shared" si="547"/>
        <v>-99</v>
      </c>
      <c r="AD3440" s="3"/>
      <c r="AE3440" s="82">
        <f>IF(D3440=1, 'adjustment factor'!$D$4, IF(D3440=-9,-999,IF(D3440="",-999,0)))</f>
        <v>-999</v>
      </c>
      <c r="AF3440" s="82">
        <f>IF(F3440=1, 'adjustment factor'!$D$5, IF(F3440=-9,-999,IF(F3440="",-999,0)))</f>
        <v>-999</v>
      </c>
      <c r="AG3440" s="82">
        <f>IF(E3440=1, 'adjustment factor'!$D$6, IF(E3440=-9,-999,IF(E3440="",-999,0)))</f>
        <v>-999</v>
      </c>
      <c r="AH3440" s="82">
        <f>IF(K3440&gt;=45,'adjustment factor'!$D$7,IF(K3440=-9,-1200,IF(K3440="",-1200,0)))</f>
        <v>-1200</v>
      </c>
      <c r="AI3440" s="82">
        <f>IF(L3440=1, 'adjustment factor'!$D$8, IF(L3440=-9,-999,IF(L3440="",-999,0)))</f>
        <v>-999</v>
      </c>
      <c r="AJ3440" s="82">
        <f>IF(AND(M3440&gt;=1,M3440&lt;=4),'adjustment factor'!$D$9,IF(M3440=-9,-999,IF(M3440=98,-999,IF(M3440=99,-999,IF(M3440="",-999,0)))))</f>
        <v>-999</v>
      </c>
      <c r="AK3440" s="82">
        <f>IF(H3440=1, 'adjustment factor'!$D$10, IF(H3440=-9,-999,IF(H3440="",-999,0)))</f>
        <v>-999</v>
      </c>
      <c r="AL3440" s="82">
        <f>IF(G3440=1, 'adjustment factor'!$D$11, IF(G3440=-9,-999,IF(G3440="",-999,0)))</f>
        <v>-999</v>
      </c>
      <c r="AM3440" s="82">
        <f>IF(I3440=1, 'adjustment factor'!$D$12, IF(I3440=-9,-999,IF(I3440="",-999,0)))</f>
        <v>-999</v>
      </c>
      <c r="AN3440" s="82">
        <f>IF(J3440=1, 'adjustment factor'!$D$13, IF(J3440=-9,-999,IF(J3440="",-999,0)))</f>
        <v>-999</v>
      </c>
      <c r="AO3440" s="82" t="str">
        <f t="shared" si="548"/>
        <v>-999</v>
      </c>
      <c r="AP3440" s="82" t="str">
        <f t="shared" si="549"/>
        <v>MISSING</v>
      </c>
    </row>
    <row r="3441" spans="2:42">
      <c r="B3441" s="207"/>
      <c r="C3441" s="35">
        <v>3437</v>
      </c>
      <c r="D3441" s="161"/>
      <c r="E3441" s="161"/>
      <c r="F3441" s="161"/>
      <c r="G3441" s="161"/>
      <c r="H3441" s="161"/>
      <c r="I3441" s="161"/>
      <c r="J3441" s="161"/>
      <c r="K3441" s="161"/>
      <c r="L3441" s="161"/>
      <c r="M3441" s="161"/>
      <c r="N3441" s="171"/>
      <c r="O3441" s="171"/>
      <c r="P3441" s="171"/>
      <c r="Q3441" s="171"/>
      <c r="R3441" s="171"/>
      <c r="S3441" s="171"/>
      <c r="T3441" s="208" t="str">
        <f t="shared" si="540"/>
        <v>MISSING</v>
      </c>
      <c r="U3441" s="208" t="str">
        <f t="shared" si="541"/>
        <v>MISSING</v>
      </c>
      <c r="X3441" s="56">
        <f t="shared" si="542"/>
        <v>-99</v>
      </c>
      <c r="Y3441" s="56">
        <f t="shared" si="543"/>
        <v>-99</v>
      </c>
      <c r="Z3441" s="56">
        <f t="shared" si="544"/>
        <v>-99</v>
      </c>
      <c r="AA3441" s="56">
        <f t="shared" si="545"/>
        <v>-99</v>
      </c>
      <c r="AB3441" s="56">
        <f t="shared" si="546"/>
        <v>-99</v>
      </c>
      <c r="AC3441" s="56">
        <f t="shared" si="547"/>
        <v>-99</v>
      </c>
      <c r="AD3441" s="3"/>
      <c r="AE3441" s="82">
        <f>IF(D3441=1, 'adjustment factor'!$D$4, IF(D3441=-9,-999,IF(D3441="",-999,0)))</f>
        <v>-999</v>
      </c>
      <c r="AF3441" s="82">
        <f>IF(F3441=1, 'adjustment factor'!$D$5, IF(F3441=-9,-999,IF(F3441="",-999,0)))</f>
        <v>-999</v>
      </c>
      <c r="AG3441" s="82">
        <f>IF(E3441=1, 'adjustment factor'!$D$6, IF(E3441=-9,-999,IF(E3441="",-999,0)))</f>
        <v>-999</v>
      </c>
      <c r="AH3441" s="82">
        <f>IF(K3441&gt;=45,'adjustment factor'!$D$7,IF(K3441=-9,-1200,IF(K3441="",-1200,0)))</f>
        <v>-1200</v>
      </c>
      <c r="AI3441" s="82">
        <f>IF(L3441=1, 'adjustment factor'!$D$8, IF(L3441=-9,-999,IF(L3441="",-999,0)))</f>
        <v>-999</v>
      </c>
      <c r="AJ3441" s="82">
        <f>IF(AND(M3441&gt;=1,M3441&lt;=4),'adjustment factor'!$D$9,IF(M3441=-9,-999,IF(M3441=98,-999,IF(M3441=99,-999,IF(M3441="",-999,0)))))</f>
        <v>-999</v>
      </c>
      <c r="AK3441" s="82">
        <f>IF(H3441=1, 'adjustment factor'!$D$10, IF(H3441=-9,-999,IF(H3441="",-999,0)))</f>
        <v>-999</v>
      </c>
      <c r="AL3441" s="82">
        <f>IF(G3441=1, 'adjustment factor'!$D$11, IF(G3441=-9,-999,IF(G3441="",-999,0)))</f>
        <v>-999</v>
      </c>
      <c r="AM3441" s="82">
        <f>IF(I3441=1, 'adjustment factor'!$D$12, IF(I3441=-9,-999,IF(I3441="",-999,0)))</f>
        <v>-999</v>
      </c>
      <c r="AN3441" s="82">
        <f>IF(J3441=1, 'adjustment factor'!$D$13, IF(J3441=-9,-999,IF(J3441="",-999,0)))</f>
        <v>-999</v>
      </c>
      <c r="AO3441" s="82" t="str">
        <f t="shared" si="548"/>
        <v>-999</v>
      </c>
      <c r="AP3441" s="82" t="str">
        <f t="shared" si="549"/>
        <v>MISSING</v>
      </c>
    </row>
    <row r="3442" spans="2:42">
      <c r="B3442" s="207"/>
      <c r="C3442" s="35">
        <v>3438</v>
      </c>
      <c r="D3442" s="161"/>
      <c r="E3442" s="161"/>
      <c r="F3442" s="161"/>
      <c r="G3442" s="161"/>
      <c r="H3442" s="161"/>
      <c r="I3442" s="161"/>
      <c r="J3442" s="161"/>
      <c r="K3442" s="161"/>
      <c r="L3442" s="161"/>
      <c r="M3442" s="161"/>
      <c r="N3442" s="171"/>
      <c r="O3442" s="171"/>
      <c r="P3442" s="171"/>
      <c r="Q3442" s="171"/>
      <c r="R3442" s="171"/>
      <c r="S3442" s="171"/>
      <c r="T3442" s="208" t="str">
        <f t="shared" si="540"/>
        <v>MISSING</v>
      </c>
      <c r="U3442" s="208" t="str">
        <f t="shared" si="541"/>
        <v>MISSING</v>
      </c>
      <c r="X3442" s="56">
        <f t="shared" si="542"/>
        <v>-99</v>
      </c>
      <c r="Y3442" s="56">
        <f t="shared" si="543"/>
        <v>-99</v>
      </c>
      <c r="Z3442" s="56">
        <f t="shared" si="544"/>
        <v>-99</v>
      </c>
      <c r="AA3442" s="56">
        <f t="shared" si="545"/>
        <v>-99</v>
      </c>
      <c r="AB3442" s="56">
        <f t="shared" si="546"/>
        <v>-99</v>
      </c>
      <c r="AC3442" s="56">
        <f t="shared" si="547"/>
        <v>-99</v>
      </c>
      <c r="AD3442" s="3"/>
      <c r="AE3442" s="82">
        <f>IF(D3442=1, 'adjustment factor'!$D$4, IF(D3442=-9,-999,IF(D3442="",-999,0)))</f>
        <v>-999</v>
      </c>
      <c r="AF3442" s="82">
        <f>IF(F3442=1, 'adjustment factor'!$D$5, IF(F3442=-9,-999,IF(F3442="",-999,0)))</f>
        <v>-999</v>
      </c>
      <c r="AG3442" s="82">
        <f>IF(E3442=1, 'adjustment factor'!$D$6, IF(E3442=-9,-999,IF(E3442="",-999,0)))</f>
        <v>-999</v>
      </c>
      <c r="AH3442" s="82">
        <f>IF(K3442&gt;=45,'adjustment factor'!$D$7,IF(K3442=-9,-1200,IF(K3442="",-1200,0)))</f>
        <v>-1200</v>
      </c>
      <c r="AI3442" s="82">
        <f>IF(L3442=1, 'adjustment factor'!$D$8, IF(L3442=-9,-999,IF(L3442="",-999,0)))</f>
        <v>-999</v>
      </c>
      <c r="AJ3442" s="82">
        <f>IF(AND(M3442&gt;=1,M3442&lt;=4),'adjustment factor'!$D$9,IF(M3442=-9,-999,IF(M3442=98,-999,IF(M3442=99,-999,IF(M3442="",-999,0)))))</f>
        <v>-999</v>
      </c>
      <c r="AK3442" s="82">
        <f>IF(H3442=1, 'adjustment factor'!$D$10, IF(H3442=-9,-999,IF(H3442="",-999,0)))</f>
        <v>-999</v>
      </c>
      <c r="AL3442" s="82">
        <f>IF(G3442=1, 'adjustment factor'!$D$11, IF(G3442=-9,-999,IF(G3442="",-999,0)))</f>
        <v>-999</v>
      </c>
      <c r="AM3442" s="82">
        <f>IF(I3442=1, 'adjustment factor'!$D$12, IF(I3442=-9,-999,IF(I3442="",-999,0)))</f>
        <v>-999</v>
      </c>
      <c r="AN3442" s="82">
        <f>IF(J3442=1, 'adjustment factor'!$D$13, IF(J3442=-9,-999,IF(J3442="",-999,0)))</f>
        <v>-999</v>
      </c>
      <c r="AO3442" s="82" t="str">
        <f t="shared" si="548"/>
        <v>-999</v>
      </c>
      <c r="AP3442" s="82" t="str">
        <f t="shared" si="549"/>
        <v>MISSING</v>
      </c>
    </row>
    <row r="3443" spans="2:42">
      <c r="B3443" s="207"/>
      <c r="C3443" s="35">
        <v>3439</v>
      </c>
      <c r="D3443" s="161"/>
      <c r="E3443" s="161"/>
      <c r="F3443" s="161"/>
      <c r="G3443" s="161"/>
      <c r="H3443" s="161"/>
      <c r="I3443" s="161"/>
      <c r="J3443" s="161"/>
      <c r="K3443" s="161"/>
      <c r="L3443" s="161"/>
      <c r="M3443" s="161"/>
      <c r="N3443" s="171"/>
      <c r="O3443" s="171"/>
      <c r="P3443" s="171"/>
      <c r="Q3443" s="171"/>
      <c r="R3443" s="171"/>
      <c r="S3443" s="171"/>
      <c r="T3443" s="208" t="str">
        <f t="shared" si="540"/>
        <v>MISSING</v>
      </c>
      <c r="U3443" s="208" t="str">
        <f t="shared" si="541"/>
        <v>MISSING</v>
      </c>
      <c r="X3443" s="56">
        <f t="shared" si="542"/>
        <v>-99</v>
      </c>
      <c r="Y3443" s="56">
        <f t="shared" si="543"/>
        <v>-99</v>
      </c>
      <c r="Z3443" s="56">
        <f t="shared" si="544"/>
        <v>-99</v>
      </c>
      <c r="AA3443" s="56">
        <f t="shared" si="545"/>
        <v>-99</v>
      </c>
      <c r="AB3443" s="56">
        <f t="shared" si="546"/>
        <v>-99</v>
      </c>
      <c r="AC3443" s="56">
        <f t="shared" si="547"/>
        <v>-99</v>
      </c>
      <c r="AD3443" s="3"/>
      <c r="AE3443" s="82">
        <f>IF(D3443=1, 'adjustment factor'!$D$4, IF(D3443=-9,-999,IF(D3443="",-999,0)))</f>
        <v>-999</v>
      </c>
      <c r="AF3443" s="82">
        <f>IF(F3443=1, 'adjustment factor'!$D$5, IF(F3443=-9,-999,IF(F3443="",-999,0)))</f>
        <v>-999</v>
      </c>
      <c r="AG3443" s="82">
        <f>IF(E3443=1, 'adjustment factor'!$D$6, IF(E3443=-9,-999,IF(E3443="",-999,0)))</f>
        <v>-999</v>
      </c>
      <c r="AH3443" s="82">
        <f>IF(K3443&gt;=45,'adjustment factor'!$D$7,IF(K3443=-9,-1200,IF(K3443="",-1200,0)))</f>
        <v>-1200</v>
      </c>
      <c r="AI3443" s="82">
        <f>IF(L3443=1, 'adjustment factor'!$D$8, IF(L3443=-9,-999,IF(L3443="",-999,0)))</f>
        <v>-999</v>
      </c>
      <c r="AJ3443" s="82">
        <f>IF(AND(M3443&gt;=1,M3443&lt;=4),'adjustment factor'!$D$9,IF(M3443=-9,-999,IF(M3443=98,-999,IF(M3443=99,-999,IF(M3443="",-999,0)))))</f>
        <v>-999</v>
      </c>
      <c r="AK3443" s="82">
        <f>IF(H3443=1, 'adjustment factor'!$D$10, IF(H3443=-9,-999,IF(H3443="",-999,0)))</f>
        <v>-999</v>
      </c>
      <c r="AL3443" s="82">
        <f>IF(G3443=1, 'adjustment factor'!$D$11, IF(G3443=-9,-999,IF(G3443="",-999,0)))</f>
        <v>-999</v>
      </c>
      <c r="AM3443" s="82">
        <f>IF(I3443=1, 'adjustment factor'!$D$12, IF(I3443=-9,-999,IF(I3443="",-999,0)))</f>
        <v>-999</v>
      </c>
      <c r="AN3443" s="82">
        <f>IF(J3443=1, 'adjustment factor'!$D$13, IF(J3443=-9,-999,IF(J3443="",-999,0)))</f>
        <v>-999</v>
      </c>
      <c r="AO3443" s="82" t="str">
        <f t="shared" si="548"/>
        <v>-999</v>
      </c>
      <c r="AP3443" s="82" t="str">
        <f t="shared" si="549"/>
        <v>MISSING</v>
      </c>
    </row>
    <row r="3444" spans="2:42">
      <c r="B3444" s="207"/>
      <c r="C3444" s="35">
        <v>3440</v>
      </c>
      <c r="D3444" s="161"/>
      <c r="E3444" s="161"/>
      <c r="F3444" s="161"/>
      <c r="G3444" s="161"/>
      <c r="H3444" s="161"/>
      <c r="I3444" s="161"/>
      <c r="J3444" s="161"/>
      <c r="K3444" s="161"/>
      <c r="L3444" s="161"/>
      <c r="M3444" s="161"/>
      <c r="N3444" s="171"/>
      <c r="O3444" s="171"/>
      <c r="P3444" s="171"/>
      <c r="Q3444" s="171"/>
      <c r="R3444" s="171"/>
      <c r="S3444" s="171"/>
      <c r="T3444" s="208" t="str">
        <f t="shared" si="540"/>
        <v>MISSING</v>
      </c>
      <c r="U3444" s="208" t="str">
        <f t="shared" si="541"/>
        <v>MISSING</v>
      </c>
      <c r="X3444" s="56">
        <f t="shared" si="542"/>
        <v>-99</v>
      </c>
      <c r="Y3444" s="56">
        <f t="shared" si="543"/>
        <v>-99</v>
      </c>
      <c r="Z3444" s="56">
        <f t="shared" si="544"/>
        <v>-99</v>
      </c>
      <c r="AA3444" s="56">
        <f t="shared" si="545"/>
        <v>-99</v>
      </c>
      <c r="AB3444" s="56">
        <f t="shared" si="546"/>
        <v>-99</v>
      </c>
      <c r="AC3444" s="56">
        <f t="shared" si="547"/>
        <v>-99</v>
      </c>
      <c r="AD3444" s="3"/>
      <c r="AE3444" s="82">
        <f>IF(D3444=1, 'adjustment factor'!$D$4, IF(D3444=-9,-999,IF(D3444="",-999,0)))</f>
        <v>-999</v>
      </c>
      <c r="AF3444" s="82">
        <f>IF(F3444=1, 'adjustment factor'!$D$5, IF(F3444=-9,-999,IF(F3444="",-999,0)))</f>
        <v>-999</v>
      </c>
      <c r="AG3444" s="82">
        <f>IF(E3444=1, 'adjustment factor'!$D$6, IF(E3444=-9,-999,IF(E3444="",-999,0)))</f>
        <v>-999</v>
      </c>
      <c r="AH3444" s="82">
        <f>IF(K3444&gt;=45,'adjustment factor'!$D$7,IF(K3444=-9,-1200,IF(K3444="",-1200,0)))</f>
        <v>-1200</v>
      </c>
      <c r="AI3444" s="82">
        <f>IF(L3444=1, 'adjustment factor'!$D$8, IF(L3444=-9,-999,IF(L3444="",-999,0)))</f>
        <v>-999</v>
      </c>
      <c r="AJ3444" s="82">
        <f>IF(AND(M3444&gt;=1,M3444&lt;=4),'adjustment factor'!$D$9,IF(M3444=-9,-999,IF(M3444=98,-999,IF(M3444=99,-999,IF(M3444="",-999,0)))))</f>
        <v>-999</v>
      </c>
      <c r="AK3444" s="82">
        <f>IF(H3444=1, 'adjustment factor'!$D$10, IF(H3444=-9,-999,IF(H3444="",-999,0)))</f>
        <v>-999</v>
      </c>
      <c r="AL3444" s="82">
        <f>IF(G3444=1, 'adjustment factor'!$D$11, IF(G3444=-9,-999,IF(G3444="",-999,0)))</f>
        <v>-999</v>
      </c>
      <c r="AM3444" s="82">
        <f>IF(I3444=1, 'adjustment factor'!$D$12, IF(I3444=-9,-999,IF(I3444="",-999,0)))</f>
        <v>-999</v>
      </c>
      <c r="AN3444" s="82">
        <f>IF(J3444=1, 'adjustment factor'!$D$13, IF(J3444=-9,-999,IF(J3444="",-999,0)))</f>
        <v>-999</v>
      </c>
      <c r="AO3444" s="82" t="str">
        <f t="shared" si="548"/>
        <v>-999</v>
      </c>
      <c r="AP3444" s="82" t="str">
        <f t="shared" si="549"/>
        <v>MISSING</v>
      </c>
    </row>
    <row r="3445" spans="2:42">
      <c r="B3445" s="207"/>
      <c r="C3445" s="35">
        <v>3441</v>
      </c>
      <c r="D3445" s="161"/>
      <c r="E3445" s="161"/>
      <c r="F3445" s="161"/>
      <c r="G3445" s="161"/>
      <c r="H3445" s="161"/>
      <c r="I3445" s="161"/>
      <c r="J3445" s="161"/>
      <c r="K3445" s="161"/>
      <c r="L3445" s="161"/>
      <c r="M3445" s="161"/>
      <c r="N3445" s="171"/>
      <c r="O3445" s="171"/>
      <c r="P3445" s="171"/>
      <c r="Q3445" s="171"/>
      <c r="R3445" s="171"/>
      <c r="S3445" s="171"/>
      <c r="T3445" s="208" t="str">
        <f t="shared" si="540"/>
        <v>MISSING</v>
      </c>
      <c r="U3445" s="208" t="str">
        <f t="shared" si="541"/>
        <v>MISSING</v>
      </c>
      <c r="X3445" s="56">
        <f t="shared" si="542"/>
        <v>-99</v>
      </c>
      <c r="Y3445" s="56">
        <f t="shared" si="543"/>
        <v>-99</v>
      </c>
      <c r="Z3445" s="56">
        <f t="shared" si="544"/>
        <v>-99</v>
      </c>
      <c r="AA3445" s="56">
        <f t="shared" si="545"/>
        <v>-99</v>
      </c>
      <c r="AB3445" s="56">
        <f t="shared" si="546"/>
        <v>-99</v>
      </c>
      <c r="AC3445" s="56">
        <f t="shared" si="547"/>
        <v>-99</v>
      </c>
      <c r="AD3445" s="3"/>
      <c r="AE3445" s="82">
        <f>IF(D3445=1, 'adjustment factor'!$D$4, IF(D3445=-9,-999,IF(D3445="",-999,0)))</f>
        <v>-999</v>
      </c>
      <c r="AF3445" s="82">
        <f>IF(F3445=1, 'adjustment factor'!$D$5, IF(F3445=-9,-999,IF(F3445="",-999,0)))</f>
        <v>-999</v>
      </c>
      <c r="AG3445" s="82">
        <f>IF(E3445=1, 'adjustment factor'!$D$6, IF(E3445=-9,-999,IF(E3445="",-999,0)))</f>
        <v>-999</v>
      </c>
      <c r="AH3445" s="82">
        <f>IF(K3445&gt;=45,'adjustment factor'!$D$7,IF(K3445=-9,-1200,IF(K3445="",-1200,0)))</f>
        <v>-1200</v>
      </c>
      <c r="AI3445" s="82">
        <f>IF(L3445=1, 'adjustment factor'!$D$8, IF(L3445=-9,-999,IF(L3445="",-999,0)))</f>
        <v>-999</v>
      </c>
      <c r="AJ3445" s="82">
        <f>IF(AND(M3445&gt;=1,M3445&lt;=4),'adjustment factor'!$D$9,IF(M3445=-9,-999,IF(M3445=98,-999,IF(M3445=99,-999,IF(M3445="",-999,0)))))</f>
        <v>-999</v>
      </c>
      <c r="AK3445" s="82">
        <f>IF(H3445=1, 'adjustment factor'!$D$10, IF(H3445=-9,-999,IF(H3445="",-999,0)))</f>
        <v>-999</v>
      </c>
      <c r="AL3445" s="82">
        <f>IF(G3445=1, 'adjustment factor'!$D$11, IF(G3445=-9,-999,IF(G3445="",-999,0)))</f>
        <v>-999</v>
      </c>
      <c r="AM3445" s="82">
        <f>IF(I3445=1, 'adjustment factor'!$D$12, IF(I3445=-9,-999,IF(I3445="",-999,0)))</f>
        <v>-999</v>
      </c>
      <c r="AN3445" s="82">
        <f>IF(J3445=1, 'adjustment factor'!$D$13, IF(J3445=-9,-999,IF(J3445="",-999,0)))</f>
        <v>-999</v>
      </c>
      <c r="AO3445" s="82" t="str">
        <f t="shared" si="548"/>
        <v>-999</v>
      </c>
      <c r="AP3445" s="82" t="str">
        <f t="shared" si="549"/>
        <v>MISSING</v>
      </c>
    </row>
    <row r="3446" spans="2:42">
      <c r="B3446" s="207"/>
      <c r="C3446" s="35">
        <v>3442</v>
      </c>
      <c r="D3446" s="161"/>
      <c r="E3446" s="161"/>
      <c r="F3446" s="161"/>
      <c r="G3446" s="161"/>
      <c r="H3446" s="161"/>
      <c r="I3446" s="161"/>
      <c r="J3446" s="161"/>
      <c r="K3446" s="161"/>
      <c r="L3446" s="161"/>
      <c r="M3446" s="161"/>
      <c r="N3446" s="171"/>
      <c r="O3446" s="171"/>
      <c r="P3446" s="171"/>
      <c r="Q3446" s="171"/>
      <c r="R3446" s="171"/>
      <c r="S3446" s="171"/>
      <c r="T3446" s="208" t="str">
        <f t="shared" si="540"/>
        <v>MISSING</v>
      </c>
      <c r="U3446" s="208" t="str">
        <f t="shared" si="541"/>
        <v>MISSING</v>
      </c>
      <c r="X3446" s="56">
        <f t="shared" si="542"/>
        <v>-99</v>
      </c>
      <c r="Y3446" s="56">
        <f t="shared" si="543"/>
        <v>-99</v>
      </c>
      <c r="Z3446" s="56">
        <f t="shared" si="544"/>
        <v>-99</v>
      </c>
      <c r="AA3446" s="56">
        <f t="shared" si="545"/>
        <v>-99</v>
      </c>
      <c r="AB3446" s="56">
        <f t="shared" si="546"/>
        <v>-99</v>
      </c>
      <c r="AC3446" s="56">
        <f t="shared" si="547"/>
        <v>-99</v>
      </c>
      <c r="AD3446" s="3"/>
      <c r="AE3446" s="82">
        <f>IF(D3446=1, 'adjustment factor'!$D$4, IF(D3446=-9,-999,IF(D3446="",-999,0)))</f>
        <v>-999</v>
      </c>
      <c r="AF3446" s="82">
        <f>IF(F3446=1, 'adjustment factor'!$D$5, IF(F3446=-9,-999,IF(F3446="",-999,0)))</f>
        <v>-999</v>
      </c>
      <c r="AG3446" s="82">
        <f>IF(E3446=1, 'adjustment factor'!$D$6, IF(E3446=-9,-999,IF(E3446="",-999,0)))</f>
        <v>-999</v>
      </c>
      <c r="AH3446" s="82">
        <f>IF(K3446&gt;=45,'adjustment factor'!$D$7,IF(K3446=-9,-1200,IF(K3446="",-1200,0)))</f>
        <v>-1200</v>
      </c>
      <c r="AI3446" s="82">
        <f>IF(L3446=1, 'adjustment factor'!$D$8, IF(L3446=-9,-999,IF(L3446="",-999,0)))</f>
        <v>-999</v>
      </c>
      <c r="AJ3446" s="82">
        <f>IF(AND(M3446&gt;=1,M3446&lt;=4),'adjustment factor'!$D$9,IF(M3446=-9,-999,IF(M3446=98,-999,IF(M3446=99,-999,IF(M3446="",-999,0)))))</f>
        <v>-999</v>
      </c>
      <c r="AK3446" s="82">
        <f>IF(H3446=1, 'adjustment factor'!$D$10, IF(H3446=-9,-999,IF(H3446="",-999,0)))</f>
        <v>-999</v>
      </c>
      <c r="AL3446" s="82">
        <f>IF(G3446=1, 'adjustment factor'!$D$11, IF(G3446=-9,-999,IF(G3446="",-999,0)))</f>
        <v>-999</v>
      </c>
      <c r="AM3446" s="82">
        <f>IF(I3446=1, 'adjustment factor'!$D$12, IF(I3446=-9,-999,IF(I3446="",-999,0)))</f>
        <v>-999</v>
      </c>
      <c r="AN3446" s="82">
        <f>IF(J3446=1, 'adjustment factor'!$D$13, IF(J3446=-9,-999,IF(J3446="",-999,0)))</f>
        <v>-999</v>
      </c>
      <c r="AO3446" s="82" t="str">
        <f t="shared" si="548"/>
        <v>-999</v>
      </c>
      <c r="AP3446" s="82" t="str">
        <f t="shared" si="549"/>
        <v>MISSING</v>
      </c>
    </row>
    <row r="3447" spans="2:42">
      <c r="B3447" s="207"/>
      <c r="C3447" s="35">
        <v>3443</v>
      </c>
      <c r="D3447" s="161"/>
      <c r="E3447" s="161"/>
      <c r="F3447" s="161"/>
      <c r="G3447" s="161"/>
      <c r="H3447" s="161"/>
      <c r="I3447" s="161"/>
      <c r="J3447" s="161"/>
      <c r="K3447" s="161"/>
      <c r="L3447" s="161"/>
      <c r="M3447" s="161"/>
      <c r="N3447" s="171"/>
      <c r="O3447" s="171"/>
      <c r="P3447" s="171"/>
      <c r="Q3447" s="171"/>
      <c r="R3447" s="171"/>
      <c r="S3447" s="171"/>
      <c r="T3447" s="208" t="str">
        <f t="shared" si="540"/>
        <v>MISSING</v>
      </c>
      <c r="U3447" s="208" t="str">
        <f t="shared" si="541"/>
        <v>MISSING</v>
      </c>
      <c r="X3447" s="56">
        <f t="shared" si="542"/>
        <v>-99</v>
      </c>
      <c r="Y3447" s="56">
        <f t="shared" si="543"/>
        <v>-99</v>
      </c>
      <c r="Z3447" s="56">
        <f t="shared" si="544"/>
        <v>-99</v>
      </c>
      <c r="AA3447" s="56">
        <f t="shared" si="545"/>
        <v>-99</v>
      </c>
      <c r="AB3447" s="56">
        <f t="shared" si="546"/>
        <v>-99</v>
      </c>
      <c r="AC3447" s="56">
        <f t="shared" si="547"/>
        <v>-99</v>
      </c>
      <c r="AD3447" s="3"/>
      <c r="AE3447" s="82">
        <f>IF(D3447=1, 'adjustment factor'!$D$4, IF(D3447=-9,-999,IF(D3447="",-999,0)))</f>
        <v>-999</v>
      </c>
      <c r="AF3447" s="82">
        <f>IF(F3447=1, 'adjustment factor'!$D$5, IF(F3447=-9,-999,IF(F3447="",-999,0)))</f>
        <v>-999</v>
      </c>
      <c r="AG3447" s="82">
        <f>IF(E3447=1, 'adjustment factor'!$D$6, IF(E3447=-9,-999,IF(E3447="",-999,0)))</f>
        <v>-999</v>
      </c>
      <c r="AH3447" s="82">
        <f>IF(K3447&gt;=45,'adjustment factor'!$D$7,IF(K3447=-9,-1200,IF(K3447="",-1200,0)))</f>
        <v>-1200</v>
      </c>
      <c r="AI3447" s="82">
        <f>IF(L3447=1, 'adjustment factor'!$D$8, IF(L3447=-9,-999,IF(L3447="",-999,0)))</f>
        <v>-999</v>
      </c>
      <c r="AJ3447" s="82">
        <f>IF(AND(M3447&gt;=1,M3447&lt;=4),'adjustment factor'!$D$9,IF(M3447=-9,-999,IF(M3447=98,-999,IF(M3447=99,-999,IF(M3447="",-999,0)))))</f>
        <v>-999</v>
      </c>
      <c r="AK3447" s="82">
        <f>IF(H3447=1, 'adjustment factor'!$D$10, IF(H3447=-9,-999,IF(H3447="",-999,0)))</f>
        <v>-999</v>
      </c>
      <c r="AL3447" s="82">
        <f>IF(G3447=1, 'adjustment factor'!$D$11, IF(G3447=-9,-999,IF(G3447="",-999,0)))</f>
        <v>-999</v>
      </c>
      <c r="AM3447" s="82">
        <f>IF(I3447=1, 'adjustment factor'!$D$12, IF(I3447=-9,-999,IF(I3447="",-999,0)))</f>
        <v>-999</v>
      </c>
      <c r="AN3447" s="82">
        <f>IF(J3447=1, 'adjustment factor'!$D$13, IF(J3447=-9,-999,IF(J3447="",-999,0)))</f>
        <v>-999</v>
      </c>
      <c r="AO3447" s="82" t="str">
        <f t="shared" si="548"/>
        <v>-999</v>
      </c>
      <c r="AP3447" s="82" t="str">
        <f t="shared" si="549"/>
        <v>MISSING</v>
      </c>
    </row>
    <row r="3448" spans="2:42">
      <c r="B3448" s="207"/>
      <c r="C3448" s="35">
        <v>3444</v>
      </c>
      <c r="D3448" s="161"/>
      <c r="E3448" s="161"/>
      <c r="F3448" s="161"/>
      <c r="G3448" s="161"/>
      <c r="H3448" s="161"/>
      <c r="I3448" s="161"/>
      <c r="J3448" s="161"/>
      <c r="K3448" s="161"/>
      <c r="L3448" s="161"/>
      <c r="M3448" s="161"/>
      <c r="N3448" s="171"/>
      <c r="O3448" s="171"/>
      <c r="P3448" s="171"/>
      <c r="Q3448" s="171"/>
      <c r="R3448" s="171"/>
      <c r="S3448" s="171"/>
      <c r="T3448" s="208" t="str">
        <f t="shared" si="540"/>
        <v>MISSING</v>
      </c>
      <c r="U3448" s="208" t="str">
        <f t="shared" si="541"/>
        <v>MISSING</v>
      </c>
      <c r="X3448" s="56">
        <f t="shared" si="542"/>
        <v>-99</v>
      </c>
      <c r="Y3448" s="56">
        <f t="shared" si="543"/>
        <v>-99</v>
      </c>
      <c r="Z3448" s="56">
        <f t="shared" si="544"/>
        <v>-99</v>
      </c>
      <c r="AA3448" s="56">
        <f t="shared" si="545"/>
        <v>-99</v>
      </c>
      <c r="AB3448" s="56">
        <f t="shared" si="546"/>
        <v>-99</v>
      </c>
      <c r="AC3448" s="56">
        <f t="shared" si="547"/>
        <v>-99</v>
      </c>
      <c r="AD3448" s="3"/>
      <c r="AE3448" s="82">
        <f>IF(D3448=1, 'adjustment factor'!$D$4, IF(D3448=-9,-999,IF(D3448="",-999,0)))</f>
        <v>-999</v>
      </c>
      <c r="AF3448" s="82">
        <f>IF(F3448=1, 'adjustment factor'!$D$5, IF(F3448=-9,-999,IF(F3448="",-999,0)))</f>
        <v>-999</v>
      </c>
      <c r="AG3448" s="82">
        <f>IF(E3448=1, 'adjustment factor'!$D$6, IF(E3448=-9,-999,IF(E3448="",-999,0)))</f>
        <v>-999</v>
      </c>
      <c r="AH3448" s="82">
        <f>IF(K3448&gt;=45,'adjustment factor'!$D$7,IF(K3448=-9,-1200,IF(K3448="",-1200,0)))</f>
        <v>-1200</v>
      </c>
      <c r="AI3448" s="82">
        <f>IF(L3448=1, 'adjustment factor'!$D$8, IF(L3448=-9,-999,IF(L3448="",-999,0)))</f>
        <v>-999</v>
      </c>
      <c r="AJ3448" s="82">
        <f>IF(AND(M3448&gt;=1,M3448&lt;=4),'adjustment factor'!$D$9,IF(M3448=-9,-999,IF(M3448=98,-999,IF(M3448=99,-999,IF(M3448="",-999,0)))))</f>
        <v>-999</v>
      </c>
      <c r="AK3448" s="82">
        <f>IF(H3448=1, 'adjustment factor'!$D$10, IF(H3448=-9,-999,IF(H3448="",-999,0)))</f>
        <v>-999</v>
      </c>
      <c r="AL3448" s="82">
        <f>IF(G3448=1, 'adjustment factor'!$D$11, IF(G3448=-9,-999,IF(G3448="",-999,0)))</f>
        <v>-999</v>
      </c>
      <c r="AM3448" s="82">
        <f>IF(I3448=1, 'adjustment factor'!$D$12, IF(I3448=-9,-999,IF(I3448="",-999,0)))</f>
        <v>-999</v>
      </c>
      <c r="AN3448" s="82">
        <f>IF(J3448=1, 'adjustment factor'!$D$13, IF(J3448=-9,-999,IF(J3448="",-999,0)))</f>
        <v>-999</v>
      </c>
      <c r="AO3448" s="82" t="str">
        <f t="shared" si="548"/>
        <v>-999</v>
      </c>
      <c r="AP3448" s="82" t="str">
        <f t="shared" si="549"/>
        <v>MISSING</v>
      </c>
    </row>
    <row r="3449" spans="2:42">
      <c r="B3449" s="207"/>
      <c r="C3449" s="35">
        <v>3445</v>
      </c>
      <c r="D3449" s="161"/>
      <c r="E3449" s="161"/>
      <c r="F3449" s="161"/>
      <c r="G3449" s="161"/>
      <c r="H3449" s="161"/>
      <c r="I3449" s="161"/>
      <c r="J3449" s="161"/>
      <c r="K3449" s="161"/>
      <c r="L3449" s="161"/>
      <c r="M3449" s="161"/>
      <c r="N3449" s="171"/>
      <c r="O3449" s="171"/>
      <c r="P3449" s="171"/>
      <c r="Q3449" s="171"/>
      <c r="R3449" s="171"/>
      <c r="S3449" s="171"/>
      <c r="T3449" s="208" t="str">
        <f t="shared" si="540"/>
        <v>MISSING</v>
      </c>
      <c r="U3449" s="208" t="str">
        <f t="shared" si="541"/>
        <v>MISSING</v>
      </c>
      <c r="X3449" s="56">
        <f t="shared" si="542"/>
        <v>-99</v>
      </c>
      <c r="Y3449" s="56">
        <f t="shared" si="543"/>
        <v>-99</v>
      </c>
      <c r="Z3449" s="56">
        <f t="shared" si="544"/>
        <v>-99</v>
      </c>
      <c r="AA3449" s="56">
        <f t="shared" si="545"/>
        <v>-99</v>
      </c>
      <c r="AB3449" s="56">
        <f t="shared" si="546"/>
        <v>-99</v>
      </c>
      <c r="AC3449" s="56">
        <f t="shared" si="547"/>
        <v>-99</v>
      </c>
      <c r="AD3449" s="3"/>
      <c r="AE3449" s="82">
        <f>IF(D3449=1, 'adjustment factor'!$D$4, IF(D3449=-9,-999,IF(D3449="",-999,0)))</f>
        <v>-999</v>
      </c>
      <c r="AF3449" s="82">
        <f>IF(F3449=1, 'adjustment factor'!$D$5, IF(F3449=-9,-999,IF(F3449="",-999,0)))</f>
        <v>-999</v>
      </c>
      <c r="AG3449" s="82">
        <f>IF(E3449=1, 'adjustment factor'!$D$6, IF(E3449=-9,-999,IF(E3449="",-999,0)))</f>
        <v>-999</v>
      </c>
      <c r="AH3449" s="82">
        <f>IF(K3449&gt;=45,'adjustment factor'!$D$7,IF(K3449=-9,-1200,IF(K3449="",-1200,0)))</f>
        <v>-1200</v>
      </c>
      <c r="AI3449" s="82">
        <f>IF(L3449=1, 'adjustment factor'!$D$8, IF(L3449=-9,-999,IF(L3449="",-999,0)))</f>
        <v>-999</v>
      </c>
      <c r="AJ3449" s="82">
        <f>IF(AND(M3449&gt;=1,M3449&lt;=4),'adjustment factor'!$D$9,IF(M3449=-9,-999,IF(M3449=98,-999,IF(M3449=99,-999,IF(M3449="",-999,0)))))</f>
        <v>-999</v>
      </c>
      <c r="AK3449" s="82">
        <f>IF(H3449=1, 'adjustment factor'!$D$10, IF(H3449=-9,-999,IF(H3449="",-999,0)))</f>
        <v>-999</v>
      </c>
      <c r="AL3449" s="82">
        <f>IF(G3449=1, 'adjustment factor'!$D$11, IF(G3449=-9,-999,IF(G3449="",-999,0)))</f>
        <v>-999</v>
      </c>
      <c r="AM3449" s="82">
        <f>IF(I3449=1, 'adjustment factor'!$D$12, IF(I3449=-9,-999,IF(I3449="",-999,0)))</f>
        <v>-999</v>
      </c>
      <c r="AN3449" s="82">
        <f>IF(J3449=1, 'adjustment factor'!$D$13, IF(J3449=-9,-999,IF(J3449="",-999,0)))</f>
        <v>-999</v>
      </c>
      <c r="AO3449" s="82" t="str">
        <f t="shared" si="548"/>
        <v>-999</v>
      </c>
      <c r="AP3449" s="82" t="str">
        <f t="shared" si="549"/>
        <v>MISSING</v>
      </c>
    </row>
    <row r="3450" spans="2:42">
      <c r="B3450" s="207"/>
      <c r="C3450" s="35">
        <v>3446</v>
      </c>
      <c r="D3450" s="161"/>
      <c r="E3450" s="161"/>
      <c r="F3450" s="161"/>
      <c r="G3450" s="161"/>
      <c r="H3450" s="161"/>
      <c r="I3450" s="161"/>
      <c r="J3450" s="161"/>
      <c r="K3450" s="161"/>
      <c r="L3450" s="161"/>
      <c r="M3450" s="161"/>
      <c r="N3450" s="171"/>
      <c r="O3450" s="171"/>
      <c r="P3450" s="171"/>
      <c r="Q3450" s="171"/>
      <c r="R3450" s="171"/>
      <c r="S3450" s="171"/>
      <c r="T3450" s="208" t="str">
        <f t="shared" si="540"/>
        <v>MISSING</v>
      </c>
      <c r="U3450" s="208" t="str">
        <f t="shared" si="541"/>
        <v>MISSING</v>
      </c>
      <c r="X3450" s="56">
        <f t="shared" si="542"/>
        <v>-99</v>
      </c>
      <c r="Y3450" s="56">
        <f t="shared" si="543"/>
        <v>-99</v>
      </c>
      <c r="Z3450" s="56">
        <f t="shared" si="544"/>
        <v>-99</v>
      </c>
      <c r="AA3450" s="56">
        <f t="shared" si="545"/>
        <v>-99</v>
      </c>
      <c r="AB3450" s="56">
        <f t="shared" si="546"/>
        <v>-99</v>
      </c>
      <c r="AC3450" s="56">
        <f t="shared" si="547"/>
        <v>-99</v>
      </c>
      <c r="AD3450" s="3"/>
      <c r="AE3450" s="82">
        <f>IF(D3450=1, 'adjustment factor'!$D$4, IF(D3450=-9,-999,IF(D3450="",-999,0)))</f>
        <v>-999</v>
      </c>
      <c r="AF3450" s="82">
        <f>IF(F3450=1, 'adjustment factor'!$D$5, IF(F3450=-9,-999,IF(F3450="",-999,0)))</f>
        <v>-999</v>
      </c>
      <c r="AG3450" s="82">
        <f>IF(E3450=1, 'adjustment factor'!$D$6, IF(E3450=-9,-999,IF(E3450="",-999,0)))</f>
        <v>-999</v>
      </c>
      <c r="AH3450" s="82">
        <f>IF(K3450&gt;=45,'adjustment factor'!$D$7,IF(K3450=-9,-1200,IF(K3450="",-1200,0)))</f>
        <v>-1200</v>
      </c>
      <c r="AI3450" s="82">
        <f>IF(L3450=1, 'adjustment factor'!$D$8, IF(L3450=-9,-999,IF(L3450="",-999,0)))</f>
        <v>-999</v>
      </c>
      <c r="AJ3450" s="82">
        <f>IF(AND(M3450&gt;=1,M3450&lt;=4),'adjustment factor'!$D$9,IF(M3450=-9,-999,IF(M3450=98,-999,IF(M3450=99,-999,IF(M3450="",-999,0)))))</f>
        <v>-999</v>
      </c>
      <c r="AK3450" s="82">
        <f>IF(H3450=1, 'adjustment factor'!$D$10, IF(H3450=-9,-999,IF(H3450="",-999,0)))</f>
        <v>-999</v>
      </c>
      <c r="AL3450" s="82">
        <f>IF(G3450=1, 'adjustment factor'!$D$11, IF(G3450=-9,-999,IF(G3450="",-999,0)))</f>
        <v>-999</v>
      </c>
      <c r="AM3450" s="82">
        <f>IF(I3450=1, 'adjustment factor'!$D$12, IF(I3450=-9,-999,IF(I3450="",-999,0)))</f>
        <v>-999</v>
      </c>
      <c r="AN3450" s="82">
        <f>IF(J3450=1, 'adjustment factor'!$D$13, IF(J3450=-9,-999,IF(J3450="",-999,0)))</f>
        <v>-999</v>
      </c>
      <c r="AO3450" s="82" t="str">
        <f t="shared" si="548"/>
        <v>-999</v>
      </c>
      <c r="AP3450" s="82" t="str">
        <f t="shared" si="549"/>
        <v>MISSING</v>
      </c>
    </row>
    <row r="3451" spans="2:42">
      <c r="B3451" s="207"/>
      <c r="C3451" s="35">
        <v>3447</v>
      </c>
      <c r="D3451" s="161"/>
      <c r="E3451" s="161"/>
      <c r="F3451" s="161"/>
      <c r="G3451" s="161"/>
      <c r="H3451" s="161"/>
      <c r="I3451" s="161"/>
      <c r="J3451" s="161"/>
      <c r="K3451" s="161"/>
      <c r="L3451" s="161"/>
      <c r="M3451" s="161"/>
      <c r="N3451" s="171"/>
      <c r="O3451" s="171"/>
      <c r="P3451" s="171"/>
      <c r="Q3451" s="171"/>
      <c r="R3451" s="171"/>
      <c r="S3451" s="171"/>
      <c r="T3451" s="208" t="str">
        <f t="shared" si="540"/>
        <v>MISSING</v>
      </c>
      <c r="U3451" s="208" t="str">
        <f t="shared" si="541"/>
        <v>MISSING</v>
      </c>
      <c r="X3451" s="56">
        <f t="shared" si="542"/>
        <v>-99</v>
      </c>
      <c r="Y3451" s="56">
        <f t="shared" si="543"/>
        <v>-99</v>
      </c>
      <c r="Z3451" s="56">
        <f t="shared" si="544"/>
        <v>-99</v>
      </c>
      <c r="AA3451" s="56">
        <f t="shared" si="545"/>
        <v>-99</v>
      </c>
      <c r="AB3451" s="56">
        <f t="shared" si="546"/>
        <v>-99</v>
      </c>
      <c r="AC3451" s="56">
        <f t="shared" si="547"/>
        <v>-99</v>
      </c>
      <c r="AD3451" s="3"/>
      <c r="AE3451" s="82">
        <f>IF(D3451=1, 'adjustment factor'!$D$4, IF(D3451=-9,-999,IF(D3451="",-999,0)))</f>
        <v>-999</v>
      </c>
      <c r="AF3451" s="82">
        <f>IF(F3451=1, 'adjustment factor'!$D$5, IF(F3451=-9,-999,IF(F3451="",-999,0)))</f>
        <v>-999</v>
      </c>
      <c r="AG3451" s="82">
        <f>IF(E3451=1, 'adjustment factor'!$D$6, IF(E3451=-9,-999,IF(E3451="",-999,0)))</f>
        <v>-999</v>
      </c>
      <c r="AH3451" s="82">
        <f>IF(K3451&gt;=45,'adjustment factor'!$D$7,IF(K3451=-9,-1200,IF(K3451="",-1200,0)))</f>
        <v>-1200</v>
      </c>
      <c r="AI3451" s="82">
        <f>IF(L3451=1, 'adjustment factor'!$D$8, IF(L3451=-9,-999,IF(L3451="",-999,0)))</f>
        <v>-999</v>
      </c>
      <c r="AJ3451" s="82">
        <f>IF(AND(M3451&gt;=1,M3451&lt;=4),'adjustment factor'!$D$9,IF(M3451=-9,-999,IF(M3451=98,-999,IF(M3451=99,-999,IF(M3451="",-999,0)))))</f>
        <v>-999</v>
      </c>
      <c r="AK3451" s="82">
        <f>IF(H3451=1, 'adjustment factor'!$D$10, IF(H3451=-9,-999,IF(H3451="",-999,0)))</f>
        <v>-999</v>
      </c>
      <c r="AL3451" s="82">
        <f>IF(G3451=1, 'adjustment factor'!$D$11, IF(G3451=-9,-999,IF(G3451="",-999,0)))</f>
        <v>-999</v>
      </c>
      <c r="AM3451" s="82">
        <f>IF(I3451=1, 'adjustment factor'!$D$12, IF(I3451=-9,-999,IF(I3451="",-999,0)))</f>
        <v>-999</v>
      </c>
      <c r="AN3451" s="82">
        <f>IF(J3451=1, 'adjustment factor'!$D$13, IF(J3451=-9,-999,IF(J3451="",-999,0)))</f>
        <v>-999</v>
      </c>
      <c r="AO3451" s="82" t="str">
        <f t="shared" si="548"/>
        <v>-999</v>
      </c>
      <c r="AP3451" s="82" t="str">
        <f t="shared" si="549"/>
        <v>MISSING</v>
      </c>
    </row>
    <row r="3452" spans="2:42">
      <c r="B3452" s="207"/>
      <c r="C3452" s="35">
        <v>3448</v>
      </c>
      <c r="D3452" s="161"/>
      <c r="E3452" s="161"/>
      <c r="F3452" s="161"/>
      <c r="G3452" s="161"/>
      <c r="H3452" s="161"/>
      <c r="I3452" s="161"/>
      <c r="J3452" s="161"/>
      <c r="K3452" s="161"/>
      <c r="L3452" s="161"/>
      <c r="M3452" s="161"/>
      <c r="N3452" s="171"/>
      <c r="O3452" s="171"/>
      <c r="P3452" s="171"/>
      <c r="Q3452" s="171"/>
      <c r="R3452" s="171"/>
      <c r="S3452" s="171"/>
      <c r="T3452" s="208" t="str">
        <f t="shared" si="540"/>
        <v>MISSING</v>
      </c>
      <c r="U3452" s="208" t="str">
        <f t="shared" si="541"/>
        <v>MISSING</v>
      </c>
      <c r="X3452" s="56">
        <f t="shared" si="542"/>
        <v>-99</v>
      </c>
      <c r="Y3452" s="56">
        <f t="shared" si="543"/>
        <v>-99</v>
      </c>
      <c r="Z3452" s="56">
        <f t="shared" si="544"/>
        <v>-99</v>
      </c>
      <c r="AA3452" s="56">
        <f t="shared" si="545"/>
        <v>-99</v>
      </c>
      <c r="AB3452" s="56">
        <f t="shared" si="546"/>
        <v>-99</v>
      </c>
      <c r="AC3452" s="56">
        <f t="shared" si="547"/>
        <v>-99</v>
      </c>
      <c r="AD3452" s="3"/>
      <c r="AE3452" s="82">
        <f>IF(D3452=1, 'adjustment factor'!$D$4, IF(D3452=-9,-999,IF(D3452="",-999,0)))</f>
        <v>-999</v>
      </c>
      <c r="AF3452" s="82">
        <f>IF(F3452=1, 'adjustment factor'!$D$5, IF(F3452=-9,-999,IF(F3452="",-999,0)))</f>
        <v>-999</v>
      </c>
      <c r="AG3452" s="82">
        <f>IF(E3452=1, 'adjustment factor'!$D$6, IF(E3452=-9,-999,IF(E3452="",-999,0)))</f>
        <v>-999</v>
      </c>
      <c r="AH3452" s="82">
        <f>IF(K3452&gt;=45,'adjustment factor'!$D$7,IF(K3452=-9,-1200,IF(K3452="",-1200,0)))</f>
        <v>-1200</v>
      </c>
      <c r="AI3452" s="82">
        <f>IF(L3452=1, 'adjustment factor'!$D$8, IF(L3452=-9,-999,IF(L3452="",-999,0)))</f>
        <v>-999</v>
      </c>
      <c r="AJ3452" s="82">
        <f>IF(AND(M3452&gt;=1,M3452&lt;=4),'adjustment factor'!$D$9,IF(M3452=-9,-999,IF(M3452=98,-999,IF(M3452=99,-999,IF(M3452="",-999,0)))))</f>
        <v>-999</v>
      </c>
      <c r="AK3452" s="82">
        <f>IF(H3452=1, 'adjustment factor'!$D$10, IF(H3452=-9,-999,IF(H3452="",-999,0)))</f>
        <v>-999</v>
      </c>
      <c r="AL3452" s="82">
        <f>IF(G3452=1, 'adjustment factor'!$D$11, IF(G3452=-9,-999,IF(G3452="",-999,0)))</f>
        <v>-999</v>
      </c>
      <c r="AM3452" s="82">
        <f>IF(I3452=1, 'adjustment factor'!$D$12, IF(I3452=-9,-999,IF(I3452="",-999,0)))</f>
        <v>-999</v>
      </c>
      <c r="AN3452" s="82">
        <f>IF(J3452=1, 'adjustment factor'!$D$13, IF(J3452=-9,-999,IF(J3452="",-999,0)))</f>
        <v>-999</v>
      </c>
      <c r="AO3452" s="82" t="str">
        <f t="shared" si="548"/>
        <v>-999</v>
      </c>
      <c r="AP3452" s="82" t="str">
        <f t="shared" si="549"/>
        <v>MISSING</v>
      </c>
    </row>
    <row r="3453" spans="2:42">
      <c r="B3453" s="207"/>
      <c r="C3453" s="35">
        <v>3449</v>
      </c>
      <c r="D3453" s="161"/>
      <c r="E3453" s="161"/>
      <c r="F3453" s="161"/>
      <c r="G3453" s="161"/>
      <c r="H3453" s="161"/>
      <c r="I3453" s="161"/>
      <c r="J3453" s="161"/>
      <c r="K3453" s="161"/>
      <c r="L3453" s="161"/>
      <c r="M3453" s="161"/>
      <c r="N3453" s="171"/>
      <c r="O3453" s="171"/>
      <c r="P3453" s="171"/>
      <c r="Q3453" s="171"/>
      <c r="R3453" s="171"/>
      <c r="S3453" s="171"/>
      <c r="T3453" s="208" t="str">
        <f t="shared" si="540"/>
        <v>MISSING</v>
      </c>
      <c r="U3453" s="208" t="str">
        <f t="shared" si="541"/>
        <v>MISSING</v>
      </c>
      <c r="X3453" s="56">
        <f t="shared" si="542"/>
        <v>-99</v>
      </c>
      <c r="Y3453" s="56">
        <f t="shared" si="543"/>
        <v>-99</v>
      </c>
      <c r="Z3453" s="56">
        <f t="shared" si="544"/>
        <v>-99</v>
      </c>
      <c r="AA3453" s="56">
        <f t="shared" si="545"/>
        <v>-99</v>
      </c>
      <c r="AB3453" s="56">
        <f t="shared" si="546"/>
        <v>-99</v>
      </c>
      <c r="AC3453" s="56">
        <f t="shared" si="547"/>
        <v>-99</v>
      </c>
      <c r="AD3453" s="3"/>
      <c r="AE3453" s="82">
        <f>IF(D3453=1, 'adjustment factor'!$D$4, IF(D3453=-9,-999,IF(D3453="",-999,0)))</f>
        <v>-999</v>
      </c>
      <c r="AF3453" s="82">
        <f>IF(F3453=1, 'adjustment factor'!$D$5, IF(F3453=-9,-999,IF(F3453="",-999,0)))</f>
        <v>-999</v>
      </c>
      <c r="AG3453" s="82">
        <f>IF(E3453=1, 'adjustment factor'!$D$6, IF(E3453=-9,-999,IF(E3453="",-999,0)))</f>
        <v>-999</v>
      </c>
      <c r="AH3453" s="82">
        <f>IF(K3453&gt;=45,'adjustment factor'!$D$7,IF(K3453=-9,-1200,IF(K3453="",-1200,0)))</f>
        <v>-1200</v>
      </c>
      <c r="AI3453" s="82">
        <f>IF(L3453=1, 'adjustment factor'!$D$8, IF(L3453=-9,-999,IF(L3453="",-999,0)))</f>
        <v>-999</v>
      </c>
      <c r="AJ3453" s="82">
        <f>IF(AND(M3453&gt;=1,M3453&lt;=4),'adjustment factor'!$D$9,IF(M3453=-9,-999,IF(M3453=98,-999,IF(M3453=99,-999,IF(M3453="",-999,0)))))</f>
        <v>-999</v>
      </c>
      <c r="AK3453" s="82">
        <f>IF(H3453=1, 'adjustment factor'!$D$10, IF(H3453=-9,-999,IF(H3453="",-999,0)))</f>
        <v>-999</v>
      </c>
      <c r="AL3453" s="82">
        <f>IF(G3453=1, 'adjustment factor'!$D$11, IF(G3453=-9,-999,IF(G3453="",-999,0)))</f>
        <v>-999</v>
      </c>
      <c r="AM3453" s="82">
        <f>IF(I3453=1, 'adjustment factor'!$D$12, IF(I3453=-9,-999,IF(I3453="",-999,0)))</f>
        <v>-999</v>
      </c>
      <c r="AN3453" s="82">
        <f>IF(J3453=1, 'adjustment factor'!$D$13, IF(J3453=-9,-999,IF(J3453="",-999,0)))</f>
        <v>-999</v>
      </c>
      <c r="AO3453" s="82" t="str">
        <f t="shared" si="548"/>
        <v>-999</v>
      </c>
      <c r="AP3453" s="82" t="str">
        <f t="shared" si="549"/>
        <v>MISSING</v>
      </c>
    </row>
    <row r="3454" spans="2:42">
      <c r="B3454" s="207"/>
      <c r="C3454" s="35">
        <v>3450</v>
      </c>
      <c r="D3454" s="161"/>
      <c r="E3454" s="161"/>
      <c r="F3454" s="161"/>
      <c r="G3454" s="161"/>
      <c r="H3454" s="161"/>
      <c r="I3454" s="161"/>
      <c r="J3454" s="161"/>
      <c r="K3454" s="161"/>
      <c r="L3454" s="161"/>
      <c r="M3454" s="161"/>
      <c r="N3454" s="171"/>
      <c r="O3454" s="171"/>
      <c r="P3454" s="171"/>
      <c r="Q3454" s="171"/>
      <c r="R3454" s="171"/>
      <c r="S3454" s="171"/>
      <c r="T3454" s="208" t="str">
        <f t="shared" si="540"/>
        <v>MISSING</v>
      </c>
      <c r="U3454" s="208" t="str">
        <f t="shared" si="541"/>
        <v>MISSING</v>
      </c>
      <c r="X3454" s="56">
        <f t="shared" si="542"/>
        <v>-99</v>
      </c>
      <c r="Y3454" s="56">
        <f t="shared" si="543"/>
        <v>-99</v>
      </c>
      <c r="Z3454" s="56">
        <f t="shared" si="544"/>
        <v>-99</v>
      </c>
      <c r="AA3454" s="56">
        <f t="shared" si="545"/>
        <v>-99</v>
      </c>
      <c r="AB3454" s="56">
        <f t="shared" si="546"/>
        <v>-99</v>
      </c>
      <c r="AC3454" s="56">
        <f t="shared" si="547"/>
        <v>-99</v>
      </c>
      <c r="AD3454" s="3"/>
      <c r="AE3454" s="82">
        <f>IF(D3454=1, 'adjustment factor'!$D$4, IF(D3454=-9,-999,IF(D3454="",-999,0)))</f>
        <v>-999</v>
      </c>
      <c r="AF3454" s="82">
        <f>IF(F3454=1, 'adjustment factor'!$D$5, IF(F3454=-9,-999,IF(F3454="",-999,0)))</f>
        <v>-999</v>
      </c>
      <c r="AG3454" s="82">
        <f>IF(E3454=1, 'adjustment factor'!$D$6, IF(E3454=-9,-999,IF(E3454="",-999,0)))</f>
        <v>-999</v>
      </c>
      <c r="AH3454" s="82">
        <f>IF(K3454&gt;=45,'adjustment factor'!$D$7,IF(K3454=-9,-1200,IF(K3454="",-1200,0)))</f>
        <v>-1200</v>
      </c>
      <c r="AI3454" s="82">
        <f>IF(L3454=1, 'adjustment factor'!$D$8, IF(L3454=-9,-999,IF(L3454="",-999,0)))</f>
        <v>-999</v>
      </c>
      <c r="AJ3454" s="82">
        <f>IF(AND(M3454&gt;=1,M3454&lt;=4),'adjustment factor'!$D$9,IF(M3454=-9,-999,IF(M3454=98,-999,IF(M3454=99,-999,IF(M3454="",-999,0)))))</f>
        <v>-999</v>
      </c>
      <c r="AK3454" s="82">
        <f>IF(H3454=1, 'adjustment factor'!$D$10, IF(H3454=-9,-999,IF(H3454="",-999,0)))</f>
        <v>-999</v>
      </c>
      <c r="AL3454" s="82">
        <f>IF(G3454=1, 'adjustment factor'!$D$11, IF(G3454=-9,-999,IF(G3454="",-999,0)))</f>
        <v>-999</v>
      </c>
      <c r="AM3454" s="82">
        <f>IF(I3454=1, 'adjustment factor'!$D$12, IF(I3454=-9,-999,IF(I3454="",-999,0)))</f>
        <v>-999</v>
      </c>
      <c r="AN3454" s="82">
        <f>IF(J3454=1, 'adjustment factor'!$D$13, IF(J3454=-9,-999,IF(J3454="",-999,0)))</f>
        <v>-999</v>
      </c>
      <c r="AO3454" s="82" t="str">
        <f t="shared" si="548"/>
        <v>-999</v>
      </c>
      <c r="AP3454" s="82" t="str">
        <f t="shared" si="549"/>
        <v>MISSING</v>
      </c>
    </row>
    <row r="3455" spans="2:42">
      <c r="B3455" s="207"/>
      <c r="C3455" s="35">
        <v>3451</v>
      </c>
      <c r="D3455" s="161"/>
      <c r="E3455" s="161"/>
      <c r="F3455" s="161"/>
      <c r="G3455" s="161"/>
      <c r="H3455" s="161"/>
      <c r="I3455" s="161"/>
      <c r="J3455" s="161"/>
      <c r="K3455" s="161"/>
      <c r="L3455" s="161"/>
      <c r="M3455" s="161"/>
      <c r="N3455" s="171"/>
      <c r="O3455" s="171"/>
      <c r="P3455" s="171"/>
      <c r="Q3455" s="171"/>
      <c r="R3455" s="171"/>
      <c r="S3455" s="171"/>
      <c r="T3455" s="208" t="str">
        <f t="shared" si="540"/>
        <v>MISSING</v>
      </c>
      <c r="U3455" s="208" t="str">
        <f t="shared" si="541"/>
        <v>MISSING</v>
      </c>
      <c r="X3455" s="56">
        <f t="shared" si="542"/>
        <v>-99</v>
      </c>
      <c r="Y3455" s="56">
        <f t="shared" si="543"/>
        <v>-99</v>
      </c>
      <c r="Z3455" s="56">
        <f t="shared" si="544"/>
        <v>-99</v>
      </c>
      <c r="AA3455" s="56">
        <f t="shared" si="545"/>
        <v>-99</v>
      </c>
      <c r="AB3455" s="56">
        <f t="shared" si="546"/>
        <v>-99</v>
      </c>
      <c r="AC3455" s="56">
        <f t="shared" si="547"/>
        <v>-99</v>
      </c>
      <c r="AD3455" s="3"/>
      <c r="AE3455" s="82">
        <f>IF(D3455=1, 'adjustment factor'!$D$4, IF(D3455=-9,-999,IF(D3455="",-999,0)))</f>
        <v>-999</v>
      </c>
      <c r="AF3455" s="82">
        <f>IF(F3455=1, 'adjustment factor'!$D$5, IF(F3455=-9,-999,IF(F3455="",-999,0)))</f>
        <v>-999</v>
      </c>
      <c r="AG3455" s="82">
        <f>IF(E3455=1, 'adjustment factor'!$D$6, IF(E3455=-9,-999,IF(E3455="",-999,0)))</f>
        <v>-999</v>
      </c>
      <c r="AH3455" s="82">
        <f>IF(K3455&gt;=45,'adjustment factor'!$D$7,IF(K3455=-9,-1200,IF(K3455="",-1200,0)))</f>
        <v>-1200</v>
      </c>
      <c r="AI3455" s="82">
        <f>IF(L3455=1, 'adjustment factor'!$D$8, IF(L3455=-9,-999,IF(L3455="",-999,0)))</f>
        <v>-999</v>
      </c>
      <c r="AJ3455" s="82">
        <f>IF(AND(M3455&gt;=1,M3455&lt;=4),'adjustment factor'!$D$9,IF(M3455=-9,-999,IF(M3455=98,-999,IF(M3455=99,-999,IF(M3455="",-999,0)))))</f>
        <v>-999</v>
      </c>
      <c r="AK3455" s="82">
        <f>IF(H3455=1, 'adjustment factor'!$D$10, IF(H3455=-9,-999,IF(H3455="",-999,0)))</f>
        <v>-999</v>
      </c>
      <c r="AL3455" s="82">
        <f>IF(G3455=1, 'adjustment factor'!$D$11, IF(G3455=-9,-999,IF(G3455="",-999,0)))</f>
        <v>-999</v>
      </c>
      <c r="AM3455" s="82">
        <f>IF(I3455=1, 'adjustment factor'!$D$12, IF(I3455=-9,-999,IF(I3455="",-999,0)))</f>
        <v>-999</v>
      </c>
      <c r="AN3455" s="82">
        <f>IF(J3455=1, 'adjustment factor'!$D$13, IF(J3455=-9,-999,IF(J3455="",-999,0)))</f>
        <v>-999</v>
      </c>
      <c r="AO3455" s="82" t="str">
        <f t="shared" si="548"/>
        <v>-999</v>
      </c>
      <c r="AP3455" s="82" t="str">
        <f t="shared" si="549"/>
        <v>MISSING</v>
      </c>
    </row>
    <row r="3456" spans="2:42">
      <c r="B3456" s="207"/>
      <c r="C3456" s="35">
        <v>3452</v>
      </c>
      <c r="D3456" s="161"/>
      <c r="E3456" s="161"/>
      <c r="F3456" s="161"/>
      <c r="G3456" s="161"/>
      <c r="H3456" s="161"/>
      <c r="I3456" s="161"/>
      <c r="J3456" s="161"/>
      <c r="K3456" s="161"/>
      <c r="L3456" s="161"/>
      <c r="M3456" s="161"/>
      <c r="N3456" s="171"/>
      <c r="O3456" s="171"/>
      <c r="P3456" s="171"/>
      <c r="Q3456" s="171"/>
      <c r="R3456" s="171"/>
      <c r="S3456" s="171"/>
      <c r="T3456" s="208" t="str">
        <f t="shared" si="540"/>
        <v>MISSING</v>
      </c>
      <c r="U3456" s="208" t="str">
        <f t="shared" si="541"/>
        <v>MISSING</v>
      </c>
      <c r="X3456" s="56">
        <f t="shared" si="542"/>
        <v>-99</v>
      </c>
      <c r="Y3456" s="56">
        <f t="shared" si="543"/>
        <v>-99</v>
      </c>
      <c r="Z3456" s="56">
        <f t="shared" si="544"/>
        <v>-99</v>
      </c>
      <c r="AA3456" s="56">
        <f t="shared" si="545"/>
        <v>-99</v>
      </c>
      <c r="AB3456" s="56">
        <f t="shared" si="546"/>
        <v>-99</v>
      </c>
      <c r="AC3456" s="56">
        <f t="shared" si="547"/>
        <v>-99</v>
      </c>
      <c r="AD3456" s="3"/>
      <c r="AE3456" s="82">
        <f>IF(D3456=1, 'adjustment factor'!$D$4, IF(D3456=-9,-999,IF(D3456="",-999,0)))</f>
        <v>-999</v>
      </c>
      <c r="AF3456" s="82">
        <f>IF(F3456=1, 'adjustment factor'!$D$5, IF(F3456=-9,-999,IF(F3456="",-999,0)))</f>
        <v>-999</v>
      </c>
      <c r="AG3456" s="82">
        <f>IF(E3456=1, 'adjustment factor'!$D$6, IF(E3456=-9,-999,IF(E3456="",-999,0)))</f>
        <v>-999</v>
      </c>
      <c r="AH3456" s="82">
        <f>IF(K3456&gt;=45,'adjustment factor'!$D$7,IF(K3456=-9,-1200,IF(K3456="",-1200,0)))</f>
        <v>-1200</v>
      </c>
      <c r="AI3456" s="82">
        <f>IF(L3456=1, 'adjustment factor'!$D$8, IF(L3456=-9,-999,IF(L3456="",-999,0)))</f>
        <v>-999</v>
      </c>
      <c r="AJ3456" s="82">
        <f>IF(AND(M3456&gt;=1,M3456&lt;=4),'adjustment factor'!$D$9,IF(M3456=-9,-999,IF(M3456=98,-999,IF(M3456=99,-999,IF(M3456="",-999,0)))))</f>
        <v>-999</v>
      </c>
      <c r="AK3456" s="82">
        <f>IF(H3456=1, 'adjustment factor'!$D$10, IF(H3456=-9,-999,IF(H3456="",-999,0)))</f>
        <v>-999</v>
      </c>
      <c r="AL3456" s="82">
        <f>IF(G3456=1, 'adjustment factor'!$D$11, IF(G3456=-9,-999,IF(G3456="",-999,0)))</f>
        <v>-999</v>
      </c>
      <c r="AM3456" s="82">
        <f>IF(I3456=1, 'adjustment factor'!$D$12, IF(I3456=-9,-999,IF(I3456="",-999,0)))</f>
        <v>-999</v>
      </c>
      <c r="AN3456" s="82">
        <f>IF(J3456=1, 'adjustment factor'!$D$13, IF(J3456=-9,-999,IF(J3456="",-999,0)))</f>
        <v>-999</v>
      </c>
      <c r="AO3456" s="82" t="str">
        <f t="shared" si="548"/>
        <v>-999</v>
      </c>
      <c r="AP3456" s="82" t="str">
        <f t="shared" si="549"/>
        <v>MISSING</v>
      </c>
    </row>
    <row r="3457" spans="2:42">
      <c r="B3457" s="207"/>
      <c r="C3457" s="35">
        <v>3453</v>
      </c>
      <c r="D3457" s="161"/>
      <c r="E3457" s="161"/>
      <c r="F3457" s="161"/>
      <c r="G3457" s="161"/>
      <c r="H3457" s="161"/>
      <c r="I3457" s="161"/>
      <c r="J3457" s="161"/>
      <c r="K3457" s="161"/>
      <c r="L3457" s="161"/>
      <c r="M3457" s="161"/>
      <c r="N3457" s="171"/>
      <c r="O3457" s="171"/>
      <c r="P3457" s="171"/>
      <c r="Q3457" s="171"/>
      <c r="R3457" s="171"/>
      <c r="S3457" s="171"/>
      <c r="T3457" s="208" t="str">
        <f t="shared" si="540"/>
        <v>MISSING</v>
      </c>
      <c r="U3457" s="208" t="str">
        <f t="shared" si="541"/>
        <v>MISSING</v>
      </c>
      <c r="X3457" s="56">
        <f t="shared" si="542"/>
        <v>-99</v>
      </c>
      <c r="Y3457" s="56">
        <f t="shared" si="543"/>
        <v>-99</v>
      </c>
      <c r="Z3457" s="56">
        <f t="shared" si="544"/>
        <v>-99</v>
      </c>
      <c r="AA3457" s="56">
        <f t="shared" si="545"/>
        <v>-99</v>
      </c>
      <c r="AB3457" s="56">
        <f t="shared" si="546"/>
        <v>-99</v>
      </c>
      <c r="AC3457" s="56">
        <f t="shared" si="547"/>
        <v>-99</v>
      </c>
      <c r="AD3457" s="3"/>
      <c r="AE3457" s="82">
        <f>IF(D3457=1, 'adjustment factor'!$D$4, IF(D3457=-9,-999,IF(D3457="",-999,0)))</f>
        <v>-999</v>
      </c>
      <c r="AF3457" s="82">
        <f>IF(F3457=1, 'adjustment factor'!$D$5, IF(F3457=-9,-999,IF(F3457="",-999,0)))</f>
        <v>-999</v>
      </c>
      <c r="AG3457" s="82">
        <f>IF(E3457=1, 'adjustment factor'!$D$6, IF(E3457=-9,-999,IF(E3457="",-999,0)))</f>
        <v>-999</v>
      </c>
      <c r="AH3457" s="82">
        <f>IF(K3457&gt;=45,'adjustment factor'!$D$7,IF(K3457=-9,-1200,IF(K3457="",-1200,0)))</f>
        <v>-1200</v>
      </c>
      <c r="AI3457" s="82">
        <f>IF(L3457=1, 'adjustment factor'!$D$8, IF(L3457=-9,-999,IF(L3457="",-999,0)))</f>
        <v>-999</v>
      </c>
      <c r="AJ3457" s="82">
        <f>IF(AND(M3457&gt;=1,M3457&lt;=4),'adjustment factor'!$D$9,IF(M3457=-9,-999,IF(M3457=98,-999,IF(M3457=99,-999,IF(M3457="",-999,0)))))</f>
        <v>-999</v>
      </c>
      <c r="AK3457" s="82">
        <f>IF(H3457=1, 'adjustment factor'!$D$10, IF(H3457=-9,-999,IF(H3457="",-999,0)))</f>
        <v>-999</v>
      </c>
      <c r="AL3457" s="82">
        <f>IF(G3457=1, 'adjustment factor'!$D$11, IF(G3457=-9,-999,IF(G3457="",-999,0)))</f>
        <v>-999</v>
      </c>
      <c r="AM3457" s="82">
        <f>IF(I3457=1, 'adjustment factor'!$D$12, IF(I3457=-9,-999,IF(I3457="",-999,0)))</f>
        <v>-999</v>
      </c>
      <c r="AN3457" s="82">
        <f>IF(J3457=1, 'adjustment factor'!$D$13, IF(J3457=-9,-999,IF(J3457="",-999,0)))</f>
        <v>-999</v>
      </c>
      <c r="AO3457" s="82" t="str">
        <f t="shared" si="548"/>
        <v>-999</v>
      </c>
      <c r="AP3457" s="82" t="str">
        <f t="shared" si="549"/>
        <v>MISSING</v>
      </c>
    </row>
    <row r="3458" spans="2:42">
      <c r="B3458" s="207"/>
      <c r="C3458" s="35">
        <v>3454</v>
      </c>
      <c r="D3458" s="161"/>
      <c r="E3458" s="161"/>
      <c r="F3458" s="161"/>
      <c r="G3458" s="161"/>
      <c r="H3458" s="161"/>
      <c r="I3458" s="161"/>
      <c r="J3458" s="161"/>
      <c r="K3458" s="161"/>
      <c r="L3458" s="161"/>
      <c r="M3458" s="161"/>
      <c r="N3458" s="171"/>
      <c r="O3458" s="171"/>
      <c r="P3458" s="171"/>
      <c r="Q3458" s="171"/>
      <c r="R3458" s="171"/>
      <c r="S3458" s="171"/>
      <c r="T3458" s="208" t="str">
        <f t="shared" si="540"/>
        <v>MISSING</v>
      </c>
      <c r="U3458" s="208" t="str">
        <f t="shared" si="541"/>
        <v>MISSING</v>
      </c>
      <c r="X3458" s="56">
        <f t="shared" si="542"/>
        <v>-99</v>
      </c>
      <c r="Y3458" s="56">
        <f t="shared" si="543"/>
        <v>-99</v>
      </c>
      <c r="Z3458" s="56">
        <f t="shared" si="544"/>
        <v>-99</v>
      </c>
      <c r="AA3458" s="56">
        <f t="shared" si="545"/>
        <v>-99</v>
      </c>
      <c r="AB3458" s="56">
        <f t="shared" si="546"/>
        <v>-99</v>
      </c>
      <c r="AC3458" s="56">
        <f t="shared" si="547"/>
        <v>-99</v>
      </c>
      <c r="AD3458" s="3"/>
      <c r="AE3458" s="82">
        <f>IF(D3458=1, 'adjustment factor'!$D$4, IF(D3458=-9,-999,IF(D3458="",-999,0)))</f>
        <v>-999</v>
      </c>
      <c r="AF3458" s="82">
        <f>IF(F3458=1, 'adjustment factor'!$D$5, IF(F3458=-9,-999,IF(F3458="",-999,0)))</f>
        <v>-999</v>
      </c>
      <c r="AG3458" s="82">
        <f>IF(E3458=1, 'adjustment factor'!$D$6, IF(E3458=-9,-999,IF(E3458="",-999,0)))</f>
        <v>-999</v>
      </c>
      <c r="AH3458" s="82">
        <f>IF(K3458&gt;=45,'adjustment factor'!$D$7,IF(K3458=-9,-1200,IF(K3458="",-1200,0)))</f>
        <v>-1200</v>
      </c>
      <c r="AI3458" s="82">
        <f>IF(L3458=1, 'adjustment factor'!$D$8, IF(L3458=-9,-999,IF(L3458="",-999,0)))</f>
        <v>-999</v>
      </c>
      <c r="AJ3458" s="82">
        <f>IF(AND(M3458&gt;=1,M3458&lt;=4),'adjustment factor'!$D$9,IF(M3458=-9,-999,IF(M3458=98,-999,IF(M3458=99,-999,IF(M3458="",-999,0)))))</f>
        <v>-999</v>
      </c>
      <c r="AK3458" s="82">
        <f>IF(H3458=1, 'adjustment factor'!$D$10, IF(H3458=-9,-999,IF(H3458="",-999,0)))</f>
        <v>-999</v>
      </c>
      <c r="AL3458" s="82">
        <f>IF(G3458=1, 'adjustment factor'!$D$11, IF(G3458=-9,-999,IF(G3458="",-999,0)))</f>
        <v>-999</v>
      </c>
      <c r="AM3458" s="82">
        <f>IF(I3458=1, 'adjustment factor'!$D$12, IF(I3458=-9,-999,IF(I3458="",-999,0)))</f>
        <v>-999</v>
      </c>
      <c r="AN3458" s="82">
        <f>IF(J3458=1, 'adjustment factor'!$D$13, IF(J3458=-9,-999,IF(J3458="",-999,0)))</f>
        <v>-999</v>
      </c>
      <c r="AO3458" s="82" t="str">
        <f t="shared" si="548"/>
        <v>-999</v>
      </c>
      <c r="AP3458" s="82" t="str">
        <f t="shared" si="549"/>
        <v>MISSING</v>
      </c>
    </row>
    <row r="3459" spans="2:42">
      <c r="B3459" s="207"/>
      <c r="C3459" s="35">
        <v>3455</v>
      </c>
      <c r="D3459" s="161"/>
      <c r="E3459" s="161"/>
      <c r="F3459" s="161"/>
      <c r="G3459" s="161"/>
      <c r="H3459" s="161"/>
      <c r="I3459" s="161"/>
      <c r="J3459" s="161"/>
      <c r="K3459" s="161"/>
      <c r="L3459" s="161"/>
      <c r="M3459" s="161"/>
      <c r="N3459" s="171"/>
      <c r="O3459" s="171"/>
      <c r="P3459" s="171"/>
      <c r="Q3459" s="171"/>
      <c r="R3459" s="171"/>
      <c r="S3459" s="171"/>
      <c r="T3459" s="208" t="str">
        <f t="shared" si="540"/>
        <v>MISSING</v>
      </c>
      <c r="U3459" s="208" t="str">
        <f t="shared" si="541"/>
        <v>MISSING</v>
      </c>
      <c r="X3459" s="56">
        <f t="shared" si="542"/>
        <v>-99</v>
      </c>
      <c r="Y3459" s="56">
        <f t="shared" si="543"/>
        <v>-99</v>
      </c>
      <c r="Z3459" s="56">
        <f t="shared" si="544"/>
        <v>-99</v>
      </c>
      <c r="AA3459" s="56">
        <f t="shared" si="545"/>
        <v>-99</v>
      </c>
      <c r="AB3459" s="56">
        <f t="shared" si="546"/>
        <v>-99</v>
      </c>
      <c r="AC3459" s="56">
        <f t="shared" si="547"/>
        <v>-99</v>
      </c>
      <c r="AD3459" s="3"/>
      <c r="AE3459" s="82">
        <f>IF(D3459=1, 'adjustment factor'!$D$4, IF(D3459=-9,-999,IF(D3459="",-999,0)))</f>
        <v>-999</v>
      </c>
      <c r="AF3459" s="82">
        <f>IF(F3459=1, 'adjustment factor'!$D$5, IF(F3459=-9,-999,IF(F3459="",-999,0)))</f>
        <v>-999</v>
      </c>
      <c r="AG3459" s="82">
        <f>IF(E3459=1, 'adjustment factor'!$D$6, IF(E3459=-9,-999,IF(E3459="",-999,0)))</f>
        <v>-999</v>
      </c>
      <c r="AH3459" s="82">
        <f>IF(K3459&gt;=45,'adjustment factor'!$D$7,IF(K3459=-9,-1200,IF(K3459="",-1200,0)))</f>
        <v>-1200</v>
      </c>
      <c r="AI3459" s="82">
        <f>IF(L3459=1, 'adjustment factor'!$D$8, IF(L3459=-9,-999,IF(L3459="",-999,0)))</f>
        <v>-999</v>
      </c>
      <c r="AJ3459" s="82">
        <f>IF(AND(M3459&gt;=1,M3459&lt;=4),'adjustment factor'!$D$9,IF(M3459=-9,-999,IF(M3459=98,-999,IF(M3459=99,-999,IF(M3459="",-999,0)))))</f>
        <v>-999</v>
      </c>
      <c r="AK3459" s="82">
        <f>IF(H3459=1, 'adjustment factor'!$D$10, IF(H3459=-9,-999,IF(H3459="",-999,0)))</f>
        <v>-999</v>
      </c>
      <c r="AL3459" s="82">
        <f>IF(G3459=1, 'adjustment factor'!$D$11, IF(G3459=-9,-999,IF(G3459="",-999,0)))</f>
        <v>-999</v>
      </c>
      <c r="AM3459" s="82">
        <f>IF(I3459=1, 'adjustment factor'!$D$12, IF(I3459=-9,-999,IF(I3459="",-999,0)))</f>
        <v>-999</v>
      </c>
      <c r="AN3459" s="82">
        <f>IF(J3459=1, 'adjustment factor'!$D$13, IF(J3459=-9,-999,IF(J3459="",-999,0)))</f>
        <v>-999</v>
      </c>
      <c r="AO3459" s="82" t="str">
        <f t="shared" si="548"/>
        <v>-999</v>
      </c>
      <c r="AP3459" s="82" t="str">
        <f t="shared" si="549"/>
        <v>MISSING</v>
      </c>
    </row>
    <row r="3460" spans="2:42">
      <c r="B3460" s="207"/>
      <c r="C3460" s="35">
        <v>3456</v>
      </c>
      <c r="D3460" s="161"/>
      <c r="E3460" s="161"/>
      <c r="F3460" s="161"/>
      <c r="G3460" s="161"/>
      <c r="H3460" s="161"/>
      <c r="I3460" s="161"/>
      <c r="J3460" s="161"/>
      <c r="K3460" s="161"/>
      <c r="L3460" s="161"/>
      <c r="M3460" s="161"/>
      <c r="N3460" s="171"/>
      <c r="O3460" s="171"/>
      <c r="P3460" s="171"/>
      <c r="Q3460" s="171"/>
      <c r="R3460" s="171"/>
      <c r="S3460" s="171"/>
      <c r="T3460" s="208" t="str">
        <f t="shared" si="540"/>
        <v>MISSING</v>
      </c>
      <c r="U3460" s="208" t="str">
        <f t="shared" si="541"/>
        <v>MISSING</v>
      </c>
      <c r="X3460" s="56">
        <f t="shared" si="542"/>
        <v>-99</v>
      </c>
      <c r="Y3460" s="56">
        <f t="shared" si="543"/>
        <v>-99</v>
      </c>
      <c r="Z3460" s="56">
        <f t="shared" si="544"/>
        <v>-99</v>
      </c>
      <c r="AA3460" s="56">
        <f t="shared" si="545"/>
        <v>-99</v>
      </c>
      <c r="AB3460" s="56">
        <f t="shared" si="546"/>
        <v>-99</v>
      </c>
      <c r="AC3460" s="56">
        <f t="shared" si="547"/>
        <v>-99</v>
      </c>
      <c r="AD3460" s="3"/>
      <c r="AE3460" s="82">
        <f>IF(D3460=1, 'adjustment factor'!$D$4, IF(D3460=-9,-999,IF(D3460="",-999,0)))</f>
        <v>-999</v>
      </c>
      <c r="AF3460" s="82">
        <f>IF(F3460=1, 'adjustment factor'!$D$5, IF(F3460=-9,-999,IF(F3460="",-999,0)))</f>
        <v>-999</v>
      </c>
      <c r="AG3460" s="82">
        <f>IF(E3460=1, 'adjustment factor'!$D$6, IF(E3460=-9,-999,IF(E3460="",-999,0)))</f>
        <v>-999</v>
      </c>
      <c r="AH3460" s="82">
        <f>IF(K3460&gt;=45,'adjustment factor'!$D$7,IF(K3460=-9,-1200,IF(K3460="",-1200,0)))</f>
        <v>-1200</v>
      </c>
      <c r="AI3460" s="82">
        <f>IF(L3460=1, 'adjustment factor'!$D$8, IF(L3460=-9,-999,IF(L3460="",-999,0)))</f>
        <v>-999</v>
      </c>
      <c r="AJ3460" s="82">
        <f>IF(AND(M3460&gt;=1,M3460&lt;=4),'adjustment factor'!$D$9,IF(M3460=-9,-999,IF(M3460=98,-999,IF(M3460=99,-999,IF(M3460="",-999,0)))))</f>
        <v>-999</v>
      </c>
      <c r="AK3460" s="82">
        <f>IF(H3460=1, 'adjustment factor'!$D$10, IF(H3460=-9,-999,IF(H3460="",-999,0)))</f>
        <v>-999</v>
      </c>
      <c r="AL3460" s="82">
        <f>IF(G3460=1, 'adjustment factor'!$D$11, IF(G3460=-9,-999,IF(G3460="",-999,0)))</f>
        <v>-999</v>
      </c>
      <c r="AM3460" s="82">
        <f>IF(I3460=1, 'adjustment factor'!$D$12, IF(I3460=-9,-999,IF(I3460="",-999,0)))</f>
        <v>-999</v>
      </c>
      <c r="AN3460" s="82">
        <f>IF(J3460=1, 'adjustment factor'!$D$13, IF(J3460=-9,-999,IF(J3460="",-999,0)))</f>
        <v>-999</v>
      </c>
      <c r="AO3460" s="82" t="str">
        <f t="shared" si="548"/>
        <v>-999</v>
      </c>
      <c r="AP3460" s="82" t="str">
        <f t="shared" si="549"/>
        <v>MISSING</v>
      </c>
    </row>
    <row r="3461" spans="2:42">
      <c r="B3461" s="207"/>
      <c r="C3461" s="35">
        <v>3457</v>
      </c>
      <c r="D3461" s="161"/>
      <c r="E3461" s="161"/>
      <c r="F3461" s="161"/>
      <c r="G3461" s="161"/>
      <c r="H3461" s="161"/>
      <c r="I3461" s="161"/>
      <c r="J3461" s="161"/>
      <c r="K3461" s="161"/>
      <c r="L3461" s="161"/>
      <c r="M3461" s="161"/>
      <c r="N3461" s="171"/>
      <c r="O3461" s="171"/>
      <c r="P3461" s="171"/>
      <c r="Q3461" s="171"/>
      <c r="R3461" s="171"/>
      <c r="S3461" s="171"/>
      <c r="T3461" s="208" t="str">
        <f t="shared" si="540"/>
        <v>MISSING</v>
      </c>
      <c r="U3461" s="208" t="str">
        <f t="shared" si="541"/>
        <v>MISSING</v>
      </c>
      <c r="X3461" s="56">
        <f t="shared" si="542"/>
        <v>-99</v>
      </c>
      <c r="Y3461" s="56">
        <f t="shared" si="543"/>
        <v>-99</v>
      </c>
      <c r="Z3461" s="56">
        <f t="shared" si="544"/>
        <v>-99</v>
      </c>
      <c r="AA3461" s="56">
        <f t="shared" si="545"/>
        <v>-99</v>
      </c>
      <c r="AB3461" s="56">
        <f t="shared" si="546"/>
        <v>-99</v>
      </c>
      <c r="AC3461" s="56">
        <f t="shared" si="547"/>
        <v>-99</v>
      </c>
      <c r="AD3461" s="3"/>
      <c r="AE3461" s="82">
        <f>IF(D3461=1, 'adjustment factor'!$D$4, IF(D3461=-9,-999,IF(D3461="",-999,0)))</f>
        <v>-999</v>
      </c>
      <c r="AF3461" s="82">
        <f>IF(F3461=1, 'adjustment factor'!$D$5, IF(F3461=-9,-999,IF(F3461="",-999,0)))</f>
        <v>-999</v>
      </c>
      <c r="AG3461" s="82">
        <f>IF(E3461=1, 'adjustment factor'!$D$6, IF(E3461=-9,-999,IF(E3461="",-999,0)))</f>
        <v>-999</v>
      </c>
      <c r="AH3461" s="82">
        <f>IF(K3461&gt;=45,'adjustment factor'!$D$7,IF(K3461=-9,-1200,IF(K3461="",-1200,0)))</f>
        <v>-1200</v>
      </c>
      <c r="AI3461" s="82">
        <f>IF(L3461=1, 'adjustment factor'!$D$8, IF(L3461=-9,-999,IF(L3461="",-999,0)))</f>
        <v>-999</v>
      </c>
      <c r="AJ3461" s="82">
        <f>IF(AND(M3461&gt;=1,M3461&lt;=4),'adjustment factor'!$D$9,IF(M3461=-9,-999,IF(M3461=98,-999,IF(M3461=99,-999,IF(M3461="",-999,0)))))</f>
        <v>-999</v>
      </c>
      <c r="AK3461" s="82">
        <f>IF(H3461=1, 'adjustment factor'!$D$10, IF(H3461=-9,-999,IF(H3461="",-999,0)))</f>
        <v>-999</v>
      </c>
      <c r="AL3461" s="82">
        <f>IF(G3461=1, 'adjustment factor'!$D$11, IF(G3461=-9,-999,IF(G3461="",-999,0)))</f>
        <v>-999</v>
      </c>
      <c r="AM3461" s="82">
        <f>IF(I3461=1, 'adjustment factor'!$D$12, IF(I3461=-9,-999,IF(I3461="",-999,0)))</f>
        <v>-999</v>
      </c>
      <c r="AN3461" s="82">
        <f>IF(J3461=1, 'adjustment factor'!$D$13, IF(J3461=-9,-999,IF(J3461="",-999,0)))</f>
        <v>-999</v>
      </c>
      <c r="AO3461" s="82" t="str">
        <f t="shared" si="548"/>
        <v>-999</v>
      </c>
      <c r="AP3461" s="82" t="str">
        <f t="shared" si="549"/>
        <v>MISSING</v>
      </c>
    </row>
    <row r="3462" spans="2:42">
      <c r="B3462" s="207"/>
      <c r="C3462" s="35">
        <v>3458</v>
      </c>
      <c r="D3462" s="161"/>
      <c r="E3462" s="161"/>
      <c r="F3462" s="161"/>
      <c r="G3462" s="161"/>
      <c r="H3462" s="161"/>
      <c r="I3462" s="161"/>
      <c r="J3462" s="161"/>
      <c r="K3462" s="161"/>
      <c r="L3462" s="161"/>
      <c r="M3462" s="161"/>
      <c r="N3462" s="171"/>
      <c r="O3462" s="171"/>
      <c r="P3462" s="171"/>
      <c r="Q3462" s="171"/>
      <c r="R3462" s="171"/>
      <c r="S3462" s="171"/>
      <c r="T3462" s="208" t="str">
        <f t="shared" si="540"/>
        <v>MISSING</v>
      </c>
      <c r="U3462" s="208" t="str">
        <f t="shared" si="541"/>
        <v>MISSING</v>
      </c>
      <c r="X3462" s="56">
        <f t="shared" si="542"/>
        <v>-99</v>
      </c>
      <c r="Y3462" s="56">
        <f t="shared" si="543"/>
        <v>-99</v>
      </c>
      <c r="Z3462" s="56">
        <f t="shared" si="544"/>
        <v>-99</v>
      </c>
      <c r="AA3462" s="56">
        <f t="shared" si="545"/>
        <v>-99</v>
      </c>
      <c r="AB3462" s="56">
        <f t="shared" si="546"/>
        <v>-99</v>
      </c>
      <c r="AC3462" s="56">
        <f t="shared" si="547"/>
        <v>-99</v>
      </c>
      <c r="AD3462" s="3"/>
      <c r="AE3462" s="82">
        <f>IF(D3462=1, 'adjustment factor'!$D$4, IF(D3462=-9,-999,IF(D3462="",-999,0)))</f>
        <v>-999</v>
      </c>
      <c r="AF3462" s="82">
        <f>IF(F3462=1, 'adjustment factor'!$D$5, IF(F3462=-9,-999,IF(F3462="",-999,0)))</f>
        <v>-999</v>
      </c>
      <c r="AG3462" s="82">
        <f>IF(E3462=1, 'adjustment factor'!$D$6, IF(E3462=-9,-999,IF(E3462="",-999,0)))</f>
        <v>-999</v>
      </c>
      <c r="AH3462" s="82">
        <f>IF(K3462&gt;=45,'adjustment factor'!$D$7,IF(K3462=-9,-1200,IF(K3462="",-1200,0)))</f>
        <v>-1200</v>
      </c>
      <c r="AI3462" s="82">
        <f>IF(L3462=1, 'adjustment factor'!$D$8, IF(L3462=-9,-999,IF(L3462="",-999,0)))</f>
        <v>-999</v>
      </c>
      <c r="AJ3462" s="82">
        <f>IF(AND(M3462&gt;=1,M3462&lt;=4),'adjustment factor'!$D$9,IF(M3462=-9,-999,IF(M3462=98,-999,IF(M3462=99,-999,IF(M3462="",-999,0)))))</f>
        <v>-999</v>
      </c>
      <c r="AK3462" s="82">
        <f>IF(H3462=1, 'adjustment factor'!$D$10, IF(H3462=-9,-999,IF(H3462="",-999,0)))</f>
        <v>-999</v>
      </c>
      <c r="AL3462" s="82">
        <f>IF(G3462=1, 'adjustment factor'!$D$11, IF(G3462=-9,-999,IF(G3462="",-999,0)))</f>
        <v>-999</v>
      </c>
      <c r="AM3462" s="82">
        <f>IF(I3462=1, 'adjustment factor'!$D$12, IF(I3462=-9,-999,IF(I3462="",-999,0)))</f>
        <v>-999</v>
      </c>
      <c r="AN3462" s="82">
        <f>IF(J3462=1, 'adjustment factor'!$D$13, IF(J3462=-9,-999,IF(J3462="",-999,0)))</f>
        <v>-999</v>
      </c>
      <c r="AO3462" s="82" t="str">
        <f t="shared" si="548"/>
        <v>-999</v>
      </c>
      <c r="AP3462" s="82" t="str">
        <f t="shared" si="549"/>
        <v>MISSING</v>
      </c>
    </row>
    <row r="3463" spans="2:42">
      <c r="B3463" s="207"/>
      <c r="C3463" s="35">
        <v>3459</v>
      </c>
      <c r="D3463" s="161"/>
      <c r="E3463" s="161"/>
      <c r="F3463" s="161"/>
      <c r="G3463" s="161"/>
      <c r="H3463" s="161"/>
      <c r="I3463" s="161"/>
      <c r="J3463" s="161"/>
      <c r="K3463" s="161"/>
      <c r="L3463" s="161"/>
      <c r="M3463" s="161"/>
      <c r="N3463" s="171"/>
      <c r="O3463" s="171"/>
      <c r="P3463" s="171"/>
      <c r="Q3463" s="171"/>
      <c r="R3463" s="171"/>
      <c r="S3463" s="171"/>
      <c r="T3463" s="208" t="str">
        <f t="shared" si="540"/>
        <v>MISSING</v>
      </c>
      <c r="U3463" s="208" t="str">
        <f t="shared" si="541"/>
        <v>MISSING</v>
      </c>
      <c r="X3463" s="56">
        <f t="shared" si="542"/>
        <v>-99</v>
      </c>
      <c r="Y3463" s="56">
        <f t="shared" si="543"/>
        <v>-99</v>
      </c>
      <c r="Z3463" s="56">
        <f t="shared" si="544"/>
        <v>-99</v>
      </c>
      <c r="AA3463" s="56">
        <f t="shared" si="545"/>
        <v>-99</v>
      </c>
      <c r="AB3463" s="56">
        <f t="shared" si="546"/>
        <v>-99</v>
      </c>
      <c r="AC3463" s="56">
        <f t="shared" si="547"/>
        <v>-99</v>
      </c>
      <c r="AD3463" s="3"/>
      <c r="AE3463" s="82">
        <f>IF(D3463=1, 'adjustment factor'!$D$4, IF(D3463=-9,-999,IF(D3463="",-999,0)))</f>
        <v>-999</v>
      </c>
      <c r="AF3463" s="82">
        <f>IF(F3463=1, 'adjustment factor'!$D$5, IF(F3463=-9,-999,IF(F3463="",-999,0)))</f>
        <v>-999</v>
      </c>
      <c r="AG3463" s="82">
        <f>IF(E3463=1, 'adjustment factor'!$D$6, IF(E3463=-9,-999,IF(E3463="",-999,0)))</f>
        <v>-999</v>
      </c>
      <c r="AH3463" s="82">
        <f>IF(K3463&gt;=45,'adjustment factor'!$D$7,IF(K3463=-9,-1200,IF(K3463="",-1200,0)))</f>
        <v>-1200</v>
      </c>
      <c r="AI3463" s="82">
        <f>IF(L3463=1, 'adjustment factor'!$D$8, IF(L3463=-9,-999,IF(L3463="",-999,0)))</f>
        <v>-999</v>
      </c>
      <c r="AJ3463" s="82">
        <f>IF(AND(M3463&gt;=1,M3463&lt;=4),'adjustment factor'!$D$9,IF(M3463=-9,-999,IF(M3463=98,-999,IF(M3463=99,-999,IF(M3463="",-999,0)))))</f>
        <v>-999</v>
      </c>
      <c r="AK3463" s="82">
        <f>IF(H3463=1, 'adjustment factor'!$D$10, IF(H3463=-9,-999,IF(H3463="",-999,0)))</f>
        <v>-999</v>
      </c>
      <c r="AL3463" s="82">
        <f>IF(G3463=1, 'adjustment factor'!$D$11, IF(G3463=-9,-999,IF(G3463="",-999,0)))</f>
        <v>-999</v>
      </c>
      <c r="AM3463" s="82">
        <f>IF(I3463=1, 'adjustment factor'!$D$12, IF(I3463=-9,-999,IF(I3463="",-999,0)))</f>
        <v>-999</v>
      </c>
      <c r="AN3463" s="82">
        <f>IF(J3463=1, 'adjustment factor'!$D$13, IF(J3463=-9,-999,IF(J3463="",-999,0)))</f>
        <v>-999</v>
      </c>
      <c r="AO3463" s="82" t="str">
        <f t="shared" si="548"/>
        <v>-999</v>
      </c>
      <c r="AP3463" s="82" t="str">
        <f t="shared" si="549"/>
        <v>MISSING</v>
      </c>
    </row>
    <row r="3464" spans="2:42">
      <c r="B3464" s="207"/>
      <c r="C3464" s="35">
        <v>3460</v>
      </c>
      <c r="D3464" s="161"/>
      <c r="E3464" s="161"/>
      <c r="F3464" s="161"/>
      <c r="G3464" s="161"/>
      <c r="H3464" s="161"/>
      <c r="I3464" s="161"/>
      <c r="J3464" s="161"/>
      <c r="K3464" s="161"/>
      <c r="L3464" s="161"/>
      <c r="M3464" s="161"/>
      <c r="N3464" s="171"/>
      <c r="O3464" s="171"/>
      <c r="P3464" s="171"/>
      <c r="Q3464" s="171"/>
      <c r="R3464" s="171"/>
      <c r="S3464" s="171"/>
      <c r="T3464" s="208" t="str">
        <f t="shared" si="540"/>
        <v>MISSING</v>
      </c>
      <c r="U3464" s="208" t="str">
        <f t="shared" si="541"/>
        <v>MISSING</v>
      </c>
      <c r="X3464" s="56">
        <f t="shared" si="542"/>
        <v>-99</v>
      </c>
      <c r="Y3464" s="56">
        <f t="shared" si="543"/>
        <v>-99</v>
      </c>
      <c r="Z3464" s="56">
        <f t="shared" si="544"/>
        <v>-99</v>
      </c>
      <c r="AA3464" s="56">
        <f t="shared" si="545"/>
        <v>-99</v>
      </c>
      <c r="AB3464" s="56">
        <f t="shared" si="546"/>
        <v>-99</v>
      </c>
      <c r="AC3464" s="56">
        <f t="shared" si="547"/>
        <v>-99</v>
      </c>
      <c r="AD3464" s="3"/>
      <c r="AE3464" s="82">
        <f>IF(D3464=1, 'adjustment factor'!$D$4, IF(D3464=-9,-999,IF(D3464="",-999,0)))</f>
        <v>-999</v>
      </c>
      <c r="AF3464" s="82">
        <f>IF(F3464=1, 'adjustment factor'!$D$5, IF(F3464=-9,-999,IF(F3464="",-999,0)))</f>
        <v>-999</v>
      </c>
      <c r="AG3464" s="82">
        <f>IF(E3464=1, 'adjustment factor'!$D$6, IF(E3464=-9,-999,IF(E3464="",-999,0)))</f>
        <v>-999</v>
      </c>
      <c r="AH3464" s="82">
        <f>IF(K3464&gt;=45,'adjustment factor'!$D$7,IF(K3464=-9,-1200,IF(K3464="",-1200,0)))</f>
        <v>-1200</v>
      </c>
      <c r="AI3464" s="82">
        <f>IF(L3464=1, 'adjustment factor'!$D$8, IF(L3464=-9,-999,IF(L3464="",-999,0)))</f>
        <v>-999</v>
      </c>
      <c r="AJ3464" s="82">
        <f>IF(AND(M3464&gt;=1,M3464&lt;=4),'adjustment factor'!$D$9,IF(M3464=-9,-999,IF(M3464=98,-999,IF(M3464=99,-999,IF(M3464="",-999,0)))))</f>
        <v>-999</v>
      </c>
      <c r="AK3464" s="82">
        <f>IF(H3464=1, 'adjustment factor'!$D$10, IF(H3464=-9,-999,IF(H3464="",-999,0)))</f>
        <v>-999</v>
      </c>
      <c r="AL3464" s="82">
        <f>IF(G3464=1, 'adjustment factor'!$D$11, IF(G3464=-9,-999,IF(G3464="",-999,0)))</f>
        <v>-999</v>
      </c>
      <c r="AM3464" s="82">
        <f>IF(I3464=1, 'adjustment factor'!$D$12, IF(I3464=-9,-999,IF(I3464="",-999,0)))</f>
        <v>-999</v>
      </c>
      <c r="AN3464" s="82">
        <f>IF(J3464=1, 'adjustment factor'!$D$13, IF(J3464=-9,-999,IF(J3464="",-999,0)))</f>
        <v>-999</v>
      </c>
      <c r="AO3464" s="82" t="str">
        <f t="shared" si="548"/>
        <v>-999</v>
      </c>
      <c r="AP3464" s="82" t="str">
        <f t="shared" si="549"/>
        <v>MISSING</v>
      </c>
    </row>
    <row r="3465" spans="2:42">
      <c r="B3465" s="207"/>
      <c r="C3465" s="35">
        <v>3461</v>
      </c>
      <c r="D3465" s="161"/>
      <c r="E3465" s="161"/>
      <c r="F3465" s="161"/>
      <c r="G3465" s="161"/>
      <c r="H3465" s="161"/>
      <c r="I3465" s="161"/>
      <c r="J3465" s="161"/>
      <c r="K3465" s="161"/>
      <c r="L3465" s="161"/>
      <c r="M3465" s="161"/>
      <c r="N3465" s="171"/>
      <c r="O3465" s="171"/>
      <c r="P3465" s="171"/>
      <c r="Q3465" s="171"/>
      <c r="R3465" s="171"/>
      <c r="S3465" s="171"/>
      <c r="T3465" s="208" t="str">
        <f t="shared" si="540"/>
        <v>MISSING</v>
      </c>
      <c r="U3465" s="208" t="str">
        <f t="shared" si="541"/>
        <v>MISSING</v>
      </c>
      <c r="X3465" s="56">
        <f t="shared" si="542"/>
        <v>-99</v>
      </c>
      <c r="Y3465" s="56">
        <f t="shared" si="543"/>
        <v>-99</v>
      </c>
      <c r="Z3465" s="56">
        <f t="shared" si="544"/>
        <v>-99</v>
      </c>
      <c r="AA3465" s="56">
        <f t="shared" si="545"/>
        <v>-99</v>
      </c>
      <c r="AB3465" s="56">
        <f t="shared" si="546"/>
        <v>-99</v>
      </c>
      <c r="AC3465" s="56">
        <f t="shared" si="547"/>
        <v>-99</v>
      </c>
      <c r="AD3465" s="3"/>
      <c r="AE3465" s="82">
        <f>IF(D3465=1, 'adjustment factor'!$D$4, IF(D3465=-9,-999,IF(D3465="",-999,0)))</f>
        <v>-999</v>
      </c>
      <c r="AF3465" s="82">
        <f>IF(F3465=1, 'adjustment factor'!$D$5, IF(F3465=-9,-999,IF(F3465="",-999,0)))</f>
        <v>-999</v>
      </c>
      <c r="AG3465" s="82">
        <f>IF(E3465=1, 'adjustment factor'!$D$6, IF(E3465=-9,-999,IF(E3465="",-999,0)))</f>
        <v>-999</v>
      </c>
      <c r="AH3465" s="82">
        <f>IF(K3465&gt;=45,'adjustment factor'!$D$7,IF(K3465=-9,-1200,IF(K3465="",-1200,0)))</f>
        <v>-1200</v>
      </c>
      <c r="AI3465" s="82">
        <f>IF(L3465=1, 'adjustment factor'!$D$8, IF(L3465=-9,-999,IF(L3465="",-999,0)))</f>
        <v>-999</v>
      </c>
      <c r="AJ3465" s="82">
        <f>IF(AND(M3465&gt;=1,M3465&lt;=4),'adjustment factor'!$D$9,IF(M3465=-9,-999,IF(M3465=98,-999,IF(M3465=99,-999,IF(M3465="",-999,0)))))</f>
        <v>-999</v>
      </c>
      <c r="AK3465" s="82">
        <f>IF(H3465=1, 'adjustment factor'!$D$10, IF(H3465=-9,-999,IF(H3465="",-999,0)))</f>
        <v>-999</v>
      </c>
      <c r="AL3465" s="82">
        <f>IF(G3465=1, 'adjustment factor'!$D$11, IF(G3465=-9,-999,IF(G3465="",-999,0)))</f>
        <v>-999</v>
      </c>
      <c r="AM3465" s="82">
        <f>IF(I3465=1, 'adjustment factor'!$D$12, IF(I3465=-9,-999,IF(I3465="",-999,0)))</f>
        <v>-999</v>
      </c>
      <c r="AN3465" s="82">
        <f>IF(J3465=1, 'adjustment factor'!$D$13, IF(J3465=-9,-999,IF(J3465="",-999,0)))</f>
        <v>-999</v>
      </c>
      <c r="AO3465" s="82" t="str">
        <f t="shared" si="548"/>
        <v>-999</v>
      </c>
      <c r="AP3465" s="82" t="str">
        <f t="shared" si="549"/>
        <v>MISSING</v>
      </c>
    </row>
    <row r="3466" spans="2:42">
      <c r="B3466" s="207"/>
      <c r="C3466" s="35">
        <v>3462</v>
      </c>
      <c r="D3466" s="161"/>
      <c r="E3466" s="161"/>
      <c r="F3466" s="161"/>
      <c r="G3466" s="161"/>
      <c r="H3466" s="161"/>
      <c r="I3466" s="161"/>
      <c r="J3466" s="161"/>
      <c r="K3466" s="161"/>
      <c r="L3466" s="161"/>
      <c r="M3466" s="161"/>
      <c r="N3466" s="171"/>
      <c r="O3466" s="171"/>
      <c r="P3466" s="171"/>
      <c r="Q3466" s="171"/>
      <c r="R3466" s="171"/>
      <c r="S3466" s="171"/>
      <c r="T3466" s="208" t="str">
        <f t="shared" si="540"/>
        <v>MISSING</v>
      </c>
      <c r="U3466" s="208" t="str">
        <f t="shared" si="541"/>
        <v>MISSING</v>
      </c>
      <c r="X3466" s="56">
        <f t="shared" si="542"/>
        <v>-99</v>
      </c>
      <c r="Y3466" s="56">
        <f t="shared" si="543"/>
        <v>-99</v>
      </c>
      <c r="Z3466" s="56">
        <f t="shared" si="544"/>
        <v>-99</v>
      </c>
      <c r="AA3466" s="56">
        <f t="shared" si="545"/>
        <v>-99</v>
      </c>
      <c r="AB3466" s="56">
        <f t="shared" si="546"/>
        <v>-99</v>
      </c>
      <c r="AC3466" s="56">
        <f t="shared" si="547"/>
        <v>-99</v>
      </c>
      <c r="AD3466" s="3"/>
      <c r="AE3466" s="82">
        <f>IF(D3466=1, 'adjustment factor'!$D$4, IF(D3466=-9,-999,IF(D3466="",-999,0)))</f>
        <v>-999</v>
      </c>
      <c r="AF3466" s="82">
        <f>IF(F3466=1, 'adjustment factor'!$D$5, IF(F3466=-9,-999,IF(F3466="",-999,0)))</f>
        <v>-999</v>
      </c>
      <c r="AG3466" s="82">
        <f>IF(E3466=1, 'adjustment factor'!$D$6, IF(E3466=-9,-999,IF(E3466="",-999,0)))</f>
        <v>-999</v>
      </c>
      <c r="AH3466" s="82">
        <f>IF(K3466&gt;=45,'adjustment factor'!$D$7,IF(K3466=-9,-1200,IF(K3466="",-1200,0)))</f>
        <v>-1200</v>
      </c>
      <c r="AI3466" s="82">
        <f>IF(L3466=1, 'adjustment factor'!$D$8, IF(L3466=-9,-999,IF(L3466="",-999,0)))</f>
        <v>-999</v>
      </c>
      <c r="AJ3466" s="82">
        <f>IF(AND(M3466&gt;=1,M3466&lt;=4),'adjustment factor'!$D$9,IF(M3466=-9,-999,IF(M3466=98,-999,IF(M3466=99,-999,IF(M3466="",-999,0)))))</f>
        <v>-999</v>
      </c>
      <c r="AK3466" s="82">
        <f>IF(H3466=1, 'adjustment factor'!$D$10, IF(H3466=-9,-999,IF(H3466="",-999,0)))</f>
        <v>-999</v>
      </c>
      <c r="AL3466" s="82">
        <f>IF(G3466=1, 'adjustment factor'!$D$11, IF(G3466=-9,-999,IF(G3466="",-999,0)))</f>
        <v>-999</v>
      </c>
      <c r="AM3466" s="82">
        <f>IF(I3466=1, 'adjustment factor'!$D$12, IF(I3466=-9,-999,IF(I3466="",-999,0)))</f>
        <v>-999</v>
      </c>
      <c r="AN3466" s="82">
        <f>IF(J3466=1, 'adjustment factor'!$D$13, IF(J3466=-9,-999,IF(J3466="",-999,0)))</f>
        <v>-999</v>
      </c>
      <c r="AO3466" s="82" t="str">
        <f t="shared" si="548"/>
        <v>-999</v>
      </c>
      <c r="AP3466" s="82" t="str">
        <f t="shared" si="549"/>
        <v>MISSING</v>
      </c>
    </row>
    <row r="3467" spans="2:42">
      <c r="B3467" s="207"/>
      <c r="C3467" s="35">
        <v>3463</v>
      </c>
      <c r="D3467" s="161"/>
      <c r="E3467" s="161"/>
      <c r="F3467" s="161"/>
      <c r="G3467" s="161"/>
      <c r="H3467" s="161"/>
      <c r="I3467" s="161"/>
      <c r="J3467" s="161"/>
      <c r="K3467" s="161"/>
      <c r="L3467" s="161"/>
      <c r="M3467" s="161"/>
      <c r="N3467" s="171"/>
      <c r="O3467" s="171"/>
      <c r="P3467" s="171"/>
      <c r="Q3467" s="171"/>
      <c r="R3467" s="171"/>
      <c r="S3467" s="171"/>
      <c r="T3467" s="208" t="str">
        <f t="shared" si="540"/>
        <v>MISSING</v>
      </c>
      <c r="U3467" s="208" t="str">
        <f t="shared" si="541"/>
        <v>MISSING</v>
      </c>
      <c r="X3467" s="56">
        <f t="shared" si="542"/>
        <v>-99</v>
      </c>
      <c r="Y3467" s="56">
        <f t="shared" si="543"/>
        <v>-99</v>
      </c>
      <c r="Z3467" s="56">
        <f t="shared" si="544"/>
        <v>-99</v>
      </c>
      <c r="AA3467" s="56">
        <f t="shared" si="545"/>
        <v>-99</v>
      </c>
      <c r="AB3467" s="56">
        <f t="shared" si="546"/>
        <v>-99</v>
      </c>
      <c r="AC3467" s="56">
        <f t="shared" si="547"/>
        <v>-99</v>
      </c>
      <c r="AD3467" s="3"/>
      <c r="AE3467" s="82">
        <f>IF(D3467=1, 'adjustment factor'!$D$4, IF(D3467=-9,-999,IF(D3467="",-999,0)))</f>
        <v>-999</v>
      </c>
      <c r="AF3467" s="82">
        <f>IF(F3467=1, 'adjustment factor'!$D$5, IF(F3467=-9,-999,IF(F3467="",-999,0)))</f>
        <v>-999</v>
      </c>
      <c r="AG3467" s="82">
        <f>IF(E3467=1, 'adjustment factor'!$D$6, IF(E3467=-9,-999,IF(E3467="",-999,0)))</f>
        <v>-999</v>
      </c>
      <c r="AH3467" s="82">
        <f>IF(K3467&gt;=45,'adjustment factor'!$D$7,IF(K3467=-9,-1200,IF(K3467="",-1200,0)))</f>
        <v>-1200</v>
      </c>
      <c r="AI3467" s="82">
        <f>IF(L3467=1, 'adjustment factor'!$D$8, IF(L3467=-9,-999,IF(L3467="",-999,0)))</f>
        <v>-999</v>
      </c>
      <c r="AJ3467" s="82">
        <f>IF(AND(M3467&gt;=1,M3467&lt;=4),'adjustment factor'!$D$9,IF(M3467=-9,-999,IF(M3467=98,-999,IF(M3467=99,-999,IF(M3467="",-999,0)))))</f>
        <v>-999</v>
      </c>
      <c r="AK3467" s="82">
        <f>IF(H3467=1, 'adjustment factor'!$D$10, IF(H3467=-9,-999,IF(H3467="",-999,0)))</f>
        <v>-999</v>
      </c>
      <c r="AL3467" s="82">
        <f>IF(G3467=1, 'adjustment factor'!$D$11, IF(G3467=-9,-999,IF(G3467="",-999,0)))</f>
        <v>-999</v>
      </c>
      <c r="AM3467" s="82">
        <f>IF(I3467=1, 'adjustment factor'!$D$12, IF(I3467=-9,-999,IF(I3467="",-999,0)))</f>
        <v>-999</v>
      </c>
      <c r="AN3467" s="82">
        <f>IF(J3467=1, 'adjustment factor'!$D$13, IF(J3467=-9,-999,IF(J3467="",-999,0)))</f>
        <v>-999</v>
      </c>
      <c r="AO3467" s="82" t="str">
        <f t="shared" si="548"/>
        <v>-999</v>
      </c>
      <c r="AP3467" s="82" t="str">
        <f t="shared" si="549"/>
        <v>MISSING</v>
      </c>
    </row>
    <row r="3468" spans="2:42">
      <c r="B3468" s="207"/>
      <c r="C3468" s="35">
        <v>3464</v>
      </c>
      <c r="D3468" s="161"/>
      <c r="E3468" s="161"/>
      <c r="F3468" s="161"/>
      <c r="G3468" s="161"/>
      <c r="H3468" s="161"/>
      <c r="I3468" s="161"/>
      <c r="J3468" s="161"/>
      <c r="K3468" s="161"/>
      <c r="L3468" s="161"/>
      <c r="M3468" s="161"/>
      <c r="N3468" s="171"/>
      <c r="O3468" s="171"/>
      <c r="P3468" s="171"/>
      <c r="Q3468" s="171"/>
      <c r="R3468" s="171"/>
      <c r="S3468" s="171"/>
      <c r="T3468" s="208" t="str">
        <f t="shared" si="540"/>
        <v>MISSING</v>
      </c>
      <c r="U3468" s="208" t="str">
        <f t="shared" si="541"/>
        <v>MISSING</v>
      </c>
      <c r="X3468" s="56">
        <f t="shared" si="542"/>
        <v>-99</v>
      </c>
      <c r="Y3468" s="56">
        <f t="shared" si="543"/>
        <v>-99</v>
      </c>
      <c r="Z3468" s="56">
        <f t="shared" si="544"/>
        <v>-99</v>
      </c>
      <c r="AA3468" s="56">
        <f t="shared" si="545"/>
        <v>-99</v>
      </c>
      <c r="AB3468" s="56">
        <f t="shared" si="546"/>
        <v>-99</v>
      </c>
      <c r="AC3468" s="56">
        <f t="shared" si="547"/>
        <v>-99</v>
      </c>
      <c r="AD3468" s="3"/>
      <c r="AE3468" s="82">
        <f>IF(D3468=1, 'adjustment factor'!$D$4, IF(D3468=-9,-999,IF(D3468="",-999,0)))</f>
        <v>-999</v>
      </c>
      <c r="AF3468" s="82">
        <f>IF(F3468=1, 'adjustment factor'!$D$5, IF(F3468=-9,-999,IF(F3468="",-999,0)))</f>
        <v>-999</v>
      </c>
      <c r="AG3468" s="82">
        <f>IF(E3468=1, 'adjustment factor'!$D$6, IF(E3468=-9,-999,IF(E3468="",-999,0)))</f>
        <v>-999</v>
      </c>
      <c r="AH3468" s="82">
        <f>IF(K3468&gt;=45,'adjustment factor'!$D$7,IF(K3468=-9,-1200,IF(K3468="",-1200,0)))</f>
        <v>-1200</v>
      </c>
      <c r="AI3468" s="82">
        <f>IF(L3468=1, 'adjustment factor'!$D$8, IF(L3468=-9,-999,IF(L3468="",-999,0)))</f>
        <v>-999</v>
      </c>
      <c r="AJ3468" s="82">
        <f>IF(AND(M3468&gt;=1,M3468&lt;=4),'adjustment factor'!$D$9,IF(M3468=-9,-999,IF(M3468=98,-999,IF(M3468=99,-999,IF(M3468="",-999,0)))))</f>
        <v>-999</v>
      </c>
      <c r="AK3468" s="82">
        <f>IF(H3468=1, 'adjustment factor'!$D$10, IF(H3468=-9,-999,IF(H3468="",-999,0)))</f>
        <v>-999</v>
      </c>
      <c r="AL3468" s="82">
        <f>IF(G3468=1, 'adjustment factor'!$D$11, IF(G3468=-9,-999,IF(G3468="",-999,0)))</f>
        <v>-999</v>
      </c>
      <c r="AM3468" s="82">
        <f>IF(I3468=1, 'adjustment factor'!$D$12, IF(I3468=-9,-999,IF(I3468="",-999,0)))</f>
        <v>-999</v>
      </c>
      <c r="AN3468" s="82">
        <f>IF(J3468=1, 'adjustment factor'!$D$13, IF(J3468=-9,-999,IF(J3468="",-999,0)))</f>
        <v>-999</v>
      </c>
      <c r="AO3468" s="82" t="str">
        <f t="shared" si="548"/>
        <v>-999</v>
      </c>
      <c r="AP3468" s="82" t="str">
        <f t="shared" si="549"/>
        <v>MISSING</v>
      </c>
    </row>
    <row r="3469" spans="2:42">
      <c r="B3469" s="207"/>
      <c r="C3469" s="35">
        <v>3465</v>
      </c>
      <c r="D3469" s="161"/>
      <c r="E3469" s="161"/>
      <c r="F3469" s="161"/>
      <c r="G3469" s="161"/>
      <c r="H3469" s="161"/>
      <c r="I3469" s="161"/>
      <c r="J3469" s="161"/>
      <c r="K3469" s="161"/>
      <c r="L3469" s="161"/>
      <c r="M3469" s="161"/>
      <c r="N3469" s="171"/>
      <c r="O3469" s="171"/>
      <c r="P3469" s="171"/>
      <c r="Q3469" s="171"/>
      <c r="R3469" s="171"/>
      <c r="S3469" s="171"/>
      <c r="T3469" s="208" t="str">
        <f t="shared" si="540"/>
        <v>MISSING</v>
      </c>
      <c r="U3469" s="208" t="str">
        <f t="shared" si="541"/>
        <v>MISSING</v>
      </c>
      <c r="X3469" s="56">
        <f t="shared" si="542"/>
        <v>-99</v>
      </c>
      <c r="Y3469" s="56">
        <f t="shared" si="543"/>
        <v>-99</v>
      </c>
      <c r="Z3469" s="56">
        <f t="shared" si="544"/>
        <v>-99</v>
      </c>
      <c r="AA3469" s="56">
        <f t="shared" si="545"/>
        <v>-99</v>
      </c>
      <c r="AB3469" s="56">
        <f t="shared" si="546"/>
        <v>-99</v>
      </c>
      <c r="AC3469" s="56">
        <f t="shared" si="547"/>
        <v>-99</v>
      </c>
      <c r="AD3469" s="3"/>
      <c r="AE3469" s="82">
        <f>IF(D3469=1, 'adjustment factor'!$D$4, IF(D3469=-9,-999,IF(D3469="",-999,0)))</f>
        <v>-999</v>
      </c>
      <c r="AF3469" s="82">
        <f>IF(F3469=1, 'adjustment factor'!$D$5, IF(F3469=-9,-999,IF(F3469="",-999,0)))</f>
        <v>-999</v>
      </c>
      <c r="AG3469" s="82">
        <f>IF(E3469=1, 'adjustment factor'!$D$6, IF(E3469=-9,-999,IF(E3469="",-999,0)))</f>
        <v>-999</v>
      </c>
      <c r="AH3469" s="82">
        <f>IF(K3469&gt;=45,'adjustment factor'!$D$7,IF(K3469=-9,-1200,IF(K3469="",-1200,0)))</f>
        <v>-1200</v>
      </c>
      <c r="AI3469" s="82">
        <f>IF(L3469=1, 'adjustment factor'!$D$8, IF(L3469=-9,-999,IF(L3469="",-999,0)))</f>
        <v>-999</v>
      </c>
      <c r="AJ3469" s="82">
        <f>IF(AND(M3469&gt;=1,M3469&lt;=4),'adjustment factor'!$D$9,IF(M3469=-9,-999,IF(M3469=98,-999,IF(M3469=99,-999,IF(M3469="",-999,0)))))</f>
        <v>-999</v>
      </c>
      <c r="AK3469" s="82">
        <f>IF(H3469=1, 'adjustment factor'!$D$10, IF(H3469=-9,-999,IF(H3469="",-999,0)))</f>
        <v>-999</v>
      </c>
      <c r="AL3469" s="82">
        <f>IF(G3469=1, 'adjustment factor'!$D$11, IF(G3469=-9,-999,IF(G3469="",-999,0)))</f>
        <v>-999</v>
      </c>
      <c r="AM3469" s="82">
        <f>IF(I3469=1, 'adjustment factor'!$D$12, IF(I3469=-9,-999,IF(I3469="",-999,0)))</f>
        <v>-999</v>
      </c>
      <c r="AN3469" s="82">
        <f>IF(J3469=1, 'adjustment factor'!$D$13, IF(J3469=-9,-999,IF(J3469="",-999,0)))</f>
        <v>-999</v>
      </c>
      <c r="AO3469" s="82" t="str">
        <f t="shared" si="548"/>
        <v>-999</v>
      </c>
      <c r="AP3469" s="82" t="str">
        <f t="shared" si="549"/>
        <v>MISSING</v>
      </c>
    </row>
    <row r="3470" spans="2:42">
      <c r="B3470" s="207"/>
      <c r="C3470" s="35">
        <v>3466</v>
      </c>
      <c r="D3470" s="161"/>
      <c r="E3470" s="161"/>
      <c r="F3470" s="161"/>
      <c r="G3470" s="161"/>
      <c r="H3470" s="161"/>
      <c r="I3470" s="161"/>
      <c r="J3470" s="161"/>
      <c r="K3470" s="161"/>
      <c r="L3470" s="161"/>
      <c r="M3470" s="161"/>
      <c r="N3470" s="171"/>
      <c r="O3470" s="171"/>
      <c r="P3470" s="171"/>
      <c r="Q3470" s="171"/>
      <c r="R3470" s="171"/>
      <c r="S3470" s="171"/>
      <c r="T3470" s="208" t="str">
        <f t="shared" si="540"/>
        <v>MISSING</v>
      </c>
      <c r="U3470" s="208" t="str">
        <f t="shared" si="541"/>
        <v>MISSING</v>
      </c>
      <c r="X3470" s="56">
        <f t="shared" si="542"/>
        <v>-99</v>
      </c>
      <c r="Y3470" s="56">
        <f t="shared" si="543"/>
        <v>-99</v>
      </c>
      <c r="Z3470" s="56">
        <f t="shared" si="544"/>
        <v>-99</v>
      </c>
      <c r="AA3470" s="56">
        <f t="shared" si="545"/>
        <v>-99</v>
      </c>
      <c r="AB3470" s="56">
        <f t="shared" si="546"/>
        <v>-99</v>
      </c>
      <c r="AC3470" s="56">
        <f t="shared" si="547"/>
        <v>-99</v>
      </c>
      <c r="AD3470" s="3"/>
      <c r="AE3470" s="82">
        <f>IF(D3470=1, 'adjustment factor'!$D$4, IF(D3470=-9,-999,IF(D3470="",-999,0)))</f>
        <v>-999</v>
      </c>
      <c r="AF3470" s="82">
        <f>IF(F3470=1, 'adjustment factor'!$D$5, IF(F3470=-9,-999,IF(F3470="",-999,0)))</f>
        <v>-999</v>
      </c>
      <c r="AG3470" s="82">
        <f>IF(E3470=1, 'adjustment factor'!$D$6, IF(E3470=-9,-999,IF(E3470="",-999,0)))</f>
        <v>-999</v>
      </c>
      <c r="AH3470" s="82">
        <f>IF(K3470&gt;=45,'adjustment factor'!$D$7,IF(K3470=-9,-1200,IF(K3470="",-1200,0)))</f>
        <v>-1200</v>
      </c>
      <c r="AI3470" s="82">
        <f>IF(L3470=1, 'adjustment factor'!$D$8, IF(L3470=-9,-999,IF(L3470="",-999,0)))</f>
        <v>-999</v>
      </c>
      <c r="AJ3470" s="82">
        <f>IF(AND(M3470&gt;=1,M3470&lt;=4),'adjustment factor'!$D$9,IF(M3470=-9,-999,IF(M3470=98,-999,IF(M3470=99,-999,IF(M3470="",-999,0)))))</f>
        <v>-999</v>
      </c>
      <c r="AK3470" s="82">
        <f>IF(H3470=1, 'adjustment factor'!$D$10, IF(H3470=-9,-999,IF(H3470="",-999,0)))</f>
        <v>-999</v>
      </c>
      <c r="AL3470" s="82">
        <f>IF(G3470=1, 'adjustment factor'!$D$11, IF(G3470=-9,-999,IF(G3470="",-999,0)))</f>
        <v>-999</v>
      </c>
      <c r="AM3470" s="82">
        <f>IF(I3470=1, 'adjustment factor'!$D$12, IF(I3470=-9,-999,IF(I3470="",-999,0)))</f>
        <v>-999</v>
      </c>
      <c r="AN3470" s="82">
        <f>IF(J3470=1, 'adjustment factor'!$D$13, IF(J3470=-9,-999,IF(J3470="",-999,0)))</f>
        <v>-999</v>
      </c>
      <c r="AO3470" s="82" t="str">
        <f t="shared" si="548"/>
        <v>-999</v>
      </c>
      <c r="AP3470" s="82" t="str">
        <f t="shared" si="549"/>
        <v>MISSING</v>
      </c>
    </row>
    <row r="3471" spans="2:42">
      <c r="B3471" s="207"/>
      <c r="C3471" s="35">
        <v>3467</v>
      </c>
      <c r="D3471" s="161"/>
      <c r="E3471" s="161"/>
      <c r="F3471" s="161"/>
      <c r="G3471" s="161"/>
      <c r="H3471" s="161"/>
      <c r="I3471" s="161"/>
      <c r="J3471" s="161"/>
      <c r="K3471" s="161"/>
      <c r="L3471" s="161"/>
      <c r="M3471" s="161"/>
      <c r="N3471" s="171"/>
      <c r="O3471" s="171"/>
      <c r="P3471" s="171"/>
      <c r="Q3471" s="171"/>
      <c r="R3471" s="171"/>
      <c r="S3471" s="171"/>
      <c r="T3471" s="208" t="str">
        <f t="shared" si="540"/>
        <v>MISSING</v>
      </c>
      <c r="U3471" s="208" t="str">
        <f t="shared" si="541"/>
        <v>MISSING</v>
      </c>
      <c r="X3471" s="56">
        <f t="shared" si="542"/>
        <v>-99</v>
      </c>
      <c r="Y3471" s="56">
        <f t="shared" si="543"/>
        <v>-99</v>
      </c>
      <c r="Z3471" s="56">
        <f t="shared" si="544"/>
        <v>-99</v>
      </c>
      <c r="AA3471" s="56">
        <f t="shared" si="545"/>
        <v>-99</v>
      </c>
      <c r="AB3471" s="56">
        <f t="shared" si="546"/>
        <v>-99</v>
      </c>
      <c r="AC3471" s="56">
        <f t="shared" si="547"/>
        <v>-99</v>
      </c>
      <c r="AD3471" s="3"/>
      <c r="AE3471" s="82">
        <f>IF(D3471=1, 'adjustment factor'!$D$4, IF(D3471=-9,-999,IF(D3471="",-999,0)))</f>
        <v>-999</v>
      </c>
      <c r="AF3471" s="82">
        <f>IF(F3471=1, 'adjustment factor'!$D$5, IF(F3471=-9,-999,IF(F3471="",-999,0)))</f>
        <v>-999</v>
      </c>
      <c r="AG3471" s="82">
        <f>IF(E3471=1, 'adjustment factor'!$D$6, IF(E3471=-9,-999,IF(E3471="",-999,0)))</f>
        <v>-999</v>
      </c>
      <c r="AH3471" s="82">
        <f>IF(K3471&gt;=45,'adjustment factor'!$D$7,IF(K3471=-9,-1200,IF(K3471="",-1200,0)))</f>
        <v>-1200</v>
      </c>
      <c r="AI3471" s="82">
        <f>IF(L3471=1, 'adjustment factor'!$D$8, IF(L3471=-9,-999,IF(L3471="",-999,0)))</f>
        <v>-999</v>
      </c>
      <c r="AJ3471" s="82">
        <f>IF(AND(M3471&gt;=1,M3471&lt;=4),'adjustment factor'!$D$9,IF(M3471=-9,-999,IF(M3471=98,-999,IF(M3471=99,-999,IF(M3471="",-999,0)))))</f>
        <v>-999</v>
      </c>
      <c r="AK3471" s="82">
        <f>IF(H3471=1, 'adjustment factor'!$D$10, IF(H3471=-9,-999,IF(H3471="",-999,0)))</f>
        <v>-999</v>
      </c>
      <c r="AL3471" s="82">
        <f>IF(G3471=1, 'adjustment factor'!$D$11, IF(G3471=-9,-999,IF(G3471="",-999,0)))</f>
        <v>-999</v>
      </c>
      <c r="AM3471" s="82">
        <f>IF(I3471=1, 'adjustment factor'!$D$12, IF(I3471=-9,-999,IF(I3471="",-999,0)))</f>
        <v>-999</v>
      </c>
      <c r="AN3471" s="82">
        <f>IF(J3471=1, 'adjustment factor'!$D$13, IF(J3471=-9,-999,IF(J3471="",-999,0)))</f>
        <v>-999</v>
      </c>
      <c r="AO3471" s="82" t="str">
        <f t="shared" si="548"/>
        <v>-999</v>
      </c>
      <c r="AP3471" s="82" t="str">
        <f t="shared" si="549"/>
        <v>MISSING</v>
      </c>
    </row>
    <row r="3472" spans="2:42">
      <c r="B3472" s="207"/>
      <c r="C3472" s="35">
        <v>3468</v>
      </c>
      <c r="D3472" s="161"/>
      <c r="E3472" s="161"/>
      <c r="F3472" s="161"/>
      <c r="G3472" s="161"/>
      <c r="H3472" s="161"/>
      <c r="I3472" s="161"/>
      <c r="J3472" s="161"/>
      <c r="K3472" s="161"/>
      <c r="L3472" s="161"/>
      <c r="M3472" s="161"/>
      <c r="N3472" s="171"/>
      <c r="O3472" s="171"/>
      <c r="P3472" s="171"/>
      <c r="Q3472" s="171"/>
      <c r="R3472" s="171"/>
      <c r="S3472" s="171"/>
      <c r="T3472" s="208" t="str">
        <f t="shared" si="540"/>
        <v>MISSING</v>
      </c>
      <c r="U3472" s="208" t="str">
        <f t="shared" si="541"/>
        <v>MISSING</v>
      </c>
      <c r="X3472" s="56">
        <f t="shared" si="542"/>
        <v>-99</v>
      </c>
      <c r="Y3472" s="56">
        <f t="shared" si="543"/>
        <v>-99</v>
      </c>
      <c r="Z3472" s="56">
        <f t="shared" si="544"/>
        <v>-99</v>
      </c>
      <c r="AA3472" s="56">
        <f t="shared" si="545"/>
        <v>-99</v>
      </c>
      <c r="AB3472" s="56">
        <f t="shared" si="546"/>
        <v>-99</v>
      </c>
      <c r="AC3472" s="56">
        <f t="shared" si="547"/>
        <v>-99</v>
      </c>
      <c r="AD3472" s="3"/>
      <c r="AE3472" s="82">
        <f>IF(D3472=1, 'adjustment factor'!$D$4, IF(D3472=-9,-999,IF(D3472="",-999,0)))</f>
        <v>-999</v>
      </c>
      <c r="AF3472" s="82">
        <f>IF(F3472=1, 'adjustment factor'!$D$5, IF(F3472=-9,-999,IF(F3472="",-999,0)))</f>
        <v>-999</v>
      </c>
      <c r="AG3472" s="82">
        <f>IF(E3472=1, 'adjustment factor'!$D$6, IF(E3472=-9,-999,IF(E3472="",-999,0)))</f>
        <v>-999</v>
      </c>
      <c r="AH3472" s="82">
        <f>IF(K3472&gt;=45,'adjustment factor'!$D$7,IF(K3472=-9,-1200,IF(K3472="",-1200,0)))</f>
        <v>-1200</v>
      </c>
      <c r="AI3472" s="82">
        <f>IF(L3472=1, 'adjustment factor'!$D$8, IF(L3472=-9,-999,IF(L3472="",-999,0)))</f>
        <v>-999</v>
      </c>
      <c r="AJ3472" s="82">
        <f>IF(AND(M3472&gt;=1,M3472&lt;=4),'adjustment factor'!$D$9,IF(M3472=-9,-999,IF(M3472=98,-999,IF(M3472=99,-999,IF(M3472="",-999,0)))))</f>
        <v>-999</v>
      </c>
      <c r="AK3472" s="82">
        <f>IF(H3472=1, 'adjustment factor'!$D$10, IF(H3472=-9,-999,IF(H3472="",-999,0)))</f>
        <v>-999</v>
      </c>
      <c r="AL3472" s="82">
        <f>IF(G3472=1, 'adjustment factor'!$D$11, IF(G3472=-9,-999,IF(G3472="",-999,0)))</f>
        <v>-999</v>
      </c>
      <c r="AM3472" s="82">
        <f>IF(I3472=1, 'adjustment factor'!$D$12, IF(I3472=-9,-999,IF(I3472="",-999,0)))</f>
        <v>-999</v>
      </c>
      <c r="AN3472" s="82">
        <f>IF(J3472=1, 'adjustment factor'!$D$13, IF(J3472=-9,-999,IF(J3472="",-999,0)))</f>
        <v>-999</v>
      </c>
      <c r="AO3472" s="82" t="str">
        <f t="shared" si="548"/>
        <v>-999</v>
      </c>
      <c r="AP3472" s="82" t="str">
        <f t="shared" si="549"/>
        <v>MISSING</v>
      </c>
    </row>
    <row r="3473" spans="2:42">
      <c r="B3473" s="207"/>
      <c r="C3473" s="35">
        <v>3469</v>
      </c>
      <c r="D3473" s="161"/>
      <c r="E3473" s="161"/>
      <c r="F3473" s="161"/>
      <c r="G3473" s="161"/>
      <c r="H3473" s="161"/>
      <c r="I3473" s="161"/>
      <c r="J3473" s="161"/>
      <c r="K3473" s="161"/>
      <c r="L3473" s="161"/>
      <c r="M3473" s="161"/>
      <c r="N3473" s="171"/>
      <c r="O3473" s="171"/>
      <c r="P3473" s="171"/>
      <c r="Q3473" s="171"/>
      <c r="R3473" s="171"/>
      <c r="S3473" s="171"/>
      <c r="T3473" s="208" t="str">
        <f t="shared" si="540"/>
        <v>MISSING</v>
      </c>
      <c r="U3473" s="208" t="str">
        <f t="shared" si="541"/>
        <v>MISSING</v>
      </c>
      <c r="X3473" s="56">
        <f t="shared" si="542"/>
        <v>-99</v>
      </c>
      <c r="Y3473" s="56">
        <f t="shared" si="543"/>
        <v>-99</v>
      </c>
      <c r="Z3473" s="56">
        <f t="shared" si="544"/>
        <v>-99</v>
      </c>
      <c r="AA3473" s="56">
        <f t="shared" si="545"/>
        <v>-99</v>
      </c>
      <c r="AB3473" s="56">
        <f t="shared" si="546"/>
        <v>-99</v>
      </c>
      <c r="AC3473" s="56">
        <f t="shared" si="547"/>
        <v>-99</v>
      </c>
      <c r="AD3473" s="3"/>
      <c r="AE3473" s="82">
        <f>IF(D3473=1, 'adjustment factor'!$D$4, IF(D3473=-9,-999,IF(D3473="",-999,0)))</f>
        <v>-999</v>
      </c>
      <c r="AF3473" s="82">
        <f>IF(F3473=1, 'adjustment factor'!$D$5, IF(F3473=-9,-999,IF(F3473="",-999,0)))</f>
        <v>-999</v>
      </c>
      <c r="AG3473" s="82">
        <f>IF(E3473=1, 'adjustment factor'!$D$6, IF(E3473=-9,-999,IF(E3473="",-999,0)))</f>
        <v>-999</v>
      </c>
      <c r="AH3473" s="82">
        <f>IF(K3473&gt;=45,'adjustment factor'!$D$7,IF(K3473=-9,-1200,IF(K3473="",-1200,0)))</f>
        <v>-1200</v>
      </c>
      <c r="AI3473" s="82">
        <f>IF(L3473=1, 'adjustment factor'!$D$8, IF(L3473=-9,-999,IF(L3473="",-999,0)))</f>
        <v>-999</v>
      </c>
      <c r="AJ3473" s="82">
        <f>IF(AND(M3473&gt;=1,M3473&lt;=4),'adjustment factor'!$D$9,IF(M3473=-9,-999,IF(M3473=98,-999,IF(M3473=99,-999,IF(M3473="",-999,0)))))</f>
        <v>-999</v>
      </c>
      <c r="AK3473" s="82">
        <f>IF(H3473=1, 'adjustment factor'!$D$10, IF(H3473=-9,-999,IF(H3473="",-999,0)))</f>
        <v>-999</v>
      </c>
      <c r="AL3473" s="82">
        <f>IF(G3473=1, 'adjustment factor'!$D$11, IF(G3473=-9,-999,IF(G3473="",-999,0)))</f>
        <v>-999</v>
      </c>
      <c r="AM3473" s="82">
        <f>IF(I3473=1, 'adjustment factor'!$D$12, IF(I3473=-9,-999,IF(I3473="",-999,0)))</f>
        <v>-999</v>
      </c>
      <c r="AN3473" s="82">
        <f>IF(J3473=1, 'adjustment factor'!$D$13, IF(J3473=-9,-999,IF(J3473="",-999,0)))</f>
        <v>-999</v>
      </c>
      <c r="AO3473" s="82" t="str">
        <f t="shared" si="548"/>
        <v>-999</v>
      </c>
      <c r="AP3473" s="82" t="str">
        <f t="shared" si="549"/>
        <v>MISSING</v>
      </c>
    </row>
    <row r="3474" spans="2:42">
      <c r="B3474" s="207"/>
      <c r="C3474" s="35">
        <v>3470</v>
      </c>
      <c r="D3474" s="161"/>
      <c r="E3474" s="161"/>
      <c r="F3474" s="161"/>
      <c r="G3474" s="161"/>
      <c r="H3474" s="161"/>
      <c r="I3474" s="161"/>
      <c r="J3474" s="161"/>
      <c r="K3474" s="161"/>
      <c r="L3474" s="161"/>
      <c r="M3474" s="161"/>
      <c r="N3474" s="171"/>
      <c r="O3474" s="171"/>
      <c r="P3474" s="171"/>
      <c r="Q3474" s="171"/>
      <c r="R3474" s="171"/>
      <c r="S3474" s="171"/>
      <c r="T3474" s="208" t="str">
        <f t="shared" si="540"/>
        <v>MISSING</v>
      </c>
      <c r="U3474" s="208" t="str">
        <f t="shared" si="541"/>
        <v>MISSING</v>
      </c>
      <c r="X3474" s="56">
        <f t="shared" si="542"/>
        <v>-99</v>
      </c>
      <c r="Y3474" s="56">
        <f t="shared" si="543"/>
        <v>-99</v>
      </c>
      <c r="Z3474" s="56">
        <f t="shared" si="544"/>
        <v>-99</v>
      </c>
      <c r="AA3474" s="56">
        <f t="shared" si="545"/>
        <v>-99</v>
      </c>
      <c r="AB3474" s="56">
        <f t="shared" si="546"/>
        <v>-99</v>
      </c>
      <c r="AC3474" s="56">
        <f t="shared" si="547"/>
        <v>-99</v>
      </c>
      <c r="AD3474" s="3"/>
      <c r="AE3474" s="82">
        <f>IF(D3474=1, 'adjustment factor'!$D$4, IF(D3474=-9,-999,IF(D3474="",-999,0)))</f>
        <v>-999</v>
      </c>
      <c r="AF3474" s="82">
        <f>IF(F3474=1, 'adjustment factor'!$D$5, IF(F3474=-9,-999,IF(F3474="",-999,0)))</f>
        <v>-999</v>
      </c>
      <c r="AG3474" s="82">
        <f>IF(E3474=1, 'adjustment factor'!$D$6, IF(E3474=-9,-999,IF(E3474="",-999,0)))</f>
        <v>-999</v>
      </c>
      <c r="AH3474" s="82">
        <f>IF(K3474&gt;=45,'adjustment factor'!$D$7,IF(K3474=-9,-1200,IF(K3474="",-1200,0)))</f>
        <v>-1200</v>
      </c>
      <c r="AI3474" s="82">
        <f>IF(L3474=1, 'adjustment factor'!$D$8, IF(L3474=-9,-999,IF(L3474="",-999,0)))</f>
        <v>-999</v>
      </c>
      <c r="AJ3474" s="82">
        <f>IF(AND(M3474&gt;=1,M3474&lt;=4),'adjustment factor'!$D$9,IF(M3474=-9,-999,IF(M3474=98,-999,IF(M3474=99,-999,IF(M3474="",-999,0)))))</f>
        <v>-999</v>
      </c>
      <c r="AK3474" s="82">
        <f>IF(H3474=1, 'adjustment factor'!$D$10, IF(H3474=-9,-999,IF(H3474="",-999,0)))</f>
        <v>-999</v>
      </c>
      <c r="AL3474" s="82">
        <f>IF(G3474=1, 'adjustment factor'!$D$11, IF(G3474=-9,-999,IF(G3474="",-999,0)))</f>
        <v>-999</v>
      </c>
      <c r="AM3474" s="82">
        <f>IF(I3474=1, 'adjustment factor'!$D$12, IF(I3474=-9,-999,IF(I3474="",-999,0)))</f>
        <v>-999</v>
      </c>
      <c r="AN3474" s="82">
        <f>IF(J3474=1, 'adjustment factor'!$D$13, IF(J3474=-9,-999,IF(J3474="",-999,0)))</f>
        <v>-999</v>
      </c>
      <c r="AO3474" s="82" t="str">
        <f t="shared" si="548"/>
        <v>-999</v>
      </c>
      <c r="AP3474" s="82" t="str">
        <f t="shared" si="549"/>
        <v>MISSING</v>
      </c>
    </row>
    <row r="3475" spans="2:42">
      <c r="B3475" s="207"/>
      <c r="C3475" s="35">
        <v>3471</v>
      </c>
      <c r="D3475" s="161"/>
      <c r="E3475" s="161"/>
      <c r="F3475" s="161"/>
      <c r="G3475" s="161"/>
      <c r="H3475" s="161"/>
      <c r="I3475" s="161"/>
      <c r="J3475" s="161"/>
      <c r="K3475" s="161"/>
      <c r="L3475" s="161"/>
      <c r="M3475" s="161"/>
      <c r="N3475" s="171"/>
      <c r="O3475" s="171"/>
      <c r="P3475" s="171"/>
      <c r="Q3475" s="171"/>
      <c r="R3475" s="171"/>
      <c r="S3475" s="171"/>
      <c r="T3475" s="208" t="str">
        <f t="shared" si="540"/>
        <v>MISSING</v>
      </c>
      <c r="U3475" s="208" t="str">
        <f t="shared" si="541"/>
        <v>MISSING</v>
      </c>
      <c r="X3475" s="56">
        <f t="shared" si="542"/>
        <v>-99</v>
      </c>
      <c r="Y3475" s="56">
        <f t="shared" si="543"/>
        <v>-99</v>
      </c>
      <c r="Z3475" s="56">
        <f t="shared" si="544"/>
        <v>-99</v>
      </c>
      <c r="AA3475" s="56">
        <f t="shared" si="545"/>
        <v>-99</v>
      </c>
      <c r="AB3475" s="56">
        <f t="shared" si="546"/>
        <v>-99</v>
      </c>
      <c r="AC3475" s="56">
        <f t="shared" si="547"/>
        <v>-99</v>
      </c>
      <c r="AD3475" s="3"/>
      <c r="AE3475" s="82">
        <f>IF(D3475=1, 'adjustment factor'!$D$4, IF(D3475=-9,-999,IF(D3475="",-999,0)))</f>
        <v>-999</v>
      </c>
      <c r="AF3475" s="82">
        <f>IF(F3475=1, 'adjustment factor'!$D$5, IF(F3475=-9,-999,IF(F3475="",-999,0)))</f>
        <v>-999</v>
      </c>
      <c r="AG3475" s="82">
        <f>IF(E3475=1, 'adjustment factor'!$D$6, IF(E3475=-9,-999,IF(E3475="",-999,0)))</f>
        <v>-999</v>
      </c>
      <c r="AH3475" s="82">
        <f>IF(K3475&gt;=45,'adjustment factor'!$D$7,IF(K3475=-9,-1200,IF(K3475="",-1200,0)))</f>
        <v>-1200</v>
      </c>
      <c r="AI3475" s="82">
        <f>IF(L3475=1, 'adjustment factor'!$D$8, IF(L3475=-9,-999,IF(L3475="",-999,0)))</f>
        <v>-999</v>
      </c>
      <c r="AJ3475" s="82">
        <f>IF(AND(M3475&gt;=1,M3475&lt;=4),'adjustment factor'!$D$9,IF(M3475=-9,-999,IF(M3475=98,-999,IF(M3475=99,-999,IF(M3475="",-999,0)))))</f>
        <v>-999</v>
      </c>
      <c r="AK3475" s="82">
        <f>IF(H3475=1, 'adjustment factor'!$D$10, IF(H3475=-9,-999,IF(H3475="",-999,0)))</f>
        <v>-999</v>
      </c>
      <c r="AL3475" s="82">
        <f>IF(G3475=1, 'adjustment factor'!$D$11, IF(G3475=-9,-999,IF(G3475="",-999,0)))</f>
        <v>-999</v>
      </c>
      <c r="AM3475" s="82">
        <f>IF(I3475=1, 'adjustment factor'!$D$12, IF(I3475=-9,-999,IF(I3475="",-999,0)))</f>
        <v>-999</v>
      </c>
      <c r="AN3475" s="82">
        <f>IF(J3475=1, 'adjustment factor'!$D$13, IF(J3475=-9,-999,IF(J3475="",-999,0)))</f>
        <v>-999</v>
      </c>
      <c r="AO3475" s="82" t="str">
        <f t="shared" si="548"/>
        <v>-999</v>
      </c>
      <c r="AP3475" s="82" t="str">
        <f t="shared" si="549"/>
        <v>MISSING</v>
      </c>
    </row>
    <row r="3476" spans="2:42">
      <c r="B3476" s="207"/>
      <c r="C3476" s="35">
        <v>3472</v>
      </c>
      <c r="D3476" s="161"/>
      <c r="E3476" s="161"/>
      <c r="F3476" s="161"/>
      <c r="G3476" s="161"/>
      <c r="H3476" s="161"/>
      <c r="I3476" s="161"/>
      <c r="J3476" s="161"/>
      <c r="K3476" s="161"/>
      <c r="L3476" s="161"/>
      <c r="M3476" s="161"/>
      <c r="N3476" s="171"/>
      <c r="O3476" s="171"/>
      <c r="P3476" s="171"/>
      <c r="Q3476" s="171"/>
      <c r="R3476" s="171"/>
      <c r="S3476" s="171"/>
      <c r="T3476" s="208" t="str">
        <f t="shared" si="540"/>
        <v>MISSING</v>
      </c>
      <c r="U3476" s="208" t="str">
        <f t="shared" si="541"/>
        <v>MISSING</v>
      </c>
      <c r="X3476" s="56">
        <f t="shared" si="542"/>
        <v>-99</v>
      </c>
      <c r="Y3476" s="56">
        <f t="shared" si="543"/>
        <v>-99</v>
      </c>
      <c r="Z3476" s="56">
        <f t="shared" si="544"/>
        <v>-99</v>
      </c>
      <c r="AA3476" s="56">
        <f t="shared" si="545"/>
        <v>-99</v>
      </c>
      <c r="AB3476" s="56">
        <f t="shared" si="546"/>
        <v>-99</v>
      </c>
      <c r="AC3476" s="56">
        <f t="shared" si="547"/>
        <v>-99</v>
      </c>
      <c r="AD3476" s="3"/>
      <c r="AE3476" s="82">
        <f>IF(D3476=1, 'adjustment factor'!$D$4, IF(D3476=-9,-999,IF(D3476="",-999,0)))</f>
        <v>-999</v>
      </c>
      <c r="AF3476" s="82">
        <f>IF(F3476=1, 'adjustment factor'!$D$5, IF(F3476=-9,-999,IF(F3476="",-999,0)))</f>
        <v>-999</v>
      </c>
      <c r="AG3476" s="82">
        <f>IF(E3476=1, 'adjustment factor'!$D$6, IF(E3476=-9,-999,IF(E3476="",-999,0)))</f>
        <v>-999</v>
      </c>
      <c r="AH3476" s="82">
        <f>IF(K3476&gt;=45,'adjustment factor'!$D$7,IF(K3476=-9,-1200,IF(K3476="",-1200,0)))</f>
        <v>-1200</v>
      </c>
      <c r="AI3476" s="82">
        <f>IF(L3476=1, 'adjustment factor'!$D$8, IF(L3476=-9,-999,IF(L3476="",-999,0)))</f>
        <v>-999</v>
      </c>
      <c r="AJ3476" s="82">
        <f>IF(AND(M3476&gt;=1,M3476&lt;=4),'adjustment factor'!$D$9,IF(M3476=-9,-999,IF(M3476=98,-999,IF(M3476=99,-999,IF(M3476="",-999,0)))))</f>
        <v>-999</v>
      </c>
      <c r="AK3476" s="82">
        <f>IF(H3476=1, 'adjustment factor'!$D$10, IF(H3476=-9,-999,IF(H3476="",-999,0)))</f>
        <v>-999</v>
      </c>
      <c r="AL3476" s="82">
        <f>IF(G3476=1, 'adjustment factor'!$D$11, IF(G3476=-9,-999,IF(G3476="",-999,0)))</f>
        <v>-999</v>
      </c>
      <c r="AM3476" s="82">
        <f>IF(I3476=1, 'adjustment factor'!$D$12, IF(I3476=-9,-999,IF(I3476="",-999,0)))</f>
        <v>-999</v>
      </c>
      <c r="AN3476" s="82">
        <f>IF(J3476=1, 'adjustment factor'!$D$13, IF(J3476=-9,-999,IF(J3476="",-999,0)))</f>
        <v>-999</v>
      </c>
      <c r="AO3476" s="82" t="str">
        <f t="shared" si="548"/>
        <v>-999</v>
      </c>
      <c r="AP3476" s="82" t="str">
        <f t="shared" si="549"/>
        <v>MISSING</v>
      </c>
    </row>
    <row r="3477" spans="2:42">
      <c r="B3477" s="207"/>
      <c r="C3477" s="35">
        <v>3473</v>
      </c>
      <c r="D3477" s="161"/>
      <c r="E3477" s="161"/>
      <c r="F3477" s="161"/>
      <c r="G3477" s="161"/>
      <c r="H3477" s="161"/>
      <c r="I3477" s="161"/>
      <c r="J3477" s="161"/>
      <c r="K3477" s="161"/>
      <c r="L3477" s="161"/>
      <c r="M3477" s="161"/>
      <c r="N3477" s="171"/>
      <c r="O3477" s="171"/>
      <c r="P3477" s="171"/>
      <c r="Q3477" s="171"/>
      <c r="R3477" s="171"/>
      <c r="S3477" s="171"/>
      <c r="T3477" s="208" t="str">
        <f t="shared" ref="T3477:T3540" si="550">IF(SUM(X3477:AC3477)&gt;-0.01, SUM(X3477:AC3477), "MISSING")</f>
        <v>MISSING</v>
      </c>
      <c r="U3477" s="208" t="str">
        <f t="shared" ref="U3477:U3540" si="551">IF(AP3477="MISSING","MISSING", 3.88+0.604*T3477+0.055*(T3477^2)-AP3477)</f>
        <v>MISSING</v>
      </c>
      <c r="X3477" s="56">
        <f t="shared" ref="X3477:X3540" si="552">IF(N3477&gt;0,((N3477-3)*-1),-99)</f>
        <v>-99</v>
      </c>
      <c r="Y3477" s="56">
        <f t="shared" ref="Y3477:Y3540" si="553">IF(O3477&gt;0,((O3477-3)*-1),-99)</f>
        <v>-99</v>
      </c>
      <c r="Z3477" s="56">
        <f t="shared" ref="Z3477:Z3540" si="554">IF(P3477&gt;0,((P3477-3)*-1),-99)</f>
        <v>-99</v>
      </c>
      <c r="AA3477" s="56">
        <f t="shared" ref="AA3477:AA3540" si="555">IF(Q3477&gt;0,((Q3477-3)*-1),-99)</f>
        <v>-99</v>
      </c>
      <c r="AB3477" s="56">
        <f t="shared" ref="AB3477:AB3540" si="556">IF(R3477&gt;0,((R3477-3)*-1),-99)</f>
        <v>-99</v>
      </c>
      <c r="AC3477" s="56">
        <f t="shared" ref="AC3477:AC3540" si="557">IF(S3477&gt;0,((S3477-3)*-1),-99)</f>
        <v>-99</v>
      </c>
      <c r="AD3477" s="3"/>
      <c r="AE3477" s="82">
        <f>IF(D3477=1, 'adjustment factor'!$D$4, IF(D3477=-9,-999,IF(D3477="",-999,0)))</f>
        <v>-999</v>
      </c>
      <c r="AF3477" s="82">
        <f>IF(F3477=1, 'adjustment factor'!$D$5, IF(F3477=-9,-999,IF(F3477="",-999,0)))</f>
        <v>-999</v>
      </c>
      <c r="AG3477" s="82">
        <f>IF(E3477=1, 'adjustment factor'!$D$6, IF(E3477=-9,-999,IF(E3477="",-999,0)))</f>
        <v>-999</v>
      </c>
      <c r="AH3477" s="82">
        <f>IF(K3477&gt;=45,'adjustment factor'!$D$7,IF(K3477=-9,-1200,IF(K3477="",-1200,0)))</f>
        <v>-1200</v>
      </c>
      <c r="AI3477" s="82">
        <f>IF(L3477=1, 'adjustment factor'!$D$8, IF(L3477=-9,-999,IF(L3477="",-999,0)))</f>
        <v>-999</v>
      </c>
      <c r="AJ3477" s="82">
        <f>IF(AND(M3477&gt;=1,M3477&lt;=4),'adjustment factor'!$D$9,IF(M3477=-9,-999,IF(M3477=98,-999,IF(M3477=99,-999,IF(M3477="",-999,0)))))</f>
        <v>-999</v>
      </c>
      <c r="AK3477" s="82">
        <f>IF(H3477=1, 'adjustment factor'!$D$10, IF(H3477=-9,-999,IF(H3477="",-999,0)))</f>
        <v>-999</v>
      </c>
      <c r="AL3477" s="82">
        <f>IF(G3477=1, 'adjustment factor'!$D$11, IF(G3477=-9,-999,IF(G3477="",-999,0)))</f>
        <v>-999</v>
      </c>
      <c r="AM3477" s="82">
        <f>IF(I3477=1, 'adjustment factor'!$D$12, IF(I3477=-9,-999,IF(I3477="",-999,0)))</f>
        <v>-999</v>
      </c>
      <c r="AN3477" s="82">
        <f>IF(J3477=1, 'adjustment factor'!$D$13, IF(J3477=-9,-999,IF(J3477="",-999,0)))</f>
        <v>-999</v>
      </c>
      <c r="AO3477" s="82" t="str">
        <f t="shared" ref="AO3477:AO3540" si="558">IF(-AE3477-AF3477-AG3477-AH3477+AI3477+AJ3477-AK3477-AL3477-AM3477-AN3477&lt;3, -AE3477-AF3477-AG3477-AH3477+AI3477+AJ3477-AK3477-AL3477-AM3477-AN3477, "-999")</f>
        <v>-999</v>
      </c>
      <c r="AP3477" s="82" t="str">
        <f t="shared" ref="AP3477:AP3540" si="559">IF(AND(SUM(AE3477:AN3477)&gt;-1, (SUM(X3477:AC3477)&gt;-1)), 14.353-AE3477-AF3477-AG3477-AH3477+AI3477+AJ3477-AK3477-AL3477-AM3477-AN3477, "MISSING")</f>
        <v>MISSING</v>
      </c>
    </row>
    <row r="3478" spans="2:42">
      <c r="B3478" s="207"/>
      <c r="C3478" s="35">
        <v>3474</v>
      </c>
      <c r="D3478" s="161"/>
      <c r="E3478" s="161"/>
      <c r="F3478" s="161"/>
      <c r="G3478" s="161"/>
      <c r="H3478" s="161"/>
      <c r="I3478" s="161"/>
      <c r="J3478" s="161"/>
      <c r="K3478" s="161"/>
      <c r="L3478" s="161"/>
      <c r="M3478" s="161"/>
      <c r="N3478" s="171"/>
      <c r="O3478" s="171"/>
      <c r="P3478" s="171"/>
      <c r="Q3478" s="171"/>
      <c r="R3478" s="171"/>
      <c r="S3478" s="171"/>
      <c r="T3478" s="208" t="str">
        <f t="shared" si="550"/>
        <v>MISSING</v>
      </c>
      <c r="U3478" s="208" t="str">
        <f t="shared" si="551"/>
        <v>MISSING</v>
      </c>
      <c r="X3478" s="56">
        <f t="shared" si="552"/>
        <v>-99</v>
      </c>
      <c r="Y3478" s="56">
        <f t="shared" si="553"/>
        <v>-99</v>
      </c>
      <c r="Z3478" s="56">
        <f t="shared" si="554"/>
        <v>-99</v>
      </c>
      <c r="AA3478" s="56">
        <f t="shared" si="555"/>
        <v>-99</v>
      </c>
      <c r="AB3478" s="56">
        <f t="shared" si="556"/>
        <v>-99</v>
      </c>
      <c r="AC3478" s="56">
        <f t="shared" si="557"/>
        <v>-99</v>
      </c>
      <c r="AD3478" s="3"/>
      <c r="AE3478" s="82">
        <f>IF(D3478=1, 'adjustment factor'!$D$4, IF(D3478=-9,-999,IF(D3478="",-999,0)))</f>
        <v>-999</v>
      </c>
      <c r="AF3478" s="82">
        <f>IF(F3478=1, 'adjustment factor'!$D$5, IF(F3478=-9,-999,IF(F3478="",-999,0)))</f>
        <v>-999</v>
      </c>
      <c r="AG3478" s="82">
        <f>IF(E3478=1, 'adjustment factor'!$D$6, IF(E3478=-9,-999,IF(E3478="",-999,0)))</f>
        <v>-999</v>
      </c>
      <c r="AH3478" s="82">
        <f>IF(K3478&gt;=45,'adjustment factor'!$D$7,IF(K3478=-9,-1200,IF(K3478="",-1200,0)))</f>
        <v>-1200</v>
      </c>
      <c r="AI3478" s="82">
        <f>IF(L3478=1, 'adjustment factor'!$D$8, IF(L3478=-9,-999,IF(L3478="",-999,0)))</f>
        <v>-999</v>
      </c>
      <c r="AJ3478" s="82">
        <f>IF(AND(M3478&gt;=1,M3478&lt;=4),'adjustment factor'!$D$9,IF(M3478=-9,-999,IF(M3478=98,-999,IF(M3478=99,-999,IF(M3478="",-999,0)))))</f>
        <v>-999</v>
      </c>
      <c r="AK3478" s="82">
        <f>IF(H3478=1, 'adjustment factor'!$D$10, IF(H3478=-9,-999,IF(H3478="",-999,0)))</f>
        <v>-999</v>
      </c>
      <c r="AL3478" s="82">
        <f>IF(G3478=1, 'adjustment factor'!$D$11, IF(G3478=-9,-999,IF(G3478="",-999,0)))</f>
        <v>-999</v>
      </c>
      <c r="AM3478" s="82">
        <f>IF(I3478=1, 'adjustment factor'!$D$12, IF(I3478=-9,-999,IF(I3478="",-999,0)))</f>
        <v>-999</v>
      </c>
      <c r="AN3478" s="82">
        <f>IF(J3478=1, 'adjustment factor'!$D$13, IF(J3478=-9,-999,IF(J3478="",-999,0)))</f>
        <v>-999</v>
      </c>
      <c r="AO3478" s="82" t="str">
        <f t="shared" si="558"/>
        <v>-999</v>
      </c>
      <c r="AP3478" s="82" t="str">
        <f t="shared" si="559"/>
        <v>MISSING</v>
      </c>
    </row>
    <row r="3479" spans="2:42">
      <c r="B3479" s="207"/>
      <c r="C3479" s="35">
        <v>3475</v>
      </c>
      <c r="D3479" s="161"/>
      <c r="E3479" s="161"/>
      <c r="F3479" s="161"/>
      <c r="G3479" s="161"/>
      <c r="H3479" s="161"/>
      <c r="I3479" s="161"/>
      <c r="J3479" s="161"/>
      <c r="K3479" s="161"/>
      <c r="L3479" s="161"/>
      <c r="M3479" s="161"/>
      <c r="N3479" s="171"/>
      <c r="O3479" s="171"/>
      <c r="P3479" s="171"/>
      <c r="Q3479" s="171"/>
      <c r="R3479" s="171"/>
      <c r="S3479" s="171"/>
      <c r="T3479" s="208" t="str">
        <f t="shared" si="550"/>
        <v>MISSING</v>
      </c>
      <c r="U3479" s="208" t="str">
        <f t="shared" si="551"/>
        <v>MISSING</v>
      </c>
      <c r="X3479" s="56">
        <f t="shared" si="552"/>
        <v>-99</v>
      </c>
      <c r="Y3479" s="56">
        <f t="shared" si="553"/>
        <v>-99</v>
      </c>
      <c r="Z3479" s="56">
        <f t="shared" si="554"/>
        <v>-99</v>
      </c>
      <c r="AA3479" s="56">
        <f t="shared" si="555"/>
        <v>-99</v>
      </c>
      <c r="AB3479" s="56">
        <f t="shared" si="556"/>
        <v>-99</v>
      </c>
      <c r="AC3479" s="56">
        <f t="shared" si="557"/>
        <v>-99</v>
      </c>
      <c r="AD3479" s="3"/>
      <c r="AE3479" s="82">
        <f>IF(D3479=1, 'adjustment factor'!$D$4, IF(D3479=-9,-999,IF(D3479="",-999,0)))</f>
        <v>-999</v>
      </c>
      <c r="AF3479" s="82">
        <f>IF(F3479=1, 'adjustment factor'!$D$5, IF(F3479=-9,-999,IF(F3479="",-999,0)))</f>
        <v>-999</v>
      </c>
      <c r="AG3479" s="82">
        <f>IF(E3479=1, 'adjustment factor'!$D$6, IF(E3479=-9,-999,IF(E3479="",-999,0)))</f>
        <v>-999</v>
      </c>
      <c r="AH3479" s="82">
        <f>IF(K3479&gt;=45,'adjustment factor'!$D$7,IF(K3479=-9,-1200,IF(K3479="",-1200,0)))</f>
        <v>-1200</v>
      </c>
      <c r="AI3479" s="82">
        <f>IF(L3479=1, 'adjustment factor'!$D$8, IF(L3479=-9,-999,IF(L3479="",-999,0)))</f>
        <v>-999</v>
      </c>
      <c r="AJ3479" s="82">
        <f>IF(AND(M3479&gt;=1,M3479&lt;=4),'adjustment factor'!$D$9,IF(M3479=-9,-999,IF(M3479=98,-999,IF(M3479=99,-999,IF(M3479="",-999,0)))))</f>
        <v>-999</v>
      </c>
      <c r="AK3479" s="82">
        <f>IF(H3479=1, 'adjustment factor'!$D$10, IF(H3479=-9,-999,IF(H3479="",-999,0)))</f>
        <v>-999</v>
      </c>
      <c r="AL3479" s="82">
        <f>IF(G3479=1, 'adjustment factor'!$D$11, IF(G3479=-9,-999,IF(G3479="",-999,0)))</f>
        <v>-999</v>
      </c>
      <c r="AM3479" s="82">
        <f>IF(I3479=1, 'adjustment factor'!$D$12, IF(I3479=-9,-999,IF(I3479="",-999,0)))</f>
        <v>-999</v>
      </c>
      <c r="AN3479" s="82">
        <f>IF(J3479=1, 'adjustment factor'!$D$13, IF(J3479=-9,-999,IF(J3479="",-999,0)))</f>
        <v>-999</v>
      </c>
      <c r="AO3479" s="82" t="str">
        <f t="shared" si="558"/>
        <v>-999</v>
      </c>
      <c r="AP3479" s="82" t="str">
        <f t="shared" si="559"/>
        <v>MISSING</v>
      </c>
    </row>
    <row r="3480" spans="2:42">
      <c r="B3480" s="207"/>
      <c r="C3480" s="35">
        <v>3476</v>
      </c>
      <c r="D3480" s="161"/>
      <c r="E3480" s="161"/>
      <c r="F3480" s="161"/>
      <c r="G3480" s="161"/>
      <c r="H3480" s="161"/>
      <c r="I3480" s="161"/>
      <c r="J3480" s="161"/>
      <c r="K3480" s="161"/>
      <c r="L3480" s="161"/>
      <c r="M3480" s="161"/>
      <c r="N3480" s="171"/>
      <c r="O3480" s="171"/>
      <c r="P3480" s="171"/>
      <c r="Q3480" s="171"/>
      <c r="R3480" s="171"/>
      <c r="S3480" s="171"/>
      <c r="T3480" s="208" t="str">
        <f t="shared" si="550"/>
        <v>MISSING</v>
      </c>
      <c r="U3480" s="208" t="str">
        <f t="shared" si="551"/>
        <v>MISSING</v>
      </c>
      <c r="X3480" s="56">
        <f t="shared" si="552"/>
        <v>-99</v>
      </c>
      <c r="Y3480" s="56">
        <f t="shared" si="553"/>
        <v>-99</v>
      </c>
      <c r="Z3480" s="56">
        <f t="shared" si="554"/>
        <v>-99</v>
      </c>
      <c r="AA3480" s="56">
        <f t="shared" si="555"/>
        <v>-99</v>
      </c>
      <c r="AB3480" s="56">
        <f t="shared" si="556"/>
        <v>-99</v>
      </c>
      <c r="AC3480" s="56">
        <f t="shared" si="557"/>
        <v>-99</v>
      </c>
      <c r="AD3480" s="3"/>
      <c r="AE3480" s="82">
        <f>IF(D3480=1, 'adjustment factor'!$D$4, IF(D3480=-9,-999,IF(D3480="",-999,0)))</f>
        <v>-999</v>
      </c>
      <c r="AF3480" s="82">
        <f>IF(F3480=1, 'adjustment factor'!$D$5, IF(F3480=-9,-999,IF(F3480="",-999,0)))</f>
        <v>-999</v>
      </c>
      <c r="AG3480" s="82">
        <f>IF(E3480=1, 'adjustment factor'!$D$6, IF(E3480=-9,-999,IF(E3480="",-999,0)))</f>
        <v>-999</v>
      </c>
      <c r="AH3480" s="82">
        <f>IF(K3480&gt;=45,'adjustment factor'!$D$7,IF(K3480=-9,-1200,IF(K3480="",-1200,0)))</f>
        <v>-1200</v>
      </c>
      <c r="AI3480" s="82">
        <f>IF(L3480=1, 'adjustment factor'!$D$8, IF(L3480=-9,-999,IF(L3480="",-999,0)))</f>
        <v>-999</v>
      </c>
      <c r="AJ3480" s="82">
        <f>IF(AND(M3480&gt;=1,M3480&lt;=4),'adjustment factor'!$D$9,IF(M3480=-9,-999,IF(M3480=98,-999,IF(M3480=99,-999,IF(M3480="",-999,0)))))</f>
        <v>-999</v>
      </c>
      <c r="AK3480" s="82">
        <f>IF(H3480=1, 'adjustment factor'!$D$10, IF(H3480=-9,-999,IF(H3480="",-999,0)))</f>
        <v>-999</v>
      </c>
      <c r="AL3480" s="82">
        <f>IF(G3480=1, 'adjustment factor'!$D$11, IF(G3480=-9,-999,IF(G3480="",-999,0)))</f>
        <v>-999</v>
      </c>
      <c r="AM3480" s="82">
        <f>IF(I3480=1, 'adjustment factor'!$D$12, IF(I3480=-9,-999,IF(I3480="",-999,0)))</f>
        <v>-999</v>
      </c>
      <c r="AN3480" s="82">
        <f>IF(J3480=1, 'adjustment factor'!$D$13, IF(J3480=-9,-999,IF(J3480="",-999,0)))</f>
        <v>-999</v>
      </c>
      <c r="AO3480" s="82" t="str">
        <f t="shared" si="558"/>
        <v>-999</v>
      </c>
      <c r="AP3480" s="82" t="str">
        <f t="shared" si="559"/>
        <v>MISSING</v>
      </c>
    </row>
    <row r="3481" spans="2:42">
      <c r="B3481" s="207"/>
      <c r="C3481" s="35">
        <v>3477</v>
      </c>
      <c r="D3481" s="161"/>
      <c r="E3481" s="161"/>
      <c r="F3481" s="161"/>
      <c r="G3481" s="161"/>
      <c r="H3481" s="161"/>
      <c r="I3481" s="161"/>
      <c r="J3481" s="161"/>
      <c r="K3481" s="161"/>
      <c r="L3481" s="161"/>
      <c r="M3481" s="161"/>
      <c r="N3481" s="171"/>
      <c r="O3481" s="171"/>
      <c r="P3481" s="171"/>
      <c r="Q3481" s="171"/>
      <c r="R3481" s="171"/>
      <c r="S3481" s="171"/>
      <c r="T3481" s="208" t="str">
        <f t="shared" si="550"/>
        <v>MISSING</v>
      </c>
      <c r="U3481" s="208" t="str">
        <f t="shared" si="551"/>
        <v>MISSING</v>
      </c>
      <c r="X3481" s="56">
        <f t="shared" si="552"/>
        <v>-99</v>
      </c>
      <c r="Y3481" s="56">
        <f t="shared" si="553"/>
        <v>-99</v>
      </c>
      <c r="Z3481" s="56">
        <f t="shared" si="554"/>
        <v>-99</v>
      </c>
      <c r="AA3481" s="56">
        <f t="shared" si="555"/>
        <v>-99</v>
      </c>
      <c r="AB3481" s="56">
        <f t="shared" si="556"/>
        <v>-99</v>
      </c>
      <c r="AC3481" s="56">
        <f t="shared" si="557"/>
        <v>-99</v>
      </c>
      <c r="AD3481" s="3"/>
      <c r="AE3481" s="82">
        <f>IF(D3481=1, 'adjustment factor'!$D$4, IF(D3481=-9,-999,IF(D3481="",-999,0)))</f>
        <v>-999</v>
      </c>
      <c r="AF3481" s="82">
        <f>IF(F3481=1, 'adjustment factor'!$D$5, IF(F3481=-9,-999,IF(F3481="",-999,0)))</f>
        <v>-999</v>
      </c>
      <c r="AG3481" s="82">
        <f>IF(E3481=1, 'adjustment factor'!$D$6, IF(E3481=-9,-999,IF(E3481="",-999,0)))</f>
        <v>-999</v>
      </c>
      <c r="AH3481" s="82">
        <f>IF(K3481&gt;=45,'adjustment factor'!$D$7,IF(K3481=-9,-1200,IF(K3481="",-1200,0)))</f>
        <v>-1200</v>
      </c>
      <c r="AI3481" s="82">
        <f>IF(L3481=1, 'adjustment factor'!$D$8, IF(L3481=-9,-999,IF(L3481="",-999,0)))</f>
        <v>-999</v>
      </c>
      <c r="AJ3481" s="82">
        <f>IF(AND(M3481&gt;=1,M3481&lt;=4),'adjustment factor'!$D$9,IF(M3481=-9,-999,IF(M3481=98,-999,IF(M3481=99,-999,IF(M3481="",-999,0)))))</f>
        <v>-999</v>
      </c>
      <c r="AK3481" s="82">
        <f>IF(H3481=1, 'adjustment factor'!$D$10, IF(H3481=-9,-999,IF(H3481="",-999,0)))</f>
        <v>-999</v>
      </c>
      <c r="AL3481" s="82">
        <f>IF(G3481=1, 'adjustment factor'!$D$11, IF(G3481=-9,-999,IF(G3481="",-999,0)))</f>
        <v>-999</v>
      </c>
      <c r="AM3481" s="82">
        <f>IF(I3481=1, 'adjustment factor'!$D$12, IF(I3481=-9,-999,IF(I3481="",-999,0)))</f>
        <v>-999</v>
      </c>
      <c r="AN3481" s="82">
        <f>IF(J3481=1, 'adjustment factor'!$D$13, IF(J3481=-9,-999,IF(J3481="",-999,0)))</f>
        <v>-999</v>
      </c>
      <c r="AO3481" s="82" t="str">
        <f t="shared" si="558"/>
        <v>-999</v>
      </c>
      <c r="AP3481" s="82" t="str">
        <f t="shared" si="559"/>
        <v>MISSING</v>
      </c>
    </row>
    <row r="3482" spans="2:42">
      <c r="B3482" s="207"/>
      <c r="C3482" s="35">
        <v>3478</v>
      </c>
      <c r="D3482" s="161"/>
      <c r="E3482" s="161"/>
      <c r="F3482" s="161"/>
      <c r="G3482" s="161"/>
      <c r="H3482" s="161"/>
      <c r="I3482" s="161"/>
      <c r="J3482" s="161"/>
      <c r="K3482" s="161"/>
      <c r="L3482" s="161"/>
      <c r="M3482" s="161"/>
      <c r="N3482" s="171"/>
      <c r="O3482" s="171"/>
      <c r="P3482" s="171"/>
      <c r="Q3482" s="171"/>
      <c r="R3482" s="171"/>
      <c r="S3482" s="171"/>
      <c r="T3482" s="208" t="str">
        <f t="shared" si="550"/>
        <v>MISSING</v>
      </c>
      <c r="U3482" s="208" t="str">
        <f t="shared" si="551"/>
        <v>MISSING</v>
      </c>
      <c r="X3482" s="56">
        <f t="shared" si="552"/>
        <v>-99</v>
      </c>
      <c r="Y3482" s="56">
        <f t="shared" si="553"/>
        <v>-99</v>
      </c>
      <c r="Z3482" s="56">
        <f t="shared" si="554"/>
        <v>-99</v>
      </c>
      <c r="AA3482" s="56">
        <f t="shared" si="555"/>
        <v>-99</v>
      </c>
      <c r="AB3482" s="56">
        <f t="shared" si="556"/>
        <v>-99</v>
      </c>
      <c r="AC3482" s="56">
        <f t="shared" si="557"/>
        <v>-99</v>
      </c>
      <c r="AD3482" s="3"/>
      <c r="AE3482" s="82">
        <f>IF(D3482=1, 'adjustment factor'!$D$4, IF(D3482=-9,-999,IF(D3482="",-999,0)))</f>
        <v>-999</v>
      </c>
      <c r="AF3482" s="82">
        <f>IF(F3482=1, 'adjustment factor'!$D$5, IF(F3482=-9,-999,IF(F3482="",-999,0)))</f>
        <v>-999</v>
      </c>
      <c r="AG3482" s="82">
        <f>IF(E3482=1, 'adjustment factor'!$D$6, IF(E3482=-9,-999,IF(E3482="",-999,0)))</f>
        <v>-999</v>
      </c>
      <c r="AH3482" s="82">
        <f>IF(K3482&gt;=45,'adjustment factor'!$D$7,IF(K3482=-9,-1200,IF(K3482="",-1200,0)))</f>
        <v>-1200</v>
      </c>
      <c r="AI3482" s="82">
        <f>IF(L3482=1, 'adjustment factor'!$D$8, IF(L3482=-9,-999,IF(L3482="",-999,0)))</f>
        <v>-999</v>
      </c>
      <c r="AJ3482" s="82">
        <f>IF(AND(M3482&gt;=1,M3482&lt;=4),'adjustment factor'!$D$9,IF(M3482=-9,-999,IF(M3482=98,-999,IF(M3482=99,-999,IF(M3482="",-999,0)))))</f>
        <v>-999</v>
      </c>
      <c r="AK3482" s="82">
        <f>IF(H3482=1, 'adjustment factor'!$D$10, IF(H3482=-9,-999,IF(H3482="",-999,0)))</f>
        <v>-999</v>
      </c>
      <c r="AL3482" s="82">
        <f>IF(G3482=1, 'adjustment factor'!$D$11, IF(G3482=-9,-999,IF(G3482="",-999,0)))</f>
        <v>-999</v>
      </c>
      <c r="AM3482" s="82">
        <f>IF(I3482=1, 'adjustment factor'!$D$12, IF(I3482=-9,-999,IF(I3482="",-999,0)))</f>
        <v>-999</v>
      </c>
      <c r="AN3482" s="82">
        <f>IF(J3482=1, 'adjustment factor'!$D$13, IF(J3482=-9,-999,IF(J3482="",-999,0)))</f>
        <v>-999</v>
      </c>
      <c r="AO3482" s="82" t="str">
        <f t="shared" si="558"/>
        <v>-999</v>
      </c>
      <c r="AP3482" s="82" t="str">
        <f t="shared" si="559"/>
        <v>MISSING</v>
      </c>
    </row>
    <row r="3483" spans="2:42">
      <c r="B3483" s="207"/>
      <c r="C3483" s="35">
        <v>3479</v>
      </c>
      <c r="D3483" s="161"/>
      <c r="E3483" s="161"/>
      <c r="F3483" s="161"/>
      <c r="G3483" s="161"/>
      <c r="H3483" s="161"/>
      <c r="I3483" s="161"/>
      <c r="J3483" s="161"/>
      <c r="K3483" s="161"/>
      <c r="L3483" s="161"/>
      <c r="M3483" s="161"/>
      <c r="N3483" s="171"/>
      <c r="O3483" s="171"/>
      <c r="P3483" s="171"/>
      <c r="Q3483" s="171"/>
      <c r="R3483" s="171"/>
      <c r="S3483" s="171"/>
      <c r="T3483" s="208" t="str">
        <f t="shared" si="550"/>
        <v>MISSING</v>
      </c>
      <c r="U3483" s="208" t="str">
        <f t="shared" si="551"/>
        <v>MISSING</v>
      </c>
      <c r="X3483" s="56">
        <f t="shared" si="552"/>
        <v>-99</v>
      </c>
      <c r="Y3483" s="56">
        <f t="shared" si="553"/>
        <v>-99</v>
      </c>
      <c r="Z3483" s="56">
        <f t="shared" si="554"/>
        <v>-99</v>
      </c>
      <c r="AA3483" s="56">
        <f t="shared" si="555"/>
        <v>-99</v>
      </c>
      <c r="AB3483" s="56">
        <f t="shared" si="556"/>
        <v>-99</v>
      </c>
      <c r="AC3483" s="56">
        <f t="shared" si="557"/>
        <v>-99</v>
      </c>
      <c r="AD3483" s="3"/>
      <c r="AE3483" s="82">
        <f>IF(D3483=1, 'adjustment factor'!$D$4, IF(D3483=-9,-999,IF(D3483="",-999,0)))</f>
        <v>-999</v>
      </c>
      <c r="AF3483" s="82">
        <f>IF(F3483=1, 'adjustment factor'!$D$5, IF(F3483=-9,-999,IF(F3483="",-999,0)))</f>
        <v>-999</v>
      </c>
      <c r="AG3483" s="82">
        <f>IF(E3483=1, 'adjustment factor'!$D$6, IF(E3483=-9,-999,IF(E3483="",-999,0)))</f>
        <v>-999</v>
      </c>
      <c r="AH3483" s="82">
        <f>IF(K3483&gt;=45,'adjustment factor'!$D$7,IF(K3483=-9,-1200,IF(K3483="",-1200,0)))</f>
        <v>-1200</v>
      </c>
      <c r="AI3483" s="82">
        <f>IF(L3483=1, 'adjustment factor'!$D$8, IF(L3483=-9,-999,IF(L3483="",-999,0)))</f>
        <v>-999</v>
      </c>
      <c r="AJ3483" s="82">
        <f>IF(AND(M3483&gt;=1,M3483&lt;=4),'adjustment factor'!$D$9,IF(M3483=-9,-999,IF(M3483=98,-999,IF(M3483=99,-999,IF(M3483="",-999,0)))))</f>
        <v>-999</v>
      </c>
      <c r="AK3483" s="82">
        <f>IF(H3483=1, 'adjustment factor'!$D$10, IF(H3483=-9,-999,IF(H3483="",-999,0)))</f>
        <v>-999</v>
      </c>
      <c r="AL3483" s="82">
        <f>IF(G3483=1, 'adjustment factor'!$D$11, IF(G3483=-9,-999,IF(G3483="",-999,0)))</f>
        <v>-999</v>
      </c>
      <c r="AM3483" s="82">
        <f>IF(I3483=1, 'adjustment factor'!$D$12, IF(I3483=-9,-999,IF(I3483="",-999,0)))</f>
        <v>-999</v>
      </c>
      <c r="AN3483" s="82">
        <f>IF(J3483=1, 'adjustment factor'!$D$13, IF(J3483=-9,-999,IF(J3483="",-999,0)))</f>
        <v>-999</v>
      </c>
      <c r="AO3483" s="82" t="str">
        <f t="shared" si="558"/>
        <v>-999</v>
      </c>
      <c r="AP3483" s="82" t="str">
        <f t="shared" si="559"/>
        <v>MISSING</v>
      </c>
    </row>
    <row r="3484" spans="2:42">
      <c r="B3484" s="207"/>
      <c r="C3484" s="35">
        <v>3480</v>
      </c>
      <c r="D3484" s="161"/>
      <c r="E3484" s="161"/>
      <c r="F3484" s="161"/>
      <c r="G3484" s="161"/>
      <c r="H3484" s="161"/>
      <c r="I3484" s="161"/>
      <c r="J3484" s="161"/>
      <c r="K3484" s="161"/>
      <c r="L3484" s="161"/>
      <c r="M3484" s="161"/>
      <c r="N3484" s="171"/>
      <c r="O3484" s="171"/>
      <c r="P3484" s="171"/>
      <c r="Q3484" s="171"/>
      <c r="R3484" s="171"/>
      <c r="S3484" s="171"/>
      <c r="T3484" s="208" t="str">
        <f t="shared" si="550"/>
        <v>MISSING</v>
      </c>
      <c r="U3484" s="208" t="str">
        <f t="shared" si="551"/>
        <v>MISSING</v>
      </c>
      <c r="X3484" s="56">
        <f t="shared" si="552"/>
        <v>-99</v>
      </c>
      <c r="Y3484" s="56">
        <f t="shared" si="553"/>
        <v>-99</v>
      </c>
      <c r="Z3484" s="56">
        <f t="shared" si="554"/>
        <v>-99</v>
      </c>
      <c r="AA3484" s="56">
        <f t="shared" si="555"/>
        <v>-99</v>
      </c>
      <c r="AB3484" s="56">
        <f t="shared" si="556"/>
        <v>-99</v>
      </c>
      <c r="AC3484" s="56">
        <f t="shared" si="557"/>
        <v>-99</v>
      </c>
      <c r="AD3484" s="3"/>
      <c r="AE3484" s="82">
        <f>IF(D3484=1, 'adjustment factor'!$D$4, IF(D3484=-9,-999,IF(D3484="",-999,0)))</f>
        <v>-999</v>
      </c>
      <c r="AF3484" s="82">
        <f>IF(F3484=1, 'adjustment factor'!$D$5, IF(F3484=-9,-999,IF(F3484="",-999,0)))</f>
        <v>-999</v>
      </c>
      <c r="AG3484" s="82">
        <f>IF(E3484=1, 'adjustment factor'!$D$6, IF(E3484=-9,-999,IF(E3484="",-999,0)))</f>
        <v>-999</v>
      </c>
      <c r="AH3484" s="82">
        <f>IF(K3484&gt;=45,'adjustment factor'!$D$7,IF(K3484=-9,-1200,IF(K3484="",-1200,0)))</f>
        <v>-1200</v>
      </c>
      <c r="AI3484" s="82">
        <f>IF(L3484=1, 'adjustment factor'!$D$8, IF(L3484=-9,-999,IF(L3484="",-999,0)))</f>
        <v>-999</v>
      </c>
      <c r="AJ3484" s="82">
        <f>IF(AND(M3484&gt;=1,M3484&lt;=4),'adjustment factor'!$D$9,IF(M3484=-9,-999,IF(M3484=98,-999,IF(M3484=99,-999,IF(M3484="",-999,0)))))</f>
        <v>-999</v>
      </c>
      <c r="AK3484" s="82">
        <f>IF(H3484=1, 'adjustment factor'!$D$10, IF(H3484=-9,-999,IF(H3484="",-999,0)))</f>
        <v>-999</v>
      </c>
      <c r="AL3484" s="82">
        <f>IF(G3484=1, 'adjustment factor'!$D$11, IF(G3484=-9,-999,IF(G3484="",-999,0)))</f>
        <v>-999</v>
      </c>
      <c r="AM3484" s="82">
        <f>IF(I3484=1, 'adjustment factor'!$D$12, IF(I3484=-9,-999,IF(I3484="",-999,0)))</f>
        <v>-999</v>
      </c>
      <c r="AN3484" s="82">
        <f>IF(J3484=1, 'adjustment factor'!$D$13, IF(J3484=-9,-999,IF(J3484="",-999,0)))</f>
        <v>-999</v>
      </c>
      <c r="AO3484" s="82" t="str">
        <f t="shared" si="558"/>
        <v>-999</v>
      </c>
      <c r="AP3484" s="82" t="str">
        <f t="shared" si="559"/>
        <v>MISSING</v>
      </c>
    </row>
    <row r="3485" spans="2:42">
      <c r="B3485" s="207"/>
      <c r="C3485" s="35">
        <v>3481</v>
      </c>
      <c r="D3485" s="161"/>
      <c r="E3485" s="161"/>
      <c r="F3485" s="161"/>
      <c r="G3485" s="161"/>
      <c r="H3485" s="161"/>
      <c r="I3485" s="161"/>
      <c r="J3485" s="161"/>
      <c r="K3485" s="161"/>
      <c r="L3485" s="161"/>
      <c r="M3485" s="161"/>
      <c r="N3485" s="171"/>
      <c r="O3485" s="171"/>
      <c r="P3485" s="171"/>
      <c r="Q3485" s="171"/>
      <c r="R3485" s="171"/>
      <c r="S3485" s="171"/>
      <c r="T3485" s="208" t="str">
        <f t="shared" si="550"/>
        <v>MISSING</v>
      </c>
      <c r="U3485" s="208" t="str">
        <f t="shared" si="551"/>
        <v>MISSING</v>
      </c>
      <c r="X3485" s="56">
        <f t="shared" si="552"/>
        <v>-99</v>
      </c>
      <c r="Y3485" s="56">
        <f t="shared" si="553"/>
        <v>-99</v>
      </c>
      <c r="Z3485" s="56">
        <f t="shared" si="554"/>
        <v>-99</v>
      </c>
      <c r="AA3485" s="56">
        <f t="shared" si="555"/>
        <v>-99</v>
      </c>
      <c r="AB3485" s="56">
        <f t="shared" si="556"/>
        <v>-99</v>
      </c>
      <c r="AC3485" s="56">
        <f t="shared" si="557"/>
        <v>-99</v>
      </c>
      <c r="AD3485" s="3"/>
      <c r="AE3485" s="82">
        <f>IF(D3485=1, 'adjustment factor'!$D$4, IF(D3485=-9,-999,IF(D3485="",-999,0)))</f>
        <v>-999</v>
      </c>
      <c r="AF3485" s="82">
        <f>IF(F3485=1, 'adjustment factor'!$D$5, IF(F3485=-9,-999,IF(F3485="",-999,0)))</f>
        <v>-999</v>
      </c>
      <c r="AG3485" s="82">
        <f>IF(E3485=1, 'adjustment factor'!$D$6, IF(E3485=-9,-999,IF(E3485="",-999,0)))</f>
        <v>-999</v>
      </c>
      <c r="AH3485" s="82">
        <f>IF(K3485&gt;=45,'adjustment factor'!$D$7,IF(K3485=-9,-1200,IF(K3485="",-1200,0)))</f>
        <v>-1200</v>
      </c>
      <c r="AI3485" s="82">
        <f>IF(L3485=1, 'adjustment factor'!$D$8, IF(L3485=-9,-999,IF(L3485="",-999,0)))</f>
        <v>-999</v>
      </c>
      <c r="AJ3485" s="82">
        <f>IF(AND(M3485&gt;=1,M3485&lt;=4),'adjustment factor'!$D$9,IF(M3485=-9,-999,IF(M3485=98,-999,IF(M3485=99,-999,IF(M3485="",-999,0)))))</f>
        <v>-999</v>
      </c>
      <c r="AK3485" s="82">
        <f>IF(H3485=1, 'adjustment factor'!$D$10, IF(H3485=-9,-999,IF(H3485="",-999,0)))</f>
        <v>-999</v>
      </c>
      <c r="AL3485" s="82">
        <f>IF(G3485=1, 'adjustment factor'!$D$11, IF(G3485=-9,-999,IF(G3485="",-999,0)))</f>
        <v>-999</v>
      </c>
      <c r="AM3485" s="82">
        <f>IF(I3485=1, 'adjustment factor'!$D$12, IF(I3485=-9,-999,IF(I3485="",-999,0)))</f>
        <v>-999</v>
      </c>
      <c r="AN3485" s="82">
        <f>IF(J3485=1, 'adjustment factor'!$D$13, IF(J3485=-9,-999,IF(J3485="",-999,0)))</f>
        <v>-999</v>
      </c>
      <c r="AO3485" s="82" t="str">
        <f t="shared" si="558"/>
        <v>-999</v>
      </c>
      <c r="AP3485" s="82" t="str">
        <f t="shared" si="559"/>
        <v>MISSING</v>
      </c>
    </row>
    <row r="3486" spans="2:42">
      <c r="B3486" s="207"/>
      <c r="C3486" s="35">
        <v>3482</v>
      </c>
      <c r="D3486" s="161"/>
      <c r="E3486" s="161"/>
      <c r="F3486" s="161"/>
      <c r="G3486" s="161"/>
      <c r="H3486" s="161"/>
      <c r="I3486" s="161"/>
      <c r="J3486" s="161"/>
      <c r="K3486" s="161"/>
      <c r="L3486" s="161"/>
      <c r="M3486" s="161"/>
      <c r="N3486" s="171"/>
      <c r="O3486" s="171"/>
      <c r="P3486" s="171"/>
      <c r="Q3486" s="171"/>
      <c r="R3486" s="171"/>
      <c r="S3486" s="171"/>
      <c r="T3486" s="208" t="str">
        <f t="shared" si="550"/>
        <v>MISSING</v>
      </c>
      <c r="U3486" s="208" t="str">
        <f t="shared" si="551"/>
        <v>MISSING</v>
      </c>
      <c r="X3486" s="56">
        <f t="shared" si="552"/>
        <v>-99</v>
      </c>
      <c r="Y3486" s="56">
        <f t="shared" si="553"/>
        <v>-99</v>
      </c>
      <c r="Z3486" s="56">
        <f t="shared" si="554"/>
        <v>-99</v>
      </c>
      <c r="AA3486" s="56">
        <f t="shared" si="555"/>
        <v>-99</v>
      </c>
      <c r="AB3486" s="56">
        <f t="shared" si="556"/>
        <v>-99</v>
      </c>
      <c r="AC3486" s="56">
        <f t="shared" si="557"/>
        <v>-99</v>
      </c>
      <c r="AD3486" s="3"/>
      <c r="AE3486" s="82">
        <f>IF(D3486=1, 'adjustment factor'!$D$4, IF(D3486=-9,-999,IF(D3486="",-999,0)))</f>
        <v>-999</v>
      </c>
      <c r="AF3486" s="82">
        <f>IF(F3486=1, 'adjustment factor'!$D$5, IF(F3486=-9,-999,IF(F3486="",-999,0)))</f>
        <v>-999</v>
      </c>
      <c r="AG3486" s="82">
        <f>IF(E3486=1, 'adjustment factor'!$D$6, IF(E3486=-9,-999,IF(E3486="",-999,0)))</f>
        <v>-999</v>
      </c>
      <c r="AH3486" s="82">
        <f>IF(K3486&gt;=45,'adjustment factor'!$D$7,IF(K3486=-9,-1200,IF(K3486="",-1200,0)))</f>
        <v>-1200</v>
      </c>
      <c r="AI3486" s="82">
        <f>IF(L3486=1, 'adjustment factor'!$D$8, IF(L3486=-9,-999,IF(L3486="",-999,0)))</f>
        <v>-999</v>
      </c>
      <c r="AJ3486" s="82">
        <f>IF(AND(M3486&gt;=1,M3486&lt;=4),'adjustment factor'!$D$9,IF(M3486=-9,-999,IF(M3486=98,-999,IF(M3486=99,-999,IF(M3486="",-999,0)))))</f>
        <v>-999</v>
      </c>
      <c r="AK3486" s="82">
        <f>IF(H3486=1, 'adjustment factor'!$D$10, IF(H3486=-9,-999,IF(H3486="",-999,0)))</f>
        <v>-999</v>
      </c>
      <c r="AL3486" s="82">
        <f>IF(G3486=1, 'adjustment factor'!$D$11, IF(G3486=-9,-999,IF(G3486="",-999,0)))</f>
        <v>-999</v>
      </c>
      <c r="AM3486" s="82">
        <f>IF(I3486=1, 'adjustment factor'!$D$12, IF(I3486=-9,-999,IF(I3486="",-999,0)))</f>
        <v>-999</v>
      </c>
      <c r="AN3486" s="82">
        <f>IF(J3486=1, 'adjustment factor'!$D$13, IF(J3486=-9,-999,IF(J3486="",-999,0)))</f>
        <v>-999</v>
      </c>
      <c r="AO3486" s="82" t="str">
        <f t="shared" si="558"/>
        <v>-999</v>
      </c>
      <c r="AP3486" s="82" t="str">
        <f t="shared" si="559"/>
        <v>MISSING</v>
      </c>
    </row>
    <row r="3487" spans="2:42">
      <c r="B3487" s="207"/>
      <c r="C3487" s="35">
        <v>3483</v>
      </c>
      <c r="D3487" s="161"/>
      <c r="E3487" s="161"/>
      <c r="F3487" s="161"/>
      <c r="G3487" s="161"/>
      <c r="H3487" s="161"/>
      <c r="I3487" s="161"/>
      <c r="J3487" s="161"/>
      <c r="K3487" s="161"/>
      <c r="L3487" s="161"/>
      <c r="M3487" s="161"/>
      <c r="N3487" s="171"/>
      <c r="O3487" s="171"/>
      <c r="P3487" s="171"/>
      <c r="Q3487" s="171"/>
      <c r="R3487" s="171"/>
      <c r="S3487" s="171"/>
      <c r="T3487" s="208" t="str">
        <f t="shared" si="550"/>
        <v>MISSING</v>
      </c>
      <c r="U3487" s="208" t="str">
        <f t="shared" si="551"/>
        <v>MISSING</v>
      </c>
      <c r="X3487" s="56">
        <f t="shared" si="552"/>
        <v>-99</v>
      </c>
      <c r="Y3487" s="56">
        <f t="shared" si="553"/>
        <v>-99</v>
      </c>
      <c r="Z3487" s="56">
        <f t="shared" si="554"/>
        <v>-99</v>
      </c>
      <c r="AA3487" s="56">
        <f t="shared" si="555"/>
        <v>-99</v>
      </c>
      <c r="AB3487" s="56">
        <f t="shared" si="556"/>
        <v>-99</v>
      </c>
      <c r="AC3487" s="56">
        <f t="shared" si="557"/>
        <v>-99</v>
      </c>
      <c r="AD3487" s="3"/>
      <c r="AE3487" s="82">
        <f>IF(D3487=1, 'adjustment factor'!$D$4, IF(D3487=-9,-999,IF(D3487="",-999,0)))</f>
        <v>-999</v>
      </c>
      <c r="AF3487" s="82">
        <f>IF(F3487=1, 'adjustment factor'!$D$5, IF(F3487=-9,-999,IF(F3487="",-999,0)))</f>
        <v>-999</v>
      </c>
      <c r="AG3487" s="82">
        <f>IF(E3487=1, 'adjustment factor'!$D$6, IF(E3487=-9,-999,IF(E3487="",-999,0)))</f>
        <v>-999</v>
      </c>
      <c r="AH3487" s="82">
        <f>IF(K3487&gt;=45,'adjustment factor'!$D$7,IF(K3487=-9,-1200,IF(K3487="",-1200,0)))</f>
        <v>-1200</v>
      </c>
      <c r="AI3487" s="82">
        <f>IF(L3487=1, 'adjustment factor'!$D$8, IF(L3487=-9,-999,IF(L3487="",-999,0)))</f>
        <v>-999</v>
      </c>
      <c r="AJ3487" s="82">
        <f>IF(AND(M3487&gt;=1,M3487&lt;=4),'adjustment factor'!$D$9,IF(M3487=-9,-999,IF(M3487=98,-999,IF(M3487=99,-999,IF(M3487="",-999,0)))))</f>
        <v>-999</v>
      </c>
      <c r="AK3487" s="82">
        <f>IF(H3487=1, 'adjustment factor'!$D$10, IF(H3487=-9,-999,IF(H3487="",-999,0)))</f>
        <v>-999</v>
      </c>
      <c r="AL3487" s="82">
        <f>IF(G3487=1, 'adjustment factor'!$D$11, IF(G3487=-9,-999,IF(G3487="",-999,0)))</f>
        <v>-999</v>
      </c>
      <c r="AM3487" s="82">
        <f>IF(I3487=1, 'adjustment factor'!$D$12, IF(I3487=-9,-999,IF(I3487="",-999,0)))</f>
        <v>-999</v>
      </c>
      <c r="AN3487" s="82">
        <f>IF(J3487=1, 'adjustment factor'!$D$13, IF(J3487=-9,-999,IF(J3487="",-999,0)))</f>
        <v>-999</v>
      </c>
      <c r="AO3487" s="82" t="str">
        <f t="shared" si="558"/>
        <v>-999</v>
      </c>
      <c r="AP3487" s="82" t="str">
        <f t="shared" si="559"/>
        <v>MISSING</v>
      </c>
    </row>
    <row r="3488" spans="2:42">
      <c r="B3488" s="207"/>
      <c r="C3488" s="35">
        <v>3484</v>
      </c>
      <c r="D3488" s="161"/>
      <c r="E3488" s="161"/>
      <c r="F3488" s="161"/>
      <c r="G3488" s="161"/>
      <c r="H3488" s="161"/>
      <c r="I3488" s="161"/>
      <c r="J3488" s="161"/>
      <c r="K3488" s="161"/>
      <c r="L3488" s="161"/>
      <c r="M3488" s="161"/>
      <c r="N3488" s="171"/>
      <c r="O3488" s="171"/>
      <c r="P3488" s="171"/>
      <c r="Q3488" s="171"/>
      <c r="R3488" s="171"/>
      <c r="S3488" s="171"/>
      <c r="T3488" s="208" t="str">
        <f t="shared" si="550"/>
        <v>MISSING</v>
      </c>
      <c r="U3488" s="208" t="str">
        <f t="shared" si="551"/>
        <v>MISSING</v>
      </c>
      <c r="X3488" s="56">
        <f t="shared" si="552"/>
        <v>-99</v>
      </c>
      <c r="Y3488" s="56">
        <f t="shared" si="553"/>
        <v>-99</v>
      </c>
      <c r="Z3488" s="56">
        <f t="shared" si="554"/>
        <v>-99</v>
      </c>
      <c r="AA3488" s="56">
        <f t="shared" si="555"/>
        <v>-99</v>
      </c>
      <c r="AB3488" s="56">
        <f t="shared" si="556"/>
        <v>-99</v>
      </c>
      <c r="AC3488" s="56">
        <f t="shared" si="557"/>
        <v>-99</v>
      </c>
      <c r="AD3488" s="3"/>
      <c r="AE3488" s="82">
        <f>IF(D3488=1, 'adjustment factor'!$D$4, IF(D3488=-9,-999,IF(D3488="",-999,0)))</f>
        <v>-999</v>
      </c>
      <c r="AF3488" s="82">
        <f>IF(F3488=1, 'adjustment factor'!$D$5, IF(F3488=-9,-999,IF(F3488="",-999,0)))</f>
        <v>-999</v>
      </c>
      <c r="AG3488" s="82">
        <f>IF(E3488=1, 'adjustment factor'!$D$6, IF(E3488=-9,-999,IF(E3488="",-999,0)))</f>
        <v>-999</v>
      </c>
      <c r="AH3488" s="82">
        <f>IF(K3488&gt;=45,'adjustment factor'!$D$7,IF(K3488=-9,-1200,IF(K3488="",-1200,0)))</f>
        <v>-1200</v>
      </c>
      <c r="AI3488" s="82">
        <f>IF(L3488=1, 'adjustment factor'!$D$8, IF(L3488=-9,-999,IF(L3488="",-999,0)))</f>
        <v>-999</v>
      </c>
      <c r="AJ3488" s="82">
        <f>IF(AND(M3488&gt;=1,M3488&lt;=4),'adjustment factor'!$D$9,IF(M3488=-9,-999,IF(M3488=98,-999,IF(M3488=99,-999,IF(M3488="",-999,0)))))</f>
        <v>-999</v>
      </c>
      <c r="AK3488" s="82">
        <f>IF(H3488=1, 'adjustment factor'!$D$10, IF(H3488=-9,-999,IF(H3488="",-999,0)))</f>
        <v>-999</v>
      </c>
      <c r="AL3488" s="82">
        <f>IF(G3488=1, 'adjustment factor'!$D$11, IF(G3488=-9,-999,IF(G3488="",-999,0)))</f>
        <v>-999</v>
      </c>
      <c r="AM3488" s="82">
        <f>IF(I3488=1, 'adjustment factor'!$D$12, IF(I3488=-9,-999,IF(I3488="",-999,0)))</f>
        <v>-999</v>
      </c>
      <c r="AN3488" s="82">
        <f>IF(J3488=1, 'adjustment factor'!$D$13, IF(J3488=-9,-999,IF(J3488="",-999,0)))</f>
        <v>-999</v>
      </c>
      <c r="AO3488" s="82" t="str">
        <f t="shared" si="558"/>
        <v>-999</v>
      </c>
      <c r="AP3488" s="82" t="str">
        <f t="shared" si="559"/>
        <v>MISSING</v>
      </c>
    </row>
    <row r="3489" spans="2:42">
      <c r="B3489" s="207"/>
      <c r="C3489" s="35">
        <v>3485</v>
      </c>
      <c r="D3489" s="161"/>
      <c r="E3489" s="161"/>
      <c r="F3489" s="161"/>
      <c r="G3489" s="161"/>
      <c r="H3489" s="161"/>
      <c r="I3489" s="161"/>
      <c r="J3489" s="161"/>
      <c r="K3489" s="161"/>
      <c r="L3489" s="161"/>
      <c r="M3489" s="161"/>
      <c r="N3489" s="171"/>
      <c r="O3489" s="171"/>
      <c r="P3489" s="171"/>
      <c r="Q3489" s="171"/>
      <c r="R3489" s="171"/>
      <c r="S3489" s="171"/>
      <c r="T3489" s="208" t="str">
        <f t="shared" si="550"/>
        <v>MISSING</v>
      </c>
      <c r="U3489" s="208" t="str">
        <f t="shared" si="551"/>
        <v>MISSING</v>
      </c>
      <c r="X3489" s="56">
        <f t="shared" si="552"/>
        <v>-99</v>
      </c>
      <c r="Y3489" s="56">
        <f t="shared" si="553"/>
        <v>-99</v>
      </c>
      <c r="Z3489" s="56">
        <f t="shared" si="554"/>
        <v>-99</v>
      </c>
      <c r="AA3489" s="56">
        <f t="shared" si="555"/>
        <v>-99</v>
      </c>
      <c r="AB3489" s="56">
        <f t="shared" si="556"/>
        <v>-99</v>
      </c>
      <c r="AC3489" s="56">
        <f t="shared" si="557"/>
        <v>-99</v>
      </c>
      <c r="AD3489" s="3"/>
      <c r="AE3489" s="82">
        <f>IF(D3489=1, 'adjustment factor'!$D$4, IF(D3489=-9,-999,IF(D3489="",-999,0)))</f>
        <v>-999</v>
      </c>
      <c r="AF3489" s="82">
        <f>IF(F3489=1, 'adjustment factor'!$D$5, IF(F3489=-9,-999,IF(F3489="",-999,0)))</f>
        <v>-999</v>
      </c>
      <c r="AG3489" s="82">
        <f>IF(E3489=1, 'adjustment factor'!$D$6, IF(E3489=-9,-999,IF(E3489="",-999,0)))</f>
        <v>-999</v>
      </c>
      <c r="AH3489" s="82">
        <f>IF(K3489&gt;=45,'adjustment factor'!$D$7,IF(K3489=-9,-1200,IF(K3489="",-1200,0)))</f>
        <v>-1200</v>
      </c>
      <c r="AI3489" s="82">
        <f>IF(L3489=1, 'adjustment factor'!$D$8, IF(L3489=-9,-999,IF(L3489="",-999,0)))</f>
        <v>-999</v>
      </c>
      <c r="AJ3489" s="82">
        <f>IF(AND(M3489&gt;=1,M3489&lt;=4),'adjustment factor'!$D$9,IF(M3489=-9,-999,IF(M3489=98,-999,IF(M3489=99,-999,IF(M3489="",-999,0)))))</f>
        <v>-999</v>
      </c>
      <c r="AK3489" s="82">
        <f>IF(H3489=1, 'adjustment factor'!$D$10, IF(H3489=-9,-999,IF(H3489="",-999,0)))</f>
        <v>-999</v>
      </c>
      <c r="AL3489" s="82">
        <f>IF(G3489=1, 'adjustment factor'!$D$11, IF(G3489=-9,-999,IF(G3489="",-999,0)))</f>
        <v>-999</v>
      </c>
      <c r="AM3489" s="82">
        <f>IF(I3489=1, 'adjustment factor'!$D$12, IF(I3489=-9,-999,IF(I3489="",-999,0)))</f>
        <v>-999</v>
      </c>
      <c r="AN3489" s="82">
        <f>IF(J3489=1, 'adjustment factor'!$D$13, IF(J3489=-9,-999,IF(J3489="",-999,0)))</f>
        <v>-999</v>
      </c>
      <c r="AO3489" s="82" t="str">
        <f t="shared" si="558"/>
        <v>-999</v>
      </c>
      <c r="AP3489" s="82" t="str">
        <f t="shared" si="559"/>
        <v>MISSING</v>
      </c>
    </row>
    <row r="3490" spans="2:42">
      <c r="B3490" s="207"/>
      <c r="C3490" s="35">
        <v>3486</v>
      </c>
      <c r="D3490" s="161"/>
      <c r="E3490" s="161"/>
      <c r="F3490" s="161"/>
      <c r="G3490" s="161"/>
      <c r="H3490" s="161"/>
      <c r="I3490" s="161"/>
      <c r="J3490" s="161"/>
      <c r="K3490" s="161"/>
      <c r="L3490" s="161"/>
      <c r="M3490" s="161"/>
      <c r="N3490" s="171"/>
      <c r="O3490" s="171"/>
      <c r="P3490" s="171"/>
      <c r="Q3490" s="171"/>
      <c r="R3490" s="171"/>
      <c r="S3490" s="171"/>
      <c r="T3490" s="208" t="str">
        <f t="shared" si="550"/>
        <v>MISSING</v>
      </c>
      <c r="U3490" s="208" t="str">
        <f t="shared" si="551"/>
        <v>MISSING</v>
      </c>
      <c r="X3490" s="56">
        <f t="shared" si="552"/>
        <v>-99</v>
      </c>
      <c r="Y3490" s="56">
        <f t="shared" si="553"/>
        <v>-99</v>
      </c>
      <c r="Z3490" s="56">
        <f t="shared" si="554"/>
        <v>-99</v>
      </c>
      <c r="AA3490" s="56">
        <f t="shared" si="555"/>
        <v>-99</v>
      </c>
      <c r="AB3490" s="56">
        <f t="shared" si="556"/>
        <v>-99</v>
      </c>
      <c r="AC3490" s="56">
        <f t="shared" si="557"/>
        <v>-99</v>
      </c>
      <c r="AD3490" s="3"/>
      <c r="AE3490" s="82">
        <f>IF(D3490=1, 'adjustment factor'!$D$4, IF(D3490=-9,-999,IF(D3490="",-999,0)))</f>
        <v>-999</v>
      </c>
      <c r="AF3490" s="82">
        <f>IF(F3490=1, 'adjustment factor'!$D$5, IF(F3490=-9,-999,IF(F3490="",-999,0)))</f>
        <v>-999</v>
      </c>
      <c r="AG3490" s="82">
        <f>IF(E3490=1, 'adjustment factor'!$D$6, IF(E3490=-9,-999,IF(E3490="",-999,0)))</f>
        <v>-999</v>
      </c>
      <c r="AH3490" s="82">
        <f>IF(K3490&gt;=45,'adjustment factor'!$D$7,IF(K3490=-9,-1200,IF(K3490="",-1200,0)))</f>
        <v>-1200</v>
      </c>
      <c r="AI3490" s="82">
        <f>IF(L3490=1, 'adjustment factor'!$D$8, IF(L3490=-9,-999,IF(L3490="",-999,0)))</f>
        <v>-999</v>
      </c>
      <c r="AJ3490" s="82">
        <f>IF(AND(M3490&gt;=1,M3490&lt;=4),'adjustment factor'!$D$9,IF(M3490=-9,-999,IF(M3490=98,-999,IF(M3490=99,-999,IF(M3490="",-999,0)))))</f>
        <v>-999</v>
      </c>
      <c r="AK3490" s="82">
        <f>IF(H3490=1, 'adjustment factor'!$D$10, IF(H3490=-9,-999,IF(H3490="",-999,0)))</f>
        <v>-999</v>
      </c>
      <c r="AL3490" s="82">
        <f>IF(G3490=1, 'adjustment factor'!$D$11, IF(G3490=-9,-999,IF(G3490="",-999,0)))</f>
        <v>-999</v>
      </c>
      <c r="AM3490" s="82">
        <f>IF(I3490=1, 'adjustment factor'!$D$12, IF(I3490=-9,-999,IF(I3490="",-999,0)))</f>
        <v>-999</v>
      </c>
      <c r="AN3490" s="82">
        <f>IF(J3490=1, 'adjustment factor'!$D$13, IF(J3490=-9,-999,IF(J3490="",-999,0)))</f>
        <v>-999</v>
      </c>
      <c r="AO3490" s="82" t="str">
        <f t="shared" si="558"/>
        <v>-999</v>
      </c>
      <c r="AP3490" s="82" t="str">
        <f t="shared" si="559"/>
        <v>MISSING</v>
      </c>
    </row>
    <row r="3491" spans="2:42">
      <c r="B3491" s="207"/>
      <c r="C3491" s="35">
        <v>3487</v>
      </c>
      <c r="D3491" s="161"/>
      <c r="E3491" s="161"/>
      <c r="F3491" s="161"/>
      <c r="G3491" s="161"/>
      <c r="H3491" s="161"/>
      <c r="I3491" s="161"/>
      <c r="J3491" s="161"/>
      <c r="K3491" s="161"/>
      <c r="L3491" s="161"/>
      <c r="M3491" s="161"/>
      <c r="N3491" s="171"/>
      <c r="O3491" s="171"/>
      <c r="P3491" s="171"/>
      <c r="Q3491" s="171"/>
      <c r="R3491" s="171"/>
      <c r="S3491" s="171"/>
      <c r="T3491" s="208" t="str">
        <f t="shared" si="550"/>
        <v>MISSING</v>
      </c>
      <c r="U3491" s="208" t="str">
        <f t="shared" si="551"/>
        <v>MISSING</v>
      </c>
      <c r="X3491" s="56">
        <f t="shared" si="552"/>
        <v>-99</v>
      </c>
      <c r="Y3491" s="56">
        <f t="shared" si="553"/>
        <v>-99</v>
      </c>
      <c r="Z3491" s="56">
        <f t="shared" si="554"/>
        <v>-99</v>
      </c>
      <c r="AA3491" s="56">
        <f t="shared" si="555"/>
        <v>-99</v>
      </c>
      <c r="AB3491" s="56">
        <f t="shared" si="556"/>
        <v>-99</v>
      </c>
      <c r="AC3491" s="56">
        <f t="shared" si="557"/>
        <v>-99</v>
      </c>
      <c r="AD3491" s="3"/>
      <c r="AE3491" s="82">
        <f>IF(D3491=1, 'adjustment factor'!$D$4, IF(D3491=-9,-999,IF(D3491="",-999,0)))</f>
        <v>-999</v>
      </c>
      <c r="AF3491" s="82">
        <f>IF(F3491=1, 'adjustment factor'!$D$5, IF(F3491=-9,-999,IF(F3491="",-999,0)))</f>
        <v>-999</v>
      </c>
      <c r="AG3491" s="82">
        <f>IF(E3491=1, 'adjustment factor'!$D$6, IF(E3491=-9,-999,IF(E3491="",-999,0)))</f>
        <v>-999</v>
      </c>
      <c r="AH3491" s="82">
        <f>IF(K3491&gt;=45,'adjustment factor'!$D$7,IF(K3491=-9,-1200,IF(K3491="",-1200,0)))</f>
        <v>-1200</v>
      </c>
      <c r="AI3491" s="82">
        <f>IF(L3491=1, 'adjustment factor'!$D$8, IF(L3491=-9,-999,IF(L3491="",-999,0)))</f>
        <v>-999</v>
      </c>
      <c r="AJ3491" s="82">
        <f>IF(AND(M3491&gt;=1,M3491&lt;=4),'adjustment factor'!$D$9,IF(M3491=-9,-999,IF(M3491=98,-999,IF(M3491=99,-999,IF(M3491="",-999,0)))))</f>
        <v>-999</v>
      </c>
      <c r="AK3491" s="82">
        <f>IF(H3491=1, 'adjustment factor'!$D$10, IF(H3491=-9,-999,IF(H3491="",-999,0)))</f>
        <v>-999</v>
      </c>
      <c r="AL3491" s="82">
        <f>IF(G3491=1, 'adjustment factor'!$D$11, IF(G3491=-9,-999,IF(G3491="",-999,0)))</f>
        <v>-999</v>
      </c>
      <c r="AM3491" s="82">
        <f>IF(I3491=1, 'adjustment factor'!$D$12, IF(I3491=-9,-999,IF(I3491="",-999,0)))</f>
        <v>-999</v>
      </c>
      <c r="AN3491" s="82">
        <f>IF(J3491=1, 'adjustment factor'!$D$13, IF(J3491=-9,-999,IF(J3491="",-999,0)))</f>
        <v>-999</v>
      </c>
      <c r="AO3491" s="82" t="str">
        <f t="shared" si="558"/>
        <v>-999</v>
      </c>
      <c r="AP3491" s="82" t="str">
        <f t="shared" si="559"/>
        <v>MISSING</v>
      </c>
    </row>
    <row r="3492" spans="2:42">
      <c r="B3492" s="207"/>
      <c r="C3492" s="35">
        <v>3488</v>
      </c>
      <c r="D3492" s="161"/>
      <c r="E3492" s="161"/>
      <c r="F3492" s="161"/>
      <c r="G3492" s="161"/>
      <c r="H3492" s="161"/>
      <c r="I3492" s="161"/>
      <c r="J3492" s="161"/>
      <c r="K3492" s="161"/>
      <c r="L3492" s="161"/>
      <c r="M3492" s="161"/>
      <c r="N3492" s="171"/>
      <c r="O3492" s="171"/>
      <c r="P3492" s="171"/>
      <c r="Q3492" s="171"/>
      <c r="R3492" s="171"/>
      <c r="S3492" s="171"/>
      <c r="T3492" s="208" t="str">
        <f t="shared" si="550"/>
        <v>MISSING</v>
      </c>
      <c r="U3492" s="208" t="str">
        <f t="shared" si="551"/>
        <v>MISSING</v>
      </c>
      <c r="X3492" s="56">
        <f t="shared" si="552"/>
        <v>-99</v>
      </c>
      <c r="Y3492" s="56">
        <f t="shared" si="553"/>
        <v>-99</v>
      </c>
      <c r="Z3492" s="56">
        <f t="shared" si="554"/>
        <v>-99</v>
      </c>
      <c r="AA3492" s="56">
        <f t="shared" si="555"/>
        <v>-99</v>
      </c>
      <c r="AB3492" s="56">
        <f t="shared" si="556"/>
        <v>-99</v>
      </c>
      <c r="AC3492" s="56">
        <f t="shared" si="557"/>
        <v>-99</v>
      </c>
      <c r="AD3492" s="3"/>
      <c r="AE3492" s="82">
        <f>IF(D3492=1, 'adjustment factor'!$D$4, IF(D3492=-9,-999,IF(D3492="",-999,0)))</f>
        <v>-999</v>
      </c>
      <c r="AF3492" s="82">
        <f>IF(F3492=1, 'adjustment factor'!$D$5, IF(F3492=-9,-999,IF(F3492="",-999,0)))</f>
        <v>-999</v>
      </c>
      <c r="AG3492" s="82">
        <f>IF(E3492=1, 'adjustment factor'!$D$6, IF(E3492=-9,-999,IF(E3492="",-999,0)))</f>
        <v>-999</v>
      </c>
      <c r="AH3492" s="82">
        <f>IF(K3492&gt;=45,'adjustment factor'!$D$7,IF(K3492=-9,-1200,IF(K3492="",-1200,0)))</f>
        <v>-1200</v>
      </c>
      <c r="AI3492" s="82">
        <f>IF(L3492=1, 'adjustment factor'!$D$8, IF(L3492=-9,-999,IF(L3492="",-999,0)))</f>
        <v>-999</v>
      </c>
      <c r="AJ3492" s="82">
        <f>IF(AND(M3492&gt;=1,M3492&lt;=4),'adjustment factor'!$D$9,IF(M3492=-9,-999,IF(M3492=98,-999,IF(M3492=99,-999,IF(M3492="",-999,0)))))</f>
        <v>-999</v>
      </c>
      <c r="AK3492" s="82">
        <f>IF(H3492=1, 'adjustment factor'!$D$10, IF(H3492=-9,-999,IF(H3492="",-999,0)))</f>
        <v>-999</v>
      </c>
      <c r="AL3492" s="82">
        <f>IF(G3492=1, 'adjustment factor'!$D$11, IF(G3492=-9,-999,IF(G3492="",-999,0)))</f>
        <v>-999</v>
      </c>
      <c r="AM3492" s="82">
        <f>IF(I3492=1, 'adjustment factor'!$D$12, IF(I3492=-9,-999,IF(I3492="",-999,0)))</f>
        <v>-999</v>
      </c>
      <c r="AN3492" s="82">
        <f>IF(J3492=1, 'adjustment factor'!$D$13, IF(J3492=-9,-999,IF(J3492="",-999,0)))</f>
        <v>-999</v>
      </c>
      <c r="AO3492" s="82" t="str">
        <f t="shared" si="558"/>
        <v>-999</v>
      </c>
      <c r="AP3492" s="82" t="str">
        <f t="shared" si="559"/>
        <v>MISSING</v>
      </c>
    </row>
    <row r="3493" spans="2:42">
      <c r="B3493" s="207"/>
      <c r="C3493" s="35">
        <v>3489</v>
      </c>
      <c r="D3493" s="161"/>
      <c r="E3493" s="161"/>
      <c r="F3493" s="161"/>
      <c r="G3493" s="161"/>
      <c r="H3493" s="161"/>
      <c r="I3493" s="161"/>
      <c r="J3493" s="161"/>
      <c r="K3493" s="161"/>
      <c r="L3493" s="161"/>
      <c r="M3493" s="161"/>
      <c r="N3493" s="171"/>
      <c r="O3493" s="171"/>
      <c r="P3493" s="171"/>
      <c r="Q3493" s="171"/>
      <c r="R3493" s="171"/>
      <c r="S3493" s="171"/>
      <c r="T3493" s="208" t="str">
        <f t="shared" si="550"/>
        <v>MISSING</v>
      </c>
      <c r="U3493" s="208" t="str">
        <f t="shared" si="551"/>
        <v>MISSING</v>
      </c>
      <c r="X3493" s="56">
        <f t="shared" si="552"/>
        <v>-99</v>
      </c>
      <c r="Y3493" s="56">
        <f t="shared" si="553"/>
        <v>-99</v>
      </c>
      <c r="Z3493" s="56">
        <f t="shared" si="554"/>
        <v>-99</v>
      </c>
      <c r="AA3493" s="56">
        <f t="shared" si="555"/>
        <v>-99</v>
      </c>
      <c r="AB3493" s="56">
        <f t="shared" si="556"/>
        <v>-99</v>
      </c>
      <c r="AC3493" s="56">
        <f t="shared" si="557"/>
        <v>-99</v>
      </c>
      <c r="AD3493" s="3"/>
      <c r="AE3493" s="82">
        <f>IF(D3493=1, 'adjustment factor'!$D$4, IF(D3493=-9,-999,IF(D3493="",-999,0)))</f>
        <v>-999</v>
      </c>
      <c r="AF3493" s="82">
        <f>IF(F3493=1, 'adjustment factor'!$D$5, IF(F3493=-9,-999,IF(F3493="",-999,0)))</f>
        <v>-999</v>
      </c>
      <c r="AG3493" s="82">
        <f>IF(E3493=1, 'adjustment factor'!$D$6, IF(E3493=-9,-999,IF(E3493="",-999,0)))</f>
        <v>-999</v>
      </c>
      <c r="AH3493" s="82">
        <f>IF(K3493&gt;=45,'adjustment factor'!$D$7,IF(K3493=-9,-1200,IF(K3493="",-1200,0)))</f>
        <v>-1200</v>
      </c>
      <c r="AI3493" s="82">
        <f>IF(L3493=1, 'adjustment factor'!$D$8, IF(L3493=-9,-999,IF(L3493="",-999,0)))</f>
        <v>-999</v>
      </c>
      <c r="AJ3493" s="82">
        <f>IF(AND(M3493&gt;=1,M3493&lt;=4),'adjustment factor'!$D$9,IF(M3493=-9,-999,IF(M3493=98,-999,IF(M3493=99,-999,IF(M3493="",-999,0)))))</f>
        <v>-999</v>
      </c>
      <c r="AK3493" s="82">
        <f>IF(H3493=1, 'adjustment factor'!$D$10, IF(H3493=-9,-999,IF(H3493="",-999,0)))</f>
        <v>-999</v>
      </c>
      <c r="AL3493" s="82">
        <f>IF(G3493=1, 'adjustment factor'!$D$11, IF(G3493=-9,-999,IF(G3493="",-999,0)))</f>
        <v>-999</v>
      </c>
      <c r="AM3493" s="82">
        <f>IF(I3493=1, 'adjustment factor'!$D$12, IF(I3493=-9,-999,IF(I3493="",-999,0)))</f>
        <v>-999</v>
      </c>
      <c r="AN3493" s="82">
        <f>IF(J3493=1, 'adjustment factor'!$D$13, IF(J3493=-9,-999,IF(J3493="",-999,0)))</f>
        <v>-999</v>
      </c>
      <c r="AO3493" s="82" t="str">
        <f t="shared" si="558"/>
        <v>-999</v>
      </c>
      <c r="AP3493" s="82" t="str">
        <f t="shared" si="559"/>
        <v>MISSING</v>
      </c>
    </row>
    <row r="3494" spans="2:42">
      <c r="B3494" s="207"/>
      <c r="C3494" s="35">
        <v>3490</v>
      </c>
      <c r="D3494" s="161"/>
      <c r="E3494" s="161"/>
      <c r="F3494" s="161"/>
      <c r="G3494" s="161"/>
      <c r="H3494" s="161"/>
      <c r="I3494" s="161"/>
      <c r="J3494" s="161"/>
      <c r="K3494" s="161"/>
      <c r="L3494" s="161"/>
      <c r="M3494" s="161"/>
      <c r="N3494" s="171"/>
      <c r="O3494" s="171"/>
      <c r="P3494" s="171"/>
      <c r="Q3494" s="171"/>
      <c r="R3494" s="171"/>
      <c r="S3494" s="171"/>
      <c r="T3494" s="208" t="str">
        <f t="shared" si="550"/>
        <v>MISSING</v>
      </c>
      <c r="U3494" s="208" t="str">
        <f t="shared" si="551"/>
        <v>MISSING</v>
      </c>
      <c r="X3494" s="56">
        <f t="shared" si="552"/>
        <v>-99</v>
      </c>
      <c r="Y3494" s="56">
        <f t="shared" si="553"/>
        <v>-99</v>
      </c>
      <c r="Z3494" s="56">
        <f t="shared" si="554"/>
        <v>-99</v>
      </c>
      <c r="AA3494" s="56">
        <f t="shared" si="555"/>
        <v>-99</v>
      </c>
      <c r="AB3494" s="56">
        <f t="shared" si="556"/>
        <v>-99</v>
      </c>
      <c r="AC3494" s="56">
        <f t="shared" si="557"/>
        <v>-99</v>
      </c>
      <c r="AD3494" s="3"/>
      <c r="AE3494" s="82">
        <f>IF(D3494=1, 'adjustment factor'!$D$4, IF(D3494=-9,-999,IF(D3494="",-999,0)))</f>
        <v>-999</v>
      </c>
      <c r="AF3494" s="82">
        <f>IF(F3494=1, 'adjustment factor'!$D$5, IF(F3494=-9,-999,IF(F3494="",-999,0)))</f>
        <v>-999</v>
      </c>
      <c r="AG3494" s="82">
        <f>IF(E3494=1, 'adjustment factor'!$D$6, IF(E3494=-9,-999,IF(E3494="",-999,0)))</f>
        <v>-999</v>
      </c>
      <c r="AH3494" s="82">
        <f>IF(K3494&gt;=45,'adjustment factor'!$D$7,IF(K3494=-9,-1200,IF(K3494="",-1200,0)))</f>
        <v>-1200</v>
      </c>
      <c r="AI3494" s="82">
        <f>IF(L3494=1, 'adjustment factor'!$D$8, IF(L3494=-9,-999,IF(L3494="",-999,0)))</f>
        <v>-999</v>
      </c>
      <c r="AJ3494" s="82">
        <f>IF(AND(M3494&gt;=1,M3494&lt;=4),'adjustment factor'!$D$9,IF(M3494=-9,-999,IF(M3494=98,-999,IF(M3494=99,-999,IF(M3494="",-999,0)))))</f>
        <v>-999</v>
      </c>
      <c r="AK3494" s="82">
        <f>IF(H3494=1, 'adjustment factor'!$D$10, IF(H3494=-9,-999,IF(H3494="",-999,0)))</f>
        <v>-999</v>
      </c>
      <c r="AL3494" s="82">
        <f>IF(G3494=1, 'adjustment factor'!$D$11, IF(G3494=-9,-999,IF(G3494="",-999,0)))</f>
        <v>-999</v>
      </c>
      <c r="AM3494" s="82">
        <f>IF(I3494=1, 'adjustment factor'!$D$12, IF(I3494=-9,-999,IF(I3494="",-999,0)))</f>
        <v>-999</v>
      </c>
      <c r="AN3494" s="82">
        <f>IF(J3494=1, 'adjustment factor'!$D$13, IF(J3494=-9,-999,IF(J3494="",-999,0)))</f>
        <v>-999</v>
      </c>
      <c r="AO3494" s="82" t="str">
        <f t="shared" si="558"/>
        <v>-999</v>
      </c>
      <c r="AP3494" s="82" t="str">
        <f t="shared" si="559"/>
        <v>MISSING</v>
      </c>
    </row>
    <row r="3495" spans="2:42">
      <c r="B3495" s="207"/>
      <c r="C3495" s="35">
        <v>3491</v>
      </c>
      <c r="D3495" s="161"/>
      <c r="E3495" s="161"/>
      <c r="F3495" s="161"/>
      <c r="G3495" s="161"/>
      <c r="H3495" s="161"/>
      <c r="I3495" s="161"/>
      <c r="J3495" s="161"/>
      <c r="K3495" s="161"/>
      <c r="L3495" s="161"/>
      <c r="M3495" s="161"/>
      <c r="N3495" s="171"/>
      <c r="O3495" s="171"/>
      <c r="P3495" s="171"/>
      <c r="Q3495" s="171"/>
      <c r="R3495" s="171"/>
      <c r="S3495" s="171"/>
      <c r="T3495" s="208" t="str">
        <f t="shared" si="550"/>
        <v>MISSING</v>
      </c>
      <c r="U3495" s="208" t="str">
        <f t="shared" si="551"/>
        <v>MISSING</v>
      </c>
      <c r="X3495" s="56">
        <f t="shared" si="552"/>
        <v>-99</v>
      </c>
      <c r="Y3495" s="56">
        <f t="shared" si="553"/>
        <v>-99</v>
      </c>
      <c r="Z3495" s="56">
        <f t="shared" si="554"/>
        <v>-99</v>
      </c>
      <c r="AA3495" s="56">
        <f t="shared" si="555"/>
        <v>-99</v>
      </c>
      <c r="AB3495" s="56">
        <f t="shared" si="556"/>
        <v>-99</v>
      </c>
      <c r="AC3495" s="56">
        <f t="shared" si="557"/>
        <v>-99</v>
      </c>
      <c r="AD3495" s="3"/>
      <c r="AE3495" s="82">
        <f>IF(D3495=1, 'adjustment factor'!$D$4, IF(D3495=-9,-999,IF(D3495="",-999,0)))</f>
        <v>-999</v>
      </c>
      <c r="AF3495" s="82">
        <f>IF(F3495=1, 'adjustment factor'!$D$5, IF(F3495=-9,-999,IF(F3495="",-999,0)))</f>
        <v>-999</v>
      </c>
      <c r="AG3495" s="82">
        <f>IF(E3495=1, 'adjustment factor'!$D$6, IF(E3495=-9,-999,IF(E3495="",-999,0)))</f>
        <v>-999</v>
      </c>
      <c r="AH3495" s="82">
        <f>IF(K3495&gt;=45,'adjustment factor'!$D$7,IF(K3495=-9,-1200,IF(K3495="",-1200,0)))</f>
        <v>-1200</v>
      </c>
      <c r="AI3495" s="82">
        <f>IF(L3495=1, 'adjustment factor'!$D$8, IF(L3495=-9,-999,IF(L3495="",-999,0)))</f>
        <v>-999</v>
      </c>
      <c r="AJ3495" s="82">
        <f>IF(AND(M3495&gt;=1,M3495&lt;=4),'adjustment factor'!$D$9,IF(M3495=-9,-999,IF(M3495=98,-999,IF(M3495=99,-999,IF(M3495="",-999,0)))))</f>
        <v>-999</v>
      </c>
      <c r="AK3495" s="82">
        <f>IF(H3495=1, 'adjustment factor'!$D$10, IF(H3495=-9,-999,IF(H3495="",-999,0)))</f>
        <v>-999</v>
      </c>
      <c r="AL3495" s="82">
        <f>IF(G3495=1, 'adjustment factor'!$D$11, IF(G3495=-9,-999,IF(G3495="",-999,0)))</f>
        <v>-999</v>
      </c>
      <c r="AM3495" s="82">
        <f>IF(I3495=1, 'adjustment factor'!$D$12, IF(I3495=-9,-999,IF(I3495="",-999,0)))</f>
        <v>-999</v>
      </c>
      <c r="AN3495" s="82">
        <f>IF(J3495=1, 'adjustment factor'!$D$13, IF(J3495=-9,-999,IF(J3495="",-999,0)))</f>
        <v>-999</v>
      </c>
      <c r="AO3495" s="82" t="str">
        <f t="shared" si="558"/>
        <v>-999</v>
      </c>
      <c r="AP3495" s="82" t="str">
        <f t="shared" si="559"/>
        <v>MISSING</v>
      </c>
    </row>
    <row r="3496" spans="2:42">
      <c r="B3496" s="207"/>
      <c r="C3496" s="35">
        <v>3492</v>
      </c>
      <c r="D3496" s="161"/>
      <c r="E3496" s="161"/>
      <c r="F3496" s="161"/>
      <c r="G3496" s="161"/>
      <c r="H3496" s="161"/>
      <c r="I3496" s="161"/>
      <c r="J3496" s="161"/>
      <c r="K3496" s="161"/>
      <c r="L3496" s="161"/>
      <c r="M3496" s="161"/>
      <c r="N3496" s="171"/>
      <c r="O3496" s="171"/>
      <c r="P3496" s="171"/>
      <c r="Q3496" s="171"/>
      <c r="R3496" s="171"/>
      <c r="S3496" s="171"/>
      <c r="T3496" s="208" t="str">
        <f t="shared" si="550"/>
        <v>MISSING</v>
      </c>
      <c r="U3496" s="208" t="str">
        <f t="shared" si="551"/>
        <v>MISSING</v>
      </c>
      <c r="X3496" s="56">
        <f t="shared" si="552"/>
        <v>-99</v>
      </c>
      <c r="Y3496" s="56">
        <f t="shared" si="553"/>
        <v>-99</v>
      </c>
      <c r="Z3496" s="56">
        <f t="shared" si="554"/>
        <v>-99</v>
      </c>
      <c r="AA3496" s="56">
        <f t="shared" si="555"/>
        <v>-99</v>
      </c>
      <c r="AB3496" s="56">
        <f t="shared" si="556"/>
        <v>-99</v>
      </c>
      <c r="AC3496" s="56">
        <f t="shared" si="557"/>
        <v>-99</v>
      </c>
      <c r="AD3496" s="3"/>
      <c r="AE3496" s="82">
        <f>IF(D3496=1, 'adjustment factor'!$D$4, IF(D3496=-9,-999,IF(D3496="",-999,0)))</f>
        <v>-999</v>
      </c>
      <c r="AF3496" s="82">
        <f>IF(F3496=1, 'adjustment factor'!$D$5, IF(F3496=-9,-999,IF(F3496="",-999,0)))</f>
        <v>-999</v>
      </c>
      <c r="AG3496" s="82">
        <f>IF(E3496=1, 'adjustment factor'!$D$6, IF(E3496=-9,-999,IF(E3496="",-999,0)))</f>
        <v>-999</v>
      </c>
      <c r="AH3496" s="82">
        <f>IF(K3496&gt;=45,'adjustment factor'!$D$7,IF(K3496=-9,-1200,IF(K3496="",-1200,0)))</f>
        <v>-1200</v>
      </c>
      <c r="AI3496" s="82">
        <f>IF(L3496=1, 'adjustment factor'!$D$8, IF(L3496=-9,-999,IF(L3496="",-999,0)))</f>
        <v>-999</v>
      </c>
      <c r="AJ3496" s="82">
        <f>IF(AND(M3496&gt;=1,M3496&lt;=4),'adjustment factor'!$D$9,IF(M3496=-9,-999,IF(M3496=98,-999,IF(M3496=99,-999,IF(M3496="",-999,0)))))</f>
        <v>-999</v>
      </c>
      <c r="AK3496" s="82">
        <f>IF(H3496=1, 'adjustment factor'!$D$10, IF(H3496=-9,-999,IF(H3496="",-999,0)))</f>
        <v>-999</v>
      </c>
      <c r="AL3496" s="82">
        <f>IF(G3496=1, 'adjustment factor'!$D$11, IF(G3496=-9,-999,IF(G3496="",-999,0)))</f>
        <v>-999</v>
      </c>
      <c r="AM3496" s="82">
        <f>IF(I3496=1, 'adjustment factor'!$D$12, IF(I3496=-9,-999,IF(I3496="",-999,0)))</f>
        <v>-999</v>
      </c>
      <c r="AN3496" s="82">
        <f>IF(J3496=1, 'adjustment factor'!$D$13, IF(J3496=-9,-999,IF(J3496="",-999,0)))</f>
        <v>-999</v>
      </c>
      <c r="AO3496" s="82" t="str">
        <f t="shared" si="558"/>
        <v>-999</v>
      </c>
      <c r="AP3496" s="82" t="str">
        <f t="shared" si="559"/>
        <v>MISSING</v>
      </c>
    </row>
    <row r="3497" spans="2:42">
      <c r="B3497" s="207"/>
      <c r="C3497" s="35">
        <v>3493</v>
      </c>
      <c r="D3497" s="161"/>
      <c r="E3497" s="161"/>
      <c r="F3497" s="161"/>
      <c r="G3497" s="161"/>
      <c r="H3497" s="161"/>
      <c r="I3497" s="161"/>
      <c r="J3497" s="161"/>
      <c r="K3497" s="161"/>
      <c r="L3497" s="161"/>
      <c r="M3497" s="161"/>
      <c r="N3497" s="171"/>
      <c r="O3497" s="171"/>
      <c r="P3497" s="171"/>
      <c r="Q3497" s="171"/>
      <c r="R3497" s="171"/>
      <c r="S3497" s="171"/>
      <c r="T3497" s="208" t="str">
        <f t="shared" si="550"/>
        <v>MISSING</v>
      </c>
      <c r="U3497" s="208" t="str">
        <f t="shared" si="551"/>
        <v>MISSING</v>
      </c>
      <c r="X3497" s="56">
        <f t="shared" si="552"/>
        <v>-99</v>
      </c>
      <c r="Y3497" s="56">
        <f t="shared" si="553"/>
        <v>-99</v>
      </c>
      <c r="Z3497" s="56">
        <f t="shared" si="554"/>
        <v>-99</v>
      </c>
      <c r="AA3497" s="56">
        <f t="shared" si="555"/>
        <v>-99</v>
      </c>
      <c r="AB3497" s="56">
        <f t="shared" si="556"/>
        <v>-99</v>
      </c>
      <c r="AC3497" s="56">
        <f t="shared" si="557"/>
        <v>-99</v>
      </c>
      <c r="AD3497" s="3"/>
      <c r="AE3497" s="82">
        <f>IF(D3497=1, 'adjustment factor'!$D$4, IF(D3497=-9,-999,IF(D3497="",-999,0)))</f>
        <v>-999</v>
      </c>
      <c r="AF3497" s="82">
        <f>IF(F3497=1, 'adjustment factor'!$D$5, IF(F3497=-9,-999,IF(F3497="",-999,0)))</f>
        <v>-999</v>
      </c>
      <c r="AG3497" s="82">
        <f>IF(E3497=1, 'adjustment factor'!$D$6, IF(E3497=-9,-999,IF(E3497="",-999,0)))</f>
        <v>-999</v>
      </c>
      <c r="AH3497" s="82">
        <f>IF(K3497&gt;=45,'adjustment factor'!$D$7,IF(K3497=-9,-1200,IF(K3497="",-1200,0)))</f>
        <v>-1200</v>
      </c>
      <c r="AI3497" s="82">
        <f>IF(L3497=1, 'adjustment factor'!$D$8, IF(L3497=-9,-999,IF(L3497="",-999,0)))</f>
        <v>-999</v>
      </c>
      <c r="AJ3497" s="82">
        <f>IF(AND(M3497&gt;=1,M3497&lt;=4),'adjustment factor'!$D$9,IF(M3497=-9,-999,IF(M3497=98,-999,IF(M3497=99,-999,IF(M3497="",-999,0)))))</f>
        <v>-999</v>
      </c>
      <c r="AK3497" s="82">
        <f>IF(H3497=1, 'adjustment factor'!$D$10, IF(H3497=-9,-999,IF(H3497="",-999,0)))</f>
        <v>-999</v>
      </c>
      <c r="AL3497" s="82">
        <f>IF(G3497=1, 'adjustment factor'!$D$11, IF(G3497=-9,-999,IF(G3497="",-999,0)))</f>
        <v>-999</v>
      </c>
      <c r="AM3497" s="82">
        <f>IF(I3497=1, 'adjustment factor'!$D$12, IF(I3497=-9,-999,IF(I3497="",-999,0)))</f>
        <v>-999</v>
      </c>
      <c r="AN3497" s="82">
        <f>IF(J3497=1, 'adjustment factor'!$D$13, IF(J3497=-9,-999,IF(J3497="",-999,0)))</f>
        <v>-999</v>
      </c>
      <c r="AO3497" s="82" t="str">
        <f t="shared" si="558"/>
        <v>-999</v>
      </c>
      <c r="AP3497" s="82" t="str">
        <f t="shared" si="559"/>
        <v>MISSING</v>
      </c>
    </row>
    <row r="3498" spans="2:42">
      <c r="B3498" s="207"/>
      <c r="C3498" s="35">
        <v>3494</v>
      </c>
      <c r="D3498" s="161"/>
      <c r="E3498" s="161"/>
      <c r="F3498" s="161"/>
      <c r="G3498" s="161"/>
      <c r="H3498" s="161"/>
      <c r="I3498" s="161"/>
      <c r="J3498" s="161"/>
      <c r="K3498" s="161"/>
      <c r="L3498" s="161"/>
      <c r="M3498" s="161"/>
      <c r="N3498" s="171"/>
      <c r="O3498" s="171"/>
      <c r="P3498" s="171"/>
      <c r="Q3498" s="171"/>
      <c r="R3498" s="171"/>
      <c r="S3498" s="171"/>
      <c r="T3498" s="208" t="str">
        <f t="shared" si="550"/>
        <v>MISSING</v>
      </c>
      <c r="U3498" s="208" t="str">
        <f t="shared" si="551"/>
        <v>MISSING</v>
      </c>
      <c r="X3498" s="56">
        <f t="shared" si="552"/>
        <v>-99</v>
      </c>
      <c r="Y3498" s="56">
        <f t="shared" si="553"/>
        <v>-99</v>
      </c>
      <c r="Z3498" s="56">
        <f t="shared" si="554"/>
        <v>-99</v>
      </c>
      <c r="AA3498" s="56">
        <f t="shared" si="555"/>
        <v>-99</v>
      </c>
      <c r="AB3498" s="56">
        <f t="shared" si="556"/>
        <v>-99</v>
      </c>
      <c r="AC3498" s="56">
        <f t="shared" si="557"/>
        <v>-99</v>
      </c>
      <c r="AD3498" s="3"/>
      <c r="AE3498" s="82">
        <f>IF(D3498=1, 'adjustment factor'!$D$4, IF(D3498=-9,-999,IF(D3498="",-999,0)))</f>
        <v>-999</v>
      </c>
      <c r="AF3498" s="82">
        <f>IF(F3498=1, 'adjustment factor'!$D$5, IF(F3498=-9,-999,IF(F3498="",-999,0)))</f>
        <v>-999</v>
      </c>
      <c r="AG3498" s="82">
        <f>IF(E3498=1, 'adjustment factor'!$D$6, IF(E3498=-9,-999,IF(E3498="",-999,0)))</f>
        <v>-999</v>
      </c>
      <c r="AH3498" s="82">
        <f>IF(K3498&gt;=45,'adjustment factor'!$D$7,IF(K3498=-9,-1200,IF(K3498="",-1200,0)))</f>
        <v>-1200</v>
      </c>
      <c r="AI3498" s="82">
        <f>IF(L3498=1, 'adjustment factor'!$D$8, IF(L3498=-9,-999,IF(L3498="",-999,0)))</f>
        <v>-999</v>
      </c>
      <c r="AJ3498" s="82">
        <f>IF(AND(M3498&gt;=1,M3498&lt;=4),'adjustment factor'!$D$9,IF(M3498=-9,-999,IF(M3498=98,-999,IF(M3498=99,-999,IF(M3498="",-999,0)))))</f>
        <v>-999</v>
      </c>
      <c r="AK3498" s="82">
        <f>IF(H3498=1, 'adjustment factor'!$D$10, IF(H3498=-9,-999,IF(H3498="",-999,0)))</f>
        <v>-999</v>
      </c>
      <c r="AL3498" s="82">
        <f>IF(G3498=1, 'adjustment factor'!$D$11, IF(G3498=-9,-999,IF(G3498="",-999,0)))</f>
        <v>-999</v>
      </c>
      <c r="AM3498" s="82">
        <f>IF(I3498=1, 'adjustment factor'!$D$12, IF(I3498=-9,-999,IF(I3498="",-999,0)))</f>
        <v>-999</v>
      </c>
      <c r="AN3498" s="82">
        <f>IF(J3498=1, 'adjustment factor'!$D$13, IF(J3498=-9,-999,IF(J3498="",-999,0)))</f>
        <v>-999</v>
      </c>
      <c r="AO3498" s="82" t="str">
        <f t="shared" si="558"/>
        <v>-999</v>
      </c>
      <c r="AP3498" s="82" t="str">
        <f t="shared" si="559"/>
        <v>MISSING</v>
      </c>
    </row>
    <row r="3499" spans="2:42">
      <c r="B3499" s="207"/>
      <c r="C3499" s="35">
        <v>3495</v>
      </c>
      <c r="D3499" s="161"/>
      <c r="E3499" s="161"/>
      <c r="F3499" s="161"/>
      <c r="G3499" s="161"/>
      <c r="H3499" s="161"/>
      <c r="I3499" s="161"/>
      <c r="J3499" s="161"/>
      <c r="K3499" s="161"/>
      <c r="L3499" s="161"/>
      <c r="M3499" s="161"/>
      <c r="N3499" s="171"/>
      <c r="O3499" s="171"/>
      <c r="P3499" s="171"/>
      <c r="Q3499" s="171"/>
      <c r="R3499" s="171"/>
      <c r="S3499" s="171"/>
      <c r="T3499" s="208" t="str">
        <f t="shared" si="550"/>
        <v>MISSING</v>
      </c>
      <c r="U3499" s="208" t="str">
        <f t="shared" si="551"/>
        <v>MISSING</v>
      </c>
      <c r="X3499" s="56">
        <f t="shared" si="552"/>
        <v>-99</v>
      </c>
      <c r="Y3499" s="56">
        <f t="shared" si="553"/>
        <v>-99</v>
      </c>
      <c r="Z3499" s="56">
        <f t="shared" si="554"/>
        <v>-99</v>
      </c>
      <c r="AA3499" s="56">
        <f t="shared" si="555"/>
        <v>-99</v>
      </c>
      <c r="AB3499" s="56">
        <f t="shared" si="556"/>
        <v>-99</v>
      </c>
      <c r="AC3499" s="56">
        <f t="shared" si="557"/>
        <v>-99</v>
      </c>
      <c r="AD3499" s="3"/>
      <c r="AE3499" s="82">
        <f>IF(D3499=1, 'adjustment factor'!$D$4, IF(D3499=-9,-999,IF(D3499="",-999,0)))</f>
        <v>-999</v>
      </c>
      <c r="AF3499" s="82">
        <f>IF(F3499=1, 'adjustment factor'!$D$5, IF(F3499=-9,-999,IF(F3499="",-999,0)))</f>
        <v>-999</v>
      </c>
      <c r="AG3499" s="82">
        <f>IF(E3499=1, 'adjustment factor'!$D$6, IF(E3499=-9,-999,IF(E3499="",-999,0)))</f>
        <v>-999</v>
      </c>
      <c r="AH3499" s="82">
        <f>IF(K3499&gt;=45,'adjustment factor'!$D$7,IF(K3499=-9,-1200,IF(K3499="",-1200,0)))</f>
        <v>-1200</v>
      </c>
      <c r="AI3499" s="82">
        <f>IF(L3499=1, 'adjustment factor'!$D$8, IF(L3499=-9,-999,IF(L3499="",-999,0)))</f>
        <v>-999</v>
      </c>
      <c r="AJ3499" s="82">
        <f>IF(AND(M3499&gt;=1,M3499&lt;=4),'adjustment factor'!$D$9,IF(M3499=-9,-999,IF(M3499=98,-999,IF(M3499=99,-999,IF(M3499="",-999,0)))))</f>
        <v>-999</v>
      </c>
      <c r="AK3499" s="82">
        <f>IF(H3499=1, 'adjustment factor'!$D$10, IF(H3499=-9,-999,IF(H3499="",-999,0)))</f>
        <v>-999</v>
      </c>
      <c r="AL3499" s="82">
        <f>IF(G3499=1, 'adjustment factor'!$D$11, IF(G3499=-9,-999,IF(G3499="",-999,0)))</f>
        <v>-999</v>
      </c>
      <c r="AM3499" s="82">
        <f>IF(I3499=1, 'adjustment factor'!$D$12, IF(I3499=-9,-999,IF(I3499="",-999,0)))</f>
        <v>-999</v>
      </c>
      <c r="AN3499" s="82">
        <f>IF(J3499=1, 'adjustment factor'!$D$13, IF(J3499=-9,-999,IF(J3499="",-999,0)))</f>
        <v>-999</v>
      </c>
      <c r="AO3499" s="82" t="str">
        <f t="shared" si="558"/>
        <v>-999</v>
      </c>
      <c r="AP3499" s="82" t="str">
        <f t="shared" si="559"/>
        <v>MISSING</v>
      </c>
    </row>
    <row r="3500" spans="2:42">
      <c r="B3500" s="207"/>
      <c r="C3500" s="35">
        <v>3496</v>
      </c>
      <c r="D3500" s="161"/>
      <c r="E3500" s="161"/>
      <c r="F3500" s="161"/>
      <c r="G3500" s="161"/>
      <c r="H3500" s="161"/>
      <c r="I3500" s="161"/>
      <c r="J3500" s="161"/>
      <c r="K3500" s="161"/>
      <c r="L3500" s="161"/>
      <c r="M3500" s="161"/>
      <c r="N3500" s="171"/>
      <c r="O3500" s="171"/>
      <c r="P3500" s="171"/>
      <c r="Q3500" s="171"/>
      <c r="R3500" s="171"/>
      <c r="S3500" s="171"/>
      <c r="T3500" s="208" t="str">
        <f t="shared" si="550"/>
        <v>MISSING</v>
      </c>
      <c r="U3500" s="208" t="str">
        <f t="shared" si="551"/>
        <v>MISSING</v>
      </c>
      <c r="X3500" s="56">
        <f t="shared" si="552"/>
        <v>-99</v>
      </c>
      <c r="Y3500" s="56">
        <f t="shared" si="553"/>
        <v>-99</v>
      </c>
      <c r="Z3500" s="56">
        <f t="shared" si="554"/>
        <v>-99</v>
      </c>
      <c r="AA3500" s="56">
        <f t="shared" si="555"/>
        <v>-99</v>
      </c>
      <c r="AB3500" s="56">
        <f t="shared" si="556"/>
        <v>-99</v>
      </c>
      <c r="AC3500" s="56">
        <f t="shared" si="557"/>
        <v>-99</v>
      </c>
      <c r="AD3500" s="3"/>
      <c r="AE3500" s="82">
        <f>IF(D3500=1, 'adjustment factor'!$D$4, IF(D3500=-9,-999,IF(D3500="",-999,0)))</f>
        <v>-999</v>
      </c>
      <c r="AF3500" s="82">
        <f>IF(F3500=1, 'adjustment factor'!$D$5, IF(F3500=-9,-999,IF(F3500="",-999,0)))</f>
        <v>-999</v>
      </c>
      <c r="AG3500" s="82">
        <f>IF(E3500=1, 'adjustment factor'!$D$6, IF(E3500=-9,-999,IF(E3500="",-999,0)))</f>
        <v>-999</v>
      </c>
      <c r="AH3500" s="82">
        <f>IF(K3500&gt;=45,'adjustment factor'!$D$7,IF(K3500=-9,-1200,IF(K3500="",-1200,0)))</f>
        <v>-1200</v>
      </c>
      <c r="AI3500" s="82">
        <f>IF(L3500=1, 'adjustment factor'!$D$8, IF(L3500=-9,-999,IF(L3500="",-999,0)))</f>
        <v>-999</v>
      </c>
      <c r="AJ3500" s="82">
        <f>IF(AND(M3500&gt;=1,M3500&lt;=4),'adjustment factor'!$D$9,IF(M3500=-9,-999,IF(M3500=98,-999,IF(M3500=99,-999,IF(M3500="",-999,0)))))</f>
        <v>-999</v>
      </c>
      <c r="AK3500" s="82">
        <f>IF(H3500=1, 'adjustment factor'!$D$10, IF(H3500=-9,-999,IF(H3500="",-999,0)))</f>
        <v>-999</v>
      </c>
      <c r="AL3500" s="82">
        <f>IF(G3500=1, 'adjustment factor'!$D$11, IF(G3500=-9,-999,IF(G3500="",-999,0)))</f>
        <v>-999</v>
      </c>
      <c r="AM3500" s="82">
        <f>IF(I3500=1, 'adjustment factor'!$D$12, IF(I3500=-9,-999,IF(I3500="",-999,0)))</f>
        <v>-999</v>
      </c>
      <c r="AN3500" s="82">
        <f>IF(J3500=1, 'adjustment factor'!$D$13, IF(J3500=-9,-999,IF(J3500="",-999,0)))</f>
        <v>-999</v>
      </c>
      <c r="AO3500" s="82" t="str">
        <f t="shared" si="558"/>
        <v>-999</v>
      </c>
      <c r="AP3500" s="82" t="str">
        <f t="shared" si="559"/>
        <v>MISSING</v>
      </c>
    </row>
    <row r="3501" spans="2:42">
      <c r="B3501" s="207"/>
      <c r="C3501" s="35">
        <v>3497</v>
      </c>
      <c r="D3501" s="161"/>
      <c r="E3501" s="161"/>
      <c r="F3501" s="161"/>
      <c r="G3501" s="161"/>
      <c r="H3501" s="161"/>
      <c r="I3501" s="161"/>
      <c r="J3501" s="161"/>
      <c r="K3501" s="161"/>
      <c r="L3501" s="161"/>
      <c r="M3501" s="161"/>
      <c r="N3501" s="171"/>
      <c r="O3501" s="171"/>
      <c r="P3501" s="171"/>
      <c r="Q3501" s="171"/>
      <c r="R3501" s="171"/>
      <c r="S3501" s="171"/>
      <c r="T3501" s="208" t="str">
        <f t="shared" si="550"/>
        <v>MISSING</v>
      </c>
      <c r="U3501" s="208" t="str">
        <f t="shared" si="551"/>
        <v>MISSING</v>
      </c>
      <c r="X3501" s="56">
        <f t="shared" si="552"/>
        <v>-99</v>
      </c>
      <c r="Y3501" s="56">
        <f t="shared" si="553"/>
        <v>-99</v>
      </c>
      <c r="Z3501" s="56">
        <f t="shared" si="554"/>
        <v>-99</v>
      </c>
      <c r="AA3501" s="56">
        <f t="shared" si="555"/>
        <v>-99</v>
      </c>
      <c r="AB3501" s="56">
        <f t="shared" si="556"/>
        <v>-99</v>
      </c>
      <c r="AC3501" s="56">
        <f t="shared" si="557"/>
        <v>-99</v>
      </c>
      <c r="AD3501" s="3"/>
      <c r="AE3501" s="82">
        <f>IF(D3501=1, 'adjustment factor'!$D$4, IF(D3501=-9,-999,IF(D3501="",-999,0)))</f>
        <v>-999</v>
      </c>
      <c r="AF3501" s="82">
        <f>IF(F3501=1, 'adjustment factor'!$D$5, IF(F3501=-9,-999,IF(F3501="",-999,0)))</f>
        <v>-999</v>
      </c>
      <c r="AG3501" s="82">
        <f>IF(E3501=1, 'adjustment factor'!$D$6, IF(E3501=-9,-999,IF(E3501="",-999,0)))</f>
        <v>-999</v>
      </c>
      <c r="AH3501" s="82">
        <f>IF(K3501&gt;=45,'adjustment factor'!$D$7,IF(K3501=-9,-1200,IF(K3501="",-1200,0)))</f>
        <v>-1200</v>
      </c>
      <c r="AI3501" s="82">
        <f>IF(L3501=1, 'adjustment factor'!$D$8, IF(L3501=-9,-999,IF(L3501="",-999,0)))</f>
        <v>-999</v>
      </c>
      <c r="AJ3501" s="82">
        <f>IF(AND(M3501&gt;=1,M3501&lt;=4),'adjustment factor'!$D$9,IF(M3501=-9,-999,IF(M3501=98,-999,IF(M3501=99,-999,IF(M3501="",-999,0)))))</f>
        <v>-999</v>
      </c>
      <c r="AK3501" s="82">
        <f>IF(H3501=1, 'adjustment factor'!$D$10, IF(H3501=-9,-999,IF(H3501="",-999,0)))</f>
        <v>-999</v>
      </c>
      <c r="AL3501" s="82">
        <f>IF(G3501=1, 'adjustment factor'!$D$11, IF(G3501=-9,-999,IF(G3501="",-999,0)))</f>
        <v>-999</v>
      </c>
      <c r="AM3501" s="82">
        <f>IF(I3501=1, 'adjustment factor'!$D$12, IF(I3501=-9,-999,IF(I3501="",-999,0)))</f>
        <v>-999</v>
      </c>
      <c r="AN3501" s="82">
        <f>IF(J3501=1, 'adjustment factor'!$D$13, IF(J3501=-9,-999,IF(J3501="",-999,0)))</f>
        <v>-999</v>
      </c>
      <c r="AO3501" s="82" t="str">
        <f t="shared" si="558"/>
        <v>-999</v>
      </c>
      <c r="AP3501" s="82" t="str">
        <f t="shared" si="559"/>
        <v>MISSING</v>
      </c>
    </row>
    <row r="3502" spans="2:42">
      <c r="B3502" s="207"/>
      <c r="C3502" s="35">
        <v>3498</v>
      </c>
      <c r="D3502" s="161"/>
      <c r="E3502" s="161"/>
      <c r="F3502" s="161"/>
      <c r="G3502" s="161"/>
      <c r="H3502" s="161"/>
      <c r="I3502" s="161"/>
      <c r="J3502" s="161"/>
      <c r="K3502" s="161"/>
      <c r="L3502" s="161"/>
      <c r="M3502" s="161"/>
      <c r="N3502" s="171"/>
      <c r="O3502" s="171"/>
      <c r="P3502" s="171"/>
      <c r="Q3502" s="171"/>
      <c r="R3502" s="171"/>
      <c r="S3502" s="171"/>
      <c r="T3502" s="208" t="str">
        <f t="shared" si="550"/>
        <v>MISSING</v>
      </c>
      <c r="U3502" s="208" t="str">
        <f t="shared" si="551"/>
        <v>MISSING</v>
      </c>
      <c r="X3502" s="56">
        <f t="shared" si="552"/>
        <v>-99</v>
      </c>
      <c r="Y3502" s="56">
        <f t="shared" si="553"/>
        <v>-99</v>
      </c>
      <c r="Z3502" s="56">
        <f t="shared" si="554"/>
        <v>-99</v>
      </c>
      <c r="AA3502" s="56">
        <f t="shared" si="555"/>
        <v>-99</v>
      </c>
      <c r="AB3502" s="56">
        <f t="shared" si="556"/>
        <v>-99</v>
      </c>
      <c r="AC3502" s="56">
        <f t="shared" si="557"/>
        <v>-99</v>
      </c>
      <c r="AD3502" s="3"/>
      <c r="AE3502" s="82">
        <f>IF(D3502=1, 'adjustment factor'!$D$4, IF(D3502=-9,-999,IF(D3502="",-999,0)))</f>
        <v>-999</v>
      </c>
      <c r="AF3502" s="82">
        <f>IF(F3502=1, 'adjustment factor'!$D$5, IF(F3502=-9,-999,IF(F3502="",-999,0)))</f>
        <v>-999</v>
      </c>
      <c r="AG3502" s="82">
        <f>IF(E3502=1, 'adjustment factor'!$D$6, IF(E3502=-9,-999,IF(E3502="",-999,0)))</f>
        <v>-999</v>
      </c>
      <c r="AH3502" s="82">
        <f>IF(K3502&gt;=45,'adjustment factor'!$D$7,IF(K3502=-9,-1200,IF(K3502="",-1200,0)))</f>
        <v>-1200</v>
      </c>
      <c r="AI3502" s="82">
        <f>IF(L3502=1, 'adjustment factor'!$D$8, IF(L3502=-9,-999,IF(L3502="",-999,0)))</f>
        <v>-999</v>
      </c>
      <c r="AJ3502" s="82">
        <f>IF(AND(M3502&gt;=1,M3502&lt;=4),'adjustment factor'!$D$9,IF(M3502=-9,-999,IF(M3502=98,-999,IF(M3502=99,-999,IF(M3502="",-999,0)))))</f>
        <v>-999</v>
      </c>
      <c r="AK3502" s="82">
        <f>IF(H3502=1, 'adjustment factor'!$D$10, IF(H3502=-9,-999,IF(H3502="",-999,0)))</f>
        <v>-999</v>
      </c>
      <c r="AL3502" s="82">
        <f>IF(G3502=1, 'adjustment factor'!$D$11, IF(G3502=-9,-999,IF(G3502="",-999,0)))</f>
        <v>-999</v>
      </c>
      <c r="AM3502" s="82">
        <f>IF(I3502=1, 'adjustment factor'!$D$12, IF(I3502=-9,-999,IF(I3502="",-999,0)))</f>
        <v>-999</v>
      </c>
      <c r="AN3502" s="82">
        <f>IF(J3502=1, 'adjustment factor'!$D$13, IF(J3502=-9,-999,IF(J3502="",-999,0)))</f>
        <v>-999</v>
      </c>
      <c r="AO3502" s="82" t="str">
        <f t="shared" si="558"/>
        <v>-999</v>
      </c>
      <c r="AP3502" s="82" t="str">
        <f t="shared" si="559"/>
        <v>MISSING</v>
      </c>
    </row>
    <row r="3503" spans="2:42">
      <c r="B3503" s="207"/>
      <c r="C3503" s="35">
        <v>3499</v>
      </c>
      <c r="D3503" s="161"/>
      <c r="E3503" s="161"/>
      <c r="F3503" s="161"/>
      <c r="G3503" s="161"/>
      <c r="H3503" s="161"/>
      <c r="I3503" s="161"/>
      <c r="J3503" s="161"/>
      <c r="K3503" s="161"/>
      <c r="L3503" s="161"/>
      <c r="M3503" s="161"/>
      <c r="N3503" s="171"/>
      <c r="O3503" s="171"/>
      <c r="P3503" s="171"/>
      <c r="Q3503" s="171"/>
      <c r="R3503" s="171"/>
      <c r="S3503" s="171"/>
      <c r="T3503" s="208" t="str">
        <f t="shared" si="550"/>
        <v>MISSING</v>
      </c>
      <c r="U3503" s="208" t="str">
        <f t="shared" si="551"/>
        <v>MISSING</v>
      </c>
      <c r="X3503" s="56">
        <f t="shared" si="552"/>
        <v>-99</v>
      </c>
      <c r="Y3503" s="56">
        <f t="shared" si="553"/>
        <v>-99</v>
      </c>
      <c r="Z3503" s="56">
        <f t="shared" si="554"/>
        <v>-99</v>
      </c>
      <c r="AA3503" s="56">
        <f t="shared" si="555"/>
        <v>-99</v>
      </c>
      <c r="AB3503" s="56">
        <f t="shared" si="556"/>
        <v>-99</v>
      </c>
      <c r="AC3503" s="56">
        <f t="shared" si="557"/>
        <v>-99</v>
      </c>
      <c r="AD3503" s="3"/>
      <c r="AE3503" s="82">
        <f>IF(D3503=1, 'adjustment factor'!$D$4, IF(D3503=-9,-999,IF(D3503="",-999,0)))</f>
        <v>-999</v>
      </c>
      <c r="AF3503" s="82">
        <f>IF(F3503=1, 'adjustment factor'!$D$5, IF(F3503=-9,-999,IF(F3503="",-999,0)))</f>
        <v>-999</v>
      </c>
      <c r="AG3503" s="82">
        <f>IF(E3503=1, 'adjustment factor'!$D$6, IF(E3503=-9,-999,IF(E3503="",-999,0)))</f>
        <v>-999</v>
      </c>
      <c r="AH3503" s="82">
        <f>IF(K3503&gt;=45,'adjustment factor'!$D$7,IF(K3503=-9,-1200,IF(K3503="",-1200,0)))</f>
        <v>-1200</v>
      </c>
      <c r="AI3503" s="82">
        <f>IF(L3503=1, 'adjustment factor'!$D$8, IF(L3503=-9,-999,IF(L3503="",-999,0)))</f>
        <v>-999</v>
      </c>
      <c r="AJ3503" s="82">
        <f>IF(AND(M3503&gt;=1,M3503&lt;=4),'adjustment factor'!$D$9,IF(M3503=-9,-999,IF(M3503=98,-999,IF(M3503=99,-999,IF(M3503="",-999,0)))))</f>
        <v>-999</v>
      </c>
      <c r="AK3503" s="82">
        <f>IF(H3503=1, 'adjustment factor'!$D$10, IF(H3503=-9,-999,IF(H3503="",-999,0)))</f>
        <v>-999</v>
      </c>
      <c r="AL3503" s="82">
        <f>IF(G3503=1, 'adjustment factor'!$D$11, IF(G3503=-9,-999,IF(G3503="",-999,0)))</f>
        <v>-999</v>
      </c>
      <c r="AM3503" s="82">
        <f>IF(I3503=1, 'adjustment factor'!$D$12, IF(I3503=-9,-999,IF(I3503="",-999,0)))</f>
        <v>-999</v>
      </c>
      <c r="AN3503" s="82">
        <f>IF(J3503=1, 'adjustment factor'!$D$13, IF(J3503=-9,-999,IF(J3503="",-999,0)))</f>
        <v>-999</v>
      </c>
      <c r="AO3503" s="82" t="str">
        <f t="shared" si="558"/>
        <v>-999</v>
      </c>
      <c r="AP3503" s="82" t="str">
        <f t="shared" si="559"/>
        <v>MISSING</v>
      </c>
    </row>
    <row r="3504" spans="2:42">
      <c r="B3504" s="207"/>
      <c r="C3504" s="35">
        <v>3500</v>
      </c>
      <c r="D3504" s="161"/>
      <c r="E3504" s="161"/>
      <c r="F3504" s="161"/>
      <c r="G3504" s="161"/>
      <c r="H3504" s="161"/>
      <c r="I3504" s="161"/>
      <c r="J3504" s="161"/>
      <c r="K3504" s="161"/>
      <c r="L3504" s="161"/>
      <c r="M3504" s="161"/>
      <c r="N3504" s="171"/>
      <c r="O3504" s="171"/>
      <c r="P3504" s="171"/>
      <c r="Q3504" s="171"/>
      <c r="R3504" s="171"/>
      <c r="S3504" s="171"/>
      <c r="T3504" s="208" t="str">
        <f t="shared" si="550"/>
        <v>MISSING</v>
      </c>
      <c r="U3504" s="208" t="str">
        <f t="shared" si="551"/>
        <v>MISSING</v>
      </c>
      <c r="X3504" s="56">
        <f t="shared" si="552"/>
        <v>-99</v>
      </c>
      <c r="Y3504" s="56">
        <f t="shared" si="553"/>
        <v>-99</v>
      </c>
      <c r="Z3504" s="56">
        <f t="shared" si="554"/>
        <v>-99</v>
      </c>
      <c r="AA3504" s="56">
        <f t="shared" si="555"/>
        <v>-99</v>
      </c>
      <c r="AB3504" s="56">
        <f t="shared" si="556"/>
        <v>-99</v>
      </c>
      <c r="AC3504" s="56">
        <f t="shared" si="557"/>
        <v>-99</v>
      </c>
      <c r="AD3504" s="3"/>
      <c r="AE3504" s="82">
        <f>IF(D3504=1, 'adjustment factor'!$D$4, IF(D3504=-9,-999,IF(D3504="",-999,0)))</f>
        <v>-999</v>
      </c>
      <c r="AF3504" s="82">
        <f>IF(F3504=1, 'adjustment factor'!$D$5, IF(F3504=-9,-999,IF(F3504="",-999,0)))</f>
        <v>-999</v>
      </c>
      <c r="AG3504" s="82">
        <f>IF(E3504=1, 'adjustment factor'!$D$6, IF(E3504=-9,-999,IF(E3504="",-999,0)))</f>
        <v>-999</v>
      </c>
      <c r="AH3504" s="82">
        <f>IF(K3504&gt;=45,'adjustment factor'!$D$7,IF(K3504=-9,-1200,IF(K3504="",-1200,0)))</f>
        <v>-1200</v>
      </c>
      <c r="AI3504" s="82">
        <f>IF(L3504=1, 'adjustment factor'!$D$8, IF(L3504=-9,-999,IF(L3504="",-999,0)))</f>
        <v>-999</v>
      </c>
      <c r="AJ3504" s="82">
        <f>IF(AND(M3504&gt;=1,M3504&lt;=4),'adjustment factor'!$D$9,IF(M3504=-9,-999,IF(M3504=98,-999,IF(M3504=99,-999,IF(M3504="",-999,0)))))</f>
        <v>-999</v>
      </c>
      <c r="AK3504" s="82">
        <f>IF(H3504=1, 'adjustment factor'!$D$10, IF(H3504=-9,-999,IF(H3504="",-999,0)))</f>
        <v>-999</v>
      </c>
      <c r="AL3504" s="82">
        <f>IF(G3504=1, 'adjustment factor'!$D$11, IF(G3504=-9,-999,IF(G3504="",-999,0)))</f>
        <v>-999</v>
      </c>
      <c r="AM3504" s="82">
        <f>IF(I3504=1, 'adjustment factor'!$D$12, IF(I3504=-9,-999,IF(I3504="",-999,0)))</f>
        <v>-999</v>
      </c>
      <c r="AN3504" s="82">
        <f>IF(J3504=1, 'adjustment factor'!$D$13, IF(J3504=-9,-999,IF(J3504="",-999,0)))</f>
        <v>-999</v>
      </c>
      <c r="AO3504" s="82" t="str">
        <f t="shared" si="558"/>
        <v>-999</v>
      </c>
      <c r="AP3504" s="82" t="str">
        <f t="shared" si="559"/>
        <v>MISSING</v>
      </c>
    </row>
    <row r="3505" spans="2:42">
      <c r="B3505" s="207"/>
      <c r="C3505" s="35">
        <v>3501</v>
      </c>
      <c r="D3505" s="161"/>
      <c r="E3505" s="161"/>
      <c r="F3505" s="161"/>
      <c r="G3505" s="161"/>
      <c r="H3505" s="161"/>
      <c r="I3505" s="161"/>
      <c r="J3505" s="161"/>
      <c r="K3505" s="161"/>
      <c r="L3505" s="161"/>
      <c r="M3505" s="161"/>
      <c r="N3505" s="171"/>
      <c r="O3505" s="171"/>
      <c r="P3505" s="171"/>
      <c r="Q3505" s="171"/>
      <c r="R3505" s="171"/>
      <c r="S3505" s="171"/>
      <c r="T3505" s="208" t="str">
        <f t="shared" si="550"/>
        <v>MISSING</v>
      </c>
      <c r="U3505" s="208" t="str">
        <f t="shared" si="551"/>
        <v>MISSING</v>
      </c>
      <c r="X3505" s="56">
        <f t="shared" si="552"/>
        <v>-99</v>
      </c>
      <c r="Y3505" s="56">
        <f t="shared" si="553"/>
        <v>-99</v>
      </c>
      <c r="Z3505" s="56">
        <f t="shared" si="554"/>
        <v>-99</v>
      </c>
      <c r="AA3505" s="56">
        <f t="shared" si="555"/>
        <v>-99</v>
      </c>
      <c r="AB3505" s="56">
        <f t="shared" si="556"/>
        <v>-99</v>
      </c>
      <c r="AC3505" s="56">
        <f t="shared" si="557"/>
        <v>-99</v>
      </c>
      <c r="AD3505" s="3"/>
      <c r="AE3505" s="82">
        <f>IF(D3505=1, 'adjustment factor'!$D$4, IF(D3505=-9,-999,IF(D3505="",-999,0)))</f>
        <v>-999</v>
      </c>
      <c r="AF3505" s="82">
        <f>IF(F3505=1, 'adjustment factor'!$D$5, IF(F3505=-9,-999,IF(F3505="",-999,0)))</f>
        <v>-999</v>
      </c>
      <c r="AG3505" s="82">
        <f>IF(E3505=1, 'adjustment factor'!$D$6, IF(E3505=-9,-999,IF(E3505="",-999,0)))</f>
        <v>-999</v>
      </c>
      <c r="AH3505" s="82">
        <f>IF(K3505&gt;=45,'adjustment factor'!$D$7,IF(K3505=-9,-1200,IF(K3505="",-1200,0)))</f>
        <v>-1200</v>
      </c>
      <c r="AI3505" s="82">
        <f>IF(L3505=1, 'adjustment factor'!$D$8, IF(L3505=-9,-999,IF(L3505="",-999,0)))</f>
        <v>-999</v>
      </c>
      <c r="AJ3505" s="82">
        <f>IF(AND(M3505&gt;=1,M3505&lt;=4),'adjustment factor'!$D$9,IF(M3505=-9,-999,IF(M3505=98,-999,IF(M3505=99,-999,IF(M3505="",-999,0)))))</f>
        <v>-999</v>
      </c>
      <c r="AK3505" s="82">
        <f>IF(H3505=1, 'adjustment factor'!$D$10, IF(H3505=-9,-999,IF(H3505="",-999,0)))</f>
        <v>-999</v>
      </c>
      <c r="AL3505" s="82">
        <f>IF(G3505=1, 'adjustment factor'!$D$11, IF(G3505=-9,-999,IF(G3505="",-999,0)))</f>
        <v>-999</v>
      </c>
      <c r="AM3505" s="82">
        <f>IF(I3505=1, 'adjustment factor'!$D$12, IF(I3505=-9,-999,IF(I3505="",-999,0)))</f>
        <v>-999</v>
      </c>
      <c r="AN3505" s="82">
        <f>IF(J3505=1, 'adjustment factor'!$D$13, IF(J3505=-9,-999,IF(J3505="",-999,0)))</f>
        <v>-999</v>
      </c>
      <c r="AO3505" s="82" t="str">
        <f t="shared" si="558"/>
        <v>-999</v>
      </c>
      <c r="AP3505" s="82" t="str">
        <f t="shared" si="559"/>
        <v>MISSING</v>
      </c>
    </row>
    <row r="3506" spans="2:42">
      <c r="B3506" s="207"/>
      <c r="C3506" s="35">
        <v>3502</v>
      </c>
      <c r="D3506" s="161"/>
      <c r="E3506" s="161"/>
      <c r="F3506" s="161"/>
      <c r="G3506" s="161"/>
      <c r="H3506" s="161"/>
      <c r="I3506" s="161"/>
      <c r="J3506" s="161"/>
      <c r="K3506" s="161"/>
      <c r="L3506" s="161"/>
      <c r="M3506" s="161"/>
      <c r="N3506" s="171"/>
      <c r="O3506" s="171"/>
      <c r="P3506" s="171"/>
      <c r="Q3506" s="171"/>
      <c r="R3506" s="171"/>
      <c r="S3506" s="171"/>
      <c r="T3506" s="208" t="str">
        <f t="shared" si="550"/>
        <v>MISSING</v>
      </c>
      <c r="U3506" s="208" t="str">
        <f t="shared" si="551"/>
        <v>MISSING</v>
      </c>
      <c r="X3506" s="56">
        <f t="shared" si="552"/>
        <v>-99</v>
      </c>
      <c r="Y3506" s="56">
        <f t="shared" si="553"/>
        <v>-99</v>
      </c>
      <c r="Z3506" s="56">
        <f t="shared" si="554"/>
        <v>-99</v>
      </c>
      <c r="AA3506" s="56">
        <f t="shared" si="555"/>
        <v>-99</v>
      </c>
      <c r="AB3506" s="56">
        <f t="shared" si="556"/>
        <v>-99</v>
      </c>
      <c r="AC3506" s="56">
        <f t="shared" si="557"/>
        <v>-99</v>
      </c>
      <c r="AD3506" s="3"/>
      <c r="AE3506" s="82">
        <f>IF(D3506=1, 'adjustment factor'!$D$4, IF(D3506=-9,-999,IF(D3506="",-999,0)))</f>
        <v>-999</v>
      </c>
      <c r="AF3506" s="82">
        <f>IF(F3506=1, 'adjustment factor'!$D$5, IF(F3506=-9,-999,IF(F3506="",-999,0)))</f>
        <v>-999</v>
      </c>
      <c r="AG3506" s="82">
        <f>IF(E3506=1, 'adjustment factor'!$D$6, IF(E3506=-9,-999,IF(E3506="",-999,0)))</f>
        <v>-999</v>
      </c>
      <c r="AH3506" s="82">
        <f>IF(K3506&gt;=45,'adjustment factor'!$D$7,IF(K3506=-9,-1200,IF(K3506="",-1200,0)))</f>
        <v>-1200</v>
      </c>
      <c r="AI3506" s="82">
        <f>IF(L3506=1, 'adjustment factor'!$D$8, IF(L3506=-9,-999,IF(L3506="",-999,0)))</f>
        <v>-999</v>
      </c>
      <c r="AJ3506" s="82">
        <f>IF(AND(M3506&gt;=1,M3506&lt;=4),'adjustment factor'!$D$9,IF(M3506=-9,-999,IF(M3506=98,-999,IF(M3506=99,-999,IF(M3506="",-999,0)))))</f>
        <v>-999</v>
      </c>
      <c r="AK3506" s="82">
        <f>IF(H3506=1, 'adjustment factor'!$D$10, IF(H3506=-9,-999,IF(H3506="",-999,0)))</f>
        <v>-999</v>
      </c>
      <c r="AL3506" s="82">
        <f>IF(G3506=1, 'adjustment factor'!$D$11, IF(G3506=-9,-999,IF(G3506="",-999,0)))</f>
        <v>-999</v>
      </c>
      <c r="AM3506" s="82">
        <f>IF(I3506=1, 'adjustment factor'!$D$12, IF(I3506=-9,-999,IF(I3506="",-999,0)))</f>
        <v>-999</v>
      </c>
      <c r="AN3506" s="82">
        <f>IF(J3506=1, 'adjustment factor'!$D$13, IF(J3506=-9,-999,IF(J3506="",-999,0)))</f>
        <v>-999</v>
      </c>
      <c r="AO3506" s="82" t="str">
        <f t="shared" si="558"/>
        <v>-999</v>
      </c>
      <c r="AP3506" s="82" t="str">
        <f t="shared" si="559"/>
        <v>MISSING</v>
      </c>
    </row>
    <row r="3507" spans="2:42">
      <c r="B3507" s="207"/>
      <c r="C3507" s="35">
        <v>3503</v>
      </c>
      <c r="D3507" s="161"/>
      <c r="E3507" s="161"/>
      <c r="F3507" s="161"/>
      <c r="G3507" s="161"/>
      <c r="H3507" s="161"/>
      <c r="I3507" s="161"/>
      <c r="J3507" s="161"/>
      <c r="K3507" s="161"/>
      <c r="L3507" s="161"/>
      <c r="M3507" s="161"/>
      <c r="N3507" s="171"/>
      <c r="O3507" s="171"/>
      <c r="P3507" s="171"/>
      <c r="Q3507" s="171"/>
      <c r="R3507" s="171"/>
      <c r="S3507" s="171"/>
      <c r="T3507" s="208" t="str">
        <f t="shared" si="550"/>
        <v>MISSING</v>
      </c>
      <c r="U3507" s="208" t="str">
        <f t="shared" si="551"/>
        <v>MISSING</v>
      </c>
      <c r="X3507" s="56">
        <f t="shared" si="552"/>
        <v>-99</v>
      </c>
      <c r="Y3507" s="56">
        <f t="shared" si="553"/>
        <v>-99</v>
      </c>
      <c r="Z3507" s="56">
        <f t="shared" si="554"/>
        <v>-99</v>
      </c>
      <c r="AA3507" s="56">
        <f t="shared" si="555"/>
        <v>-99</v>
      </c>
      <c r="AB3507" s="56">
        <f t="shared" si="556"/>
        <v>-99</v>
      </c>
      <c r="AC3507" s="56">
        <f t="shared" si="557"/>
        <v>-99</v>
      </c>
      <c r="AD3507" s="3"/>
      <c r="AE3507" s="82">
        <f>IF(D3507=1, 'adjustment factor'!$D$4, IF(D3507=-9,-999,IF(D3507="",-999,0)))</f>
        <v>-999</v>
      </c>
      <c r="AF3507" s="82">
        <f>IF(F3507=1, 'adjustment factor'!$D$5, IF(F3507=-9,-999,IF(F3507="",-999,0)))</f>
        <v>-999</v>
      </c>
      <c r="AG3507" s="82">
        <f>IF(E3507=1, 'adjustment factor'!$D$6, IF(E3507=-9,-999,IF(E3507="",-999,0)))</f>
        <v>-999</v>
      </c>
      <c r="AH3507" s="82">
        <f>IF(K3507&gt;=45,'adjustment factor'!$D$7,IF(K3507=-9,-1200,IF(K3507="",-1200,0)))</f>
        <v>-1200</v>
      </c>
      <c r="AI3507" s="82">
        <f>IF(L3507=1, 'adjustment factor'!$D$8, IF(L3507=-9,-999,IF(L3507="",-999,0)))</f>
        <v>-999</v>
      </c>
      <c r="AJ3507" s="82">
        <f>IF(AND(M3507&gt;=1,M3507&lt;=4),'adjustment factor'!$D$9,IF(M3507=-9,-999,IF(M3507=98,-999,IF(M3507=99,-999,IF(M3507="",-999,0)))))</f>
        <v>-999</v>
      </c>
      <c r="AK3507" s="82">
        <f>IF(H3507=1, 'adjustment factor'!$D$10, IF(H3507=-9,-999,IF(H3507="",-999,0)))</f>
        <v>-999</v>
      </c>
      <c r="AL3507" s="82">
        <f>IF(G3507=1, 'adjustment factor'!$D$11, IF(G3507=-9,-999,IF(G3507="",-999,0)))</f>
        <v>-999</v>
      </c>
      <c r="AM3507" s="82">
        <f>IF(I3507=1, 'adjustment factor'!$D$12, IF(I3507=-9,-999,IF(I3507="",-999,0)))</f>
        <v>-999</v>
      </c>
      <c r="AN3507" s="82">
        <f>IF(J3507=1, 'adjustment factor'!$D$13, IF(J3507=-9,-999,IF(J3507="",-999,0)))</f>
        <v>-999</v>
      </c>
      <c r="AO3507" s="82" t="str">
        <f t="shared" si="558"/>
        <v>-999</v>
      </c>
      <c r="AP3507" s="82" t="str">
        <f t="shared" si="559"/>
        <v>MISSING</v>
      </c>
    </row>
    <row r="3508" spans="2:42">
      <c r="B3508" s="207"/>
      <c r="C3508" s="35">
        <v>3504</v>
      </c>
      <c r="D3508" s="161"/>
      <c r="E3508" s="161"/>
      <c r="F3508" s="161"/>
      <c r="G3508" s="161"/>
      <c r="H3508" s="161"/>
      <c r="I3508" s="161"/>
      <c r="J3508" s="161"/>
      <c r="K3508" s="161"/>
      <c r="L3508" s="161"/>
      <c r="M3508" s="161"/>
      <c r="N3508" s="171"/>
      <c r="O3508" s="171"/>
      <c r="P3508" s="171"/>
      <c r="Q3508" s="171"/>
      <c r="R3508" s="171"/>
      <c r="S3508" s="171"/>
      <c r="T3508" s="208" t="str">
        <f t="shared" si="550"/>
        <v>MISSING</v>
      </c>
      <c r="U3508" s="208" t="str">
        <f t="shared" si="551"/>
        <v>MISSING</v>
      </c>
      <c r="X3508" s="56">
        <f t="shared" si="552"/>
        <v>-99</v>
      </c>
      <c r="Y3508" s="56">
        <f t="shared" si="553"/>
        <v>-99</v>
      </c>
      <c r="Z3508" s="56">
        <f t="shared" si="554"/>
        <v>-99</v>
      </c>
      <c r="AA3508" s="56">
        <f t="shared" si="555"/>
        <v>-99</v>
      </c>
      <c r="AB3508" s="56">
        <f t="shared" si="556"/>
        <v>-99</v>
      </c>
      <c r="AC3508" s="56">
        <f t="shared" si="557"/>
        <v>-99</v>
      </c>
      <c r="AD3508" s="3"/>
      <c r="AE3508" s="82">
        <f>IF(D3508=1, 'adjustment factor'!$D$4, IF(D3508=-9,-999,IF(D3508="",-999,0)))</f>
        <v>-999</v>
      </c>
      <c r="AF3508" s="82">
        <f>IF(F3508=1, 'adjustment factor'!$D$5, IF(F3508=-9,-999,IF(F3508="",-999,0)))</f>
        <v>-999</v>
      </c>
      <c r="AG3508" s="82">
        <f>IF(E3508=1, 'adjustment factor'!$D$6, IF(E3508=-9,-999,IF(E3508="",-999,0)))</f>
        <v>-999</v>
      </c>
      <c r="AH3508" s="82">
        <f>IF(K3508&gt;=45,'adjustment factor'!$D$7,IF(K3508=-9,-1200,IF(K3508="",-1200,0)))</f>
        <v>-1200</v>
      </c>
      <c r="AI3508" s="82">
        <f>IF(L3508=1, 'adjustment factor'!$D$8, IF(L3508=-9,-999,IF(L3508="",-999,0)))</f>
        <v>-999</v>
      </c>
      <c r="AJ3508" s="82">
        <f>IF(AND(M3508&gt;=1,M3508&lt;=4),'adjustment factor'!$D$9,IF(M3508=-9,-999,IF(M3508=98,-999,IF(M3508=99,-999,IF(M3508="",-999,0)))))</f>
        <v>-999</v>
      </c>
      <c r="AK3508" s="82">
        <f>IF(H3508=1, 'adjustment factor'!$D$10, IF(H3508=-9,-999,IF(H3508="",-999,0)))</f>
        <v>-999</v>
      </c>
      <c r="AL3508" s="82">
        <f>IF(G3508=1, 'adjustment factor'!$D$11, IF(G3508=-9,-999,IF(G3508="",-999,0)))</f>
        <v>-999</v>
      </c>
      <c r="AM3508" s="82">
        <f>IF(I3508=1, 'adjustment factor'!$D$12, IF(I3508=-9,-999,IF(I3508="",-999,0)))</f>
        <v>-999</v>
      </c>
      <c r="AN3508" s="82">
        <f>IF(J3508=1, 'adjustment factor'!$D$13, IF(J3508=-9,-999,IF(J3508="",-999,0)))</f>
        <v>-999</v>
      </c>
      <c r="AO3508" s="82" t="str">
        <f t="shared" si="558"/>
        <v>-999</v>
      </c>
      <c r="AP3508" s="82" t="str">
        <f t="shared" si="559"/>
        <v>MISSING</v>
      </c>
    </row>
    <row r="3509" spans="2:42">
      <c r="B3509" s="207"/>
      <c r="C3509" s="35">
        <v>3505</v>
      </c>
      <c r="D3509" s="161"/>
      <c r="E3509" s="161"/>
      <c r="F3509" s="161"/>
      <c r="G3509" s="161"/>
      <c r="H3509" s="161"/>
      <c r="I3509" s="161"/>
      <c r="J3509" s="161"/>
      <c r="K3509" s="161"/>
      <c r="L3509" s="161"/>
      <c r="M3509" s="161"/>
      <c r="N3509" s="171"/>
      <c r="O3509" s="171"/>
      <c r="P3509" s="171"/>
      <c r="Q3509" s="171"/>
      <c r="R3509" s="171"/>
      <c r="S3509" s="171"/>
      <c r="T3509" s="208" t="str">
        <f t="shared" si="550"/>
        <v>MISSING</v>
      </c>
      <c r="U3509" s="208" t="str">
        <f t="shared" si="551"/>
        <v>MISSING</v>
      </c>
      <c r="X3509" s="56">
        <f t="shared" si="552"/>
        <v>-99</v>
      </c>
      <c r="Y3509" s="56">
        <f t="shared" si="553"/>
        <v>-99</v>
      </c>
      <c r="Z3509" s="56">
        <f t="shared" si="554"/>
        <v>-99</v>
      </c>
      <c r="AA3509" s="56">
        <f t="shared" si="555"/>
        <v>-99</v>
      </c>
      <c r="AB3509" s="56">
        <f t="shared" si="556"/>
        <v>-99</v>
      </c>
      <c r="AC3509" s="56">
        <f t="shared" si="557"/>
        <v>-99</v>
      </c>
      <c r="AD3509" s="3"/>
      <c r="AE3509" s="82">
        <f>IF(D3509=1, 'adjustment factor'!$D$4, IF(D3509=-9,-999,IF(D3509="",-999,0)))</f>
        <v>-999</v>
      </c>
      <c r="AF3509" s="82">
        <f>IF(F3509=1, 'adjustment factor'!$D$5, IF(F3509=-9,-999,IF(F3509="",-999,0)))</f>
        <v>-999</v>
      </c>
      <c r="AG3509" s="82">
        <f>IF(E3509=1, 'adjustment factor'!$D$6, IF(E3509=-9,-999,IF(E3509="",-999,0)))</f>
        <v>-999</v>
      </c>
      <c r="AH3509" s="82">
        <f>IF(K3509&gt;=45,'adjustment factor'!$D$7,IF(K3509=-9,-1200,IF(K3509="",-1200,0)))</f>
        <v>-1200</v>
      </c>
      <c r="AI3509" s="82">
        <f>IF(L3509=1, 'adjustment factor'!$D$8, IF(L3509=-9,-999,IF(L3509="",-999,0)))</f>
        <v>-999</v>
      </c>
      <c r="AJ3509" s="82">
        <f>IF(AND(M3509&gt;=1,M3509&lt;=4),'adjustment factor'!$D$9,IF(M3509=-9,-999,IF(M3509=98,-999,IF(M3509=99,-999,IF(M3509="",-999,0)))))</f>
        <v>-999</v>
      </c>
      <c r="AK3509" s="82">
        <f>IF(H3509=1, 'adjustment factor'!$D$10, IF(H3509=-9,-999,IF(H3509="",-999,0)))</f>
        <v>-999</v>
      </c>
      <c r="AL3509" s="82">
        <f>IF(G3509=1, 'adjustment factor'!$D$11, IF(G3509=-9,-999,IF(G3509="",-999,0)))</f>
        <v>-999</v>
      </c>
      <c r="AM3509" s="82">
        <f>IF(I3509=1, 'adjustment factor'!$D$12, IF(I3509=-9,-999,IF(I3509="",-999,0)))</f>
        <v>-999</v>
      </c>
      <c r="AN3509" s="82">
        <f>IF(J3509=1, 'adjustment factor'!$D$13, IF(J3509=-9,-999,IF(J3509="",-999,0)))</f>
        <v>-999</v>
      </c>
      <c r="AO3509" s="82" t="str">
        <f t="shared" si="558"/>
        <v>-999</v>
      </c>
      <c r="AP3509" s="82" t="str">
        <f t="shared" si="559"/>
        <v>MISSING</v>
      </c>
    </row>
    <row r="3510" spans="2:42">
      <c r="B3510" s="207"/>
      <c r="C3510" s="35">
        <v>3506</v>
      </c>
      <c r="D3510" s="161"/>
      <c r="E3510" s="161"/>
      <c r="F3510" s="161"/>
      <c r="G3510" s="161"/>
      <c r="H3510" s="161"/>
      <c r="I3510" s="161"/>
      <c r="J3510" s="161"/>
      <c r="K3510" s="161"/>
      <c r="L3510" s="161"/>
      <c r="M3510" s="161"/>
      <c r="N3510" s="171"/>
      <c r="O3510" s="171"/>
      <c r="P3510" s="171"/>
      <c r="Q3510" s="171"/>
      <c r="R3510" s="171"/>
      <c r="S3510" s="171"/>
      <c r="T3510" s="208" t="str">
        <f t="shared" si="550"/>
        <v>MISSING</v>
      </c>
      <c r="U3510" s="208" t="str">
        <f t="shared" si="551"/>
        <v>MISSING</v>
      </c>
      <c r="X3510" s="56">
        <f t="shared" si="552"/>
        <v>-99</v>
      </c>
      <c r="Y3510" s="56">
        <f t="shared" si="553"/>
        <v>-99</v>
      </c>
      <c r="Z3510" s="56">
        <f t="shared" si="554"/>
        <v>-99</v>
      </c>
      <c r="AA3510" s="56">
        <f t="shared" si="555"/>
        <v>-99</v>
      </c>
      <c r="AB3510" s="56">
        <f t="shared" si="556"/>
        <v>-99</v>
      </c>
      <c r="AC3510" s="56">
        <f t="shared" si="557"/>
        <v>-99</v>
      </c>
      <c r="AD3510" s="3"/>
      <c r="AE3510" s="82">
        <f>IF(D3510=1, 'adjustment factor'!$D$4, IF(D3510=-9,-999,IF(D3510="",-999,0)))</f>
        <v>-999</v>
      </c>
      <c r="AF3510" s="82">
        <f>IF(F3510=1, 'adjustment factor'!$D$5, IF(F3510=-9,-999,IF(F3510="",-999,0)))</f>
        <v>-999</v>
      </c>
      <c r="AG3510" s="82">
        <f>IF(E3510=1, 'adjustment factor'!$D$6, IF(E3510=-9,-999,IF(E3510="",-999,0)))</f>
        <v>-999</v>
      </c>
      <c r="AH3510" s="82">
        <f>IF(K3510&gt;=45,'adjustment factor'!$D$7,IF(K3510=-9,-1200,IF(K3510="",-1200,0)))</f>
        <v>-1200</v>
      </c>
      <c r="AI3510" s="82">
        <f>IF(L3510=1, 'adjustment factor'!$D$8, IF(L3510=-9,-999,IF(L3510="",-999,0)))</f>
        <v>-999</v>
      </c>
      <c r="AJ3510" s="82">
        <f>IF(AND(M3510&gt;=1,M3510&lt;=4),'adjustment factor'!$D$9,IF(M3510=-9,-999,IF(M3510=98,-999,IF(M3510=99,-999,IF(M3510="",-999,0)))))</f>
        <v>-999</v>
      </c>
      <c r="AK3510" s="82">
        <f>IF(H3510=1, 'adjustment factor'!$D$10, IF(H3510=-9,-999,IF(H3510="",-999,0)))</f>
        <v>-999</v>
      </c>
      <c r="AL3510" s="82">
        <f>IF(G3510=1, 'adjustment factor'!$D$11, IF(G3510=-9,-999,IF(G3510="",-999,0)))</f>
        <v>-999</v>
      </c>
      <c r="AM3510" s="82">
        <f>IF(I3510=1, 'adjustment factor'!$D$12, IF(I3510=-9,-999,IF(I3510="",-999,0)))</f>
        <v>-999</v>
      </c>
      <c r="AN3510" s="82">
        <f>IF(J3510=1, 'adjustment factor'!$D$13, IF(J3510=-9,-999,IF(J3510="",-999,0)))</f>
        <v>-999</v>
      </c>
      <c r="AO3510" s="82" t="str">
        <f t="shared" si="558"/>
        <v>-999</v>
      </c>
      <c r="AP3510" s="82" t="str">
        <f t="shared" si="559"/>
        <v>MISSING</v>
      </c>
    </row>
    <row r="3511" spans="2:42">
      <c r="B3511" s="207"/>
      <c r="C3511" s="35">
        <v>3507</v>
      </c>
      <c r="D3511" s="161"/>
      <c r="E3511" s="161"/>
      <c r="F3511" s="161"/>
      <c r="G3511" s="161"/>
      <c r="H3511" s="161"/>
      <c r="I3511" s="161"/>
      <c r="J3511" s="161"/>
      <c r="K3511" s="161"/>
      <c r="L3511" s="161"/>
      <c r="M3511" s="161"/>
      <c r="N3511" s="171"/>
      <c r="O3511" s="171"/>
      <c r="P3511" s="171"/>
      <c r="Q3511" s="171"/>
      <c r="R3511" s="171"/>
      <c r="S3511" s="171"/>
      <c r="T3511" s="208" t="str">
        <f t="shared" si="550"/>
        <v>MISSING</v>
      </c>
      <c r="U3511" s="208" t="str">
        <f t="shared" si="551"/>
        <v>MISSING</v>
      </c>
      <c r="X3511" s="56">
        <f t="shared" si="552"/>
        <v>-99</v>
      </c>
      <c r="Y3511" s="56">
        <f t="shared" si="553"/>
        <v>-99</v>
      </c>
      <c r="Z3511" s="56">
        <f t="shared" si="554"/>
        <v>-99</v>
      </c>
      <c r="AA3511" s="56">
        <f t="shared" si="555"/>
        <v>-99</v>
      </c>
      <c r="AB3511" s="56">
        <f t="shared" si="556"/>
        <v>-99</v>
      </c>
      <c r="AC3511" s="56">
        <f t="shared" si="557"/>
        <v>-99</v>
      </c>
      <c r="AD3511" s="3"/>
      <c r="AE3511" s="82">
        <f>IF(D3511=1, 'adjustment factor'!$D$4, IF(D3511=-9,-999,IF(D3511="",-999,0)))</f>
        <v>-999</v>
      </c>
      <c r="AF3511" s="82">
        <f>IF(F3511=1, 'adjustment factor'!$D$5, IF(F3511=-9,-999,IF(F3511="",-999,0)))</f>
        <v>-999</v>
      </c>
      <c r="AG3511" s="82">
        <f>IF(E3511=1, 'adjustment factor'!$D$6, IF(E3511=-9,-999,IF(E3511="",-999,0)))</f>
        <v>-999</v>
      </c>
      <c r="AH3511" s="82">
        <f>IF(K3511&gt;=45,'adjustment factor'!$D$7,IF(K3511=-9,-1200,IF(K3511="",-1200,0)))</f>
        <v>-1200</v>
      </c>
      <c r="AI3511" s="82">
        <f>IF(L3511=1, 'adjustment factor'!$D$8, IF(L3511=-9,-999,IF(L3511="",-999,0)))</f>
        <v>-999</v>
      </c>
      <c r="AJ3511" s="82">
        <f>IF(AND(M3511&gt;=1,M3511&lt;=4),'adjustment factor'!$D$9,IF(M3511=-9,-999,IF(M3511=98,-999,IF(M3511=99,-999,IF(M3511="",-999,0)))))</f>
        <v>-999</v>
      </c>
      <c r="AK3511" s="82">
        <f>IF(H3511=1, 'adjustment factor'!$D$10, IF(H3511=-9,-999,IF(H3511="",-999,0)))</f>
        <v>-999</v>
      </c>
      <c r="AL3511" s="82">
        <f>IF(G3511=1, 'adjustment factor'!$D$11, IF(G3511=-9,-999,IF(G3511="",-999,0)))</f>
        <v>-999</v>
      </c>
      <c r="AM3511" s="82">
        <f>IF(I3511=1, 'adjustment factor'!$D$12, IF(I3511=-9,-999,IF(I3511="",-999,0)))</f>
        <v>-999</v>
      </c>
      <c r="AN3511" s="82">
        <f>IF(J3511=1, 'adjustment factor'!$D$13, IF(J3511=-9,-999,IF(J3511="",-999,0)))</f>
        <v>-999</v>
      </c>
      <c r="AO3511" s="82" t="str">
        <f t="shared" si="558"/>
        <v>-999</v>
      </c>
      <c r="AP3511" s="82" t="str">
        <f t="shared" si="559"/>
        <v>MISSING</v>
      </c>
    </row>
    <row r="3512" spans="2:42">
      <c r="B3512" s="207"/>
      <c r="C3512" s="35">
        <v>3508</v>
      </c>
      <c r="D3512" s="161"/>
      <c r="E3512" s="161"/>
      <c r="F3512" s="161"/>
      <c r="G3512" s="161"/>
      <c r="H3512" s="161"/>
      <c r="I3512" s="161"/>
      <c r="J3512" s="161"/>
      <c r="K3512" s="161"/>
      <c r="L3512" s="161"/>
      <c r="M3512" s="161"/>
      <c r="N3512" s="171"/>
      <c r="O3512" s="171"/>
      <c r="P3512" s="171"/>
      <c r="Q3512" s="171"/>
      <c r="R3512" s="171"/>
      <c r="S3512" s="171"/>
      <c r="T3512" s="208" t="str">
        <f t="shared" si="550"/>
        <v>MISSING</v>
      </c>
      <c r="U3512" s="208" t="str">
        <f t="shared" si="551"/>
        <v>MISSING</v>
      </c>
      <c r="X3512" s="56">
        <f t="shared" si="552"/>
        <v>-99</v>
      </c>
      <c r="Y3512" s="56">
        <f t="shared" si="553"/>
        <v>-99</v>
      </c>
      <c r="Z3512" s="56">
        <f t="shared" si="554"/>
        <v>-99</v>
      </c>
      <c r="AA3512" s="56">
        <f t="shared" si="555"/>
        <v>-99</v>
      </c>
      <c r="AB3512" s="56">
        <f t="shared" si="556"/>
        <v>-99</v>
      </c>
      <c r="AC3512" s="56">
        <f t="shared" si="557"/>
        <v>-99</v>
      </c>
      <c r="AD3512" s="3"/>
      <c r="AE3512" s="82">
        <f>IF(D3512=1, 'adjustment factor'!$D$4, IF(D3512=-9,-999,IF(D3512="",-999,0)))</f>
        <v>-999</v>
      </c>
      <c r="AF3512" s="82">
        <f>IF(F3512=1, 'adjustment factor'!$D$5, IF(F3512=-9,-999,IF(F3512="",-999,0)))</f>
        <v>-999</v>
      </c>
      <c r="AG3512" s="82">
        <f>IF(E3512=1, 'adjustment factor'!$D$6, IF(E3512=-9,-999,IF(E3512="",-999,0)))</f>
        <v>-999</v>
      </c>
      <c r="AH3512" s="82">
        <f>IF(K3512&gt;=45,'adjustment factor'!$D$7,IF(K3512=-9,-1200,IF(K3512="",-1200,0)))</f>
        <v>-1200</v>
      </c>
      <c r="AI3512" s="82">
        <f>IF(L3512=1, 'adjustment factor'!$D$8, IF(L3512=-9,-999,IF(L3512="",-999,0)))</f>
        <v>-999</v>
      </c>
      <c r="AJ3512" s="82">
        <f>IF(AND(M3512&gt;=1,M3512&lt;=4),'adjustment factor'!$D$9,IF(M3512=-9,-999,IF(M3512=98,-999,IF(M3512=99,-999,IF(M3512="",-999,0)))))</f>
        <v>-999</v>
      </c>
      <c r="AK3512" s="82">
        <f>IF(H3512=1, 'adjustment factor'!$D$10, IF(H3512=-9,-999,IF(H3512="",-999,0)))</f>
        <v>-999</v>
      </c>
      <c r="AL3512" s="82">
        <f>IF(G3512=1, 'adjustment factor'!$D$11, IF(G3512=-9,-999,IF(G3512="",-999,0)))</f>
        <v>-999</v>
      </c>
      <c r="AM3512" s="82">
        <f>IF(I3512=1, 'adjustment factor'!$D$12, IF(I3512=-9,-999,IF(I3512="",-999,0)))</f>
        <v>-999</v>
      </c>
      <c r="AN3512" s="82">
        <f>IF(J3512=1, 'adjustment factor'!$D$13, IF(J3512=-9,-999,IF(J3512="",-999,0)))</f>
        <v>-999</v>
      </c>
      <c r="AO3512" s="82" t="str">
        <f t="shared" si="558"/>
        <v>-999</v>
      </c>
      <c r="AP3512" s="82" t="str">
        <f t="shared" si="559"/>
        <v>MISSING</v>
      </c>
    </row>
    <row r="3513" spans="2:42">
      <c r="B3513" s="207"/>
      <c r="C3513" s="35">
        <v>3509</v>
      </c>
      <c r="D3513" s="161"/>
      <c r="E3513" s="161"/>
      <c r="F3513" s="161"/>
      <c r="G3513" s="161"/>
      <c r="H3513" s="161"/>
      <c r="I3513" s="161"/>
      <c r="J3513" s="161"/>
      <c r="K3513" s="161"/>
      <c r="L3513" s="161"/>
      <c r="M3513" s="161"/>
      <c r="N3513" s="171"/>
      <c r="O3513" s="171"/>
      <c r="P3513" s="171"/>
      <c r="Q3513" s="171"/>
      <c r="R3513" s="171"/>
      <c r="S3513" s="171"/>
      <c r="T3513" s="208" t="str">
        <f t="shared" si="550"/>
        <v>MISSING</v>
      </c>
      <c r="U3513" s="208" t="str">
        <f t="shared" si="551"/>
        <v>MISSING</v>
      </c>
      <c r="X3513" s="56">
        <f t="shared" si="552"/>
        <v>-99</v>
      </c>
      <c r="Y3513" s="56">
        <f t="shared" si="553"/>
        <v>-99</v>
      </c>
      <c r="Z3513" s="56">
        <f t="shared" si="554"/>
        <v>-99</v>
      </c>
      <c r="AA3513" s="56">
        <f t="shared" si="555"/>
        <v>-99</v>
      </c>
      <c r="AB3513" s="56">
        <f t="shared" si="556"/>
        <v>-99</v>
      </c>
      <c r="AC3513" s="56">
        <f t="shared" si="557"/>
        <v>-99</v>
      </c>
      <c r="AD3513" s="3"/>
      <c r="AE3513" s="82">
        <f>IF(D3513=1, 'adjustment factor'!$D$4, IF(D3513=-9,-999,IF(D3513="",-999,0)))</f>
        <v>-999</v>
      </c>
      <c r="AF3513" s="82">
        <f>IF(F3513=1, 'adjustment factor'!$D$5, IF(F3513=-9,-999,IF(F3513="",-999,0)))</f>
        <v>-999</v>
      </c>
      <c r="AG3513" s="82">
        <f>IF(E3513=1, 'adjustment factor'!$D$6, IF(E3513=-9,-999,IF(E3513="",-999,0)))</f>
        <v>-999</v>
      </c>
      <c r="AH3513" s="82">
        <f>IF(K3513&gt;=45,'adjustment factor'!$D$7,IF(K3513=-9,-1200,IF(K3513="",-1200,0)))</f>
        <v>-1200</v>
      </c>
      <c r="AI3513" s="82">
        <f>IF(L3513=1, 'adjustment factor'!$D$8, IF(L3513=-9,-999,IF(L3513="",-999,0)))</f>
        <v>-999</v>
      </c>
      <c r="AJ3513" s="82">
        <f>IF(AND(M3513&gt;=1,M3513&lt;=4),'adjustment factor'!$D$9,IF(M3513=-9,-999,IF(M3513=98,-999,IF(M3513=99,-999,IF(M3513="",-999,0)))))</f>
        <v>-999</v>
      </c>
      <c r="AK3513" s="82">
        <f>IF(H3513=1, 'adjustment factor'!$D$10, IF(H3513=-9,-999,IF(H3513="",-999,0)))</f>
        <v>-999</v>
      </c>
      <c r="AL3513" s="82">
        <f>IF(G3513=1, 'adjustment factor'!$D$11, IF(G3513=-9,-999,IF(G3513="",-999,0)))</f>
        <v>-999</v>
      </c>
      <c r="AM3513" s="82">
        <f>IF(I3513=1, 'adjustment factor'!$D$12, IF(I3513=-9,-999,IF(I3513="",-999,0)))</f>
        <v>-999</v>
      </c>
      <c r="AN3513" s="82">
        <f>IF(J3513=1, 'adjustment factor'!$D$13, IF(J3513=-9,-999,IF(J3513="",-999,0)))</f>
        <v>-999</v>
      </c>
      <c r="AO3513" s="82" t="str">
        <f t="shared" si="558"/>
        <v>-999</v>
      </c>
      <c r="AP3513" s="82" t="str">
        <f t="shared" si="559"/>
        <v>MISSING</v>
      </c>
    </row>
    <row r="3514" spans="2:42">
      <c r="B3514" s="207"/>
      <c r="C3514" s="35">
        <v>3510</v>
      </c>
      <c r="D3514" s="161"/>
      <c r="E3514" s="161"/>
      <c r="F3514" s="161"/>
      <c r="G3514" s="161"/>
      <c r="H3514" s="161"/>
      <c r="I3514" s="161"/>
      <c r="J3514" s="161"/>
      <c r="K3514" s="161"/>
      <c r="L3514" s="161"/>
      <c r="M3514" s="161"/>
      <c r="N3514" s="171"/>
      <c r="O3514" s="171"/>
      <c r="P3514" s="171"/>
      <c r="Q3514" s="171"/>
      <c r="R3514" s="171"/>
      <c r="S3514" s="171"/>
      <c r="T3514" s="208" t="str">
        <f t="shared" si="550"/>
        <v>MISSING</v>
      </c>
      <c r="U3514" s="208" t="str">
        <f t="shared" si="551"/>
        <v>MISSING</v>
      </c>
      <c r="X3514" s="56">
        <f t="shared" si="552"/>
        <v>-99</v>
      </c>
      <c r="Y3514" s="56">
        <f t="shared" si="553"/>
        <v>-99</v>
      </c>
      <c r="Z3514" s="56">
        <f t="shared" si="554"/>
        <v>-99</v>
      </c>
      <c r="AA3514" s="56">
        <f t="shared" si="555"/>
        <v>-99</v>
      </c>
      <c r="AB3514" s="56">
        <f t="shared" si="556"/>
        <v>-99</v>
      </c>
      <c r="AC3514" s="56">
        <f t="shared" si="557"/>
        <v>-99</v>
      </c>
      <c r="AD3514" s="3"/>
      <c r="AE3514" s="82">
        <f>IF(D3514=1, 'adjustment factor'!$D$4, IF(D3514=-9,-999,IF(D3514="",-999,0)))</f>
        <v>-999</v>
      </c>
      <c r="AF3514" s="82">
        <f>IF(F3514=1, 'adjustment factor'!$D$5, IF(F3514=-9,-999,IF(F3514="",-999,0)))</f>
        <v>-999</v>
      </c>
      <c r="AG3514" s="82">
        <f>IF(E3514=1, 'adjustment factor'!$D$6, IF(E3514=-9,-999,IF(E3514="",-999,0)))</f>
        <v>-999</v>
      </c>
      <c r="AH3514" s="82">
        <f>IF(K3514&gt;=45,'adjustment factor'!$D$7,IF(K3514=-9,-1200,IF(K3514="",-1200,0)))</f>
        <v>-1200</v>
      </c>
      <c r="AI3514" s="82">
        <f>IF(L3514=1, 'adjustment factor'!$D$8, IF(L3514=-9,-999,IF(L3514="",-999,0)))</f>
        <v>-999</v>
      </c>
      <c r="AJ3514" s="82">
        <f>IF(AND(M3514&gt;=1,M3514&lt;=4),'adjustment factor'!$D$9,IF(M3514=-9,-999,IF(M3514=98,-999,IF(M3514=99,-999,IF(M3514="",-999,0)))))</f>
        <v>-999</v>
      </c>
      <c r="AK3514" s="82">
        <f>IF(H3514=1, 'adjustment factor'!$D$10, IF(H3514=-9,-999,IF(H3514="",-999,0)))</f>
        <v>-999</v>
      </c>
      <c r="AL3514" s="82">
        <f>IF(G3514=1, 'adjustment factor'!$D$11, IF(G3514=-9,-999,IF(G3514="",-999,0)))</f>
        <v>-999</v>
      </c>
      <c r="AM3514" s="82">
        <f>IF(I3514=1, 'adjustment factor'!$D$12, IF(I3514=-9,-999,IF(I3514="",-999,0)))</f>
        <v>-999</v>
      </c>
      <c r="AN3514" s="82">
        <f>IF(J3514=1, 'adjustment factor'!$D$13, IF(J3514=-9,-999,IF(J3514="",-999,0)))</f>
        <v>-999</v>
      </c>
      <c r="AO3514" s="82" t="str">
        <f t="shared" si="558"/>
        <v>-999</v>
      </c>
      <c r="AP3514" s="82" t="str">
        <f t="shared" si="559"/>
        <v>MISSING</v>
      </c>
    </row>
    <row r="3515" spans="2:42">
      <c r="B3515" s="207"/>
      <c r="C3515" s="35">
        <v>3511</v>
      </c>
      <c r="D3515" s="161"/>
      <c r="E3515" s="161"/>
      <c r="F3515" s="161"/>
      <c r="G3515" s="161"/>
      <c r="H3515" s="161"/>
      <c r="I3515" s="161"/>
      <c r="J3515" s="161"/>
      <c r="K3515" s="161"/>
      <c r="L3515" s="161"/>
      <c r="M3515" s="161"/>
      <c r="N3515" s="171"/>
      <c r="O3515" s="171"/>
      <c r="P3515" s="171"/>
      <c r="Q3515" s="171"/>
      <c r="R3515" s="171"/>
      <c r="S3515" s="171"/>
      <c r="T3515" s="208" t="str">
        <f t="shared" si="550"/>
        <v>MISSING</v>
      </c>
      <c r="U3515" s="208" t="str">
        <f t="shared" si="551"/>
        <v>MISSING</v>
      </c>
      <c r="X3515" s="56">
        <f t="shared" si="552"/>
        <v>-99</v>
      </c>
      <c r="Y3515" s="56">
        <f t="shared" si="553"/>
        <v>-99</v>
      </c>
      <c r="Z3515" s="56">
        <f t="shared" si="554"/>
        <v>-99</v>
      </c>
      <c r="AA3515" s="56">
        <f t="shared" si="555"/>
        <v>-99</v>
      </c>
      <c r="AB3515" s="56">
        <f t="shared" si="556"/>
        <v>-99</v>
      </c>
      <c r="AC3515" s="56">
        <f t="shared" si="557"/>
        <v>-99</v>
      </c>
      <c r="AD3515" s="3"/>
      <c r="AE3515" s="82">
        <f>IF(D3515=1, 'adjustment factor'!$D$4, IF(D3515=-9,-999,IF(D3515="",-999,0)))</f>
        <v>-999</v>
      </c>
      <c r="AF3515" s="82">
        <f>IF(F3515=1, 'adjustment factor'!$D$5, IF(F3515=-9,-999,IF(F3515="",-999,0)))</f>
        <v>-999</v>
      </c>
      <c r="AG3515" s="82">
        <f>IF(E3515=1, 'adjustment factor'!$D$6, IF(E3515=-9,-999,IF(E3515="",-999,0)))</f>
        <v>-999</v>
      </c>
      <c r="AH3515" s="82">
        <f>IF(K3515&gt;=45,'adjustment factor'!$D$7,IF(K3515=-9,-1200,IF(K3515="",-1200,0)))</f>
        <v>-1200</v>
      </c>
      <c r="AI3515" s="82">
        <f>IF(L3515=1, 'adjustment factor'!$D$8, IF(L3515=-9,-999,IF(L3515="",-999,0)))</f>
        <v>-999</v>
      </c>
      <c r="AJ3515" s="82">
        <f>IF(AND(M3515&gt;=1,M3515&lt;=4),'adjustment factor'!$D$9,IF(M3515=-9,-999,IF(M3515=98,-999,IF(M3515=99,-999,IF(M3515="",-999,0)))))</f>
        <v>-999</v>
      </c>
      <c r="AK3515" s="82">
        <f>IF(H3515=1, 'adjustment factor'!$D$10, IF(H3515=-9,-999,IF(H3515="",-999,0)))</f>
        <v>-999</v>
      </c>
      <c r="AL3515" s="82">
        <f>IF(G3515=1, 'adjustment factor'!$D$11, IF(G3515=-9,-999,IF(G3515="",-999,0)))</f>
        <v>-999</v>
      </c>
      <c r="AM3515" s="82">
        <f>IF(I3515=1, 'adjustment factor'!$D$12, IF(I3515=-9,-999,IF(I3515="",-999,0)))</f>
        <v>-999</v>
      </c>
      <c r="AN3515" s="82">
        <f>IF(J3515=1, 'adjustment factor'!$D$13, IF(J3515=-9,-999,IF(J3515="",-999,0)))</f>
        <v>-999</v>
      </c>
      <c r="AO3515" s="82" t="str">
        <f t="shared" si="558"/>
        <v>-999</v>
      </c>
      <c r="AP3515" s="82" t="str">
        <f t="shared" si="559"/>
        <v>MISSING</v>
      </c>
    </row>
    <row r="3516" spans="2:42">
      <c r="B3516" s="207"/>
      <c r="C3516" s="35">
        <v>3512</v>
      </c>
      <c r="D3516" s="161"/>
      <c r="E3516" s="161"/>
      <c r="F3516" s="161"/>
      <c r="G3516" s="161"/>
      <c r="H3516" s="161"/>
      <c r="I3516" s="161"/>
      <c r="J3516" s="161"/>
      <c r="K3516" s="161"/>
      <c r="L3516" s="161"/>
      <c r="M3516" s="161"/>
      <c r="N3516" s="171"/>
      <c r="O3516" s="171"/>
      <c r="P3516" s="171"/>
      <c r="Q3516" s="171"/>
      <c r="R3516" s="171"/>
      <c r="S3516" s="171"/>
      <c r="T3516" s="208" t="str">
        <f t="shared" si="550"/>
        <v>MISSING</v>
      </c>
      <c r="U3516" s="208" t="str">
        <f t="shared" si="551"/>
        <v>MISSING</v>
      </c>
      <c r="X3516" s="56">
        <f t="shared" si="552"/>
        <v>-99</v>
      </c>
      <c r="Y3516" s="56">
        <f t="shared" si="553"/>
        <v>-99</v>
      </c>
      <c r="Z3516" s="56">
        <f t="shared" si="554"/>
        <v>-99</v>
      </c>
      <c r="AA3516" s="56">
        <f t="shared" si="555"/>
        <v>-99</v>
      </c>
      <c r="AB3516" s="56">
        <f t="shared" si="556"/>
        <v>-99</v>
      </c>
      <c r="AC3516" s="56">
        <f t="shared" si="557"/>
        <v>-99</v>
      </c>
      <c r="AD3516" s="3"/>
      <c r="AE3516" s="82">
        <f>IF(D3516=1, 'adjustment factor'!$D$4, IF(D3516=-9,-999,IF(D3516="",-999,0)))</f>
        <v>-999</v>
      </c>
      <c r="AF3516" s="82">
        <f>IF(F3516=1, 'adjustment factor'!$D$5, IF(F3516=-9,-999,IF(F3516="",-999,0)))</f>
        <v>-999</v>
      </c>
      <c r="AG3516" s="82">
        <f>IF(E3516=1, 'adjustment factor'!$D$6, IF(E3516=-9,-999,IF(E3516="",-999,0)))</f>
        <v>-999</v>
      </c>
      <c r="AH3516" s="82">
        <f>IF(K3516&gt;=45,'adjustment factor'!$D$7,IF(K3516=-9,-1200,IF(K3516="",-1200,0)))</f>
        <v>-1200</v>
      </c>
      <c r="AI3516" s="82">
        <f>IF(L3516=1, 'adjustment factor'!$D$8, IF(L3516=-9,-999,IF(L3516="",-999,0)))</f>
        <v>-999</v>
      </c>
      <c r="AJ3516" s="82">
        <f>IF(AND(M3516&gt;=1,M3516&lt;=4),'adjustment factor'!$D$9,IF(M3516=-9,-999,IF(M3516=98,-999,IF(M3516=99,-999,IF(M3516="",-999,0)))))</f>
        <v>-999</v>
      </c>
      <c r="AK3516" s="82">
        <f>IF(H3516=1, 'adjustment factor'!$D$10, IF(H3516=-9,-999,IF(H3516="",-999,0)))</f>
        <v>-999</v>
      </c>
      <c r="AL3516" s="82">
        <f>IF(G3516=1, 'adjustment factor'!$D$11, IF(G3516=-9,-999,IF(G3516="",-999,0)))</f>
        <v>-999</v>
      </c>
      <c r="AM3516" s="82">
        <f>IF(I3516=1, 'adjustment factor'!$D$12, IF(I3516=-9,-999,IF(I3516="",-999,0)))</f>
        <v>-999</v>
      </c>
      <c r="AN3516" s="82">
        <f>IF(J3516=1, 'adjustment factor'!$D$13, IF(J3516=-9,-999,IF(J3516="",-999,0)))</f>
        <v>-999</v>
      </c>
      <c r="AO3516" s="82" t="str">
        <f t="shared" si="558"/>
        <v>-999</v>
      </c>
      <c r="AP3516" s="82" t="str">
        <f t="shared" si="559"/>
        <v>MISSING</v>
      </c>
    </row>
    <row r="3517" spans="2:42">
      <c r="B3517" s="207"/>
      <c r="C3517" s="35">
        <v>3513</v>
      </c>
      <c r="D3517" s="161"/>
      <c r="E3517" s="161"/>
      <c r="F3517" s="161"/>
      <c r="G3517" s="161"/>
      <c r="H3517" s="161"/>
      <c r="I3517" s="161"/>
      <c r="J3517" s="161"/>
      <c r="K3517" s="161"/>
      <c r="L3517" s="161"/>
      <c r="M3517" s="161"/>
      <c r="N3517" s="171"/>
      <c r="O3517" s="171"/>
      <c r="P3517" s="171"/>
      <c r="Q3517" s="171"/>
      <c r="R3517" s="171"/>
      <c r="S3517" s="171"/>
      <c r="T3517" s="208" t="str">
        <f t="shared" si="550"/>
        <v>MISSING</v>
      </c>
      <c r="U3517" s="208" t="str">
        <f t="shared" si="551"/>
        <v>MISSING</v>
      </c>
      <c r="X3517" s="56">
        <f t="shared" si="552"/>
        <v>-99</v>
      </c>
      <c r="Y3517" s="56">
        <f t="shared" si="553"/>
        <v>-99</v>
      </c>
      <c r="Z3517" s="56">
        <f t="shared" si="554"/>
        <v>-99</v>
      </c>
      <c r="AA3517" s="56">
        <f t="shared" si="555"/>
        <v>-99</v>
      </c>
      <c r="AB3517" s="56">
        <f t="shared" si="556"/>
        <v>-99</v>
      </c>
      <c r="AC3517" s="56">
        <f t="shared" si="557"/>
        <v>-99</v>
      </c>
      <c r="AD3517" s="3"/>
      <c r="AE3517" s="82">
        <f>IF(D3517=1, 'adjustment factor'!$D$4, IF(D3517=-9,-999,IF(D3517="",-999,0)))</f>
        <v>-999</v>
      </c>
      <c r="AF3517" s="82">
        <f>IF(F3517=1, 'adjustment factor'!$D$5, IF(F3517=-9,-999,IF(F3517="",-999,0)))</f>
        <v>-999</v>
      </c>
      <c r="AG3517" s="82">
        <f>IF(E3517=1, 'adjustment factor'!$D$6, IF(E3517=-9,-999,IF(E3517="",-999,0)))</f>
        <v>-999</v>
      </c>
      <c r="AH3517" s="82">
        <f>IF(K3517&gt;=45,'adjustment factor'!$D$7,IF(K3517=-9,-1200,IF(K3517="",-1200,0)))</f>
        <v>-1200</v>
      </c>
      <c r="AI3517" s="82">
        <f>IF(L3517=1, 'adjustment factor'!$D$8, IF(L3517=-9,-999,IF(L3517="",-999,0)))</f>
        <v>-999</v>
      </c>
      <c r="AJ3517" s="82">
        <f>IF(AND(M3517&gt;=1,M3517&lt;=4),'adjustment factor'!$D$9,IF(M3517=-9,-999,IF(M3517=98,-999,IF(M3517=99,-999,IF(M3517="",-999,0)))))</f>
        <v>-999</v>
      </c>
      <c r="AK3517" s="82">
        <f>IF(H3517=1, 'adjustment factor'!$D$10, IF(H3517=-9,-999,IF(H3517="",-999,0)))</f>
        <v>-999</v>
      </c>
      <c r="AL3517" s="82">
        <f>IF(G3517=1, 'adjustment factor'!$D$11, IF(G3517=-9,-999,IF(G3517="",-999,0)))</f>
        <v>-999</v>
      </c>
      <c r="AM3517" s="82">
        <f>IF(I3517=1, 'adjustment factor'!$D$12, IF(I3517=-9,-999,IF(I3517="",-999,0)))</f>
        <v>-999</v>
      </c>
      <c r="AN3517" s="82">
        <f>IF(J3517=1, 'adjustment factor'!$D$13, IF(J3517=-9,-999,IF(J3517="",-999,0)))</f>
        <v>-999</v>
      </c>
      <c r="AO3517" s="82" t="str">
        <f t="shared" si="558"/>
        <v>-999</v>
      </c>
      <c r="AP3517" s="82" t="str">
        <f t="shared" si="559"/>
        <v>MISSING</v>
      </c>
    </row>
    <row r="3518" spans="2:42">
      <c r="B3518" s="207"/>
      <c r="C3518" s="35">
        <v>3514</v>
      </c>
      <c r="D3518" s="161"/>
      <c r="E3518" s="161"/>
      <c r="F3518" s="161"/>
      <c r="G3518" s="161"/>
      <c r="H3518" s="161"/>
      <c r="I3518" s="161"/>
      <c r="J3518" s="161"/>
      <c r="K3518" s="161"/>
      <c r="L3518" s="161"/>
      <c r="M3518" s="161"/>
      <c r="N3518" s="171"/>
      <c r="O3518" s="171"/>
      <c r="P3518" s="171"/>
      <c r="Q3518" s="171"/>
      <c r="R3518" s="171"/>
      <c r="S3518" s="171"/>
      <c r="T3518" s="208" t="str">
        <f t="shared" si="550"/>
        <v>MISSING</v>
      </c>
      <c r="U3518" s="208" t="str">
        <f t="shared" si="551"/>
        <v>MISSING</v>
      </c>
      <c r="X3518" s="56">
        <f t="shared" si="552"/>
        <v>-99</v>
      </c>
      <c r="Y3518" s="56">
        <f t="shared" si="553"/>
        <v>-99</v>
      </c>
      <c r="Z3518" s="56">
        <f t="shared" si="554"/>
        <v>-99</v>
      </c>
      <c r="AA3518" s="56">
        <f t="shared" si="555"/>
        <v>-99</v>
      </c>
      <c r="AB3518" s="56">
        <f t="shared" si="556"/>
        <v>-99</v>
      </c>
      <c r="AC3518" s="56">
        <f t="shared" si="557"/>
        <v>-99</v>
      </c>
      <c r="AD3518" s="3"/>
      <c r="AE3518" s="82">
        <f>IF(D3518=1, 'adjustment factor'!$D$4, IF(D3518=-9,-999,IF(D3518="",-999,0)))</f>
        <v>-999</v>
      </c>
      <c r="AF3518" s="82">
        <f>IF(F3518=1, 'adjustment factor'!$D$5, IF(F3518=-9,-999,IF(F3518="",-999,0)))</f>
        <v>-999</v>
      </c>
      <c r="AG3518" s="82">
        <f>IF(E3518=1, 'adjustment factor'!$D$6, IF(E3518=-9,-999,IF(E3518="",-999,0)))</f>
        <v>-999</v>
      </c>
      <c r="AH3518" s="82">
        <f>IF(K3518&gt;=45,'adjustment factor'!$D$7,IF(K3518=-9,-1200,IF(K3518="",-1200,0)))</f>
        <v>-1200</v>
      </c>
      <c r="AI3518" s="82">
        <f>IF(L3518=1, 'adjustment factor'!$D$8, IF(L3518=-9,-999,IF(L3518="",-999,0)))</f>
        <v>-999</v>
      </c>
      <c r="AJ3518" s="82">
        <f>IF(AND(M3518&gt;=1,M3518&lt;=4),'adjustment factor'!$D$9,IF(M3518=-9,-999,IF(M3518=98,-999,IF(M3518=99,-999,IF(M3518="",-999,0)))))</f>
        <v>-999</v>
      </c>
      <c r="AK3518" s="82">
        <f>IF(H3518=1, 'adjustment factor'!$D$10, IF(H3518=-9,-999,IF(H3518="",-999,0)))</f>
        <v>-999</v>
      </c>
      <c r="AL3518" s="82">
        <f>IF(G3518=1, 'adjustment factor'!$D$11, IF(G3518=-9,-999,IF(G3518="",-999,0)))</f>
        <v>-999</v>
      </c>
      <c r="AM3518" s="82">
        <f>IF(I3518=1, 'adjustment factor'!$D$12, IF(I3518=-9,-999,IF(I3518="",-999,0)))</f>
        <v>-999</v>
      </c>
      <c r="AN3518" s="82">
        <f>IF(J3518=1, 'adjustment factor'!$D$13, IF(J3518=-9,-999,IF(J3518="",-999,0)))</f>
        <v>-999</v>
      </c>
      <c r="AO3518" s="82" t="str">
        <f t="shared" si="558"/>
        <v>-999</v>
      </c>
      <c r="AP3518" s="82" t="str">
        <f t="shared" si="559"/>
        <v>MISSING</v>
      </c>
    </row>
    <row r="3519" spans="2:42">
      <c r="B3519" s="207"/>
      <c r="C3519" s="35">
        <v>3515</v>
      </c>
      <c r="D3519" s="161"/>
      <c r="E3519" s="161"/>
      <c r="F3519" s="161"/>
      <c r="G3519" s="161"/>
      <c r="H3519" s="161"/>
      <c r="I3519" s="161"/>
      <c r="J3519" s="161"/>
      <c r="K3519" s="161"/>
      <c r="L3519" s="161"/>
      <c r="M3519" s="161"/>
      <c r="N3519" s="171"/>
      <c r="O3519" s="171"/>
      <c r="P3519" s="171"/>
      <c r="Q3519" s="171"/>
      <c r="R3519" s="171"/>
      <c r="S3519" s="171"/>
      <c r="T3519" s="208" t="str">
        <f t="shared" si="550"/>
        <v>MISSING</v>
      </c>
      <c r="U3519" s="208" t="str">
        <f t="shared" si="551"/>
        <v>MISSING</v>
      </c>
      <c r="X3519" s="56">
        <f t="shared" si="552"/>
        <v>-99</v>
      </c>
      <c r="Y3519" s="56">
        <f t="shared" si="553"/>
        <v>-99</v>
      </c>
      <c r="Z3519" s="56">
        <f t="shared" si="554"/>
        <v>-99</v>
      </c>
      <c r="AA3519" s="56">
        <f t="shared" si="555"/>
        <v>-99</v>
      </c>
      <c r="AB3519" s="56">
        <f t="shared" si="556"/>
        <v>-99</v>
      </c>
      <c r="AC3519" s="56">
        <f t="shared" si="557"/>
        <v>-99</v>
      </c>
      <c r="AD3519" s="3"/>
      <c r="AE3519" s="82">
        <f>IF(D3519=1, 'adjustment factor'!$D$4, IF(D3519=-9,-999,IF(D3519="",-999,0)))</f>
        <v>-999</v>
      </c>
      <c r="AF3519" s="82">
        <f>IF(F3519=1, 'adjustment factor'!$D$5, IF(F3519=-9,-999,IF(F3519="",-999,0)))</f>
        <v>-999</v>
      </c>
      <c r="AG3519" s="82">
        <f>IF(E3519=1, 'adjustment factor'!$D$6, IF(E3519=-9,-999,IF(E3519="",-999,0)))</f>
        <v>-999</v>
      </c>
      <c r="AH3519" s="82">
        <f>IF(K3519&gt;=45,'adjustment factor'!$D$7,IF(K3519=-9,-1200,IF(K3519="",-1200,0)))</f>
        <v>-1200</v>
      </c>
      <c r="AI3519" s="82">
        <f>IF(L3519=1, 'adjustment factor'!$D$8, IF(L3519=-9,-999,IF(L3519="",-999,0)))</f>
        <v>-999</v>
      </c>
      <c r="AJ3519" s="82">
        <f>IF(AND(M3519&gt;=1,M3519&lt;=4),'adjustment factor'!$D$9,IF(M3519=-9,-999,IF(M3519=98,-999,IF(M3519=99,-999,IF(M3519="",-999,0)))))</f>
        <v>-999</v>
      </c>
      <c r="AK3519" s="82">
        <f>IF(H3519=1, 'adjustment factor'!$D$10, IF(H3519=-9,-999,IF(H3519="",-999,0)))</f>
        <v>-999</v>
      </c>
      <c r="AL3519" s="82">
        <f>IF(G3519=1, 'adjustment factor'!$D$11, IF(G3519=-9,-999,IF(G3519="",-999,0)))</f>
        <v>-999</v>
      </c>
      <c r="AM3519" s="82">
        <f>IF(I3519=1, 'adjustment factor'!$D$12, IF(I3519=-9,-999,IF(I3519="",-999,0)))</f>
        <v>-999</v>
      </c>
      <c r="AN3519" s="82">
        <f>IF(J3519=1, 'adjustment factor'!$D$13, IF(J3519=-9,-999,IF(J3519="",-999,0)))</f>
        <v>-999</v>
      </c>
      <c r="AO3519" s="82" t="str">
        <f t="shared" si="558"/>
        <v>-999</v>
      </c>
      <c r="AP3519" s="82" t="str">
        <f t="shared" si="559"/>
        <v>MISSING</v>
      </c>
    </row>
    <row r="3520" spans="2:42">
      <c r="B3520" s="207"/>
      <c r="C3520" s="35">
        <v>3516</v>
      </c>
      <c r="D3520" s="161"/>
      <c r="E3520" s="161"/>
      <c r="F3520" s="161"/>
      <c r="G3520" s="161"/>
      <c r="H3520" s="161"/>
      <c r="I3520" s="161"/>
      <c r="J3520" s="161"/>
      <c r="K3520" s="161"/>
      <c r="L3520" s="161"/>
      <c r="M3520" s="161"/>
      <c r="N3520" s="171"/>
      <c r="O3520" s="171"/>
      <c r="P3520" s="171"/>
      <c r="Q3520" s="171"/>
      <c r="R3520" s="171"/>
      <c r="S3520" s="171"/>
      <c r="T3520" s="208" t="str">
        <f t="shared" si="550"/>
        <v>MISSING</v>
      </c>
      <c r="U3520" s="208" t="str">
        <f t="shared" si="551"/>
        <v>MISSING</v>
      </c>
      <c r="X3520" s="56">
        <f t="shared" si="552"/>
        <v>-99</v>
      </c>
      <c r="Y3520" s="56">
        <f t="shared" si="553"/>
        <v>-99</v>
      </c>
      <c r="Z3520" s="56">
        <f t="shared" si="554"/>
        <v>-99</v>
      </c>
      <c r="AA3520" s="56">
        <f t="shared" si="555"/>
        <v>-99</v>
      </c>
      <c r="AB3520" s="56">
        <f t="shared" si="556"/>
        <v>-99</v>
      </c>
      <c r="AC3520" s="56">
        <f t="shared" si="557"/>
        <v>-99</v>
      </c>
      <c r="AD3520" s="3"/>
      <c r="AE3520" s="82">
        <f>IF(D3520=1, 'adjustment factor'!$D$4, IF(D3520=-9,-999,IF(D3520="",-999,0)))</f>
        <v>-999</v>
      </c>
      <c r="AF3520" s="82">
        <f>IF(F3520=1, 'adjustment factor'!$D$5, IF(F3520=-9,-999,IF(F3520="",-999,0)))</f>
        <v>-999</v>
      </c>
      <c r="AG3520" s="82">
        <f>IF(E3520=1, 'adjustment factor'!$D$6, IF(E3520=-9,-999,IF(E3520="",-999,0)))</f>
        <v>-999</v>
      </c>
      <c r="AH3520" s="82">
        <f>IF(K3520&gt;=45,'adjustment factor'!$D$7,IF(K3520=-9,-1200,IF(K3520="",-1200,0)))</f>
        <v>-1200</v>
      </c>
      <c r="AI3520" s="82">
        <f>IF(L3520=1, 'adjustment factor'!$D$8, IF(L3520=-9,-999,IF(L3520="",-999,0)))</f>
        <v>-999</v>
      </c>
      <c r="AJ3520" s="82">
        <f>IF(AND(M3520&gt;=1,M3520&lt;=4),'adjustment factor'!$D$9,IF(M3520=-9,-999,IF(M3520=98,-999,IF(M3520=99,-999,IF(M3520="",-999,0)))))</f>
        <v>-999</v>
      </c>
      <c r="AK3520" s="82">
        <f>IF(H3520=1, 'adjustment factor'!$D$10, IF(H3520=-9,-999,IF(H3520="",-999,0)))</f>
        <v>-999</v>
      </c>
      <c r="AL3520" s="82">
        <f>IF(G3520=1, 'adjustment factor'!$D$11, IF(G3520=-9,-999,IF(G3520="",-999,0)))</f>
        <v>-999</v>
      </c>
      <c r="AM3520" s="82">
        <f>IF(I3520=1, 'adjustment factor'!$D$12, IF(I3520=-9,-999,IF(I3520="",-999,0)))</f>
        <v>-999</v>
      </c>
      <c r="AN3520" s="82">
        <f>IF(J3520=1, 'adjustment factor'!$D$13, IF(J3520=-9,-999,IF(J3520="",-999,0)))</f>
        <v>-999</v>
      </c>
      <c r="AO3520" s="82" t="str">
        <f t="shared" si="558"/>
        <v>-999</v>
      </c>
      <c r="AP3520" s="82" t="str">
        <f t="shared" si="559"/>
        <v>MISSING</v>
      </c>
    </row>
    <row r="3521" spans="2:42">
      <c r="B3521" s="207"/>
      <c r="C3521" s="35">
        <v>3517</v>
      </c>
      <c r="D3521" s="161"/>
      <c r="E3521" s="161"/>
      <c r="F3521" s="161"/>
      <c r="G3521" s="161"/>
      <c r="H3521" s="161"/>
      <c r="I3521" s="161"/>
      <c r="J3521" s="161"/>
      <c r="K3521" s="161"/>
      <c r="L3521" s="161"/>
      <c r="M3521" s="161"/>
      <c r="N3521" s="171"/>
      <c r="O3521" s="171"/>
      <c r="P3521" s="171"/>
      <c r="Q3521" s="171"/>
      <c r="R3521" s="171"/>
      <c r="S3521" s="171"/>
      <c r="T3521" s="208" t="str">
        <f t="shared" si="550"/>
        <v>MISSING</v>
      </c>
      <c r="U3521" s="208" t="str">
        <f t="shared" si="551"/>
        <v>MISSING</v>
      </c>
      <c r="X3521" s="56">
        <f t="shared" si="552"/>
        <v>-99</v>
      </c>
      <c r="Y3521" s="56">
        <f t="shared" si="553"/>
        <v>-99</v>
      </c>
      <c r="Z3521" s="56">
        <f t="shared" si="554"/>
        <v>-99</v>
      </c>
      <c r="AA3521" s="56">
        <f t="shared" si="555"/>
        <v>-99</v>
      </c>
      <c r="AB3521" s="56">
        <f t="shared" si="556"/>
        <v>-99</v>
      </c>
      <c r="AC3521" s="56">
        <f t="shared" si="557"/>
        <v>-99</v>
      </c>
      <c r="AD3521" s="3"/>
      <c r="AE3521" s="82">
        <f>IF(D3521=1, 'adjustment factor'!$D$4, IF(D3521=-9,-999,IF(D3521="",-999,0)))</f>
        <v>-999</v>
      </c>
      <c r="AF3521" s="82">
        <f>IF(F3521=1, 'adjustment factor'!$D$5, IF(F3521=-9,-999,IF(F3521="",-999,0)))</f>
        <v>-999</v>
      </c>
      <c r="AG3521" s="82">
        <f>IF(E3521=1, 'adjustment factor'!$D$6, IF(E3521=-9,-999,IF(E3521="",-999,0)))</f>
        <v>-999</v>
      </c>
      <c r="AH3521" s="82">
        <f>IF(K3521&gt;=45,'adjustment factor'!$D$7,IF(K3521=-9,-1200,IF(K3521="",-1200,0)))</f>
        <v>-1200</v>
      </c>
      <c r="AI3521" s="82">
        <f>IF(L3521=1, 'adjustment factor'!$D$8, IF(L3521=-9,-999,IF(L3521="",-999,0)))</f>
        <v>-999</v>
      </c>
      <c r="AJ3521" s="82">
        <f>IF(AND(M3521&gt;=1,M3521&lt;=4),'adjustment factor'!$D$9,IF(M3521=-9,-999,IF(M3521=98,-999,IF(M3521=99,-999,IF(M3521="",-999,0)))))</f>
        <v>-999</v>
      </c>
      <c r="AK3521" s="82">
        <f>IF(H3521=1, 'adjustment factor'!$D$10, IF(H3521=-9,-999,IF(H3521="",-999,0)))</f>
        <v>-999</v>
      </c>
      <c r="AL3521" s="82">
        <f>IF(G3521=1, 'adjustment factor'!$D$11, IF(G3521=-9,-999,IF(G3521="",-999,0)))</f>
        <v>-999</v>
      </c>
      <c r="AM3521" s="82">
        <f>IF(I3521=1, 'adjustment factor'!$D$12, IF(I3521=-9,-999,IF(I3521="",-999,0)))</f>
        <v>-999</v>
      </c>
      <c r="AN3521" s="82">
        <f>IF(J3521=1, 'adjustment factor'!$D$13, IF(J3521=-9,-999,IF(J3521="",-999,0)))</f>
        <v>-999</v>
      </c>
      <c r="AO3521" s="82" t="str">
        <f t="shared" si="558"/>
        <v>-999</v>
      </c>
      <c r="AP3521" s="82" t="str">
        <f t="shared" si="559"/>
        <v>MISSING</v>
      </c>
    </row>
    <row r="3522" spans="2:42">
      <c r="B3522" s="207"/>
      <c r="C3522" s="35">
        <v>3518</v>
      </c>
      <c r="D3522" s="161"/>
      <c r="E3522" s="161"/>
      <c r="F3522" s="161"/>
      <c r="G3522" s="161"/>
      <c r="H3522" s="161"/>
      <c r="I3522" s="161"/>
      <c r="J3522" s="161"/>
      <c r="K3522" s="161"/>
      <c r="L3522" s="161"/>
      <c r="M3522" s="161"/>
      <c r="N3522" s="171"/>
      <c r="O3522" s="171"/>
      <c r="P3522" s="171"/>
      <c r="Q3522" s="171"/>
      <c r="R3522" s="171"/>
      <c r="S3522" s="171"/>
      <c r="T3522" s="208" t="str">
        <f t="shared" si="550"/>
        <v>MISSING</v>
      </c>
      <c r="U3522" s="208" t="str">
        <f t="shared" si="551"/>
        <v>MISSING</v>
      </c>
      <c r="X3522" s="56">
        <f t="shared" si="552"/>
        <v>-99</v>
      </c>
      <c r="Y3522" s="56">
        <f t="shared" si="553"/>
        <v>-99</v>
      </c>
      <c r="Z3522" s="56">
        <f t="shared" si="554"/>
        <v>-99</v>
      </c>
      <c r="AA3522" s="56">
        <f t="shared" si="555"/>
        <v>-99</v>
      </c>
      <c r="AB3522" s="56">
        <f t="shared" si="556"/>
        <v>-99</v>
      </c>
      <c r="AC3522" s="56">
        <f t="shared" si="557"/>
        <v>-99</v>
      </c>
      <c r="AD3522" s="3"/>
      <c r="AE3522" s="82">
        <f>IF(D3522=1, 'adjustment factor'!$D$4, IF(D3522=-9,-999,IF(D3522="",-999,0)))</f>
        <v>-999</v>
      </c>
      <c r="AF3522" s="82">
        <f>IF(F3522=1, 'adjustment factor'!$D$5, IF(F3522=-9,-999,IF(F3522="",-999,0)))</f>
        <v>-999</v>
      </c>
      <c r="AG3522" s="82">
        <f>IF(E3522=1, 'adjustment factor'!$D$6, IF(E3522=-9,-999,IF(E3522="",-999,0)))</f>
        <v>-999</v>
      </c>
      <c r="AH3522" s="82">
        <f>IF(K3522&gt;=45,'adjustment factor'!$D$7,IF(K3522=-9,-1200,IF(K3522="",-1200,0)))</f>
        <v>-1200</v>
      </c>
      <c r="AI3522" s="82">
        <f>IF(L3522=1, 'adjustment factor'!$D$8, IF(L3522=-9,-999,IF(L3522="",-999,0)))</f>
        <v>-999</v>
      </c>
      <c r="AJ3522" s="82">
        <f>IF(AND(M3522&gt;=1,M3522&lt;=4),'adjustment factor'!$D$9,IF(M3522=-9,-999,IF(M3522=98,-999,IF(M3522=99,-999,IF(M3522="",-999,0)))))</f>
        <v>-999</v>
      </c>
      <c r="AK3522" s="82">
        <f>IF(H3522=1, 'adjustment factor'!$D$10, IF(H3522=-9,-999,IF(H3522="",-999,0)))</f>
        <v>-999</v>
      </c>
      <c r="AL3522" s="82">
        <f>IF(G3522=1, 'adjustment factor'!$D$11, IF(G3522=-9,-999,IF(G3522="",-999,0)))</f>
        <v>-999</v>
      </c>
      <c r="AM3522" s="82">
        <f>IF(I3522=1, 'adjustment factor'!$D$12, IF(I3522=-9,-999,IF(I3522="",-999,0)))</f>
        <v>-999</v>
      </c>
      <c r="AN3522" s="82">
        <f>IF(J3522=1, 'adjustment factor'!$D$13, IF(J3522=-9,-999,IF(J3522="",-999,0)))</f>
        <v>-999</v>
      </c>
      <c r="AO3522" s="82" t="str">
        <f t="shared" si="558"/>
        <v>-999</v>
      </c>
      <c r="AP3522" s="82" t="str">
        <f t="shared" si="559"/>
        <v>MISSING</v>
      </c>
    </row>
    <row r="3523" spans="2:42">
      <c r="B3523" s="207"/>
      <c r="C3523" s="35">
        <v>3519</v>
      </c>
      <c r="D3523" s="161"/>
      <c r="E3523" s="161"/>
      <c r="F3523" s="161"/>
      <c r="G3523" s="161"/>
      <c r="H3523" s="161"/>
      <c r="I3523" s="161"/>
      <c r="J3523" s="161"/>
      <c r="K3523" s="161"/>
      <c r="L3523" s="161"/>
      <c r="M3523" s="161"/>
      <c r="N3523" s="171"/>
      <c r="O3523" s="171"/>
      <c r="P3523" s="171"/>
      <c r="Q3523" s="171"/>
      <c r="R3523" s="171"/>
      <c r="S3523" s="171"/>
      <c r="T3523" s="208" t="str">
        <f t="shared" si="550"/>
        <v>MISSING</v>
      </c>
      <c r="U3523" s="208" t="str">
        <f t="shared" si="551"/>
        <v>MISSING</v>
      </c>
      <c r="X3523" s="56">
        <f t="shared" si="552"/>
        <v>-99</v>
      </c>
      <c r="Y3523" s="56">
        <f t="shared" si="553"/>
        <v>-99</v>
      </c>
      <c r="Z3523" s="56">
        <f t="shared" si="554"/>
        <v>-99</v>
      </c>
      <c r="AA3523" s="56">
        <f t="shared" si="555"/>
        <v>-99</v>
      </c>
      <c r="AB3523" s="56">
        <f t="shared" si="556"/>
        <v>-99</v>
      </c>
      <c r="AC3523" s="56">
        <f t="shared" si="557"/>
        <v>-99</v>
      </c>
      <c r="AD3523" s="3"/>
      <c r="AE3523" s="82">
        <f>IF(D3523=1, 'adjustment factor'!$D$4, IF(D3523=-9,-999,IF(D3523="",-999,0)))</f>
        <v>-999</v>
      </c>
      <c r="AF3523" s="82">
        <f>IF(F3523=1, 'adjustment factor'!$D$5, IF(F3523=-9,-999,IF(F3523="",-999,0)))</f>
        <v>-999</v>
      </c>
      <c r="AG3523" s="82">
        <f>IF(E3523=1, 'adjustment factor'!$D$6, IF(E3523=-9,-999,IF(E3523="",-999,0)))</f>
        <v>-999</v>
      </c>
      <c r="AH3523" s="82">
        <f>IF(K3523&gt;=45,'adjustment factor'!$D$7,IF(K3523=-9,-1200,IF(K3523="",-1200,0)))</f>
        <v>-1200</v>
      </c>
      <c r="AI3523" s="82">
        <f>IF(L3523=1, 'adjustment factor'!$D$8, IF(L3523=-9,-999,IF(L3523="",-999,0)))</f>
        <v>-999</v>
      </c>
      <c r="AJ3523" s="82">
        <f>IF(AND(M3523&gt;=1,M3523&lt;=4),'adjustment factor'!$D$9,IF(M3523=-9,-999,IF(M3523=98,-999,IF(M3523=99,-999,IF(M3523="",-999,0)))))</f>
        <v>-999</v>
      </c>
      <c r="AK3523" s="82">
        <f>IF(H3523=1, 'adjustment factor'!$D$10, IF(H3523=-9,-999,IF(H3523="",-999,0)))</f>
        <v>-999</v>
      </c>
      <c r="AL3523" s="82">
        <f>IF(G3523=1, 'adjustment factor'!$D$11, IF(G3523=-9,-999,IF(G3523="",-999,0)))</f>
        <v>-999</v>
      </c>
      <c r="AM3523" s="82">
        <f>IF(I3523=1, 'adjustment factor'!$D$12, IF(I3523=-9,-999,IF(I3523="",-999,0)))</f>
        <v>-999</v>
      </c>
      <c r="AN3523" s="82">
        <f>IF(J3523=1, 'adjustment factor'!$D$13, IF(J3523=-9,-999,IF(J3523="",-999,0)))</f>
        <v>-999</v>
      </c>
      <c r="AO3523" s="82" t="str">
        <f t="shared" si="558"/>
        <v>-999</v>
      </c>
      <c r="AP3523" s="82" t="str">
        <f t="shared" si="559"/>
        <v>MISSING</v>
      </c>
    </row>
    <row r="3524" spans="2:42">
      <c r="B3524" s="207"/>
      <c r="C3524" s="35">
        <v>3520</v>
      </c>
      <c r="D3524" s="161"/>
      <c r="E3524" s="161"/>
      <c r="F3524" s="161"/>
      <c r="G3524" s="161"/>
      <c r="H3524" s="161"/>
      <c r="I3524" s="161"/>
      <c r="J3524" s="161"/>
      <c r="K3524" s="161"/>
      <c r="L3524" s="161"/>
      <c r="M3524" s="161"/>
      <c r="N3524" s="171"/>
      <c r="O3524" s="171"/>
      <c r="P3524" s="171"/>
      <c r="Q3524" s="171"/>
      <c r="R3524" s="171"/>
      <c r="S3524" s="171"/>
      <c r="T3524" s="208" t="str">
        <f t="shared" si="550"/>
        <v>MISSING</v>
      </c>
      <c r="U3524" s="208" t="str">
        <f t="shared" si="551"/>
        <v>MISSING</v>
      </c>
      <c r="X3524" s="56">
        <f t="shared" si="552"/>
        <v>-99</v>
      </c>
      <c r="Y3524" s="56">
        <f t="shared" si="553"/>
        <v>-99</v>
      </c>
      <c r="Z3524" s="56">
        <f t="shared" si="554"/>
        <v>-99</v>
      </c>
      <c r="AA3524" s="56">
        <f t="shared" si="555"/>
        <v>-99</v>
      </c>
      <c r="AB3524" s="56">
        <f t="shared" si="556"/>
        <v>-99</v>
      </c>
      <c r="AC3524" s="56">
        <f t="shared" si="557"/>
        <v>-99</v>
      </c>
      <c r="AD3524" s="3"/>
      <c r="AE3524" s="82">
        <f>IF(D3524=1, 'adjustment factor'!$D$4, IF(D3524=-9,-999,IF(D3524="",-999,0)))</f>
        <v>-999</v>
      </c>
      <c r="AF3524" s="82">
        <f>IF(F3524=1, 'adjustment factor'!$D$5, IF(F3524=-9,-999,IF(F3524="",-999,0)))</f>
        <v>-999</v>
      </c>
      <c r="AG3524" s="82">
        <f>IF(E3524=1, 'adjustment factor'!$D$6, IF(E3524=-9,-999,IF(E3524="",-999,0)))</f>
        <v>-999</v>
      </c>
      <c r="AH3524" s="82">
        <f>IF(K3524&gt;=45,'adjustment factor'!$D$7,IF(K3524=-9,-1200,IF(K3524="",-1200,0)))</f>
        <v>-1200</v>
      </c>
      <c r="AI3524" s="82">
        <f>IF(L3524=1, 'adjustment factor'!$D$8, IF(L3524=-9,-999,IF(L3524="",-999,0)))</f>
        <v>-999</v>
      </c>
      <c r="AJ3524" s="82">
        <f>IF(AND(M3524&gt;=1,M3524&lt;=4),'adjustment factor'!$D$9,IF(M3524=-9,-999,IF(M3524=98,-999,IF(M3524=99,-999,IF(M3524="",-999,0)))))</f>
        <v>-999</v>
      </c>
      <c r="AK3524" s="82">
        <f>IF(H3524=1, 'adjustment factor'!$D$10, IF(H3524=-9,-999,IF(H3524="",-999,0)))</f>
        <v>-999</v>
      </c>
      <c r="AL3524" s="82">
        <f>IF(G3524=1, 'adjustment factor'!$D$11, IF(G3524=-9,-999,IF(G3524="",-999,0)))</f>
        <v>-999</v>
      </c>
      <c r="AM3524" s="82">
        <f>IF(I3524=1, 'adjustment factor'!$D$12, IF(I3524=-9,-999,IF(I3524="",-999,0)))</f>
        <v>-999</v>
      </c>
      <c r="AN3524" s="82">
        <f>IF(J3524=1, 'adjustment factor'!$D$13, IF(J3524=-9,-999,IF(J3524="",-999,0)))</f>
        <v>-999</v>
      </c>
      <c r="AO3524" s="82" t="str">
        <f t="shared" si="558"/>
        <v>-999</v>
      </c>
      <c r="AP3524" s="82" t="str">
        <f t="shared" si="559"/>
        <v>MISSING</v>
      </c>
    </row>
    <row r="3525" spans="2:42">
      <c r="B3525" s="207"/>
      <c r="C3525" s="35">
        <v>3521</v>
      </c>
      <c r="D3525" s="161"/>
      <c r="E3525" s="161"/>
      <c r="F3525" s="161"/>
      <c r="G3525" s="161"/>
      <c r="H3525" s="161"/>
      <c r="I3525" s="161"/>
      <c r="J3525" s="161"/>
      <c r="K3525" s="161"/>
      <c r="L3525" s="161"/>
      <c r="M3525" s="161"/>
      <c r="N3525" s="171"/>
      <c r="O3525" s="171"/>
      <c r="P3525" s="171"/>
      <c r="Q3525" s="171"/>
      <c r="R3525" s="171"/>
      <c r="S3525" s="171"/>
      <c r="T3525" s="208" t="str">
        <f t="shared" si="550"/>
        <v>MISSING</v>
      </c>
      <c r="U3525" s="208" t="str">
        <f t="shared" si="551"/>
        <v>MISSING</v>
      </c>
      <c r="X3525" s="56">
        <f t="shared" si="552"/>
        <v>-99</v>
      </c>
      <c r="Y3525" s="56">
        <f t="shared" si="553"/>
        <v>-99</v>
      </c>
      <c r="Z3525" s="56">
        <f t="shared" si="554"/>
        <v>-99</v>
      </c>
      <c r="AA3525" s="56">
        <f t="shared" si="555"/>
        <v>-99</v>
      </c>
      <c r="AB3525" s="56">
        <f t="shared" si="556"/>
        <v>-99</v>
      </c>
      <c r="AC3525" s="56">
        <f t="shared" si="557"/>
        <v>-99</v>
      </c>
      <c r="AD3525" s="3"/>
      <c r="AE3525" s="82">
        <f>IF(D3525=1, 'adjustment factor'!$D$4, IF(D3525=-9,-999,IF(D3525="",-999,0)))</f>
        <v>-999</v>
      </c>
      <c r="AF3525" s="82">
        <f>IF(F3525=1, 'adjustment factor'!$D$5, IF(F3525=-9,-999,IF(F3525="",-999,0)))</f>
        <v>-999</v>
      </c>
      <c r="AG3525" s="82">
        <f>IF(E3525=1, 'adjustment factor'!$D$6, IF(E3525=-9,-999,IF(E3525="",-999,0)))</f>
        <v>-999</v>
      </c>
      <c r="AH3525" s="82">
        <f>IF(K3525&gt;=45,'adjustment factor'!$D$7,IF(K3525=-9,-1200,IF(K3525="",-1200,0)))</f>
        <v>-1200</v>
      </c>
      <c r="AI3525" s="82">
        <f>IF(L3525=1, 'adjustment factor'!$D$8, IF(L3525=-9,-999,IF(L3525="",-999,0)))</f>
        <v>-999</v>
      </c>
      <c r="AJ3525" s="82">
        <f>IF(AND(M3525&gt;=1,M3525&lt;=4),'adjustment factor'!$D$9,IF(M3525=-9,-999,IF(M3525=98,-999,IF(M3525=99,-999,IF(M3525="",-999,0)))))</f>
        <v>-999</v>
      </c>
      <c r="AK3525" s="82">
        <f>IF(H3525=1, 'adjustment factor'!$D$10, IF(H3525=-9,-999,IF(H3525="",-999,0)))</f>
        <v>-999</v>
      </c>
      <c r="AL3525" s="82">
        <f>IF(G3525=1, 'adjustment factor'!$D$11, IF(G3525=-9,-999,IF(G3525="",-999,0)))</f>
        <v>-999</v>
      </c>
      <c r="AM3525" s="82">
        <f>IF(I3525=1, 'adjustment factor'!$D$12, IF(I3525=-9,-999,IF(I3525="",-999,0)))</f>
        <v>-999</v>
      </c>
      <c r="AN3525" s="82">
        <f>IF(J3525=1, 'adjustment factor'!$D$13, IF(J3525=-9,-999,IF(J3525="",-999,0)))</f>
        <v>-999</v>
      </c>
      <c r="AO3525" s="82" t="str">
        <f t="shared" si="558"/>
        <v>-999</v>
      </c>
      <c r="AP3525" s="82" t="str">
        <f t="shared" si="559"/>
        <v>MISSING</v>
      </c>
    </row>
    <row r="3526" spans="2:42">
      <c r="B3526" s="207"/>
      <c r="C3526" s="35">
        <v>3522</v>
      </c>
      <c r="D3526" s="161"/>
      <c r="E3526" s="161"/>
      <c r="F3526" s="161"/>
      <c r="G3526" s="161"/>
      <c r="H3526" s="161"/>
      <c r="I3526" s="161"/>
      <c r="J3526" s="161"/>
      <c r="K3526" s="161"/>
      <c r="L3526" s="161"/>
      <c r="M3526" s="161"/>
      <c r="N3526" s="171"/>
      <c r="O3526" s="171"/>
      <c r="P3526" s="171"/>
      <c r="Q3526" s="171"/>
      <c r="R3526" s="171"/>
      <c r="S3526" s="171"/>
      <c r="T3526" s="208" t="str">
        <f t="shared" si="550"/>
        <v>MISSING</v>
      </c>
      <c r="U3526" s="208" t="str">
        <f t="shared" si="551"/>
        <v>MISSING</v>
      </c>
      <c r="X3526" s="56">
        <f t="shared" si="552"/>
        <v>-99</v>
      </c>
      <c r="Y3526" s="56">
        <f t="shared" si="553"/>
        <v>-99</v>
      </c>
      <c r="Z3526" s="56">
        <f t="shared" si="554"/>
        <v>-99</v>
      </c>
      <c r="AA3526" s="56">
        <f t="shared" si="555"/>
        <v>-99</v>
      </c>
      <c r="AB3526" s="56">
        <f t="shared" si="556"/>
        <v>-99</v>
      </c>
      <c r="AC3526" s="56">
        <f t="shared" si="557"/>
        <v>-99</v>
      </c>
      <c r="AD3526" s="3"/>
      <c r="AE3526" s="82">
        <f>IF(D3526=1, 'adjustment factor'!$D$4, IF(D3526=-9,-999,IF(D3526="",-999,0)))</f>
        <v>-999</v>
      </c>
      <c r="AF3526" s="82">
        <f>IF(F3526=1, 'adjustment factor'!$D$5, IF(F3526=-9,-999,IF(F3526="",-999,0)))</f>
        <v>-999</v>
      </c>
      <c r="AG3526" s="82">
        <f>IF(E3526=1, 'adjustment factor'!$D$6, IF(E3526=-9,-999,IF(E3526="",-999,0)))</f>
        <v>-999</v>
      </c>
      <c r="AH3526" s="82">
        <f>IF(K3526&gt;=45,'adjustment factor'!$D$7,IF(K3526=-9,-1200,IF(K3526="",-1200,0)))</f>
        <v>-1200</v>
      </c>
      <c r="AI3526" s="82">
        <f>IF(L3526=1, 'adjustment factor'!$D$8, IF(L3526=-9,-999,IF(L3526="",-999,0)))</f>
        <v>-999</v>
      </c>
      <c r="AJ3526" s="82">
        <f>IF(AND(M3526&gt;=1,M3526&lt;=4),'adjustment factor'!$D$9,IF(M3526=-9,-999,IF(M3526=98,-999,IF(M3526=99,-999,IF(M3526="",-999,0)))))</f>
        <v>-999</v>
      </c>
      <c r="AK3526" s="82">
        <f>IF(H3526=1, 'adjustment factor'!$D$10, IF(H3526=-9,-999,IF(H3526="",-999,0)))</f>
        <v>-999</v>
      </c>
      <c r="AL3526" s="82">
        <f>IF(G3526=1, 'adjustment factor'!$D$11, IF(G3526=-9,-999,IF(G3526="",-999,0)))</f>
        <v>-999</v>
      </c>
      <c r="AM3526" s="82">
        <f>IF(I3526=1, 'adjustment factor'!$D$12, IF(I3526=-9,-999,IF(I3526="",-999,0)))</f>
        <v>-999</v>
      </c>
      <c r="AN3526" s="82">
        <f>IF(J3526=1, 'adjustment factor'!$D$13, IF(J3526=-9,-999,IF(J3526="",-999,0)))</f>
        <v>-999</v>
      </c>
      <c r="AO3526" s="82" t="str">
        <f t="shared" si="558"/>
        <v>-999</v>
      </c>
      <c r="AP3526" s="82" t="str">
        <f t="shared" si="559"/>
        <v>MISSING</v>
      </c>
    </row>
    <row r="3527" spans="2:42">
      <c r="B3527" s="207"/>
      <c r="C3527" s="35">
        <v>3523</v>
      </c>
      <c r="D3527" s="161"/>
      <c r="E3527" s="161"/>
      <c r="F3527" s="161"/>
      <c r="G3527" s="161"/>
      <c r="H3527" s="161"/>
      <c r="I3527" s="161"/>
      <c r="J3527" s="161"/>
      <c r="K3527" s="161"/>
      <c r="L3527" s="161"/>
      <c r="M3527" s="161"/>
      <c r="N3527" s="171"/>
      <c r="O3527" s="171"/>
      <c r="P3527" s="171"/>
      <c r="Q3527" s="171"/>
      <c r="R3527" s="171"/>
      <c r="S3527" s="171"/>
      <c r="T3527" s="208" t="str">
        <f t="shared" si="550"/>
        <v>MISSING</v>
      </c>
      <c r="U3527" s="208" t="str">
        <f t="shared" si="551"/>
        <v>MISSING</v>
      </c>
      <c r="X3527" s="56">
        <f t="shared" si="552"/>
        <v>-99</v>
      </c>
      <c r="Y3527" s="56">
        <f t="shared" si="553"/>
        <v>-99</v>
      </c>
      <c r="Z3527" s="56">
        <f t="shared" si="554"/>
        <v>-99</v>
      </c>
      <c r="AA3527" s="56">
        <f t="shared" si="555"/>
        <v>-99</v>
      </c>
      <c r="AB3527" s="56">
        <f t="shared" si="556"/>
        <v>-99</v>
      </c>
      <c r="AC3527" s="56">
        <f t="shared" si="557"/>
        <v>-99</v>
      </c>
      <c r="AD3527" s="3"/>
      <c r="AE3527" s="82">
        <f>IF(D3527=1, 'adjustment factor'!$D$4, IF(D3527=-9,-999,IF(D3527="",-999,0)))</f>
        <v>-999</v>
      </c>
      <c r="AF3527" s="82">
        <f>IF(F3527=1, 'adjustment factor'!$D$5, IF(F3527=-9,-999,IF(F3527="",-999,0)))</f>
        <v>-999</v>
      </c>
      <c r="AG3527" s="82">
        <f>IF(E3527=1, 'adjustment factor'!$D$6, IF(E3527=-9,-999,IF(E3527="",-999,0)))</f>
        <v>-999</v>
      </c>
      <c r="AH3527" s="82">
        <f>IF(K3527&gt;=45,'adjustment factor'!$D$7,IF(K3527=-9,-1200,IF(K3527="",-1200,0)))</f>
        <v>-1200</v>
      </c>
      <c r="AI3527" s="82">
        <f>IF(L3527=1, 'adjustment factor'!$D$8, IF(L3527=-9,-999,IF(L3527="",-999,0)))</f>
        <v>-999</v>
      </c>
      <c r="AJ3527" s="82">
        <f>IF(AND(M3527&gt;=1,M3527&lt;=4),'adjustment factor'!$D$9,IF(M3527=-9,-999,IF(M3527=98,-999,IF(M3527=99,-999,IF(M3527="",-999,0)))))</f>
        <v>-999</v>
      </c>
      <c r="AK3527" s="82">
        <f>IF(H3527=1, 'adjustment factor'!$D$10, IF(H3527=-9,-999,IF(H3527="",-999,0)))</f>
        <v>-999</v>
      </c>
      <c r="AL3527" s="82">
        <f>IF(G3527=1, 'adjustment factor'!$D$11, IF(G3527=-9,-999,IF(G3527="",-999,0)))</f>
        <v>-999</v>
      </c>
      <c r="AM3527" s="82">
        <f>IF(I3527=1, 'adjustment factor'!$D$12, IF(I3527=-9,-999,IF(I3527="",-999,0)))</f>
        <v>-999</v>
      </c>
      <c r="AN3527" s="82">
        <f>IF(J3527=1, 'adjustment factor'!$D$13, IF(J3527=-9,-999,IF(J3527="",-999,0)))</f>
        <v>-999</v>
      </c>
      <c r="AO3527" s="82" t="str">
        <f t="shared" si="558"/>
        <v>-999</v>
      </c>
      <c r="AP3527" s="82" t="str">
        <f t="shared" si="559"/>
        <v>MISSING</v>
      </c>
    </row>
    <row r="3528" spans="2:42">
      <c r="B3528" s="207"/>
      <c r="C3528" s="35">
        <v>3524</v>
      </c>
      <c r="D3528" s="161"/>
      <c r="E3528" s="161"/>
      <c r="F3528" s="161"/>
      <c r="G3528" s="161"/>
      <c r="H3528" s="161"/>
      <c r="I3528" s="161"/>
      <c r="J3528" s="161"/>
      <c r="K3528" s="161"/>
      <c r="L3528" s="161"/>
      <c r="M3528" s="161"/>
      <c r="N3528" s="171"/>
      <c r="O3528" s="171"/>
      <c r="P3528" s="171"/>
      <c r="Q3528" s="171"/>
      <c r="R3528" s="171"/>
      <c r="S3528" s="171"/>
      <c r="T3528" s="208" t="str">
        <f t="shared" si="550"/>
        <v>MISSING</v>
      </c>
      <c r="U3528" s="208" t="str">
        <f t="shared" si="551"/>
        <v>MISSING</v>
      </c>
      <c r="X3528" s="56">
        <f t="shared" si="552"/>
        <v>-99</v>
      </c>
      <c r="Y3528" s="56">
        <f t="shared" si="553"/>
        <v>-99</v>
      </c>
      <c r="Z3528" s="56">
        <f t="shared" si="554"/>
        <v>-99</v>
      </c>
      <c r="AA3528" s="56">
        <f t="shared" si="555"/>
        <v>-99</v>
      </c>
      <c r="AB3528" s="56">
        <f t="shared" si="556"/>
        <v>-99</v>
      </c>
      <c r="AC3528" s="56">
        <f t="shared" si="557"/>
        <v>-99</v>
      </c>
      <c r="AD3528" s="3"/>
      <c r="AE3528" s="82">
        <f>IF(D3528=1, 'adjustment factor'!$D$4, IF(D3528=-9,-999,IF(D3528="",-999,0)))</f>
        <v>-999</v>
      </c>
      <c r="AF3528" s="82">
        <f>IF(F3528=1, 'adjustment factor'!$D$5, IF(F3528=-9,-999,IF(F3528="",-999,0)))</f>
        <v>-999</v>
      </c>
      <c r="AG3528" s="82">
        <f>IF(E3528=1, 'adjustment factor'!$D$6, IF(E3528=-9,-999,IF(E3528="",-999,0)))</f>
        <v>-999</v>
      </c>
      <c r="AH3528" s="82">
        <f>IF(K3528&gt;=45,'adjustment factor'!$D$7,IF(K3528=-9,-1200,IF(K3528="",-1200,0)))</f>
        <v>-1200</v>
      </c>
      <c r="AI3528" s="82">
        <f>IF(L3528=1, 'adjustment factor'!$D$8, IF(L3528=-9,-999,IF(L3528="",-999,0)))</f>
        <v>-999</v>
      </c>
      <c r="AJ3528" s="82">
        <f>IF(AND(M3528&gt;=1,M3528&lt;=4),'adjustment factor'!$D$9,IF(M3528=-9,-999,IF(M3528=98,-999,IF(M3528=99,-999,IF(M3528="",-999,0)))))</f>
        <v>-999</v>
      </c>
      <c r="AK3528" s="82">
        <f>IF(H3528=1, 'adjustment factor'!$D$10, IF(H3528=-9,-999,IF(H3528="",-999,0)))</f>
        <v>-999</v>
      </c>
      <c r="AL3528" s="82">
        <f>IF(G3528=1, 'adjustment factor'!$D$11, IF(G3528=-9,-999,IF(G3528="",-999,0)))</f>
        <v>-999</v>
      </c>
      <c r="AM3528" s="82">
        <f>IF(I3528=1, 'adjustment factor'!$D$12, IF(I3528=-9,-999,IF(I3528="",-999,0)))</f>
        <v>-999</v>
      </c>
      <c r="AN3528" s="82">
        <f>IF(J3528=1, 'adjustment factor'!$D$13, IF(J3528=-9,-999,IF(J3528="",-999,0)))</f>
        <v>-999</v>
      </c>
      <c r="AO3528" s="82" t="str">
        <f t="shared" si="558"/>
        <v>-999</v>
      </c>
      <c r="AP3528" s="82" t="str">
        <f t="shared" si="559"/>
        <v>MISSING</v>
      </c>
    </row>
    <row r="3529" spans="2:42">
      <c r="B3529" s="207"/>
      <c r="C3529" s="35">
        <v>3525</v>
      </c>
      <c r="D3529" s="161"/>
      <c r="E3529" s="161"/>
      <c r="F3529" s="161"/>
      <c r="G3529" s="161"/>
      <c r="H3529" s="161"/>
      <c r="I3529" s="161"/>
      <c r="J3529" s="161"/>
      <c r="K3529" s="161"/>
      <c r="L3529" s="161"/>
      <c r="M3529" s="161"/>
      <c r="N3529" s="171"/>
      <c r="O3529" s="171"/>
      <c r="P3529" s="171"/>
      <c r="Q3529" s="171"/>
      <c r="R3529" s="171"/>
      <c r="S3529" s="171"/>
      <c r="T3529" s="208" t="str">
        <f t="shared" si="550"/>
        <v>MISSING</v>
      </c>
      <c r="U3529" s="208" t="str">
        <f t="shared" si="551"/>
        <v>MISSING</v>
      </c>
      <c r="X3529" s="56">
        <f t="shared" si="552"/>
        <v>-99</v>
      </c>
      <c r="Y3529" s="56">
        <f t="shared" si="553"/>
        <v>-99</v>
      </c>
      <c r="Z3529" s="56">
        <f t="shared" si="554"/>
        <v>-99</v>
      </c>
      <c r="AA3529" s="56">
        <f t="shared" si="555"/>
        <v>-99</v>
      </c>
      <c r="AB3529" s="56">
        <f t="shared" si="556"/>
        <v>-99</v>
      </c>
      <c r="AC3529" s="56">
        <f t="shared" si="557"/>
        <v>-99</v>
      </c>
      <c r="AD3529" s="3"/>
      <c r="AE3529" s="82">
        <f>IF(D3529=1, 'adjustment factor'!$D$4, IF(D3529=-9,-999,IF(D3529="",-999,0)))</f>
        <v>-999</v>
      </c>
      <c r="AF3529" s="82">
        <f>IF(F3529=1, 'adjustment factor'!$D$5, IF(F3529=-9,-999,IF(F3529="",-999,0)))</f>
        <v>-999</v>
      </c>
      <c r="AG3529" s="82">
        <f>IF(E3529=1, 'adjustment factor'!$D$6, IF(E3529=-9,-999,IF(E3529="",-999,0)))</f>
        <v>-999</v>
      </c>
      <c r="AH3529" s="82">
        <f>IF(K3529&gt;=45,'adjustment factor'!$D$7,IF(K3529=-9,-1200,IF(K3529="",-1200,0)))</f>
        <v>-1200</v>
      </c>
      <c r="AI3529" s="82">
        <f>IF(L3529=1, 'adjustment factor'!$D$8, IF(L3529=-9,-999,IF(L3529="",-999,0)))</f>
        <v>-999</v>
      </c>
      <c r="AJ3529" s="82">
        <f>IF(AND(M3529&gt;=1,M3529&lt;=4),'adjustment factor'!$D$9,IF(M3529=-9,-999,IF(M3529=98,-999,IF(M3529=99,-999,IF(M3529="",-999,0)))))</f>
        <v>-999</v>
      </c>
      <c r="AK3529" s="82">
        <f>IF(H3529=1, 'adjustment factor'!$D$10, IF(H3529=-9,-999,IF(H3529="",-999,0)))</f>
        <v>-999</v>
      </c>
      <c r="AL3529" s="82">
        <f>IF(G3529=1, 'adjustment factor'!$D$11, IF(G3529=-9,-999,IF(G3529="",-999,0)))</f>
        <v>-999</v>
      </c>
      <c r="AM3529" s="82">
        <f>IF(I3529=1, 'adjustment factor'!$D$12, IF(I3529=-9,-999,IF(I3529="",-999,0)))</f>
        <v>-999</v>
      </c>
      <c r="AN3529" s="82">
        <f>IF(J3529=1, 'adjustment factor'!$D$13, IF(J3529=-9,-999,IF(J3529="",-999,0)))</f>
        <v>-999</v>
      </c>
      <c r="AO3529" s="82" t="str">
        <f t="shared" si="558"/>
        <v>-999</v>
      </c>
      <c r="AP3529" s="82" t="str">
        <f t="shared" si="559"/>
        <v>MISSING</v>
      </c>
    </row>
    <row r="3530" spans="2:42">
      <c r="B3530" s="207"/>
      <c r="C3530" s="35">
        <v>3526</v>
      </c>
      <c r="D3530" s="161"/>
      <c r="E3530" s="161"/>
      <c r="F3530" s="161"/>
      <c r="G3530" s="161"/>
      <c r="H3530" s="161"/>
      <c r="I3530" s="161"/>
      <c r="J3530" s="161"/>
      <c r="K3530" s="161"/>
      <c r="L3530" s="161"/>
      <c r="M3530" s="161"/>
      <c r="N3530" s="171"/>
      <c r="O3530" s="171"/>
      <c r="P3530" s="171"/>
      <c r="Q3530" s="171"/>
      <c r="R3530" s="171"/>
      <c r="S3530" s="171"/>
      <c r="T3530" s="208" t="str">
        <f t="shared" si="550"/>
        <v>MISSING</v>
      </c>
      <c r="U3530" s="208" t="str">
        <f t="shared" si="551"/>
        <v>MISSING</v>
      </c>
      <c r="X3530" s="56">
        <f t="shared" si="552"/>
        <v>-99</v>
      </c>
      <c r="Y3530" s="56">
        <f t="shared" si="553"/>
        <v>-99</v>
      </c>
      <c r="Z3530" s="56">
        <f t="shared" si="554"/>
        <v>-99</v>
      </c>
      <c r="AA3530" s="56">
        <f t="shared" si="555"/>
        <v>-99</v>
      </c>
      <c r="AB3530" s="56">
        <f t="shared" si="556"/>
        <v>-99</v>
      </c>
      <c r="AC3530" s="56">
        <f t="shared" si="557"/>
        <v>-99</v>
      </c>
      <c r="AD3530" s="3"/>
      <c r="AE3530" s="82">
        <f>IF(D3530=1, 'adjustment factor'!$D$4, IF(D3530=-9,-999,IF(D3530="",-999,0)))</f>
        <v>-999</v>
      </c>
      <c r="AF3530" s="82">
        <f>IF(F3530=1, 'adjustment factor'!$D$5, IF(F3530=-9,-999,IF(F3530="",-999,0)))</f>
        <v>-999</v>
      </c>
      <c r="AG3530" s="82">
        <f>IF(E3530=1, 'adjustment factor'!$D$6, IF(E3530=-9,-999,IF(E3530="",-999,0)))</f>
        <v>-999</v>
      </c>
      <c r="AH3530" s="82">
        <f>IF(K3530&gt;=45,'adjustment factor'!$D$7,IF(K3530=-9,-1200,IF(K3530="",-1200,0)))</f>
        <v>-1200</v>
      </c>
      <c r="AI3530" s="82">
        <f>IF(L3530=1, 'adjustment factor'!$D$8, IF(L3530=-9,-999,IF(L3530="",-999,0)))</f>
        <v>-999</v>
      </c>
      <c r="AJ3530" s="82">
        <f>IF(AND(M3530&gt;=1,M3530&lt;=4),'adjustment factor'!$D$9,IF(M3530=-9,-999,IF(M3530=98,-999,IF(M3530=99,-999,IF(M3530="",-999,0)))))</f>
        <v>-999</v>
      </c>
      <c r="AK3530" s="82">
        <f>IF(H3530=1, 'adjustment factor'!$D$10, IF(H3530=-9,-999,IF(H3530="",-999,0)))</f>
        <v>-999</v>
      </c>
      <c r="AL3530" s="82">
        <f>IF(G3530=1, 'adjustment factor'!$D$11, IF(G3530=-9,-999,IF(G3530="",-999,0)))</f>
        <v>-999</v>
      </c>
      <c r="AM3530" s="82">
        <f>IF(I3530=1, 'adjustment factor'!$D$12, IF(I3530=-9,-999,IF(I3530="",-999,0)))</f>
        <v>-999</v>
      </c>
      <c r="AN3530" s="82">
        <f>IF(J3530=1, 'adjustment factor'!$D$13, IF(J3530=-9,-999,IF(J3530="",-999,0)))</f>
        <v>-999</v>
      </c>
      <c r="AO3530" s="82" t="str">
        <f t="shared" si="558"/>
        <v>-999</v>
      </c>
      <c r="AP3530" s="82" t="str">
        <f t="shared" si="559"/>
        <v>MISSING</v>
      </c>
    </row>
    <row r="3531" spans="2:42">
      <c r="B3531" s="207"/>
      <c r="C3531" s="35">
        <v>3527</v>
      </c>
      <c r="D3531" s="161"/>
      <c r="E3531" s="161"/>
      <c r="F3531" s="161"/>
      <c r="G3531" s="161"/>
      <c r="H3531" s="161"/>
      <c r="I3531" s="161"/>
      <c r="J3531" s="161"/>
      <c r="K3531" s="161"/>
      <c r="L3531" s="161"/>
      <c r="M3531" s="161"/>
      <c r="N3531" s="171"/>
      <c r="O3531" s="171"/>
      <c r="P3531" s="171"/>
      <c r="Q3531" s="171"/>
      <c r="R3531" s="171"/>
      <c r="S3531" s="171"/>
      <c r="T3531" s="208" t="str">
        <f t="shared" si="550"/>
        <v>MISSING</v>
      </c>
      <c r="U3531" s="208" t="str">
        <f t="shared" si="551"/>
        <v>MISSING</v>
      </c>
      <c r="X3531" s="56">
        <f t="shared" si="552"/>
        <v>-99</v>
      </c>
      <c r="Y3531" s="56">
        <f t="shared" si="553"/>
        <v>-99</v>
      </c>
      <c r="Z3531" s="56">
        <f t="shared" si="554"/>
        <v>-99</v>
      </c>
      <c r="AA3531" s="56">
        <f t="shared" si="555"/>
        <v>-99</v>
      </c>
      <c r="AB3531" s="56">
        <f t="shared" si="556"/>
        <v>-99</v>
      </c>
      <c r="AC3531" s="56">
        <f t="shared" si="557"/>
        <v>-99</v>
      </c>
      <c r="AD3531" s="3"/>
      <c r="AE3531" s="82">
        <f>IF(D3531=1, 'adjustment factor'!$D$4, IF(D3531=-9,-999,IF(D3531="",-999,0)))</f>
        <v>-999</v>
      </c>
      <c r="AF3531" s="82">
        <f>IF(F3531=1, 'adjustment factor'!$D$5, IF(F3531=-9,-999,IF(F3531="",-999,0)))</f>
        <v>-999</v>
      </c>
      <c r="AG3531" s="82">
        <f>IF(E3531=1, 'adjustment factor'!$D$6, IF(E3531=-9,-999,IF(E3531="",-999,0)))</f>
        <v>-999</v>
      </c>
      <c r="AH3531" s="82">
        <f>IF(K3531&gt;=45,'adjustment factor'!$D$7,IF(K3531=-9,-1200,IF(K3531="",-1200,0)))</f>
        <v>-1200</v>
      </c>
      <c r="AI3531" s="82">
        <f>IF(L3531=1, 'adjustment factor'!$D$8, IF(L3531=-9,-999,IF(L3531="",-999,0)))</f>
        <v>-999</v>
      </c>
      <c r="AJ3531" s="82">
        <f>IF(AND(M3531&gt;=1,M3531&lt;=4),'adjustment factor'!$D$9,IF(M3531=-9,-999,IF(M3531=98,-999,IF(M3531=99,-999,IF(M3531="",-999,0)))))</f>
        <v>-999</v>
      </c>
      <c r="AK3531" s="82">
        <f>IF(H3531=1, 'adjustment factor'!$D$10, IF(H3531=-9,-999,IF(H3531="",-999,0)))</f>
        <v>-999</v>
      </c>
      <c r="AL3531" s="82">
        <f>IF(G3531=1, 'adjustment factor'!$D$11, IF(G3531=-9,-999,IF(G3531="",-999,0)))</f>
        <v>-999</v>
      </c>
      <c r="AM3531" s="82">
        <f>IF(I3531=1, 'adjustment factor'!$D$12, IF(I3531=-9,-999,IF(I3531="",-999,0)))</f>
        <v>-999</v>
      </c>
      <c r="AN3531" s="82">
        <f>IF(J3531=1, 'adjustment factor'!$D$13, IF(J3531=-9,-999,IF(J3531="",-999,0)))</f>
        <v>-999</v>
      </c>
      <c r="AO3531" s="82" t="str">
        <f t="shared" si="558"/>
        <v>-999</v>
      </c>
      <c r="AP3531" s="82" t="str">
        <f t="shared" si="559"/>
        <v>MISSING</v>
      </c>
    </row>
    <row r="3532" spans="2:42">
      <c r="B3532" s="207"/>
      <c r="C3532" s="35">
        <v>3528</v>
      </c>
      <c r="D3532" s="161"/>
      <c r="E3532" s="161"/>
      <c r="F3532" s="161"/>
      <c r="G3532" s="161"/>
      <c r="H3532" s="161"/>
      <c r="I3532" s="161"/>
      <c r="J3532" s="161"/>
      <c r="K3532" s="161"/>
      <c r="L3532" s="161"/>
      <c r="M3532" s="161"/>
      <c r="N3532" s="171"/>
      <c r="O3532" s="171"/>
      <c r="P3532" s="171"/>
      <c r="Q3532" s="171"/>
      <c r="R3532" s="171"/>
      <c r="S3532" s="171"/>
      <c r="T3532" s="208" t="str">
        <f t="shared" si="550"/>
        <v>MISSING</v>
      </c>
      <c r="U3532" s="208" t="str">
        <f t="shared" si="551"/>
        <v>MISSING</v>
      </c>
      <c r="X3532" s="56">
        <f t="shared" si="552"/>
        <v>-99</v>
      </c>
      <c r="Y3532" s="56">
        <f t="shared" si="553"/>
        <v>-99</v>
      </c>
      <c r="Z3532" s="56">
        <f t="shared" si="554"/>
        <v>-99</v>
      </c>
      <c r="AA3532" s="56">
        <f t="shared" si="555"/>
        <v>-99</v>
      </c>
      <c r="AB3532" s="56">
        <f t="shared" si="556"/>
        <v>-99</v>
      </c>
      <c r="AC3532" s="56">
        <f t="shared" si="557"/>
        <v>-99</v>
      </c>
      <c r="AD3532" s="3"/>
      <c r="AE3532" s="82">
        <f>IF(D3532=1, 'adjustment factor'!$D$4, IF(D3532=-9,-999,IF(D3532="",-999,0)))</f>
        <v>-999</v>
      </c>
      <c r="AF3532" s="82">
        <f>IF(F3532=1, 'adjustment factor'!$D$5, IF(F3532=-9,-999,IF(F3532="",-999,0)))</f>
        <v>-999</v>
      </c>
      <c r="AG3532" s="82">
        <f>IF(E3532=1, 'adjustment factor'!$D$6, IF(E3532=-9,-999,IF(E3532="",-999,0)))</f>
        <v>-999</v>
      </c>
      <c r="AH3532" s="82">
        <f>IF(K3532&gt;=45,'adjustment factor'!$D$7,IF(K3532=-9,-1200,IF(K3532="",-1200,0)))</f>
        <v>-1200</v>
      </c>
      <c r="AI3532" s="82">
        <f>IF(L3532=1, 'adjustment factor'!$D$8, IF(L3532=-9,-999,IF(L3532="",-999,0)))</f>
        <v>-999</v>
      </c>
      <c r="AJ3532" s="82">
        <f>IF(AND(M3532&gt;=1,M3532&lt;=4),'adjustment factor'!$D$9,IF(M3532=-9,-999,IF(M3532=98,-999,IF(M3532=99,-999,IF(M3532="",-999,0)))))</f>
        <v>-999</v>
      </c>
      <c r="AK3532" s="82">
        <f>IF(H3532=1, 'adjustment factor'!$D$10, IF(H3532=-9,-999,IF(H3532="",-999,0)))</f>
        <v>-999</v>
      </c>
      <c r="AL3532" s="82">
        <f>IF(G3532=1, 'adjustment factor'!$D$11, IF(G3532=-9,-999,IF(G3532="",-999,0)))</f>
        <v>-999</v>
      </c>
      <c r="AM3532" s="82">
        <f>IF(I3532=1, 'adjustment factor'!$D$12, IF(I3532=-9,-999,IF(I3532="",-999,0)))</f>
        <v>-999</v>
      </c>
      <c r="AN3532" s="82">
        <f>IF(J3532=1, 'adjustment factor'!$D$13, IF(J3532=-9,-999,IF(J3532="",-999,0)))</f>
        <v>-999</v>
      </c>
      <c r="AO3532" s="82" t="str">
        <f t="shared" si="558"/>
        <v>-999</v>
      </c>
      <c r="AP3532" s="82" t="str">
        <f t="shared" si="559"/>
        <v>MISSING</v>
      </c>
    </row>
    <row r="3533" spans="2:42">
      <c r="B3533" s="207"/>
      <c r="C3533" s="35">
        <v>3529</v>
      </c>
      <c r="D3533" s="161"/>
      <c r="E3533" s="161"/>
      <c r="F3533" s="161"/>
      <c r="G3533" s="161"/>
      <c r="H3533" s="161"/>
      <c r="I3533" s="161"/>
      <c r="J3533" s="161"/>
      <c r="K3533" s="161"/>
      <c r="L3533" s="161"/>
      <c r="M3533" s="161"/>
      <c r="N3533" s="171"/>
      <c r="O3533" s="171"/>
      <c r="P3533" s="171"/>
      <c r="Q3533" s="171"/>
      <c r="R3533" s="171"/>
      <c r="S3533" s="171"/>
      <c r="T3533" s="208" t="str">
        <f t="shared" si="550"/>
        <v>MISSING</v>
      </c>
      <c r="U3533" s="208" t="str">
        <f t="shared" si="551"/>
        <v>MISSING</v>
      </c>
      <c r="X3533" s="56">
        <f t="shared" si="552"/>
        <v>-99</v>
      </c>
      <c r="Y3533" s="56">
        <f t="shared" si="553"/>
        <v>-99</v>
      </c>
      <c r="Z3533" s="56">
        <f t="shared" si="554"/>
        <v>-99</v>
      </c>
      <c r="AA3533" s="56">
        <f t="shared" si="555"/>
        <v>-99</v>
      </c>
      <c r="AB3533" s="56">
        <f t="shared" si="556"/>
        <v>-99</v>
      </c>
      <c r="AC3533" s="56">
        <f t="shared" si="557"/>
        <v>-99</v>
      </c>
      <c r="AD3533" s="3"/>
      <c r="AE3533" s="82">
        <f>IF(D3533=1, 'adjustment factor'!$D$4, IF(D3533=-9,-999,IF(D3533="",-999,0)))</f>
        <v>-999</v>
      </c>
      <c r="AF3533" s="82">
        <f>IF(F3533=1, 'adjustment factor'!$D$5, IF(F3533=-9,-999,IF(F3533="",-999,0)))</f>
        <v>-999</v>
      </c>
      <c r="AG3533" s="82">
        <f>IF(E3533=1, 'adjustment factor'!$D$6, IF(E3533=-9,-999,IF(E3533="",-999,0)))</f>
        <v>-999</v>
      </c>
      <c r="AH3533" s="82">
        <f>IF(K3533&gt;=45,'adjustment factor'!$D$7,IF(K3533=-9,-1200,IF(K3533="",-1200,0)))</f>
        <v>-1200</v>
      </c>
      <c r="AI3533" s="82">
        <f>IF(L3533=1, 'adjustment factor'!$D$8, IF(L3533=-9,-999,IF(L3533="",-999,0)))</f>
        <v>-999</v>
      </c>
      <c r="AJ3533" s="82">
        <f>IF(AND(M3533&gt;=1,M3533&lt;=4),'adjustment factor'!$D$9,IF(M3533=-9,-999,IF(M3533=98,-999,IF(M3533=99,-999,IF(M3533="",-999,0)))))</f>
        <v>-999</v>
      </c>
      <c r="AK3533" s="82">
        <f>IF(H3533=1, 'adjustment factor'!$D$10, IF(H3533=-9,-999,IF(H3533="",-999,0)))</f>
        <v>-999</v>
      </c>
      <c r="AL3533" s="82">
        <f>IF(G3533=1, 'adjustment factor'!$D$11, IF(G3533=-9,-999,IF(G3533="",-999,0)))</f>
        <v>-999</v>
      </c>
      <c r="AM3533" s="82">
        <f>IF(I3533=1, 'adjustment factor'!$D$12, IF(I3533=-9,-999,IF(I3533="",-999,0)))</f>
        <v>-999</v>
      </c>
      <c r="AN3533" s="82">
        <f>IF(J3533=1, 'adjustment factor'!$D$13, IF(J3533=-9,-999,IF(J3533="",-999,0)))</f>
        <v>-999</v>
      </c>
      <c r="AO3533" s="82" t="str">
        <f t="shared" si="558"/>
        <v>-999</v>
      </c>
      <c r="AP3533" s="82" t="str">
        <f t="shared" si="559"/>
        <v>MISSING</v>
      </c>
    </row>
    <row r="3534" spans="2:42">
      <c r="B3534" s="207"/>
      <c r="C3534" s="35">
        <v>3530</v>
      </c>
      <c r="D3534" s="161"/>
      <c r="E3534" s="161"/>
      <c r="F3534" s="161"/>
      <c r="G3534" s="161"/>
      <c r="H3534" s="161"/>
      <c r="I3534" s="161"/>
      <c r="J3534" s="161"/>
      <c r="K3534" s="161"/>
      <c r="L3534" s="161"/>
      <c r="M3534" s="161"/>
      <c r="N3534" s="171"/>
      <c r="O3534" s="171"/>
      <c r="P3534" s="171"/>
      <c r="Q3534" s="171"/>
      <c r="R3534" s="171"/>
      <c r="S3534" s="171"/>
      <c r="T3534" s="208" t="str">
        <f t="shared" si="550"/>
        <v>MISSING</v>
      </c>
      <c r="U3534" s="208" t="str">
        <f t="shared" si="551"/>
        <v>MISSING</v>
      </c>
      <c r="X3534" s="56">
        <f t="shared" si="552"/>
        <v>-99</v>
      </c>
      <c r="Y3534" s="56">
        <f t="shared" si="553"/>
        <v>-99</v>
      </c>
      <c r="Z3534" s="56">
        <f t="shared" si="554"/>
        <v>-99</v>
      </c>
      <c r="AA3534" s="56">
        <f t="shared" si="555"/>
        <v>-99</v>
      </c>
      <c r="AB3534" s="56">
        <f t="shared" si="556"/>
        <v>-99</v>
      </c>
      <c r="AC3534" s="56">
        <f t="shared" si="557"/>
        <v>-99</v>
      </c>
      <c r="AD3534" s="3"/>
      <c r="AE3534" s="82">
        <f>IF(D3534=1, 'adjustment factor'!$D$4, IF(D3534=-9,-999,IF(D3534="",-999,0)))</f>
        <v>-999</v>
      </c>
      <c r="AF3534" s="82">
        <f>IF(F3534=1, 'adjustment factor'!$D$5, IF(F3534=-9,-999,IF(F3534="",-999,0)))</f>
        <v>-999</v>
      </c>
      <c r="AG3534" s="82">
        <f>IF(E3534=1, 'adjustment factor'!$D$6, IF(E3534=-9,-999,IF(E3534="",-999,0)))</f>
        <v>-999</v>
      </c>
      <c r="AH3534" s="82">
        <f>IF(K3534&gt;=45,'adjustment factor'!$D$7,IF(K3534=-9,-1200,IF(K3534="",-1200,0)))</f>
        <v>-1200</v>
      </c>
      <c r="AI3534" s="82">
        <f>IF(L3534=1, 'adjustment factor'!$D$8, IF(L3534=-9,-999,IF(L3534="",-999,0)))</f>
        <v>-999</v>
      </c>
      <c r="AJ3534" s="82">
        <f>IF(AND(M3534&gt;=1,M3534&lt;=4),'adjustment factor'!$D$9,IF(M3534=-9,-999,IF(M3534=98,-999,IF(M3534=99,-999,IF(M3534="",-999,0)))))</f>
        <v>-999</v>
      </c>
      <c r="AK3534" s="82">
        <f>IF(H3534=1, 'adjustment factor'!$D$10, IF(H3534=-9,-999,IF(H3534="",-999,0)))</f>
        <v>-999</v>
      </c>
      <c r="AL3534" s="82">
        <f>IF(G3534=1, 'adjustment factor'!$D$11, IF(G3534=-9,-999,IF(G3534="",-999,0)))</f>
        <v>-999</v>
      </c>
      <c r="AM3534" s="82">
        <f>IF(I3534=1, 'adjustment factor'!$D$12, IF(I3534=-9,-999,IF(I3534="",-999,0)))</f>
        <v>-999</v>
      </c>
      <c r="AN3534" s="82">
        <f>IF(J3534=1, 'adjustment factor'!$D$13, IF(J3534=-9,-999,IF(J3534="",-999,0)))</f>
        <v>-999</v>
      </c>
      <c r="AO3534" s="82" t="str">
        <f t="shared" si="558"/>
        <v>-999</v>
      </c>
      <c r="AP3534" s="82" t="str">
        <f t="shared" si="559"/>
        <v>MISSING</v>
      </c>
    </row>
    <row r="3535" spans="2:42">
      <c r="B3535" s="207"/>
      <c r="C3535" s="35">
        <v>3531</v>
      </c>
      <c r="D3535" s="161"/>
      <c r="E3535" s="161"/>
      <c r="F3535" s="161"/>
      <c r="G3535" s="161"/>
      <c r="H3535" s="161"/>
      <c r="I3535" s="161"/>
      <c r="J3535" s="161"/>
      <c r="K3535" s="161"/>
      <c r="L3535" s="161"/>
      <c r="M3535" s="161"/>
      <c r="N3535" s="171"/>
      <c r="O3535" s="171"/>
      <c r="P3535" s="171"/>
      <c r="Q3535" s="171"/>
      <c r="R3535" s="171"/>
      <c r="S3535" s="171"/>
      <c r="T3535" s="208" t="str">
        <f t="shared" si="550"/>
        <v>MISSING</v>
      </c>
      <c r="U3535" s="208" t="str">
        <f t="shared" si="551"/>
        <v>MISSING</v>
      </c>
      <c r="X3535" s="56">
        <f t="shared" si="552"/>
        <v>-99</v>
      </c>
      <c r="Y3535" s="56">
        <f t="shared" si="553"/>
        <v>-99</v>
      </c>
      <c r="Z3535" s="56">
        <f t="shared" si="554"/>
        <v>-99</v>
      </c>
      <c r="AA3535" s="56">
        <f t="shared" si="555"/>
        <v>-99</v>
      </c>
      <c r="AB3535" s="56">
        <f t="shared" si="556"/>
        <v>-99</v>
      </c>
      <c r="AC3535" s="56">
        <f t="shared" si="557"/>
        <v>-99</v>
      </c>
      <c r="AD3535" s="3"/>
      <c r="AE3535" s="82">
        <f>IF(D3535=1, 'adjustment factor'!$D$4, IF(D3535=-9,-999,IF(D3535="",-999,0)))</f>
        <v>-999</v>
      </c>
      <c r="AF3535" s="82">
        <f>IF(F3535=1, 'adjustment factor'!$D$5, IF(F3535=-9,-999,IF(F3535="",-999,0)))</f>
        <v>-999</v>
      </c>
      <c r="AG3535" s="82">
        <f>IF(E3535=1, 'adjustment factor'!$D$6, IF(E3535=-9,-999,IF(E3535="",-999,0)))</f>
        <v>-999</v>
      </c>
      <c r="AH3535" s="82">
        <f>IF(K3535&gt;=45,'adjustment factor'!$D$7,IF(K3535=-9,-1200,IF(K3535="",-1200,0)))</f>
        <v>-1200</v>
      </c>
      <c r="AI3535" s="82">
        <f>IF(L3535=1, 'adjustment factor'!$D$8, IF(L3535=-9,-999,IF(L3535="",-999,0)))</f>
        <v>-999</v>
      </c>
      <c r="AJ3535" s="82">
        <f>IF(AND(M3535&gt;=1,M3535&lt;=4),'adjustment factor'!$D$9,IF(M3535=-9,-999,IF(M3535=98,-999,IF(M3535=99,-999,IF(M3535="",-999,0)))))</f>
        <v>-999</v>
      </c>
      <c r="AK3535" s="82">
        <f>IF(H3535=1, 'adjustment factor'!$D$10, IF(H3535=-9,-999,IF(H3535="",-999,0)))</f>
        <v>-999</v>
      </c>
      <c r="AL3535" s="82">
        <f>IF(G3535=1, 'adjustment factor'!$D$11, IF(G3535=-9,-999,IF(G3535="",-999,0)))</f>
        <v>-999</v>
      </c>
      <c r="AM3535" s="82">
        <f>IF(I3535=1, 'adjustment factor'!$D$12, IF(I3535=-9,-999,IF(I3535="",-999,0)))</f>
        <v>-999</v>
      </c>
      <c r="AN3535" s="82">
        <f>IF(J3535=1, 'adjustment factor'!$D$13, IF(J3535=-9,-999,IF(J3535="",-999,0)))</f>
        <v>-999</v>
      </c>
      <c r="AO3535" s="82" t="str">
        <f t="shared" si="558"/>
        <v>-999</v>
      </c>
      <c r="AP3535" s="82" t="str">
        <f t="shared" si="559"/>
        <v>MISSING</v>
      </c>
    </row>
    <row r="3536" spans="2:42">
      <c r="B3536" s="207"/>
      <c r="C3536" s="35">
        <v>3532</v>
      </c>
      <c r="D3536" s="161"/>
      <c r="E3536" s="161"/>
      <c r="F3536" s="161"/>
      <c r="G3536" s="161"/>
      <c r="H3536" s="161"/>
      <c r="I3536" s="161"/>
      <c r="J3536" s="161"/>
      <c r="K3536" s="161"/>
      <c r="L3536" s="161"/>
      <c r="M3536" s="161"/>
      <c r="N3536" s="171"/>
      <c r="O3536" s="171"/>
      <c r="P3536" s="171"/>
      <c r="Q3536" s="171"/>
      <c r="R3536" s="171"/>
      <c r="S3536" s="171"/>
      <c r="T3536" s="208" t="str">
        <f t="shared" si="550"/>
        <v>MISSING</v>
      </c>
      <c r="U3536" s="208" t="str">
        <f t="shared" si="551"/>
        <v>MISSING</v>
      </c>
      <c r="X3536" s="56">
        <f t="shared" si="552"/>
        <v>-99</v>
      </c>
      <c r="Y3536" s="56">
        <f t="shared" si="553"/>
        <v>-99</v>
      </c>
      <c r="Z3536" s="56">
        <f t="shared" si="554"/>
        <v>-99</v>
      </c>
      <c r="AA3536" s="56">
        <f t="shared" si="555"/>
        <v>-99</v>
      </c>
      <c r="AB3536" s="56">
        <f t="shared" si="556"/>
        <v>-99</v>
      </c>
      <c r="AC3536" s="56">
        <f t="shared" si="557"/>
        <v>-99</v>
      </c>
      <c r="AD3536" s="3"/>
      <c r="AE3536" s="82">
        <f>IF(D3536=1, 'adjustment factor'!$D$4, IF(D3536=-9,-999,IF(D3536="",-999,0)))</f>
        <v>-999</v>
      </c>
      <c r="AF3536" s="82">
        <f>IF(F3536=1, 'adjustment factor'!$D$5, IF(F3536=-9,-999,IF(F3536="",-999,0)))</f>
        <v>-999</v>
      </c>
      <c r="AG3536" s="82">
        <f>IF(E3536=1, 'adjustment factor'!$D$6, IF(E3536=-9,-999,IF(E3536="",-999,0)))</f>
        <v>-999</v>
      </c>
      <c r="AH3536" s="82">
        <f>IF(K3536&gt;=45,'adjustment factor'!$D$7,IF(K3536=-9,-1200,IF(K3536="",-1200,0)))</f>
        <v>-1200</v>
      </c>
      <c r="AI3536" s="82">
        <f>IF(L3536=1, 'adjustment factor'!$D$8, IF(L3536=-9,-999,IF(L3536="",-999,0)))</f>
        <v>-999</v>
      </c>
      <c r="AJ3536" s="82">
        <f>IF(AND(M3536&gt;=1,M3536&lt;=4),'adjustment factor'!$D$9,IF(M3536=-9,-999,IF(M3536=98,-999,IF(M3536=99,-999,IF(M3536="",-999,0)))))</f>
        <v>-999</v>
      </c>
      <c r="AK3536" s="82">
        <f>IF(H3536=1, 'adjustment factor'!$D$10, IF(H3536=-9,-999,IF(H3536="",-999,0)))</f>
        <v>-999</v>
      </c>
      <c r="AL3536" s="82">
        <f>IF(G3536=1, 'adjustment factor'!$D$11, IF(G3536=-9,-999,IF(G3536="",-999,0)))</f>
        <v>-999</v>
      </c>
      <c r="AM3536" s="82">
        <f>IF(I3536=1, 'adjustment factor'!$D$12, IF(I3536=-9,-999,IF(I3536="",-999,0)))</f>
        <v>-999</v>
      </c>
      <c r="AN3536" s="82">
        <f>IF(J3536=1, 'adjustment factor'!$D$13, IF(J3536=-9,-999,IF(J3536="",-999,0)))</f>
        <v>-999</v>
      </c>
      <c r="AO3536" s="82" t="str">
        <f t="shared" si="558"/>
        <v>-999</v>
      </c>
      <c r="AP3536" s="82" t="str">
        <f t="shared" si="559"/>
        <v>MISSING</v>
      </c>
    </row>
    <row r="3537" spans="2:42">
      <c r="B3537" s="207"/>
      <c r="C3537" s="35">
        <v>3533</v>
      </c>
      <c r="D3537" s="161"/>
      <c r="E3537" s="161"/>
      <c r="F3537" s="161"/>
      <c r="G3537" s="161"/>
      <c r="H3537" s="161"/>
      <c r="I3537" s="161"/>
      <c r="J3537" s="161"/>
      <c r="K3537" s="161"/>
      <c r="L3537" s="161"/>
      <c r="M3537" s="161"/>
      <c r="N3537" s="171"/>
      <c r="O3537" s="171"/>
      <c r="P3537" s="171"/>
      <c r="Q3537" s="171"/>
      <c r="R3537" s="171"/>
      <c r="S3537" s="171"/>
      <c r="T3537" s="208" t="str">
        <f t="shared" si="550"/>
        <v>MISSING</v>
      </c>
      <c r="U3537" s="208" t="str">
        <f t="shared" si="551"/>
        <v>MISSING</v>
      </c>
      <c r="X3537" s="56">
        <f t="shared" si="552"/>
        <v>-99</v>
      </c>
      <c r="Y3537" s="56">
        <f t="shared" si="553"/>
        <v>-99</v>
      </c>
      <c r="Z3537" s="56">
        <f t="shared" si="554"/>
        <v>-99</v>
      </c>
      <c r="AA3537" s="56">
        <f t="shared" si="555"/>
        <v>-99</v>
      </c>
      <c r="AB3537" s="56">
        <f t="shared" si="556"/>
        <v>-99</v>
      </c>
      <c r="AC3537" s="56">
        <f t="shared" si="557"/>
        <v>-99</v>
      </c>
      <c r="AD3537" s="3"/>
      <c r="AE3537" s="82">
        <f>IF(D3537=1, 'adjustment factor'!$D$4, IF(D3537=-9,-999,IF(D3537="",-999,0)))</f>
        <v>-999</v>
      </c>
      <c r="AF3537" s="82">
        <f>IF(F3537=1, 'adjustment factor'!$D$5, IF(F3537=-9,-999,IF(F3537="",-999,0)))</f>
        <v>-999</v>
      </c>
      <c r="AG3537" s="82">
        <f>IF(E3537=1, 'adjustment factor'!$D$6, IF(E3537=-9,-999,IF(E3537="",-999,0)))</f>
        <v>-999</v>
      </c>
      <c r="AH3537" s="82">
        <f>IF(K3537&gt;=45,'adjustment factor'!$D$7,IF(K3537=-9,-1200,IF(K3537="",-1200,0)))</f>
        <v>-1200</v>
      </c>
      <c r="AI3537" s="82">
        <f>IF(L3537=1, 'adjustment factor'!$D$8, IF(L3537=-9,-999,IF(L3537="",-999,0)))</f>
        <v>-999</v>
      </c>
      <c r="AJ3537" s="82">
        <f>IF(AND(M3537&gt;=1,M3537&lt;=4),'adjustment factor'!$D$9,IF(M3537=-9,-999,IF(M3537=98,-999,IF(M3537=99,-999,IF(M3537="",-999,0)))))</f>
        <v>-999</v>
      </c>
      <c r="AK3537" s="82">
        <f>IF(H3537=1, 'adjustment factor'!$D$10, IF(H3537=-9,-999,IF(H3537="",-999,0)))</f>
        <v>-999</v>
      </c>
      <c r="AL3537" s="82">
        <f>IF(G3537=1, 'adjustment factor'!$D$11, IF(G3537=-9,-999,IF(G3537="",-999,0)))</f>
        <v>-999</v>
      </c>
      <c r="AM3537" s="82">
        <f>IF(I3537=1, 'adjustment factor'!$D$12, IF(I3537=-9,-999,IF(I3537="",-999,0)))</f>
        <v>-999</v>
      </c>
      <c r="AN3537" s="82">
        <f>IF(J3537=1, 'adjustment factor'!$D$13, IF(J3537=-9,-999,IF(J3537="",-999,0)))</f>
        <v>-999</v>
      </c>
      <c r="AO3537" s="82" t="str">
        <f t="shared" si="558"/>
        <v>-999</v>
      </c>
      <c r="AP3537" s="82" t="str">
        <f t="shared" si="559"/>
        <v>MISSING</v>
      </c>
    </row>
    <row r="3538" spans="2:42">
      <c r="B3538" s="207"/>
      <c r="C3538" s="35">
        <v>3534</v>
      </c>
      <c r="D3538" s="161"/>
      <c r="E3538" s="161"/>
      <c r="F3538" s="161"/>
      <c r="G3538" s="161"/>
      <c r="H3538" s="161"/>
      <c r="I3538" s="161"/>
      <c r="J3538" s="161"/>
      <c r="K3538" s="161"/>
      <c r="L3538" s="161"/>
      <c r="M3538" s="161"/>
      <c r="N3538" s="171"/>
      <c r="O3538" s="171"/>
      <c r="P3538" s="171"/>
      <c r="Q3538" s="171"/>
      <c r="R3538" s="171"/>
      <c r="S3538" s="171"/>
      <c r="T3538" s="208" t="str">
        <f t="shared" si="550"/>
        <v>MISSING</v>
      </c>
      <c r="U3538" s="208" t="str">
        <f t="shared" si="551"/>
        <v>MISSING</v>
      </c>
      <c r="X3538" s="56">
        <f t="shared" si="552"/>
        <v>-99</v>
      </c>
      <c r="Y3538" s="56">
        <f t="shared" si="553"/>
        <v>-99</v>
      </c>
      <c r="Z3538" s="56">
        <f t="shared" si="554"/>
        <v>-99</v>
      </c>
      <c r="AA3538" s="56">
        <f t="shared" si="555"/>
        <v>-99</v>
      </c>
      <c r="AB3538" s="56">
        <f t="shared" si="556"/>
        <v>-99</v>
      </c>
      <c r="AC3538" s="56">
        <f t="shared" si="557"/>
        <v>-99</v>
      </c>
      <c r="AD3538" s="3"/>
      <c r="AE3538" s="82">
        <f>IF(D3538=1, 'adjustment factor'!$D$4, IF(D3538=-9,-999,IF(D3538="",-999,0)))</f>
        <v>-999</v>
      </c>
      <c r="AF3538" s="82">
        <f>IF(F3538=1, 'adjustment factor'!$D$5, IF(F3538=-9,-999,IF(F3538="",-999,0)))</f>
        <v>-999</v>
      </c>
      <c r="AG3538" s="82">
        <f>IF(E3538=1, 'adjustment factor'!$D$6, IF(E3538=-9,-999,IF(E3538="",-999,0)))</f>
        <v>-999</v>
      </c>
      <c r="AH3538" s="82">
        <f>IF(K3538&gt;=45,'adjustment factor'!$D$7,IF(K3538=-9,-1200,IF(K3538="",-1200,0)))</f>
        <v>-1200</v>
      </c>
      <c r="AI3538" s="82">
        <f>IF(L3538=1, 'adjustment factor'!$D$8, IF(L3538=-9,-999,IF(L3538="",-999,0)))</f>
        <v>-999</v>
      </c>
      <c r="AJ3538" s="82">
        <f>IF(AND(M3538&gt;=1,M3538&lt;=4),'adjustment factor'!$D$9,IF(M3538=-9,-999,IF(M3538=98,-999,IF(M3538=99,-999,IF(M3538="",-999,0)))))</f>
        <v>-999</v>
      </c>
      <c r="AK3538" s="82">
        <f>IF(H3538=1, 'adjustment factor'!$D$10, IF(H3538=-9,-999,IF(H3538="",-999,0)))</f>
        <v>-999</v>
      </c>
      <c r="AL3538" s="82">
        <f>IF(G3538=1, 'adjustment factor'!$D$11, IF(G3538=-9,-999,IF(G3538="",-999,0)))</f>
        <v>-999</v>
      </c>
      <c r="AM3538" s="82">
        <f>IF(I3538=1, 'adjustment factor'!$D$12, IF(I3538=-9,-999,IF(I3538="",-999,0)))</f>
        <v>-999</v>
      </c>
      <c r="AN3538" s="82">
        <f>IF(J3538=1, 'adjustment factor'!$D$13, IF(J3538=-9,-999,IF(J3538="",-999,0)))</f>
        <v>-999</v>
      </c>
      <c r="AO3538" s="82" t="str">
        <f t="shared" si="558"/>
        <v>-999</v>
      </c>
      <c r="AP3538" s="82" t="str">
        <f t="shared" si="559"/>
        <v>MISSING</v>
      </c>
    </row>
    <row r="3539" spans="2:42">
      <c r="B3539" s="207"/>
      <c r="C3539" s="35">
        <v>3535</v>
      </c>
      <c r="D3539" s="161"/>
      <c r="E3539" s="161"/>
      <c r="F3539" s="161"/>
      <c r="G3539" s="161"/>
      <c r="H3539" s="161"/>
      <c r="I3539" s="161"/>
      <c r="J3539" s="161"/>
      <c r="K3539" s="161"/>
      <c r="L3539" s="161"/>
      <c r="M3539" s="161"/>
      <c r="N3539" s="171"/>
      <c r="O3539" s="171"/>
      <c r="P3539" s="171"/>
      <c r="Q3539" s="171"/>
      <c r="R3539" s="171"/>
      <c r="S3539" s="171"/>
      <c r="T3539" s="208" t="str">
        <f t="shared" si="550"/>
        <v>MISSING</v>
      </c>
      <c r="U3539" s="208" t="str">
        <f t="shared" si="551"/>
        <v>MISSING</v>
      </c>
      <c r="X3539" s="56">
        <f t="shared" si="552"/>
        <v>-99</v>
      </c>
      <c r="Y3539" s="56">
        <f t="shared" si="553"/>
        <v>-99</v>
      </c>
      <c r="Z3539" s="56">
        <f t="shared" si="554"/>
        <v>-99</v>
      </c>
      <c r="AA3539" s="56">
        <f t="shared" si="555"/>
        <v>-99</v>
      </c>
      <c r="AB3539" s="56">
        <f t="shared" si="556"/>
        <v>-99</v>
      </c>
      <c r="AC3539" s="56">
        <f t="shared" si="557"/>
        <v>-99</v>
      </c>
      <c r="AD3539" s="3"/>
      <c r="AE3539" s="82">
        <f>IF(D3539=1, 'adjustment factor'!$D$4, IF(D3539=-9,-999,IF(D3539="",-999,0)))</f>
        <v>-999</v>
      </c>
      <c r="AF3539" s="82">
        <f>IF(F3539=1, 'adjustment factor'!$D$5, IF(F3539=-9,-999,IF(F3539="",-999,0)))</f>
        <v>-999</v>
      </c>
      <c r="AG3539" s="82">
        <f>IF(E3539=1, 'adjustment factor'!$D$6, IF(E3539=-9,-999,IF(E3539="",-999,0)))</f>
        <v>-999</v>
      </c>
      <c r="AH3539" s="82">
        <f>IF(K3539&gt;=45,'adjustment factor'!$D$7,IF(K3539=-9,-1200,IF(K3539="",-1200,0)))</f>
        <v>-1200</v>
      </c>
      <c r="AI3539" s="82">
        <f>IF(L3539=1, 'adjustment factor'!$D$8, IF(L3539=-9,-999,IF(L3539="",-999,0)))</f>
        <v>-999</v>
      </c>
      <c r="AJ3539" s="82">
        <f>IF(AND(M3539&gt;=1,M3539&lt;=4),'adjustment factor'!$D$9,IF(M3539=-9,-999,IF(M3539=98,-999,IF(M3539=99,-999,IF(M3539="",-999,0)))))</f>
        <v>-999</v>
      </c>
      <c r="AK3539" s="82">
        <f>IF(H3539=1, 'adjustment factor'!$D$10, IF(H3539=-9,-999,IF(H3539="",-999,0)))</f>
        <v>-999</v>
      </c>
      <c r="AL3539" s="82">
        <f>IF(G3539=1, 'adjustment factor'!$D$11, IF(G3539=-9,-999,IF(G3539="",-999,0)))</f>
        <v>-999</v>
      </c>
      <c r="AM3539" s="82">
        <f>IF(I3539=1, 'adjustment factor'!$D$12, IF(I3539=-9,-999,IF(I3539="",-999,0)))</f>
        <v>-999</v>
      </c>
      <c r="AN3539" s="82">
        <f>IF(J3539=1, 'adjustment factor'!$D$13, IF(J3539=-9,-999,IF(J3539="",-999,0)))</f>
        <v>-999</v>
      </c>
      <c r="AO3539" s="82" t="str">
        <f t="shared" si="558"/>
        <v>-999</v>
      </c>
      <c r="AP3539" s="82" t="str">
        <f t="shared" si="559"/>
        <v>MISSING</v>
      </c>
    </row>
    <row r="3540" spans="2:42">
      <c r="B3540" s="207"/>
      <c r="C3540" s="35">
        <v>3536</v>
      </c>
      <c r="D3540" s="161"/>
      <c r="E3540" s="161"/>
      <c r="F3540" s="161"/>
      <c r="G3540" s="161"/>
      <c r="H3540" s="161"/>
      <c r="I3540" s="161"/>
      <c r="J3540" s="161"/>
      <c r="K3540" s="161"/>
      <c r="L3540" s="161"/>
      <c r="M3540" s="161"/>
      <c r="N3540" s="171"/>
      <c r="O3540" s="171"/>
      <c r="P3540" s="171"/>
      <c r="Q3540" s="171"/>
      <c r="R3540" s="171"/>
      <c r="S3540" s="171"/>
      <c r="T3540" s="208" t="str">
        <f t="shared" si="550"/>
        <v>MISSING</v>
      </c>
      <c r="U3540" s="208" t="str">
        <f t="shared" si="551"/>
        <v>MISSING</v>
      </c>
      <c r="X3540" s="56">
        <f t="shared" si="552"/>
        <v>-99</v>
      </c>
      <c r="Y3540" s="56">
        <f t="shared" si="553"/>
        <v>-99</v>
      </c>
      <c r="Z3540" s="56">
        <f t="shared" si="554"/>
        <v>-99</v>
      </c>
      <c r="AA3540" s="56">
        <f t="shared" si="555"/>
        <v>-99</v>
      </c>
      <c r="AB3540" s="56">
        <f t="shared" si="556"/>
        <v>-99</v>
      </c>
      <c r="AC3540" s="56">
        <f t="shared" si="557"/>
        <v>-99</v>
      </c>
      <c r="AD3540" s="3"/>
      <c r="AE3540" s="82">
        <f>IF(D3540=1, 'adjustment factor'!$D$4, IF(D3540=-9,-999,IF(D3540="",-999,0)))</f>
        <v>-999</v>
      </c>
      <c r="AF3540" s="82">
        <f>IF(F3540=1, 'adjustment factor'!$D$5, IF(F3540=-9,-999,IF(F3540="",-999,0)))</f>
        <v>-999</v>
      </c>
      <c r="AG3540" s="82">
        <f>IF(E3540=1, 'adjustment factor'!$D$6, IF(E3540=-9,-999,IF(E3540="",-999,0)))</f>
        <v>-999</v>
      </c>
      <c r="AH3540" s="82">
        <f>IF(K3540&gt;=45,'adjustment factor'!$D$7,IF(K3540=-9,-1200,IF(K3540="",-1200,0)))</f>
        <v>-1200</v>
      </c>
      <c r="AI3540" s="82">
        <f>IF(L3540=1, 'adjustment factor'!$D$8, IF(L3540=-9,-999,IF(L3540="",-999,0)))</f>
        <v>-999</v>
      </c>
      <c r="AJ3540" s="82">
        <f>IF(AND(M3540&gt;=1,M3540&lt;=4),'adjustment factor'!$D$9,IF(M3540=-9,-999,IF(M3540=98,-999,IF(M3540=99,-999,IF(M3540="",-999,0)))))</f>
        <v>-999</v>
      </c>
      <c r="AK3540" s="82">
        <f>IF(H3540=1, 'adjustment factor'!$D$10, IF(H3540=-9,-999,IF(H3540="",-999,0)))</f>
        <v>-999</v>
      </c>
      <c r="AL3540" s="82">
        <f>IF(G3540=1, 'adjustment factor'!$D$11, IF(G3540=-9,-999,IF(G3540="",-999,0)))</f>
        <v>-999</v>
      </c>
      <c r="AM3540" s="82">
        <f>IF(I3540=1, 'adjustment factor'!$D$12, IF(I3540=-9,-999,IF(I3540="",-999,0)))</f>
        <v>-999</v>
      </c>
      <c r="AN3540" s="82">
        <f>IF(J3540=1, 'adjustment factor'!$D$13, IF(J3540=-9,-999,IF(J3540="",-999,0)))</f>
        <v>-999</v>
      </c>
      <c r="AO3540" s="82" t="str">
        <f t="shared" si="558"/>
        <v>-999</v>
      </c>
      <c r="AP3540" s="82" t="str">
        <f t="shared" si="559"/>
        <v>MISSING</v>
      </c>
    </row>
    <row r="3541" spans="2:42">
      <c r="B3541" s="207"/>
      <c r="C3541" s="35">
        <v>3537</v>
      </c>
      <c r="D3541" s="161"/>
      <c r="E3541" s="161"/>
      <c r="F3541" s="161"/>
      <c r="G3541" s="161"/>
      <c r="H3541" s="161"/>
      <c r="I3541" s="161"/>
      <c r="J3541" s="161"/>
      <c r="K3541" s="161"/>
      <c r="L3541" s="161"/>
      <c r="M3541" s="161"/>
      <c r="N3541" s="171"/>
      <c r="O3541" s="171"/>
      <c r="P3541" s="171"/>
      <c r="Q3541" s="171"/>
      <c r="R3541" s="171"/>
      <c r="S3541" s="171"/>
      <c r="T3541" s="208" t="str">
        <f t="shared" ref="T3541:T3604" si="560">IF(SUM(X3541:AC3541)&gt;-0.01, SUM(X3541:AC3541), "MISSING")</f>
        <v>MISSING</v>
      </c>
      <c r="U3541" s="208" t="str">
        <f t="shared" ref="U3541:U3604" si="561">IF(AP3541="MISSING","MISSING", 3.88+0.604*T3541+0.055*(T3541^2)-AP3541)</f>
        <v>MISSING</v>
      </c>
      <c r="X3541" s="56">
        <f t="shared" ref="X3541:X3604" si="562">IF(N3541&gt;0,((N3541-3)*-1),-99)</f>
        <v>-99</v>
      </c>
      <c r="Y3541" s="56">
        <f t="shared" ref="Y3541:Y3604" si="563">IF(O3541&gt;0,((O3541-3)*-1),-99)</f>
        <v>-99</v>
      </c>
      <c r="Z3541" s="56">
        <f t="shared" ref="Z3541:Z3604" si="564">IF(P3541&gt;0,((P3541-3)*-1),-99)</f>
        <v>-99</v>
      </c>
      <c r="AA3541" s="56">
        <f t="shared" ref="AA3541:AA3604" si="565">IF(Q3541&gt;0,((Q3541-3)*-1),-99)</f>
        <v>-99</v>
      </c>
      <c r="AB3541" s="56">
        <f t="shared" ref="AB3541:AB3604" si="566">IF(R3541&gt;0,((R3541-3)*-1),-99)</f>
        <v>-99</v>
      </c>
      <c r="AC3541" s="56">
        <f t="shared" ref="AC3541:AC3604" si="567">IF(S3541&gt;0,((S3541-3)*-1),-99)</f>
        <v>-99</v>
      </c>
      <c r="AD3541" s="3"/>
      <c r="AE3541" s="82">
        <f>IF(D3541=1, 'adjustment factor'!$D$4, IF(D3541=-9,-999,IF(D3541="",-999,0)))</f>
        <v>-999</v>
      </c>
      <c r="AF3541" s="82">
        <f>IF(F3541=1, 'adjustment factor'!$D$5, IF(F3541=-9,-999,IF(F3541="",-999,0)))</f>
        <v>-999</v>
      </c>
      <c r="AG3541" s="82">
        <f>IF(E3541=1, 'adjustment factor'!$D$6, IF(E3541=-9,-999,IF(E3541="",-999,0)))</f>
        <v>-999</v>
      </c>
      <c r="AH3541" s="82">
        <f>IF(K3541&gt;=45,'adjustment factor'!$D$7,IF(K3541=-9,-1200,IF(K3541="",-1200,0)))</f>
        <v>-1200</v>
      </c>
      <c r="AI3541" s="82">
        <f>IF(L3541=1, 'adjustment factor'!$D$8, IF(L3541=-9,-999,IF(L3541="",-999,0)))</f>
        <v>-999</v>
      </c>
      <c r="AJ3541" s="82">
        <f>IF(AND(M3541&gt;=1,M3541&lt;=4),'adjustment factor'!$D$9,IF(M3541=-9,-999,IF(M3541=98,-999,IF(M3541=99,-999,IF(M3541="",-999,0)))))</f>
        <v>-999</v>
      </c>
      <c r="AK3541" s="82">
        <f>IF(H3541=1, 'adjustment factor'!$D$10, IF(H3541=-9,-999,IF(H3541="",-999,0)))</f>
        <v>-999</v>
      </c>
      <c r="AL3541" s="82">
        <f>IF(G3541=1, 'adjustment factor'!$D$11, IF(G3541=-9,-999,IF(G3541="",-999,0)))</f>
        <v>-999</v>
      </c>
      <c r="AM3541" s="82">
        <f>IF(I3541=1, 'adjustment factor'!$D$12, IF(I3541=-9,-999,IF(I3541="",-999,0)))</f>
        <v>-999</v>
      </c>
      <c r="AN3541" s="82">
        <f>IF(J3541=1, 'adjustment factor'!$D$13, IF(J3541=-9,-999,IF(J3541="",-999,0)))</f>
        <v>-999</v>
      </c>
      <c r="AO3541" s="82" t="str">
        <f t="shared" ref="AO3541:AO3604" si="568">IF(-AE3541-AF3541-AG3541-AH3541+AI3541+AJ3541-AK3541-AL3541-AM3541-AN3541&lt;3, -AE3541-AF3541-AG3541-AH3541+AI3541+AJ3541-AK3541-AL3541-AM3541-AN3541, "-999")</f>
        <v>-999</v>
      </c>
      <c r="AP3541" s="82" t="str">
        <f t="shared" ref="AP3541:AP3604" si="569">IF(AND(SUM(AE3541:AN3541)&gt;-1, (SUM(X3541:AC3541)&gt;-1)), 14.353-AE3541-AF3541-AG3541-AH3541+AI3541+AJ3541-AK3541-AL3541-AM3541-AN3541, "MISSING")</f>
        <v>MISSING</v>
      </c>
    </row>
    <row r="3542" spans="2:42">
      <c r="B3542" s="207"/>
      <c r="C3542" s="35">
        <v>3538</v>
      </c>
      <c r="D3542" s="161"/>
      <c r="E3542" s="161"/>
      <c r="F3542" s="161"/>
      <c r="G3542" s="161"/>
      <c r="H3542" s="161"/>
      <c r="I3542" s="161"/>
      <c r="J3542" s="161"/>
      <c r="K3542" s="161"/>
      <c r="L3542" s="161"/>
      <c r="M3542" s="161"/>
      <c r="N3542" s="171"/>
      <c r="O3542" s="171"/>
      <c r="P3542" s="171"/>
      <c r="Q3542" s="171"/>
      <c r="R3542" s="171"/>
      <c r="S3542" s="171"/>
      <c r="T3542" s="208" t="str">
        <f t="shared" si="560"/>
        <v>MISSING</v>
      </c>
      <c r="U3542" s="208" t="str">
        <f t="shared" si="561"/>
        <v>MISSING</v>
      </c>
      <c r="X3542" s="56">
        <f t="shared" si="562"/>
        <v>-99</v>
      </c>
      <c r="Y3542" s="56">
        <f t="shared" si="563"/>
        <v>-99</v>
      </c>
      <c r="Z3542" s="56">
        <f t="shared" si="564"/>
        <v>-99</v>
      </c>
      <c r="AA3542" s="56">
        <f t="shared" si="565"/>
        <v>-99</v>
      </c>
      <c r="AB3542" s="56">
        <f t="shared" si="566"/>
        <v>-99</v>
      </c>
      <c r="AC3542" s="56">
        <f t="shared" si="567"/>
        <v>-99</v>
      </c>
      <c r="AD3542" s="3"/>
      <c r="AE3542" s="82">
        <f>IF(D3542=1, 'adjustment factor'!$D$4, IF(D3542=-9,-999,IF(D3542="",-999,0)))</f>
        <v>-999</v>
      </c>
      <c r="AF3542" s="82">
        <f>IF(F3542=1, 'adjustment factor'!$D$5, IF(F3542=-9,-999,IF(F3542="",-999,0)))</f>
        <v>-999</v>
      </c>
      <c r="AG3542" s="82">
        <f>IF(E3542=1, 'adjustment factor'!$D$6, IF(E3542=-9,-999,IF(E3542="",-999,0)))</f>
        <v>-999</v>
      </c>
      <c r="AH3542" s="82">
        <f>IF(K3542&gt;=45,'adjustment factor'!$D$7,IF(K3542=-9,-1200,IF(K3542="",-1200,0)))</f>
        <v>-1200</v>
      </c>
      <c r="AI3542" s="82">
        <f>IF(L3542=1, 'adjustment factor'!$D$8, IF(L3542=-9,-999,IF(L3542="",-999,0)))</f>
        <v>-999</v>
      </c>
      <c r="AJ3542" s="82">
        <f>IF(AND(M3542&gt;=1,M3542&lt;=4),'adjustment factor'!$D$9,IF(M3542=-9,-999,IF(M3542=98,-999,IF(M3542=99,-999,IF(M3542="",-999,0)))))</f>
        <v>-999</v>
      </c>
      <c r="AK3542" s="82">
        <f>IF(H3542=1, 'adjustment factor'!$D$10, IF(H3542=-9,-999,IF(H3542="",-999,0)))</f>
        <v>-999</v>
      </c>
      <c r="AL3542" s="82">
        <f>IF(G3542=1, 'adjustment factor'!$D$11, IF(G3542=-9,-999,IF(G3542="",-999,0)))</f>
        <v>-999</v>
      </c>
      <c r="AM3542" s="82">
        <f>IF(I3542=1, 'adjustment factor'!$D$12, IF(I3542=-9,-999,IF(I3542="",-999,0)))</f>
        <v>-999</v>
      </c>
      <c r="AN3542" s="82">
        <f>IF(J3542=1, 'adjustment factor'!$D$13, IF(J3542=-9,-999,IF(J3542="",-999,0)))</f>
        <v>-999</v>
      </c>
      <c r="AO3542" s="82" t="str">
        <f t="shared" si="568"/>
        <v>-999</v>
      </c>
      <c r="AP3542" s="82" t="str">
        <f t="shared" si="569"/>
        <v>MISSING</v>
      </c>
    </row>
    <row r="3543" spans="2:42">
      <c r="B3543" s="207"/>
      <c r="C3543" s="35">
        <v>3539</v>
      </c>
      <c r="D3543" s="161"/>
      <c r="E3543" s="161"/>
      <c r="F3543" s="161"/>
      <c r="G3543" s="161"/>
      <c r="H3543" s="161"/>
      <c r="I3543" s="161"/>
      <c r="J3543" s="161"/>
      <c r="K3543" s="161"/>
      <c r="L3543" s="161"/>
      <c r="M3543" s="161"/>
      <c r="N3543" s="171"/>
      <c r="O3543" s="171"/>
      <c r="P3543" s="171"/>
      <c r="Q3543" s="171"/>
      <c r="R3543" s="171"/>
      <c r="S3543" s="171"/>
      <c r="T3543" s="208" t="str">
        <f t="shared" si="560"/>
        <v>MISSING</v>
      </c>
      <c r="U3543" s="208" t="str">
        <f t="shared" si="561"/>
        <v>MISSING</v>
      </c>
      <c r="X3543" s="56">
        <f t="shared" si="562"/>
        <v>-99</v>
      </c>
      <c r="Y3543" s="56">
        <f t="shared" si="563"/>
        <v>-99</v>
      </c>
      <c r="Z3543" s="56">
        <f t="shared" si="564"/>
        <v>-99</v>
      </c>
      <c r="AA3543" s="56">
        <f t="shared" si="565"/>
        <v>-99</v>
      </c>
      <c r="AB3543" s="56">
        <f t="shared" si="566"/>
        <v>-99</v>
      </c>
      <c r="AC3543" s="56">
        <f t="shared" si="567"/>
        <v>-99</v>
      </c>
      <c r="AD3543" s="3"/>
      <c r="AE3543" s="82">
        <f>IF(D3543=1, 'adjustment factor'!$D$4, IF(D3543=-9,-999,IF(D3543="",-999,0)))</f>
        <v>-999</v>
      </c>
      <c r="AF3543" s="82">
        <f>IF(F3543=1, 'adjustment factor'!$D$5, IF(F3543=-9,-999,IF(F3543="",-999,0)))</f>
        <v>-999</v>
      </c>
      <c r="AG3543" s="82">
        <f>IF(E3543=1, 'adjustment factor'!$D$6, IF(E3543=-9,-999,IF(E3543="",-999,0)))</f>
        <v>-999</v>
      </c>
      <c r="AH3543" s="82">
        <f>IF(K3543&gt;=45,'adjustment factor'!$D$7,IF(K3543=-9,-1200,IF(K3543="",-1200,0)))</f>
        <v>-1200</v>
      </c>
      <c r="AI3543" s="82">
        <f>IF(L3543=1, 'adjustment factor'!$D$8, IF(L3543=-9,-999,IF(L3543="",-999,0)))</f>
        <v>-999</v>
      </c>
      <c r="AJ3543" s="82">
        <f>IF(AND(M3543&gt;=1,M3543&lt;=4),'adjustment factor'!$D$9,IF(M3543=-9,-999,IF(M3543=98,-999,IF(M3543=99,-999,IF(M3543="",-999,0)))))</f>
        <v>-999</v>
      </c>
      <c r="AK3543" s="82">
        <f>IF(H3543=1, 'adjustment factor'!$D$10, IF(H3543=-9,-999,IF(H3543="",-999,0)))</f>
        <v>-999</v>
      </c>
      <c r="AL3543" s="82">
        <f>IF(G3543=1, 'adjustment factor'!$D$11, IF(G3543=-9,-999,IF(G3543="",-999,0)))</f>
        <v>-999</v>
      </c>
      <c r="AM3543" s="82">
        <f>IF(I3543=1, 'adjustment factor'!$D$12, IF(I3543=-9,-999,IF(I3543="",-999,0)))</f>
        <v>-999</v>
      </c>
      <c r="AN3543" s="82">
        <f>IF(J3543=1, 'adjustment factor'!$D$13, IF(J3543=-9,-999,IF(J3543="",-999,0)))</f>
        <v>-999</v>
      </c>
      <c r="AO3543" s="82" t="str">
        <f t="shared" si="568"/>
        <v>-999</v>
      </c>
      <c r="AP3543" s="82" t="str">
        <f t="shared" si="569"/>
        <v>MISSING</v>
      </c>
    </row>
    <row r="3544" spans="2:42">
      <c r="B3544" s="207"/>
      <c r="C3544" s="35">
        <v>3540</v>
      </c>
      <c r="D3544" s="161"/>
      <c r="E3544" s="161"/>
      <c r="F3544" s="161"/>
      <c r="G3544" s="161"/>
      <c r="H3544" s="161"/>
      <c r="I3544" s="161"/>
      <c r="J3544" s="161"/>
      <c r="K3544" s="161"/>
      <c r="L3544" s="161"/>
      <c r="M3544" s="161"/>
      <c r="N3544" s="171"/>
      <c r="O3544" s="171"/>
      <c r="P3544" s="171"/>
      <c r="Q3544" s="171"/>
      <c r="R3544" s="171"/>
      <c r="S3544" s="171"/>
      <c r="T3544" s="208" t="str">
        <f t="shared" si="560"/>
        <v>MISSING</v>
      </c>
      <c r="U3544" s="208" t="str">
        <f t="shared" si="561"/>
        <v>MISSING</v>
      </c>
      <c r="X3544" s="56">
        <f t="shared" si="562"/>
        <v>-99</v>
      </c>
      <c r="Y3544" s="56">
        <f t="shared" si="563"/>
        <v>-99</v>
      </c>
      <c r="Z3544" s="56">
        <f t="shared" si="564"/>
        <v>-99</v>
      </c>
      <c r="AA3544" s="56">
        <f t="shared" si="565"/>
        <v>-99</v>
      </c>
      <c r="AB3544" s="56">
        <f t="shared" si="566"/>
        <v>-99</v>
      </c>
      <c r="AC3544" s="56">
        <f t="shared" si="567"/>
        <v>-99</v>
      </c>
      <c r="AD3544" s="3"/>
      <c r="AE3544" s="82">
        <f>IF(D3544=1, 'adjustment factor'!$D$4, IF(D3544=-9,-999,IF(D3544="",-999,0)))</f>
        <v>-999</v>
      </c>
      <c r="AF3544" s="82">
        <f>IF(F3544=1, 'adjustment factor'!$D$5, IF(F3544=-9,-999,IF(F3544="",-999,0)))</f>
        <v>-999</v>
      </c>
      <c r="AG3544" s="82">
        <f>IF(E3544=1, 'adjustment factor'!$D$6, IF(E3544=-9,-999,IF(E3544="",-999,0)))</f>
        <v>-999</v>
      </c>
      <c r="AH3544" s="82">
        <f>IF(K3544&gt;=45,'adjustment factor'!$D$7,IF(K3544=-9,-1200,IF(K3544="",-1200,0)))</f>
        <v>-1200</v>
      </c>
      <c r="AI3544" s="82">
        <f>IF(L3544=1, 'adjustment factor'!$D$8, IF(L3544=-9,-999,IF(L3544="",-999,0)))</f>
        <v>-999</v>
      </c>
      <c r="AJ3544" s="82">
        <f>IF(AND(M3544&gt;=1,M3544&lt;=4),'adjustment factor'!$D$9,IF(M3544=-9,-999,IF(M3544=98,-999,IF(M3544=99,-999,IF(M3544="",-999,0)))))</f>
        <v>-999</v>
      </c>
      <c r="AK3544" s="82">
        <f>IF(H3544=1, 'adjustment factor'!$D$10, IF(H3544=-9,-999,IF(H3544="",-999,0)))</f>
        <v>-999</v>
      </c>
      <c r="AL3544" s="82">
        <f>IF(G3544=1, 'adjustment factor'!$D$11, IF(G3544=-9,-999,IF(G3544="",-999,0)))</f>
        <v>-999</v>
      </c>
      <c r="AM3544" s="82">
        <f>IF(I3544=1, 'adjustment factor'!$D$12, IF(I3544=-9,-999,IF(I3544="",-999,0)))</f>
        <v>-999</v>
      </c>
      <c r="AN3544" s="82">
        <f>IF(J3544=1, 'adjustment factor'!$D$13, IF(J3544=-9,-999,IF(J3544="",-999,0)))</f>
        <v>-999</v>
      </c>
      <c r="AO3544" s="82" t="str">
        <f t="shared" si="568"/>
        <v>-999</v>
      </c>
      <c r="AP3544" s="82" t="str">
        <f t="shared" si="569"/>
        <v>MISSING</v>
      </c>
    </row>
    <row r="3545" spans="2:42">
      <c r="B3545" s="207"/>
      <c r="C3545" s="35">
        <v>3541</v>
      </c>
      <c r="D3545" s="161"/>
      <c r="E3545" s="161"/>
      <c r="F3545" s="161"/>
      <c r="G3545" s="161"/>
      <c r="H3545" s="161"/>
      <c r="I3545" s="161"/>
      <c r="J3545" s="161"/>
      <c r="K3545" s="161"/>
      <c r="L3545" s="161"/>
      <c r="M3545" s="161"/>
      <c r="N3545" s="171"/>
      <c r="O3545" s="171"/>
      <c r="P3545" s="171"/>
      <c r="Q3545" s="171"/>
      <c r="R3545" s="171"/>
      <c r="S3545" s="171"/>
      <c r="T3545" s="208" t="str">
        <f t="shared" si="560"/>
        <v>MISSING</v>
      </c>
      <c r="U3545" s="208" t="str">
        <f t="shared" si="561"/>
        <v>MISSING</v>
      </c>
      <c r="X3545" s="56">
        <f t="shared" si="562"/>
        <v>-99</v>
      </c>
      <c r="Y3545" s="56">
        <f t="shared" si="563"/>
        <v>-99</v>
      </c>
      <c r="Z3545" s="56">
        <f t="shared" si="564"/>
        <v>-99</v>
      </c>
      <c r="AA3545" s="56">
        <f t="shared" si="565"/>
        <v>-99</v>
      </c>
      <c r="AB3545" s="56">
        <f t="shared" si="566"/>
        <v>-99</v>
      </c>
      <c r="AC3545" s="56">
        <f t="shared" si="567"/>
        <v>-99</v>
      </c>
      <c r="AD3545" s="3"/>
      <c r="AE3545" s="82">
        <f>IF(D3545=1, 'adjustment factor'!$D$4, IF(D3545=-9,-999,IF(D3545="",-999,0)))</f>
        <v>-999</v>
      </c>
      <c r="AF3545" s="82">
        <f>IF(F3545=1, 'adjustment factor'!$D$5, IF(F3545=-9,-999,IF(F3545="",-999,0)))</f>
        <v>-999</v>
      </c>
      <c r="AG3545" s="82">
        <f>IF(E3545=1, 'adjustment factor'!$D$6, IF(E3545=-9,-999,IF(E3545="",-999,0)))</f>
        <v>-999</v>
      </c>
      <c r="AH3545" s="82">
        <f>IF(K3545&gt;=45,'adjustment factor'!$D$7,IF(K3545=-9,-1200,IF(K3545="",-1200,0)))</f>
        <v>-1200</v>
      </c>
      <c r="AI3545" s="82">
        <f>IF(L3545=1, 'adjustment factor'!$D$8, IF(L3545=-9,-999,IF(L3545="",-999,0)))</f>
        <v>-999</v>
      </c>
      <c r="AJ3545" s="82">
        <f>IF(AND(M3545&gt;=1,M3545&lt;=4),'adjustment factor'!$D$9,IF(M3545=-9,-999,IF(M3545=98,-999,IF(M3545=99,-999,IF(M3545="",-999,0)))))</f>
        <v>-999</v>
      </c>
      <c r="AK3545" s="82">
        <f>IF(H3545=1, 'adjustment factor'!$D$10, IF(H3545=-9,-999,IF(H3545="",-999,0)))</f>
        <v>-999</v>
      </c>
      <c r="AL3545" s="82">
        <f>IF(G3545=1, 'adjustment factor'!$D$11, IF(G3545=-9,-999,IF(G3545="",-999,0)))</f>
        <v>-999</v>
      </c>
      <c r="AM3545" s="82">
        <f>IF(I3545=1, 'adjustment factor'!$D$12, IF(I3545=-9,-999,IF(I3545="",-999,0)))</f>
        <v>-999</v>
      </c>
      <c r="AN3545" s="82">
        <f>IF(J3545=1, 'adjustment factor'!$D$13, IF(J3545=-9,-999,IF(J3545="",-999,0)))</f>
        <v>-999</v>
      </c>
      <c r="AO3545" s="82" t="str">
        <f t="shared" si="568"/>
        <v>-999</v>
      </c>
      <c r="AP3545" s="82" t="str">
        <f t="shared" si="569"/>
        <v>MISSING</v>
      </c>
    </row>
    <row r="3546" spans="2:42">
      <c r="B3546" s="207"/>
      <c r="C3546" s="35">
        <v>3542</v>
      </c>
      <c r="D3546" s="161"/>
      <c r="E3546" s="161"/>
      <c r="F3546" s="161"/>
      <c r="G3546" s="161"/>
      <c r="H3546" s="161"/>
      <c r="I3546" s="161"/>
      <c r="J3546" s="161"/>
      <c r="K3546" s="161"/>
      <c r="L3546" s="161"/>
      <c r="M3546" s="161"/>
      <c r="N3546" s="171"/>
      <c r="O3546" s="171"/>
      <c r="P3546" s="171"/>
      <c r="Q3546" s="171"/>
      <c r="R3546" s="171"/>
      <c r="S3546" s="171"/>
      <c r="T3546" s="208" t="str">
        <f t="shared" si="560"/>
        <v>MISSING</v>
      </c>
      <c r="U3546" s="208" t="str">
        <f t="shared" si="561"/>
        <v>MISSING</v>
      </c>
      <c r="X3546" s="56">
        <f t="shared" si="562"/>
        <v>-99</v>
      </c>
      <c r="Y3546" s="56">
        <f t="shared" si="563"/>
        <v>-99</v>
      </c>
      <c r="Z3546" s="56">
        <f t="shared" si="564"/>
        <v>-99</v>
      </c>
      <c r="AA3546" s="56">
        <f t="shared" si="565"/>
        <v>-99</v>
      </c>
      <c r="AB3546" s="56">
        <f t="shared" si="566"/>
        <v>-99</v>
      </c>
      <c r="AC3546" s="56">
        <f t="shared" si="567"/>
        <v>-99</v>
      </c>
      <c r="AD3546" s="3"/>
      <c r="AE3546" s="82">
        <f>IF(D3546=1, 'adjustment factor'!$D$4, IF(D3546=-9,-999,IF(D3546="",-999,0)))</f>
        <v>-999</v>
      </c>
      <c r="AF3546" s="82">
        <f>IF(F3546=1, 'adjustment factor'!$D$5, IF(F3546=-9,-999,IF(F3546="",-999,0)))</f>
        <v>-999</v>
      </c>
      <c r="AG3546" s="82">
        <f>IF(E3546=1, 'adjustment factor'!$D$6, IF(E3546=-9,-999,IF(E3546="",-999,0)))</f>
        <v>-999</v>
      </c>
      <c r="AH3546" s="82">
        <f>IF(K3546&gt;=45,'adjustment factor'!$D$7,IF(K3546=-9,-1200,IF(K3546="",-1200,0)))</f>
        <v>-1200</v>
      </c>
      <c r="AI3546" s="82">
        <f>IF(L3546=1, 'adjustment factor'!$D$8, IF(L3546=-9,-999,IF(L3546="",-999,0)))</f>
        <v>-999</v>
      </c>
      <c r="AJ3546" s="82">
        <f>IF(AND(M3546&gt;=1,M3546&lt;=4),'adjustment factor'!$D$9,IF(M3546=-9,-999,IF(M3546=98,-999,IF(M3546=99,-999,IF(M3546="",-999,0)))))</f>
        <v>-999</v>
      </c>
      <c r="AK3546" s="82">
        <f>IF(H3546=1, 'adjustment factor'!$D$10, IF(H3546=-9,-999,IF(H3546="",-999,0)))</f>
        <v>-999</v>
      </c>
      <c r="AL3546" s="82">
        <f>IF(G3546=1, 'adjustment factor'!$D$11, IF(G3546=-9,-999,IF(G3546="",-999,0)))</f>
        <v>-999</v>
      </c>
      <c r="AM3546" s="82">
        <f>IF(I3546=1, 'adjustment factor'!$D$12, IF(I3546=-9,-999,IF(I3546="",-999,0)))</f>
        <v>-999</v>
      </c>
      <c r="AN3546" s="82">
        <f>IF(J3546=1, 'adjustment factor'!$D$13, IF(J3546=-9,-999,IF(J3546="",-999,0)))</f>
        <v>-999</v>
      </c>
      <c r="AO3546" s="82" t="str">
        <f t="shared" si="568"/>
        <v>-999</v>
      </c>
      <c r="AP3546" s="82" t="str">
        <f t="shared" si="569"/>
        <v>MISSING</v>
      </c>
    </row>
    <row r="3547" spans="2:42">
      <c r="B3547" s="207"/>
      <c r="C3547" s="35">
        <v>3543</v>
      </c>
      <c r="D3547" s="161"/>
      <c r="E3547" s="161"/>
      <c r="F3547" s="161"/>
      <c r="G3547" s="161"/>
      <c r="H3547" s="161"/>
      <c r="I3547" s="161"/>
      <c r="J3547" s="161"/>
      <c r="K3547" s="161"/>
      <c r="L3547" s="161"/>
      <c r="M3547" s="161"/>
      <c r="N3547" s="171"/>
      <c r="O3547" s="171"/>
      <c r="P3547" s="171"/>
      <c r="Q3547" s="171"/>
      <c r="R3547" s="171"/>
      <c r="S3547" s="171"/>
      <c r="T3547" s="208" t="str">
        <f t="shared" si="560"/>
        <v>MISSING</v>
      </c>
      <c r="U3547" s="208" t="str">
        <f t="shared" si="561"/>
        <v>MISSING</v>
      </c>
      <c r="X3547" s="56">
        <f t="shared" si="562"/>
        <v>-99</v>
      </c>
      <c r="Y3547" s="56">
        <f t="shared" si="563"/>
        <v>-99</v>
      </c>
      <c r="Z3547" s="56">
        <f t="shared" si="564"/>
        <v>-99</v>
      </c>
      <c r="AA3547" s="56">
        <f t="shared" si="565"/>
        <v>-99</v>
      </c>
      <c r="AB3547" s="56">
        <f t="shared" si="566"/>
        <v>-99</v>
      </c>
      <c r="AC3547" s="56">
        <f t="shared" si="567"/>
        <v>-99</v>
      </c>
      <c r="AD3547" s="3"/>
      <c r="AE3547" s="82">
        <f>IF(D3547=1, 'adjustment factor'!$D$4, IF(D3547=-9,-999,IF(D3547="",-999,0)))</f>
        <v>-999</v>
      </c>
      <c r="AF3547" s="82">
        <f>IF(F3547=1, 'adjustment factor'!$D$5, IF(F3547=-9,-999,IF(F3547="",-999,0)))</f>
        <v>-999</v>
      </c>
      <c r="AG3547" s="82">
        <f>IF(E3547=1, 'adjustment factor'!$D$6, IF(E3547=-9,-999,IF(E3547="",-999,0)))</f>
        <v>-999</v>
      </c>
      <c r="AH3547" s="82">
        <f>IF(K3547&gt;=45,'adjustment factor'!$D$7,IF(K3547=-9,-1200,IF(K3547="",-1200,0)))</f>
        <v>-1200</v>
      </c>
      <c r="AI3547" s="82">
        <f>IF(L3547=1, 'adjustment factor'!$D$8, IF(L3547=-9,-999,IF(L3547="",-999,0)))</f>
        <v>-999</v>
      </c>
      <c r="AJ3547" s="82">
        <f>IF(AND(M3547&gt;=1,M3547&lt;=4),'adjustment factor'!$D$9,IF(M3547=-9,-999,IF(M3547=98,-999,IF(M3547=99,-999,IF(M3547="",-999,0)))))</f>
        <v>-999</v>
      </c>
      <c r="AK3547" s="82">
        <f>IF(H3547=1, 'adjustment factor'!$D$10, IF(H3547=-9,-999,IF(H3547="",-999,0)))</f>
        <v>-999</v>
      </c>
      <c r="AL3547" s="82">
        <f>IF(G3547=1, 'adjustment factor'!$D$11, IF(G3547=-9,-999,IF(G3547="",-999,0)))</f>
        <v>-999</v>
      </c>
      <c r="AM3547" s="82">
        <f>IF(I3547=1, 'adjustment factor'!$D$12, IF(I3547=-9,-999,IF(I3547="",-999,0)))</f>
        <v>-999</v>
      </c>
      <c r="AN3547" s="82">
        <f>IF(J3547=1, 'adjustment factor'!$D$13, IF(J3547=-9,-999,IF(J3547="",-999,0)))</f>
        <v>-999</v>
      </c>
      <c r="AO3547" s="82" t="str">
        <f t="shared" si="568"/>
        <v>-999</v>
      </c>
      <c r="AP3547" s="82" t="str">
        <f t="shared" si="569"/>
        <v>MISSING</v>
      </c>
    </row>
    <row r="3548" spans="2:42">
      <c r="B3548" s="207"/>
      <c r="C3548" s="35">
        <v>3544</v>
      </c>
      <c r="D3548" s="161"/>
      <c r="E3548" s="161"/>
      <c r="F3548" s="161"/>
      <c r="G3548" s="161"/>
      <c r="H3548" s="161"/>
      <c r="I3548" s="161"/>
      <c r="J3548" s="161"/>
      <c r="K3548" s="161"/>
      <c r="L3548" s="161"/>
      <c r="M3548" s="161"/>
      <c r="N3548" s="171"/>
      <c r="O3548" s="171"/>
      <c r="P3548" s="171"/>
      <c r="Q3548" s="171"/>
      <c r="R3548" s="171"/>
      <c r="S3548" s="171"/>
      <c r="T3548" s="208" t="str">
        <f t="shared" si="560"/>
        <v>MISSING</v>
      </c>
      <c r="U3548" s="208" t="str">
        <f t="shared" si="561"/>
        <v>MISSING</v>
      </c>
      <c r="X3548" s="56">
        <f t="shared" si="562"/>
        <v>-99</v>
      </c>
      <c r="Y3548" s="56">
        <f t="shared" si="563"/>
        <v>-99</v>
      </c>
      <c r="Z3548" s="56">
        <f t="shared" si="564"/>
        <v>-99</v>
      </c>
      <c r="AA3548" s="56">
        <f t="shared" si="565"/>
        <v>-99</v>
      </c>
      <c r="AB3548" s="56">
        <f t="shared" si="566"/>
        <v>-99</v>
      </c>
      <c r="AC3548" s="56">
        <f t="shared" si="567"/>
        <v>-99</v>
      </c>
      <c r="AD3548" s="3"/>
      <c r="AE3548" s="82">
        <f>IF(D3548=1, 'adjustment factor'!$D$4, IF(D3548=-9,-999,IF(D3548="",-999,0)))</f>
        <v>-999</v>
      </c>
      <c r="AF3548" s="82">
        <f>IF(F3548=1, 'adjustment factor'!$D$5, IF(F3548=-9,-999,IF(F3548="",-999,0)))</f>
        <v>-999</v>
      </c>
      <c r="AG3548" s="82">
        <f>IF(E3548=1, 'adjustment factor'!$D$6, IF(E3548=-9,-999,IF(E3548="",-999,0)))</f>
        <v>-999</v>
      </c>
      <c r="AH3548" s="82">
        <f>IF(K3548&gt;=45,'adjustment factor'!$D$7,IF(K3548=-9,-1200,IF(K3548="",-1200,0)))</f>
        <v>-1200</v>
      </c>
      <c r="AI3548" s="82">
        <f>IF(L3548=1, 'adjustment factor'!$D$8, IF(L3548=-9,-999,IF(L3548="",-999,0)))</f>
        <v>-999</v>
      </c>
      <c r="AJ3548" s="82">
        <f>IF(AND(M3548&gt;=1,M3548&lt;=4),'adjustment factor'!$D$9,IF(M3548=-9,-999,IF(M3548=98,-999,IF(M3548=99,-999,IF(M3548="",-999,0)))))</f>
        <v>-999</v>
      </c>
      <c r="AK3548" s="82">
        <f>IF(H3548=1, 'adjustment factor'!$D$10, IF(H3548=-9,-999,IF(H3548="",-999,0)))</f>
        <v>-999</v>
      </c>
      <c r="AL3548" s="82">
        <f>IF(G3548=1, 'adjustment factor'!$D$11, IF(G3548=-9,-999,IF(G3548="",-999,0)))</f>
        <v>-999</v>
      </c>
      <c r="AM3548" s="82">
        <f>IF(I3548=1, 'adjustment factor'!$D$12, IF(I3548=-9,-999,IF(I3548="",-999,0)))</f>
        <v>-999</v>
      </c>
      <c r="AN3548" s="82">
        <f>IF(J3548=1, 'adjustment factor'!$D$13, IF(J3548=-9,-999,IF(J3548="",-999,0)))</f>
        <v>-999</v>
      </c>
      <c r="AO3548" s="82" t="str">
        <f t="shared" si="568"/>
        <v>-999</v>
      </c>
      <c r="AP3548" s="82" t="str">
        <f t="shared" si="569"/>
        <v>MISSING</v>
      </c>
    </row>
    <row r="3549" spans="2:42">
      <c r="B3549" s="207"/>
      <c r="C3549" s="35">
        <v>3545</v>
      </c>
      <c r="D3549" s="161"/>
      <c r="E3549" s="161"/>
      <c r="F3549" s="161"/>
      <c r="G3549" s="161"/>
      <c r="H3549" s="161"/>
      <c r="I3549" s="161"/>
      <c r="J3549" s="161"/>
      <c r="K3549" s="161"/>
      <c r="L3549" s="161"/>
      <c r="M3549" s="161"/>
      <c r="N3549" s="171"/>
      <c r="O3549" s="171"/>
      <c r="P3549" s="171"/>
      <c r="Q3549" s="171"/>
      <c r="R3549" s="171"/>
      <c r="S3549" s="171"/>
      <c r="T3549" s="208" t="str">
        <f t="shared" si="560"/>
        <v>MISSING</v>
      </c>
      <c r="U3549" s="208" t="str">
        <f t="shared" si="561"/>
        <v>MISSING</v>
      </c>
      <c r="X3549" s="56">
        <f t="shared" si="562"/>
        <v>-99</v>
      </c>
      <c r="Y3549" s="56">
        <f t="shared" si="563"/>
        <v>-99</v>
      </c>
      <c r="Z3549" s="56">
        <f t="shared" si="564"/>
        <v>-99</v>
      </c>
      <c r="AA3549" s="56">
        <f t="shared" si="565"/>
        <v>-99</v>
      </c>
      <c r="AB3549" s="56">
        <f t="shared" si="566"/>
        <v>-99</v>
      </c>
      <c r="AC3549" s="56">
        <f t="shared" si="567"/>
        <v>-99</v>
      </c>
      <c r="AD3549" s="3"/>
      <c r="AE3549" s="82">
        <f>IF(D3549=1, 'adjustment factor'!$D$4, IF(D3549=-9,-999,IF(D3549="",-999,0)))</f>
        <v>-999</v>
      </c>
      <c r="AF3549" s="82">
        <f>IF(F3549=1, 'adjustment factor'!$D$5, IF(F3549=-9,-999,IF(F3549="",-999,0)))</f>
        <v>-999</v>
      </c>
      <c r="AG3549" s="82">
        <f>IF(E3549=1, 'adjustment factor'!$D$6, IF(E3549=-9,-999,IF(E3549="",-999,0)))</f>
        <v>-999</v>
      </c>
      <c r="AH3549" s="82">
        <f>IF(K3549&gt;=45,'adjustment factor'!$D$7,IF(K3549=-9,-1200,IF(K3549="",-1200,0)))</f>
        <v>-1200</v>
      </c>
      <c r="AI3549" s="82">
        <f>IF(L3549=1, 'adjustment factor'!$D$8, IF(L3549=-9,-999,IF(L3549="",-999,0)))</f>
        <v>-999</v>
      </c>
      <c r="AJ3549" s="82">
        <f>IF(AND(M3549&gt;=1,M3549&lt;=4),'adjustment factor'!$D$9,IF(M3549=-9,-999,IF(M3549=98,-999,IF(M3549=99,-999,IF(M3549="",-999,0)))))</f>
        <v>-999</v>
      </c>
      <c r="AK3549" s="82">
        <f>IF(H3549=1, 'adjustment factor'!$D$10, IF(H3549=-9,-999,IF(H3549="",-999,0)))</f>
        <v>-999</v>
      </c>
      <c r="AL3549" s="82">
        <f>IF(G3549=1, 'adjustment factor'!$D$11, IF(G3549=-9,-999,IF(G3549="",-999,0)))</f>
        <v>-999</v>
      </c>
      <c r="AM3549" s="82">
        <f>IF(I3549=1, 'adjustment factor'!$D$12, IF(I3549=-9,-999,IF(I3549="",-999,0)))</f>
        <v>-999</v>
      </c>
      <c r="AN3549" s="82">
        <f>IF(J3549=1, 'adjustment factor'!$D$13, IF(J3549=-9,-999,IF(J3549="",-999,0)))</f>
        <v>-999</v>
      </c>
      <c r="AO3549" s="82" t="str">
        <f t="shared" si="568"/>
        <v>-999</v>
      </c>
      <c r="AP3549" s="82" t="str">
        <f t="shared" si="569"/>
        <v>MISSING</v>
      </c>
    </row>
    <row r="3550" spans="2:42">
      <c r="B3550" s="207"/>
      <c r="C3550" s="35">
        <v>3546</v>
      </c>
      <c r="D3550" s="161"/>
      <c r="E3550" s="161"/>
      <c r="F3550" s="161"/>
      <c r="G3550" s="161"/>
      <c r="H3550" s="161"/>
      <c r="I3550" s="161"/>
      <c r="J3550" s="161"/>
      <c r="K3550" s="161"/>
      <c r="L3550" s="161"/>
      <c r="M3550" s="161"/>
      <c r="N3550" s="171"/>
      <c r="O3550" s="171"/>
      <c r="P3550" s="171"/>
      <c r="Q3550" s="171"/>
      <c r="R3550" s="171"/>
      <c r="S3550" s="171"/>
      <c r="T3550" s="208" t="str">
        <f t="shared" si="560"/>
        <v>MISSING</v>
      </c>
      <c r="U3550" s="208" t="str">
        <f t="shared" si="561"/>
        <v>MISSING</v>
      </c>
      <c r="X3550" s="56">
        <f t="shared" si="562"/>
        <v>-99</v>
      </c>
      <c r="Y3550" s="56">
        <f t="shared" si="563"/>
        <v>-99</v>
      </c>
      <c r="Z3550" s="56">
        <f t="shared" si="564"/>
        <v>-99</v>
      </c>
      <c r="AA3550" s="56">
        <f t="shared" si="565"/>
        <v>-99</v>
      </c>
      <c r="AB3550" s="56">
        <f t="shared" si="566"/>
        <v>-99</v>
      </c>
      <c r="AC3550" s="56">
        <f t="shared" si="567"/>
        <v>-99</v>
      </c>
      <c r="AD3550" s="3"/>
      <c r="AE3550" s="82">
        <f>IF(D3550=1, 'adjustment factor'!$D$4, IF(D3550=-9,-999,IF(D3550="",-999,0)))</f>
        <v>-999</v>
      </c>
      <c r="AF3550" s="82">
        <f>IF(F3550=1, 'adjustment factor'!$D$5, IF(F3550=-9,-999,IF(F3550="",-999,0)))</f>
        <v>-999</v>
      </c>
      <c r="AG3550" s="82">
        <f>IF(E3550=1, 'adjustment factor'!$D$6, IF(E3550=-9,-999,IF(E3550="",-999,0)))</f>
        <v>-999</v>
      </c>
      <c r="AH3550" s="82">
        <f>IF(K3550&gt;=45,'adjustment factor'!$D$7,IF(K3550=-9,-1200,IF(K3550="",-1200,0)))</f>
        <v>-1200</v>
      </c>
      <c r="AI3550" s="82">
        <f>IF(L3550=1, 'adjustment factor'!$D$8, IF(L3550=-9,-999,IF(L3550="",-999,0)))</f>
        <v>-999</v>
      </c>
      <c r="AJ3550" s="82">
        <f>IF(AND(M3550&gt;=1,M3550&lt;=4),'adjustment factor'!$D$9,IF(M3550=-9,-999,IF(M3550=98,-999,IF(M3550=99,-999,IF(M3550="",-999,0)))))</f>
        <v>-999</v>
      </c>
      <c r="AK3550" s="82">
        <f>IF(H3550=1, 'adjustment factor'!$D$10, IF(H3550=-9,-999,IF(H3550="",-999,0)))</f>
        <v>-999</v>
      </c>
      <c r="AL3550" s="82">
        <f>IF(G3550=1, 'adjustment factor'!$D$11, IF(G3550=-9,-999,IF(G3550="",-999,0)))</f>
        <v>-999</v>
      </c>
      <c r="AM3550" s="82">
        <f>IF(I3550=1, 'adjustment factor'!$D$12, IF(I3550=-9,-999,IF(I3550="",-999,0)))</f>
        <v>-999</v>
      </c>
      <c r="AN3550" s="82">
        <f>IF(J3550=1, 'adjustment factor'!$D$13, IF(J3550=-9,-999,IF(J3550="",-999,0)))</f>
        <v>-999</v>
      </c>
      <c r="AO3550" s="82" t="str">
        <f t="shared" si="568"/>
        <v>-999</v>
      </c>
      <c r="AP3550" s="82" t="str">
        <f t="shared" si="569"/>
        <v>MISSING</v>
      </c>
    </row>
    <row r="3551" spans="2:42">
      <c r="B3551" s="207"/>
      <c r="C3551" s="35">
        <v>3547</v>
      </c>
      <c r="D3551" s="161"/>
      <c r="E3551" s="161"/>
      <c r="F3551" s="161"/>
      <c r="G3551" s="161"/>
      <c r="H3551" s="161"/>
      <c r="I3551" s="161"/>
      <c r="J3551" s="161"/>
      <c r="K3551" s="161"/>
      <c r="L3551" s="161"/>
      <c r="M3551" s="161"/>
      <c r="N3551" s="171"/>
      <c r="O3551" s="171"/>
      <c r="P3551" s="171"/>
      <c r="Q3551" s="171"/>
      <c r="R3551" s="171"/>
      <c r="S3551" s="171"/>
      <c r="T3551" s="208" t="str">
        <f t="shared" si="560"/>
        <v>MISSING</v>
      </c>
      <c r="U3551" s="208" t="str">
        <f t="shared" si="561"/>
        <v>MISSING</v>
      </c>
      <c r="X3551" s="56">
        <f t="shared" si="562"/>
        <v>-99</v>
      </c>
      <c r="Y3551" s="56">
        <f t="shared" si="563"/>
        <v>-99</v>
      </c>
      <c r="Z3551" s="56">
        <f t="shared" si="564"/>
        <v>-99</v>
      </c>
      <c r="AA3551" s="56">
        <f t="shared" si="565"/>
        <v>-99</v>
      </c>
      <c r="AB3551" s="56">
        <f t="shared" si="566"/>
        <v>-99</v>
      </c>
      <c r="AC3551" s="56">
        <f t="shared" si="567"/>
        <v>-99</v>
      </c>
      <c r="AD3551" s="3"/>
      <c r="AE3551" s="82">
        <f>IF(D3551=1, 'adjustment factor'!$D$4, IF(D3551=-9,-999,IF(D3551="",-999,0)))</f>
        <v>-999</v>
      </c>
      <c r="AF3551" s="82">
        <f>IF(F3551=1, 'adjustment factor'!$D$5, IF(F3551=-9,-999,IF(F3551="",-999,0)))</f>
        <v>-999</v>
      </c>
      <c r="AG3551" s="82">
        <f>IF(E3551=1, 'adjustment factor'!$D$6, IF(E3551=-9,-999,IF(E3551="",-999,0)))</f>
        <v>-999</v>
      </c>
      <c r="AH3551" s="82">
        <f>IF(K3551&gt;=45,'adjustment factor'!$D$7,IF(K3551=-9,-1200,IF(K3551="",-1200,0)))</f>
        <v>-1200</v>
      </c>
      <c r="AI3551" s="82">
        <f>IF(L3551=1, 'adjustment factor'!$D$8, IF(L3551=-9,-999,IF(L3551="",-999,0)))</f>
        <v>-999</v>
      </c>
      <c r="AJ3551" s="82">
        <f>IF(AND(M3551&gt;=1,M3551&lt;=4),'adjustment factor'!$D$9,IF(M3551=-9,-999,IF(M3551=98,-999,IF(M3551=99,-999,IF(M3551="",-999,0)))))</f>
        <v>-999</v>
      </c>
      <c r="AK3551" s="82">
        <f>IF(H3551=1, 'adjustment factor'!$D$10, IF(H3551=-9,-999,IF(H3551="",-999,0)))</f>
        <v>-999</v>
      </c>
      <c r="AL3551" s="82">
        <f>IF(G3551=1, 'adjustment factor'!$D$11, IF(G3551=-9,-999,IF(G3551="",-999,0)))</f>
        <v>-999</v>
      </c>
      <c r="AM3551" s="82">
        <f>IF(I3551=1, 'adjustment factor'!$D$12, IF(I3551=-9,-999,IF(I3551="",-999,0)))</f>
        <v>-999</v>
      </c>
      <c r="AN3551" s="82">
        <f>IF(J3551=1, 'adjustment factor'!$D$13, IF(J3551=-9,-999,IF(J3551="",-999,0)))</f>
        <v>-999</v>
      </c>
      <c r="AO3551" s="82" t="str">
        <f t="shared" si="568"/>
        <v>-999</v>
      </c>
      <c r="AP3551" s="82" t="str">
        <f t="shared" si="569"/>
        <v>MISSING</v>
      </c>
    </row>
    <row r="3552" spans="2:42">
      <c r="B3552" s="207"/>
      <c r="C3552" s="35">
        <v>3548</v>
      </c>
      <c r="D3552" s="161"/>
      <c r="E3552" s="161"/>
      <c r="F3552" s="161"/>
      <c r="G3552" s="161"/>
      <c r="H3552" s="161"/>
      <c r="I3552" s="161"/>
      <c r="J3552" s="161"/>
      <c r="K3552" s="161"/>
      <c r="L3552" s="161"/>
      <c r="M3552" s="161"/>
      <c r="N3552" s="171"/>
      <c r="O3552" s="171"/>
      <c r="P3552" s="171"/>
      <c r="Q3552" s="171"/>
      <c r="R3552" s="171"/>
      <c r="S3552" s="171"/>
      <c r="T3552" s="208" t="str">
        <f t="shared" si="560"/>
        <v>MISSING</v>
      </c>
      <c r="U3552" s="208" t="str">
        <f t="shared" si="561"/>
        <v>MISSING</v>
      </c>
      <c r="X3552" s="56">
        <f t="shared" si="562"/>
        <v>-99</v>
      </c>
      <c r="Y3552" s="56">
        <f t="shared" si="563"/>
        <v>-99</v>
      </c>
      <c r="Z3552" s="56">
        <f t="shared" si="564"/>
        <v>-99</v>
      </c>
      <c r="AA3552" s="56">
        <f t="shared" si="565"/>
        <v>-99</v>
      </c>
      <c r="AB3552" s="56">
        <f t="shared" si="566"/>
        <v>-99</v>
      </c>
      <c r="AC3552" s="56">
        <f t="shared" si="567"/>
        <v>-99</v>
      </c>
      <c r="AD3552" s="3"/>
      <c r="AE3552" s="82">
        <f>IF(D3552=1, 'adjustment factor'!$D$4, IF(D3552=-9,-999,IF(D3552="",-999,0)))</f>
        <v>-999</v>
      </c>
      <c r="AF3552" s="82">
        <f>IF(F3552=1, 'adjustment factor'!$D$5, IF(F3552=-9,-999,IF(F3552="",-999,0)))</f>
        <v>-999</v>
      </c>
      <c r="AG3552" s="82">
        <f>IF(E3552=1, 'adjustment factor'!$D$6, IF(E3552=-9,-999,IF(E3552="",-999,0)))</f>
        <v>-999</v>
      </c>
      <c r="AH3552" s="82">
        <f>IF(K3552&gt;=45,'adjustment factor'!$D$7,IF(K3552=-9,-1200,IF(K3552="",-1200,0)))</f>
        <v>-1200</v>
      </c>
      <c r="AI3552" s="82">
        <f>IF(L3552=1, 'adjustment factor'!$D$8, IF(L3552=-9,-999,IF(L3552="",-999,0)))</f>
        <v>-999</v>
      </c>
      <c r="AJ3552" s="82">
        <f>IF(AND(M3552&gt;=1,M3552&lt;=4),'adjustment factor'!$D$9,IF(M3552=-9,-999,IF(M3552=98,-999,IF(M3552=99,-999,IF(M3552="",-999,0)))))</f>
        <v>-999</v>
      </c>
      <c r="AK3552" s="82">
        <f>IF(H3552=1, 'adjustment factor'!$D$10, IF(H3552=-9,-999,IF(H3552="",-999,0)))</f>
        <v>-999</v>
      </c>
      <c r="AL3552" s="82">
        <f>IF(G3552=1, 'adjustment factor'!$D$11, IF(G3552=-9,-999,IF(G3552="",-999,0)))</f>
        <v>-999</v>
      </c>
      <c r="AM3552" s="82">
        <f>IF(I3552=1, 'adjustment factor'!$D$12, IF(I3552=-9,-999,IF(I3552="",-999,0)))</f>
        <v>-999</v>
      </c>
      <c r="AN3552" s="82">
        <f>IF(J3552=1, 'adjustment factor'!$D$13, IF(J3552=-9,-999,IF(J3552="",-999,0)))</f>
        <v>-999</v>
      </c>
      <c r="AO3552" s="82" t="str">
        <f t="shared" si="568"/>
        <v>-999</v>
      </c>
      <c r="AP3552" s="82" t="str">
        <f t="shared" si="569"/>
        <v>MISSING</v>
      </c>
    </row>
    <row r="3553" spans="2:42">
      <c r="B3553" s="207"/>
      <c r="C3553" s="35">
        <v>3549</v>
      </c>
      <c r="D3553" s="161"/>
      <c r="E3553" s="161"/>
      <c r="F3553" s="161"/>
      <c r="G3553" s="161"/>
      <c r="H3553" s="161"/>
      <c r="I3553" s="161"/>
      <c r="J3553" s="161"/>
      <c r="K3553" s="161"/>
      <c r="L3553" s="161"/>
      <c r="M3553" s="161"/>
      <c r="N3553" s="171"/>
      <c r="O3553" s="171"/>
      <c r="P3553" s="171"/>
      <c r="Q3553" s="171"/>
      <c r="R3553" s="171"/>
      <c r="S3553" s="171"/>
      <c r="T3553" s="208" t="str">
        <f t="shared" si="560"/>
        <v>MISSING</v>
      </c>
      <c r="U3553" s="208" t="str">
        <f t="shared" si="561"/>
        <v>MISSING</v>
      </c>
      <c r="X3553" s="56">
        <f t="shared" si="562"/>
        <v>-99</v>
      </c>
      <c r="Y3553" s="56">
        <f t="shared" si="563"/>
        <v>-99</v>
      </c>
      <c r="Z3553" s="56">
        <f t="shared" si="564"/>
        <v>-99</v>
      </c>
      <c r="AA3553" s="56">
        <f t="shared" si="565"/>
        <v>-99</v>
      </c>
      <c r="AB3553" s="56">
        <f t="shared" si="566"/>
        <v>-99</v>
      </c>
      <c r="AC3553" s="56">
        <f t="shared" si="567"/>
        <v>-99</v>
      </c>
      <c r="AD3553" s="3"/>
      <c r="AE3553" s="82">
        <f>IF(D3553=1, 'adjustment factor'!$D$4, IF(D3553=-9,-999,IF(D3553="",-999,0)))</f>
        <v>-999</v>
      </c>
      <c r="AF3553" s="82">
        <f>IF(F3553=1, 'adjustment factor'!$D$5, IF(F3553=-9,-999,IF(F3553="",-999,0)))</f>
        <v>-999</v>
      </c>
      <c r="AG3553" s="82">
        <f>IF(E3553=1, 'adjustment factor'!$D$6, IF(E3553=-9,-999,IF(E3553="",-999,0)))</f>
        <v>-999</v>
      </c>
      <c r="AH3553" s="82">
        <f>IF(K3553&gt;=45,'adjustment factor'!$D$7,IF(K3553=-9,-1200,IF(K3553="",-1200,0)))</f>
        <v>-1200</v>
      </c>
      <c r="AI3553" s="82">
        <f>IF(L3553=1, 'adjustment factor'!$D$8, IF(L3553=-9,-999,IF(L3553="",-999,0)))</f>
        <v>-999</v>
      </c>
      <c r="AJ3553" s="82">
        <f>IF(AND(M3553&gt;=1,M3553&lt;=4),'adjustment factor'!$D$9,IF(M3553=-9,-999,IF(M3553=98,-999,IF(M3553=99,-999,IF(M3553="",-999,0)))))</f>
        <v>-999</v>
      </c>
      <c r="AK3553" s="82">
        <f>IF(H3553=1, 'adjustment factor'!$D$10, IF(H3553=-9,-999,IF(H3553="",-999,0)))</f>
        <v>-999</v>
      </c>
      <c r="AL3553" s="82">
        <f>IF(G3553=1, 'adjustment factor'!$D$11, IF(G3553=-9,-999,IF(G3553="",-999,0)))</f>
        <v>-999</v>
      </c>
      <c r="AM3553" s="82">
        <f>IF(I3553=1, 'adjustment factor'!$D$12, IF(I3553=-9,-999,IF(I3553="",-999,0)))</f>
        <v>-999</v>
      </c>
      <c r="AN3553" s="82">
        <f>IF(J3553=1, 'adjustment factor'!$D$13, IF(J3553=-9,-999,IF(J3553="",-999,0)))</f>
        <v>-999</v>
      </c>
      <c r="AO3553" s="82" t="str">
        <f t="shared" si="568"/>
        <v>-999</v>
      </c>
      <c r="AP3553" s="82" t="str">
        <f t="shared" si="569"/>
        <v>MISSING</v>
      </c>
    </row>
    <row r="3554" spans="2:42">
      <c r="B3554" s="207"/>
      <c r="C3554" s="35">
        <v>3550</v>
      </c>
      <c r="D3554" s="161"/>
      <c r="E3554" s="161"/>
      <c r="F3554" s="161"/>
      <c r="G3554" s="161"/>
      <c r="H3554" s="161"/>
      <c r="I3554" s="161"/>
      <c r="J3554" s="161"/>
      <c r="K3554" s="161"/>
      <c r="L3554" s="161"/>
      <c r="M3554" s="161"/>
      <c r="N3554" s="171"/>
      <c r="O3554" s="171"/>
      <c r="P3554" s="171"/>
      <c r="Q3554" s="171"/>
      <c r="R3554" s="171"/>
      <c r="S3554" s="171"/>
      <c r="T3554" s="208" t="str">
        <f t="shared" si="560"/>
        <v>MISSING</v>
      </c>
      <c r="U3554" s="208" t="str">
        <f t="shared" si="561"/>
        <v>MISSING</v>
      </c>
      <c r="X3554" s="56">
        <f t="shared" si="562"/>
        <v>-99</v>
      </c>
      <c r="Y3554" s="56">
        <f t="shared" si="563"/>
        <v>-99</v>
      </c>
      <c r="Z3554" s="56">
        <f t="shared" si="564"/>
        <v>-99</v>
      </c>
      <c r="AA3554" s="56">
        <f t="shared" si="565"/>
        <v>-99</v>
      </c>
      <c r="AB3554" s="56">
        <f t="shared" si="566"/>
        <v>-99</v>
      </c>
      <c r="AC3554" s="56">
        <f t="shared" si="567"/>
        <v>-99</v>
      </c>
      <c r="AD3554" s="3"/>
      <c r="AE3554" s="82">
        <f>IF(D3554=1, 'adjustment factor'!$D$4, IF(D3554=-9,-999,IF(D3554="",-999,0)))</f>
        <v>-999</v>
      </c>
      <c r="AF3554" s="82">
        <f>IF(F3554=1, 'adjustment factor'!$D$5, IF(F3554=-9,-999,IF(F3554="",-999,0)))</f>
        <v>-999</v>
      </c>
      <c r="AG3554" s="82">
        <f>IF(E3554=1, 'adjustment factor'!$D$6, IF(E3554=-9,-999,IF(E3554="",-999,0)))</f>
        <v>-999</v>
      </c>
      <c r="AH3554" s="82">
        <f>IF(K3554&gt;=45,'adjustment factor'!$D$7,IF(K3554=-9,-1200,IF(K3554="",-1200,0)))</f>
        <v>-1200</v>
      </c>
      <c r="AI3554" s="82">
        <f>IF(L3554=1, 'adjustment factor'!$D$8, IF(L3554=-9,-999,IF(L3554="",-999,0)))</f>
        <v>-999</v>
      </c>
      <c r="AJ3554" s="82">
        <f>IF(AND(M3554&gt;=1,M3554&lt;=4),'adjustment factor'!$D$9,IF(M3554=-9,-999,IF(M3554=98,-999,IF(M3554=99,-999,IF(M3554="",-999,0)))))</f>
        <v>-999</v>
      </c>
      <c r="AK3554" s="82">
        <f>IF(H3554=1, 'adjustment factor'!$D$10, IF(H3554=-9,-999,IF(H3554="",-999,0)))</f>
        <v>-999</v>
      </c>
      <c r="AL3554" s="82">
        <f>IF(G3554=1, 'adjustment factor'!$D$11, IF(G3554=-9,-999,IF(G3554="",-999,0)))</f>
        <v>-999</v>
      </c>
      <c r="AM3554" s="82">
        <f>IF(I3554=1, 'adjustment factor'!$D$12, IF(I3554=-9,-999,IF(I3554="",-999,0)))</f>
        <v>-999</v>
      </c>
      <c r="AN3554" s="82">
        <f>IF(J3554=1, 'adjustment factor'!$D$13, IF(J3554=-9,-999,IF(J3554="",-999,0)))</f>
        <v>-999</v>
      </c>
      <c r="AO3554" s="82" t="str">
        <f t="shared" si="568"/>
        <v>-999</v>
      </c>
      <c r="AP3554" s="82" t="str">
        <f t="shared" si="569"/>
        <v>MISSING</v>
      </c>
    </row>
    <row r="3555" spans="2:42">
      <c r="B3555" s="207"/>
      <c r="C3555" s="35">
        <v>3551</v>
      </c>
      <c r="D3555" s="161"/>
      <c r="E3555" s="161"/>
      <c r="F3555" s="161"/>
      <c r="G3555" s="161"/>
      <c r="H3555" s="161"/>
      <c r="I3555" s="161"/>
      <c r="J3555" s="161"/>
      <c r="K3555" s="161"/>
      <c r="L3555" s="161"/>
      <c r="M3555" s="161"/>
      <c r="N3555" s="171"/>
      <c r="O3555" s="171"/>
      <c r="P3555" s="171"/>
      <c r="Q3555" s="171"/>
      <c r="R3555" s="171"/>
      <c r="S3555" s="171"/>
      <c r="T3555" s="208" t="str">
        <f t="shared" si="560"/>
        <v>MISSING</v>
      </c>
      <c r="U3555" s="208" t="str">
        <f t="shared" si="561"/>
        <v>MISSING</v>
      </c>
      <c r="X3555" s="56">
        <f t="shared" si="562"/>
        <v>-99</v>
      </c>
      <c r="Y3555" s="56">
        <f t="shared" si="563"/>
        <v>-99</v>
      </c>
      <c r="Z3555" s="56">
        <f t="shared" si="564"/>
        <v>-99</v>
      </c>
      <c r="AA3555" s="56">
        <f t="shared" si="565"/>
        <v>-99</v>
      </c>
      <c r="AB3555" s="56">
        <f t="shared" si="566"/>
        <v>-99</v>
      </c>
      <c r="AC3555" s="56">
        <f t="shared" si="567"/>
        <v>-99</v>
      </c>
      <c r="AD3555" s="3"/>
      <c r="AE3555" s="82">
        <f>IF(D3555=1, 'adjustment factor'!$D$4, IF(D3555=-9,-999,IF(D3555="",-999,0)))</f>
        <v>-999</v>
      </c>
      <c r="AF3555" s="82">
        <f>IF(F3555=1, 'adjustment factor'!$D$5, IF(F3555=-9,-999,IF(F3555="",-999,0)))</f>
        <v>-999</v>
      </c>
      <c r="AG3555" s="82">
        <f>IF(E3555=1, 'adjustment factor'!$D$6, IF(E3555=-9,-999,IF(E3555="",-999,0)))</f>
        <v>-999</v>
      </c>
      <c r="AH3555" s="82">
        <f>IF(K3555&gt;=45,'adjustment factor'!$D$7,IF(K3555=-9,-1200,IF(K3555="",-1200,0)))</f>
        <v>-1200</v>
      </c>
      <c r="AI3555" s="82">
        <f>IF(L3555=1, 'adjustment factor'!$D$8, IF(L3555=-9,-999,IF(L3555="",-999,0)))</f>
        <v>-999</v>
      </c>
      <c r="AJ3555" s="82">
        <f>IF(AND(M3555&gt;=1,M3555&lt;=4),'adjustment factor'!$D$9,IF(M3555=-9,-999,IF(M3555=98,-999,IF(M3555=99,-999,IF(M3555="",-999,0)))))</f>
        <v>-999</v>
      </c>
      <c r="AK3555" s="82">
        <f>IF(H3555=1, 'adjustment factor'!$D$10, IF(H3555=-9,-999,IF(H3555="",-999,0)))</f>
        <v>-999</v>
      </c>
      <c r="AL3555" s="82">
        <f>IF(G3555=1, 'adjustment factor'!$D$11, IF(G3555=-9,-999,IF(G3555="",-999,0)))</f>
        <v>-999</v>
      </c>
      <c r="AM3555" s="82">
        <f>IF(I3555=1, 'adjustment factor'!$D$12, IF(I3555=-9,-999,IF(I3555="",-999,0)))</f>
        <v>-999</v>
      </c>
      <c r="AN3555" s="82">
        <f>IF(J3555=1, 'adjustment factor'!$D$13, IF(J3555=-9,-999,IF(J3555="",-999,0)))</f>
        <v>-999</v>
      </c>
      <c r="AO3555" s="82" t="str">
        <f t="shared" si="568"/>
        <v>-999</v>
      </c>
      <c r="AP3555" s="82" t="str">
        <f t="shared" si="569"/>
        <v>MISSING</v>
      </c>
    </row>
    <row r="3556" spans="2:42">
      <c r="B3556" s="207"/>
      <c r="C3556" s="35">
        <v>3552</v>
      </c>
      <c r="D3556" s="161"/>
      <c r="E3556" s="161"/>
      <c r="F3556" s="161"/>
      <c r="G3556" s="161"/>
      <c r="H3556" s="161"/>
      <c r="I3556" s="161"/>
      <c r="J3556" s="161"/>
      <c r="K3556" s="161"/>
      <c r="L3556" s="161"/>
      <c r="M3556" s="161"/>
      <c r="N3556" s="171"/>
      <c r="O3556" s="171"/>
      <c r="P3556" s="171"/>
      <c r="Q3556" s="171"/>
      <c r="R3556" s="171"/>
      <c r="S3556" s="171"/>
      <c r="T3556" s="208" t="str">
        <f t="shared" si="560"/>
        <v>MISSING</v>
      </c>
      <c r="U3556" s="208" t="str">
        <f t="shared" si="561"/>
        <v>MISSING</v>
      </c>
      <c r="X3556" s="56">
        <f t="shared" si="562"/>
        <v>-99</v>
      </c>
      <c r="Y3556" s="56">
        <f t="shared" si="563"/>
        <v>-99</v>
      </c>
      <c r="Z3556" s="56">
        <f t="shared" si="564"/>
        <v>-99</v>
      </c>
      <c r="AA3556" s="56">
        <f t="shared" si="565"/>
        <v>-99</v>
      </c>
      <c r="AB3556" s="56">
        <f t="shared" si="566"/>
        <v>-99</v>
      </c>
      <c r="AC3556" s="56">
        <f t="shared" si="567"/>
        <v>-99</v>
      </c>
      <c r="AD3556" s="3"/>
      <c r="AE3556" s="82">
        <f>IF(D3556=1, 'adjustment factor'!$D$4, IF(D3556=-9,-999,IF(D3556="",-999,0)))</f>
        <v>-999</v>
      </c>
      <c r="AF3556" s="82">
        <f>IF(F3556=1, 'adjustment factor'!$D$5, IF(F3556=-9,-999,IF(F3556="",-999,0)))</f>
        <v>-999</v>
      </c>
      <c r="AG3556" s="82">
        <f>IF(E3556=1, 'adjustment factor'!$D$6, IF(E3556=-9,-999,IF(E3556="",-999,0)))</f>
        <v>-999</v>
      </c>
      <c r="AH3556" s="82">
        <f>IF(K3556&gt;=45,'adjustment factor'!$D$7,IF(K3556=-9,-1200,IF(K3556="",-1200,0)))</f>
        <v>-1200</v>
      </c>
      <c r="AI3556" s="82">
        <f>IF(L3556=1, 'adjustment factor'!$D$8, IF(L3556=-9,-999,IF(L3556="",-999,0)))</f>
        <v>-999</v>
      </c>
      <c r="AJ3556" s="82">
        <f>IF(AND(M3556&gt;=1,M3556&lt;=4),'adjustment factor'!$D$9,IF(M3556=-9,-999,IF(M3556=98,-999,IF(M3556=99,-999,IF(M3556="",-999,0)))))</f>
        <v>-999</v>
      </c>
      <c r="AK3556" s="82">
        <f>IF(H3556=1, 'adjustment factor'!$D$10, IF(H3556=-9,-999,IF(H3556="",-999,0)))</f>
        <v>-999</v>
      </c>
      <c r="AL3556" s="82">
        <f>IF(G3556=1, 'adjustment factor'!$D$11, IF(G3556=-9,-999,IF(G3556="",-999,0)))</f>
        <v>-999</v>
      </c>
      <c r="AM3556" s="82">
        <f>IF(I3556=1, 'adjustment factor'!$D$12, IF(I3556=-9,-999,IF(I3556="",-999,0)))</f>
        <v>-999</v>
      </c>
      <c r="AN3556" s="82">
        <f>IF(J3556=1, 'adjustment factor'!$D$13, IF(J3556=-9,-999,IF(J3556="",-999,0)))</f>
        <v>-999</v>
      </c>
      <c r="AO3556" s="82" t="str">
        <f t="shared" si="568"/>
        <v>-999</v>
      </c>
      <c r="AP3556" s="82" t="str">
        <f t="shared" si="569"/>
        <v>MISSING</v>
      </c>
    </row>
    <row r="3557" spans="2:42">
      <c r="B3557" s="207"/>
      <c r="C3557" s="35">
        <v>3553</v>
      </c>
      <c r="D3557" s="161"/>
      <c r="E3557" s="161"/>
      <c r="F3557" s="161"/>
      <c r="G3557" s="161"/>
      <c r="H3557" s="161"/>
      <c r="I3557" s="161"/>
      <c r="J3557" s="161"/>
      <c r="K3557" s="161"/>
      <c r="L3557" s="161"/>
      <c r="M3557" s="161"/>
      <c r="N3557" s="171"/>
      <c r="O3557" s="171"/>
      <c r="P3557" s="171"/>
      <c r="Q3557" s="171"/>
      <c r="R3557" s="171"/>
      <c r="S3557" s="171"/>
      <c r="T3557" s="208" t="str">
        <f t="shared" si="560"/>
        <v>MISSING</v>
      </c>
      <c r="U3557" s="208" t="str">
        <f t="shared" si="561"/>
        <v>MISSING</v>
      </c>
      <c r="X3557" s="56">
        <f t="shared" si="562"/>
        <v>-99</v>
      </c>
      <c r="Y3557" s="56">
        <f t="shared" si="563"/>
        <v>-99</v>
      </c>
      <c r="Z3557" s="56">
        <f t="shared" si="564"/>
        <v>-99</v>
      </c>
      <c r="AA3557" s="56">
        <f t="shared" si="565"/>
        <v>-99</v>
      </c>
      <c r="AB3557" s="56">
        <f t="shared" si="566"/>
        <v>-99</v>
      </c>
      <c r="AC3557" s="56">
        <f t="shared" si="567"/>
        <v>-99</v>
      </c>
      <c r="AD3557" s="3"/>
      <c r="AE3557" s="82">
        <f>IF(D3557=1, 'adjustment factor'!$D$4, IF(D3557=-9,-999,IF(D3557="",-999,0)))</f>
        <v>-999</v>
      </c>
      <c r="AF3557" s="82">
        <f>IF(F3557=1, 'adjustment factor'!$D$5, IF(F3557=-9,-999,IF(F3557="",-999,0)))</f>
        <v>-999</v>
      </c>
      <c r="AG3557" s="82">
        <f>IF(E3557=1, 'adjustment factor'!$D$6, IF(E3557=-9,-999,IF(E3557="",-999,0)))</f>
        <v>-999</v>
      </c>
      <c r="AH3557" s="82">
        <f>IF(K3557&gt;=45,'adjustment factor'!$D$7,IF(K3557=-9,-1200,IF(K3557="",-1200,0)))</f>
        <v>-1200</v>
      </c>
      <c r="AI3557" s="82">
        <f>IF(L3557=1, 'adjustment factor'!$D$8, IF(L3557=-9,-999,IF(L3557="",-999,0)))</f>
        <v>-999</v>
      </c>
      <c r="AJ3557" s="82">
        <f>IF(AND(M3557&gt;=1,M3557&lt;=4),'adjustment factor'!$D$9,IF(M3557=-9,-999,IF(M3557=98,-999,IF(M3557=99,-999,IF(M3557="",-999,0)))))</f>
        <v>-999</v>
      </c>
      <c r="AK3557" s="82">
        <f>IF(H3557=1, 'adjustment factor'!$D$10, IF(H3557=-9,-999,IF(H3557="",-999,0)))</f>
        <v>-999</v>
      </c>
      <c r="AL3557" s="82">
        <f>IF(G3557=1, 'adjustment factor'!$D$11, IF(G3557=-9,-999,IF(G3557="",-999,0)))</f>
        <v>-999</v>
      </c>
      <c r="AM3557" s="82">
        <f>IF(I3557=1, 'adjustment factor'!$D$12, IF(I3557=-9,-999,IF(I3557="",-999,0)))</f>
        <v>-999</v>
      </c>
      <c r="AN3557" s="82">
        <f>IF(J3557=1, 'adjustment factor'!$D$13, IF(J3557=-9,-999,IF(J3557="",-999,0)))</f>
        <v>-999</v>
      </c>
      <c r="AO3557" s="82" t="str">
        <f t="shared" si="568"/>
        <v>-999</v>
      </c>
      <c r="AP3557" s="82" t="str">
        <f t="shared" si="569"/>
        <v>MISSING</v>
      </c>
    </row>
    <row r="3558" spans="2:42">
      <c r="B3558" s="207"/>
      <c r="C3558" s="35">
        <v>3554</v>
      </c>
      <c r="D3558" s="161"/>
      <c r="E3558" s="161"/>
      <c r="F3558" s="161"/>
      <c r="G3558" s="161"/>
      <c r="H3558" s="161"/>
      <c r="I3558" s="161"/>
      <c r="J3558" s="161"/>
      <c r="K3558" s="161"/>
      <c r="L3558" s="161"/>
      <c r="M3558" s="161"/>
      <c r="N3558" s="171"/>
      <c r="O3558" s="171"/>
      <c r="P3558" s="171"/>
      <c r="Q3558" s="171"/>
      <c r="R3558" s="171"/>
      <c r="S3558" s="171"/>
      <c r="T3558" s="208" t="str">
        <f t="shared" si="560"/>
        <v>MISSING</v>
      </c>
      <c r="U3558" s="208" t="str">
        <f t="shared" si="561"/>
        <v>MISSING</v>
      </c>
      <c r="X3558" s="56">
        <f t="shared" si="562"/>
        <v>-99</v>
      </c>
      <c r="Y3558" s="56">
        <f t="shared" si="563"/>
        <v>-99</v>
      </c>
      <c r="Z3558" s="56">
        <f t="shared" si="564"/>
        <v>-99</v>
      </c>
      <c r="AA3558" s="56">
        <f t="shared" si="565"/>
        <v>-99</v>
      </c>
      <c r="AB3558" s="56">
        <f t="shared" si="566"/>
        <v>-99</v>
      </c>
      <c r="AC3558" s="56">
        <f t="shared" si="567"/>
        <v>-99</v>
      </c>
      <c r="AD3558" s="3"/>
      <c r="AE3558" s="82">
        <f>IF(D3558=1, 'adjustment factor'!$D$4, IF(D3558=-9,-999,IF(D3558="",-999,0)))</f>
        <v>-999</v>
      </c>
      <c r="AF3558" s="82">
        <f>IF(F3558=1, 'adjustment factor'!$D$5, IF(F3558=-9,-999,IF(F3558="",-999,0)))</f>
        <v>-999</v>
      </c>
      <c r="AG3558" s="82">
        <f>IF(E3558=1, 'adjustment factor'!$D$6, IF(E3558=-9,-999,IF(E3558="",-999,0)))</f>
        <v>-999</v>
      </c>
      <c r="AH3558" s="82">
        <f>IF(K3558&gt;=45,'adjustment factor'!$D$7,IF(K3558=-9,-1200,IF(K3558="",-1200,0)))</f>
        <v>-1200</v>
      </c>
      <c r="AI3558" s="82">
        <f>IF(L3558=1, 'adjustment factor'!$D$8, IF(L3558=-9,-999,IF(L3558="",-999,0)))</f>
        <v>-999</v>
      </c>
      <c r="AJ3558" s="82">
        <f>IF(AND(M3558&gt;=1,M3558&lt;=4),'adjustment factor'!$D$9,IF(M3558=-9,-999,IF(M3558=98,-999,IF(M3558=99,-999,IF(M3558="",-999,0)))))</f>
        <v>-999</v>
      </c>
      <c r="AK3558" s="82">
        <f>IF(H3558=1, 'adjustment factor'!$D$10, IF(H3558=-9,-999,IF(H3558="",-999,0)))</f>
        <v>-999</v>
      </c>
      <c r="AL3558" s="82">
        <f>IF(G3558=1, 'adjustment factor'!$D$11, IF(G3558=-9,-999,IF(G3558="",-999,0)))</f>
        <v>-999</v>
      </c>
      <c r="AM3558" s="82">
        <f>IF(I3558=1, 'adjustment factor'!$D$12, IF(I3558=-9,-999,IF(I3558="",-999,0)))</f>
        <v>-999</v>
      </c>
      <c r="AN3558" s="82">
        <f>IF(J3558=1, 'adjustment factor'!$D$13, IF(J3558=-9,-999,IF(J3558="",-999,0)))</f>
        <v>-999</v>
      </c>
      <c r="AO3558" s="82" t="str">
        <f t="shared" si="568"/>
        <v>-999</v>
      </c>
      <c r="AP3558" s="82" t="str">
        <f t="shared" si="569"/>
        <v>MISSING</v>
      </c>
    </row>
    <row r="3559" spans="2:42">
      <c r="B3559" s="207"/>
      <c r="C3559" s="35">
        <v>3555</v>
      </c>
      <c r="D3559" s="161"/>
      <c r="E3559" s="161"/>
      <c r="F3559" s="161"/>
      <c r="G3559" s="161"/>
      <c r="H3559" s="161"/>
      <c r="I3559" s="161"/>
      <c r="J3559" s="161"/>
      <c r="K3559" s="161"/>
      <c r="L3559" s="161"/>
      <c r="M3559" s="161"/>
      <c r="N3559" s="171"/>
      <c r="O3559" s="171"/>
      <c r="P3559" s="171"/>
      <c r="Q3559" s="171"/>
      <c r="R3559" s="171"/>
      <c r="S3559" s="171"/>
      <c r="T3559" s="208" t="str">
        <f t="shared" si="560"/>
        <v>MISSING</v>
      </c>
      <c r="U3559" s="208" t="str">
        <f t="shared" si="561"/>
        <v>MISSING</v>
      </c>
      <c r="X3559" s="56">
        <f t="shared" si="562"/>
        <v>-99</v>
      </c>
      <c r="Y3559" s="56">
        <f t="shared" si="563"/>
        <v>-99</v>
      </c>
      <c r="Z3559" s="56">
        <f t="shared" si="564"/>
        <v>-99</v>
      </c>
      <c r="AA3559" s="56">
        <f t="shared" si="565"/>
        <v>-99</v>
      </c>
      <c r="AB3559" s="56">
        <f t="shared" si="566"/>
        <v>-99</v>
      </c>
      <c r="AC3559" s="56">
        <f t="shared" si="567"/>
        <v>-99</v>
      </c>
      <c r="AD3559" s="3"/>
      <c r="AE3559" s="82">
        <f>IF(D3559=1, 'adjustment factor'!$D$4, IF(D3559=-9,-999,IF(D3559="",-999,0)))</f>
        <v>-999</v>
      </c>
      <c r="AF3559" s="82">
        <f>IF(F3559=1, 'adjustment factor'!$D$5, IF(F3559=-9,-999,IF(F3559="",-999,0)))</f>
        <v>-999</v>
      </c>
      <c r="AG3559" s="82">
        <f>IF(E3559=1, 'adjustment factor'!$D$6, IF(E3559=-9,-999,IF(E3559="",-999,0)))</f>
        <v>-999</v>
      </c>
      <c r="AH3559" s="82">
        <f>IF(K3559&gt;=45,'adjustment factor'!$D$7,IF(K3559=-9,-1200,IF(K3559="",-1200,0)))</f>
        <v>-1200</v>
      </c>
      <c r="AI3559" s="82">
        <f>IF(L3559=1, 'adjustment factor'!$D$8, IF(L3559=-9,-999,IF(L3559="",-999,0)))</f>
        <v>-999</v>
      </c>
      <c r="AJ3559" s="82">
        <f>IF(AND(M3559&gt;=1,M3559&lt;=4),'adjustment factor'!$D$9,IF(M3559=-9,-999,IF(M3559=98,-999,IF(M3559=99,-999,IF(M3559="",-999,0)))))</f>
        <v>-999</v>
      </c>
      <c r="AK3559" s="82">
        <f>IF(H3559=1, 'adjustment factor'!$D$10, IF(H3559=-9,-999,IF(H3559="",-999,0)))</f>
        <v>-999</v>
      </c>
      <c r="AL3559" s="82">
        <f>IF(G3559=1, 'adjustment factor'!$D$11, IF(G3559=-9,-999,IF(G3559="",-999,0)))</f>
        <v>-999</v>
      </c>
      <c r="AM3559" s="82">
        <f>IF(I3559=1, 'adjustment factor'!$D$12, IF(I3559=-9,-999,IF(I3559="",-999,0)))</f>
        <v>-999</v>
      </c>
      <c r="AN3559" s="82">
        <f>IF(J3559=1, 'adjustment factor'!$D$13, IF(J3559=-9,-999,IF(J3559="",-999,0)))</f>
        <v>-999</v>
      </c>
      <c r="AO3559" s="82" t="str">
        <f t="shared" si="568"/>
        <v>-999</v>
      </c>
      <c r="AP3559" s="82" t="str">
        <f t="shared" si="569"/>
        <v>MISSING</v>
      </c>
    </row>
    <row r="3560" spans="2:42">
      <c r="B3560" s="207"/>
      <c r="C3560" s="35">
        <v>3556</v>
      </c>
      <c r="D3560" s="161"/>
      <c r="E3560" s="161"/>
      <c r="F3560" s="161"/>
      <c r="G3560" s="161"/>
      <c r="H3560" s="161"/>
      <c r="I3560" s="161"/>
      <c r="J3560" s="161"/>
      <c r="K3560" s="161"/>
      <c r="L3560" s="161"/>
      <c r="M3560" s="161"/>
      <c r="N3560" s="171"/>
      <c r="O3560" s="171"/>
      <c r="P3560" s="171"/>
      <c r="Q3560" s="171"/>
      <c r="R3560" s="171"/>
      <c r="S3560" s="171"/>
      <c r="T3560" s="208" t="str">
        <f t="shared" si="560"/>
        <v>MISSING</v>
      </c>
      <c r="U3560" s="208" t="str">
        <f t="shared" si="561"/>
        <v>MISSING</v>
      </c>
      <c r="X3560" s="56">
        <f t="shared" si="562"/>
        <v>-99</v>
      </c>
      <c r="Y3560" s="56">
        <f t="shared" si="563"/>
        <v>-99</v>
      </c>
      <c r="Z3560" s="56">
        <f t="shared" si="564"/>
        <v>-99</v>
      </c>
      <c r="AA3560" s="56">
        <f t="shared" si="565"/>
        <v>-99</v>
      </c>
      <c r="AB3560" s="56">
        <f t="shared" si="566"/>
        <v>-99</v>
      </c>
      <c r="AC3560" s="56">
        <f t="shared" si="567"/>
        <v>-99</v>
      </c>
      <c r="AD3560" s="3"/>
      <c r="AE3560" s="82">
        <f>IF(D3560=1, 'adjustment factor'!$D$4, IF(D3560=-9,-999,IF(D3560="",-999,0)))</f>
        <v>-999</v>
      </c>
      <c r="AF3560" s="82">
        <f>IF(F3560=1, 'adjustment factor'!$D$5, IF(F3560=-9,-999,IF(F3560="",-999,0)))</f>
        <v>-999</v>
      </c>
      <c r="AG3560" s="82">
        <f>IF(E3560=1, 'adjustment factor'!$D$6, IF(E3560=-9,-999,IF(E3560="",-999,0)))</f>
        <v>-999</v>
      </c>
      <c r="AH3560" s="82">
        <f>IF(K3560&gt;=45,'adjustment factor'!$D$7,IF(K3560=-9,-1200,IF(K3560="",-1200,0)))</f>
        <v>-1200</v>
      </c>
      <c r="AI3560" s="82">
        <f>IF(L3560=1, 'adjustment factor'!$D$8, IF(L3560=-9,-999,IF(L3560="",-999,0)))</f>
        <v>-999</v>
      </c>
      <c r="AJ3560" s="82">
        <f>IF(AND(M3560&gt;=1,M3560&lt;=4),'adjustment factor'!$D$9,IF(M3560=-9,-999,IF(M3560=98,-999,IF(M3560=99,-999,IF(M3560="",-999,0)))))</f>
        <v>-999</v>
      </c>
      <c r="AK3560" s="82">
        <f>IF(H3560=1, 'adjustment factor'!$D$10, IF(H3560=-9,-999,IF(H3560="",-999,0)))</f>
        <v>-999</v>
      </c>
      <c r="AL3560" s="82">
        <f>IF(G3560=1, 'adjustment factor'!$D$11, IF(G3560=-9,-999,IF(G3560="",-999,0)))</f>
        <v>-999</v>
      </c>
      <c r="AM3560" s="82">
        <f>IF(I3560=1, 'adjustment factor'!$D$12, IF(I3560=-9,-999,IF(I3560="",-999,0)))</f>
        <v>-999</v>
      </c>
      <c r="AN3560" s="82">
        <f>IF(J3560=1, 'adjustment factor'!$D$13, IF(J3560=-9,-999,IF(J3560="",-999,0)))</f>
        <v>-999</v>
      </c>
      <c r="AO3560" s="82" t="str">
        <f t="shared" si="568"/>
        <v>-999</v>
      </c>
      <c r="AP3560" s="82" t="str">
        <f t="shared" si="569"/>
        <v>MISSING</v>
      </c>
    </row>
    <row r="3561" spans="2:42">
      <c r="B3561" s="207"/>
      <c r="C3561" s="35">
        <v>3557</v>
      </c>
      <c r="D3561" s="161"/>
      <c r="E3561" s="161"/>
      <c r="F3561" s="161"/>
      <c r="G3561" s="161"/>
      <c r="H3561" s="161"/>
      <c r="I3561" s="161"/>
      <c r="J3561" s="161"/>
      <c r="K3561" s="161"/>
      <c r="L3561" s="161"/>
      <c r="M3561" s="161"/>
      <c r="N3561" s="171"/>
      <c r="O3561" s="171"/>
      <c r="P3561" s="171"/>
      <c r="Q3561" s="171"/>
      <c r="R3561" s="171"/>
      <c r="S3561" s="171"/>
      <c r="T3561" s="208" t="str">
        <f t="shared" si="560"/>
        <v>MISSING</v>
      </c>
      <c r="U3561" s="208" t="str">
        <f t="shared" si="561"/>
        <v>MISSING</v>
      </c>
      <c r="X3561" s="56">
        <f t="shared" si="562"/>
        <v>-99</v>
      </c>
      <c r="Y3561" s="56">
        <f t="shared" si="563"/>
        <v>-99</v>
      </c>
      <c r="Z3561" s="56">
        <f t="shared" si="564"/>
        <v>-99</v>
      </c>
      <c r="AA3561" s="56">
        <f t="shared" si="565"/>
        <v>-99</v>
      </c>
      <c r="AB3561" s="56">
        <f t="shared" si="566"/>
        <v>-99</v>
      </c>
      <c r="AC3561" s="56">
        <f t="shared" si="567"/>
        <v>-99</v>
      </c>
      <c r="AD3561" s="3"/>
      <c r="AE3561" s="82">
        <f>IF(D3561=1, 'adjustment factor'!$D$4, IF(D3561=-9,-999,IF(D3561="",-999,0)))</f>
        <v>-999</v>
      </c>
      <c r="AF3561" s="82">
        <f>IF(F3561=1, 'adjustment factor'!$D$5, IF(F3561=-9,-999,IF(F3561="",-999,0)))</f>
        <v>-999</v>
      </c>
      <c r="AG3561" s="82">
        <f>IF(E3561=1, 'adjustment factor'!$D$6, IF(E3561=-9,-999,IF(E3561="",-999,0)))</f>
        <v>-999</v>
      </c>
      <c r="AH3561" s="82">
        <f>IF(K3561&gt;=45,'adjustment factor'!$D$7,IF(K3561=-9,-1200,IF(K3561="",-1200,0)))</f>
        <v>-1200</v>
      </c>
      <c r="AI3561" s="82">
        <f>IF(L3561=1, 'adjustment factor'!$D$8, IF(L3561=-9,-999,IF(L3561="",-999,0)))</f>
        <v>-999</v>
      </c>
      <c r="AJ3561" s="82">
        <f>IF(AND(M3561&gt;=1,M3561&lt;=4),'adjustment factor'!$D$9,IF(M3561=-9,-999,IF(M3561=98,-999,IF(M3561=99,-999,IF(M3561="",-999,0)))))</f>
        <v>-999</v>
      </c>
      <c r="AK3561" s="82">
        <f>IF(H3561=1, 'adjustment factor'!$D$10, IF(H3561=-9,-999,IF(H3561="",-999,0)))</f>
        <v>-999</v>
      </c>
      <c r="AL3561" s="82">
        <f>IF(G3561=1, 'adjustment factor'!$D$11, IF(G3561=-9,-999,IF(G3561="",-999,0)))</f>
        <v>-999</v>
      </c>
      <c r="AM3561" s="82">
        <f>IF(I3561=1, 'adjustment factor'!$D$12, IF(I3561=-9,-999,IF(I3561="",-999,0)))</f>
        <v>-999</v>
      </c>
      <c r="AN3561" s="82">
        <f>IF(J3561=1, 'adjustment factor'!$D$13, IF(J3561=-9,-999,IF(J3561="",-999,0)))</f>
        <v>-999</v>
      </c>
      <c r="AO3561" s="82" t="str">
        <f t="shared" si="568"/>
        <v>-999</v>
      </c>
      <c r="AP3561" s="82" t="str">
        <f t="shared" si="569"/>
        <v>MISSING</v>
      </c>
    </row>
    <row r="3562" spans="2:42">
      <c r="B3562" s="207"/>
      <c r="C3562" s="35">
        <v>3558</v>
      </c>
      <c r="D3562" s="161"/>
      <c r="E3562" s="161"/>
      <c r="F3562" s="161"/>
      <c r="G3562" s="161"/>
      <c r="H3562" s="161"/>
      <c r="I3562" s="161"/>
      <c r="J3562" s="161"/>
      <c r="K3562" s="161"/>
      <c r="L3562" s="161"/>
      <c r="M3562" s="161"/>
      <c r="N3562" s="171"/>
      <c r="O3562" s="171"/>
      <c r="P3562" s="171"/>
      <c r="Q3562" s="171"/>
      <c r="R3562" s="171"/>
      <c r="S3562" s="171"/>
      <c r="T3562" s="208" t="str">
        <f t="shared" si="560"/>
        <v>MISSING</v>
      </c>
      <c r="U3562" s="208" t="str">
        <f t="shared" si="561"/>
        <v>MISSING</v>
      </c>
      <c r="X3562" s="56">
        <f t="shared" si="562"/>
        <v>-99</v>
      </c>
      <c r="Y3562" s="56">
        <f t="shared" si="563"/>
        <v>-99</v>
      </c>
      <c r="Z3562" s="56">
        <f t="shared" si="564"/>
        <v>-99</v>
      </c>
      <c r="AA3562" s="56">
        <f t="shared" si="565"/>
        <v>-99</v>
      </c>
      <c r="AB3562" s="56">
        <f t="shared" si="566"/>
        <v>-99</v>
      </c>
      <c r="AC3562" s="56">
        <f t="shared" si="567"/>
        <v>-99</v>
      </c>
      <c r="AD3562" s="3"/>
      <c r="AE3562" s="82">
        <f>IF(D3562=1, 'adjustment factor'!$D$4, IF(D3562=-9,-999,IF(D3562="",-999,0)))</f>
        <v>-999</v>
      </c>
      <c r="AF3562" s="82">
        <f>IF(F3562=1, 'adjustment factor'!$D$5, IF(F3562=-9,-999,IF(F3562="",-999,0)))</f>
        <v>-999</v>
      </c>
      <c r="AG3562" s="82">
        <f>IF(E3562=1, 'adjustment factor'!$D$6, IF(E3562=-9,-999,IF(E3562="",-999,0)))</f>
        <v>-999</v>
      </c>
      <c r="AH3562" s="82">
        <f>IF(K3562&gt;=45,'adjustment factor'!$D$7,IF(K3562=-9,-1200,IF(K3562="",-1200,0)))</f>
        <v>-1200</v>
      </c>
      <c r="AI3562" s="82">
        <f>IF(L3562=1, 'adjustment factor'!$D$8, IF(L3562=-9,-999,IF(L3562="",-999,0)))</f>
        <v>-999</v>
      </c>
      <c r="AJ3562" s="82">
        <f>IF(AND(M3562&gt;=1,M3562&lt;=4),'adjustment factor'!$D$9,IF(M3562=-9,-999,IF(M3562=98,-999,IF(M3562=99,-999,IF(M3562="",-999,0)))))</f>
        <v>-999</v>
      </c>
      <c r="AK3562" s="82">
        <f>IF(H3562=1, 'adjustment factor'!$D$10, IF(H3562=-9,-999,IF(H3562="",-999,0)))</f>
        <v>-999</v>
      </c>
      <c r="AL3562" s="82">
        <f>IF(G3562=1, 'adjustment factor'!$D$11, IF(G3562=-9,-999,IF(G3562="",-999,0)))</f>
        <v>-999</v>
      </c>
      <c r="AM3562" s="82">
        <f>IF(I3562=1, 'adjustment factor'!$D$12, IF(I3562=-9,-999,IF(I3562="",-999,0)))</f>
        <v>-999</v>
      </c>
      <c r="AN3562" s="82">
        <f>IF(J3562=1, 'adjustment factor'!$D$13, IF(J3562=-9,-999,IF(J3562="",-999,0)))</f>
        <v>-999</v>
      </c>
      <c r="AO3562" s="82" t="str">
        <f t="shared" si="568"/>
        <v>-999</v>
      </c>
      <c r="AP3562" s="82" t="str">
        <f t="shared" si="569"/>
        <v>MISSING</v>
      </c>
    </row>
    <row r="3563" spans="2:42">
      <c r="B3563" s="207"/>
      <c r="C3563" s="35">
        <v>3559</v>
      </c>
      <c r="D3563" s="161"/>
      <c r="E3563" s="161"/>
      <c r="F3563" s="161"/>
      <c r="G3563" s="161"/>
      <c r="H3563" s="161"/>
      <c r="I3563" s="161"/>
      <c r="J3563" s="161"/>
      <c r="K3563" s="161"/>
      <c r="L3563" s="161"/>
      <c r="M3563" s="161"/>
      <c r="N3563" s="171"/>
      <c r="O3563" s="171"/>
      <c r="P3563" s="171"/>
      <c r="Q3563" s="171"/>
      <c r="R3563" s="171"/>
      <c r="S3563" s="171"/>
      <c r="T3563" s="208" t="str">
        <f t="shared" si="560"/>
        <v>MISSING</v>
      </c>
      <c r="U3563" s="208" t="str">
        <f t="shared" si="561"/>
        <v>MISSING</v>
      </c>
      <c r="X3563" s="56">
        <f t="shared" si="562"/>
        <v>-99</v>
      </c>
      <c r="Y3563" s="56">
        <f t="shared" si="563"/>
        <v>-99</v>
      </c>
      <c r="Z3563" s="56">
        <f t="shared" si="564"/>
        <v>-99</v>
      </c>
      <c r="AA3563" s="56">
        <f t="shared" si="565"/>
        <v>-99</v>
      </c>
      <c r="AB3563" s="56">
        <f t="shared" si="566"/>
        <v>-99</v>
      </c>
      <c r="AC3563" s="56">
        <f t="shared" si="567"/>
        <v>-99</v>
      </c>
      <c r="AD3563" s="3"/>
      <c r="AE3563" s="82">
        <f>IF(D3563=1, 'adjustment factor'!$D$4, IF(D3563=-9,-999,IF(D3563="",-999,0)))</f>
        <v>-999</v>
      </c>
      <c r="AF3563" s="82">
        <f>IF(F3563=1, 'adjustment factor'!$D$5, IF(F3563=-9,-999,IF(F3563="",-999,0)))</f>
        <v>-999</v>
      </c>
      <c r="AG3563" s="82">
        <f>IF(E3563=1, 'adjustment factor'!$D$6, IF(E3563=-9,-999,IF(E3563="",-999,0)))</f>
        <v>-999</v>
      </c>
      <c r="AH3563" s="82">
        <f>IF(K3563&gt;=45,'adjustment factor'!$D$7,IF(K3563=-9,-1200,IF(K3563="",-1200,0)))</f>
        <v>-1200</v>
      </c>
      <c r="AI3563" s="82">
        <f>IF(L3563=1, 'adjustment factor'!$D$8, IF(L3563=-9,-999,IF(L3563="",-999,0)))</f>
        <v>-999</v>
      </c>
      <c r="AJ3563" s="82">
        <f>IF(AND(M3563&gt;=1,M3563&lt;=4),'adjustment factor'!$D$9,IF(M3563=-9,-999,IF(M3563=98,-999,IF(M3563=99,-999,IF(M3563="",-999,0)))))</f>
        <v>-999</v>
      </c>
      <c r="AK3563" s="82">
        <f>IF(H3563=1, 'adjustment factor'!$D$10, IF(H3563=-9,-999,IF(H3563="",-999,0)))</f>
        <v>-999</v>
      </c>
      <c r="AL3563" s="82">
        <f>IF(G3563=1, 'adjustment factor'!$D$11, IF(G3563=-9,-999,IF(G3563="",-999,0)))</f>
        <v>-999</v>
      </c>
      <c r="AM3563" s="82">
        <f>IF(I3563=1, 'adjustment factor'!$D$12, IF(I3563=-9,-999,IF(I3563="",-999,0)))</f>
        <v>-999</v>
      </c>
      <c r="AN3563" s="82">
        <f>IF(J3563=1, 'adjustment factor'!$D$13, IF(J3563=-9,-999,IF(J3563="",-999,0)))</f>
        <v>-999</v>
      </c>
      <c r="AO3563" s="82" t="str">
        <f t="shared" si="568"/>
        <v>-999</v>
      </c>
      <c r="AP3563" s="82" t="str">
        <f t="shared" si="569"/>
        <v>MISSING</v>
      </c>
    </row>
    <row r="3564" spans="2:42">
      <c r="B3564" s="207"/>
      <c r="C3564" s="35">
        <v>3560</v>
      </c>
      <c r="D3564" s="161"/>
      <c r="E3564" s="161"/>
      <c r="F3564" s="161"/>
      <c r="G3564" s="161"/>
      <c r="H3564" s="161"/>
      <c r="I3564" s="161"/>
      <c r="J3564" s="161"/>
      <c r="K3564" s="161"/>
      <c r="L3564" s="161"/>
      <c r="M3564" s="161"/>
      <c r="N3564" s="171"/>
      <c r="O3564" s="171"/>
      <c r="P3564" s="171"/>
      <c r="Q3564" s="171"/>
      <c r="R3564" s="171"/>
      <c r="S3564" s="171"/>
      <c r="T3564" s="208" t="str">
        <f t="shared" si="560"/>
        <v>MISSING</v>
      </c>
      <c r="U3564" s="208" t="str">
        <f t="shared" si="561"/>
        <v>MISSING</v>
      </c>
      <c r="X3564" s="56">
        <f t="shared" si="562"/>
        <v>-99</v>
      </c>
      <c r="Y3564" s="56">
        <f t="shared" si="563"/>
        <v>-99</v>
      </c>
      <c r="Z3564" s="56">
        <f t="shared" si="564"/>
        <v>-99</v>
      </c>
      <c r="AA3564" s="56">
        <f t="shared" si="565"/>
        <v>-99</v>
      </c>
      <c r="AB3564" s="56">
        <f t="shared" si="566"/>
        <v>-99</v>
      </c>
      <c r="AC3564" s="56">
        <f t="shared" si="567"/>
        <v>-99</v>
      </c>
      <c r="AD3564" s="3"/>
      <c r="AE3564" s="82">
        <f>IF(D3564=1, 'adjustment factor'!$D$4, IF(D3564=-9,-999,IF(D3564="",-999,0)))</f>
        <v>-999</v>
      </c>
      <c r="AF3564" s="82">
        <f>IF(F3564=1, 'adjustment factor'!$D$5, IF(F3564=-9,-999,IF(F3564="",-999,0)))</f>
        <v>-999</v>
      </c>
      <c r="AG3564" s="82">
        <f>IF(E3564=1, 'adjustment factor'!$D$6, IF(E3564=-9,-999,IF(E3564="",-999,0)))</f>
        <v>-999</v>
      </c>
      <c r="AH3564" s="82">
        <f>IF(K3564&gt;=45,'adjustment factor'!$D$7,IF(K3564=-9,-1200,IF(K3564="",-1200,0)))</f>
        <v>-1200</v>
      </c>
      <c r="AI3564" s="82">
        <f>IF(L3564=1, 'adjustment factor'!$D$8, IF(L3564=-9,-999,IF(L3564="",-999,0)))</f>
        <v>-999</v>
      </c>
      <c r="AJ3564" s="82">
        <f>IF(AND(M3564&gt;=1,M3564&lt;=4),'adjustment factor'!$D$9,IF(M3564=-9,-999,IF(M3564=98,-999,IF(M3564=99,-999,IF(M3564="",-999,0)))))</f>
        <v>-999</v>
      </c>
      <c r="AK3564" s="82">
        <f>IF(H3564=1, 'adjustment factor'!$D$10, IF(H3564=-9,-999,IF(H3564="",-999,0)))</f>
        <v>-999</v>
      </c>
      <c r="AL3564" s="82">
        <f>IF(G3564=1, 'adjustment factor'!$D$11, IF(G3564=-9,-999,IF(G3564="",-999,0)))</f>
        <v>-999</v>
      </c>
      <c r="AM3564" s="82">
        <f>IF(I3564=1, 'adjustment factor'!$D$12, IF(I3564=-9,-999,IF(I3564="",-999,0)))</f>
        <v>-999</v>
      </c>
      <c r="AN3564" s="82">
        <f>IF(J3564=1, 'adjustment factor'!$D$13, IF(J3564=-9,-999,IF(J3564="",-999,0)))</f>
        <v>-999</v>
      </c>
      <c r="AO3564" s="82" t="str">
        <f t="shared" si="568"/>
        <v>-999</v>
      </c>
      <c r="AP3564" s="82" t="str">
        <f t="shared" si="569"/>
        <v>MISSING</v>
      </c>
    </row>
    <row r="3565" spans="2:42">
      <c r="B3565" s="207"/>
      <c r="C3565" s="35">
        <v>3561</v>
      </c>
      <c r="D3565" s="161"/>
      <c r="E3565" s="161"/>
      <c r="F3565" s="161"/>
      <c r="G3565" s="161"/>
      <c r="H3565" s="161"/>
      <c r="I3565" s="161"/>
      <c r="J3565" s="161"/>
      <c r="K3565" s="161"/>
      <c r="L3565" s="161"/>
      <c r="M3565" s="161"/>
      <c r="N3565" s="171"/>
      <c r="O3565" s="171"/>
      <c r="P3565" s="171"/>
      <c r="Q3565" s="171"/>
      <c r="R3565" s="171"/>
      <c r="S3565" s="171"/>
      <c r="T3565" s="208" t="str">
        <f t="shared" si="560"/>
        <v>MISSING</v>
      </c>
      <c r="U3565" s="208" t="str">
        <f t="shared" si="561"/>
        <v>MISSING</v>
      </c>
      <c r="X3565" s="56">
        <f t="shared" si="562"/>
        <v>-99</v>
      </c>
      <c r="Y3565" s="56">
        <f t="shared" si="563"/>
        <v>-99</v>
      </c>
      <c r="Z3565" s="56">
        <f t="shared" si="564"/>
        <v>-99</v>
      </c>
      <c r="AA3565" s="56">
        <f t="shared" si="565"/>
        <v>-99</v>
      </c>
      <c r="AB3565" s="56">
        <f t="shared" si="566"/>
        <v>-99</v>
      </c>
      <c r="AC3565" s="56">
        <f t="shared" si="567"/>
        <v>-99</v>
      </c>
      <c r="AD3565" s="3"/>
      <c r="AE3565" s="82">
        <f>IF(D3565=1, 'adjustment factor'!$D$4, IF(D3565=-9,-999,IF(D3565="",-999,0)))</f>
        <v>-999</v>
      </c>
      <c r="AF3565" s="82">
        <f>IF(F3565=1, 'adjustment factor'!$D$5, IF(F3565=-9,-999,IF(F3565="",-999,0)))</f>
        <v>-999</v>
      </c>
      <c r="AG3565" s="82">
        <f>IF(E3565=1, 'adjustment factor'!$D$6, IF(E3565=-9,-999,IF(E3565="",-999,0)))</f>
        <v>-999</v>
      </c>
      <c r="AH3565" s="82">
        <f>IF(K3565&gt;=45,'adjustment factor'!$D$7,IF(K3565=-9,-1200,IF(K3565="",-1200,0)))</f>
        <v>-1200</v>
      </c>
      <c r="AI3565" s="82">
        <f>IF(L3565=1, 'adjustment factor'!$D$8, IF(L3565=-9,-999,IF(L3565="",-999,0)))</f>
        <v>-999</v>
      </c>
      <c r="AJ3565" s="82">
        <f>IF(AND(M3565&gt;=1,M3565&lt;=4),'adjustment factor'!$D$9,IF(M3565=-9,-999,IF(M3565=98,-999,IF(M3565=99,-999,IF(M3565="",-999,0)))))</f>
        <v>-999</v>
      </c>
      <c r="AK3565" s="82">
        <f>IF(H3565=1, 'adjustment factor'!$D$10, IF(H3565=-9,-999,IF(H3565="",-999,0)))</f>
        <v>-999</v>
      </c>
      <c r="AL3565" s="82">
        <f>IF(G3565=1, 'adjustment factor'!$D$11, IF(G3565=-9,-999,IF(G3565="",-999,0)))</f>
        <v>-999</v>
      </c>
      <c r="AM3565" s="82">
        <f>IF(I3565=1, 'adjustment factor'!$D$12, IF(I3565=-9,-999,IF(I3565="",-999,0)))</f>
        <v>-999</v>
      </c>
      <c r="AN3565" s="82">
        <f>IF(J3565=1, 'adjustment factor'!$D$13, IF(J3565=-9,-999,IF(J3565="",-999,0)))</f>
        <v>-999</v>
      </c>
      <c r="AO3565" s="82" t="str">
        <f t="shared" si="568"/>
        <v>-999</v>
      </c>
      <c r="AP3565" s="82" t="str">
        <f t="shared" si="569"/>
        <v>MISSING</v>
      </c>
    </row>
    <row r="3566" spans="2:42">
      <c r="B3566" s="207"/>
      <c r="C3566" s="35">
        <v>3562</v>
      </c>
      <c r="D3566" s="161"/>
      <c r="E3566" s="161"/>
      <c r="F3566" s="161"/>
      <c r="G3566" s="161"/>
      <c r="H3566" s="161"/>
      <c r="I3566" s="161"/>
      <c r="J3566" s="161"/>
      <c r="K3566" s="161"/>
      <c r="L3566" s="161"/>
      <c r="M3566" s="161"/>
      <c r="N3566" s="171"/>
      <c r="O3566" s="171"/>
      <c r="P3566" s="171"/>
      <c r="Q3566" s="171"/>
      <c r="R3566" s="171"/>
      <c r="S3566" s="171"/>
      <c r="T3566" s="208" t="str">
        <f t="shared" si="560"/>
        <v>MISSING</v>
      </c>
      <c r="U3566" s="208" t="str">
        <f t="shared" si="561"/>
        <v>MISSING</v>
      </c>
      <c r="X3566" s="56">
        <f t="shared" si="562"/>
        <v>-99</v>
      </c>
      <c r="Y3566" s="56">
        <f t="shared" si="563"/>
        <v>-99</v>
      </c>
      <c r="Z3566" s="56">
        <f t="shared" si="564"/>
        <v>-99</v>
      </c>
      <c r="AA3566" s="56">
        <f t="shared" si="565"/>
        <v>-99</v>
      </c>
      <c r="AB3566" s="56">
        <f t="shared" si="566"/>
        <v>-99</v>
      </c>
      <c r="AC3566" s="56">
        <f t="shared" si="567"/>
        <v>-99</v>
      </c>
      <c r="AD3566" s="3"/>
      <c r="AE3566" s="82">
        <f>IF(D3566=1, 'adjustment factor'!$D$4, IF(D3566=-9,-999,IF(D3566="",-999,0)))</f>
        <v>-999</v>
      </c>
      <c r="AF3566" s="82">
        <f>IF(F3566=1, 'adjustment factor'!$D$5, IF(F3566=-9,-999,IF(F3566="",-999,0)))</f>
        <v>-999</v>
      </c>
      <c r="AG3566" s="82">
        <f>IF(E3566=1, 'adjustment factor'!$D$6, IF(E3566=-9,-999,IF(E3566="",-999,0)))</f>
        <v>-999</v>
      </c>
      <c r="AH3566" s="82">
        <f>IF(K3566&gt;=45,'adjustment factor'!$D$7,IF(K3566=-9,-1200,IF(K3566="",-1200,0)))</f>
        <v>-1200</v>
      </c>
      <c r="AI3566" s="82">
        <f>IF(L3566=1, 'adjustment factor'!$D$8, IF(L3566=-9,-999,IF(L3566="",-999,0)))</f>
        <v>-999</v>
      </c>
      <c r="AJ3566" s="82">
        <f>IF(AND(M3566&gt;=1,M3566&lt;=4),'adjustment factor'!$D$9,IF(M3566=-9,-999,IF(M3566=98,-999,IF(M3566=99,-999,IF(M3566="",-999,0)))))</f>
        <v>-999</v>
      </c>
      <c r="AK3566" s="82">
        <f>IF(H3566=1, 'adjustment factor'!$D$10, IF(H3566=-9,-999,IF(H3566="",-999,0)))</f>
        <v>-999</v>
      </c>
      <c r="AL3566" s="82">
        <f>IF(G3566=1, 'adjustment factor'!$D$11, IF(G3566=-9,-999,IF(G3566="",-999,0)))</f>
        <v>-999</v>
      </c>
      <c r="AM3566" s="82">
        <f>IF(I3566=1, 'adjustment factor'!$D$12, IF(I3566=-9,-999,IF(I3566="",-999,0)))</f>
        <v>-999</v>
      </c>
      <c r="AN3566" s="82">
        <f>IF(J3566=1, 'adjustment factor'!$D$13, IF(J3566=-9,-999,IF(J3566="",-999,0)))</f>
        <v>-999</v>
      </c>
      <c r="AO3566" s="82" t="str">
        <f t="shared" si="568"/>
        <v>-999</v>
      </c>
      <c r="AP3566" s="82" t="str">
        <f t="shared" si="569"/>
        <v>MISSING</v>
      </c>
    </row>
    <row r="3567" spans="2:42">
      <c r="B3567" s="207"/>
      <c r="C3567" s="35">
        <v>3563</v>
      </c>
      <c r="D3567" s="161"/>
      <c r="E3567" s="161"/>
      <c r="F3567" s="161"/>
      <c r="G3567" s="161"/>
      <c r="H3567" s="161"/>
      <c r="I3567" s="161"/>
      <c r="J3567" s="161"/>
      <c r="K3567" s="161"/>
      <c r="L3567" s="161"/>
      <c r="M3567" s="161"/>
      <c r="N3567" s="171"/>
      <c r="O3567" s="171"/>
      <c r="P3567" s="171"/>
      <c r="Q3567" s="171"/>
      <c r="R3567" s="171"/>
      <c r="S3567" s="171"/>
      <c r="T3567" s="208" t="str">
        <f t="shared" si="560"/>
        <v>MISSING</v>
      </c>
      <c r="U3567" s="208" t="str">
        <f t="shared" si="561"/>
        <v>MISSING</v>
      </c>
      <c r="X3567" s="56">
        <f t="shared" si="562"/>
        <v>-99</v>
      </c>
      <c r="Y3567" s="56">
        <f t="shared" si="563"/>
        <v>-99</v>
      </c>
      <c r="Z3567" s="56">
        <f t="shared" si="564"/>
        <v>-99</v>
      </c>
      <c r="AA3567" s="56">
        <f t="shared" si="565"/>
        <v>-99</v>
      </c>
      <c r="AB3567" s="56">
        <f t="shared" si="566"/>
        <v>-99</v>
      </c>
      <c r="AC3567" s="56">
        <f t="shared" si="567"/>
        <v>-99</v>
      </c>
      <c r="AD3567" s="3"/>
      <c r="AE3567" s="82">
        <f>IF(D3567=1, 'adjustment factor'!$D$4, IF(D3567=-9,-999,IF(D3567="",-999,0)))</f>
        <v>-999</v>
      </c>
      <c r="AF3567" s="82">
        <f>IF(F3567=1, 'adjustment factor'!$D$5, IF(F3567=-9,-999,IF(F3567="",-999,0)))</f>
        <v>-999</v>
      </c>
      <c r="AG3567" s="82">
        <f>IF(E3567=1, 'adjustment factor'!$D$6, IF(E3567=-9,-999,IF(E3567="",-999,0)))</f>
        <v>-999</v>
      </c>
      <c r="AH3567" s="82">
        <f>IF(K3567&gt;=45,'adjustment factor'!$D$7,IF(K3567=-9,-1200,IF(K3567="",-1200,0)))</f>
        <v>-1200</v>
      </c>
      <c r="AI3567" s="82">
        <f>IF(L3567=1, 'adjustment factor'!$D$8, IF(L3567=-9,-999,IF(L3567="",-999,0)))</f>
        <v>-999</v>
      </c>
      <c r="AJ3567" s="82">
        <f>IF(AND(M3567&gt;=1,M3567&lt;=4),'adjustment factor'!$D$9,IF(M3567=-9,-999,IF(M3567=98,-999,IF(M3567=99,-999,IF(M3567="",-999,0)))))</f>
        <v>-999</v>
      </c>
      <c r="AK3567" s="82">
        <f>IF(H3567=1, 'adjustment factor'!$D$10, IF(H3567=-9,-999,IF(H3567="",-999,0)))</f>
        <v>-999</v>
      </c>
      <c r="AL3567" s="82">
        <f>IF(G3567=1, 'adjustment factor'!$D$11, IF(G3567=-9,-999,IF(G3567="",-999,0)))</f>
        <v>-999</v>
      </c>
      <c r="AM3567" s="82">
        <f>IF(I3567=1, 'adjustment factor'!$D$12, IF(I3567=-9,-999,IF(I3567="",-999,0)))</f>
        <v>-999</v>
      </c>
      <c r="AN3567" s="82">
        <f>IF(J3567=1, 'adjustment factor'!$D$13, IF(J3567=-9,-999,IF(J3567="",-999,0)))</f>
        <v>-999</v>
      </c>
      <c r="AO3567" s="82" t="str">
        <f t="shared" si="568"/>
        <v>-999</v>
      </c>
      <c r="AP3567" s="82" t="str">
        <f t="shared" si="569"/>
        <v>MISSING</v>
      </c>
    </row>
    <row r="3568" spans="2:42">
      <c r="B3568" s="207"/>
      <c r="C3568" s="35">
        <v>3564</v>
      </c>
      <c r="D3568" s="161"/>
      <c r="E3568" s="161"/>
      <c r="F3568" s="161"/>
      <c r="G3568" s="161"/>
      <c r="H3568" s="161"/>
      <c r="I3568" s="161"/>
      <c r="J3568" s="161"/>
      <c r="K3568" s="161"/>
      <c r="L3568" s="161"/>
      <c r="M3568" s="161"/>
      <c r="N3568" s="171"/>
      <c r="O3568" s="171"/>
      <c r="P3568" s="171"/>
      <c r="Q3568" s="171"/>
      <c r="R3568" s="171"/>
      <c r="S3568" s="171"/>
      <c r="T3568" s="208" t="str">
        <f t="shared" si="560"/>
        <v>MISSING</v>
      </c>
      <c r="U3568" s="208" t="str">
        <f t="shared" si="561"/>
        <v>MISSING</v>
      </c>
      <c r="X3568" s="56">
        <f t="shared" si="562"/>
        <v>-99</v>
      </c>
      <c r="Y3568" s="56">
        <f t="shared" si="563"/>
        <v>-99</v>
      </c>
      <c r="Z3568" s="56">
        <f t="shared" si="564"/>
        <v>-99</v>
      </c>
      <c r="AA3568" s="56">
        <f t="shared" si="565"/>
        <v>-99</v>
      </c>
      <c r="AB3568" s="56">
        <f t="shared" si="566"/>
        <v>-99</v>
      </c>
      <c r="AC3568" s="56">
        <f t="shared" si="567"/>
        <v>-99</v>
      </c>
      <c r="AD3568" s="3"/>
      <c r="AE3568" s="82">
        <f>IF(D3568=1, 'adjustment factor'!$D$4, IF(D3568=-9,-999,IF(D3568="",-999,0)))</f>
        <v>-999</v>
      </c>
      <c r="AF3568" s="82">
        <f>IF(F3568=1, 'adjustment factor'!$D$5, IF(F3568=-9,-999,IF(F3568="",-999,0)))</f>
        <v>-999</v>
      </c>
      <c r="AG3568" s="82">
        <f>IF(E3568=1, 'adjustment factor'!$D$6, IF(E3568=-9,-999,IF(E3568="",-999,0)))</f>
        <v>-999</v>
      </c>
      <c r="AH3568" s="82">
        <f>IF(K3568&gt;=45,'adjustment factor'!$D$7,IF(K3568=-9,-1200,IF(K3568="",-1200,0)))</f>
        <v>-1200</v>
      </c>
      <c r="AI3568" s="82">
        <f>IF(L3568=1, 'adjustment factor'!$D$8, IF(L3568=-9,-999,IF(L3568="",-999,0)))</f>
        <v>-999</v>
      </c>
      <c r="AJ3568" s="82">
        <f>IF(AND(M3568&gt;=1,M3568&lt;=4),'adjustment factor'!$D$9,IF(M3568=-9,-999,IF(M3568=98,-999,IF(M3568=99,-999,IF(M3568="",-999,0)))))</f>
        <v>-999</v>
      </c>
      <c r="AK3568" s="82">
        <f>IF(H3568=1, 'adjustment factor'!$D$10, IF(H3568=-9,-999,IF(H3568="",-999,0)))</f>
        <v>-999</v>
      </c>
      <c r="AL3568" s="82">
        <f>IF(G3568=1, 'adjustment factor'!$D$11, IF(G3568=-9,-999,IF(G3568="",-999,0)))</f>
        <v>-999</v>
      </c>
      <c r="AM3568" s="82">
        <f>IF(I3568=1, 'adjustment factor'!$D$12, IF(I3568=-9,-999,IF(I3568="",-999,0)))</f>
        <v>-999</v>
      </c>
      <c r="AN3568" s="82">
        <f>IF(J3568=1, 'adjustment factor'!$D$13, IF(J3568=-9,-999,IF(J3568="",-999,0)))</f>
        <v>-999</v>
      </c>
      <c r="AO3568" s="82" t="str">
        <f t="shared" si="568"/>
        <v>-999</v>
      </c>
      <c r="AP3568" s="82" t="str">
        <f t="shared" si="569"/>
        <v>MISSING</v>
      </c>
    </row>
    <row r="3569" spans="2:42">
      <c r="B3569" s="207"/>
      <c r="C3569" s="35">
        <v>3565</v>
      </c>
      <c r="D3569" s="161"/>
      <c r="E3569" s="161"/>
      <c r="F3569" s="161"/>
      <c r="G3569" s="161"/>
      <c r="H3569" s="161"/>
      <c r="I3569" s="161"/>
      <c r="J3569" s="161"/>
      <c r="K3569" s="161"/>
      <c r="L3569" s="161"/>
      <c r="M3569" s="161"/>
      <c r="N3569" s="171"/>
      <c r="O3569" s="171"/>
      <c r="P3569" s="171"/>
      <c r="Q3569" s="171"/>
      <c r="R3569" s="171"/>
      <c r="S3569" s="171"/>
      <c r="T3569" s="208" t="str">
        <f t="shared" si="560"/>
        <v>MISSING</v>
      </c>
      <c r="U3569" s="208" t="str">
        <f t="shared" si="561"/>
        <v>MISSING</v>
      </c>
      <c r="X3569" s="56">
        <f t="shared" si="562"/>
        <v>-99</v>
      </c>
      <c r="Y3569" s="56">
        <f t="shared" si="563"/>
        <v>-99</v>
      </c>
      <c r="Z3569" s="56">
        <f t="shared" si="564"/>
        <v>-99</v>
      </c>
      <c r="AA3569" s="56">
        <f t="shared" si="565"/>
        <v>-99</v>
      </c>
      <c r="AB3569" s="56">
        <f t="shared" si="566"/>
        <v>-99</v>
      </c>
      <c r="AC3569" s="56">
        <f t="shared" si="567"/>
        <v>-99</v>
      </c>
      <c r="AD3569" s="3"/>
      <c r="AE3569" s="82">
        <f>IF(D3569=1, 'adjustment factor'!$D$4, IF(D3569=-9,-999,IF(D3569="",-999,0)))</f>
        <v>-999</v>
      </c>
      <c r="AF3569" s="82">
        <f>IF(F3569=1, 'adjustment factor'!$D$5, IF(F3569=-9,-999,IF(F3569="",-999,0)))</f>
        <v>-999</v>
      </c>
      <c r="AG3569" s="82">
        <f>IF(E3569=1, 'adjustment factor'!$D$6, IF(E3569=-9,-999,IF(E3569="",-999,0)))</f>
        <v>-999</v>
      </c>
      <c r="AH3569" s="82">
        <f>IF(K3569&gt;=45,'adjustment factor'!$D$7,IF(K3569=-9,-1200,IF(K3569="",-1200,0)))</f>
        <v>-1200</v>
      </c>
      <c r="AI3569" s="82">
        <f>IF(L3569=1, 'adjustment factor'!$D$8, IF(L3569=-9,-999,IF(L3569="",-999,0)))</f>
        <v>-999</v>
      </c>
      <c r="AJ3569" s="82">
        <f>IF(AND(M3569&gt;=1,M3569&lt;=4),'adjustment factor'!$D$9,IF(M3569=-9,-999,IF(M3569=98,-999,IF(M3569=99,-999,IF(M3569="",-999,0)))))</f>
        <v>-999</v>
      </c>
      <c r="AK3569" s="82">
        <f>IF(H3569=1, 'adjustment factor'!$D$10, IF(H3569=-9,-999,IF(H3569="",-999,0)))</f>
        <v>-999</v>
      </c>
      <c r="AL3569" s="82">
        <f>IF(G3569=1, 'adjustment factor'!$D$11, IF(G3569=-9,-999,IF(G3569="",-999,0)))</f>
        <v>-999</v>
      </c>
      <c r="AM3569" s="82">
        <f>IF(I3569=1, 'adjustment factor'!$D$12, IF(I3569=-9,-999,IF(I3569="",-999,0)))</f>
        <v>-999</v>
      </c>
      <c r="AN3569" s="82">
        <f>IF(J3569=1, 'adjustment factor'!$D$13, IF(J3569=-9,-999,IF(J3569="",-999,0)))</f>
        <v>-999</v>
      </c>
      <c r="AO3569" s="82" t="str">
        <f t="shared" si="568"/>
        <v>-999</v>
      </c>
      <c r="AP3569" s="82" t="str">
        <f t="shared" si="569"/>
        <v>MISSING</v>
      </c>
    </row>
    <row r="3570" spans="2:42">
      <c r="B3570" s="207"/>
      <c r="C3570" s="35">
        <v>3566</v>
      </c>
      <c r="D3570" s="161"/>
      <c r="E3570" s="161"/>
      <c r="F3570" s="161"/>
      <c r="G3570" s="161"/>
      <c r="H3570" s="161"/>
      <c r="I3570" s="161"/>
      <c r="J3570" s="161"/>
      <c r="K3570" s="161"/>
      <c r="L3570" s="161"/>
      <c r="M3570" s="161"/>
      <c r="N3570" s="171"/>
      <c r="O3570" s="171"/>
      <c r="P3570" s="171"/>
      <c r="Q3570" s="171"/>
      <c r="R3570" s="171"/>
      <c r="S3570" s="171"/>
      <c r="T3570" s="208" t="str">
        <f t="shared" si="560"/>
        <v>MISSING</v>
      </c>
      <c r="U3570" s="208" t="str">
        <f t="shared" si="561"/>
        <v>MISSING</v>
      </c>
      <c r="X3570" s="56">
        <f t="shared" si="562"/>
        <v>-99</v>
      </c>
      <c r="Y3570" s="56">
        <f t="shared" si="563"/>
        <v>-99</v>
      </c>
      <c r="Z3570" s="56">
        <f t="shared" si="564"/>
        <v>-99</v>
      </c>
      <c r="AA3570" s="56">
        <f t="shared" si="565"/>
        <v>-99</v>
      </c>
      <c r="AB3570" s="56">
        <f t="shared" si="566"/>
        <v>-99</v>
      </c>
      <c r="AC3570" s="56">
        <f t="shared" si="567"/>
        <v>-99</v>
      </c>
      <c r="AD3570" s="3"/>
      <c r="AE3570" s="82">
        <f>IF(D3570=1, 'adjustment factor'!$D$4, IF(D3570=-9,-999,IF(D3570="",-999,0)))</f>
        <v>-999</v>
      </c>
      <c r="AF3570" s="82">
        <f>IF(F3570=1, 'adjustment factor'!$D$5, IF(F3570=-9,-999,IF(F3570="",-999,0)))</f>
        <v>-999</v>
      </c>
      <c r="AG3570" s="82">
        <f>IF(E3570=1, 'adjustment factor'!$D$6, IF(E3570=-9,-999,IF(E3570="",-999,0)))</f>
        <v>-999</v>
      </c>
      <c r="AH3570" s="82">
        <f>IF(K3570&gt;=45,'adjustment factor'!$D$7,IF(K3570=-9,-1200,IF(K3570="",-1200,0)))</f>
        <v>-1200</v>
      </c>
      <c r="AI3570" s="82">
        <f>IF(L3570=1, 'adjustment factor'!$D$8, IF(L3570=-9,-999,IF(L3570="",-999,0)))</f>
        <v>-999</v>
      </c>
      <c r="AJ3570" s="82">
        <f>IF(AND(M3570&gt;=1,M3570&lt;=4),'adjustment factor'!$D$9,IF(M3570=-9,-999,IF(M3570=98,-999,IF(M3570=99,-999,IF(M3570="",-999,0)))))</f>
        <v>-999</v>
      </c>
      <c r="AK3570" s="82">
        <f>IF(H3570=1, 'adjustment factor'!$D$10, IF(H3570=-9,-999,IF(H3570="",-999,0)))</f>
        <v>-999</v>
      </c>
      <c r="AL3570" s="82">
        <f>IF(G3570=1, 'adjustment factor'!$D$11, IF(G3570=-9,-999,IF(G3570="",-999,0)))</f>
        <v>-999</v>
      </c>
      <c r="AM3570" s="82">
        <f>IF(I3570=1, 'adjustment factor'!$D$12, IF(I3570=-9,-999,IF(I3570="",-999,0)))</f>
        <v>-999</v>
      </c>
      <c r="AN3570" s="82">
        <f>IF(J3570=1, 'adjustment factor'!$D$13, IF(J3570=-9,-999,IF(J3570="",-999,0)))</f>
        <v>-999</v>
      </c>
      <c r="AO3570" s="82" t="str">
        <f t="shared" si="568"/>
        <v>-999</v>
      </c>
      <c r="AP3570" s="82" t="str">
        <f t="shared" si="569"/>
        <v>MISSING</v>
      </c>
    </row>
    <row r="3571" spans="2:42">
      <c r="B3571" s="207"/>
      <c r="C3571" s="35">
        <v>3567</v>
      </c>
      <c r="D3571" s="161"/>
      <c r="E3571" s="161"/>
      <c r="F3571" s="161"/>
      <c r="G3571" s="161"/>
      <c r="H3571" s="161"/>
      <c r="I3571" s="161"/>
      <c r="J3571" s="161"/>
      <c r="K3571" s="161"/>
      <c r="L3571" s="161"/>
      <c r="M3571" s="161"/>
      <c r="N3571" s="171"/>
      <c r="O3571" s="171"/>
      <c r="P3571" s="171"/>
      <c r="Q3571" s="171"/>
      <c r="R3571" s="171"/>
      <c r="S3571" s="171"/>
      <c r="T3571" s="208" t="str">
        <f t="shared" si="560"/>
        <v>MISSING</v>
      </c>
      <c r="U3571" s="208" t="str">
        <f t="shared" si="561"/>
        <v>MISSING</v>
      </c>
      <c r="X3571" s="56">
        <f t="shared" si="562"/>
        <v>-99</v>
      </c>
      <c r="Y3571" s="56">
        <f t="shared" si="563"/>
        <v>-99</v>
      </c>
      <c r="Z3571" s="56">
        <f t="shared" si="564"/>
        <v>-99</v>
      </c>
      <c r="AA3571" s="56">
        <f t="shared" si="565"/>
        <v>-99</v>
      </c>
      <c r="AB3571" s="56">
        <f t="shared" si="566"/>
        <v>-99</v>
      </c>
      <c r="AC3571" s="56">
        <f t="shared" si="567"/>
        <v>-99</v>
      </c>
      <c r="AD3571" s="3"/>
      <c r="AE3571" s="82">
        <f>IF(D3571=1, 'adjustment factor'!$D$4, IF(D3571=-9,-999,IF(D3571="",-999,0)))</f>
        <v>-999</v>
      </c>
      <c r="AF3571" s="82">
        <f>IF(F3571=1, 'adjustment factor'!$D$5, IF(F3571=-9,-999,IF(F3571="",-999,0)))</f>
        <v>-999</v>
      </c>
      <c r="AG3571" s="82">
        <f>IF(E3571=1, 'adjustment factor'!$D$6, IF(E3571=-9,-999,IF(E3571="",-999,0)))</f>
        <v>-999</v>
      </c>
      <c r="AH3571" s="82">
        <f>IF(K3571&gt;=45,'adjustment factor'!$D$7,IF(K3571=-9,-1200,IF(K3571="",-1200,0)))</f>
        <v>-1200</v>
      </c>
      <c r="AI3571" s="82">
        <f>IF(L3571=1, 'adjustment factor'!$D$8, IF(L3571=-9,-999,IF(L3571="",-999,0)))</f>
        <v>-999</v>
      </c>
      <c r="AJ3571" s="82">
        <f>IF(AND(M3571&gt;=1,M3571&lt;=4),'adjustment factor'!$D$9,IF(M3571=-9,-999,IF(M3571=98,-999,IF(M3571=99,-999,IF(M3571="",-999,0)))))</f>
        <v>-999</v>
      </c>
      <c r="AK3571" s="82">
        <f>IF(H3571=1, 'adjustment factor'!$D$10, IF(H3571=-9,-999,IF(H3571="",-999,0)))</f>
        <v>-999</v>
      </c>
      <c r="AL3571" s="82">
        <f>IF(G3571=1, 'adjustment factor'!$D$11, IF(G3571=-9,-999,IF(G3571="",-999,0)))</f>
        <v>-999</v>
      </c>
      <c r="AM3571" s="82">
        <f>IF(I3571=1, 'adjustment factor'!$D$12, IF(I3571=-9,-999,IF(I3571="",-999,0)))</f>
        <v>-999</v>
      </c>
      <c r="AN3571" s="82">
        <f>IF(J3571=1, 'adjustment factor'!$D$13, IF(J3571=-9,-999,IF(J3571="",-999,0)))</f>
        <v>-999</v>
      </c>
      <c r="AO3571" s="82" t="str">
        <f t="shared" si="568"/>
        <v>-999</v>
      </c>
      <c r="AP3571" s="82" t="str">
        <f t="shared" si="569"/>
        <v>MISSING</v>
      </c>
    </row>
    <row r="3572" spans="2:42">
      <c r="B3572" s="207"/>
      <c r="C3572" s="35">
        <v>3568</v>
      </c>
      <c r="D3572" s="161"/>
      <c r="E3572" s="161"/>
      <c r="F3572" s="161"/>
      <c r="G3572" s="161"/>
      <c r="H3572" s="161"/>
      <c r="I3572" s="161"/>
      <c r="J3572" s="161"/>
      <c r="K3572" s="161"/>
      <c r="L3572" s="161"/>
      <c r="M3572" s="161"/>
      <c r="N3572" s="171"/>
      <c r="O3572" s="171"/>
      <c r="P3572" s="171"/>
      <c r="Q3572" s="171"/>
      <c r="R3572" s="171"/>
      <c r="S3572" s="171"/>
      <c r="T3572" s="208" t="str">
        <f t="shared" si="560"/>
        <v>MISSING</v>
      </c>
      <c r="U3572" s="208" t="str">
        <f t="shared" si="561"/>
        <v>MISSING</v>
      </c>
      <c r="X3572" s="56">
        <f t="shared" si="562"/>
        <v>-99</v>
      </c>
      <c r="Y3572" s="56">
        <f t="shared" si="563"/>
        <v>-99</v>
      </c>
      <c r="Z3572" s="56">
        <f t="shared" si="564"/>
        <v>-99</v>
      </c>
      <c r="AA3572" s="56">
        <f t="shared" si="565"/>
        <v>-99</v>
      </c>
      <c r="AB3572" s="56">
        <f t="shared" si="566"/>
        <v>-99</v>
      </c>
      <c r="AC3572" s="56">
        <f t="shared" si="567"/>
        <v>-99</v>
      </c>
      <c r="AD3572" s="3"/>
      <c r="AE3572" s="82">
        <f>IF(D3572=1, 'adjustment factor'!$D$4, IF(D3572=-9,-999,IF(D3572="",-999,0)))</f>
        <v>-999</v>
      </c>
      <c r="AF3572" s="82">
        <f>IF(F3572=1, 'adjustment factor'!$D$5, IF(F3572=-9,-999,IF(F3572="",-999,0)))</f>
        <v>-999</v>
      </c>
      <c r="AG3572" s="82">
        <f>IF(E3572=1, 'adjustment factor'!$D$6, IF(E3572=-9,-999,IF(E3572="",-999,0)))</f>
        <v>-999</v>
      </c>
      <c r="AH3572" s="82">
        <f>IF(K3572&gt;=45,'adjustment factor'!$D$7,IF(K3572=-9,-1200,IF(K3572="",-1200,0)))</f>
        <v>-1200</v>
      </c>
      <c r="AI3572" s="82">
        <f>IF(L3572=1, 'adjustment factor'!$D$8, IF(L3572=-9,-999,IF(L3572="",-999,0)))</f>
        <v>-999</v>
      </c>
      <c r="AJ3572" s="82">
        <f>IF(AND(M3572&gt;=1,M3572&lt;=4),'adjustment factor'!$D$9,IF(M3572=-9,-999,IF(M3572=98,-999,IF(M3572=99,-999,IF(M3572="",-999,0)))))</f>
        <v>-999</v>
      </c>
      <c r="AK3572" s="82">
        <f>IF(H3572=1, 'adjustment factor'!$D$10, IF(H3572=-9,-999,IF(H3572="",-999,0)))</f>
        <v>-999</v>
      </c>
      <c r="AL3572" s="82">
        <f>IF(G3572=1, 'adjustment factor'!$D$11, IF(G3572=-9,-999,IF(G3572="",-999,0)))</f>
        <v>-999</v>
      </c>
      <c r="AM3572" s="82">
        <f>IF(I3572=1, 'adjustment factor'!$D$12, IF(I3572=-9,-999,IF(I3572="",-999,0)))</f>
        <v>-999</v>
      </c>
      <c r="AN3572" s="82">
        <f>IF(J3572=1, 'adjustment factor'!$D$13, IF(J3572=-9,-999,IF(J3572="",-999,0)))</f>
        <v>-999</v>
      </c>
      <c r="AO3572" s="82" t="str">
        <f t="shared" si="568"/>
        <v>-999</v>
      </c>
      <c r="AP3572" s="82" t="str">
        <f t="shared" si="569"/>
        <v>MISSING</v>
      </c>
    </row>
    <row r="3573" spans="2:42">
      <c r="B3573" s="207"/>
      <c r="C3573" s="35">
        <v>3569</v>
      </c>
      <c r="D3573" s="161"/>
      <c r="E3573" s="161"/>
      <c r="F3573" s="161"/>
      <c r="G3573" s="161"/>
      <c r="H3573" s="161"/>
      <c r="I3573" s="161"/>
      <c r="J3573" s="161"/>
      <c r="K3573" s="161"/>
      <c r="L3573" s="161"/>
      <c r="M3573" s="161"/>
      <c r="N3573" s="171"/>
      <c r="O3573" s="171"/>
      <c r="P3573" s="171"/>
      <c r="Q3573" s="171"/>
      <c r="R3573" s="171"/>
      <c r="S3573" s="171"/>
      <c r="T3573" s="208" t="str">
        <f t="shared" si="560"/>
        <v>MISSING</v>
      </c>
      <c r="U3573" s="208" t="str">
        <f t="shared" si="561"/>
        <v>MISSING</v>
      </c>
      <c r="X3573" s="56">
        <f t="shared" si="562"/>
        <v>-99</v>
      </c>
      <c r="Y3573" s="56">
        <f t="shared" si="563"/>
        <v>-99</v>
      </c>
      <c r="Z3573" s="56">
        <f t="shared" si="564"/>
        <v>-99</v>
      </c>
      <c r="AA3573" s="56">
        <f t="shared" si="565"/>
        <v>-99</v>
      </c>
      <c r="AB3573" s="56">
        <f t="shared" si="566"/>
        <v>-99</v>
      </c>
      <c r="AC3573" s="56">
        <f t="shared" si="567"/>
        <v>-99</v>
      </c>
      <c r="AD3573" s="3"/>
      <c r="AE3573" s="82">
        <f>IF(D3573=1, 'adjustment factor'!$D$4, IF(D3573=-9,-999,IF(D3573="",-999,0)))</f>
        <v>-999</v>
      </c>
      <c r="AF3573" s="82">
        <f>IF(F3573=1, 'adjustment factor'!$D$5, IF(F3573=-9,-999,IF(F3573="",-999,0)))</f>
        <v>-999</v>
      </c>
      <c r="AG3573" s="82">
        <f>IF(E3573=1, 'adjustment factor'!$D$6, IF(E3573=-9,-999,IF(E3573="",-999,0)))</f>
        <v>-999</v>
      </c>
      <c r="AH3573" s="82">
        <f>IF(K3573&gt;=45,'adjustment factor'!$D$7,IF(K3573=-9,-1200,IF(K3573="",-1200,0)))</f>
        <v>-1200</v>
      </c>
      <c r="AI3573" s="82">
        <f>IF(L3573=1, 'adjustment factor'!$D$8, IF(L3573=-9,-999,IF(L3573="",-999,0)))</f>
        <v>-999</v>
      </c>
      <c r="AJ3573" s="82">
        <f>IF(AND(M3573&gt;=1,M3573&lt;=4),'adjustment factor'!$D$9,IF(M3573=-9,-999,IF(M3573=98,-999,IF(M3573=99,-999,IF(M3573="",-999,0)))))</f>
        <v>-999</v>
      </c>
      <c r="AK3573" s="82">
        <f>IF(H3573=1, 'adjustment factor'!$D$10, IF(H3573=-9,-999,IF(H3573="",-999,0)))</f>
        <v>-999</v>
      </c>
      <c r="AL3573" s="82">
        <f>IF(G3573=1, 'adjustment factor'!$D$11, IF(G3573=-9,-999,IF(G3573="",-999,0)))</f>
        <v>-999</v>
      </c>
      <c r="AM3573" s="82">
        <f>IF(I3573=1, 'adjustment factor'!$D$12, IF(I3573=-9,-999,IF(I3573="",-999,0)))</f>
        <v>-999</v>
      </c>
      <c r="AN3573" s="82">
        <f>IF(J3573=1, 'adjustment factor'!$D$13, IF(J3573=-9,-999,IF(J3573="",-999,0)))</f>
        <v>-999</v>
      </c>
      <c r="AO3573" s="82" t="str">
        <f t="shared" si="568"/>
        <v>-999</v>
      </c>
      <c r="AP3573" s="82" t="str">
        <f t="shared" si="569"/>
        <v>MISSING</v>
      </c>
    </row>
    <row r="3574" spans="2:42">
      <c r="B3574" s="207"/>
      <c r="C3574" s="35">
        <v>3570</v>
      </c>
      <c r="D3574" s="161"/>
      <c r="E3574" s="161"/>
      <c r="F3574" s="161"/>
      <c r="G3574" s="161"/>
      <c r="H3574" s="161"/>
      <c r="I3574" s="161"/>
      <c r="J3574" s="161"/>
      <c r="K3574" s="161"/>
      <c r="L3574" s="161"/>
      <c r="M3574" s="161"/>
      <c r="N3574" s="171"/>
      <c r="O3574" s="171"/>
      <c r="P3574" s="171"/>
      <c r="Q3574" s="171"/>
      <c r="R3574" s="171"/>
      <c r="S3574" s="171"/>
      <c r="T3574" s="208" t="str">
        <f t="shared" si="560"/>
        <v>MISSING</v>
      </c>
      <c r="U3574" s="208" t="str">
        <f t="shared" si="561"/>
        <v>MISSING</v>
      </c>
      <c r="X3574" s="56">
        <f t="shared" si="562"/>
        <v>-99</v>
      </c>
      <c r="Y3574" s="56">
        <f t="shared" si="563"/>
        <v>-99</v>
      </c>
      <c r="Z3574" s="56">
        <f t="shared" si="564"/>
        <v>-99</v>
      </c>
      <c r="AA3574" s="56">
        <f t="shared" si="565"/>
        <v>-99</v>
      </c>
      <c r="AB3574" s="56">
        <f t="shared" si="566"/>
        <v>-99</v>
      </c>
      <c r="AC3574" s="56">
        <f t="shared" si="567"/>
        <v>-99</v>
      </c>
      <c r="AD3574" s="3"/>
      <c r="AE3574" s="82">
        <f>IF(D3574=1, 'adjustment factor'!$D$4, IF(D3574=-9,-999,IF(D3574="",-999,0)))</f>
        <v>-999</v>
      </c>
      <c r="AF3574" s="82">
        <f>IF(F3574=1, 'adjustment factor'!$D$5, IF(F3574=-9,-999,IF(F3574="",-999,0)))</f>
        <v>-999</v>
      </c>
      <c r="AG3574" s="82">
        <f>IF(E3574=1, 'adjustment factor'!$D$6, IF(E3574=-9,-999,IF(E3574="",-999,0)))</f>
        <v>-999</v>
      </c>
      <c r="AH3574" s="82">
        <f>IF(K3574&gt;=45,'adjustment factor'!$D$7,IF(K3574=-9,-1200,IF(K3574="",-1200,0)))</f>
        <v>-1200</v>
      </c>
      <c r="AI3574" s="82">
        <f>IF(L3574=1, 'adjustment factor'!$D$8, IF(L3574=-9,-999,IF(L3574="",-999,0)))</f>
        <v>-999</v>
      </c>
      <c r="AJ3574" s="82">
        <f>IF(AND(M3574&gt;=1,M3574&lt;=4),'adjustment factor'!$D$9,IF(M3574=-9,-999,IF(M3574=98,-999,IF(M3574=99,-999,IF(M3574="",-999,0)))))</f>
        <v>-999</v>
      </c>
      <c r="AK3574" s="82">
        <f>IF(H3574=1, 'adjustment factor'!$D$10, IF(H3574=-9,-999,IF(H3574="",-999,0)))</f>
        <v>-999</v>
      </c>
      <c r="AL3574" s="82">
        <f>IF(G3574=1, 'adjustment factor'!$D$11, IF(G3574=-9,-999,IF(G3574="",-999,0)))</f>
        <v>-999</v>
      </c>
      <c r="AM3574" s="82">
        <f>IF(I3574=1, 'adjustment factor'!$D$12, IF(I3574=-9,-999,IF(I3574="",-999,0)))</f>
        <v>-999</v>
      </c>
      <c r="AN3574" s="82">
        <f>IF(J3574=1, 'adjustment factor'!$D$13, IF(J3574=-9,-999,IF(J3574="",-999,0)))</f>
        <v>-999</v>
      </c>
      <c r="AO3574" s="82" t="str">
        <f t="shared" si="568"/>
        <v>-999</v>
      </c>
      <c r="AP3574" s="82" t="str">
        <f t="shared" si="569"/>
        <v>MISSING</v>
      </c>
    </row>
    <row r="3575" spans="2:42">
      <c r="B3575" s="207"/>
      <c r="C3575" s="35">
        <v>3571</v>
      </c>
      <c r="D3575" s="161"/>
      <c r="E3575" s="161"/>
      <c r="F3575" s="161"/>
      <c r="G3575" s="161"/>
      <c r="H3575" s="161"/>
      <c r="I3575" s="161"/>
      <c r="J3575" s="161"/>
      <c r="K3575" s="161"/>
      <c r="L3575" s="161"/>
      <c r="M3575" s="161"/>
      <c r="N3575" s="171"/>
      <c r="O3575" s="171"/>
      <c r="P3575" s="171"/>
      <c r="Q3575" s="171"/>
      <c r="R3575" s="171"/>
      <c r="S3575" s="171"/>
      <c r="T3575" s="208" t="str">
        <f t="shared" si="560"/>
        <v>MISSING</v>
      </c>
      <c r="U3575" s="208" t="str">
        <f t="shared" si="561"/>
        <v>MISSING</v>
      </c>
      <c r="X3575" s="56">
        <f t="shared" si="562"/>
        <v>-99</v>
      </c>
      <c r="Y3575" s="56">
        <f t="shared" si="563"/>
        <v>-99</v>
      </c>
      <c r="Z3575" s="56">
        <f t="shared" si="564"/>
        <v>-99</v>
      </c>
      <c r="AA3575" s="56">
        <f t="shared" si="565"/>
        <v>-99</v>
      </c>
      <c r="AB3575" s="56">
        <f t="shared" si="566"/>
        <v>-99</v>
      </c>
      <c r="AC3575" s="56">
        <f t="shared" si="567"/>
        <v>-99</v>
      </c>
      <c r="AD3575" s="3"/>
      <c r="AE3575" s="82">
        <f>IF(D3575=1, 'adjustment factor'!$D$4, IF(D3575=-9,-999,IF(D3575="",-999,0)))</f>
        <v>-999</v>
      </c>
      <c r="AF3575" s="82">
        <f>IF(F3575=1, 'adjustment factor'!$D$5, IF(F3575=-9,-999,IF(F3575="",-999,0)))</f>
        <v>-999</v>
      </c>
      <c r="AG3575" s="82">
        <f>IF(E3575=1, 'adjustment factor'!$D$6, IF(E3575=-9,-999,IF(E3575="",-999,0)))</f>
        <v>-999</v>
      </c>
      <c r="AH3575" s="82">
        <f>IF(K3575&gt;=45,'adjustment factor'!$D$7,IF(K3575=-9,-1200,IF(K3575="",-1200,0)))</f>
        <v>-1200</v>
      </c>
      <c r="AI3575" s="82">
        <f>IF(L3575=1, 'adjustment factor'!$D$8, IF(L3575=-9,-999,IF(L3575="",-999,0)))</f>
        <v>-999</v>
      </c>
      <c r="AJ3575" s="82">
        <f>IF(AND(M3575&gt;=1,M3575&lt;=4),'adjustment factor'!$D$9,IF(M3575=-9,-999,IF(M3575=98,-999,IF(M3575=99,-999,IF(M3575="",-999,0)))))</f>
        <v>-999</v>
      </c>
      <c r="AK3575" s="82">
        <f>IF(H3575=1, 'adjustment factor'!$D$10, IF(H3575=-9,-999,IF(H3575="",-999,0)))</f>
        <v>-999</v>
      </c>
      <c r="AL3575" s="82">
        <f>IF(G3575=1, 'adjustment factor'!$D$11, IF(G3575=-9,-999,IF(G3575="",-999,0)))</f>
        <v>-999</v>
      </c>
      <c r="AM3575" s="82">
        <f>IF(I3575=1, 'adjustment factor'!$D$12, IF(I3575=-9,-999,IF(I3575="",-999,0)))</f>
        <v>-999</v>
      </c>
      <c r="AN3575" s="82">
        <f>IF(J3575=1, 'adjustment factor'!$D$13, IF(J3575=-9,-999,IF(J3575="",-999,0)))</f>
        <v>-999</v>
      </c>
      <c r="AO3575" s="82" t="str">
        <f t="shared" si="568"/>
        <v>-999</v>
      </c>
      <c r="AP3575" s="82" t="str">
        <f t="shared" si="569"/>
        <v>MISSING</v>
      </c>
    </row>
    <row r="3576" spans="2:42">
      <c r="B3576" s="207"/>
      <c r="C3576" s="35">
        <v>3572</v>
      </c>
      <c r="D3576" s="161"/>
      <c r="E3576" s="161"/>
      <c r="F3576" s="161"/>
      <c r="G3576" s="161"/>
      <c r="H3576" s="161"/>
      <c r="I3576" s="161"/>
      <c r="J3576" s="161"/>
      <c r="K3576" s="161"/>
      <c r="L3576" s="161"/>
      <c r="M3576" s="161"/>
      <c r="N3576" s="171"/>
      <c r="O3576" s="171"/>
      <c r="P3576" s="171"/>
      <c r="Q3576" s="171"/>
      <c r="R3576" s="171"/>
      <c r="S3576" s="171"/>
      <c r="T3576" s="208" t="str">
        <f t="shared" si="560"/>
        <v>MISSING</v>
      </c>
      <c r="U3576" s="208" t="str">
        <f t="shared" si="561"/>
        <v>MISSING</v>
      </c>
      <c r="X3576" s="56">
        <f t="shared" si="562"/>
        <v>-99</v>
      </c>
      <c r="Y3576" s="56">
        <f t="shared" si="563"/>
        <v>-99</v>
      </c>
      <c r="Z3576" s="56">
        <f t="shared" si="564"/>
        <v>-99</v>
      </c>
      <c r="AA3576" s="56">
        <f t="shared" si="565"/>
        <v>-99</v>
      </c>
      <c r="AB3576" s="56">
        <f t="shared" si="566"/>
        <v>-99</v>
      </c>
      <c r="AC3576" s="56">
        <f t="shared" si="567"/>
        <v>-99</v>
      </c>
      <c r="AD3576" s="3"/>
      <c r="AE3576" s="82">
        <f>IF(D3576=1, 'adjustment factor'!$D$4, IF(D3576=-9,-999,IF(D3576="",-999,0)))</f>
        <v>-999</v>
      </c>
      <c r="AF3576" s="82">
        <f>IF(F3576=1, 'adjustment factor'!$D$5, IF(F3576=-9,-999,IF(F3576="",-999,0)))</f>
        <v>-999</v>
      </c>
      <c r="AG3576" s="82">
        <f>IF(E3576=1, 'adjustment factor'!$D$6, IF(E3576=-9,-999,IF(E3576="",-999,0)))</f>
        <v>-999</v>
      </c>
      <c r="AH3576" s="82">
        <f>IF(K3576&gt;=45,'adjustment factor'!$D$7,IF(K3576=-9,-1200,IF(K3576="",-1200,0)))</f>
        <v>-1200</v>
      </c>
      <c r="AI3576" s="82">
        <f>IF(L3576=1, 'adjustment factor'!$D$8, IF(L3576=-9,-999,IF(L3576="",-999,0)))</f>
        <v>-999</v>
      </c>
      <c r="AJ3576" s="82">
        <f>IF(AND(M3576&gt;=1,M3576&lt;=4),'adjustment factor'!$D$9,IF(M3576=-9,-999,IF(M3576=98,-999,IF(M3576=99,-999,IF(M3576="",-999,0)))))</f>
        <v>-999</v>
      </c>
      <c r="AK3576" s="82">
        <f>IF(H3576=1, 'adjustment factor'!$D$10, IF(H3576=-9,-999,IF(H3576="",-999,0)))</f>
        <v>-999</v>
      </c>
      <c r="AL3576" s="82">
        <f>IF(G3576=1, 'adjustment factor'!$D$11, IF(G3576=-9,-999,IF(G3576="",-999,0)))</f>
        <v>-999</v>
      </c>
      <c r="AM3576" s="82">
        <f>IF(I3576=1, 'adjustment factor'!$D$12, IF(I3576=-9,-999,IF(I3576="",-999,0)))</f>
        <v>-999</v>
      </c>
      <c r="AN3576" s="82">
        <f>IF(J3576=1, 'adjustment factor'!$D$13, IF(J3576=-9,-999,IF(J3576="",-999,0)))</f>
        <v>-999</v>
      </c>
      <c r="AO3576" s="82" t="str">
        <f t="shared" si="568"/>
        <v>-999</v>
      </c>
      <c r="AP3576" s="82" t="str">
        <f t="shared" si="569"/>
        <v>MISSING</v>
      </c>
    </row>
    <row r="3577" spans="2:42">
      <c r="B3577" s="207"/>
      <c r="C3577" s="35">
        <v>3573</v>
      </c>
      <c r="D3577" s="161"/>
      <c r="E3577" s="161"/>
      <c r="F3577" s="161"/>
      <c r="G3577" s="161"/>
      <c r="H3577" s="161"/>
      <c r="I3577" s="161"/>
      <c r="J3577" s="161"/>
      <c r="K3577" s="161"/>
      <c r="L3577" s="161"/>
      <c r="M3577" s="161"/>
      <c r="N3577" s="171"/>
      <c r="O3577" s="171"/>
      <c r="P3577" s="171"/>
      <c r="Q3577" s="171"/>
      <c r="R3577" s="171"/>
      <c r="S3577" s="171"/>
      <c r="T3577" s="208" t="str">
        <f t="shared" si="560"/>
        <v>MISSING</v>
      </c>
      <c r="U3577" s="208" t="str">
        <f t="shared" si="561"/>
        <v>MISSING</v>
      </c>
      <c r="X3577" s="56">
        <f t="shared" si="562"/>
        <v>-99</v>
      </c>
      <c r="Y3577" s="56">
        <f t="shared" si="563"/>
        <v>-99</v>
      </c>
      <c r="Z3577" s="56">
        <f t="shared" si="564"/>
        <v>-99</v>
      </c>
      <c r="AA3577" s="56">
        <f t="shared" si="565"/>
        <v>-99</v>
      </c>
      <c r="AB3577" s="56">
        <f t="shared" si="566"/>
        <v>-99</v>
      </c>
      <c r="AC3577" s="56">
        <f t="shared" si="567"/>
        <v>-99</v>
      </c>
      <c r="AD3577" s="3"/>
      <c r="AE3577" s="82">
        <f>IF(D3577=1, 'adjustment factor'!$D$4, IF(D3577=-9,-999,IF(D3577="",-999,0)))</f>
        <v>-999</v>
      </c>
      <c r="AF3577" s="82">
        <f>IF(F3577=1, 'adjustment factor'!$D$5, IF(F3577=-9,-999,IF(F3577="",-999,0)))</f>
        <v>-999</v>
      </c>
      <c r="AG3577" s="82">
        <f>IF(E3577=1, 'adjustment factor'!$D$6, IF(E3577=-9,-999,IF(E3577="",-999,0)))</f>
        <v>-999</v>
      </c>
      <c r="AH3577" s="82">
        <f>IF(K3577&gt;=45,'adjustment factor'!$D$7,IF(K3577=-9,-1200,IF(K3577="",-1200,0)))</f>
        <v>-1200</v>
      </c>
      <c r="AI3577" s="82">
        <f>IF(L3577=1, 'adjustment factor'!$D$8, IF(L3577=-9,-999,IF(L3577="",-999,0)))</f>
        <v>-999</v>
      </c>
      <c r="AJ3577" s="82">
        <f>IF(AND(M3577&gt;=1,M3577&lt;=4),'adjustment factor'!$D$9,IF(M3577=-9,-999,IF(M3577=98,-999,IF(M3577=99,-999,IF(M3577="",-999,0)))))</f>
        <v>-999</v>
      </c>
      <c r="AK3577" s="82">
        <f>IF(H3577=1, 'adjustment factor'!$D$10, IF(H3577=-9,-999,IF(H3577="",-999,0)))</f>
        <v>-999</v>
      </c>
      <c r="AL3577" s="82">
        <f>IF(G3577=1, 'adjustment factor'!$D$11, IF(G3577=-9,-999,IF(G3577="",-999,0)))</f>
        <v>-999</v>
      </c>
      <c r="AM3577" s="82">
        <f>IF(I3577=1, 'adjustment factor'!$D$12, IF(I3577=-9,-999,IF(I3577="",-999,0)))</f>
        <v>-999</v>
      </c>
      <c r="AN3577" s="82">
        <f>IF(J3577=1, 'adjustment factor'!$D$13, IF(J3577=-9,-999,IF(J3577="",-999,0)))</f>
        <v>-999</v>
      </c>
      <c r="AO3577" s="82" t="str">
        <f t="shared" si="568"/>
        <v>-999</v>
      </c>
      <c r="AP3577" s="82" t="str">
        <f t="shared" si="569"/>
        <v>MISSING</v>
      </c>
    </row>
    <row r="3578" spans="2:42">
      <c r="B3578" s="207"/>
      <c r="C3578" s="35">
        <v>3574</v>
      </c>
      <c r="D3578" s="161"/>
      <c r="E3578" s="161"/>
      <c r="F3578" s="161"/>
      <c r="G3578" s="161"/>
      <c r="H3578" s="161"/>
      <c r="I3578" s="161"/>
      <c r="J3578" s="161"/>
      <c r="K3578" s="161"/>
      <c r="L3578" s="161"/>
      <c r="M3578" s="161"/>
      <c r="N3578" s="171"/>
      <c r="O3578" s="171"/>
      <c r="P3578" s="171"/>
      <c r="Q3578" s="171"/>
      <c r="R3578" s="171"/>
      <c r="S3578" s="171"/>
      <c r="T3578" s="208" t="str">
        <f t="shared" si="560"/>
        <v>MISSING</v>
      </c>
      <c r="U3578" s="208" t="str">
        <f t="shared" si="561"/>
        <v>MISSING</v>
      </c>
      <c r="X3578" s="56">
        <f t="shared" si="562"/>
        <v>-99</v>
      </c>
      <c r="Y3578" s="56">
        <f t="shared" si="563"/>
        <v>-99</v>
      </c>
      <c r="Z3578" s="56">
        <f t="shared" si="564"/>
        <v>-99</v>
      </c>
      <c r="AA3578" s="56">
        <f t="shared" si="565"/>
        <v>-99</v>
      </c>
      <c r="AB3578" s="56">
        <f t="shared" si="566"/>
        <v>-99</v>
      </c>
      <c r="AC3578" s="56">
        <f t="shared" si="567"/>
        <v>-99</v>
      </c>
      <c r="AD3578" s="3"/>
      <c r="AE3578" s="82">
        <f>IF(D3578=1, 'adjustment factor'!$D$4, IF(D3578=-9,-999,IF(D3578="",-999,0)))</f>
        <v>-999</v>
      </c>
      <c r="AF3578" s="82">
        <f>IF(F3578=1, 'adjustment factor'!$D$5, IF(F3578=-9,-999,IF(F3578="",-999,0)))</f>
        <v>-999</v>
      </c>
      <c r="AG3578" s="82">
        <f>IF(E3578=1, 'adjustment factor'!$D$6, IF(E3578=-9,-999,IF(E3578="",-999,0)))</f>
        <v>-999</v>
      </c>
      <c r="AH3578" s="82">
        <f>IF(K3578&gt;=45,'adjustment factor'!$D$7,IF(K3578=-9,-1200,IF(K3578="",-1200,0)))</f>
        <v>-1200</v>
      </c>
      <c r="AI3578" s="82">
        <f>IF(L3578=1, 'adjustment factor'!$D$8, IF(L3578=-9,-999,IF(L3578="",-999,0)))</f>
        <v>-999</v>
      </c>
      <c r="AJ3578" s="82">
        <f>IF(AND(M3578&gt;=1,M3578&lt;=4),'adjustment factor'!$D$9,IF(M3578=-9,-999,IF(M3578=98,-999,IF(M3578=99,-999,IF(M3578="",-999,0)))))</f>
        <v>-999</v>
      </c>
      <c r="AK3578" s="82">
        <f>IF(H3578=1, 'adjustment factor'!$D$10, IF(H3578=-9,-999,IF(H3578="",-999,0)))</f>
        <v>-999</v>
      </c>
      <c r="AL3578" s="82">
        <f>IF(G3578=1, 'adjustment factor'!$D$11, IF(G3578=-9,-999,IF(G3578="",-999,0)))</f>
        <v>-999</v>
      </c>
      <c r="AM3578" s="82">
        <f>IF(I3578=1, 'adjustment factor'!$D$12, IF(I3578=-9,-999,IF(I3578="",-999,0)))</f>
        <v>-999</v>
      </c>
      <c r="AN3578" s="82">
        <f>IF(J3578=1, 'adjustment factor'!$D$13, IF(J3578=-9,-999,IF(J3578="",-999,0)))</f>
        <v>-999</v>
      </c>
      <c r="AO3578" s="82" t="str">
        <f t="shared" si="568"/>
        <v>-999</v>
      </c>
      <c r="AP3578" s="82" t="str">
        <f t="shared" si="569"/>
        <v>MISSING</v>
      </c>
    </row>
    <row r="3579" spans="2:42">
      <c r="B3579" s="207"/>
      <c r="C3579" s="35">
        <v>3575</v>
      </c>
      <c r="D3579" s="161"/>
      <c r="E3579" s="161"/>
      <c r="F3579" s="161"/>
      <c r="G3579" s="161"/>
      <c r="H3579" s="161"/>
      <c r="I3579" s="161"/>
      <c r="J3579" s="161"/>
      <c r="K3579" s="161"/>
      <c r="L3579" s="161"/>
      <c r="M3579" s="161"/>
      <c r="N3579" s="171"/>
      <c r="O3579" s="171"/>
      <c r="P3579" s="171"/>
      <c r="Q3579" s="171"/>
      <c r="R3579" s="171"/>
      <c r="S3579" s="171"/>
      <c r="T3579" s="208" t="str">
        <f t="shared" si="560"/>
        <v>MISSING</v>
      </c>
      <c r="U3579" s="208" t="str">
        <f t="shared" si="561"/>
        <v>MISSING</v>
      </c>
      <c r="X3579" s="56">
        <f t="shared" si="562"/>
        <v>-99</v>
      </c>
      <c r="Y3579" s="56">
        <f t="shared" si="563"/>
        <v>-99</v>
      </c>
      <c r="Z3579" s="56">
        <f t="shared" si="564"/>
        <v>-99</v>
      </c>
      <c r="AA3579" s="56">
        <f t="shared" si="565"/>
        <v>-99</v>
      </c>
      <c r="AB3579" s="56">
        <f t="shared" si="566"/>
        <v>-99</v>
      </c>
      <c r="AC3579" s="56">
        <f t="shared" si="567"/>
        <v>-99</v>
      </c>
      <c r="AD3579" s="3"/>
      <c r="AE3579" s="82">
        <f>IF(D3579=1, 'adjustment factor'!$D$4, IF(D3579=-9,-999,IF(D3579="",-999,0)))</f>
        <v>-999</v>
      </c>
      <c r="AF3579" s="82">
        <f>IF(F3579=1, 'adjustment factor'!$D$5, IF(F3579=-9,-999,IF(F3579="",-999,0)))</f>
        <v>-999</v>
      </c>
      <c r="AG3579" s="82">
        <f>IF(E3579=1, 'adjustment factor'!$D$6, IF(E3579=-9,-999,IF(E3579="",-999,0)))</f>
        <v>-999</v>
      </c>
      <c r="AH3579" s="82">
        <f>IF(K3579&gt;=45,'adjustment factor'!$D$7,IF(K3579=-9,-1200,IF(K3579="",-1200,0)))</f>
        <v>-1200</v>
      </c>
      <c r="AI3579" s="82">
        <f>IF(L3579=1, 'adjustment factor'!$D$8, IF(L3579=-9,-999,IF(L3579="",-999,0)))</f>
        <v>-999</v>
      </c>
      <c r="AJ3579" s="82">
        <f>IF(AND(M3579&gt;=1,M3579&lt;=4),'adjustment factor'!$D$9,IF(M3579=-9,-999,IF(M3579=98,-999,IF(M3579=99,-999,IF(M3579="",-999,0)))))</f>
        <v>-999</v>
      </c>
      <c r="AK3579" s="82">
        <f>IF(H3579=1, 'adjustment factor'!$D$10, IF(H3579=-9,-999,IF(H3579="",-999,0)))</f>
        <v>-999</v>
      </c>
      <c r="AL3579" s="82">
        <f>IF(G3579=1, 'adjustment factor'!$D$11, IF(G3579=-9,-999,IF(G3579="",-999,0)))</f>
        <v>-999</v>
      </c>
      <c r="AM3579" s="82">
        <f>IF(I3579=1, 'adjustment factor'!$D$12, IF(I3579=-9,-999,IF(I3579="",-999,0)))</f>
        <v>-999</v>
      </c>
      <c r="AN3579" s="82">
        <f>IF(J3579=1, 'adjustment factor'!$D$13, IF(J3579=-9,-999,IF(J3579="",-999,0)))</f>
        <v>-999</v>
      </c>
      <c r="AO3579" s="82" t="str">
        <f t="shared" si="568"/>
        <v>-999</v>
      </c>
      <c r="AP3579" s="82" t="str">
        <f t="shared" si="569"/>
        <v>MISSING</v>
      </c>
    </row>
    <row r="3580" spans="2:42">
      <c r="B3580" s="207"/>
      <c r="C3580" s="35">
        <v>3576</v>
      </c>
      <c r="D3580" s="161"/>
      <c r="E3580" s="161"/>
      <c r="F3580" s="161"/>
      <c r="G3580" s="161"/>
      <c r="H3580" s="161"/>
      <c r="I3580" s="161"/>
      <c r="J3580" s="161"/>
      <c r="K3580" s="161"/>
      <c r="L3580" s="161"/>
      <c r="M3580" s="161"/>
      <c r="N3580" s="171"/>
      <c r="O3580" s="171"/>
      <c r="P3580" s="171"/>
      <c r="Q3580" s="171"/>
      <c r="R3580" s="171"/>
      <c r="S3580" s="171"/>
      <c r="T3580" s="208" t="str">
        <f t="shared" si="560"/>
        <v>MISSING</v>
      </c>
      <c r="U3580" s="208" t="str">
        <f t="shared" si="561"/>
        <v>MISSING</v>
      </c>
      <c r="X3580" s="56">
        <f t="shared" si="562"/>
        <v>-99</v>
      </c>
      <c r="Y3580" s="56">
        <f t="shared" si="563"/>
        <v>-99</v>
      </c>
      <c r="Z3580" s="56">
        <f t="shared" si="564"/>
        <v>-99</v>
      </c>
      <c r="AA3580" s="56">
        <f t="shared" si="565"/>
        <v>-99</v>
      </c>
      <c r="AB3580" s="56">
        <f t="shared" si="566"/>
        <v>-99</v>
      </c>
      <c r="AC3580" s="56">
        <f t="shared" si="567"/>
        <v>-99</v>
      </c>
      <c r="AD3580" s="3"/>
      <c r="AE3580" s="82">
        <f>IF(D3580=1, 'adjustment factor'!$D$4, IF(D3580=-9,-999,IF(D3580="",-999,0)))</f>
        <v>-999</v>
      </c>
      <c r="AF3580" s="82">
        <f>IF(F3580=1, 'adjustment factor'!$D$5, IF(F3580=-9,-999,IF(F3580="",-999,0)))</f>
        <v>-999</v>
      </c>
      <c r="AG3580" s="82">
        <f>IF(E3580=1, 'adjustment factor'!$D$6, IF(E3580=-9,-999,IF(E3580="",-999,0)))</f>
        <v>-999</v>
      </c>
      <c r="AH3580" s="82">
        <f>IF(K3580&gt;=45,'adjustment factor'!$D$7,IF(K3580=-9,-1200,IF(K3580="",-1200,0)))</f>
        <v>-1200</v>
      </c>
      <c r="AI3580" s="82">
        <f>IF(L3580=1, 'adjustment factor'!$D$8, IF(L3580=-9,-999,IF(L3580="",-999,0)))</f>
        <v>-999</v>
      </c>
      <c r="AJ3580" s="82">
        <f>IF(AND(M3580&gt;=1,M3580&lt;=4),'adjustment factor'!$D$9,IF(M3580=-9,-999,IF(M3580=98,-999,IF(M3580=99,-999,IF(M3580="",-999,0)))))</f>
        <v>-999</v>
      </c>
      <c r="AK3580" s="82">
        <f>IF(H3580=1, 'adjustment factor'!$D$10, IF(H3580=-9,-999,IF(H3580="",-999,0)))</f>
        <v>-999</v>
      </c>
      <c r="AL3580" s="82">
        <f>IF(G3580=1, 'adjustment factor'!$D$11, IF(G3580=-9,-999,IF(G3580="",-999,0)))</f>
        <v>-999</v>
      </c>
      <c r="AM3580" s="82">
        <f>IF(I3580=1, 'adjustment factor'!$D$12, IF(I3580=-9,-999,IF(I3580="",-999,0)))</f>
        <v>-999</v>
      </c>
      <c r="AN3580" s="82">
        <f>IF(J3580=1, 'adjustment factor'!$D$13, IF(J3580=-9,-999,IF(J3580="",-999,0)))</f>
        <v>-999</v>
      </c>
      <c r="AO3580" s="82" t="str">
        <f t="shared" si="568"/>
        <v>-999</v>
      </c>
      <c r="AP3580" s="82" t="str">
        <f t="shared" si="569"/>
        <v>MISSING</v>
      </c>
    </row>
    <row r="3581" spans="2:42">
      <c r="B3581" s="207"/>
      <c r="C3581" s="35">
        <v>3577</v>
      </c>
      <c r="D3581" s="161"/>
      <c r="E3581" s="161"/>
      <c r="F3581" s="161"/>
      <c r="G3581" s="161"/>
      <c r="H3581" s="161"/>
      <c r="I3581" s="161"/>
      <c r="J3581" s="161"/>
      <c r="K3581" s="161"/>
      <c r="L3581" s="161"/>
      <c r="M3581" s="161"/>
      <c r="N3581" s="171"/>
      <c r="O3581" s="171"/>
      <c r="P3581" s="171"/>
      <c r="Q3581" s="171"/>
      <c r="R3581" s="171"/>
      <c r="S3581" s="171"/>
      <c r="T3581" s="208" t="str">
        <f t="shared" si="560"/>
        <v>MISSING</v>
      </c>
      <c r="U3581" s="208" t="str">
        <f t="shared" si="561"/>
        <v>MISSING</v>
      </c>
      <c r="X3581" s="56">
        <f t="shared" si="562"/>
        <v>-99</v>
      </c>
      <c r="Y3581" s="56">
        <f t="shared" si="563"/>
        <v>-99</v>
      </c>
      <c r="Z3581" s="56">
        <f t="shared" si="564"/>
        <v>-99</v>
      </c>
      <c r="AA3581" s="56">
        <f t="shared" si="565"/>
        <v>-99</v>
      </c>
      <c r="AB3581" s="56">
        <f t="shared" si="566"/>
        <v>-99</v>
      </c>
      <c r="AC3581" s="56">
        <f t="shared" si="567"/>
        <v>-99</v>
      </c>
      <c r="AD3581" s="3"/>
      <c r="AE3581" s="82">
        <f>IF(D3581=1, 'adjustment factor'!$D$4, IF(D3581=-9,-999,IF(D3581="",-999,0)))</f>
        <v>-999</v>
      </c>
      <c r="AF3581" s="82">
        <f>IF(F3581=1, 'adjustment factor'!$D$5, IF(F3581=-9,-999,IF(F3581="",-999,0)))</f>
        <v>-999</v>
      </c>
      <c r="AG3581" s="82">
        <f>IF(E3581=1, 'adjustment factor'!$D$6, IF(E3581=-9,-999,IF(E3581="",-999,0)))</f>
        <v>-999</v>
      </c>
      <c r="AH3581" s="82">
        <f>IF(K3581&gt;=45,'adjustment factor'!$D$7,IF(K3581=-9,-1200,IF(K3581="",-1200,0)))</f>
        <v>-1200</v>
      </c>
      <c r="AI3581" s="82">
        <f>IF(L3581=1, 'adjustment factor'!$D$8, IF(L3581=-9,-999,IF(L3581="",-999,0)))</f>
        <v>-999</v>
      </c>
      <c r="AJ3581" s="82">
        <f>IF(AND(M3581&gt;=1,M3581&lt;=4),'adjustment factor'!$D$9,IF(M3581=-9,-999,IF(M3581=98,-999,IF(M3581=99,-999,IF(M3581="",-999,0)))))</f>
        <v>-999</v>
      </c>
      <c r="AK3581" s="82">
        <f>IF(H3581=1, 'adjustment factor'!$D$10, IF(H3581=-9,-999,IF(H3581="",-999,0)))</f>
        <v>-999</v>
      </c>
      <c r="AL3581" s="82">
        <f>IF(G3581=1, 'adjustment factor'!$D$11, IF(G3581=-9,-999,IF(G3581="",-999,0)))</f>
        <v>-999</v>
      </c>
      <c r="AM3581" s="82">
        <f>IF(I3581=1, 'adjustment factor'!$D$12, IF(I3581=-9,-999,IF(I3581="",-999,0)))</f>
        <v>-999</v>
      </c>
      <c r="AN3581" s="82">
        <f>IF(J3581=1, 'adjustment factor'!$D$13, IF(J3581=-9,-999,IF(J3581="",-999,0)))</f>
        <v>-999</v>
      </c>
      <c r="AO3581" s="82" t="str">
        <f t="shared" si="568"/>
        <v>-999</v>
      </c>
      <c r="AP3581" s="82" t="str">
        <f t="shared" si="569"/>
        <v>MISSING</v>
      </c>
    </row>
    <row r="3582" spans="2:42">
      <c r="B3582" s="207"/>
      <c r="C3582" s="35">
        <v>3578</v>
      </c>
      <c r="D3582" s="161"/>
      <c r="E3582" s="161"/>
      <c r="F3582" s="161"/>
      <c r="G3582" s="161"/>
      <c r="H3582" s="161"/>
      <c r="I3582" s="161"/>
      <c r="J3582" s="161"/>
      <c r="K3582" s="161"/>
      <c r="L3582" s="161"/>
      <c r="M3582" s="161"/>
      <c r="N3582" s="171"/>
      <c r="O3582" s="171"/>
      <c r="P3582" s="171"/>
      <c r="Q3582" s="171"/>
      <c r="R3582" s="171"/>
      <c r="S3582" s="171"/>
      <c r="T3582" s="208" t="str">
        <f t="shared" si="560"/>
        <v>MISSING</v>
      </c>
      <c r="U3582" s="208" t="str">
        <f t="shared" si="561"/>
        <v>MISSING</v>
      </c>
      <c r="X3582" s="56">
        <f t="shared" si="562"/>
        <v>-99</v>
      </c>
      <c r="Y3582" s="56">
        <f t="shared" si="563"/>
        <v>-99</v>
      </c>
      <c r="Z3582" s="56">
        <f t="shared" si="564"/>
        <v>-99</v>
      </c>
      <c r="AA3582" s="56">
        <f t="shared" si="565"/>
        <v>-99</v>
      </c>
      <c r="AB3582" s="56">
        <f t="shared" si="566"/>
        <v>-99</v>
      </c>
      <c r="AC3582" s="56">
        <f t="shared" si="567"/>
        <v>-99</v>
      </c>
      <c r="AD3582" s="3"/>
      <c r="AE3582" s="82">
        <f>IF(D3582=1, 'adjustment factor'!$D$4, IF(D3582=-9,-999,IF(D3582="",-999,0)))</f>
        <v>-999</v>
      </c>
      <c r="AF3582" s="82">
        <f>IF(F3582=1, 'adjustment factor'!$D$5, IF(F3582=-9,-999,IF(F3582="",-999,0)))</f>
        <v>-999</v>
      </c>
      <c r="AG3582" s="82">
        <f>IF(E3582=1, 'adjustment factor'!$D$6, IF(E3582=-9,-999,IF(E3582="",-999,0)))</f>
        <v>-999</v>
      </c>
      <c r="AH3582" s="82">
        <f>IF(K3582&gt;=45,'adjustment factor'!$D$7,IF(K3582=-9,-1200,IF(K3582="",-1200,0)))</f>
        <v>-1200</v>
      </c>
      <c r="AI3582" s="82">
        <f>IF(L3582=1, 'adjustment factor'!$D$8, IF(L3582=-9,-999,IF(L3582="",-999,0)))</f>
        <v>-999</v>
      </c>
      <c r="AJ3582" s="82">
        <f>IF(AND(M3582&gt;=1,M3582&lt;=4),'adjustment factor'!$D$9,IF(M3582=-9,-999,IF(M3582=98,-999,IF(M3582=99,-999,IF(M3582="",-999,0)))))</f>
        <v>-999</v>
      </c>
      <c r="AK3582" s="82">
        <f>IF(H3582=1, 'adjustment factor'!$D$10, IF(H3582=-9,-999,IF(H3582="",-999,0)))</f>
        <v>-999</v>
      </c>
      <c r="AL3582" s="82">
        <f>IF(G3582=1, 'adjustment factor'!$D$11, IF(G3582=-9,-999,IF(G3582="",-999,0)))</f>
        <v>-999</v>
      </c>
      <c r="AM3582" s="82">
        <f>IF(I3582=1, 'adjustment factor'!$D$12, IF(I3582=-9,-999,IF(I3582="",-999,0)))</f>
        <v>-999</v>
      </c>
      <c r="AN3582" s="82">
        <f>IF(J3582=1, 'adjustment factor'!$D$13, IF(J3582=-9,-999,IF(J3582="",-999,0)))</f>
        <v>-999</v>
      </c>
      <c r="AO3582" s="82" t="str">
        <f t="shared" si="568"/>
        <v>-999</v>
      </c>
      <c r="AP3582" s="82" t="str">
        <f t="shared" si="569"/>
        <v>MISSING</v>
      </c>
    </row>
    <row r="3583" spans="2:42">
      <c r="B3583" s="207"/>
      <c r="C3583" s="35">
        <v>3579</v>
      </c>
      <c r="D3583" s="161"/>
      <c r="E3583" s="161"/>
      <c r="F3583" s="161"/>
      <c r="G3583" s="161"/>
      <c r="H3583" s="161"/>
      <c r="I3583" s="161"/>
      <c r="J3583" s="161"/>
      <c r="K3583" s="161"/>
      <c r="L3583" s="161"/>
      <c r="M3583" s="161"/>
      <c r="N3583" s="171"/>
      <c r="O3583" s="171"/>
      <c r="P3583" s="171"/>
      <c r="Q3583" s="171"/>
      <c r="R3583" s="171"/>
      <c r="S3583" s="171"/>
      <c r="T3583" s="208" t="str">
        <f t="shared" si="560"/>
        <v>MISSING</v>
      </c>
      <c r="U3583" s="208" t="str">
        <f t="shared" si="561"/>
        <v>MISSING</v>
      </c>
      <c r="X3583" s="56">
        <f t="shared" si="562"/>
        <v>-99</v>
      </c>
      <c r="Y3583" s="56">
        <f t="shared" si="563"/>
        <v>-99</v>
      </c>
      <c r="Z3583" s="56">
        <f t="shared" si="564"/>
        <v>-99</v>
      </c>
      <c r="AA3583" s="56">
        <f t="shared" si="565"/>
        <v>-99</v>
      </c>
      <c r="AB3583" s="56">
        <f t="shared" si="566"/>
        <v>-99</v>
      </c>
      <c r="AC3583" s="56">
        <f t="shared" si="567"/>
        <v>-99</v>
      </c>
      <c r="AD3583" s="3"/>
      <c r="AE3583" s="82">
        <f>IF(D3583=1, 'adjustment factor'!$D$4, IF(D3583=-9,-999,IF(D3583="",-999,0)))</f>
        <v>-999</v>
      </c>
      <c r="AF3583" s="82">
        <f>IF(F3583=1, 'adjustment factor'!$D$5, IF(F3583=-9,-999,IF(F3583="",-999,0)))</f>
        <v>-999</v>
      </c>
      <c r="AG3583" s="82">
        <f>IF(E3583=1, 'adjustment factor'!$D$6, IF(E3583=-9,-999,IF(E3583="",-999,0)))</f>
        <v>-999</v>
      </c>
      <c r="AH3583" s="82">
        <f>IF(K3583&gt;=45,'adjustment factor'!$D$7,IF(K3583=-9,-1200,IF(K3583="",-1200,0)))</f>
        <v>-1200</v>
      </c>
      <c r="AI3583" s="82">
        <f>IF(L3583=1, 'adjustment factor'!$D$8, IF(L3583=-9,-999,IF(L3583="",-999,0)))</f>
        <v>-999</v>
      </c>
      <c r="AJ3583" s="82">
        <f>IF(AND(M3583&gt;=1,M3583&lt;=4),'adjustment factor'!$D$9,IF(M3583=-9,-999,IF(M3583=98,-999,IF(M3583=99,-999,IF(M3583="",-999,0)))))</f>
        <v>-999</v>
      </c>
      <c r="AK3583" s="82">
        <f>IF(H3583=1, 'adjustment factor'!$D$10, IF(H3583=-9,-999,IF(H3583="",-999,0)))</f>
        <v>-999</v>
      </c>
      <c r="AL3583" s="82">
        <f>IF(G3583=1, 'adjustment factor'!$D$11, IF(G3583=-9,-999,IF(G3583="",-999,0)))</f>
        <v>-999</v>
      </c>
      <c r="AM3583" s="82">
        <f>IF(I3583=1, 'adjustment factor'!$D$12, IF(I3583=-9,-999,IF(I3583="",-999,0)))</f>
        <v>-999</v>
      </c>
      <c r="AN3583" s="82">
        <f>IF(J3583=1, 'adjustment factor'!$D$13, IF(J3583=-9,-999,IF(J3583="",-999,0)))</f>
        <v>-999</v>
      </c>
      <c r="AO3583" s="82" t="str">
        <f t="shared" si="568"/>
        <v>-999</v>
      </c>
      <c r="AP3583" s="82" t="str">
        <f t="shared" si="569"/>
        <v>MISSING</v>
      </c>
    </row>
    <row r="3584" spans="2:42">
      <c r="B3584" s="207"/>
      <c r="C3584" s="35">
        <v>3580</v>
      </c>
      <c r="D3584" s="161"/>
      <c r="E3584" s="161"/>
      <c r="F3584" s="161"/>
      <c r="G3584" s="161"/>
      <c r="H3584" s="161"/>
      <c r="I3584" s="161"/>
      <c r="J3584" s="161"/>
      <c r="K3584" s="161"/>
      <c r="L3584" s="161"/>
      <c r="M3584" s="161"/>
      <c r="N3584" s="171"/>
      <c r="O3584" s="171"/>
      <c r="P3584" s="171"/>
      <c r="Q3584" s="171"/>
      <c r="R3584" s="171"/>
      <c r="S3584" s="171"/>
      <c r="T3584" s="208" t="str">
        <f t="shared" si="560"/>
        <v>MISSING</v>
      </c>
      <c r="U3584" s="208" t="str">
        <f t="shared" si="561"/>
        <v>MISSING</v>
      </c>
      <c r="X3584" s="56">
        <f t="shared" si="562"/>
        <v>-99</v>
      </c>
      <c r="Y3584" s="56">
        <f t="shared" si="563"/>
        <v>-99</v>
      </c>
      <c r="Z3584" s="56">
        <f t="shared" si="564"/>
        <v>-99</v>
      </c>
      <c r="AA3584" s="56">
        <f t="shared" si="565"/>
        <v>-99</v>
      </c>
      <c r="AB3584" s="56">
        <f t="shared" si="566"/>
        <v>-99</v>
      </c>
      <c r="AC3584" s="56">
        <f t="shared" si="567"/>
        <v>-99</v>
      </c>
      <c r="AD3584" s="3"/>
      <c r="AE3584" s="82">
        <f>IF(D3584=1, 'adjustment factor'!$D$4, IF(D3584=-9,-999,IF(D3584="",-999,0)))</f>
        <v>-999</v>
      </c>
      <c r="AF3584" s="82">
        <f>IF(F3584=1, 'adjustment factor'!$D$5, IF(F3584=-9,-999,IF(F3584="",-999,0)))</f>
        <v>-999</v>
      </c>
      <c r="AG3584" s="82">
        <f>IF(E3584=1, 'adjustment factor'!$D$6, IF(E3584=-9,-999,IF(E3584="",-999,0)))</f>
        <v>-999</v>
      </c>
      <c r="AH3584" s="82">
        <f>IF(K3584&gt;=45,'adjustment factor'!$D$7,IF(K3584=-9,-1200,IF(K3584="",-1200,0)))</f>
        <v>-1200</v>
      </c>
      <c r="AI3584" s="82">
        <f>IF(L3584=1, 'adjustment factor'!$D$8, IF(L3584=-9,-999,IF(L3584="",-999,0)))</f>
        <v>-999</v>
      </c>
      <c r="AJ3584" s="82">
        <f>IF(AND(M3584&gt;=1,M3584&lt;=4),'adjustment factor'!$D$9,IF(M3584=-9,-999,IF(M3584=98,-999,IF(M3584=99,-999,IF(M3584="",-999,0)))))</f>
        <v>-999</v>
      </c>
      <c r="AK3584" s="82">
        <f>IF(H3584=1, 'adjustment factor'!$D$10, IF(H3584=-9,-999,IF(H3584="",-999,0)))</f>
        <v>-999</v>
      </c>
      <c r="AL3584" s="82">
        <f>IF(G3584=1, 'adjustment factor'!$D$11, IF(G3584=-9,-999,IF(G3584="",-999,0)))</f>
        <v>-999</v>
      </c>
      <c r="AM3584" s="82">
        <f>IF(I3584=1, 'adjustment factor'!$D$12, IF(I3584=-9,-999,IF(I3584="",-999,0)))</f>
        <v>-999</v>
      </c>
      <c r="AN3584" s="82">
        <f>IF(J3584=1, 'adjustment factor'!$D$13, IF(J3584=-9,-999,IF(J3584="",-999,0)))</f>
        <v>-999</v>
      </c>
      <c r="AO3584" s="82" t="str">
        <f t="shared" si="568"/>
        <v>-999</v>
      </c>
      <c r="AP3584" s="82" t="str">
        <f t="shared" si="569"/>
        <v>MISSING</v>
      </c>
    </row>
    <row r="3585" spans="2:42">
      <c r="B3585" s="207"/>
      <c r="C3585" s="35">
        <v>3581</v>
      </c>
      <c r="D3585" s="161"/>
      <c r="E3585" s="161"/>
      <c r="F3585" s="161"/>
      <c r="G3585" s="161"/>
      <c r="H3585" s="161"/>
      <c r="I3585" s="161"/>
      <c r="J3585" s="161"/>
      <c r="K3585" s="161"/>
      <c r="L3585" s="161"/>
      <c r="M3585" s="161"/>
      <c r="N3585" s="171"/>
      <c r="O3585" s="171"/>
      <c r="P3585" s="171"/>
      <c r="Q3585" s="171"/>
      <c r="R3585" s="171"/>
      <c r="S3585" s="171"/>
      <c r="T3585" s="208" t="str">
        <f t="shared" si="560"/>
        <v>MISSING</v>
      </c>
      <c r="U3585" s="208" t="str">
        <f t="shared" si="561"/>
        <v>MISSING</v>
      </c>
      <c r="X3585" s="56">
        <f t="shared" si="562"/>
        <v>-99</v>
      </c>
      <c r="Y3585" s="56">
        <f t="shared" si="563"/>
        <v>-99</v>
      </c>
      <c r="Z3585" s="56">
        <f t="shared" si="564"/>
        <v>-99</v>
      </c>
      <c r="AA3585" s="56">
        <f t="shared" si="565"/>
        <v>-99</v>
      </c>
      <c r="AB3585" s="56">
        <f t="shared" si="566"/>
        <v>-99</v>
      </c>
      <c r="AC3585" s="56">
        <f t="shared" si="567"/>
        <v>-99</v>
      </c>
      <c r="AD3585" s="3"/>
      <c r="AE3585" s="82">
        <f>IF(D3585=1, 'adjustment factor'!$D$4, IF(D3585=-9,-999,IF(D3585="",-999,0)))</f>
        <v>-999</v>
      </c>
      <c r="AF3585" s="82">
        <f>IF(F3585=1, 'adjustment factor'!$D$5, IF(F3585=-9,-999,IF(F3585="",-999,0)))</f>
        <v>-999</v>
      </c>
      <c r="AG3585" s="82">
        <f>IF(E3585=1, 'adjustment factor'!$D$6, IF(E3585=-9,-999,IF(E3585="",-999,0)))</f>
        <v>-999</v>
      </c>
      <c r="AH3585" s="82">
        <f>IF(K3585&gt;=45,'adjustment factor'!$D$7,IF(K3585=-9,-1200,IF(K3585="",-1200,0)))</f>
        <v>-1200</v>
      </c>
      <c r="AI3585" s="82">
        <f>IF(L3585=1, 'adjustment factor'!$D$8, IF(L3585=-9,-999,IF(L3585="",-999,0)))</f>
        <v>-999</v>
      </c>
      <c r="AJ3585" s="82">
        <f>IF(AND(M3585&gt;=1,M3585&lt;=4),'adjustment factor'!$D$9,IF(M3585=-9,-999,IF(M3585=98,-999,IF(M3585=99,-999,IF(M3585="",-999,0)))))</f>
        <v>-999</v>
      </c>
      <c r="AK3585" s="82">
        <f>IF(H3585=1, 'adjustment factor'!$D$10, IF(H3585=-9,-999,IF(H3585="",-999,0)))</f>
        <v>-999</v>
      </c>
      <c r="AL3585" s="82">
        <f>IF(G3585=1, 'adjustment factor'!$D$11, IF(G3585=-9,-999,IF(G3585="",-999,0)))</f>
        <v>-999</v>
      </c>
      <c r="AM3585" s="82">
        <f>IF(I3585=1, 'adjustment factor'!$D$12, IF(I3585=-9,-999,IF(I3585="",-999,0)))</f>
        <v>-999</v>
      </c>
      <c r="AN3585" s="82">
        <f>IF(J3585=1, 'adjustment factor'!$D$13, IF(J3585=-9,-999,IF(J3585="",-999,0)))</f>
        <v>-999</v>
      </c>
      <c r="AO3585" s="82" t="str">
        <f t="shared" si="568"/>
        <v>-999</v>
      </c>
      <c r="AP3585" s="82" t="str">
        <f t="shared" si="569"/>
        <v>MISSING</v>
      </c>
    </row>
    <row r="3586" spans="2:42">
      <c r="B3586" s="207"/>
      <c r="C3586" s="35">
        <v>3582</v>
      </c>
      <c r="D3586" s="161"/>
      <c r="E3586" s="161"/>
      <c r="F3586" s="161"/>
      <c r="G3586" s="161"/>
      <c r="H3586" s="161"/>
      <c r="I3586" s="161"/>
      <c r="J3586" s="161"/>
      <c r="K3586" s="161"/>
      <c r="L3586" s="161"/>
      <c r="M3586" s="161"/>
      <c r="N3586" s="171"/>
      <c r="O3586" s="171"/>
      <c r="P3586" s="171"/>
      <c r="Q3586" s="171"/>
      <c r="R3586" s="171"/>
      <c r="S3586" s="171"/>
      <c r="T3586" s="208" t="str">
        <f t="shared" si="560"/>
        <v>MISSING</v>
      </c>
      <c r="U3586" s="208" t="str">
        <f t="shared" si="561"/>
        <v>MISSING</v>
      </c>
      <c r="X3586" s="56">
        <f t="shared" si="562"/>
        <v>-99</v>
      </c>
      <c r="Y3586" s="56">
        <f t="shared" si="563"/>
        <v>-99</v>
      </c>
      <c r="Z3586" s="56">
        <f t="shared" si="564"/>
        <v>-99</v>
      </c>
      <c r="AA3586" s="56">
        <f t="shared" si="565"/>
        <v>-99</v>
      </c>
      <c r="AB3586" s="56">
        <f t="shared" si="566"/>
        <v>-99</v>
      </c>
      <c r="AC3586" s="56">
        <f t="shared" si="567"/>
        <v>-99</v>
      </c>
      <c r="AD3586" s="3"/>
      <c r="AE3586" s="82">
        <f>IF(D3586=1, 'adjustment factor'!$D$4, IF(D3586=-9,-999,IF(D3586="",-999,0)))</f>
        <v>-999</v>
      </c>
      <c r="AF3586" s="82">
        <f>IF(F3586=1, 'adjustment factor'!$D$5, IF(F3586=-9,-999,IF(F3586="",-999,0)))</f>
        <v>-999</v>
      </c>
      <c r="AG3586" s="82">
        <f>IF(E3586=1, 'adjustment factor'!$D$6, IF(E3586=-9,-999,IF(E3586="",-999,0)))</f>
        <v>-999</v>
      </c>
      <c r="AH3586" s="82">
        <f>IF(K3586&gt;=45,'adjustment factor'!$D$7,IF(K3586=-9,-1200,IF(K3586="",-1200,0)))</f>
        <v>-1200</v>
      </c>
      <c r="AI3586" s="82">
        <f>IF(L3586=1, 'adjustment factor'!$D$8, IF(L3586=-9,-999,IF(L3586="",-999,0)))</f>
        <v>-999</v>
      </c>
      <c r="AJ3586" s="82">
        <f>IF(AND(M3586&gt;=1,M3586&lt;=4),'adjustment factor'!$D$9,IF(M3586=-9,-999,IF(M3586=98,-999,IF(M3586=99,-999,IF(M3586="",-999,0)))))</f>
        <v>-999</v>
      </c>
      <c r="AK3586" s="82">
        <f>IF(H3586=1, 'adjustment factor'!$D$10, IF(H3586=-9,-999,IF(H3586="",-999,0)))</f>
        <v>-999</v>
      </c>
      <c r="AL3586" s="82">
        <f>IF(G3586=1, 'adjustment factor'!$D$11, IF(G3586=-9,-999,IF(G3586="",-999,0)))</f>
        <v>-999</v>
      </c>
      <c r="AM3586" s="82">
        <f>IF(I3586=1, 'adjustment factor'!$D$12, IF(I3586=-9,-999,IF(I3586="",-999,0)))</f>
        <v>-999</v>
      </c>
      <c r="AN3586" s="82">
        <f>IF(J3586=1, 'adjustment factor'!$D$13, IF(J3586=-9,-999,IF(J3586="",-999,0)))</f>
        <v>-999</v>
      </c>
      <c r="AO3586" s="82" t="str">
        <f t="shared" si="568"/>
        <v>-999</v>
      </c>
      <c r="AP3586" s="82" t="str">
        <f t="shared" si="569"/>
        <v>MISSING</v>
      </c>
    </row>
    <row r="3587" spans="2:42">
      <c r="B3587" s="207"/>
      <c r="C3587" s="35">
        <v>3583</v>
      </c>
      <c r="D3587" s="161"/>
      <c r="E3587" s="161"/>
      <c r="F3587" s="161"/>
      <c r="G3587" s="161"/>
      <c r="H3587" s="161"/>
      <c r="I3587" s="161"/>
      <c r="J3587" s="161"/>
      <c r="K3587" s="161"/>
      <c r="L3587" s="161"/>
      <c r="M3587" s="161"/>
      <c r="N3587" s="171"/>
      <c r="O3587" s="171"/>
      <c r="P3587" s="171"/>
      <c r="Q3587" s="171"/>
      <c r="R3587" s="171"/>
      <c r="S3587" s="171"/>
      <c r="T3587" s="208" t="str">
        <f t="shared" si="560"/>
        <v>MISSING</v>
      </c>
      <c r="U3587" s="208" t="str">
        <f t="shared" si="561"/>
        <v>MISSING</v>
      </c>
      <c r="X3587" s="56">
        <f t="shared" si="562"/>
        <v>-99</v>
      </c>
      <c r="Y3587" s="56">
        <f t="shared" si="563"/>
        <v>-99</v>
      </c>
      <c r="Z3587" s="56">
        <f t="shared" si="564"/>
        <v>-99</v>
      </c>
      <c r="AA3587" s="56">
        <f t="shared" si="565"/>
        <v>-99</v>
      </c>
      <c r="AB3587" s="56">
        <f t="shared" si="566"/>
        <v>-99</v>
      </c>
      <c r="AC3587" s="56">
        <f t="shared" si="567"/>
        <v>-99</v>
      </c>
      <c r="AD3587" s="3"/>
      <c r="AE3587" s="82">
        <f>IF(D3587=1, 'adjustment factor'!$D$4, IF(D3587=-9,-999,IF(D3587="",-999,0)))</f>
        <v>-999</v>
      </c>
      <c r="AF3587" s="82">
        <f>IF(F3587=1, 'adjustment factor'!$D$5, IF(F3587=-9,-999,IF(F3587="",-999,0)))</f>
        <v>-999</v>
      </c>
      <c r="AG3587" s="82">
        <f>IF(E3587=1, 'adjustment factor'!$D$6, IF(E3587=-9,-999,IF(E3587="",-999,0)))</f>
        <v>-999</v>
      </c>
      <c r="AH3587" s="82">
        <f>IF(K3587&gt;=45,'adjustment factor'!$D$7,IF(K3587=-9,-1200,IF(K3587="",-1200,0)))</f>
        <v>-1200</v>
      </c>
      <c r="AI3587" s="82">
        <f>IF(L3587=1, 'adjustment factor'!$D$8, IF(L3587=-9,-999,IF(L3587="",-999,0)))</f>
        <v>-999</v>
      </c>
      <c r="AJ3587" s="82">
        <f>IF(AND(M3587&gt;=1,M3587&lt;=4),'adjustment factor'!$D$9,IF(M3587=-9,-999,IF(M3587=98,-999,IF(M3587=99,-999,IF(M3587="",-999,0)))))</f>
        <v>-999</v>
      </c>
      <c r="AK3587" s="82">
        <f>IF(H3587=1, 'adjustment factor'!$D$10, IF(H3587=-9,-999,IF(H3587="",-999,0)))</f>
        <v>-999</v>
      </c>
      <c r="AL3587" s="82">
        <f>IF(G3587=1, 'adjustment factor'!$D$11, IF(G3587=-9,-999,IF(G3587="",-999,0)))</f>
        <v>-999</v>
      </c>
      <c r="AM3587" s="82">
        <f>IF(I3587=1, 'adjustment factor'!$D$12, IF(I3587=-9,-999,IF(I3587="",-999,0)))</f>
        <v>-999</v>
      </c>
      <c r="AN3587" s="82">
        <f>IF(J3587=1, 'adjustment factor'!$D$13, IF(J3587=-9,-999,IF(J3587="",-999,0)))</f>
        <v>-999</v>
      </c>
      <c r="AO3587" s="82" t="str">
        <f t="shared" si="568"/>
        <v>-999</v>
      </c>
      <c r="AP3587" s="82" t="str">
        <f t="shared" si="569"/>
        <v>MISSING</v>
      </c>
    </row>
    <row r="3588" spans="2:42">
      <c r="B3588" s="207"/>
      <c r="C3588" s="35">
        <v>3584</v>
      </c>
      <c r="D3588" s="161"/>
      <c r="E3588" s="161"/>
      <c r="F3588" s="161"/>
      <c r="G3588" s="161"/>
      <c r="H3588" s="161"/>
      <c r="I3588" s="161"/>
      <c r="J3588" s="161"/>
      <c r="K3588" s="161"/>
      <c r="L3588" s="161"/>
      <c r="M3588" s="161"/>
      <c r="N3588" s="171"/>
      <c r="O3588" s="171"/>
      <c r="P3588" s="171"/>
      <c r="Q3588" s="171"/>
      <c r="R3588" s="171"/>
      <c r="S3588" s="171"/>
      <c r="T3588" s="208" t="str">
        <f t="shared" si="560"/>
        <v>MISSING</v>
      </c>
      <c r="U3588" s="208" t="str">
        <f t="shared" si="561"/>
        <v>MISSING</v>
      </c>
      <c r="X3588" s="56">
        <f t="shared" si="562"/>
        <v>-99</v>
      </c>
      <c r="Y3588" s="56">
        <f t="shared" si="563"/>
        <v>-99</v>
      </c>
      <c r="Z3588" s="56">
        <f t="shared" si="564"/>
        <v>-99</v>
      </c>
      <c r="AA3588" s="56">
        <f t="shared" si="565"/>
        <v>-99</v>
      </c>
      <c r="AB3588" s="56">
        <f t="shared" si="566"/>
        <v>-99</v>
      </c>
      <c r="AC3588" s="56">
        <f t="shared" si="567"/>
        <v>-99</v>
      </c>
      <c r="AD3588" s="3"/>
      <c r="AE3588" s="82">
        <f>IF(D3588=1, 'adjustment factor'!$D$4, IF(D3588=-9,-999,IF(D3588="",-999,0)))</f>
        <v>-999</v>
      </c>
      <c r="AF3588" s="82">
        <f>IF(F3588=1, 'adjustment factor'!$D$5, IF(F3588=-9,-999,IF(F3588="",-999,0)))</f>
        <v>-999</v>
      </c>
      <c r="AG3588" s="82">
        <f>IF(E3588=1, 'adjustment factor'!$D$6, IF(E3588=-9,-999,IF(E3588="",-999,0)))</f>
        <v>-999</v>
      </c>
      <c r="AH3588" s="82">
        <f>IF(K3588&gt;=45,'adjustment factor'!$D$7,IF(K3588=-9,-1200,IF(K3588="",-1200,0)))</f>
        <v>-1200</v>
      </c>
      <c r="AI3588" s="82">
        <f>IF(L3588=1, 'adjustment factor'!$D$8, IF(L3588=-9,-999,IF(L3588="",-999,0)))</f>
        <v>-999</v>
      </c>
      <c r="AJ3588" s="82">
        <f>IF(AND(M3588&gt;=1,M3588&lt;=4),'adjustment factor'!$D$9,IF(M3588=-9,-999,IF(M3588=98,-999,IF(M3588=99,-999,IF(M3588="",-999,0)))))</f>
        <v>-999</v>
      </c>
      <c r="AK3588" s="82">
        <f>IF(H3588=1, 'adjustment factor'!$D$10, IF(H3588=-9,-999,IF(H3588="",-999,0)))</f>
        <v>-999</v>
      </c>
      <c r="AL3588" s="82">
        <f>IF(G3588=1, 'adjustment factor'!$D$11, IF(G3588=-9,-999,IF(G3588="",-999,0)))</f>
        <v>-999</v>
      </c>
      <c r="AM3588" s="82">
        <f>IF(I3588=1, 'adjustment factor'!$D$12, IF(I3588=-9,-999,IF(I3588="",-999,0)))</f>
        <v>-999</v>
      </c>
      <c r="AN3588" s="82">
        <f>IF(J3588=1, 'adjustment factor'!$D$13, IF(J3588=-9,-999,IF(J3588="",-999,0)))</f>
        <v>-999</v>
      </c>
      <c r="AO3588" s="82" t="str">
        <f t="shared" si="568"/>
        <v>-999</v>
      </c>
      <c r="AP3588" s="82" t="str">
        <f t="shared" si="569"/>
        <v>MISSING</v>
      </c>
    </row>
    <row r="3589" spans="2:42">
      <c r="B3589" s="207"/>
      <c r="C3589" s="35">
        <v>3585</v>
      </c>
      <c r="D3589" s="161"/>
      <c r="E3589" s="161"/>
      <c r="F3589" s="161"/>
      <c r="G3589" s="161"/>
      <c r="H3589" s="161"/>
      <c r="I3589" s="161"/>
      <c r="J3589" s="161"/>
      <c r="K3589" s="161"/>
      <c r="L3589" s="161"/>
      <c r="M3589" s="161"/>
      <c r="N3589" s="171"/>
      <c r="O3589" s="171"/>
      <c r="P3589" s="171"/>
      <c r="Q3589" s="171"/>
      <c r="R3589" s="171"/>
      <c r="S3589" s="171"/>
      <c r="T3589" s="208" t="str">
        <f t="shared" si="560"/>
        <v>MISSING</v>
      </c>
      <c r="U3589" s="208" t="str">
        <f t="shared" si="561"/>
        <v>MISSING</v>
      </c>
      <c r="X3589" s="56">
        <f t="shared" si="562"/>
        <v>-99</v>
      </c>
      <c r="Y3589" s="56">
        <f t="shared" si="563"/>
        <v>-99</v>
      </c>
      <c r="Z3589" s="56">
        <f t="shared" si="564"/>
        <v>-99</v>
      </c>
      <c r="AA3589" s="56">
        <f t="shared" si="565"/>
        <v>-99</v>
      </c>
      <c r="AB3589" s="56">
        <f t="shared" si="566"/>
        <v>-99</v>
      </c>
      <c r="AC3589" s="56">
        <f t="shared" si="567"/>
        <v>-99</v>
      </c>
      <c r="AD3589" s="3"/>
      <c r="AE3589" s="82">
        <f>IF(D3589=1, 'adjustment factor'!$D$4, IF(D3589=-9,-999,IF(D3589="",-999,0)))</f>
        <v>-999</v>
      </c>
      <c r="AF3589" s="82">
        <f>IF(F3589=1, 'adjustment factor'!$D$5, IF(F3589=-9,-999,IF(F3589="",-999,0)))</f>
        <v>-999</v>
      </c>
      <c r="AG3589" s="82">
        <f>IF(E3589=1, 'adjustment factor'!$D$6, IF(E3589=-9,-999,IF(E3589="",-999,0)))</f>
        <v>-999</v>
      </c>
      <c r="AH3589" s="82">
        <f>IF(K3589&gt;=45,'adjustment factor'!$D$7,IF(K3589=-9,-1200,IF(K3589="",-1200,0)))</f>
        <v>-1200</v>
      </c>
      <c r="AI3589" s="82">
        <f>IF(L3589=1, 'adjustment factor'!$D$8, IF(L3589=-9,-999,IF(L3589="",-999,0)))</f>
        <v>-999</v>
      </c>
      <c r="AJ3589" s="82">
        <f>IF(AND(M3589&gt;=1,M3589&lt;=4),'adjustment factor'!$D$9,IF(M3589=-9,-999,IF(M3589=98,-999,IF(M3589=99,-999,IF(M3589="",-999,0)))))</f>
        <v>-999</v>
      </c>
      <c r="AK3589" s="82">
        <f>IF(H3589=1, 'adjustment factor'!$D$10, IF(H3589=-9,-999,IF(H3589="",-999,0)))</f>
        <v>-999</v>
      </c>
      <c r="AL3589" s="82">
        <f>IF(G3589=1, 'adjustment factor'!$D$11, IF(G3589=-9,-999,IF(G3589="",-999,0)))</f>
        <v>-999</v>
      </c>
      <c r="AM3589" s="82">
        <f>IF(I3589=1, 'adjustment factor'!$D$12, IF(I3589=-9,-999,IF(I3589="",-999,0)))</f>
        <v>-999</v>
      </c>
      <c r="AN3589" s="82">
        <f>IF(J3589=1, 'adjustment factor'!$D$13, IF(J3589=-9,-999,IF(J3589="",-999,0)))</f>
        <v>-999</v>
      </c>
      <c r="AO3589" s="82" t="str">
        <f t="shared" si="568"/>
        <v>-999</v>
      </c>
      <c r="AP3589" s="82" t="str">
        <f t="shared" si="569"/>
        <v>MISSING</v>
      </c>
    </row>
    <row r="3590" spans="2:42">
      <c r="B3590" s="207"/>
      <c r="C3590" s="35">
        <v>3586</v>
      </c>
      <c r="D3590" s="161"/>
      <c r="E3590" s="161"/>
      <c r="F3590" s="161"/>
      <c r="G3590" s="161"/>
      <c r="H3590" s="161"/>
      <c r="I3590" s="161"/>
      <c r="J3590" s="161"/>
      <c r="K3590" s="161"/>
      <c r="L3590" s="161"/>
      <c r="M3590" s="161"/>
      <c r="N3590" s="171"/>
      <c r="O3590" s="171"/>
      <c r="P3590" s="171"/>
      <c r="Q3590" s="171"/>
      <c r="R3590" s="171"/>
      <c r="S3590" s="171"/>
      <c r="T3590" s="208" t="str">
        <f t="shared" si="560"/>
        <v>MISSING</v>
      </c>
      <c r="U3590" s="208" t="str">
        <f t="shared" si="561"/>
        <v>MISSING</v>
      </c>
      <c r="X3590" s="56">
        <f t="shared" si="562"/>
        <v>-99</v>
      </c>
      <c r="Y3590" s="56">
        <f t="shared" si="563"/>
        <v>-99</v>
      </c>
      <c r="Z3590" s="56">
        <f t="shared" si="564"/>
        <v>-99</v>
      </c>
      <c r="AA3590" s="56">
        <f t="shared" si="565"/>
        <v>-99</v>
      </c>
      <c r="AB3590" s="56">
        <f t="shared" si="566"/>
        <v>-99</v>
      </c>
      <c r="AC3590" s="56">
        <f t="shared" si="567"/>
        <v>-99</v>
      </c>
      <c r="AD3590" s="3"/>
      <c r="AE3590" s="82">
        <f>IF(D3590=1, 'adjustment factor'!$D$4, IF(D3590=-9,-999,IF(D3590="",-999,0)))</f>
        <v>-999</v>
      </c>
      <c r="AF3590" s="82">
        <f>IF(F3590=1, 'adjustment factor'!$D$5, IF(F3590=-9,-999,IF(F3590="",-999,0)))</f>
        <v>-999</v>
      </c>
      <c r="AG3590" s="82">
        <f>IF(E3590=1, 'adjustment factor'!$D$6, IF(E3590=-9,-999,IF(E3590="",-999,0)))</f>
        <v>-999</v>
      </c>
      <c r="AH3590" s="82">
        <f>IF(K3590&gt;=45,'adjustment factor'!$D$7,IF(K3590=-9,-1200,IF(K3590="",-1200,0)))</f>
        <v>-1200</v>
      </c>
      <c r="AI3590" s="82">
        <f>IF(L3590=1, 'adjustment factor'!$D$8, IF(L3590=-9,-999,IF(L3590="",-999,0)))</f>
        <v>-999</v>
      </c>
      <c r="AJ3590" s="82">
        <f>IF(AND(M3590&gt;=1,M3590&lt;=4),'adjustment factor'!$D$9,IF(M3590=-9,-999,IF(M3590=98,-999,IF(M3590=99,-999,IF(M3590="",-999,0)))))</f>
        <v>-999</v>
      </c>
      <c r="AK3590" s="82">
        <f>IF(H3590=1, 'adjustment factor'!$D$10, IF(H3590=-9,-999,IF(H3590="",-999,0)))</f>
        <v>-999</v>
      </c>
      <c r="AL3590" s="82">
        <f>IF(G3590=1, 'adjustment factor'!$D$11, IF(G3590=-9,-999,IF(G3590="",-999,0)))</f>
        <v>-999</v>
      </c>
      <c r="AM3590" s="82">
        <f>IF(I3590=1, 'adjustment factor'!$D$12, IF(I3590=-9,-999,IF(I3590="",-999,0)))</f>
        <v>-999</v>
      </c>
      <c r="AN3590" s="82">
        <f>IF(J3590=1, 'adjustment factor'!$D$13, IF(J3590=-9,-999,IF(J3590="",-999,0)))</f>
        <v>-999</v>
      </c>
      <c r="AO3590" s="82" t="str">
        <f t="shared" si="568"/>
        <v>-999</v>
      </c>
      <c r="AP3590" s="82" t="str">
        <f t="shared" si="569"/>
        <v>MISSING</v>
      </c>
    </row>
    <row r="3591" spans="2:42">
      <c r="B3591" s="207"/>
      <c r="C3591" s="35">
        <v>3587</v>
      </c>
      <c r="D3591" s="161"/>
      <c r="E3591" s="161"/>
      <c r="F3591" s="161"/>
      <c r="G3591" s="161"/>
      <c r="H3591" s="161"/>
      <c r="I3591" s="161"/>
      <c r="J3591" s="161"/>
      <c r="K3591" s="161"/>
      <c r="L3591" s="161"/>
      <c r="M3591" s="161"/>
      <c r="N3591" s="171"/>
      <c r="O3591" s="171"/>
      <c r="P3591" s="171"/>
      <c r="Q3591" s="171"/>
      <c r="R3591" s="171"/>
      <c r="S3591" s="171"/>
      <c r="T3591" s="208" t="str">
        <f t="shared" si="560"/>
        <v>MISSING</v>
      </c>
      <c r="U3591" s="208" t="str">
        <f t="shared" si="561"/>
        <v>MISSING</v>
      </c>
      <c r="X3591" s="56">
        <f t="shared" si="562"/>
        <v>-99</v>
      </c>
      <c r="Y3591" s="56">
        <f t="shared" si="563"/>
        <v>-99</v>
      </c>
      <c r="Z3591" s="56">
        <f t="shared" si="564"/>
        <v>-99</v>
      </c>
      <c r="AA3591" s="56">
        <f t="shared" si="565"/>
        <v>-99</v>
      </c>
      <c r="AB3591" s="56">
        <f t="shared" si="566"/>
        <v>-99</v>
      </c>
      <c r="AC3591" s="56">
        <f t="shared" si="567"/>
        <v>-99</v>
      </c>
      <c r="AD3591" s="3"/>
      <c r="AE3591" s="82">
        <f>IF(D3591=1, 'adjustment factor'!$D$4, IF(D3591=-9,-999,IF(D3591="",-999,0)))</f>
        <v>-999</v>
      </c>
      <c r="AF3591" s="82">
        <f>IF(F3591=1, 'adjustment factor'!$D$5, IF(F3591=-9,-999,IF(F3591="",-999,0)))</f>
        <v>-999</v>
      </c>
      <c r="AG3591" s="82">
        <f>IF(E3591=1, 'adjustment factor'!$D$6, IF(E3591=-9,-999,IF(E3591="",-999,0)))</f>
        <v>-999</v>
      </c>
      <c r="AH3591" s="82">
        <f>IF(K3591&gt;=45,'adjustment factor'!$D$7,IF(K3591=-9,-1200,IF(K3591="",-1200,0)))</f>
        <v>-1200</v>
      </c>
      <c r="AI3591" s="82">
        <f>IF(L3591=1, 'adjustment factor'!$D$8, IF(L3591=-9,-999,IF(L3591="",-999,0)))</f>
        <v>-999</v>
      </c>
      <c r="AJ3591" s="82">
        <f>IF(AND(M3591&gt;=1,M3591&lt;=4),'adjustment factor'!$D$9,IF(M3591=-9,-999,IF(M3591=98,-999,IF(M3591=99,-999,IF(M3591="",-999,0)))))</f>
        <v>-999</v>
      </c>
      <c r="AK3591" s="82">
        <f>IF(H3591=1, 'adjustment factor'!$D$10, IF(H3591=-9,-999,IF(H3591="",-999,0)))</f>
        <v>-999</v>
      </c>
      <c r="AL3591" s="82">
        <f>IF(G3591=1, 'adjustment factor'!$D$11, IF(G3591=-9,-999,IF(G3591="",-999,0)))</f>
        <v>-999</v>
      </c>
      <c r="AM3591" s="82">
        <f>IF(I3591=1, 'adjustment factor'!$D$12, IF(I3591=-9,-999,IF(I3591="",-999,0)))</f>
        <v>-999</v>
      </c>
      <c r="AN3591" s="82">
        <f>IF(J3591=1, 'adjustment factor'!$D$13, IF(J3591=-9,-999,IF(J3591="",-999,0)))</f>
        <v>-999</v>
      </c>
      <c r="AO3591" s="82" t="str">
        <f t="shared" si="568"/>
        <v>-999</v>
      </c>
      <c r="AP3591" s="82" t="str">
        <f t="shared" si="569"/>
        <v>MISSING</v>
      </c>
    </row>
    <row r="3592" spans="2:42">
      <c r="B3592" s="207"/>
      <c r="C3592" s="35">
        <v>3588</v>
      </c>
      <c r="D3592" s="161"/>
      <c r="E3592" s="161"/>
      <c r="F3592" s="161"/>
      <c r="G3592" s="161"/>
      <c r="H3592" s="161"/>
      <c r="I3592" s="161"/>
      <c r="J3592" s="161"/>
      <c r="K3592" s="161"/>
      <c r="L3592" s="161"/>
      <c r="M3592" s="161"/>
      <c r="N3592" s="171"/>
      <c r="O3592" s="171"/>
      <c r="P3592" s="171"/>
      <c r="Q3592" s="171"/>
      <c r="R3592" s="171"/>
      <c r="S3592" s="171"/>
      <c r="T3592" s="208" t="str">
        <f t="shared" si="560"/>
        <v>MISSING</v>
      </c>
      <c r="U3592" s="208" t="str">
        <f t="shared" si="561"/>
        <v>MISSING</v>
      </c>
      <c r="X3592" s="56">
        <f t="shared" si="562"/>
        <v>-99</v>
      </c>
      <c r="Y3592" s="56">
        <f t="shared" si="563"/>
        <v>-99</v>
      </c>
      <c r="Z3592" s="56">
        <f t="shared" si="564"/>
        <v>-99</v>
      </c>
      <c r="AA3592" s="56">
        <f t="shared" si="565"/>
        <v>-99</v>
      </c>
      <c r="AB3592" s="56">
        <f t="shared" si="566"/>
        <v>-99</v>
      </c>
      <c r="AC3592" s="56">
        <f t="shared" si="567"/>
        <v>-99</v>
      </c>
      <c r="AD3592" s="3"/>
      <c r="AE3592" s="82">
        <f>IF(D3592=1, 'adjustment factor'!$D$4, IF(D3592=-9,-999,IF(D3592="",-999,0)))</f>
        <v>-999</v>
      </c>
      <c r="AF3592" s="82">
        <f>IF(F3592=1, 'adjustment factor'!$D$5, IF(F3592=-9,-999,IF(F3592="",-999,0)))</f>
        <v>-999</v>
      </c>
      <c r="AG3592" s="82">
        <f>IF(E3592=1, 'adjustment factor'!$D$6, IF(E3592=-9,-999,IF(E3592="",-999,0)))</f>
        <v>-999</v>
      </c>
      <c r="AH3592" s="82">
        <f>IF(K3592&gt;=45,'adjustment factor'!$D$7,IF(K3592=-9,-1200,IF(K3592="",-1200,0)))</f>
        <v>-1200</v>
      </c>
      <c r="AI3592" s="82">
        <f>IF(L3592=1, 'adjustment factor'!$D$8, IF(L3592=-9,-999,IF(L3592="",-999,0)))</f>
        <v>-999</v>
      </c>
      <c r="AJ3592" s="82">
        <f>IF(AND(M3592&gt;=1,M3592&lt;=4),'adjustment factor'!$D$9,IF(M3592=-9,-999,IF(M3592=98,-999,IF(M3592=99,-999,IF(M3592="",-999,0)))))</f>
        <v>-999</v>
      </c>
      <c r="AK3592" s="82">
        <f>IF(H3592=1, 'adjustment factor'!$D$10, IF(H3592=-9,-999,IF(H3592="",-999,0)))</f>
        <v>-999</v>
      </c>
      <c r="AL3592" s="82">
        <f>IF(G3592=1, 'adjustment factor'!$D$11, IF(G3592=-9,-999,IF(G3592="",-999,0)))</f>
        <v>-999</v>
      </c>
      <c r="AM3592" s="82">
        <f>IF(I3592=1, 'adjustment factor'!$D$12, IF(I3592=-9,-999,IF(I3592="",-999,0)))</f>
        <v>-999</v>
      </c>
      <c r="AN3592" s="82">
        <f>IF(J3592=1, 'adjustment factor'!$D$13, IF(J3592=-9,-999,IF(J3592="",-999,0)))</f>
        <v>-999</v>
      </c>
      <c r="AO3592" s="82" t="str">
        <f t="shared" si="568"/>
        <v>-999</v>
      </c>
      <c r="AP3592" s="82" t="str">
        <f t="shared" si="569"/>
        <v>MISSING</v>
      </c>
    </row>
    <row r="3593" spans="2:42">
      <c r="B3593" s="207"/>
      <c r="C3593" s="35">
        <v>3589</v>
      </c>
      <c r="D3593" s="161"/>
      <c r="E3593" s="161"/>
      <c r="F3593" s="161"/>
      <c r="G3593" s="161"/>
      <c r="H3593" s="161"/>
      <c r="I3593" s="161"/>
      <c r="J3593" s="161"/>
      <c r="K3593" s="161"/>
      <c r="L3593" s="161"/>
      <c r="M3593" s="161"/>
      <c r="N3593" s="171"/>
      <c r="O3593" s="171"/>
      <c r="P3593" s="171"/>
      <c r="Q3593" s="171"/>
      <c r="R3593" s="171"/>
      <c r="S3593" s="171"/>
      <c r="T3593" s="208" t="str">
        <f t="shared" si="560"/>
        <v>MISSING</v>
      </c>
      <c r="U3593" s="208" t="str">
        <f t="shared" si="561"/>
        <v>MISSING</v>
      </c>
      <c r="X3593" s="56">
        <f t="shared" si="562"/>
        <v>-99</v>
      </c>
      <c r="Y3593" s="56">
        <f t="shared" si="563"/>
        <v>-99</v>
      </c>
      <c r="Z3593" s="56">
        <f t="shared" si="564"/>
        <v>-99</v>
      </c>
      <c r="AA3593" s="56">
        <f t="shared" si="565"/>
        <v>-99</v>
      </c>
      <c r="AB3593" s="56">
        <f t="shared" si="566"/>
        <v>-99</v>
      </c>
      <c r="AC3593" s="56">
        <f t="shared" si="567"/>
        <v>-99</v>
      </c>
      <c r="AD3593" s="3"/>
      <c r="AE3593" s="82">
        <f>IF(D3593=1, 'adjustment factor'!$D$4, IF(D3593=-9,-999,IF(D3593="",-999,0)))</f>
        <v>-999</v>
      </c>
      <c r="AF3593" s="82">
        <f>IF(F3593=1, 'adjustment factor'!$D$5, IF(F3593=-9,-999,IF(F3593="",-999,0)))</f>
        <v>-999</v>
      </c>
      <c r="AG3593" s="82">
        <f>IF(E3593=1, 'adjustment factor'!$D$6, IF(E3593=-9,-999,IF(E3593="",-999,0)))</f>
        <v>-999</v>
      </c>
      <c r="AH3593" s="82">
        <f>IF(K3593&gt;=45,'adjustment factor'!$D$7,IF(K3593=-9,-1200,IF(K3593="",-1200,0)))</f>
        <v>-1200</v>
      </c>
      <c r="AI3593" s="82">
        <f>IF(L3593=1, 'adjustment factor'!$D$8, IF(L3593=-9,-999,IF(L3593="",-999,0)))</f>
        <v>-999</v>
      </c>
      <c r="AJ3593" s="82">
        <f>IF(AND(M3593&gt;=1,M3593&lt;=4),'adjustment factor'!$D$9,IF(M3593=-9,-999,IF(M3593=98,-999,IF(M3593=99,-999,IF(M3593="",-999,0)))))</f>
        <v>-999</v>
      </c>
      <c r="AK3593" s="82">
        <f>IF(H3593=1, 'adjustment factor'!$D$10, IF(H3593=-9,-999,IF(H3593="",-999,0)))</f>
        <v>-999</v>
      </c>
      <c r="AL3593" s="82">
        <f>IF(G3593=1, 'adjustment factor'!$D$11, IF(G3593=-9,-999,IF(G3593="",-999,0)))</f>
        <v>-999</v>
      </c>
      <c r="AM3593" s="82">
        <f>IF(I3593=1, 'adjustment factor'!$D$12, IF(I3593=-9,-999,IF(I3593="",-999,0)))</f>
        <v>-999</v>
      </c>
      <c r="AN3593" s="82">
        <f>IF(J3593=1, 'adjustment factor'!$D$13, IF(J3593=-9,-999,IF(J3593="",-999,0)))</f>
        <v>-999</v>
      </c>
      <c r="AO3593" s="82" t="str">
        <f t="shared" si="568"/>
        <v>-999</v>
      </c>
      <c r="AP3593" s="82" t="str">
        <f t="shared" si="569"/>
        <v>MISSING</v>
      </c>
    </row>
    <row r="3594" spans="2:42">
      <c r="B3594" s="207"/>
      <c r="C3594" s="35">
        <v>3590</v>
      </c>
      <c r="D3594" s="161"/>
      <c r="E3594" s="161"/>
      <c r="F3594" s="161"/>
      <c r="G3594" s="161"/>
      <c r="H3594" s="161"/>
      <c r="I3594" s="161"/>
      <c r="J3594" s="161"/>
      <c r="K3594" s="161"/>
      <c r="L3594" s="161"/>
      <c r="M3594" s="161"/>
      <c r="N3594" s="171"/>
      <c r="O3594" s="171"/>
      <c r="P3594" s="171"/>
      <c r="Q3594" s="171"/>
      <c r="R3594" s="171"/>
      <c r="S3594" s="171"/>
      <c r="T3594" s="208" t="str">
        <f t="shared" si="560"/>
        <v>MISSING</v>
      </c>
      <c r="U3594" s="208" t="str">
        <f t="shared" si="561"/>
        <v>MISSING</v>
      </c>
      <c r="X3594" s="56">
        <f t="shared" si="562"/>
        <v>-99</v>
      </c>
      <c r="Y3594" s="56">
        <f t="shared" si="563"/>
        <v>-99</v>
      </c>
      <c r="Z3594" s="56">
        <f t="shared" si="564"/>
        <v>-99</v>
      </c>
      <c r="AA3594" s="56">
        <f t="shared" si="565"/>
        <v>-99</v>
      </c>
      <c r="AB3594" s="56">
        <f t="shared" si="566"/>
        <v>-99</v>
      </c>
      <c r="AC3594" s="56">
        <f t="shared" si="567"/>
        <v>-99</v>
      </c>
      <c r="AD3594" s="3"/>
      <c r="AE3594" s="82">
        <f>IF(D3594=1, 'adjustment factor'!$D$4, IF(D3594=-9,-999,IF(D3594="",-999,0)))</f>
        <v>-999</v>
      </c>
      <c r="AF3594" s="82">
        <f>IF(F3594=1, 'adjustment factor'!$D$5, IF(F3594=-9,-999,IF(F3594="",-999,0)))</f>
        <v>-999</v>
      </c>
      <c r="AG3594" s="82">
        <f>IF(E3594=1, 'adjustment factor'!$D$6, IF(E3594=-9,-999,IF(E3594="",-999,0)))</f>
        <v>-999</v>
      </c>
      <c r="AH3594" s="82">
        <f>IF(K3594&gt;=45,'adjustment factor'!$D$7,IF(K3594=-9,-1200,IF(K3594="",-1200,0)))</f>
        <v>-1200</v>
      </c>
      <c r="AI3594" s="82">
        <f>IF(L3594=1, 'adjustment factor'!$D$8, IF(L3594=-9,-999,IF(L3594="",-999,0)))</f>
        <v>-999</v>
      </c>
      <c r="AJ3594" s="82">
        <f>IF(AND(M3594&gt;=1,M3594&lt;=4),'adjustment factor'!$D$9,IF(M3594=-9,-999,IF(M3594=98,-999,IF(M3594=99,-999,IF(M3594="",-999,0)))))</f>
        <v>-999</v>
      </c>
      <c r="AK3594" s="82">
        <f>IF(H3594=1, 'adjustment factor'!$D$10, IF(H3594=-9,-999,IF(H3594="",-999,0)))</f>
        <v>-999</v>
      </c>
      <c r="AL3594" s="82">
        <f>IF(G3594=1, 'adjustment factor'!$D$11, IF(G3594=-9,-999,IF(G3594="",-999,0)))</f>
        <v>-999</v>
      </c>
      <c r="AM3594" s="82">
        <f>IF(I3594=1, 'adjustment factor'!$D$12, IF(I3594=-9,-999,IF(I3594="",-999,0)))</f>
        <v>-999</v>
      </c>
      <c r="AN3594" s="82">
        <f>IF(J3594=1, 'adjustment factor'!$D$13, IF(J3594=-9,-999,IF(J3594="",-999,0)))</f>
        <v>-999</v>
      </c>
      <c r="AO3594" s="82" t="str">
        <f t="shared" si="568"/>
        <v>-999</v>
      </c>
      <c r="AP3594" s="82" t="str">
        <f t="shared" si="569"/>
        <v>MISSING</v>
      </c>
    </row>
    <row r="3595" spans="2:42">
      <c r="B3595" s="207"/>
      <c r="C3595" s="35">
        <v>3591</v>
      </c>
      <c r="D3595" s="161"/>
      <c r="E3595" s="161"/>
      <c r="F3595" s="161"/>
      <c r="G3595" s="161"/>
      <c r="H3595" s="161"/>
      <c r="I3595" s="161"/>
      <c r="J3595" s="161"/>
      <c r="K3595" s="161"/>
      <c r="L3595" s="161"/>
      <c r="M3595" s="161"/>
      <c r="N3595" s="171"/>
      <c r="O3595" s="171"/>
      <c r="P3595" s="171"/>
      <c r="Q3595" s="171"/>
      <c r="R3595" s="171"/>
      <c r="S3595" s="171"/>
      <c r="T3595" s="208" t="str">
        <f t="shared" si="560"/>
        <v>MISSING</v>
      </c>
      <c r="U3595" s="208" t="str">
        <f t="shared" si="561"/>
        <v>MISSING</v>
      </c>
      <c r="X3595" s="56">
        <f t="shared" si="562"/>
        <v>-99</v>
      </c>
      <c r="Y3595" s="56">
        <f t="shared" si="563"/>
        <v>-99</v>
      </c>
      <c r="Z3595" s="56">
        <f t="shared" si="564"/>
        <v>-99</v>
      </c>
      <c r="AA3595" s="56">
        <f t="shared" si="565"/>
        <v>-99</v>
      </c>
      <c r="AB3595" s="56">
        <f t="shared" si="566"/>
        <v>-99</v>
      </c>
      <c r="AC3595" s="56">
        <f t="shared" si="567"/>
        <v>-99</v>
      </c>
      <c r="AD3595" s="3"/>
      <c r="AE3595" s="82">
        <f>IF(D3595=1, 'adjustment factor'!$D$4, IF(D3595=-9,-999,IF(D3595="",-999,0)))</f>
        <v>-999</v>
      </c>
      <c r="AF3595" s="82">
        <f>IF(F3595=1, 'adjustment factor'!$D$5, IF(F3595=-9,-999,IF(F3595="",-999,0)))</f>
        <v>-999</v>
      </c>
      <c r="AG3595" s="82">
        <f>IF(E3595=1, 'adjustment factor'!$D$6, IF(E3595=-9,-999,IF(E3595="",-999,0)))</f>
        <v>-999</v>
      </c>
      <c r="AH3595" s="82">
        <f>IF(K3595&gt;=45,'adjustment factor'!$D$7,IF(K3595=-9,-1200,IF(K3595="",-1200,0)))</f>
        <v>-1200</v>
      </c>
      <c r="AI3595" s="82">
        <f>IF(L3595=1, 'adjustment factor'!$D$8, IF(L3595=-9,-999,IF(L3595="",-999,0)))</f>
        <v>-999</v>
      </c>
      <c r="AJ3595" s="82">
        <f>IF(AND(M3595&gt;=1,M3595&lt;=4),'adjustment factor'!$D$9,IF(M3595=-9,-999,IF(M3595=98,-999,IF(M3595=99,-999,IF(M3595="",-999,0)))))</f>
        <v>-999</v>
      </c>
      <c r="AK3595" s="82">
        <f>IF(H3595=1, 'adjustment factor'!$D$10, IF(H3595=-9,-999,IF(H3595="",-999,0)))</f>
        <v>-999</v>
      </c>
      <c r="AL3595" s="82">
        <f>IF(G3595=1, 'adjustment factor'!$D$11, IF(G3595=-9,-999,IF(G3595="",-999,0)))</f>
        <v>-999</v>
      </c>
      <c r="AM3595" s="82">
        <f>IF(I3595=1, 'adjustment factor'!$D$12, IF(I3595=-9,-999,IF(I3595="",-999,0)))</f>
        <v>-999</v>
      </c>
      <c r="AN3595" s="82">
        <f>IF(J3595=1, 'adjustment factor'!$D$13, IF(J3595=-9,-999,IF(J3595="",-999,0)))</f>
        <v>-999</v>
      </c>
      <c r="AO3595" s="82" t="str">
        <f t="shared" si="568"/>
        <v>-999</v>
      </c>
      <c r="AP3595" s="82" t="str">
        <f t="shared" si="569"/>
        <v>MISSING</v>
      </c>
    </row>
    <row r="3596" spans="2:42">
      <c r="B3596" s="207"/>
      <c r="C3596" s="35">
        <v>3592</v>
      </c>
      <c r="D3596" s="161"/>
      <c r="E3596" s="161"/>
      <c r="F3596" s="161"/>
      <c r="G3596" s="161"/>
      <c r="H3596" s="161"/>
      <c r="I3596" s="161"/>
      <c r="J3596" s="161"/>
      <c r="K3596" s="161"/>
      <c r="L3596" s="161"/>
      <c r="M3596" s="161"/>
      <c r="N3596" s="171"/>
      <c r="O3596" s="171"/>
      <c r="P3596" s="171"/>
      <c r="Q3596" s="171"/>
      <c r="R3596" s="171"/>
      <c r="S3596" s="171"/>
      <c r="T3596" s="208" t="str">
        <f t="shared" si="560"/>
        <v>MISSING</v>
      </c>
      <c r="U3596" s="208" t="str">
        <f t="shared" si="561"/>
        <v>MISSING</v>
      </c>
      <c r="X3596" s="56">
        <f t="shared" si="562"/>
        <v>-99</v>
      </c>
      <c r="Y3596" s="56">
        <f t="shared" si="563"/>
        <v>-99</v>
      </c>
      <c r="Z3596" s="56">
        <f t="shared" si="564"/>
        <v>-99</v>
      </c>
      <c r="AA3596" s="56">
        <f t="shared" si="565"/>
        <v>-99</v>
      </c>
      <c r="AB3596" s="56">
        <f t="shared" si="566"/>
        <v>-99</v>
      </c>
      <c r="AC3596" s="56">
        <f t="shared" si="567"/>
        <v>-99</v>
      </c>
      <c r="AD3596" s="3"/>
      <c r="AE3596" s="82">
        <f>IF(D3596=1, 'adjustment factor'!$D$4, IF(D3596=-9,-999,IF(D3596="",-999,0)))</f>
        <v>-999</v>
      </c>
      <c r="AF3596" s="82">
        <f>IF(F3596=1, 'adjustment factor'!$D$5, IF(F3596=-9,-999,IF(F3596="",-999,0)))</f>
        <v>-999</v>
      </c>
      <c r="AG3596" s="82">
        <f>IF(E3596=1, 'adjustment factor'!$D$6, IF(E3596=-9,-999,IF(E3596="",-999,0)))</f>
        <v>-999</v>
      </c>
      <c r="AH3596" s="82">
        <f>IF(K3596&gt;=45,'adjustment factor'!$D$7,IF(K3596=-9,-1200,IF(K3596="",-1200,0)))</f>
        <v>-1200</v>
      </c>
      <c r="AI3596" s="82">
        <f>IF(L3596=1, 'adjustment factor'!$D$8, IF(L3596=-9,-999,IF(L3596="",-999,0)))</f>
        <v>-999</v>
      </c>
      <c r="AJ3596" s="82">
        <f>IF(AND(M3596&gt;=1,M3596&lt;=4),'adjustment factor'!$D$9,IF(M3596=-9,-999,IF(M3596=98,-999,IF(M3596=99,-999,IF(M3596="",-999,0)))))</f>
        <v>-999</v>
      </c>
      <c r="AK3596" s="82">
        <f>IF(H3596=1, 'adjustment factor'!$D$10, IF(H3596=-9,-999,IF(H3596="",-999,0)))</f>
        <v>-999</v>
      </c>
      <c r="AL3596" s="82">
        <f>IF(G3596=1, 'adjustment factor'!$D$11, IF(G3596=-9,-999,IF(G3596="",-999,0)))</f>
        <v>-999</v>
      </c>
      <c r="AM3596" s="82">
        <f>IF(I3596=1, 'adjustment factor'!$D$12, IF(I3596=-9,-999,IF(I3596="",-999,0)))</f>
        <v>-999</v>
      </c>
      <c r="AN3596" s="82">
        <f>IF(J3596=1, 'adjustment factor'!$D$13, IF(J3596=-9,-999,IF(J3596="",-999,0)))</f>
        <v>-999</v>
      </c>
      <c r="AO3596" s="82" t="str">
        <f t="shared" si="568"/>
        <v>-999</v>
      </c>
      <c r="AP3596" s="82" t="str">
        <f t="shared" si="569"/>
        <v>MISSING</v>
      </c>
    </row>
    <row r="3597" spans="2:42">
      <c r="B3597" s="207"/>
      <c r="C3597" s="35">
        <v>3593</v>
      </c>
      <c r="D3597" s="161"/>
      <c r="E3597" s="161"/>
      <c r="F3597" s="161"/>
      <c r="G3597" s="161"/>
      <c r="H3597" s="161"/>
      <c r="I3597" s="161"/>
      <c r="J3597" s="161"/>
      <c r="K3597" s="161"/>
      <c r="L3597" s="161"/>
      <c r="M3597" s="161"/>
      <c r="N3597" s="171"/>
      <c r="O3597" s="171"/>
      <c r="P3597" s="171"/>
      <c r="Q3597" s="171"/>
      <c r="R3597" s="171"/>
      <c r="S3597" s="171"/>
      <c r="T3597" s="208" t="str">
        <f t="shared" si="560"/>
        <v>MISSING</v>
      </c>
      <c r="U3597" s="208" t="str">
        <f t="shared" si="561"/>
        <v>MISSING</v>
      </c>
      <c r="X3597" s="56">
        <f t="shared" si="562"/>
        <v>-99</v>
      </c>
      <c r="Y3597" s="56">
        <f t="shared" si="563"/>
        <v>-99</v>
      </c>
      <c r="Z3597" s="56">
        <f t="shared" si="564"/>
        <v>-99</v>
      </c>
      <c r="AA3597" s="56">
        <f t="shared" si="565"/>
        <v>-99</v>
      </c>
      <c r="AB3597" s="56">
        <f t="shared" si="566"/>
        <v>-99</v>
      </c>
      <c r="AC3597" s="56">
        <f t="shared" si="567"/>
        <v>-99</v>
      </c>
      <c r="AD3597" s="3"/>
      <c r="AE3597" s="82">
        <f>IF(D3597=1, 'adjustment factor'!$D$4, IF(D3597=-9,-999,IF(D3597="",-999,0)))</f>
        <v>-999</v>
      </c>
      <c r="AF3597" s="82">
        <f>IF(F3597=1, 'adjustment factor'!$D$5, IF(F3597=-9,-999,IF(F3597="",-999,0)))</f>
        <v>-999</v>
      </c>
      <c r="AG3597" s="82">
        <f>IF(E3597=1, 'adjustment factor'!$D$6, IF(E3597=-9,-999,IF(E3597="",-999,0)))</f>
        <v>-999</v>
      </c>
      <c r="AH3597" s="82">
        <f>IF(K3597&gt;=45,'adjustment factor'!$D$7,IF(K3597=-9,-1200,IF(K3597="",-1200,0)))</f>
        <v>-1200</v>
      </c>
      <c r="AI3597" s="82">
        <f>IF(L3597=1, 'adjustment factor'!$D$8, IF(L3597=-9,-999,IF(L3597="",-999,0)))</f>
        <v>-999</v>
      </c>
      <c r="AJ3597" s="82">
        <f>IF(AND(M3597&gt;=1,M3597&lt;=4),'adjustment factor'!$D$9,IF(M3597=-9,-999,IF(M3597=98,-999,IF(M3597=99,-999,IF(M3597="",-999,0)))))</f>
        <v>-999</v>
      </c>
      <c r="AK3597" s="82">
        <f>IF(H3597=1, 'adjustment factor'!$D$10, IF(H3597=-9,-999,IF(H3597="",-999,0)))</f>
        <v>-999</v>
      </c>
      <c r="AL3597" s="82">
        <f>IF(G3597=1, 'adjustment factor'!$D$11, IF(G3597=-9,-999,IF(G3597="",-999,0)))</f>
        <v>-999</v>
      </c>
      <c r="AM3597" s="82">
        <f>IF(I3597=1, 'adjustment factor'!$D$12, IF(I3597=-9,-999,IF(I3597="",-999,0)))</f>
        <v>-999</v>
      </c>
      <c r="AN3597" s="82">
        <f>IF(J3597=1, 'adjustment factor'!$D$13, IF(J3597=-9,-999,IF(J3597="",-999,0)))</f>
        <v>-999</v>
      </c>
      <c r="AO3597" s="82" t="str">
        <f t="shared" si="568"/>
        <v>-999</v>
      </c>
      <c r="AP3597" s="82" t="str">
        <f t="shared" si="569"/>
        <v>MISSING</v>
      </c>
    </row>
    <row r="3598" spans="2:42">
      <c r="B3598" s="207"/>
      <c r="C3598" s="35">
        <v>3594</v>
      </c>
      <c r="D3598" s="161"/>
      <c r="E3598" s="161"/>
      <c r="F3598" s="161"/>
      <c r="G3598" s="161"/>
      <c r="H3598" s="161"/>
      <c r="I3598" s="161"/>
      <c r="J3598" s="161"/>
      <c r="K3598" s="161"/>
      <c r="L3598" s="161"/>
      <c r="M3598" s="161"/>
      <c r="N3598" s="171"/>
      <c r="O3598" s="171"/>
      <c r="P3598" s="171"/>
      <c r="Q3598" s="171"/>
      <c r="R3598" s="171"/>
      <c r="S3598" s="171"/>
      <c r="T3598" s="208" t="str">
        <f t="shared" si="560"/>
        <v>MISSING</v>
      </c>
      <c r="U3598" s="208" t="str">
        <f t="shared" si="561"/>
        <v>MISSING</v>
      </c>
      <c r="X3598" s="56">
        <f t="shared" si="562"/>
        <v>-99</v>
      </c>
      <c r="Y3598" s="56">
        <f t="shared" si="563"/>
        <v>-99</v>
      </c>
      <c r="Z3598" s="56">
        <f t="shared" si="564"/>
        <v>-99</v>
      </c>
      <c r="AA3598" s="56">
        <f t="shared" si="565"/>
        <v>-99</v>
      </c>
      <c r="AB3598" s="56">
        <f t="shared" si="566"/>
        <v>-99</v>
      </c>
      <c r="AC3598" s="56">
        <f t="shared" si="567"/>
        <v>-99</v>
      </c>
      <c r="AD3598" s="3"/>
      <c r="AE3598" s="82">
        <f>IF(D3598=1, 'adjustment factor'!$D$4, IF(D3598=-9,-999,IF(D3598="",-999,0)))</f>
        <v>-999</v>
      </c>
      <c r="AF3598" s="82">
        <f>IF(F3598=1, 'adjustment factor'!$D$5, IF(F3598=-9,-999,IF(F3598="",-999,0)))</f>
        <v>-999</v>
      </c>
      <c r="AG3598" s="82">
        <f>IF(E3598=1, 'adjustment factor'!$D$6, IF(E3598=-9,-999,IF(E3598="",-999,0)))</f>
        <v>-999</v>
      </c>
      <c r="AH3598" s="82">
        <f>IF(K3598&gt;=45,'adjustment factor'!$D$7,IF(K3598=-9,-1200,IF(K3598="",-1200,0)))</f>
        <v>-1200</v>
      </c>
      <c r="AI3598" s="82">
        <f>IF(L3598=1, 'adjustment factor'!$D$8, IF(L3598=-9,-999,IF(L3598="",-999,0)))</f>
        <v>-999</v>
      </c>
      <c r="AJ3598" s="82">
        <f>IF(AND(M3598&gt;=1,M3598&lt;=4),'adjustment factor'!$D$9,IF(M3598=-9,-999,IF(M3598=98,-999,IF(M3598=99,-999,IF(M3598="",-999,0)))))</f>
        <v>-999</v>
      </c>
      <c r="AK3598" s="82">
        <f>IF(H3598=1, 'adjustment factor'!$D$10, IF(H3598=-9,-999,IF(H3598="",-999,0)))</f>
        <v>-999</v>
      </c>
      <c r="AL3598" s="82">
        <f>IF(G3598=1, 'adjustment factor'!$D$11, IF(G3598=-9,-999,IF(G3598="",-999,0)))</f>
        <v>-999</v>
      </c>
      <c r="AM3598" s="82">
        <f>IF(I3598=1, 'adjustment factor'!$D$12, IF(I3598=-9,-999,IF(I3598="",-999,0)))</f>
        <v>-999</v>
      </c>
      <c r="AN3598" s="82">
        <f>IF(J3598=1, 'adjustment factor'!$D$13, IF(J3598=-9,-999,IF(J3598="",-999,0)))</f>
        <v>-999</v>
      </c>
      <c r="AO3598" s="82" t="str">
        <f t="shared" si="568"/>
        <v>-999</v>
      </c>
      <c r="AP3598" s="82" t="str">
        <f t="shared" si="569"/>
        <v>MISSING</v>
      </c>
    </row>
    <row r="3599" spans="2:42">
      <c r="B3599" s="207"/>
      <c r="C3599" s="35">
        <v>3595</v>
      </c>
      <c r="D3599" s="161"/>
      <c r="E3599" s="161"/>
      <c r="F3599" s="161"/>
      <c r="G3599" s="161"/>
      <c r="H3599" s="161"/>
      <c r="I3599" s="161"/>
      <c r="J3599" s="161"/>
      <c r="K3599" s="161"/>
      <c r="L3599" s="161"/>
      <c r="M3599" s="161"/>
      <c r="N3599" s="171"/>
      <c r="O3599" s="171"/>
      <c r="P3599" s="171"/>
      <c r="Q3599" s="171"/>
      <c r="R3599" s="171"/>
      <c r="S3599" s="171"/>
      <c r="T3599" s="208" t="str">
        <f t="shared" si="560"/>
        <v>MISSING</v>
      </c>
      <c r="U3599" s="208" t="str">
        <f t="shared" si="561"/>
        <v>MISSING</v>
      </c>
      <c r="X3599" s="56">
        <f t="shared" si="562"/>
        <v>-99</v>
      </c>
      <c r="Y3599" s="56">
        <f t="shared" si="563"/>
        <v>-99</v>
      </c>
      <c r="Z3599" s="56">
        <f t="shared" si="564"/>
        <v>-99</v>
      </c>
      <c r="AA3599" s="56">
        <f t="shared" si="565"/>
        <v>-99</v>
      </c>
      <c r="AB3599" s="56">
        <f t="shared" si="566"/>
        <v>-99</v>
      </c>
      <c r="AC3599" s="56">
        <f t="shared" si="567"/>
        <v>-99</v>
      </c>
      <c r="AD3599" s="3"/>
      <c r="AE3599" s="82">
        <f>IF(D3599=1, 'adjustment factor'!$D$4, IF(D3599=-9,-999,IF(D3599="",-999,0)))</f>
        <v>-999</v>
      </c>
      <c r="AF3599" s="82">
        <f>IF(F3599=1, 'adjustment factor'!$D$5, IF(F3599=-9,-999,IF(F3599="",-999,0)))</f>
        <v>-999</v>
      </c>
      <c r="AG3599" s="82">
        <f>IF(E3599=1, 'adjustment factor'!$D$6, IF(E3599=-9,-999,IF(E3599="",-999,0)))</f>
        <v>-999</v>
      </c>
      <c r="AH3599" s="82">
        <f>IF(K3599&gt;=45,'adjustment factor'!$D$7,IF(K3599=-9,-1200,IF(K3599="",-1200,0)))</f>
        <v>-1200</v>
      </c>
      <c r="AI3599" s="82">
        <f>IF(L3599=1, 'adjustment factor'!$D$8, IF(L3599=-9,-999,IF(L3599="",-999,0)))</f>
        <v>-999</v>
      </c>
      <c r="AJ3599" s="82">
        <f>IF(AND(M3599&gt;=1,M3599&lt;=4),'adjustment factor'!$D$9,IF(M3599=-9,-999,IF(M3599=98,-999,IF(M3599=99,-999,IF(M3599="",-999,0)))))</f>
        <v>-999</v>
      </c>
      <c r="AK3599" s="82">
        <f>IF(H3599=1, 'adjustment factor'!$D$10, IF(H3599=-9,-999,IF(H3599="",-999,0)))</f>
        <v>-999</v>
      </c>
      <c r="AL3599" s="82">
        <f>IF(G3599=1, 'adjustment factor'!$D$11, IF(G3599=-9,-999,IF(G3599="",-999,0)))</f>
        <v>-999</v>
      </c>
      <c r="AM3599" s="82">
        <f>IF(I3599=1, 'adjustment factor'!$D$12, IF(I3599=-9,-999,IF(I3599="",-999,0)))</f>
        <v>-999</v>
      </c>
      <c r="AN3599" s="82">
        <f>IF(J3599=1, 'adjustment factor'!$D$13, IF(J3599=-9,-999,IF(J3599="",-999,0)))</f>
        <v>-999</v>
      </c>
      <c r="AO3599" s="82" t="str">
        <f t="shared" si="568"/>
        <v>-999</v>
      </c>
      <c r="AP3599" s="82" t="str">
        <f t="shared" si="569"/>
        <v>MISSING</v>
      </c>
    </row>
    <row r="3600" spans="2:42">
      <c r="B3600" s="207"/>
      <c r="C3600" s="35">
        <v>3596</v>
      </c>
      <c r="D3600" s="161"/>
      <c r="E3600" s="161"/>
      <c r="F3600" s="161"/>
      <c r="G3600" s="161"/>
      <c r="H3600" s="161"/>
      <c r="I3600" s="161"/>
      <c r="J3600" s="161"/>
      <c r="K3600" s="161"/>
      <c r="L3600" s="161"/>
      <c r="M3600" s="161"/>
      <c r="N3600" s="171"/>
      <c r="O3600" s="171"/>
      <c r="P3600" s="171"/>
      <c r="Q3600" s="171"/>
      <c r="R3600" s="171"/>
      <c r="S3600" s="171"/>
      <c r="T3600" s="208" t="str">
        <f t="shared" si="560"/>
        <v>MISSING</v>
      </c>
      <c r="U3600" s="208" t="str">
        <f t="shared" si="561"/>
        <v>MISSING</v>
      </c>
      <c r="X3600" s="56">
        <f t="shared" si="562"/>
        <v>-99</v>
      </c>
      <c r="Y3600" s="56">
        <f t="shared" si="563"/>
        <v>-99</v>
      </c>
      <c r="Z3600" s="56">
        <f t="shared" si="564"/>
        <v>-99</v>
      </c>
      <c r="AA3600" s="56">
        <f t="shared" si="565"/>
        <v>-99</v>
      </c>
      <c r="AB3600" s="56">
        <f t="shared" si="566"/>
        <v>-99</v>
      </c>
      <c r="AC3600" s="56">
        <f t="shared" si="567"/>
        <v>-99</v>
      </c>
      <c r="AD3600" s="3"/>
      <c r="AE3600" s="82">
        <f>IF(D3600=1, 'adjustment factor'!$D$4, IF(D3600=-9,-999,IF(D3600="",-999,0)))</f>
        <v>-999</v>
      </c>
      <c r="AF3600" s="82">
        <f>IF(F3600=1, 'adjustment factor'!$D$5, IF(F3600=-9,-999,IF(F3600="",-999,0)))</f>
        <v>-999</v>
      </c>
      <c r="AG3600" s="82">
        <f>IF(E3600=1, 'adjustment factor'!$D$6, IF(E3600=-9,-999,IF(E3600="",-999,0)))</f>
        <v>-999</v>
      </c>
      <c r="AH3600" s="82">
        <f>IF(K3600&gt;=45,'adjustment factor'!$D$7,IF(K3600=-9,-1200,IF(K3600="",-1200,0)))</f>
        <v>-1200</v>
      </c>
      <c r="AI3600" s="82">
        <f>IF(L3600=1, 'adjustment factor'!$D$8, IF(L3600=-9,-999,IF(L3600="",-999,0)))</f>
        <v>-999</v>
      </c>
      <c r="AJ3600" s="82">
        <f>IF(AND(M3600&gt;=1,M3600&lt;=4),'adjustment factor'!$D$9,IF(M3600=-9,-999,IF(M3600=98,-999,IF(M3600=99,-999,IF(M3600="",-999,0)))))</f>
        <v>-999</v>
      </c>
      <c r="AK3600" s="82">
        <f>IF(H3600=1, 'adjustment factor'!$D$10, IF(H3600=-9,-999,IF(H3600="",-999,0)))</f>
        <v>-999</v>
      </c>
      <c r="AL3600" s="82">
        <f>IF(G3600=1, 'adjustment factor'!$D$11, IF(G3600=-9,-999,IF(G3600="",-999,0)))</f>
        <v>-999</v>
      </c>
      <c r="AM3600" s="82">
        <f>IF(I3600=1, 'adjustment factor'!$D$12, IF(I3600=-9,-999,IF(I3600="",-999,0)))</f>
        <v>-999</v>
      </c>
      <c r="AN3600" s="82">
        <f>IF(J3600=1, 'adjustment factor'!$D$13, IF(J3600=-9,-999,IF(J3600="",-999,0)))</f>
        <v>-999</v>
      </c>
      <c r="AO3600" s="82" t="str">
        <f t="shared" si="568"/>
        <v>-999</v>
      </c>
      <c r="AP3600" s="82" t="str">
        <f t="shared" si="569"/>
        <v>MISSING</v>
      </c>
    </row>
    <row r="3601" spans="2:42">
      <c r="B3601" s="207"/>
      <c r="C3601" s="35">
        <v>3597</v>
      </c>
      <c r="D3601" s="161"/>
      <c r="E3601" s="161"/>
      <c r="F3601" s="161"/>
      <c r="G3601" s="161"/>
      <c r="H3601" s="161"/>
      <c r="I3601" s="161"/>
      <c r="J3601" s="161"/>
      <c r="K3601" s="161"/>
      <c r="L3601" s="161"/>
      <c r="M3601" s="161"/>
      <c r="N3601" s="171"/>
      <c r="O3601" s="171"/>
      <c r="P3601" s="171"/>
      <c r="Q3601" s="171"/>
      <c r="R3601" s="171"/>
      <c r="S3601" s="171"/>
      <c r="T3601" s="208" t="str">
        <f t="shared" si="560"/>
        <v>MISSING</v>
      </c>
      <c r="U3601" s="208" t="str">
        <f t="shared" si="561"/>
        <v>MISSING</v>
      </c>
      <c r="X3601" s="56">
        <f t="shared" si="562"/>
        <v>-99</v>
      </c>
      <c r="Y3601" s="56">
        <f t="shared" si="563"/>
        <v>-99</v>
      </c>
      <c r="Z3601" s="56">
        <f t="shared" si="564"/>
        <v>-99</v>
      </c>
      <c r="AA3601" s="56">
        <f t="shared" si="565"/>
        <v>-99</v>
      </c>
      <c r="AB3601" s="56">
        <f t="shared" si="566"/>
        <v>-99</v>
      </c>
      <c r="AC3601" s="56">
        <f t="shared" si="567"/>
        <v>-99</v>
      </c>
      <c r="AD3601" s="3"/>
      <c r="AE3601" s="82">
        <f>IF(D3601=1, 'adjustment factor'!$D$4, IF(D3601=-9,-999,IF(D3601="",-999,0)))</f>
        <v>-999</v>
      </c>
      <c r="AF3601" s="82">
        <f>IF(F3601=1, 'adjustment factor'!$D$5, IF(F3601=-9,-999,IF(F3601="",-999,0)))</f>
        <v>-999</v>
      </c>
      <c r="AG3601" s="82">
        <f>IF(E3601=1, 'adjustment factor'!$D$6, IF(E3601=-9,-999,IF(E3601="",-999,0)))</f>
        <v>-999</v>
      </c>
      <c r="AH3601" s="82">
        <f>IF(K3601&gt;=45,'adjustment factor'!$D$7,IF(K3601=-9,-1200,IF(K3601="",-1200,0)))</f>
        <v>-1200</v>
      </c>
      <c r="AI3601" s="82">
        <f>IF(L3601=1, 'adjustment factor'!$D$8, IF(L3601=-9,-999,IF(L3601="",-999,0)))</f>
        <v>-999</v>
      </c>
      <c r="AJ3601" s="82">
        <f>IF(AND(M3601&gt;=1,M3601&lt;=4),'adjustment factor'!$D$9,IF(M3601=-9,-999,IF(M3601=98,-999,IF(M3601=99,-999,IF(M3601="",-999,0)))))</f>
        <v>-999</v>
      </c>
      <c r="AK3601" s="82">
        <f>IF(H3601=1, 'adjustment factor'!$D$10, IF(H3601=-9,-999,IF(H3601="",-999,0)))</f>
        <v>-999</v>
      </c>
      <c r="AL3601" s="82">
        <f>IF(G3601=1, 'adjustment factor'!$D$11, IF(G3601=-9,-999,IF(G3601="",-999,0)))</f>
        <v>-999</v>
      </c>
      <c r="AM3601" s="82">
        <f>IF(I3601=1, 'adjustment factor'!$D$12, IF(I3601=-9,-999,IF(I3601="",-999,0)))</f>
        <v>-999</v>
      </c>
      <c r="AN3601" s="82">
        <f>IF(J3601=1, 'adjustment factor'!$D$13, IF(J3601=-9,-999,IF(J3601="",-999,0)))</f>
        <v>-999</v>
      </c>
      <c r="AO3601" s="82" t="str">
        <f t="shared" si="568"/>
        <v>-999</v>
      </c>
      <c r="AP3601" s="82" t="str">
        <f t="shared" si="569"/>
        <v>MISSING</v>
      </c>
    </row>
    <row r="3602" spans="2:42">
      <c r="B3602" s="207"/>
      <c r="C3602" s="35">
        <v>3598</v>
      </c>
      <c r="D3602" s="161"/>
      <c r="E3602" s="161"/>
      <c r="F3602" s="161"/>
      <c r="G3602" s="161"/>
      <c r="H3602" s="161"/>
      <c r="I3602" s="161"/>
      <c r="J3602" s="161"/>
      <c r="K3602" s="161"/>
      <c r="L3602" s="161"/>
      <c r="M3602" s="161"/>
      <c r="N3602" s="171"/>
      <c r="O3602" s="171"/>
      <c r="P3602" s="171"/>
      <c r="Q3602" s="171"/>
      <c r="R3602" s="171"/>
      <c r="S3602" s="171"/>
      <c r="T3602" s="208" t="str">
        <f t="shared" si="560"/>
        <v>MISSING</v>
      </c>
      <c r="U3602" s="208" t="str">
        <f t="shared" si="561"/>
        <v>MISSING</v>
      </c>
      <c r="X3602" s="56">
        <f t="shared" si="562"/>
        <v>-99</v>
      </c>
      <c r="Y3602" s="56">
        <f t="shared" si="563"/>
        <v>-99</v>
      </c>
      <c r="Z3602" s="56">
        <f t="shared" si="564"/>
        <v>-99</v>
      </c>
      <c r="AA3602" s="56">
        <f t="shared" si="565"/>
        <v>-99</v>
      </c>
      <c r="AB3602" s="56">
        <f t="shared" si="566"/>
        <v>-99</v>
      </c>
      <c r="AC3602" s="56">
        <f t="shared" si="567"/>
        <v>-99</v>
      </c>
      <c r="AD3602" s="3"/>
      <c r="AE3602" s="82">
        <f>IF(D3602=1, 'adjustment factor'!$D$4, IF(D3602=-9,-999,IF(D3602="",-999,0)))</f>
        <v>-999</v>
      </c>
      <c r="AF3602" s="82">
        <f>IF(F3602=1, 'adjustment factor'!$D$5, IF(F3602=-9,-999,IF(F3602="",-999,0)))</f>
        <v>-999</v>
      </c>
      <c r="AG3602" s="82">
        <f>IF(E3602=1, 'adjustment factor'!$D$6, IF(E3602=-9,-999,IF(E3602="",-999,0)))</f>
        <v>-999</v>
      </c>
      <c r="AH3602" s="82">
        <f>IF(K3602&gt;=45,'adjustment factor'!$D$7,IF(K3602=-9,-1200,IF(K3602="",-1200,0)))</f>
        <v>-1200</v>
      </c>
      <c r="AI3602" s="82">
        <f>IF(L3602=1, 'adjustment factor'!$D$8, IF(L3602=-9,-999,IF(L3602="",-999,0)))</f>
        <v>-999</v>
      </c>
      <c r="AJ3602" s="82">
        <f>IF(AND(M3602&gt;=1,M3602&lt;=4),'adjustment factor'!$D$9,IF(M3602=-9,-999,IF(M3602=98,-999,IF(M3602=99,-999,IF(M3602="",-999,0)))))</f>
        <v>-999</v>
      </c>
      <c r="AK3602" s="82">
        <f>IF(H3602=1, 'adjustment factor'!$D$10, IF(H3602=-9,-999,IF(H3602="",-999,0)))</f>
        <v>-999</v>
      </c>
      <c r="AL3602" s="82">
        <f>IF(G3602=1, 'adjustment factor'!$D$11, IF(G3602=-9,-999,IF(G3602="",-999,0)))</f>
        <v>-999</v>
      </c>
      <c r="AM3602" s="82">
        <f>IF(I3602=1, 'adjustment factor'!$D$12, IF(I3602=-9,-999,IF(I3602="",-999,0)))</f>
        <v>-999</v>
      </c>
      <c r="AN3602" s="82">
        <f>IF(J3602=1, 'adjustment factor'!$D$13, IF(J3602=-9,-999,IF(J3602="",-999,0)))</f>
        <v>-999</v>
      </c>
      <c r="AO3602" s="82" t="str">
        <f t="shared" si="568"/>
        <v>-999</v>
      </c>
      <c r="AP3602" s="82" t="str">
        <f t="shared" si="569"/>
        <v>MISSING</v>
      </c>
    </row>
    <row r="3603" spans="2:42">
      <c r="B3603" s="207"/>
      <c r="C3603" s="35">
        <v>3599</v>
      </c>
      <c r="D3603" s="161"/>
      <c r="E3603" s="161"/>
      <c r="F3603" s="161"/>
      <c r="G3603" s="161"/>
      <c r="H3603" s="161"/>
      <c r="I3603" s="161"/>
      <c r="J3603" s="161"/>
      <c r="K3603" s="161"/>
      <c r="L3603" s="161"/>
      <c r="M3603" s="161"/>
      <c r="N3603" s="171"/>
      <c r="O3603" s="171"/>
      <c r="P3603" s="171"/>
      <c r="Q3603" s="171"/>
      <c r="R3603" s="171"/>
      <c r="S3603" s="171"/>
      <c r="T3603" s="208" t="str">
        <f t="shared" si="560"/>
        <v>MISSING</v>
      </c>
      <c r="U3603" s="208" t="str">
        <f t="shared" si="561"/>
        <v>MISSING</v>
      </c>
      <c r="X3603" s="56">
        <f t="shared" si="562"/>
        <v>-99</v>
      </c>
      <c r="Y3603" s="56">
        <f t="shared" si="563"/>
        <v>-99</v>
      </c>
      <c r="Z3603" s="56">
        <f t="shared" si="564"/>
        <v>-99</v>
      </c>
      <c r="AA3603" s="56">
        <f t="shared" si="565"/>
        <v>-99</v>
      </c>
      <c r="AB3603" s="56">
        <f t="shared" si="566"/>
        <v>-99</v>
      </c>
      <c r="AC3603" s="56">
        <f t="shared" si="567"/>
        <v>-99</v>
      </c>
      <c r="AD3603" s="3"/>
      <c r="AE3603" s="82">
        <f>IF(D3603=1, 'adjustment factor'!$D$4, IF(D3603=-9,-999,IF(D3603="",-999,0)))</f>
        <v>-999</v>
      </c>
      <c r="AF3603" s="82">
        <f>IF(F3603=1, 'adjustment factor'!$D$5, IF(F3603=-9,-999,IF(F3603="",-999,0)))</f>
        <v>-999</v>
      </c>
      <c r="AG3603" s="82">
        <f>IF(E3603=1, 'adjustment factor'!$D$6, IF(E3603=-9,-999,IF(E3603="",-999,0)))</f>
        <v>-999</v>
      </c>
      <c r="AH3603" s="82">
        <f>IF(K3603&gt;=45,'adjustment factor'!$D$7,IF(K3603=-9,-1200,IF(K3603="",-1200,0)))</f>
        <v>-1200</v>
      </c>
      <c r="AI3603" s="82">
        <f>IF(L3603=1, 'adjustment factor'!$D$8, IF(L3603=-9,-999,IF(L3603="",-999,0)))</f>
        <v>-999</v>
      </c>
      <c r="AJ3603" s="82">
        <f>IF(AND(M3603&gt;=1,M3603&lt;=4),'adjustment factor'!$D$9,IF(M3603=-9,-999,IF(M3603=98,-999,IF(M3603=99,-999,IF(M3603="",-999,0)))))</f>
        <v>-999</v>
      </c>
      <c r="AK3603" s="82">
        <f>IF(H3603=1, 'adjustment factor'!$D$10, IF(H3603=-9,-999,IF(H3603="",-999,0)))</f>
        <v>-999</v>
      </c>
      <c r="AL3603" s="82">
        <f>IF(G3603=1, 'adjustment factor'!$D$11, IF(G3603=-9,-999,IF(G3603="",-999,0)))</f>
        <v>-999</v>
      </c>
      <c r="AM3603" s="82">
        <f>IF(I3603=1, 'adjustment factor'!$D$12, IF(I3603=-9,-999,IF(I3603="",-999,0)))</f>
        <v>-999</v>
      </c>
      <c r="AN3603" s="82">
        <f>IF(J3603=1, 'adjustment factor'!$D$13, IF(J3603=-9,-999,IF(J3603="",-999,0)))</f>
        <v>-999</v>
      </c>
      <c r="AO3603" s="82" t="str">
        <f t="shared" si="568"/>
        <v>-999</v>
      </c>
      <c r="AP3603" s="82" t="str">
        <f t="shared" si="569"/>
        <v>MISSING</v>
      </c>
    </row>
    <row r="3604" spans="2:42">
      <c r="B3604" s="207"/>
      <c r="C3604" s="35">
        <v>3600</v>
      </c>
      <c r="D3604" s="161"/>
      <c r="E3604" s="161"/>
      <c r="F3604" s="161"/>
      <c r="G3604" s="161"/>
      <c r="H3604" s="161"/>
      <c r="I3604" s="161"/>
      <c r="J3604" s="161"/>
      <c r="K3604" s="161"/>
      <c r="L3604" s="161"/>
      <c r="M3604" s="161"/>
      <c r="N3604" s="171"/>
      <c r="O3604" s="171"/>
      <c r="P3604" s="171"/>
      <c r="Q3604" s="171"/>
      <c r="R3604" s="171"/>
      <c r="S3604" s="171"/>
      <c r="T3604" s="208" t="str">
        <f t="shared" si="560"/>
        <v>MISSING</v>
      </c>
      <c r="U3604" s="208" t="str">
        <f t="shared" si="561"/>
        <v>MISSING</v>
      </c>
      <c r="X3604" s="56">
        <f t="shared" si="562"/>
        <v>-99</v>
      </c>
      <c r="Y3604" s="56">
        <f t="shared" si="563"/>
        <v>-99</v>
      </c>
      <c r="Z3604" s="56">
        <f t="shared" si="564"/>
        <v>-99</v>
      </c>
      <c r="AA3604" s="56">
        <f t="shared" si="565"/>
        <v>-99</v>
      </c>
      <c r="AB3604" s="56">
        <f t="shared" si="566"/>
        <v>-99</v>
      </c>
      <c r="AC3604" s="56">
        <f t="shared" si="567"/>
        <v>-99</v>
      </c>
      <c r="AD3604" s="3"/>
      <c r="AE3604" s="82">
        <f>IF(D3604=1, 'adjustment factor'!$D$4, IF(D3604=-9,-999,IF(D3604="",-999,0)))</f>
        <v>-999</v>
      </c>
      <c r="AF3604" s="82">
        <f>IF(F3604=1, 'adjustment factor'!$D$5, IF(F3604=-9,-999,IF(F3604="",-999,0)))</f>
        <v>-999</v>
      </c>
      <c r="AG3604" s="82">
        <f>IF(E3604=1, 'adjustment factor'!$D$6, IF(E3604=-9,-999,IF(E3604="",-999,0)))</f>
        <v>-999</v>
      </c>
      <c r="AH3604" s="82">
        <f>IF(K3604&gt;=45,'adjustment factor'!$D$7,IF(K3604=-9,-1200,IF(K3604="",-1200,0)))</f>
        <v>-1200</v>
      </c>
      <c r="AI3604" s="82">
        <f>IF(L3604=1, 'adjustment factor'!$D$8, IF(L3604=-9,-999,IF(L3604="",-999,0)))</f>
        <v>-999</v>
      </c>
      <c r="AJ3604" s="82">
        <f>IF(AND(M3604&gt;=1,M3604&lt;=4),'adjustment factor'!$D$9,IF(M3604=-9,-999,IF(M3604=98,-999,IF(M3604=99,-999,IF(M3604="",-999,0)))))</f>
        <v>-999</v>
      </c>
      <c r="AK3604" s="82">
        <f>IF(H3604=1, 'adjustment factor'!$D$10, IF(H3604=-9,-999,IF(H3604="",-999,0)))</f>
        <v>-999</v>
      </c>
      <c r="AL3604" s="82">
        <f>IF(G3604=1, 'adjustment factor'!$D$11, IF(G3604=-9,-999,IF(G3604="",-999,0)))</f>
        <v>-999</v>
      </c>
      <c r="AM3604" s="82">
        <f>IF(I3604=1, 'adjustment factor'!$D$12, IF(I3604=-9,-999,IF(I3604="",-999,0)))</f>
        <v>-999</v>
      </c>
      <c r="AN3604" s="82">
        <f>IF(J3604=1, 'adjustment factor'!$D$13, IF(J3604=-9,-999,IF(J3604="",-999,0)))</f>
        <v>-999</v>
      </c>
      <c r="AO3604" s="82" t="str">
        <f t="shared" si="568"/>
        <v>-999</v>
      </c>
      <c r="AP3604" s="82" t="str">
        <f t="shared" si="569"/>
        <v>MISSING</v>
      </c>
    </row>
    <row r="3605" spans="2:42">
      <c r="B3605" s="207"/>
      <c r="C3605" s="35">
        <v>3601</v>
      </c>
      <c r="D3605" s="161"/>
      <c r="E3605" s="161"/>
      <c r="F3605" s="161"/>
      <c r="G3605" s="161"/>
      <c r="H3605" s="161"/>
      <c r="I3605" s="161"/>
      <c r="J3605" s="161"/>
      <c r="K3605" s="161"/>
      <c r="L3605" s="161"/>
      <c r="M3605" s="161"/>
      <c r="N3605" s="171"/>
      <c r="O3605" s="171"/>
      <c r="P3605" s="171"/>
      <c r="Q3605" s="171"/>
      <c r="R3605" s="171"/>
      <c r="S3605" s="171"/>
      <c r="T3605" s="208" t="str">
        <f t="shared" ref="T3605:T3668" si="570">IF(SUM(X3605:AC3605)&gt;-0.01, SUM(X3605:AC3605), "MISSING")</f>
        <v>MISSING</v>
      </c>
      <c r="U3605" s="208" t="str">
        <f t="shared" ref="U3605:U3668" si="571">IF(AP3605="MISSING","MISSING", 3.88+0.604*T3605+0.055*(T3605^2)-AP3605)</f>
        <v>MISSING</v>
      </c>
      <c r="X3605" s="56">
        <f t="shared" ref="X3605:X3668" si="572">IF(N3605&gt;0,((N3605-3)*-1),-99)</f>
        <v>-99</v>
      </c>
      <c r="Y3605" s="56">
        <f t="shared" ref="Y3605:Y3668" si="573">IF(O3605&gt;0,((O3605-3)*-1),-99)</f>
        <v>-99</v>
      </c>
      <c r="Z3605" s="56">
        <f t="shared" ref="Z3605:Z3668" si="574">IF(P3605&gt;0,((P3605-3)*-1),-99)</f>
        <v>-99</v>
      </c>
      <c r="AA3605" s="56">
        <f t="shared" ref="AA3605:AA3668" si="575">IF(Q3605&gt;0,((Q3605-3)*-1),-99)</f>
        <v>-99</v>
      </c>
      <c r="AB3605" s="56">
        <f t="shared" ref="AB3605:AB3668" si="576">IF(R3605&gt;0,((R3605-3)*-1),-99)</f>
        <v>-99</v>
      </c>
      <c r="AC3605" s="56">
        <f t="shared" ref="AC3605:AC3668" si="577">IF(S3605&gt;0,((S3605-3)*-1),-99)</f>
        <v>-99</v>
      </c>
      <c r="AD3605" s="3"/>
      <c r="AE3605" s="82">
        <f>IF(D3605=1, 'adjustment factor'!$D$4, IF(D3605=-9,-999,IF(D3605="",-999,0)))</f>
        <v>-999</v>
      </c>
      <c r="AF3605" s="82">
        <f>IF(F3605=1, 'adjustment factor'!$D$5, IF(F3605=-9,-999,IF(F3605="",-999,0)))</f>
        <v>-999</v>
      </c>
      <c r="AG3605" s="82">
        <f>IF(E3605=1, 'adjustment factor'!$D$6, IF(E3605=-9,-999,IF(E3605="",-999,0)))</f>
        <v>-999</v>
      </c>
      <c r="AH3605" s="82">
        <f>IF(K3605&gt;=45,'adjustment factor'!$D$7,IF(K3605=-9,-1200,IF(K3605="",-1200,0)))</f>
        <v>-1200</v>
      </c>
      <c r="AI3605" s="82">
        <f>IF(L3605=1, 'adjustment factor'!$D$8, IF(L3605=-9,-999,IF(L3605="",-999,0)))</f>
        <v>-999</v>
      </c>
      <c r="AJ3605" s="82">
        <f>IF(AND(M3605&gt;=1,M3605&lt;=4),'adjustment factor'!$D$9,IF(M3605=-9,-999,IF(M3605=98,-999,IF(M3605=99,-999,IF(M3605="",-999,0)))))</f>
        <v>-999</v>
      </c>
      <c r="AK3605" s="82">
        <f>IF(H3605=1, 'adjustment factor'!$D$10, IF(H3605=-9,-999,IF(H3605="",-999,0)))</f>
        <v>-999</v>
      </c>
      <c r="AL3605" s="82">
        <f>IF(G3605=1, 'adjustment factor'!$D$11, IF(G3605=-9,-999,IF(G3605="",-999,0)))</f>
        <v>-999</v>
      </c>
      <c r="AM3605" s="82">
        <f>IF(I3605=1, 'adjustment factor'!$D$12, IF(I3605=-9,-999,IF(I3605="",-999,0)))</f>
        <v>-999</v>
      </c>
      <c r="AN3605" s="82">
        <f>IF(J3605=1, 'adjustment factor'!$D$13, IF(J3605=-9,-999,IF(J3605="",-999,0)))</f>
        <v>-999</v>
      </c>
      <c r="AO3605" s="82" t="str">
        <f t="shared" ref="AO3605:AO3668" si="578">IF(-AE3605-AF3605-AG3605-AH3605+AI3605+AJ3605-AK3605-AL3605-AM3605-AN3605&lt;3, -AE3605-AF3605-AG3605-AH3605+AI3605+AJ3605-AK3605-AL3605-AM3605-AN3605, "-999")</f>
        <v>-999</v>
      </c>
      <c r="AP3605" s="82" t="str">
        <f t="shared" ref="AP3605:AP3668" si="579">IF(AND(SUM(AE3605:AN3605)&gt;-1, (SUM(X3605:AC3605)&gt;-1)), 14.353-AE3605-AF3605-AG3605-AH3605+AI3605+AJ3605-AK3605-AL3605-AM3605-AN3605, "MISSING")</f>
        <v>MISSING</v>
      </c>
    </row>
    <row r="3606" spans="2:42">
      <c r="B3606" s="207"/>
      <c r="C3606" s="35">
        <v>3602</v>
      </c>
      <c r="D3606" s="161"/>
      <c r="E3606" s="161"/>
      <c r="F3606" s="161"/>
      <c r="G3606" s="161"/>
      <c r="H3606" s="161"/>
      <c r="I3606" s="161"/>
      <c r="J3606" s="161"/>
      <c r="K3606" s="161"/>
      <c r="L3606" s="161"/>
      <c r="M3606" s="161"/>
      <c r="N3606" s="171"/>
      <c r="O3606" s="171"/>
      <c r="P3606" s="171"/>
      <c r="Q3606" s="171"/>
      <c r="R3606" s="171"/>
      <c r="S3606" s="171"/>
      <c r="T3606" s="208" t="str">
        <f t="shared" si="570"/>
        <v>MISSING</v>
      </c>
      <c r="U3606" s="208" t="str">
        <f t="shared" si="571"/>
        <v>MISSING</v>
      </c>
      <c r="X3606" s="56">
        <f t="shared" si="572"/>
        <v>-99</v>
      </c>
      <c r="Y3606" s="56">
        <f t="shared" si="573"/>
        <v>-99</v>
      </c>
      <c r="Z3606" s="56">
        <f t="shared" si="574"/>
        <v>-99</v>
      </c>
      <c r="AA3606" s="56">
        <f t="shared" si="575"/>
        <v>-99</v>
      </c>
      <c r="AB3606" s="56">
        <f t="shared" si="576"/>
        <v>-99</v>
      </c>
      <c r="AC3606" s="56">
        <f t="shared" si="577"/>
        <v>-99</v>
      </c>
      <c r="AD3606" s="3"/>
      <c r="AE3606" s="82">
        <f>IF(D3606=1, 'adjustment factor'!$D$4, IF(D3606=-9,-999,IF(D3606="",-999,0)))</f>
        <v>-999</v>
      </c>
      <c r="AF3606" s="82">
        <f>IF(F3606=1, 'adjustment factor'!$D$5, IF(F3606=-9,-999,IF(F3606="",-999,0)))</f>
        <v>-999</v>
      </c>
      <c r="AG3606" s="82">
        <f>IF(E3606=1, 'adjustment factor'!$D$6, IF(E3606=-9,-999,IF(E3606="",-999,0)))</f>
        <v>-999</v>
      </c>
      <c r="AH3606" s="82">
        <f>IF(K3606&gt;=45,'adjustment factor'!$D$7,IF(K3606=-9,-1200,IF(K3606="",-1200,0)))</f>
        <v>-1200</v>
      </c>
      <c r="AI3606" s="82">
        <f>IF(L3606=1, 'adjustment factor'!$D$8, IF(L3606=-9,-999,IF(L3606="",-999,0)))</f>
        <v>-999</v>
      </c>
      <c r="AJ3606" s="82">
        <f>IF(AND(M3606&gt;=1,M3606&lt;=4),'adjustment factor'!$D$9,IF(M3606=-9,-999,IF(M3606=98,-999,IF(M3606=99,-999,IF(M3606="",-999,0)))))</f>
        <v>-999</v>
      </c>
      <c r="AK3606" s="82">
        <f>IF(H3606=1, 'adjustment factor'!$D$10, IF(H3606=-9,-999,IF(H3606="",-999,0)))</f>
        <v>-999</v>
      </c>
      <c r="AL3606" s="82">
        <f>IF(G3606=1, 'adjustment factor'!$D$11, IF(G3606=-9,-999,IF(G3606="",-999,0)))</f>
        <v>-999</v>
      </c>
      <c r="AM3606" s="82">
        <f>IF(I3606=1, 'adjustment factor'!$D$12, IF(I3606=-9,-999,IF(I3606="",-999,0)))</f>
        <v>-999</v>
      </c>
      <c r="AN3606" s="82">
        <f>IF(J3606=1, 'adjustment factor'!$D$13, IF(J3606=-9,-999,IF(J3606="",-999,0)))</f>
        <v>-999</v>
      </c>
      <c r="AO3606" s="82" t="str">
        <f t="shared" si="578"/>
        <v>-999</v>
      </c>
      <c r="AP3606" s="82" t="str">
        <f t="shared" si="579"/>
        <v>MISSING</v>
      </c>
    </row>
    <row r="3607" spans="2:42">
      <c r="B3607" s="207"/>
      <c r="C3607" s="35">
        <v>3603</v>
      </c>
      <c r="D3607" s="161"/>
      <c r="E3607" s="161"/>
      <c r="F3607" s="161"/>
      <c r="G3607" s="161"/>
      <c r="H3607" s="161"/>
      <c r="I3607" s="161"/>
      <c r="J3607" s="161"/>
      <c r="K3607" s="161"/>
      <c r="L3607" s="161"/>
      <c r="M3607" s="161"/>
      <c r="N3607" s="171"/>
      <c r="O3607" s="171"/>
      <c r="P3607" s="171"/>
      <c r="Q3607" s="171"/>
      <c r="R3607" s="171"/>
      <c r="S3607" s="171"/>
      <c r="T3607" s="208" t="str">
        <f t="shared" si="570"/>
        <v>MISSING</v>
      </c>
      <c r="U3607" s="208" t="str">
        <f t="shared" si="571"/>
        <v>MISSING</v>
      </c>
      <c r="X3607" s="56">
        <f t="shared" si="572"/>
        <v>-99</v>
      </c>
      <c r="Y3607" s="56">
        <f t="shared" si="573"/>
        <v>-99</v>
      </c>
      <c r="Z3607" s="56">
        <f t="shared" si="574"/>
        <v>-99</v>
      </c>
      <c r="AA3607" s="56">
        <f t="shared" si="575"/>
        <v>-99</v>
      </c>
      <c r="AB3607" s="56">
        <f t="shared" si="576"/>
        <v>-99</v>
      </c>
      <c r="AC3607" s="56">
        <f t="shared" si="577"/>
        <v>-99</v>
      </c>
      <c r="AD3607" s="3"/>
      <c r="AE3607" s="82">
        <f>IF(D3607=1, 'adjustment factor'!$D$4, IF(D3607=-9,-999,IF(D3607="",-999,0)))</f>
        <v>-999</v>
      </c>
      <c r="AF3607" s="82">
        <f>IF(F3607=1, 'adjustment factor'!$D$5, IF(F3607=-9,-999,IF(F3607="",-999,0)))</f>
        <v>-999</v>
      </c>
      <c r="AG3607" s="82">
        <f>IF(E3607=1, 'adjustment factor'!$D$6, IF(E3607=-9,-999,IF(E3607="",-999,0)))</f>
        <v>-999</v>
      </c>
      <c r="AH3607" s="82">
        <f>IF(K3607&gt;=45,'adjustment factor'!$D$7,IF(K3607=-9,-1200,IF(K3607="",-1200,0)))</f>
        <v>-1200</v>
      </c>
      <c r="AI3607" s="82">
        <f>IF(L3607=1, 'adjustment factor'!$D$8, IF(L3607=-9,-999,IF(L3607="",-999,0)))</f>
        <v>-999</v>
      </c>
      <c r="AJ3607" s="82">
        <f>IF(AND(M3607&gt;=1,M3607&lt;=4),'adjustment factor'!$D$9,IF(M3607=-9,-999,IF(M3607=98,-999,IF(M3607=99,-999,IF(M3607="",-999,0)))))</f>
        <v>-999</v>
      </c>
      <c r="AK3607" s="82">
        <f>IF(H3607=1, 'adjustment factor'!$D$10, IF(H3607=-9,-999,IF(H3607="",-999,0)))</f>
        <v>-999</v>
      </c>
      <c r="AL3607" s="82">
        <f>IF(G3607=1, 'adjustment factor'!$D$11, IF(G3607=-9,-999,IF(G3607="",-999,0)))</f>
        <v>-999</v>
      </c>
      <c r="AM3607" s="82">
        <f>IF(I3607=1, 'adjustment factor'!$D$12, IF(I3607=-9,-999,IF(I3607="",-999,0)))</f>
        <v>-999</v>
      </c>
      <c r="AN3607" s="82">
        <f>IF(J3607=1, 'adjustment factor'!$D$13, IF(J3607=-9,-999,IF(J3607="",-999,0)))</f>
        <v>-999</v>
      </c>
      <c r="AO3607" s="82" t="str">
        <f t="shared" si="578"/>
        <v>-999</v>
      </c>
      <c r="AP3607" s="82" t="str">
        <f t="shared" si="579"/>
        <v>MISSING</v>
      </c>
    </row>
    <row r="3608" spans="2:42">
      <c r="B3608" s="207"/>
      <c r="C3608" s="35">
        <v>3604</v>
      </c>
      <c r="D3608" s="161"/>
      <c r="E3608" s="161"/>
      <c r="F3608" s="161"/>
      <c r="G3608" s="161"/>
      <c r="H3608" s="161"/>
      <c r="I3608" s="161"/>
      <c r="J3608" s="161"/>
      <c r="K3608" s="161"/>
      <c r="L3608" s="161"/>
      <c r="M3608" s="161"/>
      <c r="N3608" s="171"/>
      <c r="O3608" s="171"/>
      <c r="P3608" s="171"/>
      <c r="Q3608" s="171"/>
      <c r="R3608" s="171"/>
      <c r="S3608" s="171"/>
      <c r="T3608" s="208" t="str">
        <f t="shared" si="570"/>
        <v>MISSING</v>
      </c>
      <c r="U3608" s="208" t="str">
        <f t="shared" si="571"/>
        <v>MISSING</v>
      </c>
      <c r="X3608" s="56">
        <f t="shared" si="572"/>
        <v>-99</v>
      </c>
      <c r="Y3608" s="56">
        <f t="shared" si="573"/>
        <v>-99</v>
      </c>
      <c r="Z3608" s="56">
        <f t="shared" si="574"/>
        <v>-99</v>
      </c>
      <c r="AA3608" s="56">
        <f t="shared" si="575"/>
        <v>-99</v>
      </c>
      <c r="AB3608" s="56">
        <f t="shared" si="576"/>
        <v>-99</v>
      </c>
      <c r="AC3608" s="56">
        <f t="shared" si="577"/>
        <v>-99</v>
      </c>
      <c r="AD3608" s="3"/>
      <c r="AE3608" s="82">
        <f>IF(D3608=1, 'adjustment factor'!$D$4, IF(D3608=-9,-999,IF(D3608="",-999,0)))</f>
        <v>-999</v>
      </c>
      <c r="AF3608" s="82">
        <f>IF(F3608=1, 'adjustment factor'!$D$5, IF(F3608=-9,-999,IF(F3608="",-999,0)))</f>
        <v>-999</v>
      </c>
      <c r="AG3608" s="82">
        <f>IF(E3608=1, 'adjustment factor'!$D$6, IF(E3608=-9,-999,IF(E3608="",-999,0)))</f>
        <v>-999</v>
      </c>
      <c r="AH3608" s="82">
        <f>IF(K3608&gt;=45,'adjustment factor'!$D$7,IF(K3608=-9,-1200,IF(K3608="",-1200,0)))</f>
        <v>-1200</v>
      </c>
      <c r="AI3608" s="82">
        <f>IF(L3608=1, 'adjustment factor'!$D$8, IF(L3608=-9,-999,IF(L3608="",-999,0)))</f>
        <v>-999</v>
      </c>
      <c r="AJ3608" s="82">
        <f>IF(AND(M3608&gt;=1,M3608&lt;=4),'adjustment factor'!$D$9,IF(M3608=-9,-999,IF(M3608=98,-999,IF(M3608=99,-999,IF(M3608="",-999,0)))))</f>
        <v>-999</v>
      </c>
      <c r="AK3608" s="82">
        <f>IF(H3608=1, 'adjustment factor'!$D$10, IF(H3608=-9,-999,IF(H3608="",-999,0)))</f>
        <v>-999</v>
      </c>
      <c r="AL3608" s="82">
        <f>IF(G3608=1, 'adjustment factor'!$D$11, IF(G3608=-9,-999,IF(G3608="",-999,0)))</f>
        <v>-999</v>
      </c>
      <c r="AM3608" s="82">
        <f>IF(I3608=1, 'adjustment factor'!$D$12, IF(I3608=-9,-999,IF(I3608="",-999,0)))</f>
        <v>-999</v>
      </c>
      <c r="AN3608" s="82">
        <f>IF(J3608=1, 'adjustment factor'!$D$13, IF(J3608=-9,-999,IF(J3608="",-999,0)))</f>
        <v>-999</v>
      </c>
      <c r="AO3608" s="82" t="str">
        <f t="shared" si="578"/>
        <v>-999</v>
      </c>
      <c r="AP3608" s="82" t="str">
        <f t="shared" si="579"/>
        <v>MISSING</v>
      </c>
    </row>
    <row r="3609" spans="2:42">
      <c r="B3609" s="207"/>
      <c r="C3609" s="35">
        <v>3605</v>
      </c>
      <c r="D3609" s="161"/>
      <c r="E3609" s="161"/>
      <c r="F3609" s="161"/>
      <c r="G3609" s="161"/>
      <c r="H3609" s="161"/>
      <c r="I3609" s="161"/>
      <c r="J3609" s="161"/>
      <c r="K3609" s="161"/>
      <c r="L3609" s="161"/>
      <c r="M3609" s="161"/>
      <c r="N3609" s="171"/>
      <c r="O3609" s="171"/>
      <c r="P3609" s="171"/>
      <c r="Q3609" s="171"/>
      <c r="R3609" s="171"/>
      <c r="S3609" s="171"/>
      <c r="T3609" s="208" t="str">
        <f t="shared" si="570"/>
        <v>MISSING</v>
      </c>
      <c r="U3609" s="208" t="str">
        <f t="shared" si="571"/>
        <v>MISSING</v>
      </c>
      <c r="X3609" s="56">
        <f t="shared" si="572"/>
        <v>-99</v>
      </c>
      <c r="Y3609" s="56">
        <f t="shared" si="573"/>
        <v>-99</v>
      </c>
      <c r="Z3609" s="56">
        <f t="shared" si="574"/>
        <v>-99</v>
      </c>
      <c r="AA3609" s="56">
        <f t="shared" si="575"/>
        <v>-99</v>
      </c>
      <c r="AB3609" s="56">
        <f t="shared" si="576"/>
        <v>-99</v>
      </c>
      <c r="AC3609" s="56">
        <f t="shared" si="577"/>
        <v>-99</v>
      </c>
      <c r="AD3609" s="3"/>
      <c r="AE3609" s="82">
        <f>IF(D3609=1, 'adjustment factor'!$D$4, IF(D3609=-9,-999,IF(D3609="",-999,0)))</f>
        <v>-999</v>
      </c>
      <c r="AF3609" s="82">
        <f>IF(F3609=1, 'adjustment factor'!$D$5, IF(F3609=-9,-999,IF(F3609="",-999,0)))</f>
        <v>-999</v>
      </c>
      <c r="AG3609" s="82">
        <f>IF(E3609=1, 'adjustment factor'!$D$6, IF(E3609=-9,-999,IF(E3609="",-999,0)))</f>
        <v>-999</v>
      </c>
      <c r="AH3609" s="82">
        <f>IF(K3609&gt;=45,'adjustment factor'!$D$7,IF(K3609=-9,-1200,IF(K3609="",-1200,0)))</f>
        <v>-1200</v>
      </c>
      <c r="AI3609" s="82">
        <f>IF(L3609=1, 'adjustment factor'!$D$8, IF(L3609=-9,-999,IF(L3609="",-999,0)))</f>
        <v>-999</v>
      </c>
      <c r="AJ3609" s="82">
        <f>IF(AND(M3609&gt;=1,M3609&lt;=4),'adjustment factor'!$D$9,IF(M3609=-9,-999,IF(M3609=98,-999,IF(M3609=99,-999,IF(M3609="",-999,0)))))</f>
        <v>-999</v>
      </c>
      <c r="AK3609" s="82">
        <f>IF(H3609=1, 'adjustment factor'!$D$10, IF(H3609=-9,-999,IF(H3609="",-999,0)))</f>
        <v>-999</v>
      </c>
      <c r="AL3609" s="82">
        <f>IF(G3609=1, 'adjustment factor'!$D$11, IF(G3609=-9,-999,IF(G3609="",-999,0)))</f>
        <v>-999</v>
      </c>
      <c r="AM3609" s="82">
        <f>IF(I3609=1, 'adjustment factor'!$D$12, IF(I3609=-9,-999,IF(I3609="",-999,0)))</f>
        <v>-999</v>
      </c>
      <c r="AN3609" s="82">
        <f>IF(J3609=1, 'adjustment factor'!$D$13, IF(J3609=-9,-999,IF(J3609="",-999,0)))</f>
        <v>-999</v>
      </c>
      <c r="AO3609" s="82" t="str">
        <f t="shared" si="578"/>
        <v>-999</v>
      </c>
      <c r="AP3609" s="82" t="str">
        <f t="shared" si="579"/>
        <v>MISSING</v>
      </c>
    </row>
    <row r="3610" spans="2:42">
      <c r="B3610" s="207"/>
      <c r="C3610" s="35">
        <v>3606</v>
      </c>
      <c r="D3610" s="161"/>
      <c r="E3610" s="161"/>
      <c r="F3610" s="161"/>
      <c r="G3610" s="161"/>
      <c r="H3610" s="161"/>
      <c r="I3610" s="161"/>
      <c r="J3610" s="161"/>
      <c r="K3610" s="161"/>
      <c r="L3610" s="161"/>
      <c r="M3610" s="161"/>
      <c r="N3610" s="171"/>
      <c r="O3610" s="171"/>
      <c r="P3610" s="171"/>
      <c r="Q3610" s="171"/>
      <c r="R3610" s="171"/>
      <c r="S3610" s="171"/>
      <c r="T3610" s="208" t="str">
        <f t="shared" si="570"/>
        <v>MISSING</v>
      </c>
      <c r="U3610" s="208" t="str">
        <f t="shared" si="571"/>
        <v>MISSING</v>
      </c>
      <c r="X3610" s="56">
        <f t="shared" si="572"/>
        <v>-99</v>
      </c>
      <c r="Y3610" s="56">
        <f t="shared" si="573"/>
        <v>-99</v>
      </c>
      <c r="Z3610" s="56">
        <f t="shared" si="574"/>
        <v>-99</v>
      </c>
      <c r="AA3610" s="56">
        <f t="shared" si="575"/>
        <v>-99</v>
      </c>
      <c r="AB3610" s="56">
        <f t="shared" si="576"/>
        <v>-99</v>
      </c>
      <c r="AC3610" s="56">
        <f t="shared" si="577"/>
        <v>-99</v>
      </c>
      <c r="AD3610" s="3"/>
      <c r="AE3610" s="82">
        <f>IF(D3610=1, 'adjustment factor'!$D$4, IF(D3610=-9,-999,IF(D3610="",-999,0)))</f>
        <v>-999</v>
      </c>
      <c r="AF3610" s="82">
        <f>IF(F3610=1, 'adjustment factor'!$D$5, IF(F3610=-9,-999,IF(F3610="",-999,0)))</f>
        <v>-999</v>
      </c>
      <c r="AG3610" s="82">
        <f>IF(E3610=1, 'adjustment factor'!$D$6, IF(E3610=-9,-999,IF(E3610="",-999,0)))</f>
        <v>-999</v>
      </c>
      <c r="AH3610" s="82">
        <f>IF(K3610&gt;=45,'adjustment factor'!$D$7,IF(K3610=-9,-1200,IF(K3610="",-1200,0)))</f>
        <v>-1200</v>
      </c>
      <c r="AI3610" s="82">
        <f>IF(L3610=1, 'adjustment factor'!$D$8, IF(L3610=-9,-999,IF(L3610="",-999,0)))</f>
        <v>-999</v>
      </c>
      <c r="AJ3610" s="82">
        <f>IF(AND(M3610&gt;=1,M3610&lt;=4),'adjustment factor'!$D$9,IF(M3610=-9,-999,IF(M3610=98,-999,IF(M3610=99,-999,IF(M3610="",-999,0)))))</f>
        <v>-999</v>
      </c>
      <c r="AK3610" s="82">
        <f>IF(H3610=1, 'adjustment factor'!$D$10, IF(H3610=-9,-999,IF(H3610="",-999,0)))</f>
        <v>-999</v>
      </c>
      <c r="AL3610" s="82">
        <f>IF(G3610=1, 'adjustment factor'!$D$11, IF(G3610=-9,-999,IF(G3610="",-999,0)))</f>
        <v>-999</v>
      </c>
      <c r="AM3610" s="82">
        <f>IF(I3610=1, 'adjustment factor'!$D$12, IF(I3610=-9,-999,IF(I3610="",-999,0)))</f>
        <v>-999</v>
      </c>
      <c r="AN3610" s="82">
        <f>IF(J3610=1, 'adjustment factor'!$D$13, IF(J3610=-9,-999,IF(J3610="",-999,0)))</f>
        <v>-999</v>
      </c>
      <c r="AO3610" s="82" t="str">
        <f t="shared" si="578"/>
        <v>-999</v>
      </c>
      <c r="AP3610" s="82" t="str">
        <f t="shared" si="579"/>
        <v>MISSING</v>
      </c>
    </row>
    <row r="3611" spans="2:42">
      <c r="B3611" s="207"/>
      <c r="C3611" s="35">
        <v>3607</v>
      </c>
      <c r="D3611" s="161"/>
      <c r="E3611" s="161"/>
      <c r="F3611" s="161"/>
      <c r="G3611" s="161"/>
      <c r="H3611" s="161"/>
      <c r="I3611" s="161"/>
      <c r="J3611" s="161"/>
      <c r="K3611" s="161"/>
      <c r="L3611" s="161"/>
      <c r="M3611" s="161"/>
      <c r="N3611" s="171"/>
      <c r="O3611" s="171"/>
      <c r="P3611" s="171"/>
      <c r="Q3611" s="171"/>
      <c r="R3611" s="171"/>
      <c r="S3611" s="171"/>
      <c r="T3611" s="208" t="str">
        <f t="shared" si="570"/>
        <v>MISSING</v>
      </c>
      <c r="U3611" s="208" t="str">
        <f t="shared" si="571"/>
        <v>MISSING</v>
      </c>
      <c r="X3611" s="56">
        <f t="shared" si="572"/>
        <v>-99</v>
      </c>
      <c r="Y3611" s="56">
        <f t="shared" si="573"/>
        <v>-99</v>
      </c>
      <c r="Z3611" s="56">
        <f t="shared" si="574"/>
        <v>-99</v>
      </c>
      <c r="AA3611" s="56">
        <f t="shared" si="575"/>
        <v>-99</v>
      </c>
      <c r="AB3611" s="56">
        <f t="shared" si="576"/>
        <v>-99</v>
      </c>
      <c r="AC3611" s="56">
        <f t="shared" si="577"/>
        <v>-99</v>
      </c>
      <c r="AD3611" s="3"/>
      <c r="AE3611" s="82">
        <f>IF(D3611=1, 'adjustment factor'!$D$4, IF(D3611=-9,-999,IF(D3611="",-999,0)))</f>
        <v>-999</v>
      </c>
      <c r="AF3611" s="82">
        <f>IF(F3611=1, 'adjustment factor'!$D$5, IF(F3611=-9,-999,IF(F3611="",-999,0)))</f>
        <v>-999</v>
      </c>
      <c r="AG3611" s="82">
        <f>IF(E3611=1, 'adjustment factor'!$D$6, IF(E3611=-9,-999,IF(E3611="",-999,0)))</f>
        <v>-999</v>
      </c>
      <c r="AH3611" s="82">
        <f>IF(K3611&gt;=45,'adjustment factor'!$D$7,IF(K3611=-9,-1200,IF(K3611="",-1200,0)))</f>
        <v>-1200</v>
      </c>
      <c r="AI3611" s="82">
        <f>IF(L3611=1, 'adjustment factor'!$D$8, IF(L3611=-9,-999,IF(L3611="",-999,0)))</f>
        <v>-999</v>
      </c>
      <c r="AJ3611" s="82">
        <f>IF(AND(M3611&gt;=1,M3611&lt;=4),'adjustment factor'!$D$9,IF(M3611=-9,-999,IF(M3611=98,-999,IF(M3611=99,-999,IF(M3611="",-999,0)))))</f>
        <v>-999</v>
      </c>
      <c r="AK3611" s="82">
        <f>IF(H3611=1, 'adjustment factor'!$D$10, IF(H3611=-9,-999,IF(H3611="",-999,0)))</f>
        <v>-999</v>
      </c>
      <c r="AL3611" s="82">
        <f>IF(G3611=1, 'adjustment factor'!$D$11, IF(G3611=-9,-999,IF(G3611="",-999,0)))</f>
        <v>-999</v>
      </c>
      <c r="AM3611" s="82">
        <f>IF(I3611=1, 'adjustment factor'!$D$12, IF(I3611=-9,-999,IF(I3611="",-999,0)))</f>
        <v>-999</v>
      </c>
      <c r="AN3611" s="82">
        <f>IF(J3611=1, 'adjustment factor'!$D$13, IF(J3611=-9,-999,IF(J3611="",-999,0)))</f>
        <v>-999</v>
      </c>
      <c r="AO3611" s="82" t="str">
        <f t="shared" si="578"/>
        <v>-999</v>
      </c>
      <c r="AP3611" s="82" t="str">
        <f t="shared" si="579"/>
        <v>MISSING</v>
      </c>
    </row>
    <row r="3612" spans="2:42">
      <c r="B3612" s="207"/>
      <c r="C3612" s="35">
        <v>3608</v>
      </c>
      <c r="D3612" s="161"/>
      <c r="E3612" s="161"/>
      <c r="F3612" s="161"/>
      <c r="G3612" s="161"/>
      <c r="H3612" s="161"/>
      <c r="I3612" s="161"/>
      <c r="J3612" s="161"/>
      <c r="K3612" s="161"/>
      <c r="L3612" s="161"/>
      <c r="M3612" s="161"/>
      <c r="N3612" s="171"/>
      <c r="O3612" s="171"/>
      <c r="P3612" s="171"/>
      <c r="Q3612" s="171"/>
      <c r="R3612" s="171"/>
      <c r="S3612" s="171"/>
      <c r="T3612" s="208" t="str">
        <f t="shared" si="570"/>
        <v>MISSING</v>
      </c>
      <c r="U3612" s="208" t="str">
        <f t="shared" si="571"/>
        <v>MISSING</v>
      </c>
      <c r="X3612" s="56">
        <f t="shared" si="572"/>
        <v>-99</v>
      </c>
      <c r="Y3612" s="56">
        <f t="shared" si="573"/>
        <v>-99</v>
      </c>
      <c r="Z3612" s="56">
        <f t="shared" si="574"/>
        <v>-99</v>
      </c>
      <c r="AA3612" s="56">
        <f t="shared" si="575"/>
        <v>-99</v>
      </c>
      <c r="AB3612" s="56">
        <f t="shared" si="576"/>
        <v>-99</v>
      </c>
      <c r="AC3612" s="56">
        <f t="shared" si="577"/>
        <v>-99</v>
      </c>
      <c r="AD3612" s="3"/>
      <c r="AE3612" s="82">
        <f>IF(D3612=1, 'adjustment factor'!$D$4, IF(D3612=-9,-999,IF(D3612="",-999,0)))</f>
        <v>-999</v>
      </c>
      <c r="AF3612" s="82">
        <f>IF(F3612=1, 'adjustment factor'!$D$5, IF(F3612=-9,-999,IF(F3612="",-999,0)))</f>
        <v>-999</v>
      </c>
      <c r="AG3612" s="82">
        <f>IF(E3612=1, 'adjustment factor'!$D$6, IF(E3612=-9,-999,IF(E3612="",-999,0)))</f>
        <v>-999</v>
      </c>
      <c r="AH3612" s="82">
        <f>IF(K3612&gt;=45,'adjustment factor'!$D$7,IF(K3612=-9,-1200,IF(K3612="",-1200,0)))</f>
        <v>-1200</v>
      </c>
      <c r="AI3612" s="82">
        <f>IF(L3612=1, 'adjustment factor'!$D$8, IF(L3612=-9,-999,IF(L3612="",-999,0)))</f>
        <v>-999</v>
      </c>
      <c r="AJ3612" s="82">
        <f>IF(AND(M3612&gt;=1,M3612&lt;=4),'adjustment factor'!$D$9,IF(M3612=-9,-999,IF(M3612=98,-999,IF(M3612=99,-999,IF(M3612="",-999,0)))))</f>
        <v>-999</v>
      </c>
      <c r="AK3612" s="82">
        <f>IF(H3612=1, 'adjustment factor'!$D$10, IF(H3612=-9,-999,IF(H3612="",-999,0)))</f>
        <v>-999</v>
      </c>
      <c r="AL3612" s="82">
        <f>IF(G3612=1, 'adjustment factor'!$D$11, IF(G3612=-9,-999,IF(G3612="",-999,0)))</f>
        <v>-999</v>
      </c>
      <c r="AM3612" s="82">
        <f>IF(I3612=1, 'adjustment factor'!$D$12, IF(I3612=-9,-999,IF(I3612="",-999,0)))</f>
        <v>-999</v>
      </c>
      <c r="AN3612" s="82">
        <f>IF(J3612=1, 'adjustment factor'!$D$13, IF(J3612=-9,-999,IF(J3612="",-999,0)))</f>
        <v>-999</v>
      </c>
      <c r="AO3612" s="82" t="str">
        <f t="shared" si="578"/>
        <v>-999</v>
      </c>
      <c r="AP3612" s="82" t="str">
        <f t="shared" si="579"/>
        <v>MISSING</v>
      </c>
    </row>
    <row r="3613" spans="2:42">
      <c r="B3613" s="207"/>
      <c r="C3613" s="35">
        <v>3609</v>
      </c>
      <c r="D3613" s="161"/>
      <c r="E3613" s="161"/>
      <c r="F3613" s="161"/>
      <c r="G3613" s="161"/>
      <c r="H3613" s="161"/>
      <c r="I3613" s="161"/>
      <c r="J3613" s="161"/>
      <c r="K3613" s="161"/>
      <c r="L3613" s="161"/>
      <c r="M3613" s="161"/>
      <c r="N3613" s="171"/>
      <c r="O3613" s="171"/>
      <c r="P3613" s="171"/>
      <c r="Q3613" s="171"/>
      <c r="R3613" s="171"/>
      <c r="S3613" s="171"/>
      <c r="T3613" s="208" t="str">
        <f t="shared" si="570"/>
        <v>MISSING</v>
      </c>
      <c r="U3613" s="208" t="str">
        <f t="shared" si="571"/>
        <v>MISSING</v>
      </c>
      <c r="X3613" s="56">
        <f t="shared" si="572"/>
        <v>-99</v>
      </c>
      <c r="Y3613" s="56">
        <f t="shared" si="573"/>
        <v>-99</v>
      </c>
      <c r="Z3613" s="56">
        <f t="shared" si="574"/>
        <v>-99</v>
      </c>
      <c r="AA3613" s="56">
        <f t="shared" si="575"/>
        <v>-99</v>
      </c>
      <c r="AB3613" s="56">
        <f t="shared" si="576"/>
        <v>-99</v>
      </c>
      <c r="AC3613" s="56">
        <f t="shared" si="577"/>
        <v>-99</v>
      </c>
      <c r="AD3613" s="3"/>
      <c r="AE3613" s="82">
        <f>IF(D3613=1, 'adjustment factor'!$D$4, IF(D3613=-9,-999,IF(D3613="",-999,0)))</f>
        <v>-999</v>
      </c>
      <c r="AF3613" s="82">
        <f>IF(F3613=1, 'adjustment factor'!$D$5, IF(F3613=-9,-999,IF(F3613="",-999,0)))</f>
        <v>-999</v>
      </c>
      <c r="AG3613" s="82">
        <f>IF(E3613=1, 'adjustment factor'!$D$6, IF(E3613=-9,-999,IF(E3613="",-999,0)))</f>
        <v>-999</v>
      </c>
      <c r="AH3613" s="82">
        <f>IF(K3613&gt;=45,'adjustment factor'!$D$7,IF(K3613=-9,-1200,IF(K3613="",-1200,0)))</f>
        <v>-1200</v>
      </c>
      <c r="AI3613" s="82">
        <f>IF(L3613=1, 'adjustment factor'!$D$8, IF(L3613=-9,-999,IF(L3613="",-999,0)))</f>
        <v>-999</v>
      </c>
      <c r="AJ3613" s="82">
        <f>IF(AND(M3613&gt;=1,M3613&lt;=4),'adjustment factor'!$D$9,IF(M3613=-9,-999,IF(M3613=98,-999,IF(M3613=99,-999,IF(M3613="",-999,0)))))</f>
        <v>-999</v>
      </c>
      <c r="AK3613" s="82">
        <f>IF(H3613=1, 'adjustment factor'!$D$10, IF(H3613=-9,-999,IF(H3613="",-999,0)))</f>
        <v>-999</v>
      </c>
      <c r="AL3613" s="82">
        <f>IF(G3613=1, 'adjustment factor'!$D$11, IF(G3613=-9,-999,IF(G3613="",-999,0)))</f>
        <v>-999</v>
      </c>
      <c r="AM3613" s="82">
        <f>IF(I3613=1, 'adjustment factor'!$D$12, IF(I3613=-9,-999,IF(I3613="",-999,0)))</f>
        <v>-999</v>
      </c>
      <c r="AN3613" s="82">
        <f>IF(J3613=1, 'adjustment factor'!$D$13, IF(J3613=-9,-999,IF(J3613="",-999,0)))</f>
        <v>-999</v>
      </c>
      <c r="AO3613" s="82" t="str">
        <f t="shared" si="578"/>
        <v>-999</v>
      </c>
      <c r="AP3613" s="82" t="str">
        <f t="shared" si="579"/>
        <v>MISSING</v>
      </c>
    </row>
    <row r="3614" spans="2:42">
      <c r="B3614" s="207"/>
      <c r="C3614" s="35">
        <v>3610</v>
      </c>
      <c r="D3614" s="161"/>
      <c r="E3614" s="161"/>
      <c r="F3614" s="161"/>
      <c r="G3614" s="161"/>
      <c r="H3614" s="161"/>
      <c r="I3614" s="161"/>
      <c r="J3614" s="161"/>
      <c r="K3614" s="161"/>
      <c r="L3614" s="161"/>
      <c r="M3614" s="161"/>
      <c r="N3614" s="171"/>
      <c r="O3614" s="171"/>
      <c r="P3614" s="171"/>
      <c r="Q3614" s="171"/>
      <c r="R3614" s="171"/>
      <c r="S3614" s="171"/>
      <c r="T3614" s="208" t="str">
        <f t="shared" si="570"/>
        <v>MISSING</v>
      </c>
      <c r="U3614" s="208" t="str">
        <f t="shared" si="571"/>
        <v>MISSING</v>
      </c>
      <c r="X3614" s="56">
        <f t="shared" si="572"/>
        <v>-99</v>
      </c>
      <c r="Y3614" s="56">
        <f t="shared" si="573"/>
        <v>-99</v>
      </c>
      <c r="Z3614" s="56">
        <f t="shared" si="574"/>
        <v>-99</v>
      </c>
      <c r="AA3614" s="56">
        <f t="shared" si="575"/>
        <v>-99</v>
      </c>
      <c r="AB3614" s="56">
        <f t="shared" si="576"/>
        <v>-99</v>
      </c>
      <c r="AC3614" s="56">
        <f t="shared" si="577"/>
        <v>-99</v>
      </c>
      <c r="AD3614" s="3"/>
      <c r="AE3614" s="82">
        <f>IF(D3614=1, 'adjustment factor'!$D$4, IF(D3614=-9,-999,IF(D3614="",-999,0)))</f>
        <v>-999</v>
      </c>
      <c r="AF3614" s="82">
        <f>IF(F3614=1, 'adjustment factor'!$D$5, IF(F3614=-9,-999,IF(F3614="",-999,0)))</f>
        <v>-999</v>
      </c>
      <c r="AG3614" s="82">
        <f>IF(E3614=1, 'adjustment factor'!$D$6, IF(E3614=-9,-999,IF(E3614="",-999,0)))</f>
        <v>-999</v>
      </c>
      <c r="AH3614" s="82">
        <f>IF(K3614&gt;=45,'adjustment factor'!$D$7,IF(K3614=-9,-1200,IF(K3614="",-1200,0)))</f>
        <v>-1200</v>
      </c>
      <c r="AI3614" s="82">
        <f>IF(L3614=1, 'adjustment factor'!$D$8, IF(L3614=-9,-999,IF(L3614="",-999,0)))</f>
        <v>-999</v>
      </c>
      <c r="AJ3614" s="82">
        <f>IF(AND(M3614&gt;=1,M3614&lt;=4),'adjustment factor'!$D$9,IF(M3614=-9,-999,IF(M3614=98,-999,IF(M3614=99,-999,IF(M3614="",-999,0)))))</f>
        <v>-999</v>
      </c>
      <c r="AK3614" s="82">
        <f>IF(H3614=1, 'adjustment factor'!$D$10, IF(H3614=-9,-999,IF(H3614="",-999,0)))</f>
        <v>-999</v>
      </c>
      <c r="AL3614" s="82">
        <f>IF(G3614=1, 'adjustment factor'!$D$11, IF(G3614=-9,-999,IF(G3614="",-999,0)))</f>
        <v>-999</v>
      </c>
      <c r="AM3614" s="82">
        <f>IF(I3614=1, 'adjustment factor'!$D$12, IF(I3614=-9,-999,IF(I3614="",-999,0)))</f>
        <v>-999</v>
      </c>
      <c r="AN3614" s="82">
        <f>IF(J3614=1, 'adjustment factor'!$D$13, IF(J3614=-9,-999,IF(J3614="",-999,0)))</f>
        <v>-999</v>
      </c>
      <c r="AO3614" s="82" t="str">
        <f t="shared" si="578"/>
        <v>-999</v>
      </c>
      <c r="AP3614" s="82" t="str">
        <f t="shared" si="579"/>
        <v>MISSING</v>
      </c>
    </row>
    <row r="3615" spans="2:42">
      <c r="B3615" s="207"/>
      <c r="C3615" s="35">
        <v>3611</v>
      </c>
      <c r="D3615" s="161"/>
      <c r="E3615" s="161"/>
      <c r="F3615" s="161"/>
      <c r="G3615" s="161"/>
      <c r="H3615" s="161"/>
      <c r="I3615" s="161"/>
      <c r="J3615" s="161"/>
      <c r="K3615" s="161"/>
      <c r="L3615" s="161"/>
      <c r="M3615" s="161"/>
      <c r="N3615" s="171"/>
      <c r="O3615" s="171"/>
      <c r="P3615" s="171"/>
      <c r="Q3615" s="171"/>
      <c r="R3615" s="171"/>
      <c r="S3615" s="171"/>
      <c r="T3615" s="208" t="str">
        <f t="shared" si="570"/>
        <v>MISSING</v>
      </c>
      <c r="U3615" s="208" t="str">
        <f t="shared" si="571"/>
        <v>MISSING</v>
      </c>
      <c r="X3615" s="56">
        <f t="shared" si="572"/>
        <v>-99</v>
      </c>
      <c r="Y3615" s="56">
        <f t="shared" si="573"/>
        <v>-99</v>
      </c>
      <c r="Z3615" s="56">
        <f t="shared" si="574"/>
        <v>-99</v>
      </c>
      <c r="AA3615" s="56">
        <f t="shared" si="575"/>
        <v>-99</v>
      </c>
      <c r="AB3615" s="56">
        <f t="shared" si="576"/>
        <v>-99</v>
      </c>
      <c r="AC3615" s="56">
        <f t="shared" si="577"/>
        <v>-99</v>
      </c>
      <c r="AD3615" s="3"/>
      <c r="AE3615" s="82">
        <f>IF(D3615=1, 'adjustment factor'!$D$4, IF(D3615=-9,-999,IF(D3615="",-999,0)))</f>
        <v>-999</v>
      </c>
      <c r="AF3615" s="82">
        <f>IF(F3615=1, 'adjustment factor'!$D$5, IF(F3615=-9,-999,IF(F3615="",-999,0)))</f>
        <v>-999</v>
      </c>
      <c r="AG3615" s="82">
        <f>IF(E3615=1, 'adjustment factor'!$D$6, IF(E3615=-9,-999,IF(E3615="",-999,0)))</f>
        <v>-999</v>
      </c>
      <c r="AH3615" s="82">
        <f>IF(K3615&gt;=45,'adjustment factor'!$D$7,IF(K3615=-9,-1200,IF(K3615="",-1200,0)))</f>
        <v>-1200</v>
      </c>
      <c r="AI3615" s="82">
        <f>IF(L3615=1, 'adjustment factor'!$D$8, IF(L3615=-9,-999,IF(L3615="",-999,0)))</f>
        <v>-999</v>
      </c>
      <c r="AJ3615" s="82">
        <f>IF(AND(M3615&gt;=1,M3615&lt;=4),'adjustment factor'!$D$9,IF(M3615=-9,-999,IF(M3615=98,-999,IF(M3615=99,-999,IF(M3615="",-999,0)))))</f>
        <v>-999</v>
      </c>
      <c r="AK3615" s="82">
        <f>IF(H3615=1, 'adjustment factor'!$D$10, IF(H3615=-9,-999,IF(H3615="",-999,0)))</f>
        <v>-999</v>
      </c>
      <c r="AL3615" s="82">
        <f>IF(G3615=1, 'adjustment factor'!$D$11, IF(G3615=-9,-999,IF(G3615="",-999,0)))</f>
        <v>-999</v>
      </c>
      <c r="AM3615" s="82">
        <f>IF(I3615=1, 'adjustment factor'!$D$12, IF(I3615=-9,-999,IF(I3615="",-999,0)))</f>
        <v>-999</v>
      </c>
      <c r="AN3615" s="82">
        <f>IF(J3615=1, 'adjustment factor'!$D$13, IF(J3615=-9,-999,IF(J3615="",-999,0)))</f>
        <v>-999</v>
      </c>
      <c r="AO3615" s="82" t="str">
        <f t="shared" si="578"/>
        <v>-999</v>
      </c>
      <c r="AP3615" s="82" t="str">
        <f t="shared" si="579"/>
        <v>MISSING</v>
      </c>
    </row>
    <row r="3616" spans="2:42">
      <c r="B3616" s="207"/>
      <c r="C3616" s="35">
        <v>3612</v>
      </c>
      <c r="D3616" s="161"/>
      <c r="E3616" s="161"/>
      <c r="F3616" s="161"/>
      <c r="G3616" s="161"/>
      <c r="H3616" s="161"/>
      <c r="I3616" s="161"/>
      <c r="J3616" s="161"/>
      <c r="K3616" s="161"/>
      <c r="L3616" s="161"/>
      <c r="M3616" s="161"/>
      <c r="N3616" s="171"/>
      <c r="O3616" s="171"/>
      <c r="P3616" s="171"/>
      <c r="Q3616" s="171"/>
      <c r="R3616" s="171"/>
      <c r="S3616" s="171"/>
      <c r="T3616" s="208" t="str">
        <f t="shared" si="570"/>
        <v>MISSING</v>
      </c>
      <c r="U3616" s="208" t="str">
        <f t="shared" si="571"/>
        <v>MISSING</v>
      </c>
      <c r="X3616" s="56">
        <f t="shared" si="572"/>
        <v>-99</v>
      </c>
      <c r="Y3616" s="56">
        <f t="shared" si="573"/>
        <v>-99</v>
      </c>
      <c r="Z3616" s="56">
        <f t="shared" si="574"/>
        <v>-99</v>
      </c>
      <c r="AA3616" s="56">
        <f t="shared" si="575"/>
        <v>-99</v>
      </c>
      <c r="AB3616" s="56">
        <f t="shared" si="576"/>
        <v>-99</v>
      </c>
      <c r="AC3616" s="56">
        <f t="shared" si="577"/>
        <v>-99</v>
      </c>
      <c r="AD3616" s="3"/>
      <c r="AE3616" s="82">
        <f>IF(D3616=1, 'adjustment factor'!$D$4, IF(D3616=-9,-999,IF(D3616="",-999,0)))</f>
        <v>-999</v>
      </c>
      <c r="AF3616" s="82">
        <f>IF(F3616=1, 'adjustment factor'!$D$5, IF(F3616=-9,-999,IF(F3616="",-999,0)))</f>
        <v>-999</v>
      </c>
      <c r="AG3616" s="82">
        <f>IF(E3616=1, 'adjustment factor'!$D$6, IF(E3616=-9,-999,IF(E3616="",-999,0)))</f>
        <v>-999</v>
      </c>
      <c r="AH3616" s="82">
        <f>IF(K3616&gt;=45,'adjustment factor'!$D$7,IF(K3616=-9,-1200,IF(K3616="",-1200,0)))</f>
        <v>-1200</v>
      </c>
      <c r="AI3616" s="82">
        <f>IF(L3616=1, 'adjustment factor'!$D$8, IF(L3616=-9,-999,IF(L3616="",-999,0)))</f>
        <v>-999</v>
      </c>
      <c r="AJ3616" s="82">
        <f>IF(AND(M3616&gt;=1,M3616&lt;=4),'adjustment factor'!$D$9,IF(M3616=-9,-999,IF(M3616=98,-999,IF(M3616=99,-999,IF(M3616="",-999,0)))))</f>
        <v>-999</v>
      </c>
      <c r="AK3616" s="82">
        <f>IF(H3616=1, 'adjustment factor'!$D$10, IF(H3616=-9,-999,IF(H3616="",-999,0)))</f>
        <v>-999</v>
      </c>
      <c r="AL3616" s="82">
        <f>IF(G3616=1, 'adjustment factor'!$D$11, IF(G3616=-9,-999,IF(G3616="",-999,0)))</f>
        <v>-999</v>
      </c>
      <c r="AM3616" s="82">
        <f>IF(I3616=1, 'adjustment factor'!$D$12, IF(I3616=-9,-999,IF(I3616="",-999,0)))</f>
        <v>-999</v>
      </c>
      <c r="AN3616" s="82">
        <f>IF(J3616=1, 'adjustment factor'!$D$13, IF(J3616=-9,-999,IF(J3616="",-999,0)))</f>
        <v>-999</v>
      </c>
      <c r="AO3616" s="82" t="str">
        <f t="shared" si="578"/>
        <v>-999</v>
      </c>
      <c r="AP3616" s="82" t="str">
        <f t="shared" si="579"/>
        <v>MISSING</v>
      </c>
    </row>
    <row r="3617" spans="2:42">
      <c r="B3617" s="207"/>
      <c r="C3617" s="35">
        <v>3613</v>
      </c>
      <c r="D3617" s="161"/>
      <c r="E3617" s="161"/>
      <c r="F3617" s="161"/>
      <c r="G3617" s="161"/>
      <c r="H3617" s="161"/>
      <c r="I3617" s="161"/>
      <c r="J3617" s="161"/>
      <c r="K3617" s="161"/>
      <c r="L3617" s="161"/>
      <c r="M3617" s="161"/>
      <c r="N3617" s="171"/>
      <c r="O3617" s="171"/>
      <c r="P3617" s="171"/>
      <c r="Q3617" s="171"/>
      <c r="R3617" s="171"/>
      <c r="S3617" s="171"/>
      <c r="T3617" s="208" t="str">
        <f t="shared" si="570"/>
        <v>MISSING</v>
      </c>
      <c r="U3617" s="208" t="str">
        <f t="shared" si="571"/>
        <v>MISSING</v>
      </c>
      <c r="X3617" s="56">
        <f t="shared" si="572"/>
        <v>-99</v>
      </c>
      <c r="Y3617" s="56">
        <f t="shared" si="573"/>
        <v>-99</v>
      </c>
      <c r="Z3617" s="56">
        <f t="shared" si="574"/>
        <v>-99</v>
      </c>
      <c r="AA3617" s="56">
        <f t="shared" si="575"/>
        <v>-99</v>
      </c>
      <c r="AB3617" s="56">
        <f t="shared" si="576"/>
        <v>-99</v>
      </c>
      <c r="AC3617" s="56">
        <f t="shared" si="577"/>
        <v>-99</v>
      </c>
      <c r="AD3617" s="3"/>
      <c r="AE3617" s="82">
        <f>IF(D3617=1, 'adjustment factor'!$D$4, IF(D3617=-9,-999,IF(D3617="",-999,0)))</f>
        <v>-999</v>
      </c>
      <c r="AF3617" s="82">
        <f>IF(F3617=1, 'adjustment factor'!$D$5, IF(F3617=-9,-999,IF(F3617="",-999,0)))</f>
        <v>-999</v>
      </c>
      <c r="AG3617" s="82">
        <f>IF(E3617=1, 'adjustment factor'!$D$6, IF(E3617=-9,-999,IF(E3617="",-999,0)))</f>
        <v>-999</v>
      </c>
      <c r="AH3617" s="82">
        <f>IF(K3617&gt;=45,'adjustment factor'!$D$7,IF(K3617=-9,-1200,IF(K3617="",-1200,0)))</f>
        <v>-1200</v>
      </c>
      <c r="AI3617" s="82">
        <f>IF(L3617=1, 'adjustment factor'!$D$8, IF(L3617=-9,-999,IF(L3617="",-999,0)))</f>
        <v>-999</v>
      </c>
      <c r="AJ3617" s="82">
        <f>IF(AND(M3617&gt;=1,M3617&lt;=4),'adjustment factor'!$D$9,IF(M3617=-9,-999,IF(M3617=98,-999,IF(M3617=99,-999,IF(M3617="",-999,0)))))</f>
        <v>-999</v>
      </c>
      <c r="AK3617" s="82">
        <f>IF(H3617=1, 'adjustment factor'!$D$10, IF(H3617=-9,-999,IF(H3617="",-999,0)))</f>
        <v>-999</v>
      </c>
      <c r="AL3617" s="82">
        <f>IF(G3617=1, 'adjustment factor'!$D$11, IF(G3617=-9,-999,IF(G3617="",-999,0)))</f>
        <v>-999</v>
      </c>
      <c r="AM3617" s="82">
        <f>IF(I3617=1, 'adjustment factor'!$D$12, IF(I3617=-9,-999,IF(I3617="",-999,0)))</f>
        <v>-999</v>
      </c>
      <c r="AN3617" s="82">
        <f>IF(J3617=1, 'adjustment factor'!$D$13, IF(J3617=-9,-999,IF(J3617="",-999,0)))</f>
        <v>-999</v>
      </c>
      <c r="AO3617" s="82" t="str">
        <f t="shared" si="578"/>
        <v>-999</v>
      </c>
      <c r="AP3617" s="82" t="str">
        <f t="shared" si="579"/>
        <v>MISSING</v>
      </c>
    </row>
    <row r="3618" spans="2:42">
      <c r="B3618" s="207"/>
      <c r="C3618" s="35">
        <v>3614</v>
      </c>
      <c r="D3618" s="161"/>
      <c r="E3618" s="161"/>
      <c r="F3618" s="161"/>
      <c r="G3618" s="161"/>
      <c r="H3618" s="161"/>
      <c r="I3618" s="161"/>
      <c r="J3618" s="161"/>
      <c r="K3618" s="161"/>
      <c r="L3618" s="161"/>
      <c r="M3618" s="161"/>
      <c r="N3618" s="171"/>
      <c r="O3618" s="171"/>
      <c r="P3618" s="171"/>
      <c r="Q3618" s="171"/>
      <c r="R3618" s="171"/>
      <c r="S3618" s="171"/>
      <c r="T3618" s="208" t="str">
        <f t="shared" si="570"/>
        <v>MISSING</v>
      </c>
      <c r="U3618" s="208" t="str">
        <f t="shared" si="571"/>
        <v>MISSING</v>
      </c>
      <c r="X3618" s="56">
        <f t="shared" si="572"/>
        <v>-99</v>
      </c>
      <c r="Y3618" s="56">
        <f t="shared" si="573"/>
        <v>-99</v>
      </c>
      <c r="Z3618" s="56">
        <f t="shared" si="574"/>
        <v>-99</v>
      </c>
      <c r="AA3618" s="56">
        <f t="shared" si="575"/>
        <v>-99</v>
      </c>
      <c r="AB3618" s="56">
        <f t="shared" si="576"/>
        <v>-99</v>
      </c>
      <c r="AC3618" s="56">
        <f t="shared" si="577"/>
        <v>-99</v>
      </c>
      <c r="AD3618" s="3"/>
      <c r="AE3618" s="82">
        <f>IF(D3618=1, 'adjustment factor'!$D$4, IF(D3618=-9,-999,IF(D3618="",-999,0)))</f>
        <v>-999</v>
      </c>
      <c r="AF3618" s="82">
        <f>IF(F3618=1, 'adjustment factor'!$D$5, IF(F3618=-9,-999,IF(F3618="",-999,0)))</f>
        <v>-999</v>
      </c>
      <c r="AG3618" s="82">
        <f>IF(E3618=1, 'adjustment factor'!$D$6, IF(E3618=-9,-999,IF(E3618="",-999,0)))</f>
        <v>-999</v>
      </c>
      <c r="AH3618" s="82">
        <f>IF(K3618&gt;=45,'adjustment factor'!$D$7,IF(K3618=-9,-1200,IF(K3618="",-1200,0)))</f>
        <v>-1200</v>
      </c>
      <c r="AI3618" s="82">
        <f>IF(L3618=1, 'adjustment factor'!$D$8, IF(L3618=-9,-999,IF(L3618="",-999,0)))</f>
        <v>-999</v>
      </c>
      <c r="AJ3618" s="82">
        <f>IF(AND(M3618&gt;=1,M3618&lt;=4),'adjustment factor'!$D$9,IF(M3618=-9,-999,IF(M3618=98,-999,IF(M3618=99,-999,IF(M3618="",-999,0)))))</f>
        <v>-999</v>
      </c>
      <c r="AK3618" s="82">
        <f>IF(H3618=1, 'adjustment factor'!$D$10, IF(H3618=-9,-999,IF(H3618="",-999,0)))</f>
        <v>-999</v>
      </c>
      <c r="AL3618" s="82">
        <f>IF(G3618=1, 'adjustment factor'!$D$11, IF(G3618=-9,-999,IF(G3618="",-999,0)))</f>
        <v>-999</v>
      </c>
      <c r="AM3618" s="82">
        <f>IF(I3618=1, 'adjustment factor'!$D$12, IF(I3618=-9,-999,IF(I3618="",-999,0)))</f>
        <v>-999</v>
      </c>
      <c r="AN3618" s="82">
        <f>IF(J3618=1, 'adjustment factor'!$D$13, IF(J3618=-9,-999,IF(J3618="",-999,0)))</f>
        <v>-999</v>
      </c>
      <c r="AO3618" s="82" t="str">
        <f t="shared" si="578"/>
        <v>-999</v>
      </c>
      <c r="AP3618" s="82" t="str">
        <f t="shared" si="579"/>
        <v>MISSING</v>
      </c>
    </row>
    <row r="3619" spans="2:42">
      <c r="B3619" s="207"/>
      <c r="C3619" s="35">
        <v>3615</v>
      </c>
      <c r="D3619" s="161"/>
      <c r="E3619" s="161"/>
      <c r="F3619" s="161"/>
      <c r="G3619" s="161"/>
      <c r="H3619" s="161"/>
      <c r="I3619" s="161"/>
      <c r="J3619" s="161"/>
      <c r="K3619" s="161"/>
      <c r="L3619" s="161"/>
      <c r="M3619" s="161"/>
      <c r="N3619" s="171"/>
      <c r="O3619" s="171"/>
      <c r="P3619" s="171"/>
      <c r="Q3619" s="171"/>
      <c r="R3619" s="171"/>
      <c r="S3619" s="171"/>
      <c r="T3619" s="208" t="str">
        <f t="shared" si="570"/>
        <v>MISSING</v>
      </c>
      <c r="U3619" s="208" t="str">
        <f t="shared" si="571"/>
        <v>MISSING</v>
      </c>
      <c r="X3619" s="56">
        <f t="shared" si="572"/>
        <v>-99</v>
      </c>
      <c r="Y3619" s="56">
        <f t="shared" si="573"/>
        <v>-99</v>
      </c>
      <c r="Z3619" s="56">
        <f t="shared" si="574"/>
        <v>-99</v>
      </c>
      <c r="AA3619" s="56">
        <f t="shared" si="575"/>
        <v>-99</v>
      </c>
      <c r="AB3619" s="56">
        <f t="shared" si="576"/>
        <v>-99</v>
      </c>
      <c r="AC3619" s="56">
        <f t="shared" si="577"/>
        <v>-99</v>
      </c>
      <c r="AD3619" s="3"/>
      <c r="AE3619" s="82">
        <f>IF(D3619=1, 'adjustment factor'!$D$4, IF(D3619=-9,-999,IF(D3619="",-999,0)))</f>
        <v>-999</v>
      </c>
      <c r="AF3619" s="82">
        <f>IF(F3619=1, 'adjustment factor'!$D$5, IF(F3619=-9,-999,IF(F3619="",-999,0)))</f>
        <v>-999</v>
      </c>
      <c r="AG3619" s="82">
        <f>IF(E3619=1, 'adjustment factor'!$D$6, IF(E3619=-9,-999,IF(E3619="",-999,0)))</f>
        <v>-999</v>
      </c>
      <c r="AH3619" s="82">
        <f>IF(K3619&gt;=45,'adjustment factor'!$D$7,IF(K3619=-9,-1200,IF(K3619="",-1200,0)))</f>
        <v>-1200</v>
      </c>
      <c r="AI3619" s="82">
        <f>IF(L3619=1, 'adjustment factor'!$D$8, IF(L3619=-9,-999,IF(L3619="",-999,0)))</f>
        <v>-999</v>
      </c>
      <c r="AJ3619" s="82">
        <f>IF(AND(M3619&gt;=1,M3619&lt;=4),'adjustment factor'!$D$9,IF(M3619=-9,-999,IF(M3619=98,-999,IF(M3619=99,-999,IF(M3619="",-999,0)))))</f>
        <v>-999</v>
      </c>
      <c r="AK3619" s="82">
        <f>IF(H3619=1, 'adjustment factor'!$D$10, IF(H3619=-9,-999,IF(H3619="",-999,0)))</f>
        <v>-999</v>
      </c>
      <c r="AL3619" s="82">
        <f>IF(G3619=1, 'adjustment factor'!$D$11, IF(G3619=-9,-999,IF(G3619="",-999,0)))</f>
        <v>-999</v>
      </c>
      <c r="AM3619" s="82">
        <f>IF(I3619=1, 'adjustment factor'!$D$12, IF(I3619=-9,-999,IF(I3619="",-999,0)))</f>
        <v>-999</v>
      </c>
      <c r="AN3619" s="82">
        <f>IF(J3619=1, 'adjustment factor'!$D$13, IF(J3619=-9,-999,IF(J3619="",-999,0)))</f>
        <v>-999</v>
      </c>
      <c r="AO3619" s="82" t="str">
        <f t="shared" si="578"/>
        <v>-999</v>
      </c>
      <c r="AP3619" s="82" t="str">
        <f t="shared" si="579"/>
        <v>MISSING</v>
      </c>
    </row>
    <row r="3620" spans="2:42">
      <c r="B3620" s="207"/>
      <c r="C3620" s="35">
        <v>3616</v>
      </c>
      <c r="D3620" s="161"/>
      <c r="E3620" s="161"/>
      <c r="F3620" s="161"/>
      <c r="G3620" s="161"/>
      <c r="H3620" s="161"/>
      <c r="I3620" s="161"/>
      <c r="J3620" s="161"/>
      <c r="K3620" s="161"/>
      <c r="L3620" s="161"/>
      <c r="M3620" s="161"/>
      <c r="N3620" s="171"/>
      <c r="O3620" s="171"/>
      <c r="P3620" s="171"/>
      <c r="Q3620" s="171"/>
      <c r="R3620" s="171"/>
      <c r="S3620" s="171"/>
      <c r="T3620" s="208" t="str">
        <f t="shared" si="570"/>
        <v>MISSING</v>
      </c>
      <c r="U3620" s="208" t="str">
        <f t="shared" si="571"/>
        <v>MISSING</v>
      </c>
      <c r="X3620" s="56">
        <f t="shared" si="572"/>
        <v>-99</v>
      </c>
      <c r="Y3620" s="56">
        <f t="shared" si="573"/>
        <v>-99</v>
      </c>
      <c r="Z3620" s="56">
        <f t="shared" si="574"/>
        <v>-99</v>
      </c>
      <c r="AA3620" s="56">
        <f t="shared" si="575"/>
        <v>-99</v>
      </c>
      <c r="AB3620" s="56">
        <f t="shared" si="576"/>
        <v>-99</v>
      </c>
      <c r="AC3620" s="56">
        <f t="shared" si="577"/>
        <v>-99</v>
      </c>
      <c r="AD3620" s="3"/>
      <c r="AE3620" s="82">
        <f>IF(D3620=1, 'adjustment factor'!$D$4, IF(D3620=-9,-999,IF(D3620="",-999,0)))</f>
        <v>-999</v>
      </c>
      <c r="AF3620" s="82">
        <f>IF(F3620=1, 'adjustment factor'!$D$5, IF(F3620=-9,-999,IF(F3620="",-999,0)))</f>
        <v>-999</v>
      </c>
      <c r="AG3620" s="82">
        <f>IF(E3620=1, 'adjustment factor'!$D$6, IF(E3620=-9,-999,IF(E3620="",-999,0)))</f>
        <v>-999</v>
      </c>
      <c r="AH3620" s="82">
        <f>IF(K3620&gt;=45,'adjustment factor'!$D$7,IF(K3620=-9,-1200,IF(K3620="",-1200,0)))</f>
        <v>-1200</v>
      </c>
      <c r="AI3620" s="82">
        <f>IF(L3620=1, 'adjustment factor'!$D$8, IF(L3620=-9,-999,IF(L3620="",-999,0)))</f>
        <v>-999</v>
      </c>
      <c r="AJ3620" s="82">
        <f>IF(AND(M3620&gt;=1,M3620&lt;=4),'adjustment factor'!$D$9,IF(M3620=-9,-999,IF(M3620=98,-999,IF(M3620=99,-999,IF(M3620="",-999,0)))))</f>
        <v>-999</v>
      </c>
      <c r="AK3620" s="82">
        <f>IF(H3620=1, 'adjustment factor'!$D$10, IF(H3620=-9,-999,IF(H3620="",-999,0)))</f>
        <v>-999</v>
      </c>
      <c r="AL3620" s="82">
        <f>IF(G3620=1, 'adjustment factor'!$D$11, IF(G3620=-9,-999,IF(G3620="",-999,0)))</f>
        <v>-999</v>
      </c>
      <c r="AM3620" s="82">
        <f>IF(I3620=1, 'adjustment factor'!$D$12, IF(I3620=-9,-999,IF(I3620="",-999,0)))</f>
        <v>-999</v>
      </c>
      <c r="AN3620" s="82">
        <f>IF(J3620=1, 'adjustment factor'!$D$13, IF(J3620=-9,-999,IF(J3620="",-999,0)))</f>
        <v>-999</v>
      </c>
      <c r="AO3620" s="82" t="str">
        <f t="shared" si="578"/>
        <v>-999</v>
      </c>
      <c r="AP3620" s="82" t="str">
        <f t="shared" si="579"/>
        <v>MISSING</v>
      </c>
    </row>
    <row r="3621" spans="2:42">
      <c r="B3621" s="207"/>
      <c r="C3621" s="35">
        <v>3617</v>
      </c>
      <c r="D3621" s="161"/>
      <c r="E3621" s="161"/>
      <c r="F3621" s="161"/>
      <c r="G3621" s="161"/>
      <c r="H3621" s="161"/>
      <c r="I3621" s="161"/>
      <c r="J3621" s="161"/>
      <c r="K3621" s="161"/>
      <c r="L3621" s="161"/>
      <c r="M3621" s="161"/>
      <c r="N3621" s="171"/>
      <c r="O3621" s="171"/>
      <c r="P3621" s="171"/>
      <c r="Q3621" s="171"/>
      <c r="R3621" s="171"/>
      <c r="S3621" s="171"/>
      <c r="T3621" s="208" t="str">
        <f t="shared" si="570"/>
        <v>MISSING</v>
      </c>
      <c r="U3621" s="208" t="str">
        <f t="shared" si="571"/>
        <v>MISSING</v>
      </c>
      <c r="X3621" s="56">
        <f t="shared" si="572"/>
        <v>-99</v>
      </c>
      <c r="Y3621" s="56">
        <f t="shared" si="573"/>
        <v>-99</v>
      </c>
      <c r="Z3621" s="56">
        <f t="shared" si="574"/>
        <v>-99</v>
      </c>
      <c r="AA3621" s="56">
        <f t="shared" si="575"/>
        <v>-99</v>
      </c>
      <c r="AB3621" s="56">
        <f t="shared" si="576"/>
        <v>-99</v>
      </c>
      <c r="AC3621" s="56">
        <f t="shared" si="577"/>
        <v>-99</v>
      </c>
      <c r="AD3621" s="3"/>
      <c r="AE3621" s="82">
        <f>IF(D3621=1, 'adjustment factor'!$D$4, IF(D3621=-9,-999,IF(D3621="",-999,0)))</f>
        <v>-999</v>
      </c>
      <c r="AF3621" s="82">
        <f>IF(F3621=1, 'adjustment factor'!$D$5, IF(F3621=-9,-999,IF(F3621="",-999,0)))</f>
        <v>-999</v>
      </c>
      <c r="AG3621" s="82">
        <f>IF(E3621=1, 'adjustment factor'!$D$6, IF(E3621=-9,-999,IF(E3621="",-999,0)))</f>
        <v>-999</v>
      </c>
      <c r="AH3621" s="82">
        <f>IF(K3621&gt;=45,'adjustment factor'!$D$7,IF(K3621=-9,-1200,IF(K3621="",-1200,0)))</f>
        <v>-1200</v>
      </c>
      <c r="AI3621" s="82">
        <f>IF(L3621=1, 'adjustment factor'!$D$8, IF(L3621=-9,-999,IF(L3621="",-999,0)))</f>
        <v>-999</v>
      </c>
      <c r="AJ3621" s="82">
        <f>IF(AND(M3621&gt;=1,M3621&lt;=4),'adjustment factor'!$D$9,IF(M3621=-9,-999,IF(M3621=98,-999,IF(M3621=99,-999,IF(M3621="",-999,0)))))</f>
        <v>-999</v>
      </c>
      <c r="AK3621" s="82">
        <f>IF(H3621=1, 'adjustment factor'!$D$10, IF(H3621=-9,-999,IF(H3621="",-999,0)))</f>
        <v>-999</v>
      </c>
      <c r="AL3621" s="82">
        <f>IF(G3621=1, 'adjustment factor'!$D$11, IF(G3621=-9,-999,IF(G3621="",-999,0)))</f>
        <v>-999</v>
      </c>
      <c r="AM3621" s="82">
        <f>IF(I3621=1, 'adjustment factor'!$D$12, IF(I3621=-9,-999,IF(I3621="",-999,0)))</f>
        <v>-999</v>
      </c>
      <c r="AN3621" s="82">
        <f>IF(J3621=1, 'adjustment factor'!$D$13, IF(J3621=-9,-999,IF(J3621="",-999,0)))</f>
        <v>-999</v>
      </c>
      <c r="AO3621" s="82" t="str">
        <f t="shared" si="578"/>
        <v>-999</v>
      </c>
      <c r="AP3621" s="82" t="str">
        <f t="shared" si="579"/>
        <v>MISSING</v>
      </c>
    </row>
    <row r="3622" spans="2:42">
      <c r="B3622" s="207"/>
      <c r="C3622" s="35">
        <v>3618</v>
      </c>
      <c r="D3622" s="161"/>
      <c r="E3622" s="161"/>
      <c r="F3622" s="161"/>
      <c r="G3622" s="161"/>
      <c r="H3622" s="161"/>
      <c r="I3622" s="161"/>
      <c r="J3622" s="161"/>
      <c r="K3622" s="161"/>
      <c r="L3622" s="161"/>
      <c r="M3622" s="161"/>
      <c r="N3622" s="171"/>
      <c r="O3622" s="171"/>
      <c r="P3622" s="171"/>
      <c r="Q3622" s="171"/>
      <c r="R3622" s="171"/>
      <c r="S3622" s="171"/>
      <c r="T3622" s="208" t="str">
        <f t="shared" si="570"/>
        <v>MISSING</v>
      </c>
      <c r="U3622" s="208" t="str">
        <f t="shared" si="571"/>
        <v>MISSING</v>
      </c>
      <c r="X3622" s="56">
        <f t="shared" si="572"/>
        <v>-99</v>
      </c>
      <c r="Y3622" s="56">
        <f t="shared" si="573"/>
        <v>-99</v>
      </c>
      <c r="Z3622" s="56">
        <f t="shared" si="574"/>
        <v>-99</v>
      </c>
      <c r="AA3622" s="56">
        <f t="shared" si="575"/>
        <v>-99</v>
      </c>
      <c r="AB3622" s="56">
        <f t="shared" si="576"/>
        <v>-99</v>
      </c>
      <c r="AC3622" s="56">
        <f t="shared" si="577"/>
        <v>-99</v>
      </c>
      <c r="AD3622" s="3"/>
      <c r="AE3622" s="82">
        <f>IF(D3622=1, 'adjustment factor'!$D$4, IF(D3622=-9,-999,IF(D3622="",-999,0)))</f>
        <v>-999</v>
      </c>
      <c r="AF3622" s="82">
        <f>IF(F3622=1, 'adjustment factor'!$D$5, IF(F3622=-9,-999,IF(F3622="",-999,0)))</f>
        <v>-999</v>
      </c>
      <c r="AG3622" s="82">
        <f>IF(E3622=1, 'adjustment factor'!$D$6, IF(E3622=-9,-999,IF(E3622="",-999,0)))</f>
        <v>-999</v>
      </c>
      <c r="AH3622" s="82">
        <f>IF(K3622&gt;=45,'adjustment factor'!$D$7,IF(K3622=-9,-1200,IF(K3622="",-1200,0)))</f>
        <v>-1200</v>
      </c>
      <c r="AI3622" s="82">
        <f>IF(L3622=1, 'adjustment factor'!$D$8, IF(L3622=-9,-999,IF(L3622="",-999,0)))</f>
        <v>-999</v>
      </c>
      <c r="AJ3622" s="82">
        <f>IF(AND(M3622&gt;=1,M3622&lt;=4),'adjustment factor'!$D$9,IF(M3622=-9,-999,IF(M3622=98,-999,IF(M3622=99,-999,IF(M3622="",-999,0)))))</f>
        <v>-999</v>
      </c>
      <c r="AK3622" s="82">
        <f>IF(H3622=1, 'adjustment factor'!$D$10, IF(H3622=-9,-999,IF(H3622="",-999,0)))</f>
        <v>-999</v>
      </c>
      <c r="AL3622" s="82">
        <f>IF(G3622=1, 'adjustment factor'!$D$11, IF(G3622=-9,-999,IF(G3622="",-999,0)))</f>
        <v>-999</v>
      </c>
      <c r="AM3622" s="82">
        <f>IF(I3622=1, 'adjustment factor'!$D$12, IF(I3622=-9,-999,IF(I3622="",-999,0)))</f>
        <v>-999</v>
      </c>
      <c r="AN3622" s="82">
        <f>IF(J3622=1, 'adjustment factor'!$D$13, IF(J3622=-9,-999,IF(J3622="",-999,0)))</f>
        <v>-999</v>
      </c>
      <c r="AO3622" s="82" t="str">
        <f t="shared" si="578"/>
        <v>-999</v>
      </c>
      <c r="AP3622" s="82" t="str">
        <f t="shared" si="579"/>
        <v>MISSING</v>
      </c>
    </row>
    <row r="3623" spans="2:42">
      <c r="B3623" s="207"/>
      <c r="C3623" s="35">
        <v>3619</v>
      </c>
      <c r="D3623" s="161"/>
      <c r="E3623" s="161"/>
      <c r="F3623" s="161"/>
      <c r="G3623" s="161"/>
      <c r="H3623" s="161"/>
      <c r="I3623" s="161"/>
      <c r="J3623" s="161"/>
      <c r="K3623" s="161"/>
      <c r="L3623" s="161"/>
      <c r="M3623" s="161"/>
      <c r="N3623" s="171"/>
      <c r="O3623" s="171"/>
      <c r="P3623" s="171"/>
      <c r="Q3623" s="171"/>
      <c r="R3623" s="171"/>
      <c r="S3623" s="171"/>
      <c r="T3623" s="208" t="str">
        <f t="shared" si="570"/>
        <v>MISSING</v>
      </c>
      <c r="U3623" s="208" t="str">
        <f t="shared" si="571"/>
        <v>MISSING</v>
      </c>
      <c r="X3623" s="56">
        <f t="shared" si="572"/>
        <v>-99</v>
      </c>
      <c r="Y3623" s="56">
        <f t="shared" si="573"/>
        <v>-99</v>
      </c>
      <c r="Z3623" s="56">
        <f t="shared" si="574"/>
        <v>-99</v>
      </c>
      <c r="AA3623" s="56">
        <f t="shared" si="575"/>
        <v>-99</v>
      </c>
      <c r="AB3623" s="56">
        <f t="shared" si="576"/>
        <v>-99</v>
      </c>
      <c r="AC3623" s="56">
        <f t="shared" si="577"/>
        <v>-99</v>
      </c>
      <c r="AD3623" s="3"/>
      <c r="AE3623" s="82">
        <f>IF(D3623=1, 'adjustment factor'!$D$4, IF(D3623=-9,-999,IF(D3623="",-999,0)))</f>
        <v>-999</v>
      </c>
      <c r="AF3623" s="82">
        <f>IF(F3623=1, 'adjustment factor'!$D$5, IF(F3623=-9,-999,IF(F3623="",-999,0)))</f>
        <v>-999</v>
      </c>
      <c r="AG3623" s="82">
        <f>IF(E3623=1, 'adjustment factor'!$D$6, IF(E3623=-9,-999,IF(E3623="",-999,0)))</f>
        <v>-999</v>
      </c>
      <c r="AH3623" s="82">
        <f>IF(K3623&gt;=45,'adjustment factor'!$D$7,IF(K3623=-9,-1200,IF(K3623="",-1200,0)))</f>
        <v>-1200</v>
      </c>
      <c r="AI3623" s="82">
        <f>IF(L3623=1, 'adjustment factor'!$D$8, IF(L3623=-9,-999,IF(L3623="",-999,0)))</f>
        <v>-999</v>
      </c>
      <c r="AJ3623" s="82">
        <f>IF(AND(M3623&gt;=1,M3623&lt;=4),'adjustment factor'!$D$9,IF(M3623=-9,-999,IF(M3623=98,-999,IF(M3623=99,-999,IF(M3623="",-999,0)))))</f>
        <v>-999</v>
      </c>
      <c r="AK3623" s="82">
        <f>IF(H3623=1, 'adjustment factor'!$D$10, IF(H3623=-9,-999,IF(H3623="",-999,0)))</f>
        <v>-999</v>
      </c>
      <c r="AL3623" s="82">
        <f>IF(G3623=1, 'adjustment factor'!$D$11, IF(G3623=-9,-999,IF(G3623="",-999,0)))</f>
        <v>-999</v>
      </c>
      <c r="AM3623" s="82">
        <f>IF(I3623=1, 'adjustment factor'!$D$12, IF(I3623=-9,-999,IF(I3623="",-999,0)))</f>
        <v>-999</v>
      </c>
      <c r="AN3623" s="82">
        <f>IF(J3623=1, 'adjustment factor'!$D$13, IF(J3623=-9,-999,IF(J3623="",-999,0)))</f>
        <v>-999</v>
      </c>
      <c r="AO3623" s="82" t="str">
        <f t="shared" si="578"/>
        <v>-999</v>
      </c>
      <c r="AP3623" s="82" t="str">
        <f t="shared" si="579"/>
        <v>MISSING</v>
      </c>
    </row>
    <row r="3624" spans="2:42">
      <c r="B3624" s="207"/>
      <c r="C3624" s="35">
        <v>3620</v>
      </c>
      <c r="D3624" s="161"/>
      <c r="E3624" s="161"/>
      <c r="F3624" s="161"/>
      <c r="G3624" s="161"/>
      <c r="H3624" s="161"/>
      <c r="I3624" s="161"/>
      <c r="J3624" s="161"/>
      <c r="K3624" s="161"/>
      <c r="L3624" s="161"/>
      <c r="M3624" s="161"/>
      <c r="N3624" s="171"/>
      <c r="O3624" s="171"/>
      <c r="P3624" s="171"/>
      <c r="Q3624" s="171"/>
      <c r="R3624" s="171"/>
      <c r="S3624" s="171"/>
      <c r="T3624" s="208" t="str">
        <f t="shared" si="570"/>
        <v>MISSING</v>
      </c>
      <c r="U3624" s="208" t="str">
        <f t="shared" si="571"/>
        <v>MISSING</v>
      </c>
      <c r="X3624" s="56">
        <f t="shared" si="572"/>
        <v>-99</v>
      </c>
      <c r="Y3624" s="56">
        <f t="shared" si="573"/>
        <v>-99</v>
      </c>
      <c r="Z3624" s="56">
        <f t="shared" si="574"/>
        <v>-99</v>
      </c>
      <c r="AA3624" s="56">
        <f t="shared" si="575"/>
        <v>-99</v>
      </c>
      <c r="AB3624" s="56">
        <f t="shared" si="576"/>
        <v>-99</v>
      </c>
      <c r="AC3624" s="56">
        <f t="shared" si="577"/>
        <v>-99</v>
      </c>
      <c r="AD3624" s="3"/>
      <c r="AE3624" s="82">
        <f>IF(D3624=1, 'adjustment factor'!$D$4, IF(D3624=-9,-999,IF(D3624="",-999,0)))</f>
        <v>-999</v>
      </c>
      <c r="AF3624" s="82">
        <f>IF(F3624=1, 'adjustment factor'!$D$5, IF(F3624=-9,-999,IF(F3624="",-999,0)))</f>
        <v>-999</v>
      </c>
      <c r="AG3624" s="82">
        <f>IF(E3624=1, 'adjustment factor'!$D$6, IF(E3624=-9,-999,IF(E3624="",-999,0)))</f>
        <v>-999</v>
      </c>
      <c r="AH3624" s="82">
        <f>IF(K3624&gt;=45,'adjustment factor'!$D$7,IF(K3624=-9,-1200,IF(K3624="",-1200,0)))</f>
        <v>-1200</v>
      </c>
      <c r="AI3624" s="82">
        <f>IF(L3624=1, 'adjustment factor'!$D$8, IF(L3624=-9,-999,IF(L3624="",-999,0)))</f>
        <v>-999</v>
      </c>
      <c r="AJ3624" s="82">
        <f>IF(AND(M3624&gt;=1,M3624&lt;=4),'adjustment factor'!$D$9,IF(M3624=-9,-999,IF(M3624=98,-999,IF(M3624=99,-999,IF(M3624="",-999,0)))))</f>
        <v>-999</v>
      </c>
      <c r="AK3624" s="82">
        <f>IF(H3624=1, 'adjustment factor'!$D$10, IF(H3624=-9,-999,IF(H3624="",-999,0)))</f>
        <v>-999</v>
      </c>
      <c r="AL3624" s="82">
        <f>IF(G3624=1, 'adjustment factor'!$D$11, IF(G3624=-9,-999,IF(G3624="",-999,0)))</f>
        <v>-999</v>
      </c>
      <c r="AM3624" s="82">
        <f>IF(I3624=1, 'adjustment factor'!$D$12, IF(I3624=-9,-999,IF(I3624="",-999,0)))</f>
        <v>-999</v>
      </c>
      <c r="AN3624" s="82">
        <f>IF(J3624=1, 'adjustment factor'!$D$13, IF(J3624=-9,-999,IF(J3624="",-999,0)))</f>
        <v>-999</v>
      </c>
      <c r="AO3624" s="82" t="str">
        <f t="shared" si="578"/>
        <v>-999</v>
      </c>
      <c r="AP3624" s="82" t="str">
        <f t="shared" si="579"/>
        <v>MISSING</v>
      </c>
    </row>
    <row r="3625" spans="2:42">
      <c r="B3625" s="207"/>
      <c r="C3625" s="35">
        <v>3621</v>
      </c>
      <c r="D3625" s="161"/>
      <c r="E3625" s="161"/>
      <c r="F3625" s="161"/>
      <c r="G3625" s="161"/>
      <c r="H3625" s="161"/>
      <c r="I3625" s="161"/>
      <c r="J3625" s="161"/>
      <c r="K3625" s="161"/>
      <c r="L3625" s="161"/>
      <c r="M3625" s="161"/>
      <c r="N3625" s="171"/>
      <c r="O3625" s="171"/>
      <c r="P3625" s="171"/>
      <c r="Q3625" s="171"/>
      <c r="R3625" s="171"/>
      <c r="S3625" s="171"/>
      <c r="T3625" s="208" t="str">
        <f t="shared" si="570"/>
        <v>MISSING</v>
      </c>
      <c r="U3625" s="208" t="str">
        <f t="shared" si="571"/>
        <v>MISSING</v>
      </c>
      <c r="X3625" s="56">
        <f t="shared" si="572"/>
        <v>-99</v>
      </c>
      <c r="Y3625" s="56">
        <f t="shared" si="573"/>
        <v>-99</v>
      </c>
      <c r="Z3625" s="56">
        <f t="shared" si="574"/>
        <v>-99</v>
      </c>
      <c r="AA3625" s="56">
        <f t="shared" si="575"/>
        <v>-99</v>
      </c>
      <c r="AB3625" s="56">
        <f t="shared" si="576"/>
        <v>-99</v>
      </c>
      <c r="AC3625" s="56">
        <f t="shared" si="577"/>
        <v>-99</v>
      </c>
      <c r="AD3625" s="3"/>
      <c r="AE3625" s="82">
        <f>IF(D3625=1, 'adjustment factor'!$D$4, IF(D3625=-9,-999,IF(D3625="",-999,0)))</f>
        <v>-999</v>
      </c>
      <c r="AF3625" s="82">
        <f>IF(F3625=1, 'adjustment factor'!$D$5, IF(F3625=-9,-999,IF(F3625="",-999,0)))</f>
        <v>-999</v>
      </c>
      <c r="AG3625" s="82">
        <f>IF(E3625=1, 'adjustment factor'!$D$6, IF(E3625=-9,-999,IF(E3625="",-999,0)))</f>
        <v>-999</v>
      </c>
      <c r="AH3625" s="82">
        <f>IF(K3625&gt;=45,'adjustment factor'!$D$7,IF(K3625=-9,-1200,IF(K3625="",-1200,0)))</f>
        <v>-1200</v>
      </c>
      <c r="AI3625" s="82">
        <f>IF(L3625=1, 'adjustment factor'!$D$8, IF(L3625=-9,-999,IF(L3625="",-999,0)))</f>
        <v>-999</v>
      </c>
      <c r="AJ3625" s="82">
        <f>IF(AND(M3625&gt;=1,M3625&lt;=4),'adjustment factor'!$D$9,IF(M3625=-9,-999,IF(M3625=98,-999,IF(M3625=99,-999,IF(M3625="",-999,0)))))</f>
        <v>-999</v>
      </c>
      <c r="AK3625" s="82">
        <f>IF(H3625=1, 'adjustment factor'!$D$10, IF(H3625=-9,-999,IF(H3625="",-999,0)))</f>
        <v>-999</v>
      </c>
      <c r="AL3625" s="82">
        <f>IF(G3625=1, 'adjustment factor'!$D$11, IF(G3625=-9,-999,IF(G3625="",-999,0)))</f>
        <v>-999</v>
      </c>
      <c r="AM3625" s="82">
        <f>IF(I3625=1, 'adjustment factor'!$D$12, IF(I3625=-9,-999,IF(I3625="",-999,0)))</f>
        <v>-999</v>
      </c>
      <c r="AN3625" s="82">
        <f>IF(J3625=1, 'adjustment factor'!$D$13, IF(J3625=-9,-999,IF(J3625="",-999,0)))</f>
        <v>-999</v>
      </c>
      <c r="AO3625" s="82" t="str">
        <f t="shared" si="578"/>
        <v>-999</v>
      </c>
      <c r="AP3625" s="82" t="str">
        <f t="shared" si="579"/>
        <v>MISSING</v>
      </c>
    </row>
    <row r="3626" spans="2:42">
      <c r="B3626" s="207"/>
      <c r="C3626" s="35">
        <v>3622</v>
      </c>
      <c r="D3626" s="161"/>
      <c r="E3626" s="161"/>
      <c r="F3626" s="161"/>
      <c r="G3626" s="161"/>
      <c r="H3626" s="161"/>
      <c r="I3626" s="161"/>
      <c r="J3626" s="161"/>
      <c r="K3626" s="161"/>
      <c r="L3626" s="161"/>
      <c r="M3626" s="161"/>
      <c r="N3626" s="171"/>
      <c r="O3626" s="171"/>
      <c r="P3626" s="171"/>
      <c r="Q3626" s="171"/>
      <c r="R3626" s="171"/>
      <c r="S3626" s="171"/>
      <c r="T3626" s="208" t="str">
        <f t="shared" si="570"/>
        <v>MISSING</v>
      </c>
      <c r="U3626" s="208" t="str">
        <f t="shared" si="571"/>
        <v>MISSING</v>
      </c>
      <c r="X3626" s="56">
        <f t="shared" si="572"/>
        <v>-99</v>
      </c>
      <c r="Y3626" s="56">
        <f t="shared" si="573"/>
        <v>-99</v>
      </c>
      <c r="Z3626" s="56">
        <f t="shared" si="574"/>
        <v>-99</v>
      </c>
      <c r="AA3626" s="56">
        <f t="shared" si="575"/>
        <v>-99</v>
      </c>
      <c r="AB3626" s="56">
        <f t="shared" si="576"/>
        <v>-99</v>
      </c>
      <c r="AC3626" s="56">
        <f t="shared" si="577"/>
        <v>-99</v>
      </c>
      <c r="AD3626" s="3"/>
      <c r="AE3626" s="82">
        <f>IF(D3626=1, 'adjustment factor'!$D$4, IF(D3626=-9,-999,IF(D3626="",-999,0)))</f>
        <v>-999</v>
      </c>
      <c r="AF3626" s="82">
        <f>IF(F3626=1, 'adjustment factor'!$D$5, IF(F3626=-9,-999,IF(F3626="",-999,0)))</f>
        <v>-999</v>
      </c>
      <c r="AG3626" s="82">
        <f>IF(E3626=1, 'adjustment factor'!$D$6, IF(E3626=-9,-999,IF(E3626="",-999,0)))</f>
        <v>-999</v>
      </c>
      <c r="AH3626" s="82">
        <f>IF(K3626&gt;=45,'adjustment factor'!$D$7,IF(K3626=-9,-1200,IF(K3626="",-1200,0)))</f>
        <v>-1200</v>
      </c>
      <c r="AI3626" s="82">
        <f>IF(L3626=1, 'adjustment factor'!$D$8, IF(L3626=-9,-999,IF(L3626="",-999,0)))</f>
        <v>-999</v>
      </c>
      <c r="AJ3626" s="82">
        <f>IF(AND(M3626&gt;=1,M3626&lt;=4),'adjustment factor'!$D$9,IF(M3626=-9,-999,IF(M3626=98,-999,IF(M3626=99,-999,IF(M3626="",-999,0)))))</f>
        <v>-999</v>
      </c>
      <c r="AK3626" s="82">
        <f>IF(H3626=1, 'adjustment factor'!$D$10, IF(H3626=-9,-999,IF(H3626="",-999,0)))</f>
        <v>-999</v>
      </c>
      <c r="AL3626" s="82">
        <f>IF(G3626=1, 'adjustment factor'!$D$11, IF(G3626=-9,-999,IF(G3626="",-999,0)))</f>
        <v>-999</v>
      </c>
      <c r="AM3626" s="82">
        <f>IF(I3626=1, 'adjustment factor'!$D$12, IF(I3626=-9,-999,IF(I3626="",-999,0)))</f>
        <v>-999</v>
      </c>
      <c r="AN3626" s="82">
        <f>IF(J3626=1, 'adjustment factor'!$D$13, IF(J3626=-9,-999,IF(J3626="",-999,0)))</f>
        <v>-999</v>
      </c>
      <c r="AO3626" s="82" t="str">
        <f t="shared" si="578"/>
        <v>-999</v>
      </c>
      <c r="AP3626" s="82" t="str">
        <f t="shared" si="579"/>
        <v>MISSING</v>
      </c>
    </row>
    <row r="3627" spans="2:42">
      <c r="B3627" s="207"/>
      <c r="C3627" s="35">
        <v>3623</v>
      </c>
      <c r="D3627" s="161"/>
      <c r="E3627" s="161"/>
      <c r="F3627" s="161"/>
      <c r="G3627" s="161"/>
      <c r="H3627" s="161"/>
      <c r="I3627" s="161"/>
      <c r="J3627" s="161"/>
      <c r="K3627" s="161"/>
      <c r="L3627" s="161"/>
      <c r="M3627" s="161"/>
      <c r="N3627" s="171"/>
      <c r="O3627" s="171"/>
      <c r="P3627" s="171"/>
      <c r="Q3627" s="171"/>
      <c r="R3627" s="171"/>
      <c r="S3627" s="171"/>
      <c r="T3627" s="208" t="str">
        <f t="shared" si="570"/>
        <v>MISSING</v>
      </c>
      <c r="U3627" s="208" t="str">
        <f t="shared" si="571"/>
        <v>MISSING</v>
      </c>
      <c r="X3627" s="56">
        <f t="shared" si="572"/>
        <v>-99</v>
      </c>
      <c r="Y3627" s="56">
        <f t="shared" si="573"/>
        <v>-99</v>
      </c>
      <c r="Z3627" s="56">
        <f t="shared" si="574"/>
        <v>-99</v>
      </c>
      <c r="AA3627" s="56">
        <f t="shared" si="575"/>
        <v>-99</v>
      </c>
      <c r="AB3627" s="56">
        <f t="shared" si="576"/>
        <v>-99</v>
      </c>
      <c r="AC3627" s="56">
        <f t="shared" si="577"/>
        <v>-99</v>
      </c>
      <c r="AD3627" s="3"/>
      <c r="AE3627" s="82">
        <f>IF(D3627=1, 'adjustment factor'!$D$4, IF(D3627=-9,-999,IF(D3627="",-999,0)))</f>
        <v>-999</v>
      </c>
      <c r="AF3627" s="82">
        <f>IF(F3627=1, 'adjustment factor'!$D$5, IF(F3627=-9,-999,IF(F3627="",-999,0)))</f>
        <v>-999</v>
      </c>
      <c r="AG3627" s="82">
        <f>IF(E3627=1, 'adjustment factor'!$D$6, IF(E3627=-9,-999,IF(E3627="",-999,0)))</f>
        <v>-999</v>
      </c>
      <c r="AH3627" s="82">
        <f>IF(K3627&gt;=45,'adjustment factor'!$D$7,IF(K3627=-9,-1200,IF(K3627="",-1200,0)))</f>
        <v>-1200</v>
      </c>
      <c r="AI3627" s="82">
        <f>IF(L3627=1, 'adjustment factor'!$D$8, IF(L3627=-9,-999,IF(L3627="",-999,0)))</f>
        <v>-999</v>
      </c>
      <c r="AJ3627" s="82">
        <f>IF(AND(M3627&gt;=1,M3627&lt;=4),'adjustment factor'!$D$9,IF(M3627=-9,-999,IF(M3627=98,-999,IF(M3627=99,-999,IF(M3627="",-999,0)))))</f>
        <v>-999</v>
      </c>
      <c r="AK3627" s="82">
        <f>IF(H3627=1, 'adjustment factor'!$D$10, IF(H3627=-9,-999,IF(H3627="",-999,0)))</f>
        <v>-999</v>
      </c>
      <c r="AL3627" s="82">
        <f>IF(G3627=1, 'adjustment factor'!$D$11, IF(G3627=-9,-999,IF(G3627="",-999,0)))</f>
        <v>-999</v>
      </c>
      <c r="AM3627" s="82">
        <f>IF(I3627=1, 'adjustment factor'!$D$12, IF(I3627=-9,-999,IF(I3627="",-999,0)))</f>
        <v>-999</v>
      </c>
      <c r="AN3627" s="82">
        <f>IF(J3627=1, 'adjustment factor'!$D$13, IF(J3627=-9,-999,IF(J3627="",-999,0)))</f>
        <v>-999</v>
      </c>
      <c r="AO3627" s="82" t="str">
        <f t="shared" si="578"/>
        <v>-999</v>
      </c>
      <c r="AP3627" s="82" t="str">
        <f t="shared" si="579"/>
        <v>MISSING</v>
      </c>
    </row>
    <row r="3628" spans="2:42">
      <c r="B3628" s="207"/>
      <c r="C3628" s="35">
        <v>3624</v>
      </c>
      <c r="D3628" s="161"/>
      <c r="E3628" s="161"/>
      <c r="F3628" s="161"/>
      <c r="G3628" s="161"/>
      <c r="H3628" s="161"/>
      <c r="I3628" s="161"/>
      <c r="J3628" s="161"/>
      <c r="K3628" s="161"/>
      <c r="L3628" s="161"/>
      <c r="M3628" s="161"/>
      <c r="N3628" s="171"/>
      <c r="O3628" s="171"/>
      <c r="P3628" s="171"/>
      <c r="Q3628" s="171"/>
      <c r="R3628" s="171"/>
      <c r="S3628" s="171"/>
      <c r="T3628" s="208" t="str">
        <f t="shared" si="570"/>
        <v>MISSING</v>
      </c>
      <c r="U3628" s="208" t="str">
        <f t="shared" si="571"/>
        <v>MISSING</v>
      </c>
      <c r="X3628" s="56">
        <f t="shared" si="572"/>
        <v>-99</v>
      </c>
      <c r="Y3628" s="56">
        <f t="shared" si="573"/>
        <v>-99</v>
      </c>
      <c r="Z3628" s="56">
        <f t="shared" si="574"/>
        <v>-99</v>
      </c>
      <c r="AA3628" s="56">
        <f t="shared" si="575"/>
        <v>-99</v>
      </c>
      <c r="AB3628" s="56">
        <f t="shared" si="576"/>
        <v>-99</v>
      </c>
      <c r="AC3628" s="56">
        <f t="shared" si="577"/>
        <v>-99</v>
      </c>
      <c r="AD3628" s="3"/>
      <c r="AE3628" s="82">
        <f>IF(D3628=1, 'adjustment factor'!$D$4, IF(D3628=-9,-999,IF(D3628="",-999,0)))</f>
        <v>-999</v>
      </c>
      <c r="AF3628" s="82">
        <f>IF(F3628=1, 'adjustment factor'!$D$5, IF(F3628=-9,-999,IF(F3628="",-999,0)))</f>
        <v>-999</v>
      </c>
      <c r="AG3628" s="82">
        <f>IF(E3628=1, 'adjustment factor'!$D$6, IF(E3628=-9,-999,IF(E3628="",-999,0)))</f>
        <v>-999</v>
      </c>
      <c r="AH3628" s="82">
        <f>IF(K3628&gt;=45,'adjustment factor'!$D$7,IF(K3628=-9,-1200,IF(K3628="",-1200,0)))</f>
        <v>-1200</v>
      </c>
      <c r="AI3628" s="82">
        <f>IF(L3628=1, 'adjustment factor'!$D$8, IF(L3628=-9,-999,IF(L3628="",-999,0)))</f>
        <v>-999</v>
      </c>
      <c r="AJ3628" s="82">
        <f>IF(AND(M3628&gt;=1,M3628&lt;=4),'adjustment factor'!$D$9,IF(M3628=-9,-999,IF(M3628=98,-999,IF(M3628=99,-999,IF(M3628="",-999,0)))))</f>
        <v>-999</v>
      </c>
      <c r="AK3628" s="82">
        <f>IF(H3628=1, 'adjustment factor'!$D$10, IF(H3628=-9,-999,IF(H3628="",-999,0)))</f>
        <v>-999</v>
      </c>
      <c r="AL3628" s="82">
        <f>IF(G3628=1, 'adjustment factor'!$D$11, IF(G3628=-9,-999,IF(G3628="",-999,0)))</f>
        <v>-999</v>
      </c>
      <c r="AM3628" s="82">
        <f>IF(I3628=1, 'adjustment factor'!$D$12, IF(I3628=-9,-999,IF(I3628="",-999,0)))</f>
        <v>-999</v>
      </c>
      <c r="AN3628" s="82">
        <f>IF(J3628=1, 'adjustment factor'!$D$13, IF(J3628=-9,-999,IF(J3628="",-999,0)))</f>
        <v>-999</v>
      </c>
      <c r="AO3628" s="82" t="str">
        <f t="shared" si="578"/>
        <v>-999</v>
      </c>
      <c r="AP3628" s="82" t="str">
        <f t="shared" si="579"/>
        <v>MISSING</v>
      </c>
    </row>
    <row r="3629" spans="2:42">
      <c r="B3629" s="207"/>
      <c r="C3629" s="35">
        <v>3625</v>
      </c>
      <c r="D3629" s="161"/>
      <c r="E3629" s="161"/>
      <c r="F3629" s="161"/>
      <c r="G3629" s="161"/>
      <c r="H3629" s="161"/>
      <c r="I3629" s="161"/>
      <c r="J3629" s="161"/>
      <c r="K3629" s="161"/>
      <c r="L3629" s="161"/>
      <c r="M3629" s="161"/>
      <c r="N3629" s="171"/>
      <c r="O3629" s="171"/>
      <c r="P3629" s="171"/>
      <c r="Q3629" s="171"/>
      <c r="R3629" s="171"/>
      <c r="S3629" s="171"/>
      <c r="T3629" s="208" t="str">
        <f t="shared" si="570"/>
        <v>MISSING</v>
      </c>
      <c r="U3629" s="208" t="str">
        <f t="shared" si="571"/>
        <v>MISSING</v>
      </c>
      <c r="X3629" s="56">
        <f t="shared" si="572"/>
        <v>-99</v>
      </c>
      <c r="Y3629" s="56">
        <f t="shared" si="573"/>
        <v>-99</v>
      </c>
      <c r="Z3629" s="56">
        <f t="shared" si="574"/>
        <v>-99</v>
      </c>
      <c r="AA3629" s="56">
        <f t="shared" si="575"/>
        <v>-99</v>
      </c>
      <c r="AB3629" s="56">
        <f t="shared" si="576"/>
        <v>-99</v>
      </c>
      <c r="AC3629" s="56">
        <f t="shared" si="577"/>
        <v>-99</v>
      </c>
      <c r="AD3629" s="3"/>
      <c r="AE3629" s="82">
        <f>IF(D3629=1, 'adjustment factor'!$D$4, IF(D3629=-9,-999,IF(D3629="",-999,0)))</f>
        <v>-999</v>
      </c>
      <c r="AF3629" s="82">
        <f>IF(F3629=1, 'adjustment factor'!$D$5, IF(F3629=-9,-999,IF(F3629="",-999,0)))</f>
        <v>-999</v>
      </c>
      <c r="AG3629" s="82">
        <f>IF(E3629=1, 'adjustment factor'!$D$6, IF(E3629=-9,-999,IF(E3629="",-999,0)))</f>
        <v>-999</v>
      </c>
      <c r="AH3629" s="82">
        <f>IF(K3629&gt;=45,'adjustment factor'!$D$7,IF(K3629=-9,-1200,IF(K3629="",-1200,0)))</f>
        <v>-1200</v>
      </c>
      <c r="AI3629" s="82">
        <f>IF(L3629=1, 'adjustment factor'!$D$8, IF(L3629=-9,-999,IF(L3629="",-999,0)))</f>
        <v>-999</v>
      </c>
      <c r="AJ3629" s="82">
        <f>IF(AND(M3629&gt;=1,M3629&lt;=4),'adjustment factor'!$D$9,IF(M3629=-9,-999,IF(M3629=98,-999,IF(M3629=99,-999,IF(M3629="",-999,0)))))</f>
        <v>-999</v>
      </c>
      <c r="AK3629" s="82">
        <f>IF(H3629=1, 'adjustment factor'!$D$10, IF(H3629=-9,-999,IF(H3629="",-999,0)))</f>
        <v>-999</v>
      </c>
      <c r="AL3629" s="82">
        <f>IF(G3629=1, 'adjustment factor'!$D$11, IF(G3629=-9,-999,IF(G3629="",-999,0)))</f>
        <v>-999</v>
      </c>
      <c r="AM3629" s="82">
        <f>IF(I3629=1, 'adjustment factor'!$D$12, IF(I3629=-9,-999,IF(I3629="",-999,0)))</f>
        <v>-999</v>
      </c>
      <c r="AN3629" s="82">
        <f>IF(J3629=1, 'adjustment factor'!$D$13, IF(J3629=-9,-999,IF(J3629="",-999,0)))</f>
        <v>-999</v>
      </c>
      <c r="AO3629" s="82" t="str">
        <f t="shared" si="578"/>
        <v>-999</v>
      </c>
      <c r="AP3629" s="82" t="str">
        <f t="shared" si="579"/>
        <v>MISSING</v>
      </c>
    </row>
    <row r="3630" spans="2:42">
      <c r="B3630" s="207"/>
      <c r="C3630" s="35">
        <v>3626</v>
      </c>
      <c r="D3630" s="161"/>
      <c r="E3630" s="161"/>
      <c r="F3630" s="161"/>
      <c r="G3630" s="161"/>
      <c r="H3630" s="161"/>
      <c r="I3630" s="161"/>
      <c r="J3630" s="161"/>
      <c r="K3630" s="161"/>
      <c r="L3630" s="161"/>
      <c r="M3630" s="161"/>
      <c r="N3630" s="171"/>
      <c r="O3630" s="171"/>
      <c r="P3630" s="171"/>
      <c r="Q3630" s="171"/>
      <c r="R3630" s="171"/>
      <c r="S3630" s="171"/>
      <c r="T3630" s="208" t="str">
        <f t="shared" si="570"/>
        <v>MISSING</v>
      </c>
      <c r="U3630" s="208" t="str">
        <f t="shared" si="571"/>
        <v>MISSING</v>
      </c>
      <c r="X3630" s="56">
        <f t="shared" si="572"/>
        <v>-99</v>
      </c>
      <c r="Y3630" s="56">
        <f t="shared" si="573"/>
        <v>-99</v>
      </c>
      <c r="Z3630" s="56">
        <f t="shared" si="574"/>
        <v>-99</v>
      </c>
      <c r="AA3630" s="56">
        <f t="shared" si="575"/>
        <v>-99</v>
      </c>
      <c r="AB3630" s="56">
        <f t="shared" si="576"/>
        <v>-99</v>
      </c>
      <c r="AC3630" s="56">
        <f t="shared" si="577"/>
        <v>-99</v>
      </c>
      <c r="AD3630" s="3"/>
      <c r="AE3630" s="82">
        <f>IF(D3630=1, 'adjustment factor'!$D$4, IF(D3630=-9,-999,IF(D3630="",-999,0)))</f>
        <v>-999</v>
      </c>
      <c r="AF3630" s="82">
        <f>IF(F3630=1, 'adjustment factor'!$D$5, IF(F3630=-9,-999,IF(F3630="",-999,0)))</f>
        <v>-999</v>
      </c>
      <c r="AG3630" s="82">
        <f>IF(E3630=1, 'adjustment factor'!$D$6, IF(E3630=-9,-999,IF(E3630="",-999,0)))</f>
        <v>-999</v>
      </c>
      <c r="AH3630" s="82">
        <f>IF(K3630&gt;=45,'adjustment factor'!$D$7,IF(K3630=-9,-1200,IF(K3630="",-1200,0)))</f>
        <v>-1200</v>
      </c>
      <c r="AI3630" s="82">
        <f>IF(L3630=1, 'adjustment factor'!$D$8, IF(L3630=-9,-999,IF(L3630="",-999,0)))</f>
        <v>-999</v>
      </c>
      <c r="AJ3630" s="82">
        <f>IF(AND(M3630&gt;=1,M3630&lt;=4),'adjustment factor'!$D$9,IF(M3630=-9,-999,IF(M3630=98,-999,IF(M3630=99,-999,IF(M3630="",-999,0)))))</f>
        <v>-999</v>
      </c>
      <c r="AK3630" s="82">
        <f>IF(H3630=1, 'adjustment factor'!$D$10, IF(H3630=-9,-999,IF(H3630="",-999,0)))</f>
        <v>-999</v>
      </c>
      <c r="AL3630" s="82">
        <f>IF(G3630=1, 'adjustment factor'!$D$11, IF(G3630=-9,-999,IF(G3630="",-999,0)))</f>
        <v>-999</v>
      </c>
      <c r="AM3630" s="82">
        <f>IF(I3630=1, 'adjustment factor'!$D$12, IF(I3630=-9,-999,IF(I3630="",-999,0)))</f>
        <v>-999</v>
      </c>
      <c r="AN3630" s="82">
        <f>IF(J3630=1, 'adjustment factor'!$D$13, IF(J3630=-9,-999,IF(J3630="",-999,0)))</f>
        <v>-999</v>
      </c>
      <c r="AO3630" s="82" t="str">
        <f t="shared" si="578"/>
        <v>-999</v>
      </c>
      <c r="AP3630" s="82" t="str">
        <f t="shared" si="579"/>
        <v>MISSING</v>
      </c>
    </row>
    <row r="3631" spans="2:42">
      <c r="B3631" s="207"/>
      <c r="C3631" s="35">
        <v>3627</v>
      </c>
      <c r="D3631" s="161"/>
      <c r="E3631" s="161"/>
      <c r="F3631" s="161"/>
      <c r="G3631" s="161"/>
      <c r="H3631" s="161"/>
      <c r="I3631" s="161"/>
      <c r="J3631" s="161"/>
      <c r="K3631" s="161"/>
      <c r="L3631" s="161"/>
      <c r="M3631" s="161"/>
      <c r="N3631" s="171"/>
      <c r="O3631" s="171"/>
      <c r="P3631" s="171"/>
      <c r="Q3631" s="171"/>
      <c r="R3631" s="171"/>
      <c r="S3631" s="171"/>
      <c r="T3631" s="208" t="str">
        <f t="shared" si="570"/>
        <v>MISSING</v>
      </c>
      <c r="U3631" s="208" t="str">
        <f t="shared" si="571"/>
        <v>MISSING</v>
      </c>
      <c r="X3631" s="56">
        <f t="shared" si="572"/>
        <v>-99</v>
      </c>
      <c r="Y3631" s="56">
        <f t="shared" si="573"/>
        <v>-99</v>
      </c>
      <c r="Z3631" s="56">
        <f t="shared" si="574"/>
        <v>-99</v>
      </c>
      <c r="AA3631" s="56">
        <f t="shared" si="575"/>
        <v>-99</v>
      </c>
      <c r="AB3631" s="56">
        <f t="shared" si="576"/>
        <v>-99</v>
      </c>
      <c r="AC3631" s="56">
        <f t="shared" si="577"/>
        <v>-99</v>
      </c>
      <c r="AD3631" s="3"/>
      <c r="AE3631" s="82">
        <f>IF(D3631=1, 'adjustment factor'!$D$4, IF(D3631=-9,-999,IF(D3631="",-999,0)))</f>
        <v>-999</v>
      </c>
      <c r="AF3631" s="82">
        <f>IF(F3631=1, 'adjustment factor'!$D$5, IF(F3631=-9,-999,IF(F3631="",-999,0)))</f>
        <v>-999</v>
      </c>
      <c r="AG3631" s="82">
        <f>IF(E3631=1, 'adjustment factor'!$D$6, IF(E3631=-9,-999,IF(E3631="",-999,0)))</f>
        <v>-999</v>
      </c>
      <c r="AH3631" s="82">
        <f>IF(K3631&gt;=45,'adjustment factor'!$D$7,IF(K3631=-9,-1200,IF(K3631="",-1200,0)))</f>
        <v>-1200</v>
      </c>
      <c r="AI3631" s="82">
        <f>IF(L3631=1, 'adjustment factor'!$D$8, IF(L3631=-9,-999,IF(L3631="",-999,0)))</f>
        <v>-999</v>
      </c>
      <c r="AJ3631" s="82">
        <f>IF(AND(M3631&gt;=1,M3631&lt;=4),'adjustment factor'!$D$9,IF(M3631=-9,-999,IF(M3631=98,-999,IF(M3631=99,-999,IF(M3631="",-999,0)))))</f>
        <v>-999</v>
      </c>
      <c r="AK3631" s="82">
        <f>IF(H3631=1, 'adjustment factor'!$D$10, IF(H3631=-9,-999,IF(H3631="",-999,0)))</f>
        <v>-999</v>
      </c>
      <c r="AL3631" s="82">
        <f>IF(G3631=1, 'adjustment factor'!$D$11, IF(G3631=-9,-999,IF(G3631="",-999,0)))</f>
        <v>-999</v>
      </c>
      <c r="AM3631" s="82">
        <f>IF(I3631=1, 'adjustment factor'!$D$12, IF(I3631=-9,-999,IF(I3631="",-999,0)))</f>
        <v>-999</v>
      </c>
      <c r="AN3631" s="82">
        <f>IF(J3631=1, 'adjustment factor'!$D$13, IF(J3631=-9,-999,IF(J3631="",-999,0)))</f>
        <v>-999</v>
      </c>
      <c r="AO3631" s="82" t="str">
        <f t="shared" si="578"/>
        <v>-999</v>
      </c>
      <c r="AP3631" s="82" t="str">
        <f t="shared" si="579"/>
        <v>MISSING</v>
      </c>
    </row>
    <row r="3632" spans="2:42">
      <c r="B3632" s="207"/>
      <c r="C3632" s="35">
        <v>3628</v>
      </c>
      <c r="D3632" s="161"/>
      <c r="E3632" s="161"/>
      <c r="F3632" s="161"/>
      <c r="G3632" s="161"/>
      <c r="H3632" s="161"/>
      <c r="I3632" s="161"/>
      <c r="J3632" s="161"/>
      <c r="K3632" s="161"/>
      <c r="L3632" s="161"/>
      <c r="M3632" s="161"/>
      <c r="N3632" s="171"/>
      <c r="O3632" s="171"/>
      <c r="P3632" s="171"/>
      <c r="Q3632" s="171"/>
      <c r="R3632" s="171"/>
      <c r="S3632" s="171"/>
      <c r="T3632" s="208" t="str">
        <f t="shared" si="570"/>
        <v>MISSING</v>
      </c>
      <c r="U3632" s="208" t="str">
        <f t="shared" si="571"/>
        <v>MISSING</v>
      </c>
      <c r="X3632" s="56">
        <f t="shared" si="572"/>
        <v>-99</v>
      </c>
      <c r="Y3632" s="56">
        <f t="shared" si="573"/>
        <v>-99</v>
      </c>
      <c r="Z3632" s="56">
        <f t="shared" si="574"/>
        <v>-99</v>
      </c>
      <c r="AA3632" s="56">
        <f t="shared" si="575"/>
        <v>-99</v>
      </c>
      <c r="AB3632" s="56">
        <f t="shared" si="576"/>
        <v>-99</v>
      </c>
      <c r="AC3632" s="56">
        <f t="shared" si="577"/>
        <v>-99</v>
      </c>
      <c r="AD3632" s="3"/>
      <c r="AE3632" s="82">
        <f>IF(D3632=1, 'adjustment factor'!$D$4, IF(D3632=-9,-999,IF(D3632="",-999,0)))</f>
        <v>-999</v>
      </c>
      <c r="AF3632" s="82">
        <f>IF(F3632=1, 'adjustment factor'!$D$5, IF(F3632=-9,-999,IF(F3632="",-999,0)))</f>
        <v>-999</v>
      </c>
      <c r="AG3632" s="82">
        <f>IF(E3632=1, 'adjustment factor'!$D$6, IF(E3632=-9,-999,IF(E3632="",-999,0)))</f>
        <v>-999</v>
      </c>
      <c r="AH3632" s="82">
        <f>IF(K3632&gt;=45,'adjustment factor'!$D$7,IF(K3632=-9,-1200,IF(K3632="",-1200,0)))</f>
        <v>-1200</v>
      </c>
      <c r="AI3632" s="82">
        <f>IF(L3632=1, 'adjustment factor'!$D$8, IF(L3632=-9,-999,IF(L3632="",-999,0)))</f>
        <v>-999</v>
      </c>
      <c r="AJ3632" s="82">
        <f>IF(AND(M3632&gt;=1,M3632&lt;=4),'adjustment factor'!$D$9,IF(M3632=-9,-999,IF(M3632=98,-999,IF(M3632=99,-999,IF(M3632="",-999,0)))))</f>
        <v>-999</v>
      </c>
      <c r="AK3632" s="82">
        <f>IF(H3632=1, 'adjustment factor'!$D$10, IF(H3632=-9,-999,IF(H3632="",-999,0)))</f>
        <v>-999</v>
      </c>
      <c r="AL3632" s="82">
        <f>IF(G3632=1, 'adjustment factor'!$D$11, IF(G3632=-9,-999,IF(G3632="",-999,0)))</f>
        <v>-999</v>
      </c>
      <c r="AM3632" s="82">
        <f>IF(I3632=1, 'adjustment factor'!$D$12, IF(I3632=-9,-999,IF(I3632="",-999,0)))</f>
        <v>-999</v>
      </c>
      <c r="AN3632" s="82">
        <f>IF(J3632=1, 'adjustment factor'!$D$13, IF(J3632=-9,-999,IF(J3632="",-999,0)))</f>
        <v>-999</v>
      </c>
      <c r="AO3632" s="82" t="str">
        <f t="shared" si="578"/>
        <v>-999</v>
      </c>
      <c r="AP3632" s="82" t="str">
        <f t="shared" si="579"/>
        <v>MISSING</v>
      </c>
    </row>
    <row r="3633" spans="2:42">
      <c r="B3633" s="207"/>
      <c r="C3633" s="35">
        <v>3629</v>
      </c>
      <c r="D3633" s="161"/>
      <c r="E3633" s="161"/>
      <c r="F3633" s="161"/>
      <c r="G3633" s="161"/>
      <c r="H3633" s="161"/>
      <c r="I3633" s="161"/>
      <c r="J3633" s="161"/>
      <c r="K3633" s="161"/>
      <c r="L3633" s="161"/>
      <c r="M3633" s="161"/>
      <c r="N3633" s="171"/>
      <c r="O3633" s="171"/>
      <c r="P3633" s="171"/>
      <c r="Q3633" s="171"/>
      <c r="R3633" s="171"/>
      <c r="S3633" s="171"/>
      <c r="T3633" s="208" t="str">
        <f t="shared" si="570"/>
        <v>MISSING</v>
      </c>
      <c r="U3633" s="208" t="str">
        <f t="shared" si="571"/>
        <v>MISSING</v>
      </c>
      <c r="X3633" s="56">
        <f t="shared" si="572"/>
        <v>-99</v>
      </c>
      <c r="Y3633" s="56">
        <f t="shared" si="573"/>
        <v>-99</v>
      </c>
      <c r="Z3633" s="56">
        <f t="shared" si="574"/>
        <v>-99</v>
      </c>
      <c r="AA3633" s="56">
        <f t="shared" si="575"/>
        <v>-99</v>
      </c>
      <c r="AB3633" s="56">
        <f t="shared" si="576"/>
        <v>-99</v>
      </c>
      <c r="AC3633" s="56">
        <f t="shared" si="577"/>
        <v>-99</v>
      </c>
      <c r="AD3633" s="3"/>
      <c r="AE3633" s="82">
        <f>IF(D3633=1, 'adjustment factor'!$D$4, IF(D3633=-9,-999,IF(D3633="",-999,0)))</f>
        <v>-999</v>
      </c>
      <c r="AF3633" s="82">
        <f>IF(F3633=1, 'adjustment factor'!$D$5, IF(F3633=-9,-999,IF(F3633="",-999,0)))</f>
        <v>-999</v>
      </c>
      <c r="AG3633" s="82">
        <f>IF(E3633=1, 'adjustment factor'!$D$6, IF(E3633=-9,-999,IF(E3633="",-999,0)))</f>
        <v>-999</v>
      </c>
      <c r="AH3633" s="82">
        <f>IF(K3633&gt;=45,'adjustment factor'!$D$7,IF(K3633=-9,-1200,IF(K3633="",-1200,0)))</f>
        <v>-1200</v>
      </c>
      <c r="AI3633" s="82">
        <f>IF(L3633=1, 'adjustment factor'!$D$8, IF(L3633=-9,-999,IF(L3633="",-999,0)))</f>
        <v>-999</v>
      </c>
      <c r="AJ3633" s="82">
        <f>IF(AND(M3633&gt;=1,M3633&lt;=4),'adjustment factor'!$D$9,IF(M3633=-9,-999,IF(M3633=98,-999,IF(M3633=99,-999,IF(M3633="",-999,0)))))</f>
        <v>-999</v>
      </c>
      <c r="AK3633" s="82">
        <f>IF(H3633=1, 'adjustment factor'!$D$10, IF(H3633=-9,-999,IF(H3633="",-999,0)))</f>
        <v>-999</v>
      </c>
      <c r="AL3633" s="82">
        <f>IF(G3633=1, 'adjustment factor'!$D$11, IF(G3633=-9,-999,IF(G3633="",-999,0)))</f>
        <v>-999</v>
      </c>
      <c r="AM3633" s="82">
        <f>IF(I3633=1, 'adjustment factor'!$D$12, IF(I3633=-9,-999,IF(I3633="",-999,0)))</f>
        <v>-999</v>
      </c>
      <c r="AN3633" s="82">
        <f>IF(J3633=1, 'adjustment factor'!$D$13, IF(J3633=-9,-999,IF(J3633="",-999,0)))</f>
        <v>-999</v>
      </c>
      <c r="AO3633" s="82" t="str">
        <f t="shared" si="578"/>
        <v>-999</v>
      </c>
      <c r="AP3633" s="82" t="str">
        <f t="shared" si="579"/>
        <v>MISSING</v>
      </c>
    </row>
    <row r="3634" spans="2:42">
      <c r="B3634" s="207"/>
      <c r="C3634" s="35">
        <v>3630</v>
      </c>
      <c r="D3634" s="161"/>
      <c r="E3634" s="161"/>
      <c r="F3634" s="161"/>
      <c r="G3634" s="161"/>
      <c r="H3634" s="161"/>
      <c r="I3634" s="161"/>
      <c r="J3634" s="161"/>
      <c r="K3634" s="161"/>
      <c r="L3634" s="161"/>
      <c r="M3634" s="161"/>
      <c r="N3634" s="171"/>
      <c r="O3634" s="171"/>
      <c r="P3634" s="171"/>
      <c r="Q3634" s="171"/>
      <c r="R3634" s="171"/>
      <c r="S3634" s="171"/>
      <c r="T3634" s="208" t="str">
        <f t="shared" si="570"/>
        <v>MISSING</v>
      </c>
      <c r="U3634" s="208" t="str">
        <f t="shared" si="571"/>
        <v>MISSING</v>
      </c>
      <c r="X3634" s="56">
        <f t="shared" si="572"/>
        <v>-99</v>
      </c>
      <c r="Y3634" s="56">
        <f t="shared" si="573"/>
        <v>-99</v>
      </c>
      <c r="Z3634" s="56">
        <f t="shared" si="574"/>
        <v>-99</v>
      </c>
      <c r="AA3634" s="56">
        <f t="shared" si="575"/>
        <v>-99</v>
      </c>
      <c r="AB3634" s="56">
        <f t="shared" si="576"/>
        <v>-99</v>
      </c>
      <c r="AC3634" s="56">
        <f t="shared" si="577"/>
        <v>-99</v>
      </c>
      <c r="AD3634" s="3"/>
      <c r="AE3634" s="82">
        <f>IF(D3634=1, 'adjustment factor'!$D$4, IF(D3634=-9,-999,IF(D3634="",-999,0)))</f>
        <v>-999</v>
      </c>
      <c r="AF3634" s="82">
        <f>IF(F3634=1, 'adjustment factor'!$D$5, IF(F3634=-9,-999,IF(F3634="",-999,0)))</f>
        <v>-999</v>
      </c>
      <c r="AG3634" s="82">
        <f>IF(E3634=1, 'adjustment factor'!$D$6, IF(E3634=-9,-999,IF(E3634="",-999,0)))</f>
        <v>-999</v>
      </c>
      <c r="AH3634" s="82">
        <f>IF(K3634&gt;=45,'adjustment factor'!$D$7,IF(K3634=-9,-1200,IF(K3634="",-1200,0)))</f>
        <v>-1200</v>
      </c>
      <c r="AI3634" s="82">
        <f>IF(L3634=1, 'adjustment factor'!$D$8, IF(L3634=-9,-999,IF(L3634="",-999,0)))</f>
        <v>-999</v>
      </c>
      <c r="AJ3634" s="82">
        <f>IF(AND(M3634&gt;=1,M3634&lt;=4),'adjustment factor'!$D$9,IF(M3634=-9,-999,IF(M3634=98,-999,IF(M3634=99,-999,IF(M3634="",-999,0)))))</f>
        <v>-999</v>
      </c>
      <c r="AK3634" s="82">
        <f>IF(H3634=1, 'adjustment factor'!$D$10, IF(H3634=-9,-999,IF(H3634="",-999,0)))</f>
        <v>-999</v>
      </c>
      <c r="AL3634" s="82">
        <f>IF(G3634=1, 'adjustment factor'!$D$11, IF(G3634=-9,-999,IF(G3634="",-999,0)))</f>
        <v>-999</v>
      </c>
      <c r="AM3634" s="82">
        <f>IF(I3634=1, 'adjustment factor'!$D$12, IF(I3634=-9,-999,IF(I3634="",-999,0)))</f>
        <v>-999</v>
      </c>
      <c r="AN3634" s="82">
        <f>IF(J3634=1, 'adjustment factor'!$D$13, IF(J3634=-9,-999,IF(J3634="",-999,0)))</f>
        <v>-999</v>
      </c>
      <c r="AO3634" s="82" t="str">
        <f t="shared" si="578"/>
        <v>-999</v>
      </c>
      <c r="AP3634" s="82" t="str">
        <f t="shared" si="579"/>
        <v>MISSING</v>
      </c>
    </row>
    <row r="3635" spans="2:42">
      <c r="B3635" s="207"/>
      <c r="C3635" s="35">
        <v>3631</v>
      </c>
      <c r="D3635" s="161"/>
      <c r="E3635" s="161"/>
      <c r="F3635" s="161"/>
      <c r="G3635" s="161"/>
      <c r="H3635" s="161"/>
      <c r="I3635" s="161"/>
      <c r="J3635" s="161"/>
      <c r="K3635" s="161"/>
      <c r="L3635" s="161"/>
      <c r="M3635" s="161"/>
      <c r="N3635" s="171"/>
      <c r="O3635" s="171"/>
      <c r="P3635" s="171"/>
      <c r="Q3635" s="171"/>
      <c r="R3635" s="171"/>
      <c r="S3635" s="171"/>
      <c r="T3635" s="208" t="str">
        <f t="shared" si="570"/>
        <v>MISSING</v>
      </c>
      <c r="U3635" s="208" t="str">
        <f t="shared" si="571"/>
        <v>MISSING</v>
      </c>
      <c r="X3635" s="56">
        <f t="shared" si="572"/>
        <v>-99</v>
      </c>
      <c r="Y3635" s="56">
        <f t="shared" si="573"/>
        <v>-99</v>
      </c>
      <c r="Z3635" s="56">
        <f t="shared" si="574"/>
        <v>-99</v>
      </c>
      <c r="AA3635" s="56">
        <f t="shared" si="575"/>
        <v>-99</v>
      </c>
      <c r="AB3635" s="56">
        <f t="shared" si="576"/>
        <v>-99</v>
      </c>
      <c r="AC3635" s="56">
        <f t="shared" si="577"/>
        <v>-99</v>
      </c>
      <c r="AD3635" s="3"/>
      <c r="AE3635" s="82">
        <f>IF(D3635=1, 'adjustment factor'!$D$4, IF(D3635=-9,-999,IF(D3635="",-999,0)))</f>
        <v>-999</v>
      </c>
      <c r="AF3635" s="82">
        <f>IF(F3635=1, 'adjustment factor'!$D$5, IF(F3635=-9,-999,IF(F3635="",-999,0)))</f>
        <v>-999</v>
      </c>
      <c r="AG3635" s="82">
        <f>IF(E3635=1, 'adjustment factor'!$D$6, IF(E3635=-9,-999,IF(E3635="",-999,0)))</f>
        <v>-999</v>
      </c>
      <c r="AH3635" s="82">
        <f>IF(K3635&gt;=45,'adjustment factor'!$D$7,IF(K3635=-9,-1200,IF(K3635="",-1200,0)))</f>
        <v>-1200</v>
      </c>
      <c r="AI3635" s="82">
        <f>IF(L3635=1, 'adjustment factor'!$D$8, IF(L3635=-9,-999,IF(L3635="",-999,0)))</f>
        <v>-999</v>
      </c>
      <c r="AJ3635" s="82">
        <f>IF(AND(M3635&gt;=1,M3635&lt;=4),'adjustment factor'!$D$9,IF(M3635=-9,-999,IF(M3635=98,-999,IF(M3635=99,-999,IF(M3635="",-999,0)))))</f>
        <v>-999</v>
      </c>
      <c r="AK3635" s="82">
        <f>IF(H3635=1, 'adjustment factor'!$D$10, IF(H3635=-9,-999,IF(H3635="",-999,0)))</f>
        <v>-999</v>
      </c>
      <c r="AL3635" s="82">
        <f>IF(G3635=1, 'adjustment factor'!$D$11, IF(G3635=-9,-999,IF(G3635="",-999,0)))</f>
        <v>-999</v>
      </c>
      <c r="AM3635" s="82">
        <f>IF(I3635=1, 'adjustment factor'!$D$12, IF(I3635=-9,-999,IF(I3635="",-999,0)))</f>
        <v>-999</v>
      </c>
      <c r="AN3635" s="82">
        <f>IF(J3635=1, 'adjustment factor'!$D$13, IF(J3635=-9,-999,IF(J3635="",-999,0)))</f>
        <v>-999</v>
      </c>
      <c r="AO3635" s="82" t="str">
        <f t="shared" si="578"/>
        <v>-999</v>
      </c>
      <c r="AP3635" s="82" t="str">
        <f t="shared" si="579"/>
        <v>MISSING</v>
      </c>
    </row>
    <row r="3636" spans="2:42">
      <c r="B3636" s="207"/>
      <c r="C3636" s="35">
        <v>3632</v>
      </c>
      <c r="D3636" s="161"/>
      <c r="E3636" s="161"/>
      <c r="F3636" s="161"/>
      <c r="G3636" s="161"/>
      <c r="H3636" s="161"/>
      <c r="I3636" s="161"/>
      <c r="J3636" s="161"/>
      <c r="K3636" s="161"/>
      <c r="L3636" s="161"/>
      <c r="M3636" s="161"/>
      <c r="N3636" s="171"/>
      <c r="O3636" s="171"/>
      <c r="P3636" s="171"/>
      <c r="Q3636" s="171"/>
      <c r="R3636" s="171"/>
      <c r="S3636" s="171"/>
      <c r="T3636" s="208" t="str">
        <f t="shared" si="570"/>
        <v>MISSING</v>
      </c>
      <c r="U3636" s="208" t="str">
        <f t="shared" si="571"/>
        <v>MISSING</v>
      </c>
      <c r="X3636" s="56">
        <f t="shared" si="572"/>
        <v>-99</v>
      </c>
      <c r="Y3636" s="56">
        <f t="shared" si="573"/>
        <v>-99</v>
      </c>
      <c r="Z3636" s="56">
        <f t="shared" si="574"/>
        <v>-99</v>
      </c>
      <c r="AA3636" s="56">
        <f t="shared" si="575"/>
        <v>-99</v>
      </c>
      <c r="AB3636" s="56">
        <f t="shared" si="576"/>
        <v>-99</v>
      </c>
      <c r="AC3636" s="56">
        <f t="shared" si="577"/>
        <v>-99</v>
      </c>
      <c r="AD3636" s="3"/>
      <c r="AE3636" s="82">
        <f>IF(D3636=1, 'adjustment factor'!$D$4, IF(D3636=-9,-999,IF(D3636="",-999,0)))</f>
        <v>-999</v>
      </c>
      <c r="AF3636" s="82">
        <f>IF(F3636=1, 'adjustment factor'!$D$5, IF(F3636=-9,-999,IF(F3636="",-999,0)))</f>
        <v>-999</v>
      </c>
      <c r="AG3636" s="82">
        <f>IF(E3636=1, 'adjustment factor'!$D$6, IF(E3636=-9,-999,IF(E3636="",-999,0)))</f>
        <v>-999</v>
      </c>
      <c r="AH3636" s="82">
        <f>IF(K3636&gt;=45,'adjustment factor'!$D$7,IF(K3636=-9,-1200,IF(K3636="",-1200,0)))</f>
        <v>-1200</v>
      </c>
      <c r="AI3636" s="82">
        <f>IF(L3636=1, 'adjustment factor'!$D$8, IF(L3636=-9,-999,IF(L3636="",-999,0)))</f>
        <v>-999</v>
      </c>
      <c r="AJ3636" s="82">
        <f>IF(AND(M3636&gt;=1,M3636&lt;=4),'adjustment factor'!$D$9,IF(M3636=-9,-999,IF(M3636=98,-999,IF(M3636=99,-999,IF(M3636="",-999,0)))))</f>
        <v>-999</v>
      </c>
      <c r="AK3636" s="82">
        <f>IF(H3636=1, 'adjustment factor'!$D$10, IF(H3636=-9,-999,IF(H3636="",-999,0)))</f>
        <v>-999</v>
      </c>
      <c r="AL3636" s="82">
        <f>IF(G3636=1, 'adjustment factor'!$D$11, IF(G3636=-9,-999,IF(G3636="",-999,0)))</f>
        <v>-999</v>
      </c>
      <c r="AM3636" s="82">
        <f>IF(I3636=1, 'adjustment factor'!$D$12, IF(I3636=-9,-999,IF(I3636="",-999,0)))</f>
        <v>-999</v>
      </c>
      <c r="AN3636" s="82">
        <f>IF(J3636=1, 'adjustment factor'!$D$13, IF(J3636=-9,-999,IF(J3636="",-999,0)))</f>
        <v>-999</v>
      </c>
      <c r="AO3636" s="82" t="str">
        <f t="shared" si="578"/>
        <v>-999</v>
      </c>
      <c r="AP3636" s="82" t="str">
        <f t="shared" si="579"/>
        <v>MISSING</v>
      </c>
    </row>
    <row r="3637" spans="2:42">
      <c r="B3637" s="207"/>
      <c r="C3637" s="35">
        <v>3633</v>
      </c>
      <c r="D3637" s="161"/>
      <c r="E3637" s="161"/>
      <c r="F3637" s="161"/>
      <c r="G3637" s="161"/>
      <c r="H3637" s="161"/>
      <c r="I3637" s="161"/>
      <c r="J3637" s="161"/>
      <c r="K3637" s="161"/>
      <c r="L3637" s="161"/>
      <c r="M3637" s="161"/>
      <c r="N3637" s="171"/>
      <c r="O3637" s="171"/>
      <c r="P3637" s="171"/>
      <c r="Q3637" s="171"/>
      <c r="R3637" s="171"/>
      <c r="S3637" s="171"/>
      <c r="T3637" s="208" t="str">
        <f t="shared" si="570"/>
        <v>MISSING</v>
      </c>
      <c r="U3637" s="208" t="str">
        <f t="shared" si="571"/>
        <v>MISSING</v>
      </c>
      <c r="X3637" s="56">
        <f t="shared" si="572"/>
        <v>-99</v>
      </c>
      <c r="Y3637" s="56">
        <f t="shared" si="573"/>
        <v>-99</v>
      </c>
      <c r="Z3637" s="56">
        <f t="shared" si="574"/>
        <v>-99</v>
      </c>
      <c r="AA3637" s="56">
        <f t="shared" si="575"/>
        <v>-99</v>
      </c>
      <c r="AB3637" s="56">
        <f t="shared" si="576"/>
        <v>-99</v>
      </c>
      <c r="AC3637" s="56">
        <f t="shared" si="577"/>
        <v>-99</v>
      </c>
      <c r="AD3637" s="3"/>
      <c r="AE3637" s="82">
        <f>IF(D3637=1, 'adjustment factor'!$D$4, IF(D3637=-9,-999,IF(D3637="",-999,0)))</f>
        <v>-999</v>
      </c>
      <c r="AF3637" s="82">
        <f>IF(F3637=1, 'adjustment factor'!$D$5, IF(F3637=-9,-999,IF(F3637="",-999,0)))</f>
        <v>-999</v>
      </c>
      <c r="AG3637" s="82">
        <f>IF(E3637=1, 'adjustment factor'!$D$6, IF(E3637=-9,-999,IF(E3637="",-999,0)))</f>
        <v>-999</v>
      </c>
      <c r="AH3637" s="82">
        <f>IF(K3637&gt;=45,'adjustment factor'!$D$7,IF(K3637=-9,-1200,IF(K3637="",-1200,0)))</f>
        <v>-1200</v>
      </c>
      <c r="AI3637" s="82">
        <f>IF(L3637=1, 'adjustment factor'!$D$8, IF(L3637=-9,-999,IF(L3637="",-999,0)))</f>
        <v>-999</v>
      </c>
      <c r="AJ3637" s="82">
        <f>IF(AND(M3637&gt;=1,M3637&lt;=4),'adjustment factor'!$D$9,IF(M3637=-9,-999,IF(M3637=98,-999,IF(M3637=99,-999,IF(M3637="",-999,0)))))</f>
        <v>-999</v>
      </c>
      <c r="AK3637" s="82">
        <f>IF(H3637=1, 'adjustment factor'!$D$10, IF(H3637=-9,-999,IF(H3637="",-999,0)))</f>
        <v>-999</v>
      </c>
      <c r="AL3637" s="82">
        <f>IF(G3637=1, 'adjustment factor'!$D$11, IF(G3637=-9,-999,IF(G3637="",-999,0)))</f>
        <v>-999</v>
      </c>
      <c r="AM3637" s="82">
        <f>IF(I3637=1, 'adjustment factor'!$D$12, IF(I3637=-9,-999,IF(I3637="",-999,0)))</f>
        <v>-999</v>
      </c>
      <c r="AN3637" s="82">
        <f>IF(J3637=1, 'adjustment factor'!$D$13, IF(J3637=-9,-999,IF(J3637="",-999,0)))</f>
        <v>-999</v>
      </c>
      <c r="AO3637" s="82" t="str">
        <f t="shared" si="578"/>
        <v>-999</v>
      </c>
      <c r="AP3637" s="82" t="str">
        <f t="shared" si="579"/>
        <v>MISSING</v>
      </c>
    </row>
    <row r="3638" spans="2:42">
      <c r="B3638" s="207"/>
      <c r="C3638" s="35">
        <v>3634</v>
      </c>
      <c r="D3638" s="161"/>
      <c r="E3638" s="161"/>
      <c r="F3638" s="161"/>
      <c r="G3638" s="161"/>
      <c r="H3638" s="161"/>
      <c r="I3638" s="161"/>
      <c r="J3638" s="161"/>
      <c r="K3638" s="161"/>
      <c r="L3638" s="161"/>
      <c r="M3638" s="161"/>
      <c r="N3638" s="171"/>
      <c r="O3638" s="171"/>
      <c r="P3638" s="171"/>
      <c r="Q3638" s="171"/>
      <c r="R3638" s="171"/>
      <c r="S3638" s="171"/>
      <c r="T3638" s="208" t="str">
        <f t="shared" si="570"/>
        <v>MISSING</v>
      </c>
      <c r="U3638" s="208" t="str">
        <f t="shared" si="571"/>
        <v>MISSING</v>
      </c>
      <c r="X3638" s="56">
        <f t="shared" si="572"/>
        <v>-99</v>
      </c>
      <c r="Y3638" s="56">
        <f t="shared" si="573"/>
        <v>-99</v>
      </c>
      <c r="Z3638" s="56">
        <f t="shared" si="574"/>
        <v>-99</v>
      </c>
      <c r="AA3638" s="56">
        <f t="shared" si="575"/>
        <v>-99</v>
      </c>
      <c r="AB3638" s="56">
        <f t="shared" si="576"/>
        <v>-99</v>
      </c>
      <c r="AC3638" s="56">
        <f t="shared" si="577"/>
        <v>-99</v>
      </c>
      <c r="AD3638" s="3"/>
      <c r="AE3638" s="82">
        <f>IF(D3638=1, 'adjustment factor'!$D$4, IF(D3638=-9,-999,IF(D3638="",-999,0)))</f>
        <v>-999</v>
      </c>
      <c r="AF3638" s="82">
        <f>IF(F3638=1, 'adjustment factor'!$D$5, IF(F3638=-9,-999,IF(F3638="",-999,0)))</f>
        <v>-999</v>
      </c>
      <c r="AG3638" s="82">
        <f>IF(E3638=1, 'adjustment factor'!$D$6, IF(E3638=-9,-999,IF(E3638="",-999,0)))</f>
        <v>-999</v>
      </c>
      <c r="AH3638" s="82">
        <f>IF(K3638&gt;=45,'adjustment factor'!$D$7,IF(K3638=-9,-1200,IF(K3638="",-1200,0)))</f>
        <v>-1200</v>
      </c>
      <c r="AI3638" s="82">
        <f>IF(L3638=1, 'adjustment factor'!$D$8, IF(L3638=-9,-999,IF(L3638="",-999,0)))</f>
        <v>-999</v>
      </c>
      <c r="AJ3638" s="82">
        <f>IF(AND(M3638&gt;=1,M3638&lt;=4),'adjustment factor'!$D$9,IF(M3638=-9,-999,IF(M3638=98,-999,IF(M3638=99,-999,IF(M3638="",-999,0)))))</f>
        <v>-999</v>
      </c>
      <c r="AK3638" s="82">
        <f>IF(H3638=1, 'adjustment factor'!$D$10, IF(H3638=-9,-999,IF(H3638="",-999,0)))</f>
        <v>-999</v>
      </c>
      <c r="AL3638" s="82">
        <f>IF(G3638=1, 'adjustment factor'!$D$11, IF(G3638=-9,-999,IF(G3638="",-999,0)))</f>
        <v>-999</v>
      </c>
      <c r="AM3638" s="82">
        <f>IF(I3638=1, 'adjustment factor'!$D$12, IF(I3638=-9,-999,IF(I3638="",-999,0)))</f>
        <v>-999</v>
      </c>
      <c r="AN3638" s="82">
        <f>IF(J3638=1, 'adjustment factor'!$D$13, IF(J3638=-9,-999,IF(J3638="",-999,0)))</f>
        <v>-999</v>
      </c>
      <c r="AO3638" s="82" t="str">
        <f t="shared" si="578"/>
        <v>-999</v>
      </c>
      <c r="AP3638" s="82" t="str">
        <f t="shared" si="579"/>
        <v>MISSING</v>
      </c>
    </row>
    <row r="3639" spans="2:42">
      <c r="B3639" s="207"/>
      <c r="C3639" s="35">
        <v>3635</v>
      </c>
      <c r="D3639" s="161"/>
      <c r="E3639" s="161"/>
      <c r="F3639" s="161"/>
      <c r="G3639" s="161"/>
      <c r="H3639" s="161"/>
      <c r="I3639" s="161"/>
      <c r="J3639" s="161"/>
      <c r="K3639" s="161"/>
      <c r="L3639" s="161"/>
      <c r="M3639" s="161"/>
      <c r="N3639" s="171"/>
      <c r="O3639" s="171"/>
      <c r="P3639" s="171"/>
      <c r="Q3639" s="171"/>
      <c r="R3639" s="171"/>
      <c r="S3639" s="171"/>
      <c r="T3639" s="208" t="str">
        <f t="shared" si="570"/>
        <v>MISSING</v>
      </c>
      <c r="U3639" s="208" t="str">
        <f t="shared" si="571"/>
        <v>MISSING</v>
      </c>
      <c r="X3639" s="56">
        <f t="shared" si="572"/>
        <v>-99</v>
      </c>
      <c r="Y3639" s="56">
        <f t="shared" si="573"/>
        <v>-99</v>
      </c>
      <c r="Z3639" s="56">
        <f t="shared" si="574"/>
        <v>-99</v>
      </c>
      <c r="AA3639" s="56">
        <f t="shared" si="575"/>
        <v>-99</v>
      </c>
      <c r="AB3639" s="56">
        <f t="shared" si="576"/>
        <v>-99</v>
      </c>
      <c r="AC3639" s="56">
        <f t="shared" si="577"/>
        <v>-99</v>
      </c>
      <c r="AD3639" s="3"/>
      <c r="AE3639" s="82">
        <f>IF(D3639=1, 'adjustment factor'!$D$4, IF(D3639=-9,-999,IF(D3639="",-999,0)))</f>
        <v>-999</v>
      </c>
      <c r="AF3639" s="82">
        <f>IF(F3639=1, 'adjustment factor'!$D$5, IF(F3639=-9,-999,IF(F3639="",-999,0)))</f>
        <v>-999</v>
      </c>
      <c r="AG3639" s="82">
        <f>IF(E3639=1, 'adjustment factor'!$D$6, IF(E3639=-9,-999,IF(E3639="",-999,0)))</f>
        <v>-999</v>
      </c>
      <c r="AH3639" s="82">
        <f>IF(K3639&gt;=45,'adjustment factor'!$D$7,IF(K3639=-9,-1200,IF(K3639="",-1200,0)))</f>
        <v>-1200</v>
      </c>
      <c r="AI3639" s="82">
        <f>IF(L3639=1, 'adjustment factor'!$D$8, IF(L3639=-9,-999,IF(L3639="",-999,0)))</f>
        <v>-999</v>
      </c>
      <c r="AJ3639" s="82">
        <f>IF(AND(M3639&gt;=1,M3639&lt;=4),'adjustment factor'!$D$9,IF(M3639=-9,-999,IF(M3639=98,-999,IF(M3639=99,-999,IF(M3639="",-999,0)))))</f>
        <v>-999</v>
      </c>
      <c r="AK3639" s="82">
        <f>IF(H3639=1, 'adjustment factor'!$D$10, IF(H3639=-9,-999,IF(H3639="",-999,0)))</f>
        <v>-999</v>
      </c>
      <c r="AL3639" s="82">
        <f>IF(G3639=1, 'adjustment factor'!$D$11, IF(G3639=-9,-999,IF(G3639="",-999,0)))</f>
        <v>-999</v>
      </c>
      <c r="AM3639" s="82">
        <f>IF(I3639=1, 'adjustment factor'!$D$12, IF(I3639=-9,-999,IF(I3639="",-999,0)))</f>
        <v>-999</v>
      </c>
      <c r="AN3639" s="82">
        <f>IF(J3639=1, 'adjustment factor'!$D$13, IF(J3639=-9,-999,IF(J3639="",-999,0)))</f>
        <v>-999</v>
      </c>
      <c r="AO3639" s="82" t="str">
        <f t="shared" si="578"/>
        <v>-999</v>
      </c>
      <c r="AP3639" s="82" t="str">
        <f t="shared" si="579"/>
        <v>MISSING</v>
      </c>
    </row>
    <row r="3640" spans="2:42">
      <c r="B3640" s="207"/>
      <c r="C3640" s="35">
        <v>3636</v>
      </c>
      <c r="D3640" s="161"/>
      <c r="E3640" s="161"/>
      <c r="F3640" s="161"/>
      <c r="G3640" s="161"/>
      <c r="H3640" s="161"/>
      <c r="I3640" s="161"/>
      <c r="J3640" s="161"/>
      <c r="K3640" s="161"/>
      <c r="L3640" s="161"/>
      <c r="M3640" s="161"/>
      <c r="N3640" s="171"/>
      <c r="O3640" s="171"/>
      <c r="P3640" s="171"/>
      <c r="Q3640" s="171"/>
      <c r="R3640" s="171"/>
      <c r="S3640" s="171"/>
      <c r="T3640" s="208" t="str">
        <f t="shared" si="570"/>
        <v>MISSING</v>
      </c>
      <c r="U3640" s="208" t="str">
        <f t="shared" si="571"/>
        <v>MISSING</v>
      </c>
      <c r="X3640" s="56">
        <f t="shared" si="572"/>
        <v>-99</v>
      </c>
      <c r="Y3640" s="56">
        <f t="shared" si="573"/>
        <v>-99</v>
      </c>
      <c r="Z3640" s="56">
        <f t="shared" si="574"/>
        <v>-99</v>
      </c>
      <c r="AA3640" s="56">
        <f t="shared" si="575"/>
        <v>-99</v>
      </c>
      <c r="AB3640" s="56">
        <f t="shared" si="576"/>
        <v>-99</v>
      </c>
      <c r="AC3640" s="56">
        <f t="shared" si="577"/>
        <v>-99</v>
      </c>
      <c r="AD3640" s="3"/>
      <c r="AE3640" s="82">
        <f>IF(D3640=1, 'adjustment factor'!$D$4, IF(D3640=-9,-999,IF(D3640="",-999,0)))</f>
        <v>-999</v>
      </c>
      <c r="AF3640" s="82">
        <f>IF(F3640=1, 'adjustment factor'!$D$5, IF(F3640=-9,-999,IF(F3640="",-999,0)))</f>
        <v>-999</v>
      </c>
      <c r="AG3640" s="82">
        <f>IF(E3640=1, 'adjustment factor'!$D$6, IF(E3640=-9,-999,IF(E3640="",-999,0)))</f>
        <v>-999</v>
      </c>
      <c r="AH3640" s="82">
        <f>IF(K3640&gt;=45,'adjustment factor'!$D$7,IF(K3640=-9,-1200,IF(K3640="",-1200,0)))</f>
        <v>-1200</v>
      </c>
      <c r="AI3640" s="82">
        <f>IF(L3640=1, 'adjustment factor'!$D$8, IF(L3640=-9,-999,IF(L3640="",-999,0)))</f>
        <v>-999</v>
      </c>
      <c r="AJ3640" s="82">
        <f>IF(AND(M3640&gt;=1,M3640&lt;=4),'adjustment factor'!$D$9,IF(M3640=-9,-999,IF(M3640=98,-999,IF(M3640=99,-999,IF(M3640="",-999,0)))))</f>
        <v>-999</v>
      </c>
      <c r="AK3640" s="82">
        <f>IF(H3640=1, 'adjustment factor'!$D$10, IF(H3640=-9,-999,IF(H3640="",-999,0)))</f>
        <v>-999</v>
      </c>
      <c r="AL3640" s="82">
        <f>IF(G3640=1, 'adjustment factor'!$D$11, IF(G3640=-9,-999,IF(G3640="",-999,0)))</f>
        <v>-999</v>
      </c>
      <c r="AM3640" s="82">
        <f>IF(I3640=1, 'adjustment factor'!$D$12, IF(I3640=-9,-999,IF(I3640="",-999,0)))</f>
        <v>-999</v>
      </c>
      <c r="AN3640" s="82">
        <f>IF(J3640=1, 'adjustment factor'!$D$13, IF(J3640=-9,-999,IF(J3640="",-999,0)))</f>
        <v>-999</v>
      </c>
      <c r="AO3640" s="82" t="str">
        <f t="shared" si="578"/>
        <v>-999</v>
      </c>
      <c r="AP3640" s="82" t="str">
        <f t="shared" si="579"/>
        <v>MISSING</v>
      </c>
    </row>
    <row r="3641" spans="2:42">
      <c r="B3641" s="207"/>
      <c r="C3641" s="35">
        <v>3637</v>
      </c>
      <c r="D3641" s="161"/>
      <c r="E3641" s="161"/>
      <c r="F3641" s="161"/>
      <c r="G3641" s="161"/>
      <c r="H3641" s="161"/>
      <c r="I3641" s="161"/>
      <c r="J3641" s="161"/>
      <c r="K3641" s="161"/>
      <c r="L3641" s="161"/>
      <c r="M3641" s="161"/>
      <c r="N3641" s="171"/>
      <c r="O3641" s="171"/>
      <c r="P3641" s="171"/>
      <c r="Q3641" s="171"/>
      <c r="R3641" s="171"/>
      <c r="S3641" s="171"/>
      <c r="T3641" s="208" t="str">
        <f t="shared" si="570"/>
        <v>MISSING</v>
      </c>
      <c r="U3641" s="208" t="str">
        <f t="shared" si="571"/>
        <v>MISSING</v>
      </c>
      <c r="X3641" s="56">
        <f t="shared" si="572"/>
        <v>-99</v>
      </c>
      <c r="Y3641" s="56">
        <f t="shared" si="573"/>
        <v>-99</v>
      </c>
      <c r="Z3641" s="56">
        <f t="shared" si="574"/>
        <v>-99</v>
      </c>
      <c r="AA3641" s="56">
        <f t="shared" si="575"/>
        <v>-99</v>
      </c>
      <c r="AB3641" s="56">
        <f t="shared" si="576"/>
        <v>-99</v>
      </c>
      <c r="AC3641" s="56">
        <f t="shared" si="577"/>
        <v>-99</v>
      </c>
      <c r="AD3641" s="3"/>
      <c r="AE3641" s="82">
        <f>IF(D3641=1, 'adjustment factor'!$D$4, IF(D3641=-9,-999,IF(D3641="",-999,0)))</f>
        <v>-999</v>
      </c>
      <c r="AF3641" s="82">
        <f>IF(F3641=1, 'adjustment factor'!$D$5, IF(F3641=-9,-999,IF(F3641="",-999,0)))</f>
        <v>-999</v>
      </c>
      <c r="AG3641" s="82">
        <f>IF(E3641=1, 'adjustment factor'!$D$6, IF(E3641=-9,-999,IF(E3641="",-999,0)))</f>
        <v>-999</v>
      </c>
      <c r="AH3641" s="82">
        <f>IF(K3641&gt;=45,'adjustment factor'!$D$7,IF(K3641=-9,-1200,IF(K3641="",-1200,0)))</f>
        <v>-1200</v>
      </c>
      <c r="AI3641" s="82">
        <f>IF(L3641=1, 'adjustment factor'!$D$8, IF(L3641=-9,-999,IF(L3641="",-999,0)))</f>
        <v>-999</v>
      </c>
      <c r="AJ3641" s="82">
        <f>IF(AND(M3641&gt;=1,M3641&lt;=4),'adjustment factor'!$D$9,IF(M3641=-9,-999,IF(M3641=98,-999,IF(M3641=99,-999,IF(M3641="",-999,0)))))</f>
        <v>-999</v>
      </c>
      <c r="AK3641" s="82">
        <f>IF(H3641=1, 'adjustment factor'!$D$10, IF(H3641=-9,-999,IF(H3641="",-999,0)))</f>
        <v>-999</v>
      </c>
      <c r="AL3641" s="82">
        <f>IF(G3641=1, 'adjustment factor'!$D$11, IF(G3641=-9,-999,IF(G3641="",-999,0)))</f>
        <v>-999</v>
      </c>
      <c r="AM3641" s="82">
        <f>IF(I3641=1, 'adjustment factor'!$D$12, IF(I3641=-9,-999,IF(I3641="",-999,0)))</f>
        <v>-999</v>
      </c>
      <c r="AN3641" s="82">
        <f>IF(J3641=1, 'adjustment factor'!$D$13, IF(J3641=-9,-999,IF(J3641="",-999,0)))</f>
        <v>-999</v>
      </c>
      <c r="AO3641" s="82" t="str">
        <f t="shared" si="578"/>
        <v>-999</v>
      </c>
      <c r="AP3641" s="82" t="str">
        <f t="shared" si="579"/>
        <v>MISSING</v>
      </c>
    </row>
    <row r="3642" spans="2:42">
      <c r="B3642" s="207"/>
      <c r="C3642" s="35">
        <v>3638</v>
      </c>
      <c r="D3642" s="161"/>
      <c r="E3642" s="161"/>
      <c r="F3642" s="161"/>
      <c r="G3642" s="161"/>
      <c r="H3642" s="161"/>
      <c r="I3642" s="161"/>
      <c r="J3642" s="161"/>
      <c r="K3642" s="161"/>
      <c r="L3642" s="161"/>
      <c r="M3642" s="161"/>
      <c r="N3642" s="171"/>
      <c r="O3642" s="171"/>
      <c r="P3642" s="171"/>
      <c r="Q3642" s="171"/>
      <c r="R3642" s="171"/>
      <c r="S3642" s="171"/>
      <c r="T3642" s="208" t="str">
        <f t="shared" si="570"/>
        <v>MISSING</v>
      </c>
      <c r="U3642" s="208" t="str">
        <f t="shared" si="571"/>
        <v>MISSING</v>
      </c>
      <c r="X3642" s="56">
        <f t="shared" si="572"/>
        <v>-99</v>
      </c>
      <c r="Y3642" s="56">
        <f t="shared" si="573"/>
        <v>-99</v>
      </c>
      <c r="Z3642" s="56">
        <f t="shared" si="574"/>
        <v>-99</v>
      </c>
      <c r="AA3642" s="56">
        <f t="shared" si="575"/>
        <v>-99</v>
      </c>
      <c r="AB3642" s="56">
        <f t="shared" si="576"/>
        <v>-99</v>
      </c>
      <c r="AC3642" s="56">
        <f t="shared" si="577"/>
        <v>-99</v>
      </c>
      <c r="AD3642" s="3"/>
      <c r="AE3642" s="82">
        <f>IF(D3642=1, 'adjustment factor'!$D$4, IF(D3642=-9,-999,IF(D3642="",-999,0)))</f>
        <v>-999</v>
      </c>
      <c r="AF3642" s="82">
        <f>IF(F3642=1, 'adjustment factor'!$D$5, IF(F3642=-9,-999,IF(F3642="",-999,0)))</f>
        <v>-999</v>
      </c>
      <c r="AG3642" s="82">
        <f>IF(E3642=1, 'adjustment factor'!$D$6, IF(E3642=-9,-999,IF(E3642="",-999,0)))</f>
        <v>-999</v>
      </c>
      <c r="AH3642" s="82">
        <f>IF(K3642&gt;=45,'adjustment factor'!$D$7,IF(K3642=-9,-1200,IF(K3642="",-1200,0)))</f>
        <v>-1200</v>
      </c>
      <c r="AI3642" s="82">
        <f>IF(L3642=1, 'adjustment factor'!$D$8, IF(L3642=-9,-999,IF(L3642="",-999,0)))</f>
        <v>-999</v>
      </c>
      <c r="AJ3642" s="82">
        <f>IF(AND(M3642&gt;=1,M3642&lt;=4),'adjustment factor'!$D$9,IF(M3642=-9,-999,IF(M3642=98,-999,IF(M3642=99,-999,IF(M3642="",-999,0)))))</f>
        <v>-999</v>
      </c>
      <c r="AK3642" s="82">
        <f>IF(H3642=1, 'adjustment factor'!$D$10, IF(H3642=-9,-999,IF(H3642="",-999,0)))</f>
        <v>-999</v>
      </c>
      <c r="AL3642" s="82">
        <f>IF(G3642=1, 'adjustment factor'!$D$11, IF(G3642=-9,-999,IF(G3642="",-999,0)))</f>
        <v>-999</v>
      </c>
      <c r="AM3642" s="82">
        <f>IF(I3642=1, 'adjustment factor'!$D$12, IF(I3642=-9,-999,IF(I3642="",-999,0)))</f>
        <v>-999</v>
      </c>
      <c r="AN3642" s="82">
        <f>IF(J3642=1, 'adjustment factor'!$D$13, IF(J3642=-9,-999,IF(J3642="",-999,0)))</f>
        <v>-999</v>
      </c>
      <c r="AO3642" s="82" t="str">
        <f t="shared" si="578"/>
        <v>-999</v>
      </c>
      <c r="AP3642" s="82" t="str">
        <f t="shared" si="579"/>
        <v>MISSING</v>
      </c>
    </row>
    <row r="3643" spans="2:42">
      <c r="B3643" s="207"/>
      <c r="C3643" s="35">
        <v>3639</v>
      </c>
      <c r="D3643" s="161"/>
      <c r="E3643" s="161"/>
      <c r="F3643" s="161"/>
      <c r="G3643" s="161"/>
      <c r="H3643" s="161"/>
      <c r="I3643" s="161"/>
      <c r="J3643" s="161"/>
      <c r="K3643" s="161"/>
      <c r="L3643" s="161"/>
      <c r="M3643" s="161"/>
      <c r="N3643" s="171"/>
      <c r="O3643" s="171"/>
      <c r="P3643" s="171"/>
      <c r="Q3643" s="171"/>
      <c r="R3643" s="171"/>
      <c r="S3643" s="171"/>
      <c r="T3643" s="208" t="str">
        <f t="shared" si="570"/>
        <v>MISSING</v>
      </c>
      <c r="U3643" s="208" t="str">
        <f t="shared" si="571"/>
        <v>MISSING</v>
      </c>
      <c r="X3643" s="56">
        <f t="shared" si="572"/>
        <v>-99</v>
      </c>
      <c r="Y3643" s="56">
        <f t="shared" si="573"/>
        <v>-99</v>
      </c>
      <c r="Z3643" s="56">
        <f t="shared" si="574"/>
        <v>-99</v>
      </c>
      <c r="AA3643" s="56">
        <f t="shared" si="575"/>
        <v>-99</v>
      </c>
      <c r="AB3643" s="56">
        <f t="shared" si="576"/>
        <v>-99</v>
      </c>
      <c r="AC3643" s="56">
        <f t="shared" si="577"/>
        <v>-99</v>
      </c>
      <c r="AD3643" s="3"/>
      <c r="AE3643" s="82">
        <f>IF(D3643=1, 'adjustment factor'!$D$4, IF(D3643=-9,-999,IF(D3643="",-999,0)))</f>
        <v>-999</v>
      </c>
      <c r="AF3643" s="82">
        <f>IF(F3643=1, 'adjustment factor'!$D$5, IF(F3643=-9,-999,IF(F3643="",-999,0)))</f>
        <v>-999</v>
      </c>
      <c r="AG3643" s="82">
        <f>IF(E3643=1, 'adjustment factor'!$D$6, IF(E3643=-9,-999,IF(E3643="",-999,0)))</f>
        <v>-999</v>
      </c>
      <c r="AH3643" s="82">
        <f>IF(K3643&gt;=45,'adjustment factor'!$D$7,IF(K3643=-9,-1200,IF(K3643="",-1200,0)))</f>
        <v>-1200</v>
      </c>
      <c r="AI3643" s="82">
        <f>IF(L3643=1, 'adjustment factor'!$D$8, IF(L3643=-9,-999,IF(L3643="",-999,0)))</f>
        <v>-999</v>
      </c>
      <c r="AJ3643" s="82">
        <f>IF(AND(M3643&gt;=1,M3643&lt;=4),'adjustment factor'!$D$9,IF(M3643=-9,-999,IF(M3643=98,-999,IF(M3643=99,-999,IF(M3643="",-999,0)))))</f>
        <v>-999</v>
      </c>
      <c r="AK3643" s="82">
        <f>IF(H3643=1, 'adjustment factor'!$D$10, IF(H3643=-9,-999,IF(H3643="",-999,0)))</f>
        <v>-999</v>
      </c>
      <c r="AL3643" s="82">
        <f>IF(G3643=1, 'adjustment factor'!$D$11, IF(G3643=-9,-999,IF(G3643="",-999,0)))</f>
        <v>-999</v>
      </c>
      <c r="AM3643" s="82">
        <f>IF(I3643=1, 'adjustment factor'!$D$12, IF(I3643=-9,-999,IF(I3643="",-999,0)))</f>
        <v>-999</v>
      </c>
      <c r="AN3643" s="82">
        <f>IF(J3643=1, 'adjustment factor'!$D$13, IF(J3643=-9,-999,IF(J3643="",-999,0)))</f>
        <v>-999</v>
      </c>
      <c r="AO3643" s="82" t="str">
        <f t="shared" si="578"/>
        <v>-999</v>
      </c>
      <c r="AP3643" s="82" t="str">
        <f t="shared" si="579"/>
        <v>MISSING</v>
      </c>
    </row>
    <row r="3644" spans="2:42">
      <c r="B3644" s="207"/>
      <c r="C3644" s="35">
        <v>3640</v>
      </c>
      <c r="D3644" s="161"/>
      <c r="E3644" s="161"/>
      <c r="F3644" s="161"/>
      <c r="G3644" s="161"/>
      <c r="H3644" s="161"/>
      <c r="I3644" s="161"/>
      <c r="J3644" s="161"/>
      <c r="K3644" s="161"/>
      <c r="L3644" s="161"/>
      <c r="M3644" s="161"/>
      <c r="N3644" s="171"/>
      <c r="O3644" s="171"/>
      <c r="P3644" s="171"/>
      <c r="Q3644" s="171"/>
      <c r="R3644" s="171"/>
      <c r="S3644" s="171"/>
      <c r="T3644" s="208" t="str">
        <f t="shared" si="570"/>
        <v>MISSING</v>
      </c>
      <c r="U3644" s="208" t="str">
        <f t="shared" si="571"/>
        <v>MISSING</v>
      </c>
      <c r="X3644" s="56">
        <f t="shared" si="572"/>
        <v>-99</v>
      </c>
      <c r="Y3644" s="56">
        <f t="shared" si="573"/>
        <v>-99</v>
      </c>
      <c r="Z3644" s="56">
        <f t="shared" si="574"/>
        <v>-99</v>
      </c>
      <c r="AA3644" s="56">
        <f t="shared" si="575"/>
        <v>-99</v>
      </c>
      <c r="AB3644" s="56">
        <f t="shared" si="576"/>
        <v>-99</v>
      </c>
      <c r="AC3644" s="56">
        <f t="shared" si="577"/>
        <v>-99</v>
      </c>
      <c r="AD3644" s="3"/>
      <c r="AE3644" s="82">
        <f>IF(D3644=1, 'adjustment factor'!$D$4, IF(D3644=-9,-999,IF(D3644="",-999,0)))</f>
        <v>-999</v>
      </c>
      <c r="AF3644" s="82">
        <f>IF(F3644=1, 'adjustment factor'!$D$5, IF(F3644=-9,-999,IF(F3644="",-999,0)))</f>
        <v>-999</v>
      </c>
      <c r="AG3644" s="82">
        <f>IF(E3644=1, 'adjustment factor'!$D$6, IF(E3644=-9,-999,IF(E3644="",-999,0)))</f>
        <v>-999</v>
      </c>
      <c r="AH3644" s="82">
        <f>IF(K3644&gt;=45,'adjustment factor'!$D$7,IF(K3644=-9,-1200,IF(K3644="",-1200,0)))</f>
        <v>-1200</v>
      </c>
      <c r="AI3644" s="82">
        <f>IF(L3644=1, 'adjustment factor'!$D$8, IF(L3644=-9,-999,IF(L3644="",-999,0)))</f>
        <v>-999</v>
      </c>
      <c r="AJ3644" s="82">
        <f>IF(AND(M3644&gt;=1,M3644&lt;=4),'adjustment factor'!$D$9,IF(M3644=-9,-999,IF(M3644=98,-999,IF(M3644=99,-999,IF(M3644="",-999,0)))))</f>
        <v>-999</v>
      </c>
      <c r="AK3644" s="82">
        <f>IF(H3644=1, 'adjustment factor'!$D$10, IF(H3644=-9,-999,IF(H3644="",-999,0)))</f>
        <v>-999</v>
      </c>
      <c r="AL3644" s="82">
        <f>IF(G3644=1, 'adjustment factor'!$D$11, IF(G3644=-9,-999,IF(G3644="",-999,0)))</f>
        <v>-999</v>
      </c>
      <c r="AM3644" s="82">
        <f>IF(I3644=1, 'adjustment factor'!$D$12, IF(I3644=-9,-999,IF(I3644="",-999,0)))</f>
        <v>-999</v>
      </c>
      <c r="AN3644" s="82">
        <f>IF(J3644=1, 'adjustment factor'!$D$13, IF(J3644=-9,-999,IF(J3644="",-999,0)))</f>
        <v>-999</v>
      </c>
      <c r="AO3644" s="82" t="str">
        <f t="shared" si="578"/>
        <v>-999</v>
      </c>
      <c r="AP3644" s="82" t="str">
        <f t="shared" si="579"/>
        <v>MISSING</v>
      </c>
    </row>
    <row r="3645" spans="2:42">
      <c r="B3645" s="207"/>
      <c r="C3645" s="35">
        <v>3641</v>
      </c>
      <c r="D3645" s="161"/>
      <c r="E3645" s="161"/>
      <c r="F3645" s="161"/>
      <c r="G3645" s="161"/>
      <c r="H3645" s="161"/>
      <c r="I3645" s="161"/>
      <c r="J3645" s="161"/>
      <c r="K3645" s="161"/>
      <c r="L3645" s="161"/>
      <c r="M3645" s="161"/>
      <c r="N3645" s="171"/>
      <c r="O3645" s="171"/>
      <c r="P3645" s="171"/>
      <c r="Q3645" s="171"/>
      <c r="R3645" s="171"/>
      <c r="S3645" s="171"/>
      <c r="T3645" s="208" t="str">
        <f t="shared" si="570"/>
        <v>MISSING</v>
      </c>
      <c r="U3645" s="208" t="str">
        <f t="shared" si="571"/>
        <v>MISSING</v>
      </c>
      <c r="X3645" s="56">
        <f t="shared" si="572"/>
        <v>-99</v>
      </c>
      <c r="Y3645" s="56">
        <f t="shared" si="573"/>
        <v>-99</v>
      </c>
      <c r="Z3645" s="56">
        <f t="shared" si="574"/>
        <v>-99</v>
      </c>
      <c r="AA3645" s="56">
        <f t="shared" si="575"/>
        <v>-99</v>
      </c>
      <c r="AB3645" s="56">
        <f t="shared" si="576"/>
        <v>-99</v>
      </c>
      <c r="AC3645" s="56">
        <f t="shared" si="577"/>
        <v>-99</v>
      </c>
      <c r="AD3645" s="3"/>
      <c r="AE3645" s="82">
        <f>IF(D3645=1, 'adjustment factor'!$D$4, IF(D3645=-9,-999,IF(D3645="",-999,0)))</f>
        <v>-999</v>
      </c>
      <c r="AF3645" s="82">
        <f>IF(F3645=1, 'adjustment factor'!$D$5, IF(F3645=-9,-999,IF(F3645="",-999,0)))</f>
        <v>-999</v>
      </c>
      <c r="AG3645" s="82">
        <f>IF(E3645=1, 'adjustment factor'!$D$6, IF(E3645=-9,-999,IF(E3645="",-999,0)))</f>
        <v>-999</v>
      </c>
      <c r="AH3645" s="82">
        <f>IF(K3645&gt;=45,'adjustment factor'!$D$7,IF(K3645=-9,-1200,IF(K3645="",-1200,0)))</f>
        <v>-1200</v>
      </c>
      <c r="AI3645" s="82">
        <f>IF(L3645=1, 'adjustment factor'!$D$8, IF(L3645=-9,-999,IF(L3645="",-999,0)))</f>
        <v>-999</v>
      </c>
      <c r="AJ3645" s="82">
        <f>IF(AND(M3645&gt;=1,M3645&lt;=4),'adjustment factor'!$D$9,IF(M3645=-9,-999,IF(M3645=98,-999,IF(M3645=99,-999,IF(M3645="",-999,0)))))</f>
        <v>-999</v>
      </c>
      <c r="AK3645" s="82">
        <f>IF(H3645=1, 'adjustment factor'!$D$10, IF(H3645=-9,-999,IF(H3645="",-999,0)))</f>
        <v>-999</v>
      </c>
      <c r="AL3645" s="82">
        <f>IF(G3645=1, 'adjustment factor'!$D$11, IF(G3645=-9,-999,IF(G3645="",-999,0)))</f>
        <v>-999</v>
      </c>
      <c r="AM3645" s="82">
        <f>IF(I3645=1, 'adjustment factor'!$D$12, IF(I3645=-9,-999,IF(I3645="",-999,0)))</f>
        <v>-999</v>
      </c>
      <c r="AN3645" s="82">
        <f>IF(J3645=1, 'adjustment factor'!$D$13, IF(J3645=-9,-999,IF(J3645="",-999,0)))</f>
        <v>-999</v>
      </c>
      <c r="AO3645" s="82" t="str">
        <f t="shared" si="578"/>
        <v>-999</v>
      </c>
      <c r="AP3645" s="82" t="str">
        <f t="shared" si="579"/>
        <v>MISSING</v>
      </c>
    </row>
    <row r="3646" spans="2:42">
      <c r="B3646" s="207"/>
      <c r="C3646" s="35">
        <v>3642</v>
      </c>
      <c r="D3646" s="161"/>
      <c r="E3646" s="161"/>
      <c r="F3646" s="161"/>
      <c r="G3646" s="161"/>
      <c r="H3646" s="161"/>
      <c r="I3646" s="161"/>
      <c r="J3646" s="161"/>
      <c r="K3646" s="161"/>
      <c r="L3646" s="161"/>
      <c r="M3646" s="161"/>
      <c r="N3646" s="171"/>
      <c r="O3646" s="171"/>
      <c r="P3646" s="171"/>
      <c r="Q3646" s="171"/>
      <c r="R3646" s="171"/>
      <c r="S3646" s="171"/>
      <c r="T3646" s="208" t="str">
        <f t="shared" si="570"/>
        <v>MISSING</v>
      </c>
      <c r="U3646" s="208" t="str">
        <f t="shared" si="571"/>
        <v>MISSING</v>
      </c>
      <c r="X3646" s="56">
        <f t="shared" si="572"/>
        <v>-99</v>
      </c>
      <c r="Y3646" s="56">
        <f t="shared" si="573"/>
        <v>-99</v>
      </c>
      <c r="Z3646" s="56">
        <f t="shared" si="574"/>
        <v>-99</v>
      </c>
      <c r="AA3646" s="56">
        <f t="shared" si="575"/>
        <v>-99</v>
      </c>
      <c r="AB3646" s="56">
        <f t="shared" si="576"/>
        <v>-99</v>
      </c>
      <c r="AC3646" s="56">
        <f t="shared" si="577"/>
        <v>-99</v>
      </c>
      <c r="AD3646" s="3"/>
      <c r="AE3646" s="82">
        <f>IF(D3646=1, 'adjustment factor'!$D$4, IF(D3646=-9,-999,IF(D3646="",-999,0)))</f>
        <v>-999</v>
      </c>
      <c r="AF3646" s="82">
        <f>IF(F3646=1, 'adjustment factor'!$D$5, IF(F3646=-9,-999,IF(F3646="",-999,0)))</f>
        <v>-999</v>
      </c>
      <c r="AG3646" s="82">
        <f>IF(E3646=1, 'adjustment factor'!$D$6, IF(E3646=-9,-999,IF(E3646="",-999,0)))</f>
        <v>-999</v>
      </c>
      <c r="AH3646" s="82">
        <f>IF(K3646&gt;=45,'adjustment factor'!$D$7,IF(K3646=-9,-1200,IF(K3646="",-1200,0)))</f>
        <v>-1200</v>
      </c>
      <c r="AI3646" s="82">
        <f>IF(L3646=1, 'adjustment factor'!$D$8, IF(L3646=-9,-999,IF(L3646="",-999,0)))</f>
        <v>-999</v>
      </c>
      <c r="AJ3646" s="82">
        <f>IF(AND(M3646&gt;=1,M3646&lt;=4),'adjustment factor'!$D$9,IF(M3646=-9,-999,IF(M3646=98,-999,IF(M3646=99,-999,IF(M3646="",-999,0)))))</f>
        <v>-999</v>
      </c>
      <c r="AK3646" s="82">
        <f>IF(H3646=1, 'adjustment factor'!$D$10, IF(H3646=-9,-999,IF(H3646="",-999,0)))</f>
        <v>-999</v>
      </c>
      <c r="AL3646" s="82">
        <f>IF(G3646=1, 'adjustment factor'!$D$11, IF(G3646=-9,-999,IF(G3646="",-999,0)))</f>
        <v>-999</v>
      </c>
      <c r="AM3646" s="82">
        <f>IF(I3646=1, 'adjustment factor'!$D$12, IF(I3646=-9,-999,IF(I3646="",-999,0)))</f>
        <v>-999</v>
      </c>
      <c r="AN3646" s="82">
        <f>IF(J3646=1, 'adjustment factor'!$D$13, IF(J3646=-9,-999,IF(J3646="",-999,0)))</f>
        <v>-999</v>
      </c>
      <c r="AO3646" s="82" t="str">
        <f t="shared" si="578"/>
        <v>-999</v>
      </c>
      <c r="AP3646" s="82" t="str">
        <f t="shared" si="579"/>
        <v>MISSING</v>
      </c>
    </row>
    <row r="3647" spans="2:42">
      <c r="B3647" s="207"/>
      <c r="C3647" s="35">
        <v>3643</v>
      </c>
      <c r="D3647" s="161"/>
      <c r="E3647" s="161"/>
      <c r="F3647" s="161"/>
      <c r="G3647" s="161"/>
      <c r="H3647" s="161"/>
      <c r="I3647" s="161"/>
      <c r="J3647" s="161"/>
      <c r="K3647" s="161"/>
      <c r="L3647" s="161"/>
      <c r="M3647" s="161"/>
      <c r="N3647" s="171"/>
      <c r="O3647" s="171"/>
      <c r="P3647" s="171"/>
      <c r="Q3647" s="171"/>
      <c r="R3647" s="171"/>
      <c r="S3647" s="171"/>
      <c r="T3647" s="208" t="str">
        <f t="shared" si="570"/>
        <v>MISSING</v>
      </c>
      <c r="U3647" s="208" t="str">
        <f t="shared" si="571"/>
        <v>MISSING</v>
      </c>
      <c r="X3647" s="56">
        <f t="shared" si="572"/>
        <v>-99</v>
      </c>
      <c r="Y3647" s="56">
        <f t="shared" si="573"/>
        <v>-99</v>
      </c>
      <c r="Z3647" s="56">
        <f t="shared" si="574"/>
        <v>-99</v>
      </c>
      <c r="AA3647" s="56">
        <f t="shared" si="575"/>
        <v>-99</v>
      </c>
      <c r="AB3647" s="56">
        <f t="shared" si="576"/>
        <v>-99</v>
      </c>
      <c r="AC3647" s="56">
        <f t="shared" si="577"/>
        <v>-99</v>
      </c>
      <c r="AD3647" s="3"/>
      <c r="AE3647" s="82">
        <f>IF(D3647=1, 'adjustment factor'!$D$4, IF(D3647=-9,-999,IF(D3647="",-999,0)))</f>
        <v>-999</v>
      </c>
      <c r="AF3647" s="82">
        <f>IF(F3647=1, 'adjustment factor'!$D$5, IF(F3647=-9,-999,IF(F3647="",-999,0)))</f>
        <v>-999</v>
      </c>
      <c r="AG3647" s="82">
        <f>IF(E3647=1, 'adjustment factor'!$D$6, IF(E3647=-9,-999,IF(E3647="",-999,0)))</f>
        <v>-999</v>
      </c>
      <c r="AH3647" s="82">
        <f>IF(K3647&gt;=45,'adjustment factor'!$D$7,IF(K3647=-9,-1200,IF(K3647="",-1200,0)))</f>
        <v>-1200</v>
      </c>
      <c r="AI3647" s="82">
        <f>IF(L3647=1, 'adjustment factor'!$D$8, IF(L3647=-9,-999,IF(L3647="",-999,0)))</f>
        <v>-999</v>
      </c>
      <c r="AJ3647" s="82">
        <f>IF(AND(M3647&gt;=1,M3647&lt;=4),'adjustment factor'!$D$9,IF(M3647=-9,-999,IF(M3647=98,-999,IF(M3647=99,-999,IF(M3647="",-999,0)))))</f>
        <v>-999</v>
      </c>
      <c r="AK3647" s="82">
        <f>IF(H3647=1, 'adjustment factor'!$D$10, IF(H3647=-9,-999,IF(H3647="",-999,0)))</f>
        <v>-999</v>
      </c>
      <c r="AL3647" s="82">
        <f>IF(G3647=1, 'adjustment factor'!$D$11, IF(G3647=-9,-999,IF(G3647="",-999,0)))</f>
        <v>-999</v>
      </c>
      <c r="AM3647" s="82">
        <f>IF(I3647=1, 'adjustment factor'!$D$12, IF(I3647=-9,-999,IF(I3647="",-999,0)))</f>
        <v>-999</v>
      </c>
      <c r="AN3647" s="82">
        <f>IF(J3647=1, 'adjustment factor'!$D$13, IF(J3647=-9,-999,IF(J3647="",-999,0)))</f>
        <v>-999</v>
      </c>
      <c r="AO3647" s="82" t="str">
        <f t="shared" si="578"/>
        <v>-999</v>
      </c>
      <c r="AP3647" s="82" t="str">
        <f t="shared" si="579"/>
        <v>MISSING</v>
      </c>
    </row>
    <row r="3648" spans="2:42">
      <c r="B3648" s="207"/>
      <c r="C3648" s="35">
        <v>3644</v>
      </c>
      <c r="D3648" s="161"/>
      <c r="E3648" s="161"/>
      <c r="F3648" s="161"/>
      <c r="G3648" s="161"/>
      <c r="H3648" s="161"/>
      <c r="I3648" s="161"/>
      <c r="J3648" s="161"/>
      <c r="K3648" s="161"/>
      <c r="L3648" s="161"/>
      <c r="M3648" s="161"/>
      <c r="N3648" s="171"/>
      <c r="O3648" s="171"/>
      <c r="P3648" s="171"/>
      <c r="Q3648" s="171"/>
      <c r="R3648" s="171"/>
      <c r="S3648" s="171"/>
      <c r="T3648" s="208" t="str">
        <f t="shared" si="570"/>
        <v>MISSING</v>
      </c>
      <c r="U3648" s="208" t="str">
        <f t="shared" si="571"/>
        <v>MISSING</v>
      </c>
      <c r="X3648" s="56">
        <f t="shared" si="572"/>
        <v>-99</v>
      </c>
      <c r="Y3648" s="56">
        <f t="shared" si="573"/>
        <v>-99</v>
      </c>
      <c r="Z3648" s="56">
        <f t="shared" si="574"/>
        <v>-99</v>
      </c>
      <c r="AA3648" s="56">
        <f t="shared" si="575"/>
        <v>-99</v>
      </c>
      <c r="AB3648" s="56">
        <f t="shared" si="576"/>
        <v>-99</v>
      </c>
      <c r="AC3648" s="56">
        <f t="shared" si="577"/>
        <v>-99</v>
      </c>
      <c r="AD3648" s="3"/>
      <c r="AE3648" s="82">
        <f>IF(D3648=1, 'adjustment factor'!$D$4, IF(D3648=-9,-999,IF(D3648="",-999,0)))</f>
        <v>-999</v>
      </c>
      <c r="AF3648" s="82">
        <f>IF(F3648=1, 'adjustment factor'!$D$5, IF(F3648=-9,-999,IF(F3648="",-999,0)))</f>
        <v>-999</v>
      </c>
      <c r="AG3648" s="82">
        <f>IF(E3648=1, 'adjustment factor'!$D$6, IF(E3648=-9,-999,IF(E3648="",-999,0)))</f>
        <v>-999</v>
      </c>
      <c r="AH3648" s="82">
        <f>IF(K3648&gt;=45,'adjustment factor'!$D$7,IF(K3648=-9,-1200,IF(K3648="",-1200,0)))</f>
        <v>-1200</v>
      </c>
      <c r="AI3648" s="82">
        <f>IF(L3648=1, 'adjustment factor'!$D$8, IF(L3648=-9,-999,IF(L3648="",-999,0)))</f>
        <v>-999</v>
      </c>
      <c r="AJ3648" s="82">
        <f>IF(AND(M3648&gt;=1,M3648&lt;=4),'adjustment factor'!$D$9,IF(M3648=-9,-999,IF(M3648=98,-999,IF(M3648=99,-999,IF(M3648="",-999,0)))))</f>
        <v>-999</v>
      </c>
      <c r="AK3648" s="82">
        <f>IF(H3648=1, 'adjustment factor'!$D$10, IF(H3648=-9,-999,IF(H3648="",-999,0)))</f>
        <v>-999</v>
      </c>
      <c r="AL3648" s="82">
        <f>IF(G3648=1, 'adjustment factor'!$D$11, IF(G3648=-9,-999,IF(G3648="",-999,0)))</f>
        <v>-999</v>
      </c>
      <c r="AM3648" s="82">
        <f>IF(I3648=1, 'adjustment factor'!$D$12, IF(I3648=-9,-999,IF(I3648="",-999,0)))</f>
        <v>-999</v>
      </c>
      <c r="AN3648" s="82">
        <f>IF(J3648=1, 'adjustment factor'!$D$13, IF(J3648=-9,-999,IF(J3648="",-999,0)))</f>
        <v>-999</v>
      </c>
      <c r="AO3648" s="82" t="str">
        <f t="shared" si="578"/>
        <v>-999</v>
      </c>
      <c r="AP3648" s="82" t="str">
        <f t="shared" si="579"/>
        <v>MISSING</v>
      </c>
    </row>
    <row r="3649" spans="2:42">
      <c r="B3649" s="207"/>
      <c r="C3649" s="35">
        <v>3645</v>
      </c>
      <c r="D3649" s="161"/>
      <c r="E3649" s="161"/>
      <c r="F3649" s="161"/>
      <c r="G3649" s="161"/>
      <c r="H3649" s="161"/>
      <c r="I3649" s="161"/>
      <c r="J3649" s="161"/>
      <c r="K3649" s="161"/>
      <c r="L3649" s="161"/>
      <c r="M3649" s="161"/>
      <c r="N3649" s="171"/>
      <c r="O3649" s="171"/>
      <c r="P3649" s="171"/>
      <c r="Q3649" s="171"/>
      <c r="R3649" s="171"/>
      <c r="S3649" s="171"/>
      <c r="T3649" s="208" t="str">
        <f t="shared" si="570"/>
        <v>MISSING</v>
      </c>
      <c r="U3649" s="208" t="str">
        <f t="shared" si="571"/>
        <v>MISSING</v>
      </c>
      <c r="X3649" s="56">
        <f t="shared" si="572"/>
        <v>-99</v>
      </c>
      <c r="Y3649" s="56">
        <f t="shared" si="573"/>
        <v>-99</v>
      </c>
      <c r="Z3649" s="56">
        <f t="shared" si="574"/>
        <v>-99</v>
      </c>
      <c r="AA3649" s="56">
        <f t="shared" si="575"/>
        <v>-99</v>
      </c>
      <c r="AB3649" s="56">
        <f t="shared" si="576"/>
        <v>-99</v>
      </c>
      <c r="AC3649" s="56">
        <f t="shared" si="577"/>
        <v>-99</v>
      </c>
      <c r="AD3649" s="3"/>
      <c r="AE3649" s="82">
        <f>IF(D3649=1, 'adjustment factor'!$D$4, IF(D3649=-9,-999,IF(D3649="",-999,0)))</f>
        <v>-999</v>
      </c>
      <c r="AF3649" s="82">
        <f>IF(F3649=1, 'adjustment factor'!$D$5, IF(F3649=-9,-999,IF(F3649="",-999,0)))</f>
        <v>-999</v>
      </c>
      <c r="AG3649" s="82">
        <f>IF(E3649=1, 'adjustment factor'!$D$6, IF(E3649=-9,-999,IF(E3649="",-999,0)))</f>
        <v>-999</v>
      </c>
      <c r="AH3649" s="82">
        <f>IF(K3649&gt;=45,'adjustment factor'!$D$7,IF(K3649=-9,-1200,IF(K3649="",-1200,0)))</f>
        <v>-1200</v>
      </c>
      <c r="AI3649" s="82">
        <f>IF(L3649=1, 'adjustment factor'!$D$8, IF(L3649=-9,-999,IF(L3649="",-999,0)))</f>
        <v>-999</v>
      </c>
      <c r="AJ3649" s="82">
        <f>IF(AND(M3649&gt;=1,M3649&lt;=4),'adjustment factor'!$D$9,IF(M3649=-9,-999,IF(M3649=98,-999,IF(M3649=99,-999,IF(M3649="",-999,0)))))</f>
        <v>-999</v>
      </c>
      <c r="AK3649" s="82">
        <f>IF(H3649=1, 'adjustment factor'!$D$10, IF(H3649=-9,-999,IF(H3649="",-999,0)))</f>
        <v>-999</v>
      </c>
      <c r="AL3649" s="82">
        <f>IF(G3649=1, 'adjustment factor'!$D$11, IF(G3649=-9,-999,IF(G3649="",-999,0)))</f>
        <v>-999</v>
      </c>
      <c r="AM3649" s="82">
        <f>IF(I3649=1, 'adjustment factor'!$D$12, IF(I3649=-9,-999,IF(I3649="",-999,0)))</f>
        <v>-999</v>
      </c>
      <c r="AN3649" s="82">
        <f>IF(J3649=1, 'adjustment factor'!$D$13, IF(J3649=-9,-999,IF(J3649="",-999,0)))</f>
        <v>-999</v>
      </c>
      <c r="AO3649" s="82" t="str">
        <f t="shared" si="578"/>
        <v>-999</v>
      </c>
      <c r="AP3649" s="82" t="str">
        <f t="shared" si="579"/>
        <v>MISSING</v>
      </c>
    </row>
    <row r="3650" spans="2:42">
      <c r="B3650" s="207"/>
      <c r="C3650" s="35">
        <v>3646</v>
      </c>
      <c r="D3650" s="161"/>
      <c r="E3650" s="161"/>
      <c r="F3650" s="161"/>
      <c r="G3650" s="161"/>
      <c r="H3650" s="161"/>
      <c r="I3650" s="161"/>
      <c r="J3650" s="161"/>
      <c r="K3650" s="161"/>
      <c r="L3650" s="161"/>
      <c r="M3650" s="161"/>
      <c r="N3650" s="171"/>
      <c r="O3650" s="171"/>
      <c r="P3650" s="171"/>
      <c r="Q3650" s="171"/>
      <c r="R3650" s="171"/>
      <c r="S3650" s="171"/>
      <c r="T3650" s="208" t="str">
        <f t="shared" si="570"/>
        <v>MISSING</v>
      </c>
      <c r="U3650" s="208" t="str">
        <f t="shared" si="571"/>
        <v>MISSING</v>
      </c>
      <c r="X3650" s="56">
        <f t="shared" si="572"/>
        <v>-99</v>
      </c>
      <c r="Y3650" s="56">
        <f t="shared" si="573"/>
        <v>-99</v>
      </c>
      <c r="Z3650" s="56">
        <f t="shared" si="574"/>
        <v>-99</v>
      </c>
      <c r="AA3650" s="56">
        <f t="shared" si="575"/>
        <v>-99</v>
      </c>
      <c r="AB3650" s="56">
        <f t="shared" si="576"/>
        <v>-99</v>
      </c>
      <c r="AC3650" s="56">
        <f t="shared" si="577"/>
        <v>-99</v>
      </c>
      <c r="AD3650" s="3"/>
      <c r="AE3650" s="82">
        <f>IF(D3650=1, 'adjustment factor'!$D$4, IF(D3650=-9,-999,IF(D3650="",-999,0)))</f>
        <v>-999</v>
      </c>
      <c r="AF3650" s="82">
        <f>IF(F3650=1, 'adjustment factor'!$D$5, IF(F3650=-9,-999,IF(F3650="",-999,0)))</f>
        <v>-999</v>
      </c>
      <c r="AG3650" s="82">
        <f>IF(E3650=1, 'adjustment factor'!$D$6, IF(E3650=-9,-999,IF(E3650="",-999,0)))</f>
        <v>-999</v>
      </c>
      <c r="AH3650" s="82">
        <f>IF(K3650&gt;=45,'adjustment factor'!$D$7,IF(K3650=-9,-1200,IF(K3650="",-1200,0)))</f>
        <v>-1200</v>
      </c>
      <c r="AI3650" s="82">
        <f>IF(L3650=1, 'adjustment factor'!$D$8, IF(L3650=-9,-999,IF(L3650="",-999,0)))</f>
        <v>-999</v>
      </c>
      <c r="AJ3650" s="82">
        <f>IF(AND(M3650&gt;=1,M3650&lt;=4),'adjustment factor'!$D$9,IF(M3650=-9,-999,IF(M3650=98,-999,IF(M3650=99,-999,IF(M3650="",-999,0)))))</f>
        <v>-999</v>
      </c>
      <c r="AK3650" s="82">
        <f>IF(H3650=1, 'adjustment factor'!$D$10, IF(H3650=-9,-999,IF(H3650="",-999,0)))</f>
        <v>-999</v>
      </c>
      <c r="AL3650" s="82">
        <f>IF(G3650=1, 'adjustment factor'!$D$11, IF(G3650=-9,-999,IF(G3650="",-999,0)))</f>
        <v>-999</v>
      </c>
      <c r="AM3650" s="82">
        <f>IF(I3650=1, 'adjustment factor'!$D$12, IF(I3650=-9,-999,IF(I3650="",-999,0)))</f>
        <v>-999</v>
      </c>
      <c r="AN3650" s="82">
        <f>IF(J3650=1, 'adjustment factor'!$D$13, IF(J3650=-9,-999,IF(J3650="",-999,0)))</f>
        <v>-999</v>
      </c>
      <c r="AO3650" s="82" t="str">
        <f t="shared" si="578"/>
        <v>-999</v>
      </c>
      <c r="AP3650" s="82" t="str">
        <f t="shared" si="579"/>
        <v>MISSING</v>
      </c>
    </row>
    <row r="3651" spans="2:42">
      <c r="B3651" s="207"/>
      <c r="C3651" s="35">
        <v>3647</v>
      </c>
      <c r="D3651" s="161"/>
      <c r="E3651" s="161"/>
      <c r="F3651" s="161"/>
      <c r="G3651" s="161"/>
      <c r="H3651" s="161"/>
      <c r="I3651" s="161"/>
      <c r="J3651" s="161"/>
      <c r="K3651" s="161"/>
      <c r="L3651" s="161"/>
      <c r="M3651" s="161"/>
      <c r="N3651" s="171"/>
      <c r="O3651" s="171"/>
      <c r="P3651" s="171"/>
      <c r="Q3651" s="171"/>
      <c r="R3651" s="171"/>
      <c r="S3651" s="171"/>
      <c r="T3651" s="208" t="str">
        <f t="shared" si="570"/>
        <v>MISSING</v>
      </c>
      <c r="U3651" s="208" t="str">
        <f t="shared" si="571"/>
        <v>MISSING</v>
      </c>
      <c r="X3651" s="56">
        <f t="shared" si="572"/>
        <v>-99</v>
      </c>
      <c r="Y3651" s="56">
        <f t="shared" si="573"/>
        <v>-99</v>
      </c>
      <c r="Z3651" s="56">
        <f t="shared" si="574"/>
        <v>-99</v>
      </c>
      <c r="AA3651" s="56">
        <f t="shared" si="575"/>
        <v>-99</v>
      </c>
      <c r="AB3651" s="56">
        <f t="shared" si="576"/>
        <v>-99</v>
      </c>
      <c r="AC3651" s="56">
        <f t="shared" si="577"/>
        <v>-99</v>
      </c>
      <c r="AD3651" s="3"/>
      <c r="AE3651" s="82">
        <f>IF(D3651=1, 'adjustment factor'!$D$4, IF(D3651=-9,-999,IF(D3651="",-999,0)))</f>
        <v>-999</v>
      </c>
      <c r="AF3651" s="82">
        <f>IF(F3651=1, 'adjustment factor'!$D$5, IF(F3651=-9,-999,IF(F3651="",-999,0)))</f>
        <v>-999</v>
      </c>
      <c r="AG3651" s="82">
        <f>IF(E3651=1, 'adjustment factor'!$D$6, IF(E3651=-9,-999,IF(E3651="",-999,0)))</f>
        <v>-999</v>
      </c>
      <c r="AH3651" s="82">
        <f>IF(K3651&gt;=45,'adjustment factor'!$D$7,IF(K3651=-9,-1200,IF(K3651="",-1200,0)))</f>
        <v>-1200</v>
      </c>
      <c r="AI3651" s="82">
        <f>IF(L3651=1, 'adjustment factor'!$D$8, IF(L3651=-9,-999,IF(L3651="",-999,0)))</f>
        <v>-999</v>
      </c>
      <c r="AJ3651" s="82">
        <f>IF(AND(M3651&gt;=1,M3651&lt;=4),'adjustment factor'!$D$9,IF(M3651=-9,-999,IF(M3651=98,-999,IF(M3651=99,-999,IF(M3651="",-999,0)))))</f>
        <v>-999</v>
      </c>
      <c r="AK3651" s="82">
        <f>IF(H3651=1, 'adjustment factor'!$D$10, IF(H3651=-9,-999,IF(H3651="",-999,0)))</f>
        <v>-999</v>
      </c>
      <c r="AL3651" s="82">
        <f>IF(G3651=1, 'adjustment factor'!$D$11, IF(G3651=-9,-999,IF(G3651="",-999,0)))</f>
        <v>-999</v>
      </c>
      <c r="AM3651" s="82">
        <f>IF(I3651=1, 'adjustment factor'!$D$12, IF(I3651=-9,-999,IF(I3651="",-999,0)))</f>
        <v>-999</v>
      </c>
      <c r="AN3651" s="82">
        <f>IF(J3651=1, 'adjustment factor'!$D$13, IF(J3651=-9,-999,IF(J3651="",-999,0)))</f>
        <v>-999</v>
      </c>
      <c r="AO3651" s="82" t="str">
        <f t="shared" si="578"/>
        <v>-999</v>
      </c>
      <c r="AP3651" s="82" t="str">
        <f t="shared" si="579"/>
        <v>MISSING</v>
      </c>
    </row>
    <row r="3652" spans="2:42">
      <c r="B3652" s="207"/>
      <c r="C3652" s="35">
        <v>3648</v>
      </c>
      <c r="D3652" s="161"/>
      <c r="E3652" s="161"/>
      <c r="F3652" s="161"/>
      <c r="G3652" s="161"/>
      <c r="H3652" s="161"/>
      <c r="I3652" s="161"/>
      <c r="J3652" s="161"/>
      <c r="K3652" s="161"/>
      <c r="L3652" s="161"/>
      <c r="M3652" s="161"/>
      <c r="N3652" s="171"/>
      <c r="O3652" s="171"/>
      <c r="P3652" s="171"/>
      <c r="Q3652" s="171"/>
      <c r="R3652" s="171"/>
      <c r="S3652" s="171"/>
      <c r="T3652" s="208" t="str">
        <f t="shared" si="570"/>
        <v>MISSING</v>
      </c>
      <c r="U3652" s="208" t="str">
        <f t="shared" si="571"/>
        <v>MISSING</v>
      </c>
      <c r="X3652" s="56">
        <f t="shared" si="572"/>
        <v>-99</v>
      </c>
      <c r="Y3652" s="56">
        <f t="shared" si="573"/>
        <v>-99</v>
      </c>
      <c r="Z3652" s="56">
        <f t="shared" si="574"/>
        <v>-99</v>
      </c>
      <c r="AA3652" s="56">
        <f t="shared" si="575"/>
        <v>-99</v>
      </c>
      <c r="AB3652" s="56">
        <f t="shared" si="576"/>
        <v>-99</v>
      </c>
      <c r="AC3652" s="56">
        <f t="shared" si="577"/>
        <v>-99</v>
      </c>
      <c r="AD3652" s="3"/>
      <c r="AE3652" s="82">
        <f>IF(D3652=1, 'adjustment factor'!$D$4, IF(D3652=-9,-999,IF(D3652="",-999,0)))</f>
        <v>-999</v>
      </c>
      <c r="AF3652" s="82">
        <f>IF(F3652=1, 'adjustment factor'!$D$5, IF(F3652=-9,-999,IF(F3652="",-999,0)))</f>
        <v>-999</v>
      </c>
      <c r="AG3652" s="82">
        <f>IF(E3652=1, 'adjustment factor'!$D$6, IF(E3652=-9,-999,IF(E3652="",-999,0)))</f>
        <v>-999</v>
      </c>
      <c r="AH3652" s="82">
        <f>IF(K3652&gt;=45,'adjustment factor'!$D$7,IF(K3652=-9,-1200,IF(K3652="",-1200,0)))</f>
        <v>-1200</v>
      </c>
      <c r="AI3652" s="82">
        <f>IF(L3652=1, 'adjustment factor'!$D$8, IF(L3652=-9,-999,IF(L3652="",-999,0)))</f>
        <v>-999</v>
      </c>
      <c r="AJ3652" s="82">
        <f>IF(AND(M3652&gt;=1,M3652&lt;=4),'adjustment factor'!$D$9,IF(M3652=-9,-999,IF(M3652=98,-999,IF(M3652=99,-999,IF(M3652="",-999,0)))))</f>
        <v>-999</v>
      </c>
      <c r="AK3652" s="82">
        <f>IF(H3652=1, 'adjustment factor'!$D$10, IF(H3652=-9,-999,IF(H3652="",-999,0)))</f>
        <v>-999</v>
      </c>
      <c r="AL3652" s="82">
        <f>IF(G3652=1, 'adjustment factor'!$D$11, IF(G3652=-9,-999,IF(G3652="",-999,0)))</f>
        <v>-999</v>
      </c>
      <c r="AM3652" s="82">
        <f>IF(I3652=1, 'adjustment factor'!$D$12, IF(I3652=-9,-999,IF(I3652="",-999,0)))</f>
        <v>-999</v>
      </c>
      <c r="AN3652" s="82">
        <f>IF(J3652=1, 'adjustment factor'!$D$13, IF(J3652=-9,-999,IF(J3652="",-999,0)))</f>
        <v>-999</v>
      </c>
      <c r="AO3652" s="82" t="str">
        <f t="shared" si="578"/>
        <v>-999</v>
      </c>
      <c r="AP3652" s="82" t="str">
        <f t="shared" si="579"/>
        <v>MISSING</v>
      </c>
    </row>
    <row r="3653" spans="2:42">
      <c r="B3653" s="207"/>
      <c r="C3653" s="35">
        <v>3649</v>
      </c>
      <c r="D3653" s="161"/>
      <c r="E3653" s="161"/>
      <c r="F3653" s="161"/>
      <c r="G3653" s="161"/>
      <c r="H3653" s="161"/>
      <c r="I3653" s="161"/>
      <c r="J3653" s="161"/>
      <c r="K3653" s="161"/>
      <c r="L3653" s="161"/>
      <c r="M3653" s="161"/>
      <c r="N3653" s="171"/>
      <c r="O3653" s="171"/>
      <c r="P3653" s="171"/>
      <c r="Q3653" s="171"/>
      <c r="R3653" s="171"/>
      <c r="S3653" s="171"/>
      <c r="T3653" s="208" t="str">
        <f t="shared" si="570"/>
        <v>MISSING</v>
      </c>
      <c r="U3653" s="208" t="str">
        <f t="shared" si="571"/>
        <v>MISSING</v>
      </c>
      <c r="X3653" s="56">
        <f t="shared" si="572"/>
        <v>-99</v>
      </c>
      <c r="Y3653" s="56">
        <f t="shared" si="573"/>
        <v>-99</v>
      </c>
      <c r="Z3653" s="56">
        <f t="shared" si="574"/>
        <v>-99</v>
      </c>
      <c r="AA3653" s="56">
        <f t="shared" si="575"/>
        <v>-99</v>
      </c>
      <c r="AB3653" s="56">
        <f t="shared" si="576"/>
        <v>-99</v>
      </c>
      <c r="AC3653" s="56">
        <f t="shared" si="577"/>
        <v>-99</v>
      </c>
      <c r="AD3653" s="3"/>
      <c r="AE3653" s="82">
        <f>IF(D3653=1, 'adjustment factor'!$D$4, IF(D3653=-9,-999,IF(D3653="",-999,0)))</f>
        <v>-999</v>
      </c>
      <c r="AF3653" s="82">
        <f>IF(F3653=1, 'adjustment factor'!$D$5, IF(F3653=-9,-999,IF(F3653="",-999,0)))</f>
        <v>-999</v>
      </c>
      <c r="AG3653" s="82">
        <f>IF(E3653=1, 'adjustment factor'!$D$6, IF(E3653=-9,-999,IF(E3653="",-999,0)))</f>
        <v>-999</v>
      </c>
      <c r="AH3653" s="82">
        <f>IF(K3653&gt;=45,'adjustment factor'!$D$7,IF(K3653=-9,-1200,IF(K3653="",-1200,0)))</f>
        <v>-1200</v>
      </c>
      <c r="AI3653" s="82">
        <f>IF(L3653=1, 'adjustment factor'!$D$8, IF(L3653=-9,-999,IF(L3653="",-999,0)))</f>
        <v>-999</v>
      </c>
      <c r="AJ3653" s="82">
        <f>IF(AND(M3653&gt;=1,M3653&lt;=4),'adjustment factor'!$D$9,IF(M3653=-9,-999,IF(M3653=98,-999,IF(M3653=99,-999,IF(M3653="",-999,0)))))</f>
        <v>-999</v>
      </c>
      <c r="AK3653" s="82">
        <f>IF(H3653=1, 'adjustment factor'!$D$10, IF(H3653=-9,-999,IF(H3653="",-999,0)))</f>
        <v>-999</v>
      </c>
      <c r="AL3653" s="82">
        <f>IF(G3653=1, 'adjustment factor'!$D$11, IF(G3653=-9,-999,IF(G3653="",-999,0)))</f>
        <v>-999</v>
      </c>
      <c r="AM3653" s="82">
        <f>IF(I3653=1, 'adjustment factor'!$D$12, IF(I3653=-9,-999,IF(I3653="",-999,0)))</f>
        <v>-999</v>
      </c>
      <c r="AN3653" s="82">
        <f>IF(J3653=1, 'adjustment factor'!$D$13, IF(J3653=-9,-999,IF(J3653="",-999,0)))</f>
        <v>-999</v>
      </c>
      <c r="AO3653" s="82" t="str">
        <f t="shared" si="578"/>
        <v>-999</v>
      </c>
      <c r="AP3653" s="82" t="str">
        <f t="shared" si="579"/>
        <v>MISSING</v>
      </c>
    </row>
    <row r="3654" spans="2:42">
      <c r="B3654" s="207"/>
      <c r="C3654" s="35">
        <v>3650</v>
      </c>
      <c r="D3654" s="161"/>
      <c r="E3654" s="161"/>
      <c r="F3654" s="161"/>
      <c r="G3654" s="161"/>
      <c r="H3654" s="161"/>
      <c r="I3654" s="161"/>
      <c r="J3654" s="161"/>
      <c r="K3654" s="161"/>
      <c r="L3654" s="161"/>
      <c r="M3654" s="161"/>
      <c r="N3654" s="171"/>
      <c r="O3654" s="171"/>
      <c r="P3654" s="171"/>
      <c r="Q3654" s="171"/>
      <c r="R3654" s="171"/>
      <c r="S3654" s="171"/>
      <c r="T3654" s="208" t="str">
        <f t="shared" si="570"/>
        <v>MISSING</v>
      </c>
      <c r="U3654" s="208" t="str">
        <f t="shared" si="571"/>
        <v>MISSING</v>
      </c>
      <c r="X3654" s="56">
        <f t="shared" si="572"/>
        <v>-99</v>
      </c>
      <c r="Y3654" s="56">
        <f t="shared" si="573"/>
        <v>-99</v>
      </c>
      <c r="Z3654" s="56">
        <f t="shared" si="574"/>
        <v>-99</v>
      </c>
      <c r="AA3654" s="56">
        <f t="shared" si="575"/>
        <v>-99</v>
      </c>
      <c r="AB3654" s="56">
        <f t="shared" si="576"/>
        <v>-99</v>
      </c>
      <c r="AC3654" s="56">
        <f t="shared" si="577"/>
        <v>-99</v>
      </c>
      <c r="AD3654" s="3"/>
      <c r="AE3654" s="82">
        <f>IF(D3654=1, 'adjustment factor'!$D$4, IF(D3654=-9,-999,IF(D3654="",-999,0)))</f>
        <v>-999</v>
      </c>
      <c r="AF3654" s="82">
        <f>IF(F3654=1, 'adjustment factor'!$D$5, IF(F3654=-9,-999,IF(F3654="",-999,0)))</f>
        <v>-999</v>
      </c>
      <c r="AG3654" s="82">
        <f>IF(E3654=1, 'adjustment factor'!$D$6, IF(E3654=-9,-999,IF(E3654="",-999,0)))</f>
        <v>-999</v>
      </c>
      <c r="AH3654" s="82">
        <f>IF(K3654&gt;=45,'adjustment factor'!$D$7,IF(K3654=-9,-1200,IF(K3654="",-1200,0)))</f>
        <v>-1200</v>
      </c>
      <c r="AI3654" s="82">
        <f>IF(L3654=1, 'adjustment factor'!$D$8, IF(L3654=-9,-999,IF(L3654="",-999,0)))</f>
        <v>-999</v>
      </c>
      <c r="AJ3654" s="82">
        <f>IF(AND(M3654&gt;=1,M3654&lt;=4),'adjustment factor'!$D$9,IF(M3654=-9,-999,IF(M3654=98,-999,IF(M3654=99,-999,IF(M3654="",-999,0)))))</f>
        <v>-999</v>
      </c>
      <c r="AK3654" s="82">
        <f>IF(H3654=1, 'adjustment factor'!$D$10, IF(H3654=-9,-999,IF(H3654="",-999,0)))</f>
        <v>-999</v>
      </c>
      <c r="AL3654" s="82">
        <f>IF(G3654=1, 'adjustment factor'!$D$11, IF(G3654=-9,-999,IF(G3654="",-999,0)))</f>
        <v>-999</v>
      </c>
      <c r="AM3654" s="82">
        <f>IF(I3654=1, 'adjustment factor'!$D$12, IF(I3654=-9,-999,IF(I3654="",-999,0)))</f>
        <v>-999</v>
      </c>
      <c r="AN3654" s="82">
        <f>IF(J3654=1, 'adjustment factor'!$D$13, IF(J3654=-9,-999,IF(J3654="",-999,0)))</f>
        <v>-999</v>
      </c>
      <c r="AO3654" s="82" t="str">
        <f t="shared" si="578"/>
        <v>-999</v>
      </c>
      <c r="AP3654" s="82" t="str">
        <f t="shared" si="579"/>
        <v>MISSING</v>
      </c>
    </row>
    <row r="3655" spans="2:42">
      <c r="B3655" s="207"/>
      <c r="C3655" s="35">
        <v>3651</v>
      </c>
      <c r="D3655" s="161"/>
      <c r="E3655" s="161"/>
      <c r="F3655" s="161"/>
      <c r="G3655" s="161"/>
      <c r="H3655" s="161"/>
      <c r="I3655" s="161"/>
      <c r="J3655" s="161"/>
      <c r="K3655" s="161"/>
      <c r="L3655" s="161"/>
      <c r="M3655" s="161"/>
      <c r="N3655" s="171"/>
      <c r="O3655" s="171"/>
      <c r="P3655" s="171"/>
      <c r="Q3655" s="171"/>
      <c r="R3655" s="171"/>
      <c r="S3655" s="171"/>
      <c r="T3655" s="208" t="str">
        <f t="shared" si="570"/>
        <v>MISSING</v>
      </c>
      <c r="U3655" s="208" t="str">
        <f t="shared" si="571"/>
        <v>MISSING</v>
      </c>
      <c r="X3655" s="56">
        <f t="shared" si="572"/>
        <v>-99</v>
      </c>
      <c r="Y3655" s="56">
        <f t="shared" si="573"/>
        <v>-99</v>
      </c>
      <c r="Z3655" s="56">
        <f t="shared" si="574"/>
        <v>-99</v>
      </c>
      <c r="AA3655" s="56">
        <f t="shared" si="575"/>
        <v>-99</v>
      </c>
      <c r="AB3655" s="56">
        <f t="shared" si="576"/>
        <v>-99</v>
      </c>
      <c r="AC3655" s="56">
        <f t="shared" si="577"/>
        <v>-99</v>
      </c>
      <c r="AD3655" s="3"/>
      <c r="AE3655" s="82">
        <f>IF(D3655=1, 'adjustment factor'!$D$4, IF(D3655=-9,-999,IF(D3655="",-999,0)))</f>
        <v>-999</v>
      </c>
      <c r="AF3655" s="82">
        <f>IF(F3655=1, 'adjustment factor'!$D$5, IF(F3655=-9,-999,IF(F3655="",-999,0)))</f>
        <v>-999</v>
      </c>
      <c r="AG3655" s="82">
        <f>IF(E3655=1, 'adjustment factor'!$D$6, IF(E3655=-9,-999,IF(E3655="",-999,0)))</f>
        <v>-999</v>
      </c>
      <c r="AH3655" s="82">
        <f>IF(K3655&gt;=45,'adjustment factor'!$D$7,IF(K3655=-9,-1200,IF(K3655="",-1200,0)))</f>
        <v>-1200</v>
      </c>
      <c r="AI3655" s="82">
        <f>IF(L3655=1, 'adjustment factor'!$D$8, IF(L3655=-9,-999,IF(L3655="",-999,0)))</f>
        <v>-999</v>
      </c>
      <c r="AJ3655" s="82">
        <f>IF(AND(M3655&gt;=1,M3655&lt;=4),'adjustment factor'!$D$9,IF(M3655=-9,-999,IF(M3655=98,-999,IF(M3655=99,-999,IF(M3655="",-999,0)))))</f>
        <v>-999</v>
      </c>
      <c r="AK3655" s="82">
        <f>IF(H3655=1, 'adjustment factor'!$D$10, IF(H3655=-9,-999,IF(H3655="",-999,0)))</f>
        <v>-999</v>
      </c>
      <c r="AL3655" s="82">
        <f>IF(G3655=1, 'adjustment factor'!$D$11, IF(G3655=-9,-999,IF(G3655="",-999,0)))</f>
        <v>-999</v>
      </c>
      <c r="AM3655" s="82">
        <f>IF(I3655=1, 'adjustment factor'!$D$12, IF(I3655=-9,-999,IF(I3655="",-999,0)))</f>
        <v>-999</v>
      </c>
      <c r="AN3655" s="82">
        <f>IF(J3655=1, 'adjustment factor'!$D$13, IF(J3655=-9,-999,IF(J3655="",-999,0)))</f>
        <v>-999</v>
      </c>
      <c r="AO3655" s="82" t="str">
        <f t="shared" si="578"/>
        <v>-999</v>
      </c>
      <c r="AP3655" s="82" t="str">
        <f t="shared" si="579"/>
        <v>MISSING</v>
      </c>
    </row>
    <row r="3656" spans="2:42">
      <c r="B3656" s="207"/>
      <c r="C3656" s="35">
        <v>3652</v>
      </c>
      <c r="D3656" s="161"/>
      <c r="E3656" s="161"/>
      <c r="F3656" s="161"/>
      <c r="G3656" s="161"/>
      <c r="H3656" s="161"/>
      <c r="I3656" s="161"/>
      <c r="J3656" s="161"/>
      <c r="K3656" s="161"/>
      <c r="L3656" s="161"/>
      <c r="M3656" s="161"/>
      <c r="N3656" s="171"/>
      <c r="O3656" s="171"/>
      <c r="P3656" s="171"/>
      <c r="Q3656" s="171"/>
      <c r="R3656" s="171"/>
      <c r="S3656" s="171"/>
      <c r="T3656" s="208" t="str">
        <f t="shared" si="570"/>
        <v>MISSING</v>
      </c>
      <c r="U3656" s="208" t="str">
        <f t="shared" si="571"/>
        <v>MISSING</v>
      </c>
      <c r="X3656" s="56">
        <f t="shared" si="572"/>
        <v>-99</v>
      </c>
      <c r="Y3656" s="56">
        <f t="shared" si="573"/>
        <v>-99</v>
      </c>
      <c r="Z3656" s="56">
        <f t="shared" si="574"/>
        <v>-99</v>
      </c>
      <c r="AA3656" s="56">
        <f t="shared" si="575"/>
        <v>-99</v>
      </c>
      <c r="AB3656" s="56">
        <f t="shared" si="576"/>
        <v>-99</v>
      </c>
      <c r="AC3656" s="56">
        <f t="shared" si="577"/>
        <v>-99</v>
      </c>
      <c r="AD3656" s="3"/>
      <c r="AE3656" s="82">
        <f>IF(D3656=1, 'adjustment factor'!$D$4, IF(D3656=-9,-999,IF(D3656="",-999,0)))</f>
        <v>-999</v>
      </c>
      <c r="AF3656" s="82">
        <f>IF(F3656=1, 'adjustment factor'!$D$5, IF(F3656=-9,-999,IF(F3656="",-999,0)))</f>
        <v>-999</v>
      </c>
      <c r="AG3656" s="82">
        <f>IF(E3656=1, 'adjustment factor'!$D$6, IF(E3656=-9,-999,IF(E3656="",-999,0)))</f>
        <v>-999</v>
      </c>
      <c r="AH3656" s="82">
        <f>IF(K3656&gt;=45,'adjustment factor'!$D$7,IF(K3656=-9,-1200,IF(K3656="",-1200,0)))</f>
        <v>-1200</v>
      </c>
      <c r="AI3656" s="82">
        <f>IF(L3656=1, 'adjustment factor'!$D$8, IF(L3656=-9,-999,IF(L3656="",-999,0)))</f>
        <v>-999</v>
      </c>
      <c r="AJ3656" s="82">
        <f>IF(AND(M3656&gt;=1,M3656&lt;=4),'adjustment factor'!$D$9,IF(M3656=-9,-999,IF(M3656=98,-999,IF(M3656=99,-999,IF(M3656="",-999,0)))))</f>
        <v>-999</v>
      </c>
      <c r="AK3656" s="82">
        <f>IF(H3656=1, 'adjustment factor'!$D$10, IF(H3656=-9,-999,IF(H3656="",-999,0)))</f>
        <v>-999</v>
      </c>
      <c r="AL3656" s="82">
        <f>IF(G3656=1, 'adjustment factor'!$D$11, IF(G3656=-9,-999,IF(G3656="",-999,0)))</f>
        <v>-999</v>
      </c>
      <c r="AM3656" s="82">
        <f>IF(I3656=1, 'adjustment factor'!$D$12, IF(I3656=-9,-999,IF(I3656="",-999,0)))</f>
        <v>-999</v>
      </c>
      <c r="AN3656" s="82">
        <f>IF(J3656=1, 'adjustment factor'!$D$13, IF(J3656=-9,-999,IF(J3656="",-999,0)))</f>
        <v>-999</v>
      </c>
      <c r="AO3656" s="82" t="str">
        <f t="shared" si="578"/>
        <v>-999</v>
      </c>
      <c r="AP3656" s="82" t="str">
        <f t="shared" si="579"/>
        <v>MISSING</v>
      </c>
    </row>
    <row r="3657" spans="2:42">
      <c r="B3657" s="207"/>
      <c r="C3657" s="35">
        <v>3653</v>
      </c>
      <c r="D3657" s="161"/>
      <c r="E3657" s="161"/>
      <c r="F3657" s="161"/>
      <c r="G3657" s="161"/>
      <c r="H3657" s="161"/>
      <c r="I3657" s="161"/>
      <c r="J3657" s="161"/>
      <c r="K3657" s="161"/>
      <c r="L3657" s="161"/>
      <c r="M3657" s="161"/>
      <c r="N3657" s="171"/>
      <c r="O3657" s="171"/>
      <c r="P3657" s="171"/>
      <c r="Q3657" s="171"/>
      <c r="R3657" s="171"/>
      <c r="S3657" s="171"/>
      <c r="T3657" s="208" t="str">
        <f t="shared" si="570"/>
        <v>MISSING</v>
      </c>
      <c r="U3657" s="208" t="str">
        <f t="shared" si="571"/>
        <v>MISSING</v>
      </c>
      <c r="X3657" s="56">
        <f t="shared" si="572"/>
        <v>-99</v>
      </c>
      <c r="Y3657" s="56">
        <f t="shared" si="573"/>
        <v>-99</v>
      </c>
      <c r="Z3657" s="56">
        <f t="shared" si="574"/>
        <v>-99</v>
      </c>
      <c r="AA3657" s="56">
        <f t="shared" si="575"/>
        <v>-99</v>
      </c>
      <c r="AB3657" s="56">
        <f t="shared" si="576"/>
        <v>-99</v>
      </c>
      <c r="AC3657" s="56">
        <f t="shared" si="577"/>
        <v>-99</v>
      </c>
      <c r="AD3657" s="3"/>
      <c r="AE3657" s="82">
        <f>IF(D3657=1, 'adjustment factor'!$D$4, IF(D3657=-9,-999,IF(D3657="",-999,0)))</f>
        <v>-999</v>
      </c>
      <c r="AF3657" s="82">
        <f>IF(F3657=1, 'adjustment factor'!$D$5, IF(F3657=-9,-999,IF(F3657="",-999,0)))</f>
        <v>-999</v>
      </c>
      <c r="AG3657" s="82">
        <f>IF(E3657=1, 'adjustment factor'!$D$6, IF(E3657=-9,-999,IF(E3657="",-999,0)))</f>
        <v>-999</v>
      </c>
      <c r="AH3657" s="82">
        <f>IF(K3657&gt;=45,'adjustment factor'!$D$7,IF(K3657=-9,-1200,IF(K3657="",-1200,0)))</f>
        <v>-1200</v>
      </c>
      <c r="AI3657" s="82">
        <f>IF(L3657=1, 'adjustment factor'!$D$8, IF(L3657=-9,-999,IF(L3657="",-999,0)))</f>
        <v>-999</v>
      </c>
      <c r="AJ3657" s="82">
        <f>IF(AND(M3657&gt;=1,M3657&lt;=4),'adjustment factor'!$D$9,IF(M3657=-9,-999,IF(M3657=98,-999,IF(M3657=99,-999,IF(M3657="",-999,0)))))</f>
        <v>-999</v>
      </c>
      <c r="AK3657" s="82">
        <f>IF(H3657=1, 'adjustment factor'!$D$10, IF(H3657=-9,-999,IF(H3657="",-999,0)))</f>
        <v>-999</v>
      </c>
      <c r="AL3657" s="82">
        <f>IF(G3657=1, 'adjustment factor'!$D$11, IF(G3657=-9,-999,IF(G3657="",-999,0)))</f>
        <v>-999</v>
      </c>
      <c r="AM3657" s="82">
        <f>IF(I3657=1, 'adjustment factor'!$D$12, IF(I3657=-9,-999,IF(I3657="",-999,0)))</f>
        <v>-999</v>
      </c>
      <c r="AN3657" s="82">
        <f>IF(J3657=1, 'adjustment factor'!$D$13, IF(J3657=-9,-999,IF(J3657="",-999,0)))</f>
        <v>-999</v>
      </c>
      <c r="AO3657" s="82" t="str">
        <f t="shared" si="578"/>
        <v>-999</v>
      </c>
      <c r="AP3657" s="82" t="str">
        <f t="shared" si="579"/>
        <v>MISSING</v>
      </c>
    </row>
    <row r="3658" spans="2:42">
      <c r="B3658" s="207"/>
      <c r="C3658" s="35">
        <v>3654</v>
      </c>
      <c r="D3658" s="161"/>
      <c r="E3658" s="161"/>
      <c r="F3658" s="161"/>
      <c r="G3658" s="161"/>
      <c r="H3658" s="161"/>
      <c r="I3658" s="161"/>
      <c r="J3658" s="161"/>
      <c r="K3658" s="161"/>
      <c r="L3658" s="161"/>
      <c r="M3658" s="161"/>
      <c r="N3658" s="171"/>
      <c r="O3658" s="171"/>
      <c r="P3658" s="171"/>
      <c r="Q3658" s="171"/>
      <c r="R3658" s="171"/>
      <c r="S3658" s="171"/>
      <c r="T3658" s="208" t="str">
        <f t="shared" si="570"/>
        <v>MISSING</v>
      </c>
      <c r="U3658" s="208" t="str">
        <f t="shared" si="571"/>
        <v>MISSING</v>
      </c>
      <c r="X3658" s="56">
        <f t="shared" si="572"/>
        <v>-99</v>
      </c>
      <c r="Y3658" s="56">
        <f t="shared" si="573"/>
        <v>-99</v>
      </c>
      <c r="Z3658" s="56">
        <f t="shared" si="574"/>
        <v>-99</v>
      </c>
      <c r="AA3658" s="56">
        <f t="shared" si="575"/>
        <v>-99</v>
      </c>
      <c r="AB3658" s="56">
        <f t="shared" si="576"/>
        <v>-99</v>
      </c>
      <c r="AC3658" s="56">
        <f t="shared" si="577"/>
        <v>-99</v>
      </c>
      <c r="AD3658" s="3"/>
      <c r="AE3658" s="82">
        <f>IF(D3658=1, 'adjustment factor'!$D$4, IF(D3658=-9,-999,IF(D3658="",-999,0)))</f>
        <v>-999</v>
      </c>
      <c r="AF3658" s="82">
        <f>IF(F3658=1, 'adjustment factor'!$D$5, IF(F3658=-9,-999,IF(F3658="",-999,0)))</f>
        <v>-999</v>
      </c>
      <c r="AG3658" s="82">
        <f>IF(E3658=1, 'adjustment factor'!$D$6, IF(E3658=-9,-999,IF(E3658="",-999,0)))</f>
        <v>-999</v>
      </c>
      <c r="AH3658" s="82">
        <f>IF(K3658&gt;=45,'adjustment factor'!$D$7,IF(K3658=-9,-1200,IF(K3658="",-1200,0)))</f>
        <v>-1200</v>
      </c>
      <c r="AI3658" s="82">
        <f>IF(L3658=1, 'adjustment factor'!$D$8, IF(L3658=-9,-999,IF(L3658="",-999,0)))</f>
        <v>-999</v>
      </c>
      <c r="AJ3658" s="82">
        <f>IF(AND(M3658&gt;=1,M3658&lt;=4),'adjustment factor'!$D$9,IF(M3658=-9,-999,IF(M3658=98,-999,IF(M3658=99,-999,IF(M3658="",-999,0)))))</f>
        <v>-999</v>
      </c>
      <c r="AK3658" s="82">
        <f>IF(H3658=1, 'adjustment factor'!$D$10, IF(H3658=-9,-999,IF(H3658="",-999,0)))</f>
        <v>-999</v>
      </c>
      <c r="AL3658" s="82">
        <f>IF(G3658=1, 'adjustment factor'!$D$11, IF(G3658=-9,-999,IF(G3658="",-999,0)))</f>
        <v>-999</v>
      </c>
      <c r="AM3658" s="82">
        <f>IF(I3658=1, 'adjustment factor'!$D$12, IF(I3658=-9,-999,IF(I3658="",-999,0)))</f>
        <v>-999</v>
      </c>
      <c r="AN3658" s="82">
        <f>IF(J3658=1, 'adjustment factor'!$D$13, IF(J3658=-9,-999,IF(J3658="",-999,0)))</f>
        <v>-999</v>
      </c>
      <c r="AO3658" s="82" t="str">
        <f t="shared" si="578"/>
        <v>-999</v>
      </c>
      <c r="AP3658" s="82" t="str">
        <f t="shared" si="579"/>
        <v>MISSING</v>
      </c>
    </row>
    <row r="3659" spans="2:42">
      <c r="B3659" s="207"/>
      <c r="C3659" s="35">
        <v>3655</v>
      </c>
      <c r="D3659" s="161"/>
      <c r="E3659" s="161"/>
      <c r="F3659" s="161"/>
      <c r="G3659" s="161"/>
      <c r="H3659" s="161"/>
      <c r="I3659" s="161"/>
      <c r="J3659" s="161"/>
      <c r="K3659" s="161"/>
      <c r="L3659" s="161"/>
      <c r="M3659" s="161"/>
      <c r="N3659" s="171"/>
      <c r="O3659" s="171"/>
      <c r="P3659" s="171"/>
      <c r="Q3659" s="171"/>
      <c r="R3659" s="171"/>
      <c r="S3659" s="171"/>
      <c r="T3659" s="208" t="str">
        <f t="shared" si="570"/>
        <v>MISSING</v>
      </c>
      <c r="U3659" s="208" t="str">
        <f t="shared" si="571"/>
        <v>MISSING</v>
      </c>
      <c r="X3659" s="56">
        <f t="shared" si="572"/>
        <v>-99</v>
      </c>
      <c r="Y3659" s="56">
        <f t="shared" si="573"/>
        <v>-99</v>
      </c>
      <c r="Z3659" s="56">
        <f t="shared" si="574"/>
        <v>-99</v>
      </c>
      <c r="AA3659" s="56">
        <f t="shared" si="575"/>
        <v>-99</v>
      </c>
      <c r="AB3659" s="56">
        <f t="shared" si="576"/>
        <v>-99</v>
      </c>
      <c r="AC3659" s="56">
        <f t="shared" si="577"/>
        <v>-99</v>
      </c>
      <c r="AD3659" s="3"/>
      <c r="AE3659" s="82">
        <f>IF(D3659=1, 'adjustment factor'!$D$4, IF(D3659=-9,-999,IF(D3659="",-999,0)))</f>
        <v>-999</v>
      </c>
      <c r="AF3659" s="82">
        <f>IF(F3659=1, 'adjustment factor'!$D$5, IF(F3659=-9,-999,IF(F3659="",-999,0)))</f>
        <v>-999</v>
      </c>
      <c r="AG3659" s="82">
        <f>IF(E3659=1, 'adjustment factor'!$D$6, IF(E3659=-9,-999,IF(E3659="",-999,0)))</f>
        <v>-999</v>
      </c>
      <c r="AH3659" s="82">
        <f>IF(K3659&gt;=45,'adjustment factor'!$D$7,IF(K3659=-9,-1200,IF(K3659="",-1200,0)))</f>
        <v>-1200</v>
      </c>
      <c r="AI3659" s="82">
        <f>IF(L3659=1, 'adjustment factor'!$D$8, IF(L3659=-9,-999,IF(L3659="",-999,0)))</f>
        <v>-999</v>
      </c>
      <c r="AJ3659" s="82">
        <f>IF(AND(M3659&gt;=1,M3659&lt;=4),'adjustment factor'!$D$9,IF(M3659=-9,-999,IF(M3659=98,-999,IF(M3659=99,-999,IF(M3659="",-999,0)))))</f>
        <v>-999</v>
      </c>
      <c r="AK3659" s="82">
        <f>IF(H3659=1, 'adjustment factor'!$D$10, IF(H3659=-9,-999,IF(H3659="",-999,0)))</f>
        <v>-999</v>
      </c>
      <c r="AL3659" s="82">
        <f>IF(G3659=1, 'adjustment factor'!$D$11, IF(G3659=-9,-999,IF(G3659="",-999,0)))</f>
        <v>-999</v>
      </c>
      <c r="AM3659" s="82">
        <f>IF(I3659=1, 'adjustment factor'!$D$12, IF(I3659=-9,-999,IF(I3659="",-999,0)))</f>
        <v>-999</v>
      </c>
      <c r="AN3659" s="82">
        <f>IF(J3659=1, 'adjustment factor'!$D$13, IF(J3659=-9,-999,IF(J3659="",-999,0)))</f>
        <v>-999</v>
      </c>
      <c r="AO3659" s="82" t="str">
        <f t="shared" si="578"/>
        <v>-999</v>
      </c>
      <c r="AP3659" s="82" t="str">
        <f t="shared" si="579"/>
        <v>MISSING</v>
      </c>
    </row>
    <row r="3660" spans="2:42">
      <c r="B3660" s="207"/>
      <c r="C3660" s="35">
        <v>3656</v>
      </c>
      <c r="D3660" s="161"/>
      <c r="E3660" s="161"/>
      <c r="F3660" s="161"/>
      <c r="G3660" s="161"/>
      <c r="H3660" s="161"/>
      <c r="I3660" s="161"/>
      <c r="J3660" s="161"/>
      <c r="K3660" s="161"/>
      <c r="L3660" s="161"/>
      <c r="M3660" s="161"/>
      <c r="N3660" s="171"/>
      <c r="O3660" s="171"/>
      <c r="P3660" s="171"/>
      <c r="Q3660" s="171"/>
      <c r="R3660" s="171"/>
      <c r="S3660" s="171"/>
      <c r="T3660" s="208" t="str">
        <f t="shared" si="570"/>
        <v>MISSING</v>
      </c>
      <c r="U3660" s="208" t="str">
        <f t="shared" si="571"/>
        <v>MISSING</v>
      </c>
      <c r="X3660" s="56">
        <f t="shared" si="572"/>
        <v>-99</v>
      </c>
      <c r="Y3660" s="56">
        <f t="shared" si="573"/>
        <v>-99</v>
      </c>
      <c r="Z3660" s="56">
        <f t="shared" si="574"/>
        <v>-99</v>
      </c>
      <c r="AA3660" s="56">
        <f t="shared" si="575"/>
        <v>-99</v>
      </c>
      <c r="AB3660" s="56">
        <f t="shared" si="576"/>
        <v>-99</v>
      </c>
      <c r="AC3660" s="56">
        <f t="shared" si="577"/>
        <v>-99</v>
      </c>
      <c r="AD3660" s="3"/>
      <c r="AE3660" s="82">
        <f>IF(D3660=1, 'adjustment factor'!$D$4, IF(D3660=-9,-999,IF(D3660="",-999,0)))</f>
        <v>-999</v>
      </c>
      <c r="AF3660" s="82">
        <f>IF(F3660=1, 'adjustment factor'!$D$5, IF(F3660=-9,-999,IF(F3660="",-999,0)))</f>
        <v>-999</v>
      </c>
      <c r="AG3660" s="82">
        <f>IF(E3660=1, 'adjustment factor'!$D$6, IF(E3660=-9,-999,IF(E3660="",-999,0)))</f>
        <v>-999</v>
      </c>
      <c r="AH3660" s="82">
        <f>IF(K3660&gt;=45,'adjustment factor'!$D$7,IF(K3660=-9,-1200,IF(K3660="",-1200,0)))</f>
        <v>-1200</v>
      </c>
      <c r="AI3660" s="82">
        <f>IF(L3660=1, 'adjustment factor'!$D$8, IF(L3660=-9,-999,IF(L3660="",-999,0)))</f>
        <v>-999</v>
      </c>
      <c r="AJ3660" s="82">
        <f>IF(AND(M3660&gt;=1,M3660&lt;=4),'adjustment factor'!$D$9,IF(M3660=-9,-999,IF(M3660=98,-999,IF(M3660=99,-999,IF(M3660="",-999,0)))))</f>
        <v>-999</v>
      </c>
      <c r="AK3660" s="82">
        <f>IF(H3660=1, 'adjustment factor'!$D$10, IF(H3660=-9,-999,IF(H3660="",-999,0)))</f>
        <v>-999</v>
      </c>
      <c r="AL3660" s="82">
        <f>IF(G3660=1, 'adjustment factor'!$D$11, IF(G3660=-9,-999,IF(G3660="",-999,0)))</f>
        <v>-999</v>
      </c>
      <c r="AM3660" s="82">
        <f>IF(I3660=1, 'adjustment factor'!$D$12, IF(I3660=-9,-999,IF(I3660="",-999,0)))</f>
        <v>-999</v>
      </c>
      <c r="AN3660" s="82">
        <f>IF(J3660=1, 'adjustment factor'!$D$13, IF(J3660=-9,-999,IF(J3660="",-999,0)))</f>
        <v>-999</v>
      </c>
      <c r="AO3660" s="82" t="str">
        <f t="shared" si="578"/>
        <v>-999</v>
      </c>
      <c r="AP3660" s="82" t="str">
        <f t="shared" si="579"/>
        <v>MISSING</v>
      </c>
    </row>
    <row r="3661" spans="2:42">
      <c r="B3661" s="207"/>
      <c r="C3661" s="35">
        <v>3657</v>
      </c>
      <c r="D3661" s="161"/>
      <c r="E3661" s="161"/>
      <c r="F3661" s="161"/>
      <c r="G3661" s="161"/>
      <c r="H3661" s="161"/>
      <c r="I3661" s="161"/>
      <c r="J3661" s="161"/>
      <c r="K3661" s="161"/>
      <c r="L3661" s="161"/>
      <c r="M3661" s="161"/>
      <c r="N3661" s="171"/>
      <c r="O3661" s="171"/>
      <c r="P3661" s="171"/>
      <c r="Q3661" s="171"/>
      <c r="R3661" s="171"/>
      <c r="S3661" s="171"/>
      <c r="T3661" s="208" t="str">
        <f t="shared" si="570"/>
        <v>MISSING</v>
      </c>
      <c r="U3661" s="208" t="str">
        <f t="shared" si="571"/>
        <v>MISSING</v>
      </c>
      <c r="X3661" s="56">
        <f t="shared" si="572"/>
        <v>-99</v>
      </c>
      <c r="Y3661" s="56">
        <f t="shared" si="573"/>
        <v>-99</v>
      </c>
      <c r="Z3661" s="56">
        <f t="shared" si="574"/>
        <v>-99</v>
      </c>
      <c r="AA3661" s="56">
        <f t="shared" si="575"/>
        <v>-99</v>
      </c>
      <c r="AB3661" s="56">
        <f t="shared" si="576"/>
        <v>-99</v>
      </c>
      <c r="AC3661" s="56">
        <f t="shared" si="577"/>
        <v>-99</v>
      </c>
      <c r="AD3661" s="3"/>
      <c r="AE3661" s="82">
        <f>IF(D3661=1, 'adjustment factor'!$D$4, IF(D3661=-9,-999,IF(D3661="",-999,0)))</f>
        <v>-999</v>
      </c>
      <c r="AF3661" s="82">
        <f>IF(F3661=1, 'adjustment factor'!$D$5, IF(F3661=-9,-999,IF(F3661="",-999,0)))</f>
        <v>-999</v>
      </c>
      <c r="AG3661" s="82">
        <f>IF(E3661=1, 'adjustment factor'!$D$6, IF(E3661=-9,-999,IF(E3661="",-999,0)))</f>
        <v>-999</v>
      </c>
      <c r="AH3661" s="82">
        <f>IF(K3661&gt;=45,'adjustment factor'!$D$7,IF(K3661=-9,-1200,IF(K3661="",-1200,0)))</f>
        <v>-1200</v>
      </c>
      <c r="AI3661" s="82">
        <f>IF(L3661=1, 'adjustment factor'!$D$8, IF(L3661=-9,-999,IF(L3661="",-999,0)))</f>
        <v>-999</v>
      </c>
      <c r="AJ3661" s="82">
        <f>IF(AND(M3661&gt;=1,M3661&lt;=4),'adjustment factor'!$D$9,IF(M3661=-9,-999,IF(M3661=98,-999,IF(M3661=99,-999,IF(M3661="",-999,0)))))</f>
        <v>-999</v>
      </c>
      <c r="AK3661" s="82">
        <f>IF(H3661=1, 'adjustment factor'!$D$10, IF(H3661=-9,-999,IF(H3661="",-999,0)))</f>
        <v>-999</v>
      </c>
      <c r="AL3661" s="82">
        <f>IF(G3661=1, 'adjustment factor'!$D$11, IF(G3661=-9,-999,IF(G3661="",-999,0)))</f>
        <v>-999</v>
      </c>
      <c r="AM3661" s="82">
        <f>IF(I3661=1, 'adjustment factor'!$D$12, IF(I3661=-9,-999,IF(I3661="",-999,0)))</f>
        <v>-999</v>
      </c>
      <c r="AN3661" s="82">
        <f>IF(J3661=1, 'adjustment factor'!$D$13, IF(J3661=-9,-999,IF(J3661="",-999,0)))</f>
        <v>-999</v>
      </c>
      <c r="AO3661" s="82" t="str">
        <f t="shared" si="578"/>
        <v>-999</v>
      </c>
      <c r="AP3661" s="82" t="str">
        <f t="shared" si="579"/>
        <v>MISSING</v>
      </c>
    </row>
    <row r="3662" spans="2:42">
      <c r="B3662" s="207"/>
      <c r="C3662" s="35">
        <v>3658</v>
      </c>
      <c r="D3662" s="161"/>
      <c r="E3662" s="161"/>
      <c r="F3662" s="161"/>
      <c r="G3662" s="161"/>
      <c r="H3662" s="161"/>
      <c r="I3662" s="161"/>
      <c r="J3662" s="161"/>
      <c r="K3662" s="161"/>
      <c r="L3662" s="161"/>
      <c r="M3662" s="161"/>
      <c r="N3662" s="171"/>
      <c r="O3662" s="171"/>
      <c r="P3662" s="171"/>
      <c r="Q3662" s="171"/>
      <c r="R3662" s="171"/>
      <c r="S3662" s="171"/>
      <c r="T3662" s="208" t="str">
        <f t="shared" si="570"/>
        <v>MISSING</v>
      </c>
      <c r="U3662" s="208" t="str">
        <f t="shared" si="571"/>
        <v>MISSING</v>
      </c>
      <c r="X3662" s="56">
        <f t="shared" si="572"/>
        <v>-99</v>
      </c>
      <c r="Y3662" s="56">
        <f t="shared" si="573"/>
        <v>-99</v>
      </c>
      <c r="Z3662" s="56">
        <f t="shared" si="574"/>
        <v>-99</v>
      </c>
      <c r="AA3662" s="56">
        <f t="shared" si="575"/>
        <v>-99</v>
      </c>
      <c r="AB3662" s="56">
        <f t="shared" si="576"/>
        <v>-99</v>
      </c>
      <c r="AC3662" s="56">
        <f t="shared" si="577"/>
        <v>-99</v>
      </c>
      <c r="AD3662" s="3"/>
      <c r="AE3662" s="82">
        <f>IF(D3662=1, 'adjustment factor'!$D$4, IF(D3662=-9,-999,IF(D3662="",-999,0)))</f>
        <v>-999</v>
      </c>
      <c r="AF3662" s="82">
        <f>IF(F3662=1, 'adjustment factor'!$D$5, IF(F3662=-9,-999,IF(F3662="",-999,0)))</f>
        <v>-999</v>
      </c>
      <c r="AG3662" s="82">
        <f>IF(E3662=1, 'adjustment factor'!$D$6, IF(E3662=-9,-999,IF(E3662="",-999,0)))</f>
        <v>-999</v>
      </c>
      <c r="AH3662" s="82">
        <f>IF(K3662&gt;=45,'adjustment factor'!$D$7,IF(K3662=-9,-1200,IF(K3662="",-1200,0)))</f>
        <v>-1200</v>
      </c>
      <c r="AI3662" s="82">
        <f>IF(L3662=1, 'adjustment factor'!$D$8, IF(L3662=-9,-999,IF(L3662="",-999,0)))</f>
        <v>-999</v>
      </c>
      <c r="AJ3662" s="82">
        <f>IF(AND(M3662&gt;=1,M3662&lt;=4),'adjustment factor'!$D$9,IF(M3662=-9,-999,IF(M3662=98,-999,IF(M3662=99,-999,IF(M3662="",-999,0)))))</f>
        <v>-999</v>
      </c>
      <c r="AK3662" s="82">
        <f>IF(H3662=1, 'adjustment factor'!$D$10, IF(H3662=-9,-999,IF(H3662="",-999,0)))</f>
        <v>-999</v>
      </c>
      <c r="AL3662" s="82">
        <f>IF(G3662=1, 'adjustment factor'!$D$11, IF(G3662=-9,-999,IF(G3662="",-999,0)))</f>
        <v>-999</v>
      </c>
      <c r="AM3662" s="82">
        <f>IF(I3662=1, 'adjustment factor'!$D$12, IF(I3662=-9,-999,IF(I3662="",-999,0)))</f>
        <v>-999</v>
      </c>
      <c r="AN3662" s="82">
        <f>IF(J3662=1, 'adjustment factor'!$D$13, IF(J3662=-9,-999,IF(J3662="",-999,0)))</f>
        <v>-999</v>
      </c>
      <c r="AO3662" s="82" t="str">
        <f t="shared" si="578"/>
        <v>-999</v>
      </c>
      <c r="AP3662" s="82" t="str">
        <f t="shared" si="579"/>
        <v>MISSING</v>
      </c>
    </row>
    <row r="3663" spans="2:42">
      <c r="B3663" s="207"/>
      <c r="C3663" s="35">
        <v>3659</v>
      </c>
      <c r="D3663" s="161"/>
      <c r="E3663" s="161"/>
      <c r="F3663" s="161"/>
      <c r="G3663" s="161"/>
      <c r="H3663" s="161"/>
      <c r="I3663" s="161"/>
      <c r="J3663" s="161"/>
      <c r="K3663" s="161"/>
      <c r="L3663" s="161"/>
      <c r="M3663" s="161"/>
      <c r="N3663" s="171"/>
      <c r="O3663" s="171"/>
      <c r="P3663" s="171"/>
      <c r="Q3663" s="171"/>
      <c r="R3663" s="171"/>
      <c r="S3663" s="171"/>
      <c r="T3663" s="208" t="str">
        <f t="shared" si="570"/>
        <v>MISSING</v>
      </c>
      <c r="U3663" s="208" t="str">
        <f t="shared" si="571"/>
        <v>MISSING</v>
      </c>
      <c r="X3663" s="56">
        <f t="shared" si="572"/>
        <v>-99</v>
      </c>
      <c r="Y3663" s="56">
        <f t="shared" si="573"/>
        <v>-99</v>
      </c>
      <c r="Z3663" s="56">
        <f t="shared" si="574"/>
        <v>-99</v>
      </c>
      <c r="AA3663" s="56">
        <f t="shared" si="575"/>
        <v>-99</v>
      </c>
      <c r="AB3663" s="56">
        <f t="shared" si="576"/>
        <v>-99</v>
      </c>
      <c r="AC3663" s="56">
        <f t="shared" si="577"/>
        <v>-99</v>
      </c>
      <c r="AD3663" s="3"/>
      <c r="AE3663" s="82">
        <f>IF(D3663=1, 'adjustment factor'!$D$4, IF(D3663=-9,-999,IF(D3663="",-999,0)))</f>
        <v>-999</v>
      </c>
      <c r="AF3663" s="82">
        <f>IF(F3663=1, 'adjustment factor'!$D$5, IF(F3663=-9,-999,IF(F3663="",-999,0)))</f>
        <v>-999</v>
      </c>
      <c r="AG3663" s="82">
        <f>IF(E3663=1, 'adjustment factor'!$D$6, IF(E3663=-9,-999,IF(E3663="",-999,0)))</f>
        <v>-999</v>
      </c>
      <c r="AH3663" s="82">
        <f>IF(K3663&gt;=45,'adjustment factor'!$D$7,IF(K3663=-9,-1200,IF(K3663="",-1200,0)))</f>
        <v>-1200</v>
      </c>
      <c r="AI3663" s="82">
        <f>IF(L3663=1, 'adjustment factor'!$D$8, IF(L3663=-9,-999,IF(L3663="",-999,0)))</f>
        <v>-999</v>
      </c>
      <c r="AJ3663" s="82">
        <f>IF(AND(M3663&gt;=1,M3663&lt;=4),'adjustment factor'!$D$9,IF(M3663=-9,-999,IF(M3663=98,-999,IF(M3663=99,-999,IF(M3663="",-999,0)))))</f>
        <v>-999</v>
      </c>
      <c r="AK3663" s="82">
        <f>IF(H3663=1, 'adjustment factor'!$D$10, IF(H3663=-9,-999,IF(H3663="",-999,0)))</f>
        <v>-999</v>
      </c>
      <c r="AL3663" s="82">
        <f>IF(G3663=1, 'adjustment factor'!$D$11, IF(G3663=-9,-999,IF(G3663="",-999,0)))</f>
        <v>-999</v>
      </c>
      <c r="AM3663" s="82">
        <f>IF(I3663=1, 'adjustment factor'!$D$12, IF(I3663=-9,-999,IF(I3663="",-999,0)))</f>
        <v>-999</v>
      </c>
      <c r="AN3663" s="82">
        <f>IF(J3663=1, 'adjustment factor'!$D$13, IF(J3663=-9,-999,IF(J3663="",-999,0)))</f>
        <v>-999</v>
      </c>
      <c r="AO3663" s="82" t="str">
        <f t="shared" si="578"/>
        <v>-999</v>
      </c>
      <c r="AP3663" s="82" t="str">
        <f t="shared" si="579"/>
        <v>MISSING</v>
      </c>
    </row>
    <row r="3664" spans="2:42">
      <c r="B3664" s="207"/>
      <c r="C3664" s="35">
        <v>3660</v>
      </c>
      <c r="D3664" s="161"/>
      <c r="E3664" s="161"/>
      <c r="F3664" s="161"/>
      <c r="G3664" s="161"/>
      <c r="H3664" s="161"/>
      <c r="I3664" s="161"/>
      <c r="J3664" s="161"/>
      <c r="K3664" s="161"/>
      <c r="L3664" s="161"/>
      <c r="M3664" s="161"/>
      <c r="N3664" s="171"/>
      <c r="O3664" s="171"/>
      <c r="P3664" s="171"/>
      <c r="Q3664" s="171"/>
      <c r="R3664" s="171"/>
      <c r="S3664" s="171"/>
      <c r="T3664" s="208" t="str">
        <f t="shared" si="570"/>
        <v>MISSING</v>
      </c>
      <c r="U3664" s="208" t="str">
        <f t="shared" si="571"/>
        <v>MISSING</v>
      </c>
      <c r="X3664" s="56">
        <f t="shared" si="572"/>
        <v>-99</v>
      </c>
      <c r="Y3664" s="56">
        <f t="shared" si="573"/>
        <v>-99</v>
      </c>
      <c r="Z3664" s="56">
        <f t="shared" si="574"/>
        <v>-99</v>
      </c>
      <c r="AA3664" s="56">
        <f t="shared" si="575"/>
        <v>-99</v>
      </c>
      <c r="AB3664" s="56">
        <f t="shared" si="576"/>
        <v>-99</v>
      </c>
      <c r="AC3664" s="56">
        <f t="shared" si="577"/>
        <v>-99</v>
      </c>
      <c r="AD3664" s="3"/>
      <c r="AE3664" s="82">
        <f>IF(D3664=1, 'adjustment factor'!$D$4, IF(D3664=-9,-999,IF(D3664="",-999,0)))</f>
        <v>-999</v>
      </c>
      <c r="AF3664" s="82">
        <f>IF(F3664=1, 'adjustment factor'!$D$5, IF(F3664=-9,-999,IF(F3664="",-999,0)))</f>
        <v>-999</v>
      </c>
      <c r="AG3664" s="82">
        <f>IF(E3664=1, 'adjustment factor'!$D$6, IF(E3664=-9,-999,IF(E3664="",-999,0)))</f>
        <v>-999</v>
      </c>
      <c r="AH3664" s="82">
        <f>IF(K3664&gt;=45,'adjustment factor'!$D$7,IF(K3664=-9,-1200,IF(K3664="",-1200,0)))</f>
        <v>-1200</v>
      </c>
      <c r="AI3664" s="82">
        <f>IF(L3664=1, 'adjustment factor'!$D$8, IF(L3664=-9,-999,IF(L3664="",-999,0)))</f>
        <v>-999</v>
      </c>
      <c r="AJ3664" s="82">
        <f>IF(AND(M3664&gt;=1,M3664&lt;=4),'adjustment factor'!$D$9,IF(M3664=-9,-999,IF(M3664=98,-999,IF(M3664=99,-999,IF(M3664="",-999,0)))))</f>
        <v>-999</v>
      </c>
      <c r="AK3664" s="82">
        <f>IF(H3664=1, 'adjustment factor'!$D$10, IF(H3664=-9,-999,IF(H3664="",-999,0)))</f>
        <v>-999</v>
      </c>
      <c r="AL3664" s="82">
        <f>IF(G3664=1, 'adjustment factor'!$D$11, IF(G3664=-9,-999,IF(G3664="",-999,0)))</f>
        <v>-999</v>
      </c>
      <c r="AM3664" s="82">
        <f>IF(I3664=1, 'adjustment factor'!$D$12, IF(I3664=-9,-999,IF(I3664="",-999,0)))</f>
        <v>-999</v>
      </c>
      <c r="AN3664" s="82">
        <f>IF(J3664=1, 'adjustment factor'!$D$13, IF(J3664=-9,-999,IF(J3664="",-999,0)))</f>
        <v>-999</v>
      </c>
      <c r="AO3664" s="82" t="str">
        <f t="shared" si="578"/>
        <v>-999</v>
      </c>
      <c r="AP3664" s="82" t="str">
        <f t="shared" si="579"/>
        <v>MISSING</v>
      </c>
    </row>
    <row r="3665" spans="2:42">
      <c r="B3665" s="207"/>
      <c r="C3665" s="35">
        <v>3661</v>
      </c>
      <c r="D3665" s="161"/>
      <c r="E3665" s="161"/>
      <c r="F3665" s="161"/>
      <c r="G3665" s="161"/>
      <c r="H3665" s="161"/>
      <c r="I3665" s="161"/>
      <c r="J3665" s="161"/>
      <c r="K3665" s="161"/>
      <c r="L3665" s="161"/>
      <c r="M3665" s="161"/>
      <c r="N3665" s="171"/>
      <c r="O3665" s="171"/>
      <c r="P3665" s="171"/>
      <c r="Q3665" s="171"/>
      <c r="R3665" s="171"/>
      <c r="S3665" s="171"/>
      <c r="T3665" s="208" t="str">
        <f t="shared" si="570"/>
        <v>MISSING</v>
      </c>
      <c r="U3665" s="208" t="str">
        <f t="shared" si="571"/>
        <v>MISSING</v>
      </c>
      <c r="X3665" s="56">
        <f t="shared" si="572"/>
        <v>-99</v>
      </c>
      <c r="Y3665" s="56">
        <f t="shared" si="573"/>
        <v>-99</v>
      </c>
      <c r="Z3665" s="56">
        <f t="shared" si="574"/>
        <v>-99</v>
      </c>
      <c r="AA3665" s="56">
        <f t="shared" si="575"/>
        <v>-99</v>
      </c>
      <c r="AB3665" s="56">
        <f t="shared" si="576"/>
        <v>-99</v>
      </c>
      <c r="AC3665" s="56">
        <f t="shared" si="577"/>
        <v>-99</v>
      </c>
      <c r="AD3665" s="3"/>
      <c r="AE3665" s="82">
        <f>IF(D3665=1, 'adjustment factor'!$D$4, IF(D3665=-9,-999,IF(D3665="",-999,0)))</f>
        <v>-999</v>
      </c>
      <c r="AF3665" s="82">
        <f>IF(F3665=1, 'adjustment factor'!$D$5, IF(F3665=-9,-999,IF(F3665="",-999,0)))</f>
        <v>-999</v>
      </c>
      <c r="AG3665" s="82">
        <f>IF(E3665=1, 'adjustment factor'!$D$6, IF(E3665=-9,-999,IF(E3665="",-999,0)))</f>
        <v>-999</v>
      </c>
      <c r="AH3665" s="82">
        <f>IF(K3665&gt;=45,'adjustment factor'!$D$7,IF(K3665=-9,-1200,IF(K3665="",-1200,0)))</f>
        <v>-1200</v>
      </c>
      <c r="AI3665" s="82">
        <f>IF(L3665=1, 'adjustment factor'!$D$8, IF(L3665=-9,-999,IF(L3665="",-999,0)))</f>
        <v>-999</v>
      </c>
      <c r="AJ3665" s="82">
        <f>IF(AND(M3665&gt;=1,M3665&lt;=4),'adjustment factor'!$D$9,IF(M3665=-9,-999,IF(M3665=98,-999,IF(M3665=99,-999,IF(M3665="",-999,0)))))</f>
        <v>-999</v>
      </c>
      <c r="AK3665" s="82">
        <f>IF(H3665=1, 'adjustment factor'!$D$10, IF(H3665=-9,-999,IF(H3665="",-999,0)))</f>
        <v>-999</v>
      </c>
      <c r="AL3665" s="82">
        <f>IF(G3665=1, 'adjustment factor'!$D$11, IF(G3665=-9,-999,IF(G3665="",-999,0)))</f>
        <v>-999</v>
      </c>
      <c r="AM3665" s="82">
        <f>IF(I3665=1, 'adjustment factor'!$D$12, IF(I3665=-9,-999,IF(I3665="",-999,0)))</f>
        <v>-999</v>
      </c>
      <c r="AN3665" s="82">
        <f>IF(J3665=1, 'adjustment factor'!$D$13, IF(J3665=-9,-999,IF(J3665="",-999,0)))</f>
        <v>-999</v>
      </c>
      <c r="AO3665" s="82" t="str">
        <f t="shared" si="578"/>
        <v>-999</v>
      </c>
      <c r="AP3665" s="82" t="str">
        <f t="shared" si="579"/>
        <v>MISSING</v>
      </c>
    </row>
    <row r="3666" spans="2:42">
      <c r="B3666" s="207"/>
      <c r="C3666" s="35">
        <v>3662</v>
      </c>
      <c r="D3666" s="161"/>
      <c r="E3666" s="161"/>
      <c r="F3666" s="161"/>
      <c r="G3666" s="161"/>
      <c r="H3666" s="161"/>
      <c r="I3666" s="161"/>
      <c r="J3666" s="161"/>
      <c r="K3666" s="161"/>
      <c r="L3666" s="161"/>
      <c r="M3666" s="161"/>
      <c r="N3666" s="171"/>
      <c r="O3666" s="171"/>
      <c r="P3666" s="171"/>
      <c r="Q3666" s="171"/>
      <c r="R3666" s="171"/>
      <c r="S3666" s="171"/>
      <c r="T3666" s="208" t="str">
        <f t="shared" si="570"/>
        <v>MISSING</v>
      </c>
      <c r="U3666" s="208" t="str">
        <f t="shared" si="571"/>
        <v>MISSING</v>
      </c>
      <c r="X3666" s="56">
        <f t="shared" si="572"/>
        <v>-99</v>
      </c>
      <c r="Y3666" s="56">
        <f t="shared" si="573"/>
        <v>-99</v>
      </c>
      <c r="Z3666" s="56">
        <f t="shared" si="574"/>
        <v>-99</v>
      </c>
      <c r="AA3666" s="56">
        <f t="shared" si="575"/>
        <v>-99</v>
      </c>
      <c r="AB3666" s="56">
        <f t="shared" si="576"/>
        <v>-99</v>
      </c>
      <c r="AC3666" s="56">
        <f t="shared" si="577"/>
        <v>-99</v>
      </c>
      <c r="AD3666" s="3"/>
      <c r="AE3666" s="82">
        <f>IF(D3666=1, 'adjustment factor'!$D$4, IF(D3666=-9,-999,IF(D3666="",-999,0)))</f>
        <v>-999</v>
      </c>
      <c r="AF3666" s="82">
        <f>IF(F3666=1, 'adjustment factor'!$D$5, IF(F3666=-9,-999,IF(F3666="",-999,0)))</f>
        <v>-999</v>
      </c>
      <c r="AG3666" s="82">
        <f>IF(E3666=1, 'adjustment factor'!$D$6, IF(E3666=-9,-999,IF(E3666="",-999,0)))</f>
        <v>-999</v>
      </c>
      <c r="AH3666" s="82">
        <f>IF(K3666&gt;=45,'adjustment factor'!$D$7,IF(K3666=-9,-1200,IF(K3666="",-1200,0)))</f>
        <v>-1200</v>
      </c>
      <c r="AI3666" s="82">
        <f>IF(L3666=1, 'adjustment factor'!$D$8, IF(L3666=-9,-999,IF(L3666="",-999,0)))</f>
        <v>-999</v>
      </c>
      <c r="AJ3666" s="82">
        <f>IF(AND(M3666&gt;=1,M3666&lt;=4),'adjustment factor'!$D$9,IF(M3666=-9,-999,IF(M3666=98,-999,IF(M3666=99,-999,IF(M3666="",-999,0)))))</f>
        <v>-999</v>
      </c>
      <c r="AK3666" s="82">
        <f>IF(H3666=1, 'adjustment factor'!$D$10, IF(H3666=-9,-999,IF(H3666="",-999,0)))</f>
        <v>-999</v>
      </c>
      <c r="AL3666" s="82">
        <f>IF(G3666=1, 'adjustment factor'!$D$11, IF(G3666=-9,-999,IF(G3666="",-999,0)))</f>
        <v>-999</v>
      </c>
      <c r="AM3666" s="82">
        <f>IF(I3666=1, 'adjustment factor'!$D$12, IF(I3666=-9,-999,IF(I3666="",-999,0)))</f>
        <v>-999</v>
      </c>
      <c r="AN3666" s="82">
        <f>IF(J3666=1, 'adjustment factor'!$D$13, IF(J3666=-9,-999,IF(J3666="",-999,0)))</f>
        <v>-999</v>
      </c>
      <c r="AO3666" s="82" t="str">
        <f t="shared" si="578"/>
        <v>-999</v>
      </c>
      <c r="AP3666" s="82" t="str">
        <f t="shared" si="579"/>
        <v>MISSING</v>
      </c>
    </row>
    <row r="3667" spans="2:42">
      <c r="B3667" s="207"/>
      <c r="C3667" s="35">
        <v>3663</v>
      </c>
      <c r="D3667" s="161"/>
      <c r="E3667" s="161"/>
      <c r="F3667" s="161"/>
      <c r="G3667" s="161"/>
      <c r="H3667" s="161"/>
      <c r="I3667" s="161"/>
      <c r="J3667" s="161"/>
      <c r="K3667" s="161"/>
      <c r="L3667" s="161"/>
      <c r="M3667" s="161"/>
      <c r="N3667" s="171"/>
      <c r="O3667" s="171"/>
      <c r="P3667" s="171"/>
      <c r="Q3667" s="171"/>
      <c r="R3667" s="171"/>
      <c r="S3667" s="171"/>
      <c r="T3667" s="208" t="str">
        <f t="shared" si="570"/>
        <v>MISSING</v>
      </c>
      <c r="U3667" s="208" t="str">
        <f t="shared" si="571"/>
        <v>MISSING</v>
      </c>
      <c r="X3667" s="56">
        <f t="shared" si="572"/>
        <v>-99</v>
      </c>
      <c r="Y3667" s="56">
        <f t="shared" si="573"/>
        <v>-99</v>
      </c>
      <c r="Z3667" s="56">
        <f t="shared" si="574"/>
        <v>-99</v>
      </c>
      <c r="AA3667" s="56">
        <f t="shared" si="575"/>
        <v>-99</v>
      </c>
      <c r="AB3667" s="56">
        <f t="shared" si="576"/>
        <v>-99</v>
      </c>
      <c r="AC3667" s="56">
        <f t="shared" si="577"/>
        <v>-99</v>
      </c>
      <c r="AD3667" s="3"/>
      <c r="AE3667" s="82">
        <f>IF(D3667=1, 'adjustment factor'!$D$4, IF(D3667=-9,-999,IF(D3667="",-999,0)))</f>
        <v>-999</v>
      </c>
      <c r="AF3667" s="82">
        <f>IF(F3667=1, 'adjustment factor'!$D$5, IF(F3667=-9,-999,IF(F3667="",-999,0)))</f>
        <v>-999</v>
      </c>
      <c r="AG3667" s="82">
        <f>IF(E3667=1, 'adjustment factor'!$D$6, IF(E3667=-9,-999,IF(E3667="",-999,0)))</f>
        <v>-999</v>
      </c>
      <c r="AH3667" s="82">
        <f>IF(K3667&gt;=45,'adjustment factor'!$D$7,IF(K3667=-9,-1200,IF(K3667="",-1200,0)))</f>
        <v>-1200</v>
      </c>
      <c r="AI3667" s="82">
        <f>IF(L3667=1, 'adjustment factor'!$D$8, IF(L3667=-9,-999,IF(L3667="",-999,0)))</f>
        <v>-999</v>
      </c>
      <c r="AJ3667" s="82">
        <f>IF(AND(M3667&gt;=1,M3667&lt;=4),'adjustment factor'!$D$9,IF(M3667=-9,-999,IF(M3667=98,-999,IF(M3667=99,-999,IF(M3667="",-999,0)))))</f>
        <v>-999</v>
      </c>
      <c r="AK3667" s="82">
        <f>IF(H3667=1, 'adjustment factor'!$D$10, IF(H3667=-9,-999,IF(H3667="",-999,0)))</f>
        <v>-999</v>
      </c>
      <c r="AL3667" s="82">
        <f>IF(G3667=1, 'adjustment factor'!$D$11, IF(G3667=-9,-999,IF(G3667="",-999,0)))</f>
        <v>-999</v>
      </c>
      <c r="AM3667" s="82">
        <f>IF(I3667=1, 'adjustment factor'!$D$12, IF(I3667=-9,-999,IF(I3667="",-999,0)))</f>
        <v>-999</v>
      </c>
      <c r="AN3667" s="82">
        <f>IF(J3667=1, 'adjustment factor'!$D$13, IF(J3667=-9,-999,IF(J3667="",-999,0)))</f>
        <v>-999</v>
      </c>
      <c r="AO3667" s="82" t="str">
        <f t="shared" si="578"/>
        <v>-999</v>
      </c>
      <c r="AP3667" s="82" t="str">
        <f t="shared" si="579"/>
        <v>MISSING</v>
      </c>
    </row>
    <row r="3668" spans="2:42">
      <c r="B3668" s="207"/>
      <c r="C3668" s="35">
        <v>3664</v>
      </c>
      <c r="D3668" s="161"/>
      <c r="E3668" s="161"/>
      <c r="F3668" s="161"/>
      <c r="G3668" s="161"/>
      <c r="H3668" s="161"/>
      <c r="I3668" s="161"/>
      <c r="J3668" s="161"/>
      <c r="K3668" s="161"/>
      <c r="L3668" s="161"/>
      <c r="M3668" s="161"/>
      <c r="N3668" s="171"/>
      <c r="O3668" s="171"/>
      <c r="P3668" s="171"/>
      <c r="Q3668" s="171"/>
      <c r="R3668" s="171"/>
      <c r="S3668" s="171"/>
      <c r="T3668" s="208" t="str">
        <f t="shared" si="570"/>
        <v>MISSING</v>
      </c>
      <c r="U3668" s="208" t="str">
        <f t="shared" si="571"/>
        <v>MISSING</v>
      </c>
      <c r="X3668" s="56">
        <f t="shared" si="572"/>
        <v>-99</v>
      </c>
      <c r="Y3668" s="56">
        <f t="shared" si="573"/>
        <v>-99</v>
      </c>
      <c r="Z3668" s="56">
        <f t="shared" si="574"/>
        <v>-99</v>
      </c>
      <c r="AA3668" s="56">
        <f t="shared" si="575"/>
        <v>-99</v>
      </c>
      <c r="AB3668" s="56">
        <f t="shared" si="576"/>
        <v>-99</v>
      </c>
      <c r="AC3668" s="56">
        <f t="shared" si="577"/>
        <v>-99</v>
      </c>
      <c r="AD3668" s="3"/>
      <c r="AE3668" s="82">
        <f>IF(D3668=1, 'adjustment factor'!$D$4, IF(D3668=-9,-999,IF(D3668="",-999,0)))</f>
        <v>-999</v>
      </c>
      <c r="AF3668" s="82">
        <f>IF(F3668=1, 'adjustment factor'!$D$5, IF(F3668=-9,-999,IF(F3668="",-999,0)))</f>
        <v>-999</v>
      </c>
      <c r="AG3668" s="82">
        <f>IF(E3668=1, 'adjustment factor'!$D$6, IF(E3668=-9,-999,IF(E3668="",-999,0)))</f>
        <v>-999</v>
      </c>
      <c r="AH3668" s="82">
        <f>IF(K3668&gt;=45,'adjustment factor'!$D$7,IF(K3668=-9,-1200,IF(K3668="",-1200,0)))</f>
        <v>-1200</v>
      </c>
      <c r="AI3668" s="82">
        <f>IF(L3668=1, 'adjustment factor'!$D$8, IF(L3668=-9,-999,IF(L3668="",-999,0)))</f>
        <v>-999</v>
      </c>
      <c r="AJ3668" s="82">
        <f>IF(AND(M3668&gt;=1,M3668&lt;=4),'adjustment factor'!$D$9,IF(M3668=-9,-999,IF(M3668=98,-999,IF(M3668=99,-999,IF(M3668="",-999,0)))))</f>
        <v>-999</v>
      </c>
      <c r="AK3668" s="82">
        <f>IF(H3668=1, 'adjustment factor'!$D$10, IF(H3668=-9,-999,IF(H3668="",-999,0)))</f>
        <v>-999</v>
      </c>
      <c r="AL3668" s="82">
        <f>IF(G3668=1, 'adjustment factor'!$D$11, IF(G3668=-9,-999,IF(G3668="",-999,0)))</f>
        <v>-999</v>
      </c>
      <c r="AM3668" s="82">
        <f>IF(I3668=1, 'adjustment factor'!$D$12, IF(I3668=-9,-999,IF(I3668="",-999,0)))</f>
        <v>-999</v>
      </c>
      <c r="AN3668" s="82">
        <f>IF(J3668=1, 'adjustment factor'!$D$13, IF(J3668=-9,-999,IF(J3668="",-999,0)))</f>
        <v>-999</v>
      </c>
      <c r="AO3668" s="82" t="str">
        <f t="shared" si="578"/>
        <v>-999</v>
      </c>
      <c r="AP3668" s="82" t="str">
        <f t="shared" si="579"/>
        <v>MISSING</v>
      </c>
    </row>
    <row r="3669" spans="2:42">
      <c r="B3669" s="207"/>
      <c r="C3669" s="35">
        <v>3665</v>
      </c>
      <c r="D3669" s="161"/>
      <c r="E3669" s="161"/>
      <c r="F3669" s="161"/>
      <c r="G3669" s="161"/>
      <c r="H3669" s="161"/>
      <c r="I3669" s="161"/>
      <c r="J3669" s="161"/>
      <c r="K3669" s="161"/>
      <c r="L3669" s="161"/>
      <c r="M3669" s="161"/>
      <c r="N3669" s="171"/>
      <c r="O3669" s="171"/>
      <c r="P3669" s="171"/>
      <c r="Q3669" s="171"/>
      <c r="R3669" s="171"/>
      <c r="S3669" s="171"/>
      <c r="T3669" s="208" t="str">
        <f t="shared" ref="T3669:T3732" si="580">IF(SUM(X3669:AC3669)&gt;-0.01, SUM(X3669:AC3669), "MISSING")</f>
        <v>MISSING</v>
      </c>
      <c r="U3669" s="208" t="str">
        <f t="shared" ref="U3669:U3732" si="581">IF(AP3669="MISSING","MISSING", 3.88+0.604*T3669+0.055*(T3669^2)-AP3669)</f>
        <v>MISSING</v>
      </c>
      <c r="X3669" s="56">
        <f t="shared" ref="X3669:X3732" si="582">IF(N3669&gt;0,((N3669-3)*-1),-99)</f>
        <v>-99</v>
      </c>
      <c r="Y3669" s="56">
        <f t="shared" ref="Y3669:Y3732" si="583">IF(O3669&gt;0,((O3669-3)*-1),-99)</f>
        <v>-99</v>
      </c>
      <c r="Z3669" s="56">
        <f t="shared" ref="Z3669:Z3732" si="584">IF(P3669&gt;0,((P3669-3)*-1),-99)</f>
        <v>-99</v>
      </c>
      <c r="AA3669" s="56">
        <f t="shared" ref="AA3669:AA3732" si="585">IF(Q3669&gt;0,((Q3669-3)*-1),-99)</f>
        <v>-99</v>
      </c>
      <c r="AB3669" s="56">
        <f t="shared" ref="AB3669:AB3732" si="586">IF(R3669&gt;0,((R3669-3)*-1),-99)</f>
        <v>-99</v>
      </c>
      <c r="AC3669" s="56">
        <f t="shared" ref="AC3669:AC3732" si="587">IF(S3669&gt;0,((S3669-3)*-1),-99)</f>
        <v>-99</v>
      </c>
      <c r="AD3669" s="3"/>
      <c r="AE3669" s="82">
        <f>IF(D3669=1, 'adjustment factor'!$D$4, IF(D3669=-9,-999,IF(D3669="",-999,0)))</f>
        <v>-999</v>
      </c>
      <c r="AF3669" s="82">
        <f>IF(F3669=1, 'adjustment factor'!$D$5, IF(F3669=-9,-999,IF(F3669="",-999,0)))</f>
        <v>-999</v>
      </c>
      <c r="AG3669" s="82">
        <f>IF(E3669=1, 'adjustment factor'!$D$6, IF(E3669=-9,-999,IF(E3669="",-999,0)))</f>
        <v>-999</v>
      </c>
      <c r="AH3669" s="82">
        <f>IF(K3669&gt;=45,'adjustment factor'!$D$7,IF(K3669=-9,-1200,IF(K3669="",-1200,0)))</f>
        <v>-1200</v>
      </c>
      <c r="AI3669" s="82">
        <f>IF(L3669=1, 'adjustment factor'!$D$8, IF(L3669=-9,-999,IF(L3669="",-999,0)))</f>
        <v>-999</v>
      </c>
      <c r="AJ3669" s="82">
        <f>IF(AND(M3669&gt;=1,M3669&lt;=4),'adjustment factor'!$D$9,IF(M3669=-9,-999,IF(M3669=98,-999,IF(M3669=99,-999,IF(M3669="",-999,0)))))</f>
        <v>-999</v>
      </c>
      <c r="AK3669" s="82">
        <f>IF(H3669=1, 'adjustment factor'!$D$10, IF(H3669=-9,-999,IF(H3669="",-999,0)))</f>
        <v>-999</v>
      </c>
      <c r="AL3669" s="82">
        <f>IF(G3669=1, 'adjustment factor'!$D$11, IF(G3669=-9,-999,IF(G3669="",-999,0)))</f>
        <v>-999</v>
      </c>
      <c r="AM3669" s="82">
        <f>IF(I3669=1, 'adjustment factor'!$D$12, IF(I3669=-9,-999,IF(I3669="",-999,0)))</f>
        <v>-999</v>
      </c>
      <c r="AN3669" s="82">
        <f>IF(J3669=1, 'adjustment factor'!$D$13, IF(J3669=-9,-999,IF(J3669="",-999,0)))</f>
        <v>-999</v>
      </c>
      <c r="AO3669" s="82" t="str">
        <f t="shared" ref="AO3669:AO3732" si="588">IF(-AE3669-AF3669-AG3669-AH3669+AI3669+AJ3669-AK3669-AL3669-AM3669-AN3669&lt;3, -AE3669-AF3669-AG3669-AH3669+AI3669+AJ3669-AK3669-AL3669-AM3669-AN3669, "-999")</f>
        <v>-999</v>
      </c>
      <c r="AP3669" s="82" t="str">
        <f t="shared" ref="AP3669:AP3732" si="589">IF(AND(SUM(AE3669:AN3669)&gt;-1, (SUM(X3669:AC3669)&gt;-1)), 14.353-AE3669-AF3669-AG3669-AH3669+AI3669+AJ3669-AK3669-AL3669-AM3669-AN3669, "MISSING")</f>
        <v>MISSING</v>
      </c>
    </row>
    <row r="3670" spans="2:42">
      <c r="B3670" s="207"/>
      <c r="C3670" s="35">
        <v>3666</v>
      </c>
      <c r="D3670" s="161"/>
      <c r="E3670" s="161"/>
      <c r="F3670" s="161"/>
      <c r="G3670" s="161"/>
      <c r="H3670" s="161"/>
      <c r="I3670" s="161"/>
      <c r="J3670" s="161"/>
      <c r="K3670" s="161"/>
      <c r="L3670" s="161"/>
      <c r="M3670" s="161"/>
      <c r="N3670" s="171"/>
      <c r="O3670" s="171"/>
      <c r="P3670" s="171"/>
      <c r="Q3670" s="171"/>
      <c r="R3670" s="171"/>
      <c r="S3670" s="171"/>
      <c r="T3670" s="208" t="str">
        <f t="shared" si="580"/>
        <v>MISSING</v>
      </c>
      <c r="U3670" s="208" t="str">
        <f t="shared" si="581"/>
        <v>MISSING</v>
      </c>
      <c r="X3670" s="56">
        <f t="shared" si="582"/>
        <v>-99</v>
      </c>
      <c r="Y3670" s="56">
        <f t="shared" si="583"/>
        <v>-99</v>
      </c>
      <c r="Z3670" s="56">
        <f t="shared" si="584"/>
        <v>-99</v>
      </c>
      <c r="AA3670" s="56">
        <f t="shared" si="585"/>
        <v>-99</v>
      </c>
      <c r="AB3670" s="56">
        <f t="shared" si="586"/>
        <v>-99</v>
      </c>
      <c r="AC3670" s="56">
        <f t="shared" si="587"/>
        <v>-99</v>
      </c>
      <c r="AD3670" s="3"/>
      <c r="AE3670" s="82">
        <f>IF(D3670=1, 'adjustment factor'!$D$4, IF(D3670=-9,-999,IF(D3670="",-999,0)))</f>
        <v>-999</v>
      </c>
      <c r="AF3670" s="82">
        <f>IF(F3670=1, 'adjustment factor'!$D$5, IF(F3670=-9,-999,IF(F3670="",-999,0)))</f>
        <v>-999</v>
      </c>
      <c r="AG3670" s="82">
        <f>IF(E3670=1, 'adjustment factor'!$D$6, IF(E3670=-9,-999,IF(E3670="",-999,0)))</f>
        <v>-999</v>
      </c>
      <c r="AH3670" s="82">
        <f>IF(K3670&gt;=45,'adjustment factor'!$D$7,IF(K3670=-9,-1200,IF(K3670="",-1200,0)))</f>
        <v>-1200</v>
      </c>
      <c r="AI3670" s="82">
        <f>IF(L3670=1, 'adjustment factor'!$D$8, IF(L3670=-9,-999,IF(L3670="",-999,0)))</f>
        <v>-999</v>
      </c>
      <c r="AJ3670" s="82">
        <f>IF(AND(M3670&gt;=1,M3670&lt;=4),'adjustment factor'!$D$9,IF(M3670=-9,-999,IF(M3670=98,-999,IF(M3670=99,-999,IF(M3670="",-999,0)))))</f>
        <v>-999</v>
      </c>
      <c r="AK3670" s="82">
        <f>IF(H3670=1, 'adjustment factor'!$D$10, IF(H3670=-9,-999,IF(H3670="",-999,0)))</f>
        <v>-999</v>
      </c>
      <c r="AL3670" s="82">
        <f>IF(G3670=1, 'adjustment factor'!$D$11, IF(G3670=-9,-999,IF(G3670="",-999,0)))</f>
        <v>-999</v>
      </c>
      <c r="AM3670" s="82">
        <f>IF(I3670=1, 'adjustment factor'!$D$12, IF(I3670=-9,-999,IF(I3670="",-999,0)))</f>
        <v>-999</v>
      </c>
      <c r="AN3670" s="82">
        <f>IF(J3670=1, 'adjustment factor'!$D$13, IF(J3670=-9,-999,IF(J3670="",-999,0)))</f>
        <v>-999</v>
      </c>
      <c r="AO3670" s="82" t="str">
        <f t="shared" si="588"/>
        <v>-999</v>
      </c>
      <c r="AP3670" s="82" t="str">
        <f t="shared" si="589"/>
        <v>MISSING</v>
      </c>
    </row>
    <row r="3671" spans="2:42">
      <c r="B3671" s="207"/>
      <c r="C3671" s="35">
        <v>3667</v>
      </c>
      <c r="D3671" s="161"/>
      <c r="E3671" s="161"/>
      <c r="F3671" s="161"/>
      <c r="G3671" s="161"/>
      <c r="H3671" s="161"/>
      <c r="I3671" s="161"/>
      <c r="J3671" s="161"/>
      <c r="K3671" s="161"/>
      <c r="L3671" s="161"/>
      <c r="M3671" s="161"/>
      <c r="N3671" s="171"/>
      <c r="O3671" s="171"/>
      <c r="P3671" s="171"/>
      <c r="Q3671" s="171"/>
      <c r="R3671" s="171"/>
      <c r="S3671" s="171"/>
      <c r="T3671" s="208" t="str">
        <f t="shared" si="580"/>
        <v>MISSING</v>
      </c>
      <c r="U3671" s="208" t="str">
        <f t="shared" si="581"/>
        <v>MISSING</v>
      </c>
      <c r="X3671" s="56">
        <f t="shared" si="582"/>
        <v>-99</v>
      </c>
      <c r="Y3671" s="56">
        <f t="shared" si="583"/>
        <v>-99</v>
      </c>
      <c r="Z3671" s="56">
        <f t="shared" si="584"/>
        <v>-99</v>
      </c>
      <c r="AA3671" s="56">
        <f t="shared" si="585"/>
        <v>-99</v>
      </c>
      <c r="AB3671" s="56">
        <f t="shared" si="586"/>
        <v>-99</v>
      </c>
      <c r="AC3671" s="56">
        <f t="shared" si="587"/>
        <v>-99</v>
      </c>
      <c r="AD3671" s="3"/>
      <c r="AE3671" s="82">
        <f>IF(D3671=1, 'adjustment factor'!$D$4, IF(D3671=-9,-999,IF(D3671="",-999,0)))</f>
        <v>-999</v>
      </c>
      <c r="AF3671" s="82">
        <f>IF(F3671=1, 'adjustment factor'!$D$5, IF(F3671=-9,-999,IF(F3671="",-999,0)))</f>
        <v>-999</v>
      </c>
      <c r="AG3671" s="82">
        <f>IF(E3671=1, 'adjustment factor'!$D$6, IF(E3671=-9,-999,IF(E3671="",-999,0)))</f>
        <v>-999</v>
      </c>
      <c r="AH3671" s="82">
        <f>IF(K3671&gt;=45,'adjustment factor'!$D$7,IF(K3671=-9,-1200,IF(K3671="",-1200,0)))</f>
        <v>-1200</v>
      </c>
      <c r="AI3671" s="82">
        <f>IF(L3671=1, 'adjustment factor'!$D$8, IF(L3671=-9,-999,IF(L3671="",-999,0)))</f>
        <v>-999</v>
      </c>
      <c r="AJ3671" s="82">
        <f>IF(AND(M3671&gt;=1,M3671&lt;=4),'adjustment factor'!$D$9,IF(M3671=-9,-999,IF(M3671=98,-999,IF(M3671=99,-999,IF(M3671="",-999,0)))))</f>
        <v>-999</v>
      </c>
      <c r="AK3671" s="82">
        <f>IF(H3671=1, 'adjustment factor'!$D$10, IF(H3671=-9,-999,IF(H3671="",-999,0)))</f>
        <v>-999</v>
      </c>
      <c r="AL3671" s="82">
        <f>IF(G3671=1, 'adjustment factor'!$D$11, IF(G3671=-9,-999,IF(G3671="",-999,0)))</f>
        <v>-999</v>
      </c>
      <c r="AM3671" s="82">
        <f>IF(I3671=1, 'adjustment factor'!$D$12, IF(I3671=-9,-999,IF(I3671="",-999,0)))</f>
        <v>-999</v>
      </c>
      <c r="AN3671" s="82">
        <f>IF(J3671=1, 'adjustment factor'!$D$13, IF(J3671=-9,-999,IF(J3671="",-999,0)))</f>
        <v>-999</v>
      </c>
      <c r="AO3671" s="82" t="str">
        <f t="shared" si="588"/>
        <v>-999</v>
      </c>
      <c r="AP3671" s="82" t="str">
        <f t="shared" si="589"/>
        <v>MISSING</v>
      </c>
    </row>
    <row r="3672" spans="2:42">
      <c r="B3672" s="207"/>
      <c r="C3672" s="35">
        <v>3668</v>
      </c>
      <c r="D3672" s="161"/>
      <c r="E3672" s="161"/>
      <c r="F3672" s="161"/>
      <c r="G3672" s="161"/>
      <c r="H3672" s="161"/>
      <c r="I3672" s="161"/>
      <c r="J3672" s="161"/>
      <c r="K3672" s="161"/>
      <c r="L3672" s="161"/>
      <c r="M3672" s="161"/>
      <c r="N3672" s="171"/>
      <c r="O3672" s="171"/>
      <c r="P3672" s="171"/>
      <c r="Q3672" s="171"/>
      <c r="R3672" s="171"/>
      <c r="S3672" s="171"/>
      <c r="T3672" s="208" t="str">
        <f t="shared" si="580"/>
        <v>MISSING</v>
      </c>
      <c r="U3672" s="208" t="str">
        <f t="shared" si="581"/>
        <v>MISSING</v>
      </c>
      <c r="X3672" s="56">
        <f t="shared" si="582"/>
        <v>-99</v>
      </c>
      <c r="Y3672" s="56">
        <f t="shared" si="583"/>
        <v>-99</v>
      </c>
      <c r="Z3672" s="56">
        <f t="shared" si="584"/>
        <v>-99</v>
      </c>
      <c r="AA3672" s="56">
        <f t="shared" si="585"/>
        <v>-99</v>
      </c>
      <c r="AB3672" s="56">
        <f t="shared" si="586"/>
        <v>-99</v>
      </c>
      <c r="AC3672" s="56">
        <f t="shared" si="587"/>
        <v>-99</v>
      </c>
      <c r="AD3672" s="3"/>
      <c r="AE3672" s="82">
        <f>IF(D3672=1, 'adjustment factor'!$D$4, IF(D3672=-9,-999,IF(D3672="",-999,0)))</f>
        <v>-999</v>
      </c>
      <c r="AF3672" s="82">
        <f>IF(F3672=1, 'adjustment factor'!$D$5, IF(F3672=-9,-999,IF(F3672="",-999,0)))</f>
        <v>-999</v>
      </c>
      <c r="AG3672" s="82">
        <f>IF(E3672=1, 'adjustment factor'!$D$6, IF(E3672=-9,-999,IF(E3672="",-999,0)))</f>
        <v>-999</v>
      </c>
      <c r="AH3672" s="82">
        <f>IF(K3672&gt;=45,'adjustment factor'!$D$7,IF(K3672=-9,-1200,IF(K3672="",-1200,0)))</f>
        <v>-1200</v>
      </c>
      <c r="AI3672" s="82">
        <f>IF(L3672=1, 'adjustment factor'!$D$8, IF(L3672=-9,-999,IF(L3672="",-999,0)))</f>
        <v>-999</v>
      </c>
      <c r="AJ3672" s="82">
        <f>IF(AND(M3672&gt;=1,M3672&lt;=4),'adjustment factor'!$D$9,IF(M3672=-9,-999,IF(M3672=98,-999,IF(M3672=99,-999,IF(M3672="",-999,0)))))</f>
        <v>-999</v>
      </c>
      <c r="AK3672" s="82">
        <f>IF(H3672=1, 'adjustment factor'!$D$10, IF(H3672=-9,-999,IF(H3672="",-999,0)))</f>
        <v>-999</v>
      </c>
      <c r="AL3672" s="82">
        <f>IF(G3672=1, 'adjustment factor'!$D$11, IF(G3672=-9,-999,IF(G3672="",-999,0)))</f>
        <v>-999</v>
      </c>
      <c r="AM3672" s="82">
        <f>IF(I3672=1, 'adjustment factor'!$D$12, IF(I3672=-9,-999,IF(I3672="",-999,0)))</f>
        <v>-999</v>
      </c>
      <c r="AN3672" s="82">
        <f>IF(J3672=1, 'adjustment factor'!$D$13, IF(J3672=-9,-999,IF(J3672="",-999,0)))</f>
        <v>-999</v>
      </c>
      <c r="AO3672" s="82" t="str">
        <f t="shared" si="588"/>
        <v>-999</v>
      </c>
      <c r="AP3672" s="82" t="str">
        <f t="shared" si="589"/>
        <v>MISSING</v>
      </c>
    </row>
    <row r="3673" spans="2:42">
      <c r="B3673" s="207"/>
      <c r="C3673" s="35">
        <v>3669</v>
      </c>
      <c r="D3673" s="161"/>
      <c r="E3673" s="161"/>
      <c r="F3673" s="161"/>
      <c r="G3673" s="161"/>
      <c r="H3673" s="161"/>
      <c r="I3673" s="161"/>
      <c r="J3673" s="161"/>
      <c r="K3673" s="161"/>
      <c r="L3673" s="161"/>
      <c r="M3673" s="161"/>
      <c r="N3673" s="171"/>
      <c r="O3673" s="171"/>
      <c r="P3673" s="171"/>
      <c r="Q3673" s="171"/>
      <c r="R3673" s="171"/>
      <c r="S3673" s="171"/>
      <c r="T3673" s="208" t="str">
        <f t="shared" si="580"/>
        <v>MISSING</v>
      </c>
      <c r="U3673" s="208" t="str">
        <f t="shared" si="581"/>
        <v>MISSING</v>
      </c>
      <c r="X3673" s="56">
        <f t="shared" si="582"/>
        <v>-99</v>
      </c>
      <c r="Y3673" s="56">
        <f t="shared" si="583"/>
        <v>-99</v>
      </c>
      <c r="Z3673" s="56">
        <f t="shared" si="584"/>
        <v>-99</v>
      </c>
      <c r="AA3673" s="56">
        <f t="shared" si="585"/>
        <v>-99</v>
      </c>
      <c r="AB3673" s="56">
        <f t="shared" si="586"/>
        <v>-99</v>
      </c>
      <c r="AC3673" s="56">
        <f t="shared" si="587"/>
        <v>-99</v>
      </c>
      <c r="AD3673" s="3"/>
      <c r="AE3673" s="82">
        <f>IF(D3673=1, 'adjustment factor'!$D$4, IF(D3673=-9,-999,IF(D3673="",-999,0)))</f>
        <v>-999</v>
      </c>
      <c r="AF3673" s="82">
        <f>IF(F3673=1, 'adjustment factor'!$D$5, IF(F3673=-9,-999,IF(F3673="",-999,0)))</f>
        <v>-999</v>
      </c>
      <c r="AG3673" s="82">
        <f>IF(E3673=1, 'adjustment factor'!$D$6, IF(E3673=-9,-999,IF(E3673="",-999,0)))</f>
        <v>-999</v>
      </c>
      <c r="AH3673" s="82">
        <f>IF(K3673&gt;=45,'adjustment factor'!$D$7,IF(K3673=-9,-1200,IF(K3673="",-1200,0)))</f>
        <v>-1200</v>
      </c>
      <c r="AI3673" s="82">
        <f>IF(L3673=1, 'adjustment factor'!$D$8, IF(L3673=-9,-999,IF(L3673="",-999,0)))</f>
        <v>-999</v>
      </c>
      <c r="AJ3673" s="82">
        <f>IF(AND(M3673&gt;=1,M3673&lt;=4),'adjustment factor'!$D$9,IF(M3673=-9,-999,IF(M3673=98,-999,IF(M3673=99,-999,IF(M3673="",-999,0)))))</f>
        <v>-999</v>
      </c>
      <c r="AK3673" s="82">
        <f>IF(H3673=1, 'adjustment factor'!$D$10, IF(H3673=-9,-999,IF(H3673="",-999,0)))</f>
        <v>-999</v>
      </c>
      <c r="AL3673" s="82">
        <f>IF(G3673=1, 'adjustment factor'!$D$11, IF(G3673=-9,-999,IF(G3673="",-999,0)))</f>
        <v>-999</v>
      </c>
      <c r="AM3673" s="82">
        <f>IF(I3673=1, 'adjustment factor'!$D$12, IF(I3673=-9,-999,IF(I3673="",-999,0)))</f>
        <v>-999</v>
      </c>
      <c r="AN3673" s="82">
        <f>IF(J3673=1, 'adjustment factor'!$D$13, IF(J3673=-9,-999,IF(J3673="",-999,0)))</f>
        <v>-999</v>
      </c>
      <c r="AO3673" s="82" t="str">
        <f t="shared" si="588"/>
        <v>-999</v>
      </c>
      <c r="AP3673" s="82" t="str">
        <f t="shared" si="589"/>
        <v>MISSING</v>
      </c>
    </row>
    <row r="3674" spans="2:42">
      <c r="B3674" s="207"/>
      <c r="C3674" s="35">
        <v>3670</v>
      </c>
      <c r="D3674" s="161"/>
      <c r="E3674" s="161"/>
      <c r="F3674" s="161"/>
      <c r="G3674" s="161"/>
      <c r="H3674" s="161"/>
      <c r="I3674" s="161"/>
      <c r="J3674" s="161"/>
      <c r="K3674" s="161"/>
      <c r="L3674" s="161"/>
      <c r="M3674" s="161"/>
      <c r="N3674" s="171"/>
      <c r="O3674" s="171"/>
      <c r="P3674" s="171"/>
      <c r="Q3674" s="171"/>
      <c r="R3674" s="171"/>
      <c r="S3674" s="171"/>
      <c r="T3674" s="208" t="str">
        <f t="shared" si="580"/>
        <v>MISSING</v>
      </c>
      <c r="U3674" s="208" t="str">
        <f t="shared" si="581"/>
        <v>MISSING</v>
      </c>
      <c r="X3674" s="56">
        <f t="shared" si="582"/>
        <v>-99</v>
      </c>
      <c r="Y3674" s="56">
        <f t="shared" si="583"/>
        <v>-99</v>
      </c>
      <c r="Z3674" s="56">
        <f t="shared" si="584"/>
        <v>-99</v>
      </c>
      <c r="AA3674" s="56">
        <f t="shared" si="585"/>
        <v>-99</v>
      </c>
      <c r="AB3674" s="56">
        <f t="shared" si="586"/>
        <v>-99</v>
      </c>
      <c r="AC3674" s="56">
        <f t="shared" si="587"/>
        <v>-99</v>
      </c>
      <c r="AD3674" s="3"/>
      <c r="AE3674" s="82">
        <f>IF(D3674=1, 'adjustment factor'!$D$4, IF(D3674=-9,-999,IF(D3674="",-999,0)))</f>
        <v>-999</v>
      </c>
      <c r="AF3674" s="82">
        <f>IF(F3674=1, 'adjustment factor'!$D$5, IF(F3674=-9,-999,IF(F3674="",-999,0)))</f>
        <v>-999</v>
      </c>
      <c r="AG3674" s="82">
        <f>IF(E3674=1, 'adjustment factor'!$D$6, IF(E3674=-9,-999,IF(E3674="",-999,0)))</f>
        <v>-999</v>
      </c>
      <c r="AH3674" s="82">
        <f>IF(K3674&gt;=45,'adjustment factor'!$D$7,IF(K3674=-9,-1200,IF(K3674="",-1200,0)))</f>
        <v>-1200</v>
      </c>
      <c r="AI3674" s="82">
        <f>IF(L3674=1, 'adjustment factor'!$D$8, IF(L3674=-9,-999,IF(L3674="",-999,0)))</f>
        <v>-999</v>
      </c>
      <c r="AJ3674" s="82">
        <f>IF(AND(M3674&gt;=1,M3674&lt;=4),'adjustment factor'!$D$9,IF(M3674=-9,-999,IF(M3674=98,-999,IF(M3674=99,-999,IF(M3674="",-999,0)))))</f>
        <v>-999</v>
      </c>
      <c r="AK3674" s="82">
        <f>IF(H3674=1, 'adjustment factor'!$D$10, IF(H3674=-9,-999,IF(H3674="",-999,0)))</f>
        <v>-999</v>
      </c>
      <c r="AL3674" s="82">
        <f>IF(G3674=1, 'adjustment factor'!$D$11, IF(G3674=-9,-999,IF(G3674="",-999,0)))</f>
        <v>-999</v>
      </c>
      <c r="AM3674" s="82">
        <f>IF(I3674=1, 'adjustment factor'!$D$12, IF(I3674=-9,-999,IF(I3674="",-999,0)))</f>
        <v>-999</v>
      </c>
      <c r="AN3674" s="82">
        <f>IF(J3674=1, 'adjustment factor'!$D$13, IF(J3674=-9,-999,IF(J3674="",-999,0)))</f>
        <v>-999</v>
      </c>
      <c r="AO3674" s="82" t="str">
        <f t="shared" si="588"/>
        <v>-999</v>
      </c>
      <c r="AP3674" s="82" t="str">
        <f t="shared" si="589"/>
        <v>MISSING</v>
      </c>
    </row>
    <row r="3675" spans="2:42">
      <c r="B3675" s="207"/>
      <c r="C3675" s="35">
        <v>3671</v>
      </c>
      <c r="D3675" s="161"/>
      <c r="E3675" s="161"/>
      <c r="F3675" s="161"/>
      <c r="G3675" s="161"/>
      <c r="H3675" s="161"/>
      <c r="I3675" s="161"/>
      <c r="J3675" s="161"/>
      <c r="K3675" s="161"/>
      <c r="L3675" s="161"/>
      <c r="M3675" s="161"/>
      <c r="N3675" s="171"/>
      <c r="O3675" s="171"/>
      <c r="P3675" s="171"/>
      <c r="Q3675" s="171"/>
      <c r="R3675" s="171"/>
      <c r="S3675" s="171"/>
      <c r="T3675" s="208" t="str">
        <f t="shared" si="580"/>
        <v>MISSING</v>
      </c>
      <c r="U3675" s="208" t="str">
        <f t="shared" si="581"/>
        <v>MISSING</v>
      </c>
      <c r="X3675" s="56">
        <f t="shared" si="582"/>
        <v>-99</v>
      </c>
      <c r="Y3675" s="56">
        <f t="shared" si="583"/>
        <v>-99</v>
      </c>
      <c r="Z3675" s="56">
        <f t="shared" si="584"/>
        <v>-99</v>
      </c>
      <c r="AA3675" s="56">
        <f t="shared" si="585"/>
        <v>-99</v>
      </c>
      <c r="AB3675" s="56">
        <f t="shared" si="586"/>
        <v>-99</v>
      </c>
      <c r="AC3675" s="56">
        <f t="shared" si="587"/>
        <v>-99</v>
      </c>
      <c r="AD3675" s="3"/>
      <c r="AE3675" s="82">
        <f>IF(D3675=1, 'adjustment factor'!$D$4, IF(D3675=-9,-999,IF(D3675="",-999,0)))</f>
        <v>-999</v>
      </c>
      <c r="AF3675" s="82">
        <f>IF(F3675=1, 'adjustment factor'!$D$5, IF(F3675=-9,-999,IF(F3675="",-999,0)))</f>
        <v>-999</v>
      </c>
      <c r="AG3675" s="82">
        <f>IF(E3675=1, 'adjustment factor'!$D$6, IF(E3675=-9,-999,IF(E3675="",-999,0)))</f>
        <v>-999</v>
      </c>
      <c r="AH3675" s="82">
        <f>IF(K3675&gt;=45,'adjustment factor'!$D$7,IF(K3675=-9,-1200,IF(K3675="",-1200,0)))</f>
        <v>-1200</v>
      </c>
      <c r="AI3675" s="82">
        <f>IF(L3675=1, 'adjustment factor'!$D$8, IF(L3675=-9,-999,IF(L3675="",-999,0)))</f>
        <v>-999</v>
      </c>
      <c r="AJ3675" s="82">
        <f>IF(AND(M3675&gt;=1,M3675&lt;=4),'adjustment factor'!$D$9,IF(M3675=-9,-999,IF(M3675=98,-999,IF(M3675=99,-999,IF(M3675="",-999,0)))))</f>
        <v>-999</v>
      </c>
      <c r="AK3675" s="82">
        <f>IF(H3675=1, 'adjustment factor'!$D$10, IF(H3675=-9,-999,IF(H3675="",-999,0)))</f>
        <v>-999</v>
      </c>
      <c r="AL3675" s="82">
        <f>IF(G3675=1, 'adjustment factor'!$D$11, IF(G3675=-9,-999,IF(G3675="",-999,0)))</f>
        <v>-999</v>
      </c>
      <c r="AM3675" s="82">
        <f>IF(I3675=1, 'adjustment factor'!$D$12, IF(I3675=-9,-999,IF(I3675="",-999,0)))</f>
        <v>-999</v>
      </c>
      <c r="AN3675" s="82">
        <f>IF(J3675=1, 'adjustment factor'!$D$13, IF(J3675=-9,-999,IF(J3675="",-999,0)))</f>
        <v>-999</v>
      </c>
      <c r="AO3675" s="82" t="str">
        <f t="shared" si="588"/>
        <v>-999</v>
      </c>
      <c r="AP3675" s="82" t="str">
        <f t="shared" si="589"/>
        <v>MISSING</v>
      </c>
    </row>
    <row r="3676" spans="2:42">
      <c r="B3676" s="207"/>
      <c r="C3676" s="35">
        <v>3672</v>
      </c>
      <c r="D3676" s="161"/>
      <c r="E3676" s="161"/>
      <c r="F3676" s="161"/>
      <c r="G3676" s="161"/>
      <c r="H3676" s="161"/>
      <c r="I3676" s="161"/>
      <c r="J3676" s="161"/>
      <c r="K3676" s="161"/>
      <c r="L3676" s="161"/>
      <c r="M3676" s="161"/>
      <c r="N3676" s="171"/>
      <c r="O3676" s="171"/>
      <c r="P3676" s="171"/>
      <c r="Q3676" s="171"/>
      <c r="R3676" s="171"/>
      <c r="S3676" s="171"/>
      <c r="T3676" s="208" t="str">
        <f t="shared" si="580"/>
        <v>MISSING</v>
      </c>
      <c r="U3676" s="208" t="str">
        <f t="shared" si="581"/>
        <v>MISSING</v>
      </c>
      <c r="X3676" s="56">
        <f t="shared" si="582"/>
        <v>-99</v>
      </c>
      <c r="Y3676" s="56">
        <f t="shared" si="583"/>
        <v>-99</v>
      </c>
      <c r="Z3676" s="56">
        <f t="shared" si="584"/>
        <v>-99</v>
      </c>
      <c r="AA3676" s="56">
        <f t="shared" si="585"/>
        <v>-99</v>
      </c>
      <c r="AB3676" s="56">
        <f t="shared" si="586"/>
        <v>-99</v>
      </c>
      <c r="AC3676" s="56">
        <f t="shared" si="587"/>
        <v>-99</v>
      </c>
      <c r="AD3676" s="3"/>
      <c r="AE3676" s="82">
        <f>IF(D3676=1, 'adjustment factor'!$D$4, IF(D3676=-9,-999,IF(D3676="",-999,0)))</f>
        <v>-999</v>
      </c>
      <c r="AF3676" s="82">
        <f>IF(F3676=1, 'adjustment factor'!$D$5, IF(F3676=-9,-999,IF(F3676="",-999,0)))</f>
        <v>-999</v>
      </c>
      <c r="AG3676" s="82">
        <f>IF(E3676=1, 'adjustment factor'!$D$6, IF(E3676=-9,-999,IF(E3676="",-999,0)))</f>
        <v>-999</v>
      </c>
      <c r="AH3676" s="82">
        <f>IF(K3676&gt;=45,'adjustment factor'!$D$7,IF(K3676=-9,-1200,IF(K3676="",-1200,0)))</f>
        <v>-1200</v>
      </c>
      <c r="AI3676" s="82">
        <f>IF(L3676=1, 'adjustment factor'!$D$8, IF(L3676=-9,-999,IF(L3676="",-999,0)))</f>
        <v>-999</v>
      </c>
      <c r="AJ3676" s="82">
        <f>IF(AND(M3676&gt;=1,M3676&lt;=4),'adjustment factor'!$D$9,IF(M3676=-9,-999,IF(M3676=98,-999,IF(M3676=99,-999,IF(M3676="",-999,0)))))</f>
        <v>-999</v>
      </c>
      <c r="AK3676" s="82">
        <f>IF(H3676=1, 'adjustment factor'!$D$10, IF(H3676=-9,-999,IF(H3676="",-999,0)))</f>
        <v>-999</v>
      </c>
      <c r="AL3676" s="82">
        <f>IF(G3676=1, 'adjustment factor'!$D$11, IF(G3676=-9,-999,IF(G3676="",-999,0)))</f>
        <v>-999</v>
      </c>
      <c r="AM3676" s="82">
        <f>IF(I3676=1, 'adjustment factor'!$D$12, IF(I3676=-9,-999,IF(I3676="",-999,0)))</f>
        <v>-999</v>
      </c>
      <c r="AN3676" s="82">
        <f>IF(J3676=1, 'adjustment factor'!$D$13, IF(J3676=-9,-999,IF(J3676="",-999,0)))</f>
        <v>-999</v>
      </c>
      <c r="AO3676" s="82" t="str">
        <f t="shared" si="588"/>
        <v>-999</v>
      </c>
      <c r="AP3676" s="82" t="str">
        <f t="shared" si="589"/>
        <v>MISSING</v>
      </c>
    </row>
    <row r="3677" spans="2:42">
      <c r="B3677" s="207"/>
      <c r="C3677" s="35">
        <v>3673</v>
      </c>
      <c r="D3677" s="161"/>
      <c r="E3677" s="161"/>
      <c r="F3677" s="161"/>
      <c r="G3677" s="161"/>
      <c r="H3677" s="161"/>
      <c r="I3677" s="161"/>
      <c r="J3677" s="161"/>
      <c r="K3677" s="161"/>
      <c r="L3677" s="161"/>
      <c r="M3677" s="161"/>
      <c r="N3677" s="171"/>
      <c r="O3677" s="171"/>
      <c r="P3677" s="171"/>
      <c r="Q3677" s="171"/>
      <c r="R3677" s="171"/>
      <c r="S3677" s="171"/>
      <c r="T3677" s="208" t="str">
        <f t="shared" si="580"/>
        <v>MISSING</v>
      </c>
      <c r="U3677" s="208" t="str">
        <f t="shared" si="581"/>
        <v>MISSING</v>
      </c>
      <c r="X3677" s="56">
        <f t="shared" si="582"/>
        <v>-99</v>
      </c>
      <c r="Y3677" s="56">
        <f t="shared" si="583"/>
        <v>-99</v>
      </c>
      <c r="Z3677" s="56">
        <f t="shared" si="584"/>
        <v>-99</v>
      </c>
      <c r="AA3677" s="56">
        <f t="shared" si="585"/>
        <v>-99</v>
      </c>
      <c r="AB3677" s="56">
        <f t="shared" si="586"/>
        <v>-99</v>
      </c>
      <c r="AC3677" s="56">
        <f t="shared" si="587"/>
        <v>-99</v>
      </c>
      <c r="AD3677" s="3"/>
      <c r="AE3677" s="82">
        <f>IF(D3677=1, 'adjustment factor'!$D$4, IF(D3677=-9,-999,IF(D3677="",-999,0)))</f>
        <v>-999</v>
      </c>
      <c r="AF3677" s="82">
        <f>IF(F3677=1, 'adjustment factor'!$D$5, IF(F3677=-9,-999,IF(F3677="",-999,0)))</f>
        <v>-999</v>
      </c>
      <c r="AG3677" s="82">
        <f>IF(E3677=1, 'adjustment factor'!$D$6, IF(E3677=-9,-999,IF(E3677="",-999,0)))</f>
        <v>-999</v>
      </c>
      <c r="AH3677" s="82">
        <f>IF(K3677&gt;=45,'adjustment factor'!$D$7,IF(K3677=-9,-1200,IF(K3677="",-1200,0)))</f>
        <v>-1200</v>
      </c>
      <c r="AI3677" s="82">
        <f>IF(L3677=1, 'adjustment factor'!$D$8, IF(L3677=-9,-999,IF(L3677="",-999,0)))</f>
        <v>-999</v>
      </c>
      <c r="AJ3677" s="82">
        <f>IF(AND(M3677&gt;=1,M3677&lt;=4),'adjustment factor'!$D$9,IF(M3677=-9,-999,IF(M3677=98,-999,IF(M3677=99,-999,IF(M3677="",-999,0)))))</f>
        <v>-999</v>
      </c>
      <c r="AK3677" s="82">
        <f>IF(H3677=1, 'adjustment factor'!$D$10, IF(H3677=-9,-999,IF(H3677="",-999,0)))</f>
        <v>-999</v>
      </c>
      <c r="AL3677" s="82">
        <f>IF(G3677=1, 'adjustment factor'!$D$11, IF(G3677=-9,-999,IF(G3677="",-999,0)))</f>
        <v>-999</v>
      </c>
      <c r="AM3677" s="82">
        <f>IF(I3677=1, 'adjustment factor'!$D$12, IF(I3677=-9,-999,IF(I3677="",-999,0)))</f>
        <v>-999</v>
      </c>
      <c r="AN3677" s="82">
        <f>IF(J3677=1, 'adjustment factor'!$D$13, IF(J3677=-9,-999,IF(J3677="",-999,0)))</f>
        <v>-999</v>
      </c>
      <c r="AO3677" s="82" t="str">
        <f t="shared" si="588"/>
        <v>-999</v>
      </c>
      <c r="AP3677" s="82" t="str">
        <f t="shared" si="589"/>
        <v>MISSING</v>
      </c>
    </row>
    <row r="3678" spans="2:42">
      <c r="B3678" s="207"/>
      <c r="C3678" s="35">
        <v>3674</v>
      </c>
      <c r="D3678" s="161"/>
      <c r="E3678" s="161"/>
      <c r="F3678" s="161"/>
      <c r="G3678" s="161"/>
      <c r="H3678" s="161"/>
      <c r="I3678" s="161"/>
      <c r="J3678" s="161"/>
      <c r="K3678" s="161"/>
      <c r="L3678" s="161"/>
      <c r="M3678" s="161"/>
      <c r="N3678" s="171"/>
      <c r="O3678" s="171"/>
      <c r="P3678" s="171"/>
      <c r="Q3678" s="171"/>
      <c r="R3678" s="171"/>
      <c r="S3678" s="171"/>
      <c r="T3678" s="208" t="str">
        <f t="shared" si="580"/>
        <v>MISSING</v>
      </c>
      <c r="U3678" s="208" t="str">
        <f t="shared" si="581"/>
        <v>MISSING</v>
      </c>
      <c r="X3678" s="56">
        <f t="shared" si="582"/>
        <v>-99</v>
      </c>
      <c r="Y3678" s="56">
        <f t="shared" si="583"/>
        <v>-99</v>
      </c>
      <c r="Z3678" s="56">
        <f t="shared" si="584"/>
        <v>-99</v>
      </c>
      <c r="AA3678" s="56">
        <f t="shared" si="585"/>
        <v>-99</v>
      </c>
      <c r="AB3678" s="56">
        <f t="shared" si="586"/>
        <v>-99</v>
      </c>
      <c r="AC3678" s="56">
        <f t="shared" si="587"/>
        <v>-99</v>
      </c>
      <c r="AD3678" s="3"/>
      <c r="AE3678" s="82">
        <f>IF(D3678=1, 'adjustment factor'!$D$4, IF(D3678=-9,-999,IF(D3678="",-999,0)))</f>
        <v>-999</v>
      </c>
      <c r="AF3678" s="82">
        <f>IF(F3678=1, 'adjustment factor'!$D$5, IF(F3678=-9,-999,IF(F3678="",-999,0)))</f>
        <v>-999</v>
      </c>
      <c r="AG3678" s="82">
        <f>IF(E3678=1, 'adjustment factor'!$D$6, IF(E3678=-9,-999,IF(E3678="",-999,0)))</f>
        <v>-999</v>
      </c>
      <c r="AH3678" s="82">
        <f>IF(K3678&gt;=45,'adjustment factor'!$D$7,IF(K3678=-9,-1200,IF(K3678="",-1200,0)))</f>
        <v>-1200</v>
      </c>
      <c r="AI3678" s="82">
        <f>IF(L3678=1, 'adjustment factor'!$D$8, IF(L3678=-9,-999,IF(L3678="",-999,0)))</f>
        <v>-999</v>
      </c>
      <c r="AJ3678" s="82">
        <f>IF(AND(M3678&gt;=1,M3678&lt;=4),'adjustment factor'!$D$9,IF(M3678=-9,-999,IF(M3678=98,-999,IF(M3678=99,-999,IF(M3678="",-999,0)))))</f>
        <v>-999</v>
      </c>
      <c r="AK3678" s="82">
        <f>IF(H3678=1, 'adjustment factor'!$D$10, IF(H3678=-9,-999,IF(H3678="",-999,0)))</f>
        <v>-999</v>
      </c>
      <c r="AL3678" s="82">
        <f>IF(G3678=1, 'adjustment factor'!$D$11, IF(G3678=-9,-999,IF(G3678="",-999,0)))</f>
        <v>-999</v>
      </c>
      <c r="AM3678" s="82">
        <f>IF(I3678=1, 'adjustment factor'!$D$12, IF(I3678=-9,-999,IF(I3678="",-999,0)))</f>
        <v>-999</v>
      </c>
      <c r="AN3678" s="82">
        <f>IF(J3678=1, 'adjustment factor'!$D$13, IF(J3678=-9,-999,IF(J3678="",-999,0)))</f>
        <v>-999</v>
      </c>
      <c r="AO3678" s="82" t="str">
        <f t="shared" si="588"/>
        <v>-999</v>
      </c>
      <c r="AP3678" s="82" t="str">
        <f t="shared" si="589"/>
        <v>MISSING</v>
      </c>
    </row>
    <row r="3679" spans="2:42">
      <c r="B3679" s="207"/>
      <c r="C3679" s="35">
        <v>3675</v>
      </c>
      <c r="D3679" s="161"/>
      <c r="E3679" s="161"/>
      <c r="F3679" s="161"/>
      <c r="G3679" s="161"/>
      <c r="H3679" s="161"/>
      <c r="I3679" s="161"/>
      <c r="J3679" s="161"/>
      <c r="K3679" s="161"/>
      <c r="L3679" s="161"/>
      <c r="M3679" s="161"/>
      <c r="N3679" s="171"/>
      <c r="O3679" s="171"/>
      <c r="P3679" s="171"/>
      <c r="Q3679" s="171"/>
      <c r="R3679" s="171"/>
      <c r="S3679" s="171"/>
      <c r="T3679" s="208" t="str">
        <f t="shared" si="580"/>
        <v>MISSING</v>
      </c>
      <c r="U3679" s="208" t="str">
        <f t="shared" si="581"/>
        <v>MISSING</v>
      </c>
      <c r="X3679" s="56">
        <f t="shared" si="582"/>
        <v>-99</v>
      </c>
      <c r="Y3679" s="56">
        <f t="shared" si="583"/>
        <v>-99</v>
      </c>
      <c r="Z3679" s="56">
        <f t="shared" si="584"/>
        <v>-99</v>
      </c>
      <c r="AA3679" s="56">
        <f t="shared" si="585"/>
        <v>-99</v>
      </c>
      <c r="AB3679" s="56">
        <f t="shared" si="586"/>
        <v>-99</v>
      </c>
      <c r="AC3679" s="56">
        <f t="shared" si="587"/>
        <v>-99</v>
      </c>
      <c r="AD3679" s="3"/>
      <c r="AE3679" s="82">
        <f>IF(D3679=1, 'adjustment factor'!$D$4, IF(D3679=-9,-999,IF(D3679="",-999,0)))</f>
        <v>-999</v>
      </c>
      <c r="AF3679" s="82">
        <f>IF(F3679=1, 'adjustment factor'!$D$5, IF(F3679=-9,-999,IF(F3679="",-999,0)))</f>
        <v>-999</v>
      </c>
      <c r="AG3679" s="82">
        <f>IF(E3679=1, 'adjustment factor'!$D$6, IF(E3679=-9,-999,IF(E3679="",-999,0)))</f>
        <v>-999</v>
      </c>
      <c r="AH3679" s="82">
        <f>IF(K3679&gt;=45,'adjustment factor'!$D$7,IF(K3679=-9,-1200,IF(K3679="",-1200,0)))</f>
        <v>-1200</v>
      </c>
      <c r="AI3679" s="82">
        <f>IF(L3679=1, 'adjustment factor'!$D$8, IF(L3679=-9,-999,IF(L3679="",-999,0)))</f>
        <v>-999</v>
      </c>
      <c r="AJ3679" s="82">
        <f>IF(AND(M3679&gt;=1,M3679&lt;=4),'adjustment factor'!$D$9,IF(M3679=-9,-999,IF(M3679=98,-999,IF(M3679=99,-999,IF(M3679="",-999,0)))))</f>
        <v>-999</v>
      </c>
      <c r="AK3679" s="82">
        <f>IF(H3679=1, 'adjustment factor'!$D$10, IF(H3679=-9,-999,IF(H3679="",-999,0)))</f>
        <v>-999</v>
      </c>
      <c r="AL3679" s="82">
        <f>IF(G3679=1, 'adjustment factor'!$D$11, IF(G3679=-9,-999,IF(G3679="",-999,0)))</f>
        <v>-999</v>
      </c>
      <c r="AM3679" s="82">
        <f>IF(I3679=1, 'adjustment factor'!$D$12, IF(I3679=-9,-999,IF(I3679="",-999,0)))</f>
        <v>-999</v>
      </c>
      <c r="AN3679" s="82">
        <f>IF(J3679=1, 'adjustment factor'!$D$13, IF(J3679=-9,-999,IF(J3679="",-999,0)))</f>
        <v>-999</v>
      </c>
      <c r="AO3679" s="82" t="str">
        <f t="shared" si="588"/>
        <v>-999</v>
      </c>
      <c r="AP3679" s="82" t="str">
        <f t="shared" si="589"/>
        <v>MISSING</v>
      </c>
    </row>
    <row r="3680" spans="2:42">
      <c r="B3680" s="207"/>
      <c r="C3680" s="35">
        <v>3676</v>
      </c>
      <c r="D3680" s="161"/>
      <c r="E3680" s="161"/>
      <c r="F3680" s="161"/>
      <c r="G3680" s="161"/>
      <c r="H3680" s="161"/>
      <c r="I3680" s="161"/>
      <c r="J3680" s="161"/>
      <c r="K3680" s="161"/>
      <c r="L3680" s="161"/>
      <c r="M3680" s="161"/>
      <c r="N3680" s="171"/>
      <c r="O3680" s="171"/>
      <c r="P3680" s="171"/>
      <c r="Q3680" s="171"/>
      <c r="R3680" s="171"/>
      <c r="S3680" s="171"/>
      <c r="T3680" s="208" t="str">
        <f t="shared" si="580"/>
        <v>MISSING</v>
      </c>
      <c r="U3680" s="208" t="str">
        <f t="shared" si="581"/>
        <v>MISSING</v>
      </c>
      <c r="X3680" s="56">
        <f t="shared" si="582"/>
        <v>-99</v>
      </c>
      <c r="Y3680" s="56">
        <f t="shared" si="583"/>
        <v>-99</v>
      </c>
      <c r="Z3680" s="56">
        <f t="shared" si="584"/>
        <v>-99</v>
      </c>
      <c r="AA3680" s="56">
        <f t="shared" si="585"/>
        <v>-99</v>
      </c>
      <c r="AB3680" s="56">
        <f t="shared" si="586"/>
        <v>-99</v>
      </c>
      <c r="AC3680" s="56">
        <f t="shared" si="587"/>
        <v>-99</v>
      </c>
      <c r="AD3680" s="3"/>
      <c r="AE3680" s="82">
        <f>IF(D3680=1, 'adjustment factor'!$D$4, IF(D3680=-9,-999,IF(D3680="",-999,0)))</f>
        <v>-999</v>
      </c>
      <c r="AF3680" s="82">
        <f>IF(F3680=1, 'adjustment factor'!$D$5, IF(F3680=-9,-999,IF(F3680="",-999,0)))</f>
        <v>-999</v>
      </c>
      <c r="AG3680" s="82">
        <f>IF(E3680=1, 'adjustment factor'!$D$6, IF(E3680=-9,-999,IF(E3680="",-999,0)))</f>
        <v>-999</v>
      </c>
      <c r="AH3680" s="82">
        <f>IF(K3680&gt;=45,'adjustment factor'!$D$7,IF(K3680=-9,-1200,IF(K3680="",-1200,0)))</f>
        <v>-1200</v>
      </c>
      <c r="AI3680" s="82">
        <f>IF(L3680=1, 'adjustment factor'!$D$8, IF(L3680=-9,-999,IF(L3680="",-999,0)))</f>
        <v>-999</v>
      </c>
      <c r="AJ3680" s="82">
        <f>IF(AND(M3680&gt;=1,M3680&lt;=4),'adjustment factor'!$D$9,IF(M3680=-9,-999,IF(M3680=98,-999,IF(M3680=99,-999,IF(M3680="",-999,0)))))</f>
        <v>-999</v>
      </c>
      <c r="AK3680" s="82">
        <f>IF(H3680=1, 'adjustment factor'!$D$10, IF(H3680=-9,-999,IF(H3680="",-999,0)))</f>
        <v>-999</v>
      </c>
      <c r="AL3680" s="82">
        <f>IF(G3680=1, 'adjustment factor'!$D$11, IF(G3680=-9,-999,IF(G3680="",-999,0)))</f>
        <v>-999</v>
      </c>
      <c r="AM3680" s="82">
        <f>IF(I3680=1, 'adjustment factor'!$D$12, IF(I3680=-9,-999,IF(I3680="",-999,0)))</f>
        <v>-999</v>
      </c>
      <c r="AN3680" s="82">
        <f>IF(J3680=1, 'adjustment factor'!$D$13, IF(J3680=-9,-999,IF(J3680="",-999,0)))</f>
        <v>-999</v>
      </c>
      <c r="AO3680" s="82" t="str">
        <f t="shared" si="588"/>
        <v>-999</v>
      </c>
      <c r="AP3680" s="82" t="str">
        <f t="shared" si="589"/>
        <v>MISSING</v>
      </c>
    </row>
    <row r="3681" spans="2:42">
      <c r="B3681" s="207"/>
      <c r="C3681" s="35">
        <v>3677</v>
      </c>
      <c r="D3681" s="161"/>
      <c r="E3681" s="161"/>
      <c r="F3681" s="161"/>
      <c r="G3681" s="161"/>
      <c r="H3681" s="161"/>
      <c r="I3681" s="161"/>
      <c r="J3681" s="161"/>
      <c r="K3681" s="161"/>
      <c r="L3681" s="161"/>
      <c r="M3681" s="161"/>
      <c r="N3681" s="171"/>
      <c r="O3681" s="171"/>
      <c r="P3681" s="171"/>
      <c r="Q3681" s="171"/>
      <c r="R3681" s="171"/>
      <c r="S3681" s="171"/>
      <c r="T3681" s="208" t="str">
        <f t="shared" si="580"/>
        <v>MISSING</v>
      </c>
      <c r="U3681" s="208" t="str">
        <f t="shared" si="581"/>
        <v>MISSING</v>
      </c>
      <c r="X3681" s="56">
        <f t="shared" si="582"/>
        <v>-99</v>
      </c>
      <c r="Y3681" s="56">
        <f t="shared" si="583"/>
        <v>-99</v>
      </c>
      <c r="Z3681" s="56">
        <f t="shared" si="584"/>
        <v>-99</v>
      </c>
      <c r="AA3681" s="56">
        <f t="shared" si="585"/>
        <v>-99</v>
      </c>
      <c r="AB3681" s="56">
        <f t="shared" si="586"/>
        <v>-99</v>
      </c>
      <c r="AC3681" s="56">
        <f t="shared" si="587"/>
        <v>-99</v>
      </c>
      <c r="AD3681" s="3"/>
      <c r="AE3681" s="82">
        <f>IF(D3681=1, 'adjustment factor'!$D$4, IF(D3681=-9,-999,IF(D3681="",-999,0)))</f>
        <v>-999</v>
      </c>
      <c r="AF3681" s="82">
        <f>IF(F3681=1, 'adjustment factor'!$D$5, IF(F3681=-9,-999,IF(F3681="",-999,0)))</f>
        <v>-999</v>
      </c>
      <c r="AG3681" s="82">
        <f>IF(E3681=1, 'adjustment factor'!$D$6, IF(E3681=-9,-999,IF(E3681="",-999,0)))</f>
        <v>-999</v>
      </c>
      <c r="AH3681" s="82">
        <f>IF(K3681&gt;=45,'adjustment factor'!$D$7,IF(K3681=-9,-1200,IF(K3681="",-1200,0)))</f>
        <v>-1200</v>
      </c>
      <c r="AI3681" s="82">
        <f>IF(L3681=1, 'adjustment factor'!$D$8, IF(L3681=-9,-999,IF(L3681="",-999,0)))</f>
        <v>-999</v>
      </c>
      <c r="AJ3681" s="82">
        <f>IF(AND(M3681&gt;=1,M3681&lt;=4),'adjustment factor'!$D$9,IF(M3681=-9,-999,IF(M3681=98,-999,IF(M3681=99,-999,IF(M3681="",-999,0)))))</f>
        <v>-999</v>
      </c>
      <c r="AK3681" s="82">
        <f>IF(H3681=1, 'adjustment factor'!$D$10, IF(H3681=-9,-999,IF(H3681="",-999,0)))</f>
        <v>-999</v>
      </c>
      <c r="AL3681" s="82">
        <f>IF(G3681=1, 'adjustment factor'!$D$11, IF(G3681=-9,-999,IF(G3681="",-999,0)))</f>
        <v>-999</v>
      </c>
      <c r="AM3681" s="82">
        <f>IF(I3681=1, 'adjustment factor'!$D$12, IF(I3681=-9,-999,IF(I3681="",-999,0)))</f>
        <v>-999</v>
      </c>
      <c r="AN3681" s="82">
        <f>IF(J3681=1, 'adjustment factor'!$D$13, IF(J3681=-9,-999,IF(J3681="",-999,0)))</f>
        <v>-999</v>
      </c>
      <c r="AO3681" s="82" t="str">
        <f t="shared" si="588"/>
        <v>-999</v>
      </c>
      <c r="AP3681" s="82" t="str">
        <f t="shared" si="589"/>
        <v>MISSING</v>
      </c>
    </row>
    <row r="3682" spans="2:42">
      <c r="B3682" s="207"/>
      <c r="C3682" s="35">
        <v>3678</v>
      </c>
      <c r="D3682" s="161"/>
      <c r="E3682" s="161"/>
      <c r="F3682" s="161"/>
      <c r="G3682" s="161"/>
      <c r="H3682" s="161"/>
      <c r="I3682" s="161"/>
      <c r="J3682" s="161"/>
      <c r="K3682" s="161"/>
      <c r="L3682" s="161"/>
      <c r="M3682" s="161"/>
      <c r="N3682" s="171"/>
      <c r="O3682" s="171"/>
      <c r="P3682" s="171"/>
      <c r="Q3682" s="171"/>
      <c r="R3682" s="171"/>
      <c r="S3682" s="171"/>
      <c r="T3682" s="208" t="str">
        <f t="shared" si="580"/>
        <v>MISSING</v>
      </c>
      <c r="U3682" s="208" t="str">
        <f t="shared" si="581"/>
        <v>MISSING</v>
      </c>
      <c r="X3682" s="56">
        <f t="shared" si="582"/>
        <v>-99</v>
      </c>
      <c r="Y3682" s="56">
        <f t="shared" si="583"/>
        <v>-99</v>
      </c>
      <c r="Z3682" s="56">
        <f t="shared" si="584"/>
        <v>-99</v>
      </c>
      <c r="AA3682" s="56">
        <f t="shared" si="585"/>
        <v>-99</v>
      </c>
      <c r="AB3682" s="56">
        <f t="shared" si="586"/>
        <v>-99</v>
      </c>
      <c r="AC3682" s="56">
        <f t="shared" si="587"/>
        <v>-99</v>
      </c>
      <c r="AD3682" s="3"/>
      <c r="AE3682" s="82">
        <f>IF(D3682=1, 'adjustment factor'!$D$4, IF(D3682=-9,-999,IF(D3682="",-999,0)))</f>
        <v>-999</v>
      </c>
      <c r="AF3682" s="82">
        <f>IF(F3682=1, 'adjustment factor'!$D$5, IF(F3682=-9,-999,IF(F3682="",-999,0)))</f>
        <v>-999</v>
      </c>
      <c r="AG3682" s="82">
        <f>IF(E3682=1, 'adjustment factor'!$D$6, IF(E3682=-9,-999,IF(E3682="",-999,0)))</f>
        <v>-999</v>
      </c>
      <c r="AH3682" s="82">
        <f>IF(K3682&gt;=45,'adjustment factor'!$D$7,IF(K3682=-9,-1200,IF(K3682="",-1200,0)))</f>
        <v>-1200</v>
      </c>
      <c r="AI3682" s="82">
        <f>IF(L3682=1, 'adjustment factor'!$D$8, IF(L3682=-9,-999,IF(L3682="",-999,0)))</f>
        <v>-999</v>
      </c>
      <c r="AJ3682" s="82">
        <f>IF(AND(M3682&gt;=1,M3682&lt;=4),'adjustment factor'!$D$9,IF(M3682=-9,-999,IF(M3682=98,-999,IF(M3682=99,-999,IF(M3682="",-999,0)))))</f>
        <v>-999</v>
      </c>
      <c r="AK3682" s="82">
        <f>IF(H3682=1, 'adjustment factor'!$D$10, IF(H3682=-9,-999,IF(H3682="",-999,0)))</f>
        <v>-999</v>
      </c>
      <c r="AL3682" s="82">
        <f>IF(G3682=1, 'adjustment factor'!$D$11, IF(G3682=-9,-999,IF(G3682="",-999,0)))</f>
        <v>-999</v>
      </c>
      <c r="AM3682" s="82">
        <f>IF(I3682=1, 'adjustment factor'!$D$12, IF(I3682=-9,-999,IF(I3682="",-999,0)))</f>
        <v>-999</v>
      </c>
      <c r="AN3682" s="82">
        <f>IF(J3682=1, 'adjustment factor'!$D$13, IF(J3682=-9,-999,IF(J3682="",-999,0)))</f>
        <v>-999</v>
      </c>
      <c r="AO3682" s="82" t="str">
        <f t="shared" si="588"/>
        <v>-999</v>
      </c>
      <c r="AP3682" s="82" t="str">
        <f t="shared" si="589"/>
        <v>MISSING</v>
      </c>
    </row>
    <row r="3683" spans="2:42">
      <c r="B3683" s="207"/>
      <c r="C3683" s="35">
        <v>3679</v>
      </c>
      <c r="D3683" s="161"/>
      <c r="E3683" s="161"/>
      <c r="F3683" s="161"/>
      <c r="G3683" s="161"/>
      <c r="H3683" s="161"/>
      <c r="I3683" s="161"/>
      <c r="J3683" s="161"/>
      <c r="K3683" s="161"/>
      <c r="L3683" s="161"/>
      <c r="M3683" s="161"/>
      <c r="N3683" s="171"/>
      <c r="O3683" s="171"/>
      <c r="P3683" s="171"/>
      <c r="Q3683" s="171"/>
      <c r="R3683" s="171"/>
      <c r="S3683" s="171"/>
      <c r="T3683" s="208" t="str">
        <f t="shared" si="580"/>
        <v>MISSING</v>
      </c>
      <c r="U3683" s="208" t="str">
        <f t="shared" si="581"/>
        <v>MISSING</v>
      </c>
      <c r="X3683" s="56">
        <f t="shared" si="582"/>
        <v>-99</v>
      </c>
      <c r="Y3683" s="56">
        <f t="shared" si="583"/>
        <v>-99</v>
      </c>
      <c r="Z3683" s="56">
        <f t="shared" si="584"/>
        <v>-99</v>
      </c>
      <c r="AA3683" s="56">
        <f t="shared" si="585"/>
        <v>-99</v>
      </c>
      <c r="AB3683" s="56">
        <f t="shared" si="586"/>
        <v>-99</v>
      </c>
      <c r="AC3683" s="56">
        <f t="shared" si="587"/>
        <v>-99</v>
      </c>
      <c r="AD3683" s="3"/>
      <c r="AE3683" s="82">
        <f>IF(D3683=1, 'adjustment factor'!$D$4, IF(D3683=-9,-999,IF(D3683="",-999,0)))</f>
        <v>-999</v>
      </c>
      <c r="AF3683" s="82">
        <f>IF(F3683=1, 'adjustment factor'!$D$5, IF(F3683=-9,-999,IF(F3683="",-999,0)))</f>
        <v>-999</v>
      </c>
      <c r="AG3683" s="82">
        <f>IF(E3683=1, 'adjustment factor'!$D$6, IF(E3683=-9,-999,IF(E3683="",-999,0)))</f>
        <v>-999</v>
      </c>
      <c r="AH3683" s="82">
        <f>IF(K3683&gt;=45,'adjustment factor'!$D$7,IF(K3683=-9,-1200,IF(K3683="",-1200,0)))</f>
        <v>-1200</v>
      </c>
      <c r="AI3683" s="82">
        <f>IF(L3683=1, 'adjustment factor'!$D$8, IF(L3683=-9,-999,IF(L3683="",-999,0)))</f>
        <v>-999</v>
      </c>
      <c r="AJ3683" s="82">
        <f>IF(AND(M3683&gt;=1,M3683&lt;=4),'adjustment factor'!$D$9,IF(M3683=-9,-999,IF(M3683=98,-999,IF(M3683=99,-999,IF(M3683="",-999,0)))))</f>
        <v>-999</v>
      </c>
      <c r="AK3683" s="82">
        <f>IF(H3683=1, 'adjustment factor'!$D$10, IF(H3683=-9,-999,IF(H3683="",-999,0)))</f>
        <v>-999</v>
      </c>
      <c r="AL3683" s="82">
        <f>IF(G3683=1, 'adjustment factor'!$D$11, IF(G3683=-9,-999,IF(G3683="",-999,0)))</f>
        <v>-999</v>
      </c>
      <c r="AM3683" s="82">
        <f>IF(I3683=1, 'adjustment factor'!$D$12, IF(I3683=-9,-999,IF(I3683="",-999,0)))</f>
        <v>-999</v>
      </c>
      <c r="AN3683" s="82">
        <f>IF(J3683=1, 'adjustment factor'!$D$13, IF(J3683=-9,-999,IF(J3683="",-999,0)))</f>
        <v>-999</v>
      </c>
      <c r="AO3683" s="82" t="str">
        <f t="shared" si="588"/>
        <v>-999</v>
      </c>
      <c r="AP3683" s="82" t="str">
        <f t="shared" si="589"/>
        <v>MISSING</v>
      </c>
    </row>
    <row r="3684" spans="2:42">
      <c r="B3684" s="207"/>
      <c r="C3684" s="35">
        <v>3680</v>
      </c>
      <c r="D3684" s="161"/>
      <c r="E3684" s="161"/>
      <c r="F3684" s="161"/>
      <c r="G3684" s="161"/>
      <c r="H3684" s="161"/>
      <c r="I3684" s="161"/>
      <c r="J3684" s="161"/>
      <c r="K3684" s="161"/>
      <c r="L3684" s="161"/>
      <c r="M3684" s="161"/>
      <c r="N3684" s="171"/>
      <c r="O3684" s="171"/>
      <c r="P3684" s="171"/>
      <c r="Q3684" s="171"/>
      <c r="R3684" s="171"/>
      <c r="S3684" s="171"/>
      <c r="T3684" s="208" t="str">
        <f t="shared" si="580"/>
        <v>MISSING</v>
      </c>
      <c r="U3684" s="208" t="str">
        <f t="shared" si="581"/>
        <v>MISSING</v>
      </c>
      <c r="X3684" s="56">
        <f t="shared" si="582"/>
        <v>-99</v>
      </c>
      <c r="Y3684" s="56">
        <f t="shared" si="583"/>
        <v>-99</v>
      </c>
      <c r="Z3684" s="56">
        <f t="shared" si="584"/>
        <v>-99</v>
      </c>
      <c r="AA3684" s="56">
        <f t="shared" si="585"/>
        <v>-99</v>
      </c>
      <c r="AB3684" s="56">
        <f t="shared" si="586"/>
        <v>-99</v>
      </c>
      <c r="AC3684" s="56">
        <f t="shared" si="587"/>
        <v>-99</v>
      </c>
      <c r="AD3684" s="3"/>
      <c r="AE3684" s="82">
        <f>IF(D3684=1, 'adjustment factor'!$D$4, IF(D3684=-9,-999,IF(D3684="",-999,0)))</f>
        <v>-999</v>
      </c>
      <c r="AF3684" s="82">
        <f>IF(F3684=1, 'adjustment factor'!$D$5, IF(F3684=-9,-999,IF(F3684="",-999,0)))</f>
        <v>-999</v>
      </c>
      <c r="AG3684" s="82">
        <f>IF(E3684=1, 'adjustment factor'!$D$6, IF(E3684=-9,-999,IF(E3684="",-999,0)))</f>
        <v>-999</v>
      </c>
      <c r="AH3684" s="82">
        <f>IF(K3684&gt;=45,'adjustment factor'!$D$7,IF(K3684=-9,-1200,IF(K3684="",-1200,0)))</f>
        <v>-1200</v>
      </c>
      <c r="AI3684" s="82">
        <f>IF(L3684=1, 'adjustment factor'!$D$8, IF(L3684=-9,-999,IF(L3684="",-999,0)))</f>
        <v>-999</v>
      </c>
      <c r="AJ3684" s="82">
        <f>IF(AND(M3684&gt;=1,M3684&lt;=4),'adjustment factor'!$D$9,IF(M3684=-9,-999,IF(M3684=98,-999,IF(M3684=99,-999,IF(M3684="",-999,0)))))</f>
        <v>-999</v>
      </c>
      <c r="AK3684" s="82">
        <f>IF(H3684=1, 'adjustment factor'!$D$10, IF(H3684=-9,-999,IF(H3684="",-999,0)))</f>
        <v>-999</v>
      </c>
      <c r="AL3684" s="82">
        <f>IF(G3684=1, 'adjustment factor'!$D$11, IF(G3684=-9,-999,IF(G3684="",-999,0)))</f>
        <v>-999</v>
      </c>
      <c r="AM3684" s="82">
        <f>IF(I3684=1, 'adjustment factor'!$D$12, IF(I3684=-9,-999,IF(I3684="",-999,0)))</f>
        <v>-999</v>
      </c>
      <c r="AN3684" s="82">
        <f>IF(J3684=1, 'adjustment factor'!$D$13, IF(J3684=-9,-999,IF(J3684="",-999,0)))</f>
        <v>-999</v>
      </c>
      <c r="AO3684" s="82" t="str">
        <f t="shared" si="588"/>
        <v>-999</v>
      </c>
      <c r="AP3684" s="82" t="str">
        <f t="shared" si="589"/>
        <v>MISSING</v>
      </c>
    </row>
    <row r="3685" spans="2:42">
      <c r="B3685" s="207"/>
      <c r="C3685" s="35">
        <v>3681</v>
      </c>
      <c r="D3685" s="161"/>
      <c r="E3685" s="161"/>
      <c r="F3685" s="161"/>
      <c r="G3685" s="161"/>
      <c r="H3685" s="161"/>
      <c r="I3685" s="161"/>
      <c r="J3685" s="161"/>
      <c r="K3685" s="161"/>
      <c r="L3685" s="161"/>
      <c r="M3685" s="161"/>
      <c r="N3685" s="171"/>
      <c r="O3685" s="171"/>
      <c r="P3685" s="171"/>
      <c r="Q3685" s="171"/>
      <c r="R3685" s="171"/>
      <c r="S3685" s="171"/>
      <c r="T3685" s="208" t="str">
        <f t="shared" si="580"/>
        <v>MISSING</v>
      </c>
      <c r="U3685" s="208" t="str">
        <f t="shared" si="581"/>
        <v>MISSING</v>
      </c>
      <c r="X3685" s="56">
        <f t="shared" si="582"/>
        <v>-99</v>
      </c>
      <c r="Y3685" s="56">
        <f t="shared" si="583"/>
        <v>-99</v>
      </c>
      <c r="Z3685" s="56">
        <f t="shared" si="584"/>
        <v>-99</v>
      </c>
      <c r="AA3685" s="56">
        <f t="shared" si="585"/>
        <v>-99</v>
      </c>
      <c r="AB3685" s="56">
        <f t="shared" si="586"/>
        <v>-99</v>
      </c>
      <c r="AC3685" s="56">
        <f t="shared" si="587"/>
        <v>-99</v>
      </c>
      <c r="AD3685" s="3"/>
      <c r="AE3685" s="82">
        <f>IF(D3685=1, 'adjustment factor'!$D$4, IF(D3685=-9,-999,IF(D3685="",-999,0)))</f>
        <v>-999</v>
      </c>
      <c r="AF3685" s="82">
        <f>IF(F3685=1, 'adjustment factor'!$D$5, IF(F3685=-9,-999,IF(F3685="",-999,0)))</f>
        <v>-999</v>
      </c>
      <c r="AG3685" s="82">
        <f>IF(E3685=1, 'adjustment factor'!$D$6, IF(E3685=-9,-999,IF(E3685="",-999,0)))</f>
        <v>-999</v>
      </c>
      <c r="AH3685" s="82">
        <f>IF(K3685&gt;=45,'adjustment factor'!$D$7,IF(K3685=-9,-1200,IF(K3685="",-1200,0)))</f>
        <v>-1200</v>
      </c>
      <c r="AI3685" s="82">
        <f>IF(L3685=1, 'adjustment factor'!$D$8, IF(L3685=-9,-999,IF(L3685="",-999,0)))</f>
        <v>-999</v>
      </c>
      <c r="AJ3685" s="82">
        <f>IF(AND(M3685&gt;=1,M3685&lt;=4),'adjustment factor'!$D$9,IF(M3685=-9,-999,IF(M3685=98,-999,IF(M3685=99,-999,IF(M3685="",-999,0)))))</f>
        <v>-999</v>
      </c>
      <c r="AK3685" s="82">
        <f>IF(H3685=1, 'adjustment factor'!$D$10, IF(H3685=-9,-999,IF(H3685="",-999,0)))</f>
        <v>-999</v>
      </c>
      <c r="AL3685" s="82">
        <f>IF(G3685=1, 'adjustment factor'!$D$11, IF(G3685=-9,-999,IF(G3685="",-999,0)))</f>
        <v>-999</v>
      </c>
      <c r="AM3685" s="82">
        <f>IF(I3685=1, 'adjustment factor'!$D$12, IF(I3685=-9,-999,IF(I3685="",-999,0)))</f>
        <v>-999</v>
      </c>
      <c r="AN3685" s="82">
        <f>IF(J3685=1, 'adjustment factor'!$D$13, IF(J3685=-9,-999,IF(J3685="",-999,0)))</f>
        <v>-999</v>
      </c>
      <c r="AO3685" s="82" t="str">
        <f t="shared" si="588"/>
        <v>-999</v>
      </c>
      <c r="AP3685" s="82" t="str">
        <f t="shared" si="589"/>
        <v>MISSING</v>
      </c>
    </row>
    <row r="3686" spans="2:42">
      <c r="B3686" s="207"/>
      <c r="C3686" s="35">
        <v>3682</v>
      </c>
      <c r="D3686" s="161"/>
      <c r="E3686" s="161"/>
      <c r="F3686" s="161"/>
      <c r="G3686" s="161"/>
      <c r="H3686" s="161"/>
      <c r="I3686" s="161"/>
      <c r="J3686" s="161"/>
      <c r="K3686" s="161"/>
      <c r="L3686" s="161"/>
      <c r="M3686" s="161"/>
      <c r="N3686" s="171"/>
      <c r="O3686" s="171"/>
      <c r="P3686" s="171"/>
      <c r="Q3686" s="171"/>
      <c r="R3686" s="171"/>
      <c r="S3686" s="171"/>
      <c r="T3686" s="208" t="str">
        <f t="shared" si="580"/>
        <v>MISSING</v>
      </c>
      <c r="U3686" s="208" t="str">
        <f t="shared" si="581"/>
        <v>MISSING</v>
      </c>
      <c r="X3686" s="56">
        <f t="shared" si="582"/>
        <v>-99</v>
      </c>
      <c r="Y3686" s="56">
        <f t="shared" si="583"/>
        <v>-99</v>
      </c>
      <c r="Z3686" s="56">
        <f t="shared" si="584"/>
        <v>-99</v>
      </c>
      <c r="AA3686" s="56">
        <f t="shared" si="585"/>
        <v>-99</v>
      </c>
      <c r="AB3686" s="56">
        <f t="shared" si="586"/>
        <v>-99</v>
      </c>
      <c r="AC3686" s="56">
        <f t="shared" si="587"/>
        <v>-99</v>
      </c>
      <c r="AD3686" s="3"/>
      <c r="AE3686" s="82">
        <f>IF(D3686=1, 'adjustment factor'!$D$4, IF(D3686=-9,-999,IF(D3686="",-999,0)))</f>
        <v>-999</v>
      </c>
      <c r="AF3686" s="82">
        <f>IF(F3686=1, 'adjustment factor'!$D$5, IF(F3686=-9,-999,IF(F3686="",-999,0)))</f>
        <v>-999</v>
      </c>
      <c r="AG3686" s="82">
        <f>IF(E3686=1, 'adjustment factor'!$D$6, IF(E3686=-9,-999,IF(E3686="",-999,0)))</f>
        <v>-999</v>
      </c>
      <c r="AH3686" s="82">
        <f>IF(K3686&gt;=45,'adjustment factor'!$D$7,IF(K3686=-9,-1200,IF(K3686="",-1200,0)))</f>
        <v>-1200</v>
      </c>
      <c r="AI3686" s="82">
        <f>IF(L3686=1, 'adjustment factor'!$D$8, IF(L3686=-9,-999,IF(L3686="",-999,0)))</f>
        <v>-999</v>
      </c>
      <c r="AJ3686" s="82">
        <f>IF(AND(M3686&gt;=1,M3686&lt;=4),'adjustment factor'!$D$9,IF(M3686=-9,-999,IF(M3686=98,-999,IF(M3686=99,-999,IF(M3686="",-999,0)))))</f>
        <v>-999</v>
      </c>
      <c r="AK3686" s="82">
        <f>IF(H3686=1, 'adjustment factor'!$D$10, IF(H3686=-9,-999,IF(H3686="",-999,0)))</f>
        <v>-999</v>
      </c>
      <c r="AL3686" s="82">
        <f>IF(G3686=1, 'adjustment factor'!$D$11, IF(G3686=-9,-999,IF(G3686="",-999,0)))</f>
        <v>-999</v>
      </c>
      <c r="AM3686" s="82">
        <f>IF(I3686=1, 'adjustment factor'!$D$12, IF(I3686=-9,-999,IF(I3686="",-999,0)))</f>
        <v>-999</v>
      </c>
      <c r="AN3686" s="82">
        <f>IF(J3686=1, 'adjustment factor'!$D$13, IF(J3686=-9,-999,IF(J3686="",-999,0)))</f>
        <v>-999</v>
      </c>
      <c r="AO3686" s="82" t="str">
        <f t="shared" si="588"/>
        <v>-999</v>
      </c>
      <c r="AP3686" s="82" t="str">
        <f t="shared" si="589"/>
        <v>MISSING</v>
      </c>
    </row>
    <row r="3687" spans="2:42">
      <c r="B3687" s="207"/>
      <c r="C3687" s="35">
        <v>3683</v>
      </c>
      <c r="D3687" s="161"/>
      <c r="E3687" s="161"/>
      <c r="F3687" s="161"/>
      <c r="G3687" s="161"/>
      <c r="H3687" s="161"/>
      <c r="I3687" s="161"/>
      <c r="J3687" s="161"/>
      <c r="K3687" s="161"/>
      <c r="L3687" s="161"/>
      <c r="M3687" s="161"/>
      <c r="N3687" s="171"/>
      <c r="O3687" s="171"/>
      <c r="P3687" s="171"/>
      <c r="Q3687" s="171"/>
      <c r="R3687" s="171"/>
      <c r="S3687" s="171"/>
      <c r="T3687" s="208" t="str">
        <f t="shared" si="580"/>
        <v>MISSING</v>
      </c>
      <c r="U3687" s="208" t="str">
        <f t="shared" si="581"/>
        <v>MISSING</v>
      </c>
      <c r="X3687" s="56">
        <f t="shared" si="582"/>
        <v>-99</v>
      </c>
      <c r="Y3687" s="56">
        <f t="shared" si="583"/>
        <v>-99</v>
      </c>
      <c r="Z3687" s="56">
        <f t="shared" si="584"/>
        <v>-99</v>
      </c>
      <c r="AA3687" s="56">
        <f t="shared" si="585"/>
        <v>-99</v>
      </c>
      <c r="AB3687" s="56">
        <f t="shared" si="586"/>
        <v>-99</v>
      </c>
      <c r="AC3687" s="56">
        <f t="shared" si="587"/>
        <v>-99</v>
      </c>
      <c r="AD3687" s="3"/>
      <c r="AE3687" s="82">
        <f>IF(D3687=1, 'adjustment factor'!$D$4, IF(D3687=-9,-999,IF(D3687="",-999,0)))</f>
        <v>-999</v>
      </c>
      <c r="AF3687" s="82">
        <f>IF(F3687=1, 'adjustment factor'!$D$5, IF(F3687=-9,-999,IF(F3687="",-999,0)))</f>
        <v>-999</v>
      </c>
      <c r="AG3687" s="82">
        <f>IF(E3687=1, 'adjustment factor'!$D$6, IF(E3687=-9,-999,IF(E3687="",-999,0)))</f>
        <v>-999</v>
      </c>
      <c r="AH3687" s="82">
        <f>IF(K3687&gt;=45,'adjustment factor'!$D$7,IF(K3687=-9,-1200,IF(K3687="",-1200,0)))</f>
        <v>-1200</v>
      </c>
      <c r="AI3687" s="82">
        <f>IF(L3687=1, 'adjustment factor'!$D$8, IF(L3687=-9,-999,IF(L3687="",-999,0)))</f>
        <v>-999</v>
      </c>
      <c r="AJ3687" s="82">
        <f>IF(AND(M3687&gt;=1,M3687&lt;=4),'adjustment factor'!$D$9,IF(M3687=-9,-999,IF(M3687=98,-999,IF(M3687=99,-999,IF(M3687="",-999,0)))))</f>
        <v>-999</v>
      </c>
      <c r="AK3687" s="82">
        <f>IF(H3687=1, 'adjustment factor'!$D$10, IF(H3687=-9,-999,IF(H3687="",-999,0)))</f>
        <v>-999</v>
      </c>
      <c r="AL3687" s="82">
        <f>IF(G3687=1, 'adjustment factor'!$D$11, IF(G3687=-9,-999,IF(G3687="",-999,0)))</f>
        <v>-999</v>
      </c>
      <c r="AM3687" s="82">
        <f>IF(I3687=1, 'adjustment factor'!$D$12, IF(I3687=-9,-999,IF(I3687="",-999,0)))</f>
        <v>-999</v>
      </c>
      <c r="AN3687" s="82">
        <f>IF(J3687=1, 'adjustment factor'!$D$13, IF(J3687=-9,-999,IF(J3687="",-999,0)))</f>
        <v>-999</v>
      </c>
      <c r="AO3687" s="82" t="str">
        <f t="shared" si="588"/>
        <v>-999</v>
      </c>
      <c r="AP3687" s="82" t="str">
        <f t="shared" si="589"/>
        <v>MISSING</v>
      </c>
    </row>
    <row r="3688" spans="2:42">
      <c r="B3688" s="207"/>
      <c r="C3688" s="35">
        <v>3684</v>
      </c>
      <c r="D3688" s="161"/>
      <c r="E3688" s="161"/>
      <c r="F3688" s="161"/>
      <c r="G3688" s="161"/>
      <c r="H3688" s="161"/>
      <c r="I3688" s="161"/>
      <c r="J3688" s="161"/>
      <c r="K3688" s="161"/>
      <c r="L3688" s="161"/>
      <c r="M3688" s="161"/>
      <c r="N3688" s="171"/>
      <c r="O3688" s="171"/>
      <c r="P3688" s="171"/>
      <c r="Q3688" s="171"/>
      <c r="R3688" s="171"/>
      <c r="S3688" s="171"/>
      <c r="T3688" s="208" t="str">
        <f t="shared" si="580"/>
        <v>MISSING</v>
      </c>
      <c r="U3688" s="208" t="str">
        <f t="shared" si="581"/>
        <v>MISSING</v>
      </c>
      <c r="X3688" s="56">
        <f t="shared" si="582"/>
        <v>-99</v>
      </c>
      <c r="Y3688" s="56">
        <f t="shared" si="583"/>
        <v>-99</v>
      </c>
      <c r="Z3688" s="56">
        <f t="shared" si="584"/>
        <v>-99</v>
      </c>
      <c r="AA3688" s="56">
        <f t="shared" si="585"/>
        <v>-99</v>
      </c>
      <c r="AB3688" s="56">
        <f t="shared" si="586"/>
        <v>-99</v>
      </c>
      <c r="AC3688" s="56">
        <f t="shared" si="587"/>
        <v>-99</v>
      </c>
      <c r="AD3688" s="3"/>
      <c r="AE3688" s="82">
        <f>IF(D3688=1, 'adjustment factor'!$D$4, IF(D3688=-9,-999,IF(D3688="",-999,0)))</f>
        <v>-999</v>
      </c>
      <c r="AF3688" s="82">
        <f>IF(F3688=1, 'adjustment factor'!$D$5, IF(F3688=-9,-999,IF(F3688="",-999,0)))</f>
        <v>-999</v>
      </c>
      <c r="AG3688" s="82">
        <f>IF(E3688=1, 'adjustment factor'!$D$6, IF(E3688=-9,-999,IF(E3688="",-999,0)))</f>
        <v>-999</v>
      </c>
      <c r="AH3688" s="82">
        <f>IF(K3688&gt;=45,'adjustment factor'!$D$7,IF(K3688=-9,-1200,IF(K3688="",-1200,0)))</f>
        <v>-1200</v>
      </c>
      <c r="AI3688" s="82">
        <f>IF(L3688=1, 'adjustment factor'!$D$8, IF(L3688=-9,-999,IF(L3688="",-999,0)))</f>
        <v>-999</v>
      </c>
      <c r="AJ3688" s="82">
        <f>IF(AND(M3688&gt;=1,M3688&lt;=4),'adjustment factor'!$D$9,IF(M3688=-9,-999,IF(M3688=98,-999,IF(M3688=99,-999,IF(M3688="",-999,0)))))</f>
        <v>-999</v>
      </c>
      <c r="AK3688" s="82">
        <f>IF(H3688=1, 'adjustment factor'!$D$10, IF(H3688=-9,-999,IF(H3688="",-999,0)))</f>
        <v>-999</v>
      </c>
      <c r="AL3688" s="82">
        <f>IF(G3688=1, 'adjustment factor'!$D$11, IF(G3688=-9,-999,IF(G3688="",-999,0)))</f>
        <v>-999</v>
      </c>
      <c r="AM3688" s="82">
        <f>IF(I3688=1, 'adjustment factor'!$D$12, IF(I3688=-9,-999,IF(I3688="",-999,0)))</f>
        <v>-999</v>
      </c>
      <c r="AN3688" s="82">
        <f>IF(J3688=1, 'adjustment factor'!$D$13, IF(J3688=-9,-999,IF(J3688="",-999,0)))</f>
        <v>-999</v>
      </c>
      <c r="AO3688" s="82" t="str">
        <f t="shared" si="588"/>
        <v>-999</v>
      </c>
      <c r="AP3688" s="82" t="str">
        <f t="shared" si="589"/>
        <v>MISSING</v>
      </c>
    </row>
    <row r="3689" spans="2:42">
      <c r="B3689" s="207"/>
      <c r="C3689" s="35">
        <v>3685</v>
      </c>
      <c r="D3689" s="161"/>
      <c r="E3689" s="161"/>
      <c r="F3689" s="161"/>
      <c r="G3689" s="161"/>
      <c r="H3689" s="161"/>
      <c r="I3689" s="161"/>
      <c r="J3689" s="161"/>
      <c r="K3689" s="161"/>
      <c r="L3689" s="161"/>
      <c r="M3689" s="161"/>
      <c r="N3689" s="171"/>
      <c r="O3689" s="171"/>
      <c r="P3689" s="171"/>
      <c r="Q3689" s="171"/>
      <c r="R3689" s="171"/>
      <c r="S3689" s="171"/>
      <c r="T3689" s="208" t="str">
        <f t="shared" si="580"/>
        <v>MISSING</v>
      </c>
      <c r="U3689" s="208" t="str">
        <f t="shared" si="581"/>
        <v>MISSING</v>
      </c>
      <c r="X3689" s="56">
        <f t="shared" si="582"/>
        <v>-99</v>
      </c>
      <c r="Y3689" s="56">
        <f t="shared" si="583"/>
        <v>-99</v>
      </c>
      <c r="Z3689" s="56">
        <f t="shared" si="584"/>
        <v>-99</v>
      </c>
      <c r="AA3689" s="56">
        <f t="shared" si="585"/>
        <v>-99</v>
      </c>
      <c r="AB3689" s="56">
        <f t="shared" si="586"/>
        <v>-99</v>
      </c>
      <c r="AC3689" s="56">
        <f t="shared" si="587"/>
        <v>-99</v>
      </c>
      <c r="AD3689" s="3"/>
      <c r="AE3689" s="82">
        <f>IF(D3689=1, 'adjustment factor'!$D$4, IF(D3689=-9,-999,IF(D3689="",-999,0)))</f>
        <v>-999</v>
      </c>
      <c r="AF3689" s="82">
        <f>IF(F3689=1, 'adjustment factor'!$D$5, IF(F3689=-9,-999,IF(F3689="",-999,0)))</f>
        <v>-999</v>
      </c>
      <c r="AG3689" s="82">
        <f>IF(E3689=1, 'adjustment factor'!$D$6, IF(E3689=-9,-999,IF(E3689="",-999,0)))</f>
        <v>-999</v>
      </c>
      <c r="AH3689" s="82">
        <f>IF(K3689&gt;=45,'adjustment factor'!$D$7,IF(K3689=-9,-1200,IF(K3689="",-1200,0)))</f>
        <v>-1200</v>
      </c>
      <c r="AI3689" s="82">
        <f>IF(L3689=1, 'adjustment factor'!$D$8, IF(L3689=-9,-999,IF(L3689="",-999,0)))</f>
        <v>-999</v>
      </c>
      <c r="AJ3689" s="82">
        <f>IF(AND(M3689&gt;=1,M3689&lt;=4),'adjustment factor'!$D$9,IF(M3689=-9,-999,IF(M3689=98,-999,IF(M3689=99,-999,IF(M3689="",-999,0)))))</f>
        <v>-999</v>
      </c>
      <c r="AK3689" s="82">
        <f>IF(H3689=1, 'adjustment factor'!$D$10, IF(H3689=-9,-999,IF(H3689="",-999,0)))</f>
        <v>-999</v>
      </c>
      <c r="AL3689" s="82">
        <f>IF(G3689=1, 'adjustment factor'!$D$11, IF(G3689=-9,-999,IF(G3689="",-999,0)))</f>
        <v>-999</v>
      </c>
      <c r="AM3689" s="82">
        <f>IF(I3689=1, 'adjustment factor'!$D$12, IF(I3689=-9,-999,IF(I3689="",-999,0)))</f>
        <v>-999</v>
      </c>
      <c r="AN3689" s="82">
        <f>IF(J3689=1, 'adjustment factor'!$D$13, IF(J3689=-9,-999,IF(J3689="",-999,0)))</f>
        <v>-999</v>
      </c>
      <c r="AO3689" s="82" t="str">
        <f t="shared" si="588"/>
        <v>-999</v>
      </c>
      <c r="AP3689" s="82" t="str">
        <f t="shared" si="589"/>
        <v>MISSING</v>
      </c>
    </row>
    <row r="3690" spans="2:42">
      <c r="B3690" s="207"/>
      <c r="C3690" s="35">
        <v>3686</v>
      </c>
      <c r="D3690" s="161"/>
      <c r="E3690" s="161"/>
      <c r="F3690" s="161"/>
      <c r="G3690" s="161"/>
      <c r="H3690" s="161"/>
      <c r="I3690" s="161"/>
      <c r="J3690" s="161"/>
      <c r="K3690" s="161"/>
      <c r="L3690" s="161"/>
      <c r="M3690" s="161"/>
      <c r="N3690" s="171"/>
      <c r="O3690" s="171"/>
      <c r="P3690" s="171"/>
      <c r="Q3690" s="171"/>
      <c r="R3690" s="171"/>
      <c r="S3690" s="171"/>
      <c r="T3690" s="208" t="str">
        <f t="shared" si="580"/>
        <v>MISSING</v>
      </c>
      <c r="U3690" s="208" t="str">
        <f t="shared" si="581"/>
        <v>MISSING</v>
      </c>
      <c r="X3690" s="56">
        <f t="shared" si="582"/>
        <v>-99</v>
      </c>
      <c r="Y3690" s="56">
        <f t="shared" si="583"/>
        <v>-99</v>
      </c>
      <c r="Z3690" s="56">
        <f t="shared" si="584"/>
        <v>-99</v>
      </c>
      <c r="AA3690" s="56">
        <f t="shared" si="585"/>
        <v>-99</v>
      </c>
      <c r="AB3690" s="56">
        <f t="shared" si="586"/>
        <v>-99</v>
      </c>
      <c r="AC3690" s="56">
        <f t="shared" si="587"/>
        <v>-99</v>
      </c>
      <c r="AD3690" s="3"/>
      <c r="AE3690" s="82">
        <f>IF(D3690=1, 'adjustment factor'!$D$4, IF(D3690=-9,-999,IF(D3690="",-999,0)))</f>
        <v>-999</v>
      </c>
      <c r="AF3690" s="82">
        <f>IF(F3690=1, 'adjustment factor'!$D$5, IF(F3690=-9,-999,IF(F3690="",-999,0)))</f>
        <v>-999</v>
      </c>
      <c r="AG3690" s="82">
        <f>IF(E3690=1, 'adjustment factor'!$D$6, IF(E3690=-9,-999,IF(E3690="",-999,0)))</f>
        <v>-999</v>
      </c>
      <c r="AH3690" s="82">
        <f>IF(K3690&gt;=45,'adjustment factor'!$D$7,IF(K3690=-9,-1200,IF(K3690="",-1200,0)))</f>
        <v>-1200</v>
      </c>
      <c r="AI3690" s="82">
        <f>IF(L3690=1, 'adjustment factor'!$D$8, IF(L3690=-9,-999,IF(L3690="",-999,0)))</f>
        <v>-999</v>
      </c>
      <c r="AJ3690" s="82">
        <f>IF(AND(M3690&gt;=1,M3690&lt;=4),'adjustment factor'!$D$9,IF(M3690=-9,-999,IF(M3690=98,-999,IF(M3690=99,-999,IF(M3690="",-999,0)))))</f>
        <v>-999</v>
      </c>
      <c r="AK3690" s="82">
        <f>IF(H3690=1, 'adjustment factor'!$D$10, IF(H3690=-9,-999,IF(H3690="",-999,0)))</f>
        <v>-999</v>
      </c>
      <c r="AL3690" s="82">
        <f>IF(G3690=1, 'adjustment factor'!$D$11, IF(G3690=-9,-999,IF(G3690="",-999,0)))</f>
        <v>-999</v>
      </c>
      <c r="AM3690" s="82">
        <f>IF(I3690=1, 'adjustment factor'!$D$12, IF(I3690=-9,-999,IF(I3690="",-999,0)))</f>
        <v>-999</v>
      </c>
      <c r="AN3690" s="82">
        <f>IF(J3690=1, 'adjustment factor'!$D$13, IF(J3690=-9,-999,IF(J3690="",-999,0)))</f>
        <v>-999</v>
      </c>
      <c r="AO3690" s="82" t="str">
        <f t="shared" si="588"/>
        <v>-999</v>
      </c>
      <c r="AP3690" s="82" t="str">
        <f t="shared" si="589"/>
        <v>MISSING</v>
      </c>
    </row>
    <row r="3691" spans="2:42">
      <c r="B3691" s="207"/>
      <c r="C3691" s="35">
        <v>3687</v>
      </c>
      <c r="D3691" s="161"/>
      <c r="E3691" s="161"/>
      <c r="F3691" s="161"/>
      <c r="G3691" s="161"/>
      <c r="H3691" s="161"/>
      <c r="I3691" s="161"/>
      <c r="J3691" s="161"/>
      <c r="K3691" s="161"/>
      <c r="L3691" s="161"/>
      <c r="M3691" s="161"/>
      <c r="N3691" s="171"/>
      <c r="O3691" s="171"/>
      <c r="P3691" s="171"/>
      <c r="Q3691" s="171"/>
      <c r="R3691" s="171"/>
      <c r="S3691" s="171"/>
      <c r="T3691" s="208" t="str">
        <f t="shared" si="580"/>
        <v>MISSING</v>
      </c>
      <c r="U3691" s="208" t="str">
        <f t="shared" si="581"/>
        <v>MISSING</v>
      </c>
      <c r="X3691" s="56">
        <f t="shared" si="582"/>
        <v>-99</v>
      </c>
      <c r="Y3691" s="56">
        <f t="shared" si="583"/>
        <v>-99</v>
      </c>
      <c r="Z3691" s="56">
        <f t="shared" si="584"/>
        <v>-99</v>
      </c>
      <c r="AA3691" s="56">
        <f t="shared" si="585"/>
        <v>-99</v>
      </c>
      <c r="AB3691" s="56">
        <f t="shared" si="586"/>
        <v>-99</v>
      </c>
      <c r="AC3691" s="56">
        <f t="shared" si="587"/>
        <v>-99</v>
      </c>
      <c r="AD3691" s="3"/>
      <c r="AE3691" s="82">
        <f>IF(D3691=1, 'adjustment factor'!$D$4, IF(D3691=-9,-999,IF(D3691="",-999,0)))</f>
        <v>-999</v>
      </c>
      <c r="AF3691" s="82">
        <f>IF(F3691=1, 'adjustment factor'!$D$5, IF(F3691=-9,-999,IF(F3691="",-999,0)))</f>
        <v>-999</v>
      </c>
      <c r="AG3691" s="82">
        <f>IF(E3691=1, 'adjustment factor'!$D$6, IF(E3691=-9,-999,IF(E3691="",-999,0)))</f>
        <v>-999</v>
      </c>
      <c r="AH3691" s="82">
        <f>IF(K3691&gt;=45,'adjustment factor'!$D$7,IF(K3691=-9,-1200,IF(K3691="",-1200,0)))</f>
        <v>-1200</v>
      </c>
      <c r="AI3691" s="82">
        <f>IF(L3691=1, 'adjustment factor'!$D$8, IF(L3691=-9,-999,IF(L3691="",-999,0)))</f>
        <v>-999</v>
      </c>
      <c r="AJ3691" s="82">
        <f>IF(AND(M3691&gt;=1,M3691&lt;=4),'adjustment factor'!$D$9,IF(M3691=-9,-999,IF(M3691=98,-999,IF(M3691=99,-999,IF(M3691="",-999,0)))))</f>
        <v>-999</v>
      </c>
      <c r="AK3691" s="82">
        <f>IF(H3691=1, 'adjustment factor'!$D$10, IF(H3691=-9,-999,IF(H3691="",-999,0)))</f>
        <v>-999</v>
      </c>
      <c r="AL3691" s="82">
        <f>IF(G3691=1, 'adjustment factor'!$D$11, IF(G3691=-9,-999,IF(G3691="",-999,0)))</f>
        <v>-999</v>
      </c>
      <c r="AM3691" s="82">
        <f>IF(I3691=1, 'adjustment factor'!$D$12, IF(I3691=-9,-999,IF(I3691="",-999,0)))</f>
        <v>-999</v>
      </c>
      <c r="AN3691" s="82">
        <f>IF(J3691=1, 'adjustment factor'!$D$13, IF(J3691=-9,-999,IF(J3691="",-999,0)))</f>
        <v>-999</v>
      </c>
      <c r="AO3691" s="82" t="str">
        <f t="shared" si="588"/>
        <v>-999</v>
      </c>
      <c r="AP3691" s="82" t="str">
        <f t="shared" si="589"/>
        <v>MISSING</v>
      </c>
    </row>
    <row r="3692" spans="2:42">
      <c r="B3692" s="207"/>
      <c r="C3692" s="35">
        <v>3688</v>
      </c>
      <c r="D3692" s="161"/>
      <c r="E3692" s="161"/>
      <c r="F3692" s="161"/>
      <c r="G3692" s="161"/>
      <c r="H3692" s="161"/>
      <c r="I3692" s="161"/>
      <c r="J3692" s="161"/>
      <c r="K3692" s="161"/>
      <c r="L3692" s="161"/>
      <c r="M3692" s="161"/>
      <c r="N3692" s="171"/>
      <c r="O3692" s="171"/>
      <c r="P3692" s="171"/>
      <c r="Q3692" s="171"/>
      <c r="R3692" s="171"/>
      <c r="S3692" s="171"/>
      <c r="T3692" s="208" t="str">
        <f t="shared" si="580"/>
        <v>MISSING</v>
      </c>
      <c r="U3692" s="208" t="str">
        <f t="shared" si="581"/>
        <v>MISSING</v>
      </c>
      <c r="X3692" s="56">
        <f t="shared" si="582"/>
        <v>-99</v>
      </c>
      <c r="Y3692" s="56">
        <f t="shared" si="583"/>
        <v>-99</v>
      </c>
      <c r="Z3692" s="56">
        <f t="shared" si="584"/>
        <v>-99</v>
      </c>
      <c r="AA3692" s="56">
        <f t="shared" si="585"/>
        <v>-99</v>
      </c>
      <c r="AB3692" s="56">
        <f t="shared" si="586"/>
        <v>-99</v>
      </c>
      <c r="AC3692" s="56">
        <f t="shared" si="587"/>
        <v>-99</v>
      </c>
      <c r="AD3692" s="3"/>
      <c r="AE3692" s="82">
        <f>IF(D3692=1, 'adjustment factor'!$D$4, IF(D3692=-9,-999,IF(D3692="",-999,0)))</f>
        <v>-999</v>
      </c>
      <c r="AF3692" s="82">
        <f>IF(F3692=1, 'adjustment factor'!$D$5, IF(F3692=-9,-999,IF(F3692="",-999,0)))</f>
        <v>-999</v>
      </c>
      <c r="AG3692" s="82">
        <f>IF(E3692=1, 'adjustment factor'!$D$6, IF(E3692=-9,-999,IF(E3692="",-999,0)))</f>
        <v>-999</v>
      </c>
      <c r="AH3692" s="82">
        <f>IF(K3692&gt;=45,'adjustment factor'!$D$7,IF(K3692=-9,-1200,IF(K3692="",-1200,0)))</f>
        <v>-1200</v>
      </c>
      <c r="AI3692" s="82">
        <f>IF(L3692=1, 'adjustment factor'!$D$8, IF(L3692=-9,-999,IF(L3692="",-999,0)))</f>
        <v>-999</v>
      </c>
      <c r="AJ3692" s="82">
        <f>IF(AND(M3692&gt;=1,M3692&lt;=4),'adjustment factor'!$D$9,IF(M3692=-9,-999,IF(M3692=98,-999,IF(M3692=99,-999,IF(M3692="",-999,0)))))</f>
        <v>-999</v>
      </c>
      <c r="AK3692" s="82">
        <f>IF(H3692=1, 'adjustment factor'!$D$10, IF(H3692=-9,-999,IF(H3692="",-999,0)))</f>
        <v>-999</v>
      </c>
      <c r="AL3692" s="82">
        <f>IF(G3692=1, 'adjustment factor'!$D$11, IF(G3692=-9,-999,IF(G3692="",-999,0)))</f>
        <v>-999</v>
      </c>
      <c r="AM3692" s="82">
        <f>IF(I3692=1, 'adjustment factor'!$D$12, IF(I3692=-9,-999,IF(I3692="",-999,0)))</f>
        <v>-999</v>
      </c>
      <c r="AN3692" s="82">
        <f>IF(J3692=1, 'adjustment factor'!$D$13, IF(J3692=-9,-999,IF(J3692="",-999,0)))</f>
        <v>-999</v>
      </c>
      <c r="AO3692" s="82" t="str">
        <f t="shared" si="588"/>
        <v>-999</v>
      </c>
      <c r="AP3692" s="82" t="str">
        <f t="shared" si="589"/>
        <v>MISSING</v>
      </c>
    </row>
    <row r="3693" spans="2:42">
      <c r="B3693" s="207"/>
      <c r="C3693" s="35">
        <v>3689</v>
      </c>
      <c r="D3693" s="161"/>
      <c r="E3693" s="161"/>
      <c r="F3693" s="161"/>
      <c r="G3693" s="161"/>
      <c r="H3693" s="161"/>
      <c r="I3693" s="161"/>
      <c r="J3693" s="161"/>
      <c r="K3693" s="161"/>
      <c r="L3693" s="161"/>
      <c r="M3693" s="161"/>
      <c r="N3693" s="171"/>
      <c r="O3693" s="171"/>
      <c r="P3693" s="171"/>
      <c r="Q3693" s="171"/>
      <c r="R3693" s="171"/>
      <c r="S3693" s="171"/>
      <c r="T3693" s="208" t="str">
        <f t="shared" si="580"/>
        <v>MISSING</v>
      </c>
      <c r="U3693" s="208" t="str">
        <f t="shared" si="581"/>
        <v>MISSING</v>
      </c>
      <c r="X3693" s="56">
        <f t="shared" si="582"/>
        <v>-99</v>
      </c>
      <c r="Y3693" s="56">
        <f t="shared" si="583"/>
        <v>-99</v>
      </c>
      <c r="Z3693" s="56">
        <f t="shared" si="584"/>
        <v>-99</v>
      </c>
      <c r="AA3693" s="56">
        <f t="shared" si="585"/>
        <v>-99</v>
      </c>
      <c r="AB3693" s="56">
        <f t="shared" si="586"/>
        <v>-99</v>
      </c>
      <c r="AC3693" s="56">
        <f t="shared" si="587"/>
        <v>-99</v>
      </c>
      <c r="AD3693" s="3"/>
      <c r="AE3693" s="82">
        <f>IF(D3693=1, 'adjustment factor'!$D$4, IF(D3693=-9,-999,IF(D3693="",-999,0)))</f>
        <v>-999</v>
      </c>
      <c r="AF3693" s="82">
        <f>IF(F3693=1, 'adjustment factor'!$D$5, IF(F3693=-9,-999,IF(F3693="",-999,0)))</f>
        <v>-999</v>
      </c>
      <c r="AG3693" s="82">
        <f>IF(E3693=1, 'adjustment factor'!$D$6, IF(E3693=-9,-999,IF(E3693="",-999,0)))</f>
        <v>-999</v>
      </c>
      <c r="AH3693" s="82">
        <f>IF(K3693&gt;=45,'adjustment factor'!$D$7,IF(K3693=-9,-1200,IF(K3693="",-1200,0)))</f>
        <v>-1200</v>
      </c>
      <c r="AI3693" s="82">
        <f>IF(L3693=1, 'adjustment factor'!$D$8, IF(L3693=-9,-999,IF(L3693="",-999,0)))</f>
        <v>-999</v>
      </c>
      <c r="AJ3693" s="82">
        <f>IF(AND(M3693&gt;=1,M3693&lt;=4),'adjustment factor'!$D$9,IF(M3693=-9,-999,IF(M3693=98,-999,IF(M3693=99,-999,IF(M3693="",-999,0)))))</f>
        <v>-999</v>
      </c>
      <c r="AK3693" s="82">
        <f>IF(H3693=1, 'adjustment factor'!$D$10, IF(H3693=-9,-999,IF(H3693="",-999,0)))</f>
        <v>-999</v>
      </c>
      <c r="AL3693" s="82">
        <f>IF(G3693=1, 'adjustment factor'!$D$11, IF(G3693=-9,-999,IF(G3693="",-999,0)))</f>
        <v>-999</v>
      </c>
      <c r="AM3693" s="82">
        <f>IF(I3693=1, 'adjustment factor'!$D$12, IF(I3693=-9,-999,IF(I3693="",-999,0)))</f>
        <v>-999</v>
      </c>
      <c r="AN3693" s="82">
        <f>IF(J3693=1, 'adjustment factor'!$D$13, IF(J3693=-9,-999,IF(J3693="",-999,0)))</f>
        <v>-999</v>
      </c>
      <c r="AO3693" s="82" t="str">
        <f t="shared" si="588"/>
        <v>-999</v>
      </c>
      <c r="AP3693" s="82" t="str">
        <f t="shared" si="589"/>
        <v>MISSING</v>
      </c>
    </row>
    <row r="3694" spans="2:42">
      <c r="B3694" s="207"/>
      <c r="C3694" s="35">
        <v>3690</v>
      </c>
      <c r="D3694" s="161"/>
      <c r="E3694" s="161"/>
      <c r="F3694" s="161"/>
      <c r="G3694" s="161"/>
      <c r="H3694" s="161"/>
      <c r="I3694" s="161"/>
      <c r="J3694" s="161"/>
      <c r="K3694" s="161"/>
      <c r="L3694" s="161"/>
      <c r="M3694" s="161"/>
      <c r="N3694" s="171"/>
      <c r="O3694" s="171"/>
      <c r="P3694" s="171"/>
      <c r="Q3694" s="171"/>
      <c r="R3694" s="171"/>
      <c r="S3694" s="171"/>
      <c r="T3694" s="208" t="str">
        <f t="shared" si="580"/>
        <v>MISSING</v>
      </c>
      <c r="U3694" s="208" t="str">
        <f t="shared" si="581"/>
        <v>MISSING</v>
      </c>
      <c r="X3694" s="56">
        <f t="shared" si="582"/>
        <v>-99</v>
      </c>
      <c r="Y3694" s="56">
        <f t="shared" si="583"/>
        <v>-99</v>
      </c>
      <c r="Z3694" s="56">
        <f t="shared" si="584"/>
        <v>-99</v>
      </c>
      <c r="AA3694" s="56">
        <f t="shared" si="585"/>
        <v>-99</v>
      </c>
      <c r="AB3694" s="56">
        <f t="shared" si="586"/>
        <v>-99</v>
      </c>
      <c r="AC3694" s="56">
        <f t="shared" si="587"/>
        <v>-99</v>
      </c>
      <c r="AD3694" s="3"/>
      <c r="AE3694" s="82">
        <f>IF(D3694=1, 'adjustment factor'!$D$4, IF(D3694=-9,-999,IF(D3694="",-999,0)))</f>
        <v>-999</v>
      </c>
      <c r="AF3694" s="82">
        <f>IF(F3694=1, 'adjustment factor'!$D$5, IF(F3694=-9,-999,IF(F3694="",-999,0)))</f>
        <v>-999</v>
      </c>
      <c r="AG3694" s="82">
        <f>IF(E3694=1, 'adjustment factor'!$D$6, IF(E3694=-9,-999,IF(E3694="",-999,0)))</f>
        <v>-999</v>
      </c>
      <c r="AH3694" s="82">
        <f>IF(K3694&gt;=45,'adjustment factor'!$D$7,IF(K3694=-9,-1200,IF(K3694="",-1200,0)))</f>
        <v>-1200</v>
      </c>
      <c r="AI3694" s="82">
        <f>IF(L3694=1, 'adjustment factor'!$D$8, IF(L3694=-9,-999,IF(L3694="",-999,0)))</f>
        <v>-999</v>
      </c>
      <c r="AJ3694" s="82">
        <f>IF(AND(M3694&gt;=1,M3694&lt;=4),'adjustment factor'!$D$9,IF(M3694=-9,-999,IF(M3694=98,-999,IF(M3694=99,-999,IF(M3694="",-999,0)))))</f>
        <v>-999</v>
      </c>
      <c r="AK3694" s="82">
        <f>IF(H3694=1, 'adjustment factor'!$D$10, IF(H3694=-9,-999,IF(H3694="",-999,0)))</f>
        <v>-999</v>
      </c>
      <c r="AL3694" s="82">
        <f>IF(G3694=1, 'adjustment factor'!$D$11, IF(G3694=-9,-999,IF(G3694="",-999,0)))</f>
        <v>-999</v>
      </c>
      <c r="AM3694" s="82">
        <f>IF(I3694=1, 'adjustment factor'!$D$12, IF(I3694=-9,-999,IF(I3694="",-999,0)))</f>
        <v>-999</v>
      </c>
      <c r="AN3694" s="82">
        <f>IF(J3694=1, 'adjustment factor'!$D$13, IF(J3694=-9,-999,IF(J3694="",-999,0)))</f>
        <v>-999</v>
      </c>
      <c r="AO3694" s="82" t="str">
        <f t="shared" si="588"/>
        <v>-999</v>
      </c>
      <c r="AP3694" s="82" t="str">
        <f t="shared" si="589"/>
        <v>MISSING</v>
      </c>
    </row>
    <row r="3695" spans="2:42">
      <c r="B3695" s="207"/>
      <c r="C3695" s="35">
        <v>3691</v>
      </c>
      <c r="D3695" s="161"/>
      <c r="E3695" s="161"/>
      <c r="F3695" s="161"/>
      <c r="G3695" s="161"/>
      <c r="H3695" s="161"/>
      <c r="I3695" s="161"/>
      <c r="J3695" s="161"/>
      <c r="K3695" s="161"/>
      <c r="L3695" s="161"/>
      <c r="M3695" s="161"/>
      <c r="N3695" s="171"/>
      <c r="O3695" s="171"/>
      <c r="P3695" s="171"/>
      <c r="Q3695" s="171"/>
      <c r="R3695" s="171"/>
      <c r="S3695" s="171"/>
      <c r="T3695" s="208" t="str">
        <f t="shared" si="580"/>
        <v>MISSING</v>
      </c>
      <c r="U3695" s="208" t="str">
        <f t="shared" si="581"/>
        <v>MISSING</v>
      </c>
      <c r="X3695" s="56">
        <f t="shared" si="582"/>
        <v>-99</v>
      </c>
      <c r="Y3695" s="56">
        <f t="shared" si="583"/>
        <v>-99</v>
      </c>
      <c r="Z3695" s="56">
        <f t="shared" si="584"/>
        <v>-99</v>
      </c>
      <c r="AA3695" s="56">
        <f t="shared" si="585"/>
        <v>-99</v>
      </c>
      <c r="AB3695" s="56">
        <f t="shared" si="586"/>
        <v>-99</v>
      </c>
      <c r="AC3695" s="56">
        <f t="shared" si="587"/>
        <v>-99</v>
      </c>
      <c r="AD3695" s="3"/>
      <c r="AE3695" s="82">
        <f>IF(D3695=1, 'adjustment factor'!$D$4, IF(D3695=-9,-999,IF(D3695="",-999,0)))</f>
        <v>-999</v>
      </c>
      <c r="AF3695" s="82">
        <f>IF(F3695=1, 'adjustment factor'!$D$5, IF(F3695=-9,-999,IF(F3695="",-999,0)))</f>
        <v>-999</v>
      </c>
      <c r="AG3695" s="82">
        <f>IF(E3695=1, 'adjustment factor'!$D$6, IF(E3695=-9,-999,IF(E3695="",-999,0)))</f>
        <v>-999</v>
      </c>
      <c r="AH3695" s="82">
        <f>IF(K3695&gt;=45,'adjustment factor'!$D$7,IF(K3695=-9,-1200,IF(K3695="",-1200,0)))</f>
        <v>-1200</v>
      </c>
      <c r="AI3695" s="82">
        <f>IF(L3695=1, 'adjustment factor'!$D$8, IF(L3695=-9,-999,IF(L3695="",-999,0)))</f>
        <v>-999</v>
      </c>
      <c r="AJ3695" s="82">
        <f>IF(AND(M3695&gt;=1,M3695&lt;=4),'adjustment factor'!$D$9,IF(M3695=-9,-999,IF(M3695=98,-999,IF(M3695=99,-999,IF(M3695="",-999,0)))))</f>
        <v>-999</v>
      </c>
      <c r="AK3695" s="82">
        <f>IF(H3695=1, 'adjustment factor'!$D$10, IF(H3695=-9,-999,IF(H3695="",-999,0)))</f>
        <v>-999</v>
      </c>
      <c r="AL3695" s="82">
        <f>IF(G3695=1, 'adjustment factor'!$D$11, IF(G3695=-9,-999,IF(G3695="",-999,0)))</f>
        <v>-999</v>
      </c>
      <c r="AM3695" s="82">
        <f>IF(I3695=1, 'adjustment factor'!$D$12, IF(I3695=-9,-999,IF(I3695="",-999,0)))</f>
        <v>-999</v>
      </c>
      <c r="AN3695" s="82">
        <f>IF(J3695=1, 'adjustment factor'!$D$13, IF(J3695=-9,-999,IF(J3695="",-999,0)))</f>
        <v>-999</v>
      </c>
      <c r="AO3695" s="82" t="str">
        <f t="shared" si="588"/>
        <v>-999</v>
      </c>
      <c r="AP3695" s="82" t="str">
        <f t="shared" si="589"/>
        <v>MISSING</v>
      </c>
    </row>
    <row r="3696" spans="2:42">
      <c r="B3696" s="207"/>
      <c r="C3696" s="35">
        <v>3692</v>
      </c>
      <c r="D3696" s="161"/>
      <c r="E3696" s="161"/>
      <c r="F3696" s="161"/>
      <c r="G3696" s="161"/>
      <c r="H3696" s="161"/>
      <c r="I3696" s="161"/>
      <c r="J3696" s="161"/>
      <c r="K3696" s="161"/>
      <c r="L3696" s="161"/>
      <c r="M3696" s="161"/>
      <c r="N3696" s="171"/>
      <c r="O3696" s="171"/>
      <c r="P3696" s="171"/>
      <c r="Q3696" s="171"/>
      <c r="R3696" s="171"/>
      <c r="S3696" s="171"/>
      <c r="T3696" s="208" t="str">
        <f t="shared" si="580"/>
        <v>MISSING</v>
      </c>
      <c r="U3696" s="208" t="str">
        <f t="shared" si="581"/>
        <v>MISSING</v>
      </c>
      <c r="X3696" s="56">
        <f t="shared" si="582"/>
        <v>-99</v>
      </c>
      <c r="Y3696" s="56">
        <f t="shared" si="583"/>
        <v>-99</v>
      </c>
      <c r="Z3696" s="56">
        <f t="shared" si="584"/>
        <v>-99</v>
      </c>
      <c r="AA3696" s="56">
        <f t="shared" si="585"/>
        <v>-99</v>
      </c>
      <c r="AB3696" s="56">
        <f t="shared" si="586"/>
        <v>-99</v>
      </c>
      <c r="AC3696" s="56">
        <f t="shared" si="587"/>
        <v>-99</v>
      </c>
      <c r="AD3696" s="3"/>
      <c r="AE3696" s="82">
        <f>IF(D3696=1, 'adjustment factor'!$D$4, IF(D3696=-9,-999,IF(D3696="",-999,0)))</f>
        <v>-999</v>
      </c>
      <c r="AF3696" s="82">
        <f>IF(F3696=1, 'adjustment factor'!$D$5, IF(F3696=-9,-999,IF(F3696="",-999,0)))</f>
        <v>-999</v>
      </c>
      <c r="AG3696" s="82">
        <f>IF(E3696=1, 'adjustment factor'!$D$6, IF(E3696=-9,-999,IF(E3696="",-999,0)))</f>
        <v>-999</v>
      </c>
      <c r="AH3696" s="82">
        <f>IF(K3696&gt;=45,'adjustment factor'!$D$7,IF(K3696=-9,-1200,IF(K3696="",-1200,0)))</f>
        <v>-1200</v>
      </c>
      <c r="AI3696" s="82">
        <f>IF(L3696=1, 'adjustment factor'!$D$8, IF(L3696=-9,-999,IF(L3696="",-999,0)))</f>
        <v>-999</v>
      </c>
      <c r="AJ3696" s="82">
        <f>IF(AND(M3696&gt;=1,M3696&lt;=4),'adjustment factor'!$D$9,IF(M3696=-9,-999,IF(M3696=98,-999,IF(M3696=99,-999,IF(M3696="",-999,0)))))</f>
        <v>-999</v>
      </c>
      <c r="AK3696" s="82">
        <f>IF(H3696=1, 'adjustment factor'!$D$10, IF(H3696=-9,-999,IF(H3696="",-999,0)))</f>
        <v>-999</v>
      </c>
      <c r="AL3696" s="82">
        <f>IF(G3696=1, 'adjustment factor'!$D$11, IF(G3696=-9,-999,IF(G3696="",-999,0)))</f>
        <v>-999</v>
      </c>
      <c r="AM3696" s="82">
        <f>IF(I3696=1, 'adjustment factor'!$D$12, IF(I3696=-9,-999,IF(I3696="",-999,0)))</f>
        <v>-999</v>
      </c>
      <c r="AN3696" s="82">
        <f>IF(J3696=1, 'adjustment factor'!$D$13, IF(J3696=-9,-999,IF(J3696="",-999,0)))</f>
        <v>-999</v>
      </c>
      <c r="AO3696" s="82" t="str">
        <f t="shared" si="588"/>
        <v>-999</v>
      </c>
      <c r="AP3696" s="82" t="str">
        <f t="shared" si="589"/>
        <v>MISSING</v>
      </c>
    </row>
    <row r="3697" spans="2:42">
      <c r="B3697" s="207"/>
      <c r="C3697" s="35">
        <v>3693</v>
      </c>
      <c r="D3697" s="161"/>
      <c r="E3697" s="161"/>
      <c r="F3697" s="161"/>
      <c r="G3697" s="161"/>
      <c r="H3697" s="161"/>
      <c r="I3697" s="161"/>
      <c r="J3697" s="161"/>
      <c r="K3697" s="161"/>
      <c r="L3697" s="161"/>
      <c r="M3697" s="161"/>
      <c r="N3697" s="171"/>
      <c r="O3697" s="171"/>
      <c r="P3697" s="171"/>
      <c r="Q3697" s="171"/>
      <c r="R3697" s="171"/>
      <c r="S3697" s="171"/>
      <c r="T3697" s="208" t="str">
        <f t="shared" si="580"/>
        <v>MISSING</v>
      </c>
      <c r="U3697" s="208" t="str">
        <f t="shared" si="581"/>
        <v>MISSING</v>
      </c>
      <c r="X3697" s="56">
        <f t="shared" si="582"/>
        <v>-99</v>
      </c>
      <c r="Y3697" s="56">
        <f t="shared" si="583"/>
        <v>-99</v>
      </c>
      <c r="Z3697" s="56">
        <f t="shared" si="584"/>
        <v>-99</v>
      </c>
      <c r="AA3697" s="56">
        <f t="shared" si="585"/>
        <v>-99</v>
      </c>
      <c r="AB3697" s="56">
        <f t="shared" si="586"/>
        <v>-99</v>
      </c>
      <c r="AC3697" s="56">
        <f t="shared" si="587"/>
        <v>-99</v>
      </c>
      <c r="AD3697" s="3"/>
      <c r="AE3697" s="82">
        <f>IF(D3697=1, 'adjustment factor'!$D$4, IF(D3697=-9,-999,IF(D3697="",-999,0)))</f>
        <v>-999</v>
      </c>
      <c r="AF3697" s="82">
        <f>IF(F3697=1, 'adjustment factor'!$D$5, IF(F3697=-9,-999,IF(F3697="",-999,0)))</f>
        <v>-999</v>
      </c>
      <c r="AG3697" s="82">
        <f>IF(E3697=1, 'adjustment factor'!$D$6, IF(E3697=-9,-999,IF(E3697="",-999,0)))</f>
        <v>-999</v>
      </c>
      <c r="AH3697" s="82">
        <f>IF(K3697&gt;=45,'adjustment factor'!$D$7,IF(K3697=-9,-1200,IF(K3697="",-1200,0)))</f>
        <v>-1200</v>
      </c>
      <c r="AI3697" s="82">
        <f>IF(L3697=1, 'adjustment factor'!$D$8, IF(L3697=-9,-999,IF(L3697="",-999,0)))</f>
        <v>-999</v>
      </c>
      <c r="AJ3697" s="82">
        <f>IF(AND(M3697&gt;=1,M3697&lt;=4),'adjustment factor'!$D$9,IF(M3697=-9,-999,IF(M3697=98,-999,IF(M3697=99,-999,IF(M3697="",-999,0)))))</f>
        <v>-999</v>
      </c>
      <c r="AK3697" s="82">
        <f>IF(H3697=1, 'adjustment factor'!$D$10, IF(H3697=-9,-999,IF(H3697="",-999,0)))</f>
        <v>-999</v>
      </c>
      <c r="AL3697" s="82">
        <f>IF(G3697=1, 'adjustment factor'!$D$11, IF(G3697=-9,-999,IF(G3697="",-999,0)))</f>
        <v>-999</v>
      </c>
      <c r="AM3697" s="82">
        <f>IF(I3697=1, 'adjustment factor'!$D$12, IF(I3697=-9,-999,IF(I3697="",-999,0)))</f>
        <v>-999</v>
      </c>
      <c r="AN3697" s="82">
        <f>IF(J3697=1, 'adjustment factor'!$D$13, IF(J3697=-9,-999,IF(J3697="",-999,0)))</f>
        <v>-999</v>
      </c>
      <c r="AO3697" s="82" t="str">
        <f t="shared" si="588"/>
        <v>-999</v>
      </c>
      <c r="AP3697" s="82" t="str">
        <f t="shared" si="589"/>
        <v>MISSING</v>
      </c>
    </row>
    <row r="3698" spans="2:42">
      <c r="B3698" s="207"/>
      <c r="C3698" s="35">
        <v>3694</v>
      </c>
      <c r="D3698" s="161"/>
      <c r="E3698" s="161"/>
      <c r="F3698" s="161"/>
      <c r="G3698" s="161"/>
      <c r="H3698" s="161"/>
      <c r="I3698" s="161"/>
      <c r="J3698" s="161"/>
      <c r="K3698" s="161"/>
      <c r="L3698" s="161"/>
      <c r="M3698" s="161"/>
      <c r="N3698" s="171"/>
      <c r="O3698" s="171"/>
      <c r="P3698" s="171"/>
      <c r="Q3698" s="171"/>
      <c r="R3698" s="171"/>
      <c r="S3698" s="171"/>
      <c r="T3698" s="208" t="str">
        <f t="shared" si="580"/>
        <v>MISSING</v>
      </c>
      <c r="U3698" s="208" t="str">
        <f t="shared" si="581"/>
        <v>MISSING</v>
      </c>
      <c r="X3698" s="56">
        <f t="shared" si="582"/>
        <v>-99</v>
      </c>
      <c r="Y3698" s="56">
        <f t="shared" si="583"/>
        <v>-99</v>
      </c>
      <c r="Z3698" s="56">
        <f t="shared" si="584"/>
        <v>-99</v>
      </c>
      <c r="AA3698" s="56">
        <f t="shared" si="585"/>
        <v>-99</v>
      </c>
      <c r="AB3698" s="56">
        <f t="shared" si="586"/>
        <v>-99</v>
      </c>
      <c r="AC3698" s="56">
        <f t="shared" si="587"/>
        <v>-99</v>
      </c>
      <c r="AD3698" s="3"/>
      <c r="AE3698" s="82">
        <f>IF(D3698=1, 'adjustment factor'!$D$4, IF(D3698=-9,-999,IF(D3698="",-999,0)))</f>
        <v>-999</v>
      </c>
      <c r="AF3698" s="82">
        <f>IF(F3698=1, 'adjustment factor'!$D$5, IF(F3698=-9,-999,IF(F3698="",-999,0)))</f>
        <v>-999</v>
      </c>
      <c r="AG3698" s="82">
        <f>IF(E3698=1, 'adjustment factor'!$D$6, IF(E3698=-9,-999,IF(E3698="",-999,0)))</f>
        <v>-999</v>
      </c>
      <c r="AH3698" s="82">
        <f>IF(K3698&gt;=45,'adjustment factor'!$D$7,IF(K3698=-9,-1200,IF(K3698="",-1200,0)))</f>
        <v>-1200</v>
      </c>
      <c r="AI3698" s="82">
        <f>IF(L3698=1, 'adjustment factor'!$D$8, IF(L3698=-9,-999,IF(L3698="",-999,0)))</f>
        <v>-999</v>
      </c>
      <c r="AJ3698" s="82">
        <f>IF(AND(M3698&gt;=1,M3698&lt;=4),'adjustment factor'!$D$9,IF(M3698=-9,-999,IF(M3698=98,-999,IF(M3698=99,-999,IF(M3698="",-999,0)))))</f>
        <v>-999</v>
      </c>
      <c r="AK3698" s="82">
        <f>IF(H3698=1, 'adjustment factor'!$D$10, IF(H3698=-9,-999,IF(H3698="",-999,0)))</f>
        <v>-999</v>
      </c>
      <c r="AL3698" s="82">
        <f>IF(G3698=1, 'adjustment factor'!$D$11, IF(G3698=-9,-999,IF(G3698="",-999,0)))</f>
        <v>-999</v>
      </c>
      <c r="AM3698" s="82">
        <f>IF(I3698=1, 'adjustment factor'!$D$12, IF(I3698=-9,-999,IF(I3698="",-999,0)))</f>
        <v>-999</v>
      </c>
      <c r="AN3698" s="82">
        <f>IF(J3698=1, 'adjustment factor'!$D$13, IF(J3698=-9,-999,IF(J3698="",-999,0)))</f>
        <v>-999</v>
      </c>
      <c r="AO3698" s="82" t="str">
        <f t="shared" si="588"/>
        <v>-999</v>
      </c>
      <c r="AP3698" s="82" t="str">
        <f t="shared" si="589"/>
        <v>MISSING</v>
      </c>
    </row>
    <row r="3699" spans="2:42">
      <c r="B3699" s="207"/>
      <c r="C3699" s="35">
        <v>3695</v>
      </c>
      <c r="D3699" s="161"/>
      <c r="E3699" s="161"/>
      <c r="F3699" s="161"/>
      <c r="G3699" s="161"/>
      <c r="H3699" s="161"/>
      <c r="I3699" s="161"/>
      <c r="J3699" s="161"/>
      <c r="K3699" s="161"/>
      <c r="L3699" s="161"/>
      <c r="M3699" s="161"/>
      <c r="N3699" s="171"/>
      <c r="O3699" s="171"/>
      <c r="P3699" s="171"/>
      <c r="Q3699" s="171"/>
      <c r="R3699" s="171"/>
      <c r="S3699" s="171"/>
      <c r="T3699" s="208" t="str">
        <f t="shared" si="580"/>
        <v>MISSING</v>
      </c>
      <c r="U3699" s="208" t="str">
        <f t="shared" si="581"/>
        <v>MISSING</v>
      </c>
      <c r="X3699" s="56">
        <f t="shared" si="582"/>
        <v>-99</v>
      </c>
      <c r="Y3699" s="56">
        <f t="shared" si="583"/>
        <v>-99</v>
      </c>
      <c r="Z3699" s="56">
        <f t="shared" si="584"/>
        <v>-99</v>
      </c>
      <c r="AA3699" s="56">
        <f t="shared" si="585"/>
        <v>-99</v>
      </c>
      <c r="AB3699" s="56">
        <f t="shared" si="586"/>
        <v>-99</v>
      </c>
      <c r="AC3699" s="56">
        <f t="shared" si="587"/>
        <v>-99</v>
      </c>
      <c r="AD3699" s="3"/>
      <c r="AE3699" s="82">
        <f>IF(D3699=1, 'adjustment factor'!$D$4, IF(D3699=-9,-999,IF(D3699="",-999,0)))</f>
        <v>-999</v>
      </c>
      <c r="AF3699" s="82">
        <f>IF(F3699=1, 'adjustment factor'!$D$5, IF(F3699=-9,-999,IF(F3699="",-999,0)))</f>
        <v>-999</v>
      </c>
      <c r="AG3699" s="82">
        <f>IF(E3699=1, 'adjustment factor'!$D$6, IF(E3699=-9,-999,IF(E3699="",-999,0)))</f>
        <v>-999</v>
      </c>
      <c r="AH3699" s="82">
        <f>IF(K3699&gt;=45,'adjustment factor'!$D$7,IF(K3699=-9,-1200,IF(K3699="",-1200,0)))</f>
        <v>-1200</v>
      </c>
      <c r="AI3699" s="82">
        <f>IF(L3699=1, 'adjustment factor'!$D$8, IF(L3699=-9,-999,IF(L3699="",-999,0)))</f>
        <v>-999</v>
      </c>
      <c r="AJ3699" s="82">
        <f>IF(AND(M3699&gt;=1,M3699&lt;=4),'adjustment factor'!$D$9,IF(M3699=-9,-999,IF(M3699=98,-999,IF(M3699=99,-999,IF(M3699="",-999,0)))))</f>
        <v>-999</v>
      </c>
      <c r="AK3699" s="82">
        <f>IF(H3699=1, 'adjustment factor'!$D$10, IF(H3699=-9,-999,IF(H3699="",-999,0)))</f>
        <v>-999</v>
      </c>
      <c r="AL3699" s="82">
        <f>IF(G3699=1, 'adjustment factor'!$D$11, IF(G3699=-9,-999,IF(G3699="",-999,0)))</f>
        <v>-999</v>
      </c>
      <c r="AM3699" s="82">
        <f>IF(I3699=1, 'adjustment factor'!$D$12, IF(I3699=-9,-999,IF(I3699="",-999,0)))</f>
        <v>-999</v>
      </c>
      <c r="AN3699" s="82">
        <f>IF(J3699=1, 'adjustment factor'!$D$13, IF(J3699=-9,-999,IF(J3699="",-999,0)))</f>
        <v>-999</v>
      </c>
      <c r="AO3699" s="82" t="str">
        <f t="shared" si="588"/>
        <v>-999</v>
      </c>
      <c r="AP3699" s="82" t="str">
        <f t="shared" si="589"/>
        <v>MISSING</v>
      </c>
    </row>
    <row r="3700" spans="2:42">
      <c r="B3700" s="207"/>
      <c r="C3700" s="35">
        <v>3696</v>
      </c>
      <c r="D3700" s="161"/>
      <c r="E3700" s="161"/>
      <c r="F3700" s="161"/>
      <c r="G3700" s="161"/>
      <c r="H3700" s="161"/>
      <c r="I3700" s="161"/>
      <c r="J3700" s="161"/>
      <c r="K3700" s="161"/>
      <c r="L3700" s="161"/>
      <c r="M3700" s="161"/>
      <c r="N3700" s="171"/>
      <c r="O3700" s="171"/>
      <c r="P3700" s="171"/>
      <c r="Q3700" s="171"/>
      <c r="R3700" s="171"/>
      <c r="S3700" s="171"/>
      <c r="T3700" s="208" t="str">
        <f t="shared" si="580"/>
        <v>MISSING</v>
      </c>
      <c r="U3700" s="208" t="str">
        <f t="shared" si="581"/>
        <v>MISSING</v>
      </c>
      <c r="X3700" s="56">
        <f t="shared" si="582"/>
        <v>-99</v>
      </c>
      <c r="Y3700" s="56">
        <f t="shared" si="583"/>
        <v>-99</v>
      </c>
      <c r="Z3700" s="56">
        <f t="shared" si="584"/>
        <v>-99</v>
      </c>
      <c r="AA3700" s="56">
        <f t="shared" si="585"/>
        <v>-99</v>
      </c>
      <c r="AB3700" s="56">
        <f t="shared" si="586"/>
        <v>-99</v>
      </c>
      <c r="AC3700" s="56">
        <f t="shared" si="587"/>
        <v>-99</v>
      </c>
      <c r="AD3700" s="3"/>
      <c r="AE3700" s="82">
        <f>IF(D3700=1, 'adjustment factor'!$D$4, IF(D3700=-9,-999,IF(D3700="",-999,0)))</f>
        <v>-999</v>
      </c>
      <c r="AF3700" s="82">
        <f>IF(F3700=1, 'adjustment factor'!$D$5, IF(F3700=-9,-999,IF(F3700="",-999,0)))</f>
        <v>-999</v>
      </c>
      <c r="AG3700" s="82">
        <f>IF(E3700=1, 'adjustment factor'!$D$6, IF(E3700=-9,-999,IF(E3700="",-999,0)))</f>
        <v>-999</v>
      </c>
      <c r="AH3700" s="82">
        <f>IF(K3700&gt;=45,'adjustment factor'!$D$7,IF(K3700=-9,-1200,IF(K3700="",-1200,0)))</f>
        <v>-1200</v>
      </c>
      <c r="AI3700" s="82">
        <f>IF(L3700=1, 'adjustment factor'!$D$8, IF(L3700=-9,-999,IF(L3700="",-999,0)))</f>
        <v>-999</v>
      </c>
      <c r="AJ3700" s="82">
        <f>IF(AND(M3700&gt;=1,M3700&lt;=4),'adjustment factor'!$D$9,IF(M3700=-9,-999,IF(M3700=98,-999,IF(M3700=99,-999,IF(M3700="",-999,0)))))</f>
        <v>-999</v>
      </c>
      <c r="AK3700" s="82">
        <f>IF(H3700=1, 'adjustment factor'!$D$10, IF(H3700=-9,-999,IF(H3700="",-999,0)))</f>
        <v>-999</v>
      </c>
      <c r="AL3700" s="82">
        <f>IF(G3700=1, 'adjustment factor'!$D$11, IF(G3700=-9,-999,IF(G3700="",-999,0)))</f>
        <v>-999</v>
      </c>
      <c r="AM3700" s="82">
        <f>IF(I3700=1, 'adjustment factor'!$D$12, IF(I3700=-9,-999,IF(I3700="",-999,0)))</f>
        <v>-999</v>
      </c>
      <c r="AN3700" s="82">
        <f>IF(J3700=1, 'adjustment factor'!$D$13, IF(J3700=-9,-999,IF(J3700="",-999,0)))</f>
        <v>-999</v>
      </c>
      <c r="AO3700" s="82" t="str">
        <f t="shared" si="588"/>
        <v>-999</v>
      </c>
      <c r="AP3700" s="82" t="str">
        <f t="shared" si="589"/>
        <v>MISSING</v>
      </c>
    </row>
    <row r="3701" spans="2:42">
      <c r="B3701" s="207"/>
      <c r="C3701" s="35">
        <v>3697</v>
      </c>
      <c r="D3701" s="161"/>
      <c r="E3701" s="161"/>
      <c r="F3701" s="161"/>
      <c r="G3701" s="161"/>
      <c r="H3701" s="161"/>
      <c r="I3701" s="161"/>
      <c r="J3701" s="161"/>
      <c r="K3701" s="161"/>
      <c r="L3701" s="161"/>
      <c r="M3701" s="161"/>
      <c r="N3701" s="171"/>
      <c r="O3701" s="171"/>
      <c r="P3701" s="171"/>
      <c r="Q3701" s="171"/>
      <c r="R3701" s="171"/>
      <c r="S3701" s="171"/>
      <c r="T3701" s="208" t="str">
        <f t="shared" si="580"/>
        <v>MISSING</v>
      </c>
      <c r="U3701" s="208" t="str">
        <f t="shared" si="581"/>
        <v>MISSING</v>
      </c>
      <c r="X3701" s="56">
        <f t="shared" si="582"/>
        <v>-99</v>
      </c>
      <c r="Y3701" s="56">
        <f t="shared" si="583"/>
        <v>-99</v>
      </c>
      <c r="Z3701" s="56">
        <f t="shared" si="584"/>
        <v>-99</v>
      </c>
      <c r="AA3701" s="56">
        <f t="shared" si="585"/>
        <v>-99</v>
      </c>
      <c r="AB3701" s="56">
        <f t="shared" si="586"/>
        <v>-99</v>
      </c>
      <c r="AC3701" s="56">
        <f t="shared" si="587"/>
        <v>-99</v>
      </c>
      <c r="AD3701" s="3"/>
      <c r="AE3701" s="82">
        <f>IF(D3701=1, 'adjustment factor'!$D$4, IF(D3701=-9,-999,IF(D3701="",-999,0)))</f>
        <v>-999</v>
      </c>
      <c r="AF3701" s="82">
        <f>IF(F3701=1, 'adjustment factor'!$D$5, IF(F3701=-9,-999,IF(F3701="",-999,0)))</f>
        <v>-999</v>
      </c>
      <c r="AG3701" s="82">
        <f>IF(E3701=1, 'adjustment factor'!$D$6, IF(E3701=-9,-999,IF(E3701="",-999,0)))</f>
        <v>-999</v>
      </c>
      <c r="AH3701" s="82">
        <f>IF(K3701&gt;=45,'adjustment factor'!$D$7,IF(K3701=-9,-1200,IF(K3701="",-1200,0)))</f>
        <v>-1200</v>
      </c>
      <c r="AI3701" s="82">
        <f>IF(L3701=1, 'adjustment factor'!$D$8, IF(L3701=-9,-999,IF(L3701="",-999,0)))</f>
        <v>-999</v>
      </c>
      <c r="AJ3701" s="82">
        <f>IF(AND(M3701&gt;=1,M3701&lt;=4),'adjustment factor'!$D$9,IF(M3701=-9,-999,IF(M3701=98,-999,IF(M3701=99,-999,IF(M3701="",-999,0)))))</f>
        <v>-999</v>
      </c>
      <c r="AK3701" s="82">
        <f>IF(H3701=1, 'adjustment factor'!$D$10, IF(H3701=-9,-999,IF(H3701="",-999,0)))</f>
        <v>-999</v>
      </c>
      <c r="AL3701" s="82">
        <f>IF(G3701=1, 'adjustment factor'!$D$11, IF(G3701=-9,-999,IF(G3701="",-999,0)))</f>
        <v>-999</v>
      </c>
      <c r="AM3701" s="82">
        <f>IF(I3701=1, 'adjustment factor'!$D$12, IF(I3701=-9,-999,IF(I3701="",-999,0)))</f>
        <v>-999</v>
      </c>
      <c r="AN3701" s="82">
        <f>IF(J3701=1, 'adjustment factor'!$D$13, IF(J3701=-9,-999,IF(J3701="",-999,0)))</f>
        <v>-999</v>
      </c>
      <c r="AO3701" s="82" t="str">
        <f t="shared" si="588"/>
        <v>-999</v>
      </c>
      <c r="AP3701" s="82" t="str">
        <f t="shared" si="589"/>
        <v>MISSING</v>
      </c>
    </row>
    <row r="3702" spans="2:42">
      <c r="B3702" s="207"/>
      <c r="C3702" s="35">
        <v>3698</v>
      </c>
      <c r="D3702" s="161"/>
      <c r="E3702" s="161"/>
      <c r="F3702" s="161"/>
      <c r="G3702" s="161"/>
      <c r="H3702" s="161"/>
      <c r="I3702" s="161"/>
      <c r="J3702" s="161"/>
      <c r="K3702" s="161"/>
      <c r="L3702" s="161"/>
      <c r="M3702" s="161"/>
      <c r="N3702" s="171"/>
      <c r="O3702" s="171"/>
      <c r="P3702" s="171"/>
      <c r="Q3702" s="171"/>
      <c r="R3702" s="171"/>
      <c r="S3702" s="171"/>
      <c r="T3702" s="208" t="str">
        <f t="shared" si="580"/>
        <v>MISSING</v>
      </c>
      <c r="U3702" s="208" t="str">
        <f t="shared" si="581"/>
        <v>MISSING</v>
      </c>
      <c r="X3702" s="56">
        <f t="shared" si="582"/>
        <v>-99</v>
      </c>
      <c r="Y3702" s="56">
        <f t="shared" si="583"/>
        <v>-99</v>
      </c>
      <c r="Z3702" s="56">
        <f t="shared" si="584"/>
        <v>-99</v>
      </c>
      <c r="AA3702" s="56">
        <f t="shared" si="585"/>
        <v>-99</v>
      </c>
      <c r="AB3702" s="56">
        <f t="shared" si="586"/>
        <v>-99</v>
      </c>
      <c r="AC3702" s="56">
        <f t="shared" si="587"/>
        <v>-99</v>
      </c>
      <c r="AD3702" s="3"/>
      <c r="AE3702" s="82">
        <f>IF(D3702=1, 'adjustment factor'!$D$4, IF(D3702=-9,-999,IF(D3702="",-999,0)))</f>
        <v>-999</v>
      </c>
      <c r="AF3702" s="82">
        <f>IF(F3702=1, 'adjustment factor'!$D$5, IF(F3702=-9,-999,IF(F3702="",-999,0)))</f>
        <v>-999</v>
      </c>
      <c r="AG3702" s="82">
        <f>IF(E3702=1, 'adjustment factor'!$D$6, IF(E3702=-9,-999,IF(E3702="",-999,0)))</f>
        <v>-999</v>
      </c>
      <c r="AH3702" s="82">
        <f>IF(K3702&gt;=45,'adjustment factor'!$D$7,IF(K3702=-9,-1200,IF(K3702="",-1200,0)))</f>
        <v>-1200</v>
      </c>
      <c r="AI3702" s="82">
        <f>IF(L3702=1, 'adjustment factor'!$D$8, IF(L3702=-9,-999,IF(L3702="",-999,0)))</f>
        <v>-999</v>
      </c>
      <c r="AJ3702" s="82">
        <f>IF(AND(M3702&gt;=1,M3702&lt;=4),'adjustment factor'!$D$9,IF(M3702=-9,-999,IF(M3702=98,-999,IF(M3702=99,-999,IF(M3702="",-999,0)))))</f>
        <v>-999</v>
      </c>
      <c r="AK3702" s="82">
        <f>IF(H3702=1, 'adjustment factor'!$D$10, IF(H3702=-9,-999,IF(H3702="",-999,0)))</f>
        <v>-999</v>
      </c>
      <c r="AL3702" s="82">
        <f>IF(G3702=1, 'adjustment factor'!$D$11, IF(G3702=-9,-999,IF(G3702="",-999,0)))</f>
        <v>-999</v>
      </c>
      <c r="AM3702" s="82">
        <f>IF(I3702=1, 'adjustment factor'!$D$12, IF(I3702=-9,-999,IF(I3702="",-999,0)))</f>
        <v>-999</v>
      </c>
      <c r="AN3702" s="82">
        <f>IF(J3702=1, 'adjustment factor'!$D$13, IF(J3702=-9,-999,IF(J3702="",-999,0)))</f>
        <v>-999</v>
      </c>
      <c r="AO3702" s="82" t="str">
        <f t="shared" si="588"/>
        <v>-999</v>
      </c>
      <c r="AP3702" s="82" t="str">
        <f t="shared" si="589"/>
        <v>MISSING</v>
      </c>
    </row>
    <row r="3703" spans="2:42">
      <c r="B3703" s="207"/>
      <c r="C3703" s="35">
        <v>3699</v>
      </c>
      <c r="D3703" s="161"/>
      <c r="E3703" s="161"/>
      <c r="F3703" s="161"/>
      <c r="G3703" s="161"/>
      <c r="H3703" s="161"/>
      <c r="I3703" s="161"/>
      <c r="J3703" s="161"/>
      <c r="K3703" s="161"/>
      <c r="L3703" s="161"/>
      <c r="M3703" s="161"/>
      <c r="N3703" s="171"/>
      <c r="O3703" s="171"/>
      <c r="P3703" s="171"/>
      <c r="Q3703" s="171"/>
      <c r="R3703" s="171"/>
      <c r="S3703" s="171"/>
      <c r="T3703" s="208" t="str">
        <f t="shared" si="580"/>
        <v>MISSING</v>
      </c>
      <c r="U3703" s="208" t="str">
        <f t="shared" si="581"/>
        <v>MISSING</v>
      </c>
      <c r="X3703" s="56">
        <f t="shared" si="582"/>
        <v>-99</v>
      </c>
      <c r="Y3703" s="56">
        <f t="shared" si="583"/>
        <v>-99</v>
      </c>
      <c r="Z3703" s="56">
        <f t="shared" si="584"/>
        <v>-99</v>
      </c>
      <c r="AA3703" s="56">
        <f t="shared" si="585"/>
        <v>-99</v>
      </c>
      <c r="AB3703" s="56">
        <f t="shared" si="586"/>
        <v>-99</v>
      </c>
      <c r="AC3703" s="56">
        <f t="shared" si="587"/>
        <v>-99</v>
      </c>
      <c r="AD3703" s="3"/>
      <c r="AE3703" s="82">
        <f>IF(D3703=1, 'adjustment factor'!$D$4, IF(D3703=-9,-999,IF(D3703="",-999,0)))</f>
        <v>-999</v>
      </c>
      <c r="AF3703" s="82">
        <f>IF(F3703=1, 'adjustment factor'!$D$5, IF(F3703=-9,-999,IF(F3703="",-999,0)))</f>
        <v>-999</v>
      </c>
      <c r="AG3703" s="82">
        <f>IF(E3703=1, 'adjustment factor'!$D$6, IF(E3703=-9,-999,IF(E3703="",-999,0)))</f>
        <v>-999</v>
      </c>
      <c r="AH3703" s="82">
        <f>IF(K3703&gt;=45,'adjustment factor'!$D$7,IF(K3703=-9,-1200,IF(K3703="",-1200,0)))</f>
        <v>-1200</v>
      </c>
      <c r="AI3703" s="82">
        <f>IF(L3703=1, 'adjustment factor'!$D$8, IF(L3703=-9,-999,IF(L3703="",-999,0)))</f>
        <v>-999</v>
      </c>
      <c r="AJ3703" s="82">
        <f>IF(AND(M3703&gt;=1,M3703&lt;=4),'adjustment factor'!$D$9,IF(M3703=-9,-999,IF(M3703=98,-999,IF(M3703=99,-999,IF(M3703="",-999,0)))))</f>
        <v>-999</v>
      </c>
      <c r="AK3703" s="82">
        <f>IF(H3703=1, 'adjustment factor'!$D$10, IF(H3703=-9,-999,IF(H3703="",-999,0)))</f>
        <v>-999</v>
      </c>
      <c r="AL3703" s="82">
        <f>IF(G3703=1, 'adjustment factor'!$D$11, IF(G3703=-9,-999,IF(G3703="",-999,0)))</f>
        <v>-999</v>
      </c>
      <c r="AM3703" s="82">
        <f>IF(I3703=1, 'adjustment factor'!$D$12, IF(I3703=-9,-999,IF(I3703="",-999,0)))</f>
        <v>-999</v>
      </c>
      <c r="AN3703" s="82">
        <f>IF(J3703=1, 'adjustment factor'!$D$13, IF(J3703=-9,-999,IF(J3703="",-999,0)))</f>
        <v>-999</v>
      </c>
      <c r="AO3703" s="82" t="str">
        <f t="shared" si="588"/>
        <v>-999</v>
      </c>
      <c r="AP3703" s="82" t="str">
        <f t="shared" si="589"/>
        <v>MISSING</v>
      </c>
    </row>
    <row r="3704" spans="2:42">
      <c r="B3704" s="207"/>
      <c r="C3704" s="35">
        <v>3700</v>
      </c>
      <c r="D3704" s="161"/>
      <c r="E3704" s="161"/>
      <c r="F3704" s="161"/>
      <c r="G3704" s="161"/>
      <c r="H3704" s="161"/>
      <c r="I3704" s="161"/>
      <c r="J3704" s="161"/>
      <c r="K3704" s="161"/>
      <c r="L3704" s="161"/>
      <c r="M3704" s="161"/>
      <c r="N3704" s="171"/>
      <c r="O3704" s="171"/>
      <c r="P3704" s="171"/>
      <c r="Q3704" s="171"/>
      <c r="R3704" s="171"/>
      <c r="S3704" s="171"/>
      <c r="T3704" s="208" t="str">
        <f t="shared" si="580"/>
        <v>MISSING</v>
      </c>
      <c r="U3704" s="208" t="str">
        <f t="shared" si="581"/>
        <v>MISSING</v>
      </c>
      <c r="X3704" s="56">
        <f t="shared" si="582"/>
        <v>-99</v>
      </c>
      <c r="Y3704" s="56">
        <f t="shared" si="583"/>
        <v>-99</v>
      </c>
      <c r="Z3704" s="56">
        <f t="shared" si="584"/>
        <v>-99</v>
      </c>
      <c r="AA3704" s="56">
        <f t="shared" si="585"/>
        <v>-99</v>
      </c>
      <c r="AB3704" s="56">
        <f t="shared" si="586"/>
        <v>-99</v>
      </c>
      <c r="AC3704" s="56">
        <f t="shared" si="587"/>
        <v>-99</v>
      </c>
      <c r="AD3704" s="3"/>
      <c r="AE3704" s="82">
        <f>IF(D3704=1, 'adjustment factor'!$D$4, IF(D3704=-9,-999,IF(D3704="",-999,0)))</f>
        <v>-999</v>
      </c>
      <c r="AF3704" s="82">
        <f>IF(F3704=1, 'adjustment factor'!$D$5, IF(F3704=-9,-999,IF(F3704="",-999,0)))</f>
        <v>-999</v>
      </c>
      <c r="AG3704" s="82">
        <f>IF(E3704=1, 'adjustment factor'!$D$6, IF(E3704=-9,-999,IF(E3704="",-999,0)))</f>
        <v>-999</v>
      </c>
      <c r="AH3704" s="82">
        <f>IF(K3704&gt;=45,'adjustment factor'!$D$7,IF(K3704=-9,-1200,IF(K3704="",-1200,0)))</f>
        <v>-1200</v>
      </c>
      <c r="AI3704" s="82">
        <f>IF(L3704=1, 'adjustment factor'!$D$8, IF(L3704=-9,-999,IF(L3704="",-999,0)))</f>
        <v>-999</v>
      </c>
      <c r="AJ3704" s="82">
        <f>IF(AND(M3704&gt;=1,M3704&lt;=4),'adjustment factor'!$D$9,IF(M3704=-9,-999,IF(M3704=98,-999,IF(M3704=99,-999,IF(M3704="",-999,0)))))</f>
        <v>-999</v>
      </c>
      <c r="AK3704" s="82">
        <f>IF(H3704=1, 'adjustment factor'!$D$10, IF(H3704=-9,-999,IF(H3704="",-999,0)))</f>
        <v>-999</v>
      </c>
      <c r="AL3704" s="82">
        <f>IF(G3704=1, 'adjustment factor'!$D$11, IF(G3704=-9,-999,IF(G3704="",-999,0)))</f>
        <v>-999</v>
      </c>
      <c r="AM3704" s="82">
        <f>IF(I3704=1, 'adjustment factor'!$D$12, IF(I3704=-9,-999,IF(I3704="",-999,0)))</f>
        <v>-999</v>
      </c>
      <c r="AN3704" s="82">
        <f>IF(J3704=1, 'adjustment factor'!$D$13, IF(J3704=-9,-999,IF(J3704="",-999,0)))</f>
        <v>-999</v>
      </c>
      <c r="AO3704" s="82" t="str">
        <f t="shared" si="588"/>
        <v>-999</v>
      </c>
      <c r="AP3704" s="82" t="str">
        <f t="shared" si="589"/>
        <v>MISSING</v>
      </c>
    </row>
    <row r="3705" spans="2:42">
      <c r="B3705" s="207"/>
      <c r="C3705" s="35">
        <v>3701</v>
      </c>
      <c r="D3705" s="161"/>
      <c r="E3705" s="161"/>
      <c r="F3705" s="161"/>
      <c r="G3705" s="161"/>
      <c r="H3705" s="161"/>
      <c r="I3705" s="161"/>
      <c r="J3705" s="161"/>
      <c r="K3705" s="161"/>
      <c r="L3705" s="161"/>
      <c r="M3705" s="161"/>
      <c r="N3705" s="171"/>
      <c r="O3705" s="171"/>
      <c r="P3705" s="171"/>
      <c r="Q3705" s="171"/>
      <c r="R3705" s="171"/>
      <c r="S3705" s="171"/>
      <c r="T3705" s="208" t="str">
        <f t="shared" si="580"/>
        <v>MISSING</v>
      </c>
      <c r="U3705" s="208" t="str">
        <f t="shared" si="581"/>
        <v>MISSING</v>
      </c>
      <c r="X3705" s="56">
        <f t="shared" si="582"/>
        <v>-99</v>
      </c>
      <c r="Y3705" s="56">
        <f t="shared" si="583"/>
        <v>-99</v>
      </c>
      <c r="Z3705" s="56">
        <f t="shared" si="584"/>
        <v>-99</v>
      </c>
      <c r="AA3705" s="56">
        <f t="shared" si="585"/>
        <v>-99</v>
      </c>
      <c r="AB3705" s="56">
        <f t="shared" si="586"/>
        <v>-99</v>
      </c>
      <c r="AC3705" s="56">
        <f t="shared" si="587"/>
        <v>-99</v>
      </c>
      <c r="AD3705" s="3"/>
      <c r="AE3705" s="82">
        <f>IF(D3705=1, 'adjustment factor'!$D$4, IF(D3705=-9,-999,IF(D3705="",-999,0)))</f>
        <v>-999</v>
      </c>
      <c r="AF3705" s="82">
        <f>IF(F3705=1, 'adjustment factor'!$D$5, IF(F3705=-9,-999,IF(F3705="",-999,0)))</f>
        <v>-999</v>
      </c>
      <c r="AG3705" s="82">
        <f>IF(E3705=1, 'adjustment factor'!$D$6, IF(E3705=-9,-999,IF(E3705="",-999,0)))</f>
        <v>-999</v>
      </c>
      <c r="AH3705" s="82">
        <f>IF(K3705&gt;=45,'adjustment factor'!$D$7,IF(K3705=-9,-1200,IF(K3705="",-1200,0)))</f>
        <v>-1200</v>
      </c>
      <c r="AI3705" s="82">
        <f>IF(L3705=1, 'adjustment factor'!$D$8, IF(L3705=-9,-999,IF(L3705="",-999,0)))</f>
        <v>-999</v>
      </c>
      <c r="AJ3705" s="82">
        <f>IF(AND(M3705&gt;=1,M3705&lt;=4),'adjustment factor'!$D$9,IF(M3705=-9,-999,IF(M3705=98,-999,IF(M3705=99,-999,IF(M3705="",-999,0)))))</f>
        <v>-999</v>
      </c>
      <c r="AK3705" s="82">
        <f>IF(H3705=1, 'adjustment factor'!$D$10, IF(H3705=-9,-999,IF(H3705="",-999,0)))</f>
        <v>-999</v>
      </c>
      <c r="AL3705" s="82">
        <f>IF(G3705=1, 'adjustment factor'!$D$11, IF(G3705=-9,-999,IF(G3705="",-999,0)))</f>
        <v>-999</v>
      </c>
      <c r="AM3705" s="82">
        <f>IF(I3705=1, 'adjustment factor'!$D$12, IF(I3705=-9,-999,IF(I3705="",-999,0)))</f>
        <v>-999</v>
      </c>
      <c r="AN3705" s="82">
        <f>IF(J3705=1, 'adjustment factor'!$D$13, IF(J3705=-9,-999,IF(J3705="",-999,0)))</f>
        <v>-999</v>
      </c>
      <c r="AO3705" s="82" t="str">
        <f t="shared" si="588"/>
        <v>-999</v>
      </c>
      <c r="AP3705" s="82" t="str">
        <f t="shared" si="589"/>
        <v>MISSING</v>
      </c>
    </row>
    <row r="3706" spans="2:42">
      <c r="B3706" s="207"/>
      <c r="C3706" s="35">
        <v>3702</v>
      </c>
      <c r="D3706" s="161"/>
      <c r="E3706" s="161"/>
      <c r="F3706" s="161"/>
      <c r="G3706" s="161"/>
      <c r="H3706" s="161"/>
      <c r="I3706" s="161"/>
      <c r="J3706" s="161"/>
      <c r="K3706" s="161"/>
      <c r="L3706" s="161"/>
      <c r="M3706" s="161"/>
      <c r="N3706" s="171"/>
      <c r="O3706" s="171"/>
      <c r="P3706" s="171"/>
      <c r="Q3706" s="171"/>
      <c r="R3706" s="171"/>
      <c r="S3706" s="171"/>
      <c r="T3706" s="208" t="str">
        <f t="shared" si="580"/>
        <v>MISSING</v>
      </c>
      <c r="U3706" s="208" t="str">
        <f t="shared" si="581"/>
        <v>MISSING</v>
      </c>
      <c r="X3706" s="56">
        <f t="shared" si="582"/>
        <v>-99</v>
      </c>
      <c r="Y3706" s="56">
        <f t="shared" si="583"/>
        <v>-99</v>
      </c>
      <c r="Z3706" s="56">
        <f t="shared" si="584"/>
        <v>-99</v>
      </c>
      <c r="AA3706" s="56">
        <f t="shared" si="585"/>
        <v>-99</v>
      </c>
      <c r="AB3706" s="56">
        <f t="shared" si="586"/>
        <v>-99</v>
      </c>
      <c r="AC3706" s="56">
        <f t="shared" si="587"/>
        <v>-99</v>
      </c>
      <c r="AD3706" s="3"/>
      <c r="AE3706" s="82">
        <f>IF(D3706=1, 'adjustment factor'!$D$4, IF(D3706=-9,-999,IF(D3706="",-999,0)))</f>
        <v>-999</v>
      </c>
      <c r="AF3706" s="82">
        <f>IF(F3706=1, 'adjustment factor'!$D$5, IF(F3706=-9,-999,IF(F3706="",-999,0)))</f>
        <v>-999</v>
      </c>
      <c r="AG3706" s="82">
        <f>IF(E3706=1, 'adjustment factor'!$D$6, IF(E3706=-9,-999,IF(E3706="",-999,0)))</f>
        <v>-999</v>
      </c>
      <c r="AH3706" s="82">
        <f>IF(K3706&gt;=45,'adjustment factor'!$D$7,IF(K3706=-9,-1200,IF(K3706="",-1200,0)))</f>
        <v>-1200</v>
      </c>
      <c r="AI3706" s="82">
        <f>IF(L3706=1, 'adjustment factor'!$D$8, IF(L3706=-9,-999,IF(L3706="",-999,0)))</f>
        <v>-999</v>
      </c>
      <c r="AJ3706" s="82">
        <f>IF(AND(M3706&gt;=1,M3706&lt;=4),'adjustment factor'!$D$9,IF(M3706=-9,-999,IF(M3706=98,-999,IF(M3706=99,-999,IF(M3706="",-999,0)))))</f>
        <v>-999</v>
      </c>
      <c r="AK3706" s="82">
        <f>IF(H3706=1, 'adjustment factor'!$D$10, IF(H3706=-9,-999,IF(H3706="",-999,0)))</f>
        <v>-999</v>
      </c>
      <c r="AL3706" s="82">
        <f>IF(G3706=1, 'adjustment factor'!$D$11, IF(G3706=-9,-999,IF(G3706="",-999,0)))</f>
        <v>-999</v>
      </c>
      <c r="AM3706" s="82">
        <f>IF(I3706=1, 'adjustment factor'!$D$12, IF(I3706=-9,-999,IF(I3706="",-999,0)))</f>
        <v>-999</v>
      </c>
      <c r="AN3706" s="82">
        <f>IF(J3706=1, 'adjustment factor'!$D$13, IF(J3706=-9,-999,IF(J3706="",-999,0)))</f>
        <v>-999</v>
      </c>
      <c r="AO3706" s="82" t="str">
        <f t="shared" si="588"/>
        <v>-999</v>
      </c>
      <c r="AP3706" s="82" t="str">
        <f t="shared" si="589"/>
        <v>MISSING</v>
      </c>
    </row>
    <row r="3707" spans="2:42">
      <c r="B3707" s="207"/>
      <c r="C3707" s="35">
        <v>3703</v>
      </c>
      <c r="D3707" s="161"/>
      <c r="E3707" s="161"/>
      <c r="F3707" s="161"/>
      <c r="G3707" s="161"/>
      <c r="H3707" s="161"/>
      <c r="I3707" s="161"/>
      <c r="J3707" s="161"/>
      <c r="K3707" s="161"/>
      <c r="L3707" s="161"/>
      <c r="M3707" s="161"/>
      <c r="N3707" s="171"/>
      <c r="O3707" s="171"/>
      <c r="P3707" s="171"/>
      <c r="Q3707" s="171"/>
      <c r="R3707" s="171"/>
      <c r="S3707" s="171"/>
      <c r="T3707" s="208" t="str">
        <f t="shared" si="580"/>
        <v>MISSING</v>
      </c>
      <c r="U3707" s="208" t="str">
        <f t="shared" si="581"/>
        <v>MISSING</v>
      </c>
      <c r="X3707" s="56">
        <f t="shared" si="582"/>
        <v>-99</v>
      </c>
      <c r="Y3707" s="56">
        <f t="shared" si="583"/>
        <v>-99</v>
      </c>
      <c r="Z3707" s="56">
        <f t="shared" si="584"/>
        <v>-99</v>
      </c>
      <c r="AA3707" s="56">
        <f t="shared" si="585"/>
        <v>-99</v>
      </c>
      <c r="AB3707" s="56">
        <f t="shared" si="586"/>
        <v>-99</v>
      </c>
      <c r="AC3707" s="56">
        <f t="shared" si="587"/>
        <v>-99</v>
      </c>
      <c r="AD3707" s="3"/>
      <c r="AE3707" s="82">
        <f>IF(D3707=1, 'adjustment factor'!$D$4, IF(D3707=-9,-999,IF(D3707="",-999,0)))</f>
        <v>-999</v>
      </c>
      <c r="AF3707" s="82">
        <f>IF(F3707=1, 'adjustment factor'!$D$5, IF(F3707=-9,-999,IF(F3707="",-999,0)))</f>
        <v>-999</v>
      </c>
      <c r="AG3707" s="82">
        <f>IF(E3707=1, 'adjustment factor'!$D$6, IF(E3707=-9,-999,IF(E3707="",-999,0)))</f>
        <v>-999</v>
      </c>
      <c r="AH3707" s="82">
        <f>IF(K3707&gt;=45,'adjustment factor'!$D$7,IF(K3707=-9,-1200,IF(K3707="",-1200,0)))</f>
        <v>-1200</v>
      </c>
      <c r="AI3707" s="82">
        <f>IF(L3707=1, 'adjustment factor'!$D$8, IF(L3707=-9,-999,IF(L3707="",-999,0)))</f>
        <v>-999</v>
      </c>
      <c r="AJ3707" s="82">
        <f>IF(AND(M3707&gt;=1,M3707&lt;=4),'adjustment factor'!$D$9,IF(M3707=-9,-999,IF(M3707=98,-999,IF(M3707=99,-999,IF(M3707="",-999,0)))))</f>
        <v>-999</v>
      </c>
      <c r="AK3707" s="82">
        <f>IF(H3707=1, 'adjustment factor'!$D$10, IF(H3707=-9,-999,IF(H3707="",-999,0)))</f>
        <v>-999</v>
      </c>
      <c r="AL3707" s="82">
        <f>IF(G3707=1, 'adjustment factor'!$D$11, IF(G3707=-9,-999,IF(G3707="",-999,0)))</f>
        <v>-999</v>
      </c>
      <c r="AM3707" s="82">
        <f>IF(I3707=1, 'adjustment factor'!$D$12, IF(I3707=-9,-999,IF(I3707="",-999,0)))</f>
        <v>-999</v>
      </c>
      <c r="AN3707" s="82">
        <f>IF(J3707=1, 'adjustment factor'!$D$13, IF(J3707=-9,-999,IF(J3707="",-999,0)))</f>
        <v>-999</v>
      </c>
      <c r="AO3707" s="82" t="str">
        <f t="shared" si="588"/>
        <v>-999</v>
      </c>
      <c r="AP3707" s="82" t="str">
        <f t="shared" si="589"/>
        <v>MISSING</v>
      </c>
    </row>
    <row r="3708" spans="2:42">
      <c r="B3708" s="207"/>
      <c r="C3708" s="35">
        <v>3704</v>
      </c>
      <c r="D3708" s="161"/>
      <c r="E3708" s="161"/>
      <c r="F3708" s="161"/>
      <c r="G3708" s="161"/>
      <c r="H3708" s="161"/>
      <c r="I3708" s="161"/>
      <c r="J3708" s="161"/>
      <c r="K3708" s="161"/>
      <c r="L3708" s="161"/>
      <c r="M3708" s="161"/>
      <c r="N3708" s="171"/>
      <c r="O3708" s="171"/>
      <c r="P3708" s="171"/>
      <c r="Q3708" s="171"/>
      <c r="R3708" s="171"/>
      <c r="S3708" s="171"/>
      <c r="T3708" s="208" t="str">
        <f t="shared" si="580"/>
        <v>MISSING</v>
      </c>
      <c r="U3708" s="208" t="str">
        <f t="shared" si="581"/>
        <v>MISSING</v>
      </c>
      <c r="X3708" s="56">
        <f t="shared" si="582"/>
        <v>-99</v>
      </c>
      <c r="Y3708" s="56">
        <f t="shared" si="583"/>
        <v>-99</v>
      </c>
      <c r="Z3708" s="56">
        <f t="shared" si="584"/>
        <v>-99</v>
      </c>
      <c r="AA3708" s="56">
        <f t="shared" si="585"/>
        <v>-99</v>
      </c>
      <c r="AB3708" s="56">
        <f t="shared" si="586"/>
        <v>-99</v>
      </c>
      <c r="AC3708" s="56">
        <f t="shared" si="587"/>
        <v>-99</v>
      </c>
      <c r="AD3708" s="3"/>
      <c r="AE3708" s="82">
        <f>IF(D3708=1, 'adjustment factor'!$D$4, IF(D3708=-9,-999,IF(D3708="",-999,0)))</f>
        <v>-999</v>
      </c>
      <c r="AF3708" s="82">
        <f>IF(F3708=1, 'adjustment factor'!$D$5, IF(F3708=-9,-999,IF(F3708="",-999,0)))</f>
        <v>-999</v>
      </c>
      <c r="AG3708" s="82">
        <f>IF(E3708=1, 'adjustment factor'!$D$6, IF(E3708=-9,-999,IF(E3708="",-999,0)))</f>
        <v>-999</v>
      </c>
      <c r="AH3708" s="82">
        <f>IF(K3708&gt;=45,'adjustment factor'!$D$7,IF(K3708=-9,-1200,IF(K3708="",-1200,0)))</f>
        <v>-1200</v>
      </c>
      <c r="AI3708" s="82">
        <f>IF(L3708=1, 'adjustment factor'!$D$8, IF(L3708=-9,-999,IF(L3708="",-999,0)))</f>
        <v>-999</v>
      </c>
      <c r="AJ3708" s="82">
        <f>IF(AND(M3708&gt;=1,M3708&lt;=4),'adjustment factor'!$D$9,IF(M3708=-9,-999,IF(M3708=98,-999,IF(M3708=99,-999,IF(M3708="",-999,0)))))</f>
        <v>-999</v>
      </c>
      <c r="AK3708" s="82">
        <f>IF(H3708=1, 'adjustment factor'!$D$10, IF(H3708=-9,-999,IF(H3708="",-999,0)))</f>
        <v>-999</v>
      </c>
      <c r="AL3708" s="82">
        <f>IF(G3708=1, 'adjustment factor'!$D$11, IF(G3708=-9,-999,IF(G3708="",-999,0)))</f>
        <v>-999</v>
      </c>
      <c r="AM3708" s="82">
        <f>IF(I3708=1, 'adjustment factor'!$D$12, IF(I3708=-9,-999,IF(I3708="",-999,0)))</f>
        <v>-999</v>
      </c>
      <c r="AN3708" s="82">
        <f>IF(J3708=1, 'adjustment factor'!$D$13, IF(J3708=-9,-999,IF(J3708="",-999,0)))</f>
        <v>-999</v>
      </c>
      <c r="AO3708" s="82" t="str">
        <f t="shared" si="588"/>
        <v>-999</v>
      </c>
      <c r="AP3708" s="82" t="str">
        <f t="shared" si="589"/>
        <v>MISSING</v>
      </c>
    </row>
    <row r="3709" spans="2:42">
      <c r="B3709" s="207"/>
      <c r="C3709" s="35">
        <v>3705</v>
      </c>
      <c r="D3709" s="161"/>
      <c r="E3709" s="161"/>
      <c r="F3709" s="161"/>
      <c r="G3709" s="161"/>
      <c r="H3709" s="161"/>
      <c r="I3709" s="161"/>
      <c r="J3709" s="161"/>
      <c r="K3709" s="161"/>
      <c r="L3709" s="161"/>
      <c r="M3709" s="161"/>
      <c r="N3709" s="171"/>
      <c r="O3709" s="171"/>
      <c r="P3709" s="171"/>
      <c r="Q3709" s="171"/>
      <c r="R3709" s="171"/>
      <c r="S3709" s="171"/>
      <c r="T3709" s="208" t="str">
        <f t="shared" si="580"/>
        <v>MISSING</v>
      </c>
      <c r="U3709" s="208" t="str">
        <f t="shared" si="581"/>
        <v>MISSING</v>
      </c>
      <c r="X3709" s="56">
        <f t="shared" si="582"/>
        <v>-99</v>
      </c>
      <c r="Y3709" s="56">
        <f t="shared" si="583"/>
        <v>-99</v>
      </c>
      <c r="Z3709" s="56">
        <f t="shared" si="584"/>
        <v>-99</v>
      </c>
      <c r="AA3709" s="56">
        <f t="shared" si="585"/>
        <v>-99</v>
      </c>
      <c r="AB3709" s="56">
        <f t="shared" si="586"/>
        <v>-99</v>
      </c>
      <c r="AC3709" s="56">
        <f t="shared" si="587"/>
        <v>-99</v>
      </c>
      <c r="AD3709" s="3"/>
      <c r="AE3709" s="82">
        <f>IF(D3709=1, 'adjustment factor'!$D$4, IF(D3709=-9,-999,IF(D3709="",-999,0)))</f>
        <v>-999</v>
      </c>
      <c r="AF3709" s="82">
        <f>IF(F3709=1, 'adjustment factor'!$D$5, IF(F3709=-9,-999,IF(F3709="",-999,0)))</f>
        <v>-999</v>
      </c>
      <c r="AG3709" s="82">
        <f>IF(E3709=1, 'adjustment factor'!$D$6, IF(E3709=-9,-999,IF(E3709="",-999,0)))</f>
        <v>-999</v>
      </c>
      <c r="AH3709" s="82">
        <f>IF(K3709&gt;=45,'adjustment factor'!$D$7,IF(K3709=-9,-1200,IF(K3709="",-1200,0)))</f>
        <v>-1200</v>
      </c>
      <c r="AI3709" s="82">
        <f>IF(L3709=1, 'adjustment factor'!$D$8, IF(L3709=-9,-999,IF(L3709="",-999,0)))</f>
        <v>-999</v>
      </c>
      <c r="AJ3709" s="82">
        <f>IF(AND(M3709&gt;=1,M3709&lt;=4),'adjustment factor'!$D$9,IF(M3709=-9,-999,IF(M3709=98,-999,IF(M3709=99,-999,IF(M3709="",-999,0)))))</f>
        <v>-999</v>
      </c>
      <c r="AK3709" s="82">
        <f>IF(H3709=1, 'adjustment factor'!$D$10, IF(H3709=-9,-999,IF(H3709="",-999,0)))</f>
        <v>-999</v>
      </c>
      <c r="AL3709" s="82">
        <f>IF(G3709=1, 'adjustment factor'!$D$11, IF(G3709=-9,-999,IF(G3709="",-999,0)))</f>
        <v>-999</v>
      </c>
      <c r="AM3709" s="82">
        <f>IF(I3709=1, 'adjustment factor'!$D$12, IF(I3709=-9,-999,IF(I3709="",-999,0)))</f>
        <v>-999</v>
      </c>
      <c r="AN3709" s="82">
        <f>IF(J3709=1, 'adjustment factor'!$D$13, IF(J3709=-9,-999,IF(J3709="",-999,0)))</f>
        <v>-999</v>
      </c>
      <c r="AO3709" s="82" t="str">
        <f t="shared" si="588"/>
        <v>-999</v>
      </c>
      <c r="AP3709" s="82" t="str">
        <f t="shared" si="589"/>
        <v>MISSING</v>
      </c>
    </row>
    <row r="3710" spans="2:42">
      <c r="B3710" s="207"/>
      <c r="C3710" s="35">
        <v>3706</v>
      </c>
      <c r="D3710" s="161"/>
      <c r="E3710" s="161"/>
      <c r="F3710" s="161"/>
      <c r="G3710" s="161"/>
      <c r="H3710" s="161"/>
      <c r="I3710" s="161"/>
      <c r="J3710" s="161"/>
      <c r="K3710" s="161"/>
      <c r="L3710" s="161"/>
      <c r="M3710" s="161"/>
      <c r="N3710" s="171"/>
      <c r="O3710" s="171"/>
      <c r="P3710" s="171"/>
      <c r="Q3710" s="171"/>
      <c r="R3710" s="171"/>
      <c r="S3710" s="171"/>
      <c r="T3710" s="208" t="str">
        <f t="shared" si="580"/>
        <v>MISSING</v>
      </c>
      <c r="U3710" s="208" t="str">
        <f t="shared" si="581"/>
        <v>MISSING</v>
      </c>
      <c r="X3710" s="56">
        <f t="shared" si="582"/>
        <v>-99</v>
      </c>
      <c r="Y3710" s="56">
        <f t="shared" si="583"/>
        <v>-99</v>
      </c>
      <c r="Z3710" s="56">
        <f t="shared" si="584"/>
        <v>-99</v>
      </c>
      <c r="AA3710" s="56">
        <f t="shared" si="585"/>
        <v>-99</v>
      </c>
      <c r="AB3710" s="56">
        <f t="shared" si="586"/>
        <v>-99</v>
      </c>
      <c r="AC3710" s="56">
        <f t="shared" si="587"/>
        <v>-99</v>
      </c>
      <c r="AD3710" s="3"/>
      <c r="AE3710" s="82">
        <f>IF(D3710=1, 'adjustment factor'!$D$4, IF(D3710=-9,-999,IF(D3710="",-999,0)))</f>
        <v>-999</v>
      </c>
      <c r="AF3710" s="82">
        <f>IF(F3710=1, 'adjustment factor'!$D$5, IF(F3710=-9,-999,IF(F3710="",-999,0)))</f>
        <v>-999</v>
      </c>
      <c r="AG3710" s="82">
        <f>IF(E3710=1, 'adjustment factor'!$D$6, IF(E3710=-9,-999,IF(E3710="",-999,0)))</f>
        <v>-999</v>
      </c>
      <c r="AH3710" s="82">
        <f>IF(K3710&gt;=45,'adjustment factor'!$D$7,IF(K3710=-9,-1200,IF(K3710="",-1200,0)))</f>
        <v>-1200</v>
      </c>
      <c r="AI3710" s="82">
        <f>IF(L3710=1, 'adjustment factor'!$D$8, IF(L3710=-9,-999,IF(L3710="",-999,0)))</f>
        <v>-999</v>
      </c>
      <c r="AJ3710" s="82">
        <f>IF(AND(M3710&gt;=1,M3710&lt;=4),'adjustment factor'!$D$9,IF(M3710=-9,-999,IF(M3710=98,-999,IF(M3710=99,-999,IF(M3710="",-999,0)))))</f>
        <v>-999</v>
      </c>
      <c r="AK3710" s="82">
        <f>IF(H3710=1, 'adjustment factor'!$D$10, IF(H3710=-9,-999,IF(H3710="",-999,0)))</f>
        <v>-999</v>
      </c>
      <c r="AL3710" s="82">
        <f>IF(G3710=1, 'adjustment factor'!$D$11, IF(G3710=-9,-999,IF(G3710="",-999,0)))</f>
        <v>-999</v>
      </c>
      <c r="AM3710" s="82">
        <f>IF(I3710=1, 'adjustment factor'!$D$12, IF(I3710=-9,-999,IF(I3710="",-999,0)))</f>
        <v>-999</v>
      </c>
      <c r="AN3710" s="82">
        <f>IF(J3710=1, 'adjustment factor'!$D$13, IF(J3710=-9,-999,IF(J3710="",-999,0)))</f>
        <v>-999</v>
      </c>
      <c r="AO3710" s="82" t="str">
        <f t="shared" si="588"/>
        <v>-999</v>
      </c>
      <c r="AP3710" s="82" t="str">
        <f t="shared" si="589"/>
        <v>MISSING</v>
      </c>
    </row>
    <row r="3711" spans="2:42">
      <c r="B3711" s="207"/>
      <c r="C3711" s="35">
        <v>3707</v>
      </c>
      <c r="D3711" s="161"/>
      <c r="E3711" s="161"/>
      <c r="F3711" s="161"/>
      <c r="G3711" s="161"/>
      <c r="H3711" s="161"/>
      <c r="I3711" s="161"/>
      <c r="J3711" s="161"/>
      <c r="K3711" s="161"/>
      <c r="L3711" s="161"/>
      <c r="M3711" s="161"/>
      <c r="N3711" s="171"/>
      <c r="O3711" s="171"/>
      <c r="P3711" s="171"/>
      <c r="Q3711" s="171"/>
      <c r="R3711" s="171"/>
      <c r="S3711" s="171"/>
      <c r="T3711" s="208" t="str">
        <f t="shared" si="580"/>
        <v>MISSING</v>
      </c>
      <c r="U3711" s="208" t="str">
        <f t="shared" si="581"/>
        <v>MISSING</v>
      </c>
      <c r="X3711" s="56">
        <f t="shared" si="582"/>
        <v>-99</v>
      </c>
      <c r="Y3711" s="56">
        <f t="shared" si="583"/>
        <v>-99</v>
      </c>
      <c r="Z3711" s="56">
        <f t="shared" si="584"/>
        <v>-99</v>
      </c>
      <c r="AA3711" s="56">
        <f t="shared" si="585"/>
        <v>-99</v>
      </c>
      <c r="AB3711" s="56">
        <f t="shared" si="586"/>
        <v>-99</v>
      </c>
      <c r="AC3711" s="56">
        <f t="shared" si="587"/>
        <v>-99</v>
      </c>
      <c r="AD3711" s="3"/>
      <c r="AE3711" s="82">
        <f>IF(D3711=1, 'adjustment factor'!$D$4, IF(D3711=-9,-999,IF(D3711="",-999,0)))</f>
        <v>-999</v>
      </c>
      <c r="AF3711" s="82">
        <f>IF(F3711=1, 'adjustment factor'!$D$5, IF(F3711=-9,-999,IF(F3711="",-999,0)))</f>
        <v>-999</v>
      </c>
      <c r="AG3711" s="82">
        <f>IF(E3711=1, 'adjustment factor'!$D$6, IF(E3711=-9,-999,IF(E3711="",-999,0)))</f>
        <v>-999</v>
      </c>
      <c r="AH3711" s="82">
        <f>IF(K3711&gt;=45,'adjustment factor'!$D$7,IF(K3711=-9,-1200,IF(K3711="",-1200,0)))</f>
        <v>-1200</v>
      </c>
      <c r="AI3711" s="82">
        <f>IF(L3711=1, 'adjustment factor'!$D$8, IF(L3711=-9,-999,IF(L3711="",-999,0)))</f>
        <v>-999</v>
      </c>
      <c r="AJ3711" s="82">
        <f>IF(AND(M3711&gt;=1,M3711&lt;=4),'adjustment factor'!$D$9,IF(M3711=-9,-999,IF(M3711=98,-999,IF(M3711=99,-999,IF(M3711="",-999,0)))))</f>
        <v>-999</v>
      </c>
      <c r="AK3711" s="82">
        <f>IF(H3711=1, 'adjustment factor'!$D$10, IF(H3711=-9,-999,IF(H3711="",-999,0)))</f>
        <v>-999</v>
      </c>
      <c r="AL3711" s="82">
        <f>IF(G3711=1, 'adjustment factor'!$D$11, IF(G3711=-9,-999,IF(G3711="",-999,0)))</f>
        <v>-999</v>
      </c>
      <c r="AM3711" s="82">
        <f>IF(I3711=1, 'adjustment factor'!$D$12, IF(I3711=-9,-999,IF(I3711="",-999,0)))</f>
        <v>-999</v>
      </c>
      <c r="AN3711" s="82">
        <f>IF(J3711=1, 'adjustment factor'!$D$13, IF(J3711=-9,-999,IF(J3711="",-999,0)))</f>
        <v>-999</v>
      </c>
      <c r="AO3711" s="82" t="str">
        <f t="shared" si="588"/>
        <v>-999</v>
      </c>
      <c r="AP3711" s="82" t="str">
        <f t="shared" si="589"/>
        <v>MISSING</v>
      </c>
    </row>
    <row r="3712" spans="2:42">
      <c r="B3712" s="207"/>
      <c r="C3712" s="35">
        <v>3708</v>
      </c>
      <c r="D3712" s="161"/>
      <c r="E3712" s="161"/>
      <c r="F3712" s="161"/>
      <c r="G3712" s="161"/>
      <c r="H3712" s="161"/>
      <c r="I3712" s="161"/>
      <c r="J3712" s="161"/>
      <c r="K3712" s="161"/>
      <c r="L3712" s="161"/>
      <c r="M3712" s="161"/>
      <c r="N3712" s="171"/>
      <c r="O3712" s="171"/>
      <c r="P3712" s="171"/>
      <c r="Q3712" s="171"/>
      <c r="R3712" s="171"/>
      <c r="S3712" s="171"/>
      <c r="T3712" s="208" t="str">
        <f t="shared" si="580"/>
        <v>MISSING</v>
      </c>
      <c r="U3712" s="208" t="str">
        <f t="shared" si="581"/>
        <v>MISSING</v>
      </c>
      <c r="X3712" s="56">
        <f t="shared" si="582"/>
        <v>-99</v>
      </c>
      <c r="Y3712" s="56">
        <f t="shared" si="583"/>
        <v>-99</v>
      </c>
      <c r="Z3712" s="56">
        <f t="shared" si="584"/>
        <v>-99</v>
      </c>
      <c r="AA3712" s="56">
        <f t="shared" si="585"/>
        <v>-99</v>
      </c>
      <c r="AB3712" s="56">
        <f t="shared" si="586"/>
        <v>-99</v>
      </c>
      <c r="AC3712" s="56">
        <f t="shared" si="587"/>
        <v>-99</v>
      </c>
      <c r="AD3712" s="3"/>
      <c r="AE3712" s="82">
        <f>IF(D3712=1, 'adjustment factor'!$D$4, IF(D3712=-9,-999,IF(D3712="",-999,0)))</f>
        <v>-999</v>
      </c>
      <c r="AF3712" s="82">
        <f>IF(F3712=1, 'adjustment factor'!$D$5, IF(F3712=-9,-999,IF(F3712="",-999,0)))</f>
        <v>-999</v>
      </c>
      <c r="AG3712" s="82">
        <f>IF(E3712=1, 'adjustment factor'!$D$6, IF(E3712=-9,-999,IF(E3712="",-999,0)))</f>
        <v>-999</v>
      </c>
      <c r="AH3712" s="82">
        <f>IF(K3712&gt;=45,'adjustment factor'!$D$7,IF(K3712=-9,-1200,IF(K3712="",-1200,0)))</f>
        <v>-1200</v>
      </c>
      <c r="AI3712" s="82">
        <f>IF(L3712=1, 'adjustment factor'!$D$8, IF(L3712=-9,-999,IF(L3712="",-999,0)))</f>
        <v>-999</v>
      </c>
      <c r="AJ3712" s="82">
        <f>IF(AND(M3712&gt;=1,M3712&lt;=4),'adjustment factor'!$D$9,IF(M3712=-9,-999,IF(M3712=98,-999,IF(M3712=99,-999,IF(M3712="",-999,0)))))</f>
        <v>-999</v>
      </c>
      <c r="AK3712" s="82">
        <f>IF(H3712=1, 'adjustment factor'!$D$10, IF(H3712=-9,-999,IF(H3712="",-999,0)))</f>
        <v>-999</v>
      </c>
      <c r="AL3712" s="82">
        <f>IF(G3712=1, 'adjustment factor'!$D$11, IF(G3712=-9,-999,IF(G3712="",-999,0)))</f>
        <v>-999</v>
      </c>
      <c r="AM3712" s="82">
        <f>IF(I3712=1, 'adjustment factor'!$D$12, IF(I3712=-9,-999,IF(I3712="",-999,0)))</f>
        <v>-999</v>
      </c>
      <c r="AN3712" s="82">
        <f>IF(J3712=1, 'adjustment factor'!$D$13, IF(J3712=-9,-999,IF(J3712="",-999,0)))</f>
        <v>-999</v>
      </c>
      <c r="AO3712" s="82" t="str">
        <f t="shared" si="588"/>
        <v>-999</v>
      </c>
      <c r="AP3712" s="82" t="str">
        <f t="shared" si="589"/>
        <v>MISSING</v>
      </c>
    </row>
    <row r="3713" spans="2:42">
      <c r="B3713" s="207"/>
      <c r="C3713" s="35">
        <v>3709</v>
      </c>
      <c r="D3713" s="161"/>
      <c r="E3713" s="161"/>
      <c r="F3713" s="161"/>
      <c r="G3713" s="161"/>
      <c r="H3713" s="161"/>
      <c r="I3713" s="161"/>
      <c r="J3713" s="161"/>
      <c r="K3713" s="161"/>
      <c r="L3713" s="161"/>
      <c r="M3713" s="161"/>
      <c r="N3713" s="171"/>
      <c r="O3713" s="171"/>
      <c r="P3713" s="171"/>
      <c r="Q3713" s="171"/>
      <c r="R3713" s="171"/>
      <c r="S3713" s="171"/>
      <c r="T3713" s="208" t="str">
        <f t="shared" si="580"/>
        <v>MISSING</v>
      </c>
      <c r="U3713" s="208" t="str">
        <f t="shared" si="581"/>
        <v>MISSING</v>
      </c>
      <c r="X3713" s="56">
        <f t="shared" si="582"/>
        <v>-99</v>
      </c>
      <c r="Y3713" s="56">
        <f t="shared" si="583"/>
        <v>-99</v>
      </c>
      <c r="Z3713" s="56">
        <f t="shared" si="584"/>
        <v>-99</v>
      </c>
      <c r="AA3713" s="56">
        <f t="shared" si="585"/>
        <v>-99</v>
      </c>
      <c r="AB3713" s="56">
        <f t="shared" si="586"/>
        <v>-99</v>
      </c>
      <c r="AC3713" s="56">
        <f t="shared" si="587"/>
        <v>-99</v>
      </c>
      <c r="AD3713" s="3"/>
      <c r="AE3713" s="82">
        <f>IF(D3713=1, 'adjustment factor'!$D$4, IF(D3713=-9,-999,IF(D3713="",-999,0)))</f>
        <v>-999</v>
      </c>
      <c r="AF3713" s="82">
        <f>IF(F3713=1, 'adjustment factor'!$D$5, IF(F3713=-9,-999,IF(F3713="",-999,0)))</f>
        <v>-999</v>
      </c>
      <c r="AG3713" s="82">
        <f>IF(E3713=1, 'adjustment factor'!$D$6, IF(E3713=-9,-999,IF(E3713="",-999,0)))</f>
        <v>-999</v>
      </c>
      <c r="AH3713" s="82">
        <f>IF(K3713&gt;=45,'adjustment factor'!$D$7,IF(K3713=-9,-1200,IF(K3713="",-1200,0)))</f>
        <v>-1200</v>
      </c>
      <c r="AI3713" s="82">
        <f>IF(L3713=1, 'adjustment factor'!$D$8, IF(L3713=-9,-999,IF(L3713="",-999,0)))</f>
        <v>-999</v>
      </c>
      <c r="AJ3713" s="82">
        <f>IF(AND(M3713&gt;=1,M3713&lt;=4),'adjustment factor'!$D$9,IF(M3713=-9,-999,IF(M3713=98,-999,IF(M3713=99,-999,IF(M3713="",-999,0)))))</f>
        <v>-999</v>
      </c>
      <c r="AK3713" s="82">
        <f>IF(H3713=1, 'adjustment factor'!$D$10, IF(H3713=-9,-999,IF(H3713="",-999,0)))</f>
        <v>-999</v>
      </c>
      <c r="AL3713" s="82">
        <f>IF(G3713=1, 'adjustment factor'!$D$11, IF(G3713=-9,-999,IF(G3713="",-999,0)))</f>
        <v>-999</v>
      </c>
      <c r="AM3713" s="82">
        <f>IF(I3713=1, 'adjustment factor'!$D$12, IF(I3713=-9,-999,IF(I3713="",-999,0)))</f>
        <v>-999</v>
      </c>
      <c r="AN3713" s="82">
        <f>IF(J3713=1, 'adjustment factor'!$D$13, IF(J3713=-9,-999,IF(J3713="",-999,0)))</f>
        <v>-999</v>
      </c>
      <c r="AO3713" s="82" t="str">
        <f t="shared" si="588"/>
        <v>-999</v>
      </c>
      <c r="AP3713" s="82" t="str">
        <f t="shared" si="589"/>
        <v>MISSING</v>
      </c>
    </row>
    <row r="3714" spans="2:42">
      <c r="B3714" s="207"/>
      <c r="C3714" s="35">
        <v>3710</v>
      </c>
      <c r="D3714" s="161"/>
      <c r="E3714" s="161"/>
      <c r="F3714" s="161"/>
      <c r="G3714" s="161"/>
      <c r="H3714" s="161"/>
      <c r="I3714" s="161"/>
      <c r="J3714" s="161"/>
      <c r="K3714" s="161"/>
      <c r="L3714" s="161"/>
      <c r="M3714" s="161"/>
      <c r="N3714" s="171"/>
      <c r="O3714" s="171"/>
      <c r="P3714" s="171"/>
      <c r="Q3714" s="171"/>
      <c r="R3714" s="171"/>
      <c r="S3714" s="171"/>
      <c r="T3714" s="208" t="str">
        <f t="shared" si="580"/>
        <v>MISSING</v>
      </c>
      <c r="U3714" s="208" t="str">
        <f t="shared" si="581"/>
        <v>MISSING</v>
      </c>
      <c r="X3714" s="56">
        <f t="shared" si="582"/>
        <v>-99</v>
      </c>
      <c r="Y3714" s="56">
        <f t="shared" si="583"/>
        <v>-99</v>
      </c>
      <c r="Z3714" s="56">
        <f t="shared" si="584"/>
        <v>-99</v>
      </c>
      <c r="AA3714" s="56">
        <f t="shared" si="585"/>
        <v>-99</v>
      </c>
      <c r="AB3714" s="56">
        <f t="shared" si="586"/>
        <v>-99</v>
      </c>
      <c r="AC3714" s="56">
        <f t="shared" si="587"/>
        <v>-99</v>
      </c>
      <c r="AD3714" s="3"/>
      <c r="AE3714" s="82">
        <f>IF(D3714=1, 'adjustment factor'!$D$4, IF(D3714=-9,-999,IF(D3714="",-999,0)))</f>
        <v>-999</v>
      </c>
      <c r="AF3714" s="82">
        <f>IF(F3714=1, 'adjustment factor'!$D$5, IF(F3714=-9,-999,IF(F3714="",-999,0)))</f>
        <v>-999</v>
      </c>
      <c r="AG3714" s="82">
        <f>IF(E3714=1, 'adjustment factor'!$D$6, IF(E3714=-9,-999,IF(E3714="",-999,0)))</f>
        <v>-999</v>
      </c>
      <c r="AH3714" s="82">
        <f>IF(K3714&gt;=45,'adjustment factor'!$D$7,IF(K3714=-9,-1200,IF(K3714="",-1200,0)))</f>
        <v>-1200</v>
      </c>
      <c r="AI3714" s="82">
        <f>IF(L3714=1, 'adjustment factor'!$D$8, IF(L3714=-9,-999,IF(L3714="",-999,0)))</f>
        <v>-999</v>
      </c>
      <c r="AJ3714" s="82">
        <f>IF(AND(M3714&gt;=1,M3714&lt;=4),'adjustment factor'!$D$9,IF(M3714=-9,-999,IF(M3714=98,-999,IF(M3714=99,-999,IF(M3714="",-999,0)))))</f>
        <v>-999</v>
      </c>
      <c r="AK3714" s="82">
        <f>IF(H3714=1, 'adjustment factor'!$D$10, IF(H3714=-9,-999,IF(H3714="",-999,0)))</f>
        <v>-999</v>
      </c>
      <c r="AL3714" s="82">
        <f>IF(G3714=1, 'adjustment factor'!$D$11, IF(G3714=-9,-999,IF(G3714="",-999,0)))</f>
        <v>-999</v>
      </c>
      <c r="AM3714" s="82">
        <f>IF(I3714=1, 'adjustment factor'!$D$12, IF(I3714=-9,-999,IF(I3714="",-999,0)))</f>
        <v>-999</v>
      </c>
      <c r="AN3714" s="82">
        <f>IF(J3714=1, 'adjustment factor'!$D$13, IF(J3714=-9,-999,IF(J3714="",-999,0)))</f>
        <v>-999</v>
      </c>
      <c r="AO3714" s="82" t="str">
        <f t="shared" si="588"/>
        <v>-999</v>
      </c>
      <c r="AP3714" s="82" t="str">
        <f t="shared" si="589"/>
        <v>MISSING</v>
      </c>
    </row>
    <row r="3715" spans="2:42">
      <c r="B3715" s="207"/>
      <c r="C3715" s="35">
        <v>3711</v>
      </c>
      <c r="D3715" s="161"/>
      <c r="E3715" s="161"/>
      <c r="F3715" s="161"/>
      <c r="G3715" s="161"/>
      <c r="H3715" s="161"/>
      <c r="I3715" s="161"/>
      <c r="J3715" s="161"/>
      <c r="K3715" s="161"/>
      <c r="L3715" s="161"/>
      <c r="M3715" s="161"/>
      <c r="N3715" s="171"/>
      <c r="O3715" s="171"/>
      <c r="P3715" s="171"/>
      <c r="Q3715" s="171"/>
      <c r="R3715" s="171"/>
      <c r="S3715" s="171"/>
      <c r="T3715" s="208" t="str">
        <f t="shared" si="580"/>
        <v>MISSING</v>
      </c>
      <c r="U3715" s="208" t="str">
        <f t="shared" si="581"/>
        <v>MISSING</v>
      </c>
      <c r="X3715" s="56">
        <f t="shared" si="582"/>
        <v>-99</v>
      </c>
      <c r="Y3715" s="56">
        <f t="shared" si="583"/>
        <v>-99</v>
      </c>
      <c r="Z3715" s="56">
        <f t="shared" si="584"/>
        <v>-99</v>
      </c>
      <c r="AA3715" s="56">
        <f t="shared" si="585"/>
        <v>-99</v>
      </c>
      <c r="AB3715" s="56">
        <f t="shared" si="586"/>
        <v>-99</v>
      </c>
      <c r="AC3715" s="56">
        <f t="shared" si="587"/>
        <v>-99</v>
      </c>
      <c r="AD3715" s="3"/>
      <c r="AE3715" s="82">
        <f>IF(D3715=1, 'adjustment factor'!$D$4, IF(D3715=-9,-999,IF(D3715="",-999,0)))</f>
        <v>-999</v>
      </c>
      <c r="AF3715" s="82">
        <f>IF(F3715=1, 'adjustment factor'!$D$5, IF(F3715=-9,-999,IF(F3715="",-999,0)))</f>
        <v>-999</v>
      </c>
      <c r="AG3715" s="82">
        <f>IF(E3715=1, 'adjustment factor'!$D$6, IF(E3715=-9,-999,IF(E3715="",-999,0)))</f>
        <v>-999</v>
      </c>
      <c r="AH3715" s="82">
        <f>IF(K3715&gt;=45,'adjustment factor'!$D$7,IF(K3715=-9,-1200,IF(K3715="",-1200,0)))</f>
        <v>-1200</v>
      </c>
      <c r="AI3715" s="82">
        <f>IF(L3715=1, 'adjustment factor'!$D$8, IF(L3715=-9,-999,IF(L3715="",-999,0)))</f>
        <v>-999</v>
      </c>
      <c r="AJ3715" s="82">
        <f>IF(AND(M3715&gt;=1,M3715&lt;=4),'adjustment factor'!$D$9,IF(M3715=-9,-999,IF(M3715=98,-999,IF(M3715=99,-999,IF(M3715="",-999,0)))))</f>
        <v>-999</v>
      </c>
      <c r="AK3715" s="82">
        <f>IF(H3715=1, 'adjustment factor'!$D$10, IF(H3715=-9,-999,IF(H3715="",-999,0)))</f>
        <v>-999</v>
      </c>
      <c r="AL3715" s="82">
        <f>IF(G3715=1, 'adjustment factor'!$D$11, IF(G3715=-9,-999,IF(G3715="",-999,0)))</f>
        <v>-999</v>
      </c>
      <c r="AM3715" s="82">
        <f>IF(I3715=1, 'adjustment factor'!$D$12, IF(I3715=-9,-999,IF(I3715="",-999,0)))</f>
        <v>-999</v>
      </c>
      <c r="AN3715" s="82">
        <f>IF(J3715=1, 'adjustment factor'!$D$13, IF(J3715=-9,-999,IF(J3715="",-999,0)))</f>
        <v>-999</v>
      </c>
      <c r="AO3715" s="82" t="str">
        <f t="shared" si="588"/>
        <v>-999</v>
      </c>
      <c r="AP3715" s="82" t="str">
        <f t="shared" si="589"/>
        <v>MISSING</v>
      </c>
    </row>
    <row r="3716" spans="2:42">
      <c r="B3716" s="207"/>
      <c r="C3716" s="35">
        <v>3712</v>
      </c>
      <c r="D3716" s="161"/>
      <c r="E3716" s="161"/>
      <c r="F3716" s="161"/>
      <c r="G3716" s="161"/>
      <c r="H3716" s="161"/>
      <c r="I3716" s="161"/>
      <c r="J3716" s="161"/>
      <c r="K3716" s="161"/>
      <c r="L3716" s="161"/>
      <c r="M3716" s="161"/>
      <c r="N3716" s="171"/>
      <c r="O3716" s="171"/>
      <c r="P3716" s="171"/>
      <c r="Q3716" s="171"/>
      <c r="R3716" s="171"/>
      <c r="S3716" s="171"/>
      <c r="T3716" s="208" t="str">
        <f t="shared" si="580"/>
        <v>MISSING</v>
      </c>
      <c r="U3716" s="208" t="str">
        <f t="shared" si="581"/>
        <v>MISSING</v>
      </c>
      <c r="X3716" s="56">
        <f t="shared" si="582"/>
        <v>-99</v>
      </c>
      <c r="Y3716" s="56">
        <f t="shared" si="583"/>
        <v>-99</v>
      </c>
      <c r="Z3716" s="56">
        <f t="shared" si="584"/>
        <v>-99</v>
      </c>
      <c r="AA3716" s="56">
        <f t="shared" si="585"/>
        <v>-99</v>
      </c>
      <c r="AB3716" s="56">
        <f t="shared" si="586"/>
        <v>-99</v>
      </c>
      <c r="AC3716" s="56">
        <f t="shared" si="587"/>
        <v>-99</v>
      </c>
      <c r="AD3716" s="3"/>
      <c r="AE3716" s="82">
        <f>IF(D3716=1, 'adjustment factor'!$D$4, IF(D3716=-9,-999,IF(D3716="",-999,0)))</f>
        <v>-999</v>
      </c>
      <c r="AF3716" s="82">
        <f>IF(F3716=1, 'adjustment factor'!$D$5, IF(F3716=-9,-999,IF(F3716="",-999,0)))</f>
        <v>-999</v>
      </c>
      <c r="AG3716" s="82">
        <f>IF(E3716=1, 'adjustment factor'!$D$6, IF(E3716=-9,-999,IF(E3716="",-999,0)))</f>
        <v>-999</v>
      </c>
      <c r="AH3716" s="82">
        <f>IF(K3716&gt;=45,'adjustment factor'!$D$7,IF(K3716=-9,-1200,IF(K3716="",-1200,0)))</f>
        <v>-1200</v>
      </c>
      <c r="AI3716" s="82">
        <f>IF(L3716=1, 'adjustment factor'!$D$8, IF(L3716=-9,-999,IF(L3716="",-999,0)))</f>
        <v>-999</v>
      </c>
      <c r="AJ3716" s="82">
        <f>IF(AND(M3716&gt;=1,M3716&lt;=4),'adjustment factor'!$D$9,IF(M3716=-9,-999,IF(M3716=98,-999,IF(M3716=99,-999,IF(M3716="",-999,0)))))</f>
        <v>-999</v>
      </c>
      <c r="AK3716" s="82">
        <f>IF(H3716=1, 'adjustment factor'!$D$10, IF(H3716=-9,-999,IF(H3716="",-999,0)))</f>
        <v>-999</v>
      </c>
      <c r="AL3716" s="82">
        <f>IF(G3716=1, 'adjustment factor'!$D$11, IF(G3716=-9,-999,IF(G3716="",-999,0)))</f>
        <v>-999</v>
      </c>
      <c r="AM3716" s="82">
        <f>IF(I3716=1, 'adjustment factor'!$D$12, IF(I3716=-9,-999,IF(I3716="",-999,0)))</f>
        <v>-999</v>
      </c>
      <c r="AN3716" s="82">
        <f>IF(J3716=1, 'adjustment factor'!$D$13, IF(J3716=-9,-999,IF(J3716="",-999,0)))</f>
        <v>-999</v>
      </c>
      <c r="AO3716" s="82" t="str">
        <f t="shared" si="588"/>
        <v>-999</v>
      </c>
      <c r="AP3716" s="82" t="str">
        <f t="shared" si="589"/>
        <v>MISSING</v>
      </c>
    </row>
    <row r="3717" spans="2:42">
      <c r="B3717" s="207"/>
      <c r="C3717" s="35">
        <v>3713</v>
      </c>
      <c r="D3717" s="161"/>
      <c r="E3717" s="161"/>
      <c r="F3717" s="161"/>
      <c r="G3717" s="161"/>
      <c r="H3717" s="161"/>
      <c r="I3717" s="161"/>
      <c r="J3717" s="161"/>
      <c r="K3717" s="161"/>
      <c r="L3717" s="161"/>
      <c r="M3717" s="161"/>
      <c r="N3717" s="171"/>
      <c r="O3717" s="171"/>
      <c r="P3717" s="171"/>
      <c r="Q3717" s="171"/>
      <c r="R3717" s="171"/>
      <c r="S3717" s="171"/>
      <c r="T3717" s="208" t="str">
        <f t="shared" si="580"/>
        <v>MISSING</v>
      </c>
      <c r="U3717" s="208" t="str">
        <f t="shared" si="581"/>
        <v>MISSING</v>
      </c>
      <c r="X3717" s="56">
        <f t="shared" si="582"/>
        <v>-99</v>
      </c>
      <c r="Y3717" s="56">
        <f t="shared" si="583"/>
        <v>-99</v>
      </c>
      <c r="Z3717" s="56">
        <f t="shared" si="584"/>
        <v>-99</v>
      </c>
      <c r="AA3717" s="56">
        <f t="shared" si="585"/>
        <v>-99</v>
      </c>
      <c r="AB3717" s="56">
        <f t="shared" si="586"/>
        <v>-99</v>
      </c>
      <c r="AC3717" s="56">
        <f t="shared" si="587"/>
        <v>-99</v>
      </c>
      <c r="AD3717" s="3"/>
      <c r="AE3717" s="82">
        <f>IF(D3717=1, 'adjustment factor'!$D$4, IF(D3717=-9,-999,IF(D3717="",-999,0)))</f>
        <v>-999</v>
      </c>
      <c r="AF3717" s="82">
        <f>IF(F3717=1, 'adjustment factor'!$D$5, IF(F3717=-9,-999,IF(F3717="",-999,0)))</f>
        <v>-999</v>
      </c>
      <c r="AG3717" s="82">
        <f>IF(E3717=1, 'adjustment factor'!$D$6, IF(E3717=-9,-999,IF(E3717="",-999,0)))</f>
        <v>-999</v>
      </c>
      <c r="AH3717" s="82">
        <f>IF(K3717&gt;=45,'adjustment factor'!$D$7,IF(K3717=-9,-1200,IF(K3717="",-1200,0)))</f>
        <v>-1200</v>
      </c>
      <c r="AI3717" s="82">
        <f>IF(L3717=1, 'adjustment factor'!$D$8, IF(L3717=-9,-999,IF(L3717="",-999,0)))</f>
        <v>-999</v>
      </c>
      <c r="AJ3717" s="82">
        <f>IF(AND(M3717&gt;=1,M3717&lt;=4),'adjustment factor'!$D$9,IF(M3717=-9,-999,IF(M3717=98,-999,IF(M3717=99,-999,IF(M3717="",-999,0)))))</f>
        <v>-999</v>
      </c>
      <c r="AK3717" s="82">
        <f>IF(H3717=1, 'adjustment factor'!$D$10, IF(H3717=-9,-999,IF(H3717="",-999,0)))</f>
        <v>-999</v>
      </c>
      <c r="AL3717" s="82">
        <f>IF(G3717=1, 'adjustment factor'!$D$11, IF(G3717=-9,-999,IF(G3717="",-999,0)))</f>
        <v>-999</v>
      </c>
      <c r="AM3717" s="82">
        <f>IF(I3717=1, 'adjustment factor'!$D$12, IF(I3717=-9,-999,IF(I3717="",-999,0)))</f>
        <v>-999</v>
      </c>
      <c r="AN3717" s="82">
        <f>IF(J3717=1, 'adjustment factor'!$D$13, IF(J3717=-9,-999,IF(J3717="",-999,0)))</f>
        <v>-999</v>
      </c>
      <c r="AO3717" s="82" t="str">
        <f t="shared" si="588"/>
        <v>-999</v>
      </c>
      <c r="AP3717" s="82" t="str">
        <f t="shared" si="589"/>
        <v>MISSING</v>
      </c>
    </row>
    <row r="3718" spans="2:42">
      <c r="B3718" s="207"/>
      <c r="C3718" s="35">
        <v>3714</v>
      </c>
      <c r="D3718" s="161"/>
      <c r="E3718" s="161"/>
      <c r="F3718" s="161"/>
      <c r="G3718" s="161"/>
      <c r="H3718" s="161"/>
      <c r="I3718" s="161"/>
      <c r="J3718" s="161"/>
      <c r="K3718" s="161"/>
      <c r="L3718" s="161"/>
      <c r="M3718" s="161"/>
      <c r="N3718" s="171"/>
      <c r="O3718" s="171"/>
      <c r="P3718" s="171"/>
      <c r="Q3718" s="171"/>
      <c r="R3718" s="171"/>
      <c r="S3718" s="171"/>
      <c r="T3718" s="208" t="str">
        <f t="shared" si="580"/>
        <v>MISSING</v>
      </c>
      <c r="U3718" s="208" t="str">
        <f t="shared" si="581"/>
        <v>MISSING</v>
      </c>
      <c r="X3718" s="56">
        <f t="shared" si="582"/>
        <v>-99</v>
      </c>
      <c r="Y3718" s="56">
        <f t="shared" si="583"/>
        <v>-99</v>
      </c>
      <c r="Z3718" s="56">
        <f t="shared" si="584"/>
        <v>-99</v>
      </c>
      <c r="AA3718" s="56">
        <f t="shared" si="585"/>
        <v>-99</v>
      </c>
      <c r="AB3718" s="56">
        <f t="shared" si="586"/>
        <v>-99</v>
      </c>
      <c r="AC3718" s="56">
        <f t="shared" si="587"/>
        <v>-99</v>
      </c>
      <c r="AD3718" s="3"/>
      <c r="AE3718" s="82">
        <f>IF(D3718=1, 'adjustment factor'!$D$4, IF(D3718=-9,-999,IF(D3718="",-999,0)))</f>
        <v>-999</v>
      </c>
      <c r="AF3718" s="82">
        <f>IF(F3718=1, 'adjustment factor'!$D$5, IF(F3718=-9,-999,IF(F3718="",-999,0)))</f>
        <v>-999</v>
      </c>
      <c r="AG3718" s="82">
        <f>IF(E3718=1, 'adjustment factor'!$D$6, IF(E3718=-9,-999,IF(E3718="",-999,0)))</f>
        <v>-999</v>
      </c>
      <c r="AH3718" s="82">
        <f>IF(K3718&gt;=45,'adjustment factor'!$D$7,IF(K3718=-9,-1200,IF(K3718="",-1200,0)))</f>
        <v>-1200</v>
      </c>
      <c r="AI3718" s="82">
        <f>IF(L3718=1, 'adjustment factor'!$D$8, IF(L3718=-9,-999,IF(L3718="",-999,0)))</f>
        <v>-999</v>
      </c>
      <c r="AJ3718" s="82">
        <f>IF(AND(M3718&gt;=1,M3718&lt;=4),'adjustment factor'!$D$9,IF(M3718=-9,-999,IF(M3718=98,-999,IF(M3718=99,-999,IF(M3718="",-999,0)))))</f>
        <v>-999</v>
      </c>
      <c r="AK3718" s="82">
        <f>IF(H3718=1, 'adjustment factor'!$D$10, IF(H3718=-9,-999,IF(H3718="",-999,0)))</f>
        <v>-999</v>
      </c>
      <c r="AL3718" s="82">
        <f>IF(G3718=1, 'adjustment factor'!$D$11, IF(G3718=-9,-999,IF(G3718="",-999,0)))</f>
        <v>-999</v>
      </c>
      <c r="AM3718" s="82">
        <f>IF(I3718=1, 'adjustment factor'!$D$12, IF(I3718=-9,-999,IF(I3718="",-999,0)))</f>
        <v>-999</v>
      </c>
      <c r="AN3718" s="82">
        <f>IF(J3718=1, 'adjustment factor'!$D$13, IF(J3718=-9,-999,IF(J3718="",-999,0)))</f>
        <v>-999</v>
      </c>
      <c r="AO3718" s="82" t="str">
        <f t="shared" si="588"/>
        <v>-999</v>
      </c>
      <c r="AP3718" s="82" t="str">
        <f t="shared" si="589"/>
        <v>MISSING</v>
      </c>
    </row>
    <row r="3719" spans="2:42">
      <c r="B3719" s="207"/>
      <c r="C3719" s="35">
        <v>3715</v>
      </c>
      <c r="D3719" s="161"/>
      <c r="E3719" s="161"/>
      <c r="F3719" s="161"/>
      <c r="G3719" s="161"/>
      <c r="H3719" s="161"/>
      <c r="I3719" s="161"/>
      <c r="J3719" s="161"/>
      <c r="K3719" s="161"/>
      <c r="L3719" s="161"/>
      <c r="M3719" s="161"/>
      <c r="N3719" s="171"/>
      <c r="O3719" s="171"/>
      <c r="P3719" s="171"/>
      <c r="Q3719" s="171"/>
      <c r="R3719" s="171"/>
      <c r="S3719" s="171"/>
      <c r="T3719" s="208" t="str">
        <f t="shared" si="580"/>
        <v>MISSING</v>
      </c>
      <c r="U3719" s="208" t="str">
        <f t="shared" si="581"/>
        <v>MISSING</v>
      </c>
      <c r="X3719" s="56">
        <f t="shared" si="582"/>
        <v>-99</v>
      </c>
      <c r="Y3719" s="56">
        <f t="shared" si="583"/>
        <v>-99</v>
      </c>
      <c r="Z3719" s="56">
        <f t="shared" si="584"/>
        <v>-99</v>
      </c>
      <c r="AA3719" s="56">
        <f t="shared" si="585"/>
        <v>-99</v>
      </c>
      <c r="AB3719" s="56">
        <f t="shared" si="586"/>
        <v>-99</v>
      </c>
      <c r="AC3719" s="56">
        <f t="shared" si="587"/>
        <v>-99</v>
      </c>
      <c r="AD3719" s="3"/>
      <c r="AE3719" s="82">
        <f>IF(D3719=1, 'adjustment factor'!$D$4, IF(D3719=-9,-999,IF(D3719="",-999,0)))</f>
        <v>-999</v>
      </c>
      <c r="AF3719" s="82">
        <f>IF(F3719=1, 'adjustment factor'!$D$5, IF(F3719=-9,-999,IF(F3719="",-999,0)))</f>
        <v>-999</v>
      </c>
      <c r="AG3719" s="82">
        <f>IF(E3719=1, 'adjustment factor'!$D$6, IF(E3719=-9,-999,IF(E3719="",-999,0)))</f>
        <v>-999</v>
      </c>
      <c r="AH3719" s="82">
        <f>IF(K3719&gt;=45,'adjustment factor'!$D$7,IF(K3719=-9,-1200,IF(K3719="",-1200,0)))</f>
        <v>-1200</v>
      </c>
      <c r="AI3719" s="82">
        <f>IF(L3719=1, 'adjustment factor'!$D$8, IF(L3719=-9,-999,IF(L3719="",-999,0)))</f>
        <v>-999</v>
      </c>
      <c r="AJ3719" s="82">
        <f>IF(AND(M3719&gt;=1,M3719&lt;=4),'adjustment factor'!$D$9,IF(M3719=-9,-999,IF(M3719=98,-999,IF(M3719=99,-999,IF(M3719="",-999,0)))))</f>
        <v>-999</v>
      </c>
      <c r="AK3719" s="82">
        <f>IF(H3719=1, 'adjustment factor'!$D$10, IF(H3719=-9,-999,IF(H3719="",-999,0)))</f>
        <v>-999</v>
      </c>
      <c r="AL3719" s="82">
        <f>IF(G3719=1, 'adjustment factor'!$D$11, IF(G3719=-9,-999,IF(G3719="",-999,0)))</f>
        <v>-999</v>
      </c>
      <c r="AM3719" s="82">
        <f>IF(I3719=1, 'adjustment factor'!$D$12, IF(I3719=-9,-999,IF(I3719="",-999,0)))</f>
        <v>-999</v>
      </c>
      <c r="AN3719" s="82">
        <f>IF(J3719=1, 'adjustment factor'!$D$13, IF(J3719=-9,-999,IF(J3719="",-999,0)))</f>
        <v>-999</v>
      </c>
      <c r="AO3719" s="82" t="str">
        <f t="shared" si="588"/>
        <v>-999</v>
      </c>
      <c r="AP3719" s="82" t="str">
        <f t="shared" si="589"/>
        <v>MISSING</v>
      </c>
    </row>
    <row r="3720" spans="2:42">
      <c r="B3720" s="207"/>
      <c r="C3720" s="35">
        <v>3716</v>
      </c>
      <c r="D3720" s="161"/>
      <c r="E3720" s="161"/>
      <c r="F3720" s="161"/>
      <c r="G3720" s="161"/>
      <c r="H3720" s="161"/>
      <c r="I3720" s="161"/>
      <c r="J3720" s="161"/>
      <c r="K3720" s="161"/>
      <c r="L3720" s="161"/>
      <c r="M3720" s="161"/>
      <c r="N3720" s="171"/>
      <c r="O3720" s="171"/>
      <c r="P3720" s="171"/>
      <c r="Q3720" s="171"/>
      <c r="R3720" s="171"/>
      <c r="S3720" s="171"/>
      <c r="T3720" s="208" t="str">
        <f t="shared" si="580"/>
        <v>MISSING</v>
      </c>
      <c r="U3720" s="208" t="str">
        <f t="shared" si="581"/>
        <v>MISSING</v>
      </c>
      <c r="X3720" s="56">
        <f t="shared" si="582"/>
        <v>-99</v>
      </c>
      <c r="Y3720" s="56">
        <f t="shared" si="583"/>
        <v>-99</v>
      </c>
      <c r="Z3720" s="56">
        <f t="shared" si="584"/>
        <v>-99</v>
      </c>
      <c r="AA3720" s="56">
        <f t="shared" si="585"/>
        <v>-99</v>
      </c>
      <c r="AB3720" s="56">
        <f t="shared" si="586"/>
        <v>-99</v>
      </c>
      <c r="AC3720" s="56">
        <f t="shared" si="587"/>
        <v>-99</v>
      </c>
      <c r="AD3720" s="3"/>
      <c r="AE3720" s="82">
        <f>IF(D3720=1, 'adjustment factor'!$D$4, IF(D3720=-9,-999,IF(D3720="",-999,0)))</f>
        <v>-999</v>
      </c>
      <c r="AF3720" s="82">
        <f>IF(F3720=1, 'adjustment factor'!$D$5, IF(F3720=-9,-999,IF(F3720="",-999,0)))</f>
        <v>-999</v>
      </c>
      <c r="AG3720" s="82">
        <f>IF(E3720=1, 'adjustment factor'!$D$6, IF(E3720=-9,-999,IF(E3720="",-999,0)))</f>
        <v>-999</v>
      </c>
      <c r="AH3720" s="82">
        <f>IF(K3720&gt;=45,'adjustment factor'!$D$7,IF(K3720=-9,-1200,IF(K3720="",-1200,0)))</f>
        <v>-1200</v>
      </c>
      <c r="AI3720" s="82">
        <f>IF(L3720=1, 'adjustment factor'!$D$8, IF(L3720=-9,-999,IF(L3720="",-999,0)))</f>
        <v>-999</v>
      </c>
      <c r="AJ3720" s="82">
        <f>IF(AND(M3720&gt;=1,M3720&lt;=4),'adjustment factor'!$D$9,IF(M3720=-9,-999,IF(M3720=98,-999,IF(M3720=99,-999,IF(M3720="",-999,0)))))</f>
        <v>-999</v>
      </c>
      <c r="AK3720" s="82">
        <f>IF(H3720=1, 'adjustment factor'!$D$10, IF(H3720=-9,-999,IF(H3720="",-999,0)))</f>
        <v>-999</v>
      </c>
      <c r="AL3720" s="82">
        <f>IF(G3720=1, 'adjustment factor'!$D$11, IF(G3720=-9,-999,IF(G3720="",-999,0)))</f>
        <v>-999</v>
      </c>
      <c r="AM3720" s="82">
        <f>IF(I3720=1, 'adjustment factor'!$D$12, IF(I3720=-9,-999,IF(I3720="",-999,0)))</f>
        <v>-999</v>
      </c>
      <c r="AN3720" s="82">
        <f>IF(J3720=1, 'adjustment factor'!$D$13, IF(J3720=-9,-999,IF(J3720="",-999,0)))</f>
        <v>-999</v>
      </c>
      <c r="AO3720" s="82" t="str">
        <f t="shared" si="588"/>
        <v>-999</v>
      </c>
      <c r="AP3720" s="82" t="str">
        <f t="shared" si="589"/>
        <v>MISSING</v>
      </c>
    </row>
    <row r="3721" spans="2:42">
      <c r="B3721" s="207"/>
      <c r="C3721" s="35">
        <v>3717</v>
      </c>
      <c r="D3721" s="161"/>
      <c r="E3721" s="161"/>
      <c r="F3721" s="161"/>
      <c r="G3721" s="161"/>
      <c r="H3721" s="161"/>
      <c r="I3721" s="161"/>
      <c r="J3721" s="161"/>
      <c r="K3721" s="161"/>
      <c r="L3721" s="161"/>
      <c r="M3721" s="161"/>
      <c r="N3721" s="171"/>
      <c r="O3721" s="171"/>
      <c r="P3721" s="171"/>
      <c r="Q3721" s="171"/>
      <c r="R3721" s="171"/>
      <c r="S3721" s="171"/>
      <c r="T3721" s="208" t="str">
        <f t="shared" si="580"/>
        <v>MISSING</v>
      </c>
      <c r="U3721" s="208" t="str">
        <f t="shared" si="581"/>
        <v>MISSING</v>
      </c>
      <c r="X3721" s="56">
        <f t="shared" si="582"/>
        <v>-99</v>
      </c>
      <c r="Y3721" s="56">
        <f t="shared" si="583"/>
        <v>-99</v>
      </c>
      <c r="Z3721" s="56">
        <f t="shared" si="584"/>
        <v>-99</v>
      </c>
      <c r="AA3721" s="56">
        <f t="shared" si="585"/>
        <v>-99</v>
      </c>
      <c r="AB3721" s="56">
        <f t="shared" si="586"/>
        <v>-99</v>
      </c>
      <c r="AC3721" s="56">
        <f t="shared" si="587"/>
        <v>-99</v>
      </c>
      <c r="AD3721" s="3"/>
      <c r="AE3721" s="82">
        <f>IF(D3721=1, 'adjustment factor'!$D$4, IF(D3721=-9,-999,IF(D3721="",-999,0)))</f>
        <v>-999</v>
      </c>
      <c r="AF3721" s="82">
        <f>IF(F3721=1, 'adjustment factor'!$D$5, IF(F3721=-9,-999,IF(F3721="",-999,0)))</f>
        <v>-999</v>
      </c>
      <c r="AG3721" s="82">
        <f>IF(E3721=1, 'adjustment factor'!$D$6, IF(E3721=-9,-999,IF(E3721="",-999,0)))</f>
        <v>-999</v>
      </c>
      <c r="AH3721" s="82">
        <f>IF(K3721&gt;=45,'adjustment factor'!$D$7,IF(K3721=-9,-1200,IF(K3721="",-1200,0)))</f>
        <v>-1200</v>
      </c>
      <c r="AI3721" s="82">
        <f>IF(L3721=1, 'adjustment factor'!$D$8, IF(L3721=-9,-999,IF(L3721="",-999,0)))</f>
        <v>-999</v>
      </c>
      <c r="AJ3721" s="82">
        <f>IF(AND(M3721&gt;=1,M3721&lt;=4),'adjustment factor'!$D$9,IF(M3721=-9,-999,IF(M3721=98,-999,IF(M3721=99,-999,IF(M3721="",-999,0)))))</f>
        <v>-999</v>
      </c>
      <c r="AK3721" s="82">
        <f>IF(H3721=1, 'adjustment factor'!$D$10, IF(H3721=-9,-999,IF(H3721="",-999,0)))</f>
        <v>-999</v>
      </c>
      <c r="AL3721" s="82">
        <f>IF(G3721=1, 'adjustment factor'!$D$11, IF(G3721=-9,-999,IF(G3721="",-999,0)))</f>
        <v>-999</v>
      </c>
      <c r="AM3721" s="82">
        <f>IF(I3721=1, 'adjustment factor'!$D$12, IF(I3721=-9,-999,IF(I3721="",-999,0)))</f>
        <v>-999</v>
      </c>
      <c r="AN3721" s="82">
        <f>IF(J3721=1, 'adjustment factor'!$D$13, IF(J3721=-9,-999,IF(J3721="",-999,0)))</f>
        <v>-999</v>
      </c>
      <c r="AO3721" s="82" t="str">
        <f t="shared" si="588"/>
        <v>-999</v>
      </c>
      <c r="AP3721" s="82" t="str">
        <f t="shared" si="589"/>
        <v>MISSING</v>
      </c>
    </row>
    <row r="3722" spans="2:42">
      <c r="B3722" s="207"/>
      <c r="C3722" s="35">
        <v>3718</v>
      </c>
      <c r="D3722" s="161"/>
      <c r="E3722" s="161"/>
      <c r="F3722" s="161"/>
      <c r="G3722" s="161"/>
      <c r="H3722" s="161"/>
      <c r="I3722" s="161"/>
      <c r="J3722" s="161"/>
      <c r="K3722" s="161"/>
      <c r="L3722" s="161"/>
      <c r="M3722" s="161"/>
      <c r="N3722" s="171"/>
      <c r="O3722" s="171"/>
      <c r="P3722" s="171"/>
      <c r="Q3722" s="171"/>
      <c r="R3722" s="171"/>
      <c r="S3722" s="171"/>
      <c r="T3722" s="208" t="str">
        <f t="shared" si="580"/>
        <v>MISSING</v>
      </c>
      <c r="U3722" s="208" t="str">
        <f t="shared" si="581"/>
        <v>MISSING</v>
      </c>
      <c r="X3722" s="56">
        <f t="shared" si="582"/>
        <v>-99</v>
      </c>
      <c r="Y3722" s="56">
        <f t="shared" si="583"/>
        <v>-99</v>
      </c>
      <c r="Z3722" s="56">
        <f t="shared" si="584"/>
        <v>-99</v>
      </c>
      <c r="AA3722" s="56">
        <f t="shared" si="585"/>
        <v>-99</v>
      </c>
      <c r="AB3722" s="56">
        <f t="shared" si="586"/>
        <v>-99</v>
      </c>
      <c r="AC3722" s="56">
        <f t="shared" si="587"/>
        <v>-99</v>
      </c>
      <c r="AD3722" s="3"/>
      <c r="AE3722" s="82">
        <f>IF(D3722=1, 'adjustment factor'!$D$4, IF(D3722=-9,-999,IF(D3722="",-999,0)))</f>
        <v>-999</v>
      </c>
      <c r="AF3722" s="82">
        <f>IF(F3722=1, 'adjustment factor'!$D$5, IF(F3722=-9,-999,IF(F3722="",-999,0)))</f>
        <v>-999</v>
      </c>
      <c r="AG3722" s="82">
        <f>IF(E3722=1, 'adjustment factor'!$D$6, IF(E3722=-9,-999,IF(E3722="",-999,0)))</f>
        <v>-999</v>
      </c>
      <c r="AH3722" s="82">
        <f>IF(K3722&gt;=45,'adjustment factor'!$D$7,IF(K3722=-9,-1200,IF(K3722="",-1200,0)))</f>
        <v>-1200</v>
      </c>
      <c r="AI3722" s="82">
        <f>IF(L3722=1, 'adjustment factor'!$D$8, IF(L3722=-9,-999,IF(L3722="",-999,0)))</f>
        <v>-999</v>
      </c>
      <c r="AJ3722" s="82">
        <f>IF(AND(M3722&gt;=1,M3722&lt;=4),'adjustment factor'!$D$9,IF(M3722=-9,-999,IF(M3722=98,-999,IF(M3722=99,-999,IF(M3722="",-999,0)))))</f>
        <v>-999</v>
      </c>
      <c r="AK3722" s="82">
        <f>IF(H3722=1, 'adjustment factor'!$D$10, IF(H3722=-9,-999,IF(H3722="",-999,0)))</f>
        <v>-999</v>
      </c>
      <c r="AL3722" s="82">
        <f>IF(G3722=1, 'adjustment factor'!$D$11, IF(G3722=-9,-999,IF(G3722="",-999,0)))</f>
        <v>-999</v>
      </c>
      <c r="AM3722" s="82">
        <f>IF(I3722=1, 'adjustment factor'!$D$12, IF(I3722=-9,-999,IF(I3722="",-999,0)))</f>
        <v>-999</v>
      </c>
      <c r="AN3722" s="82">
        <f>IF(J3722=1, 'adjustment factor'!$D$13, IF(J3722=-9,-999,IF(J3722="",-999,0)))</f>
        <v>-999</v>
      </c>
      <c r="AO3722" s="82" t="str">
        <f t="shared" si="588"/>
        <v>-999</v>
      </c>
      <c r="AP3722" s="82" t="str">
        <f t="shared" si="589"/>
        <v>MISSING</v>
      </c>
    </row>
    <row r="3723" spans="2:42">
      <c r="B3723" s="207"/>
      <c r="C3723" s="35">
        <v>3719</v>
      </c>
      <c r="D3723" s="161"/>
      <c r="E3723" s="161"/>
      <c r="F3723" s="161"/>
      <c r="G3723" s="161"/>
      <c r="H3723" s="161"/>
      <c r="I3723" s="161"/>
      <c r="J3723" s="161"/>
      <c r="K3723" s="161"/>
      <c r="L3723" s="161"/>
      <c r="M3723" s="161"/>
      <c r="N3723" s="171"/>
      <c r="O3723" s="171"/>
      <c r="P3723" s="171"/>
      <c r="Q3723" s="171"/>
      <c r="R3723" s="171"/>
      <c r="S3723" s="171"/>
      <c r="T3723" s="208" t="str">
        <f t="shared" si="580"/>
        <v>MISSING</v>
      </c>
      <c r="U3723" s="208" t="str">
        <f t="shared" si="581"/>
        <v>MISSING</v>
      </c>
      <c r="X3723" s="56">
        <f t="shared" si="582"/>
        <v>-99</v>
      </c>
      <c r="Y3723" s="56">
        <f t="shared" si="583"/>
        <v>-99</v>
      </c>
      <c r="Z3723" s="56">
        <f t="shared" si="584"/>
        <v>-99</v>
      </c>
      <c r="AA3723" s="56">
        <f t="shared" si="585"/>
        <v>-99</v>
      </c>
      <c r="AB3723" s="56">
        <f t="shared" si="586"/>
        <v>-99</v>
      </c>
      <c r="AC3723" s="56">
        <f t="shared" si="587"/>
        <v>-99</v>
      </c>
      <c r="AD3723" s="3"/>
      <c r="AE3723" s="82">
        <f>IF(D3723=1, 'adjustment factor'!$D$4, IF(D3723=-9,-999,IF(D3723="",-999,0)))</f>
        <v>-999</v>
      </c>
      <c r="AF3723" s="82">
        <f>IF(F3723=1, 'adjustment factor'!$D$5, IF(F3723=-9,-999,IF(F3723="",-999,0)))</f>
        <v>-999</v>
      </c>
      <c r="AG3723" s="82">
        <f>IF(E3723=1, 'adjustment factor'!$D$6, IF(E3723=-9,-999,IF(E3723="",-999,0)))</f>
        <v>-999</v>
      </c>
      <c r="AH3723" s="82">
        <f>IF(K3723&gt;=45,'adjustment factor'!$D$7,IF(K3723=-9,-1200,IF(K3723="",-1200,0)))</f>
        <v>-1200</v>
      </c>
      <c r="AI3723" s="82">
        <f>IF(L3723=1, 'adjustment factor'!$D$8, IF(L3723=-9,-999,IF(L3723="",-999,0)))</f>
        <v>-999</v>
      </c>
      <c r="AJ3723" s="82">
        <f>IF(AND(M3723&gt;=1,M3723&lt;=4),'adjustment factor'!$D$9,IF(M3723=-9,-999,IF(M3723=98,-999,IF(M3723=99,-999,IF(M3723="",-999,0)))))</f>
        <v>-999</v>
      </c>
      <c r="AK3723" s="82">
        <f>IF(H3723=1, 'adjustment factor'!$D$10, IF(H3723=-9,-999,IF(H3723="",-999,0)))</f>
        <v>-999</v>
      </c>
      <c r="AL3723" s="82">
        <f>IF(G3723=1, 'adjustment factor'!$D$11, IF(G3723=-9,-999,IF(G3723="",-999,0)))</f>
        <v>-999</v>
      </c>
      <c r="AM3723" s="82">
        <f>IF(I3723=1, 'adjustment factor'!$D$12, IF(I3723=-9,-999,IF(I3723="",-999,0)))</f>
        <v>-999</v>
      </c>
      <c r="AN3723" s="82">
        <f>IF(J3723=1, 'adjustment factor'!$D$13, IF(J3723=-9,-999,IF(J3723="",-999,0)))</f>
        <v>-999</v>
      </c>
      <c r="AO3723" s="82" t="str">
        <f t="shared" si="588"/>
        <v>-999</v>
      </c>
      <c r="AP3723" s="82" t="str">
        <f t="shared" si="589"/>
        <v>MISSING</v>
      </c>
    </row>
    <row r="3724" spans="2:42">
      <c r="B3724" s="207"/>
      <c r="C3724" s="35">
        <v>3720</v>
      </c>
      <c r="D3724" s="161"/>
      <c r="E3724" s="161"/>
      <c r="F3724" s="161"/>
      <c r="G3724" s="161"/>
      <c r="H3724" s="161"/>
      <c r="I3724" s="161"/>
      <c r="J3724" s="161"/>
      <c r="K3724" s="161"/>
      <c r="L3724" s="161"/>
      <c r="M3724" s="161"/>
      <c r="N3724" s="171"/>
      <c r="O3724" s="171"/>
      <c r="P3724" s="171"/>
      <c r="Q3724" s="171"/>
      <c r="R3724" s="171"/>
      <c r="S3724" s="171"/>
      <c r="T3724" s="208" t="str">
        <f t="shared" si="580"/>
        <v>MISSING</v>
      </c>
      <c r="U3724" s="208" t="str">
        <f t="shared" si="581"/>
        <v>MISSING</v>
      </c>
      <c r="X3724" s="56">
        <f t="shared" si="582"/>
        <v>-99</v>
      </c>
      <c r="Y3724" s="56">
        <f t="shared" si="583"/>
        <v>-99</v>
      </c>
      <c r="Z3724" s="56">
        <f t="shared" si="584"/>
        <v>-99</v>
      </c>
      <c r="AA3724" s="56">
        <f t="shared" si="585"/>
        <v>-99</v>
      </c>
      <c r="AB3724" s="56">
        <f t="shared" si="586"/>
        <v>-99</v>
      </c>
      <c r="AC3724" s="56">
        <f t="shared" si="587"/>
        <v>-99</v>
      </c>
      <c r="AD3724" s="3"/>
      <c r="AE3724" s="82">
        <f>IF(D3724=1, 'adjustment factor'!$D$4, IF(D3724=-9,-999,IF(D3724="",-999,0)))</f>
        <v>-999</v>
      </c>
      <c r="AF3724" s="82">
        <f>IF(F3724=1, 'adjustment factor'!$D$5, IF(F3724=-9,-999,IF(F3724="",-999,0)))</f>
        <v>-999</v>
      </c>
      <c r="AG3724" s="82">
        <f>IF(E3724=1, 'adjustment factor'!$D$6, IF(E3724=-9,-999,IF(E3724="",-999,0)))</f>
        <v>-999</v>
      </c>
      <c r="AH3724" s="82">
        <f>IF(K3724&gt;=45,'adjustment factor'!$D$7,IF(K3724=-9,-1200,IF(K3724="",-1200,0)))</f>
        <v>-1200</v>
      </c>
      <c r="AI3724" s="82">
        <f>IF(L3724=1, 'adjustment factor'!$D$8, IF(L3724=-9,-999,IF(L3724="",-999,0)))</f>
        <v>-999</v>
      </c>
      <c r="AJ3724" s="82">
        <f>IF(AND(M3724&gt;=1,M3724&lt;=4),'adjustment factor'!$D$9,IF(M3724=-9,-999,IF(M3724=98,-999,IF(M3724=99,-999,IF(M3724="",-999,0)))))</f>
        <v>-999</v>
      </c>
      <c r="AK3724" s="82">
        <f>IF(H3724=1, 'adjustment factor'!$D$10, IF(H3724=-9,-999,IF(H3724="",-999,0)))</f>
        <v>-999</v>
      </c>
      <c r="AL3724" s="82">
        <f>IF(G3724=1, 'adjustment factor'!$D$11, IF(G3724=-9,-999,IF(G3724="",-999,0)))</f>
        <v>-999</v>
      </c>
      <c r="AM3724" s="82">
        <f>IF(I3724=1, 'adjustment factor'!$D$12, IF(I3724=-9,-999,IF(I3724="",-999,0)))</f>
        <v>-999</v>
      </c>
      <c r="AN3724" s="82">
        <f>IF(J3724=1, 'adjustment factor'!$D$13, IF(J3724=-9,-999,IF(J3724="",-999,0)))</f>
        <v>-999</v>
      </c>
      <c r="AO3724" s="82" t="str">
        <f t="shared" si="588"/>
        <v>-999</v>
      </c>
      <c r="AP3724" s="82" t="str">
        <f t="shared" si="589"/>
        <v>MISSING</v>
      </c>
    </row>
    <row r="3725" spans="2:42">
      <c r="B3725" s="207"/>
      <c r="C3725" s="35">
        <v>3721</v>
      </c>
      <c r="D3725" s="161"/>
      <c r="E3725" s="161"/>
      <c r="F3725" s="161"/>
      <c r="G3725" s="161"/>
      <c r="H3725" s="161"/>
      <c r="I3725" s="161"/>
      <c r="J3725" s="161"/>
      <c r="K3725" s="161"/>
      <c r="L3725" s="161"/>
      <c r="M3725" s="161"/>
      <c r="N3725" s="171"/>
      <c r="O3725" s="171"/>
      <c r="P3725" s="171"/>
      <c r="Q3725" s="171"/>
      <c r="R3725" s="171"/>
      <c r="S3725" s="171"/>
      <c r="T3725" s="208" t="str">
        <f t="shared" si="580"/>
        <v>MISSING</v>
      </c>
      <c r="U3725" s="208" t="str">
        <f t="shared" si="581"/>
        <v>MISSING</v>
      </c>
      <c r="X3725" s="56">
        <f t="shared" si="582"/>
        <v>-99</v>
      </c>
      <c r="Y3725" s="56">
        <f t="shared" si="583"/>
        <v>-99</v>
      </c>
      <c r="Z3725" s="56">
        <f t="shared" si="584"/>
        <v>-99</v>
      </c>
      <c r="AA3725" s="56">
        <f t="shared" si="585"/>
        <v>-99</v>
      </c>
      <c r="AB3725" s="56">
        <f t="shared" si="586"/>
        <v>-99</v>
      </c>
      <c r="AC3725" s="56">
        <f t="shared" si="587"/>
        <v>-99</v>
      </c>
      <c r="AD3725" s="3"/>
      <c r="AE3725" s="82">
        <f>IF(D3725=1, 'adjustment factor'!$D$4, IF(D3725=-9,-999,IF(D3725="",-999,0)))</f>
        <v>-999</v>
      </c>
      <c r="AF3725" s="82">
        <f>IF(F3725=1, 'adjustment factor'!$D$5, IF(F3725=-9,-999,IF(F3725="",-999,0)))</f>
        <v>-999</v>
      </c>
      <c r="AG3725" s="82">
        <f>IF(E3725=1, 'adjustment factor'!$D$6, IF(E3725=-9,-999,IF(E3725="",-999,0)))</f>
        <v>-999</v>
      </c>
      <c r="AH3725" s="82">
        <f>IF(K3725&gt;=45,'adjustment factor'!$D$7,IF(K3725=-9,-1200,IF(K3725="",-1200,0)))</f>
        <v>-1200</v>
      </c>
      <c r="AI3725" s="82">
        <f>IF(L3725=1, 'adjustment factor'!$D$8, IF(L3725=-9,-999,IF(L3725="",-999,0)))</f>
        <v>-999</v>
      </c>
      <c r="AJ3725" s="82">
        <f>IF(AND(M3725&gt;=1,M3725&lt;=4),'adjustment factor'!$D$9,IF(M3725=-9,-999,IF(M3725=98,-999,IF(M3725=99,-999,IF(M3725="",-999,0)))))</f>
        <v>-999</v>
      </c>
      <c r="AK3725" s="82">
        <f>IF(H3725=1, 'adjustment factor'!$D$10, IF(H3725=-9,-999,IF(H3725="",-999,0)))</f>
        <v>-999</v>
      </c>
      <c r="AL3725" s="82">
        <f>IF(G3725=1, 'adjustment factor'!$D$11, IF(G3725=-9,-999,IF(G3725="",-999,0)))</f>
        <v>-999</v>
      </c>
      <c r="AM3725" s="82">
        <f>IF(I3725=1, 'adjustment factor'!$D$12, IF(I3725=-9,-999,IF(I3725="",-999,0)))</f>
        <v>-999</v>
      </c>
      <c r="AN3725" s="82">
        <f>IF(J3725=1, 'adjustment factor'!$D$13, IF(J3725=-9,-999,IF(J3725="",-999,0)))</f>
        <v>-999</v>
      </c>
      <c r="AO3725" s="82" t="str">
        <f t="shared" si="588"/>
        <v>-999</v>
      </c>
      <c r="AP3725" s="82" t="str">
        <f t="shared" si="589"/>
        <v>MISSING</v>
      </c>
    </row>
    <row r="3726" spans="2:42">
      <c r="B3726" s="207"/>
      <c r="C3726" s="35">
        <v>3722</v>
      </c>
      <c r="D3726" s="161"/>
      <c r="E3726" s="161"/>
      <c r="F3726" s="161"/>
      <c r="G3726" s="161"/>
      <c r="H3726" s="161"/>
      <c r="I3726" s="161"/>
      <c r="J3726" s="161"/>
      <c r="K3726" s="161"/>
      <c r="L3726" s="161"/>
      <c r="M3726" s="161"/>
      <c r="N3726" s="171"/>
      <c r="O3726" s="171"/>
      <c r="P3726" s="171"/>
      <c r="Q3726" s="171"/>
      <c r="R3726" s="171"/>
      <c r="S3726" s="171"/>
      <c r="T3726" s="208" t="str">
        <f t="shared" si="580"/>
        <v>MISSING</v>
      </c>
      <c r="U3726" s="208" t="str">
        <f t="shared" si="581"/>
        <v>MISSING</v>
      </c>
      <c r="X3726" s="56">
        <f t="shared" si="582"/>
        <v>-99</v>
      </c>
      <c r="Y3726" s="56">
        <f t="shared" si="583"/>
        <v>-99</v>
      </c>
      <c r="Z3726" s="56">
        <f t="shared" si="584"/>
        <v>-99</v>
      </c>
      <c r="AA3726" s="56">
        <f t="shared" si="585"/>
        <v>-99</v>
      </c>
      <c r="AB3726" s="56">
        <f t="shared" si="586"/>
        <v>-99</v>
      </c>
      <c r="AC3726" s="56">
        <f t="shared" si="587"/>
        <v>-99</v>
      </c>
      <c r="AD3726" s="3"/>
      <c r="AE3726" s="82">
        <f>IF(D3726=1, 'adjustment factor'!$D$4, IF(D3726=-9,-999,IF(D3726="",-999,0)))</f>
        <v>-999</v>
      </c>
      <c r="AF3726" s="82">
        <f>IF(F3726=1, 'adjustment factor'!$D$5, IF(F3726=-9,-999,IF(F3726="",-999,0)))</f>
        <v>-999</v>
      </c>
      <c r="AG3726" s="82">
        <f>IF(E3726=1, 'adjustment factor'!$D$6, IF(E3726=-9,-999,IF(E3726="",-999,0)))</f>
        <v>-999</v>
      </c>
      <c r="AH3726" s="82">
        <f>IF(K3726&gt;=45,'adjustment factor'!$D$7,IF(K3726=-9,-1200,IF(K3726="",-1200,0)))</f>
        <v>-1200</v>
      </c>
      <c r="AI3726" s="82">
        <f>IF(L3726=1, 'adjustment factor'!$D$8, IF(L3726=-9,-999,IF(L3726="",-999,0)))</f>
        <v>-999</v>
      </c>
      <c r="AJ3726" s="82">
        <f>IF(AND(M3726&gt;=1,M3726&lt;=4),'adjustment factor'!$D$9,IF(M3726=-9,-999,IF(M3726=98,-999,IF(M3726=99,-999,IF(M3726="",-999,0)))))</f>
        <v>-999</v>
      </c>
      <c r="AK3726" s="82">
        <f>IF(H3726=1, 'adjustment factor'!$D$10, IF(H3726=-9,-999,IF(H3726="",-999,0)))</f>
        <v>-999</v>
      </c>
      <c r="AL3726" s="82">
        <f>IF(G3726=1, 'adjustment factor'!$D$11, IF(G3726=-9,-999,IF(G3726="",-999,0)))</f>
        <v>-999</v>
      </c>
      <c r="AM3726" s="82">
        <f>IF(I3726=1, 'adjustment factor'!$D$12, IF(I3726=-9,-999,IF(I3726="",-999,0)))</f>
        <v>-999</v>
      </c>
      <c r="AN3726" s="82">
        <f>IF(J3726=1, 'adjustment factor'!$D$13, IF(J3726=-9,-999,IF(J3726="",-999,0)))</f>
        <v>-999</v>
      </c>
      <c r="AO3726" s="82" t="str">
        <f t="shared" si="588"/>
        <v>-999</v>
      </c>
      <c r="AP3726" s="82" t="str">
        <f t="shared" si="589"/>
        <v>MISSING</v>
      </c>
    </row>
    <row r="3727" spans="2:42">
      <c r="B3727" s="207"/>
      <c r="C3727" s="35">
        <v>3723</v>
      </c>
      <c r="D3727" s="161"/>
      <c r="E3727" s="161"/>
      <c r="F3727" s="161"/>
      <c r="G3727" s="161"/>
      <c r="H3727" s="161"/>
      <c r="I3727" s="161"/>
      <c r="J3727" s="161"/>
      <c r="K3727" s="161"/>
      <c r="L3727" s="161"/>
      <c r="M3727" s="161"/>
      <c r="N3727" s="171"/>
      <c r="O3727" s="171"/>
      <c r="P3727" s="171"/>
      <c r="Q3727" s="171"/>
      <c r="R3727" s="171"/>
      <c r="S3727" s="171"/>
      <c r="T3727" s="208" t="str">
        <f t="shared" si="580"/>
        <v>MISSING</v>
      </c>
      <c r="U3727" s="208" t="str">
        <f t="shared" si="581"/>
        <v>MISSING</v>
      </c>
      <c r="X3727" s="56">
        <f t="shared" si="582"/>
        <v>-99</v>
      </c>
      <c r="Y3727" s="56">
        <f t="shared" si="583"/>
        <v>-99</v>
      </c>
      <c r="Z3727" s="56">
        <f t="shared" si="584"/>
        <v>-99</v>
      </c>
      <c r="AA3727" s="56">
        <f t="shared" si="585"/>
        <v>-99</v>
      </c>
      <c r="AB3727" s="56">
        <f t="shared" si="586"/>
        <v>-99</v>
      </c>
      <c r="AC3727" s="56">
        <f t="shared" si="587"/>
        <v>-99</v>
      </c>
      <c r="AD3727" s="3"/>
      <c r="AE3727" s="82">
        <f>IF(D3727=1, 'adjustment factor'!$D$4, IF(D3727=-9,-999,IF(D3727="",-999,0)))</f>
        <v>-999</v>
      </c>
      <c r="AF3727" s="82">
        <f>IF(F3727=1, 'adjustment factor'!$D$5, IF(F3727=-9,-999,IF(F3727="",-999,0)))</f>
        <v>-999</v>
      </c>
      <c r="AG3727" s="82">
        <f>IF(E3727=1, 'adjustment factor'!$D$6, IF(E3727=-9,-999,IF(E3727="",-999,0)))</f>
        <v>-999</v>
      </c>
      <c r="AH3727" s="82">
        <f>IF(K3727&gt;=45,'adjustment factor'!$D$7,IF(K3727=-9,-1200,IF(K3727="",-1200,0)))</f>
        <v>-1200</v>
      </c>
      <c r="AI3727" s="82">
        <f>IF(L3727=1, 'adjustment factor'!$D$8, IF(L3727=-9,-999,IF(L3727="",-999,0)))</f>
        <v>-999</v>
      </c>
      <c r="AJ3727" s="82">
        <f>IF(AND(M3727&gt;=1,M3727&lt;=4),'adjustment factor'!$D$9,IF(M3727=-9,-999,IF(M3727=98,-999,IF(M3727=99,-999,IF(M3727="",-999,0)))))</f>
        <v>-999</v>
      </c>
      <c r="AK3727" s="82">
        <f>IF(H3727=1, 'adjustment factor'!$D$10, IF(H3727=-9,-999,IF(H3727="",-999,0)))</f>
        <v>-999</v>
      </c>
      <c r="AL3727" s="82">
        <f>IF(G3727=1, 'adjustment factor'!$D$11, IF(G3727=-9,-999,IF(G3727="",-999,0)))</f>
        <v>-999</v>
      </c>
      <c r="AM3727" s="82">
        <f>IF(I3727=1, 'adjustment factor'!$D$12, IF(I3727=-9,-999,IF(I3727="",-999,0)))</f>
        <v>-999</v>
      </c>
      <c r="AN3727" s="82">
        <f>IF(J3727=1, 'adjustment factor'!$D$13, IF(J3727=-9,-999,IF(J3727="",-999,0)))</f>
        <v>-999</v>
      </c>
      <c r="AO3727" s="82" t="str">
        <f t="shared" si="588"/>
        <v>-999</v>
      </c>
      <c r="AP3727" s="82" t="str">
        <f t="shared" si="589"/>
        <v>MISSING</v>
      </c>
    </row>
    <row r="3728" spans="2:42">
      <c r="B3728" s="207"/>
      <c r="C3728" s="35">
        <v>3724</v>
      </c>
      <c r="D3728" s="161"/>
      <c r="E3728" s="161"/>
      <c r="F3728" s="161"/>
      <c r="G3728" s="161"/>
      <c r="H3728" s="161"/>
      <c r="I3728" s="161"/>
      <c r="J3728" s="161"/>
      <c r="K3728" s="161"/>
      <c r="L3728" s="161"/>
      <c r="M3728" s="161"/>
      <c r="N3728" s="171"/>
      <c r="O3728" s="171"/>
      <c r="P3728" s="171"/>
      <c r="Q3728" s="171"/>
      <c r="R3728" s="171"/>
      <c r="S3728" s="171"/>
      <c r="T3728" s="208" t="str">
        <f t="shared" si="580"/>
        <v>MISSING</v>
      </c>
      <c r="U3728" s="208" t="str">
        <f t="shared" si="581"/>
        <v>MISSING</v>
      </c>
      <c r="X3728" s="56">
        <f t="shared" si="582"/>
        <v>-99</v>
      </c>
      <c r="Y3728" s="56">
        <f t="shared" si="583"/>
        <v>-99</v>
      </c>
      <c r="Z3728" s="56">
        <f t="shared" si="584"/>
        <v>-99</v>
      </c>
      <c r="AA3728" s="56">
        <f t="shared" si="585"/>
        <v>-99</v>
      </c>
      <c r="AB3728" s="56">
        <f t="shared" si="586"/>
        <v>-99</v>
      </c>
      <c r="AC3728" s="56">
        <f t="shared" si="587"/>
        <v>-99</v>
      </c>
      <c r="AD3728" s="3"/>
      <c r="AE3728" s="82">
        <f>IF(D3728=1, 'adjustment factor'!$D$4, IF(D3728=-9,-999,IF(D3728="",-999,0)))</f>
        <v>-999</v>
      </c>
      <c r="AF3728" s="82">
        <f>IF(F3728=1, 'adjustment factor'!$D$5, IF(F3728=-9,-999,IF(F3728="",-999,0)))</f>
        <v>-999</v>
      </c>
      <c r="AG3728" s="82">
        <f>IF(E3728=1, 'adjustment factor'!$D$6, IF(E3728=-9,-999,IF(E3728="",-999,0)))</f>
        <v>-999</v>
      </c>
      <c r="AH3728" s="82">
        <f>IF(K3728&gt;=45,'adjustment factor'!$D$7,IF(K3728=-9,-1200,IF(K3728="",-1200,0)))</f>
        <v>-1200</v>
      </c>
      <c r="AI3728" s="82">
        <f>IF(L3728=1, 'adjustment factor'!$D$8, IF(L3728=-9,-999,IF(L3728="",-999,0)))</f>
        <v>-999</v>
      </c>
      <c r="AJ3728" s="82">
        <f>IF(AND(M3728&gt;=1,M3728&lt;=4),'adjustment factor'!$D$9,IF(M3728=-9,-999,IF(M3728=98,-999,IF(M3728=99,-999,IF(M3728="",-999,0)))))</f>
        <v>-999</v>
      </c>
      <c r="AK3728" s="82">
        <f>IF(H3728=1, 'adjustment factor'!$D$10, IF(H3728=-9,-999,IF(H3728="",-999,0)))</f>
        <v>-999</v>
      </c>
      <c r="AL3728" s="82">
        <f>IF(G3728=1, 'adjustment factor'!$D$11, IF(G3728=-9,-999,IF(G3728="",-999,0)))</f>
        <v>-999</v>
      </c>
      <c r="AM3728" s="82">
        <f>IF(I3728=1, 'adjustment factor'!$D$12, IF(I3728=-9,-999,IF(I3728="",-999,0)))</f>
        <v>-999</v>
      </c>
      <c r="AN3728" s="82">
        <f>IF(J3728=1, 'adjustment factor'!$D$13, IF(J3728=-9,-999,IF(J3728="",-999,0)))</f>
        <v>-999</v>
      </c>
      <c r="AO3728" s="82" t="str">
        <f t="shared" si="588"/>
        <v>-999</v>
      </c>
      <c r="AP3728" s="82" t="str">
        <f t="shared" si="589"/>
        <v>MISSING</v>
      </c>
    </row>
    <row r="3729" spans="2:42">
      <c r="B3729" s="207"/>
      <c r="C3729" s="35">
        <v>3725</v>
      </c>
      <c r="D3729" s="161"/>
      <c r="E3729" s="161"/>
      <c r="F3729" s="161"/>
      <c r="G3729" s="161"/>
      <c r="H3729" s="161"/>
      <c r="I3729" s="161"/>
      <c r="J3729" s="161"/>
      <c r="K3729" s="161"/>
      <c r="L3729" s="161"/>
      <c r="M3729" s="161"/>
      <c r="N3729" s="171"/>
      <c r="O3729" s="171"/>
      <c r="P3729" s="171"/>
      <c r="Q3729" s="171"/>
      <c r="R3729" s="171"/>
      <c r="S3729" s="171"/>
      <c r="T3729" s="208" t="str">
        <f t="shared" si="580"/>
        <v>MISSING</v>
      </c>
      <c r="U3729" s="208" t="str">
        <f t="shared" si="581"/>
        <v>MISSING</v>
      </c>
      <c r="X3729" s="56">
        <f t="shared" si="582"/>
        <v>-99</v>
      </c>
      <c r="Y3729" s="56">
        <f t="shared" si="583"/>
        <v>-99</v>
      </c>
      <c r="Z3729" s="56">
        <f t="shared" si="584"/>
        <v>-99</v>
      </c>
      <c r="AA3729" s="56">
        <f t="shared" si="585"/>
        <v>-99</v>
      </c>
      <c r="AB3729" s="56">
        <f t="shared" si="586"/>
        <v>-99</v>
      </c>
      <c r="AC3729" s="56">
        <f t="shared" si="587"/>
        <v>-99</v>
      </c>
      <c r="AD3729" s="3"/>
      <c r="AE3729" s="82">
        <f>IF(D3729=1, 'adjustment factor'!$D$4, IF(D3729=-9,-999,IF(D3729="",-999,0)))</f>
        <v>-999</v>
      </c>
      <c r="AF3729" s="82">
        <f>IF(F3729=1, 'adjustment factor'!$D$5, IF(F3729=-9,-999,IF(F3729="",-999,0)))</f>
        <v>-999</v>
      </c>
      <c r="AG3729" s="82">
        <f>IF(E3729=1, 'adjustment factor'!$D$6, IF(E3729=-9,-999,IF(E3729="",-999,0)))</f>
        <v>-999</v>
      </c>
      <c r="AH3729" s="82">
        <f>IF(K3729&gt;=45,'adjustment factor'!$D$7,IF(K3729=-9,-1200,IF(K3729="",-1200,0)))</f>
        <v>-1200</v>
      </c>
      <c r="AI3729" s="82">
        <f>IF(L3729=1, 'adjustment factor'!$D$8, IF(L3729=-9,-999,IF(L3729="",-999,0)))</f>
        <v>-999</v>
      </c>
      <c r="AJ3729" s="82">
        <f>IF(AND(M3729&gt;=1,M3729&lt;=4),'adjustment factor'!$D$9,IF(M3729=-9,-999,IF(M3729=98,-999,IF(M3729=99,-999,IF(M3729="",-999,0)))))</f>
        <v>-999</v>
      </c>
      <c r="AK3729" s="82">
        <f>IF(H3729=1, 'adjustment factor'!$D$10, IF(H3729=-9,-999,IF(H3729="",-999,0)))</f>
        <v>-999</v>
      </c>
      <c r="AL3729" s="82">
        <f>IF(G3729=1, 'adjustment factor'!$D$11, IF(G3729=-9,-999,IF(G3729="",-999,0)))</f>
        <v>-999</v>
      </c>
      <c r="AM3729" s="82">
        <f>IF(I3729=1, 'adjustment factor'!$D$12, IF(I3729=-9,-999,IF(I3729="",-999,0)))</f>
        <v>-999</v>
      </c>
      <c r="AN3729" s="82">
        <f>IF(J3729=1, 'adjustment factor'!$D$13, IF(J3729=-9,-999,IF(J3729="",-999,0)))</f>
        <v>-999</v>
      </c>
      <c r="AO3729" s="82" t="str">
        <f t="shared" si="588"/>
        <v>-999</v>
      </c>
      <c r="AP3729" s="82" t="str">
        <f t="shared" si="589"/>
        <v>MISSING</v>
      </c>
    </row>
    <row r="3730" spans="2:42">
      <c r="B3730" s="207"/>
      <c r="C3730" s="35">
        <v>3726</v>
      </c>
      <c r="D3730" s="161"/>
      <c r="E3730" s="161"/>
      <c r="F3730" s="161"/>
      <c r="G3730" s="161"/>
      <c r="H3730" s="161"/>
      <c r="I3730" s="161"/>
      <c r="J3730" s="161"/>
      <c r="K3730" s="161"/>
      <c r="L3730" s="161"/>
      <c r="M3730" s="161"/>
      <c r="N3730" s="171"/>
      <c r="O3730" s="171"/>
      <c r="P3730" s="171"/>
      <c r="Q3730" s="171"/>
      <c r="R3730" s="171"/>
      <c r="S3730" s="171"/>
      <c r="T3730" s="208" t="str">
        <f t="shared" si="580"/>
        <v>MISSING</v>
      </c>
      <c r="U3730" s="208" t="str">
        <f t="shared" si="581"/>
        <v>MISSING</v>
      </c>
      <c r="X3730" s="56">
        <f t="shared" si="582"/>
        <v>-99</v>
      </c>
      <c r="Y3730" s="56">
        <f t="shared" si="583"/>
        <v>-99</v>
      </c>
      <c r="Z3730" s="56">
        <f t="shared" si="584"/>
        <v>-99</v>
      </c>
      <c r="AA3730" s="56">
        <f t="shared" si="585"/>
        <v>-99</v>
      </c>
      <c r="AB3730" s="56">
        <f t="shared" si="586"/>
        <v>-99</v>
      </c>
      <c r="AC3730" s="56">
        <f t="shared" si="587"/>
        <v>-99</v>
      </c>
      <c r="AD3730" s="3"/>
      <c r="AE3730" s="82">
        <f>IF(D3730=1, 'adjustment factor'!$D$4, IF(D3730=-9,-999,IF(D3730="",-999,0)))</f>
        <v>-999</v>
      </c>
      <c r="AF3730" s="82">
        <f>IF(F3730=1, 'adjustment factor'!$D$5, IF(F3730=-9,-999,IF(F3730="",-999,0)))</f>
        <v>-999</v>
      </c>
      <c r="AG3730" s="82">
        <f>IF(E3730=1, 'adjustment factor'!$D$6, IF(E3730=-9,-999,IF(E3730="",-999,0)))</f>
        <v>-999</v>
      </c>
      <c r="AH3730" s="82">
        <f>IF(K3730&gt;=45,'adjustment factor'!$D$7,IF(K3730=-9,-1200,IF(K3730="",-1200,0)))</f>
        <v>-1200</v>
      </c>
      <c r="AI3730" s="82">
        <f>IF(L3730=1, 'adjustment factor'!$D$8, IF(L3730=-9,-999,IF(L3730="",-999,0)))</f>
        <v>-999</v>
      </c>
      <c r="AJ3730" s="82">
        <f>IF(AND(M3730&gt;=1,M3730&lt;=4),'adjustment factor'!$D$9,IF(M3730=-9,-999,IF(M3730=98,-999,IF(M3730=99,-999,IF(M3730="",-999,0)))))</f>
        <v>-999</v>
      </c>
      <c r="AK3730" s="82">
        <f>IF(H3730=1, 'adjustment factor'!$D$10, IF(H3730=-9,-999,IF(H3730="",-999,0)))</f>
        <v>-999</v>
      </c>
      <c r="AL3730" s="82">
        <f>IF(G3730=1, 'adjustment factor'!$D$11, IF(G3730=-9,-999,IF(G3730="",-999,0)))</f>
        <v>-999</v>
      </c>
      <c r="AM3730" s="82">
        <f>IF(I3730=1, 'adjustment factor'!$D$12, IF(I3730=-9,-999,IF(I3730="",-999,0)))</f>
        <v>-999</v>
      </c>
      <c r="AN3730" s="82">
        <f>IF(J3730=1, 'adjustment factor'!$D$13, IF(J3730=-9,-999,IF(J3730="",-999,0)))</f>
        <v>-999</v>
      </c>
      <c r="AO3730" s="82" t="str">
        <f t="shared" si="588"/>
        <v>-999</v>
      </c>
      <c r="AP3730" s="82" t="str">
        <f t="shared" si="589"/>
        <v>MISSING</v>
      </c>
    </row>
    <row r="3731" spans="2:42">
      <c r="B3731" s="207"/>
      <c r="C3731" s="35">
        <v>3727</v>
      </c>
      <c r="D3731" s="161"/>
      <c r="E3731" s="161"/>
      <c r="F3731" s="161"/>
      <c r="G3731" s="161"/>
      <c r="H3731" s="161"/>
      <c r="I3731" s="161"/>
      <c r="J3731" s="161"/>
      <c r="K3731" s="161"/>
      <c r="L3731" s="161"/>
      <c r="M3731" s="161"/>
      <c r="N3731" s="171"/>
      <c r="O3731" s="171"/>
      <c r="P3731" s="171"/>
      <c r="Q3731" s="171"/>
      <c r="R3731" s="171"/>
      <c r="S3731" s="171"/>
      <c r="T3731" s="208" t="str">
        <f t="shared" si="580"/>
        <v>MISSING</v>
      </c>
      <c r="U3731" s="208" t="str">
        <f t="shared" si="581"/>
        <v>MISSING</v>
      </c>
      <c r="X3731" s="56">
        <f t="shared" si="582"/>
        <v>-99</v>
      </c>
      <c r="Y3731" s="56">
        <f t="shared" si="583"/>
        <v>-99</v>
      </c>
      <c r="Z3731" s="56">
        <f t="shared" si="584"/>
        <v>-99</v>
      </c>
      <c r="AA3731" s="56">
        <f t="shared" si="585"/>
        <v>-99</v>
      </c>
      <c r="AB3731" s="56">
        <f t="shared" si="586"/>
        <v>-99</v>
      </c>
      <c r="AC3731" s="56">
        <f t="shared" si="587"/>
        <v>-99</v>
      </c>
      <c r="AD3731" s="3"/>
      <c r="AE3731" s="82">
        <f>IF(D3731=1, 'adjustment factor'!$D$4, IF(D3731=-9,-999,IF(D3731="",-999,0)))</f>
        <v>-999</v>
      </c>
      <c r="AF3731" s="82">
        <f>IF(F3731=1, 'adjustment factor'!$D$5, IF(F3731=-9,-999,IF(F3731="",-999,0)))</f>
        <v>-999</v>
      </c>
      <c r="AG3731" s="82">
        <f>IF(E3731=1, 'adjustment factor'!$D$6, IF(E3731=-9,-999,IF(E3731="",-999,0)))</f>
        <v>-999</v>
      </c>
      <c r="AH3731" s="82">
        <f>IF(K3731&gt;=45,'adjustment factor'!$D$7,IF(K3731=-9,-1200,IF(K3731="",-1200,0)))</f>
        <v>-1200</v>
      </c>
      <c r="AI3731" s="82">
        <f>IF(L3731=1, 'adjustment factor'!$D$8, IF(L3731=-9,-999,IF(L3731="",-999,0)))</f>
        <v>-999</v>
      </c>
      <c r="AJ3731" s="82">
        <f>IF(AND(M3731&gt;=1,M3731&lt;=4),'adjustment factor'!$D$9,IF(M3731=-9,-999,IF(M3731=98,-999,IF(M3731=99,-999,IF(M3731="",-999,0)))))</f>
        <v>-999</v>
      </c>
      <c r="AK3731" s="82">
        <f>IF(H3731=1, 'adjustment factor'!$D$10, IF(H3731=-9,-999,IF(H3731="",-999,0)))</f>
        <v>-999</v>
      </c>
      <c r="AL3731" s="82">
        <f>IF(G3731=1, 'adjustment factor'!$D$11, IF(G3731=-9,-999,IF(G3731="",-999,0)))</f>
        <v>-999</v>
      </c>
      <c r="AM3731" s="82">
        <f>IF(I3731=1, 'adjustment factor'!$D$12, IF(I3731=-9,-999,IF(I3731="",-999,0)))</f>
        <v>-999</v>
      </c>
      <c r="AN3731" s="82">
        <f>IF(J3731=1, 'adjustment factor'!$D$13, IF(J3731=-9,-999,IF(J3731="",-999,0)))</f>
        <v>-999</v>
      </c>
      <c r="AO3731" s="82" t="str">
        <f t="shared" si="588"/>
        <v>-999</v>
      </c>
      <c r="AP3731" s="82" t="str">
        <f t="shared" si="589"/>
        <v>MISSING</v>
      </c>
    </row>
    <row r="3732" spans="2:42">
      <c r="B3732" s="207"/>
      <c r="C3732" s="35">
        <v>3728</v>
      </c>
      <c r="D3732" s="161"/>
      <c r="E3732" s="161"/>
      <c r="F3732" s="161"/>
      <c r="G3732" s="161"/>
      <c r="H3732" s="161"/>
      <c r="I3732" s="161"/>
      <c r="J3732" s="161"/>
      <c r="K3732" s="161"/>
      <c r="L3732" s="161"/>
      <c r="M3732" s="161"/>
      <c r="N3732" s="171"/>
      <c r="O3732" s="171"/>
      <c r="P3732" s="171"/>
      <c r="Q3732" s="171"/>
      <c r="R3732" s="171"/>
      <c r="S3732" s="171"/>
      <c r="T3732" s="208" t="str">
        <f t="shared" si="580"/>
        <v>MISSING</v>
      </c>
      <c r="U3732" s="208" t="str">
        <f t="shared" si="581"/>
        <v>MISSING</v>
      </c>
      <c r="X3732" s="56">
        <f t="shared" si="582"/>
        <v>-99</v>
      </c>
      <c r="Y3732" s="56">
        <f t="shared" si="583"/>
        <v>-99</v>
      </c>
      <c r="Z3732" s="56">
        <f t="shared" si="584"/>
        <v>-99</v>
      </c>
      <c r="AA3732" s="56">
        <f t="shared" si="585"/>
        <v>-99</v>
      </c>
      <c r="AB3732" s="56">
        <f t="shared" si="586"/>
        <v>-99</v>
      </c>
      <c r="AC3732" s="56">
        <f t="shared" si="587"/>
        <v>-99</v>
      </c>
      <c r="AD3732" s="3"/>
      <c r="AE3732" s="82">
        <f>IF(D3732=1, 'adjustment factor'!$D$4, IF(D3732=-9,-999,IF(D3732="",-999,0)))</f>
        <v>-999</v>
      </c>
      <c r="AF3732" s="82">
        <f>IF(F3732=1, 'adjustment factor'!$D$5, IF(F3732=-9,-999,IF(F3732="",-999,0)))</f>
        <v>-999</v>
      </c>
      <c r="AG3732" s="82">
        <f>IF(E3732=1, 'adjustment factor'!$D$6, IF(E3732=-9,-999,IF(E3732="",-999,0)))</f>
        <v>-999</v>
      </c>
      <c r="AH3732" s="82">
        <f>IF(K3732&gt;=45,'adjustment factor'!$D$7,IF(K3732=-9,-1200,IF(K3732="",-1200,0)))</f>
        <v>-1200</v>
      </c>
      <c r="AI3732" s="82">
        <f>IF(L3732=1, 'adjustment factor'!$D$8, IF(L3732=-9,-999,IF(L3732="",-999,0)))</f>
        <v>-999</v>
      </c>
      <c r="AJ3732" s="82">
        <f>IF(AND(M3732&gt;=1,M3732&lt;=4),'adjustment factor'!$D$9,IF(M3732=-9,-999,IF(M3732=98,-999,IF(M3732=99,-999,IF(M3732="",-999,0)))))</f>
        <v>-999</v>
      </c>
      <c r="AK3732" s="82">
        <f>IF(H3732=1, 'adjustment factor'!$D$10, IF(H3732=-9,-999,IF(H3732="",-999,0)))</f>
        <v>-999</v>
      </c>
      <c r="AL3732" s="82">
        <f>IF(G3732=1, 'adjustment factor'!$D$11, IF(G3732=-9,-999,IF(G3732="",-999,0)))</f>
        <v>-999</v>
      </c>
      <c r="AM3732" s="82">
        <f>IF(I3732=1, 'adjustment factor'!$D$12, IF(I3732=-9,-999,IF(I3732="",-999,0)))</f>
        <v>-999</v>
      </c>
      <c r="AN3732" s="82">
        <f>IF(J3732=1, 'adjustment factor'!$D$13, IF(J3732=-9,-999,IF(J3732="",-999,0)))</f>
        <v>-999</v>
      </c>
      <c r="AO3732" s="82" t="str">
        <f t="shared" si="588"/>
        <v>-999</v>
      </c>
      <c r="AP3732" s="82" t="str">
        <f t="shared" si="589"/>
        <v>MISSING</v>
      </c>
    </row>
    <row r="3733" spans="2:42">
      <c r="B3733" s="207"/>
      <c r="C3733" s="35">
        <v>3729</v>
      </c>
      <c r="D3733" s="161"/>
      <c r="E3733" s="161"/>
      <c r="F3733" s="161"/>
      <c r="G3733" s="161"/>
      <c r="H3733" s="161"/>
      <c r="I3733" s="161"/>
      <c r="J3733" s="161"/>
      <c r="K3733" s="161"/>
      <c r="L3733" s="161"/>
      <c r="M3733" s="161"/>
      <c r="N3733" s="171"/>
      <c r="O3733" s="171"/>
      <c r="P3733" s="171"/>
      <c r="Q3733" s="171"/>
      <c r="R3733" s="171"/>
      <c r="S3733" s="171"/>
      <c r="T3733" s="208" t="str">
        <f t="shared" ref="T3733:T3796" si="590">IF(SUM(X3733:AC3733)&gt;-0.01, SUM(X3733:AC3733), "MISSING")</f>
        <v>MISSING</v>
      </c>
      <c r="U3733" s="208" t="str">
        <f t="shared" ref="U3733:U3796" si="591">IF(AP3733="MISSING","MISSING", 3.88+0.604*T3733+0.055*(T3733^2)-AP3733)</f>
        <v>MISSING</v>
      </c>
      <c r="X3733" s="56">
        <f t="shared" ref="X3733:X3796" si="592">IF(N3733&gt;0,((N3733-3)*-1),-99)</f>
        <v>-99</v>
      </c>
      <c r="Y3733" s="56">
        <f t="shared" ref="Y3733:Y3796" si="593">IF(O3733&gt;0,((O3733-3)*-1),-99)</f>
        <v>-99</v>
      </c>
      <c r="Z3733" s="56">
        <f t="shared" ref="Z3733:Z3796" si="594">IF(P3733&gt;0,((P3733-3)*-1),-99)</f>
        <v>-99</v>
      </c>
      <c r="AA3733" s="56">
        <f t="shared" ref="AA3733:AA3796" si="595">IF(Q3733&gt;0,((Q3733-3)*-1),-99)</f>
        <v>-99</v>
      </c>
      <c r="AB3733" s="56">
        <f t="shared" ref="AB3733:AB3796" si="596">IF(R3733&gt;0,((R3733-3)*-1),-99)</f>
        <v>-99</v>
      </c>
      <c r="AC3733" s="56">
        <f t="shared" ref="AC3733:AC3796" si="597">IF(S3733&gt;0,((S3733-3)*-1),-99)</f>
        <v>-99</v>
      </c>
      <c r="AD3733" s="3"/>
      <c r="AE3733" s="82">
        <f>IF(D3733=1, 'adjustment factor'!$D$4, IF(D3733=-9,-999,IF(D3733="",-999,0)))</f>
        <v>-999</v>
      </c>
      <c r="AF3733" s="82">
        <f>IF(F3733=1, 'adjustment factor'!$D$5, IF(F3733=-9,-999,IF(F3733="",-999,0)))</f>
        <v>-999</v>
      </c>
      <c r="AG3733" s="82">
        <f>IF(E3733=1, 'adjustment factor'!$D$6, IF(E3733=-9,-999,IF(E3733="",-999,0)))</f>
        <v>-999</v>
      </c>
      <c r="AH3733" s="82">
        <f>IF(K3733&gt;=45,'adjustment factor'!$D$7,IF(K3733=-9,-1200,IF(K3733="",-1200,0)))</f>
        <v>-1200</v>
      </c>
      <c r="AI3733" s="82">
        <f>IF(L3733=1, 'adjustment factor'!$D$8, IF(L3733=-9,-999,IF(L3733="",-999,0)))</f>
        <v>-999</v>
      </c>
      <c r="AJ3733" s="82">
        <f>IF(AND(M3733&gt;=1,M3733&lt;=4),'adjustment factor'!$D$9,IF(M3733=-9,-999,IF(M3733=98,-999,IF(M3733=99,-999,IF(M3733="",-999,0)))))</f>
        <v>-999</v>
      </c>
      <c r="AK3733" s="82">
        <f>IF(H3733=1, 'adjustment factor'!$D$10, IF(H3733=-9,-999,IF(H3733="",-999,0)))</f>
        <v>-999</v>
      </c>
      <c r="AL3733" s="82">
        <f>IF(G3733=1, 'adjustment factor'!$D$11, IF(G3733=-9,-999,IF(G3733="",-999,0)))</f>
        <v>-999</v>
      </c>
      <c r="AM3733" s="82">
        <f>IF(I3733=1, 'adjustment factor'!$D$12, IF(I3733=-9,-999,IF(I3733="",-999,0)))</f>
        <v>-999</v>
      </c>
      <c r="AN3733" s="82">
        <f>IF(J3733=1, 'adjustment factor'!$D$13, IF(J3733=-9,-999,IF(J3733="",-999,0)))</f>
        <v>-999</v>
      </c>
      <c r="AO3733" s="82" t="str">
        <f t="shared" ref="AO3733:AO3796" si="598">IF(-AE3733-AF3733-AG3733-AH3733+AI3733+AJ3733-AK3733-AL3733-AM3733-AN3733&lt;3, -AE3733-AF3733-AG3733-AH3733+AI3733+AJ3733-AK3733-AL3733-AM3733-AN3733, "-999")</f>
        <v>-999</v>
      </c>
      <c r="AP3733" s="82" t="str">
        <f t="shared" ref="AP3733:AP3796" si="599">IF(AND(SUM(AE3733:AN3733)&gt;-1, (SUM(X3733:AC3733)&gt;-1)), 14.353-AE3733-AF3733-AG3733-AH3733+AI3733+AJ3733-AK3733-AL3733-AM3733-AN3733, "MISSING")</f>
        <v>MISSING</v>
      </c>
    </row>
    <row r="3734" spans="2:42">
      <c r="B3734" s="207"/>
      <c r="C3734" s="35">
        <v>3730</v>
      </c>
      <c r="D3734" s="161"/>
      <c r="E3734" s="161"/>
      <c r="F3734" s="161"/>
      <c r="G3734" s="161"/>
      <c r="H3734" s="161"/>
      <c r="I3734" s="161"/>
      <c r="J3734" s="161"/>
      <c r="K3734" s="161"/>
      <c r="L3734" s="161"/>
      <c r="M3734" s="161"/>
      <c r="N3734" s="171"/>
      <c r="O3734" s="171"/>
      <c r="P3734" s="171"/>
      <c r="Q3734" s="171"/>
      <c r="R3734" s="171"/>
      <c r="S3734" s="171"/>
      <c r="T3734" s="208" t="str">
        <f t="shared" si="590"/>
        <v>MISSING</v>
      </c>
      <c r="U3734" s="208" t="str">
        <f t="shared" si="591"/>
        <v>MISSING</v>
      </c>
      <c r="X3734" s="56">
        <f t="shared" si="592"/>
        <v>-99</v>
      </c>
      <c r="Y3734" s="56">
        <f t="shared" si="593"/>
        <v>-99</v>
      </c>
      <c r="Z3734" s="56">
        <f t="shared" si="594"/>
        <v>-99</v>
      </c>
      <c r="AA3734" s="56">
        <f t="shared" si="595"/>
        <v>-99</v>
      </c>
      <c r="AB3734" s="56">
        <f t="shared" si="596"/>
        <v>-99</v>
      </c>
      <c r="AC3734" s="56">
        <f t="shared" si="597"/>
        <v>-99</v>
      </c>
      <c r="AD3734" s="3"/>
      <c r="AE3734" s="82">
        <f>IF(D3734=1, 'adjustment factor'!$D$4, IF(D3734=-9,-999,IF(D3734="",-999,0)))</f>
        <v>-999</v>
      </c>
      <c r="AF3734" s="82">
        <f>IF(F3734=1, 'adjustment factor'!$D$5, IF(F3734=-9,-999,IF(F3734="",-999,0)))</f>
        <v>-999</v>
      </c>
      <c r="AG3734" s="82">
        <f>IF(E3734=1, 'adjustment factor'!$D$6, IF(E3734=-9,-999,IF(E3734="",-999,0)))</f>
        <v>-999</v>
      </c>
      <c r="AH3734" s="82">
        <f>IF(K3734&gt;=45,'adjustment factor'!$D$7,IF(K3734=-9,-1200,IF(K3734="",-1200,0)))</f>
        <v>-1200</v>
      </c>
      <c r="AI3734" s="82">
        <f>IF(L3734=1, 'adjustment factor'!$D$8, IF(L3734=-9,-999,IF(L3734="",-999,0)))</f>
        <v>-999</v>
      </c>
      <c r="AJ3734" s="82">
        <f>IF(AND(M3734&gt;=1,M3734&lt;=4),'adjustment factor'!$D$9,IF(M3734=-9,-999,IF(M3734=98,-999,IF(M3734=99,-999,IF(M3734="",-999,0)))))</f>
        <v>-999</v>
      </c>
      <c r="AK3734" s="82">
        <f>IF(H3734=1, 'adjustment factor'!$D$10, IF(H3734=-9,-999,IF(H3734="",-999,0)))</f>
        <v>-999</v>
      </c>
      <c r="AL3734" s="82">
        <f>IF(G3734=1, 'adjustment factor'!$D$11, IF(G3734=-9,-999,IF(G3734="",-999,0)))</f>
        <v>-999</v>
      </c>
      <c r="AM3734" s="82">
        <f>IF(I3734=1, 'adjustment factor'!$D$12, IF(I3734=-9,-999,IF(I3734="",-999,0)))</f>
        <v>-999</v>
      </c>
      <c r="AN3734" s="82">
        <f>IF(J3734=1, 'adjustment factor'!$D$13, IF(J3734=-9,-999,IF(J3734="",-999,0)))</f>
        <v>-999</v>
      </c>
      <c r="AO3734" s="82" t="str">
        <f t="shared" si="598"/>
        <v>-999</v>
      </c>
      <c r="AP3734" s="82" t="str">
        <f t="shared" si="599"/>
        <v>MISSING</v>
      </c>
    </row>
    <row r="3735" spans="2:42">
      <c r="B3735" s="207"/>
      <c r="C3735" s="35">
        <v>3731</v>
      </c>
      <c r="D3735" s="161"/>
      <c r="E3735" s="161"/>
      <c r="F3735" s="161"/>
      <c r="G3735" s="161"/>
      <c r="H3735" s="161"/>
      <c r="I3735" s="161"/>
      <c r="J3735" s="161"/>
      <c r="K3735" s="161"/>
      <c r="L3735" s="161"/>
      <c r="M3735" s="161"/>
      <c r="N3735" s="171"/>
      <c r="O3735" s="171"/>
      <c r="P3735" s="171"/>
      <c r="Q3735" s="171"/>
      <c r="R3735" s="171"/>
      <c r="S3735" s="171"/>
      <c r="T3735" s="208" t="str">
        <f t="shared" si="590"/>
        <v>MISSING</v>
      </c>
      <c r="U3735" s="208" t="str">
        <f t="shared" si="591"/>
        <v>MISSING</v>
      </c>
      <c r="X3735" s="56">
        <f t="shared" si="592"/>
        <v>-99</v>
      </c>
      <c r="Y3735" s="56">
        <f t="shared" si="593"/>
        <v>-99</v>
      </c>
      <c r="Z3735" s="56">
        <f t="shared" si="594"/>
        <v>-99</v>
      </c>
      <c r="AA3735" s="56">
        <f t="shared" si="595"/>
        <v>-99</v>
      </c>
      <c r="AB3735" s="56">
        <f t="shared" si="596"/>
        <v>-99</v>
      </c>
      <c r="AC3735" s="56">
        <f t="shared" si="597"/>
        <v>-99</v>
      </c>
      <c r="AD3735" s="3"/>
      <c r="AE3735" s="82">
        <f>IF(D3735=1, 'adjustment factor'!$D$4, IF(D3735=-9,-999,IF(D3735="",-999,0)))</f>
        <v>-999</v>
      </c>
      <c r="AF3735" s="82">
        <f>IF(F3735=1, 'adjustment factor'!$D$5, IF(F3735=-9,-999,IF(F3735="",-999,0)))</f>
        <v>-999</v>
      </c>
      <c r="AG3735" s="82">
        <f>IF(E3735=1, 'adjustment factor'!$D$6, IF(E3735=-9,-999,IF(E3735="",-999,0)))</f>
        <v>-999</v>
      </c>
      <c r="AH3735" s="82">
        <f>IF(K3735&gt;=45,'adjustment factor'!$D$7,IF(K3735=-9,-1200,IF(K3735="",-1200,0)))</f>
        <v>-1200</v>
      </c>
      <c r="AI3735" s="82">
        <f>IF(L3735=1, 'adjustment factor'!$D$8, IF(L3735=-9,-999,IF(L3735="",-999,0)))</f>
        <v>-999</v>
      </c>
      <c r="AJ3735" s="82">
        <f>IF(AND(M3735&gt;=1,M3735&lt;=4),'adjustment factor'!$D$9,IF(M3735=-9,-999,IF(M3735=98,-999,IF(M3735=99,-999,IF(M3735="",-999,0)))))</f>
        <v>-999</v>
      </c>
      <c r="AK3735" s="82">
        <f>IF(H3735=1, 'adjustment factor'!$D$10, IF(H3735=-9,-999,IF(H3735="",-999,0)))</f>
        <v>-999</v>
      </c>
      <c r="AL3735" s="82">
        <f>IF(G3735=1, 'adjustment factor'!$D$11, IF(G3735=-9,-999,IF(G3735="",-999,0)))</f>
        <v>-999</v>
      </c>
      <c r="AM3735" s="82">
        <f>IF(I3735=1, 'adjustment factor'!$D$12, IF(I3735=-9,-999,IF(I3735="",-999,0)))</f>
        <v>-999</v>
      </c>
      <c r="AN3735" s="82">
        <f>IF(J3735=1, 'adjustment factor'!$D$13, IF(J3735=-9,-999,IF(J3735="",-999,0)))</f>
        <v>-999</v>
      </c>
      <c r="AO3735" s="82" t="str">
        <f t="shared" si="598"/>
        <v>-999</v>
      </c>
      <c r="AP3735" s="82" t="str">
        <f t="shared" si="599"/>
        <v>MISSING</v>
      </c>
    </row>
    <row r="3736" spans="2:42">
      <c r="B3736" s="207"/>
      <c r="C3736" s="35">
        <v>3732</v>
      </c>
      <c r="D3736" s="161"/>
      <c r="E3736" s="161"/>
      <c r="F3736" s="161"/>
      <c r="G3736" s="161"/>
      <c r="H3736" s="161"/>
      <c r="I3736" s="161"/>
      <c r="J3736" s="161"/>
      <c r="K3736" s="161"/>
      <c r="L3736" s="161"/>
      <c r="M3736" s="161"/>
      <c r="N3736" s="171"/>
      <c r="O3736" s="171"/>
      <c r="P3736" s="171"/>
      <c r="Q3736" s="171"/>
      <c r="R3736" s="171"/>
      <c r="S3736" s="171"/>
      <c r="T3736" s="208" t="str">
        <f t="shared" si="590"/>
        <v>MISSING</v>
      </c>
      <c r="U3736" s="208" t="str">
        <f t="shared" si="591"/>
        <v>MISSING</v>
      </c>
      <c r="X3736" s="56">
        <f t="shared" si="592"/>
        <v>-99</v>
      </c>
      <c r="Y3736" s="56">
        <f t="shared" si="593"/>
        <v>-99</v>
      </c>
      <c r="Z3736" s="56">
        <f t="shared" si="594"/>
        <v>-99</v>
      </c>
      <c r="AA3736" s="56">
        <f t="shared" si="595"/>
        <v>-99</v>
      </c>
      <c r="AB3736" s="56">
        <f t="shared" si="596"/>
        <v>-99</v>
      </c>
      <c r="AC3736" s="56">
        <f t="shared" si="597"/>
        <v>-99</v>
      </c>
      <c r="AD3736" s="3"/>
      <c r="AE3736" s="82">
        <f>IF(D3736=1, 'adjustment factor'!$D$4, IF(D3736=-9,-999,IF(D3736="",-999,0)))</f>
        <v>-999</v>
      </c>
      <c r="AF3736" s="82">
        <f>IF(F3736=1, 'adjustment factor'!$D$5, IF(F3736=-9,-999,IF(F3736="",-999,0)))</f>
        <v>-999</v>
      </c>
      <c r="AG3736" s="82">
        <f>IF(E3736=1, 'adjustment factor'!$D$6, IF(E3736=-9,-999,IF(E3736="",-999,0)))</f>
        <v>-999</v>
      </c>
      <c r="AH3736" s="82">
        <f>IF(K3736&gt;=45,'adjustment factor'!$D$7,IF(K3736=-9,-1200,IF(K3736="",-1200,0)))</f>
        <v>-1200</v>
      </c>
      <c r="AI3736" s="82">
        <f>IF(L3736=1, 'adjustment factor'!$D$8, IF(L3736=-9,-999,IF(L3736="",-999,0)))</f>
        <v>-999</v>
      </c>
      <c r="AJ3736" s="82">
        <f>IF(AND(M3736&gt;=1,M3736&lt;=4),'adjustment factor'!$D$9,IF(M3736=-9,-999,IF(M3736=98,-999,IF(M3736=99,-999,IF(M3736="",-999,0)))))</f>
        <v>-999</v>
      </c>
      <c r="AK3736" s="82">
        <f>IF(H3736=1, 'adjustment factor'!$D$10, IF(H3736=-9,-999,IF(H3736="",-999,0)))</f>
        <v>-999</v>
      </c>
      <c r="AL3736" s="82">
        <f>IF(G3736=1, 'adjustment factor'!$D$11, IF(G3736=-9,-999,IF(G3736="",-999,0)))</f>
        <v>-999</v>
      </c>
      <c r="AM3736" s="82">
        <f>IF(I3736=1, 'adjustment factor'!$D$12, IF(I3736=-9,-999,IF(I3736="",-999,0)))</f>
        <v>-999</v>
      </c>
      <c r="AN3736" s="82">
        <f>IF(J3736=1, 'adjustment factor'!$D$13, IF(J3736=-9,-999,IF(J3736="",-999,0)))</f>
        <v>-999</v>
      </c>
      <c r="AO3736" s="82" t="str">
        <f t="shared" si="598"/>
        <v>-999</v>
      </c>
      <c r="AP3736" s="82" t="str">
        <f t="shared" si="599"/>
        <v>MISSING</v>
      </c>
    </row>
    <row r="3737" spans="2:42">
      <c r="B3737" s="207"/>
      <c r="C3737" s="35">
        <v>3733</v>
      </c>
      <c r="D3737" s="161"/>
      <c r="E3737" s="161"/>
      <c r="F3737" s="161"/>
      <c r="G3737" s="161"/>
      <c r="H3737" s="161"/>
      <c r="I3737" s="161"/>
      <c r="J3737" s="161"/>
      <c r="K3737" s="161"/>
      <c r="L3737" s="161"/>
      <c r="M3737" s="161"/>
      <c r="N3737" s="171"/>
      <c r="O3737" s="171"/>
      <c r="P3737" s="171"/>
      <c r="Q3737" s="171"/>
      <c r="R3737" s="171"/>
      <c r="S3737" s="171"/>
      <c r="T3737" s="208" t="str">
        <f t="shared" si="590"/>
        <v>MISSING</v>
      </c>
      <c r="U3737" s="208" t="str">
        <f t="shared" si="591"/>
        <v>MISSING</v>
      </c>
      <c r="X3737" s="56">
        <f t="shared" si="592"/>
        <v>-99</v>
      </c>
      <c r="Y3737" s="56">
        <f t="shared" si="593"/>
        <v>-99</v>
      </c>
      <c r="Z3737" s="56">
        <f t="shared" si="594"/>
        <v>-99</v>
      </c>
      <c r="AA3737" s="56">
        <f t="shared" si="595"/>
        <v>-99</v>
      </c>
      <c r="AB3737" s="56">
        <f t="shared" si="596"/>
        <v>-99</v>
      </c>
      <c r="AC3737" s="56">
        <f t="shared" si="597"/>
        <v>-99</v>
      </c>
      <c r="AD3737" s="3"/>
      <c r="AE3737" s="82">
        <f>IF(D3737=1, 'adjustment factor'!$D$4, IF(D3737=-9,-999,IF(D3737="",-999,0)))</f>
        <v>-999</v>
      </c>
      <c r="AF3737" s="82">
        <f>IF(F3737=1, 'adjustment factor'!$D$5, IF(F3737=-9,-999,IF(F3737="",-999,0)))</f>
        <v>-999</v>
      </c>
      <c r="AG3737" s="82">
        <f>IF(E3737=1, 'adjustment factor'!$D$6, IF(E3737=-9,-999,IF(E3737="",-999,0)))</f>
        <v>-999</v>
      </c>
      <c r="AH3737" s="82">
        <f>IF(K3737&gt;=45,'adjustment factor'!$D$7,IF(K3737=-9,-1200,IF(K3737="",-1200,0)))</f>
        <v>-1200</v>
      </c>
      <c r="AI3737" s="82">
        <f>IF(L3737=1, 'adjustment factor'!$D$8, IF(L3737=-9,-999,IF(L3737="",-999,0)))</f>
        <v>-999</v>
      </c>
      <c r="AJ3737" s="82">
        <f>IF(AND(M3737&gt;=1,M3737&lt;=4),'adjustment factor'!$D$9,IF(M3737=-9,-999,IF(M3737=98,-999,IF(M3737=99,-999,IF(M3737="",-999,0)))))</f>
        <v>-999</v>
      </c>
      <c r="AK3737" s="82">
        <f>IF(H3737=1, 'adjustment factor'!$D$10, IF(H3737=-9,-999,IF(H3737="",-999,0)))</f>
        <v>-999</v>
      </c>
      <c r="AL3737" s="82">
        <f>IF(G3737=1, 'adjustment factor'!$D$11, IF(G3737=-9,-999,IF(G3737="",-999,0)))</f>
        <v>-999</v>
      </c>
      <c r="AM3737" s="82">
        <f>IF(I3737=1, 'adjustment factor'!$D$12, IF(I3737=-9,-999,IF(I3737="",-999,0)))</f>
        <v>-999</v>
      </c>
      <c r="AN3737" s="82">
        <f>IF(J3737=1, 'adjustment factor'!$D$13, IF(J3737=-9,-999,IF(J3737="",-999,0)))</f>
        <v>-999</v>
      </c>
      <c r="AO3737" s="82" t="str">
        <f t="shared" si="598"/>
        <v>-999</v>
      </c>
      <c r="AP3737" s="82" t="str">
        <f t="shared" si="599"/>
        <v>MISSING</v>
      </c>
    </row>
    <row r="3738" spans="2:42">
      <c r="B3738" s="207"/>
      <c r="C3738" s="35">
        <v>3734</v>
      </c>
      <c r="D3738" s="161"/>
      <c r="E3738" s="161"/>
      <c r="F3738" s="161"/>
      <c r="G3738" s="161"/>
      <c r="H3738" s="161"/>
      <c r="I3738" s="161"/>
      <c r="J3738" s="161"/>
      <c r="K3738" s="161"/>
      <c r="L3738" s="161"/>
      <c r="M3738" s="161"/>
      <c r="N3738" s="171"/>
      <c r="O3738" s="171"/>
      <c r="P3738" s="171"/>
      <c r="Q3738" s="171"/>
      <c r="R3738" s="171"/>
      <c r="S3738" s="171"/>
      <c r="T3738" s="208" t="str">
        <f t="shared" si="590"/>
        <v>MISSING</v>
      </c>
      <c r="U3738" s="208" t="str">
        <f t="shared" si="591"/>
        <v>MISSING</v>
      </c>
      <c r="X3738" s="56">
        <f t="shared" si="592"/>
        <v>-99</v>
      </c>
      <c r="Y3738" s="56">
        <f t="shared" si="593"/>
        <v>-99</v>
      </c>
      <c r="Z3738" s="56">
        <f t="shared" si="594"/>
        <v>-99</v>
      </c>
      <c r="AA3738" s="56">
        <f t="shared" si="595"/>
        <v>-99</v>
      </c>
      <c r="AB3738" s="56">
        <f t="shared" si="596"/>
        <v>-99</v>
      </c>
      <c r="AC3738" s="56">
        <f t="shared" si="597"/>
        <v>-99</v>
      </c>
      <c r="AD3738" s="3"/>
      <c r="AE3738" s="82">
        <f>IF(D3738=1, 'adjustment factor'!$D$4, IF(D3738=-9,-999,IF(D3738="",-999,0)))</f>
        <v>-999</v>
      </c>
      <c r="AF3738" s="82">
        <f>IF(F3738=1, 'adjustment factor'!$D$5, IF(F3738=-9,-999,IF(F3738="",-999,0)))</f>
        <v>-999</v>
      </c>
      <c r="AG3738" s="82">
        <f>IF(E3738=1, 'adjustment factor'!$D$6, IF(E3738=-9,-999,IF(E3738="",-999,0)))</f>
        <v>-999</v>
      </c>
      <c r="AH3738" s="82">
        <f>IF(K3738&gt;=45,'adjustment factor'!$D$7,IF(K3738=-9,-1200,IF(K3738="",-1200,0)))</f>
        <v>-1200</v>
      </c>
      <c r="AI3738" s="82">
        <f>IF(L3738=1, 'adjustment factor'!$D$8, IF(L3738=-9,-999,IF(L3738="",-999,0)))</f>
        <v>-999</v>
      </c>
      <c r="AJ3738" s="82">
        <f>IF(AND(M3738&gt;=1,M3738&lt;=4),'adjustment factor'!$D$9,IF(M3738=-9,-999,IF(M3738=98,-999,IF(M3738=99,-999,IF(M3738="",-999,0)))))</f>
        <v>-999</v>
      </c>
      <c r="AK3738" s="82">
        <f>IF(H3738=1, 'adjustment factor'!$D$10, IF(H3738=-9,-999,IF(H3738="",-999,0)))</f>
        <v>-999</v>
      </c>
      <c r="AL3738" s="82">
        <f>IF(G3738=1, 'adjustment factor'!$D$11, IF(G3738=-9,-999,IF(G3738="",-999,0)))</f>
        <v>-999</v>
      </c>
      <c r="AM3738" s="82">
        <f>IF(I3738=1, 'adjustment factor'!$D$12, IF(I3738=-9,-999,IF(I3738="",-999,0)))</f>
        <v>-999</v>
      </c>
      <c r="AN3738" s="82">
        <f>IF(J3738=1, 'adjustment factor'!$D$13, IF(J3738=-9,-999,IF(J3738="",-999,0)))</f>
        <v>-999</v>
      </c>
      <c r="AO3738" s="82" t="str">
        <f t="shared" si="598"/>
        <v>-999</v>
      </c>
      <c r="AP3738" s="82" t="str">
        <f t="shared" si="599"/>
        <v>MISSING</v>
      </c>
    </row>
    <row r="3739" spans="2:42">
      <c r="B3739" s="207"/>
      <c r="C3739" s="35">
        <v>3735</v>
      </c>
      <c r="D3739" s="161"/>
      <c r="E3739" s="161"/>
      <c r="F3739" s="161"/>
      <c r="G3739" s="161"/>
      <c r="H3739" s="161"/>
      <c r="I3739" s="161"/>
      <c r="J3739" s="161"/>
      <c r="K3739" s="161"/>
      <c r="L3739" s="161"/>
      <c r="M3739" s="161"/>
      <c r="N3739" s="171"/>
      <c r="O3739" s="171"/>
      <c r="P3739" s="171"/>
      <c r="Q3739" s="171"/>
      <c r="R3739" s="171"/>
      <c r="S3739" s="171"/>
      <c r="T3739" s="208" t="str">
        <f t="shared" si="590"/>
        <v>MISSING</v>
      </c>
      <c r="U3739" s="208" t="str">
        <f t="shared" si="591"/>
        <v>MISSING</v>
      </c>
      <c r="X3739" s="56">
        <f t="shared" si="592"/>
        <v>-99</v>
      </c>
      <c r="Y3739" s="56">
        <f t="shared" si="593"/>
        <v>-99</v>
      </c>
      <c r="Z3739" s="56">
        <f t="shared" si="594"/>
        <v>-99</v>
      </c>
      <c r="AA3739" s="56">
        <f t="shared" si="595"/>
        <v>-99</v>
      </c>
      <c r="AB3739" s="56">
        <f t="shared" si="596"/>
        <v>-99</v>
      </c>
      <c r="AC3739" s="56">
        <f t="shared" si="597"/>
        <v>-99</v>
      </c>
      <c r="AD3739" s="3"/>
      <c r="AE3739" s="82">
        <f>IF(D3739=1, 'adjustment factor'!$D$4, IF(D3739=-9,-999,IF(D3739="",-999,0)))</f>
        <v>-999</v>
      </c>
      <c r="AF3739" s="82">
        <f>IF(F3739=1, 'adjustment factor'!$D$5, IF(F3739=-9,-999,IF(F3739="",-999,0)))</f>
        <v>-999</v>
      </c>
      <c r="AG3739" s="82">
        <f>IF(E3739=1, 'adjustment factor'!$D$6, IF(E3739=-9,-999,IF(E3739="",-999,0)))</f>
        <v>-999</v>
      </c>
      <c r="AH3739" s="82">
        <f>IF(K3739&gt;=45,'adjustment factor'!$D$7,IF(K3739=-9,-1200,IF(K3739="",-1200,0)))</f>
        <v>-1200</v>
      </c>
      <c r="AI3739" s="82">
        <f>IF(L3739=1, 'adjustment factor'!$D$8, IF(L3739=-9,-999,IF(L3739="",-999,0)))</f>
        <v>-999</v>
      </c>
      <c r="AJ3739" s="82">
        <f>IF(AND(M3739&gt;=1,M3739&lt;=4),'adjustment factor'!$D$9,IF(M3739=-9,-999,IF(M3739=98,-999,IF(M3739=99,-999,IF(M3739="",-999,0)))))</f>
        <v>-999</v>
      </c>
      <c r="AK3739" s="82">
        <f>IF(H3739=1, 'adjustment factor'!$D$10, IF(H3739=-9,-999,IF(H3739="",-999,0)))</f>
        <v>-999</v>
      </c>
      <c r="AL3739" s="82">
        <f>IF(G3739=1, 'adjustment factor'!$D$11, IF(G3739=-9,-999,IF(G3739="",-999,0)))</f>
        <v>-999</v>
      </c>
      <c r="AM3739" s="82">
        <f>IF(I3739=1, 'adjustment factor'!$D$12, IF(I3739=-9,-999,IF(I3739="",-999,0)))</f>
        <v>-999</v>
      </c>
      <c r="AN3739" s="82">
        <f>IF(J3739=1, 'adjustment factor'!$D$13, IF(J3739=-9,-999,IF(J3739="",-999,0)))</f>
        <v>-999</v>
      </c>
      <c r="AO3739" s="82" t="str">
        <f t="shared" si="598"/>
        <v>-999</v>
      </c>
      <c r="AP3739" s="82" t="str">
        <f t="shared" si="599"/>
        <v>MISSING</v>
      </c>
    </row>
    <row r="3740" spans="2:42">
      <c r="B3740" s="207"/>
      <c r="C3740" s="35">
        <v>3736</v>
      </c>
      <c r="D3740" s="161"/>
      <c r="E3740" s="161"/>
      <c r="F3740" s="161"/>
      <c r="G3740" s="161"/>
      <c r="H3740" s="161"/>
      <c r="I3740" s="161"/>
      <c r="J3740" s="161"/>
      <c r="K3740" s="161"/>
      <c r="L3740" s="161"/>
      <c r="M3740" s="161"/>
      <c r="N3740" s="171"/>
      <c r="O3740" s="171"/>
      <c r="P3740" s="171"/>
      <c r="Q3740" s="171"/>
      <c r="R3740" s="171"/>
      <c r="S3740" s="171"/>
      <c r="T3740" s="208" t="str">
        <f t="shared" si="590"/>
        <v>MISSING</v>
      </c>
      <c r="U3740" s="208" t="str">
        <f t="shared" si="591"/>
        <v>MISSING</v>
      </c>
      <c r="X3740" s="56">
        <f t="shared" si="592"/>
        <v>-99</v>
      </c>
      <c r="Y3740" s="56">
        <f t="shared" si="593"/>
        <v>-99</v>
      </c>
      <c r="Z3740" s="56">
        <f t="shared" si="594"/>
        <v>-99</v>
      </c>
      <c r="AA3740" s="56">
        <f t="shared" si="595"/>
        <v>-99</v>
      </c>
      <c r="AB3740" s="56">
        <f t="shared" si="596"/>
        <v>-99</v>
      </c>
      <c r="AC3740" s="56">
        <f t="shared" si="597"/>
        <v>-99</v>
      </c>
      <c r="AD3740" s="3"/>
      <c r="AE3740" s="82">
        <f>IF(D3740=1, 'adjustment factor'!$D$4, IF(D3740=-9,-999,IF(D3740="",-999,0)))</f>
        <v>-999</v>
      </c>
      <c r="AF3740" s="82">
        <f>IF(F3740=1, 'adjustment factor'!$D$5, IF(F3740=-9,-999,IF(F3740="",-999,0)))</f>
        <v>-999</v>
      </c>
      <c r="AG3740" s="82">
        <f>IF(E3740=1, 'adjustment factor'!$D$6, IF(E3740=-9,-999,IF(E3740="",-999,0)))</f>
        <v>-999</v>
      </c>
      <c r="AH3740" s="82">
        <f>IF(K3740&gt;=45,'adjustment factor'!$D$7,IF(K3740=-9,-1200,IF(K3740="",-1200,0)))</f>
        <v>-1200</v>
      </c>
      <c r="AI3740" s="82">
        <f>IF(L3740=1, 'adjustment factor'!$D$8, IF(L3740=-9,-999,IF(L3740="",-999,0)))</f>
        <v>-999</v>
      </c>
      <c r="AJ3740" s="82">
        <f>IF(AND(M3740&gt;=1,M3740&lt;=4),'adjustment factor'!$D$9,IF(M3740=-9,-999,IF(M3740=98,-999,IF(M3740=99,-999,IF(M3740="",-999,0)))))</f>
        <v>-999</v>
      </c>
      <c r="AK3740" s="82">
        <f>IF(H3740=1, 'adjustment factor'!$D$10, IF(H3740=-9,-999,IF(H3740="",-999,0)))</f>
        <v>-999</v>
      </c>
      <c r="AL3740" s="82">
        <f>IF(G3740=1, 'adjustment factor'!$D$11, IF(G3740=-9,-999,IF(G3740="",-999,0)))</f>
        <v>-999</v>
      </c>
      <c r="AM3740" s="82">
        <f>IF(I3740=1, 'adjustment factor'!$D$12, IF(I3740=-9,-999,IF(I3740="",-999,0)))</f>
        <v>-999</v>
      </c>
      <c r="AN3740" s="82">
        <f>IF(J3740=1, 'adjustment factor'!$D$13, IF(J3740=-9,-999,IF(J3740="",-999,0)))</f>
        <v>-999</v>
      </c>
      <c r="AO3740" s="82" t="str">
        <f t="shared" si="598"/>
        <v>-999</v>
      </c>
      <c r="AP3740" s="82" t="str">
        <f t="shared" si="599"/>
        <v>MISSING</v>
      </c>
    </row>
    <row r="3741" spans="2:42">
      <c r="B3741" s="207"/>
      <c r="C3741" s="35">
        <v>3737</v>
      </c>
      <c r="D3741" s="161"/>
      <c r="E3741" s="161"/>
      <c r="F3741" s="161"/>
      <c r="G3741" s="161"/>
      <c r="H3741" s="161"/>
      <c r="I3741" s="161"/>
      <c r="J3741" s="161"/>
      <c r="K3741" s="161"/>
      <c r="L3741" s="161"/>
      <c r="M3741" s="161"/>
      <c r="N3741" s="171"/>
      <c r="O3741" s="171"/>
      <c r="P3741" s="171"/>
      <c r="Q3741" s="171"/>
      <c r="R3741" s="171"/>
      <c r="S3741" s="171"/>
      <c r="T3741" s="208" t="str">
        <f t="shared" si="590"/>
        <v>MISSING</v>
      </c>
      <c r="U3741" s="208" t="str">
        <f t="shared" si="591"/>
        <v>MISSING</v>
      </c>
      <c r="X3741" s="56">
        <f t="shared" si="592"/>
        <v>-99</v>
      </c>
      <c r="Y3741" s="56">
        <f t="shared" si="593"/>
        <v>-99</v>
      </c>
      <c r="Z3741" s="56">
        <f t="shared" si="594"/>
        <v>-99</v>
      </c>
      <c r="AA3741" s="56">
        <f t="shared" si="595"/>
        <v>-99</v>
      </c>
      <c r="AB3741" s="56">
        <f t="shared" si="596"/>
        <v>-99</v>
      </c>
      <c r="AC3741" s="56">
        <f t="shared" si="597"/>
        <v>-99</v>
      </c>
      <c r="AD3741" s="3"/>
      <c r="AE3741" s="82">
        <f>IF(D3741=1, 'adjustment factor'!$D$4, IF(D3741=-9,-999,IF(D3741="",-999,0)))</f>
        <v>-999</v>
      </c>
      <c r="AF3741" s="82">
        <f>IF(F3741=1, 'adjustment factor'!$D$5, IF(F3741=-9,-999,IF(F3741="",-999,0)))</f>
        <v>-999</v>
      </c>
      <c r="AG3741" s="82">
        <f>IF(E3741=1, 'adjustment factor'!$D$6, IF(E3741=-9,-999,IF(E3741="",-999,0)))</f>
        <v>-999</v>
      </c>
      <c r="AH3741" s="82">
        <f>IF(K3741&gt;=45,'adjustment factor'!$D$7,IF(K3741=-9,-1200,IF(K3741="",-1200,0)))</f>
        <v>-1200</v>
      </c>
      <c r="AI3741" s="82">
        <f>IF(L3741=1, 'adjustment factor'!$D$8, IF(L3741=-9,-999,IF(L3741="",-999,0)))</f>
        <v>-999</v>
      </c>
      <c r="AJ3741" s="82">
        <f>IF(AND(M3741&gt;=1,M3741&lt;=4),'adjustment factor'!$D$9,IF(M3741=-9,-999,IF(M3741=98,-999,IF(M3741=99,-999,IF(M3741="",-999,0)))))</f>
        <v>-999</v>
      </c>
      <c r="AK3741" s="82">
        <f>IF(H3741=1, 'adjustment factor'!$D$10, IF(H3741=-9,-999,IF(H3741="",-999,0)))</f>
        <v>-999</v>
      </c>
      <c r="AL3741" s="82">
        <f>IF(G3741=1, 'adjustment factor'!$D$11, IF(G3741=-9,-999,IF(G3741="",-999,0)))</f>
        <v>-999</v>
      </c>
      <c r="AM3741" s="82">
        <f>IF(I3741=1, 'adjustment factor'!$D$12, IF(I3741=-9,-999,IF(I3741="",-999,0)))</f>
        <v>-999</v>
      </c>
      <c r="AN3741" s="82">
        <f>IF(J3741=1, 'adjustment factor'!$D$13, IF(J3741=-9,-999,IF(J3741="",-999,0)))</f>
        <v>-999</v>
      </c>
      <c r="AO3741" s="82" t="str">
        <f t="shared" si="598"/>
        <v>-999</v>
      </c>
      <c r="AP3741" s="82" t="str">
        <f t="shared" si="599"/>
        <v>MISSING</v>
      </c>
    </row>
    <row r="3742" spans="2:42">
      <c r="B3742" s="207"/>
      <c r="C3742" s="35">
        <v>3738</v>
      </c>
      <c r="D3742" s="161"/>
      <c r="E3742" s="161"/>
      <c r="F3742" s="161"/>
      <c r="G3742" s="161"/>
      <c r="H3742" s="161"/>
      <c r="I3742" s="161"/>
      <c r="J3742" s="161"/>
      <c r="K3742" s="161"/>
      <c r="L3742" s="161"/>
      <c r="M3742" s="161"/>
      <c r="N3742" s="171"/>
      <c r="O3742" s="171"/>
      <c r="P3742" s="171"/>
      <c r="Q3742" s="171"/>
      <c r="R3742" s="171"/>
      <c r="S3742" s="171"/>
      <c r="T3742" s="208" t="str">
        <f t="shared" si="590"/>
        <v>MISSING</v>
      </c>
      <c r="U3742" s="208" t="str">
        <f t="shared" si="591"/>
        <v>MISSING</v>
      </c>
      <c r="X3742" s="56">
        <f t="shared" si="592"/>
        <v>-99</v>
      </c>
      <c r="Y3742" s="56">
        <f t="shared" si="593"/>
        <v>-99</v>
      </c>
      <c r="Z3742" s="56">
        <f t="shared" si="594"/>
        <v>-99</v>
      </c>
      <c r="AA3742" s="56">
        <f t="shared" si="595"/>
        <v>-99</v>
      </c>
      <c r="AB3742" s="56">
        <f t="shared" si="596"/>
        <v>-99</v>
      </c>
      <c r="AC3742" s="56">
        <f t="shared" si="597"/>
        <v>-99</v>
      </c>
      <c r="AD3742" s="3"/>
      <c r="AE3742" s="82">
        <f>IF(D3742=1, 'adjustment factor'!$D$4, IF(D3742=-9,-999,IF(D3742="",-999,0)))</f>
        <v>-999</v>
      </c>
      <c r="AF3742" s="82">
        <f>IF(F3742=1, 'adjustment factor'!$D$5, IF(F3742=-9,-999,IF(F3742="",-999,0)))</f>
        <v>-999</v>
      </c>
      <c r="AG3742" s="82">
        <f>IF(E3742=1, 'adjustment factor'!$D$6, IF(E3742=-9,-999,IF(E3742="",-999,0)))</f>
        <v>-999</v>
      </c>
      <c r="AH3742" s="82">
        <f>IF(K3742&gt;=45,'adjustment factor'!$D$7,IF(K3742=-9,-1200,IF(K3742="",-1200,0)))</f>
        <v>-1200</v>
      </c>
      <c r="AI3742" s="82">
        <f>IF(L3742=1, 'adjustment factor'!$D$8, IF(L3742=-9,-999,IF(L3742="",-999,0)))</f>
        <v>-999</v>
      </c>
      <c r="AJ3742" s="82">
        <f>IF(AND(M3742&gt;=1,M3742&lt;=4),'adjustment factor'!$D$9,IF(M3742=-9,-999,IF(M3742=98,-999,IF(M3742=99,-999,IF(M3742="",-999,0)))))</f>
        <v>-999</v>
      </c>
      <c r="AK3742" s="82">
        <f>IF(H3742=1, 'adjustment factor'!$D$10, IF(H3742=-9,-999,IF(H3742="",-999,0)))</f>
        <v>-999</v>
      </c>
      <c r="AL3742" s="82">
        <f>IF(G3742=1, 'adjustment factor'!$D$11, IF(G3742=-9,-999,IF(G3742="",-999,0)))</f>
        <v>-999</v>
      </c>
      <c r="AM3742" s="82">
        <f>IF(I3742=1, 'adjustment factor'!$D$12, IF(I3742=-9,-999,IF(I3742="",-999,0)))</f>
        <v>-999</v>
      </c>
      <c r="AN3742" s="82">
        <f>IF(J3742=1, 'adjustment factor'!$D$13, IF(J3742=-9,-999,IF(J3742="",-999,0)))</f>
        <v>-999</v>
      </c>
      <c r="AO3742" s="82" t="str">
        <f t="shared" si="598"/>
        <v>-999</v>
      </c>
      <c r="AP3742" s="82" t="str">
        <f t="shared" si="599"/>
        <v>MISSING</v>
      </c>
    </row>
    <row r="3743" spans="2:42">
      <c r="B3743" s="207"/>
      <c r="C3743" s="35">
        <v>3739</v>
      </c>
      <c r="D3743" s="161"/>
      <c r="E3743" s="161"/>
      <c r="F3743" s="161"/>
      <c r="G3743" s="161"/>
      <c r="H3743" s="161"/>
      <c r="I3743" s="161"/>
      <c r="J3743" s="161"/>
      <c r="K3743" s="161"/>
      <c r="L3743" s="161"/>
      <c r="M3743" s="161"/>
      <c r="N3743" s="171"/>
      <c r="O3743" s="171"/>
      <c r="P3743" s="171"/>
      <c r="Q3743" s="171"/>
      <c r="R3743" s="171"/>
      <c r="S3743" s="171"/>
      <c r="T3743" s="208" t="str">
        <f t="shared" si="590"/>
        <v>MISSING</v>
      </c>
      <c r="U3743" s="208" t="str">
        <f t="shared" si="591"/>
        <v>MISSING</v>
      </c>
      <c r="X3743" s="56">
        <f t="shared" si="592"/>
        <v>-99</v>
      </c>
      <c r="Y3743" s="56">
        <f t="shared" si="593"/>
        <v>-99</v>
      </c>
      <c r="Z3743" s="56">
        <f t="shared" si="594"/>
        <v>-99</v>
      </c>
      <c r="AA3743" s="56">
        <f t="shared" si="595"/>
        <v>-99</v>
      </c>
      <c r="AB3743" s="56">
        <f t="shared" si="596"/>
        <v>-99</v>
      </c>
      <c r="AC3743" s="56">
        <f t="shared" si="597"/>
        <v>-99</v>
      </c>
      <c r="AD3743" s="3"/>
      <c r="AE3743" s="82">
        <f>IF(D3743=1, 'adjustment factor'!$D$4, IF(D3743=-9,-999,IF(D3743="",-999,0)))</f>
        <v>-999</v>
      </c>
      <c r="AF3743" s="82">
        <f>IF(F3743=1, 'adjustment factor'!$D$5, IF(F3743=-9,-999,IF(F3743="",-999,0)))</f>
        <v>-999</v>
      </c>
      <c r="AG3743" s="82">
        <f>IF(E3743=1, 'adjustment factor'!$D$6, IF(E3743=-9,-999,IF(E3743="",-999,0)))</f>
        <v>-999</v>
      </c>
      <c r="AH3743" s="82">
        <f>IF(K3743&gt;=45,'adjustment factor'!$D$7,IF(K3743=-9,-1200,IF(K3743="",-1200,0)))</f>
        <v>-1200</v>
      </c>
      <c r="AI3743" s="82">
        <f>IF(L3743=1, 'adjustment factor'!$D$8, IF(L3743=-9,-999,IF(L3743="",-999,0)))</f>
        <v>-999</v>
      </c>
      <c r="AJ3743" s="82">
        <f>IF(AND(M3743&gt;=1,M3743&lt;=4),'adjustment factor'!$D$9,IF(M3743=-9,-999,IF(M3743=98,-999,IF(M3743=99,-999,IF(M3743="",-999,0)))))</f>
        <v>-999</v>
      </c>
      <c r="AK3743" s="82">
        <f>IF(H3743=1, 'adjustment factor'!$D$10, IF(H3743=-9,-999,IF(H3743="",-999,0)))</f>
        <v>-999</v>
      </c>
      <c r="AL3743" s="82">
        <f>IF(G3743=1, 'adjustment factor'!$D$11, IF(G3743=-9,-999,IF(G3743="",-999,0)))</f>
        <v>-999</v>
      </c>
      <c r="AM3743" s="82">
        <f>IF(I3743=1, 'adjustment factor'!$D$12, IF(I3743=-9,-999,IF(I3743="",-999,0)))</f>
        <v>-999</v>
      </c>
      <c r="AN3743" s="82">
        <f>IF(J3743=1, 'adjustment factor'!$D$13, IF(J3743=-9,-999,IF(J3743="",-999,0)))</f>
        <v>-999</v>
      </c>
      <c r="AO3743" s="82" t="str">
        <f t="shared" si="598"/>
        <v>-999</v>
      </c>
      <c r="AP3743" s="82" t="str">
        <f t="shared" si="599"/>
        <v>MISSING</v>
      </c>
    </row>
    <row r="3744" spans="2:42">
      <c r="B3744" s="207"/>
      <c r="C3744" s="35">
        <v>3740</v>
      </c>
      <c r="D3744" s="161"/>
      <c r="E3744" s="161"/>
      <c r="F3744" s="161"/>
      <c r="G3744" s="161"/>
      <c r="H3744" s="161"/>
      <c r="I3744" s="161"/>
      <c r="J3744" s="161"/>
      <c r="K3744" s="161"/>
      <c r="L3744" s="161"/>
      <c r="M3744" s="161"/>
      <c r="N3744" s="171"/>
      <c r="O3744" s="171"/>
      <c r="P3744" s="171"/>
      <c r="Q3744" s="171"/>
      <c r="R3744" s="171"/>
      <c r="S3744" s="171"/>
      <c r="T3744" s="208" t="str">
        <f t="shared" si="590"/>
        <v>MISSING</v>
      </c>
      <c r="U3744" s="208" t="str">
        <f t="shared" si="591"/>
        <v>MISSING</v>
      </c>
      <c r="X3744" s="56">
        <f t="shared" si="592"/>
        <v>-99</v>
      </c>
      <c r="Y3744" s="56">
        <f t="shared" si="593"/>
        <v>-99</v>
      </c>
      <c r="Z3744" s="56">
        <f t="shared" si="594"/>
        <v>-99</v>
      </c>
      <c r="AA3744" s="56">
        <f t="shared" si="595"/>
        <v>-99</v>
      </c>
      <c r="AB3744" s="56">
        <f t="shared" si="596"/>
        <v>-99</v>
      </c>
      <c r="AC3744" s="56">
        <f t="shared" si="597"/>
        <v>-99</v>
      </c>
      <c r="AD3744" s="3"/>
      <c r="AE3744" s="82">
        <f>IF(D3744=1, 'adjustment factor'!$D$4, IF(D3744=-9,-999,IF(D3744="",-999,0)))</f>
        <v>-999</v>
      </c>
      <c r="AF3744" s="82">
        <f>IF(F3744=1, 'adjustment factor'!$D$5, IF(F3744=-9,-999,IF(F3744="",-999,0)))</f>
        <v>-999</v>
      </c>
      <c r="AG3744" s="82">
        <f>IF(E3744=1, 'adjustment factor'!$D$6, IF(E3744=-9,-999,IF(E3744="",-999,0)))</f>
        <v>-999</v>
      </c>
      <c r="AH3744" s="82">
        <f>IF(K3744&gt;=45,'adjustment factor'!$D$7,IF(K3744=-9,-1200,IF(K3744="",-1200,0)))</f>
        <v>-1200</v>
      </c>
      <c r="AI3744" s="82">
        <f>IF(L3744=1, 'adjustment factor'!$D$8, IF(L3744=-9,-999,IF(L3744="",-999,0)))</f>
        <v>-999</v>
      </c>
      <c r="AJ3744" s="82">
        <f>IF(AND(M3744&gt;=1,M3744&lt;=4),'adjustment factor'!$D$9,IF(M3744=-9,-999,IF(M3744=98,-999,IF(M3744=99,-999,IF(M3744="",-999,0)))))</f>
        <v>-999</v>
      </c>
      <c r="AK3744" s="82">
        <f>IF(H3744=1, 'adjustment factor'!$D$10, IF(H3744=-9,-999,IF(H3744="",-999,0)))</f>
        <v>-999</v>
      </c>
      <c r="AL3744" s="82">
        <f>IF(G3744=1, 'adjustment factor'!$D$11, IF(G3744=-9,-999,IF(G3744="",-999,0)))</f>
        <v>-999</v>
      </c>
      <c r="AM3744" s="82">
        <f>IF(I3744=1, 'adjustment factor'!$D$12, IF(I3744=-9,-999,IF(I3744="",-999,0)))</f>
        <v>-999</v>
      </c>
      <c r="AN3744" s="82">
        <f>IF(J3744=1, 'adjustment factor'!$D$13, IF(J3744=-9,-999,IF(J3744="",-999,0)))</f>
        <v>-999</v>
      </c>
      <c r="AO3744" s="82" t="str">
        <f t="shared" si="598"/>
        <v>-999</v>
      </c>
      <c r="AP3744" s="82" t="str">
        <f t="shared" si="599"/>
        <v>MISSING</v>
      </c>
    </row>
    <row r="3745" spans="2:42">
      <c r="B3745" s="207"/>
      <c r="C3745" s="35">
        <v>3741</v>
      </c>
      <c r="D3745" s="161"/>
      <c r="E3745" s="161"/>
      <c r="F3745" s="161"/>
      <c r="G3745" s="161"/>
      <c r="H3745" s="161"/>
      <c r="I3745" s="161"/>
      <c r="J3745" s="161"/>
      <c r="K3745" s="161"/>
      <c r="L3745" s="161"/>
      <c r="M3745" s="161"/>
      <c r="N3745" s="171"/>
      <c r="O3745" s="171"/>
      <c r="P3745" s="171"/>
      <c r="Q3745" s="171"/>
      <c r="R3745" s="171"/>
      <c r="S3745" s="171"/>
      <c r="T3745" s="208" t="str">
        <f t="shared" si="590"/>
        <v>MISSING</v>
      </c>
      <c r="U3745" s="208" t="str">
        <f t="shared" si="591"/>
        <v>MISSING</v>
      </c>
      <c r="X3745" s="56">
        <f t="shared" si="592"/>
        <v>-99</v>
      </c>
      <c r="Y3745" s="56">
        <f t="shared" si="593"/>
        <v>-99</v>
      </c>
      <c r="Z3745" s="56">
        <f t="shared" si="594"/>
        <v>-99</v>
      </c>
      <c r="AA3745" s="56">
        <f t="shared" si="595"/>
        <v>-99</v>
      </c>
      <c r="AB3745" s="56">
        <f t="shared" si="596"/>
        <v>-99</v>
      </c>
      <c r="AC3745" s="56">
        <f t="shared" si="597"/>
        <v>-99</v>
      </c>
      <c r="AD3745" s="3"/>
      <c r="AE3745" s="82">
        <f>IF(D3745=1, 'adjustment factor'!$D$4, IF(D3745=-9,-999,IF(D3745="",-999,0)))</f>
        <v>-999</v>
      </c>
      <c r="AF3745" s="82">
        <f>IF(F3745=1, 'adjustment factor'!$D$5, IF(F3745=-9,-999,IF(F3745="",-999,0)))</f>
        <v>-999</v>
      </c>
      <c r="AG3745" s="82">
        <f>IF(E3745=1, 'adjustment factor'!$D$6, IF(E3745=-9,-999,IF(E3745="",-999,0)))</f>
        <v>-999</v>
      </c>
      <c r="AH3745" s="82">
        <f>IF(K3745&gt;=45,'adjustment factor'!$D$7,IF(K3745=-9,-1200,IF(K3745="",-1200,0)))</f>
        <v>-1200</v>
      </c>
      <c r="AI3745" s="82">
        <f>IF(L3745=1, 'adjustment factor'!$D$8, IF(L3745=-9,-999,IF(L3745="",-999,0)))</f>
        <v>-999</v>
      </c>
      <c r="AJ3745" s="82">
        <f>IF(AND(M3745&gt;=1,M3745&lt;=4),'adjustment factor'!$D$9,IF(M3745=-9,-999,IF(M3745=98,-999,IF(M3745=99,-999,IF(M3745="",-999,0)))))</f>
        <v>-999</v>
      </c>
      <c r="AK3745" s="82">
        <f>IF(H3745=1, 'adjustment factor'!$D$10, IF(H3745=-9,-999,IF(H3745="",-999,0)))</f>
        <v>-999</v>
      </c>
      <c r="AL3745" s="82">
        <f>IF(G3745=1, 'adjustment factor'!$D$11, IF(G3745=-9,-999,IF(G3745="",-999,0)))</f>
        <v>-999</v>
      </c>
      <c r="AM3745" s="82">
        <f>IF(I3745=1, 'adjustment factor'!$D$12, IF(I3745=-9,-999,IF(I3745="",-999,0)))</f>
        <v>-999</v>
      </c>
      <c r="AN3745" s="82">
        <f>IF(J3745=1, 'adjustment factor'!$D$13, IF(J3745=-9,-999,IF(J3745="",-999,0)))</f>
        <v>-999</v>
      </c>
      <c r="AO3745" s="82" t="str">
        <f t="shared" si="598"/>
        <v>-999</v>
      </c>
      <c r="AP3745" s="82" t="str">
        <f t="shared" si="599"/>
        <v>MISSING</v>
      </c>
    </row>
    <row r="3746" spans="2:42">
      <c r="B3746" s="207"/>
      <c r="C3746" s="35">
        <v>3742</v>
      </c>
      <c r="D3746" s="161"/>
      <c r="E3746" s="161"/>
      <c r="F3746" s="161"/>
      <c r="G3746" s="161"/>
      <c r="H3746" s="161"/>
      <c r="I3746" s="161"/>
      <c r="J3746" s="161"/>
      <c r="K3746" s="161"/>
      <c r="L3746" s="161"/>
      <c r="M3746" s="161"/>
      <c r="N3746" s="171"/>
      <c r="O3746" s="171"/>
      <c r="P3746" s="171"/>
      <c r="Q3746" s="171"/>
      <c r="R3746" s="171"/>
      <c r="S3746" s="171"/>
      <c r="T3746" s="208" t="str">
        <f t="shared" si="590"/>
        <v>MISSING</v>
      </c>
      <c r="U3746" s="208" t="str">
        <f t="shared" si="591"/>
        <v>MISSING</v>
      </c>
      <c r="X3746" s="56">
        <f t="shared" si="592"/>
        <v>-99</v>
      </c>
      <c r="Y3746" s="56">
        <f t="shared" si="593"/>
        <v>-99</v>
      </c>
      <c r="Z3746" s="56">
        <f t="shared" si="594"/>
        <v>-99</v>
      </c>
      <c r="AA3746" s="56">
        <f t="shared" si="595"/>
        <v>-99</v>
      </c>
      <c r="AB3746" s="56">
        <f t="shared" si="596"/>
        <v>-99</v>
      </c>
      <c r="AC3746" s="56">
        <f t="shared" si="597"/>
        <v>-99</v>
      </c>
      <c r="AD3746" s="3"/>
      <c r="AE3746" s="82">
        <f>IF(D3746=1, 'adjustment factor'!$D$4, IF(D3746=-9,-999,IF(D3746="",-999,0)))</f>
        <v>-999</v>
      </c>
      <c r="AF3746" s="82">
        <f>IF(F3746=1, 'adjustment factor'!$D$5, IF(F3746=-9,-999,IF(F3746="",-999,0)))</f>
        <v>-999</v>
      </c>
      <c r="AG3746" s="82">
        <f>IF(E3746=1, 'adjustment factor'!$D$6, IF(E3746=-9,-999,IF(E3746="",-999,0)))</f>
        <v>-999</v>
      </c>
      <c r="AH3746" s="82">
        <f>IF(K3746&gt;=45,'adjustment factor'!$D$7,IF(K3746=-9,-1200,IF(K3746="",-1200,0)))</f>
        <v>-1200</v>
      </c>
      <c r="AI3746" s="82">
        <f>IF(L3746=1, 'adjustment factor'!$D$8, IF(L3746=-9,-999,IF(L3746="",-999,0)))</f>
        <v>-999</v>
      </c>
      <c r="AJ3746" s="82">
        <f>IF(AND(M3746&gt;=1,M3746&lt;=4),'adjustment factor'!$D$9,IF(M3746=-9,-999,IF(M3746=98,-999,IF(M3746=99,-999,IF(M3746="",-999,0)))))</f>
        <v>-999</v>
      </c>
      <c r="AK3746" s="82">
        <f>IF(H3746=1, 'adjustment factor'!$D$10, IF(H3746=-9,-999,IF(H3746="",-999,0)))</f>
        <v>-999</v>
      </c>
      <c r="AL3746" s="82">
        <f>IF(G3746=1, 'adjustment factor'!$D$11, IF(G3746=-9,-999,IF(G3746="",-999,0)))</f>
        <v>-999</v>
      </c>
      <c r="AM3746" s="82">
        <f>IF(I3746=1, 'adjustment factor'!$D$12, IF(I3746=-9,-999,IF(I3746="",-999,0)))</f>
        <v>-999</v>
      </c>
      <c r="AN3746" s="82">
        <f>IF(J3746=1, 'adjustment factor'!$D$13, IF(J3746=-9,-999,IF(J3746="",-999,0)))</f>
        <v>-999</v>
      </c>
      <c r="AO3746" s="82" t="str">
        <f t="shared" si="598"/>
        <v>-999</v>
      </c>
      <c r="AP3746" s="82" t="str">
        <f t="shared" si="599"/>
        <v>MISSING</v>
      </c>
    </row>
    <row r="3747" spans="2:42">
      <c r="B3747" s="207"/>
      <c r="C3747" s="35">
        <v>3743</v>
      </c>
      <c r="D3747" s="161"/>
      <c r="E3747" s="161"/>
      <c r="F3747" s="161"/>
      <c r="G3747" s="161"/>
      <c r="H3747" s="161"/>
      <c r="I3747" s="161"/>
      <c r="J3747" s="161"/>
      <c r="K3747" s="161"/>
      <c r="L3747" s="161"/>
      <c r="M3747" s="161"/>
      <c r="N3747" s="171"/>
      <c r="O3747" s="171"/>
      <c r="P3747" s="171"/>
      <c r="Q3747" s="171"/>
      <c r="R3747" s="171"/>
      <c r="S3747" s="171"/>
      <c r="T3747" s="208" t="str">
        <f t="shared" si="590"/>
        <v>MISSING</v>
      </c>
      <c r="U3747" s="208" t="str">
        <f t="shared" si="591"/>
        <v>MISSING</v>
      </c>
      <c r="X3747" s="56">
        <f t="shared" si="592"/>
        <v>-99</v>
      </c>
      <c r="Y3747" s="56">
        <f t="shared" si="593"/>
        <v>-99</v>
      </c>
      <c r="Z3747" s="56">
        <f t="shared" si="594"/>
        <v>-99</v>
      </c>
      <c r="AA3747" s="56">
        <f t="shared" si="595"/>
        <v>-99</v>
      </c>
      <c r="AB3747" s="56">
        <f t="shared" si="596"/>
        <v>-99</v>
      </c>
      <c r="AC3747" s="56">
        <f t="shared" si="597"/>
        <v>-99</v>
      </c>
      <c r="AD3747" s="3"/>
      <c r="AE3747" s="82">
        <f>IF(D3747=1, 'adjustment factor'!$D$4, IF(D3747=-9,-999,IF(D3747="",-999,0)))</f>
        <v>-999</v>
      </c>
      <c r="AF3747" s="82">
        <f>IF(F3747=1, 'adjustment factor'!$D$5, IF(F3747=-9,-999,IF(F3747="",-999,0)))</f>
        <v>-999</v>
      </c>
      <c r="AG3747" s="82">
        <f>IF(E3747=1, 'adjustment factor'!$D$6, IF(E3747=-9,-999,IF(E3747="",-999,0)))</f>
        <v>-999</v>
      </c>
      <c r="AH3747" s="82">
        <f>IF(K3747&gt;=45,'adjustment factor'!$D$7,IF(K3747=-9,-1200,IF(K3747="",-1200,0)))</f>
        <v>-1200</v>
      </c>
      <c r="AI3747" s="82">
        <f>IF(L3747=1, 'adjustment factor'!$D$8, IF(L3747=-9,-999,IF(L3747="",-999,0)))</f>
        <v>-999</v>
      </c>
      <c r="AJ3747" s="82">
        <f>IF(AND(M3747&gt;=1,M3747&lt;=4),'adjustment factor'!$D$9,IF(M3747=-9,-999,IF(M3747=98,-999,IF(M3747=99,-999,IF(M3747="",-999,0)))))</f>
        <v>-999</v>
      </c>
      <c r="AK3747" s="82">
        <f>IF(H3747=1, 'adjustment factor'!$D$10, IF(H3747=-9,-999,IF(H3747="",-999,0)))</f>
        <v>-999</v>
      </c>
      <c r="AL3747" s="82">
        <f>IF(G3747=1, 'adjustment factor'!$D$11, IF(G3747=-9,-999,IF(G3747="",-999,0)))</f>
        <v>-999</v>
      </c>
      <c r="AM3747" s="82">
        <f>IF(I3747=1, 'adjustment factor'!$D$12, IF(I3747=-9,-999,IF(I3747="",-999,0)))</f>
        <v>-999</v>
      </c>
      <c r="AN3747" s="82">
        <f>IF(J3747=1, 'adjustment factor'!$D$13, IF(J3747=-9,-999,IF(J3747="",-999,0)))</f>
        <v>-999</v>
      </c>
      <c r="AO3747" s="82" t="str">
        <f t="shared" si="598"/>
        <v>-999</v>
      </c>
      <c r="AP3747" s="82" t="str">
        <f t="shared" si="599"/>
        <v>MISSING</v>
      </c>
    </row>
    <row r="3748" spans="2:42">
      <c r="B3748" s="207"/>
      <c r="C3748" s="35">
        <v>3744</v>
      </c>
      <c r="D3748" s="161"/>
      <c r="E3748" s="161"/>
      <c r="F3748" s="161"/>
      <c r="G3748" s="161"/>
      <c r="H3748" s="161"/>
      <c r="I3748" s="161"/>
      <c r="J3748" s="161"/>
      <c r="K3748" s="161"/>
      <c r="L3748" s="161"/>
      <c r="M3748" s="161"/>
      <c r="N3748" s="171"/>
      <c r="O3748" s="171"/>
      <c r="P3748" s="171"/>
      <c r="Q3748" s="171"/>
      <c r="R3748" s="171"/>
      <c r="S3748" s="171"/>
      <c r="T3748" s="208" t="str">
        <f t="shared" si="590"/>
        <v>MISSING</v>
      </c>
      <c r="U3748" s="208" t="str">
        <f t="shared" si="591"/>
        <v>MISSING</v>
      </c>
      <c r="X3748" s="56">
        <f t="shared" si="592"/>
        <v>-99</v>
      </c>
      <c r="Y3748" s="56">
        <f t="shared" si="593"/>
        <v>-99</v>
      </c>
      <c r="Z3748" s="56">
        <f t="shared" si="594"/>
        <v>-99</v>
      </c>
      <c r="AA3748" s="56">
        <f t="shared" si="595"/>
        <v>-99</v>
      </c>
      <c r="AB3748" s="56">
        <f t="shared" si="596"/>
        <v>-99</v>
      </c>
      <c r="AC3748" s="56">
        <f t="shared" si="597"/>
        <v>-99</v>
      </c>
      <c r="AD3748" s="3"/>
      <c r="AE3748" s="82">
        <f>IF(D3748=1, 'adjustment factor'!$D$4, IF(D3748=-9,-999,IF(D3748="",-999,0)))</f>
        <v>-999</v>
      </c>
      <c r="AF3748" s="82">
        <f>IF(F3748=1, 'adjustment factor'!$D$5, IF(F3748=-9,-999,IF(F3748="",-999,0)))</f>
        <v>-999</v>
      </c>
      <c r="AG3748" s="82">
        <f>IF(E3748=1, 'adjustment factor'!$D$6, IF(E3748=-9,-999,IF(E3748="",-999,0)))</f>
        <v>-999</v>
      </c>
      <c r="AH3748" s="82">
        <f>IF(K3748&gt;=45,'adjustment factor'!$D$7,IF(K3748=-9,-1200,IF(K3748="",-1200,0)))</f>
        <v>-1200</v>
      </c>
      <c r="AI3748" s="82">
        <f>IF(L3748=1, 'adjustment factor'!$D$8, IF(L3748=-9,-999,IF(L3748="",-999,0)))</f>
        <v>-999</v>
      </c>
      <c r="AJ3748" s="82">
        <f>IF(AND(M3748&gt;=1,M3748&lt;=4),'adjustment factor'!$D$9,IF(M3748=-9,-999,IF(M3748=98,-999,IF(M3748=99,-999,IF(M3748="",-999,0)))))</f>
        <v>-999</v>
      </c>
      <c r="AK3748" s="82">
        <f>IF(H3748=1, 'adjustment factor'!$D$10, IF(H3748=-9,-999,IF(H3748="",-999,0)))</f>
        <v>-999</v>
      </c>
      <c r="AL3748" s="82">
        <f>IF(G3748=1, 'adjustment factor'!$D$11, IF(G3748=-9,-999,IF(G3748="",-999,0)))</f>
        <v>-999</v>
      </c>
      <c r="AM3748" s="82">
        <f>IF(I3748=1, 'adjustment factor'!$D$12, IF(I3748=-9,-999,IF(I3748="",-999,0)))</f>
        <v>-999</v>
      </c>
      <c r="AN3748" s="82">
        <f>IF(J3748=1, 'adjustment factor'!$D$13, IF(J3748=-9,-999,IF(J3748="",-999,0)))</f>
        <v>-999</v>
      </c>
      <c r="AO3748" s="82" t="str">
        <f t="shared" si="598"/>
        <v>-999</v>
      </c>
      <c r="AP3748" s="82" t="str">
        <f t="shared" si="599"/>
        <v>MISSING</v>
      </c>
    </row>
    <row r="3749" spans="2:42">
      <c r="B3749" s="207"/>
      <c r="C3749" s="35">
        <v>3745</v>
      </c>
      <c r="D3749" s="161"/>
      <c r="E3749" s="161"/>
      <c r="F3749" s="161"/>
      <c r="G3749" s="161"/>
      <c r="H3749" s="161"/>
      <c r="I3749" s="161"/>
      <c r="J3749" s="161"/>
      <c r="K3749" s="161"/>
      <c r="L3749" s="161"/>
      <c r="M3749" s="161"/>
      <c r="N3749" s="171"/>
      <c r="O3749" s="171"/>
      <c r="P3749" s="171"/>
      <c r="Q3749" s="171"/>
      <c r="R3749" s="171"/>
      <c r="S3749" s="171"/>
      <c r="T3749" s="208" t="str">
        <f t="shared" si="590"/>
        <v>MISSING</v>
      </c>
      <c r="U3749" s="208" t="str">
        <f t="shared" si="591"/>
        <v>MISSING</v>
      </c>
      <c r="X3749" s="56">
        <f t="shared" si="592"/>
        <v>-99</v>
      </c>
      <c r="Y3749" s="56">
        <f t="shared" si="593"/>
        <v>-99</v>
      </c>
      <c r="Z3749" s="56">
        <f t="shared" si="594"/>
        <v>-99</v>
      </c>
      <c r="AA3749" s="56">
        <f t="shared" si="595"/>
        <v>-99</v>
      </c>
      <c r="AB3749" s="56">
        <f t="shared" si="596"/>
        <v>-99</v>
      </c>
      <c r="AC3749" s="56">
        <f t="shared" si="597"/>
        <v>-99</v>
      </c>
      <c r="AD3749" s="3"/>
      <c r="AE3749" s="82">
        <f>IF(D3749=1, 'adjustment factor'!$D$4, IF(D3749=-9,-999,IF(D3749="",-999,0)))</f>
        <v>-999</v>
      </c>
      <c r="AF3749" s="82">
        <f>IF(F3749=1, 'adjustment factor'!$D$5, IF(F3749=-9,-999,IF(F3749="",-999,0)))</f>
        <v>-999</v>
      </c>
      <c r="AG3749" s="82">
        <f>IF(E3749=1, 'adjustment factor'!$D$6, IF(E3749=-9,-999,IF(E3749="",-999,0)))</f>
        <v>-999</v>
      </c>
      <c r="AH3749" s="82">
        <f>IF(K3749&gt;=45,'adjustment factor'!$D$7,IF(K3749=-9,-1200,IF(K3749="",-1200,0)))</f>
        <v>-1200</v>
      </c>
      <c r="AI3749" s="82">
        <f>IF(L3749=1, 'adjustment factor'!$D$8, IF(L3749=-9,-999,IF(L3749="",-999,0)))</f>
        <v>-999</v>
      </c>
      <c r="AJ3749" s="82">
        <f>IF(AND(M3749&gt;=1,M3749&lt;=4),'adjustment factor'!$D$9,IF(M3749=-9,-999,IF(M3749=98,-999,IF(M3749=99,-999,IF(M3749="",-999,0)))))</f>
        <v>-999</v>
      </c>
      <c r="AK3749" s="82">
        <f>IF(H3749=1, 'adjustment factor'!$D$10, IF(H3749=-9,-999,IF(H3749="",-999,0)))</f>
        <v>-999</v>
      </c>
      <c r="AL3749" s="82">
        <f>IF(G3749=1, 'adjustment factor'!$D$11, IF(G3749=-9,-999,IF(G3749="",-999,0)))</f>
        <v>-999</v>
      </c>
      <c r="AM3749" s="82">
        <f>IF(I3749=1, 'adjustment factor'!$D$12, IF(I3749=-9,-999,IF(I3749="",-999,0)))</f>
        <v>-999</v>
      </c>
      <c r="AN3749" s="82">
        <f>IF(J3749=1, 'adjustment factor'!$D$13, IF(J3749=-9,-999,IF(J3749="",-999,0)))</f>
        <v>-999</v>
      </c>
      <c r="AO3749" s="82" t="str">
        <f t="shared" si="598"/>
        <v>-999</v>
      </c>
      <c r="AP3749" s="82" t="str">
        <f t="shared" si="599"/>
        <v>MISSING</v>
      </c>
    </row>
    <row r="3750" spans="2:42">
      <c r="B3750" s="207"/>
      <c r="C3750" s="35">
        <v>3746</v>
      </c>
      <c r="D3750" s="161"/>
      <c r="E3750" s="161"/>
      <c r="F3750" s="161"/>
      <c r="G3750" s="161"/>
      <c r="H3750" s="161"/>
      <c r="I3750" s="161"/>
      <c r="J3750" s="161"/>
      <c r="K3750" s="161"/>
      <c r="L3750" s="161"/>
      <c r="M3750" s="161"/>
      <c r="N3750" s="171"/>
      <c r="O3750" s="171"/>
      <c r="P3750" s="171"/>
      <c r="Q3750" s="171"/>
      <c r="R3750" s="171"/>
      <c r="S3750" s="171"/>
      <c r="T3750" s="208" t="str">
        <f t="shared" si="590"/>
        <v>MISSING</v>
      </c>
      <c r="U3750" s="208" t="str">
        <f t="shared" si="591"/>
        <v>MISSING</v>
      </c>
      <c r="X3750" s="56">
        <f t="shared" si="592"/>
        <v>-99</v>
      </c>
      <c r="Y3750" s="56">
        <f t="shared" si="593"/>
        <v>-99</v>
      </c>
      <c r="Z3750" s="56">
        <f t="shared" si="594"/>
        <v>-99</v>
      </c>
      <c r="AA3750" s="56">
        <f t="shared" si="595"/>
        <v>-99</v>
      </c>
      <c r="AB3750" s="56">
        <f t="shared" si="596"/>
        <v>-99</v>
      </c>
      <c r="AC3750" s="56">
        <f t="shared" si="597"/>
        <v>-99</v>
      </c>
      <c r="AD3750" s="3"/>
      <c r="AE3750" s="82">
        <f>IF(D3750=1, 'adjustment factor'!$D$4, IF(D3750=-9,-999,IF(D3750="",-999,0)))</f>
        <v>-999</v>
      </c>
      <c r="AF3750" s="82">
        <f>IF(F3750=1, 'adjustment factor'!$D$5, IF(F3750=-9,-999,IF(F3750="",-999,0)))</f>
        <v>-999</v>
      </c>
      <c r="AG3750" s="82">
        <f>IF(E3750=1, 'adjustment factor'!$D$6, IF(E3750=-9,-999,IF(E3750="",-999,0)))</f>
        <v>-999</v>
      </c>
      <c r="AH3750" s="82">
        <f>IF(K3750&gt;=45,'adjustment factor'!$D$7,IF(K3750=-9,-1200,IF(K3750="",-1200,0)))</f>
        <v>-1200</v>
      </c>
      <c r="AI3750" s="82">
        <f>IF(L3750=1, 'adjustment factor'!$D$8, IF(L3750=-9,-999,IF(L3750="",-999,0)))</f>
        <v>-999</v>
      </c>
      <c r="AJ3750" s="82">
        <f>IF(AND(M3750&gt;=1,M3750&lt;=4),'adjustment factor'!$D$9,IF(M3750=-9,-999,IF(M3750=98,-999,IF(M3750=99,-999,IF(M3750="",-999,0)))))</f>
        <v>-999</v>
      </c>
      <c r="AK3750" s="82">
        <f>IF(H3750=1, 'adjustment factor'!$D$10, IF(H3750=-9,-999,IF(H3750="",-999,0)))</f>
        <v>-999</v>
      </c>
      <c r="AL3750" s="82">
        <f>IF(G3750=1, 'adjustment factor'!$D$11, IF(G3750=-9,-999,IF(G3750="",-999,0)))</f>
        <v>-999</v>
      </c>
      <c r="AM3750" s="82">
        <f>IF(I3750=1, 'adjustment factor'!$D$12, IF(I3750=-9,-999,IF(I3750="",-999,0)))</f>
        <v>-999</v>
      </c>
      <c r="AN3750" s="82">
        <f>IF(J3750=1, 'adjustment factor'!$D$13, IF(J3750=-9,-999,IF(J3750="",-999,0)))</f>
        <v>-999</v>
      </c>
      <c r="AO3750" s="82" t="str">
        <f t="shared" si="598"/>
        <v>-999</v>
      </c>
      <c r="AP3750" s="82" t="str">
        <f t="shared" si="599"/>
        <v>MISSING</v>
      </c>
    </row>
    <row r="3751" spans="2:42">
      <c r="B3751" s="207"/>
      <c r="C3751" s="35">
        <v>3747</v>
      </c>
      <c r="D3751" s="161"/>
      <c r="E3751" s="161"/>
      <c r="F3751" s="161"/>
      <c r="G3751" s="161"/>
      <c r="H3751" s="161"/>
      <c r="I3751" s="161"/>
      <c r="J3751" s="161"/>
      <c r="K3751" s="161"/>
      <c r="L3751" s="161"/>
      <c r="M3751" s="161"/>
      <c r="N3751" s="171"/>
      <c r="O3751" s="171"/>
      <c r="P3751" s="171"/>
      <c r="Q3751" s="171"/>
      <c r="R3751" s="171"/>
      <c r="S3751" s="171"/>
      <c r="T3751" s="208" t="str">
        <f t="shared" si="590"/>
        <v>MISSING</v>
      </c>
      <c r="U3751" s="208" t="str">
        <f t="shared" si="591"/>
        <v>MISSING</v>
      </c>
      <c r="X3751" s="56">
        <f t="shared" si="592"/>
        <v>-99</v>
      </c>
      <c r="Y3751" s="56">
        <f t="shared" si="593"/>
        <v>-99</v>
      </c>
      <c r="Z3751" s="56">
        <f t="shared" si="594"/>
        <v>-99</v>
      </c>
      <c r="AA3751" s="56">
        <f t="shared" si="595"/>
        <v>-99</v>
      </c>
      <c r="AB3751" s="56">
        <f t="shared" si="596"/>
        <v>-99</v>
      </c>
      <c r="AC3751" s="56">
        <f t="shared" si="597"/>
        <v>-99</v>
      </c>
      <c r="AD3751" s="3"/>
      <c r="AE3751" s="82">
        <f>IF(D3751=1, 'adjustment factor'!$D$4, IF(D3751=-9,-999,IF(D3751="",-999,0)))</f>
        <v>-999</v>
      </c>
      <c r="AF3751" s="82">
        <f>IF(F3751=1, 'adjustment factor'!$D$5, IF(F3751=-9,-999,IF(F3751="",-999,0)))</f>
        <v>-999</v>
      </c>
      <c r="AG3751" s="82">
        <f>IF(E3751=1, 'adjustment factor'!$D$6, IF(E3751=-9,-999,IF(E3751="",-999,0)))</f>
        <v>-999</v>
      </c>
      <c r="AH3751" s="82">
        <f>IF(K3751&gt;=45,'adjustment factor'!$D$7,IF(K3751=-9,-1200,IF(K3751="",-1200,0)))</f>
        <v>-1200</v>
      </c>
      <c r="AI3751" s="82">
        <f>IF(L3751=1, 'adjustment factor'!$D$8, IF(L3751=-9,-999,IF(L3751="",-999,0)))</f>
        <v>-999</v>
      </c>
      <c r="AJ3751" s="82">
        <f>IF(AND(M3751&gt;=1,M3751&lt;=4),'adjustment factor'!$D$9,IF(M3751=-9,-999,IF(M3751=98,-999,IF(M3751=99,-999,IF(M3751="",-999,0)))))</f>
        <v>-999</v>
      </c>
      <c r="AK3751" s="82">
        <f>IF(H3751=1, 'adjustment factor'!$D$10, IF(H3751=-9,-999,IF(H3751="",-999,0)))</f>
        <v>-999</v>
      </c>
      <c r="AL3751" s="82">
        <f>IF(G3751=1, 'adjustment factor'!$D$11, IF(G3751=-9,-999,IF(G3751="",-999,0)))</f>
        <v>-999</v>
      </c>
      <c r="AM3751" s="82">
        <f>IF(I3751=1, 'adjustment factor'!$D$12, IF(I3751=-9,-999,IF(I3751="",-999,0)))</f>
        <v>-999</v>
      </c>
      <c r="AN3751" s="82">
        <f>IF(J3751=1, 'adjustment factor'!$D$13, IF(J3751=-9,-999,IF(J3751="",-999,0)))</f>
        <v>-999</v>
      </c>
      <c r="AO3751" s="82" t="str">
        <f t="shared" si="598"/>
        <v>-999</v>
      </c>
      <c r="AP3751" s="82" t="str">
        <f t="shared" si="599"/>
        <v>MISSING</v>
      </c>
    </row>
    <row r="3752" spans="2:42">
      <c r="B3752" s="207"/>
      <c r="C3752" s="35">
        <v>3748</v>
      </c>
      <c r="D3752" s="161"/>
      <c r="E3752" s="161"/>
      <c r="F3752" s="161"/>
      <c r="G3752" s="161"/>
      <c r="H3752" s="161"/>
      <c r="I3752" s="161"/>
      <c r="J3752" s="161"/>
      <c r="K3752" s="161"/>
      <c r="L3752" s="161"/>
      <c r="M3752" s="161"/>
      <c r="N3752" s="171"/>
      <c r="O3752" s="171"/>
      <c r="P3752" s="171"/>
      <c r="Q3752" s="171"/>
      <c r="R3752" s="171"/>
      <c r="S3752" s="171"/>
      <c r="T3752" s="208" t="str">
        <f t="shared" si="590"/>
        <v>MISSING</v>
      </c>
      <c r="U3752" s="208" t="str">
        <f t="shared" si="591"/>
        <v>MISSING</v>
      </c>
      <c r="X3752" s="56">
        <f t="shared" si="592"/>
        <v>-99</v>
      </c>
      <c r="Y3752" s="56">
        <f t="shared" si="593"/>
        <v>-99</v>
      </c>
      <c r="Z3752" s="56">
        <f t="shared" si="594"/>
        <v>-99</v>
      </c>
      <c r="AA3752" s="56">
        <f t="shared" si="595"/>
        <v>-99</v>
      </c>
      <c r="AB3752" s="56">
        <f t="shared" si="596"/>
        <v>-99</v>
      </c>
      <c r="AC3752" s="56">
        <f t="shared" si="597"/>
        <v>-99</v>
      </c>
      <c r="AD3752" s="3"/>
      <c r="AE3752" s="82">
        <f>IF(D3752=1, 'adjustment factor'!$D$4, IF(D3752=-9,-999,IF(D3752="",-999,0)))</f>
        <v>-999</v>
      </c>
      <c r="AF3752" s="82">
        <f>IF(F3752=1, 'adjustment factor'!$D$5, IF(F3752=-9,-999,IF(F3752="",-999,0)))</f>
        <v>-999</v>
      </c>
      <c r="AG3752" s="82">
        <f>IF(E3752=1, 'adjustment factor'!$D$6, IF(E3752=-9,-999,IF(E3752="",-999,0)))</f>
        <v>-999</v>
      </c>
      <c r="AH3752" s="82">
        <f>IF(K3752&gt;=45,'adjustment factor'!$D$7,IF(K3752=-9,-1200,IF(K3752="",-1200,0)))</f>
        <v>-1200</v>
      </c>
      <c r="AI3752" s="82">
        <f>IF(L3752=1, 'adjustment factor'!$D$8, IF(L3752=-9,-999,IF(L3752="",-999,0)))</f>
        <v>-999</v>
      </c>
      <c r="AJ3752" s="82">
        <f>IF(AND(M3752&gt;=1,M3752&lt;=4),'adjustment factor'!$D$9,IF(M3752=-9,-999,IF(M3752=98,-999,IF(M3752=99,-999,IF(M3752="",-999,0)))))</f>
        <v>-999</v>
      </c>
      <c r="AK3752" s="82">
        <f>IF(H3752=1, 'adjustment factor'!$D$10, IF(H3752=-9,-999,IF(H3752="",-999,0)))</f>
        <v>-999</v>
      </c>
      <c r="AL3752" s="82">
        <f>IF(G3752=1, 'adjustment factor'!$D$11, IF(G3752=-9,-999,IF(G3752="",-999,0)))</f>
        <v>-999</v>
      </c>
      <c r="AM3752" s="82">
        <f>IF(I3752=1, 'adjustment factor'!$D$12, IF(I3752=-9,-999,IF(I3752="",-999,0)))</f>
        <v>-999</v>
      </c>
      <c r="AN3752" s="82">
        <f>IF(J3752=1, 'adjustment factor'!$D$13, IF(J3752=-9,-999,IF(J3752="",-999,0)))</f>
        <v>-999</v>
      </c>
      <c r="AO3752" s="82" t="str">
        <f t="shared" si="598"/>
        <v>-999</v>
      </c>
      <c r="AP3752" s="82" t="str">
        <f t="shared" si="599"/>
        <v>MISSING</v>
      </c>
    </row>
    <row r="3753" spans="2:42">
      <c r="B3753" s="207"/>
      <c r="C3753" s="35">
        <v>3749</v>
      </c>
      <c r="D3753" s="161"/>
      <c r="E3753" s="161"/>
      <c r="F3753" s="161"/>
      <c r="G3753" s="161"/>
      <c r="H3753" s="161"/>
      <c r="I3753" s="161"/>
      <c r="J3753" s="161"/>
      <c r="K3753" s="161"/>
      <c r="L3753" s="161"/>
      <c r="M3753" s="161"/>
      <c r="N3753" s="171"/>
      <c r="O3753" s="171"/>
      <c r="P3753" s="171"/>
      <c r="Q3753" s="171"/>
      <c r="R3753" s="171"/>
      <c r="S3753" s="171"/>
      <c r="T3753" s="208" t="str">
        <f t="shared" si="590"/>
        <v>MISSING</v>
      </c>
      <c r="U3753" s="208" t="str">
        <f t="shared" si="591"/>
        <v>MISSING</v>
      </c>
      <c r="X3753" s="56">
        <f t="shared" si="592"/>
        <v>-99</v>
      </c>
      <c r="Y3753" s="56">
        <f t="shared" si="593"/>
        <v>-99</v>
      </c>
      <c r="Z3753" s="56">
        <f t="shared" si="594"/>
        <v>-99</v>
      </c>
      <c r="AA3753" s="56">
        <f t="shared" si="595"/>
        <v>-99</v>
      </c>
      <c r="AB3753" s="56">
        <f t="shared" si="596"/>
        <v>-99</v>
      </c>
      <c r="AC3753" s="56">
        <f t="shared" si="597"/>
        <v>-99</v>
      </c>
      <c r="AD3753" s="3"/>
      <c r="AE3753" s="82">
        <f>IF(D3753=1, 'adjustment factor'!$D$4, IF(D3753=-9,-999,IF(D3753="",-999,0)))</f>
        <v>-999</v>
      </c>
      <c r="AF3753" s="82">
        <f>IF(F3753=1, 'adjustment factor'!$D$5, IF(F3753=-9,-999,IF(F3753="",-999,0)))</f>
        <v>-999</v>
      </c>
      <c r="AG3753" s="82">
        <f>IF(E3753=1, 'adjustment factor'!$D$6, IF(E3753=-9,-999,IF(E3753="",-999,0)))</f>
        <v>-999</v>
      </c>
      <c r="AH3753" s="82">
        <f>IF(K3753&gt;=45,'adjustment factor'!$D$7,IF(K3753=-9,-1200,IF(K3753="",-1200,0)))</f>
        <v>-1200</v>
      </c>
      <c r="AI3753" s="82">
        <f>IF(L3753=1, 'adjustment factor'!$D$8, IF(L3753=-9,-999,IF(L3753="",-999,0)))</f>
        <v>-999</v>
      </c>
      <c r="AJ3753" s="82">
        <f>IF(AND(M3753&gt;=1,M3753&lt;=4),'adjustment factor'!$D$9,IF(M3753=-9,-999,IF(M3753=98,-999,IF(M3753=99,-999,IF(M3753="",-999,0)))))</f>
        <v>-999</v>
      </c>
      <c r="AK3753" s="82">
        <f>IF(H3753=1, 'adjustment factor'!$D$10, IF(H3753=-9,-999,IF(H3753="",-999,0)))</f>
        <v>-999</v>
      </c>
      <c r="AL3753" s="82">
        <f>IF(G3753=1, 'adjustment factor'!$D$11, IF(G3753=-9,-999,IF(G3753="",-999,0)))</f>
        <v>-999</v>
      </c>
      <c r="AM3753" s="82">
        <f>IF(I3753=1, 'adjustment factor'!$D$12, IF(I3753=-9,-999,IF(I3753="",-999,0)))</f>
        <v>-999</v>
      </c>
      <c r="AN3753" s="82">
        <f>IF(J3753=1, 'adjustment factor'!$D$13, IF(J3753=-9,-999,IF(J3753="",-999,0)))</f>
        <v>-999</v>
      </c>
      <c r="AO3753" s="82" t="str">
        <f t="shared" si="598"/>
        <v>-999</v>
      </c>
      <c r="AP3753" s="82" t="str">
        <f t="shared" si="599"/>
        <v>MISSING</v>
      </c>
    </row>
    <row r="3754" spans="2:42">
      <c r="B3754" s="207"/>
      <c r="C3754" s="35">
        <v>3750</v>
      </c>
      <c r="D3754" s="161"/>
      <c r="E3754" s="161"/>
      <c r="F3754" s="161"/>
      <c r="G3754" s="161"/>
      <c r="H3754" s="161"/>
      <c r="I3754" s="161"/>
      <c r="J3754" s="161"/>
      <c r="K3754" s="161"/>
      <c r="L3754" s="161"/>
      <c r="M3754" s="161"/>
      <c r="N3754" s="171"/>
      <c r="O3754" s="171"/>
      <c r="P3754" s="171"/>
      <c r="Q3754" s="171"/>
      <c r="R3754" s="171"/>
      <c r="S3754" s="171"/>
      <c r="T3754" s="208" t="str">
        <f t="shared" si="590"/>
        <v>MISSING</v>
      </c>
      <c r="U3754" s="208" t="str">
        <f t="shared" si="591"/>
        <v>MISSING</v>
      </c>
      <c r="X3754" s="56">
        <f t="shared" si="592"/>
        <v>-99</v>
      </c>
      <c r="Y3754" s="56">
        <f t="shared" si="593"/>
        <v>-99</v>
      </c>
      <c r="Z3754" s="56">
        <f t="shared" si="594"/>
        <v>-99</v>
      </c>
      <c r="AA3754" s="56">
        <f t="shared" si="595"/>
        <v>-99</v>
      </c>
      <c r="AB3754" s="56">
        <f t="shared" si="596"/>
        <v>-99</v>
      </c>
      <c r="AC3754" s="56">
        <f t="shared" si="597"/>
        <v>-99</v>
      </c>
      <c r="AD3754" s="3"/>
      <c r="AE3754" s="82">
        <f>IF(D3754=1, 'adjustment factor'!$D$4, IF(D3754=-9,-999,IF(D3754="",-999,0)))</f>
        <v>-999</v>
      </c>
      <c r="AF3754" s="82">
        <f>IF(F3754=1, 'adjustment factor'!$D$5, IF(F3754=-9,-999,IF(F3754="",-999,0)))</f>
        <v>-999</v>
      </c>
      <c r="AG3754" s="82">
        <f>IF(E3754=1, 'adjustment factor'!$D$6, IF(E3754=-9,-999,IF(E3754="",-999,0)))</f>
        <v>-999</v>
      </c>
      <c r="AH3754" s="82">
        <f>IF(K3754&gt;=45,'adjustment factor'!$D$7,IF(K3754=-9,-1200,IF(K3754="",-1200,0)))</f>
        <v>-1200</v>
      </c>
      <c r="AI3754" s="82">
        <f>IF(L3754=1, 'adjustment factor'!$D$8, IF(L3754=-9,-999,IF(L3754="",-999,0)))</f>
        <v>-999</v>
      </c>
      <c r="AJ3754" s="82">
        <f>IF(AND(M3754&gt;=1,M3754&lt;=4),'adjustment factor'!$D$9,IF(M3754=-9,-999,IF(M3754=98,-999,IF(M3754=99,-999,IF(M3754="",-999,0)))))</f>
        <v>-999</v>
      </c>
      <c r="AK3754" s="82">
        <f>IF(H3754=1, 'adjustment factor'!$D$10, IF(H3754=-9,-999,IF(H3754="",-999,0)))</f>
        <v>-999</v>
      </c>
      <c r="AL3754" s="82">
        <f>IF(G3754=1, 'adjustment factor'!$D$11, IF(G3754=-9,-999,IF(G3754="",-999,0)))</f>
        <v>-999</v>
      </c>
      <c r="AM3754" s="82">
        <f>IF(I3754=1, 'adjustment factor'!$D$12, IF(I3754=-9,-999,IF(I3754="",-999,0)))</f>
        <v>-999</v>
      </c>
      <c r="AN3754" s="82">
        <f>IF(J3754=1, 'adjustment factor'!$D$13, IF(J3754=-9,-999,IF(J3754="",-999,0)))</f>
        <v>-999</v>
      </c>
      <c r="AO3754" s="82" t="str">
        <f t="shared" si="598"/>
        <v>-999</v>
      </c>
      <c r="AP3754" s="82" t="str">
        <f t="shared" si="599"/>
        <v>MISSING</v>
      </c>
    </row>
    <row r="3755" spans="2:42">
      <c r="B3755" s="207"/>
      <c r="C3755" s="35">
        <v>3751</v>
      </c>
      <c r="D3755" s="161"/>
      <c r="E3755" s="161"/>
      <c r="F3755" s="161"/>
      <c r="G3755" s="161"/>
      <c r="H3755" s="161"/>
      <c r="I3755" s="161"/>
      <c r="J3755" s="161"/>
      <c r="K3755" s="161"/>
      <c r="L3755" s="161"/>
      <c r="M3755" s="161"/>
      <c r="N3755" s="171"/>
      <c r="O3755" s="171"/>
      <c r="P3755" s="171"/>
      <c r="Q3755" s="171"/>
      <c r="R3755" s="171"/>
      <c r="S3755" s="171"/>
      <c r="T3755" s="208" t="str">
        <f t="shared" si="590"/>
        <v>MISSING</v>
      </c>
      <c r="U3755" s="208" t="str">
        <f t="shared" si="591"/>
        <v>MISSING</v>
      </c>
      <c r="X3755" s="56">
        <f t="shared" si="592"/>
        <v>-99</v>
      </c>
      <c r="Y3755" s="56">
        <f t="shared" si="593"/>
        <v>-99</v>
      </c>
      <c r="Z3755" s="56">
        <f t="shared" si="594"/>
        <v>-99</v>
      </c>
      <c r="AA3755" s="56">
        <f t="shared" si="595"/>
        <v>-99</v>
      </c>
      <c r="AB3755" s="56">
        <f t="shared" si="596"/>
        <v>-99</v>
      </c>
      <c r="AC3755" s="56">
        <f t="shared" si="597"/>
        <v>-99</v>
      </c>
      <c r="AD3755" s="3"/>
      <c r="AE3755" s="82">
        <f>IF(D3755=1, 'adjustment factor'!$D$4, IF(D3755=-9,-999,IF(D3755="",-999,0)))</f>
        <v>-999</v>
      </c>
      <c r="AF3755" s="82">
        <f>IF(F3755=1, 'adjustment factor'!$D$5, IF(F3755=-9,-999,IF(F3755="",-999,0)))</f>
        <v>-999</v>
      </c>
      <c r="AG3755" s="82">
        <f>IF(E3755=1, 'adjustment factor'!$D$6, IF(E3755=-9,-999,IF(E3755="",-999,0)))</f>
        <v>-999</v>
      </c>
      <c r="AH3755" s="82">
        <f>IF(K3755&gt;=45,'adjustment factor'!$D$7,IF(K3755=-9,-1200,IF(K3755="",-1200,0)))</f>
        <v>-1200</v>
      </c>
      <c r="AI3755" s="82">
        <f>IF(L3755=1, 'adjustment factor'!$D$8, IF(L3755=-9,-999,IF(L3755="",-999,0)))</f>
        <v>-999</v>
      </c>
      <c r="AJ3755" s="82">
        <f>IF(AND(M3755&gt;=1,M3755&lt;=4),'adjustment factor'!$D$9,IF(M3755=-9,-999,IF(M3755=98,-999,IF(M3755=99,-999,IF(M3755="",-999,0)))))</f>
        <v>-999</v>
      </c>
      <c r="AK3755" s="82">
        <f>IF(H3755=1, 'adjustment factor'!$D$10, IF(H3755=-9,-999,IF(H3755="",-999,0)))</f>
        <v>-999</v>
      </c>
      <c r="AL3755" s="82">
        <f>IF(G3755=1, 'adjustment factor'!$D$11, IF(G3755=-9,-999,IF(G3755="",-999,0)))</f>
        <v>-999</v>
      </c>
      <c r="AM3755" s="82">
        <f>IF(I3755=1, 'adjustment factor'!$D$12, IF(I3755=-9,-999,IF(I3755="",-999,0)))</f>
        <v>-999</v>
      </c>
      <c r="AN3755" s="82">
        <f>IF(J3755=1, 'adjustment factor'!$D$13, IF(J3755=-9,-999,IF(J3755="",-999,0)))</f>
        <v>-999</v>
      </c>
      <c r="AO3755" s="82" t="str">
        <f t="shared" si="598"/>
        <v>-999</v>
      </c>
      <c r="AP3755" s="82" t="str">
        <f t="shared" si="599"/>
        <v>MISSING</v>
      </c>
    </row>
    <row r="3756" spans="2:42">
      <c r="B3756" s="207"/>
      <c r="C3756" s="35">
        <v>3752</v>
      </c>
      <c r="D3756" s="161"/>
      <c r="E3756" s="161"/>
      <c r="F3756" s="161"/>
      <c r="G3756" s="161"/>
      <c r="H3756" s="161"/>
      <c r="I3756" s="161"/>
      <c r="J3756" s="161"/>
      <c r="K3756" s="161"/>
      <c r="L3756" s="161"/>
      <c r="M3756" s="161"/>
      <c r="N3756" s="171"/>
      <c r="O3756" s="171"/>
      <c r="P3756" s="171"/>
      <c r="Q3756" s="171"/>
      <c r="R3756" s="171"/>
      <c r="S3756" s="171"/>
      <c r="T3756" s="208" t="str">
        <f t="shared" si="590"/>
        <v>MISSING</v>
      </c>
      <c r="U3756" s="208" t="str">
        <f t="shared" si="591"/>
        <v>MISSING</v>
      </c>
      <c r="X3756" s="56">
        <f t="shared" si="592"/>
        <v>-99</v>
      </c>
      <c r="Y3756" s="56">
        <f t="shared" si="593"/>
        <v>-99</v>
      </c>
      <c r="Z3756" s="56">
        <f t="shared" si="594"/>
        <v>-99</v>
      </c>
      <c r="AA3756" s="56">
        <f t="shared" si="595"/>
        <v>-99</v>
      </c>
      <c r="AB3756" s="56">
        <f t="shared" si="596"/>
        <v>-99</v>
      </c>
      <c r="AC3756" s="56">
        <f t="shared" si="597"/>
        <v>-99</v>
      </c>
      <c r="AD3756" s="3"/>
      <c r="AE3756" s="82">
        <f>IF(D3756=1, 'adjustment factor'!$D$4, IF(D3756=-9,-999,IF(D3756="",-999,0)))</f>
        <v>-999</v>
      </c>
      <c r="AF3756" s="82">
        <f>IF(F3756=1, 'adjustment factor'!$D$5, IF(F3756=-9,-999,IF(F3756="",-999,0)))</f>
        <v>-999</v>
      </c>
      <c r="AG3756" s="82">
        <f>IF(E3756=1, 'adjustment factor'!$D$6, IF(E3756=-9,-999,IF(E3756="",-999,0)))</f>
        <v>-999</v>
      </c>
      <c r="AH3756" s="82">
        <f>IF(K3756&gt;=45,'adjustment factor'!$D$7,IF(K3756=-9,-1200,IF(K3756="",-1200,0)))</f>
        <v>-1200</v>
      </c>
      <c r="AI3756" s="82">
        <f>IF(L3756=1, 'adjustment factor'!$D$8, IF(L3756=-9,-999,IF(L3756="",-999,0)))</f>
        <v>-999</v>
      </c>
      <c r="AJ3756" s="82">
        <f>IF(AND(M3756&gt;=1,M3756&lt;=4),'adjustment factor'!$D$9,IF(M3756=-9,-999,IF(M3756=98,-999,IF(M3756=99,-999,IF(M3756="",-999,0)))))</f>
        <v>-999</v>
      </c>
      <c r="AK3756" s="82">
        <f>IF(H3756=1, 'adjustment factor'!$D$10, IF(H3756=-9,-999,IF(H3756="",-999,0)))</f>
        <v>-999</v>
      </c>
      <c r="AL3756" s="82">
        <f>IF(G3756=1, 'adjustment factor'!$D$11, IF(G3756=-9,-999,IF(G3756="",-999,0)))</f>
        <v>-999</v>
      </c>
      <c r="AM3756" s="82">
        <f>IF(I3756=1, 'adjustment factor'!$D$12, IF(I3756=-9,-999,IF(I3756="",-999,0)))</f>
        <v>-999</v>
      </c>
      <c r="AN3756" s="82">
        <f>IF(J3756=1, 'adjustment factor'!$D$13, IF(J3756=-9,-999,IF(J3756="",-999,0)))</f>
        <v>-999</v>
      </c>
      <c r="AO3756" s="82" t="str">
        <f t="shared" si="598"/>
        <v>-999</v>
      </c>
      <c r="AP3756" s="82" t="str">
        <f t="shared" si="599"/>
        <v>MISSING</v>
      </c>
    </row>
    <row r="3757" spans="2:42">
      <c r="B3757" s="207"/>
      <c r="C3757" s="35">
        <v>3753</v>
      </c>
      <c r="D3757" s="161"/>
      <c r="E3757" s="161"/>
      <c r="F3757" s="161"/>
      <c r="G3757" s="161"/>
      <c r="H3757" s="161"/>
      <c r="I3757" s="161"/>
      <c r="J3757" s="161"/>
      <c r="K3757" s="161"/>
      <c r="L3757" s="161"/>
      <c r="M3757" s="161"/>
      <c r="N3757" s="171"/>
      <c r="O3757" s="171"/>
      <c r="P3757" s="171"/>
      <c r="Q3757" s="171"/>
      <c r="R3757" s="171"/>
      <c r="S3757" s="171"/>
      <c r="T3757" s="208" t="str">
        <f t="shared" si="590"/>
        <v>MISSING</v>
      </c>
      <c r="U3757" s="208" t="str">
        <f t="shared" si="591"/>
        <v>MISSING</v>
      </c>
      <c r="X3757" s="56">
        <f t="shared" si="592"/>
        <v>-99</v>
      </c>
      <c r="Y3757" s="56">
        <f t="shared" si="593"/>
        <v>-99</v>
      </c>
      <c r="Z3757" s="56">
        <f t="shared" si="594"/>
        <v>-99</v>
      </c>
      <c r="AA3757" s="56">
        <f t="shared" si="595"/>
        <v>-99</v>
      </c>
      <c r="AB3757" s="56">
        <f t="shared" si="596"/>
        <v>-99</v>
      </c>
      <c r="AC3757" s="56">
        <f t="shared" si="597"/>
        <v>-99</v>
      </c>
      <c r="AD3757" s="3"/>
      <c r="AE3757" s="82">
        <f>IF(D3757=1, 'adjustment factor'!$D$4, IF(D3757=-9,-999,IF(D3757="",-999,0)))</f>
        <v>-999</v>
      </c>
      <c r="AF3757" s="82">
        <f>IF(F3757=1, 'adjustment factor'!$D$5, IF(F3757=-9,-999,IF(F3757="",-999,0)))</f>
        <v>-999</v>
      </c>
      <c r="AG3757" s="82">
        <f>IF(E3757=1, 'adjustment factor'!$D$6, IF(E3757=-9,-999,IF(E3757="",-999,0)))</f>
        <v>-999</v>
      </c>
      <c r="AH3757" s="82">
        <f>IF(K3757&gt;=45,'adjustment factor'!$D$7,IF(K3757=-9,-1200,IF(K3757="",-1200,0)))</f>
        <v>-1200</v>
      </c>
      <c r="AI3757" s="82">
        <f>IF(L3757=1, 'adjustment factor'!$D$8, IF(L3757=-9,-999,IF(L3757="",-999,0)))</f>
        <v>-999</v>
      </c>
      <c r="AJ3757" s="82">
        <f>IF(AND(M3757&gt;=1,M3757&lt;=4),'adjustment factor'!$D$9,IF(M3757=-9,-999,IF(M3757=98,-999,IF(M3757=99,-999,IF(M3757="",-999,0)))))</f>
        <v>-999</v>
      </c>
      <c r="AK3757" s="82">
        <f>IF(H3757=1, 'adjustment factor'!$D$10, IF(H3757=-9,-999,IF(H3757="",-999,0)))</f>
        <v>-999</v>
      </c>
      <c r="AL3757" s="82">
        <f>IF(G3757=1, 'adjustment factor'!$D$11, IF(G3757=-9,-999,IF(G3757="",-999,0)))</f>
        <v>-999</v>
      </c>
      <c r="AM3757" s="82">
        <f>IF(I3757=1, 'adjustment factor'!$D$12, IF(I3757=-9,-999,IF(I3757="",-999,0)))</f>
        <v>-999</v>
      </c>
      <c r="AN3757" s="82">
        <f>IF(J3757=1, 'adjustment factor'!$D$13, IF(J3757=-9,-999,IF(J3757="",-999,0)))</f>
        <v>-999</v>
      </c>
      <c r="AO3757" s="82" t="str">
        <f t="shared" si="598"/>
        <v>-999</v>
      </c>
      <c r="AP3757" s="82" t="str">
        <f t="shared" si="599"/>
        <v>MISSING</v>
      </c>
    </row>
    <row r="3758" spans="2:42">
      <c r="B3758" s="207"/>
      <c r="C3758" s="35">
        <v>3754</v>
      </c>
      <c r="D3758" s="161"/>
      <c r="E3758" s="161"/>
      <c r="F3758" s="161"/>
      <c r="G3758" s="161"/>
      <c r="H3758" s="161"/>
      <c r="I3758" s="161"/>
      <c r="J3758" s="161"/>
      <c r="K3758" s="161"/>
      <c r="L3758" s="161"/>
      <c r="M3758" s="161"/>
      <c r="N3758" s="171"/>
      <c r="O3758" s="171"/>
      <c r="P3758" s="171"/>
      <c r="Q3758" s="171"/>
      <c r="R3758" s="171"/>
      <c r="S3758" s="171"/>
      <c r="T3758" s="208" t="str">
        <f t="shared" si="590"/>
        <v>MISSING</v>
      </c>
      <c r="U3758" s="208" t="str">
        <f t="shared" si="591"/>
        <v>MISSING</v>
      </c>
      <c r="X3758" s="56">
        <f t="shared" si="592"/>
        <v>-99</v>
      </c>
      <c r="Y3758" s="56">
        <f t="shared" si="593"/>
        <v>-99</v>
      </c>
      <c r="Z3758" s="56">
        <f t="shared" si="594"/>
        <v>-99</v>
      </c>
      <c r="AA3758" s="56">
        <f t="shared" si="595"/>
        <v>-99</v>
      </c>
      <c r="AB3758" s="56">
        <f t="shared" si="596"/>
        <v>-99</v>
      </c>
      <c r="AC3758" s="56">
        <f t="shared" si="597"/>
        <v>-99</v>
      </c>
      <c r="AD3758" s="3"/>
      <c r="AE3758" s="82">
        <f>IF(D3758=1, 'adjustment factor'!$D$4, IF(D3758=-9,-999,IF(D3758="",-999,0)))</f>
        <v>-999</v>
      </c>
      <c r="AF3758" s="82">
        <f>IF(F3758=1, 'adjustment factor'!$D$5, IF(F3758=-9,-999,IF(F3758="",-999,0)))</f>
        <v>-999</v>
      </c>
      <c r="AG3758" s="82">
        <f>IF(E3758=1, 'adjustment factor'!$D$6, IF(E3758=-9,-999,IF(E3758="",-999,0)))</f>
        <v>-999</v>
      </c>
      <c r="AH3758" s="82">
        <f>IF(K3758&gt;=45,'adjustment factor'!$D$7,IF(K3758=-9,-1200,IF(K3758="",-1200,0)))</f>
        <v>-1200</v>
      </c>
      <c r="AI3758" s="82">
        <f>IF(L3758=1, 'adjustment factor'!$D$8, IF(L3758=-9,-999,IF(L3758="",-999,0)))</f>
        <v>-999</v>
      </c>
      <c r="AJ3758" s="82">
        <f>IF(AND(M3758&gt;=1,M3758&lt;=4),'adjustment factor'!$D$9,IF(M3758=-9,-999,IF(M3758=98,-999,IF(M3758=99,-999,IF(M3758="",-999,0)))))</f>
        <v>-999</v>
      </c>
      <c r="AK3758" s="82">
        <f>IF(H3758=1, 'adjustment factor'!$D$10, IF(H3758=-9,-999,IF(H3758="",-999,0)))</f>
        <v>-999</v>
      </c>
      <c r="AL3758" s="82">
        <f>IF(G3758=1, 'adjustment factor'!$D$11, IF(G3758=-9,-999,IF(G3758="",-999,0)))</f>
        <v>-999</v>
      </c>
      <c r="AM3758" s="82">
        <f>IF(I3758=1, 'adjustment factor'!$D$12, IF(I3758=-9,-999,IF(I3758="",-999,0)))</f>
        <v>-999</v>
      </c>
      <c r="AN3758" s="82">
        <f>IF(J3758=1, 'adjustment factor'!$D$13, IF(J3758=-9,-999,IF(J3758="",-999,0)))</f>
        <v>-999</v>
      </c>
      <c r="AO3758" s="82" t="str">
        <f t="shared" si="598"/>
        <v>-999</v>
      </c>
      <c r="AP3758" s="82" t="str">
        <f t="shared" si="599"/>
        <v>MISSING</v>
      </c>
    </row>
    <row r="3759" spans="2:42">
      <c r="B3759" s="207"/>
      <c r="C3759" s="35">
        <v>3755</v>
      </c>
      <c r="D3759" s="161"/>
      <c r="E3759" s="161"/>
      <c r="F3759" s="161"/>
      <c r="G3759" s="161"/>
      <c r="H3759" s="161"/>
      <c r="I3759" s="161"/>
      <c r="J3759" s="161"/>
      <c r="K3759" s="161"/>
      <c r="L3759" s="161"/>
      <c r="M3759" s="161"/>
      <c r="N3759" s="171"/>
      <c r="O3759" s="171"/>
      <c r="P3759" s="171"/>
      <c r="Q3759" s="171"/>
      <c r="R3759" s="171"/>
      <c r="S3759" s="171"/>
      <c r="T3759" s="208" t="str">
        <f t="shared" si="590"/>
        <v>MISSING</v>
      </c>
      <c r="U3759" s="208" t="str">
        <f t="shared" si="591"/>
        <v>MISSING</v>
      </c>
      <c r="X3759" s="56">
        <f t="shared" si="592"/>
        <v>-99</v>
      </c>
      <c r="Y3759" s="56">
        <f t="shared" si="593"/>
        <v>-99</v>
      </c>
      <c r="Z3759" s="56">
        <f t="shared" si="594"/>
        <v>-99</v>
      </c>
      <c r="AA3759" s="56">
        <f t="shared" si="595"/>
        <v>-99</v>
      </c>
      <c r="AB3759" s="56">
        <f t="shared" si="596"/>
        <v>-99</v>
      </c>
      <c r="AC3759" s="56">
        <f t="shared" si="597"/>
        <v>-99</v>
      </c>
      <c r="AD3759" s="3"/>
      <c r="AE3759" s="82">
        <f>IF(D3759=1, 'adjustment factor'!$D$4, IF(D3759=-9,-999,IF(D3759="",-999,0)))</f>
        <v>-999</v>
      </c>
      <c r="AF3759" s="82">
        <f>IF(F3759=1, 'adjustment factor'!$D$5, IF(F3759=-9,-999,IF(F3759="",-999,0)))</f>
        <v>-999</v>
      </c>
      <c r="AG3759" s="82">
        <f>IF(E3759=1, 'adjustment factor'!$D$6, IF(E3759=-9,-999,IF(E3759="",-999,0)))</f>
        <v>-999</v>
      </c>
      <c r="AH3759" s="82">
        <f>IF(K3759&gt;=45,'adjustment factor'!$D$7,IF(K3759=-9,-1200,IF(K3759="",-1200,0)))</f>
        <v>-1200</v>
      </c>
      <c r="AI3759" s="82">
        <f>IF(L3759=1, 'adjustment factor'!$D$8, IF(L3759=-9,-999,IF(L3759="",-999,0)))</f>
        <v>-999</v>
      </c>
      <c r="AJ3759" s="82">
        <f>IF(AND(M3759&gt;=1,M3759&lt;=4),'adjustment factor'!$D$9,IF(M3759=-9,-999,IF(M3759=98,-999,IF(M3759=99,-999,IF(M3759="",-999,0)))))</f>
        <v>-999</v>
      </c>
      <c r="AK3759" s="82">
        <f>IF(H3759=1, 'adjustment factor'!$D$10, IF(H3759=-9,-999,IF(H3759="",-999,0)))</f>
        <v>-999</v>
      </c>
      <c r="AL3759" s="82">
        <f>IF(G3759=1, 'adjustment factor'!$D$11, IF(G3759=-9,-999,IF(G3759="",-999,0)))</f>
        <v>-999</v>
      </c>
      <c r="AM3759" s="82">
        <f>IF(I3759=1, 'adjustment factor'!$D$12, IF(I3759=-9,-999,IF(I3759="",-999,0)))</f>
        <v>-999</v>
      </c>
      <c r="AN3759" s="82">
        <f>IF(J3759=1, 'adjustment factor'!$D$13, IF(J3759=-9,-999,IF(J3759="",-999,0)))</f>
        <v>-999</v>
      </c>
      <c r="AO3759" s="82" t="str">
        <f t="shared" si="598"/>
        <v>-999</v>
      </c>
      <c r="AP3759" s="82" t="str">
        <f t="shared" si="599"/>
        <v>MISSING</v>
      </c>
    </row>
    <row r="3760" spans="2:42">
      <c r="B3760" s="207"/>
      <c r="C3760" s="35">
        <v>3756</v>
      </c>
      <c r="D3760" s="161"/>
      <c r="E3760" s="161"/>
      <c r="F3760" s="161"/>
      <c r="G3760" s="161"/>
      <c r="H3760" s="161"/>
      <c r="I3760" s="161"/>
      <c r="J3760" s="161"/>
      <c r="K3760" s="161"/>
      <c r="L3760" s="161"/>
      <c r="M3760" s="161"/>
      <c r="N3760" s="171"/>
      <c r="O3760" s="171"/>
      <c r="P3760" s="171"/>
      <c r="Q3760" s="171"/>
      <c r="R3760" s="171"/>
      <c r="S3760" s="171"/>
      <c r="T3760" s="208" t="str">
        <f t="shared" si="590"/>
        <v>MISSING</v>
      </c>
      <c r="U3760" s="208" t="str">
        <f t="shared" si="591"/>
        <v>MISSING</v>
      </c>
      <c r="X3760" s="56">
        <f t="shared" si="592"/>
        <v>-99</v>
      </c>
      <c r="Y3760" s="56">
        <f t="shared" si="593"/>
        <v>-99</v>
      </c>
      <c r="Z3760" s="56">
        <f t="shared" si="594"/>
        <v>-99</v>
      </c>
      <c r="AA3760" s="56">
        <f t="shared" si="595"/>
        <v>-99</v>
      </c>
      <c r="AB3760" s="56">
        <f t="shared" si="596"/>
        <v>-99</v>
      </c>
      <c r="AC3760" s="56">
        <f t="shared" si="597"/>
        <v>-99</v>
      </c>
      <c r="AD3760" s="3"/>
      <c r="AE3760" s="82">
        <f>IF(D3760=1, 'adjustment factor'!$D$4, IF(D3760=-9,-999,IF(D3760="",-999,0)))</f>
        <v>-999</v>
      </c>
      <c r="AF3760" s="82">
        <f>IF(F3760=1, 'adjustment factor'!$D$5, IF(F3760=-9,-999,IF(F3760="",-999,0)))</f>
        <v>-999</v>
      </c>
      <c r="AG3760" s="82">
        <f>IF(E3760=1, 'adjustment factor'!$D$6, IF(E3760=-9,-999,IF(E3760="",-999,0)))</f>
        <v>-999</v>
      </c>
      <c r="AH3760" s="82">
        <f>IF(K3760&gt;=45,'adjustment factor'!$D$7,IF(K3760=-9,-1200,IF(K3760="",-1200,0)))</f>
        <v>-1200</v>
      </c>
      <c r="AI3760" s="82">
        <f>IF(L3760=1, 'adjustment factor'!$D$8, IF(L3760=-9,-999,IF(L3760="",-999,0)))</f>
        <v>-999</v>
      </c>
      <c r="AJ3760" s="82">
        <f>IF(AND(M3760&gt;=1,M3760&lt;=4),'adjustment factor'!$D$9,IF(M3760=-9,-999,IF(M3760=98,-999,IF(M3760=99,-999,IF(M3760="",-999,0)))))</f>
        <v>-999</v>
      </c>
      <c r="AK3760" s="82">
        <f>IF(H3760=1, 'adjustment factor'!$D$10, IF(H3760=-9,-999,IF(H3760="",-999,0)))</f>
        <v>-999</v>
      </c>
      <c r="AL3760" s="82">
        <f>IF(G3760=1, 'adjustment factor'!$D$11, IF(G3760=-9,-999,IF(G3760="",-999,0)))</f>
        <v>-999</v>
      </c>
      <c r="AM3760" s="82">
        <f>IF(I3760=1, 'adjustment factor'!$D$12, IF(I3760=-9,-999,IF(I3760="",-999,0)))</f>
        <v>-999</v>
      </c>
      <c r="AN3760" s="82">
        <f>IF(J3760=1, 'adjustment factor'!$D$13, IF(J3760=-9,-999,IF(J3760="",-999,0)))</f>
        <v>-999</v>
      </c>
      <c r="AO3760" s="82" t="str">
        <f t="shared" si="598"/>
        <v>-999</v>
      </c>
      <c r="AP3760" s="82" t="str">
        <f t="shared" si="599"/>
        <v>MISSING</v>
      </c>
    </row>
    <row r="3761" spans="2:42">
      <c r="B3761" s="207"/>
      <c r="C3761" s="35">
        <v>3757</v>
      </c>
      <c r="D3761" s="161"/>
      <c r="E3761" s="161"/>
      <c r="F3761" s="161"/>
      <c r="G3761" s="161"/>
      <c r="H3761" s="161"/>
      <c r="I3761" s="161"/>
      <c r="J3761" s="161"/>
      <c r="K3761" s="161"/>
      <c r="L3761" s="161"/>
      <c r="M3761" s="161"/>
      <c r="N3761" s="171"/>
      <c r="O3761" s="171"/>
      <c r="P3761" s="171"/>
      <c r="Q3761" s="171"/>
      <c r="R3761" s="171"/>
      <c r="S3761" s="171"/>
      <c r="T3761" s="208" t="str">
        <f t="shared" si="590"/>
        <v>MISSING</v>
      </c>
      <c r="U3761" s="208" t="str">
        <f t="shared" si="591"/>
        <v>MISSING</v>
      </c>
      <c r="X3761" s="56">
        <f t="shared" si="592"/>
        <v>-99</v>
      </c>
      <c r="Y3761" s="56">
        <f t="shared" si="593"/>
        <v>-99</v>
      </c>
      <c r="Z3761" s="56">
        <f t="shared" si="594"/>
        <v>-99</v>
      </c>
      <c r="AA3761" s="56">
        <f t="shared" si="595"/>
        <v>-99</v>
      </c>
      <c r="AB3761" s="56">
        <f t="shared" si="596"/>
        <v>-99</v>
      </c>
      <c r="AC3761" s="56">
        <f t="shared" si="597"/>
        <v>-99</v>
      </c>
      <c r="AD3761" s="3"/>
      <c r="AE3761" s="82">
        <f>IF(D3761=1, 'adjustment factor'!$D$4, IF(D3761=-9,-999,IF(D3761="",-999,0)))</f>
        <v>-999</v>
      </c>
      <c r="AF3761" s="82">
        <f>IF(F3761=1, 'adjustment factor'!$D$5, IF(F3761=-9,-999,IF(F3761="",-999,0)))</f>
        <v>-999</v>
      </c>
      <c r="AG3761" s="82">
        <f>IF(E3761=1, 'adjustment factor'!$D$6, IF(E3761=-9,-999,IF(E3761="",-999,0)))</f>
        <v>-999</v>
      </c>
      <c r="AH3761" s="82">
        <f>IF(K3761&gt;=45,'adjustment factor'!$D$7,IF(K3761=-9,-1200,IF(K3761="",-1200,0)))</f>
        <v>-1200</v>
      </c>
      <c r="AI3761" s="82">
        <f>IF(L3761=1, 'adjustment factor'!$D$8, IF(L3761=-9,-999,IF(L3761="",-999,0)))</f>
        <v>-999</v>
      </c>
      <c r="AJ3761" s="82">
        <f>IF(AND(M3761&gt;=1,M3761&lt;=4),'adjustment factor'!$D$9,IF(M3761=-9,-999,IF(M3761=98,-999,IF(M3761=99,-999,IF(M3761="",-999,0)))))</f>
        <v>-999</v>
      </c>
      <c r="AK3761" s="82">
        <f>IF(H3761=1, 'adjustment factor'!$D$10, IF(H3761=-9,-999,IF(H3761="",-999,0)))</f>
        <v>-999</v>
      </c>
      <c r="AL3761" s="82">
        <f>IF(G3761=1, 'adjustment factor'!$D$11, IF(G3761=-9,-999,IF(G3761="",-999,0)))</f>
        <v>-999</v>
      </c>
      <c r="AM3761" s="82">
        <f>IF(I3761=1, 'adjustment factor'!$D$12, IF(I3761=-9,-999,IF(I3761="",-999,0)))</f>
        <v>-999</v>
      </c>
      <c r="AN3761" s="82">
        <f>IF(J3761=1, 'adjustment factor'!$D$13, IF(J3761=-9,-999,IF(J3761="",-999,0)))</f>
        <v>-999</v>
      </c>
      <c r="AO3761" s="82" t="str">
        <f t="shared" si="598"/>
        <v>-999</v>
      </c>
      <c r="AP3761" s="82" t="str">
        <f t="shared" si="599"/>
        <v>MISSING</v>
      </c>
    </row>
    <row r="3762" spans="2:42">
      <c r="B3762" s="207"/>
      <c r="C3762" s="35">
        <v>3758</v>
      </c>
      <c r="D3762" s="161"/>
      <c r="E3762" s="161"/>
      <c r="F3762" s="161"/>
      <c r="G3762" s="161"/>
      <c r="H3762" s="161"/>
      <c r="I3762" s="161"/>
      <c r="J3762" s="161"/>
      <c r="K3762" s="161"/>
      <c r="L3762" s="161"/>
      <c r="M3762" s="161"/>
      <c r="N3762" s="171"/>
      <c r="O3762" s="171"/>
      <c r="P3762" s="171"/>
      <c r="Q3762" s="171"/>
      <c r="R3762" s="171"/>
      <c r="S3762" s="171"/>
      <c r="T3762" s="208" t="str">
        <f t="shared" si="590"/>
        <v>MISSING</v>
      </c>
      <c r="U3762" s="208" t="str">
        <f t="shared" si="591"/>
        <v>MISSING</v>
      </c>
      <c r="X3762" s="56">
        <f t="shared" si="592"/>
        <v>-99</v>
      </c>
      <c r="Y3762" s="56">
        <f t="shared" si="593"/>
        <v>-99</v>
      </c>
      <c r="Z3762" s="56">
        <f t="shared" si="594"/>
        <v>-99</v>
      </c>
      <c r="AA3762" s="56">
        <f t="shared" si="595"/>
        <v>-99</v>
      </c>
      <c r="AB3762" s="56">
        <f t="shared" si="596"/>
        <v>-99</v>
      </c>
      <c r="AC3762" s="56">
        <f t="shared" si="597"/>
        <v>-99</v>
      </c>
      <c r="AD3762" s="3"/>
      <c r="AE3762" s="82">
        <f>IF(D3762=1, 'adjustment factor'!$D$4, IF(D3762=-9,-999,IF(D3762="",-999,0)))</f>
        <v>-999</v>
      </c>
      <c r="AF3762" s="82">
        <f>IF(F3762=1, 'adjustment factor'!$D$5, IF(F3762=-9,-999,IF(F3762="",-999,0)))</f>
        <v>-999</v>
      </c>
      <c r="AG3762" s="82">
        <f>IF(E3762=1, 'adjustment factor'!$D$6, IF(E3762=-9,-999,IF(E3762="",-999,0)))</f>
        <v>-999</v>
      </c>
      <c r="AH3762" s="82">
        <f>IF(K3762&gt;=45,'adjustment factor'!$D$7,IF(K3762=-9,-1200,IF(K3762="",-1200,0)))</f>
        <v>-1200</v>
      </c>
      <c r="AI3762" s="82">
        <f>IF(L3762=1, 'adjustment factor'!$D$8, IF(L3762=-9,-999,IF(L3762="",-999,0)))</f>
        <v>-999</v>
      </c>
      <c r="AJ3762" s="82">
        <f>IF(AND(M3762&gt;=1,M3762&lt;=4),'adjustment factor'!$D$9,IF(M3762=-9,-999,IF(M3762=98,-999,IF(M3762=99,-999,IF(M3762="",-999,0)))))</f>
        <v>-999</v>
      </c>
      <c r="AK3762" s="82">
        <f>IF(H3762=1, 'adjustment factor'!$D$10, IF(H3762=-9,-999,IF(H3762="",-999,0)))</f>
        <v>-999</v>
      </c>
      <c r="AL3762" s="82">
        <f>IF(G3762=1, 'adjustment factor'!$D$11, IF(G3762=-9,-999,IF(G3762="",-999,0)))</f>
        <v>-999</v>
      </c>
      <c r="AM3762" s="82">
        <f>IF(I3762=1, 'adjustment factor'!$D$12, IF(I3762=-9,-999,IF(I3762="",-999,0)))</f>
        <v>-999</v>
      </c>
      <c r="AN3762" s="82">
        <f>IF(J3762=1, 'adjustment factor'!$D$13, IF(J3762=-9,-999,IF(J3762="",-999,0)))</f>
        <v>-999</v>
      </c>
      <c r="AO3762" s="82" t="str">
        <f t="shared" si="598"/>
        <v>-999</v>
      </c>
      <c r="AP3762" s="82" t="str">
        <f t="shared" si="599"/>
        <v>MISSING</v>
      </c>
    </row>
    <row r="3763" spans="2:42">
      <c r="B3763" s="207"/>
      <c r="C3763" s="35">
        <v>3759</v>
      </c>
      <c r="D3763" s="161"/>
      <c r="E3763" s="161"/>
      <c r="F3763" s="161"/>
      <c r="G3763" s="161"/>
      <c r="H3763" s="161"/>
      <c r="I3763" s="161"/>
      <c r="J3763" s="161"/>
      <c r="K3763" s="161"/>
      <c r="L3763" s="161"/>
      <c r="M3763" s="161"/>
      <c r="N3763" s="171"/>
      <c r="O3763" s="171"/>
      <c r="P3763" s="171"/>
      <c r="Q3763" s="171"/>
      <c r="R3763" s="171"/>
      <c r="S3763" s="171"/>
      <c r="T3763" s="208" t="str">
        <f t="shared" si="590"/>
        <v>MISSING</v>
      </c>
      <c r="U3763" s="208" t="str">
        <f t="shared" si="591"/>
        <v>MISSING</v>
      </c>
      <c r="X3763" s="56">
        <f t="shared" si="592"/>
        <v>-99</v>
      </c>
      <c r="Y3763" s="56">
        <f t="shared" si="593"/>
        <v>-99</v>
      </c>
      <c r="Z3763" s="56">
        <f t="shared" si="594"/>
        <v>-99</v>
      </c>
      <c r="AA3763" s="56">
        <f t="shared" si="595"/>
        <v>-99</v>
      </c>
      <c r="AB3763" s="56">
        <f t="shared" si="596"/>
        <v>-99</v>
      </c>
      <c r="AC3763" s="56">
        <f t="shared" si="597"/>
        <v>-99</v>
      </c>
      <c r="AD3763" s="3"/>
      <c r="AE3763" s="82">
        <f>IF(D3763=1, 'adjustment factor'!$D$4, IF(D3763=-9,-999,IF(D3763="",-999,0)))</f>
        <v>-999</v>
      </c>
      <c r="AF3763" s="82">
        <f>IF(F3763=1, 'adjustment factor'!$D$5, IF(F3763=-9,-999,IF(F3763="",-999,0)))</f>
        <v>-999</v>
      </c>
      <c r="AG3763" s="82">
        <f>IF(E3763=1, 'adjustment factor'!$D$6, IF(E3763=-9,-999,IF(E3763="",-999,0)))</f>
        <v>-999</v>
      </c>
      <c r="AH3763" s="82">
        <f>IF(K3763&gt;=45,'adjustment factor'!$D$7,IF(K3763=-9,-1200,IF(K3763="",-1200,0)))</f>
        <v>-1200</v>
      </c>
      <c r="AI3763" s="82">
        <f>IF(L3763=1, 'adjustment factor'!$D$8, IF(L3763=-9,-999,IF(L3763="",-999,0)))</f>
        <v>-999</v>
      </c>
      <c r="AJ3763" s="82">
        <f>IF(AND(M3763&gt;=1,M3763&lt;=4),'adjustment factor'!$D$9,IF(M3763=-9,-999,IF(M3763=98,-999,IF(M3763=99,-999,IF(M3763="",-999,0)))))</f>
        <v>-999</v>
      </c>
      <c r="AK3763" s="82">
        <f>IF(H3763=1, 'adjustment factor'!$D$10, IF(H3763=-9,-999,IF(H3763="",-999,0)))</f>
        <v>-999</v>
      </c>
      <c r="AL3763" s="82">
        <f>IF(G3763=1, 'adjustment factor'!$D$11, IF(G3763=-9,-999,IF(G3763="",-999,0)))</f>
        <v>-999</v>
      </c>
      <c r="AM3763" s="82">
        <f>IF(I3763=1, 'adjustment factor'!$D$12, IF(I3763=-9,-999,IF(I3763="",-999,0)))</f>
        <v>-999</v>
      </c>
      <c r="AN3763" s="82">
        <f>IF(J3763=1, 'adjustment factor'!$D$13, IF(J3763=-9,-999,IF(J3763="",-999,0)))</f>
        <v>-999</v>
      </c>
      <c r="AO3763" s="82" t="str">
        <f t="shared" si="598"/>
        <v>-999</v>
      </c>
      <c r="AP3763" s="82" t="str">
        <f t="shared" si="599"/>
        <v>MISSING</v>
      </c>
    </row>
    <row r="3764" spans="2:42">
      <c r="B3764" s="207"/>
      <c r="C3764" s="35">
        <v>3760</v>
      </c>
      <c r="D3764" s="161"/>
      <c r="E3764" s="161"/>
      <c r="F3764" s="161"/>
      <c r="G3764" s="161"/>
      <c r="H3764" s="161"/>
      <c r="I3764" s="161"/>
      <c r="J3764" s="161"/>
      <c r="K3764" s="161"/>
      <c r="L3764" s="161"/>
      <c r="M3764" s="161"/>
      <c r="N3764" s="171"/>
      <c r="O3764" s="171"/>
      <c r="P3764" s="171"/>
      <c r="Q3764" s="171"/>
      <c r="R3764" s="171"/>
      <c r="S3764" s="171"/>
      <c r="T3764" s="208" t="str">
        <f t="shared" si="590"/>
        <v>MISSING</v>
      </c>
      <c r="U3764" s="208" t="str">
        <f t="shared" si="591"/>
        <v>MISSING</v>
      </c>
      <c r="X3764" s="56">
        <f t="shared" si="592"/>
        <v>-99</v>
      </c>
      <c r="Y3764" s="56">
        <f t="shared" si="593"/>
        <v>-99</v>
      </c>
      <c r="Z3764" s="56">
        <f t="shared" si="594"/>
        <v>-99</v>
      </c>
      <c r="AA3764" s="56">
        <f t="shared" si="595"/>
        <v>-99</v>
      </c>
      <c r="AB3764" s="56">
        <f t="shared" si="596"/>
        <v>-99</v>
      </c>
      <c r="AC3764" s="56">
        <f t="shared" si="597"/>
        <v>-99</v>
      </c>
      <c r="AD3764" s="3"/>
      <c r="AE3764" s="82">
        <f>IF(D3764=1, 'adjustment factor'!$D$4, IF(D3764=-9,-999,IF(D3764="",-999,0)))</f>
        <v>-999</v>
      </c>
      <c r="AF3764" s="82">
        <f>IF(F3764=1, 'adjustment factor'!$D$5, IF(F3764=-9,-999,IF(F3764="",-999,0)))</f>
        <v>-999</v>
      </c>
      <c r="AG3764" s="82">
        <f>IF(E3764=1, 'adjustment factor'!$D$6, IF(E3764=-9,-999,IF(E3764="",-999,0)))</f>
        <v>-999</v>
      </c>
      <c r="AH3764" s="82">
        <f>IF(K3764&gt;=45,'adjustment factor'!$D$7,IF(K3764=-9,-1200,IF(K3764="",-1200,0)))</f>
        <v>-1200</v>
      </c>
      <c r="AI3764" s="82">
        <f>IF(L3764=1, 'adjustment factor'!$D$8, IF(L3764=-9,-999,IF(L3764="",-999,0)))</f>
        <v>-999</v>
      </c>
      <c r="AJ3764" s="82">
        <f>IF(AND(M3764&gt;=1,M3764&lt;=4),'adjustment factor'!$D$9,IF(M3764=-9,-999,IF(M3764=98,-999,IF(M3764=99,-999,IF(M3764="",-999,0)))))</f>
        <v>-999</v>
      </c>
      <c r="AK3764" s="82">
        <f>IF(H3764=1, 'adjustment factor'!$D$10, IF(H3764=-9,-999,IF(H3764="",-999,0)))</f>
        <v>-999</v>
      </c>
      <c r="AL3764" s="82">
        <f>IF(G3764=1, 'adjustment factor'!$D$11, IF(G3764=-9,-999,IF(G3764="",-999,0)))</f>
        <v>-999</v>
      </c>
      <c r="AM3764" s="82">
        <f>IF(I3764=1, 'adjustment factor'!$D$12, IF(I3764=-9,-999,IF(I3764="",-999,0)))</f>
        <v>-999</v>
      </c>
      <c r="AN3764" s="82">
        <f>IF(J3764=1, 'adjustment factor'!$D$13, IF(J3764=-9,-999,IF(J3764="",-999,0)))</f>
        <v>-999</v>
      </c>
      <c r="AO3764" s="82" t="str">
        <f t="shared" si="598"/>
        <v>-999</v>
      </c>
      <c r="AP3764" s="82" t="str">
        <f t="shared" si="599"/>
        <v>MISSING</v>
      </c>
    </row>
    <row r="3765" spans="2:42">
      <c r="B3765" s="207"/>
      <c r="C3765" s="35">
        <v>3761</v>
      </c>
      <c r="D3765" s="161"/>
      <c r="E3765" s="161"/>
      <c r="F3765" s="161"/>
      <c r="G3765" s="161"/>
      <c r="H3765" s="161"/>
      <c r="I3765" s="161"/>
      <c r="J3765" s="161"/>
      <c r="K3765" s="161"/>
      <c r="L3765" s="161"/>
      <c r="M3765" s="161"/>
      <c r="N3765" s="171"/>
      <c r="O3765" s="171"/>
      <c r="P3765" s="171"/>
      <c r="Q3765" s="171"/>
      <c r="R3765" s="171"/>
      <c r="S3765" s="171"/>
      <c r="T3765" s="208" t="str">
        <f t="shared" si="590"/>
        <v>MISSING</v>
      </c>
      <c r="U3765" s="208" t="str">
        <f t="shared" si="591"/>
        <v>MISSING</v>
      </c>
      <c r="X3765" s="56">
        <f t="shared" si="592"/>
        <v>-99</v>
      </c>
      <c r="Y3765" s="56">
        <f t="shared" si="593"/>
        <v>-99</v>
      </c>
      <c r="Z3765" s="56">
        <f t="shared" si="594"/>
        <v>-99</v>
      </c>
      <c r="AA3765" s="56">
        <f t="shared" si="595"/>
        <v>-99</v>
      </c>
      <c r="AB3765" s="56">
        <f t="shared" si="596"/>
        <v>-99</v>
      </c>
      <c r="AC3765" s="56">
        <f t="shared" si="597"/>
        <v>-99</v>
      </c>
      <c r="AD3765" s="3"/>
      <c r="AE3765" s="82">
        <f>IF(D3765=1, 'adjustment factor'!$D$4, IF(D3765=-9,-999,IF(D3765="",-999,0)))</f>
        <v>-999</v>
      </c>
      <c r="AF3765" s="82">
        <f>IF(F3765=1, 'adjustment factor'!$D$5, IF(F3765=-9,-999,IF(F3765="",-999,0)))</f>
        <v>-999</v>
      </c>
      <c r="AG3765" s="82">
        <f>IF(E3765=1, 'adjustment factor'!$D$6, IF(E3765=-9,-999,IF(E3765="",-999,0)))</f>
        <v>-999</v>
      </c>
      <c r="AH3765" s="82">
        <f>IF(K3765&gt;=45,'adjustment factor'!$D$7,IF(K3765=-9,-1200,IF(K3765="",-1200,0)))</f>
        <v>-1200</v>
      </c>
      <c r="AI3765" s="82">
        <f>IF(L3765=1, 'adjustment factor'!$D$8, IF(L3765=-9,-999,IF(L3765="",-999,0)))</f>
        <v>-999</v>
      </c>
      <c r="AJ3765" s="82">
        <f>IF(AND(M3765&gt;=1,M3765&lt;=4),'adjustment factor'!$D$9,IF(M3765=-9,-999,IF(M3765=98,-999,IF(M3765=99,-999,IF(M3765="",-999,0)))))</f>
        <v>-999</v>
      </c>
      <c r="AK3765" s="82">
        <f>IF(H3765=1, 'adjustment factor'!$D$10, IF(H3765=-9,-999,IF(H3765="",-999,0)))</f>
        <v>-999</v>
      </c>
      <c r="AL3765" s="82">
        <f>IF(G3765=1, 'adjustment factor'!$D$11, IF(G3765=-9,-999,IF(G3765="",-999,0)))</f>
        <v>-999</v>
      </c>
      <c r="AM3765" s="82">
        <f>IF(I3765=1, 'adjustment factor'!$D$12, IF(I3765=-9,-999,IF(I3765="",-999,0)))</f>
        <v>-999</v>
      </c>
      <c r="AN3765" s="82">
        <f>IF(J3765=1, 'adjustment factor'!$D$13, IF(J3765=-9,-999,IF(J3765="",-999,0)))</f>
        <v>-999</v>
      </c>
      <c r="AO3765" s="82" t="str">
        <f t="shared" si="598"/>
        <v>-999</v>
      </c>
      <c r="AP3765" s="82" t="str">
        <f t="shared" si="599"/>
        <v>MISSING</v>
      </c>
    </row>
    <row r="3766" spans="2:42">
      <c r="B3766" s="207"/>
      <c r="C3766" s="35">
        <v>3762</v>
      </c>
      <c r="D3766" s="161"/>
      <c r="E3766" s="161"/>
      <c r="F3766" s="161"/>
      <c r="G3766" s="161"/>
      <c r="H3766" s="161"/>
      <c r="I3766" s="161"/>
      <c r="J3766" s="161"/>
      <c r="K3766" s="161"/>
      <c r="L3766" s="161"/>
      <c r="M3766" s="161"/>
      <c r="N3766" s="171"/>
      <c r="O3766" s="171"/>
      <c r="P3766" s="171"/>
      <c r="Q3766" s="171"/>
      <c r="R3766" s="171"/>
      <c r="S3766" s="171"/>
      <c r="T3766" s="208" t="str">
        <f t="shared" si="590"/>
        <v>MISSING</v>
      </c>
      <c r="U3766" s="208" t="str">
        <f t="shared" si="591"/>
        <v>MISSING</v>
      </c>
      <c r="X3766" s="56">
        <f t="shared" si="592"/>
        <v>-99</v>
      </c>
      <c r="Y3766" s="56">
        <f t="shared" si="593"/>
        <v>-99</v>
      </c>
      <c r="Z3766" s="56">
        <f t="shared" si="594"/>
        <v>-99</v>
      </c>
      <c r="AA3766" s="56">
        <f t="shared" si="595"/>
        <v>-99</v>
      </c>
      <c r="AB3766" s="56">
        <f t="shared" si="596"/>
        <v>-99</v>
      </c>
      <c r="AC3766" s="56">
        <f t="shared" si="597"/>
        <v>-99</v>
      </c>
      <c r="AD3766" s="3"/>
      <c r="AE3766" s="82">
        <f>IF(D3766=1, 'adjustment factor'!$D$4, IF(D3766=-9,-999,IF(D3766="",-999,0)))</f>
        <v>-999</v>
      </c>
      <c r="AF3766" s="82">
        <f>IF(F3766=1, 'adjustment factor'!$D$5, IF(F3766=-9,-999,IF(F3766="",-999,0)))</f>
        <v>-999</v>
      </c>
      <c r="AG3766" s="82">
        <f>IF(E3766=1, 'adjustment factor'!$D$6, IF(E3766=-9,-999,IF(E3766="",-999,0)))</f>
        <v>-999</v>
      </c>
      <c r="AH3766" s="82">
        <f>IF(K3766&gt;=45,'adjustment factor'!$D$7,IF(K3766=-9,-1200,IF(K3766="",-1200,0)))</f>
        <v>-1200</v>
      </c>
      <c r="AI3766" s="82">
        <f>IF(L3766=1, 'adjustment factor'!$D$8, IF(L3766=-9,-999,IF(L3766="",-999,0)))</f>
        <v>-999</v>
      </c>
      <c r="AJ3766" s="82">
        <f>IF(AND(M3766&gt;=1,M3766&lt;=4),'adjustment factor'!$D$9,IF(M3766=-9,-999,IF(M3766=98,-999,IF(M3766=99,-999,IF(M3766="",-999,0)))))</f>
        <v>-999</v>
      </c>
      <c r="AK3766" s="82">
        <f>IF(H3766=1, 'adjustment factor'!$D$10, IF(H3766=-9,-999,IF(H3766="",-999,0)))</f>
        <v>-999</v>
      </c>
      <c r="AL3766" s="82">
        <f>IF(G3766=1, 'adjustment factor'!$D$11, IF(G3766=-9,-999,IF(G3766="",-999,0)))</f>
        <v>-999</v>
      </c>
      <c r="AM3766" s="82">
        <f>IF(I3766=1, 'adjustment factor'!$D$12, IF(I3766=-9,-999,IF(I3766="",-999,0)))</f>
        <v>-999</v>
      </c>
      <c r="AN3766" s="82">
        <f>IF(J3766=1, 'adjustment factor'!$D$13, IF(J3766=-9,-999,IF(J3766="",-999,0)))</f>
        <v>-999</v>
      </c>
      <c r="AO3766" s="82" t="str">
        <f t="shared" si="598"/>
        <v>-999</v>
      </c>
      <c r="AP3766" s="82" t="str">
        <f t="shared" si="599"/>
        <v>MISSING</v>
      </c>
    </row>
    <row r="3767" spans="2:42">
      <c r="B3767" s="207"/>
      <c r="C3767" s="35">
        <v>3763</v>
      </c>
      <c r="D3767" s="161"/>
      <c r="E3767" s="161"/>
      <c r="F3767" s="161"/>
      <c r="G3767" s="161"/>
      <c r="H3767" s="161"/>
      <c r="I3767" s="161"/>
      <c r="J3767" s="161"/>
      <c r="K3767" s="161"/>
      <c r="L3767" s="161"/>
      <c r="M3767" s="161"/>
      <c r="N3767" s="171"/>
      <c r="O3767" s="171"/>
      <c r="P3767" s="171"/>
      <c r="Q3767" s="171"/>
      <c r="R3767" s="171"/>
      <c r="S3767" s="171"/>
      <c r="T3767" s="208" t="str">
        <f t="shared" si="590"/>
        <v>MISSING</v>
      </c>
      <c r="U3767" s="208" t="str">
        <f t="shared" si="591"/>
        <v>MISSING</v>
      </c>
      <c r="X3767" s="56">
        <f t="shared" si="592"/>
        <v>-99</v>
      </c>
      <c r="Y3767" s="56">
        <f t="shared" si="593"/>
        <v>-99</v>
      </c>
      <c r="Z3767" s="56">
        <f t="shared" si="594"/>
        <v>-99</v>
      </c>
      <c r="AA3767" s="56">
        <f t="shared" si="595"/>
        <v>-99</v>
      </c>
      <c r="AB3767" s="56">
        <f t="shared" si="596"/>
        <v>-99</v>
      </c>
      <c r="AC3767" s="56">
        <f t="shared" si="597"/>
        <v>-99</v>
      </c>
      <c r="AD3767" s="3"/>
      <c r="AE3767" s="82">
        <f>IF(D3767=1, 'adjustment factor'!$D$4, IF(D3767=-9,-999,IF(D3767="",-999,0)))</f>
        <v>-999</v>
      </c>
      <c r="AF3767" s="82">
        <f>IF(F3767=1, 'adjustment factor'!$D$5, IF(F3767=-9,-999,IF(F3767="",-999,0)))</f>
        <v>-999</v>
      </c>
      <c r="AG3767" s="82">
        <f>IF(E3767=1, 'adjustment factor'!$D$6, IF(E3767=-9,-999,IF(E3767="",-999,0)))</f>
        <v>-999</v>
      </c>
      <c r="AH3767" s="82">
        <f>IF(K3767&gt;=45,'adjustment factor'!$D$7,IF(K3767=-9,-1200,IF(K3767="",-1200,0)))</f>
        <v>-1200</v>
      </c>
      <c r="AI3767" s="82">
        <f>IF(L3767=1, 'adjustment factor'!$D$8, IF(L3767=-9,-999,IF(L3767="",-999,0)))</f>
        <v>-999</v>
      </c>
      <c r="AJ3767" s="82">
        <f>IF(AND(M3767&gt;=1,M3767&lt;=4),'adjustment factor'!$D$9,IF(M3767=-9,-999,IF(M3767=98,-999,IF(M3767=99,-999,IF(M3767="",-999,0)))))</f>
        <v>-999</v>
      </c>
      <c r="AK3767" s="82">
        <f>IF(H3767=1, 'adjustment factor'!$D$10, IF(H3767=-9,-999,IF(H3767="",-999,0)))</f>
        <v>-999</v>
      </c>
      <c r="AL3767" s="82">
        <f>IF(G3767=1, 'adjustment factor'!$D$11, IF(G3767=-9,-999,IF(G3767="",-999,0)))</f>
        <v>-999</v>
      </c>
      <c r="AM3767" s="82">
        <f>IF(I3767=1, 'adjustment factor'!$D$12, IF(I3767=-9,-999,IF(I3767="",-999,0)))</f>
        <v>-999</v>
      </c>
      <c r="AN3767" s="82">
        <f>IF(J3767=1, 'adjustment factor'!$D$13, IF(J3767=-9,-999,IF(J3767="",-999,0)))</f>
        <v>-999</v>
      </c>
      <c r="AO3767" s="82" t="str">
        <f t="shared" si="598"/>
        <v>-999</v>
      </c>
      <c r="AP3767" s="82" t="str">
        <f t="shared" si="599"/>
        <v>MISSING</v>
      </c>
    </row>
    <row r="3768" spans="2:42">
      <c r="B3768" s="207"/>
      <c r="C3768" s="35">
        <v>3764</v>
      </c>
      <c r="D3768" s="161"/>
      <c r="E3768" s="161"/>
      <c r="F3768" s="161"/>
      <c r="G3768" s="161"/>
      <c r="H3768" s="161"/>
      <c r="I3768" s="161"/>
      <c r="J3768" s="161"/>
      <c r="K3768" s="161"/>
      <c r="L3768" s="161"/>
      <c r="M3768" s="161"/>
      <c r="N3768" s="171"/>
      <c r="O3768" s="171"/>
      <c r="P3768" s="171"/>
      <c r="Q3768" s="171"/>
      <c r="R3768" s="171"/>
      <c r="S3768" s="171"/>
      <c r="T3768" s="208" t="str">
        <f t="shared" si="590"/>
        <v>MISSING</v>
      </c>
      <c r="U3768" s="208" t="str">
        <f t="shared" si="591"/>
        <v>MISSING</v>
      </c>
      <c r="X3768" s="56">
        <f t="shared" si="592"/>
        <v>-99</v>
      </c>
      <c r="Y3768" s="56">
        <f t="shared" si="593"/>
        <v>-99</v>
      </c>
      <c r="Z3768" s="56">
        <f t="shared" si="594"/>
        <v>-99</v>
      </c>
      <c r="AA3768" s="56">
        <f t="shared" si="595"/>
        <v>-99</v>
      </c>
      <c r="AB3768" s="56">
        <f t="shared" si="596"/>
        <v>-99</v>
      </c>
      <c r="AC3768" s="56">
        <f t="shared" si="597"/>
        <v>-99</v>
      </c>
      <c r="AD3768" s="3"/>
      <c r="AE3768" s="82">
        <f>IF(D3768=1, 'adjustment factor'!$D$4, IF(D3768=-9,-999,IF(D3768="",-999,0)))</f>
        <v>-999</v>
      </c>
      <c r="AF3768" s="82">
        <f>IF(F3768=1, 'adjustment factor'!$D$5, IF(F3768=-9,-999,IF(F3768="",-999,0)))</f>
        <v>-999</v>
      </c>
      <c r="AG3768" s="82">
        <f>IF(E3768=1, 'adjustment factor'!$D$6, IF(E3768=-9,-999,IF(E3768="",-999,0)))</f>
        <v>-999</v>
      </c>
      <c r="AH3768" s="82">
        <f>IF(K3768&gt;=45,'adjustment factor'!$D$7,IF(K3768=-9,-1200,IF(K3768="",-1200,0)))</f>
        <v>-1200</v>
      </c>
      <c r="AI3768" s="82">
        <f>IF(L3768=1, 'adjustment factor'!$D$8, IF(L3768=-9,-999,IF(L3768="",-999,0)))</f>
        <v>-999</v>
      </c>
      <c r="AJ3768" s="82">
        <f>IF(AND(M3768&gt;=1,M3768&lt;=4),'adjustment factor'!$D$9,IF(M3768=-9,-999,IF(M3768=98,-999,IF(M3768=99,-999,IF(M3768="",-999,0)))))</f>
        <v>-999</v>
      </c>
      <c r="AK3768" s="82">
        <f>IF(H3768=1, 'adjustment factor'!$D$10, IF(H3768=-9,-999,IF(H3768="",-999,0)))</f>
        <v>-999</v>
      </c>
      <c r="AL3768" s="82">
        <f>IF(G3768=1, 'adjustment factor'!$D$11, IF(G3768=-9,-999,IF(G3768="",-999,0)))</f>
        <v>-999</v>
      </c>
      <c r="AM3768" s="82">
        <f>IF(I3768=1, 'adjustment factor'!$D$12, IF(I3768=-9,-999,IF(I3768="",-999,0)))</f>
        <v>-999</v>
      </c>
      <c r="AN3768" s="82">
        <f>IF(J3768=1, 'adjustment factor'!$D$13, IF(J3768=-9,-999,IF(J3768="",-999,0)))</f>
        <v>-999</v>
      </c>
      <c r="AO3768" s="82" t="str">
        <f t="shared" si="598"/>
        <v>-999</v>
      </c>
      <c r="AP3768" s="82" t="str">
        <f t="shared" si="599"/>
        <v>MISSING</v>
      </c>
    </row>
    <row r="3769" spans="2:42">
      <c r="B3769" s="207"/>
      <c r="C3769" s="35">
        <v>3765</v>
      </c>
      <c r="D3769" s="161"/>
      <c r="E3769" s="161"/>
      <c r="F3769" s="161"/>
      <c r="G3769" s="161"/>
      <c r="H3769" s="161"/>
      <c r="I3769" s="161"/>
      <c r="J3769" s="161"/>
      <c r="K3769" s="161"/>
      <c r="L3769" s="161"/>
      <c r="M3769" s="161"/>
      <c r="N3769" s="171"/>
      <c r="O3769" s="171"/>
      <c r="P3769" s="171"/>
      <c r="Q3769" s="171"/>
      <c r="R3769" s="171"/>
      <c r="S3769" s="171"/>
      <c r="T3769" s="208" t="str">
        <f t="shared" si="590"/>
        <v>MISSING</v>
      </c>
      <c r="U3769" s="208" t="str">
        <f t="shared" si="591"/>
        <v>MISSING</v>
      </c>
      <c r="X3769" s="56">
        <f t="shared" si="592"/>
        <v>-99</v>
      </c>
      <c r="Y3769" s="56">
        <f t="shared" si="593"/>
        <v>-99</v>
      </c>
      <c r="Z3769" s="56">
        <f t="shared" si="594"/>
        <v>-99</v>
      </c>
      <c r="AA3769" s="56">
        <f t="shared" si="595"/>
        <v>-99</v>
      </c>
      <c r="AB3769" s="56">
        <f t="shared" si="596"/>
        <v>-99</v>
      </c>
      <c r="AC3769" s="56">
        <f t="shared" si="597"/>
        <v>-99</v>
      </c>
      <c r="AD3769" s="3"/>
      <c r="AE3769" s="82">
        <f>IF(D3769=1, 'adjustment factor'!$D$4, IF(D3769=-9,-999,IF(D3769="",-999,0)))</f>
        <v>-999</v>
      </c>
      <c r="AF3769" s="82">
        <f>IF(F3769=1, 'adjustment factor'!$D$5, IF(F3769=-9,-999,IF(F3769="",-999,0)))</f>
        <v>-999</v>
      </c>
      <c r="AG3769" s="82">
        <f>IF(E3769=1, 'adjustment factor'!$D$6, IF(E3769=-9,-999,IF(E3769="",-999,0)))</f>
        <v>-999</v>
      </c>
      <c r="AH3769" s="82">
        <f>IF(K3769&gt;=45,'adjustment factor'!$D$7,IF(K3769=-9,-1200,IF(K3769="",-1200,0)))</f>
        <v>-1200</v>
      </c>
      <c r="AI3769" s="82">
        <f>IF(L3769=1, 'adjustment factor'!$D$8, IF(L3769=-9,-999,IF(L3769="",-999,0)))</f>
        <v>-999</v>
      </c>
      <c r="AJ3769" s="82">
        <f>IF(AND(M3769&gt;=1,M3769&lt;=4),'adjustment factor'!$D$9,IF(M3769=-9,-999,IF(M3769=98,-999,IF(M3769=99,-999,IF(M3769="",-999,0)))))</f>
        <v>-999</v>
      </c>
      <c r="AK3769" s="82">
        <f>IF(H3769=1, 'adjustment factor'!$D$10, IF(H3769=-9,-999,IF(H3769="",-999,0)))</f>
        <v>-999</v>
      </c>
      <c r="AL3769" s="82">
        <f>IF(G3769=1, 'adjustment factor'!$D$11, IF(G3769=-9,-999,IF(G3769="",-999,0)))</f>
        <v>-999</v>
      </c>
      <c r="AM3769" s="82">
        <f>IF(I3769=1, 'adjustment factor'!$D$12, IF(I3769=-9,-999,IF(I3769="",-999,0)))</f>
        <v>-999</v>
      </c>
      <c r="AN3769" s="82">
        <f>IF(J3769=1, 'adjustment factor'!$D$13, IF(J3769=-9,-999,IF(J3769="",-999,0)))</f>
        <v>-999</v>
      </c>
      <c r="AO3769" s="82" t="str">
        <f t="shared" si="598"/>
        <v>-999</v>
      </c>
      <c r="AP3769" s="82" t="str">
        <f t="shared" si="599"/>
        <v>MISSING</v>
      </c>
    </row>
    <row r="3770" spans="2:42">
      <c r="B3770" s="207"/>
      <c r="C3770" s="35">
        <v>3766</v>
      </c>
      <c r="D3770" s="161"/>
      <c r="E3770" s="161"/>
      <c r="F3770" s="161"/>
      <c r="G3770" s="161"/>
      <c r="H3770" s="161"/>
      <c r="I3770" s="161"/>
      <c r="J3770" s="161"/>
      <c r="K3770" s="161"/>
      <c r="L3770" s="161"/>
      <c r="M3770" s="161"/>
      <c r="N3770" s="171"/>
      <c r="O3770" s="171"/>
      <c r="P3770" s="171"/>
      <c r="Q3770" s="171"/>
      <c r="R3770" s="171"/>
      <c r="S3770" s="171"/>
      <c r="T3770" s="208" t="str">
        <f t="shared" si="590"/>
        <v>MISSING</v>
      </c>
      <c r="U3770" s="208" t="str">
        <f t="shared" si="591"/>
        <v>MISSING</v>
      </c>
      <c r="X3770" s="56">
        <f t="shared" si="592"/>
        <v>-99</v>
      </c>
      <c r="Y3770" s="56">
        <f t="shared" si="593"/>
        <v>-99</v>
      </c>
      <c r="Z3770" s="56">
        <f t="shared" si="594"/>
        <v>-99</v>
      </c>
      <c r="AA3770" s="56">
        <f t="shared" si="595"/>
        <v>-99</v>
      </c>
      <c r="AB3770" s="56">
        <f t="shared" si="596"/>
        <v>-99</v>
      </c>
      <c r="AC3770" s="56">
        <f t="shared" si="597"/>
        <v>-99</v>
      </c>
      <c r="AD3770" s="3"/>
      <c r="AE3770" s="82">
        <f>IF(D3770=1, 'adjustment factor'!$D$4, IF(D3770=-9,-999,IF(D3770="",-999,0)))</f>
        <v>-999</v>
      </c>
      <c r="AF3770" s="82">
        <f>IF(F3770=1, 'adjustment factor'!$D$5, IF(F3770=-9,-999,IF(F3770="",-999,0)))</f>
        <v>-999</v>
      </c>
      <c r="AG3770" s="82">
        <f>IF(E3770=1, 'adjustment factor'!$D$6, IF(E3770=-9,-999,IF(E3770="",-999,0)))</f>
        <v>-999</v>
      </c>
      <c r="AH3770" s="82">
        <f>IF(K3770&gt;=45,'adjustment factor'!$D$7,IF(K3770=-9,-1200,IF(K3770="",-1200,0)))</f>
        <v>-1200</v>
      </c>
      <c r="AI3770" s="82">
        <f>IF(L3770=1, 'adjustment factor'!$D$8, IF(L3770=-9,-999,IF(L3770="",-999,0)))</f>
        <v>-999</v>
      </c>
      <c r="AJ3770" s="82">
        <f>IF(AND(M3770&gt;=1,M3770&lt;=4),'adjustment factor'!$D$9,IF(M3770=-9,-999,IF(M3770=98,-999,IF(M3770=99,-999,IF(M3770="",-999,0)))))</f>
        <v>-999</v>
      </c>
      <c r="AK3770" s="82">
        <f>IF(H3770=1, 'adjustment factor'!$D$10, IF(H3770=-9,-999,IF(H3770="",-999,0)))</f>
        <v>-999</v>
      </c>
      <c r="AL3770" s="82">
        <f>IF(G3770=1, 'adjustment factor'!$D$11, IF(G3770=-9,-999,IF(G3770="",-999,0)))</f>
        <v>-999</v>
      </c>
      <c r="AM3770" s="82">
        <f>IF(I3770=1, 'adjustment factor'!$D$12, IF(I3770=-9,-999,IF(I3770="",-999,0)))</f>
        <v>-999</v>
      </c>
      <c r="AN3770" s="82">
        <f>IF(J3770=1, 'adjustment factor'!$D$13, IF(J3770=-9,-999,IF(J3770="",-999,0)))</f>
        <v>-999</v>
      </c>
      <c r="AO3770" s="82" t="str">
        <f t="shared" si="598"/>
        <v>-999</v>
      </c>
      <c r="AP3770" s="82" t="str">
        <f t="shared" si="599"/>
        <v>MISSING</v>
      </c>
    </row>
    <row r="3771" spans="2:42">
      <c r="B3771" s="207"/>
      <c r="C3771" s="35">
        <v>3767</v>
      </c>
      <c r="D3771" s="161"/>
      <c r="E3771" s="161"/>
      <c r="F3771" s="161"/>
      <c r="G3771" s="161"/>
      <c r="H3771" s="161"/>
      <c r="I3771" s="161"/>
      <c r="J3771" s="161"/>
      <c r="K3771" s="161"/>
      <c r="L3771" s="161"/>
      <c r="M3771" s="161"/>
      <c r="N3771" s="171"/>
      <c r="O3771" s="171"/>
      <c r="P3771" s="171"/>
      <c r="Q3771" s="171"/>
      <c r="R3771" s="171"/>
      <c r="S3771" s="171"/>
      <c r="T3771" s="208" t="str">
        <f t="shared" si="590"/>
        <v>MISSING</v>
      </c>
      <c r="U3771" s="208" t="str">
        <f t="shared" si="591"/>
        <v>MISSING</v>
      </c>
      <c r="X3771" s="56">
        <f t="shared" si="592"/>
        <v>-99</v>
      </c>
      <c r="Y3771" s="56">
        <f t="shared" si="593"/>
        <v>-99</v>
      </c>
      <c r="Z3771" s="56">
        <f t="shared" si="594"/>
        <v>-99</v>
      </c>
      <c r="AA3771" s="56">
        <f t="shared" si="595"/>
        <v>-99</v>
      </c>
      <c r="AB3771" s="56">
        <f t="shared" si="596"/>
        <v>-99</v>
      </c>
      <c r="AC3771" s="56">
        <f t="shared" si="597"/>
        <v>-99</v>
      </c>
      <c r="AD3771" s="3"/>
      <c r="AE3771" s="82">
        <f>IF(D3771=1, 'adjustment factor'!$D$4, IF(D3771=-9,-999,IF(D3771="",-999,0)))</f>
        <v>-999</v>
      </c>
      <c r="AF3771" s="82">
        <f>IF(F3771=1, 'adjustment factor'!$D$5, IF(F3771=-9,-999,IF(F3771="",-999,0)))</f>
        <v>-999</v>
      </c>
      <c r="AG3771" s="82">
        <f>IF(E3771=1, 'adjustment factor'!$D$6, IF(E3771=-9,-999,IF(E3771="",-999,0)))</f>
        <v>-999</v>
      </c>
      <c r="AH3771" s="82">
        <f>IF(K3771&gt;=45,'adjustment factor'!$D$7,IF(K3771=-9,-1200,IF(K3771="",-1200,0)))</f>
        <v>-1200</v>
      </c>
      <c r="AI3771" s="82">
        <f>IF(L3771=1, 'adjustment factor'!$D$8, IF(L3771=-9,-999,IF(L3771="",-999,0)))</f>
        <v>-999</v>
      </c>
      <c r="AJ3771" s="82">
        <f>IF(AND(M3771&gt;=1,M3771&lt;=4),'adjustment factor'!$D$9,IF(M3771=-9,-999,IF(M3771=98,-999,IF(M3771=99,-999,IF(M3771="",-999,0)))))</f>
        <v>-999</v>
      </c>
      <c r="AK3771" s="82">
        <f>IF(H3771=1, 'adjustment factor'!$D$10, IF(H3771=-9,-999,IF(H3771="",-999,0)))</f>
        <v>-999</v>
      </c>
      <c r="AL3771" s="82">
        <f>IF(G3771=1, 'adjustment factor'!$D$11, IF(G3771=-9,-999,IF(G3771="",-999,0)))</f>
        <v>-999</v>
      </c>
      <c r="AM3771" s="82">
        <f>IF(I3771=1, 'adjustment factor'!$D$12, IF(I3771=-9,-999,IF(I3771="",-999,0)))</f>
        <v>-999</v>
      </c>
      <c r="AN3771" s="82">
        <f>IF(J3771=1, 'adjustment factor'!$D$13, IF(J3771=-9,-999,IF(J3771="",-999,0)))</f>
        <v>-999</v>
      </c>
      <c r="AO3771" s="82" t="str">
        <f t="shared" si="598"/>
        <v>-999</v>
      </c>
      <c r="AP3771" s="82" t="str">
        <f t="shared" si="599"/>
        <v>MISSING</v>
      </c>
    </row>
    <row r="3772" spans="2:42">
      <c r="B3772" s="207"/>
      <c r="C3772" s="35">
        <v>3768</v>
      </c>
      <c r="D3772" s="161"/>
      <c r="E3772" s="161"/>
      <c r="F3772" s="161"/>
      <c r="G3772" s="161"/>
      <c r="H3772" s="161"/>
      <c r="I3772" s="161"/>
      <c r="J3772" s="161"/>
      <c r="K3772" s="161"/>
      <c r="L3772" s="161"/>
      <c r="M3772" s="161"/>
      <c r="N3772" s="171"/>
      <c r="O3772" s="171"/>
      <c r="P3772" s="171"/>
      <c r="Q3772" s="171"/>
      <c r="R3772" s="171"/>
      <c r="S3772" s="171"/>
      <c r="T3772" s="208" t="str">
        <f t="shared" si="590"/>
        <v>MISSING</v>
      </c>
      <c r="U3772" s="208" t="str">
        <f t="shared" si="591"/>
        <v>MISSING</v>
      </c>
      <c r="X3772" s="56">
        <f t="shared" si="592"/>
        <v>-99</v>
      </c>
      <c r="Y3772" s="56">
        <f t="shared" si="593"/>
        <v>-99</v>
      </c>
      <c r="Z3772" s="56">
        <f t="shared" si="594"/>
        <v>-99</v>
      </c>
      <c r="AA3772" s="56">
        <f t="shared" si="595"/>
        <v>-99</v>
      </c>
      <c r="AB3772" s="56">
        <f t="shared" si="596"/>
        <v>-99</v>
      </c>
      <c r="AC3772" s="56">
        <f t="shared" si="597"/>
        <v>-99</v>
      </c>
      <c r="AD3772" s="3"/>
      <c r="AE3772" s="82">
        <f>IF(D3772=1, 'adjustment factor'!$D$4, IF(D3772=-9,-999,IF(D3772="",-999,0)))</f>
        <v>-999</v>
      </c>
      <c r="AF3772" s="82">
        <f>IF(F3772=1, 'adjustment factor'!$D$5, IF(F3772=-9,-999,IF(F3772="",-999,0)))</f>
        <v>-999</v>
      </c>
      <c r="AG3772" s="82">
        <f>IF(E3772=1, 'adjustment factor'!$D$6, IF(E3772=-9,-999,IF(E3772="",-999,0)))</f>
        <v>-999</v>
      </c>
      <c r="AH3772" s="82">
        <f>IF(K3772&gt;=45,'adjustment factor'!$D$7,IF(K3772=-9,-1200,IF(K3772="",-1200,0)))</f>
        <v>-1200</v>
      </c>
      <c r="AI3772" s="82">
        <f>IF(L3772=1, 'adjustment factor'!$D$8, IF(L3772=-9,-999,IF(L3772="",-999,0)))</f>
        <v>-999</v>
      </c>
      <c r="AJ3772" s="82">
        <f>IF(AND(M3772&gt;=1,M3772&lt;=4),'adjustment factor'!$D$9,IF(M3772=-9,-999,IF(M3772=98,-999,IF(M3772=99,-999,IF(M3772="",-999,0)))))</f>
        <v>-999</v>
      </c>
      <c r="AK3772" s="82">
        <f>IF(H3772=1, 'adjustment factor'!$D$10, IF(H3772=-9,-999,IF(H3772="",-999,0)))</f>
        <v>-999</v>
      </c>
      <c r="AL3772" s="82">
        <f>IF(G3772=1, 'adjustment factor'!$D$11, IF(G3772=-9,-999,IF(G3772="",-999,0)))</f>
        <v>-999</v>
      </c>
      <c r="AM3772" s="82">
        <f>IF(I3772=1, 'adjustment factor'!$D$12, IF(I3772=-9,-999,IF(I3772="",-999,0)))</f>
        <v>-999</v>
      </c>
      <c r="AN3772" s="82">
        <f>IF(J3772=1, 'adjustment factor'!$D$13, IF(J3772=-9,-999,IF(J3772="",-999,0)))</f>
        <v>-999</v>
      </c>
      <c r="AO3772" s="82" t="str">
        <f t="shared" si="598"/>
        <v>-999</v>
      </c>
      <c r="AP3772" s="82" t="str">
        <f t="shared" si="599"/>
        <v>MISSING</v>
      </c>
    </row>
    <row r="3773" spans="2:42">
      <c r="B3773" s="207"/>
      <c r="C3773" s="35">
        <v>3769</v>
      </c>
      <c r="D3773" s="161"/>
      <c r="E3773" s="161"/>
      <c r="F3773" s="161"/>
      <c r="G3773" s="161"/>
      <c r="H3773" s="161"/>
      <c r="I3773" s="161"/>
      <c r="J3773" s="161"/>
      <c r="K3773" s="161"/>
      <c r="L3773" s="161"/>
      <c r="M3773" s="161"/>
      <c r="N3773" s="171"/>
      <c r="O3773" s="171"/>
      <c r="P3773" s="171"/>
      <c r="Q3773" s="171"/>
      <c r="R3773" s="171"/>
      <c r="S3773" s="171"/>
      <c r="T3773" s="208" t="str">
        <f t="shared" si="590"/>
        <v>MISSING</v>
      </c>
      <c r="U3773" s="208" t="str">
        <f t="shared" si="591"/>
        <v>MISSING</v>
      </c>
      <c r="X3773" s="56">
        <f t="shared" si="592"/>
        <v>-99</v>
      </c>
      <c r="Y3773" s="56">
        <f t="shared" si="593"/>
        <v>-99</v>
      </c>
      <c r="Z3773" s="56">
        <f t="shared" si="594"/>
        <v>-99</v>
      </c>
      <c r="AA3773" s="56">
        <f t="shared" si="595"/>
        <v>-99</v>
      </c>
      <c r="AB3773" s="56">
        <f t="shared" si="596"/>
        <v>-99</v>
      </c>
      <c r="AC3773" s="56">
        <f t="shared" si="597"/>
        <v>-99</v>
      </c>
      <c r="AD3773" s="3"/>
      <c r="AE3773" s="82">
        <f>IF(D3773=1, 'adjustment factor'!$D$4, IF(D3773=-9,-999,IF(D3773="",-999,0)))</f>
        <v>-999</v>
      </c>
      <c r="AF3773" s="82">
        <f>IF(F3773=1, 'adjustment factor'!$D$5, IF(F3773=-9,-999,IF(F3773="",-999,0)))</f>
        <v>-999</v>
      </c>
      <c r="AG3773" s="82">
        <f>IF(E3773=1, 'adjustment factor'!$D$6, IF(E3773=-9,-999,IF(E3773="",-999,0)))</f>
        <v>-999</v>
      </c>
      <c r="AH3773" s="82">
        <f>IF(K3773&gt;=45,'adjustment factor'!$D$7,IF(K3773=-9,-1200,IF(K3773="",-1200,0)))</f>
        <v>-1200</v>
      </c>
      <c r="AI3773" s="82">
        <f>IF(L3773=1, 'adjustment factor'!$D$8, IF(L3773=-9,-999,IF(L3773="",-999,0)))</f>
        <v>-999</v>
      </c>
      <c r="AJ3773" s="82">
        <f>IF(AND(M3773&gt;=1,M3773&lt;=4),'adjustment factor'!$D$9,IF(M3773=-9,-999,IF(M3773=98,-999,IF(M3773=99,-999,IF(M3773="",-999,0)))))</f>
        <v>-999</v>
      </c>
      <c r="AK3773" s="82">
        <f>IF(H3773=1, 'adjustment factor'!$D$10, IF(H3773=-9,-999,IF(H3773="",-999,0)))</f>
        <v>-999</v>
      </c>
      <c r="AL3773" s="82">
        <f>IF(G3773=1, 'adjustment factor'!$D$11, IF(G3773=-9,-999,IF(G3773="",-999,0)))</f>
        <v>-999</v>
      </c>
      <c r="AM3773" s="82">
        <f>IF(I3773=1, 'adjustment factor'!$D$12, IF(I3773=-9,-999,IF(I3773="",-999,0)))</f>
        <v>-999</v>
      </c>
      <c r="AN3773" s="82">
        <f>IF(J3773=1, 'adjustment factor'!$D$13, IF(J3773=-9,-999,IF(J3773="",-999,0)))</f>
        <v>-999</v>
      </c>
      <c r="AO3773" s="82" t="str">
        <f t="shared" si="598"/>
        <v>-999</v>
      </c>
      <c r="AP3773" s="82" t="str">
        <f t="shared" si="599"/>
        <v>MISSING</v>
      </c>
    </row>
    <row r="3774" spans="2:42">
      <c r="B3774" s="207"/>
      <c r="C3774" s="35">
        <v>3770</v>
      </c>
      <c r="D3774" s="161"/>
      <c r="E3774" s="161"/>
      <c r="F3774" s="161"/>
      <c r="G3774" s="161"/>
      <c r="H3774" s="161"/>
      <c r="I3774" s="161"/>
      <c r="J3774" s="161"/>
      <c r="K3774" s="161"/>
      <c r="L3774" s="161"/>
      <c r="M3774" s="161"/>
      <c r="N3774" s="171"/>
      <c r="O3774" s="171"/>
      <c r="P3774" s="171"/>
      <c r="Q3774" s="171"/>
      <c r="R3774" s="171"/>
      <c r="S3774" s="171"/>
      <c r="T3774" s="208" t="str">
        <f t="shared" si="590"/>
        <v>MISSING</v>
      </c>
      <c r="U3774" s="208" t="str">
        <f t="shared" si="591"/>
        <v>MISSING</v>
      </c>
      <c r="X3774" s="56">
        <f t="shared" si="592"/>
        <v>-99</v>
      </c>
      <c r="Y3774" s="56">
        <f t="shared" si="593"/>
        <v>-99</v>
      </c>
      <c r="Z3774" s="56">
        <f t="shared" si="594"/>
        <v>-99</v>
      </c>
      <c r="AA3774" s="56">
        <f t="shared" si="595"/>
        <v>-99</v>
      </c>
      <c r="AB3774" s="56">
        <f t="shared" si="596"/>
        <v>-99</v>
      </c>
      <c r="AC3774" s="56">
        <f t="shared" si="597"/>
        <v>-99</v>
      </c>
      <c r="AD3774" s="3"/>
      <c r="AE3774" s="82">
        <f>IF(D3774=1, 'adjustment factor'!$D$4, IF(D3774=-9,-999,IF(D3774="",-999,0)))</f>
        <v>-999</v>
      </c>
      <c r="AF3774" s="82">
        <f>IF(F3774=1, 'adjustment factor'!$D$5, IF(F3774=-9,-999,IF(F3774="",-999,0)))</f>
        <v>-999</v>
      </c>
      <c r="AG3774" s="82">
        <f>IF(E3774=1, 'adjustment factor'!$D$6, IF(E3774=-9,-999,IF(E3774="",-999,0)))</f>
        <v>-999</v>
      </c>
      <c r="AH3774" s="82">
        <f>IF(K3774&gt;=45,'adjustment factor'!$D$7,IF(K3774=-9,-1200,IF(K3774="",-1200,0)))</f>
        <v>-1200</v>
      </c>
      <c r="AI3774" s="82">
        <f>IF(L3774=1, 'adjustment factor'!$D$8, IF(L3774=-9,-999,IF(L3774="",-999,0)))</f>
        <v>-999</v>
      </c>
      <c r="AJ3774" s="82">
        <f>IF(AND(M3774&gt;=1,M3774&lt;=4),'adjustment factor'!$D$9,IF(M3774=-9,-999,IF(M3774=98,-999,IF(M3774=99,-999,IF(M3774="",-999,0)))))</f>
        <v>-999</v>
      </c>
      <c r="AK3774" s="82">
        <f>IF(H3774=1, 'adjustment factor'!$D$10, IF(H3774=-9,-999,IF(H3774="",-999,0)))</f>
        <v>-999</v>
      </c>
      <c r="AL3774" s="82">
        <f>IF(G3774=1, 'adjustment factor'!$D$11, IF(G3774=-9,-999,IF(G3774="",-999,0)))</f>
        <v>-999</v>
      </c>
      <c r="AM3774" s="82">
        <f>IF(I3774=1, 'adjustment factor'!$D$12, IF(I3774=-9,-999,IF(I3774="",-999,0)))</f>
        <v>-999</v>
      </c>
      <c r="AN3774" s="82">
        <f>IF(J3774=1, 'adjustment factor'!$D$13, IF(J3774=-9,-999,IF(J3774="",-999,0)))</f>
        <v>-999</v>
      </c>
      <c r="AO3774" s="82" t="str">
        <f t="shared" si="598"/>
        <v>-999</v>
      </c>
      <c r="AP3774" s="82" t="str">
        <f t="shared" si="599"/>
        <v>MISSING</v>
      </c>
    </row>
    <row r="3775" spans="2:42">
      <c r="B3775" s="207"/>
      <c r="C3775" s="35">
        <v>3771</v>
      </c>
      <c r="D3775" s="161"/>
      <c r="E3775" s="161"/>
      <c r="F3775" s="161"/>
      <c r="G3775" s="161"/>
      <c r="H3775" s="161"/>
      <c r="I3775" s="161"/>
      <c r="J3775" s="161"/>
      <c r="K3775" s="161"/>
      <c r="L3775" s="161"/>
      <c r="M3775" s="161"/>
      <c r="N3775" s="171"/>
      <c r="O3775" s="171"/>
      <c r="P3775" s="171"/>
      <c r="Q3775" s="171"/>
      <c r="R3775" s="171"/>
      <c r="S3775" s="171"/>
      <c r="T3775" s="208" t="str">
        <f t="shared" si="590"/>
        <v>MISSING</v>
      </c>
      <c r="U3775" s="208" t="str">
        <f t="shared" si="591"/>
        <v>MISSING</v>
      </c>
      <c r="X3775" s="56">
        <f t="shared" si="592"/>
        <v>-99</v>
      </c>
      <c r="Y3775" s="56">
        <f t="shared" si="593"/>
        <v>-99</v>
      </c>
      <c r="Z3775" s="56">
        <f t="shared" si="594"/>
        <v>-99</v>
      </c>
      <c r="AA3775" s="56">
        <f t="shared" si="595"/>
        <v>-99</v>
      </c>
      <c r="AB3775" s="56">
        <f t="shared" si="596"/>
        <v>-99</v>
      </c>
      <c r="AC3775" s="56">
        <f t="shared" si="597"/>
        <v>-99</v>
      </c>
      <c r="AD3775" s="3"/>
      <c r="AE3775" s="82">
        <f>IF(D3775=1, 'adjustment factor'!$D$4, IF(D3775=-9,-999,IF(D3775="",-999,0)))</f>
        <v>-999</v>
      </c>
      <c r="AF3775" s="82">
        <f>IF(F3775=1, 'adjustment factor'!$D$5, IF(F3775=-9,-999,IF(F3775="",-999,0)))</f>
        <v>-999</v>
      </c>
      <c r="AG3775" s="82">
        <f>IF(E3775=1, 'adjustment factor'!$D$6, IF(E3775=-9,-999,IF(E3775="",-999,0)))</f>
        <v>-999</v>
      </c>
      <c r="AH3775" s="82">
        <f>IF(K3775&gt;=45,'adjustment factor'!$D$7,IF(K3775=-9,-1200,IF(K3775="",-1200,0)))</f>
        <v>-1200</v>
      </c>
      <c r="AI3775" s="82">
        <f>IF(L3775=1, 'adjustment factor'!$D$8, IF(L3775=-9,-999,IF(L3775="",-999,0)))</f>
        <v>-999</v>
      </c>
      <c r="AJ3775" s="82">
        <f>IF(AND(M3775&gt;=1,M3775&lt;=4),'adjustment factor'!$D$9,IF(M3775=-9,-999,IF(M3775=98,-999,IF(M3775=99,-999,IF(M3775="",-999,0)))))</f>
        <v>-999</v>
      </c>
      <c r="AK3775" s="82">
        <f>IF(H3775=1, 'adjustment factor'!$D$10, IF(H3775=-9,-999,IF(H3775="",-999,0)))</f>
        <v>-999</v>
      </c>
      <c r="AL3775" s="82">
        <f>IF(G3775=1, 'adjustment factor'!$D$11, IF(G3775=-9,-999,IF(G3775="",-999,0)))</f>
        <v>-999</v>
      </c>
      <c r="AM3775" s="82">
        <f>IF(I3775=1, 'adjustment factor'!$D$12, IF(I3775=-9,-999,IF(I3775="",-999,0)))</f>
        <v>-999</v>
      </c>
      <c r="AN3775" s="82">
        <f>IF(J3775=1, 'adjustment factor'!$D$13, IF(J3775=-9,-999,IF(J3775="",-999,0)))</f>
        <v>-999</v>
      </c>
      <c r="AO3775" s="82" t="str">
        <f t="shared" si="598"/>
        <v>-999</v>
      </c>
      <c r="AP3775" s="82" t="str">
        <f t="shared" si="599"/>
        <v>MISSING</v>
      </c>
    </row>
    <row r="3776" spans="2:42">
      <c r="B3776" s="207"/>
      <c r="C3776" s="35">
        <v>3772</v>
      </c>
      <c r="D3776" s="161"/>
      <c r="E3776" s="161"/>
      <c r="F3776" s="161"/>
      <c r="G3776" s="161"/>
      <c r="H3776" s="161"/>
      <c r="I3776" s="161"/>
      <c r="J3776" s="161"/>
      <c r="K3776" s="161"/>
      <c r="L3776" s="161"/>
      <c r="M3776" s="161"/>
      <c r="N3776" s="171"/>
      <c r="O3776" s="171"/>
      <c r="P3776" s="171"/>
      <c r="Q3776" s="171"/>
      <c r="R3776" s="171"/>
      <c r="S3776" s="171"/>
      <c r="T3776" s="208" t="str">
        <f t="shared" si="590"/>
        <v>MISSING</v>
      </c>
      <c r="U3776" s="208" t="str">
        <f t="shared" si="591"/>
        <v>MISSING</v>
      </c>
      <c r="X3776" s="56">
        <f t="shared" si="592"/>
        <v>-99</v>
      </c>
      <c r="Y3776" s="56">
        <f t="shared" si="593"/>
        <v>-99</v>
      </c>
      <c r="Z3776" s="56">
        <f t="shared" si="594"/>
        <v>-99</v>
      </c>
      <c r="AA3776" s="56">
        <f t="shared" si="595"/>
        <v>-99</v>
      </c>
      <c r="AB3776" s="56">
        <f t="shared" si="596"/>
        <v>-99</v>
      </c>
      <c r="AC3776" s="56">
        <f t="shared" si="597"/>
        <v>-99</v>
      </c>
      <c r="AD3776" s="3"/>
      <c r="AE3776" s="82">
        <f>IF(D3776=1, 'adjustment factor'!$D$4, IF(D3776=-9,-999,IF(D3776="",-999,0)))</f>
        <v>-999</v>
      </c>
      <c r="AF3776" s="82">
        <f>IF(F3776=1, 'adjustment factor'!$D$5, IF(F3776=-9,-999,IF(F3776="",-999,0)))</f>
        <v>-999</v>
      </c>
      <c r="AG3776" s="82">
        <f>IF(E3776=1, 'adjustment factor'!$D$6, IF(E3776=-9,-999,IF(E3776="",-999,0)))</f>
        <v>-999</v>
      </c>
      <c r="AH3776" s="82">
        <f>IF(K3776&gt;=45,'adjustment factor'!$D$7,IF(K3776=-9,-1200,IF(K3776="",-1200,0)))</f>
        <v>-1200</v>
      </c>
      <c r="AI3776" s="82">
        <f>IF(L3776=1, 'adjustment factor'!$D$8, IF(L3776=-9,-999,IF(L3776="",-999,0)))</f>
        <v>-999</v>
      </c>
      <c r="AJ3776" s="82">
        <f>IF(AND(M3776&gt;=1,M3776&lt;=4),'adjustment factor'!$D$9,IF(M3776=-9,-999,IF(M3776=98,-999,IF(M3776=99,-999,IF(M3776="",-999,0)))))</f>
        <v>-999</v>
      </c>
      <c r="AK3776" s="82">
        <f>IF(H3776=1, 'adjustment factor'!$D$10, IF(H3776=-9,-999,IF(H3776="",-999,0)))</f>
        <v>-999</v>
      </c>
      <c r="AL3776" s="82">
        <f>IF(G3776=1, 'adjustment factor'!$D$11, IF(G3776=-9,-999,IF(G3776="",-999,0)))</f>
        <v>-999</v>
      </c>
      <c r="AM3776" s="82">
        <f>IF(I3776=1, 'adjustment factor'!$D$12, IF(I3776=-9,-999,IF(I3776="",-999,0)))</f>
        <v>-999</v>
      </c>
      <c r="AN3776" s="82">
        <f>IF(J3776=1, 'adjustment factor'!$D$13, IF(J3776=-9,-999,IF(J3776="",-999,0)))</f>
        <v>-999</v>
      </c>
      <c r="AO3776" s="82" t="str">
        <f t="shared" si="598"/>
        <v>-999</v>
      </c>
      <c r="AP3776" s="82" t="str">
        <f t="shared" si="599"/>
        <v>MISSING</v>
      </c>
    </row>
    <row r="3777" spans="2:42">
      <c r="B3777" s="207"/>
      <c r="C3777" s="35">
        <v>3773</v>
      </c>
      <c r="D3777" s="161"/>
      <c r="E3777" s="161"/>
      <c r="F3777" s="161"/>
      <c r="G3777" s="161"/>
      <c r="H3777" s="161"/>
      <c r="I3777" s="161"/>
      <c r="J3777" s="161"/>
      <c r="K3777" s="161"/>
      <c r="L3777" s="161"/>
      <c r="M3777" s="161"/>
      <c r="N3777" s="171"/>
      <c r="O3777" s="171"/>
      <c r="P3777" s="171"/>
      <c r="Q3777" s="171"/>
      <c r="R3777" s="171"/>
      <c r="S3777" s="171"/>
      <c r="T3777" s="208" t="str">
        <f t="shared" si="590"/>
        <v>MISSING</v>
      </c>
      <c r="U3777" s="208" t="str">
        <f t="shared" si="591"/>
        <v>MISSING</v>
      </c>
      <c r="X3777" s="56">
        <f t="shared" si="592"/>
        <v>-99</v>
      </c>
      <c r="Y3777" s="56">
        <f t="shared" si="593"/>
        <v>-99</v>
      </c>
      <c r="Z3777" s="56">
        <f t="shared" si="594"/>
        <v>-99</v>
      </c>
      <c r="AA3777" s="56">
        <f t="shared" si="595"/>
        <v>-99</v>
      </c>
      <c r="AB3777" s="56">
        <f t="shared" si="596"/>
        <v>-99</v>
      </c>
      <c r="AC3777" s="56">
        <f t="shared" si="597"/>
        <v>-99</v>
      </c>
      <c r="AD3777" s="3"/>
      <c r="AE3777" s="82">
        <f>IF(D3777=1, 'adjustment factor'!$D$4, IF(D3777=-9,-999,IF(D3777="",-999,0)))</f>
        <v>-999</v>
      </c>
      <c r="AF3777" s="82">
        <f>IF(F3777=1, 'adjustment factor'!$D$5, IF(F3777=-9,-999,IF(F3777="",-999,0)))</f>
        <v>-999</v>
      </c>
      <c r="AG3777" s="82">
        <f>IF(E3777=1, 'adjustment factor'!$D$6, IF(E3777=-9,-999,IF(E3777="",-999,0)))</f>
        <v>-999</v>
      </c>
      <c r="AH3777" s="82">
        <f>IF(K3777&gt;=45,'adjustment factor'!$D$7,IF(K3777=-9,-1200,IF(K3777="",-1200,0)))</f>
        <v>-1200</v>
      </c>
      <c r="AI3777" s="82">
        <f>IF(L3777=1, 'adjustment factor'!$D$8, IF(L3777=-9,-999,IF(L3777="",-999,0)))</f>
        <v>-999</v>
      </c>
      <c r="AJ3777" s="82">
        <f>IF(AND(M3777&gt;=1,M3777&lt;=4),'adjustment factor'!$D$9,IF(M3777=-9,-999,IF(M3777=98,-999,IF(M3777=99,-999,IF(M3777="",-999,0)))))</f>
        <v>-999</v>
      </c>
      <c r="AK3777" s="82">
        <f>IF(H3777=1, 'adjustment factor'!$D$10, IF(H3777=-9,-999,IF(H3777="",-999,0)))</f>
        <v>-999</v>
      </c>
      <c r="AL3777" s="82">
        <f>IF(G3777=1, 'adjustment factor'!$D$11, IF(G3777=-9,-999,IF(G3777="",-999,0)))</f>
        <v>-999</v>
      </c>
      <c r="AM3777" s="82">
        <f>IF(I3777=1, 'adjustment factor'!$D$12, IF(I3777=-9,-999,IF(I3777="",-999,0)))</f>
        <v>-999</v>
      </c>
      <c r="AN3777" s="82">
        <f>IF(J3777=1, 'adjustment factor'!$D$13, IF(J3777=-9,-999,IF(J3777="",-999,0)))</f>
        <v>-999</v>
      </c>
      <c r="AO3777" s="82" t="str">
        <f t="shared" si="598"/>
        <v>-999</v>
      </c>
      <c r="AP3777" s="82" t="str">
        <f t="shared" si="599"/>
        <v>MISSING</v>
      </c>
    </row>
    <row r="3778" spans="2:42">
      <c r="B3778" s="207"/>
      <c r="C3778" s="35">
        <v>3774</v>
      </c>
      <c r="D3778" s="161"/>
      <c r="E3778" s="161"/>
      <c r="F3778" s="161"/>
      <c r="G3778" s="161"/>
      <c r="H3778" s="161"/>
      <c r="I3778" s="161"/>
      <c r="J3778" s="161"/>
      <c r="K3778" s="161"/>
      <c r="L3778" s="161"/>
      <c r="M3778" s="161"/>
      <c r="N3778" s="171"/>
      <c r="O3778" s="171"/>
      <c r="P3778" s="171"/>
      <c r="Q3778" s="171"/>
      <c r="R3778" s="171"/>
      <c r="S3778" s="171"/>
      <c r="T3778" s="208" t="str">
        <f t="shared" si="590"/>
        <v>MISSING</v>
      </c>
      <c r="U3778" s="208" t="str">
        <f t="shared" si="591"/>
        <v>MISSING</v>
      </c>
      <c r="X3778" s="56">
        <f t="shared" si="592"/>
        <v>-99</v>
      </c>
      <c r="Y3778" s="56">
        <f t="shared" si="593"/>
        <v>-99</v>
      </c>
      <c r="Z3778" s="56">
        <f t="shared" si="594"/>
        <v>-99</v>
      </c>
      <c r="AA3778" s="56">
        <f t="shared" si="595"/>
        <v>-99</v>
      </c>
      <c r="AB3778" s="56">
        <f t="shared" si="596"/>
        <v>-99</v>
      </c>
      <c r="AC3778" s="56">
        <f t="shared" si="597"/>
        <v>-99</v>
      </c>
      <c r="AD3778" s="3"/>
      <c r="AE3778" s="82">
        <f>IF(D3778=1, 'adjustment factor'!$D$4, IF(D3778=-9,-999,IF(D3778="",-999,0)))</f>
        <v>-999</v>
      </c>
      <c r="AF3778" s="82">
        <f>IF(F3778=1, 'adjustment factor'!$D$5, IF(F3778=-9,-999,IF(F3778="",-999,0)))</f>
        <v>-999</v>
      </c>
      <c r="AG3778" s="82">
        <f>IF(E3778=1, 'adjustment factor'!$D$6, IF(E3778=-9,-999,IF(E3778="",-999,0)))</f>
        <v>-999</v>
      </c>
      <c r="AH3778" s="82">
        <f>IF(K3778&gt;=45,'adjustment factor'!$D$7,IF(K3778=-9,-1200,IF(K3778="",-1200,0)))</f>
        <v>-1200</v>
      </c>
      <c r="AI3778" s="82">
        <f>IF(L3778=1, 'adjustment factor'!$D$8, IF(L3778=-9,-999,IF(L3778="",-999,0)))</f>
        <v>-999</v>
      </c>
      <c r="AJ3778" s="82">
        <f>IF(AND(M3778&gt;=1,M3778&lt;=4),'adjustment factor'!$D$9,IF(M3778=-9,-999,IF(M3778=98,-999,IF(M3778=99,-999,IF(M3778="",-999,0)))))</f>
        <v>-999</v>
      </c>
      <c r="AK3778" s="82">
        <f>IF(H3778=1, 'adjustment factor'!$D$10, IF(H3778=-9,-999,IF(H3778="",-999,0)))</f>
        <v>-999</v>
      </c>
      <c r="AL3778" s="82">
        <f>IF(G3778=1, 'adjustment factor'!$D$11, IF(G3778=-9,-999,IF(G3778="",-999,0)))</f>
        <v>-999</v>
      </c>
      <c r="AM3778" s="82">
        <f>IF(I3778=1, 'adjustment factor'!$D$12, IF(I3778=-9,-999,IF(I3778="",-999,0)))</f>
        <v>-999</v>
      </c>
      <c r="AN3778" s="82">
        <f>IF(J3778=1, 'adjustment factor'!$D$13, IF(J3778=-9,-999,IF(J3778="",-999,0)))</f>
        <v>-999</v>
      </c>
      <c r="AO3778" s="82" t="str">
        <f t="shared" si="598"/>
        <v>-999</v>
      </c>
      <c r="AP3778" s="82" t="str">
        <f t="shared" si="599"/>
        <v>MISSING</v>
      </c>
    </row>
    <row r="3779" spans="2:42">
      <c r="B3779" s="207"/>
      <c r="C3779" s="35">
        <v>3775</v>
      </c>
      <c r="D3779" s="161"/>
      <c r="E3779" s="161"/>
      <c r="F3779" s="161"/>
      <c r="G3779" s="161"/>
      <c r="H3779" s="161"/>
      <c r="I3779" s="161"/>
      <c r="J3779" s="161"/>
      <c r="K3779" s="161"/>
      <c r="L3779" s="161"/>
      <c r="M3779" s="161"/>
      <c r="N3779" s="171"/>
      <c r="O3779" s="171"/>
      <c r="P3779" s="171"/>
      <c r="Q3779" s="171"/>
      <c r="R3779" s="171"/>
      <c r="S3779" s="171"/>
      <c r="T3779" s="208" t="str">
        <f t="shared" si="590"/>
        <v>MISSING</v>
      </c>
      <c r="U3779" s="208" t="str">
        <f t="shared" si="591"/>
        <v>MISSING</v>
      </c>
      <c r="X3779" s="56">
        <f t="shared" si="592"/>
        <v>-99</v>
      </c>
      <c r="Y3779" s="56">
        <f t="shared" si="593"/>
        <v>-99</v>
      </c>
      <c r="Z3779" s="56">
        <f t="shared" si="594"/>
        <v>-99</v>
      </c>
      <c r="AA3779" s="56">
        <f t="shared" si="595"/>
        <v>-99</v>
      </c>
      <c r="AB3779" s="56">
        <f t="shared" si="596"/>
        <v>-99</v>
      </c>
      <c r="AC3779" s="56">
        <f t="shared" si="597"/>
        <v>-99</v>
      </c>
      <c r="AD3779" s="3"/>
      <c r="AE3779" s="82">
        <f>IF(D3779=1, 'adjustment factor'!$D$4, IF(D3779=-9,-999,IF(D3779="",-999,0)))</f>
        <v>-999</v>
      </c>
      <c r="AF3779" s="82">
        <f>IF(F3779=1, 'adjustment factor'!$D$5, IF(F3779=-9,-999,IF(F3779="",-999,0)))</f>
        <v>-999</v>
      </c>
      <c r="AG3779" s="82">
        <f>IF(E3779=1, 'adjustment factor'!$D$6, IF(E3779=-9,-999,IF(E3779="",-999,0)))</f>
        <v>-999</v>
      </c>
      <c r="AH3779" s="82">
        <f>IF(K3779&gt;=45,'adjustment factor'!$D$7,IF(K3779=-9,-1200,IF(K3779="",-1200,0)))</f>
        <v>-1200</v>
      </c>
      <c r="AI3779" s="82">
        <f>IF(L3779=1, 'adjustment factor'!$D$8, IF(L3779=-9,-999,IF(L3779="",-999,0)))</f>
        <v>-999</v>
      </c>
      <c r="AJ3779" s="82">
        <f>IF(AND(M3779&gt;=1,M3779&lt;=4),'adjustment factor'!$D$9,IF(M3779=-9,-999,IF(M3779=98,-999,IF(M3779=99,-999,IF(M3779="",-999,0)))))</f>
        <v>-999</v>
      </c>
      <c r="AK3779" s="82">
        <f>IF(H3779=1, 'adjustment factor'!$D$10, IF(H3779=-9,-999,IF(H3779="",-999,0)))</f>
        <v>-999</v>
      </c>
      <c r="AL3779" s="82">
        <f>IF(G3779=1, 'adjustment factor'!$D$11, IF(G3779=-9,-999,IF(G3779="",-999,0)))</f>
        <v>-999</v>
      </c>
      <c r="AM3779" s="82">
        <f>IF(I3779=1, 'adjustment factor'!$D$12, IF(I3779=-9,-999,IF(I3779="",-999,0)))</f>
        <v>-999</v>
      </c>
      <c r="AN3779" s="82">
        <f>IF(J3779=1, 'adjustment factor'!$D$13, IF(J3779=-9,-999,IF(J3779="",-999,0)))</f>
        <v>-999</v>
      </c>
      <c r="AO3779" s="82" t="str">
        <f t="shared" si="598"/>
        <v>-999</v>
      </c>
      <c r="AP3779" s="82" t="str">
        <f t="shared" si="599"/>
        <v>MISSING</v>
      </c>
    </row>
    <row r="3780" spans="2:42">
      <c r="B3780" s="207"/>
      <c r="C3780" s="35">
        <v>3776</v>
      </c>
      <c r="D3780" s="161"/>
      <c r="E3780" s="161"/>
      <c r="F3780" s="161"/>
      <c r="G3780" s="161"/>
      <c r="H3780" s="161"/>
      <c r="I3780" s="161"/>
      <c r="J3780" s="161"/>
      <c r="K3780" s="161"/>
      <c r="L3780" s="161"/>
      <c r="M3780" s="161"/>
      <c r="N3780" s="171"/>
      <c r="O3780" s="171"/>
      <c r="P3780" s="171"/>
      <c r="Q3780" s="171"/>
      <c r="R3780" s="171"/>
      <c r="S3780" s="171"/>
      <c r="T3780" s="208" t="str">
        <f t="shared" si="590"/>
        <v>MISSING</v>
      </c>
      <c r="U3780" s="208" t="str">
        <f t="shared" si="591"/>
        <v>MISSING</v>
      </c>
      <c r="X3780" s="56">
        <f t="shared" si="592"/>
        <v>-99</v>
      </c>
      <c r="Y3780" s="56">
        <f t="shared" si="593"/>
        <v>-99</v>
      </c>
      <c r="Z3780" s="56">
        <f t="shared" si="594"/>
        <v>-99</v>
      </c>
      <c r="AA3780" s="56">
        <f t="shared" si="595"/>
        <v>-99</v>
      </c>
      <c r="AB3780" s="56">
        <f t="shared" si="596"/>
        <v>-99</v>
      </c>
      <c r="AC3780" s="56">
        <f t="shared" si="597"/>
        <v>-99</v>
      </c>
      <c r="AD3780" s="3"/>
      <c r="AE3780" s="82">
        <f>IF(D3780=1, 'adjustment factor'!$D$4, IF(D3780=-9,-999,IF(D3780="",-999,0)))</f>
        <v>-999</v>
      </c>
      <c r="AF3780" s="82">
        <f>IF(F3780=1, 'adjustment factor'!$D$5, IF(F3780=-9,-999,IF(F3780="",-999,0)))</f>
        <v>-999</v>
      </c>
      <c r="AG3780" s="82">
        <f>IF(E3780=1, 'adjustment factor'!$D$6, IF(E3780=-9,-999,IF(E3780="",-999,0)))</f>
        <v>-999</v>
      </c>
      <c r="AH3780" s="82">
        <f>IF(K3780&gt;=45,'adjustment factor'!$D$7,IF(K3780=-9,-1200,IF(K3780="",-1200,0)))</f>
        <v>-1200</v>
      </c>
      <c r="AI3780" s="82">
        <f>IF(L3780=1, 'adjustment factor'!$D$8, IF(L3780=-9,-999,IF(L3780="",-999,0)))</f>
        <v>-999</v>
      </c>
      <c r="AJ3780" s="82">
        <f>IF(AND(M3780&gt;=1,M3780&lt;=4),'adjustment factor'!$D$9,IF(M3780=-9,-999,IF(M3780=98,-999,IF(M3780=99,-999,IF(M3780="",-999,0)))))</f>
        <v>-999</v>
      </c>
      <c r="AK3780" s="82">
        <f>IF(H3780=1, 'adjustment factor'!$D$10, IF(H3780=-9,-999,IF(H3780="",-999,0)))</f>
        <v>-999</v>
      </c>
      <c r="AL3780" s="82">
        <f>IF(G3780=1, 'adjustment factor'!$D$11, IF(G3780=-9,-999,IF(G3780="",-999,0)))</f>
        <v>-999</v>
      </c>
      <c r="AM3780" s="82">
        <f>IF(I3780=1, 'adjustment factor'!$D$12, IF(I3780=-9,-999,IF(I3780="",-999,0)))</f>
        <v>-999</v>
      </c>
      <c r="AN3780" s="82">
        <f>IF(J3780=1, 'adjustment factor'!$D$13, IF(J3780=-9,-999,IF(J3780="",-999,0)))</f>
        <v>-999</v>
      </c>
      <c r="AO3780" s="82" t="str">
        <f t="shared" si="598"/>
        <v>-999</v>
      </c>
      <c r="AP3780" s="82" t="str">
        <f t="shared" si="599"/>
        <v>MISSING</v>
      </c>
    </row>
    <row r="3781" spans="2:42">
      <c r="B3781" s="207"/>
      <c r="C3781" s="35">
        <v>3777</v>
      </c>
      <c r="D3781" s="161"/>
      <c r="E3781" s="161"/>
      <c r="F3781" s="161"/>
      <c r="G3781" s="161"/>
      <c r="H3781" s="161"/>
      <c r="I3781" s="161"/>
      <c r="J3781" s="161"/>
      <c r="K3781" s="161"/>
      <c r="L3781" s="161"/>
      <c r="M3781" s="161"/>
      <c r="N3781" s="171"/>
      <c r="O3781" s="171"/>
      <c r="P3781" s="171"/>
      <c r="Q3781" s="171"/>
      <c r="R3781" s="171"/>
      <c r="S3781" s="171"/>
      <c r="T3781" s="208" t="str">
        <f t="shared" si="590"/>
        <v>MISSING</v>
      </c>
      <c r="U3781" s="208" t="str">
        <f t="shared" si="591"/>
        <v>MISSING</v>
      </c>
      <c r="X3781" s="56">
        <f t="shared" si="592"/>
        <v>-99</v>
      </c>
      <c r="Y3781" s="56">
        <f t="shared" si="593"/>
        <v>-99</v>
      </c>
      <c r="Z3781" s="56">
        <f t="shared" si="594"/>
        <v>-99</v>
      </c>
      <c r="AA3781" s="56">
        <f t="shared" si="595"/>
        <v>-99</v>
      </c>
      <c r="AB3781" s="56">
        <f t="shared" si="596"/>
        <v>-99</v>
      </c>
      <c r="AC3781" s="56">
        <f t="shared" si="597"/>
        <v>-99</v>
      </c>
      <c r="AD3781" s="3"/>
      <c r="AE3781" s="82">
        <f>IF(D3781=1, 'adjustment factor'!$D$4, IF(D3781=-9,-999,IF(D3781="",-999,0)))</f>
        <v>-999</v>
      </c>
      <c r="AF3781" s="82">
        <f>IF(F3781=1, 'adjustment factor'!$D$5, IF(F3781=-9,-999,IF(F3781="",-999,0)))</f>
        <v>-999</v>
      </c>
      <c r="AG3781" s="82">
        <f>IF(E3781=1, 'adjustment factor'!$D$6, IF(E3781=-9,-999,IF(E3781="",-999,0)))</f>
        <v>-999</v>
      </c>
      <c r="AH3781" s="82">
        <f>IF(K3781&gt;=45,'adjustment factor'!$D$7,IF(K3781=-9,-1200,IF(K3781="",-1200,0)))</f>
        <v>-1200</v>
      </c>
      <c r="AI3781" s="82">
        <f>IF(L3781=1, 'adjustment factor'!$D$8, IF(L3781=-9,-999,IF(L3781="",-999,0)))</f>
        <v>-999</v>
      </c>
      <c r="AJ3781" s="82">
        <f>IF(AND(M3781&gt;=1,M3781&lt;=4),'adjustment factor'!$D$9,IF(M3781=-9,-999,IF(M3781=98,-999,IF(M3781=99,-999,IF(M3781="",-999,0)))))</f>
        <v>-999</v>
      </c>
      <c r="AK3781" s="82">
        <f>IF(H3781=1, 'adjustment factor'!$D$10, IF(H3781=-9,-999,IF(H3781="",-999,0)))</f>
        <v>-999</v>
      </c>
      <c r="AL3781" s="82">
        <f>IF(G3781=1, 'adjustment factor'!$D$11, IF(G3781=-9,-999,IF(G3781="",-999,0)))</f>
        <v>-999</v>
      </c>
      <c r="AM3781" s="82">
        <f>IF(I3781=1, 'adjustment factor'!$D$12, IF(I3781=-9,-999,IF(I3781="",-999,0)))</f>
        <v>-999</v>
      </c>
      <c r="AN3781" s="82">
        <f>IF(J3781=1, 'adjustment factor'!$D$13, IF(J3781=-9,-999,IF(J3781="",-999,0)))</f>
        <v>-999</v>
      </c>
      <c r="AO3781" s="82" t="str">
        <f t="shared" si="598"/>
        <v>-999</v>
      </c>
      <c r="AP3781" s="82" t="str">
        <f t="shared" si="599"/>
        <v>MISSING</v>
      </c>
    </row>
    <row r="3782" spans="2:42">
      <c r="B3782" s="207"/>
      <c r="C3782" s="35">
        <v>3778</v>
      </c>
      <c r="D3782" s="161"/>
      <c r="E3782" s="161"/>
      <c r="F3782" s="161"/>
      <c r="G3782" s="161"/>
      <c r="H3782" s="161"/>
      <c r="I3782" s="161"/>
      <c r="J3782" s="161"/>
      <c r="K3782" s="161"/>
      <c r="L3782" s="161"/>
      <c r="M3782" s="161"/>
      <c r="N3782" s="171"/>
      <c r="O3782" s="171"/>
      <c r="P3782" s="171"/>
      <c r="Q3782" s="171"/>
      <c r="R3782" s="171"/>
      <c r="S3782" s="171"/>
      <c r="T3782" s="208" t="str">
        <f t="shared" si="590"/>
        <v>MISSING</v>
      </c>
      <c r="U3782" s="208" t="str">
        <f t="shared" si="591"/>
        <v>MISSING</v>
      </c>
      <c r="X3782" s="56">
        <f t="shared" si="592"/>
        <v>-99</v>
      </c>
      <c r="Y3782" s="56">
        <f t="shared" si="593"/>
        <v>-99</v>
      </c>
      <c r="Z3782" s="56">
        <f t="shared" si="594"/>
        <v>-99</v>
      </c>
      <c r="AA3782" s="56">
        <f t="shared" si="595"/>
        <v>-99</v>
      </c>
      <c r="AB3782" s="56">
        <f t="shared" si="596"/>
        <v>-99</v>
      </c>
      <c r="AC3782" s="56">
        <f t="shared" si="597"/>
        <v>-99</v>
      </c>
      <c r="AD3782" s="3"/>
      <c r="AE3782" s="82">
        <f>IF(D3782=1, 'adjustment factor'!$D$4, IF(D3782=-9,-999,IF(D3782="",-999,0)))</f>
        <v>-999</v>
      </c>
      <c r="AF3782" s="82">
        <f>IF(F3782=1, 'adjustment factor'!$D$5, IF(F3782=-9,-999,IF(F3782="",-999,0)))</f>
        <v>-999</v>
      </c>
      <c r="AG3782" s="82">
        <f>IF(E3782=1, 'adjustment factor'!$D$6, IF(E3782=-9,-999,IF(E3782="",-999,0)))</f>
        <v>-999</v>
      </c>
      <c r="AH3782" s="82">
        <f>IF(K3782&gt;=45,'adjustment factor'!$D$7,IF(K3782=-9,-1200,IF(K3782="",-1200,0)))</f>
        <v>-1200</v>
      </c>
      <c r="AI3782" s="82">
        <f>IF(L3782=1, 'adjustment factor'!$D$8, IF(L3782=-9,-999,IF(L3782="",-999,0)))</f>
        <v>-999</v>
      </c>
      <c r="AJ3782" s="82">
        <f>IF(AND(M3782&gt;=1,M3782&lt;=4),'adjustment factor'!$D$9,IF(M3782=-9,-999,IF(M3782=98,-999,IF(M3782=99,-999,IF(M3782="",-999,0)))))</f>
        <v>-999</v>
      </c>
      <c r="AK3782" s="82">
        <f>IF(H3782=1, 'adjustment factor'!$D$10, IF(H3782=-9,-999,IF(H3782="",-999,0)))</f>
        <v>-999</v>
      </c>
      <c r="AL3782" s="82">
        <f>IF(G3782=1, 'adjustment factor'!$D$11, IF(G3782=-9,-999,IF(G3782="",-999,0)))</f>
        <v>-999</v>
      </c>
      <c r="AM3782" s="82">
        <f>IF(I3782=1, 'adjustment factor'!$D$12, IF(I3782=-9,-999,IF(I3782="",-999,0)))</f>
        <v>-999</v>
      </c>
      <c r="AN3782" s="82">
        <f>IF(J3782=1, 'adjustment factor'!$D$13, IF(J3782=-9,-999,IF(J3782="",-999,0)))</f>
        <v>-999</v>
      </c>
      <c r="AO3782" s="82" t="str">
        <f t="shared" si="598"/>
        <v>-999</v>
      </c>
      <c r="AP3782" s="82" t="str">
        <f t="shared" si="599"/>
        <v>MISSING</v>
      </c>
    </row>
    <row r="3783" spans="2:42">
      <c r="B3783" s="207"/>
      <c r="C3783" s="35">
        <v>3779</v>
      </c>
      <c r="D3783" s="161"/>
      <c r="E3783" s="161"/>
      <c r="F3783" s="161"/>
      <c r="G3783" s="161"/>
      <c r="H3783" s="161"/>
      <c r="I3783" s="161"/>
      <c r="J3783" s="161"/>
      <c r="K3783" s="161"/>
      <c r="L3783" s="161"/>
      <c r="M3783" s="161"/>
      <c r="N3783" s="171"/>
      <c r="O3783" s="171"/>
      <c r="P3783" s="171"/>
      <c r="Q3783" s="171"/>
      <c r="R3783" s="171"/>
      <c r="S3783" s="171"/>
      <c r="T3783" s="208" t="str">
        <f t="shared" si="590"/>
        <v>MISSING</v>
      </c>
      <c r="U3783" s="208" t="str">
        <f t="shared" si="591"/>
        <v>MISSING</v>
      </c>
      <c r="X3783" s="56">
        <f t="shared" si="592"/>
        <v>-99</v>
      </c>
      <c r="Y3783" s="56">
        <f t="shared" si="593"/>
        <v>-99</v>
      </c>
      <c r="Z3783" s="56">
        <f t="shared" si="594"/>
        <v>-99</v>
      </c>
      <c r="AA3783" s="56">
        <f t="shared" si="595"/>
        <v>-99</v>
      </c>
      <c r="AB3783" s="56">
        <f t="shared" si="596"/>
        <v>-99</v>
      </c>
      <c r="AC3783" s="56">
        <f t="shared" si="597"/>
        <v>-99</v>
      </c>
      <c r="AD3783" s="3"/>
      <c r="AE3783" s="82">
        <f>IF(D3783=1, 'adjustment factor'!$D$4, IF(D3783=-9,-999,IF(D3783="",-999,0)))</f>
        <v>-999</v>
      </c>
      <c r="AF3783" s="82">
        <f>IF(F3783=1, 'adjustment factor'!$D$5, IF(F3783=-9,-999,IF(F3783="",-999,0)))</f>
        <v>-999</v>
      </c>
      <c r="AG3783" s="82">
        <f>IF(E3783=1, 'adjustment factor'!$D$6, IF(E3783=-9,-999,IF(E3783="",-999,0)))</f>
        <v>-999</v>
      </c>
      <c r="AH3783" s="82">
        <f>IF(K3783&gt;=45,'adjustment factor'!$D$7,IF(K3783=-9,-1200,IF(K3783="",-1200,0)))</f>
        <v>-1200</v>
      </c>
      <c r="AI3783" s="82">
        <f>IF(L3783=1, 'adjustment factor'!$D$8, IF(L3783=-9,-999,IF(L3783="",-999,0)))</f>
        <v>-999</v>
      </c>
      <c r="AJ3783" s="82">
        <f>IF(AND(M3783&gt;=1,M3783&lt;=4),'adjustment factor'!$D$9,IF(M3783=-9,-999,IF(M3783=98,-999,IF(M3783=99,-999,IF(M3783="",-999,0)))))</f>
        <v>-999</v>
      </c>
      <c r="AK3783" s="82">
        <f>IF(H3783=1, 'adjustment factor'!$D$10, IF(H3783=-9,-999,IF(H3783="",-999,0)))</f>
        <v>-999</v>
      </c>
      <c r="AL3783" s="82">
        <f>IF(G3783=1, 'adjustment factor'!$D$11, IF(G3783=-9,-999,IF(G3783="",-999,0)))</f>
        <v>-999</v>
      </c>
      <c r="AM3783" s="82">
        <f>IF(I3783=1, 'adjustment factor'!$D$12, IF(I3783=-9,-999,IF(I3783="",-999,0)))</f>
        <v>-999</v>
      </c>
      <c r="AN3783" s="82">
        <f>IF(J3783=1, 'adjustment factor'!$D$13, IF(J3783=-9,-999,IF(J3783="",-999,0)))</f>
        <v>-999</v>
      </c>
      <c r="AO3783" s="82" t="str">
        <f t="shared" si="598"/>
        <v>-999</v>
      </c>
      <c r="AP3783" s="82" t="str">
        <f t="shared" si="599"/>
        <v>MISSING</v>
      </c>
    </row>
    <row r="3784" spans="2:42">
      <c r="B3784" s="207"/>
      <c r="C3784" s="35">
        <v>3780</v>
      </c>
      <c r="D3784" s="161"/>
      <c r="E3784" s="161"/>
      <c r="F3784" s="161"/>
      <c r="G3784" s="161"/>
      <c r="H3784" s="161"/>
      <c r="I3784" s="161"/>
      <c r="J3784" s="161"/>
      <c r="K3784" s="161"/>
      <c r="L3784" s="161"/>
      <c r="M3784" s="161"/>
      <c r="N3784" s="171"/>
      <c r="O3784" s="171"/>
      <c r="P3784" s="171"/>
      <c r="Q3784" s="171"/>
      <c r="R3784" s="171"/>
      <c r="S3784" s="171"/>
      <c r="T3784" s="208" t="str">
        <f t="shared" si="590"/>
        <v>MISSING</v>
      </c>
      <c r="U3784" s="208" t="str">
        <f t="shared" si="591"/>
        <v>MISSING</v>
      </c>
      <c r="X3784" s="56">
        <f t="shared" si="592"/>
        <v>-99</v>
      </c>
      <c r="Y3784" s="56">
        <f t="shared" si="593"/>
        <v>-99</v>
      </c>
      <c r="Z3784" s="56">
        <f t="shared" si="594"/>
        <v>-99</v>
      </c>
      <c r="AA3784" s="56">
        <f t="shared" si="595"/>
        <v>-99</v>
      </c>
      <c r="AB3784" s="56">
        <f t="shared" si="596"/>
        <v>-99</v>
      </c>
      <c r="AC3784" s="56">
        <f t="shared" si="597"/>
        <v>-99</v>
      </c>
      <c r="AD3784" s="3"/>
      <c r="AE3784" s="82">
        <f>IF(D3784=1, 'adjustment factor'!$D$4, IF(D3784=-9,-999,IF(D3784="",-999,0)))</f>
        <v>-999</v>
      </c>
      <c r="AF3784" s="82">
        <f>IF(F3784=1, 'adjustment factor'!$D$5, IF(F3784=-9,-999,IF(F3784="",-999,0)))</f>
        <v>-999</v>
      </c>
      <c r="AG3784" s="82">
        <f>IF(E3784=1, 'adjustment factor'!$D$6, IF(E3784=-9,-999,IF(E3784="",-999,0)))</f>
        <v>-999</v>
      </c>
      <c r="AH3784" s="82">
        <f>IF(K3784&gt;=45,'adjustment factor'!$D$7,IF(K3784=-9,-1200,IF(K3784="",-1200,0)))</f>
        <v>-1200</v>
      </c>
      <c r="AI3784" s="82">
        <f>IF(L3784=1, 'adjustment factor'!$D$8, IF(L3784=-9,-999,IF(L3784="",-999,0)))</f>
        <v>-999</v>
      </c>
      <c r="AJ3784" s="82">
        <f>IF(AND(M3784&gt;=1,M3784&lt;=4),'adjustment factor'!$D$9,IF(M3784=-9,-999,IF(M3784=98,-999,IF(M3784=99,-999,IF(M3784="",-999,0)))))</f>
        <v>-999</v>
      </c>
      <c r="AK3784" s="82">
        <f>IF(H3784=1, 'adjustment factor'!$D$10, IF(H3784=-9,-999,IF(H3784="",-999,0)))</f>
        <v>-999</v>
      </c>
      <c r="AL3784" s="82">
        <f>IF(G3784=1, 'adjustment factor'!$D$11, IF(G3784=-9,-999,IF(G3784="",-999,0)))</f>
        <v>-999</v>
      </c>
      <c r="AM3784" s="82">
        <f>IF(I3784=1, 'adjustment factor'!$D$12, IF(I3784=-9,-999,IF(I3784="",-999,0)))</f>
        <v>-999</v>
      </c>
      <c r="AN3784" s="82">
        <f>IF(J3784=1, 'adjustment factor'!$D$13, IF(J3784=-9,-999,IF(J3784="",-999,0)))</f>
        <v>-999</v>
      </c>
      <c r="AO3784" s="82" t="str">
        <f t="shared" si="598"/>
        <v>-999</v>
      </c>
      <c r="AP3784" s="82" t="str">
        <f t="shared" si="599"/>
        <v>MISSING</v>
      </c>
    </row>
    <row r="3785" spans="2:42">
      <c r="B3785" s="207"/>
      <c r="C3785" s="35">
        <v>3781</v>
      </c>
      <c r="D3785" s="161"/>
      <c r="E3785" s="161"/>
      <c r="F3785" s="161"/>
      <c r="G3785" s="161"/>
      <c r="H3785" s="161"/>
      <c r="I3785" s="161"/>
      <c r="J3785" s="161"/>
      <c r="K3785" s="161"/>
      <c r="L3785" s="161"/>
      <c r="M3785" s="161"/>
      <c r="N3785" s="171"/>
      <c r="O3785" s="171"/>
      <c r="P3785" s="171"/>
      <c r="Q3785" s="171"/>
      <c r="R3785" s="171"/>
      <c r="S3785" s="171"/>
      <c r="T3785" s="208" t="str">
        <f t="shared" si="590"/>
        <v>MISSING</v>
      </c>
      <c r="U3785" s="208" t="str">
        <f t="shared" si="591"/>
        <v>MISSING</v>
      </c>
      <c r="X3785" s="56">
        <f t="shared" si="592"/>
        <v>-99</v>
      </c>
      <c r="Y3785" s="56">
        <f t="shared" si="593"/>
        <v>-99</v>
      </c>
      <c r="Z3785" s="56">
        <f t="shared" si="594"/>
        <v>-99</v>
      </c>
      <c r="AA3785" s="56">
        <f t="shared" si="595"/>
        <v>-99</v>
      </c>
      <c r="AB3785" s="56">
        <f t="shared" si="596"/>
        <v>-99</v>
      </c>
      <c r="AC3785" s="56">
        <f t="shared" si="597"/>
        <v>-99</v>
      </c>
      <c r="AD3785" s="3"/>
      <c r="AE3785" s="82">
        <f>IF(D3785=1, 'adjustment factor'!$D$4, IF(D3785=-9,-999,IF(D3785="",-999,0)))</f>
        <v>-999</v>
      </c>
      <c r="AF3785" s="82">
        <f>IF(F3785=1, 'adjustment factor'!$D$5, IF(F3785=-9,-999,IF(F3785="",-999,0)))</f>
        <v>-999</v>
      </c>
      <c r="AG3785" s="82">
        <f>IF(E3785=1, 'adjustment factor'!$D$6, IF(E3785=-9,-999,IF(E3785="",-999,0)))</f>
        <v>-999</v>
      </c>
      <c r="AH3785" s="82">
        <f>IF(K3785&gt;=45,'adjustment factor'!$D$7,IF(K3785=-9,-1200,IF(K3785="",-1200,0)))</f>
        <v>-1200</v>
      </c>
      <c r="AI3785" s="82">
        <f>IF(L3785=1, 'adjustment factor'!$D$8, IF(L3785=-9,-999,IF(L3785="",-999,0)))</f>
        <v>-999</v>
      </c>
      <c r="AJ3785" s="82">
        <f>IF(AND(M3785&gt;=1,M3785&lt;=4),'adjustment factor'!$D$9,IF(M3785=-9,-999,IF(M3785=98,-999,IF(M3785=99,-999,IF(M3785="",-999,0)))))</f>
        <v>-999</v>
      </c>
      <c r="AK3785" s="82">
        <f>IF(H3785=1, 'adjustment factor'!$D$10, IF(H3785=-9,-999,IF(H3785="",-999,0)))</f>
        <v>-999</v>
      </c>
      <c r="AL3785" s="82">
        <f>IF(G3785=1, 'adjustment factor'!$D$11, IF(G3785=-9,-999,IF(G3785="",-999,0)))</f>
        <v>-999</v>
      </c>
      <c r="AM3785" s="82">
        <f>IF(I3785=1, 'adjustment factor'!$D$12, IF(I3785=-9,-999,IF(I3785="",-999,0)))</f>
        <v>-999</v>
      </c>
      <c r="AN3785" s="82">
        <f>IF(J3785=1, 'adjustment factor'!$D$13, IF(J3785=-9,-999,IF(J3785="",-999,0)))</f>
        <v>-999</v>
      </c>
      <c r="AO3785" s="82" t="str">
        <f t="shared" si="598"/>
        <v>-999</v>
      </c>
      <c r="AP3785" s="82" t="str">
        <f t="shared" si="599"/>
        <v>MISSING</v>
      </c>
    </row>
    <row r="3786" spans="2:42">
      <c r="B3786" s="207"/>
      <c r="C3786" s="35">
        <v>3782</v>
      </c>
      <c r="D3786" s="161"/>
      <c r="E3786" s="161"/>
      <c r="F3786" s="161"/>
      <c r="G3786" s="161"/>
      <c r="H3786" s="161"/>
      <c r="I3786" s="161"/>
      <c r="J3786" s="161"/>
      <c r="K3786" s="161"/>
      <c r="L3786" s="161"/>
      <c r="M3786" s="161"/>
      <c r="N3786" s="171"/>
      <c r="O3786" s="171"/>
      <c r="P3786" s="171"/>
      <c r="Q3786" s="171"/>
      <c r="R3786" s="171"/>
      <c r="S3786" s="171"/>
      <c r="T3786" s="208" t="str">
        <f t="shared" si="590"/>
        <v>MISSING</v>
      </c>
      <c r="U3786" s="208" t="str">
        <f t="shared" si="591"/>
        <v>MISSING</v>
      </c>
      <c r="X3786" s="56">
        <f t="shared" si="592"/>
        <v>-99</v>
      </c>
      <c r="Y3786" s="56">
        <f t="shared" si="593"/>
        <v>-99</v>
      </c>
      <c r="Z3786" s="56">
        <f t="shared" si="594"/>
        <v>-99</v>
      </c>
      <c r="AA3786" s="56">
        <f t="shared" si="595"/>
        <v>-99</v>
      </c>
      <c r="AB3786" s="56">
        <f t="shared" si="596"/>
        <v>-99</v>
      </c>
      <c r="AC3786" s="56">
        <f t="shared" si="597"/>
        <v>-99</v>
      </c>
      <c r="AD3786" s="3"/>
      <c r="AE3786" s="82">
        <f>IF(D3786=1, 'adjustment factor'!$D$4, IF(D3786=-9,-999,IF(D3786="",-999,0)))</f>
        <v>-999</v>
      </c>
      <c r="AF3786" s="82">
        <f>IF(F3786=1, 'adjustment factor'!$D$5, IF(F3786=-9,-999,IF(F3786="",-999,0)))</f>
        <v>-999</v>
      </c>
      <c r="AG3786" s="82">
        <f>IF(E3786=1, 'adjustment factor'!$D$6, IF(E3786=-9,-999,IF(E3786="",-999,0)))</f>
        <v>-999</v>
      </c>
      <c r="AH3786" s="82">
        <f>IF(K3786&gt;=45,'adjustment factor'!$D$7,IF(K3786=-9,-1200,IF(K3786="",-1200,0)))</f>
        <v>-1200</v>
      </c>
      <c r="AI3786" s="82">
        <f>IF(L3786=1, 'adjustment factor'!$D$8, IF(L3786=-9,-999,IF(L3786="",-999,0)))</f>
        <v>-999</v>
      </c>
      <c r="AJ3786" s="82">
        <f>IF(AND(M3786&gt;=1,M3786&lt;=4),'adjustment factor'!$D$9,IF(M3786=-9,-999,IF(M3786=98,-999,IF(M3786=99,-999,IF(M3786="",-999,0)))))</f>
        <v>-999</v>
      </c>
      <c r="AK3786" s="82">
        <f>IF(H3786=1, 'adjustment factor'!$D$10, IF(H3786=-9,-999,IF(H3786="",-999,0)))</f>
        <v>-999</v>
      </c>
      <c r="AL3786" s="82">
        <f>IF(G3786=1, 'adjustment factor'!$D$11, IF(G3786=-9,-999,IF(G3786="",-999,0)))</f>
        <v>-999</v>
      </c>
      <c r="AM3786" s="82">
        <f>IF(I3786=1, 'adjustment factor'!$D$12, IF(I3786=-9,-999,IF(I3786="",-999,0)))</f>
        <v>-999</v>
      </c>
      <c r="AN3786" s="82">
        <f>IF(J3786=1, 'adjustment factor'!$D$13, IF(J3786=-9,-999,IF(J3786="",-999,0)))</f>
        <v>-999</v>
      </c>
      <c r="AO3786" s="82" t="str">
        <f t="shared" si="598"/>
        <v>-999</v>
      </c>
      <c r="AP3786" s="82" t="str">
        <f t="shared" si="599"/>
        <v>MISSING</v>
      </c>
    </row>
    <row r="3787" spans="2:42">
      <c r="B3787" s="207"/>
      <c r="C3787" s="35">
        <v>3783</v>
      </c>
      <c r="D3787" s="161"/>
      <c r="E3787" s="161"/>
      <c r="F3787" s="161"/>
      <c r="G3787" s="161"/>
      <c r="H3787" s="161"/>
      <c r="I3787" s="161"/>
      <c r="J3787" s="161"/>
      <c r="K3787" s="161"/>
      <c r="L3787" s="161"/>
      <c r="M3787" s="161"/>
      <c r="N3787" s="171"/>
      <c r="O3787" s="171"/>
      <c r="P3787" s="171"/>
      <c r="Q3787" s="171"/>
      <c r="R3787" s="171"/>
      <c r="S3787" s="171"/>
      <c r="T3787" s="208" t="str">
        <f t="shared" si="590"/>
        <v>MISSING</v>
      </c>
      <c r="U3787" s="208" t="str">
        <f t="shared" si="591"/>
        <v>MISSING</v>
      </c>
      <c r="X3787" s="56">
        <f t="shared" si="592"/>
        <v>-99</v>
      </c>
      <c r="Y3787" s="56">
        <f t="shared" si="593"/>
        <v>-99</v>
      </c>
      <c r="Z3787" s="56">
        <f t="shared" si="594"/>
        <v>-99</v>
      </c>
      <c r="AA3787" s="56">
        <f t="shared" si="595"/>
        <v>-99</v>
      </c>
      <c r="AB3787" s="56">
        <f t="shared" si="596"/>
        <v>-99</v>
      </c>
      <c r="AC3787" s="56">
        <f t="shared" si="597"/>
        <v>-99</v>
      </c>
      <c r="AD3787" s="3"/>
      <c r="AE3787" s="82">
        <f>IF(D3787=1, 'adjustment factor'!$D$4, IF(D3787=-9,-999,IF(D3787="",-999,0)))</f>
        <v>-999</v>
      </c>
      <c r="AF3787" s="82">
        <f>IF(F3787=1, 'adjustment factor'!$D$5, IF(F3787=-9,-999,IF(F3787="",-999,0)))</f>
        <v>-999</v>
      </c>
      <c r="AG3787" s="82">
        <f>IF(E3787=1, 'adjustment factor'!$D$6, IF(E3787=-9,-999,IF(E3787="",-999,0)))</f>
        <v>-999</v>
      </c>
      <c r="AH3787" s="82">
        <f>IF(K3787&gt;=45,'adjustment factor'!$D$7,IF(K3787=-9,-1200,IF(K3787="",-1200,0)))</f>
        <v>-1200</v>
      </c>
      <c r="AI3787" s="82">
        <f>IF(L3787=1, 'adjustment factor'!$D$8, IF(L3787=-9,-999,IF(L3787="",-999,0)))</f>
        <v>-999</v>
      </c>
      <c r="AJ3787" s="82">
        <f>IF(AND(M3787&gt;=1,M3787&lt;=4),'adjustment factor'!$D$9,IF(M3787=-9,-999,IF(M3787=98,-999,IF(M3787=99,-999,IF(M3787="",-999,0)))))</f>
        <v>-999</v>
      </c>
      <c r="AK3787" s="82">
        <f>IF(H3787=1, 'adjustment factor'!$D$10, IF(H3787=-9,-999,IF(H3787="",-999,0)))</f>
        <v>-999</v>
      </c>
      <c r="AL3787" s="82">
        <f>IF(G3787=1, 'adjustment factor'!$D$11, IF(G3787=-9,-999,IF(G3787="",-999,0)))</f>
        <v>-999</v>
      </c>
      <c r="AM3787" s="82">
        <f>IF(I3787=1, 'adjustment factor'!$D$12, IF(I3787=-9,-999,IF(I3787="",-999,0)))</f>
        <v>-999</v>
      </c>
      <c r="AN3787" s="82">
        <f>IF(J3787=1, 'adjustment factor'!$D$13, IF(J3787=-9,-999,IF(J3787="",-999,0)))</f>
        <v>-999</v>
      </c>
      <c r="AO3787" s="82" t="str">
        <f t="shared" si="598"/>
        <v>-999</v>
      </c>
      <c r="AP3787" s="82" t="str">
        <f t="shared" si="599"/>
        <v>MISSING</v>
      </c>
    </row>
    <row r="3788" spans="2:42">
      <c r="B3788" s="207"/>
      <c r="C3788" s="35">
        <v>3784</v>
      </c>
      <c r="D3788" s="161"/>
      <c r="E3788" s="161"/>
      <c r="F3788" s="161"/>
      <c r="G3788" s="161"/>
      <c r="H3788" s="161"/>
      <c r="I3788" s="161"/>
      <c r="J3788" s="161"/>
      <c r="K3788" s="161"/>
      <c r="L3788" s="161"/>
      <c r="M3788" s="161"/>
      <c r="N3788" s="171"/>
      <c r="O3788" s="171"/>
      <c r="P3788" s="171"/>
      <c r="Q3788" s="171"/>
      <c r="R3788" s="171"/>
      <c r="S3788" s="171"/>
      <c r="T3788" s="208" t="str">
        <f t="shared" si="590"/>
        <v>MISSING</v>
      </c>
      <c r="U3788" s="208" t="str">
        <f t="shared" si="591"/>
        <v>MISSING</v>
      </c>
      <c r="X3788" s="56">
        <f t="shared" si="592"/>
        <v>-99</v>
      </c>
      <c r="Y3788" s="56">
        <f t="shared" si="593"/>
        <v>-99</v>
      </c>
      <c r="Z3788" s="56">
        <f t="shared" si="594"/>
        <v>-99</v>
      </c>
      <c r="AA3788" s="56">
        <f t="shared" si="595"/>
        <v>-99</v>
      </c>
      <c r="AB3788" s="56">
        <f t="shared" si="596"/>
        <v>-99</v>
      </c>
      <c r="AC3788" s="56">
        <f t="shared" si="597"/>
        <v>-99</v>
      </c>
      <c r="AD3788" s="3"/>
      <c r="AE3788" s="82">
        <f>IF(D3788=1, 'adjustment factor'!$D$4, IF(D3788=-9,-999,IF(D3788="",-999,0)))</f>
        <v>-999</v>
      </c>
      <c r="AF3788" s="82">
        <f>IF(F3788=1, 'adjustment factor'!$D$5, IF(F3788=-9,-999,IF(F3788="",-999,0)))</f>
        <v>-999</v>
      </c>
      <c r="AG3788" s="82">
        <f>IF(E3788=1, 'adjustment factor'!$D$6, IF(E3788=-9,-999,IF(E3788="",-999,0)))</f>
        <v>-999</v>
      </c>
      <c r="AH3788" s="82">
        <f>IF(K3788&gt;=45,'adjustment factor'!$D$7,IF(K3788=-9,-1200,IF(K3788="",-1200,0)))</f>
        <v>-1200</v>
      </c>
      <c r="AI3788" s="82">
        <f>IF(L3788=1, 'adjustment factor'!$D$8, IF(L3788=-9,-999,IF(L3788="",-999,0)))</f>
        <v>-999</v>
      </c>
      <c r="AJ3788" s="82">
        <f>IF(AND(M3788&gt;=1,M3788&lt;=4),'adjustment factor'!$D$9,IF(M3788=-9,-999,IF(M3788=98,-999,IF(M3788=99,-999,IF(M3788="",-999,0)))))</f>
        <v>-999</v>
      </c>
      <c r="AK3788" s="82">
        <f>IF(H3788=1, 'adjustment factor'!$D$10, IF(H3788=-9,-999,IF(H3788="",-999,0)))</f>
        <v>-999</v>
      </c>
      <c r="AL3788" s="82">
        <f>IF(G3788=1, 'adjustment factor'!$D$11, IF(G3788=-9,-999,IF(G3788="",-999,0)))</f>
        <v>-999</v>
      </c>
      <c r="AM3788" s="82">
        <f>IF(I3788=1, 'adjustment factor'!$D$12, IF(I3788=-9,-999,IF(I3788="",-999,0)))</f>
        <v>-999</v>
      </c>
      <c r="AN3788" s="82">
        <f>IF(J3788=1, 'adjustment factor'!$D$13, IF(J3788=-9,-999,IF(J3788="",-999,0)))</f>
        <v>-999</v>
      </c>
      <c r="AO3788" s="82" t="str">
        <f t="shared" si="598"/>
        <v>-999</v>
      </c>
      <c r="AP3788" s="82" t="str">
        <f t="shared" si="599"/>
        <v>MISSING</v>
      </c>
    </row>
    <row r="3789" spans="2:42">
      <c r="B3789" s="207"/>
      <c r="C3789" s="35">
        <v>3785</v>
      </c>
      <c r="D3789" s="161"/>
      <c r="E3789" s="161"/>
      <c r="F3789" s="161"/>
      <c r="G3789" s="161"/>
      <c r="H3789" s="161"/>
      <c r="I3789" s="161"/>
      <c r="J3789" s="161"/>
      <c r="K3789" s="161"/>
      <c r="L3789" s="161"/>
      <c r="M3789" s="161"/>
      <c r="N3789" s="171"/>
      <c r="O3789" s="171"/>
      <c r="P3789" s="171"/>
      <c r="Q3789" s="171"/>
      <c r="R3789" s="171"/>
      <c r="S3789" s="171"/>
      <c r="T3789" s="208" t="str">
        <f t="shared" si="590"/>
        <v>MISSING</v>
      </c>
      <c r="U3789" s="208" t="str">
        <f t="shared" si="591"/>
        <v>MISSING</v>
      </c>
      <c r="X3789" s="56">
        <f t="shared" si="592"/>
        <v>-99</v>
      </c>
      <c r="Y3789" s="56">
        <f t="shared" si="593"/>
        <v>-99</v>
      </c>
      <c r="Z3789" s="56">
        <f t="shared" si="594"/>
        <v>-99</v>
      </c>
      <c r="AA3789" s="56">
        <f t="shared" si="595"/>
        <v>-99</v>
      </c>
      <c r="AB3789" s="56">
        <f t="shared" si="596"/>
        <v>-99</v>
      </c>
      <c r="AC3789" s="56">
        <f t="shared" si="597"/>
        <v>-99</v>
      </c>
      <c r="AD3789" s="3"/>
      <c r="AE3789" s="82">
        <f>IF(D3789=1, 'adjustment factor'!$D$4, IF(D3789=-9,-999,IF(D3789="",-999,0)))</f>
        <v>-999</v>
      </c>
      <c r="AF3789" s="82">
        <f>IF(F3789=1, 'adjustment factor'!$D$5, IF(F3789=-9,-999,IF(F3789="",-999,0)))</f>
        <v>-999</v>
      </c>
      <c r="AG3789" s="82">
        <f>IF(E3789=1, 'adjustment factor'!$D$6, IF(E3789=-9,-999,IF(E3789="",-999,0)))</f>
        <v>-999</v>
      </c>
      <c r="AH3789" s="82">
        <f>IF(K3789&gt;=45,'adjustment factor'!$D$7,IF(K3789=-9,-1200,IF(K3789="",-1200,0)))</f>
        <v>-1200</v>
      </c>
      <c r="AI3789" s="82">
        <f>IF(L3789=1, 'adjustment factor'!$D$8, IF(L3789=-9,-999,IF(L3789="",-999,0)))</f>
        <v>-999</v>
      </c>
      <c r="AJ3789" s="82">
        <f>IF(AND(M3789&gt;=1,M3789&lt;=4),'adjustment factor'!$D$9,IF(M3789=-9,-999,IF(M3789=98,-999,IF(M3789=99,-999,IF(M3789="",-999,0)))))</f>
        <v>-999</v>
      </c>
      <c r="AK3789" s="82">
        <f>IF(H3789=1, 'adjustment factor'!$D$10, IF(H3789=-9,-999,IF(H3789="",-999,0)))</f>
        <v>-999</v>
      </c>
      <c r="AL3789" s="82">
        <f>IF(G3789=1, 'adjustment factor'!$D$11, IF(G3789=-9,-999,IF(G3789="",-999,0)))</f>
        <v>-999</v>
      </c>
      <c r="AM3789" s="82">
        <f>IF(I3789=1, 'adjustment factor'!$D$12, IF(I3789=-9,-999,IF(I3789="",-999,0)))</f>
        <v>-999</v>
      </c>
      <c r="AN3789" s="82">
        <f>IF(J3789=1, 'adjustment factor'!$D$13, IF(J3789=-9,-999,IF(J3789="",-999,0)))</f>
        <v>-999</v>
      </c>
      <c r="AO3789" s="82" t="str">
        <f t="shared" si="598"/>
        <v>-999</v>
      </c>
      <c r="AP3789" s="82" t="str">
        <f t="shared" si="599"/>
        <v>MISSING</v>
      </c>
    </row>
    <row r="3790" spans="2:42">
      <c r="B3790" s="207"/>
      <c r="C3790" s="35">
        <v>3786</v>
      </c>
      <c r="D3790" s="161"/>
      <c r="E3790" s="161"/>
      <c r="F3790" s="161"/>
      <c r="G3790" s="161"/>
      <c r="H3790" s="161"/>
      <c r="I3790" s="161"/>
      <c r="J3790" s="161"/>
      <c r="K3790" s="161"/>
      <c r="L3790" s="161"/>
      <c r="M3790" s="161"/>
      <c r="N3790" s="171"/>
      <c r="O3790" s="171"/>
      <c r="P3790" s="171"/>
      <c r="Q3790" s="171"/>
      <c r="R3790" s="171"/>
      <c r="S3790" s="171"/>
      <c r="T3790" s="208" t="str">
        <f t="shared" si="590"/>
        <v>MISSING</v>
      </c>
      <c r="U3790" s="208" t="str">
        <f t="shared" si="591"/>
        <v>MISSING</v>
      </c>
      <c r="X3790" s="56">
        <f t="shared" si="592"/>
        <v>-99</v>
      </c>
      <c r="Y3790" s="56">
        <f t="shared" si="593"/>
        <v>-99</v>
      </c>
      <c r="Z3790" s="56">
        <f t="shared" si="594"/>
        <v>-99</v>
      </c>
      <c r="AA3790" s="56">
        <f t="shared" si="595"/>
        <v>-99</v>
      </c>
      <c r="AB3790" s="56">
        <f t="shared" si="596"/>
        <v>-99</v>
      </c>
      <c r="AC3790" s="56">
        <f t="shared" si="597"/>
        <v>-99</v>
      </c>
      <c r="AD3790" s="3"/>
      <c r="AE3790" s="82">
        <f>IF(D3790=1, 'adjustment factor'!$D$4, IF(D3790=-9,-999,IF(D3790="",-999,0)))</f>
        <v>-999</v>
      </c>
      <c r="AF3790" s="82">
        <f>IF(F3790=1, 'adjustment factor'!$D$5, IF(F3790=-9,-999,IF(F3790="",-999,0)))</f>
        <v>-999</v>
      </c>
      <c r="AG3790" s="82">
        <f>IF(E3790=1, 'adjustment factor'!$D$6, IF(E3790=-9,-999,IF(E3790="",-999,0)))</f>
        <v>-999</v>
      </c>
      <c r="AH3790" s="82">
        <f>IF(K3790&gt;=45,'adjustment factor'!$D$7,IF(K3790=-9,-1200,IF(K3790="",-1200,0)))</f>
        <v>-1200</v>
      </c>
      <c r="AI3790" s="82">
        <f>IF(L3790=1, 'adjustment factor'!$D$8, IF(L3790=-9,-999,IF(L3790="",-999,0)))</f>
        <v>-999</v>
      </c>
      <c r="AJ3790" s="82">
        <f>IF(AND(M3790&gt;=1,M3790&lt;=4),'adjustment factor'!$D$9,IF(M3790=-9,-999,IF(M3790=98,-999,IF(M3790=99,-999,IF(M3790="",-999,0)))))</f>
        <v>-999</v>
      </c>
      <c r="AK3790" s="82">
        <f>IF(H3790=1, 'adjustment factor'!$D$10, IF(H3790=-9,-999,IF(H3790="",-999,0)))</f>
        <v>-999</v>
      </c>
      <c r="AL3790" s="82">
        <f>IF(G3790=1, 'adjustment factor'!$D$11, IF(G3790=-9,-999,IF(G3790="",-999,0)))</f>
        <v>-999</v>
      </c>
      <c r="AM3790" s="82">
        <f>IF(I3790=1, 'adjustment factor'!$D$12, IF(I3790=-9,-999,IF(I3790="",-999,0)))</f>
        <v>-999</v>
      </c>
      <c r="AN3790" s="82">
        <f>IF(J3790=1, 'adjustment factor'!$D$13, IF(J3790=-9,-999,IF(J3790="",-999,0)))</f>
        <v>-999</v>
      </c>
      <c r="AO3790" s="82" t="str">
        <f t="shared" si="598"/>
        <v>-999</v>
      </c>
      <c r="AP3790" s="82" t="str">
        <f t="shared" si="599"/>
        <v>MISSING</v>
      </c>
    </row>
    <row r="3791" spans="2:42">
      <c r="B3791" s="207"/>
      <c r="C3791" s="35">
        <v>3787</v>
      </c>
      <c r="D3791" s="161"/>
      <c r="E3791" s="161"/>
      <c r="F3791" s="161"/>
      <c r="G3791" s="161"/>
      <c r="H3791" s="161"/>
      <c r="I3791" s="161"/>
      <c r="J3791" s="161"/>
      <c r="K3791" s="161"/>
      <c r="L3791" s="161"/>
      <c r="M3791" s="161"/>
      <c r="N3791" s="171"/>
      <c r="O3791" s="171"/>
      <c r="P3791" s="171"/>
      <c r="Q3791" s="171"/>
      <c r="R3791" s="171"/>
      <c r="S3791" s="171"/>
      <c r="T3791" s="208" t="str">
        <f t="shared" si="590"/>
        <v>MISSING</v>
      </c>
      <c r="U3791" s="208" t="str">
        <f t="shared" si="591"/>
        <v>MISSING</v>
      </c>
      <c r="X3791" s="56">
        <f t="shared" si="592"/>
        <v>-99</v>
      </c>
      <c r="Y3791" s="56">
        <f t="shared" si="593"/>
        <v>-99</v>
      </c>
      <c r="Z3791" s="56">
        <f t="shared" si="594"/>
        <v>-99</v>
      </c>
      <c r="AA3791" s="56">
        <f t="shared" si="595"/>
        <v>-99</v>
      </c>
      <c r="AB3791" s="56">
        <f t="shared" si="596"/>
        <v>-99</v>
      </c>
      <c r="AC3791" s="56">
        <f t="shared" si="597"/>
        <v>-99</v>
      </c>
      <c r="AD3791" s="3"/>
      <c r="AE3791" s="82">
        <f>IF(D3791=1, 'adjustment factor'!$D$4, IF(D3791=-9,-999,IF(D3791="",-999,0)))</f>
        <v>-999</v>
      </c>
      <c r="AF3791" s="82">
        <f>IF(F3791=1, 'adjustment factor'!$D$5, IF(F3791=-9,-999,IF(F3791="",-999,0)))</f>
        <v>-999</v>
      </c>
      <c r="AG3791" s="82">
        <f>IF(E3791=1, 'adjustment factor'!$D$6, IF(E3791=-9,-999,IF(E3791="",-999,0)))</f>
        <v>-999</v>
      </c>
      <c r="AH3791" s="82">
        <f>IF(K3791&gt;=45,'adjustment factor'!$D$7,IF(K3791=-9,-1200,IF(K3791="",-1200,0)))</f>
        <v>-1200</v>
      </c>
      <c r="AI3791" s="82">
        <f>IF(L3791=1, 'adjustment factor'!$D$8, IF(L3791=-9,-999,IF(L3791="",-999,0)))</f>
        <v>-999</v>
      </c>
      <c r="AJ3791" s="82">
        <f>IF(AND(M3791&gt;=1,M3791&lt;=4),'adjustment factor'!$D$9,IF(M3791=-9,-999,IF(M3791=98,-999,IF(M3791=99,-999,IF(M3791="",-999,0)))))</f>
        <v>-999</v>
      </c>
      <c r="AK3791" s="82">
        <f>IF(H3791=1, 'adjustment factor'!$D$10, IF(H3791=-9,-999,IF(H3791="",-999,0)))</f>
        <v>-999</v>
      </c>
      <c r="AL3791" s="82">
        <f>IF(G3791=1, 'adjustment factor'!$D$11, IF(G3791=-9,-999,IF(G3791="",-999,0)))</f>
        <v>-999</v>
      </c>
      <c r="AM3791" s="82">
        <f>IF(I3791=1, 'adjustment factor'!$D$12, IF(I3791=-9,-999,IF(I3791="",-999,0)))</f>
        <v>-999</v>
      </c>
      <c r="AN3791" s="82">
        <f>IF(J3791=1, 'adjustment factor'!$D$13, IF(J3791=-9,-999,IF(J3791="",-999,0)))</f>
        <v>-999</v>
      </c>
      <c r="AO3791" s="82" t="str">
        <f t="shared" si="598"/>
        <v>-999</v>
      </c>
      <c r="AP3791" s="82" t="str">
        <f t="shared" si="599"/>
        <v>MISSING</v>
      </c>
    </row>
    <row r="3792" spans="2:42">
      <c r="B3792" s="207"/>
      <c r="C3792" s="35">
        <v>3788</v>
      </c>
      <c r="D3792" s="161"/>
      <c r="E3792" s="161"/>
      <c r="F3792" s="161"/>
      <c r="G3792" s="161"/>
      <c r="H3792" s="161"/>
      <c r="I3792" s="161"/>
      <c r="J3792" s="161"/>
      <c r="K3792" s="161"/>
      <c r="L3792" s="161"/>
      <c r="M3792" s="161"/>
      <c r="N3792" s="171"/>
      <c r="O3792" s="171"/>
      <c r="P3792" s="171"/>
      <c r="Q3792" s="171"/>
      <c r="R3792" s="171"/>
      <c r="S3792" s="171"/>
      <c r="T3792" s="208" t="str">
        <f t="shared" si="590"/>
        <v>MISSING</v>
      </c>
      <c r="U3792" s="208" t="str">
        <f t="shared" si="591"/>
        <v>MISSING</v>
      </c>
      <c r="X3792" s="56">
        <f t="shared" si="592"/>
        <v>-99</v>
      </c>
      <c r="Y3792" s="56">
        <f t="shared" si="593"/>
        <v>-99</v>
      </c>
      <c r="Z3792" s="56">
        <f t="shared" si="594"/>
        <v>-99</v>
      </c>
      <c r="AA3792" s="56">
        <f t="shared" si="595"/>
        <v>-99</v>
      </c>
      <c r="AB3792" s="56">
        <f t="shared" si="596"/>
        <v>-99</v>
      </c>
      <c r="AC3792" s="56">
        <f t="shared" si="597"/>
        <v>-99</v>
      </c>
      <c r="AD3792" s="3"/>
      <c r="AE3792" s="82">
        <f>IF(D3792=1, 'adjustment factor'!$D$4, IF(D3792=-9,-999,IF(D3792="",-999,0)))</f>
        <v>-999</v>
      </c>
      <c r="AF3792" s="82">
        <f>IF(F3792=1, 'adjustment factor'!$D$5, IF(F3792=-9,-999,IF(F3792="",-999,0)))</f>
        <v>-999</v>
      </c>
      <c r="AG3792" s="82">
        <f>IF(E3792=1, 'adjustment factor'!$D$6, IF(E3792=-9,-999,IF(E3792="",-999,0)))</f>
        <v>-999</v>
      </c>
      <c r="AH3792" s="82">
        <f>IF(K3792&gt;=45,'adjustment factor'!$D$7,IF(K3792=-9,-1200,IF(K3792="",-1200,0)))</f>
        <v>-1200</v>
      </c>
      <c r="AI3792" s="82">
        <f>IF(L3792=1, 'adjustment factor'!$D$8, IF(L3792=-9,-999,IF(L3792="",-999,0)))</f>
        <v>-999</v>
      </c>
      <c r="AJ3792" s="82">
        <f>IF(AND(M3792&gt;=1,M3792&lt;=4),'adjustment factor'!$D$9,IF(M3792=-9,-999,IF(M3792=98,-999,IF(M3792=99,-999,IF(M3792="",-999,0)))))</f>
        <v>-999</v>
      </c>
      <c r="AK3792" s="82">
        <f>IF(H3792=1, 'adjustment factor'!$D$10, IF(H3792=-9,-999,IF(H3792="",-999,0)))</f>
        <v>-999</v>
      </c>
      <c r="AL3792" s="82">
        <f>IF(G3792=1, 'adjustment factor'!$D$11, IF(G3792=-9,-999,IF(G3792="",-999,0)))</f>
        <v>-999</v>
      </c>
      <c r="AM3792" s="82">
        <f>IF(I3792=1, 'adjustment factor'!$D$12, IF(I3792=-9,-999,IF(I3792="",-999,0)))</f>
        <v>-999</v>
      </c>
      <c r="AN3792" s="82">
        <f>IF(J3792=1, 'adjustment factor'!$D$13, IF(J3792=-9,-999,IF(J3792="",-999,0)))</f>
        <v>-999</v>
      </c>
      <c r="AO3792" s="82" t="str">
        <f t="shared" si="598"/>
        <v>-999</v>
      </c>
      <c r="AP3792" s="82" t="str">
        <f t="shared" si="599"/>
        <v>MISSING</v>
      </c>
    </row>
    <row r="3793" spans="2:42">
      <c r="B3793" s="207"/>
      <c r="C3793" s="35">
        <v>3789</v>
      </c>
      <c r="D3793" s="161"/>
      <c r="E3793" s="161"/>
      <c r="F3793" s="161"/>
      <c r="G3793" s="161"/>
      <c r="H3793" s="161"/>
      <c r="I3793" s="161"/>
      <c r="J3793" s="161"/>
      <c r="K3793" s="161"/>
      <c r="L3793" s="161"/>
      <c r="M3793" s="161"/>
      <c r="N3793" s="171"/>
      <c r="O3793" s="171"/>
      <c r="P3793" s="171"/>
      <c r="Q3793" s="171"/>
      <c r="R3793" s="171"/>
      <c r="S3793" s="171"/>
      <c r="T3793" s="208" t="str">
        <f t="shared" si="590"/>
        <v>MISSING</v>
      </c>
      <c r="U3793" s="208" t="str">
        <f t="shared" si="591"/>
        <v>MISSING</v>
      </c>
      <c r="X3793" s="56">
        <f t="shared" si="592"/>
        <v>-99</v>
      </c>
      <c r="Y3793" s="56">
        <f t="shared" si="593"/>
        <v>-99</v>
      </c>
      <c r="Z3793" s="56">
        <f t="shared" si="594"/>
        <v>-99</v>
      </c>
      <c r="AA3793" s="56">
        <f t="shared" si="595"/>
        <v>-99</v>
      </c>
      <c r="AB3793" s="56">
        <f t="shared" si="596"/>
        <v>-99</v>
      </c>
      <c r="AC3793" s="56">
        <f t="shared" si="597"/>
        <v>-99</v>
      </c>
      <c r="AD3793" s="3"/>
      <c r="AE3793" s="82">
        <f>IF(D3793=1, 'adjustment factor'!$D$4, IF(D3793=-9,-999,IF(D3793="",-999,0)))</f>
        <v>-999</v>
      </c>
      <c r="AF3793" s="82">
        <f>IF(F3793=1, 'adjustment factor'!$D$5, IF(F3793=-9,-999,IF(F3793="",-999,0)))</f>
        <v>-999</v>
      </c>
      <c r="AG3793" s="82">
        <f>IF(E3793=1, 'adjustment factor'!$D$6, IF(E3793=-9,-999,IF(E3793="",-999,0)))</f>
        <v>-999</v>
      </c>
      <c r="AH3793" s="82">
        <f>IF(K3793&gt;=45,'adjustment factor'!$D$7,IF(K3793=-9,-1200,IF(K3793="",-1200,0)))</f>
        <v>-1200</v>
      </c>
      <c r="AI3793" s="82">
        <f>IF(L3793=1, 'adjustment factor'!$D$8, IF(L3793=-9,-999,IF(L3793="",-999,0)))</f>
        <v>-999</v>
      </c>
      <c r="AJ3793" s="82">
        <f>IF(AND(M3793&gt;=1,M3793&lt;=4),'adjustment factor'!$D$9,IF(M3793=-9,-999,IF(M3793=98,-999,IF(M3793=99,-999,IF(M3793="",-999,0)))))</f>
        <v>-999</v>
      </c>
      <c r="AK3793" s="82">
        <f>IF(H3793=1, 'adjustment factor'!$D$10, IF(H3793=-9,-999,IF(H3793="",-999,0)))</f>
        <v>-999</v>
      </c>
      <c r="AL3793" s="82">
        <f>IF(G3793=1, 'adjustment factor'!$D$11, IF(G3793=-9,-999,IF(G3793="",-999,0)))</f>
        <v>-999</v>
      </c>
      <c r="AM3793" s="82">
        <f>IF(I3793=1, 'adjustment factor'!$D$12, IF(I3793=-9,-999,IF(I3793="",-999,0)))</f>
        <v>-999</v>
      </c>
      <c r="AN3793" s="82">
        <f>IF(J3793=1, 'adjustment factor'!$D$13, IF(J3793=-9,-999,IF(J3793="",-999,0)))</f>
        <v>-999</v>
      </c>
      <c r="AO3793" s="82" t="str">
        <f t="shared" si="598"/>
        <v>-999</v>
      </c>
      <c r="AP3793" s="82" t="str">
        <f t="shared" si="599"/>
        <v>MISSING</v>
      </c>
    </row>
    <row r="3794" spans="2:42">
      <c r="B3794" s="207"/>
      <c r="C3794" s="35">
        <v>3790</v>
      </c>
      <c r="D3794" s="161"/>
      <c r="E3794" s="161"/>
      <c r="F3794" s="161"/>
      <c r="G3794" s="161"/>
      <c r="H3794" s="161"/>
      <c r="I3794" s="161"/>
      <c r="J3794" s="161"/>
      <c r="K3794" s="161"/>
      <c r="L3794" s="161"/>
      <c r="M3794" s="161"/>
      <c r="N3794" s="171"/>
      <c r="O3794" s="171"/>
      <c r="P3794" s="171"/>
      <c r="Q3794" s="171"/>
      <c r="R3794" s="171"/>
      <c r="S3794" s="171"/>
      <c r="T3794" s="208" t="str">
        <f t="shared" si="590"/>
        <v>MISSING</v>
      </c>
      <c r="U3794" s="208" t="str">
        <f t="shared" si="591"/>
        <v>MISSING</v>
      </c>
      <c r="X3794" s="56">
        <f t="shared" si="592"/>
        <v>-99</v>
      </c>
      <c r="Y3794" s="56">
        <f t="shared" si="593"/>
        <v>-99</v>
      </c>
      <c r="Z3794" s="56">
        <f t="shared" si="594"/>
        <v>-99</v>
      </c>
      <c r="AA3794" s="56">
        <f t="shared" si="595"/>
        <v>-99</v>
      </c>
      <c r="AB3794" s="56">
        <f t="shared" si="596"/>
        <v>-99</v>
      </c>
      <c r="AC3794" s="56">
        <f t="shared" si="597"/>
        <v>-99</v>
      </c>
      <c r="AD3794" s="3"/>
      <c r="AE3794" s="82">
        <f>IF(D3794=1, 'adjustment factor'!$D$4, IF(D3794=-9,-999,IF(D3794="",-999,0)))</f>
        <v>-999</v>
      </c>
      <c r="AF3794" s="82">
        <f>IF(F3794=1, 'adjustment factor'!$D$5, IF(F3794=-9,-999,IF(F3794="",-999,0)))</f>
        <v>-999</v>
      </c>
      <c r="AG3794" s="82">
        <f>IF(E3794=1, 'adjustment factor'!$D$6, IF(E3794=-9,-999,IF(E3794="",-999,0)))</f>
        <v>-999</v>
      </c>
      <c r="AH3794" s="82">
        <f>IF(K3794&gt;=45,'adjustment factor'!$D$7,IF(K3794=-9,-1200,IF(K3794="",-1200,0)))</f>
        <v>-1200</v>
      </c>
      <c r="AI3794" s="82">
        <f>IF(L3794=1, 'adjustment factor'!$D$8, IF(L3794=-9,-999,IF(L3794="",-999,0)))</f>
        <v>-999</v>
      </c>
      <c r="AJ3794" s="82">
        <f>IF(AND(M3794&gt;=1,M3794&lt;=4),'adjustment factor'!$D$9,IF(M3794=-9,-999,IF(M3794=98,-999,IF(M3794=99,-999,IF(M3794="",-999,0)))))</f>
        <v>-999</v>
      </c>
      <c r="AK3794" s="82">
        <f>IF(H3794=1, 'adjustment factor'!$D$10, IF(H3794=-9,-999,IF(H3794="",-999,0)))</f>
        <v>-999</v>
      </c>
      <c r="AL3794" s="82">
        <f>IF(G3794=1, 'adjustment factor'!$D$11, IF(G3794=-9,-999,IF(G3794="",-999,0)))</f>
        <v>-999</v>
      </c>
      <c r="AM3794" s="82">
        <f>IF(I3794=1, 'adjustment factor'!$D$12, IF(I3794=-9,-999,IF(I3794="",-999,0)))</f>
        <v>-999</v>
      </c>
      <c r="AN3794" s="82">
        <f>IF(J3794=1, 'adjustment factor'!$D$13, IF(J3794=-9,-999,IF(J3794="",-999,0)))</f>
        <v>-999</v>
      </c>
      <c r="AO3794" s="82" t="str">
        <f t="shared" si="598"/>
        <v>-999</v>
      </c>
      <c r="AP3794" s="82" t="str">
        <f t="shared" si="599"/>
        <v>MISSING</v>
      </c>
    </row>
    <row r="3795" spans="2:42">
      <c r="B3795" s="207"/>
      <c r="C3795" s="35">
        <v>3791</v>
      </c>
      <c r="D3795" s="161"/>
      <c r="E3795" s="161"/>
      <c r="F3795" s="161"/>
      <c r="G3795" s="161"/>
      <c r="H3795" s="161"/>
      <c r="I3795" s="161"/>
      <c r="J3795" s="161"/>
      <c r="K3795" s="161"/>
      <c r="L3795" s="161"/>
      <c r="M3795" s="161"/>
      <c r="N3795" s="171"/>
      <c r="O3795" s="171"/>
      <c r="P3795" s="171"/>
      <c r="Q3795" s="171"/>
      <c r="R3795" s="171"/>
      <c r="S3795" s="171"/>
      <c r="T3795" s="208" t="str">
        <f t="shared" si="590"/>
        <v>MISSING</v>
      </c>
      <c r="U3795" s="208" t="str">
        <f t="shared" si="591"/>
        <v>MISSING</v>
      </c>
      <c r="X3795" s="56">
        <f t="shared" si="592"/>
        <v>-99</v>
      </c>
      <c r="Y3795" s="56">
        <f t="shared" si="593"/>
        <v>-99</v>
      </c>
      <c r="Z3795" s="56">
        <f t="shared" si="594"/>
        <v>-99</v>
      </c>
      <c r="AA3795" s="56">
        <f t="shared" si="595"/>
        <v>-99</v>
      </c>
      <c r="AB3795" s="56">
        <f t="shared" si="596"/>
        <v>-99</v>
      </c>
      <c r="AC3795" s="56">
        <f t="shared" si="597"/>
        <v>-99</v>
      </c>
      <c r="AD3795" s="3"/>
      <c r="AE3795" s="82">
        <f>IF(D3795=1, 'adjustment factor'!$D$4, IF(D3795=-9,-999,IF(D3795="",-999,0)))</f>
        <v>-999</v>
      </c>
      <c r="AF3795" s="82">
        <f>IF(F3795=1, 'adjustment factor'!$D$5, IF(F3795=-9,-999,IF(F3795="",-999,0)))</f>
        <v>-999</v>
      </c>
      <c r="AG3795" s="82">
        <f>IF(E3795=1, 'adjustment factor'!$D$6, IF(E3795=-9,-999,IF(E3795="",-999,0)))</f>
        <v>-999</v>
      </c>
      <c r="AH3795" s="82">
        <f>IF(K3795&gt;=45,'adjustment factor'!$D$7,IF(K3795=-9,-1200,IF(K3795="",-1200,0)))</f>
        <v>-1200</v>
      </c>
      <c r="AI3795" s="82">
        <f>IF(L3795=1, 'adjustment factor'!$D$8, IF(L3795=-9,-999,IF(L3795="",-999,0)))</f>
        <v>-999</v>
      </c>
      <c r="AJ3795" s="82">
        <f>IF(AND(M3795&gt;=1,M3795&lt;=4),'adjustment factor'!$D$9,IF(M3795=-9,-999,IF(M3795=98,-999,IF(M3795=99,-999,IF(M3795="",-999,0)))))</f>
        <v>-999</v>
      </c>
      <c r="AK3795" s="82">
        <f>IF(H3795=1, 'adjustment factor'!$D$10, IF(H3795=-9,-999,IF(H3795="",-999,0)))</f>
        <v>-999</v>
      </c>
      <c r="AL3795" s="82">
        <f>IF(G3795=1, 'adjustment factor'!$D$11, IF(G3795=-9,-999,IF(G3795="",-999,0)))</f>
        <v>-999</v>
      </c>
      <c r="AM3795" s="82">
        <f>IF(I3795=1, 'adjustment factor'!$D$12, IF(I3795=-9,-999,IF(I3795="",-999,0)))</f>
        <v>-999</v>
      </c>
      <c r="AN3795" s="82">
        <f>IF(J3795=1, 'adjustment factor'!$D$13, IF(J3795=-9,-999,IF(J3795="",-999,0)))</f>
        <v>-999</v>
      </c>
      <c r="AO3795" s="82" t="str">
        <f t="shared" si="598"/>
        <v>-999</v>
      </c>
      <c r="AP3795" s="82" t="str">
        <f t="shared" si="599"/>
        <v>MISSING</v>
      </c>
    </row>
    <row r="3796" spans="2:42">
      <c r="B3796" s="207"/>
      <c r="C3796" s="35">
        <v>3792</v>
      </c>
      <c r="D3796" s="161"/>
      <c r="E3796" s="161"/>
      <c r="F3796" s="161"/>
      <c r="G3796" s="161"/>
      <c r="H3796" s="161"/>
      <c r="I3796" s="161"/>
      <c r="J3796" s="161"/>
      <c r="K3796" s="161"/>
      <c r="L3796" s="161"/>
      <c r="M3796" s="161"/>
      <c r="N3796" s="171"/>
      <c r="O3796" s="171"/>
      <c r="P3796" s="171"/>
      <c r="Q3796" s="171"/>
      <c r="R3796" s="171"/>
      <c r="S3796" s="171"/>
      <c r="T3796" s="208" t="str">
        <f t="shared" si="590"/>
        <v>MISSING</v>
      </c>
      <c r="U3796" s="208" t="str">
        <f t="shared" si="591"/>
        <v>MISSING</v>
      </c>
      <c r="X3796" s="56">
        <f t="shared" si="592"/>
        <v>-99</v>
      </c>
      <c r="Y3796" s="56">
        <f t="shared" si="593"/>
        <v>-99</v>
      </c>
      <c r="Z3796" s="56">
        <f t="shared" si="594"/>
        <v>-99</v>
      </c>
      <c r="AA3796" s="56">
        <f t="shared" si="595"/>
        <v>-99</v>
      </c>
      <c r="AB3796" s="56">
        <f t="shared" si="596"/>
        <v>-99</v>
      </c>
      <c r="AC3796" s="56">
        <f t="shared" si="597"/>
        <v>-99</v>
      </c>
      <c r="AD3796" s="3"/>
      <c r="AE3796" s="82">
        <f>IF(D3796=1, 'adjustment factor'!$D$4, IF(D3796=-9,-999,IF(D3796="",-999,0)))</f>
        <v>-999</v>
      </c>
      <c r="AF3796" s="82">
        <f>IF(F3796=1, 'adjustment factor'!$D$5, IF(F3796=-9,-999,IF(F3796="",-999,0)))</f>
        <v>-999</v>
      </c>
      <c r="AG3796" s="82">
        <f>IF(E3796=1, 'adjustment factor'!$D$6, IF(E3796=-9,-999,IF(E3796="",-999,0)))</f>
        <v>-999</v>
      </c>
      <c r="AH3796" s="82">
        <f>IF(K3796&gt;=45,'adjustment factor'!$D$7,IF(K3796=-9,-1200,IF(K3796="",-1200,0)))</f>
        <v>-1200</v>
      </c>
      <c r="AI3796" s="82">
        <f>IF(L3796=1, 'adjustment factor'!$D$8, IF(L3796=-9,-999,IF(L3796="",-999,0)))</f>
        <v>-999</v>
      </c>
      <c r="AJ3796" s="82">
        <f>IF(AND(M3796&gt;=1,M3796&lt;=4),'adjustment factor'!$D$9,IF(M3796=-9,-999,IF(M3796=98,-999,IF(M3796=99,-999,IF(M3796="",-999,0)))))</f>
        <v>-999</v>
      </c>
      <c r="AK3796" s="82">
        <f>IF(H3796=1, 'adjustment factor'!$D$10, IF(H3796=-9,-999,IF(H3796="",-999,0)))</f>
        <v>-999</v>
      </c>
      <c r="AL3796" s="82">
        <f>IF(G3796=1, 'adjustment factor'!$D$11, IF(G3796=-9,-999,IF(G3796="",-999,0)))</f>
        <v>-999</v>
      </c>
      <c r="AM3796" s="82">
        <f>IF(I3796=1, 'adjustment factor'!$D$12, IF(I3796=-9,-999,IF(I3796="",-999,0)))</f>
        <v>-999</v>
      </c>
      <c r="AN3796" s="82">
        <f>IF(J3796=1, 'adjustment factor'!$D$13, IF(J3796=-9,-999,IF(J3796="",-999,0)))</f>
        <v>-999</v>
      </c>
      <c r="AO3796" s="82" t="str">
        <f t="shared" si="598"/>
        <v>-999</v>
      </c>
      <c r="AP3796" s="82" t="str">
        <f t="shared" si="599"/>
        <v>MISSING</v>
      </c>
    </row>
    <row r="3797" spans="2:42">
      <c r="B3797" s="207"/>
      <c r="C3797" s="35">
        <v>3793</v>
      </c>
      <c r="D3797" s="161"/>
      <c r="E3797" s="161"/>
      <c r="F3797" s="161"/>
      <c r="G3797" s="161"/>
      <c r="H3797" s="161"/>
      <c r="I3797" s="161"/>
      <c r="J3797" s="161"/>
      <c r="K3797" s="161"/>
      <c r="L3797" s="161"/>
      <c r="M3797" s="161"/>
      <c r="N3797" s="171"/>
      <c r="O3797" s="171"/>
      <c r="P3797" s="171"/>
      <c r="Q3797" s="171"/>
      <c r="R3797" s="171"/>
      <c r="S3797" s="171"/>
      <c r="T3797" s="208" t="str">
        <f t="shared" ref="T3797:T3860" si="600">IF(SUM(X3797:AC3797)&gt;-0.01, SUM(X3797:AC3797), "MISSING")</f>
        <v>MISSING</v>
      </c>
      <c r="U3797" s="208" t="str">
        <f t="shared" ref="U3797:U3860" si="601">IF(AP3797="MISSING","MISSING", 3.88+0.604*T3797+0.055*(T3797^2)-AP3797)</f>
        <v>MISSING</v>
      </c>
      <c r="X3797" s="56">
        <f t="shared" ref="X3797:X3860" si="602">IF(N3797&gt;0,((N3797-3)*-1),-99)</f>
        <v>-99</v>
      </c>
      <c r="Y3797" s="56">
        <f t="shared" ref="Y3797:Y3860" si="603">IF(O3797&gt;0,((O3797-3)*-1),-99)</f>
        <v>-99</v>
      </c>
      <c r="Z3797" s="56">
        <f t="shared" ref="Z3797:Z3860" si="604">IF(P3797&gt;0,((P3797-3)*-1),-99)</f>
        <v>-99</v>
      </c>
      <c r="AA3797" s="56">
        <f t="shared" ref="AA3797:AA3860" si="605">IF(Q3797&gt;0,((Q3797-3)*-1),-99)</f>
        <v>-99</v>
      </c>
      <c r="AB3797" s="56">
        <f t="shared" ref="AB3797:AB3860" si="606">IF(R3797&gt;0,((R3797-3)*-1),-99)</f>
        <v>-99</v>
      </c>
      <c r="AC3797" s="56">
        <f t="shared" ref="AC3797:AC3860" si="607">IF(S3797&gt;0,((S3797-3)*-1),-99)</f>
        <v>-99</v>
      </c>
      <c r="AD3797" s="3"/>
      <c r="AE3797" s="82">
        <f>IF(D3797=1, 'adjustment factor'!$D$4, IF(D3797=-9,-999,IF(D3797="",-999,0)))</f>
        <v>-999</v>
      </c>
      <c r="AF3797" s="82">
        <f>IF(F3797=1, 'adjustment factor'!$D$5, IF(F3797=-9,-999,IF(F3797="",-999,0)))</f>
        <v>-999</v>
      </c>
      <c r="AG3797" s="82">
        <f>IF(E3797=1, 'adjustment factor'!$D$6, IF(E3797=-9,-999,IF(E3797="",-999,0)))</f>
        <v>-999</v>
      </c>
      <c r="AH3797" s="82">
        <f>IF(K3797&gt;=45,'adjustment factor'!$D$7,IF(K3797=-9,-1200,IF(K3797="",-1200,0)))</f>
        <v>-1200</v>
      </c>
      <c r="AI3797" s="82">
        <f>IF(L3797=1, 'adjustment factor'!$D$8, IF(L3797=-9,-999,IF(L3797="",-999,0)))</f>
        <v>-999</v>
      </c>
      <c r="AJ3797" s="82">
        <f>IF(AND(M3797&gt;=1,M3797&lt;=4),'adjustment factor'!$D$9,IF(M3797=-9,-999,IF(M3797=98,-999,IF(M3797=99,-999,IF(M3797="",-999,0)))))</f>
        <v>-999</v>
      </c>
      <c r="AK3797" s="82">
        <f>IF(H3797=1, 'adjustment factor'!$D$10, IF(H3797=-9,-999,IF(H3797="",-999,0)))</f>
        <v>-999</v>
      </c>
      <c r="AL3797" s="82">
        <f>IF(G3797=1, 'adjustment factor'!$D$11, IF(G3797=-9,-999,IF(G3797="",-999,0)))</f>
        <v>-999</v>
      </c>
      <c r="AM3797" s="82">
        <f>IF(I3797=1, 'adjustment factor'!$D$12, IF(I3797=-9,-999,IF(I3797="",-999,0)))</f>
        <v>-999</v>
      </c>
      <c r="AN3797" s="82">
        <f>IF(J3797=1, 'adjustment factor'!$D$13, IF(J3797=-9,-999,IF(J3797="",-999,0)))</f>
        <v>-999</v>
      </c>
      <c r="AO3797" s="82" t="str">
        <f t="shared" ref="AO3797:AO3860" si="608">IF(-AE3797-AF3797-AG3797-AH3797+AI3797+AJ3797-AK3797-AL3797-AM3797-AN3797&lt;3, -AE3797-AF3797-AG3797-AH3797+AI3797+AJ3797-AK3797-AL3797-AM3797-AN3797, "-999")</f>
        <v>-999</v>
      </c>
      <c r="AP3797" s="82" t="str">
        <f t="shared" ref="AP3797:AP3860" si="609">IF(AND(SUM(AE3797:AN3797)&gt;-1, (SUM(X3797:AC3797)&gt;-1)), 14.353-AE3797-AF3797-AG3797-AH3797+AI3797+AJ3797-AK3797-AL3797-AM3797-AN3797, "MISSING")</f>
        <v>MISSING</v>
      </c>
    </row>
    <row r="3798" spans="2:42">
      <c r="B3798" s="207"/>
      <c r="C3798" s="35">
        <v>3794</v>
      </c>
      <c r="D3798" s="161"/>
      <c r="E3798" s="161"/>
      <c r="F3798" s="161"/>
      <c r="G3798" s="161"/>
      <c r="H3798" s="161"/>
      <c r="I3798" s="161"/>
      <c r="J3798" s="161"/>
      <c r="K3798" s="161"/>
      <c r="L3798" s="161"/>
      <c r="M3798" s="161"/>
      <c r="N3798" s="171"/>
      <c r="O3798" s="171"/>
      <c r="P3798" s="171"/>
      <c r="Q3798" s="171"/>
      <c r="R3798" s="171"/>
      <c r="S3798" s="171"/>
      <c r="T3798" s="208" t="str">
        <f t="shared" si="600"/>
        <v>MISSING</v>
      </c>
      <c r="U3798" s="208" t="str">
        <f t="shared" si="601"/>
        <v>MISSING</v>
      </c>
      <c r="X3798" s="56">
        <f t="shared" si="602"/>
        <v>-99</v>
      </c>
      <c r="Y3798" s="56">
        <f t="shared" si="603"/>
        <v>-99</v>
      </c>
      <c r="Z3798" s="56">
        <f t="shared" si="604"/>
        <v>-99</v>
      </c>
      <c r="AA3798" s="56">
        <f t="shared" si="605"/>
        <v>-99</v>
      </c>
      <c r="AB3798" s="56">
        <f t="shared" si="606"/>
        <v>-99</v>
      </c>
      <c r="AC3798" s="56">
        <f t="shared" si="607"/>
        <v>-99</v>
      </c>
      <c r="AD3798" s="3"/>
      <c r="AE3798" s="82">
        <f>IF(D3798=1, 'adjustment factor'!$D$4, IF(D3798=-9,-999,IF(D3798="",-999,0)))</f>
        <v>-999</v>
      </c>
      <c r="AF3798" s="82">
        <f>IF(F3798=1, 'adjustment factor'!$D$5, IF(F3798=-9,-999,IF(F3798="",-999,0)))</f>
        <v>-999</v>
      </c>
      <c r="AG3798" s="82">
        <f>IF(E3798=1, 'adjustment factor'!$D$6, IF(E3798=-9,-999,IF(E3798="",-999,0)))</f>
        <v>-999</v>
      </c>
      <c r="AH3798" s="82">
        <f>IF(K3798&gt;=45,'adjustment factor'!$D$7,IF(K3798=-9,-1200,IF(K3798="",-1200,0)))</f>
        <v>-1200</v>
      </c>
      <c r="AI3798" s="82">
        <f>IF(L3798=1, 'adjustment factor'!$D$8, IF(L3798=-9,-999,IF(L3798="",-999,0)))</f>
        <v>-999</v>
      </c>
      <c r="AJ3798" s="82">
        <f>IF(AND(M3798&gt;=1,M3798&lt;=4),'adjustment factor'!$D$9,IF(M3798=-9,-999,IF(M3798=98,-999,IF(M3798=99,-999,IF(M3798="",-999,0)))))</f>
        <v>-999</v>
      </c>
      <c r="AK3798" s="82">
        <f>IF(H3798=1, 'adjustment factor'!$D$10, IF(H3798=-9,-999,IF(H3798="",-999,0)))</f>
        <v>-999</v>
      </c>
      <c r="AL3798" s="82">
        <f>IF(G3798=1, 'adjustment factor'!$D$11, IF(G3798=-9,-999,IF(G3798="",-999,0)))</f>
        <v>-999</v>
      </c>
      <c r="AM3798" s="82">
        <f>IF(I3798=1, 'adjustment factor'!$D$12, IF(I3798=-9,-999,IF(I3798="",-999,0)))</f>
        <v>-999</v>
      </c>
      <c r="AN3798" s="82">
        <f>IF(J3798=1, 'adjustment factor'!$D$13, IF(J3798=-9,-999,IF(J3798="",-999,0)))</f>
        <v>-999</v>
      </c>
      <c r="AO3798" s="82" t="str">
        <f t="shared" si="608"/>
        <v>-999</v>
      </c>
      <c r="AP3798" s="82" t="str">
        <f t="shared" si="609"/>
        <v>MISSING</v>
      </c>
    </row>
    <row r="3799" spans="2:42">
      <c r="B3799" s="207"/>
      <c r="C3799" s="35">
        <v>3795</v>
      </c>
      <c r="D3799" s="161"/>
      <c r="E3799" s="161"/>
      <c r="F3799" s="161"/>
      <c r="G3799" s="161"/>
      <c r="H3799" s="161"/>
      <c r="I3799" s="161"/>
      <c r="J3799" s="161"/>
      <c r="K3799" s="161"/>
      <c r="L3799" s="161"/>
      <c r="M3799" s="161"/>
      <c r="N3799" s="171"/>
      <c r="O3799" s="171"/>
      <c r="P3799" s="171"/>
      <c r="Q3799" s="171"/>
      <c r="R3799" s="171"/>
      <c r="S3799" s="171"/>
      <c r="T3799" s="208" t="str">
        <f t="shared" si="600"/>
        <v>MISSING</v>
      </c>
      <c r="U3799" s="208" t="str">
        <f t="shared" si="601"/>
        <v>MISSING</v>
      </c>
      <c r="X3799" s="56">
        <f t="shared" si="602"/>
        <v>-99</v>
      </c>
      <c r="Y3799" s="56">
        <f t="shared" si="603"/>
        <v>-99</v>
      </c>
      <c r="Z3799" s="56">
        <f t="shared" si="604"/>
        <v>-99</v>
      </c>
      <c r="AA3799" s="56">
        <f t="shared" si="605"/>
        <v>-99</v>
      </c>
      <c r="AB3799" s="56">
        <f t="shared" si="606"/>
        <v>-99</v>
      </c>
      <c r="AC3799" s="56">
        <f t="shared" si="607"/>
        <v>-99</v>
      </c>
      <c r="AD3799" s="3"/>
      <c r="AE3799" s="82">
        <f>IF(D3799=1, 'adjustment factor'!$D$4, IF(D3799=-9,-999,IF(D3799="",-999,0)))</f>
        <v>-999</v>
      </c>
      <c r="AF3799" s="82">
        <f>IF(F3799=1, 'adjustment factor'!$D$5, IF(F3799=-9,-999,IF(F3799="",-999,0)))</f>
        <v>-999</v>
      </c>
      <c r="AG3799" s="82">
        <f>IF(E3799=1, 'adjustment factor'!$D$6, IF(E3799=-9,-999,IF(E3799="",-999,0)))</f>
        <v>-999</v>
      </c>
      <c r="AH3799" s="82">
        <f>IF(K3799&gt;=45,'adjustment factor'!$D$7,IF(K3799=-9,-1200,IF(K3799="",-1200,0)))</f>
        <v>-1200</v>
      </c>
      <c r="AI3799" s="82">
        <f>IF(L3799=1, 'adjustment factor'!$D$8, IF(L3799=-9,-999,IF(L3799="",-999,0)))</f>
        <v>-999</v>
      </c>
      <c r="AJ3799" s="82">
        <f>IF(AND(M3799&gt;=1,M3799&lt;=4),'adjustment factor'!$D$9,IF(M3799=-9,-999,IF(M3799=98,-999,IF(M3799=99,-999,IF(M3799="",-999,0)))))</f>
        <v>-999</v>
      </c>
      <c r="AK3799" s="82">
        <f>IF(H3799=1, 'adjustment factor'!$D$10, IF(H3799=-9,-999,IF(H3799="",-999,0)))</f>
        <v>-999</v>
      </c>
      <c r="AL3799" s="82">
        <f>IF(G3799=1, 'adjustment factor'!$D$11, IF(G3799=-9,-999,IF(G3799="",-999,0)))</f>
        <v>-999</v>
      </c>
      <c r="AM3799" s="82">
        <f>IF(I3799=1, 'adjustment factor'!$D$12, IF(I3799=-9,-999,IF(I3799="",-999,0)))</f>
        <v>-999</v>
      </c>
      <c r="AN3799" s="82">
        <f>IF(J3799=1, 'adjustment factor'!$D$13, IF(J3799=-9,-999,IF(J3799="",-999,0)))</f>
        <v>-999</v>
      </c>
      <c r="AO3799" s="82" t="str">
        <f t="shared" si="608"/>
        <v>-999</v>
      </c>
      <c r="AP3799" s="82" t="str">
        <f t="shared" si="609"/>
        <v>MISSING</v>
      </c>
    </row>
    <row r="3800" spans="2:42">
      <c r="B3800" s="207"/>
      <c r="C3800" s="35">
        <v>3796</v>
      </c>
      <c r="D3800" s="161"/>
      <c r="E3800" s="161"/>
      <c r="F3800" s="161"/>
      <c r="G3800" s="161"/>
      <c r="H3800" s="161"/>
      <c r="I3800" s="161"/>
      <c r="J3800" s="161"/>
      <c r="K3800" s="161"/>
      <c r="L3800" s="161"/>
      <c r="M3800" s="161"/>
      <c r="N3800" s="171"/>
      <c r="O3800" s="171"/>
      <c r="P3800" s="171"/>
      <c r="Q3800" s="171"/>
      <c r="R3800" s="171"/>
      <c r="S3800" s="171"/>
      <c r="T3800" s="208" t="str">
        <f t="shared" si="600"/>
        <v>MISSING</v>
      </c>
      <c r="U3800" s="208" t="str">
        <f t="shared" si="601"/>
        <v>MISSING</v>
      </c>
      <c r="X3800" s="56">
        <f t="shared" si="602"/>
        <v>-99</v>
      </c>
      <c r="Y3800" s="56">
        <f t="shared" si="603"/>
        <v>-99</v>
      </c>
      <c r="Z3800" s="56">
        <f t="shared" si="604"/>
        <v>-99</v>
      </c>
      <c r="AA3800" s="56">
        <f t="shared" si="605"/>
        <v>-99</v>
      </c>
      <c r="AB3800" s="56">
        <f t="shared" si="606"/>
        <v>-99</v>
      </c>
      <c r="AC3800" s="56">
        <f t="shared" si="607"/>
        <v>-99</v>
      </c>
      <c r="AD3800" s="3"/>
      <c r="AE3800" s="82">
        <f>IF(D3800=1, 'adjustment factor'!$D$4, IF(D3800=-9,-999,IF(D3800="",-999,0)))</f>
        <v>-999</v>
      </c>
      <c r="AF3800" s="82">
        <f>IF(F3800=1, 'adjustment factor'!$D$5, IF(F3800=-9,-999,IF(F3800="",-999,0)))</f>
        <v>-999</v>
      </c>
      <c r="AG3800" s="82">
        <f>IF(E3800=1, 'adjustment factor'!$D$6, IF(E3800=-9,-999,IF(E3800="",-999,0)))</f>
        <v>-999</v>
      </c>
      <c r="AH3800" s="82">
        <f>IF(K3800&gt;=45,'adjustment factor'!$D$7,IF(K3800=-9,-1200,IF(K3800="",-1200,0)))</f>
        <v>-1200</v>
      </c>
      <c r="AI3800" s="82">
        <f>IF(L3800=1, 'adjustment factor'!$D$8, IF(L3800=-9,-999,IF(L3800="",-999,0)))</f>
        <v>-999</v>
      </c>
      <c r="AJ3800" s="82">
        <f>IF(AND(M3800&gt;=1,M3800&lt;=4),'adjustment factor'!$D$9,IF(M3800=-9,-999,IF(M3800=98,-999,IF(M3800=99,-999,IF(M3800="",-999,0)))))</f>
        <v>-999</v>
      </c>
      <c r="AK3800" s="82">
        <f>IF(H3800=1, 'adjustment factor'!$D$10, IF(H3800=-9,-999,IF(H3800="",-999,0)))</f>
        <v>-999</v>
      </c>
      <c r="AL3800" s="82">
        <f>IF(G3800=1, 'adjustment factor'!$D$11, IF(G3800=-9,-999,IF(G3800="",-999,0)))</f>
        <v>-999</v>
      </c>
      <c r="AM3800" s="82">
        <f>IF(I3800=1, 'adjustment factor'!$D$12, IF(I3800=-9,-999,IF(I3800="",-999,0)))</f>
        <v>-999</v>
      </c>
      <c r="AN3800" s="82">
        <f>IF(J3800=1, 'adjustment factor'!$D$13, IF(J3800=-9,-999,IF(J3800="",-999,0)))</f>
        <v>-999</v>
      </c>
      <c r="AO3800" s="82" t="str">
        <f t="shared" si="608"/>
        <v>-999</v>
      </c>
      <c r="AP3800" s="82" t="str">
        <f t="shared" si="609"/>
        <v>MISSING</v>
      </c>
    </row>
    <row r="3801" spans="2:42">
      <c r="B3801" s="207"/>
      <c r="C3801" s="35">
        <v>3797</v>
      </c>
      <c r="D3801" s="161"/>
      <c r="E3801" s="161"/>
      <c r="F3801" s="161"/>
      <c r="G3801" s="161"/>
      <c r="H3801" s="161"/>
      <c r="I3801" s="161"/>
      <c r="J3801" s="161"/>
      <c r="K3801" s="161"/>
      <c r="L3801" s="161"/>
      <c r="M3801" s="161"/>
      <c r="N3801" s="171"/>
      <c r="O3801" s="171"/>
      <c r="P3801" s="171"/>
      <c r="Q3801" s="171"/>
      <c r="R3801" s="171"/>
      <c r="S3801" s="171"/>
      <c r="T3801" s="208" t="str">
        <f t="shared" si="600"/>
        <v>MISSING</v>
      </c>
      <c r="U3801" s="208" t="str">
        <f t="shared" si="601"/>
        <v>MISSING</v>
      </c>
      <c r="X3801" s="56">
        <f t="shared" si="602"/>
        <v>-99</v>
      </c>
      <c r="Y3801" s="56">
        <f t="shared" si="603"/>
        <v>-99</v>
      </c>
      <c r="Z3801" s="56">
        <f t="shared" si="604"/>
        <v>-99</v>
      </c>
      <c r="AA3801" s="56">
        <f t="shared" si="605"/>
        <v>-99</v>
      </c>
      <c r="AB3801" s="56">
        <f t="shared" si="606"/>
        <v>-99</v>
      </c>
      <c r="AC3801" s="56">
        <f t="shared" si="607"/>
        <v>-99</v>
      </c>
      <c r="AD3801" s="3"/>
      <c r="AE3801" s="82">
        <f>IF(D3801=1, 'adjustment factor'!$D$4, IF(D3801=-9,-999,IF(D3801="",-999,0)))</f>
        <v>-999</v>
      </c>
      <c r="AF3801" s="82">
        <f>IF(F3801=1, 'adjustment factor'!$D$5, IF(F3801=-9,-999,IF(F3801="",-999,0)))</f>
        <v>-999</v>
      </c>
      <c r="AG3801" s="82">
        <f>IF(E3801=1, 'adjustment factor'!$D$6, IF(E3801=-9,-999,IF(E3801="",-999,0)))</f>
        <v>-999</v>
      </c>
      <c r="AH3801" s="82">
        <f>IF(K3801&gt;=45,'adjustment factor'!$D$7,IF(K3801=-9,-1200,IF(K3801="",-1200,0)))</f>
        <v>-1200</v>
      </c>
      <c r="AI3801" s="82">
        <f>IF(L3801=1, 'adjustment factor'!$D$8, IF(L3801=-9,-999,IF(L3801="",-999,0)))</f>
        <v>-999</v>
      </c>
      <c r="AJ3801" s="82">
        <f>IF(AND(M3801&gt;=1,M3801&lt;=4),'adjustment factor'!$D$9,IF(M3801=-9,-999,IF(M3801=98,-999,IF(M3801=99,-999,IF(M3801="",-999,0)))))</f>
        <v>-999</v>
      </c>
      <c r="AK3801" s="82">
        <f>IF(H3801=1, 'adjustment factor'!$D$10, IF(H3801=-9,-999,IF(H3801="",-999,0)))</f>
        <v>-999</v>
      </c>
      <c r="AL3801" s="82">
        <f>IF(G3801=1, 'adjustment factor'!$D$11, IF(G3801=-9,-999,IF(G3801="",-999,0)))</f>
        <v>-999</v>
      </c>
      <c r="AM3801" s="82">
        <f>IF(I3801=1, 'adjustment factor'!$D$12, IF(I3801=-9,-999,IF(I3801="",-999,0)))</f>
        <v>-999</v>
      </c>
      <c r="AN3801" s="82">
        <f>IF(J3801=1, 'adjustment factor'!$D$13, IF(J3801=-9,-999,IF(J3801="",-999,0)))</f>
        <v>-999</v>
      </c>
      <c r="AO3801" s="82" t="str">
        <f t="shared" si="608"/>
        <v>-999</v>
      </c>
      <c r="AP3801" s="82" t="str">
        <f t="shared" si="609"/>
        <v>MISSING</v>
      </c>
    </row>
    <row r="3802" spans="2:42">
      <c r="B3802" s="207"/>
      <c r="C3802" s="35">
        <v>3798</v>
      </c>
      <c r="D3802" s="161"/>
      <c r="E3802" s="161"/>
      <c r="F3802" s="161"/>
      <c r="G3802" s="161"/>
      <c r="H3802" s="161"/>
      <c r="I3802" s="161"/>
      <c r="J3802" s="161"/>
      <c r="K3802" s="161"/>
      <c r="L3802" s="161"/>
      <c r="M3802" s="161"/>
      <c r="N3802" s="171"/>
      <c r="O3802" s="171"/>
      <c r="P3802" s="171"/>
      <c r="Q3802" s="171"/>
      <c r="R3802" s="171"/>
      <c r="S3802" s="171"/>
      <c r="T3802" s="208" t="str">
        <f t="shared" si="600"/>
        <v>MISSING</v>
      </c>
      <c r="U3802" s="208" t="str">
        <f t="shared" si="601"/>
        <v>MISSING</v>
      </c>
      <c r="X3802" s="56">
        <f t="shared" si="602"/>
        <v>-99</v>
      </c>
      <c r="Y3802" s="56">
        <f t="shared" si="603"/>
        <v>-99</v>
      </c>
      <c r="Z3802" s="56">
        <f t="shared" si="604"/>
        <v>-99</v>
      </c>
      <c r="AA3802" s="56">
        <f t="shared" si="605"/>
        <v>-99</v>
      </c>
      <c r="AB3802" s="56">
        <f t="shared" si="606"/>
        <v>-99</v>
      </c>
      <c r="AC3802" s="56">
        <f t="shared" si="607"/>
        <v>-99</v>
      </c>
      <c r="AD3802" s="3"/>
      <c r="AE3802" s="82">
        <f>IF(D3802=1, 'adjustment factor'!$D$4, IF(D3802=-9,-999,IF(D3802="",-999,0)))</f>
        <v>-999</v>
      </c>
      <c r="AF3802" s="82">
        <f>IF(F3802=1, 'adjustment factor'!$D$5, IF(F3802=-9,-999,IF(F3802="",-999,0)))</f>
        <v>-999</v>
      </c>
      <c r="AG3802" s="82">
        <f>IF(E3802=1, 'adjustment factor'!$D$6, IF(E3802=-9,-999,IF(E3802="",-999,0)))</f>
        <v>-999</v>
      </c>
      <c r="AH3802" s="82">
        <f>IF(K3802&gt;=45,'adjustment factor'!$D$7,IF(K3802=-9,-1200,IF(K3802="",-1200,0)))</f>
        <v>-1200</v>
      </c>
      <c r="AI3802" s="82">
        <f>IF(L3802=1, 'adjustment factor'!$D$8, IF(L3802=-9,-999,IF(L3802="",-999,0)))</f>
        <v>-999</v>
      </c>
      <c r="AJ3802" s="82">
        <f>IF(AND(M3802&gt;=1,M3802&lt;=4),'adjustment factor'!$D$9,IF(M3802=-9,-999,IF(M3802=98,-999,IF(M3802=99,-999,IF(M3802="",-999,0)))))</f>
        <v>-999</v>
      </c>
      <c r="AK3802" s="82">
        <f>IF(H3802=1, 'adjustment factor'!$D$10, IF(H3802=-9,-999,IF(H3802="",-999,0)))</f>
        <v>-999</v>
      </c>
      <c r="AL3802" s="82">
        <f>IF(G3802=1, 'adjustment factor'!$D$11, IF(G3802=-9,-999,IF(G3802="",-999,0)))</f>
        <v>-999</v>
      </c>
      <c r="AM3802" s="82">
        <f>IF(I3802=1, 'adjustment factor'!$D$12, IF(I3802=-9,-999,IF(I3802="",-999,0)))</f>
        <v>-999</v>
      </c>
      <c r="AN3802" s="82">
        <f>IF(J3802=1, 'adjustment factor'!$D$13, IF(J3802=-9,-999,IF(J3802="",-999,0)))</f>
        <v>-999</v>
      </c>
      <c r="AO3802" s="82" t="str">
        <f t="shared" si="608"/>
        <v>-999</v>
      </c>
      <c r="AP3802" s="82" t="str">
        <f t="shared" si="609"/>
        <v>MISSING</v>
      </c>
    </row>
    <row r="3803" spans="2:42">
      <c r="B3803" s="207"/>
      <c r="C3803" s="35">
        <v>3799</v>
      </c>
      <c r="D3803" s="161"/>
      <c r="E3803" s="161"/>
      <c r="F3803" s="161"/>
      <c r="G3803" s="161"/>
      <c r="H3803" s="161"/>
      <c r="I3803" s="161"/>
      <c r="J3803" s="161"/>
      <c r="K3803" s="161"/>
      <c r="L3803" s="161"/>
      <c r="M3803" s="161"/>
      <c r="N3803" s="171"/>
      <c r="O3803" s="171"/>
      <c r="P3803" s="171"/>
      <c r="Q3803" s="171"/>
      <c r="R3803" s="171"/>
      <c r="S3803" s="171"/>
      <c r="T3803" s="208" t="str">
        <f t="shared" si="600"/>
        <v>MISSING</v>
      </c>
      <c r="U3803" s="208" t="str">
        <f t="shared" si="601"/>
        <v>MISSING</v>
      </c>
      <c r="X3803" s="56">
        <f t="shared" si="602"/>
        <v>-99</v>
      </c>
      <c r="Y3803" s="56">
        <f t="shared" si="603"/>
        <v>-99</v>
      </c>
      <c r="Z3803" s="56">
        <f t="shared" si="604"/>
        <v>-99</v>
      </c>
      <c r="AA3803" s="56">
        <f t="shared" si="605"/>
        <v>-99</v>
      </c>
      <c r="AB3803" s="56">
        <f t="shared" si="606"/>
        <v>-99</v>
      </c>
      <c r="AC3803" s="56">
        <f t="shared" si="607"/>
        <v>-99</v>
      </c>
      <c r="AD3803" s="3"/>
      <c r="AE3803" s="82">
        <f>IF(D3803=1, 'adjustment factor'!$D$4, IF(D3803=-9,-999,IF(D3803="",-999,0)))</f>
        <v>-999</v>
      </c>
      <c r="AF3803" s="82">
        <f>IF(F3803=1, 'adjustment factor'!$D$5, IF(F3803=-9,-999,IF(F3803="",-999,0)))</f>
        <v>-999</v>
      </c>
      <c r="AG3803" s="82">
        <f>IF(E3803=1, 'adjustment factor'!$D$6, IF(E3803=-9,-999,IF(E3803="",-999,0)))</f>
        <v>-999</v>
      </c>
      <c r="AH3803" s="82">
        <f>IF(K3803&gt;=45,'adjustment factor'!$D$7,IF(K3803=-9,-1200,IF(K3803="",-1200,0)))</f>
        <v>-1200</v>
      </c>
      <c r="AI3803" s="82">
        <f>IF(L3803=1, 'adjustment factor'!$D$8, IF(L3803=-9,-999,IF(L3803="",-999,0)))</f>
        <v>-999</v>
      </c>
      <c r="AJ3803" s="82">
        <f>IF(AND(M3803&gt;=1,M3803&lt;=4),'adjustment factor'!$D$9,IF(M3803=-9,-999,IF(M3803=98,-999,IF(M3803=99,-999,IF(M3803="",-999,0)))))</f>
        <v>-999</v>
      </c>
      <c r="AK3803" s="82">
        <f>IF(H3803=1, 'adjustment factor'!$D$10, IF(H3803=-9,-999,IF(H3803="",-999,0)))</f>
        <v>-999</v>
      </c>
      <c r="AL3803" s="82">
        <f>IF(G3803=1, 'adjustment factor'!$D$11, IF(G3803=-9,-999,IF(G3803="",-999,0)))</f>
        <v>-999</v>
      </c>
      <c r="AM3803" s="82">
        <f>IF(I3803=1, 'adjustment factor'!$D$12, IF(I3803=-9,-999,IF(I3803="",-999,0)))</f>
        <v>-999</v>
      </c>
      <c r="AN3803" s="82">
        <f>IF(J3803=1, 'adjustment factor'!$D$13, IF(J3803=-9,-999,IF(J3803="",-999,0)))</f>
        <v>-999</v>
      </c>
      <c r="AO3803" s="82" t="str">
        <f t="shared" si="608"/>
        <v>-999</v>
      </c>
      <c r="AP3803" s="82" t="str">
        <f t="shared" si="609"/>
        <v>MISSING</v>
      </c>
    </row>
    <row r="3804" spans="2:42">
      <c r="B3804" s="207"/>
      <c r="C3804" s="35">
        <v>3800</v>
      </c>
      <c r="D3804" s="161"/>
      <c r="E3804" s="161"/>
      <c r="F3804" s="161"/>
      <c r="G3804" s="161"/>
      <c r="H3804" s="161"/>
      <c r="I3804" s="161"/>
      <c r="J3804" s="161"/>
      <c r="K3804" s="161"/>
      <c r="L3804" s="161"/>
      <c r="M3804" s="161"/>
      <c r="N3804" s="171"/>
      <c r="O3804" s="171"/>
      <c r="P3804" s="171"/>
      <c r="Q3804" s="171"/>
      <c r="R3804" s="171"/>
      <c r="S3804" s="171"/>
      <c r="T3804" s="208" t="str">
        <f t="shared" si="600"/>
        <v>MISSING</v>
      </c>
      <c r="U3804" s="208" t="str">
        <f t="shared" si="601"/>
        <v>MISSING</v>
      </c>
      <c r="X3804" s="56">
        <f t="shared" si="602"/>
        <v>-99</v>
      </c>
      <c r="Y3804" s="56">
        <f t="shared" si="603"/>
        <v>-99</v>
      </c>
      <c r="Z3804" s="56">
        <f t="shared" si="604"/>
        <v>-99</v>
      </c>
      <c r="AA3804" s="56">
        <f t="shared" si="605"/>
        <v>-99</v>
      </c>
      <c r="AB3804" s="56">
        <f t="shared" si="606"/>
        <v>-99</v>
      </c>
      <c r="AC3804" s="56">
        <f t="shared" si="607"/>
        <v>-99</v>
      </c>
      <c r="AD3804" s="3"/>
      <c r="AE3804" s="82">
        <f>IF(D3804=1, 'adjustment factor'!$D$4, IF(D3804=-9,-999,IF(D3804="",-999,0)))</f>
        <v>-999</v>
      </c>
      <c r="AF3804" s="82">
        <f>IF(F3804=1, 'adjustment factor'!$D$5, IF(F3804=-9,-999,IF(F3804="",-999,0)))</f>
        <v>-999</v>
      </c>
      <c r="AG3804" s="82">
        <f>IF(E3804=1, 'adjustment factor'!$D$6, IF(E3804=-9,-999,IF(E3804="",-999,0)))</f>
        <v>-999</v>
      </c>
      <c r="AH3804" s="82">
        <f>IF(K3804&gt;=45,'adjustment factor'!$D$7,IF(K3804=-9,-1200,IF(K3804="",-1200,0)))</f>
        <v>-1200</v>
      </c>
      <c r="AI3804" s="82">
        <f>IF(L3804=1, 'adjustment factor'!$D$8, IF(L3804=-9,-999,IF(L3804="",-999,0)))</f>
        <v>-999</v>
      </c>
      <c r="AJ3804" s="82">
        <f>IF(AND(M3804&gt;=1,M3804&lt;=4),'adjustment factor'!$D$9,IF(M3804=-9,-999,IF(M3804=98,-999,IF(M3804=99,-999,IF(M3804="",-999,0)))))</f>
        <v>-999</v>
      </c>
      <c r="AK3804" s="82">
        <f>IF(H3804=1, 'adjustment factor'!$D$10, IF(H3804=-9,-999,IF(H3804="",-999,0)))</f>
        <v>-999</v>
      </c>
      <c r="AL3804" s="82">
        <f>IF(G3804=1, 'adjustment factor'!$D$11, IF(G3804=-9,-999,IF(G3804="",-999,0)))</f>
        <v>-999</v>
      </c>
      <c r="AM3804" s="82">
        <f>IF(I3804=1, 'adjustment factor'!$D$12, IF(I3804=-9,-999,IF(I3804="",-999,0)))</f>
        <v>-999</v>
      </c>
      <c r="AN3804" s="82">
        <f>IF(J3804=1, 'adjustment factor'!$D$13, IF(J3804=-9,-999,IF(J3804="",-999,0)))</f>
        <v>-999</v>
      </c>
      <c r="AO3804" s="82" t="str">
        <f t="shared" si="608"/>
        <v>-999</v>
      </c>
      <c r="AP3804" s="82" t="str">
        <f t="shared" si="609"/>
        <v>MISSING</v>
      </c>
    </row>
    <row r="3805" spans="2:42">
      <c r="B3805" s="207"/>
      <c r="C3805" s="35">
        <v>3801</v>
      </c>
      <c r="D3805" s="161"/>
      <c r="E3805" s="161"/>
      <c r="F3805" s="161"/>
      <c r="G3805" s="161"/>
      <c r="H3805" s="161"/>
      <c r="I3805" s="161"/>
      <c r="J3805" s="161"/>
      <c r="K3805" s="161"/>
      <c r="L3805" s="161"/>
      <c r="M3805" s="161"/>
      <c r="N3805" s="171"/>
      <c r="O3805" s="171"/>
      <c r="P3805" s="171"/>
      <c r="Q3805" s="171"/>
      <c r="R3805" s="171"/>
      <c r="S3805" s="171"/>
      <c r="T3805" s="208" t="str">
        <f t="shared" si="600"/>
        <v>MISSING</v>
      </c>
      <c r="U3805" s="208" t="str">
        <f t="shared" si="601"/>
        <v>MISSING</v>
      </c>
      <c r="X3805" s="56">
        <f t="shared" si="602"/>
        <v>-99</v>
      </c>
      <c r="Y3805" s="56">
        <f t="shared" si="603"/>
        <v>-99</v>
      </c>
      <c r="Z3805" s="56">
        <f t="shared" si="604"/>
        <v>-99</v>
      </c>
      <c r="AA3805" s="56">
        <f t="shared" si="605"/>
        <v>-99</v>
      </c>
      <c r="AB3805" s="56">
        <f t="shared" si="606"/>
        <v>-99</v>
      </c>
      <c r="AC3805" s="56">
        <f t="shared" si="607"/>
        <v>-99</v>
      </c>
      <c r="AD3805" s="3"/>
      <c r="AE3805" s="82">
        <f>IF(D3805=1, 'adjustment factor'!$D$4, IF(D3805=-9,-999,IF(D3805="",-999,0)))</f>
        <v>-999</v>
      </c>
      <c r="AF3805" s="82">
        <f>IF(F3805=1, 'adjustment factor'!$D$5, IF(F3805=-9,-999,IF(F3805="",-999,0)))</f>
        <v>-999</v>
      </c>
      <c r="AG3805" s="82">
        <f>IF(E3805=1, 'adjustment factor'!$D$6, IF(E3805=-9,-999,IF(E3805="",-999,0)))</f>
        <v>-999</v>
      </c>
      <c r="AH3805" s="82">
        <f>IF(K3805&gt;=45,'adjustment factor'!$D$7,IF(K3805=-9,-1200,IF(K3805="",-1200,0)))</f>
        <v>-1200</v>
      </c>
      <c r="AI3805" s="82">
        <f>IF(L3805=1, 'adjustment factor'!$D$8, IF(L3805=-9,-999,IF(L3805="",-999,0)))</f>
        <v>-999</v>
      </c>
      <c r="AJ3805" s="82">
        <f>IF(AND(M3805&gt;=1,M3805&lt;=4),'adjustment factor'!$D$9,IF(M3805=-9,-999,IF(M3805=98,-999,IF(M3805=99,-999,IF(M3805="",-999,0)))))</f>
        <v>-999</v>
      </c>
      <c r="AK3805" s="82">
        <f>IF(H3805=1, 'adjustment factor'!$D$10, IF(H3805=-9,-999,IF(H3805="",-999,0)))</f>
        <v>-999</v>
      </c>
      <c r="AL3805" s="82">
        <f>IF(G3805=1, 'adjustment factor'!$D$11, IF(G3805=-9,-999,IF(G3805="",-999,0)))</f>
        <v>-999</v>
      </c>
      <c r="AM3805" s="82">
        <f>IF(I3805=1, 'adjustment factor'!$D$12, IF(I3805=-9,-999,IF(I3805="",-999,0)))</f>
        <v>-999</v>
      </c>
      <c r="AN3805" s="82">
        <f>IF(J3805=1, 'adjustment factor'!$D$13, IF(J3805=-9,-999,IF(J3805="",-999,0)))</f>
        <v>-999</v>
      </c>
      <c r="AO3805" s="82" t="str">
        <f t="shared" si="608"/>
        <v>-999</v>
      </c>
      <c r="AP3805" s="82" t="str">
        <f t="shared" si="609"/>
        <v>MISSING</v>
      </c>
    </row>
    <row r="3806" spans="2:42">
      <c r="B3806" s="207"/>
      <c r="C3806" s="35">
        <v>3802</v>
      </c>
      <c r="D3806" s="161"/>
      <c r="E3806" s="161"/>
      <c r="F3806" s="161"/>
      <c r="G3806" s="161"/>
      <c r="H3806" s="161"/>
      <c r="I3806" s="161"/>
      <c r="J3806" s="161"/>
      <c r="K3806" s="161"/>
      <c r="L3806" s="161"/>
      <c r="M3806" s="161"/>
      <c r="N3806" s="171"/>
      <c r="O3806" s="171"/>
      <c r="P3806" s="171"/>
      <c r="Q3806" s="171"/>
      <c r="R3806" s="171"/>
      <c r="S3806" s="171"/>
      <c r="T3806" s="208" t="str">
        <f t="shared" si="600"/>
        <v>MISSING</v>
      </c>
      <c r="U3806" s="208" t="str">
        <f t="shared" si="601"/>
        <v>MISSING</v>
      </c>
      <c r="X3806" s="56">
        <f t="shared" si="602"/>
        <v>-99</v>
      </c>
      <c r="Y3806" s="56">
        <f t="shared" si="603"/>
        <v>-99</v>
      </c>
      <c r="Z3806" s="56">
        <f t="shared" si="604"/>
        <v>-99</v>
      </c>
      <c r="AA3806" s="56">
        <f t="shared" si="605"/>
        <v>-99</v>
      </c>
      <c r="AB3806" s="56">
        <f t="shared" si="606"/>
        <v>-99</v>
      </c>
      <c r="AC3806" s="56">
        <f t="shared" si="607"/>
        <v>-99</v>
      </c>
      <c r="AD3806" s="3"/>
      <c r="AE3806" s="82">
        <f>IF(D3806=1, 'adjustment factor'!$D$4, IF(D3806=-9,-999,IF(D3806="",-999,0)))</f>
        <v>-999</v>
      </c>
      <c r="AF3806" s="82">
        <f>IF(F3806=1, 'adjustment factor'!$D$5, IF(F3806=-9,-999,IF(F3806="",-999,0)))</f>
        <v>-999</v>
      </c>
      <c r="AG3806" s="82">
        <f>IF(E3806=1, 'adjustment factor'!$D$6, IF(E3806=-9,-999,IF(E3806="",-999,0)))</f>
        <v>-999</v>
      </c>
      <c r="AH3806" s="82">
        <f>IF(K3806&gt;=45,'adjustment factor'!$D$7,IF(K3806=-9,-1200,IF(K3806="",-1200,0)))</f>
        <v>-1200</v>
      </c>
      <c r="AI3806" s="82">
        <f>IF(L3806=1, 'adjustment factor'!$D$8, IF(L3806=-9,-999,IF(L3806="",-999,0)))</f>
        <v>-999</v>
      </c>
      <c r="AJ3806" s="82">
        <f>IF(AND(M3806&gt;=1,M3806&lt;=4),'adjustment factor'!$D$9,IF(M3806=-9,-999,IF(M3806=98,-999,IF(M3806=99,-999,IF(M3806="",-999,0)))))</f>
        <v>-999</v>
      </c>
      <c r="AK3806" s="82">
        <f>IF(H3806=1, 'adjustment factor'!$D$10, IF(H3806=-9,-999,IF(H3806="",-999,0)))</f>
        <v>-999</v>
      </c>
      <c r="AL3806" s="82">
        <f>IF(G3806=1, 'adjustment factor'!$D$11, IF(G3806=-9,-999,IF(G3806="",-999,0)))</f>
        <v>-999</v>
      </c>
      <c r="AM3806" s="82">
        <f>IF(I3806=1, 'adjustment factor'!$D$12, IF(I3806=-9,-999,IF(I3806="",-999,0)))</f>
        <v>-999</v>
      </c>
      <c r="AN3806" s="82">
        <f>IF(J3806=1, 'adjustment factor'!$D$13, IF(J3806=-9,-999,IF(J3806="",-999,0)))</f>
        <v>-999</v>
      </c>
      <c r="AO3806" s="82" t="str">
        <f t="shared" si="608"/>
        <v>-999</v>
      </c>
      <c r="AP3806" s="82" t="str">
        <f t="shared" si="609"/>
        <v>MISSING</v>
      </c>
    </row>
    <row r="3807" spans="2:42">
      <c r="B3807" s="207"/>
      <c r="C3807" s="35">
        <v>3803</v>
      </c>
      <c r="D3807" s="161"/>
      <c r="E3807" s="161"/>
      <c r="F3807" s="161"/>
      <c r="G3807" s="161"/>
      <c r="H3807" s="161"/>
      <c r="I3807" s="161"/>
      <c r="J3807" s="161"/>
      <c r="K3807" s="161"/>
      <c r="L3807" s="161"/>
      <c r="M3807" s="161"/>
      <c r="N3807" s="171"/>
      <c r="O3807" s="171"/>
      <c r="P3807" s="171"/>
      <c r="Q3807" s="171"/>
      <c r="R3807" s="171"/>
      <c r="S3807" s="171"/>
      <c r="T3807" s="208" t="str">
        <f t="shared" si="600"/>
        <v>MISSING</v>
      </c>
      <c r="U3807" s="208" t="str">
        <f t="shared" si="601"/>
        <v>MISSING</v>
      </c>
      <c r="X3807" s="56">
        <f t="shared" si="602"/>
        <v>-99</v>
      </c>
      <c r="Y3807" s="56">
        <f t="shared" si="603"/>
        <v>-99</v>
      </c>
      <c r="Z3807" s="56">
        <f t="shared" si="604"/>
        <v>-99</v>
      </c>
      <c r="AA3807" s="56">
        <f t="shared" si="605"/>
        <v>-99</v>
      </c>
      <c r="AB3807" s="56">
        <f t="shared" si="606"/>
        <v>-99</v>
      </c>
      <c r="AC3807" s="56">
        <f t="shared" si="607"/>
        <v>-99</v>
      </c>
      <c r="AD3807" s="3"/>
      <c r="AE3807" s="82">
        <f>IF(D3807=1, 'adjustment factor'!$D$4, IF(D3807=-9,-999,IF(D3807="",-999,0)))</f>
        <v>-999</v>
      </c>
      <c r="AF3807" s="82">
        <f>IF(F3807=1, 'adjustment factor'!$D$5, IF(F3807=-9,-999,IF(F3807="",-999,0)))</f>
        <v>-999</v>
      </c>
      <c r="AG3807" s="82">
        <f>IF(E3807=1, 'adjustment factor'!$D$6, IF(E3807=-9,-999,IF(E3807="",-999,0)))</f>
        <v>-999</v>
      </c>
      <c r="AH3807" s="82">
        <f>IF(K3807&gt;=45,'adjustment factor'!$D$7,IF(K3807=-9,-1200,IF(K3807="",-1200,0)))</f>
        <v>-1200</v>
      </c>
      <c r="AI3807" s="82">
        <f>IF(L3807=1, 'adjustment factor'!$D$8, IF(L3807=-9,-999,IF(L3807="",-999,0)))</f>
        <v>-999</v>
      </c>
      <c r="AJ3807" s="82">
        <f>IF(AND(M3807&gt;=1,M3807&lt;=4),'adjustment factor'!$D$9,IF(M3807=-9,-999,IF(M3807=98,-999,IF(M3807=99,-999,IF(M3807="",-999,0)))))</f>
        <v>-999</v>
      </c>
      <c r="AK3807" s="82">
        <f>IF(H3807=1, 'adjustment factor'!$D$10, IF(H3807=-9,-999,IF(H3807="",-999,0)))</f>
        <v>-999</v>
      </c>
      <c r="AL3807" s="82">
        <f>IF(G3807=1, 'adjustment factor'!$D$11, IF(G3807=-9,-999,IF(G3807="",-999,0)))</f>
        <v>-999</v>
      </c>
      <c r="AM3807" s="82">
        <f>IF(I3807=1, 'adjustment factor'!$D$12, IF(I3807=-9,-999,IF(I3807="",-999,0)))</f>
        <v>-999</v>
      </c>
      <c r="AN3807" s="82">
        <f>IF(J3807=1, 'adjustment factor'!$D$13, IF(J3807=-9,-999,IF(J3807="",-999,0)))</f>
        <v>-999</v>
      </c>
      <c r="AO3807" s="82" t="str">
        <f t="shared" si="608"/>
        <v>-999</v>
      </c>
      <c r="AP3807" s="82" t="str">
        <f t="shared" si="609"/>
        <v>MISSING</v>
      </c>
    </row>
    <row r="3808" spans="2:42">
      <c r="B3808" s="207"/>
      <c r="C3808" s="35">
        <v>3804</v>
      </c>
      <c r="D3808" s="161"/>
      <c r="E3808" s="161"/>
      <c r="F3808" s="161"/>
      <c r="G3808" s="161"/>
      <c r="H3808" s="161"/>
      <c r="I3808" s="161"/>
      <c r="J3808" s="161"/>
      <c r="K3808" s="161"/>
      <c r="L3808" s="161"/>
      <c r="M3808" s="161"/>
      <c r="N3808" s="171"/>
      <c r="O3808" s="171"/>
      <c r="P3808" s="171"/>
      <c r="Q3808" s="171"/>
      <c r="R3808" s="171"/>
      <c r="S3808" s="171"/>
      <c r="T3808" s="208" t="str">
        <f t="shared" si="600"/>
        <v>MISSING</v>
      </c>
      <c r="U3808" s="208" t="str">
        <f t="shared" si="601"/>
        <v>MISSING</v>
      </c>
      <c r="X3808" s="56">
        <f t="shared" si="602"/>
        <v>-99</v>
      </c>
      <c r="Y3808" s="56">
        <f t="shared" si="603"/>
        <v>-99</v>
      </c>
      <c r="Z3808" s="56">
        <f t="shared" si="604"/>
        <v>-99</v>
      </c>
      <c r="AA3808" s="56">
        <f t="shared" si="605"/>
        <v>-99</v>
      </c>
      <c r="AB3808" s="56">
        <f t="shared" si="606"/>
        <v>-99</v>
      </c>
      <c r="AC3808" s="56">
        <f t="shared" si="607"/>
        <v>-99</v>
      </c>
      <c r="AD3808" s="3"/>
      <c r="AE3808" s="82">
        <f>IF(D3808=1, 'adjustment factor'!$D$4, IF(D3808=-9,-999,IF(D3808="",-999,0)))</f>
        <v>-999</v>
      </c>
      <c r="AF3808" s="82">
        <f>IF(F3808=1, 'adjustment factor'!$D$5, IF(F3808=-9,-999,IF(F3808="",-999,0)))</f>
        <v>-999</v>
      </c>
      <c r="AG3808" s="82">
        <f>IF(E3808=1, 'adjustment factor'!$D$6, IF(E3808=-9,-999,IF(E3808="",-999,0)))</f>
        <v>-999</v>
      </c>
      <c r="AH3808" s="82">
        <f>IF(K3808&gt;=45,'adjustment factor'!$D$7,IF(K3808=-9,-1200,IF(K3808="",-1200,0)))</f>
        <v>-1200</v>
      </c>
      <c r="AI3808" s="82">
        <f>IF(L3808=1, 'adjustment factor'!$D$8, IF(L3808=-9,-999,IF(L3808="",-999,0)))</f>
        <v>-999</v>
      </c>
      <c r="AJ3808" s="82">
        <f>IF(AND(M3808&gt;=1,M3808&lt;=4),'adjustment factor'!$D$9,IF(M3808=-9,-999,IF(M3808=98,-999,IF(M3808=99,-999,IF(M3808="",-999,0)))))</f>
        <v>-999</v>
      </c>
      <c r="AK3808" s="82">
        <f>IF(H3808=1, 'adjustment factor'!$D$10, IF(H3808=-9,-999,IF(H3808="",-999,0)))</f>
        <v>-999</v>
      </c>
      <c r="AL3808" s="82">
        <f>IF(G3808=1, 'adjustment factor'!$D$11, IF(G3808=-9,-999,IF(G3808="",-999,0)))</f>
        <v>-999</v>
      </c>
      <c r="AM3808" s="82">
        <f>IF(I3808=1, 'adjustment factor'!$D$12, IF(I3808=-9,-999,IF(I3808="",-999,0)))</f>
        <v>-999</v>
      </c>
      <c r="AN3808" s="82">
        <f>IF(J3808=1, 'adjustment factor'!$D$13, IF(J3808=-9,-999,IF(J3808="",-999,0)))</f>
        <v>-999</v>
      </c>
      <c r="AO3808" s="82" t="str">
        <f t="shared" si="608"/>
        <v>-999</v>
      </c>
      <c r="AP3808" s="82" t="str">
        <f t="shared" si="609"/>
        <v>MISSING</v>
      </c>
    </row>
    <row r="3809" spans="2:42">
      <c r="B3809" s="207"/>
      <c r="C3809" s="35">
        <v>3805</v>
      </c>
      <c r="D3809" s="161"/>
      <c r="E3809" s="161"/>
      <c r="F3809" s="161"/>
      <c r="G3809" s="161"/>
      <c r="H3809" s="161"/>
      <c r="I3809" s="161"/>
      <c r="J3809" s="161"/>
      <c r="K3809" s="161"/>
      <c r="L3809" s="161"/>
      <c r="M3809" s="161"/>
      <c r="N3809" s="171"/>
      <c r="O3809" s="171"/>
      <c r="P3809" s="171"/>
      <c r="Q3809" s="171"/>
      <c r="R3809" s="171"/>
      <c r="S3809" s="171"/>
      <c r="T3809" s="208" t="str">
        <f t="shared" si="600"/>
        <v>MISSING</v>
      </c>
      <c r="U3809" s="208" t="str">
        <f t="shared" si="601"/>
        <v>MISSING</v>
      </c>
      <c r="X3809" s="56">
        <f t="shared" si="602"/>
        <v>-99</v>
      </c>
      <c r="Y3809" s="56">
        <f t="shared" si="603"/>
        <v>-99</v>
      </c>
      <c r="Z3809" s="56">
        <f t="shared" si="604"/>
        <v>-99</v>
      </c>
      <c r="AA3809" s="56">
        <f t="shared" si="605"/>
        <v>-99</v>
      </c>
      <c r="AB3809" s="56">
        <f t="shared" si="606"/>
        <v>-99</v>
      </c>
      <c r="AC3809" s="56">
        <f t="shared" si="607"/>
        <v>-99</v>
      </c>
      <c r="AD3809" s="3"/>
      <c r="AE3809" s="82">
        <f>IF(D3809=1, 'adjustment factor'!$D$4, IF(D3809=-9,-999,IF(D3809="",-999,0)))</f>
        <v>-999</v>
      </c>
      <c r="AF3809" s="82">
        <f>IF(F3809=1, 'adjustment factor'!$D$5, IF(F3809=-9,-999,IF(F3809="",-999,0)))</f>
        <v>-999</v>
      </c>
      <c r="AG3809" s="82">
        <f>IF(E3809=1, 'adjustment factor'!$D$6, IF(E3809=-9,-999,IF(E3809="",-999,0)))</f>
        <v>-999</v>
      </c>
      <c r="AH3809" s="82">
        <f>IF(K3809&gt;=45,'adjustment factor'!$D$7,IF(K3809=-9,-1200,IF(K3809="",-1200,0)))</f>
        <v>-1200</v>
      </c>
      <c r="AI3809" s="82">
        <f>IF(L3809=1, 'adjustment factor'!$D$8, IF(L3809=-9,-999,IF(L3809="",-999,0)))</f>
        <v>-999</v>
      </c>
      <c r="AJ3809" s="82">
        <f>IF(AND(M3809&gt;=1,M3809&lt;=4),'adjustment factor'!$D$9,IF(M3809=-9,-999,IF(M3809=98,-999,IF(M3809=99,-999,IF(M3809="",-999,0)))))</f>
        <v>-999</v>
      </c>
      <c r="AK3809" s="82">
        <f>IF(H3809=1, 'adjustment factor'!$D$10, IF(H3809=-9,-999,IF(H3809="",-999,0)))</f>
        <v>-999</v>
      </c>
      <c r="AL3809" s="82">
        <f>IF(G3809=1, 'adjustment factor'!$D$11, IF(G3809=-9,-999,IF(G3809="",-999,0)))</f>
        <v>-999</v>
      </c>
      <c r="AM3809" s="82">
        <f>IF(I3809=1, 'adjustment factor'!$D$12, IF(I3809=-9,-999,IF(I3809="",-999,0)))</f>
        <v>-999</v>
      </c>
      <c r="AN3809" s="82">
        <f>IF(J3809=1, 'adjustment factor'!$D$13, IF(J3809=-9,-999,IF(J3809="",-999,0)))</f>
        <v>-999</v>
      </c>
      <c r="AO3809" s="82" t="str">
        <f t="shared" si="608"/>
        <v>-999</v>
      </c>
      <c r="AP3809" s="82" t="str">
        <f t="shared" si="609"/>
        <v>MISSING</v>
      </c>
    </row>
    <row r="3810" spans="2:42">
      <c r="B3810" s="207"/>
      <c r="C3810" s="35">
        <v>3806</v>
      </c>
      <c r="D3810" s="161"/>
      <c r="E3810" s="161"/>
      <c r="F3810" s="161"/>
      <c r="G3810" s="161"/>
      <c r="H3810" s="161"/>
      <c r="I3810" s="161"/>
      <c r="J3810" s="161"/>
      <c r="K3810" s="161"/>
      <c r="L3810" s="161"/>
      <c r="M3810" s="161"/>
      <c r="N3810" s="171"/>
      <c r="O3810" s="171"/>
      <c r="P3810" s="171"/>
      <c r="Q3810" s="171"/>
      <c r="R3810" s="171"/>
      <c r="S3810" s="171"/>
      <c r="T3810" s="208" t="str">
        <f t="shared" si="600"/>
        <v>MISSING</v>
      </c>
      <c r="U3810" s="208" t="str">
        <f t="shared" si="601"/>
        <v>MISSING</v>
      </c>
      <c r="X3810" s="56">
        <f t="shared" si="602"/>
        <v>-99</v>
      </c>
      <c r="Y3810" s="56">
        <f t="shared" si="603"/>
        <v>-99</v>
      </c>
      <c r="Z3810" s="56">
        <f t="shared" si="604"/>
        <v>-99</v>
      </c>
      <c r="AA3810" s="56">
        <f t="shared" si="605"/>
        <v>-99</v>
      </c>
      <c r="AB3810" s="56">
        <f t="shared" si="606"/>
        <v>-99</v>
      </c>
      <c r="AC3810" s="56">
        <f t="shared" si="607"/>
        <v>-99</v>
      </c>
      <c r="AD3810" s="3"/>
      <c r="AE3810" s="82">
        <f>IF(D3810=1, 'adjustment factor'!$D$4, IF(D3810=-9,-999,IF(D3810="",-999,0)))</f>
        <v>-999</v>
      </c>
      <c r="AF3810" s="82">
        <f>IF(F3810=1, 'adjustment factor'!$D$5, IF(F3810=-9,-999,IF(F3810="",-999,0)))</f>
        <v>-999</v>
      </c>
      <c r="AG3810" s="82">
        <f>IF(E3810=1, 'adjustment factor'!$D$6, IF(E3810=-9,-999,IF(E3810="",-999,0)))</f>
        <v>-999</v>
      </c>
      <c r="AH3810" s="82">
        <f>IF(K3810&gt;=45,'adjustment factor'!$D$7,IF(K3810=-9,-1200,IF(K3810="",-1200,0)))</f>
        <v>-1200</v>
      </c>
      <c r="AI3810" s="82">
        <f>IF(L3810=1, 'adjustment factor'!$D$8, IF(L3810=-9,-999,IF(L3810="",-999,0)))</f>
        <v>-999</v>
      </c>
      <c r="AJ3810" s="82">
        <f>IF(AND(M3810&gt;=1,M3810&lt;=4),'adjustment factor'!$D$9,IF(M3810=-9,-999,IF(M3810=98,-999,IF(M3810=99,-999,IF(M3810="",-999,0)))))</f>
        <v>-999</v>
      </c>
      <c r="AK3810" s="82">
        <f>IF(H3810=1, 'adjustment factor'!$D$10, IF(H3810=-9,-999,IF(H3810="",-999,0)))</f>
        <v>-999</v>
      </c>
      <c r="AL3810" s="82">
        <f>IF(G3810=1, 'adjustment factor'!$D$11, IF(G3810=-9,-999,IF(G3810="",-999,0)))</f>
        <v>-999</v>
      </c>
      <c r="AM3810" s="82">
        <f>IF(I3810=1, 'adjustment factor'!$D$12, IF(I3810=-9,-999,IF(I3810="",-999,0)))</f>
        <v>-999</v>
      </c>
      <c r="AN3810" s="82">
        <f>IF(J3810=1, 'adjustment factor'!$D$13, IF(J3810=-9,-999,IF(J3810="",-999,0)))</f>
        <v>-999</v>
      </c>
      <c r="AO3810" s="82" t="str">
        <f t="shared" si="608"/>
        <v>-999</v>
      </c>
      <c r="AP3810" s="82" t="str">
        <f t="shared" si="609"/>
        <v>MISSING</v>
      </c>
    </row>
    <row r="3811" spans="2:42">
      <c r="B3811" s="207"/>
      <c r="C3811" s="35">
        <v>3807</v>
      </c>
      <c r="D3811" s="161"/>
      <c r="E3811" s="161"/>
      <c r="F3811" s="161"/>
      <c r="G3811" s="161"/>
      <c r="H3811" s="161"/>
      <c r="I3811" s="161"/>
      <c r="J3811" s="161"/>
      <c r="K3811" s="161"/>
      <c r="L3811" s="161"/>
      <c r="M3811" s="161"/>
      <c r="N3811" s="171"/>
      <c r="O3811" s="171"/>
      <c r="P3811" s="171"/>
      <c r="Q3811" s="171"/>
      <c r="R3811" s="171"/>
      <c r="S3811" s="171"/>
      <c r="T3811" s="208" t="str">
        <f t="shared" si="600"/>
        <v>MISSING</v>
      </c>
      <c r="U3811" s="208" t="str">
        <f t="shared" si="601"/>
        <v>MISSING</v>
      </c>
      <c r="X3811" s="56">
        <f t="shared" si="602"/>
        <v>-99</v>
      </c>
      <c r="Y3811" s="56">
        <f t="shared" si="603"/>
        <v>-99</v>
      </c>
      <c r="Z3811" s="56">
        <f t="shared" si="604"/>
        <v>-99</v>
      </c>
      <c r="AA3811" s="56">
        <f t="shared" si="605"/>
        <v>-99</v>
      </c>
      <c r="AB3811" s="56">
        <f t="shared" si="606"/>
        <v>-99</v>
      </c>
      <c r="AC3811" s="56">
        <f t="shared" si="607"/>
        <v>-99</v>
      </c>
      <c r="AD3811" s="3"/>
      <c r="AE3811" s="82">
        <f>IF(D3811=1, 'adjustment factor'!$D$4, IF(D3811=-9,-999,IF(D3811="",-999,0)))</f>
        <v>-999</v>
      </c>
      <c r="AF3811" s="82">
        <f>IF(F3811=1, 'adjustment factor'!$D$5, IF(F3811=-9,-999,IF(F3811="",-999,0)))</f>
        <v>-999</v>
      </c>
      <c r="AG3811" s="82">
        <f>IF(E3811=1, 'adjustment factor'!$D$6, IF(E3811=-9,-999,IF(E3811="",-999,0)))</f>
        <v>-999</v>
      </c>
      <c r="AH3811" s="82">
        <f>IF(K3811&gt;=45,'adjustment factor'!$D$7,IF(K3811=-9,-1200,IF(K3811="",-1200,0)))</f>
        <v>-1200</v>
      </c>
      <c r="AI3811" s="82">
        <f>IF(L3811=1, 'adjustment factor'!$D$8, IF(L3811=-9,-999,IF(L3811="",-999,0)))</f>
        <v>-999</v>
      </c>
      <c r="AJ3811" s="82">
        <f>IF(AND(M3811&gt;=1,M3811&lt;=4),'adjustment factor'!$D$9,IF(M3811=-9,-999,IF(M3811=98,-999,IF(M3811=99,-999,IF(M3811="",-999,0)))))</f>
        <v>-999</v>
      </c>
      <c r="AK3811" s="82">
        <f>IF(H3811=1, 'adjustment factor'!$D$10, IF(H3811=-9,-999,IF(H3811="",-999,0)))</f>
        <v>-999</v>
      </c>
      <c r="AL3811" s="82">
        <f>IF(G3811=1, 'adjustment factor'!$D$11, IF(G3811=-9,-999,IF(G3811="",-999,0)))</f>
        <v>-999</v>
      </c>
      <c r="AM3811" s="82">
        <f>IF(I3811=1, 'adjustment factor'!$D$12, IF(I3811=-9,-999,IF(I3811="",-999,0)))</f>
        <v>-999</v>
      </c>
      <c r="AN3811" s="82">
        <f>IF(J3811=1, 'adjustment factor'!$D$13, IF(J3811=-9,-999,IF(J3811="",-999,0)))</f>
        <v>-999</v>
      </c>
      <c r="AO3811" s="82" t="str">
        <f t="shared" si="608"/>
        <v>-999</v>
      </c>
      <c r="AP3811" s="82" t="str">
        <f t="shared" si="609"/>
        <v>MISSING</v>
      </c>
    </row>
    <row r="3812" spans="2:42">
      <c r="B3812" s="207"/>
      <c r="C3812" s="35">
        <v>3808</v>
      </c>
      <c r="D3812" s="161"/>
      <c r="E3812" s="161"/>
      <c r="F3812" s="161"/>
      <c r="G3812" s="161"/>
      <c r="H3812" s="161"/>
      <c r="I3812" s="161"/>
      <c r="J3812" s="161"/>
      <c r="K3812" s="161"/>
      <c r="L3812" s="161"/>
      <c r="M3812" s="161"/>
      <c r="N3812" s="171"/>
      <c r="O3812" s="171"/>
      <c r="P3812" s="171"/>
      <c r="Q3812" s="171"/>
      <c r="R3812" s="171"/>
      <c r="S3812" s="171"/>
      <c r="T3812" s="208" t="str">
        <f t="shared" si="600"/>
        <v>MISSING</v>
      </c>
      <c r="U3812" s="208" t="str">
        <f t="shared" si="601"/>
        <v>MISSING</v>
      </c>
      <c r="X3812" s="56">
        <f t="shared" si="602"/>
        <v>-99</v>
      </c>
      <c r="Y3812" s="56">
        <f t="shared" si="603"/>
        <v>-99</v>
      </c>
      <c r="Z3812" s="56">
        <f t="shared" si="604"/>
        <v>-99</v>
      </c>
      <c r="AA3812" s="56">
        <f t="shared" si="605"/>
        <v>-99</v>
      </c>
      <c r="AB3812" s="56">
        <f t="shared" si="606"/>
        <v>-99</v>
      </c>
      <c r="AC3812" s="56">
        <f t="shared" si="607"/>
        <v>-99</v>
      </c>
      <c r="AD3812" s="3"/>
      <c r="AE3812" s="82">
        <f>IF(D3812=1, 'adjustment factor'!$D$4, IF(D3812=-9,-999,IF(D3812="",-999,0)))</f>
        <v>-999</v>
      </c>
      <c r="AF3812" s="82">
        <f>IF(F3812=1, 'adjustment factor'!$D$5, IF(F3812=-9,-999,IF(F3812="",-999,0)))</f>
        <v>-999</v>
      </c>
      <c r="AG3812" s="82">
        <f>IF(E3812=1, 'adjustment factor'!$D$6, IF(E3812=-9,-999,IF(E3812="",-999,0)))</f>
        <v>-999</v>
      </c>
      <c r="AH3812" s="82">
        <f>IF(K3812&gt;=45,'adjustment factor'!$D$7,IF(K3812=-9,-1200,IF(K3812="",-1200,0)))</f>
        <v>-1200</v>
      </c>
      <c r="AI3812" s="82">
        <f>IF(L3812=1, 'adjustment factor'!$D$8, IF(L3812=-9,-999,IF(L3812="",-999,0)))</f>
        <v>-999</v>
      </c>
      <c r="AJ3812" s="82">
        <f>IF(AND(M3812&gt;=1,M3812&lt;=4),'adjustment factor'!$D$9,IF(M3812=-9,-999,IF(M3812=98,-999,IF(M3812=99,-999,IF(M3812="",-999,0)))))</f>
        <v>-999</v>
      </c>
      <c r="AK3812" s="82">
        <f>IF(H3812=1, 'adjustment factor'!$D$10, IF(H3812=-9,-999,IF(H3812="",-999,0)))</f>
        <v>-999</v>
      </c>
      <c r="AL3812" s="82">
        <f>IF(G3812=1, 'adjustment factor'!$D$11, IF(G3812=-9,-999,IF(G3812="",-999,0)))</f>
        <v>-999</v>
      </c>
      <c r="AM3812" s="82">
        <f>IF(I3812=1, 'adjustment factor'!$D$12, IF(I3812=-9,-999,IF(I3812="",-999,0)))</f>
        <v>-999</v>
      </c>
      <c r="AN3812" s="82">
        <f>IF(J3812=1, 'adjustment factor'!$D$13, IF(J3812=-9,-999,IF(J3812="",-999,0)))</f>
        <v>-999</v>
      </c>
      <c r="AO3812" s="82" t="str">
        <f t="shared" si="608"/>
        <v>-999</v>
      </c>
      <c r="AP3812" s="82" t="str">
        <f t="shared" si="609"/>
        <v>MISSING</v>
      </c>
    </row>
    <row r="3813" spans="2:42">
      <c r="B3813" s="207"/>
      <c r="C3813" s="35">
        <v>3809</v>
      </c>
      <c r="D3813" s="161"/>
      <c r="E3813" s="161"/>
      <c r="F3813" s="161"/>
      <c r="G3813" s="161"/>
      <c r="H3813" s="161"/>
      <c r="I3813" s="161"/>
      <c r="J3813" s="161"/>
      <c r="K3813" s="161"/>
      <c r="L3813" s="161"/>
      <c r="M3813" s="161"/>
      <c r="N3813" s="171"/>
      <c r="O3813" s="171"/>
      <c r="P3813" s="171"/>
      <c r="Q3813" s="171"/>
      <c r="R3813" s="171"/>
      <c r="S3813" s="171"/>
      <c r="T3813" s="208" t="str">
        <f t="shared" si="600"/>
        <v>MISSING</v>
      </c>
      <c r="U3813" s="208" t="str">
        <f t="shared" si="601"/>
        <v>MISSING</v>
      </c>
      <c r="X3813" s="56">
        <f t="shared" si="602"/>
        <v>-99</v>
      </c>
      <c r="Y3813" s="56">
        <f t="shared" si="603"/>
        <v>-99</v>
      </c>
      <c r="Z3813" s="56">
        <f t="shared" si="604"/>
        <v>-99</v>
      </c>
      <c r="AA3813" s="56">
        <f t="shared" si="605"/>
        <v>-99</v>
      </c>
      <c r="AB3813" s="56">
        <f t="shared" si="606"/>
        <v>-99</v>
      </c>
      <c r="AC3813" s="56">
        <f t="shared" si="607"/>
        <v>-99</v>
      </c>
      <c r="AD3813" s="3"/>
      <c r="AE3813" s="82">
        <f>IF(D3813=1, 'adjustment factor'!$D$4, IF(D3813=-9,-999,IF(D3813="",-999,0)))</f>
        <v>-999</v>
      </c>
      <c r="AF3813" s="82">
        <f>IF(F3813=1, 'adjustment factor'!$D$5, IF(F3813=-9,-999,IF(F3813="",-999,0)))</f>
        <v>-999</v>
      </c>
      <c r="AG3813" s="82">
        <f>IF(E3813=1, 'adjustment factor'!$D$6, IF(E3813=-9,-999,IF(E3813="",-999,0)))</f>
        <v>-999</v>
      </c>
      <c r="AH3813" s="82">
        <f>IF(K3813&gt;=45,'adjustment factor'!$D$7,IF(K3813=-9,-1200,IF(K3813="",-1200,0)))</f>
        <v>-1200</v>
      </c>
      <c r="AI3813" s="82">
        <f>IF(L3813=1, 'adjustment factor'!$D$8, IF(L3813=-9,-999,IF(L3813="",-999,0)))</f>
        <v>-999</v>
      </c>
      <c r="AJ3813" s="82">
        <f>IF(AND(M3813&gt;=1,M3813&lt;=4),'adjustment factor'!$D$9,IF(M3813=-9,-999,IF(M3813=98,-999,IF(M3813=99,-999,IF(M3813="",-999,0)))))</f>
        <v>-999</v>
      </c>
      <c r="AK3813" s="82">
        <f>IF(H3813=1, 'adjustment factor'!$D$10, IF(H3813=-9,-999,IF(H3813="",-999,0)))</f>
        <v>-999</v>
      </c>
      <c r="AL3813" s="82">
        <f>IF(G3813=1, 'adjustment factor'!$D$11, IF(G3813=-9,-999,IF(G3813="",-999,0)))</f>
        <v>-999</v>
      </c>
      <c r="AM3813" s="82">
        <f>IF(I3813=1, 'adjustment factor'!$D$12, IF(I3813=-9,-999,IF(I3813="",-999,0)))</f>
        <v>-999</v>
      </c>
      <c r="AN3813" s="82">
        <f>IF(J3813=1, 'adjustment factor'!$D$13, IF(J3813=-9,-999,IF(J3813="",-999,0)))</f>
        <v>-999</v>
      </c>
      <c r="AO3813" s="82" t="str">
        <f t="shared" si="608"/>
        <v>-999</v>
      </c>
      <c r="AP3813" s="82" t="str">
        <f t="shared" si="609"/>
        <v>MISSING</v>
      </c>
    </row>
    <row r="3814" spans="2:42">
      <c r="B3814" s="207"/>
      <c r="C3814" s="35">
        <v>3810</v>
      </c>
      <c r="D3814" s="161"/>
      <c r="E3814" s="161"/>
      <c r="F3814" s="161"/>
      <c r="G3814" s="161"/>
      <c r="H3814" s="161"/>
      <c r="I3814" s="161"/>
      <c r="J3814" s="161"/>
      <c r="K3814" s="161"/>
      <c r="L3814" s="161"/>
      <c r="M3814" s="161"/>
      <c r="N3814" s="171"/>
      <c r="O3814" s="171"/>
      <c r="P3814" s="171"/>
      <c r="Q3814" s="171"/>
      <c r="R3814" s="171"/>
      <c r="S3814" s="171"/>
      <c r="T3814" s="208" t="str">
        <f t="shared" si="600"/>
        <v>MISSING</v>
      </c>
      <c r="U3814" s="208" t="str">
        <f t="shared" si="601"/>
        <v>MISSING</v>
      </c>
      <c r="X3814" s="56">
        <f t="shared" si="602"/>
        <v>-99</v>
      </c>
      <c r="Y3814" s="56">
        <f t="shared" si="603"/>
        <v>-99</v>
      </c>
      <c r="Z3814" s="56">
        <f t="shared" si="604"/>
        <v>-99</v>
      </c>
      <c r="AA3814" s="56">
        <f t="shared" si="605"/>
        <v>-99</v>
      </c>
      <c r="AB3814" s="56">
        <f t="shared" si="606"/>
        <v>-99</v>
      </c>
      <c r="AC3814" s="56">
        <f t="shared" si="607"/>
        <v>-99</v>
      </c>
      <c r="AD3814" s="3"/>
      <c r="AE3814" s="82">
        <f>IF(D3814=1, 'adjustment factor'!$D$4, IF(D3814=-9,-999,IF(D3814="",-999,0)))</f>
        <v>-999</v>
      </c>
      <c r="AF3814" s="82">
        <f>IF(F3814=1, 'adjustment factor'!$D$5, IF(F3814=-9,-999,IF(F3814="",-999,0)))</f>
        <v>-999</v>
      </c>
      <c r="AG3814" s="82">
        <f>IF(E3814=1, 'adjustment factor'!$D$6, IF(E3814=-9,-999,IF(E3814="",-999,0)))</f>
        <v>-999</v>
      </c>
      <c r="AH3814" s="82">
        <f>IF(K3814&gt;=45,'adjustment factor'!$D$7,IF(K3814=-9,-1200,IF(K3814="",-1200,0)))</f>
        <v>-1200</v>
      </c>
      <c r="AI3814" s="82">
        <f>IF(L3814=1, 'adjustment factor'!$D$8, IF(L3814=-9,-999,IF(L3814="",-999,0)))</f>
        <v>-999</v>
      </c>
      <c r="AJ3814" s="82">
        <f>IF(AND(M3814&gt;=1,M3814&lt;=4),'adjustment factor'!$D$9,IF(M3814=-9,-999,IF(M3814=98,-999,IF(M3814=99,-999,IF(M3814="",-999,0)))))</f>
        <v>-999</v>
      </c>
      <c r="AK3814" s="82">
        <f>IF(H3814=1, 'adjustment factor'!$D$10, IF(H3814=-9,-999,IF(H3814="",-999,0)))</f>
        <v>-999</v>
      </c>
      <c r="AL3814" s="82">
        <f>IF(G3814=1, 'adjustment factor'!$D$11, IF(G3814=-9,-999,IF(G3814="",-999,0)))</f>
        <v>-999</v>
      </c>
      <c r="AM3814" s="82">
        <f>IF(I3814=1, 'adjustment factor'!$D$12, IF(I3814=-9,-999,IF(I3814="",-999,0)))</f>
        <v>-999</v>
      </c>
      <c r="AN3814" s="82">
        <f>IF(J3814=1, 'adjustment factor'!$D$13, IF(J3814=-9,-999,IF(J3814="",-999,0)))</f>
        <v>-999</v>
      </c>
      <c r="AO3814" s="82" t="str">
        <f t="shared" si="608"/>
        <v>-999</v>
      </c>
      <c r="AP3814" s="82" t="str">
        <f t="shared" si="609"/>
        <v>MISSING</v>
      </c>
    </row>
    <row r="3815" spans="2:42">
      <c r="B3815" s="207"/>
      <c r="C3815" s="35">
        <v>3811</v>
      </c>
      <c r="D3815" s="161"/>
      <c r="E3815" s="161"/>
      <c r="F3815" s="161"/>
      <c r="G3815" s="161"/>
      <c r="H3815" s="161"/>
      <c r="I3815" s="161"/>
      <c r="J3815" s="161"/>
      <c r="K3815" s="161"/>
      <c r="L3815" s="161"/>
      <c r="M3815" s="161"/>
      <c r="N3815" s="171"/>
      <c r="O3815" s="171"/>
      <c r="P3815" s="171"/>
      <c r="Q3815" s="171"/>
      <c r="R3815" s="171"/>
      <c r="S3815" s="171"/>
      <c r="T3815" s="208" t="str">
        <f t="shared" si="600"/>
        <v>MISSING</v>
      </c>
      <c r="U3815" s="208" t="str">
        <f t="shared" si="601"/>
        <v>MISSING</v>
      </c>
      <c r="X3815" s="56">
        <f t="shared" si="602"/>
        <v>-99</v>
      </c>
      <c r="Y3815" s="56">
        <f t="shared" si="603"/>
        <v>-99</v>
      </c>
      <c r="Z3815" s="56">
        <f t="shared" si="604"/>
        <v>-99</v>
      </c>
      <c r="AA3815" s="56">
        <f t="shared" si="605"/>
        <v>-99</v>
      </c>
      <c r="AB3815" s="56">
        <f t="shared" si="606"/>
        <v>-99</v>
      </c>
      <c r="AC3815" s="56">
        <f t="shared" si="607"/>
        <v>-99</v>
      </c>
      <c r="AD3815" s="3"/>
      <c r="AE3815" s="82">
        <f>IF(D3815=1, 'adjustment factor'!$D$4, IF(D3815=-9,-999,IF(D3815="",-999,0)))</f>
        <v>-999</v>
      </c>
      <c r="AF3815" s="82">
        <f>IF(F3815=1, 'adjustment factor'!$D$5, IF(F3815=-9,-999,IF(F3815="",-999,0)))</f>
        <v>-999</v>
      </c>
      <c r="AG3815" s="82">
        <f>IF(E3815=1, 'adjustment factor'!$D$6, IF(E3815=-9,-999,IF(E3815="",-999,0)))</f>
        <v>-999</v>
      </c>
      <c r="AH3815" s="82">
        <f>IF(K3815&gt;=45,'adjustment factor'!$D$7,IF(K3815=-9,-1200,IF(K3815="",-1200,0)))</f>
        <v>-1200</v>
      </c>
      <c r="AI3815" s="82">
        <f>IF(L3815=1, 'adjustment factor'!$D$8, IF(L3815=-9,-999,IF(L3815="",-999,0)))</f>
        <v>-999</v>
      </c>
      <c r="AJ3815" s="82">
        <f>IF(AND(M3815&gt;=1,M3815&lt;=4),'adjustment factor'!$D$9,IF(M3815=-9,-999,IF(M3815=98,-999,IF(M3815=99,-999,IF(M3815="",-999,0)))))</f>
        <v>-999</v>
      </c>
      <c r="AK3815" s="82">
        <f>IF(H3815=1, 'adjustment factor'!$D$10, IF(H3815=-9,-999,IF(H3815="",-999,0)))</f>
        <v>-999</v>
      </c>
      <c r="AL3815" s="82">
        <f>IF(G3815=1, 'adjustment factor'!$D$11, IF(G3815=-9,-999,IF(G3815="",-999,0)))</f>
        <v>-999</v>
      </c>
      <c r="AM3815" s="82">
        <f>IF(I3815=1, 'adjustment factor'!$D$12, IF(I3815=-9,-999,IF(I3815="",-999,0)))</f>
        <v>-999</v>
      </c>
      <c r="AN3815" s="82">
        <f>IF(J3815=1, 'adjustment factor'!$D$13, IF(J3815=-9,-999,IF(J3815="",-999,0)))</f>
        <v>-999</v>
      </c>
      <c r="AO3815" s="82" t="str">
        <f t="shared" si="608"/>
        <v>-999</v>
      </c>
      <c r="AP3815" s="82" t="str">
        <f t="shared" si="609"/>
        <v>MISSING</v>
      </c>
    </row>
    <row r="3816" spans="2:42">
      <c r="B3816" s="207"/>
      <c r="C3816" s="35">
        <v>3812</v>
      </c>
      <c r="D3816" s="161"/>
      <c r="E3816" s="161"/>
      <c r="F3816" s="161"/>
      <c r="G3816" s="161"/>
      <c r="H3816" s="161"/>
      <c r="I3816" s="161"/>
      <c r="J3816" s="161"/>
      <c r="K3816" s="161"/>
      <c r="L3816" s="161"/>
      <c r="M3816" s="161"/>
      <c r="N3816" s="171"/>
      <c r="O3816" s="171"/>
      <c r="P3816" s="171"/>
      <c r="Q3816" s="171"/>
      <c r="R3816" s="171"/>
      <c r="S3816" s="171"/>
      <c r="T3816" s="208" t="str">
        <f t="shared" si="600"/>
        <v>MISSING</v>
      </c>
      <c r="U3816" s="208" t="str">
        <f t="shared" si="601"/>
        <v>MISSING</v>
      </c>
      <c r="X3816" s="56">
        <f t="shared" si="602"/>
        <v>-99</v>
      </c>
      <c r="Y3816" s="56">
        <f t="shared" si="603"/>
        <v>-99</v>
      </c>
      <c r="Z3816" s="56">
        <f t="shared" si="604"/>
        <v>-99</v>
      </c>
      <c r="AA3816" s="56">
        <f t="shared" si="605"/>
        <v>-99</v>
      </c>
      <c r="AB3816" s="56">
        <f t="shared" si="606"/>
        <v>-99</v>
      </c>
      <c r="AC3816" s="56">
        <f t="shared" si="607"/>
        <v>-99</v>
      </c>
      <c r="AD3816" s="3"/>
      <c r="AE3816" s="82">
        <f>IF(D3816=1, 'adjustment factor'!$D$4, IF(D3816=-9,-999,IF(D3816="",-999,0)))</f>
        <v>-999</v>
      </c>
      <c r="AF3816" s="82">
        <f>IF(F3816=1, 'adjustment factor'!$D$5, IF(F3816=-9,-999,IF(F3816="",-999,0)))</f>
        <v>-999</v>
      </c>
      <c r="AG3816" s="82">
        <f>IF(E3816=1, 'adjustment factor'!$D$6, IF(E3816=-9,-999,IF(E3816="",-999,0)))</f>
        <v>-999</v>
      </c>
      <c r="AH3816" s="82">
        <f>IF(K3816&gt;=45,'adjustment factor'!$D$7,IF(K3816=-9,-1200,IF(K3816="",-1200,0)))</f>
        <v>-1200</v>
      </c>
      <c r="AI3816" s="82">
        <f>IF(L3816=1, 'adjustment factor'!$D$8, IF(L3816=-9,-999,IF(L3816="",-999,0)))</f>
        <v>-999</v>
      </c>
      <c r="AJ3816" s="82">
        <f>IF(AND(M3816&gt;=1,M3816&lt;=4),'adjustment factor'!$D$9,IF(M3816=-9,-999,IF(M3816=98,-999,IF(M3816=99,-999,IF(M3816="",-999,0)))))</f>
        <v>-999</v>
      </c>
      <c r="AK3816" s="82">
        <f>IF(H3816=1, 'adjustment factor'!$D$10, IF(H3816=-9,-999,IF(H3816="",-999,0)))</f>
        <v>-999</v>
      </c>
      <c r="AL3816" s="82">
        <f>IF(G3816=1, 'adjustment factor'!$D$11, IF(G3816=-9,-999,IF(G3816="",-999,0)))</f>
        <v>-999</v>
      </c>
      <c r="AM3816" s="82">
        <f>IF(I3816=1, 'adjustment factor'!$D$12, IF(I3816=-9,-999,IF(I3816="",-999,0)))</f>
        <v>-999</v>
      </c>
      <c r="AN3816" s="82">
        <f>IF(J3816=1, 'adjustment factor'!$D$13, IF(J3816=-9,-999,IF(J3816="",-999,0)))</f>
        <v>-999</v>
      </c>
      <c r="AO3816" s="82" t="str">
        <f t="shared" si="608"/>
        <v>-999</v>
      </c>
      <c r="AP3816" s="82" t="str">
        <f t="shared" si="609"/>
        <v>MISSING</v>
      </c>
    </row>
    <row r="3817" spans="2:42">
      <c r="B3817" s="207"/>
      <c r="C3817" s="35">
        <v>3813</v>
      </c>
      <c r="D3817" s="161"/>
      <c r="E3817" s="161"/>
      <c r="F3817" s="161"/>
      <c r="G3817" s="161"/>
      <c r="H3817" s="161"/>
      <c r="I3817" s="161"/>
      <c r="J3817" s="161"/>
      <c r="K3817" s="161"/>
      <c r="L3817" s="161"/>
      <c r="M3817" s="161"/>
      <c r="N3817" s="171"/>
      <c r="O3817" s="171"/>
      <c r="P3817" s="171"/>
      <c r="Q3817" s="171"/>
      <c r="R3817" s="171"/>
      <c r="S3817" s="171"/>
      <c r="T3817" s="208" t="str">
        <f t="shared" si="600"/>
        <v>MISSING</v>
      </c>
      <c r="U3817" s="208" t="str">
        <f t="shared" si="601"/>
        <v>MISSING</v>
      </c>
      <c r="X3817" s="56">
        <f t="shared" si="602"/>
        <v>-99</v>
      </c>
      <c r="Y3817" s="56">
        <f t="shared" si="603"/>
        <v>-99</v>
      </c>
      <c r="Z3817" s="56">
        <f t="shared" si="604"/>
        <v>-99</v>
      </c>
      <c r="AA3817" s="56">
        <f t="shared" si="605"/>
        <v>-99</v>
      </c>
      <c r="AB3817" s="56">
        <f t="shared" si="606"/>
        <v>-99</v>
      </c>
      <c r="AC3817" s="56">
        <f t="shared" si="607"/>
        <v>-99</v>
      </c>
      <c r="AD3817" s="3"/>
      <c r="AE3817" s="82">
        <f>IF(D3817=1, 'adjustment factor'!$D$4, IF(D3817=-9,-999,IF(D3817="",-999,0)))</f>
        <v>-999</v>
      </c>
      <c r="AF3817" s="82">
        <f>IF(F3817=1, 'adjustment factor'!$D$5, IF(F3817=-9,-999,IF(F3817="",-999,0)))</f>
        <v>-999</v>
      </c>
      <c r="AG3817" s="82">
        <f>IF(E3817=1, 'adjustment factor'!$D$6, IF(E3817=-9,-999,IF(E3817="",-999,0)))</f>
        <v>-999</v>
      </c>
      <c r="AH3817" s="82">
        <f>IF(K3817&gt;=45,'adjustment factor'!$D$7,IF(K3817=-9,-1200,IF(K3817="",-1200,0)))</f>
        <v>-1200</v>
      </c>
      <c r="AI3817" s="82">
        <f>IF(L3817=1, 'adjustment factor'!$D$8, IF(L3817=-9,-999,IF(L3817="",-999,0)))</f>
        <v>-999</v>
      </c>
      <c r="AJ3817" s="82">
        <f>IF(AND(M3817&gt;=1,M3817&lt;=4),'adjustment factor'!$D$9,IF(M3817=-9,-999,IF(M3817=98,-999,IF(M3817=99,-999,IF(M3817="",-999,0)))))</f>
        <v>-999</v>
      </c>
      <c r="AK3817" s="82">
        <f>IF(H3817=1, 'adjustment factor'!$D$10, IF(H3817=-9,-999,IF(H3817="",-999,0)))</f>
        <v>-999</v>
      </c>
      <c r="AL3817" s="82">
        <f>IF(G3817=1, 'adjustment factor'!$D$11, IF(G3817=-9,-999,IF(G3817="",-999,0)))</f>
        <v>-999</v>
      </c>
      <c r="AM3817" s="82">
        <f>IF(I3817=1, 'adjustment factor'!$D$12, IF(I3817=-9,-999,IF(I3817="",-999,0)))</f>
        <v>-999</v>
      </c>
      <c r="AN3817" s="82">
        <f>IF(J3817=1, 'adjustment factor'!$D$13, IF(J3817=-9,-999,IF(J3817="",-999,0)))</f>
        <v>-999</v>
      </c>
      <c r="AO3817" s="82" t="str">
        <f t="shared" si="608"/>
        <v>-999</v>
      </c>
      <c r="AP3817" s="82" t="str">
        <f t="shared" si="609"/>
        <v>MISSING</v>
      </c>
    </row>
    <row r="3818" spans="2:42">
      <c r="B3818" s="207"/>
      <c r="C3818" s="35">
        <v>3814</v>
      </c>
      <c r="D3818" s="161"/>
      <c r="E3818" s="161"/>
      <c r="F3818" s="161"/>
      <c r="G3818" s="161"/>
      <c r="H3818" s="161"/>
      <c r="I3818" s="161"/>
      <c r="J3818" s="161"/>
      <c r="K3818" s="161"/>
      <c r="L3818" s="161"/>
      <c r="M3818" s="161"/>
      <c r="N3818" s="171"/>
      <c r="O3818" s="171"/>
      <c r="P3818" s="171"/>
      <c r="Q3818" s="171"/>
      <c r="R3818" s="171"/>
      <c r="S3818" s="171"/>
      <c r="T3818" s="208" t="str">
        <f t="shared" si="600"/>
        <v>MISSING</v>
      </c>
      <c r="U3818" s="208" t="str">
        <f t="shared" si="601"/>
        <v>MISSING</v>
      </c>
      <c r="X3818" s="56">
        <f t="shared" si="602"/>
        <v>-99</v>
      </c>
      <c r="Y3818" s="56">
        <f t="shared" si="603"/>
        <v>-99</v>
      </c>
      <c r="Z3818" s="56">
        <f t="shared" si="604"/>
        <v>-99</v>
      </c>
      <c r="AA3818" s="56">
        <f t="shared" si="605"/>
        <v>-99</v>
      </c>
      <c r="AB3818" s="56">
        <f t="shared" si="606"/>
        <v>-99</v>
      </c>
      <c r="AC3818" s="56">
        <f t="shared" si="607"/>
        <v>-99</v>
      </c>
      <c r="AD3818" s="3"/>
      <c r="AE3818" s="82">
        <f>IF(D3818=1, 'adjustment factor'!$D$4, IF(D3818=-9,-999,IF(D3818="",-999,0)))</f>
        <v>-999</v>
      </c>
      <c r="AF3818" s="82">
        <f>IF(F3818=1, 'adjustment factor'!$D$5, IF(F3818=-9,-999,IF(F3818="",-999,0)))</f>
        <v>-999</v>
      </c>
      <c r="AG3818" s="82">
        <f>IF(E3818=1, 'adjustment factor'!$D$6, IF(E3818=-9,-999,IF(E3818="",-999,0)))</f>
        <v>-999</v>
      </c>
      <c r="AH3818" s="82">
        <f>IF(K3818&gt;=45,'adjustment factor'!$D$7,IF(K3818=-9,-1200,IF(K3818="",-1200,0)))</f>
        <v>-1200</v>
      </c>
      <c r="AI3818" s="82">
        <f>IF(L3818=1, 'adjustment factor'!$D$8, IF(L3818=-9,-999,IF(L3818="",-999,0)))</f>
        <v>-999</v>
      </c>
      <c r="AJ3818" s="82">
        <f>IF(AND(M3818&gt;=1,M3818&lt;=4),'adjustment factor'!$D$9,IF(M3818=-9,-999,IF(M3818=98,-999,IF(M3818=99,-999,IF(M3818="",-999,0)))))</f>
        <v>-999</v>
      </c>
      <c r="AK3818" s="82">
        <f>IF(H3818=1, 'adjustment factor'!$D$10, IF(H3818=-9,-999,IF(H3818="",-999,0)))</f>
        <v>-999</v>
      </c>
      <c r="AL3818" s="82">
        <f>IF(G3818=1, 'adjustment factor'!$D$11, IF(G3818=-9,-999,IF(G3818="",-999,0)))</f>
        <v>-999</v>
      </c>
      <c r="AM3818" s="82">
        <f>IF(I3818=1, 'adjustment factor'!$D$12, IF(I3818=-9,-999,IF(I3818="",-999,0)))</f>
        <v>-999</v>
      </c>
      <c r="AN3818" s="82">
        <f>IF(J3818=1, 'adjustment factor'!$D$13, IF(J3818=-9,-999,IF(J3818="",-999,0)))</f>
        <v>-999</v>
      </c>
      <c r="AO3818" s="82" t="str">
        <f t="shared" si="608"/>
        <v>-999</v>
      </c>
      <c r="AP3818" s="82" t="str">
        <f t="shared" si="609"/>
        <v>MISSING</v>
      </c>
    </row>
    <row r="3819" spans="2:42">
      <c r="B3819" s="207"/>
      <c r="C3819" s="35">
        <v>3815</v>
      </c>
      <c r="D3819" s="161"/>
      <c r="E3819" s="161"/>
      <c r="F3819" s="161"/>
      <c r="G3819" s="161"/>
      <c r="H3819" s="161"/>
      <c r="I3819" s="161"/>
      <c r="J3819" s="161"/>
      <c r="K3819" s="161"/>
      <c r="L3819" s="161"/>
      <c r="M3819" s="161"/>
      <c r="N3819" s="171"/>
      <c r="O3819" s="171"/>
      <c r="P3819" s="171"/>
      <c r="Q3819" s="171"/>
      <c r="R3819" s="171"/>
      <c r="S3819" s="171"/>
      <c r="T3819" s="208" t="str">
        <f t="shared" si="600"/>
        <v>MISSING</v>
      </c>
      <c r="U3819" s="208" t="str">
        <f t="shared" si="601"/>
        <v>MISSING</v>
      </c>
      <c r="X3819" s="56">
        <f t="shared" si="602"/>
        <v>-99</v>
      </c>
      <c r="Y3819" s="56">
        <f t="shared" si="603"/>
        <v>-99</v>
      </c>
      <c r="Z3819" s="56">
        <f t="shared" si="604"/>
        <v>-99</v>
      </c>
      <c r="AA3819" s="56">
        <f t="shared" si="605"/>
        <v>-99</v>
      </c>
      <c r="AB3819" s="56">
        <f t="shared" si="606"/>
        <v>-99</v>
      </c>
      <c r="AC3819" s="56">
        <f t="shared" si="607"/>
        <v>-99</v>
      </c>
      <c r="AD3819" s="3"/>
      <c r="AE3819" s="82">
        <f>IF(D3819=1, 'adjustment factor'!$D$4, IF(D3819=-9,-999,IF(D3819="",-999,0)))</f>
        <v>-999</v>
      </c>
      <c r="AF3819" s="82">
        <f>IF(F3819=1, 'adjustment factor'!$D$5, IF(F3819=-9,-999,IF(F3819="",-999,0)))</f>
        <v>-999</v>
      </c>
      <c r="AG3819" s="82">
        <f>IF(E3819=1, 'adjustment factor'!$D$6, IF(E3819=-9,-999,IF(E3819="",-999,0)))</f>
        <v>-999</v>
      </c>
      <c r="AH3819" s="82">
        <f>IF(K3819&gt;=45,'adjustment factor'!$D$7,IF(K3819=-9,-1200,IF(K3819="",-1200,0)))</f>
        <v>-1200</v>
      </c>
      <c r="AI3819" s="82">
        <f>IF(L3819=1, 'adjustment factor'!$D$8, IF(L3819=-9,-999,IF(L3819="",-999,0)))</f>
        <v>-999</v>
      </c>
      <c r="AJ3819" s="82">
        <f>IF(AND(M3819&gt;=1,M3819&lt;=4),'adjustment factor'!$D$9,IF(M3819=-9,-999,IF(M3819=98,-999,IF(M3819=99,-999,IF(M3819="",-999,0)))))</f>
        <v>-999</v>
      </c>
      <c r="AK3819" s="82">
        <f>IF(H3819=1, 'adjustment factor'!$D$10, IF(H3819=-9,-999,IF(H3819="",-999,0)))</f>
        <v>-999</v>
      </c>
      <c r="AL3819" s="82">
        <f>IF(G3819=1, 'adjustment factor'!$D$11, IF(G3819=-9,-999,IF(G3819="",-999,0)))</f>
        <v>-999</v>
      </c>
      <c r="AM3819" s="82">
        <f>IF(I3819=1, 'adjustment factor'!$D$12, IF(I3819=-9,-999,IF(I3819="",-999,0)))</f>
        <v>-999</v>
      </c>
      <c r="AN3819" s="82">
        <f>IF(J3819=1, 'adjustment factor'!$D$13, IF(J3819=-9,-999,IF(J3819="",-999,0)))</f>
        <v>-999</v>
      </c>
      <c r="AO3819" s="82" t="str">
        <f t="shared" si="608"/>
        <v>-999</v>
      </c>
      <c r="AP3819" s="82" t="str">
        <f t="shared" si="609"/>
        <v>MISSING</v>
      </c>
    </row>
    <row r="3820" spans="2:42">
      <c r="B3820" s="207"/>
      <c r="C3820" s="35">
        <v>3816</v>
      </c>
      <c r="D3820" s="161"/>
      <c r="E3820" s="161"/>
      <c r="F3820" s="161"/>
      <c r="G3820" s="161"/>
      <c r="H3820" s="161"/>
      <c r="I3820" s="161"/>
      <c r="J3820" s="161"/>
      <c r="K3820" s="161"/>
      <c r="L3820" s="161"/>
      <c r="M3820" s="161"/>
      <c r="N3820" s="171"/>
      <c r="O3820" s="171"/>
      <c r="P3820" s="171"/>
      <c r="Q3820" s="171"/>
      <c r="R3820" s="171"/>
      <c r="S3820" s="171"/>
      <c r="T3820" s="208" t="str">
        <f t="shared" si="600"/>
        <v>MISSING</v>
      </c>
      <c r="U3820" s="208" t="str">
        <f t="shared" si="601"/>
        <v>MISSING</v>
      </c>
      <c r="X3820" s="56">
        <f t="shared" si="602"/>
        <v>-99</v>
      </c>
      <c r="Y3820" s="56">
        <f t="shared" si="603"/>
        <v>-99</v>
      </c>
      <c r="Z3820" s="56">
        <f t="shared" si="604"/>
        <v>-99</v>
      </c>
      <c r="AA3820" s="56">
        <f t="shared" si="605"/>
        <v>-99</v>
      </c>
      <c r="AB3820" s="56">
        <f t="shared" si="606"/>
        <v>-99</v>
      </c>
      <c r="AC3820" s="56">
        <f t="shared" si="607"/>
        <v>-99</v>
      </c>
      <c r="AD3820" s="3"/>
      <c r="AE3820" s="82">
        <f>IF(D3820=1, 'adjustment factor'!$D$4, IF(D3820=-9,-999,IF(D3820="",-999,0)))</f>
        <v>-999</v>
      </c>
      <c r="AF3820" s="82">
        <f>IF(F3820=1, 'adjustment factor'!$D$5, IF(F3820=-9,-999,IF(F3820="",-999,0)))</f>
        <v>-999</v>
      </c>
      <c r="AG3820" s="82">
        <f>IF(E3820=1, 'adjustment factor'!$D$6, IF(E3820=-9,-999,IF(E3820="",-999,0)))</f>
        <v>-999</v>
      </c>
      <c r="AH3820" s="82">
        <f>IF(K3820&gt;=45,'adjustment factor'!$D$7,IF(K3820=-9,-1200,IF(K3820="",-1200,0)))</f>
        <v>-1200</v>
      </c>
      <c r="AI3820" s="82">
        <f>IF(L3820=1, 'adjustment factor'!$D$8, IF(L3820=-9,-999,IF(L3820="",-999,0)))</f>
        <v>-999</v>
      </c>
      <c r="AJ3820" s="82">
        <f>IF(AND(M3820&gt;=1,M3820&lt;=4),'adjustment factor'!$D$9,IF(M3820=-9,-999,IF(M3820=98,-999,IF(M3820=99,-999,IF(M3820="",-999,0)))))</f>
        <v>-999</v>
      </c>
      <c r="AK3820" s="82">
        <f>IF(H3820=1, 'adjustment factor'!$D$10, IF(H3820=-9,-999,IF(H3820="",-999,0)))</f>
        <v>-999</v>
      </c>
      <c r="AL3820" s="82">
        <f>IF(G3820=1, 'adjustment factor'!$D$11, IF(G3820=-9,-999,IF(G3820="",-999,0)))</f>
        <v>-999</v>
      </c>
      <c r="AM3820" s="82">
        <f>IF(I3820=1, 'adjustment factor'!$D$12, IF(I3820=-9,-999,IF(I3820="",-999,0)))</f>
        <v>-999</v>
      </c>
      <c r="AN3820" s="82">
        <f>IF(J3820=1, 'adjustment factor'!$D$13, IF(J3820=-9,-999,IF(J3820="",-999,0)))</f>
        <v>-999</v>
      </c>
      <c r="AO3820" s="82" t="str">
        <f t="shared" si="608"/>
        <v>-999</v>
      </c>
      <c r="AP3820" s="82" t="str">
        <f t="shared" si="609"/>
        <v>MISSING</v>
      </c>
    </row>
    <row r="3821" spans="2:42">
      <c r="B3821" s="207"/>
      <c r="C3821" s="35">
        <v>3817</v>
      </c>
      <c r="D3821" s="161"/>
      <c r="E3821" s="161"/>
      <c r="F3821" s="161"/>
      <c r="G3821" s="161"/>
      <c r="H3821" s="161"/>
      <c r="I3821" s="161"/>
      <c r="J3821" s="161"/>
      <c r="K3821" s="161"/>
      <c r="L3821" s="161"/>
      <c r="M3821" s="161"/>
      <c r="N3821" s="171"/>
      <c r="O3821" s="171"/>
      <c r="P3821" s="171"/>
      <c r="Q3821" s="171"/>
      <c r="R3821" s="171"/>
      <c r="S3821" s="171"/>
      <c r="T3821" s="208" t="str">
        <f t="shared" si="600"/>
        <v>MISSING</v>
      </c>
      <c r="U3821" s="208" t="str">
        <f t="shared" si="601"/>
        <v>MISSING</v>
      </c>
      <c r="X3821" s="56">
        <f t="shared" si="602"/>
        <v>-99</v>
      </c>
      <c r="Y3821" s="56">
        <f t="shared" si="603"/>
        <v>-99</v>
      </c>
      <c r="Z3821" s="56">
        <f t="shared" si="604"/>
        <v>-99</v>
      </c>
      <c r="AA3821" s="56">
        <f t="shared" si="605"/>
        <v>-99</v>
      </c>
      <c r="AB3821" s="56">
        <f t="shared" si="606"/>
        <v>-99</v>
      </c>
      <c r="AC3821" s="56">
        <f t="shared" si="607"/>
        <v>-99</v>
      </c>
      <c r="AD3821" s="3"/>
      <c r="AE3821" s="82">
        <f>IF(D3821=1, 'adjustment factor'!$D$4, IF(D3821=-9,-999,IF(D3821="",-999,0)))</f>
        <v>-999</v>
      </c>
      <c r="AF3821" s="82">
        <f>IF(F3821=1, 'adjustment factor'!$D$5, IF(F3821=-9,-999,IF(F3821="",-999,0)))</f>
        <v>-999</v>
      </c>
      <c r="AG3821" s="82">
        <f>IF(E3821=1, 'adjustment factor'!$D$6, IF(E3821=-9,-999,IF(E3821="",-999,0)))</f>
        <v>-999</v>
      </c>
      <c r="AH3821" s="82">
        <f>IF(K3821&gt;=45,'adjustment factor'!$D$7,IF(K3821=-9,-1200,IF(K3821="",-1200,0)))</f>
        <v>-1200</v>
      </c>
      <c r="AI3821" s="82">
        <f>IF(L3821=1, 'adjustment factor'!$D$8, IF(L3821=-9,-999,IF(L3821="",-999,0)))</f>
        <v>-999</v>
      </c>
      <c r="AJ3821" s="82">
        <f>IF(AND(M3821&gt;=1,M3821&lt;=4),'adjustment factor'!$D$9,IF(M3821=-9,-999,IF(M3821=98,-999,IF(M3821=99,-999,IF(M3821="",-999,0)))))</f>
        <v>-999</v>
      </c>
      <c r="AK3821" s="82">
        <f>IF(H3821=1, 'adjustment factor'!$D$10, IF(H3821=-9,-999,IF(H3821="",-999,0)))</f>
        <v>-999</v>
      </c>
      <c r="AL3821" s="82">
        <f>IF(G3821=1, 'adjustment factor'!$D$11, IF(G3821=-9,-999,IF(G3821="",-999,0)))</f>
        <v>-999</v>
      </c>
      <c r="AM3821" s="82">
        <f>IF(I3821=1, 'adjustment factor'!$D$12, IF(I3821=-9,-999,IF(I3821="",-999,0)))</f>
        <v>-999</v>
      </c>
      <c r="AN3821" s="82">
        <f>IF(J3821=1, 'adjustment factor'!$D$13, IF(J3821=-9,-999,IF(J3821="",-999,0)))</f>
        <v>-999</v>
      </c>
      <c r="AO3821" s="82" t="str">
        <f t="shared" si="608"/>
        <v>-999</v>
      </c>
      <c r="AP3821" s="82" t="str">
        <f t="shared" si="609"/>
        <v>MISSING</v>
      </c>
    </row>
    <row r="3822" spans="2:42">
      <c r="B3822" s="207"/>
      <c r="C3822" s="35">
        <v>3818</v>
      </c>
      <c r="D3822" s="161"/>
      <c r="E3822" s="161"/>
      <c r="F3822" s="161"/>
      <c r="G3822" s="161"/>
      <c r="H3822" s="161"/>
      <c r="I3822" s="161"/>
      <c r="J3822" s="161"/>
      <c r="K3822" s="161"/>
      <c r="L3822" s="161"/>
      <c r="M3822" s="161"/>
      <c r="N3822" s="171"/>
      <c r="O3822" s="171"/>
      <c r="P3822" s="171"/>
      <c r="Q3822" s="171"/>
      <c r="R3822" s="171"/>
      <c r="S3822" s="171"/>
      <c r="T3822" s="208" t="str">
        <f t="shared" si="600"/>
        <v>MISSING</v>
      </c>
      <c r="U3822" s="208" t="str">
        <f t="shared" si="601"/>
        <v>MISSING</v>
      </c>
      <c r="X3822" s="56">
        <f t="shared" si="602"/>
        <v>-99</v>
      </c>
      <c r="Y3822" s="56">
        <f t="shared" si="603"/>
        <v>-99</v>
      </c>
      <c r="Z3822" s="56">
        <f t="shared" si="604"/>
        <v>-99</v>
      </c>
      <c r="AA3822" s="56">
        <f t="shared" si="605"/>
        <v>-99</v>
      </c>
      <c r="AB3822" s="56">
        <f t="shared" si="606"/>
        <v>-99</v>
      </c>
      <c r="AC3822" s="56">
        <f t="shared" si="607"/>
        <v>-99</v>
      </c>
      <c r="AD3822" s="3"/>
      <c r="AE3822" s="82">
        <f>IF(D3822=1, 'adjustment factor'!$D$4, IF(D3822=-9,-999,IF(D3822="",-999,0)))</f>
        <v>-999</v>
      </c>
      <c r="AF3822" s="82">
        <f>IF(F3822=1, 'adjustment factor'!$D$5, IF(F3822=-9,-999,IF(F3822="",-999,0)))</f>
        <v>-999</v>
      </c>
      <c r="AG3822" s="82">
        <f>IF(E3822=1, 'adjustment factor'!$D$6, IF(E3822=-9,-999,IF(E3822="",-999,0)))</f>
        <v>-999</v>
      </c>
      <c r="AH3822" s="82">
        <f>IF(K3822&gt;=45,'adjustment factor'!$D$7,IF(K3822=-9,-1200,IF(K3822="",-1200,0)))</f>
        <v>-1200</v>
      </c>
      <c r="AI3822" s="82">
        <f>IF(L3822=1, 'adjustment factor'!$D$8, IF(L3822=-9,-999,IF(L3822="",-999,0)))</f>
        <v>-999</v>
      </c>
      <c r="AJ3822" s="82">
        <f>IF(AND(M3822&gt;=1,M3822&lt;=4),'adjustment factor'!$D$9,IF(M3822=-9,-999,IF(M3822=98,-999,IF(M3822=99,-999,IF(M3822="",-999,0)))))</f>
        <v>-999</v>
      </c>
      <c r="AK3822" s="82">
        <f>IF(H3822=1, 'adjustment factor'!$D$10, IF(H3822=-9,-999,IF(H3822="",-999,0)))</f>
        <v>-999</v>
      </c>
      <c r="AL3822" s="82">
        <f>IF(G3822=1, 'adjustment factor'!$D$11, IF(G3822=-9,-999,IF(G3822="",-999,0)))</f>
        <v>-999</v>
      </c>
      <c r="AM3822" s="82">
        <f>IF(I3822=1, 'adjustment factor'!$D$12, IF(I3822=-9,-999,IF(I3822="",-999,0)))</f>
        <v>-999</v>
      </c>
      <c r="AN3822" s="82">
        <f>IF(J3822=1, 'adjustment factor'!$D$13, IF(J3822=-9,-999,IF(J3822="",-999,0)))</f>
        <v>-999</v>
      </c>
      <c r="AO3822" s="82" t="str">
        <f t="shared" si="608"/>
        <v>-999</v>
      </c>
      <c r="AP3822" s="82" t="str">
        <f t="shared" si="609"/>
        <v>MISSING</v>
      </c>
    </row>
    <row r="3823" spans="2:42">
      <c r="B3823" s="207"/>
      <c r="C3823" s="35">
        <v>3819</v>
      </c>
      <c r="D3823" s="161"/>
      <c r="E3823" s="161"/>
      <c r="F3823" s="161"/>
      <c r="G3823" s="161"/>
      <c r="H3823" s="161"/>
      <c r="I3823" s="161"/>
      <c r="J3823" s="161"/>
      <c r="K3823" s="161"/>
      <c r="L3823" s="161"/>
      <c r="M3823" s="161"/>
      <c r="N3823" s="171"/>
      <c r="O3823" s="171"/>
      <c r="P3823" s="171"/>
      <c r="Q3823" s="171"/>
      <c r="R3823" s="171"/>
      <c r="S3823" s="171"/>
      <c r="T3823" s="208" t="str">
        <f t="shared" si="600"/>
        <v>MISSING</v>
      </c>
      <c r="U3823" s="208" t="str">
        <f t="shared" si="601"/>
        <v>MISSING</v>
      </c>
      <c r="X3823" s="56">
        <f t="shared" si="602"/>
        <v>-99</v>
      </c>
      <c r="Y3823" s="56">
        <f t="shared" si="603"/>
        <v>-99</v>
      </c>
      <c r="Z3823" s="56">
        <f t="shared" si="604"/>
        <v>-99</v>
      </c>
      <c r="AA3823" s="56">
        <f t="shared" si="605"/>
        <v>-99</v>
      </c>
      <c r="AB3823" s="56">
        <f t="shared" si="606"/>
        <v>-99</v>
      </c>
      <c r="AC3823" s="56">
        <f t="shared" si="607"/>
        <v>-99</v>
      </c>
      <c r="AD3823" s="3"/>
      <c r="AE3823" s="82">
        <f>IF(D3823=1, 'adjustment factor'!$D$4, IF(D3823=-9,-999,IF(D3823="",-999,0)))</f>
        <v>-999</v>
      </c>
      <c r="AF3823" s="82">
        <f>IF(F3823=1, 'adjustment factor'!$D$5, IF(F3823=-9,-999,IF(F3823="",-999,0)))</f>
        <v>-999</v>
      </c>
      <c r="AG3823" s="82">
        <f>IF(E3823=1, 'adjustment factor'!$D$6, IF(E3823=-9,-999,IF(E3823="",-999,0)))</f>
        <v>-999</v>
      </c>
      <c r="AH3823" s="82">
        <f>IF(K3823&gt;=45,'adjustment factor'!$D$7,IF(K3823=-9,-1200,IF(K3823="",-1200,0)))</f>
        <v>-1200</v>
      </c>
      <c r="AI3823" s="82">
        <f>IF(L3823=1, 'adjustment factor'!$D$8, IF(L3823=-9,-999,IF(L3823="",-999,0)))</f>
        <v>-999</v>
      </c>
      <c r="AJ3823" s="82">
        <f>IF(AND(M3823&gt;=1,M3823&lt;=4),'adjustment factor'!$D$9,IF(M3823=-9,-999,IF(M3823=98,-999,IF(M3823=99,-999,IF(M3823="",-999,0)))))</f>
        <v>-999</v>
      </c>
      <c r="AK3823" s="82">
        <f>IF(H3823=1, 'adjustment factor'!$D$10, IF(H3823=-9,-999,IF(H3823="",-999,0)))</f>
        <v>-999</v>
      </c>
      <c r="AL3823" s="82">
        <f>IF(G3823=1, 'adjustment factor'!$D$11, IF(G3823=-9,-999,IF(G3823="",-999,0)))</f>
        <v>-999</v>
      </c>
      <c r="AM3823" s="82">
        <f>IF(I3823=1, 'adjustment factor'!$D$12, IF(I3823=-9,-999,IF(I3823="",-999,0)))</f>
        <v>-999</v>
      </c>
      <c r="AN3823" s="82">
        <f>IF(J3823=1, 'adjustment factor'!$D$13, IF(J3823=-9,-999,IF(J3823="",-999,0)))</f>
        <v>-999</v>
      </c>
      <c r="AO3823" s="82" t="str">
        <f t="shared" si="608"/>
        <v>-999</v>
      </c>
      <c r="AP3823" s="82" t="str">
        <f t="shared" si="609"/>
        <v>MISSING</v>
      </c>
    </row>
    <row r="3824" spans="2:42">
      <c r="B3824" s="207"/>
      <c r="C3824" s="35">
        <v>3820</v>
      </c>
      <c r="D3824" s="161"/>
      <c r="E3824" s="161"/>
      <c r="F3824" s="161"/>
      <c r="G3824" s="161"/>
      <c r="H3824" s="161"/>
      <c r="I3824" s="161"/>
      <c r="J3824" s="161"/>
      <c r="K3824" s="161"/>
      <c r="L3824" s="161"/>
      <c r="M3824" s="161"/>
      <c r="N3824" s="171"/>
      <c r="O3824" s="171"/>
      <c r="P3824" s="171"/>
      <c r="Q3824" s="171"/>
      <c r="R3824" s="171"/>
      <c r="S3824" s="171"/>
      <c r="T3824" s="208" t="str">
        <f t="shared" si="600"/>
        <v>MISSING</v>
      </c>
      <c r="U3824" s="208" t="str">
        <f t="shared" si="601"/>
        <v>MISSING</v>
      </c>
      <c r="X3824" s="56">
        <f t="shared" si="602"/>
        <v>-99</v>
      </c>
      <c r="Y3824" s="56">
        <f t="shared" si="603"/>
        <v>-99</v>
      </c>
      <c r="Z3824" s="56">
        <f t="shared" si="604"/>
        <v>-99</v>
      </c>
      <c r="AA3824" s="56">
        <f t="shared" si="605"/>
        <v>-99</v>
      </c>
      <c r="AB3824" s="56">
        <f t="shared" si="606"/>
        <v>-99</v>
      </c>
      <c r="AC3824" s="56">
        <f t="shared" si="607"/>
        <v>-99</v>
      </c>
      <c r="AD3824" s="3"/>
      <c r="AE3824" s="82">
        <f>IF(D3824=1, 'adjustment factor'!$D$4, IF(D3824=-9,-999,IF(D3824="",-999,0)))</f>
        <v>-999</v>
      </c>
      <c r="AF3824" s="82">
        <f>IF(F3824=1, 'adjustment factor'!$D$5, IF(F3824=-9,-999,IF(F3824="",-999,0)))</f>
        <v>-999</v>
      </c>
      <c r="AG3824" s="82">
        <f>IF(E3824=1, 'adjustment factor'!$D$6, IF(E3824=-9,-999,IF(E3824="",-999,0)))</f>
        <v>-999</v>
      </c>
      <c r="AH3824" s="82">
        <f>IF(K3824&gt;=45,'adjustment factor'!$D$7,IF(K3824=-9,-1200,IF(K3824="",-1200,0)))</f>
        <v>-1200</v>
      </c>
      <c r="AI3824" s="82">
        <f>IF(L3824=1, 'adjustment factor'!$D$8, IF(L3824=-9,-999,IF(L3824="",-999,0)))</f>
        <v>-999</v>
      </c>
      <c r="AJ3824" s="82">
        <f>IF(AND(M3824&gt;=1,M3824&lt;=4),'adjustment factor'!$D$9,IF(M3824=-9,-999,IF(M3824=98,-999,IF(M3824=99,-999,IF(M3824="",-999,0)))))</f>
        <v>-999</v>
      </c>
      <c r="AK3824" s="82">
        <f>IF(H3824=1, 'adjustment factor'!$D$10, IF(H3824=-9,-999,IF(H3824="",-999,0)))</f>
        <v>-999</v>
      </c>
      <c r="AL3824" s="82">
        <f>IF(G3824=1, 'adjustment factor'!$D$11, IF(G3824=-9,-999,IF(G3824="",-999,0)))</f>
        <v>-999</v>
      </c>
      <c r="AM3824" s="82">
        <f>IF(I3824=1, 'adjustment factor'!$D$12, IF(I3824=-9,-999,IF(I3824="",-999,0)))</f>
        <v>-999</v>
      </c>
      <c r="AN3824" s="82">
        <f>IF(J3824=1, 'adjustment factor'!$D$13, IF(J3824=-9,-999,IF(J3824="",-999,0)))</f>
        <v>-999</v>
      </c>
      <c r="AO3824" s="82" t="str">
        <f t="shared" si="608"/>
        <v>-999</v>
      </c>
      <c r="AP3824" s="82" t="str">
        <f t="shared" si="609"/>
        <v>MISSING</v>
      </c>
    </row>
    <row r="3825" spans="2:42">
      <c r="B3825" s="207"/>
      <c r="C3825" s="35">
        <v>3821</v>
      </c>
      <c r="D3825" s="161"/>
      <c r="E3825" s="161"/>
      <c r="F3825" s="161"/>
      <c r="G3825" s="161"/>
      <c r="H3825" s="161"/>
      <c r="I3825" s="161"/>
      <c r="J3825" s="161"/>
      <c r="K3825" s="161"/>
      <c r="L3825" s="161"/>
      <c r="M3825" s="161"/>
      <c r="N3825" s="171"/>
      <c r="O3825" s="171"/>
      <c r="P3825" s="171"/>
      <c r="Q3825" s="171"/>
      <c r="R3825" s="171"/>
      <c r="S3825" s="171"/>
      <c r="T3825" s="208" t="str">
        <f t="shared" si="600"/>
        <v>MISSING</v>
      </c>
      <c r="U3825" s="208" t="str">
        <f t="shared" si="601"/>
        <v>MISSING</v>
      </c>
      <c r="X3825" s="56">
        <f t="shared" si="602"/>
        <v>-99</v>
      </c>
      <c r="Y3825" s="56">
        <f t="shared" si="603"/>
        <v>-99</v>
      </c>
      <c r="Z3825" s="56">
        <f t="shared" si="604"/>
        <v>-99</v>
      </c>
      <c r="AA3825" s="56">
        <f t="shared" si="605"/>
        <v>-99</v>
      </c>
      <c r="AB3825" s="56">
        <f t="shared" si="606"/>
        <v>-99</v>
      </c>
      <c r="AC3825" s="56">
        <f t="shared" si="607"/>
        <v>-99</v>
      </c>
      <c r="AD3825" s="3"/>
      <c r="AE3825" s="82">
        <f>IF(D3825=1, 'adjustment factor'!$D$4, IF(D3825=-9,-999,IF(D3825="",-999,0)))</f>
        <v>-999</v>
      </c>
      <c r="AF3825" s="82">
        <f>IF(F3825=1, 'adjustment factor'!$D$5, IF(F3825=-9,-999,IF(F3825="",-999,0)))</f>
        <v>-999</v>
      </c>
      <c r="AG3825" s="82">
        <f>IF(E3825=1, 'adjustment factor'!$D$6, IF(E3825=-9,-999,IF(E3825="",-999,0)))</f>
        <v>-999</v>
      </c>
      <c r="AH3825" s="82">
        <f>IF(K3825&gt;=45,'adjustment factor'!$D$7,IF(K3825=-9,-1200,IF(K3825="",-1200,0)))</f>
        <v>-1200</v>
      </c>
      <c r="AI3825" s="82">
        <f>IF(L3825=1, 'adjustment factor'!$D$8, IF(L3825=-9,-999,IF(L3825="",-999,0)))</f>
        <v>-999</v>
      </c>
      <c r="AJ3825" s="82">
        <f>IF(AND(M3825&gt;=1,M3825&lt;=4),'adjustment factor'!$D$9,IF(M3825=-9,-999,IF(M3825=98,-999,IF(M3825=99,-999,IF(M3825="",-999,0)))))</f>
        <v>-999</v>
      </c>
      <c r="AK3825" s="82">
        <f>IF(H3825=1, 'adjustment factor'!$D$10, IF(H3825=-9,-999,IF(H3825="",-999,0)))</f>
        <v>-999</v>
      </c>
      <c r="AL3825" s="82">
        <f>IF(G3825=1, 'adjustment factor'!$D$11, IF(G3825=-9,-999,IF(G3825="",-999,0)))</f>
        <v>-999</v>
      </c>
      <c r="AM3825" s="82">
        <f>IF(I3825=1, 'adjustment factor'!$D$12, IF(I3825=-9,-999,IF(I3825="",-999,0)))</f>
        <v>-999</v>
      </c>
      <c r="AN3825" s="82">
        <f>IF(J3825=1, 'adjustment factor'!$D$13, IF(J3825=-9,-999,IF(J3825="",-999,0)))</f>
        <v>-999</v>
      </c>
      <c r="AO3825" s="82" t="str">
        <f t="shared" si="608"/>
        <v>-999</v>
      </c>
      <c r="AP3825" s="82" t="str">
        <f t="shared" si="609"/>
        <v>MISSING</v>
      </c>
    </row>
    <row r="3826" spans="2:42">
      <c r="B3826" s="207"/>
      <c r="C3826" s="35">
        <v>3822</v>
      </c>
      <c r="D3826" s="161"/>
      <c r="E3826" s="161"/>
      <c r="F3826" s="161"/>
      <c r="G3826" s="161"/>
      <c r="H3826" s="161"/>
      <c r="I3826" s="161"/>
      <c r="J3826" s="161"/>
      <c r="K3826" s="161"/>
      <c r="L3826" s="161"/>
      <c r="M3826" s="161"/>
      <c r="N3826" s="171"/>
      <c r="O3826" s="171"/>
      <c r="P3826" s="171"/>
      <c r="Q3826" s="171"/>
      <c r="R3826" s="171"/>
      <c r="S3826" s="171"/>
      <c r="T3826" s="208" t="str">
        <f t="shared" si="600"/>
        <v>MISSING</v>
      </c>
      <c r="U3826" s="208" t="str">
        <f t="shared" si="601"/>
        <v>MISSING</v>
      </c>
      <c r="X3826" s="56">
        <f t="shared" si="602"/>
        <v>-99</v>
      </c>
      <c r="Y3826" s="56">
        <f t="shared" si="603"/>
        <v>-99</v>
      </c>
      <c r="Z3826" s="56">
        <f t="shared" si="604"/>
        <v>-99</v>
      </c>
      <c r="AA3826" s="56">
        <f t="shared" si="605"/>
        <v>-99</v>
      </c>
      <c r="AB3826" s="56">
        <f t="shared" si="606"/>
        <v>-99</v>
      </c>
      <c r="AC3826" s="56">
        <f t="shared" si="607"/>
        <v>-99</v>
      </c>
      <c r="AD3826" s="3"/>
      <c r="AE3826" s="82">
        <f>IF(D3826=1, 'adjustment factor'!$D$4, IF(D3826=-9,-999,IF(D3826="",-999,0)))</f>
        <v>-999</v>
      </c>
      <c r="AF3826" s="82">
        <f>IF(F3826=1, 'adjustment factor'!$D$5, IF(F3826=-9,-999,IF(F3826="",-999,0)))</f>
        <v>-999</v>
      </c>
      <c r="AG3826" s="82">
        <f>IF(E3826=1, 'adjustment factor'!$D$6, IF(E3826=-9,-999,IF(E3826="",-999,0)))</f>
        <v>-999</v>
      </c>
      <c r="AH3826" s="82">
        <f>IF(K3826&gt;=45,'adjustment factor'!$D$7,IF(K3826=-9,-1200,IF(K3826="",-1200,0)))</f>
        <v>-1200</v>
      </c>
      <c r="AI3826" s="82">
        <f>IF(L3826=1, 'adjustment factor'!$D$8, IF(L3826=-9,-999,IF(L3826="",-999,0)))</f>
        <v>-999</v>
      </c>
      <c r="AJ3826" s="82">
        <f>IF(AND(M3826&gt;=1,M3826&lt;=4),'adjustment factor'!$D$9,IF(M3826=-9,-999,IF(M3826=98,-999,IF(M3826=99,-999,IF(M3826="",-999,0)))))</f>
        <v>-999</v>
      </c>
      <c r="AK3826" s="82">
        <f>IF(H3826=1, 'adjustment factor'!$D$10, IF(H3826=-9,-999,IF(H3826="",-999,0)))</f>
        <v>-999</v>
      </c>
      <c r="AL3826" s="82">
        <f>IF(G3826=1, 'adjustment factor'!$D$11, IF(G3826=-9,-999,IF(G3826="",-999,0)))</f>
        <v>-999</v>
      </c>
      <c r="AM3826" s="82">
        <f>IF(I3826=1, 'adjustment factor'!$D$12, IF(I3826=-9,-999,IF(I3826="",-999,0)))</f>
        <v>-999</v>
      </c>
      <c r="AN3826" s="82">
        <f>IF(J3826=1, 'adjustment factor'!$D$13, IF(J3826=-9,-999,IF(J3826="",-999,0)))</f>
        <v>-999</v>
      </c>
      <c r="AO3826" s="82" t="str">
        <f t="shared" si="608"/>
        <v>-999</v>
      </c>
      <c r="AP3826" s="82" t="str">
        <f t="shared" si="609"/>
        <v>MISSING</v>
      </c>
    </row>
    <row r="3827" spans="2:42">
      <c r="B3827" s="207"/>
      <c r="C3827" s="35">
        <v>3823</v>
      </c>
      <c r="D3827" s="161"/>
      <c r="E3827" s="161"/>
      <c r="F3827" s="161"/>
      <c r="G3827" s="161"/>
      <c r="H3827" s="161"/>
      <c r="I3827" s="161"/>
      <c r="J3827" s="161"/>
      <c r="K3827" s="161"/>
      <c r="L3827" s="161"/>
      <c r="M3827" s="161"/>
      <c r="N3827" s="171"/>
      <c r="O3827" s="171"/>
      <c r="P3827" s="171"/>
      <c r="Q3827" s="171"/>
      <c r="R3827" s="171"/>
      <c r="S3827" s="171"/>
      <c r="T3827" s="208" t="str">
        <f t="shared" si="600"/>
        <v>MISSING</v>
      </c>
      <c r="U3827" s="208" t="str">
        <f t="shared" si="601"/>
        <v>MISSING</v>
      </c>
      <c r="X3827" s="56">
        <f t="shared" si="602"/>
        <v>-99</v>
      </c>
      <c r="Y3827" s="56">
        <f t="shared" si="603"/>
        <v>-99</v>
      </c>
      <c r="Z3827" s="56">
        <f t="shared" si="604"/>
        <v>-99</v>
      </c>
      <c r="AA3827" s="56">
        <f t="shared" si="605"/>
        <v>-99</v>
      </c>
      <c r="AB3827" s="56">
        <f t="shared" si="606"/>
        <v>-99</v>
      </c>
      <c r="AC3827" s="56">
        <f t="shared" si="607"/>
        <v>-99</v>
      </c>
      <c r="AD3827" s="3"/>
      <c r="AE3827" s="82">
        <f>IF(D3827=1, 'adjustment factor'!$D$4, IF(D3827=-9,-999,IF(D3827="",-999,0)))</f>
        <v>-999</v>
      </c>
      <c r="AF3827" s="82">
        <f>IF(F3827=1, 'adjustment factor'!$D$5, IF(F3827=-9,-999,IF(F3827="",-999,0)))</f>
        <v>-999</v>
      </c>
      <c r="AG3827" s="82">
        <f>IF(E3827=1, 'adjustment factor'!$D$6, IF(E3827=-9,-999,IF(E3827="",-999,0)))</f>
        <v>-999</v>
      </c>
      <c r="AH3827" s="82">
        <f>IF(K3827&gt;=45,'adjustment factor'!$D$7,IF(K3827=-9,-1200,IF(K3827="",-1200,0)))</f>
        <v>-1200</v>
      </c>
      <c r="AI3827" s="82">
        <f>IF(L3827=1, 'adjustment factor'!$D$8, IF(L3827=-9,-999,IF(L3827="",-999,0)))</f>
        <v>-999</v>
      </c>
      <c r="AJ3827" s="82">
        <f>IF(AND(M3827&gt;=1,M3827&lt;=4),'adjustment factor'!$D$9,IF(M3827=-9,-999,IF(M3827=98,-999,IF(M3827=99,-999,IF(M3827="",-999,0)))))</f>
        <v>-999</v>
      </c>
      <c r="AK3827" s="82">
        <f>IF(H3827=1, 'adjustment factor'!$D$10, IF(H3827=-9,-999,IF(H3827="",-999,0)))</f>
        <v>-999</v>
      </c>
      <c r="AL3827" s="82">
        <f>IF(G3827=1, 'adjustment factor'!$D$11, IF(G3827=-9,-999,IF(G3827="",-999,0)))</f>
        <v>-999</v>
      </c>
      <c r="AM3827" s="82">
        <f>IF(I3827=1, 'adjustment factor'!$D$12, IF(I3827=-9,-999,IF(I3827="",-999,0)))</f>
        <v>-999</v>
      </c>
      <c r="AN3827" s="82">
        <f>IF(J3827=1, 'adjustment factor'!$D$13, IF(J3827=-9,-999,IF(J3827="",-999,0)))</f>
        <v>-999</v>
      </c>
      <c r="AO3827" s="82" t="str">
        <f t="shared" si="608"/>
        <v>-999</v>
      </c>
      <c r="AP3827" s="82" t="str">
        <f t="shared" si="609"/>
        <v>MISSING</v>
      </c>
    </row>
    <row r="3828" spans="2:42">
      <c r="B3828" s="207"/>
      <c r="C3828" s="35">
        <v>3824</v>
      </c>
      <c r="D3828" s="161"/>
      <c r="E3828" s="161"/>
      <c r="F3828" s="161"/>
      <c r="G3828" s="161"/>
      <c r="H3828" s="161"/>
      <c r="I3828" s="161"/>
      <c r="J3828" s="161"/>
      <c r="K3828" s="161"/>
      <c r="L3828" s="161"/>
      <c r="M3828" s="161"/>
      <c r="N3828" s="171"/>
      <c r="O3828" s="171"/>
      <c r="P3828" s="171"/>
      <c r="Q3828" s="171"/>
      <c r="R3828" s="171"/>
      <c r="S3828" s="171"/>
      <c r="T3828" s="208" t="str">
        <f t="shared" si="600"/>
        <v>MISSING</v>
      </c>
      <c r="U3828" s="208" t="str">
        <f t="shared" si="601"/>
        <v>MISSING</v>
      </c>
      <c r="X3828" s="56">
        <f t="shared" si="602"/>
        <v>-99</v>
      </c>
      <c r="Y3828" s="56">
        <f t="shared" si="603"/>
        <v>-99</v>
      </c>
      <c r="Z3828" s="56">
        <f t="shared" si="604"/>
        <v>-99</v>
      </c>
      <c r="AA3828" s="56">
        <f t="shared" si="605"/>
        <v>-99</v>
      </c>
      <c r="AB3828" s="56">
        <f t="shared" si="606"/>
        <v>-99</v>
      </c>
      <c r="AC3828" s="56">
        <f t="shared" si="607"/>
        <v>-99</v>
      </c>
      <c r="AD3828" s="3"/>
      <c r="AE3828" s="82">
        <f>IF(D3828=1, 'adjustment factor'!$D$4, IF(D3828=-9,-999,IF(D3828="",-999,0)))</f>
        <v>-999</v>
      </c>
      <c r="AF3828" s="82">
        <f>IF(F3828=1, 'adjustment factor'!$D$5, IF(F3828=-9,-999,IF(F3828="",-999,0)))</f>
        <v>-999</v>
      </c>
      <c r="AG3828" s="82">
        <f>IF(E3828=1, 'adjustment factor'!$D$6, IF(E3828=-9,-999,IF(E3828="",-999,0)))</f>
        <v>-999</v>
      </c>
      <c r="AH3828" s="82">
        <f>IF(K3828&gt;=45,'adjustment factor'!$D$7,IF(K3828=-9,-1200,IF(K3828="",-1200,0)))</f>
        <v>-1200</v>
      </c>
      <c r="AI3828" s="82">
        <f>IF(L3828=1, 'adjustment factor'!$D$8, IF(L3828=-9,-999,IF(L3828="",-999,0)))</f>
        <v>-999</v>
      </c>
      <c r="AJ3828" s="82">
        <f>IF(AND(M3828&gt;=1,M3828&lt;=4),'adjustment factor'!$D$9,IF(M3828=-9,-999,IF(M3828=98,-999,IF(M3828=99,-999,IF(M3828="",-999,0)))))</f>
        <v>-999</v>
      </c>
      <c r="AK3828" s="82">
        <f>IF(H3828=1, 'adjustment factor'!$D$10, IF(H3828=-9,-999,IF(H3828="",-999,0)))</f>
        <v>-999</v>
      </c>
      <c r="AL3828" s="82">
        <f>IF(G3828=1, 'adjustment factor'!$D$11, IF(G3828=-9,-999,IF(G3828="",-999,0)))</f>
        <v>-999</v>
      </c>
      <c r="AM3828" s="82">
        <f>IF(I3828=1, 'adjustment factor'!$D$12, IF(I3828=-9,-999,IF(I3828="",-999,0)))</f>
        <v>-999</v>
      </c>
      <c r="AN3828" s="82">
        <f>IF(J3828=1, 'adjustment factor'!$D$13, IF(J3828=-9,-999,IF(J3828="",-999,0)))</f>
        <v>-999</v>
      </c>
      <c r="AO3828" s="82" t="str">
        <f t="shared" si="608"/>
        <v>-999</v>
      </c>
      <c r="AP3828" s="82" t="str">
        <f t="shared" si="609"/>
        <v>MISSING</v>
      </c>
    </row>
    <row r="3829" spans="2:42">
      <c r="B3829" s="207"/>
      <c r="C3829" s="35">
        <v>3825</v>
      </c>
      <c r="D3829" s="161"/>
      <c r="E3829" s="161"/>
      <c r="F3829" s="161"/>
      <c r="G3829" s="161"/>
      <c r="H3829" s="161"/>
      <c r="I3829" s="161"/>
      <c r="J3829" s="161"/>
      <c r="K3829" s="161"/>
      <c r="L3829" s="161"/>
      <c r="M3829" s="161"/>
      <c r="N3829" s="171"/>
      <c r="O3829" s="171"/>
      <c r="P3829" s="171"/>
      <c r="Q3829" s="171"/>
      <c r="R3829" s="171"/>
      <c r="S3829" s="171"/>
      <c r="T3829" s="208" t="str">
        <f t="shared" si="600"/>
        <v>MISSING</v>
      </c>
      <c r="U3829" s="208" t="str">
        <f t="shared" si="601"/>
        <v>MISSING</v>
      </c>
      <c r="X3829" s="56">
        <f t="shared" si="602"/>
        <v>-99</v>
      </c>
      <c r="Y3829" s="56">
        <f t="shared" si="603"/>
        <v>-99</v>
      </c>
      <c r="Z3829" s="56">
        <f t="shared" si="604"/>
        <v>-99</v>
      </c>
      <c r="AA3829" s="56">
        <f t="shared" si="605"/>
        <v>-99</v>
      </c>
      <c r="AB3829" s="56">
        <f t="shared" si="606"/>
        <v>-99</v>
      </c>
      <c r="AC3829" s="56">
        <f t="shared" si="607"/>
        <v>-99</v>
      </c>
      <c r="AD3829" s="3"/>
      <c r="AE3829" s="82">
        <f>IF(D3829=1, 'adjustment factor'!$D$4, IF(D3829=-9,-999,IF(D3829="",-999,0)))</f>
        <v>-999</v>
      </c>
      <c r="AF3829" s="82">
        <f>IF(F3829=1, 'adjustment factor'!$D$5, IF(F3829=-9,-999,IF(F3829="",-999,0)))</f>
        <v>-999</v>
      </c>
      <c r="AG3829" s="82">
        <f>IF(E3829=1, 'adjustment factor'!$D$6, IF(E3829=-9,-999,IF(E3829="",-999,0)))</f>
        <v>-999</v>
      </c>
      <c r="AH3829" s="82">
        <f>IF(K3829&gt;=45,'adjustment factor'!$D$7,IF(K3829=-9,-1200,IF(K3829="",-1200,0)))</f>
        <v>-1200</v>
      </c>
      <c r="AI3829" s="82">
        <f>IF(L3829=1, 'adjustment factor'!$D$8, IF(L3829=-9,-999,IF(L3829="",-999,0)))</f>
        <v>-999</v>
      </c>
      <c r="AJ3829" s="82">
        <f>IF(AND(M3829&gt;=1,M3829&lt;=4),'adjustment factor'!$D$9,IF(M3829=-9,-999,IF(M3829=98,-999,IF(M3829=99,-999,IF(M3829="",-999,0)))))</f>
        <v>-999</v>
      </c>
      <c r="AK3829" s="82">
        <f>IF(H3829=1, 'adjustment factor'!$D$10, IF(H3829=-9,-999,IF(H3829="",-999,0)))</f>
        <v>-999</v>
      </c>
      <c r="AL3829" s="82">
        <f>IF(G3829=1, 'adjustment factor'!$D$11, IF(G3829=-9,-999,IF(G3829="",-999,0)))</f>
        <v>-999</v>
      </c>
      <c r="AM3829" s="82">
        <f>IF(I3829=1, 'adjustment factor'!$D$12, IF(I3829=-9,-999,IF(I3829="",-999,0)))</f>
        <v>-999</v>
      </c>
      <c r="AN3829" s="82">
        <f>IF(J3829=1, 'adjustment factor'!$D$13, IF(J3829=-9,-999,IF(J3829="",-999,0)))</f>
        <v>-999</v>
      </c>
      <c r="AO3829" s="82" t="str">
        <f t="shared" si="608"/>
        <v>-999</v>
      </c>
      <c r="AP3829" s="82" t="str">
        <f t="shared" si="609"/>
        <v>MISSING</v>
      </c>
    </row>
    <row r="3830" spans="2:42">
      <c r="B3830" s="207"/>
      <c r="C3830" s="35">
        <v>3826</v>
      </c>
      <c r="D3830" s="161"/>
      <c r="E3830" s="161"/>
      <c r="F3830" s="161"/>
      <c r="G3830" s="161"/>
      <c r="H3830" s="161"/>
      <c r="I3830" s="161"/>
      <c r="J3830" s="161"/>
      <c r="K3830" s="161"/>
      <c r="L3830" s="161"/>
      <c r="M3830" s="161"/>
      <c r="N3830" s="171"/>
      <c r="O3830" s="171"/>
      <c r="P3830" s="171"/>
      <c r="Q3830" s="171"/>
      <c r="R3830" s="171"/>
      <c r="S3830" s="171"/>
      <c r="T3830" s="208" t="str">
        <f t="shared" si="600"/>
        <v>MISSING</v>
      </c>
      <c r="U3830" s="208" t="str">
        <f t="shared" si="601"/>
        <v>MISSING</v>
      </c>
      <c r="X3830" s="56">
        <f t="shared" si="602"/>
        <v>-99</v>
      </c>
      <c r="Y3830" s="56">
        <f t="shared" si="603"/>
        <v>-99</v>
      </c>
      <c r="Z3830" s="56">
        <f t="shared" si="604"/>
        <v>-99</v>
      </c>
      <c r="AA3830" s="56">
        <f t="shared" si="605"/>
        <v>-99</v>
      </c>
      <c r="AB3830" s="56">
        <f t="shared" si="606"/>
        <v>-99</v>
      </c>
      <c r="AC3830" s="56">
        <f t="shared" si="607"/>
        <v>-99</v>
      </c>
      <c r="AD3830" s="3"/>
      <c r="AE3830" s="82">
        <f>IF(D3830=1, 'adjustment factor'!$D$4, IF(D3830=-9,-999,IF(D3830="",-999,0)))</f>
        <v>-999</v>
      </c>
      <c r="AF3830" s="82">
        <f>IF(F3830=1, 'adjustment factor'!$D$5, IF(F3830=-9,-999,IF(F3830="",-999,0)))</f>
        <v>-999</v>
      </c>
      <c r="AG3830" s="82">
        <f>IF(E3830=1, 'adjustment factor'!$D$6, IF(E3830=-9,-999,IF(E3830="",-999,0)))</f>
        <v>-999</v>
      </c>
      <c r="AH3830" s="82">
        <f>IF(K3830&gt;=45,'adjustment factor'!$D$7,IF(K3830=-9,-1200,IF(K3830="",-1200,0)))</f>
        <v>-1200</v>
      </c>
      <c r="AI3830" s="82">
        <f>IF(L3830=1, 'adjustment factor'!$D$8, IF(L3830=-9,-999,IF(L3830="",-999,0)))</f>
        <v>-999</v>
      </c>
      <c r="AJ3830" s="82">
        <f>IF(AND(M3830&gt;=1,M3830&lt;=4),'adjustment factor'!$D$9,IF(M3830=-9,-999,IF(M3830=98,-999,IF(M3830=99,-999,IF(M3830="",-999,0)))))</f>
        <v>-999</v>
      </c>
      <c r="AK3830" s="82">
        <f>IF(H3830=1, 'adjustment factor'!$D$10, IF(H3830=-9,-999,IF(H3830="",-999,0)))</f>
        <v>-999</v>
      </c>
      <c r="AL3830" s="82">
        <f>IF(G3830=1, 'adjustment factor'!$D$11, IF(G3830=-9,-999,IF(G3830="",-999,0)))</f>
        <v>-999</v>
      </c>
      <c r="AM3830" s="82">
        <f>IF(I3830=1, 'adjustment factor'!$D$12, IF(I3830=-9,-999,IF(I3830="",-999,0)))</f>
        <v>-999</v>
      </c>
      <c r="AN3830" s="82">
        <f>IF(J3830=1, 'adjustment factor'!$D$13, IF(J3830=-9,-999,IF(J3830="",-999,0)))</f>
        <v>-999</v>
      </c>
      <c r="AO3830" s="82" t="str">
        <f t="shared" si="608"/>
        <v>-999</v>
      </c>
      <c r="AP3830" s="82" t="str">
        <f t="shared" si="609"/>
        <v>MISSING</v>
      </c>
    </row>
    <row r="3831" spans="2:42">
      <c r="B3831" s="207"/>
      <c r="C3831" s="35">
        <v>3827</v>
      </c>
      <c r="D3831" s="161"/>
      <c r="E3831" s="161"/>
      <c r="F3831" s="161"/>
      <c r="G3831" s="161"/>
      <c r="H3831" s="161"/>
      <c r="I3831" s="161"/>
      <c r="J3831" s="161"/>
      <c r="K3831" s="161"/>
      <c r="L3831" s="161"/>
      <c r="M3831" s="161"/>
      <c r="N3831" s="171"/>
      <c r="O3831" s="171"/>
      <c r="P3831" s="171"/>
      <c r="Q3831" s="171"/>
      <c r="R3831" s="171"/>
      <c r="S3831" s="171"/>
      <c r="T3831" s="208" t="str">
        <f t="shared" si="600"/>
        <v>MISSING</v>
      </c>
      <c r="U3831" s="208" t="str">
        <f t="shared" si="601"/>
        <v>MISSING</v>
      </c>
      <c r="X3831" s="56">
        <f t="shared" si="602"/>
        <v>-99</v>
      </c>
      <c r="Y3831" s="56">
        <f t="shared" si="603"/>
        <v>-99</v>
      </c>
      <c r="Z3831" s="56">
        <f t="shared" si="604"/>
        <v>-99</v>
      </c>
      <c r="AA3831" s="56">
        <f t="shared" si="605"/>
        <v>-99</v>
      </c>
      <c r="AB3831" s="56">
        <f t="shared" si="606"/>
        <v>-99</v>
      </c>
      <c r="AC3831" s="56">
        <f t="shared" si="607"/>
        <v>-99</v>
      </c>
      <c r="AD3831" s="3"/>
      <c r="AE3831" s="82">
        <f>IF(D3831=1, 'adjustment factor'!$D$4, IF(D3831=-9,-999,IF(D3831="",-999,0)))</f>
        <v>-999</v>
      </c>
      <c r="AF3831" s="82">
        <f>IF(F3831=1, 'adjustment factor'!$D$5, IF(F3831=-9,-999,IF(F3831="",-999,0)))</f>
        <v>-999</v>
      </c>
      <c r="AG3831" s="82">
        <f>IF(E3831=1, 'adjustment factor'!$D$6, IF(E3831=-9,-999,IF(E3831="",-999,0)))</f>
        <v>-999</v>
      </c>
      <c r="AH3831" s="82">
        <f>IF(K3831&gt;=45,'adjustment factor'!$D$7,IF(K3831=-9,-1200,IF(K3831="",-1200,0)))</f>
        <v>-1200</v>
      </c>
      <c r="AI3831" s="82">
        <f>IF(L3831=1, 'adjustment factor'!$D$8, IF(L3831=-9,-999,IF(L3831="",-999,0)))</f>
        <v>-999</v>
      </c>
      <c r="AJ3831" s="82">
        <f>IF(AND(M3831&gt;=1,M3831&lt;=4),'adjustment factor'!$D$9,IF(M3831=-9,-999,IF(M3831=98,-999,IF(M3831=99,-999,IF(M3831="",-999,0)))))</f>
        <v>-999</v>
      </c>
      <c r="AK3831" s="82">
        <f>IF(H3831=1, 'adjustment factor'!$D$10, IF(H3831=-9,-999,IF(H3831="",-999,0)))</f>
        <v>-999</v>
      </c>
      <c r="AL3831" s="82">
        <f>IF(G3831=1, 'adjustment factor'!$D$11, IF(G3831=-9,-999,IF(G3831="",-999,0)))</f>
        <v>-999</v>
      </c>
      <c r="AM3831" s="82">
        <f>IF(I3831=1, 'adjustment factor'!$D$12, IF(I3831=-9,-999,IF(I3831="",-999,0)))</f>
        <v>-999</v>
      </c>
      <c r="AN3831" s="82">
        <f>IF(J3831=1, 'adjustment factor'!$D$13, IF(J3831=-9,-999,IF(J3831="",-999,0)))</f>
        <v>-999</v>
      </c>
      <c r="AO3831" s="82" t="str">
        <f t="shared" si="608"/>
        <v>-999</v>
      </c>
      <c r="AP3831" s="82" t="str">
        <f t="shared" si="609"/>
        <v>MISSING</v>
      </c>
    </row>
    <row r="3832" spans="2:42">
      <c r="B3832" s="207"/>
      <c r="C3832" s="35">
        <v>3828</v>
      </c>
      <c r="D3832" s="161"/>
      <c r="E3832" s="161"/>
      <c r="F3832" s="161"/>
      <c r="G3832" s="161"/>
      <c r="H3832" s="161"/>
      <c r="I3832" s="161"/>
      <c r="J3832" s="161"/>
      <c r="K3832" s="161"/>
      <c r="L3832" s="161"/>
      <c r="M3832" s="161"/>
      <c r="N3832" s="171"/>
      <c r="O3832" s="171"/>
      <c r="P3832" s="171"/>
      <c r="Q3832" s="171"/>
      <c r="R3832" s="171"/>
      <c r="S3832" s="171"/>
      <c r="T3832" s="208" t="str">
        <f t="shared" si="600"/>
        <v>MISSING</v>
      </c>
      <c r="U3832" s="208" t="str">
        <f t="shared" si="601"/>
        <v>MISSING</v>
      </c>
      <c r="X3832" s="56">
        <f t="shared" si="602"/>
        <v>-99</v>
      </c>
      <c r="Y3832" s="56">
        <f t="shared" si="603"/>
        <v>-99</v>
      </c>
      <c r="Z3832" s="56">
        <f t="shared" si="604"/>
        <v>-99</v>
      </c>
      <c r="AA3832" s="56">
        <f t="shared" si="605"/>
        <v>-99</v>
      </c>
      <c r="AB3832" s="56">
        <f t="shared" si="606"/>
        <v>-99</v>
      </c>
      <c r="AC3832" s="56">
        <f t="shared" si="607"/>
        <v>-99</v>
      </c>
      <c r="AD3832" s="3"/>
      <c r="AE3832" s="82">
        <f>IF(D3832=1, 'adjustment factor'!$D$4, IF(D3832=-9,-999,IF(D3832="",-999,0)))</f>
        <v>-999</v>
      </c>
      <c r="AF3832" s="82">
        <f>IF(F3832=1, 'adjustment factor'!$D$5, IF(F3832=-9,-999,IF(F3832="",-999,0)))</f>
        <v>-999</v>
      </c>
      <c r="AG3832" s="82">
        <f>IF(E3832=1, 'adjustment factor'!$D$6, IF(E3832=-9,-999,IF(E3832="",-999,0)))</f>
        <v>-999</v>
      </c>
      <c r="AH3832" s="82">
        <f>IF(K3832&gt;=45,'adjustment factor'!$D$7,IF(K3832=-9,-1200,IF(K3832="",-1200,0)))</f>
        <v>-1200</v>
      </c>
      <c r="AI3832" s="82">
        <f>IF(L3832=1, 'adjustment factor'!$D$8, IF(L3832=-9,-999,IF(L3832="",-999,0)))</f>
        <v>-999</v>
      </c>
      <c r="AJ3832" s="82">
        <f>IF(AND(M3832&gt;=1,M3832&lt;=4),'adjustment factor'!$D$9,IF(M3832=-9,-999,IF(M3832=98,-999,IF(M3832=99,-999,IF(M3832="",-999,0)))))</f>
        <v>-999</v>
      </c>
      <c r="AK3832" s="82">
        <f>IF(H3832=1, 'adjustment factor'!$D$10, IF(H3832=-9,-999,IF(H3832="",-999,0)))</f>
        <v>-999</v>
      </c>
      <c r="AL3832" s="82">
        <f>IF(G3832=1, 'adjustment factor'!$D$11, IF(G3832=-9,-999,IF(G3832="",-999,0)))</f>
        <v>-999</v>
      </c>
      <c r="AM3832" s="82">
        <f>IF(I3832=1, 'adjustment factor'!$D$12, IF(I3832=-9,-999,IF(I3832="",-999,0)))</f>
        <v>-999</v>
      </c>
      <c r="AN3832" s="82">
        <f>IF(J3832=1, 'adjustment factor'!$D$13, IF(J3832=-9,-999,IF(J3832="",-999,0)))</f>
        <v>-999</v>
      </c>
      <c r="AO3832" s="82" t="str">
        <f t="shared" si="608"/>
        <v>-999</v>
      </c>
      <c r="AP3832" s="82" t="str">
        <f t="shared" si="609"/>
        <v>MISSING</v>
      </c>
    </row>
    <row r="3833" spans="2:42">
      <c r="B3833" s="207"/>
      <c r="C3833" s="35">
        <v>3829</v>
      </c>
      <c r="D3833" s="161"/>
      <c r="E3833" s="161"/>
      <c r="F3833" s="161"/>
      <c r="G3833" s="161"/>
      <c r="H3833" s="161"/>
      <c r="I3833" s="161"/>
      <c r="J3833" s="161"/>
      <c r="K3833" s="161"/>
      <c r="L3833" s="161"/>
      <c r="M3833" s="161"/>
      <c r="N3833" s="171"/>
      <c r="O3833" s="171"/>
      <c r="P3833" s="171"/>
      <c r="Q3833" s="171"/>
      <c r="R3833" s="171"/>
      <c r="S3833" s="171"/>
      <c r="T3833" s="208" t="str">
        <f t="shared" si="600"/>
        <v>MISSING</v>
      </c>
      <c r="U3833" s="208" t="str">
        <f t="shared" si="601"/>
        <v>MISSING</v>
      </c>
      <c r="X3833" s="56">
        <f t="shared" si="602"/>
        <v>-99</v>
      </c>
      <c r="Y3833" s="56">
        <f t="shared" si="603"/>
        <v>-99</v>
      </c>
      <c r="Z3833" s="56">
        <f t="shared" si="604"/>
        <v>-99</v>
      </c>
      <c r="AA3833" s="56">
        <f t="shared" si="605"/>
        <v>-99</v>
      </c>
      <c r="AB3833" s="56">
        <f t="shared" si="606"/>
        <v>-99</v>
      </c>
      <c r="AC3833" s="56">
        <f t="shared" si="607"/>
        <v>-99</v>
      </c>
      <c r="AD3833" s="3"/>
      <c r="AE3833" s="82">
        <f>IF(D3833=1, 'adjustment factor'!$D$4, IF(D3833=-9,-999,IF(D3833="",-999,0)))</f>
        <v>-999</v>
      </c>
      <c r="AF3833" s="82">
        <f>IF(F3833=1, 'adjustment factor'!$D$5, IF(F3833=-9,-999,IF(F3833="",-999,0)))</f>
        <v>-999</v>
      </c>
      <c r="AG3833" s="82">
        <f>IF(E3833=1, 'adjustment factor'!$D$6, IF(E3833=-9,-999,IF(E3833="",-999,0)))</f>
        <v>-999</v>
      </c>
      <c r="AH3833" s="82">
        <f>IF(K3833&gt;=45,'adjustment factor'!$D$7,IF(K3833=-9,-1200,IF(K3833="",-1200,0)))</f>
        <v>-1200</v>
      </c>
      <c r="AI3833" s="82">
        <f>IF(L3833=1, 'adjustment factor'!$D$8, IF(L3833=-9,-999,IF(L3833="",-999,0)))</f>
        <v>-999</v>
      </c>
      <c r="AJ3833" s="82">
        <f>IF(AND(M3833&gt;=1,M3833&lt;=4),'adjustment factor'!$D$9,IF(M3833=-9,-999,IF(M3833=98,-999,IF(M3833=99,-999,IF(M3833="",-999,0)))))</f>
        <v>-999</v>
      </c>
      <c r="AK3833" s="82">
        <f>IF(H3833=1, 'adjustment factor'!$D$10, IF(H3833=-9,-999,IF(H3833="",-999,0)))</f>
        <v>-999</v>
      </c>
      <c r="AL3833" s="82">
        <f>IF(G3833=1, 'adjustment factor'!$D$11, IF(G3833=-9,-999,IF(G3833="",-999,0)))</f>
        <v>-999</v>
      </c>
      <c r="AM3833" s="82">
        <f>IF(I3833=1, 'adjustment factor'!$D$12, IF(I3833=-9,-999,IF(I3833="",-999,0)))</f>
        <v>-999</v>
      </c>
      <c r="AN3833" s="82">
        <f>IF(J3833=1, 'adjustment factor'!$D$13, IF(J3833=-9,-999,IF(J3833="",-999,0)))</f>
        <v>-999</v>
      </c>
      <c r="AO3833" s="82" t="str">
        <f t="shared" si="608"/>
        <v>-999</v>
      </c>
      <c r="AP3833" s="82" t="str">
        <f t="shared" si="609"/>
        <v>MISSING</v>
      </c>
    </row>
    <row r="3834" spans="2:42">
      <c r="B3834" s="207"/>
      <c r="C3834" s="35">
        <v>3830</v>
      </c>
      <c r="D3834" s="161"/>
      <c r="E3834" s="161"/>
      <c r="F3834" s="161"/>
      <c r="G3834" s="161"/>
      <c r="H3834" s="161"/>
      <c r="I3834" s="161"/>
      <c r="J3834" s="161"/>
      <c r="K3834" s="161"/>
      <c r="L3834" s="161"/>
      <c r="M3834" s="161"/>
      <c r="N3834" s="171"/>
      <c r="O3834" s="171"/>
      <c r="P3834" s="171"/>
      <c r="Q3834" s="171"/>
      <c r="R3834" s="171"/>
      <c r="S3834" s="171"/>
      <c r="T3834" s="208" t="str">
        <f t="shared" si="600"/>
        <v>MISSING</v>
      </c>
      <c r="U3834" s="208" t="str">
        <f t="shared" si="601"/>
        <v>MISSING</v>
      </c>
      <c r="X3834" s="56">
        <f t="shared" si="602"/>
        <v>-99</v>
      </c>
      <c r="Y3834" s="56">
        <f t="shared" si="603"/>
        <v>-99</v>
      </c>
      <c r="Z3834" s="56">
        <f t="shared" si="604"/>
        <v>-99</v>
      </c>
      <c r="AA3834" s="56">
        <f t="shared" si="605"/>
        <v>-99</v>
      </c>
      <c r="AB3834" s="56">
        <f t="shared" si="606"/>
        <v>-99</v>
      </c>
      <c r="AC3834" s="56">
        <f t="shared" si="607"/>
        <v>-99</v>
      </c>
      <c r="AD3834" s="3"/>
      <c r="AE3834" s="82">
        <f>IF(D3834=1, 'adjustment factor'!$D$4, IF(D3834=-9,-999,IF(D3834="",-999,0)))</f>
        <v>-999</v>
      </c>
      <c r="AF3834" s="82">
        <f>IF(F3834=1, 'adjustment factor'!$D$5, IF(F3834=-9,-999,IF(F3834="",-999,0)))</f>
        <v>-999</v>
      </c>
      <c r="AG3834" s="82">
        <f>IF(E3834=1, 'adjustment factor'!$D$6, IF(E3834=-9,-999,IF(E3834="",-999,0)))</f>
        <v>-999</v>
      </c>
      <c r="AH3834" s="82">
        <f>IF(K3834&gt;=45,'adjustment factor'!$D$7,IF(K3834=-9,-1200,IF(K3834="",-1200,0)))</f>
        <v>-1200</v>
      </c>
      <c r="AI3834" s="82">
        <f>IF(L3834=1, 'adjustment factor'!$D$8, IF(L3834=-9,-999,IF(L3834="",-999,0)))</f>
        <v>-999</v>
      </c>
      <c r="AJ3834" s="82">
        <f>IF(AND(M3834&gt;=1,M3834&lt;=4),'adjustment factor'!$D$9,IF(M3834=-9,-999,IF(M3834=98,-999,IF(M3834=99,-999,IF(M3834="",-999,0)))))</f>
        <v>-999</v>
      </c>
      <c r="AK3834" s="82">
        <f>IF(H3834=1, 'adjustment factor'!$D$10, IF(H3834=-9,-999,IF(H3834="",-999,0)))</f>
        <v>-999</v>
      </c>
      <c r="AL3834" s="82">
        <f>IF(G3834=1, 'adjustment factor'!$D$11, IF(G3834=-9,-999,IF(G3834="",-999,0)))</f>
        <v>-999</v>
      </c>
      <c r="AM3834" s="82">
        <f>IF(I3834=1, 'adjustment factor'!$D$12, IF(I3834=-9,-999,IF(I3834="",-999,0)))</f>
        <v>-999</v>
      </c>
      <c r="AN3834" s="82">
        <f>IF(J3834=1, 'adjustment factor'!$D$13, IF(J3834=-9,-999,IF(J3834="",-999,0)))</f>
        <v>-999</v>
      </c>
      <c r="AO3834" s="82" t="str">
        <f t="shared" si="608"/>
        <v>-999</v>
      </c>
      <c r="AP3834" s="82" t="str">
        <f t="shared" si="609"/>
        <v>MISSING</v>
      </c>
    </row>
    <row r="3835" spans="2:42">
      <c r="B3835" s="207"/>
      <c r="C3835" s="35">
        <v>3831</v>
      </c>
      <c r="D3835" s="161"/>
      <c r="E3835" s="161"/>
      <c r="F3835" s="161"/>
      <c r="G3835" s="161"/>
      <c r="H3835" s="161"/>
      <c r="I3835" s="161"/>
      <c r="J3835" s="161"/>
      <c r="K3835" s="161"/>
      <c r="L3835" s="161"/>
      <c r="M3835" s="161"/>
      <c r="N3835" s="171"/>
      <c r="O3835" s="171"/>
      <c r="P3835" s="171"/>
      <c r="Q3835" s="171"/>
      <c r="R3835" s="171"/>
      <c r="S3835" s="171"/>
      <c r="T3835" s="208" t="str">
        <f t="shared" si="600"/>
        <v>MISSING</v>
      </c>
      <c r="U3835" s="208" t="str">
        <f t="shared" si="601"/>
        <v>MISSING</v>
      </c>
      <c r="X3835" s="56">
        <f t="shared" si="602"/>
        <v>-99</v>
      </c>
      <c r="Y3835" s="56">
        <f t="shared" si="603"/>
        <v>-99</v>
      </c>
      <c r="Z3835" s="56">
        <f t="shared" si="604"/>
        <v>-99</v>
      </c>
      <c r="AA3835" s="56">
        <f t="shared" si="605"/>
        <v>-99</v>
      </c>
      <c r="AB3835" s="56">
        <f t="shared" si="606"/>
        <v>-99</v>
      </c>
      <c r="AC3835" s="56">
        <f t="shared" si="607"/>
        <v>-99</v>
      </c>
      <c r="AD3835" s="3"/>
      <c r="AE3835" s="82">
        <f>IF(D3835=1, 'adjustment factor'!$D$4, IF(D3835=-9,-999,IF(D3835="",-999,0)))</f>
        <v>-999</v>
      </c>
      <c r="AF3835" s="82">
        <f>IF(F3835=1, 'adjustment factor'!$D$5, IF(F3835=-9,-999,IF(F3835="",-999,0)))</f>
        <v>-999</v>
      </c>
      <c r="AG3835" s="82">
        <f>IF(E3835=1, 'adjustment factor'!$D$6, IF(E3835=-9,-999,IF(E3835="",-999,0)))</f>
        <v>-999</v>
      </c>
      <c r="AH3835" s="82">
        <f>IF(K3835&gt;=45,'adjustment factor'!$D$7,IF(K3835=-9,-1200,IF(K3835="",-1200,0)))</f>
        <v>-1200</v>
      </c>
      <c r="AI3835" s="82">
        <f>IF(L3835=1, 'adjustment factor'!$D$8, IF(L3835=-9,-999,IF(L3835="",-999,0)))</f>
        <v>-999</v>
      </c>
      <c r="AJ3835" s="82">
        <f>IF(AND(M3835&gt;=1,M3835&lt;=4),'adjustment factor'!$D$9,IF(M3835=-9,-999,IF(M3835=98,-999,IF(M3835=99,-999,IF(M3835="",-999,0)))))</f>
        <v>-999</v>
      </c>
      <c r="AK3835" s="82">
        <f>IF(H3835=1, 'adjustment factor'!$D$10, IF(H3835=-9,-999,IF(H3835="",-999,0)))</f>
        <v>-999</v>
      </c>
      <c r="AL3835" s="82">
        <f>IF(G3835=1, 'adjustment factor'!$D$11, IF(G3835=-9,-999,IF(G3835="",-999,0)))</f>
        <v>-999</v>
      </c>
      <c r="AM3835" s="82">
        <f>IF(I3835=1, 'adjustment factor'!$D$12, IF(I3835=-9,-999,IF(I3835="",-999,0)))</f>
        <v>-999</v>
      </c>
      <c r="AN3835" s="82">
        <f>IF(J3835=1, 'adjustment factor'!$D$13, IF(J3835=-9,-999,IF(J3835="",-999,0)))</f>
        <v>-999</v>
      </c>
      <c r="AO3835" s="82" t="str">
        <f t="shared" si="608"/>
        <v>-999</v>
      </c>
      <c r="AP3835" s="82" t="str">
        <f t="shared" si="609"/>
        <v>MISSING</v>
      </c>
    </row>
    <row r="3836" spans="2:42">
      <c r="B3836" s="207"/>
      <c r="C3836" s="35">
        <v>3832</v>
      </c>
      <c r="D3836" s="161"/>
      <c r="E3836" s="161"/>
      <c r="F3836" s="161"/>
      <c r="G3836" s="161"/>
      <c r="H3836" s="161"/>
      <c r="I3836" s="161"/>
      <c r="J3836" s="161"/>
      <c r="K3836" s="161"/>
      <c r="L3836" s="161"/>
      <c r="M3836" s="161"/>
      <c r="N3836" s="171"/>
      <c r="O3836" s="171"/>
      <c r="P3836" s="171"/>
      <c r="Q3836" s="171"/>
      <c r="R3836" s="171"/>
      <c r="S3836" s="171"/>
      <c r="T3836" s="208" t="str">
        <f t="shared" si="600"/>
        <v>MISSING</v>
      </c>
      <c r="U3836" s="208" t="str">
        <f t="shared" si="601"/>
        <v>MISSING</v>
      </c>
      <c r="X3836" s="56">
        <f t="shared" si="602"/>
        <v>-99</v>
      </c>
      <c r="Y3836" s="56">
        <f t="shared" si="603"/>
        <v>-99</v>
      </c>
      <c r="Z3836" s="56">
        <f t="shared" si="604"/>
        <v>-99</v>
      </c>
      <c r="AA3836" s="56">
        <f t="shared" si="605"/>
        <v>-99</v>
      </c>
      <c r="AB3836" s="56">
        <f t="shared" si="606"/>
        <v>-99</v>
      </c>
      <c r="AC3836" s="56">
        <f t="shared" si="607"/>
        <v>-99</v>
      </c>
      <c r="AD3836" s="3"/>
      <c r="AE3836" s="82">
        <f>IF(D3836=1, 'adjustment factor'!$D$4, IF(D3836=-9,-999,IF(D3836="",-999,0)))</f>
        <v>-999</v>
      </c>
      <c r="AF3836" s="82">
        <f>IF(F3836=1, 'adjustment factor'!$D$5, IF(F3836=-9,-999,IF(F3836="",-999,0)))</f>
        <v>-999</v>
      </c>
      <c r="AG3836" s="82">
        <f>IF(E3836=1, 'adjustment factor'!$D$6, IF(E3836=-9,-999,IF(E3836="",-999,0)))</f>
        <v>-999</v>
      </c>
      <c r="AH3836" s="82">
        <f>IF(K3836&gt;=45,'adjustment factor'!$D$7,IF(K3836=-9,-1200,IF(K3836="",-1200,0)))</f>
        <v>-1200</v>
      </c>
      <c r="AI3836" s="82">
        <f>IF(L3836=1, 'adjustment factor'!$D$8, IF(L3836=-9,-999,IF(L3836="",-999,0)))</f>
        <v>-999</v>
      </c>
      <c r="AJ3836" s="82">
        <f>IF(AND(M3836&gt;=1,M3836&lt;=4),'adjustment factor'!$D$9,IF(M3836=-9,-999,IF(M3836=98,-999,IF(M3836=99,-999,IF(M3836="",-999,0)))))</f>
        <v>-999</v>
      </c>
      <c r="AK3836" s="82">
        <f>IF(H3836=1, 'adjustment factor'!$D$10, IF(H3836=-9,-999,IF(H3836="",-999,0)))</f>
        <v>-999</v>
      </c>
      <c r="AL3836" s="82">
        <f>IF(G3836=1, 'adjustment factor'!$D$11, IF(G3836=-9,-999,IF(G3836="",-999,0)))</f>
        <v>-999</v>
      </c>
      <c r="AM3836" s="82">
        <f>IF(I3836=1, 'adjustment factor'!$D$12, IF(I3836=-9,-999,IF(I3836="",-999,0)))</f>
        <v>-999</v>
      </c>
      <c r="AN3836" s="82">
        <f>IF(J3836=1, 'adjustment factor'!$D$13, IF(J3836=-9,-999,IF(J3836="",-999,0)))</f>
        <v>-999</v>
      </c>
      <c r="AO3836" s="82" t="str">
        <f t="shared" si="608"/>
        <v>-999</v>
      </c>
      <c r="AP3836" s="82" t="str">
        <f t="shared" si="609"/>
        <v>MISSING</v>
      </c>
    </row>
    <row r="3837" spans="2:42">
      <c r="B3837" s="207"/>
      <c r="C3837" s="35">
        <v>3833</v>
      </c>
      <c r="D3837" s="161"/>
      <c r="E3837" s="161"/>
      <c r="F3837" s="161"/>
      <c r="G3837" s="161"/>
      <c r="H3837" s="161"/>
      <c r="I3837" s="161"/>
      <c r="J3837" s="161"/>
      <c r="K3837" s="161"/>
      <c r="L3837" s="161"/>
      <c r="M3837" s="161"/>
      <c r="N3837" s="171"/>
      <c r="O3837" s="171"/>
      <c r="P3837" s="171"/>
      <c r="Q3837" s="171"/>
      <c r="R3837" s="171"/>
      <c r="S3837" s="171"/>
      <c r="T3837" s="208" t="str">
        <f t="shared" si="600"/>
        <v>MISSING</v>
      </c>
      <c r="U3837" s="208" t="str">
        <f t="shared" si="601"/>
        <v>MISSING</v>
      </c>
      <c r="X3837" s="56">
        <f t="shared" si="602"/>
        <v>-99</v>
      </c>
      <c r="Y3837" s="56">
        <f t="shared" si="603"/>
        <v>-99</v>
      </c>
      <c r="Z3837" s="56">
        <f t="shared" si="604"/>
        <v>-99</v>
      </c>
      <c r="AA3837" s="56">
        <f t="shared" si="605"/>
        <v>-99</v>
      </c>
      <c r="AB3837" s="56">
        <f t="shared" si="606"/>
        <v>-99</v>
      </c>
      <c r="AC3837" s="56">
        <f t="shared" si="607"/>
        <v>-99</v>
      </c>
      <c r="AD3837" s="3"/>
      <c r="AE3837" s="82">
        <f>IF(D3837=1, 'adjustment factor'!$D$4, IF(D3837=-9,-999,IF(D3837="",-999,0)))</f>
        <v>-999</v>
      </c>
      <c r="AF3837" s="82">
        <f>IF(F3837=1, 'adjustment factor'!$D$5, IF(F3837=-9,-999,IF(F3837="",-999,0)))</f>
        <v>-999</v>
      </c>
      <c r="AG3837" s="82">
        <f>IF(E3837=1, 'adjustment factor'!$D$6, IF(E3837=-9,-999,IF(E3837="",-999,0)))</f>
        <v>-999</v>
      </c>
      <c r="AH3837" s="82">
        <f>IF(K3837&gt;=45,'adjustment factor'!$D$7,IF(K3837=-9,-1200,IF(K3837="",-1200,0)))</f>
        <v>-1200</v>
      </c>
      <c r="AI3837" s="82">
        <f>IF(L3837=1, 'adjustment factor'!$D$8, IF(L3837=-9,-999,IF(L3837="",-999,0)))</f>
        <v>-999</v>
      </c>
      <c r="AJ3837" s="82">
        <f>IF(AND(M3837&gt;=1,M3837&lt;=4),'adjustment factor'!$D$9,IF(M3837=-9,-999,IF(M3837=98,-999,IF(M3837=99,-999,IF(M3837="",-999,0)))))</f>
        <v>-999</v>
      </c>
      <c r="AK3837" s="82">
        <f>IF(H3837=1, 'adjustment factor'!$D$10, IF(H3837=-9,-999,IF(H3837="",-999,0)))</f>
        <v>-999</v>
      </c>
      <c r="AL3837" s="82">
        <f>IF(G3837=1, 'adjustment factor'!$D$11, IF(G3837=-9,-999,IF(G3837="",-999,0)))</f>
        <v>-999</v>
      </c>
      <c r="AM3837" s="82">
        <f>IF(I3837=1, 'adjustment factor'!$D$12, IF(I3837=-9,-999,IF(I3837="",-999,0)))</f>
        <v>-999</v>
      </c>
      <c r="AN3837" s="82">
        <f>IF(J3837=1, 'adjustment factor'!$D$13, IF(J3837=-9,-999,IF(J3837="",-999,0)))</f>
        <v>-999</v>
      </c>
      <c r="AO3837" s="82" t="str">
        <f t="shared" si="608"/>
        <v>-999</v>
      </c>
      <c r="AP3837" s="82" t="str">
        <f t="shared" si="609"/>
        <v>MISSING</v>
      </c>
    </row>
    <row r="3838" spans="2:42">
      <c r="B3838" s="207"/>
      <c r="C3838" s="35">
        <v>3834</v>
      </c>
      <c r="D3838" s="161"/>
      <c r="E3838" s="161"/>
      <c r="F3838" s="161"/>
      <c r="G3838" s="161"/>
      <c r="H3838" s="161"/>
      <c r="I3838" s="161"/>
      <c r="J3838" s="161"/>
      <c r="K3838" s="161"/>
      <c r="L3838" s="161"/>
      <c r="M3838" s="161"/>
      <c r="N3838" s="171"/>
      <c r="O3838" s="171"/>
      <c r="P3838" s="171"/>
      <c r="Q3838" s="171"/>
      <c r="R3838" s="171"/>
      <c r="S3838" s="171"/>
      <c r="T3838" s="208" t="str">
        <f t="shared" si="600"/>
        <v>MISSING</v>
      </c>
      <c r="U3838" s="208" t="str">
        <f t="shared" si="601"/>
        <v>MISSING</v>
      </c>
      <c r="X3838" s="56">
        <f t="shared" si="602"/>
        <v>-99</v>
      </c>
      <c r="Y3838" s="56">
        <f t="shared" si="603"/>
        <v>-99</v>
      </c>
      <c r="Z3838" s="56">
        <f t="shared" si="604"/>
        <v>-99</v>
      </c>
      <c r="AA3838" s="56">
        <f t="shared" si="605"/>
        <v>-99</v>
      </c>
      <c r="AB3838" s="56">
        <f t="shared" si="606"/>
        <v>-99</v>
      </c>
      <c r="AC3838" s="56">
        <f t="shared" si="607"/>
        <v>-99</v>
      </c>
      <c r="AD3838" s="3"/>
      <c r="AE3838" s="82">
        <f>IF(D3838=1, 'adjustment factor'!$D$4, IF(D3838=-9,-999,IF(D3838="",-999,0)))</f>
        <v>-999</v>
      </c>
      <c r="AF3838" s="82">
        <f>IF(F3838=1, 'adjustment factor'!$D$5, IF(F3838=-9,-999,IF(F3838="",-999,0)))</f>
        <v>-999</v>
      </c>
      <c r="AG3838" s="82">
        <f>IF(E3838=1, 'adjustment factor'!$D$6, IF(E3838=-9,-999,IF(E3838="",-999,0)))</f>
        <v>-999</v>
      </c>
      <c r="AH3838" s="82">
        <f>IF(K3838&gt;=45,'adjustment factor'!$D$7,IF(K3838=-9,-1200,IF(K3838="",-1200,0)))</f>
        <v>-1200</v>
      </c>
      <c r="AI3838" s="82">
        <f>IF(L3838=1, 'adjustment factor'!$D$8, IF(L3838=-9,-999,IF(L3838="",-999,0)))</f>
        <v>-999</v>
      </c>
      <c r="AJ3838" s="82">
        <f>IF(AND(M3838&gt;=1,M3838&lt;=4),'adjustment factor'!$D$9,IF(M3838=-9,-999,IF(M3838=98,-999,IF(M3838=99,-999,IF(M3838="",-999,0)))))</f>
        <v>-999</v>
      </c>
      <c r="AK3838" s="82">
        <f>IF(H3838=1, 'adjustment factor'!$D$10, IF(H3838=-9,-999,IF(H3838="",-999,0)))</f>
        <v>-999</v>
      </c>
      <c r="AL3838" s="82">
        <f>IF(G3838=1, 'adjustment factor'!$D$11, IF(G3838=-9,-999,IF(G3838="",-999,0)))</f>
        <v>-999</v>
      </c>
      <c r="AM3838" s="82">
        <f>IF(I3838=1, 'adjustment factor'!$D$12, IF(I3838=-9,-999,IF(I3838="",-999,0)))</f>
        <v>-999</v>
      </c>
      <c r="AN3838" s="82">
        <f>IF(J3838=1, 'adjustment factor'!$D$13, IF(J3838=-9,-999,IF(J3838="",-999,0)))</f>
        <v>-999</v>
      </c>
      <c r="AO3838" s="82" t="str">
        <f t="shared" si="608"/>
        <v>-999</v>
      </c>
      <c r="AP3838" s="82" t="str">
        <f t="shared" si="609"/>
        <v>MISSING</v>
      </c>
    </row>
    <row r="3839" spans="2:42">
      <c r="B3839" s="207"/>
      <c r="C3839" s="35">
        <v>3835</v>
      </c>
      <c r="D3839" s="161"/>
      <c r="E3839" s="161"/>
      <c r="F3839" s="161"/>
      <c r="G3839" s="161"/>
      <c r="H3839" s="161"/>
      <c r="I3839" s="161"/>
      <c r="J3839" s="161"/>
      <c r="K3839" s="161"/>
      <c r="L3839" s="161"/>
      <c r="M3839" s="161"/>
      <c r="N3839" s="171"/>
      <c r="O3839" s="171"/>
      <c r="P3839" s="171"/>
      <c r="Q3839" s="171"/>
      <c r="R3839" s="171"/>
      <c r="S3839" s="171"/>
      <c r="T3839" s="208" t="str">
        <f t="shared" si="600"/>
        <v>MISSING</v>
      </c>
      <c r="U3839" s="208" t="str">
        <f t="shared" si="601"/>
        <v>MISSING</v>
      </c>
      <c r="X3839" s="56">
        <f t="shared" si="602"/>
        <v>-99</v>
      </c>
      <c r="Y3839" s="56">
        <f t="shared" si="603"/>
        <v>-99</v>
      </c>
      <c r="Z3839" s="56">
        <f t="shared" si="604"/>
        <v>-99</v>
      </c>
      <c r="AA3839" s="56">
        <f t="shared" si="605"/>
        <v>-99</v>
      </c>
      <c r="AB3839" s="56">
        <f t="shared" si="606"/>
        <v>-99</v>
      </c>
      <c r="AC3839" s="56">
        <f t="shared" si="607"/>
        <v>-99</v>
      </c>
      <c r="AD3839" s="3"/>
      <c r="AE3839" s="82">
        <f>IF(D3839=1, 'adjustment factor'!$D$4, IF(D3839=-9,-999,IF(D3839="",-999,0)))</f>
        <v>-999</v>
      </c>
      <c r="AF3839" s="82">
        <f>IF(F3839=1, 'adjustment factor'!$D$5, IF(F3839=-9,-999,IF(F3839="",-999,0)))</f>
        <v>-999</v>
      </c>
      <c r="AG3839" s="82">
        <f>IF(E3839=1, 'adjustment factor'!$D$6, IF(E3839=-9,-999,IF(E3839="",-999,0)))</f>
        <v>-999</v>
      </c>
      <c r="AH3839" s="82">
        <f>IF(K3839&gt;=45,'adjustment factor'!$D$7,IF(K3839=-9,-1200,IF(K3839="",-1200,0)))</f>
        <v>-1200</v>
      </c>
      <c r="AI3839" s="82">
        <f>IF(L3839=1, 'adjustment factor'!$D$8, IF(L3839=-9,-999,IF(L3839="",-999,0)))</f>
        <v>-999</v>
      </c>
      <c r="AJ3839" s="82">
        <f>IF(AND(M3839&gt;=1,M3839&lt;=4),'adjustment factor'!$D$9,IF(M3839=-9,-999,IF(M3839=98,-999,IF(M3839=99,-999,IF(M3839="",-999,0)))))</f>
        <v>-999</v>
      </c>
      <c r="AK3839" s="82">
        <f>IF(H3839=1, 'adjustment factor'!$D$10, IF(H3839=-9,-999,IF(H3839="",-999,0)))</f>
        <v>-999</v>
      </c>
      <c r="AL3839" s="82">
        <f>IF(G3839=1, 'adjustment factor'!$D$11, IF(G3839=-9,-999,IF(G3839="",-999,0)))</f>
        <v>-999</v>
      </c>
      <c r="AM3839" s="82">
        <f>IF(I3839=1, 'adjustment factor'!$D$12, IF(I3839=-9,-999,IF(I3839="",-999,0)))</f>
        <v>-999</v>
      </c>
      <c r="AN3839" s="82">
        <f>IF(J3839=1, 'adjustment factor'!$D$13, IF(J3839=-9,-999,IF(J3839="",-999,0)))</f>
        <v>-999</v>
      </c>
      <c r="AO3839" s="82" t="str">
        <f t="shared" si="608"/>
        <v>-999</v>
      </c>
      <c r="AP3839" s="82" t="str">
        <f t="shared" si="609"/>
        <v>MISSING</v>
      </c>
    </row>
    <row r="3840" spans="2:42">
      <c r="B3840" s="207"/>
      <c r="C3840" s="35">
        <v>3836</v>
      </c>
      <c r="D3840" s="161"/>
      <c r="E3840" s="161"/>
      <c r="F3840" s="161"/>
      <c r="G3840" s="161"/>
      <c r="H3840" s="161"/>
      <c r="I3840" s="161"/>
      <c r="J3840" s="161"/>
      <c r="K3840" s="161"/>
      <c r="L3840" s="161"/>
      <c r="M3840" s="161"/>
      <c r="N3840" s="171"/>
      <c r="O3840" s="171"/>
      <c r="P3840" s="171"/>
      <c r="Q3840" s="171"/>
      <c r="R3840" s="171"/>
      <c r="S3840" s="171"/>
      <c r="T3840" s="208" t="str">
        <f t="shared" si="600"/>
        <v>MISSING</v>
      </c>
      <c r="U3840" s="208" t="str">
        <f t="shared" si="601"/>
        <v>MISSING</v>
      </c>
      <c r="X3840" s="56">
        <f t="shared" si="602"/>
        <v>-99</v>
      </c>
      <c r="Y3840" s="56">
        <f t="shared" si="603"/>
        <v>-99</v>
      </c>
      <c r="Z3840" s="56">
        <f t="shared" si="604"/>
        <v>-99</v>
      </c>
      <c r="AA3840" s="56">
        <f t="shared" si="605"/>
        <v>-99</v>
      </c>
      <c r="AB3840" s="56">
        <f t="shared" si="606"/>
        <v>-99</v>
      </c>
      <c r="AC3840" s="56">
        <f t="shared" si="607"/>
        <v>-99</v>
      </c>
      <c r="AD3840" s="3"/>
      <c r="AE3840" s="82">
        <f>IF(D3840=1, 'adjustment factor'!$D$4, IF(D3840=-9,-999,IF(D3840="",-999,0)))</f>
        <v>-999</v>
      </c>
      <c r="AF3840" s="82">
        <f>IF(F3840=1, 'adjustment factor'!$D$5, IF(F3840=-9,-999,IF(F3840="",-999,0)))</f>
        <v>-999</v>
      </c>
      <c r="AG3840" s="82">
        <f>IF(E3840=1, 'adjustment factor'!$D$6, IF(E3840=-9,-999,IF(E3840="",-999,0)))</f>
        <v>-999</v>
      </c>
      <c r="AH3840" s="82">
        <f>IF(K3840&gt;=45,'adjustment factor'!$D$7,IF(K3840=-9,-1200,IF(K3840="",-1200,0)))</f>
        <v>-1200</v>
      </c>
      <c r="AI3840" s="82">
        <f>IF(L3840=1, 'adjustment factor'!$D$8, IF(L3840=-9,-999,IF(L3840="",-999,0)))</f>
        <v>-999</v>
      </c>
      <c r="AJ3840" s="82">
        <f>IF(AND(M3840&gt;=1,M3840&lt;=4),'adjustment factor'!$D$9,IF(M3840=-9,-999,IF(M3840=98,-999,IF(M3840=99,-999,IF(M3840="",-999,0)))))</f>
        <v>-999</v>
      </c>
      <c r="AK3840" s="82">
        <f>IF(H3840=1, 'adjustment factor'!$D$10, IF(H3840=-9,-999,IF(H3840="",-999,0)))</f>
        <v>-999</v>
      </c>
      <c r="AL3840" s="82">
        <f>IF(G3840=1, 'adjustment factor'!$D$11, IF(G3840=-9,-999,IF(G3840="",-999,0)))</f>
        <v>-999</v>
      </c>
      <c r="AM3840" s="82">
        <f>IF(I3840=1, 'adjustment factor'!$D$12, IF(I3840=-9,-999,IF(I3840="",-999,0)))</f>
        <v>-999</v>
      </c>
      <c r="AN3840" s="82">
        <f>IF(J3840=1, 'adjustment factor'!$D$13, IF(J3840=-9,-999,IF(J3840="",-999,0)))</f>
        <v>-999</v>
      </c>
      <c r="AO3840" s="82" t="str">
        <f t="shared" si="608"/>
        <v>-999</v>
      </c>
      <c r="AP3840" s="82" t="str">
        <f t="shared" si="609"/>
        <v>MISSING</v>
      </c>
    </row>
    <row r="3841" spans="2:42">
      <c r="B3841" s="207"/>
      <c r="C3841" s="35">
        <v>3837</v>
      </c>
      <c r="D3841" s="161"/>
      <c r="E3841" s="161"/>
      <c r="F3841" s="161"/>
      <c r="G3841" s="161"/>
      <c r="H3841" s="161"/>
      <c r="I3841" s="161"/>
      <c r="J3841" s="161"/>
      <c r="K3841" s="161"/>
      <c r="L3841" s="161"/>
      <c r="M3841" s="161"/>
      <c r="N3841" s="171"/>
      <c r="O3841" s="171"/>
      <c r="P3841" s="171"/>
      <c r="Q3841" s="171"/>
      <c r="R3841" s="171"/>
      <c r="S3841" s="171"/>
      <c r="T3841" s="208" t="str">
        <f t="shared" si="600"/>
        <v>MISSING</v>
      </c>
      <c r="U3841" s="208" t="str">
        <f t="shared" si="601"/>
        <v>MISSING</v>
      </c>
      <c r="X3841" s="56">
        <f t="shared" si="602"/>
        <v>-99</v>
      </c>
      <c r="Y3841" s="56">
        <f t="shared" si="603"/>
        <v>-99</v>
      </c>
      <c r="Z3841" s="56">
        <f t="shared" si="604"/>
        <v>-99</v>
      </c>
      <c r="AA3841" s="56">
        <f t="shared" si="605"/>
        <v>-99</v>
      </c>
      <c r="AB3841" s="56">
        <f t="shared" si="606"/>
        <v>-99</v>
      </c>
      <c r="AC3841" s="56">
        <f t="shared" si="607"/>
        <v>-99</v>
      </c>
      <c r="AD3841" s="3"/>
      <c r="AE3841" s="82">
        <f>IF(D3841=1, 'adjustment factor'!$D$4, IF(D3841=-9,-999,IF(D3841="",-999,0)))</f>
        <v>-999</v>
      </c>
      <c r="AF3841" s="82">
        <f>IF(F3841=1, 'adjustment factor'!$D$5, IF(F3841=-9,-999,IF(F3841="",-999,0)))</f>
        <v>-999</v>
      </c>
      <c r="AG3841" s="82">
        <f>IF(E3841=1, 'adjustment factor'!$D$6, IF(E3841=-9,-999,IF(E3841="",-999,0)))</f>
        <v>-999</v>
      </c>
      <c r="AH3841" s="82">
        <f>IF(K3841&gt;=45,'adjustment factor'!$D$7,IF(K3841=-9,-1200,IF(K3841="",-1200,0)))</f>
        <v>-1200</v>
      </c>
      <c r="AI3841" s="82">
        <f>IF(L3841=1, 'adjustment factor'!$D$8, IF(L3841=-9,-999,IF(L3841="",-999,0)))</f>
        <v>-999</v>
      </c>
      <c r="AJ3841" s="82">
        <f>IF(AND(M3841&gt;=1,M3841&lt;=4),'adjustment factor'!$D$9,IF(M3841=-9,-999,IF(M3841=98,-999,IF(M3841=99,-999,IF(M3841="",-999,0)))))</f>
        <v>-999</v>
      </c>
      <c r="AK3841" s="82">
        <f>IF(H3841=1, 'adjustment factor'!$D$10, IF(H3841=-9,-999,IF(H3841="",-999,0)))</f>
        <v>-999</v>
      </c>
      <c r="AL3841" s="82">
        <f>IF(G3841=1, 'adjustment factor'!$D$11, IF(G3841=-9,-999,IF(G3841="",-999,0)))</f>
        <v>-999</v>
      </c>
      <c r="AM3841" s="82">
        <f>IF(I3841=1, 'adjustment factor'!$D$12, IF(I3841=-9,-999,IF(I3841="",-999,0)))</f>
        <v>-999</v>
      </c>
      <c r="AN3841" s="82">
        <f>IF(J3841=1, 'adjustment factor'!$D$13, IF(J3841=-9,-999,IF(J3841="",-999,0)))</f>
        <v>-999</v>
      </c>
      <c r="AO3841" s="82" t="str">
        <f t="shared" si="608"/>
        <v>-999</v>
      </c>
      <c r="AP3841" s="82" t="str">
        <f t="shared" si="609"/>
        <v>MISSING</v>
      </c>
    </row>
    <row r="3842" spans="2:42">
      <c r="B3842" s="207"/>
      <c r="C3842" s="35">
        <v>3838</v>
      </c>
      <c r="D3842" s="161"/>
      <c r="E3842" s="161"/>
      <c r="F3842" s="161"/>
      <c r="G3842" s="161"/>
      <c r="H3842" s="161"/>
      <c r="I3842" s="161"/>
      <c r="J3842" s="161"/>
      <c r="K3842" s="161"/>
      <c r="L3842" s="161"/>
      <c r="M3842" s="161"/>
      <c r="N3842" s="171"/>
      <c r="O3842" s="171"/>
      <c r="P3842" s="171"/>
      <c r="Q3842" s="171"/>
      <c r="R3842" s="171"/>
      <c r="S3842" s="171"/>
      <c r="T3842" s="208" t="str">
        <f t="shared" si="600"/>
        <v>MISSING</v>
      </c>
      <c r="U3842" s="208" t="str">
        <f t="shared" si="601"/>
        <v>MISSING</v>
      </c>
      <c r="X3842" s="56">
        <f t="shared" si="602"/>
        <v>-99</v>
      </c>
      <c r="Y3842" s="56">
        <f t="shared" si="603"/>
        <v>-99</v>
      </c>
      <c r="Z3842" s="56">
        <f t="shared" si="604"/>
        <v>-99</v>
      </c>
      <c r="AA3842" s="56">
        <f t="shared" si="605"/>
        <v>-99</v>
      </c>
      <c r="AB3842" s="56">
        <f t="shared" si="606"/>
        <v>-99</v>
      </c>
      <c r="AC3842" s="56">
        <f t="shared" si="607"/>
        <v>-99</v>
      </c>
      <c r="AD3842" s="3"/>
      <c r="AE3842" s="82">
        <f>IF(D3842=1, 'adjustment factor'!$D$4, IF(D3842=-9,-999,IF(D3842="",-999,0)))</f>
        <v>-999</v>
      </c>
      <c r="AF3842" s="82">
        <f>IF(F3842=1, 'adjustment factor'!$D$5, IF(F3842=-9,-999,IF(F3842="",-999,0)))</f>
        <v>-999</v>
      </c>
      <c r="AG3842" s="82">
        <f>IF(E3842=1, 'adjustment factor'!$D$6, IF(E3842=-9,-999,IF(E3842="",-999,0)))</f>
        <v>-999</v>
      </c>
      <c r="AH3842" s="82">
        <f>IF(K3842&gt;=45,'adjustment factor'!$D$7,IF(K3842=-9,-1200,IF(K3842="",-1200,0)))</f>
        <v>-1200</v>
      </c>
      <c r="AI3842" s="82">
        <f>IF(L3842=1, 'adjustment factor'!$D$8, IF(L3842=-9,-999,IF(L3842="",-999,0)))</f>
        <v>-999</v>
      </c>
      <c r="AJ3842" s="82">
        <f>IF(AND(M3842&gt;=1,M3842&lt;=4),'adjustment factor'!$D$9,IF(M3842=-9,-999,IF(M3842=98,-999,IF(M3842=99,-999,IF(M3842="",-999,0)))))</f>
        <v>-999</v>
      </c>
      <c r="AK3842" s="82">
        <f>IF(H3842=1, 'adjustment factor'!$D$10, IF(H3842=-9,-999,IF(H3842="",-999,0)))</f>
        <v>-999</v>
      </c>
      <c r="AL3842" s="82">
        <f>IF(G3842=1, 'adjustment factor'!$D$11, IF(G3842=-9,-999,IF(G3842="",-999,0)))</f>
        <v>-999</v>
      </c>
      <c r="AM3842" s="82">
        <f>IF(I3842=1, 'adjustment factor'!$D$12, IF(I3842=-9,-999,IF(I3842="",-999,0)))</f>
        <v>-999</v>
      </c>
      <c r="AN3842" s="82">
        <f>IF(J3842=1, 'adjustment factor'!$D$13, IF(J3842=-9,-999,IF(J3842="",-999,0)))</f>
        <v>-999</v>
      </c>
      <c r="AO3842" s="82" t="str">
        <f t="shared" si="608"/>
        <v>-999</v>
      </c>
      <c r="AP3842" s="82" t="str">
        <f t="shared" si="609"/>
        <v>MISSING</v>
      </c>
    </row>
    <row r="3843" spans="2:42">
      <c r="B3843" s="207"/>
      <c r="C3843" s="35">
        <v>3839</v>
      </c>
      <c r="D3843" s="161"/>
      <c r="E3843" s="161"/>
      <c r="F3843" s="161"/>
      <c r="G3843" s="161"/>
      <c r="H3843" s="161"/>
      <c r="I3843" s="161"/>
      <c r="J3843" s="161"/>
      <c r="K3843" s="161"/>
      <c r="L3843" s="161"/>
      <c r="M3843" s="161"/>
      <c r="N3843" s="171"/>
      <c r="O3843" s="171"/>
      <c r="P3843" s="171"/>
      <c r="Q3843" s="171"/>
      <c r="R3843" s="171"/>
      <c r="S3843" s="171"/>
      <c r="T3843" s="208" t="str">
        <f t="shared" si="600"/>
        <v>MISSING</v>
      </c>
      <c r="U3843" s="208" t="str">
        <f t="shared" si="601"/>
        <v>MISSING</v>
      </c>
      <c r="X3843" s="56">
        <f t="shared" si="602"/>
        <v>-99</v>
      </c>
      <c r="Y3843" s="56">
        <f t="shared" si="603"/>
        <v>-99</v>
      </c>
      <c r="Z3843" s="56">
        <f t="shared" si="604"/>
        <v>-99</v>
      </c>
      <c r="AA3843" s="56">
        <f t="shared" si="605"/>
        <v>-99</v>
      </c>
      <c r="AB3843" s="56">
        <f t="shared" si="606"/>
        <v>-99</v>
      </c>
      <c r="AC3843" s="56">
        <f t="shared" si="607"/>
        <v>-99</v>
      </c>
      <c r="AD3843" s="3"/>
      <c r="AE3843" s="82">
        <f>IF(D3843=1, 'adjustment factor'!$D$4, IF(D3843=-9,-999,IF(D3843="",-999,0)))</f>
        <v>-999</v>
      </c>
      <c r="AF3843" s="82">
        <f>IF(F3843=1, 'adjustment factor'!$D$5, IF(F3843=-9,-999,IF(F3843="",-999,0)))</f>
        <v>-999</v>
      </c>
      <c r="AG3843" s="82">
        <f>IF(E3843=1, 'adjustment factor'!$D$6, IF(E3843=-9,-999,IF(E3843="",-999,0)))</f>
        <v>-999</v>
      </c>
      <c r="AH3843" s="82">
        <f>IF(K3843&gt;=45,'adjustment factor'!$D$7,IF(K3843=-9,-1200,IF(K3843="",-1200,0)))</f>
        <v>-1200</v>
      </c>
      <c r="AI3843" s="82">
        <f>IF(L3843=1, 'adjustment factor'!$D$8, IF(L3843=-9,-999,IF(L3843="",-999,0)))</f>
        <v>-999</v>
      </c>
      <c r="AJ3843" s="82">
        <f>IF(AND(M3843&gt;=1,M3843&lt;=4),'adjustment factor'!$D$9,IF(M3843=-9,-999,IF(M3843=98,-999,IF(M3843=99,-999,IF(M3843="",-999,0)))))</f>
        <v>-999</v>
      </c>
      <c r="AK3843" s="82">
        <f>IF(H3843=1, 'adjustment factor'!$D$10, IF(H3843=-9,-999,IF(H3843="",-999,0)))</f>
        <v>-999</v>
      </c>
      <c r="AL3843" s="82">
        <f>IF(G3843=1, 'adjustment factor'!$D$11, IF(G3843=-9,-999,IF(G3843="",-999,0)))</f>
        <v>-999</v>
      </c>
      <c r="AM3843" s="82">
        <f>IF(I3843=1, 'adjustment factor'!$D$12, IF(I3843=-9,-999,IF(I3843="",-999,0)))</f>
        <v>-999</v>
      </c>
      <c r="AN3843" s="82">
        <f>IF(J3843=1, 'adjustment factor'!$D$13, IF(J3843=-9,-999,IF(J3843="",-999,0)))</f>
        <v>-999</v>
      </c>
      <c r="AO3843" s="82" t="str">
        <f t="shared" si="608"/>
        <v>-999</v>
      </c>
      <c r="AP3843" s="82" t="str">
        <f t="shared" si="609"/>
        <v>MISSING</v>
      </c>
    </row>
    <row r="3844" spans="2:42">
      <c r="B3844" s="207"/>
      <c r="C3844" s="35">
        <v>3840</v>
      </c>
      <c r="D3844" s="161"/>
      <c r="E3844" s="161"/>
      <c r="F3844" s="161"/>
      <c r="G3844" s="161"/>
      <c r="H3844" s="161"/>
      <c r="I3844" s="161"/>
      <c r="J3844" s="161"/>
      <c r="K3844" s="161"/>
      <c r="L3844" s="161"/>
      <c r="M3844" s="161"/>
      <c r="N3844" s="171"/>
      <c r="O3844" s="171"/>
      <c r="P3844" s="171"/>
      <c r="Q3844" s="171"/>
      <c r="R3844" s="171"/>
      <c r="S3844" s="171"/>
      <c r="T3844" s="208" t="str">
        <f t="shared" si="600"/>
        <v>MISSING</v>
      </c>
      <c r="U3844" s="208" t="str">
        <f t="shared" si="601"/>
        <v>MISSING</v>
      </c>
      <c r="X3844" s="56">
        <f t="shared" si="602"/>
        <v>-99</v>
      </c>
      <c r="Y3844" s="56">
        <f t="shared" si="603"/>
        <v>-99</v>
      </c>
      <c r="Z3844" s="56">
        <f t="shared" si="604"/>
        <v>-99</v>
      </c>
      <c r="AA3844" s="56">
        <f t="shared" si="605"/>
        <v>-99</v>
      </c>
      <c r="AB3844" s="56">
        <f t="shared" si="606"/>
        <v>-99</v>
      </c>
      <c r="AC3844" s="56">
        <f t="shared" si="607"/>
        <v>-99</v>
      </c>
      <c r="AD3844" s="3"/>
      <c r="AE3844" s="82">
        <f>IF(D3844=1, 'adjustment factor'!$D$4, IF(D3844=-9,-999,IF(D3844="",-999,0)))</f>
        <v>-999</v>
      </c>
      <c r="AF3844" s="82">
        <f>IF(F3844=1, 'adjustment factor'!$D$5, IF(F3844=-9,-999,IF(F3844="",-999,0)))</f>
        <v>-999</v>
      </c>
      <c r="AG3844" s="82">
        <f>IF(E3844=1, 'adjustment factor'!$D$6, IF(E3844=-9,-999,IF(E3844="",-999,0)))</f>
        <v>-999</v>
      </c>
      <c r="AH3844" s="82">
        <f>IF(K3844&gt;=45,'adjustment factor'!$D$7,IF(K3844=-9,-1200,IF(K3844="",-1200,0)))</f>
        <v>-1200</v>
      </c>
      <c r="AI3844" s="82">
        <f>IF(L3844=1, 'adjustment factor'!$D$8, IF(L3844=-9,-999,IF(L3844="",-999,0)))</f>
        <v>-999</v>
      </c>
      <c r="AJ3844" s="82">
        <f>IF(AND(M3844&gt;=1,M3844&lt;=4),'adjustment factor'!$D$9,IF(M3844=-9,-999,IF(M3844=98,-999,IF(M3844=99,-999,IF(M3844="",-999,0)))))</f>
        <v>-999</v>
      </c>
      <c r="AK3844" s="82">
        <f>IF(H3844=1, 'adjustment factor'!$D$10, IF(H3844=-9,-999,IF(H3844="",-999,0)))</f>
        <v>-999</v>
      </c>
      <c r="AL3844" s="82">
        <f>IF(G3844=1, 'adjustment factor'!$D$11, IF(G3844=-9,-999,IF(G3844="",-999,0)))</f>
        <v>-999</v>
      </c>
      <c r="AM3844" s="82">
        <f>IF(I3844=1, 'adjustment factor'!$D$12, IF(I3844=-9,-999,IF(I3844="",-999,0)))</f>
        <v>-999</v>
      </c>
      <c r="AN3844" s="82">
        <f>IF(J3844=1, 'adjustment factor'!$D$13, IF(J3844=-9,-999,IF(J3844="",-999,0)))</f>
        <v>-999</v>
      </c>
      <c r="AO3844" s="82" t="str">
        <f t="shared" si="608"/>
        <v>-999</v>
      </c>
      <c r="AP3844" s="82" t="str">
        <f t="shared" si="609"/>
        <v>MISSING</v>
      </c>
    </row>
    <row r="3845" spans="2:42">
      <c r="B3845" s="207"/>
      <c r="C3845" s="35">
        <v>3841</v>
      </c>
      <c r="D3845" s="161"/>
      <c r="E3845" s="161"/>
      <c r="F3845" s="161"/>
      <c r="G3845" s="161"/>
      <c r="H3845" s="161"/>
      <c r="I3845" s="161"/>
      <c r="J3845" s="161"/>
      <c r="K3845" s="161"/>
      <c r="L3845" s="161"/>
      <c r="M3845" s="161"/>
      <c r="N3845" s="171"/>
      <c r="O3845" s="171"/>
      <c r="P3845" s="171"/>
      <c r="Q3845" s="171"/>
      <c r="R3845" s="171"/>
      <c r="S3845" s="171"/>
      <c r="T3845" s="208" t="str">
        <f t="shared" si="600"/>
        <v>MISSING</v>
      </c>
      <c r="U3845" s="208" t="str">
        <f t="shared" si="601"/>
        <v>MISSING</v>
      </c>
      <c r="X3845" s="56">
        <f t="shared" si="602"/>
        <v>-99</v>
      </c>
      <c r="Y3845" s="56">
        <f t="shared" si="603"/>
        <v>-99</v>
      </c>
      <c r="Z3845" s="56">
        <f t="shared" si="604"/>
        <v>-99</v>
      </c>
      <c r="AA3845" s="56">
        <f t="shared" si="605"/>
        <v>-99</v>
      </c>
      <c r="AB3845" s="56">
        <f t="shared" si="606"/>
        <v>-99</v>
      </c>
      <c r="AC3845" s="56">
        <f t="shared" si="607"/>
        <v>-99</v>
      </c>
      <c r="AD3845" s="3"/>
      <c r="AE3845" s="82">
        <f>IF(D3845=1, 'adjustment factor'!$D$4, IF(D3845=-9,-999,IF(D3845="",-999,0)))</f>
        <v>-999</v>
      </c>
      <c r="AF3845" s="82">
        <f>IF(F3845=1, 'adjustment factor'!$D$5, IF(F3845=-9,-999,IF(F3845="",-999,0)))</f>
        <v>-999</v>
      </c>
      <c r="AG3845" s="82">
        <f>IF(E3845=1, 'adjustment factor'!$D$6, IF(E3845=-9,-999,IF(E3845="",-999,0)))</f>
        <v>-999</v>
      </c>
      <c r="AH3845" s="82">
        <f>IF(K3845&gt;=45,'adjustment factor'!$D$7,IF(K3845=-9,-1200,IF(K3845="",-1200,0)))</f>
        <v>-1200</v>
      </c>
      <c r="AI3845" s="82">
        <f>IF(L3845=1, 'adjustment factor'!$D$8, IF(L3845=-9,-999,IF(L3845="",-999,0)))</f>
        <v>-999</v>
      </c>
      <c r="AJ3845" s="82">
        <f>IF(AND(M3845&gt;=1,M3845&lt;=4),'adjustment factor'!$D$9,IF(M3845=-9,-999,IF(M3845=98,-999,IF(M3845=99,-999,IF(M3845="",-999,0)))))</f>
        <v>-999</v>
      </c>
      <c r="AK3845" s="82">
        <f>IF(H3845=1, 'adjustment factor'!$D$10, IF(H3845=-9,-999,IF(H3845="",-999,0)))</f>
        <v>-999</v>
      </c>
      <c r="AL3845" s="82">
        <f>IF(G3845=1, 'adjustment factor'!$D$11, IF(G3845=-9,-999,IF(G3845="",-999,0)))</f>
        <v>-999</v>
      </c>
      <c r="AM3845" s="82">
        <f>IF(I3845=1, 'adjustment factor'!$D$12, IF(I3845=-9,-999,IF(I3845="",-999,0)))</f>
        <v>-999</v>
      </c>
      <c r="AN3845" s="82">
        <f>IF(J3845=1, 'adjustment factor'!$D$13, IF(J3845=-9,-999,IF(J3845="",-999,0)))</f>
        <v>-999</v>
      </c>
      <c r="AO3845" s="82" t="str">
        <f t="shared" si="608"/>
        <v>-999</v>
      </c>
      <c r="AP3845" s="82" t="str">
        <f t="shared" si="609"/>
        <v>MISSING</v>
      </c>
    </row>
    <row r="3846" spans="2:42">
      <c r="B3846" s="207"/>
      <c r="C3846" s="35">
        <v>3842</v>
      </c>
      <c r="D3846" s="161"/>
      <c r="E3846" s="161"/>
      <c r="F3846" s="161"/>
      <c r="G3846" s="161"/>
      <c r="H3846" s="161"/>
      <c r="I3846" s="161"/>
      <c r="J3846" s="161"/>
      <c r="K3846" s="161"/>
      <c r="L3846" s="161"/>
      <c r="M3846" s="161"/>
      <c r="N3846" s="171"/>
      <c r="O3846" s="171"/>
      <c r="P3846" s="171"/>
      <c r="Q3846" s="171"/>
      <c r="R3846" s="171"/>
      <c r="S3846" s="171"/>
      <c r="T3846" s="208" t="str">
        <f t="shared" si="600"/>
        <v>MISSING</v>
      </c>
      <c r="U3846" s="208" t="str">
        <f t="shared" si="601"/>
        <v>MISSING</v>
      </c>
      <c r="X3846" s="56">
        <f t="shared" si="602"/>
        <v>-99</v>
      </c>
      <c r="Y3846" s="56">
        <f t="shared" si="603"/>
        <v>-99</v>
      </c>
      <c r="Z3846" s="56">
        <f t="shared" si="604"/>
        <v>-99</v>
      </c>
      <c r="AA3846" s="56">
        <f t="shared" si="605"/>
        <v>-99</v>
      </c>
      <c r="AB3846" s="56">
        <f t="shared" si="606"/>
        <v>-99</v>
      </c>
      <c r="AC3846" s="56">
        <f t="shared" si="607"/>
        <v>-99</v>
      </c>
      <c r="AD3846" s="3"/>
      <c r="AE3846" s="82">
        <f>IF(D3846=1, 'adjustment factor'!$D$4, IF(D3846=-9,-999,IF(D3846="",-999,0)))</f>
        <v>-999</v>
      </c>
      <c r="AF3846" s="82">
        <f>IF(F3846=1, 'adjustment factor'!$D$5, IF(F3846=-9,-999,IF(F3846="",-999,0)))</f>
        <v>-999</v>
      </c>
      <c r="AG3846" s="82">
        <f>IF(E3846=1, 'adjustment factor'!$D$6, IF(E3846=-9,-999,IF(E3846="",-999,0)))</f>
        <v>-999</v>
      </c>
      <c r="AH3846" s="82">
        <f>IF(K3846&gt;=45,'adjustment factor'!$D$7,IF(K3846=-9,-1200,IF(K3846="",-1200,0)))</f>
        <v>-1200</v>
      </c>
      <c r="AI3846" s="82">
        <f>IF(L3846=1, 'adjustment factor'!$D$8, IF(L3846=-9,-999,IF(L3846="",-999,0)))</f>
        <v>-999</v>
      </c>
      <c r="AJ3846" s="82">
        <f>IF(AND(M3846&gt;=1,M3846&lt;=4),'adjustment factor'!$D$9,IF(M3846=-9,-999,IF(M3846=98,-999,IF(M3846=99,-999,IF(M3846="",-999,0)))))</f>
        <v>-999</v>
      </c>
      <c r="AK3846" s="82">
        <f>IF(H3846=1, 'adjustment factor'!$D$10, IF(H3846=-9,-999,IF(H3846="",-999,0)))</f>
        <v>-999</v>
      </c>
      <c r="AL3846" s="82">
        <f>IF(G3846=1, 'adjustment factor'!$D$11, IF(G3846=-9,-999,IF(G3846="",-999,0)))</f>
        <v>-999</v>
      </c>
      <c r="AM3846" s="82">
        <f>IF(I3846=1, 'adjustment factor'!$D$12, IF(I3846=-9,-999,IF(I3846="",-999,0)))</f>
        <v>-999</v>
      </c>
      <c r="AN3846" s="82">
        <f>IF(J3846=1, 'adjustment factor'!$D$13, IF(J3846=-9,-999,IF(J3846="",-999,0)))</f>
        <v>-999</v>
      </c>
      <c r="AO3846" s="82" t="str">
        <f t="shared" si="608"/>
        <v>-999</v>
      </c>
      <c r="AP3846" s="82" t="str">
        <f t="shared" si="609"/>
        <v>MISSING</v>
      </c>
    </row>
    <row r="3847" spans="2:42">
      <c r="B3847" s="207"/>
      <c r="C3847" s="35">
        <v>3843</v>
      </c>
      <c r="D3847" s="161"/>
      <c r="E3847" s="161"/>
      <c r="F3847" s="161"/>
      <c r="G3847" s="161"/>
      <c r="H3847" s="161"/>
      <c r="I3847" s="161"/>
      <c r="J3847" s="161"/>
      <c r="K3847" s="161"/>
      <c r="L3847" s="161"/>
      <c r="M3847" s="161"/>
      <c r="N3847" s="171"/>
      <c r="O3847" s="171"/>
      <c r="P3847" s="171"/>
      <c r="Q3847" s="171"/>
      <c r="R3847" s="171"/>
      <c r="S3847" s="171"/>
      <c r="T3847" s="208" t="str">
        <f t="shared" si="600"/>
        <v>MISSING</v>
      </c>
      <c r="U3847" s="208" t="str">
        <f t="shared" si="601"/>
        <v>MISSING</v>
      </c>
      <c r="X3847" s="56">
        <f t="shared" si="602"/>
        <v>-99</v>
      </c>
      <c r="Y3847" s="56">
        <f t="shared" si="603"/>
        <v>-99</v>
      </c>
      <c r="Z3847" s="56">
        <f t="shared" si="604"/>
        <v>-99</v>
      </c>
      <c r="AA3847" s="56">
        <f t="shared" si="605"/>
        <v>-99</v>
      </c>
      <c r="AB3847" s="56">
        <f t="shared" si="606"/>
        <v>-99</v>
      </c>
      <c r="AC3847" s="56">
        <f t="shared" si="607"/>
        <v>-99</v>
      </c>
      <c r="AD3847" s="3"/>
      <c r="AE3847" s="82">
        <f>IF(D3847=1, 'adjustment factor'!$D$4, IF(D3847=-9,-999,IF(D3847="",-999,0)))</f>
        <v>-999</v>
      </c>
      <c r="AF3847" s="82">
        <f>IF(F3847=1, 'adjustment factor'!$D$5, IF(F3847=-9,-999,IF(F3847="",-999,0)))</f>
        <v>-999</v>
      </c>
      <c r="AG3847" s="82">
        <f>IF(E3847=1, 'adjustment factor'!$D$6, IF(E3847=-9,-999,IF(E3847="",-999,0)))</f>
        <v>-999</v>
      </c>
      <c r="AH3847" s="82">
        <f>IF(K3847&gt;=45,'adjustment factor'!$D$7,IF(K3847=-9,-1200,IF(K3847="",-1200,0)))</f>
        <v>-1200</v>
      </c>
      <c r="AI3847" s="82">
        <f>IF(L3847=1, 'adjustment factor'!$D$8, IF(L3847=-9,-999,IF(L3847="",-999,0)))</f>
        <v>-999</v>
      </c>
      <c r="AJ3847" s="82">
        <f>IF(AND(M3847&gt;=1,M3847&lt;=4),'adjustment factor'!$D$9,IF(M3847=-9,-999,IF(M3847=98,-999,IF(M3847=99,-999,IF(M3847="",-999,0)))))</f>
        <v>-999</v>
      </c>
      <c r="AK3847" s="82">
        <f>IF(H3847=1, 'adjustment factor'!$D$10, IF(H3847=-9,-999,IF(H3847="",-999,0)))</f>
        <v>-999</v>
      </c>
      <c r="AL3847" s="82">
        <f>IF(G3847=1, 'adjustment factor'!$D$11, IF(G3847=-9,-999,IF(G3847="",-999,0)))</f>
        <v>-999</v>
      </c>
      <c r="AM3847" s="82">
        <f>IF(I3847=1, 'adjustment factor'!$D$12, IF(I3847=-9,-999,IF(I3847="",-999,0)))</f>
        <v>-999</v>
      </c>
      <c r="AN3847" s="82">
        <f>IF(J3847=1, 'adjustment factor'!$D$13, IF(J3847=-9,-999,IF(J3847="",-999,0)))</f>
        <v>-999</v>
      </c>
      <c r="AO3847" s="82" t="str">
        <f t="shared" si="608"/>
        <v>-999</v>
      </c>
      <c r="AP3847" s="82" t="str">
        <f t="shared" si="609"/>
        <v>MISSING</v>
      </c>
    </row>
    <row r="3848" spans="2:42">
      <c r="B3848" s="207"/>
      <c r="C3848" s="35">
        <v>3844</v>
      </c>
      <c r="D3848" s="161"/>
      <c r="E3848" s="161"/>
      <c r="F3848" s="161"/>
      <c r="G3848" s="161"/>
      <c r="H3848" s="161"/>
      <c r="I3848" s="161"/>
      <c r="J3848" s="161"/>
      <c r="K3848" s="161"/>
      <c r="L3848" s="161"/>
      <c r="M3848" s="161"/>
      <c r="N3848" s="171"/>
      <c r="O3848" s="171"/>
      <c r="P3848" s="171"/>
      <c r="Q3848" s="171"/>
      <c r="R3848" s="171"/>
      <c r="S3848" s="171"/>
      <c r="T3848" s="208" t="str">
        <f t="shared" si="600"/>
        <v>MISSING</v>
      </c>
      <c r="U3848" s="208" t="str">
        <f t="shared" si="601"/>
        <v>MISSING</v>
      </c>
      <c r="X3848" s="56">
        <f t="shared" si="602"/>
        <v>-99</v>
      </c>
      <c r="Y3848" s="56">
        <f t="shared" si="603"/>
        <v>-99</v>
      </c>
      <c r="Z3848" s="56">
        <f t="shared" si="604"/>
        <v>-99</v>
      </c>
      <c r="AA3848" s="56">
        <f t="shared" si="605"/>
        <v>-99</v>
      </c>
      <c r="AB3848" s="56">
        <f t="shared" si="606"/>
        <v>-99</v>
      </c>
      <c r="AC3848" s="56">
        <f t="shared" si="607"/>
        <v>-99</v>
      </c>
      <c r="AD3848" s="3"/>
      <c r="AE3848" s="82">
        <f>IF(D3848=1, 'adjustment factor'!$D$4, IF(D3848=-9,-999,IF(D3848="",-999,0)))</f>
        <v>-999</v>
      </c>
      <c r="AF3848" s="82">
        <f>IF(F3848=1, 'adjustment factor'!$D$5, IF(F3848=-9,-999,IF(F3848="",-999,0)))</f>
        <v>-999</v>
      </c>
      <c r="AG3848" s="82">
        <f>IF(E3848=1, 'adjustment factor'!$D$6, IF(E3848=-9,-999,IF(E3848="",-999,0)))</f>
        <v>-999</v>
      </c>
      <c r="AH3848" s="82">
        <f>IF(K3848&gt;=45,'adjustment factor'!$D$7,IF(K3848=-9,-1200,IF(K3848="",-1200,0)))</f>
        <v>-1200</v>
      </c>
      <c r="AI3848" s="82">
        <f>IF(L3848=1, 'adjustment factor'!$D$8, IF(L3848=-9,-999,IF(L3848="",-999,0)))</f>
        <v>-999</v>
      </c>
      <c r="AJ3848" s="82">
        <f>IF(AND(M3848&gt;=1,M3848&lt;=4),'adjustment factor'!$D$9,IF(M3848=-9,-999,IF(M3848=98,-999,IF(M3848=99,-999,IF(M3848="",-999,0)))))</f>
        <v>-999</v>
      </c>
      <c r="AK3848" s="82">
        <f>IF(H3848=1, 'adjustment factor'!$D$10, IF(H3848=-9,-999,IF(H3848="",-999,0)))</f>
        <v>-999</v>
      </c>
      <c r="AL3848" s="82">
        <f>IF(G3848=1, 'adjustment factor'!$D$11, IF(G3848=-9,-999,IF(G3848="",-999,0)))</f>
        <v>-999</v>
      </c>
      <c r="AM3848" s="82">
        <f>IF(I3848=1, 'adjustment factor'!$D$12, IF(I3848=-9,-999,IF(I3848="",-999,0)))</f>
        <v>-999</v>
      </c>
      <c r="AN3848" s="82">
        <f>IF(J3848=1, 'adjustment factor'!$D$13, IF(J3848=-9,-999,IF(J3848="",-999,0)))</f>
        <v>-999</v>
      </c>
      <c r="AO3848" s="82" t="str">
        <f t="shared" si="608"/>
        <v>-999</v>
      </c>
      <c r="AP3848" s="82" t="str">
        <f t="shared" si="609"/>
        <v>MISSING</v>
      </c>
    </row>
    <row r="3849" spans="2:42">
      <c r="B3849" s="207"/>
      <c r="C3849" s="35">
        <v>3845</v>
      </c>
      <c r="D3849" s="161"/>
      <c r="E3849" s="161"/>
      <c r="F3849" s="161"/>
      <c r="G3849" s="161"/>
      <c r="H3849" s="161"/>
      <c r="I3849" s="161"/>
      <c r="J3849" s="161"/>
      <c r="K3849" s="161"/>
      <c r="L3849" s="161"/>
      <c r="M3849" s="161"/>
      <c r="N3849" s="171"/>
      <c r="O3849" s="171"/>
      <c r="P3849" s="171"/>
      <c r="Q3849" s="171"/>
      <c r="R3849" s="171"/>
      <c r="S3849" s="171"/>
      <c r="T3849" s="208" t="str">
        <f t="shared" si="600"/>
        <v>MISSING</v>
      </c>
      <c r="U3849" s="208" t="str">
        <f t="shared" si="601"/>
        <v>MISSING</v>
      </c>
      <c r="X3849" s="56">
        <f t="shared" si="602"/>
        <v>-99</v>
      </c>
      <c r="Y3849" s="56">
        <f t="shared" si="603"/>
        <v>-99</v>
      </c>
      <c r="Z3849" s="56">
        <f t="shared" si="604"/>
        <v>-99</v>
      </c>
      <c r="AA3849" s="56">
        <f t="shared" si="605"/>
        <v>-99</v>
      </c>
      <c r="AB3849" s="56">
        <f t="shared" si="606"/>
        <v>-99</v>
      </c>
      <c r="AC3849" s="56">
        <f t="shared" si="607"/>
        <v>-99</v>
      </c>
      <c r="AD3849" s="3"/>
      <c r="AE3849" s="82">
        <f>IF(D3849=1, 'adjustment factor'!$D$4, IF(D3849=-9,-999,IF(D3849="",-999,0)))</f>
        <v>-999</v>
      </c>
      <c r="AF3849" s="82">
        <f>IF(F3849=1, 'adjustment factor'!$D$5, IF(F3849=-9,-999,IF(F3849="",-999,0)))</f>
        <v>-999</v>
      </c>
      <c r="AG3849" s="82">
        <f>IF(E3849=1, 'adjustment factor'!$D$6, IF(E3849=-9,-999,IF(E3849="",-999,0)))</f>
        <v>-999</v>
      </c>
      <c r="AH3849" s="82">
        <f>IF(K3849&gt;=45,'adjustment factor'!$D$7,IF(K3849=-9,-1200,IF(K3849="",-1200,0)))</f>
        <v>-1200</v>
      </c>
      <c r="AI3849" s="82">
        <f>IF(L3849=1, 'adjustment factor'!$D$8, IF(L3849=-9,-999,IF(L3849="",-999,0)))</f>
        <v>-999</v>
      </c>
      <c r="AJ3849" s="82">
        <f>IF(AND(M3849&gt;=1,M3849&lt;=4),'adjustment factor'!$D$9,IF(M3849=-9,-999,IF(M3849=98,-999,IF(M3849=99,-999,IF(M3849="",-999,0)))))</f>
        <v>-999</v>
      </c>
      <c r="AK3849" s="82">
        <f>IF(H3849=1, 'adjustment factor'!$D$10, IF(H3849=-9,-999,IF(H3849="",-999,0)))</f>
        <v>-999</v>
      </c>
      <c r="AL3849" s="82">
        <f>IF(G3849=1, 'adjustment factor'!$D$11, IF(G3849=-9,-999,IF(G3849="",-999,0)))</f>
        <v>-999</v>
      </c>
      <c r="AM3849" s="82">
        <f>IF(I3849=1, 'adjustment factor'!$D$12, IF(I3849=-9,-999,IF(I3849="",-999,0)))</f>
        <v>-999</v>
      </c>
      <c r="AN3849" s="82">
        <f>IF(J3849=1, 'adjustment factor'!$D$13, IF(J3849=-9,-999,IF(J3849="",-999,0)))</f>
        <v>-999</v>
      </c>
      <c r="AO3849" s="82" t="str">
        <f t="shared" si="608"/>
        <v>-999</v>
      </c>
      <c r="AP3849" s="82" t="str">
        <f t="shared" si="609"/>
        <v>MISSING</v>
      </c>
    </row>
    <row r="3850" spans="2:42">
      <c r="B3850" s="207"/>
      <c r="C3850" s="35">
        <v>3846</v>
      </c>
      <c r="D3850" s="161"/>
      <c r="E3850" s="161"/>
      <c r="F3850" s="161"/>
      <c r="G3850" s="161"/>
      <c r="H3850" s="161"/>
      <c r="I3850" s="161"/>
      <c r="J3850" s="161"/>
      <c r="K3850" s="161"/>
      <c r="L3850" s="161"/>
      <c r="M3850" s="161"/>
      <c r="N3850" s="171"/>
      <c r="O3850" s="171"/>
      <c r="P3850" s="171"/>
      <c r="Q3850" s="171"/>
      <c r="R3850" s="171"/>
      <c r="S3850" s="171"/>
      <c r="T3850" s="208" t="str">
        <f t="shared" si="600"/>
        <v>MISSING</v>
      </c>
      <c r="U3850" s="208" t="str">
        <f t="shared" si="601"/>
        <v>MISSING</v>
      </c>
      <c r="X3850" s="56">
        <f t="shared" si="602"/>
        <v>-99</v>
      </c>
      <c r="Y3850" s="56">
        <f t="shared" si="603"/>
        <v>-99</v>
      </c>
      <c r="Z3850" s="56">
        <f t="shared" si="604"/>
        <v>-99</v>
      </c>
      <c r="AA3850" s="56">
        <f t="shared" si="605"/>
        <v>-99</v>
      </c>
      <c r="AB3850" s="56">
        <f t="shared" si="606"/>
        <v>-99</v>
      </c>
      <c r="AC3850" s="56">
        <f t="shared" si="607"/>
        <v>-99</v>
      </c>
      <c r="AD3850" s="3"/>
      <c r="AE3850" s="82">
        <f>IF(D3850=1, 'adjustment factor'!$D$4, IF(D3850=-9,-999,IF(D3850="",-999,0)))</f>
        <v>-999</v>
      </c>
      <c r="AF3850" s="82">
        <f>IF(F3850=1, 'adjustment factor'!$D$5, IF(F3850=-9,-999,IF(F3850="",-999,0)))</f>
        <v>-999</v>
      </c>
      <c r="AG3850" s="82">
        <f>IF(E3850=1, 'adjustment factor'!$D$6, IF(E3850=-9,-999,IF(E3850="",-999,0)))</f>
        <v>-999</v>
      </c>
      <c r="AH3850" s="82">
        <f>IF(K3850&gt;=45,'adjustment factor'!$D$7,IF(K3850=-9,-1200,IF(K3850="",-1200,0)))</f>
        <v>-1200</v>
      </c>
      <c r="AI3850" s="82">
        <f>IF(L3850=1, 'adjustment factor'!$D$8, IF(L3850=-9,-999,IF(L3850="",-999,0)))</f>
        <v>-999</v>
      </c>
      <c r="AJ3850" s="82">
        <f>IF(AND(M3850&gt;=1,M3850&lt;=4),'adjustment factor'!$D$9,IF(M3850=-9,-999,IF(M3850=98,-999,IF(M3850=99,-999,IF(M3850="",-999,0)))))</f>
        <v>-999</v>
      </c>
      <c r="AK3850" s="82">
        <f>IF(H3850=1, 'adjustment factor'!$D$10, IF(H3850=-9,-999,IF(H3850="",-999,0)))</f>
        <v>-999</v>
      </c>
      <c r="AL3850" s="82">
        <f>IF(G3850=1, 'adjustment factor'!$D$11, IF(G3850=-9,-999,IF(G3850="",-999,0)))</f>
        <v>-999</v>
      </c>
      <c r="AM3850" s="82">
        <f>IF(I3850=1, 'adjustment factor'!$D$12, IF(I3850=-9,-999,IF(I3850="",-999,0)))</f>
        <v>-999</v>
      </c>
      <c r="AN3850" s="82">
        <f>IF(J3850=1, 'adjustment factor'!$D$13, IF(J3850=-9,-999,IF(J3850="",-999,0)))</f>
        <v>-999</v>
      </c>
      <c r="AO3850" s="82" t="str">
        <f t="shared" si="608"/>
        <v>-999</v>
      </c>
      <c r="AP3850" s="82" t="str">
        <f t="shared" si="609"/>
        <v>MISSING</v>
      </c>
    </row>
    <row r="3851" spans="2:42">
      <c r="B3851" s="207"/>
      <c r="C3851" s="35">
        <v>3847</v>
      </c>
      <c r="D3851" s="161"/>
      <c r="E3851" s="161"/>
      <c r="F3851" s="161"/>
      <c r="G3851" s="161"/>
      <c r="H3851" s="161"/>
      <c r="I3851" s="161"/>
      <c r="J3851" s="161"/>
      <c r="K3851" s="161"/>
      <c r="L3851" s="161"/>
      <c r="M3851" s="161"/>
      <c r="N3851" s="171"/>
      <c r="O3851" s="171"/>
      <c r="P3851" s="171"/>
      <c r="Q3851" s="171"/>
      <c r="R3851" s="171"/>
      <c r="S3851" s="171"/>
      <c r="T3851" s="208" t="str">
        <f t="shared" si="600"/>
        <v>MISSING</v>
      </c>
      <c r="U3851" s="208" t="str">
        <f t="shared" si="601"/>
        <v>MISSING</v>
      </c>
      <c r="X3851" s="56">
        <f t="shared" si="602"/>
        <v>-99</v>
      </c>
      <c r="Y3851" s="56">
        <f t="shared" si="603"/>
        <v>-99</v>
      </c>
      <c r="Z3851" s="56">
        <f t="shared" si="604"/>
        <v>-99</v>
      </c>
      <c r="AA3851" s="56">
        <f t="shared" si="605"/>
        <v>-99</v>
      </c>
      <c r="AB3851" s="56">
        <f t="shared" si="606"/>
        <v>-99</v>
      </c>
      <c r="AC3851" s="56">
        <f t="shared" si="607"/>
        <v>-99</v>
      </c>
      <c r="AD3851" s="3"/>
      <c r="AE3851" s="82">
        <f>IF(D3851=1, 'adjustment factor'!$D$4, IF(D3851=-9,-999,IF(D3851="",-999,0)))</f>
        <v>-999</v>
      </c>
      <c r="AF3851" s="82">
        <f>IF(F3851=1, 'adjustment factor'!$D$5, IF(F3851=-9,-999,IF(F3851="",-999,0)))</f>
        <v>-999</v>
      </c>
      <c r="AG3851" s="82">
        <f>IF(E3851=1, 'adjustment factor'!$D$6, IF(E3851=-9,-999,IF(E3851="",-999,0)))</f>
        <v>-999</v>
      </c>
      <c r="AH3851" s="82">
        <f>IF(K3851&gt;=45,'adjustment factor'!$D$7,IF(K3851=-9,-1200,IF(K3851="",-1200,0)))</f>
        <v>-1200</v>
      </c>
      <c r="AI3851" s="82">
        <f>IF(L3851=1, 'adjustment factor'!$D$8, IF(L3851=-9,-999,IF(L3851="",-999,0)))</f>
        <v>-999</v>
      </c>
      <c r="AJ3851" s="82">
        <f>IF(AND(M3851&gt;=1,M3851&lt;=4),'adjustment factor'!$D$9,IF(M3851=-9,-999,IF(M3851=98,-999,IF(M3851=99,-999,IF(M3851="",-999,0)))))</f>
        <v>-999</v>
      </c>
      <c r="AK3851" s="82">
        <f>IF(H3851=1, 'adjustment factor'!$D$10, IF(H3851=-9,-999,IF(H3851="",-999,0)))</f>
        <v>-999</v>
      </c>
      <c r="AL3851" s="82">
        <f>IF(G3851=1, 'adjustment factor'!$D$11, IF(G3851=-9,-999,IF(G3851="",-999,0)))</f>
        <v>-999</v>
      </c>
      <c r="AM3851" s="82">
        <f>IF(I3851=1, 'adjustment factor'!$D$12, IF(I3851=-9,-999,IF(I3851="",-999,0)))</f>
        <v>-999</v>
      </c>
      <c r="AN3851" s="82">
        <f>IF(J3851=1, 'adjustment factor'!$D$13, IF(J3851=-9,-999,IF(J3851="",-999,0)))</f>
        <v>-999</v>
      </c>
      <c r="AO3851" s="82" t="str">
        <f t="shared" si="608"/>
        <v>-999</v>
      </c>
      <c r="AP3851" s="82" t="str">
        <f t="shared" si="609"/>
        <v>MISSING</v>
      </c>
    </row>
    <row r="3852" spans="2:42">
      <c r="B3852" s="207"/>
      <c r="C3852" s="35">
        <v>3848</v>
      </c>
      <c r="D3852" s="161"/>
      <c r="E3852" s="161"/>
      <c r="F3852" s="161"/>
      <c r="G3852" s="161"/>
      <c r="H3852" s="161"/>
      <c r="I3852" s="161"/>
      <c r="J3852" s="161"/>
      <c r="K3852" s="161"/>
      <c r="L3852" s="161"/>
      <c r="M3852" s="161"/>
      <c r="N3852" s="171"/>
      <c r="O3852" s="171"/>
      <c r="P3852" s="171"/>
      <c r="Q3852" s="171"/>
      <c r="R3852" s="171"/>
      <c r="S3852" s="171"/>
      <c r="T3852" s="208" t="str">
        <f t="shared" si="600"/>
        <v>MISSING</v>
      </c>
      <c r="U3852" s="208" t="str">
        <f t="shared" si="601"/>
        <v>MISSING</v>
      </c>
      <c r="X3852" s="56">
        <f t="shared" si="602"/>
        <v>-99</v>
      </c>
      <c r="Y3852" s="56">
        <f t="shared" si="603"/>
        <v>-99</v>
      </c>
      <c r="Z3852" s="56">
        <f t="shared" si="604"/>
        <v>-99</v>
      </c>
      <c r="AA3852" s="56">
        <f t="shared" si="605"/>
        <v>-99</v>
      </c>
      <c r="AB3852" s="56">
        <f t="shared" si="606"/>
        <v>-99</v>
      </c>
      <c r="AC3852" s="56">
        <f t="shared" si="607"/>
        <v>-99</v>
      </c>
      <c r="AD3852" s="3"/>
      <c r="AE3852" s="82">
        <f>IF(D3852=1, 'adjustment factor'!$D$4, IF(D3852=-9,-999,IF(D3852="",-999,0)))</f>
        <v>-999</v>
      </c>
      <c r="AF3852" s="82">
        <f>IF(F3852=1, 'adjustment factor'!$D$5, IF(F3852=-9,-999,IF(F3852="",-999,0)))</f>
        <v>-999</v>
      </c>
      <c r="AG3852" s="82">
        <f>IF(E3852=1, 'adjustment factor'!$D$6, IF(E3852=-9,-999,IF(E3852="",-999,0)))</f>
        <v>-999</v>
      </c>
      <c r="AH3852" s="82">
        <f>IF(K3852&gt;=45,'adjustment factor'!$D$7,IF(K3852=-9,-1200,IF(K3852="",-1200,0)))</f>
        <v>-1200</v>
      </c>
      <c r="AI3852" s="82">
        <f>IF(L3852=1, 'adjustment factor'!$D$8, IF(L3852=-9,-999,IF(L3852="",-999,0)))</f>
        <v>-999</v>
      </c>
      <c r="AJ3852" s="82">
        <f>IF(AND(M3852&gt;=1,M3852&lt;=4),'adjustment factor'!$D$9,IF(M3852=-9,-999,IF(M3852=98,-999,IF(M3852=99,-999,IF(M3852="",-999,0)))))</f>
        <v>-999</v>
      </c>
      <c r="AK3852" s="82">
        <f>IF(H3852=1, 'adjustment factor'!$D$10, IF(H3852=-9,-999,IF(H3852="",-999,0)))</f>
        <v>-999</v>
      </c>
      <c r="AL3852" s="82">
        <f>IF(G3852=1, 'adjustment factor'!$D$11, IF(G3852=-9,-999,IF(G3852="",-999,0)))</f>
        <v>-999</v>
      </c>
      <c r="AM3852" s="82">
        <f>IF(I3852=1, 'adjustment factor'!$D$12, IF(I3852=-9,-999,IF(I3852="",-999,0)))</f>
        <v>-999</v>
      </c>
      <c r="AN3852" s="82">
        <f>IF(J3852=1, 'adjustment factor'!$D$13, IF(J3852=-9,-999,IF(J3852="",-999,0)))</f>
        <v>-999</v>
      </c>
      <c r="AO3852" s="82" t="str">
        <f t="shared" si="608"/>
        <v>-999</v>
      </c>
      <c r="AP3852" s="82" t="str">
        <f t="shared" si="609"/>
        <v>MISSING</v>
      </c>
    </row>
    <row r="3853" spans="2:42">
      <c r="B3853" s="207"/>
      <c r="C3853" s="35">
        <v>3849</v>
      </c>
      <c r="D3853" s="161"/>
      <c r="E3853" s="161"/>
      <c r="F3853" s="161"/>
      <c r="G3853" s="161"/>
      <c r="H3853" s="161"/>
      <c r="I3853" s="161"/>
      <c r="J3853" s="161"/>
      <c r="K3853" s="161"/>
      <c r="L3853" s="161"/>
      <c r="M3853" s="161"/>
      <c r="N3853" s="171"/>
      <c r="O3853" s="171"/>
      <c r="P3853" s="171"/>
      <c r="Q3853" s="171"/>
      <c r="R3853" s="171"/>
      <c r="S3853" s="171"/>
      <c r="T3853" s="208" t="str">
        <f t="shared" si="600"/>
        <v>MISSING</v>
      </c>
      <c r="U3853" s="208" t="str">
        <f t="shared" si="601"/>
        <v>MISSING</v>
      </c>
      <c r="X3853" s="56">
        <f t="shared" si="602"/>
        <v>-99</v>
      </c>
      <c r="Y3853" s="56">
        <f t="shared" si="603"/>
        <v>-99</v>
      </c>
      <c r="Z3853" s="56">
        <f t="shared" si="604"/>
        <v>-99</v>
      </c>
      <c r="AA3853" s="56">
        <f t="shared" si="605"/>
        <v>-99</v>
      </c>
      <c r="AB3853" s="56">
        <f t="shared" si="606"/>
        <v>-99</v>
      </c>
      <c r="AC3853" s="56">
        <f t="shared" si="607"/>
        <v>-99</v>
      </c>
      <c r="AD3853" s="3"/>
      <c r="AE3853" s="82">
        <f>IF(D3853=1, 'adjustment factor'!$D$4, IF(D3853=-9,-999,IF(D3853="",-999,0)))</f>
        <v>-999</v>
      </c>
      <c r="AF3853" s="82">
        <f>IF(F3853=1, 'adjustment factor'!$D$5, IF(F3853=-9,-999,IF(F3853="",-999,0)))</f>
        <v>-999</v>
      </c>
      <c r="AG3853" s="82">
        <f>IF(E3853=1, 'adjustment factor'!$D$6, IF(E3853=-9,-999,IF(E3853="",-999,0)))</f>
        <v>-999</v>
      </c>
      <c r="AH3853" s="82">
        <f>IF(K3853&gt;=45,'adjustment factor'!$D$7,IF(K3853=-9,-1200,IF(K3853="",-1200,0)))</f>
        <v>-1200</v>
      </c>
      <c r="AI3853" s="82">
        <f>IF(L3853=1, 'adjustment factor'!$D$8, IF(L3853=-9,-999,IF(L3853="",-999,0)))</f>
        <v>-999</v>
      </c>
      <c r="AJ3853" s="82">
        <f>IF(AND(M3853&gt;=1,M3853&lt;=4),'adjustment factor'!$D$9,IF(M3853=-9,-999,IF(M3853=98,-999,IF(M3853=99,-999,IF(M3853="",-999,0)))))</f>
        <v>-999</v>
      </c>
      <c r="AK3853" s="82">
        <f>IF(H3853=1, 'adjustment factor'!$D$10, IF(H3853=-9,-999,IF(H3853="",-999,0)))</f>
        <v>-999</v>
      </c>
      <c r="AL3853" s="82">
        <f>IF(G3853=1, 'adjustment factor'!$D$11, IF(G3853=-9,-999,IF(G3853="",-999,0)))</f>
        <v>-999</v>
      </c>
      <c r="AM3853" s="82">
        <f>IF(I3853=1, 'adjustment factor'!$D$12, IF(I3853=-9,-999,IF(I3853="",-999,0)))</f>
        <v>-999</v>
      </c>
      <c r="AN3853" s="82">
        <f>IF(J3853=1, 'adjustment factor'!$D$13, IF(J3853=-9,-999,IF(J3853="",-999,0)))</f>
        <v>-999</v>
      </c>
      <c r="AO3853" s="82" t="str">
        <f t="shared" si="608"/>
        <v>-999</v>
      </c>
      <c r="AP3853" s="82" t="str">
        <f t="shared" si="609"/>
        <v>MISSING</v>
      </c>
    </row>
    <row r="3854" spans="2:42">
      <c r="B3854" s="207"/>
      <c r="C3854" s="35">
        <v>3850</v>
      </c>
      <c r="D3854" s="161"/>
      <c r="E3854" s="161"/>
      <c r="F3854" s="161"/>
      <c r="G3854" s="161"/>
      <c r="H3854" s="161"/>
      <c r="I3854" s="161"/>
      <c r="J3854" s="161"/>
      <c r="K3854" s="161"/>
      <c r="L3854" s="161"/>
      <c r="M3854" s="161"/>
      <c r="N3854" s="171"/>
      <c r="O3854" s="171"/>
      <c r="P3854" s="171"/>
      <c r="Q3854" s="171"/>
      <c r="R3854" s="171"/>
      <c r="S3854" s="171"/>
      <c r="T3854" s="208" t="str">
        <f t="shared" si="600"/>
        <v>MISSING</v>
      </c>
      <c r="U3854" s="208" t="str">
        <f t="shared" si="601"/>
        <v>MISSING</v>
      </c>
      <c r="X3854" s="56">
        <f t="shared" si="602"/>
        <v>-99</v>
      </c>
      <c r="Y3854" s="56">
        <f t="shared" si="603"/>
        <v>-99</v>
      </c>
      <c r="Z3854" s="56">
        <f t="shared" si="604"/>
        <v>-99</v>
      </c>
      <c r="AA3854" s="56">
        <f t="shared" si="605"/>
        <v>-99</v>
      </c>
      <c r="AB3854" s="56">
        <f t="shared" si="606"/>
        <v>-99</v>
      </c>
      <c r="AC3854" s="56">
        <f t="shared" si="607"/>
        <v>-99</v>
      </c>
      <c r="AD3854" s="3"/>
      <c r="AE3854" s="82">
        <f>IF(D3854=1, 'adjustment factor'!$D$4, IF(D3854=-9,-999,IF(D3854="",-999,0)))</f>
        <v>-999</v>
      </c>
      <c r="AF3854" s="82">
        <f>IF(F3854=1, 'adjustment factor'!$D$5, IF(F3854=-9,-999,IF(F3854="",-999,0)))</f>
        <v>-999</v>
      </c>
      <c r="AG3854" s="82">
        <f>IF(E3854=1, 'adjustment factor'!$D$6, IF(E3854=-9,-999,IF(E3854="",-999,0)))</f>
        <v>-999</v>
      </c>
      <c r="AH3854" s="82">
        <f>IF(K3854&gt;=45,'adjustment factor'!$D$7,IF(K3854=-9,-1200,IF(K3854="",-1200,0)))</f>
        <v>-1200</v>
      </c>
      <c r="AI3854" s="82">
        <f>IF(L3854=1, 'adjustment factor'!$D$8, IF(L3854=-9,-999,IF(L3854="",-999,0)))</f>
        <v>-999</v>
      </c>
      <c r="AJ3854" s="82">
        <f>IF(AND(M3854&gt;=1,M3854&lt;=4),'adjustment factor'!$D$9,IF(M3854=-9,-999,IF(M3854=98,-999,IF(M3854=99,-999,IF(M3854="",-999,0)))))</f>
        <v>-999</v>
      </c>
      <c r="AK3854" s="82">
        <f>IF(H3854=1, 'adjustment factor'!$D$10, IF(H3854=-9,-999,IF(H3854="",-999,0)))</f>
        <v>-999</v>
      </c>
      <c r="AL3854" s="82">
        <f>IF(G3854=1, 'adjustment factor'!$D$11, IF(G3854=-9,-999,IF(G3854="",-999,0)))</f>
        <v>-999</v>
      </c>
      <c r="AM3854" s="82">
        <f>IF(I3854=1, 'adjustment factor'!$D$12, IF(I3854=-9,-999,IF(I3854="",-999,0)))</f>
        <v>-999</v>
      </c>
      <c r="AN3854" s="82">
        <f>IF(J3854=1, 'adjustment factor'!$D$13, IF(J3854=-9,-999,IF(J3854="",-999,0)))</f>
        <v>-999</v>
      </c>
      <c r="AO3854" s="82" t="str">
        <f t="shared" si="608"/>
        <v>-999</v>
      </c>
      <c r="AP3854" s="82" t="str">
        <f t="shared" si="609"/>
        <v>MISSING</v>
      </c>
    </row>
    <row r="3855" spans="2:42">
      <c r="B3855" s="207"/>
      <c r="C3855" s="35">
        <v>3851</v>
      </c>
      <c r="D3855" s="161"/>
      <c r="E3855" s="161"/>
      <c r="F3855" s="161"/>
      <c r="G3855" s="161"/>
      <c r="H3855" s="161"/>
      <c r="I3855" s="161"/>
      <c r="J3855" s="161"/>
      <c r="K3855" s="161"/>
      <c r="L3855" s="161"/>
      <c r="M3855" s="161"/>
      <c r="N3855" s="171"/>
      <c r="O3855" s="171"/>
      <c r="P3855" s="171"/>
      <c r="Q3855" s="171"/>
      <c r="R3855" s="171"/>
      <c r="S3855" s="171"/>
      <c r="T3855" s="208" t="str">
        <f t="shared" si="600"/>
        <v>MISSING</v>
      </c>
      <c r="U3855" s="208" t="str">
        <f t="shared" si="601"/>
        <v>MISSING</v>
      </c>
      <c r="X3855" s="56">
        <f t="shared" si="602"/>
        <v>-99</v>
      </c>
      <c r="Y3855" s="56">
        <f t="shared" si="603"/>
        <v>-99</v>
      </c>
      <c r="Z3855" s="56">
        <f t="shared" si="604"/>
        <v>-99</v>
      </c>
      <c r="AA3855" s="56">
        <f t="shared" si="605"/>
        <v>-99</v>
      </c>
      <c r="AB3855" s="56">
        <f t="shared" si="606"/>
        <v>-99</v>
      </c>
      <c r="AC3855" s="56">
        <f t="shared" si="607"/>
        <v>-99</v>
      </c>
      <c r="AD3855" s="3"/>
      <c r="AE3855" s="82">
        <f>IF(D3855=1, 'adjustment factor'!$D$4, IF(D3855=-9,-999,IF(D3855="",-999,0)))</f>
        <v>-999</v>
      </c>
      <c r="AF3855" s="82">
        <f>IF(F3855=1, 'adjustment factor'!$D$5, IF(F3855=-9,-999,IF(F3855="",-999,0)))</f>
        <v>-999</v>
      </c>
      <c r="AG3855" s="82">
        <f>IF(E3855=1, 'adjustment factor'!$D$6, IF(E3855=-9,-999,IF(E3855="",-999,0)))</f>
        <v>-999</v>
      </c>
      <c r="AH3855" s="82">
        <f>IF(K3855&gt;=45,'adjustment factor'!$D$7,IF(K3855=-9,-1200,IF(K3855="",-1200,0)))</f>
        <v>-1200</v>
      </c>
      <c r="AI3855" s="82">
        <f>IF(L3855=1, 'adjustment factor'!$D$8, IF(L3855=-9,-999,IF(L3855="",-999,0)))</f>
        <v>-999</v>
      </c>
      <c r="AJ3855" s="82">
        <f>IF(AND(M3855&gt;=1,M3855&lt;=4),'adjustment factor'!$D$9,IF(M3855=-9,-999,IF(M3855=98,-999,IF(M3855=99,-999,IF(M3855="",-999,0)))))</f>
        <v>-999</v>
      </c>
      <c r="AK3855" s="82">
        <f>IF(H3855=1, 'adjustment factor'!$D$10, IF(H3855=-9,-999,IF(H3855="",-999,0)))</f>
        <v>-999</v>
      </c>
      <c r="AL3855" s="82">
        <f>IF(G3855=1, 'adjustment factor'!$D$11, IF(G3855=-9,-999,IF(G3855="",-999,0)))</f>
        <v>-999</v>
      </c>
      <c r="AM3855" s="82">
        <f>IF(I3855=1, 'adjustment factor'!$D$12, IF(I3855=-9,-999,IF(I3855="",-999,0)))</f>
        <v>-999</v>
      </c>
      <c r="AN3855" s="82">
        <f>IF(J3855=1, 'adjustment factor'!$D$13, IF(J3855=-9,-999,IF(J3855="",-999,0)))</f>
        <v>-999</v>
      </c>
      <c r="AO3855" s="82" t="str">
        <f t="shared" si="608"/>
        <v>-999</v>
      </c>
      <c r="AP3855" s="82" t="str">
        <f t="shared" si="609"/>
        <v>MISSING</v>
      </c>
    </row>
    <row r="3856" spans="2:42">
      <c r="B3856" s="207"/>
      <c r="C3856" s="35">
        <v>3852</v>
      </c>
      <c r="D3856" s="161"/>
      <c r="E3856" s="161"/>
      <c r="F3856" s="161"/>
      <c r="G3856" s="161"/>
      <c r="H3856" s="161"/>
      <c r="I3856" s="161"/>
      <c r="J3856" s="161"/>
      <c r="K3856" s="161"/>
      <c r="L3856" s="161"/>
      <c r="M3856" s="161"/>
      <c r="N3856" s="171"/>
      <c r="O3856" s="171"/>
      <c r="P3856" s="171"/>
      <c r="Q3856" s="171"/>
      <c r="R3856" s="171"/>
      <c r="S3856" s="171"/>
      <c r="T3856" s="208" t="str">
        <f t="shared" si="600"/>
        <v>MISSING</v>
      </c>
      <c r="U3856" s="208" t="str">
        <f t="shared" si="601"/>
        <v>MISSING</v>
      </c>
      <c r="X3856" s="56">
        <f t="shared" si="602"/>
        <v>-99</v>
      </c>
      <c r="Y3856" s="56">
        <f t="shared" si="603"/>
        <v>-99</v>
      </c>
      <c r="Z3856" s="56">
        <f t="shared" si="604"/>
        <v>-99</v>
      </c>
      <c r="AA3856" s="56">
        <f t="shared" si="605"/>
        <v>-99</v>
      </c>
      <c r="AB3856" s="56">
        <f t="shared" si="606"/>
        <v>-99</v>
      </c>
      <c r="AC3856" s="56">
        <f t="shared" si="607"/>
        <v>-99</v>
      </c>
      <c r="AD3856" s="3"/>
      <c r="AE3856" s="82">
        <f>IF(D3856=1, 'adjustment factor'!$D$4, IF(D3856=-9,-999,IF(D3856="",-999,0)))</f>
        <v>-999</v>
      </c>
      <c r="AF3856" s="82">
        <f>IF(F3856=1, 'adjustment factor'!$D$5, IF(F3856=-9,-999,IF(F3856="",-999,0)))</f>
        <v>-999</v>
      </c>
      <c r="AG3856" s="82">
        <f>IF(E3856=1, 'adjustment factor'!$D$6, IF(E3856=-9,-999,IF(E3856="",-999,0)))</f>
        <v>-999</v>
      </c>
      <c r="AH3856" s="82">
        <f>IF(K3856&gt;=45,'adjustment factor'!$D$7,IF(K3856=-9,-1200,IF(K3856="",-1200,0)))</f>
        <v>-1200</v>
      </c>
      <c r="AI3856" s="82">
        <f>IF(L3856=1, 'adjustment factor'!$D$8, IF(L3856=-9,-999,IF(L3856="",-999,0)))</f>
        <v>-999</v>
      </c>
      <c r="AJ3856" s="82">
        <f>IF(AND(M3856&gt;=1,M3856&lt;=4),'adjustment factor'!$D$9,IF(M3856=-9,-999,IF(M3856=98,-999,IF(M3856=99,-999,IF(M3856="",-999,0)))))</f>
        <v>-999</v>
      </c>
      <c r="AK3856" s="82">
        <f>IF(H3856=1, 'adjustment factor'!$D$10, IF(H3856=-9,-999,IF(H3856="",-999,0)))</f>
        <v>-999</v>
      </c>
      <c r="AL3856" s="82">
        <f>IF(G3856=1, 'adjustment factor'!$D$11, IF(G3856=-9,-999,IF(G3856="",-999,0)))</f>
        <v>-999</v>
      </c>
      <c r="AM3856" s="82">
        <f>IF(I3856=1, 'adjustment factor'!$D$12, IF(I3856=-9,-999,IF(I3856="",-999,0)))</f>
        <v>-999</v>
      </c>
      <c r="AN3856" s="82">
        <f>IF(J3856=1, 'adjustment factor'!$D$13, IF(J3856=-9,-999,IF(J3856="",-999,0)))</f>
        <v>-999</v>
      </c>
      <c r="AO3856" s="82" t="str">
        <f t="shared" si="608"/>
        <v>-999</v>
      </c>
      <c r="AP3856" s="82" t="str">
        <f t="shared" si="609"/>
        <v>MISSING</v>
      </c>
    </row>
    <row r="3857" spans="2:42">
      <c r="B3857" s="207"/>
      <c r="C3857" s="35">
        <v>3853</v>
      </c>
      <c r="D3857" s="161"/>
      <c r="E3857" s="161"/>
      <c r="F3857" s="161"/>
      <c r="G3857" s="161"/>
      <c r="H3857" s="161"/>
      <c r="I3857" s="161"/>
      <c r="J3857" s="161"/>
      <c r="K3857" s="161"/>
      <c r="L3857" s="161"/>
      <c r="M3857" s="161"/>
      <c r="N3857" s="171"/>
      <c r="O3857" s="171"/>
      <c r="P3857" s="171"/>
      <c r="Q3857" s="171"/>
      <c r="R3857" s="171"/>
      <c r="S3857" s="171"/>
      <c r="T3857" s="208" t="str">
        <f t="shared" si="600"/>
        <v>MISSING</v>
      </c>
      <c r="U3857" s="208" t="str">
        <f t="shared" si="601"/>
        <v>MISSING</v>
      </c>
      <c r="X3857" s="56">
        <f t="shared" si="602"/>
        <v>-99</v>
      </c>
      <c r="Y3857" s="56">
        <f t="shared" si="603"/>
        <v>-99</v>
      </c>
      <c r="Z3857" s="56">
        <f t="shared" si="604"/>
        <v>-99</v>
      </c>
      <c r="AA3857" s="56">
        <f t="shared" si="605"/>
        <v>-99</v>
      </c>
      <c r="AB3857" s="56">
        <f t="shared" si="606"/>
        <v>-99</v>
      </c>
      <c r="AC3857" s="56">
        <f t="shared" si="607"/>
        <v>-99</v>
      </c>
      <c r="AD3857" s="3"/>
      <c r="AE3857" s="82">
        <f>IF(D3857=1, 'adjustment factor'!$D$4, IF(D3857=-9,-999,IF(D3857="",-999,0)))</f>
        <v>-999</v>
      </c>
      <c r="AF3857" s="82">
        <f>IF(F3857=1, 'adjustment factor'!$D$5, IF(F3857=-9,-999,IF(F3857="",-999,0)))</f>
        <v>-999</v>
      </c>
      <c r="AG3857" s="82">
        <f>IF(E3857=1, 'adjustment factor'!$D$6, IF(E3857=-9,-999,IF(E3857="",-999,0)))</f>
        <v>-999</v>
      </c>
      <c r="AH3857" s="82">
        <f>IF(K3857&gt;=45,'adjustment factor'!$D$7,IF(K3857=-9,-1200,IF(K3857="",-1200,0)))</f>
        <v>-1200</v>
      </c>
      <c r="AI3857" s="82">
        <f>IF(L3857=1, 'adjustment factor'!$D$8, IF(L3857=-9,-999,IF(L3857="",-999,0)))</f>
        <v>-999</v>
      </c>
      <c r="AJ3857" s="82">
        <f>IF(AND(M3857&gt;=1,M3857&lt;=4),'adjustment factor'!$D$9,IF(M3857=-9,-999,IF(M3857=98,-999,IF(M3857=99,-999,IF(M3857="",-999,0)))))</f>
        <v>-999</v>
      </c>
      <c r="AK3857" s="82">
        <f>IF(H3857=1, 'adjustment factor'!$D$10, IF(H3857=-9,-999,IF(H3857="",-999,0)))</f>
        <v>-999</v>
      </c>
      <c r="AL3857" s="82">
        <f>IF(G3857=1, 'adjustment factor'!$D$11, IF(G3857=-9,-999,IF(G3857="",-999,0)))</f>
        <v>-999</v>
      </c>
      <c r="AM3857" s="82">
        <f>IF(I3857=1, 'adjustment factor'!$D$12, IF(I3857=-9,-999,IF(I3857="",-999,0)))</f>
        <v>-999</v>
      </c>
      <c r="AN3857" s="82">
        <f>IF(J3857=1, 'adjustment factor'!$D$13, IF(J3857=-9,-999,IF(J3857="",-999,0)))</f>
        <v>-999</v>
      </c>
      <c r="AO3857" s="82" t="str">
        <f t="shared" si="608"/>
        <v>-999</v>
      </c>
      <c r="AP3857" s="82" t="str">
        <f t="shared" si="609"/>
        <v>MISSING</v>
      </c>
    </row>
    <row r="3858" spans="2:42">
      <c r="B3858" s="207"/>
      <c r="C3858" s="35">
        <v>3854</v>
      </c>
      <c r="D3858" s="161"/>
      <c r="E3858" s="161"/>
      <c r="F3858" s="161"/>
      <c r="G3858" s="161"/>
      <c r="H3858" s="161"/>
      <c r="I3858" s="161"/>
      <c r="J3858" s="161"/>
      <c r="K3858" s="161"/>
      <c r="L3858" s="161"/>
      <c r="M3858" s="161"/>
      <c r="N3858" s="171"/>
      <c r="O3858" s="171"/>
      <c r="P3858" s="171"/>
      <c r="Q3858" s="171"/>
      <c r="R3858" s="171"/>
      <c r="S3858" s="171"/>
      <c r="T3858" s="208" t="str">
        <f t="shared" si="600"/>
        <v>MISSING</v>
      </c>
      <c r="U3858" s="208" t="str">
        <f t="shared" si="601"/>
        <v>MISSING</v>
      </c>
      <c r="X3858" s="56">
        <f t="shared" si="602"/>
        <v>-99</v>
      </c>
      <c r="Y3858" s="56">
        <f t="shared" si="603"/>
        <v>-99</v>
      </c>
      <c r="Z3858" s="56">
        <f t="shared" si="604"/>
        <v>-99</v>
      </c>
      <c r="AA3858" s="56">
        <f t="shared" si="605"/>
        <v>-99</v>
      </c>
      <c r="AB3858" s="56">
        <f t="shared" si="606"/>
        <v>-99</v>
      </c>
      <c r="AC3858" s="56">
        <f t="shared" si="607"/>
        <v>-99</v>
      </c>
      <c r="AD3858" s="3"/>
      <c r="AE3858" s="82">
        <f>IF(D3858=1, 'adjustment factor'!$D$4, IF(D3858=-9,-999,IF(D3858="",-999,0)))</f>
        <v>-999</v>
      </c>
      <c r="AF3858" s="82">
        <f>IF(F3858=1, 'adjustment factor'!$D$5, IF(F3858=-9,-999,IF(F3858="",-999,0)))</f>
        <v>-999</v>
      </c>
      <c r="AG3858" s="82">
        <f>IF(E3858=1, 'adjustment factor'!$D$6, IF(E3858=-9,-999,IF(E3858="",-999,0)))</f>
        <v>-999</v>
      </c>
      <c r="AH3858" s="82">
        <f>IF(K3858&gt;=45,'adjustment factor'!$D$7,IF(K3858=-9,-1200,IF(K3858="",-1200,0)))</f>
        <v>-1200</v>
      </c>
      <c r="AI3858" s="82">
        <f>IF(L3858=1, 'adjustment factor'!$D$8, IF(L3858=-9,-999,IF(L3858="",-999,0)))</f>
        <v>-999</v>
      </c>
      <c r="AJ3858" s="82">
        <f>IF(AND(M3858&gt;=1,M3858&lt;=4),'adjustment factor'!$D$9,IF(M3858=-9,-999,IF(M3858=98,-999,IF(M3858=99,-999,IF(M3858="",-999,0)))))</f>
        <v>-999</v>
      </c>
      <c r="AK3858" s="82">
        <f>IF(H3858=1, 'adjustment factor'!$D$10, IF(H3858=-9,-999,IF(H3858="",-999,0)))</f>
        <v>-999</v>
      </c>
      <c r="AL3858" s="82">
        <f>IF(G3858=1, 'adjustment factor'!$D$11, IF(G3858=-9,-999,IF(G3858="",-999,0)))</f>
        <v>-999</v>
      </c>
      <c r="AM3858" s="82">
        <f>IF(I3858=1, 'adjustment factor'!$D$12, IF(I3858=-9,-999,IF(I3858="",-999,0)))</f>
        <v>-999</v>
      </c>
      <c r="AN3858" s="82">
        <f>IF(J3858=1, 'adjustment factor'!$D$13, IF(J3858=-9,-999,IF(J3858="",-999,0)))</f>
        <v>-999</v>
      </c>
      <c r="AO3858" s="82" t="str">
        <f t="shared" si="608"/>
        <v>-999</v>
      </c>
      <c r="AP3858" s="82" t="str">
        <f t="shared" si="609"/>
        <v>MISSING</v>
      </c>
    </row>
    <row r="3859" spans="2:42">
      <c r="B3859" s="207"/>
      <c r="C3859" s="35">
        <v>3855</v>
      </c>
      <c r="D3859" s="161"/>
      <c r="E3859" s="161"/>
      <c r="F3859" s="161"/>
      <c r="G3859" s="161"/>
      <c r="H3859" s="161"/>
      <c r="I3859" s="161"/>
      <c r="J3859" s="161"/>
      <c r="K3859" s="161"/>
      <c r="L3859" s="161"/>
      <c r="M3859" s="161"/>
      <c r="N3859" s="171"/>
      <c r="O3859" s="171"/>
      <c r="P3859" s="171"/>
      <c r="Q3859" s="171"/>
      <c r="R3859" s="171"/>
      <c r="S3859" s="171"/>
      <c r="T3859" s="208" t="str">
        <f t="shared" si="600"/>
        <v>MISSING</v>
      </c>
      <c r="U3859" s="208" t="str">
        <f t="shared" si="601"/>
        <v>MISSING</v>
      </c>
      <c r="X3859" s="56">
        <f t="shared" si="602"/>
        <v>-99</v>
      </c>
      <c r="Y3859" s="56">
        <f t="shared" si="603"/>
        <v>-99</v>
      </c>
      <c r="Z3859" s="56">
        <f t="shared" si="604"/>
        <v>-99</v>
      </c>
      <c r="AA3859" s="56">
        <f t="shared" si="605"/>
        <v>-99</v>
      </c>
      <c r="AB3859" s="56">
        <f t="shared" si="606"/>
        <v>-99</v>
      </c>
      <c r="AC3859" s="56">
        <f t="shared" si="607"/>
        <v>-99</v>
      </c>
      <c r="AD3859" s="3"/>
      <c r="AE3859" s="82">
        <f>IF(D3859=1, 'adjustment factor'!$D$4, IF(D3859=-9,-999,IF(D3859="",-999,0)))</f>
        <v>-999</v>
      </c>
      <c r="AF3859" s="82">
        <f>IF(F3859=1, 'adjustment factor'!$D$5, IF(F3859=-9,-999,IF(F3859="",-999,0)))</f>
        <v>-999</v>
      </c>
      <c r="AG3859" s="82">
        <f>IF(E3859=1, 'adjustment factor'!$D$6, IF(E3859=-9,-999,IF(E3859="",-999,0)))</f>
        <v>-999</v>
      </c>
      <c r="AH3859" s="82">
        <f>IF(K3859&gt;=45,'adjustment factor'!$D$7,IF(K3859=-9,-1200,IF(K3859="",-1200,0)))</f>
        <v>-1200</v>
      </c>
      <c r="AI3859" s="82">
        <f>IF(L3859=1, 'adjustment factor'!$D$8, IF(L3859=-9,-999,IF(L3859="",-999,0)))</f>
        <v>-999</v>
      </c>
      <c r="AJ3859" s="82">
        <f>IF(AND(M3859&gt;=1,M3859&lt;=4),'adjustment factor'!$D$9,IF(M3859=-9,-999,IF(M3859=98,-999,IF(M3859=99,-999,IF(M3859="",-999,0)))))</f>
        <v>-999</v>
      </c>
      <c r="AK3859" s="82">
        <f>IF(H3859=1, 'adjustment factor'!$D$10, IF(H3859=-9,-999,IF(H3859="",-999,0)))</f>
        <v>-999</v>
      </c>
      <c r="AL3859" s="82">
        <f>IF(G3859=1, 'adjustment factor'!$D$11, IF(G3859=-9,-999,IF(G3859="",-999,0)))</f>
        <v>-999</v>
      </c>
      <c r="AM3859" s="82">
        <f>IF(I3859=1, 'adjustment factor'!$D$12, IF(I3859=-9,-999,IF(I3859="",-999,0)))</f>
        <v>-999</v>
      </c>
      <c r="AN3859" s="82">
        <f>IF(J3859=1, 'adjustment factor'!$D$13, IF(J3859=-9,-999,IF(J3859="",-999,0)))</f>
        <v>-999</v>
      </c>
      <c r="AO3859" s="82" t="str">
        <f t="shared" si="608"/>
        <v>-999</v>
      </c>
      <c r="AP3859" s="82" t="str">
        <f t="shared" si="609"/>
        <v>MISSING</v>
      </c>
    </row>
    <row r="3860" spans="2:42">
      <c r="B3860" s="207"/>
      <c r="C3860" s="35">
        <v>3856</v>
      </c>
      <c r="D3860" s="161"/>
      <c r="E3860" s="161"/>
      <c r="F3860" s="161"/>
      <c r="G3860" s="161"/>
      <c r="H3860" s="161"/>
      <c r="I3860" s="161"/>
      <c r="J3860" s="161"/>
      <c r="K3860" s="161"/>
      <c r="L3860" s="161"/>
      <c r="M3860" s="161"/>
      <c r="N3860" s="171"/>
      <c r="O3860" s="171"/>
      <c r="P3860" s="171"/>
      <c r="Q3860" s="171"/>
      <c r="R3860" s="171"/>
      <c r="S3860" s="171"/>
      <c r="T3860" s="208" t="str">
        <f t="shared" si="600"/>
        <v>MISSING</v>
      </c>
      <c r="U3860" s="208" t="str">
        <f t="shared" si="601"/>
        <v>MISSING</v>
      </c>
      <c r="X3860" s="56">
        <f t="shared" si="602"/>
        <v>-99</v>
      </c>
      <c r="Y3860" s="56">
        <f t="shared" si="603"/>
        <v>-99</v>
      </c>
      <c r="Z3860" s="56">
        <f t="shared" si="604"/>
        <v>-99</v>
      </c>
      <c r="AA3860" s="56">
        <f t="shared" si="605"/>
        <v>-99</v>
      </c>
      <c r="AB3860" s="56">
        <f t="shared" si="606"/>
        <v>-99</v>
      </c>
      <c r="AC3860" s="56">
        <f t="shared" si="607"/>
        <v>-99</v>
      </c>
      <c r="AD3860" s="3"/>
      <c r="AE3860" s="82">
        <f>IF(D3860=1, 'adjustment factor'!$D$4, IF(D3860=-9,-999,IF(D3860="",-999,0)))</f>
        <v>-999</v>
      </c>
      <c r="AF3860" s="82">
        <f>IF(F3860=1, 'adjustment factor'!$D$5, IF(F3860=-9,-999,IF(F3860="",-999,0)))</f>
        <v>-999</v>
      </c>
      <c r="AG3860" s="82">
        <f>IF(E3860=1, 'adjustment factor'!$D$6, IF(E3860=-9,-999,IF(E3860="",-999,0)))</f>
        <v>-999</v>
      </c>
      <c r="AH3860" s="82">
        <f>IF(K3860&gt;=45,'adjustment factor'!$D$7,IF(K3860=-9,-1200,IF(K3860="",-1200,0)))</f>
        <v>-1200</v>
      </c>
      <c r="AI3860" s="82">
        <f>IF(L3860=1, 'adjustment factor'!$D$8, IF(L3860=-9,-999,IF(L3860="",-999,0)))</f>
        <v>-999</v>
      </c>
      <c r="AJ3860" s="82">
        <f>IF(AND(M3860&gt;=1,M3860&lt;=4),'adjustment factor'!$D$9,IF(M3860=-9,-999,IF(M3860=98,-999,IF(M3860=99,-999,IF(M3860="",-999,0)))))</f>
        <v>-999</v>
      </c>
      <c r="AK3860" s="82">
        <f>IF(H3860=1, 'adjustment factor'!$D$10, IF(H3860=-9,-999,IF(H3860="",-999,0)))</f>
        <v>-999</v>
      </c>
      <c r="AL3860" s="82">
        <f>IF(G3860=1, 'adjustment factor'!$D$11, IF(G3860=-9,-999,IF(G3860="",-999,0)))</f>
        <v>-999</v>
      </c>
      <c r="AM3860" s="82">
        <f>IF(I3860=1, 'adjustment factor'!$D$12, IF(I3860=-9,-999,IF(I3860="",-999,0)))</f>
        <v>-999</v>
      </c>
      <c r="AN3860" s="82">
        <f>IF(J3860=1, 'adjustment factor'!$D$13, IF(J3860=-9,-999,IF(J3860="",-999,0)))</f>
        <v>-999</v>
      </c>
      <c r="AO3860" s="82" t="str">
        <f t="shared" si="608"/>
        <v>-999</v>
      </c>
      <c r="AP3860" s="82" t="str">
        <f t="shared" si="609"/>
        <v>MISSING</v>
      </c>
    </row>
    <row r="3861" spans="2:42">
      <c r="B3861" s="207"/>
      <c r="C3861" s="35">
        <v>3857</v>
      </c>
      <c r="D3861" s="161"/>
      <c r="E3861" s="161"/>
      <c r="F3861" s="161"/>
      <c r="G3861" s="161"/>
      <c r="H3861" s="161"/>
      <c r="I3861" s="161"/>
      <c r="J3861" s="161"/>
      <c r="K3861" s="161"/>
      <c r="L3861" s="161"/>
      <c r="M3861" s="161"/>
      <c r="N3861" s="171"/>
      <c r="O3861" s="171"/>
      <c r="P3861" s="171"/>
      <c r="Q3861" s="171"/>
      <c r="R3861" s="171"/>
      <c r="S3861" s="171"/>
      <c r="T3861" s="208" t="str">
        <f t="shared" ref="T3861:T3924" si="610">IF(SUM(X3861:AC3861)&gt;-0.01, SUM(X3861:AC3861), "MISSING")</f>
        <v>MISSING</v>
      </c>
      <c r="U3861" s="208" t="str">
        <f t="shared" ref="U3861:U3924" si="611">IF(AP3861="MISSING","MISSING", 3.88+0.604*T3861+0.055*(T3861^2)-AP3861)</f>
        <v>MISSING</v>
      </c>
      <c r="X3861" s="56">
        <f t="shared" ref="X3861:X3924" si="612">IF(N3861&gt;0,((N3861-3)*-1),-99)</f>
        <v>-99</v>
      </c>
      <c r="Y3861" s="56">
        <f t="shared" ref="Y3861:Y3924" si="613">IF(O3861&gt;0,((O3861-3)*-1),-99)</f>
        <v>-99</v>
      </c>
      <c r="Z3861" s="56">
        <f t="shared" ref="Z3861:Z3924" si="614">IF(P3861&gt;0,((P3861-3)*-1),-99)</f>
        <v>-99</v>
      </c>
      <c r="AA3861" s="56">
        <f t="shared" ref="AA3861:AA3924" si="615">IF(Q3861&gt;0,((Q3861-3)*-1),-99)</f>
        <v>-99</v>
      </c>
      <c r="AB3861" s="56">
        <f t="shared" ref="AB3861:AB3924" si="616">IF(R3861&gt;0,((R3861-3)*-1),-99)</f>
        <v>-99</v>
      </c>
      <c r="AC3861" s="56">
        <f t="shared" ref="AC3861:AC3924" si="617">IF(S3861&gt;0,((S3861-3)*-1),-99)</f>
        <v>-99</v>
      </c>
      <c r="AD3861" s="3"/>
      <c r="AE3861" s="82">
        <f>IF(D3861=1, 'adjustment factor'!$D$4, IF(D3861=-9,-999,IF(D3861="",-999,0)))</f>
        <v>-999</v>
      </c>
      <c r="AF3861" s="82">
        <f>IF(F3861=1, 'adjustment factor'!$D$5, IF(F3861=-9,-999,IF(F3861="",-999,0)))</f>
        <v>-999</v>
      </c>
      <c r="AG3861" s="82">
        <f>IF(E3861=1, 'adjustment factor'!$D$6, IF(E3861=-9,-999,IF(E3861="",-999,0)))</f>
        <v>-999</v>
      </c>
      <c r="AH3861" s="82">
        <f>IF(K3861&gt;=45,'adjustment factor'!$D$7,IF(K3861=-9,-1200,IF(K3861="",-1200,0)))</f>
        <v>-1200</v>
      </c>
      <c r="AI3861" s="82">
        <f>IF(L3861=1, 'adjustment factor'!$D$8, IF(L3861=-9,-999,IF(L3861="",-999,0)))</f>
        <v>-999</v>
      </c>
      <c r="AJ3861" s="82">
        <f>IF(AND(M3861&gt;=1,M3861&lt;=4),'adjustment factor'!$D$9,IF(M3861=-9,-999,IF(M3861=98,-999,IF(M3861=99,-999,IF(M3861="",-999,0)))))</f>
        <v>-999</v>
      </c>
      <c r="AK3861" s="82">
        <f>IF(H3861=1, 'adjustment factor'!$D$10, IF(H3861=-9,-999,IF(H3861="",-999,0)))</f>
        <v>-999</v>
      </c>
      <c r="AL3861" s="82">
        <f>IF(G3861=1, 'adjustment factor'!$D$11, IF(G3861=-9,-999,IF(G3861="",-999,0)))</f>
        <v>-999</v>
      </c>
      <c r="AM3861" s="82">
        <f>IF(I3861=1, 'adjustment factor'!$D$12, IF(I3861=-9,-999,IF(I3861="",-999,0)))</f>
        <v>-999</v>
      </c>
      <c r="AN3861" s="82">
        <f>IF(J3861=1, 'adjustment factor'!$D$13, IF(J3861=-9,-999,IF(J3861="",-999,0)))</f>
        <v>-999</v>
      </c>
      <c r="AO3861" s="82" t="str">
        <f t="shared" ref="AO3861:AO3924" si="618">IF(-AE3861-AF3861-AG3861-AH3861+AI3861+AJ3861-AK3861-AL3861-AM3861-AN3861&lt;3, -AE3861-AF3861-AG3861-AH3861+AI3861+AJ3861-AK3861-AL3861-AM3861-AN3861, "-999")</f>
        <v>-999</v>
      </c>
      <c r="AP3861" s="82" t="str">
        <f t="shared" ref="AP3861:AP3924" si="619">IF(AND(SUM(AE3861:AN3861)&gt;-1, (SUM(X3861:AC3861)&gt;-1)), 14.353-AE3861-AF3861-AG3861-AH3861+AI3861+AJ3861-AK3861-AL3861-AM3861-AN3861, "MISSING")</f>
        <v>MISSING</v>
      </c>
    </row>
    <row r="3862" spans="2:42">
      <c r="B3862" s="207"/>
      <c r="C3862" s="35">
        <v>3858</v>
      </c>
      <c r="D3862" s="161"/>
      <c r="E3862" s="161"/>
      <c r="F3862" s="161"/>
      <c r="G3862" s="161"/>
      <c r="H3862" s="161"/>
      <c r="I3862" s="161"/>
      <c r="J3862" s="161"/>
      <c r="K3862" s="161"/>
      <c r="L3862" s="161"/>
      <c r="M3862" s="161"/>
      <c r="N3862" s="171"/>
      <c r="O3862" s="171"/>
      <c r="P3862" s="171"/>
      <c r="Q3862" s="171"/>
      <c r="R3862" s="171"/>
      <c r="S3862" s="171"/>
      <c r="T3862" s="208" t="str">
        <f t="shared" si="610"/>
        <v>MISSING</v>
      </c>
      <c r="U3862" s="208" t="str">
        <f t="shared" si="611"/>
        <v>MISSING</v>
      </c>
      <c r="X3862" s="56">
        <f t="shared" si="612"/>
        <v>-99</v>
      </c>
      <c r="Y3862" s="56">
        <f t="shared" si="613"/>
        <v>-99</v>
      </c>
      <c r="Z3862" s="56">
        <f t="shared" si="614"/>
        <v>-99</v>
      </c>
      <c r="AA3862" s="56">
        <f t="shared" si="615"/>
        <v>-99</v>
      </c>
      <c r="AB3862" s="56">
        <f t="shared" si="616"/>
        <v>-99</v>
      </c>
      <c r="AC3862" s="56">
        <f t="shared" si="617"/>
        <v>-99</v>
      </c>
      <c r="AD3862" s="3"/>
      <c r="AE3862" s="82">
        <f>IF(D3862=1, 'adjustment factor'!$D$4, IF(D3862=-9,-999,IF(D3862="",-999,0)))</f>
        <v>-999</v>
      </c>
      <c r="AF3862" s="82">
        <f>IF(F3862=1, 'adjustment factor'!$D$5, IF(F3862=-9,-999,IF(F3862="",-999,0)))</f>
        <v>-999</v>
      </c>
      <c r="AG3862" s="82">
        <f>IF(E3862=1, 'adjustment factor'!$D$6, IF(E3862=-9,-999,IF(E3862="",-999,0)))</f>
        <v>-999</v>
      </c>
      <c r="AH3862" s="82">
        <f>IF(K3862&gt;=45,'adjustment factor'!$D$7,IF(K3862=-9,-1200,IF(K3862="",-1200,0)))</f>
        <v>-1200</v>
      </c>
      <c r="AI3862" s="82">
        <f>IF(L3862=1, 'adjustment factor'!$D$8, IF(L3862=-9,-999,IF(L3862="",-999,0)))</f>
        <v>-999</v>
      </c>
      <c r="AJ3862" s="82">
        <f>IF(AND(M3862&gt;=1,M3862&lt;=4),'adjustment factor'!$D$9,IF(M3862=-9,-999,IF(M3862=98,-999,IF(M3862=99,-999,IF(M3862="",-999,0)))))</f>
        <v>-999</v>
      </c>
      <c r="AK3862" s="82">
        <f>IF(H3862=1, 'adjustment factor'!$D$10, IF(H3862=-9,-999,IF(H3862="",-999,0)))</f>
        <v>-999</v>
      </c>
      <c r="AL3862" s="82">
        <f>IF(G3862=1, 'adjustment factor'!$D$11, IF(G3862=-9,-999,IF(G3862="",-999,0)))</f>
        <v>-999</v>
      </c>
      <c r="AM3862" s="82">
        <f>IF(I3862=1, 'adjustment factor'!$D$12, IF(I3862=-9,-999,IF(I3862="",-999,0)))</f>
        <v>-999</v>
      </c>
      <c r="AN3862" s="82">
        <f>IF(J3862=1, 'adjustment factor'!$D$13, IF(J3862=-9,-999,IF(J3862="",-999,0)))</f>
        <v>-999</v>
      </c>
      <c r="AO3862" s="82" t="str">
        <f t="shared" si="618"/>
        <v>-999</v>
      </c>
      <c r="AP3862" s="82" t="str">
        <f t="shared" si="619"/>
        <v>MISSING</v>
      </c>
    </row>
    <row r="3863" spans="2:42">
      <c r="B3863" s="207"/>
      <c r="C3863" s="35">
        <v>3859</v>
      </c>
      <c r="D3863" s="161"/>
      <c r="E3863" s="161"/>
      <c r="F3863" s="161"/>
      <c r="G3863" s="161"/>
      <c r="H3863" s="161"/>
      <c r="I3863" s="161"/>
      <c r="J3863" s="161"/>
      <c r="K3863" s="161"/>
      <c r="L3863" s="161"/>
      <c r="M3863" s="161"/>
      <c r="N3863" s="171"/>
      <c r="O3863" s="171"/>
      <c r="P3863" s="171"/>
      <c r="Q3863" s="171"/>
      <c r="R3863" s="171"/>
      <c r="S3863" s="171"/>
      <c r="T3863" s="208" t="str">
        <f t="shared" si="610"/>
        <v>MISSING</v>
      </c>
      <c r="U3863" s="208" t="str">
        <f t="shared" si="611"/>
        <v>MISSING</v>
      </c>
      <c r="X3863" s="56">
        <f t="shared" si="612"/>
        <v>-99</v>
      </c>
      <c r="Y3863" s="56">
        <f t="shared" si="613"/>
        <v>-99</v>
      </c>
      <c r="Z3863" s="56">
        <f t="shared" si="614"/>
        <v>-99</v>
      </c>
      <c r="AA3863" s="56">
        <f t="shared" si="615"/>
        <v>-99</v>
      </c>
      <c r="AB3863" s="56">
        <f t="shared" si="616"/>
        <v>-99</v>
      </c>
      <c r="AC3863" s="56">
        <f t="shared" si="617"/>
        <v>-99</v>
      </c>
      <c r="AD3863" s="3"/>
      <c r="AE3863" s="82">
        <f>IF(D3863=1, 'adjustment factor'!$D$4, IF(D3863=-9,-999,IF(D3863="",-999,0)))</f>
        <v>-999</v>
      </c>
      <c r="AF3863" s="82">
        <f>IF(F3863=1, 'adjustment factor'!$D$5, IF(F3863=-9,-999,IF(F3863="",-999,0)))</f>
        <v>-999</v>
      </c>
      <c r="AG3863" s="82">
        <f>IF(E3863=1, 'adjustment factor'!$D$6, IF(E3863=-9,-999,IF(E3863="",-999,0)))</f>
        <v>-999</v>
      </c>
      <c r="AH3863" s="82">
        <f>IF(K3863&gt;=45,'adjustment factor'!$D$7,IF(K3863=-9,-1200,IF(K3863="",-1200,0)))</f>
        <v>-1200</v>
      </c>
      <c r="AI3863" s="82">
        <f>IF(L3863=1, 'adjustment factor'!$D$8, IF(L3863=-9,-999,IF(L3863="",-999,0)))</f>
        <v>-999</v>
      </c>
      <c r="AJ3863" s="82">
        <f>IF(AND(M3863&gt;=1,M3863&lt;=4),'adjustment factor'!$D$9,IF(M3863=-9,-999,IF(M3863=98,-999,IF(M3863=99,-999,IF(M3863="",-999,0)))))</f>
        <v>-999</v>
      </c>
      <c r="AK3863" s="82">
        <f>IF(H3863=1, 'adjustment factor'!$D$10, IF(H3863=-9,-999,IF(H3863="",-999,0)))</f>
        <v>-999</v>
      </c>
      <c r="AL3863" s="82">
        <f>IF(G3863=1, 'adjustment factor'!$D$11, IF(G3863=-9,-999,IF(G3863="",-999,0)))</f>
        <v>-999</v>
      </c>
      <c r="AM3863" s="82">
        <f>IF(I3863=1, 'adjustment factor'!$D$12, IF(I3863=-9,-999,IF(I3863="",-999,0)))</f>
        <v>-999</v>
      </c>
      <c r="AN3863" s="82">
        <f>IF(J3863=1, 'adjustment factor'!$D$13, IF(J3863=-9,-999,IF(J3863="",-999,0)))</f>
        <v>-999</v>
      </c>
      <c r="AO3863" s="82" t="str">
        <f t="shared" si="618"/>
        <v>-999</v>
      </c>
      <c r="AP3863" s="82" t="str">
        <f t="shared" si="619"/>
        <v>MISSING</v>
      </c>
    </row>
    <row r="3864" spans="2:42">
      <c r="B3864" s="207"/>
      <c r="C3864" s="35">
        <v>3860</v>
      </c>
      <c r="D3864" s="161"/>
      <c r="E3864" s="161"/>
      <c r="F3864" s="161"/>
      <c r="G3864" s="161"/>
      <c r="H3864" s="161"/>
      <c r="I3864" s="161"/>
      <c r="J3864" s="161"/>
      <c r="K3864" s="161"/>
      <c r="L3864" s="161"/>
      <c r="M3864" s="161"/>
      <c r="N3864" s="171"/>
      <c r="O3864" s="171"/>
      <c r="P3864" s="171"/>
      <c r="Q3864" s="171"/>
      <c r="R3864" s="171"/>
      <c r="S3864" s="171"/>
      <c r="T3864" s="208" t="str">
        <f t="shared" si="610"/>
        <v>MISSING</v>
      </c>
      <c r="U3864" s="208" t="str">
        <f t="shared" si="611"/>
        <v>MISSING</v>
      </c>
      <c r="X3864" s="56">
        <f t="shared" si="612"/>
        <v>-99</v>
      </c>
      <c r="Y3864" s="56">
        <f t="shared" si="613"/>
        <v>-99</v>
      </c>
      <c r="Z3864" s="56">
        <f t="shared" si="614"/>
        <v>-99</v>
      </c>
      <c r="AA3864" s="56">
        <f t="shared" si="615"/>
        <v>-99</v>
      </c>
      <c r="AB3864" s="56">
        <f t="shared" si="616"/>
        <v>-99</v>
      </c>
      <c r="AC3864" s="56">
        <f t="shared" si="617"/>
        <v>-99</v>
      </c>
      <c r="AD3864" s="3"/>
      <c r="AE3864" s="82">
        <f>IF(D3864=1, 'adjustment factor'!$D$4, IF(D3864=-9,-999,IF(D3864="",-999,0)))</f>
        <v>-999</v>
      </c>
      <c r="AF3864" s="82">
        <f>IF(F3864=1, 'adjustment factor'!$D$5, IF(F3864=-9,-999,IF(F3864="",-999,0)))</f>
        <v>-999</v>
      </c>
      <c r="AG3864" s="82">
        <f>IF(E3864=1, 'adjustment factor'!$D$6, IF(E3864=-9,-999,IF(E3864="",-999,0)))</f>
        <v>-999</v>
      </c>
      <c r="AH3864" s="82">
        <f>IF(K3864&gt;=45,'adjustment factor'!$D$7,IF(K3864=-9,-1200,IF(K3864="",-1200,0)))</f>
        <v>-1200</v>
      </c>
      <c r="AI3864" s="82">
        <f>IF(L3864=1, 'adjustment factor'!$D$8, IF(L3864=-9,-999,IF(L3864="",-999,0)))</f>
        <v>-999</v>
      </c>
      <c r="AJ3864" s="82">
        <f>IF(AND(M3864&gt;=1,M3864&lt;=4),'adjustment factor'!$D$9,IF(M3864=-9,-999,IF(M3864=98,-999,IF(M3864=99,-999,IF(M3864="",-999,0)))))</f>
        <v>-999</v>
      </c>
      <c r="AK3864" s="82">
        <f>IF(H3864=1, 'adjustment factor'!$D$10, IF(H3864=-9,-999,IF(H3864="",-999,0)))</f>
        <v>-999</v>
      </c>
      <c r="AL3864" s="82">
        <f>IF(G3864=1, 'adjustment factor'!$D$11, IF(G3864=-9,-999,IF(G3864="",-999,0)))</f>
        <v>-999</v>
      </c>
      <c r="AM3864" s="82">
        <f>IF(I3864=1, 'adjustment factor'!$D$12, IF(I3864=-9,-999,IF(I3864="",-999,0)))</f>
        <v>-999</v>
      </c>
      <c r="AN3864" s="82">
        <f>IF(J3864=1, 'adjustment factor'!$D$13, IF(J3864=-9,-999,IF(J3864="",-999,0)))</f>
        <v>-999</v>
      </c>
      <c r="AO3864" s="82" t="str">
        <f t="shared" si="618"/>
        <v>-999</v>
      </c>
      <c r="AP3864" s="82" t="str">
        <f t="shared" si="619"/>
        <v>MISSING</v>
      </c>
    </row>
    <row r="3865" spans="2:42">
      <c r="B3865" s="207"/>
      <c r="C3865" s="35">
        <v>3861</v>
      </c>
      <c r="D3865" s="161"/>
      <c r="E3865" s="161"/>
      <c r="F3865" s="161"/>
      <c r="G3865" s="161"/>
      <c r="H3865" s="161"/>
      <c r="I3865" s="161"/>
      <c r="J3865" s="161"/>
      <c r="K3865" s="161"/>
      <c r="L3865" s="161"/>
      <c r="M3865" s="161"/>
      <c r="N3865" s="171"/>
      <c r="O3865" s="171"/>
      <c r="P3865" s="171"/>
      <c r="Q3865" s="171"/>
      <c r="R3865" s="171"/>
      <c r="S3865" s="171"/>
      <c r="T3865" s="208" t="str">
        <f t="shared" si="610"/>
        <v>MISSING</v>
      </c>
      <c r="U3865" s="208" t="str">
        <f t="shared" si="611"/>
        <v>MISSING</v>
      </c>
      <c r="X3865" s="56">
        <f t="shared" si="612"/>
        <v>-99</v>
      </c>
      <c r="Y3865" s="56">
        <f t="shared" si="613"/>
        <v>-99</v>
      </c>
      <c r="Z3865" s="56">
        <f t="shared" si="614"/>
        <v>-99</v>
      </c>
      <c r="AA3865" s="56">
        <f t="shared" si="615"/>
        <v>-99</v>
      </c>
      <c r="AB3865" s="56">
        <f t="shared" si="616"/>
        <v>-99</v>
      </c>
      <c r="AC3865" s="56">
        <f t="shared" si="617"/>
        <v>-99</v>
      </c>
      <c r="AD3865" s="3"/>
      <c r="AE3865" s="82">
        <f>IF(D3865=1, 'adjustment factor'!$D$4, IF(D3865=-9,-999,IF(D3865="",-999,0)))</f>
        <v>-999</v>
      </c>
      <c r="AF3865" s="82">
        <f>IF(F3865=1, 'adjustment factor'!$D$5, IF(F3865=-9,-999,IF(F3865="",-999,0)))</f>
        <v>-999</v>
      </c>
      <c r="AG3865" s="82">
        <f>IF(E3865=1, 'adjustment factor'!$D$6, IF(E3865=-9,-999,IF(E3865="",-999,0)))</f>
        <v>-999</v>
      </c>
      <c r="AH3865" s="82">
        <f>IF(K3865&gt;=45,'adjustment factor'!$D$7,IF(K3865=-9,-1200,IF(K3865="",-1200,0)))</f>
        <v>-1200</v>
      </c>
      <c r="AI3865" s="82">
        <f>IF(L3865=1, 'adjustment factor'!$D$8, IF(L3865=-9,-999,IF(L3865="",-999,0)))</f>
        <v>-999</v>
      </c>
      <c r="AJ3865" s="82">
        <f>IF(AND(M3865&gt;=1,M3865&lt;=4),'adjustment factor'!$D$9,IF(M3865=-9,-999,IF(M3865=98,-999,IF(M3865=99,-999,IF(M3865="",-999,0)))))</f>
        <v>-999</v>
      </c>
      <c r="AK3865" s="82">
        <f>IF(H3865=1, 'adjustment factor'!$D$10, IF(H3865=-9,-999,IF(H3865="",-999,0)))</f>
        <v>-999</v>
      </c>
      <c r="AL3865" s="82">
        <f>IF(G3865=1, 'adjustment factor'!$D$11, IF(G3865=-9,-999,IF(G3865="",-999,0)))</f>
        <v>-999</v>
      </c>
      <c r="AM3865" s="82">
        <f>IF(I3865=1, 'adjustment factor'!$D$12, IF(I3865=-9,-999,IF(I3865="",-999,0)))</f>
        <v>-999</v>
      </c>
      <c r="AN3865" s="82">
        <f>IF(J3865=1, 'adjustment factor'!$D$13, IF(J3865=-9,-999,IF(J3865="",-999,0)))</f>
        <v>-999</v>
      </c>
      <c r="AO3865" s="82" t="str">
        <f t="shared" si="618"/>
        <v>-999</v>
      </c>
      <c r="AP3865" s="82" t="str">
        <f t="shared" si="619"/>
        <v>MISSING</v>
      </c>
    </row>
    <row r="3866" spans="2:42">
      <c r="B3866" s="207"/>
      <c r="C3866" s="35">
        <v>3862</v>
      </c>
      <c r="D3866" s="161"/>
      <c r="E3866" s="161"/>
      <c r="F3866" s="161"/>
      <c r="G3866" s="161"/>
      <c r="H3866" s="161"/>
      <c r="I3866" s="161"/>
      <c r="J3866" s="161"/>
      <c r="K3866" s="161"/>
      <c r="L3866" s="161"/>
      <c r="M3866" s="161"/>
      <c r="N3866" s="171"/>
      <c r="O3866" s="171"/>
      <c r="P3866" s="171"/>
      <c r="Q3866" s="171"/>
      <c r="R3866" s="171"/>
      <c r="S3866" s="171"/>
      <c r="T3866" s="208" t="str">
        <f t="shared" si="610"/>
        <v>MISSING</v>
      </c>
      <c r="U3866" s="208" t="str">
        <f t="shared" si="611"/>
        <v>MISSING</v>
      </c>
      <c r="X3866" s="56">
        <f t="shared" si="612"/>
        <v>-99</v>
      </c>
      <c r="Y3866" s="56">
        <f t="shared" si="613"/>
        <v>-99</v>
      </c>
      <c r="Z3866" s="56">
        <f t="shared" si="614"/>
        <v>-99</v>
      </c>
      <c r="AA3866" s="56">
        <f t="shared" si="615"/>
        <v>-99</v>
      </c>
      <c r="AB3866" s="56">
        <f t="shared" si="616"/>
        <v>-99</v>
      </c>
      <c r="AC3866" s="56">
        <f t="shared" si="617"/>
        <v>-99</v>
      </c>
      <c r="AD3866" s="3"/>
      <c r="AE3866" s="82">
        <f>IF(D3866=1, 'adjustment factor'!$D$4, IF(D3866=-9,-999,IF(D3866="",-999,0)))</f>
        <v>-999</v>
      </c>
      <c r="AF3866" s="82">
        <f>IF(F3866=1, 'adjustment factor'!$D$5, IF(F3866=-9,-999,IF(F3866="",-999,0)))</f>
        <v>-999</v>
      </c>
      <c r="AG3866" s="82">
        <f>IF(E3866=1, 'adjustment factor'!$D$6, IF(E3866=-9,-999,IF(E3866="",-999,0)))</f>
        <v>-999</v>
      </c>
      <c r="AH3866" s="82">
        <f>IF(K3866&gt;=45,'adjustment factor'!$D$7,IF(K3866=-9,-1200,IF(K3866="",-1200,0)))</f>
        <v>-1200</v>
      </c>
      <c r="AI3866" s="82">
        <f>IF(L3866=1, 'adjustment factor'!$D$8, IF(L3866=-9,-999,IF(L3866="",-999,0)))</f>
        <v>-999</v>
      </c>
      <c r="AJ3866" s="82">
        <f>IF(AND(M3866&gt;=1,M3866&lt;=4),'adjustment factor'!$D$9,IF(M3866=-9,-999,IF(M3866=98,-999,IF(M3866=99,-999,IF(M3866="",-999,0)))))</f>
        <v>-999</v>
      </c>
      <c r="AK3866" s="82">
        <f>IF(H3866=1, 'adjustment factor'!$D$10, IF(H3866=-9,-999,IF(H3866="",-999,0)))</f>
        <v>-999</v>
      </c>
      <c r="AL3866" s="82">
        <f>IF(G3866=1, 'adjustment factor'!$D$11, IF(G3866=-9,-999,IF(G3866="",-999,0)))</f>
        <v>-999</v>
      </c>
      <c r="AM3866" s="82">
        <f>IF(I3866=1, 'adjustment factor'!$D$12, IF(I3866=-9,-999,IF(I3866="",-999,0)))</f>
        <v>-999</v>
      </c>
      <c r="AN3866" s="82">
        <f>IF(J3866=1, 'adjustment factor'!$D$13, IF(J3866=-9,-999,IF(J3866="",-999,0)))</f>
        <v>-999</v>
      </c>
      <c r="AO3866" s="82" t="str">
        <f t="shared" si="618"/>
        <v>-999</v>
      </c>
      <c r="AP3866" s="82" t="str">
        <f t="shared" si="619"/>
        <v>MISSING</v>
      </c>
    </row>
    <row r="3867" spans="2:42">
      <c r="B3867" s="207"/>
      <c r="C3867" s="35">
        <v>3863</v>
      </c>
      <c r="D3867" s="161"/>
      <c r="E3867" s="161"/>
      <c r="F3867" s="161"/>
      <c r="G3867" s="161"/>
      <c r="H3867" s="161"/>
      <c r="I3867" s="161"/>
      <c r="J3867" s="161"/>
      <c r="K3867" s="161"/>
      <c r="L3867" s="161"/>
      <c r="M3867" s="161"/>
      <c r="N3867" s="171"/>
      <c r="O3867" s="171"/>
      <c r="P3867" s="171"/>
      <c r="Q3867" s="171"/>
      <c r="R3867" s="171"/>
      <c r="S3867" s="171"/>
      <c r="T3867" s="208" t="str">
        <f t="shared" si="610"/>
        <v>MISSING</v>
      </c>
      <c r="U3867" s="208" t="str">
        <f t="shared" si="611"/>
        <v>MISSING</v>
      </c>
      <c r="X3867" s="56">
        <f t="shared" si="612"/>
        <v>-99</v>
      </c>
      <c r="Y3867" s="56">
        <f t="shared" si="613"/>
        <v>-99</v>
      </c>
      <c r="Z3867" s="56">
        <f t="shared" si="614"/>
        <v>-99</v>
      </c>
      <c r="AA3867" s="56">
        <f t="shared" si="615"/>
        <v>-99</v>
      </c>
      <c r="AB3867" s="56">
        <f t="shared" si="616"/>
        <v>-99</v>
      </c>
      <c r="AC3867" s="56">
        <f t="shared" si="617"/>
        <v>-99</v>
      </c>
      <c r="AD3867" s="3"/>
      <c r="AE3867" s="82">
        <f>IF(D3867=1, 'adjustment factor'!$D$4, IF(D3867=-9,-999,IF(D3867="",-999,0)))</f>
        <v>-999</v>
      </c>
      <c r="AF3867" s="82">
        <f>IF(F3867=1, 'adjustment factor'!$D$5, IF(F3867=-9,-999,IF(F3867="",-999,0)))</f>
        <v>-999</v>
      </c>
      <c r="AG3867" s="82">
        <f>IF(E3867=1, 'adjustment factor'!$D$6, IF(E3867=-9,-999,IF(E3867="",-999,0)))</f>
        <v>-999</v>
      </c>
      <c r="AH3867" s="82">
        <f>IF(K3867&gt;=45,'adjustment factor'!$D$7,IF(K3867=-9,-1200,IF(K3867="",-1200,0)))</f>
        <v>-1200</v>
      </c>
      <c r="AI3867" s="82">
        <f>IF(L3867=1, 'adjustment factor'!$D$8, IF(L3867=-9,-999,IF(L3867="",-999,0)))</f>
        <v>-999</v>
      </c>
      <c r="AJ3867" s="82">
        <f>IF(AND(M3867&gt;=1,M3867&lt;=4),'adjustment factor'!$D$9,IF(M3867=-9,-999,IF(M3867=98,-999,IF(M3867=99,-999,IF(M3867="",-999,0)))))</f>
        <v>-999</v>
      </c>
      <c r="AK3867" s="82">
        <f>IF(H3867=1, 'adjustment factor'!$D$10, IF(H3867=-9,-999,IF(H3867="",-999,0)))</f>
        <v>-999</v>
      </c>
      <c r="AL3867" s="82">
        <f>IF(G3867=1, 'adjustment factor'!$D$11, IF(G3867=-9,-999,IF(G3867="",-999,0)))</f>
        <v>-999</v>
      </c>
      <c r="AM3867" s="82">
        <f>IF(I3867=1, 'adjustment factor'!$D$12, IF(I3867=-9,-999,IF(I3867="",-999,0)))</f>
        <v>-999</v>
      </c>
      <c r="AN3867" s="82">
        <f>IF(J3867=1, 'adjustment factor'!$D$13, IF(J3867=-9,-999,IF(J3867="",-999,0)))</f>
        <v>-999</v>
      </c>
      <c r="AO3867" s="82" t="str">
        <f t="shared" si="618"/>
        <v>-999</v>
      </c>
      <c r="AP3867" s="82" t="str">
        <f t="shared" si="619"/>
        <v>MISSING</v>
      </c>
    </row>
    <row r="3868" spans="2:42">
      <c r="B3868" s="207"/>
      <c r="C3868" s="35">
        <v>3864</v>
      </c>
      <c r="D3868" s="161"/>
      <c r="E3868" s="161"/>
      <c r="F3868" s="161"/>
      <c r="G3868" s="161"/>
      <c r="H3868" s="161"/>
      <c r="I3868" s="161"/>
      <c r="J3868" s="161"/>
      <c r="K3868" s="161"/>
      <c r="L3868" s="161"/>
      <c r="M3868" s="161"/>
      <c r="N3868" s="171"/>
      <c r="O3868" s="171"/>
      <c r="P3868" s="171"/>
      <c r="Q3868" s="171"/>
      <c r="R3868" s="171"/>
      <c r="S3868" s="171"/>
      <c r="T3868" s="208" t="str">
        <f t="shared" si="610"/>
        <v>MISSING</v>
      </c>
      <c r="U3868" s="208" t="str">
        <f t="shared" si="611"/>
        <v>MISSING</v>
      </c>
      <c r="X3868" s="56">
        <f t="shared" si="612"/>
        <v>-99</v>
      </c>
      <c r="Y3868" s="56">
        <f t="shared" si="613"/>
        <v>-99</v>
      </c>
      <c r="Z3868" s="56">
        <f t="shared" si="614"/>
        <v>-99</v>
      </c>
      <c r="AA3868" s="56">
        <f t="shared" si="615"/>
        <v>-99</v>
      </c>
      <c r="AB3868" s="56">
        <f t="shared" si="616"/>
        <v>-99</v>
      </c>
      <c r="AC3868" s="56">
        <f t="shared" si="617"/>
        <v>-99</v>
      </c>
      <c r="AD3868" s="3"/>
      <c r="AE3868" s="82">
        <f>IF(D3868=1, 'adjustment factor'!$D$4, IF(D3868=-9,-999,IF(D3868="",-999,0)))</f>
        <v>-999</v>
      </c>
      <c r="AF3868" s="82">
        <f>IF(F3868=1, 'adjustment factor'!$D$5, IF(F3868=-9,-999,IF(F3868="",-999,0)))</f>
        <v>-999</v>
      </c>
      <c r="AG3868" s="82">
        <f>IF(E3868=1, 'adjustment factor'!$D$6, IF(E3868=-9,-999,IF(E3868="",-999,0)))</f>
        <v>-999</v>
      </c>
      <c r="AH3868" s="82">
        <f>IF(K3868&gt;=45,'adjustment factor'!$D$7,IF(K3868=-9,-1200,IF(K3868="",-1200,0)))</f>
        <v>-1200</v>
      </c>
      <c r="AI3868" s="82">
        <f>IF(L3868=1, 'adjustment factor'!$D$8, IF(L3868=-9,-999,IF(L3868="",-999,0)))</f>
        <v>-999</v>
      </c>
      <c r="AJ3868" s="82">
        <f>IF(AND(M3868&gt;=1,M3868&lt;=4),'adjustment factor'!$D$9,IF(M3868=-9,-999,IF(M3868=98,-999,IF(M3868=99,-999,IF(M3868="",-999,0)))))</f>
        <v>-999</v>
      </c>
      <c r="AK3868" s="82">
        <f>IF(H3868=1, 'adjustment factor'!$D$10, IF(H3868=-9,-999,IF(H3868="",-999,0)))</f>
        <v>-999</v>
      </c>
      <c r="AL3868" s="82">
        <f>IF(G3868=1, 'adjustment factor'!$D$11, IF(G3868=-9,-999,IF(G3868="",-999,0)))</f>
        <v>-999</v>
      </c>
      <c r="AM3868" s="82">
        <f>IF(I3868=1, 'adjustment factor'!$D$12, IF(I3868=-9,-999,IF(I3868="",-999,0)))</f>
        <v>-999</v>
      </c>
      <c r="AN3868" s="82">
        <f>IF(J3868=1, 'adjustment factor'!$D$13, IF(J3868=-9,-999,IF(J3868="",-999,0)))</f>
        <v>-999</v>
      </c>
      <c r="AO3868" s="82" t="str">
        <f t="shared" si="618"/>
        <v>-999</v>
      </c>
      <c r="AP3868" s="82" t="str">
        <f t="shared" si="619"/>
        <v>MISSING</v>
      </c>
    </row>
    <row r="3869" spans="2:42">
      <c r="B3869" s="207"/>
      <c r="C3869" s="35">
        <v>3865</v>
      </c>
      <c r="D3869" s="161"/>
      <c r="E3869" s="161"/>
      <c r="F3869" s="161"/>
      <c r="G3869" s="161"/>
      <c r="H3869" s="161"/>
      <c r="I3869" s="161"/>
      <c r="J3869" s="161"/>
      <c r="K3869" s="161"/>
      <c r="L3869" s="161"/>
      <c r="M3869" s="161"/>
      <c r="N3869" s="171"/>
      <c r="O3869" s="171"/>
      <c r="P3869" s="171"/>
      <c r="Q3869" s="171"/>
      <c r="R3869" s="171"/>
      <c r="S3869" s="171"/>
      <c r="T3869" s="208" t="str">
        <f t="shared" si="610"/>
        <v>MISSING</v>
      </c>
      <c r="U3869" s="208" t="str">
        <f t="shared" si="611"/>
        <v>MISSING</v>
      </c>
      <c r="X3869" s="56">
        <f t="shared" si="612"/>
        <v>-99</v>
      </c>
      <c r="Y3869" s="56">
        <f t="shared" si="613"/>
        <v>-99</v>
      </c>
      <c r="Z3869" s="56">
        <f t="shared" si="614"/>
        <v>-99</v>
      </c>
      <c r="AA3869" s="56">
        <f t="shared" si="615"/>
        <v>-99</v>
      </c>
      <c r="AB3869" s="56">
        <f t="shared" si="616"/>
        <v>-99</v>
      </c>
      <c r="AC3869" s="56">
        <f t="shared" si="617"/>
        <v>-99</v>
      </c>
      <c r="AD3869" s="3"/>
      <c r="AE3869" s="82">
        <f>IF(D3869=1, 'adjustment factor'!$D$4, IF(D3869=-9,-999,IF(D3869="",-999,0)))</f>
        <v>-999</v>
      </c>
      <c r="AF3869" s="82">
        <f>IF(F3869=1, 'adjustment factor'!$D$5, IF(F3869=-9,-999,IF(F3869="",-999,0)))</f>
        <v>-999</v>
      </c>
      <c r="AG3869" s="82">
        <f>IF(E3869=1, 'adjustment factor'!$D$6, IF(E3869=-9,-999,IF(E3869="",-999,0)))</f>
        <v>-999</v>
      </c>
      <c r="AH3869" s="82">
        <f>IF(K3869&gt;=45,'adjustment factor'!$D$7,IF(K3869=-9,-1200,IF(K3869="",-1200,0)))</f>
        <v>-1200</v>
      </c>
      <c r="AI3869" s="82">
        <f>IF(L3869=1, 'adjustment factor'!$D$8, IF(L3869=-9,-999,IF(L3869="",-999,0)))</f>
        <v>-999</v>
      </c>
      <c r="AJ3869" s="82">
        <f>IF(AND(M3869&gt;=1,M3869&lt;=4),'adjustment factor'!$D$9,IF(M3869=-9,-999,IF(M3869=98,-999,IF(M3869=99,-999,IF(M3869="",-999,0)))))</f>
        <v>-999</v>
      </c>
      <c r="AK3869" s="82">
        <f>IF(H3869=1, 'adjustment factor'!$D$10, IF(H3869=-9,-999,IF(H3869="",-999,0)))</f>
        <v>-999</v>
      </c>
      <c r="AL3869" s="82">
        <f>IF(G3869=1, 'adjustment factor'!$D$11, IF(G3869=-9,-999,IF(G3869="",-999,0)))</f>
        <v>-999</v>
      </c>
      <c r="AM3869" s="82">
        <f>IF(I3869=1, 'adjustment factor'!$D$12, IF(I3869=-9,-999,IF(I3869="",-999,0)))</f>
        <v>-999</v>
      </c>
      <c r="AN3869" s="82">
        <f>IF(J3869=1, 'adjustment factor'!$D$13, IF(J3869=-9,-999,IF(J3869="",-999,0)))</f>
        <v>-999</v>
      </c>
      <c r="AO3869" s="82" t="str">
        <f t="shared" si="618"/>
        <v>-999</v>
      </c>
      <c r="AP3869" s="82" t="str">
        <f t="shared" si="619"/>
        <v>MISSING</v>
      </c>
    </row>
    <row r="3870" spans="2:42">
      <c r="B3870" s="207"/>
      <c r="C3870" s="35">
        <v>3866</v>
      </c>
      <c r="D3870" s="161"/>
      <c r="E3870" s="161"/>
      <c r="F3870" s="161"/>
      <c r="G3870" s="161"/>
      <c r="H3870" s="161"/>
      <c r="I3870" s="161"/>
      <c r="J3870" s="161"/>
      <c r="K3870" s="161"/>
      <c r="L3870" s="161"/>
      <c r="M3870" s="161"/>
      <c r="N3870" s="171"/>
      <c r="O3870" s="171"/>
      <c r="P3870" s="171"/>
      <c r="Q3870" s="171"/>
      <c r="R3870" s="171"/>
      <c r="S3870" s="171"/>
      <c r="T3870" s="208" t="str">
        <f t="shared" si="610"/>
        <v>MISSING</v>
      </c>
      <c r="U3870" s="208" t="str">
        <f t="shared" si="611"/>
        <v>MISSING</v>
      </c>
      <c r="X3870" s="56">
        <f t="shared" si="612"/>
        <v>-99</v>
      </c>
      <c r="Y3870" s="56">
        <f t="shared" si="613"/>
        <v>-99</v>
      </c>
      <c r="Z3870" s="56">
        <f t="shared" si="614"/>
        <v>-99</v>
      </c>
      <c r="AA3870" s="56">
        <f t="shared" si="615"/>
        <v>-99</v>
      </c>
      <c r="AB3870" s="56">
        <f t="shared" si="616"/>
        <v>-99</v>
      </c>
      <c r="AC3870" s="56">
        <f t="shared" si="617"/>
        <v>-99</v>
      </c>
      <c r="AD3870" s="3"/>
      <c r="AE3870" s="82">
        <f>IF(D3870=1, 'adjustment factor'!$D$4, IF(D3870=-9,-999,IF(D3870="",-999,0)))</f>
        <v>-999</v>
      </c>
      <c r="AF3870" s="82">
        <f>IF(F3870=1, 'adjustment factor'!$D$5, IF(F3870=-9,-999,IF(F3870="",-999,0)))</f>
        <v>-999</v>
      </c>
      <c r="AG3870" s="82">
        <f>IF(E3870=1, 'adjustment factor'!$D$6, IF(E3870=-9,-999,IF(E3870="",-999,0)))</f>
        <v>-999</v>
      </c>
      <c r="AH3870" s="82">
        <f>IF(K3870&gt;=45,'adjustment factor'!$D$7,IF(K3870=-9,-1200,IF(K3870="",-1200,0)))</f>
        <v>-1200</v>
      </c>
      <c r="AI3870" s="82">
        <f>IF(L3870=1, 'adjustment factor'!$D$8, IF(L3870=-9,-999,IF(L3870="",-999,0)))</f>
        <v>-999</v>
      </c>
      <c r="AJ3870" s="82">
        <f>IF(AND(M3870&gt;=1,M3870&lt;=4),'adjustment factor'!$D$9,IF(M3870=-9,-999,IF(M3870=98,-999,IF(M3870=99,-999,IF(M3870="",-999,0)))))</f>
        <v>-999</v>
      </c>
      <c r="AK3870" s="82">
        <f>IF(H3870=1, 'adjustment factor'!$D$10, IF(H3870=-9,-999,IF(H3870="",-999,0)))</f>
        <v>-999</v>
      </c>
      <c r="AL3870" s="82">
        <f>IF(G3870=1, 'adjustment factor'!$D$11, IF(G3870=-9,-999,IF(G3870="",-999,0)))</f>
        <v>-999</v>
      </c>
      <c r="AM3870" s="82">
        <f>IF(I3870=1, 'adjustment factor'!$D$12, IF(I3870=-9,-999,IF(I3870="",-999,0)))</f>
        <v>-999</v>
      </c>
      <c r="AN3870" s="82">
        <f>IF(J3870=1, 'adjustment factor'!$D$13, IF(J3870=-9,-999,IF(J3870="",-999,0)))</f>
        <v>-999</v>
      </c>
      <c r="AO3870" s="82" t="str">
        <f t="shared" si="618"/>
        <v>-999</v>
      </c>
      <c r="AP3870" s="82" t="str">
        <f t="shared" si="619"/>
        <v>MISSING</v>
      </c>
    </row>
    <row r="3871" spans="2:42">
      <c r="B3871" s="207"/>
      <c r="C3871" s="35">
        <v>3867</v>
      </c>
      <c r="D3871" s="161"/>
      <c r="E3871" s="161"/>
      <c r="F3871" s="161"/>
      <c r="G3871" s="161"/>
      <c r="H3871" s="161"/>
      <c r="I3871" s="161"/>
      <c r="J3871" s="161"/>
      <c r="K3871" s="161"/>
      <c r="L3871" s="161"/>
      <c r="M3871" s="161"/>
      <c r="N3871" s="171"/>
      <c r="O3871" s="171"/>
      <c r="P3871" s="171"/>
      <c r="Q3871" s="171"/>
      <c r="R3871" s="171"/>
      <c r="S3871" s="171"/>
      <c r="T3871" s="208" t="str">
        <f t="shared" si="610"/>
        <v>MISSING</v>
      </c>
      <c r="U3871" s="208" t="str">
        <f t="shared" si="611"/>
        <v>MISSING</v>
      </c>
      <c r="X3871" s="56">
        <f t="shared" si="612"/>
        <v>-99</v>
      </c>
      <c r="Y3871" s="56">
        <f t="shared" si="613"/>
        <v>-99</v>
      </c>
      <c r="Z3871" s="56">
        <f t="shared" si="614"/>
        <v>-99</v>
      </c>
      <c r="AA3871" s="56">
        <f t="shared" si="615"/>
        <v>-99</v>
      </c>
      <c r="AB3871" s="56">
        <f t="shared" si="616"/>
        <v>-99</v>
      </c>
      <c r="AC3871" s="56">
        <f t="shared" si="617"/>
        <v>-99</v>
      </c>
      <c r="AD3871" s="3"/>
      <c r="AE3871" s="82">
        <f>IF(D3871=1, 'adjustment factor'!$D$4, IF(D3871=-9,-999,IF(D3871="",-999,0)))</f>
        <v>-999</v>
      </c>
      <c r="AF3871" s="82">
        <f>IF(F3871=1, 'adjustment factor'!$D$5, IF(F3871=-9,-999,IF(F3871="",-999,0)))</f>
        <v>-999</v>
      </c>
      <c r="AG3871" s="82">
        <f>IF(E3871=1, 'adjustment factor'!$D$6, IF(E3871=-9,-999,IF(E3871="",-999,0)))</f>
        <v>-999</v>
      </c>
      <c r="AH3871" s="82">
        <f>IF(K3871&gt;=45,'adjustment factor'!$D$7,IF(K3871=-9,-1200,IF(K3871="",-1200,0)))</f>
        <v>-1200</v>
      </c>
      <c r="AI3871" s="82">
        <f>IF(L3871=1, 'adjustment factor'!$D$8, IF(L3871=-9,-999,IF(L3871="",-999,0)))</f>
        <v>-999</v>
      </c>
      <c r="AJ3871" s="82">
        <f>IF(AND(M3871&gt;=1,M3871&lt;=4),'adjustment factor'!$D$9,IF(M3871=-9,-999,IF(M3871=98,-999,IF(M3871=99,-999,IF(M3871="",-999,0)))))</f>
        <v>-999</v>
      </c>
      <c r="AK3871" s="82">
        <f>IF(H3871=1, 'adjustment factor'!$D$10, IF(H3871=-9,-999,IF(H3871="",-999,0)))</f>
        <v>-999</v>
      </c>
      <c r="AL3871" s="82">
        <f>IF(G3871=1, 'adjustment factor'!$D$11, IF(G3871=-9,-999,IF(G3871="",-999,0)))</f>
        <v>-999</v>
      </c>
      <c r="AM3871" s="82">
        <f>IF(I3871=1, 'adjustment factor'!$D$12, IF(I3871=-9,-999,IF(I3871="",-999,0)))</f>
        <v>-999</v>
      </c>
      <c r="AN3871" s="82">
        <f>IF(J3871=1, 'adjustment factor'!$D$13, IF(J3871=-9,-999,IF(J3871="",-999,0)))</f>
        <v>-999</v>
      </c>
      <c r="AO3871" s="82" t="str">
        <f t="shared" si="618"/>
        <v>-999</v>
      </c>
      <c r="AP3871" s="82" t="str">
        <f t="shared" si="619"/>
        <v>MISSING</v>
      </c>
    </row>
    <row r="3872" spans="2:42">
      <c r="B3872" s="207"/>
      <c r="C3872" s="35">
        <v>3868</v>
      </c>
      <c r="D3872" s="161"/>
      <c r="E3872" s="161"/>
      <c r="F3872" s="161"/>
      <c r="G3872" s="161"/>
      <c r="H3872" s="161"/>
      <c r="I3872" s="161"/>
      <c r="J3872" s="161"/>
      <c r="K3872" s="161"/>
      <c r="L3872" s="161"/>
      <c r="M3872" s="161"/>
      <c r="N3872" s="171"/>
      <c r="O3872" s="171"/>
      <c r="P3872" s="171"/>
      <c r="Q3872" s="171"/>
      <c r="R3872" s="171"/>
      <c r="S3872" s="171"/>
      <c r="T3872" s="208" t="str">
        <f t="shared" si="610"/>
        <v>MISSING</v>
      </c>
      <c r="U3872" s="208" t="str">
        <f t="shared" si="611"/>
        <v>MISSING</v>
      </c>
      <c r="X3872" s="56">
        <f t="shared" si="612"/>
        <v>-99</v>
      </c>
      <c r="Y3872" s="56">
        <f t="shared" si="613"/>
        <v>-99</v>
      </c>
      <c r="Z3872" s="56">
        <f t="shared" si="614"/>
        <v>-99</v>
      </c>
      <c r="AA3872" s="56">
        <f t="shared" si="615"/>
        <v>-99</v>
      </c>
      <c r="AB3872" s="56">
        <f t="shared" si="616"/>
        <v>-99</v>
      </c>
      <c r="AC3872" s="56">
        <f t="shared" si="617"/>
        <v>-99</v>
      </c>
      <c r="AD3872" s="3"/>
      <c r="AE3872" s="82">
        <f>IF(D3872=1, 'adjustment factor'!$D$4, IF(D3872=-9,-999,IF(D3872="",-999,0)))</f>
        <v>-999</v>
      </c>
      <c r="AF3872" s="82">
        <f>IF(F3872=1, 'adjustment factor'!$D$5, IF(F3872=-9,-999,IF(F3872="",-999,0)))</f>
        <v>-999</v>
      </c>
      <c r="AG3872" s="82">
        <f>IF(E3872=1, 'adjustment factor'!$D$6, IF(E3872=-9,-999,IF(E3872="",-999,0)))</f>
        <v>-999</v>
      </c>
      <c r="AH3872" s="82">
        <f>IF(K3872&gt;=45,'adjustment factor'!$D$7,IF(K3872=-9,-1200,IF(K3872="",-1200,0)))</f>
        <v>-1200</v>
      </c>
      <c r="AI3872" s="82">
        <f>IF(L3872=1, 'adjustment factor'!$D$8, IF(L3872=-9,-999,IF(L3872="",-999,0)))</f>
        <v>-999</v>
      </c>
      <c r="AJ3872" s="82">
        <f>IF(AND(M3872&gt;=1,M3872&lt;=4),'adjustment factor'!$D$9,IF(M3872=-9,-999,IF(M3872=98,-999,IF(M3872=99,-999,IF(M3872="",-999,0)))))</f>
        <v>-999</v>
      </c>
      <c r="AK3872" s="82">
        <f>IF(H3872=1, 'adjustment factor'!$D$10, IF(H3872=-9,-999,IF(H3872="",-999,0)))</f>
        <v>-999</v>
      </c>
      <c r="AL3872" s="82">
        <f>IF(G3872=1, 'adjustment factor'!$D$11, IF(G3872=-9,-999,IF(G3872="",-999,0)))</f>
        <v>-999</v>
      </c>
      <c r="AM3872" s="82">
        <f>IF(I3872=1, 'adjustment factor'!$D$12, IF(I3872=-9,-999,IF(I3872="",-999,0)))</f>
        <v>-999</v>
      </c>
      <c r="AN3872" s="82">
        <f>IF(J3872=1, 'adjustment factor'!$D$13, IF(J3872=-9,-999,IF(J3872="",-999,0)))</f>
        <v>-999</v>
      </c>
      <c r="AO3872" s="82" t="str">
        <f t="shared" si="618"/>
        <v>-999</v>
      </c>
      <c r="AP3872" s="82" t="str">
        <f t="shared" si="619"/>
        <v>MISSING</v>
      </c>
    </row>
    <row r="3873" spans="2:42">
      <c r="B3873" s="207"/>
      <c r="C3873" s="35">
        <v>3869</v>
      </c>
      <c r="D3873" s="161"/>
      <c r="E3873" s="161"/>
      <c r="F3873" s="161"/>
      <c r="G3873" s="161"/>
      <c r="H3873" s="161"/>
      <c r="I3873" s="161"/>
      <c r="J3873" s="161"/>
      <c r="K3873" s="161"/>
      <c r="L3873" s="161"/>
      <c r="M3873" s="161"/>
      <c r="N3873" s="171"/>
      <c r="O3873" s="171"/>
      <c r="P3873" s="171"/>
      <c r="Q3873" s="171"/>
      <c r="R3873" s="171"/>
      <c r="S3873" s="171"/>
      <c r="T3873" s="208" t="str">
        <f t="shared" si="610"/>
        <v>MISSING</v>
      </c>
      <c r="U3873" s="208" t="str">
        <f t="shared" si="611"/>
        <v>MISSING</v>
      </c>
      <c r="X3873" s="56">
        <f t="shared" si="612"/>
        <v>-99</v>
      </c>
      <c r="Y3873" s="56">
        <f t="shared" si="613"/>
        <v>-99</v>
      </c>
      <c r="Z3873" s="56">
        <f t="shared" si="614"/>
        <v>-99</v>
      </c>
      <c r="AA3873" s="56">
        <f t="shared" si="615"/>
        <v>-99</v>
      </c>
      <c r="AB3873" s="56">
        <f t="shared" si="616"/>
        <v>-99</v>
      </c>
      <c r="AC3873" s="56">
        <f t="shared" si="617"/>
        <v>-99</v>
      </c>
      <c r="AD3873" s="3"/>
      <c r="AE3873" s="82">
        <f>IF(D3873=1, 'adjustment factor'!$D$4, IF(D3873=-9,-999,IF(D3873="",-999,0)))</f>
        <v>-999</v>
      </c>
      <c r="AF3873" s="82">
        <f>IF(F3873=1, 'adjustment factor'!$D$5, IF(F3873=-9,-999,IF(F3873="",-999,0)))</f>
        <v>-999</v>
      </c>
      <c r="AG3873" s="82">
        <f>IF(E3873=1, 'adjustment factor'!$D$6, IF(E3873=-9,-999,IF(E3873="",-999,0)))</f>
        <v>-999</v>
      </c>
      <c r="AH3873" s="82">
        <f>IF(K3873&gt;=45,'adjustment factor'!$D$7,IF(K3873=-9,-1200,IF(K3873="",-1200,0)))</f>
        <v>-1200</v>
      </c>
      <c r="AI3873" s="82">
        <f>IF(L3873=1, 'adjustment factor'!$D$8, IF(L3873=-9,-999,IF(L3873="",-999,0)))</f>
        <v>-999</v>
      </c>
      <c r="AJ3873" s="82">
        <f>IF(AND(M3873&gt;=1,M3873&lt;=4),'adjustment factor'!$D$9,IF(M3873=-9,-999,IF(M3873=98,-999,IF(M3873=99,-999,IF(M3873="",-999,0)))))</f>
        <v>-999</v>
      </c>
      <c r="AK3873" s="82">
        <f>IF(H3873=1, 'adjustment factor'!$D$10, IF(H3873=-9,-999,IF(H3873="",-999,0)))</f>
        <v>-999</v>
      </c>
      <c r="AL3873" s="82">
        <f>IF(G3873=1, 'adjustment factor'!$D$11, IF(G3873=-9,-999,IF(G3873="",-999,0)))</f>
        <v>-999</v>
      </c>
      <c r="AM3873" s="82">
        <f>IF(I3873=1, 'adjustment factor'!$D$12, IF(I3873=-9,-999,IF(I3873="",-999,0)))</f>
        <v>-999</v>
      </c>
      <c r="AN3873" s="82">
        <f>IF(J3873=1, 'adjustment factor'!$D$13, IF(J3873=-9,-999,IF(J3873="",-999,0)))</f>
        <v>-999</v>
      </c>
      <c r="AO3873" s="82" t="str">
        <f t="shared" si="618"/>
        <v>-999</v>
      </c>
      <c r="AP3873" s="82" t="str">
        <f t="shared" si="619"/>
        <v>MISSING</v>
      </c>
    </row>
    <row r="3874" spans="2:42">
      <c r="B3874" s="207"/>
      <c r="C3874" s="35">
        <v>3870</v>
      </c>
      <c r="D3874" s="161"/>
      <c r="E3874" s="161"/>
      <c r="F3874" s="161"/>
      <c r="G3874" s="161"/>
      <c r="H3874" s="161"/>
      <c r="I3874" s="161"/>
      <c r="J3874" s="161"/>
      <c r="K3874" s="161"/>
      <c r="L3874" s="161"/>
      <c r="M3874" s="161"/>
      <c r="N3874" s="171"/>
      <c r="O3874" s="171"/>
      <c r="P3874" s="171"/>
      <c r="Q3874" s="171"/>
      <c r="R3874" s="171"/>
      <c r="S3874" s="171"/>
      <c r="T3874" s="208" t="str">
        <f t="shared" si="610"/>
        <v>MISSING</v>
      </c>
      <c r="U3874" s="208" t="str">
        <f t="shared" si="611"/>
        <v>MISSING</v>
      </c>
      <c r="X3874" s="56">
        <f t="shared" si="612"/>
        <v>-99</v>
      </c>
      <c r="Y3874" s="56">
        <f t="shared" si="613"/>
        <v>-99</v>
      </c>
      <c r="Z3874" s="56">
        <f t="shared" si="614"/>
        <v>-99</v>
      </c>
      <c r="AA3874" s="56">
        <f t="shared" si="615"/>
        <v>-99</v>
      </c>
      <c r="AB3874" s="56">
        <f t="shared" si="616"/>
        <v>-99</v>
      </c>
      <c r="AC3874" s="56">
        <f t="shared" si="617"/>
        <v>-99</v>
      </c>
      <c r="AD3874" s="3"/>
      <c r="AE3874" s="82">
        <f>IF(D3874=1, 'adjustment factor'!$D$4, IF(D3874=-9,-999,IF(D3874="",-999,0)))</f>
        <v>-999</v>
      </c>
      <c r="AF3874" s="82">
        <f>IF(F3874=1, 'adjustment factor'!$D$5, IF(F3874=-9,-999,IF(F3874="",-999,0)))</f>
        <v>-999</v>
      </c>
      <c r="AG3874" s="82">
        <f>IF(E3874=1, 'adjustment factor'!$D$6, IF(E3874=-9,-999,IF(E3874="",-999,0)))</f>
        <v>-999</v>
      </c>
      <c r="AH3874" s="82">
        <f>IF(K3874&gt;=45,'adjustment factor'!$D$7,IF(K3874=-9,-1200,IF(K3874="",-1200,0)))</f>
        <v>-1200</v>
      </c>
      <c r="AI3874" s="82">
        <f>IF(L3874=1, 'adjustment factor'!$D$8, IF(L3874=-9,-999,IF(L3874="",-999,0)))</f>
        <v>-999</v>
      </c>
      <c r="AJ3874" s="82">
        <f>IF(AND(M3874&gt;=1,M3874&lt;=4),'adjustment factor'!$D$9,IF(M3874=-9,-999,IF(M3874=98,-999,IF(M3874=99,-999,IF(M3874="",-999,0)))))</f>
        <v>-999</v>
      </c>
      <c r="AK3874" s="82">
        <f>IF(H3874=1, 'adjustment factor'!$D$10, IF(H3874=-9,-999,IF(H3874="",-999,0)))</f>
        <v>-999</v>
      </c>
      <c r="AL3874" s="82">
        <f>IF(G3874=1, 'adjustment factor'!$D$11, IF(G3874=-9,-999,IF(G3874="",-999,0)))</f>
        <v>-999</v>
      </c>
      <c r="AM3874" s="82">
        <f>IF(I3874=1, 'adjustment factor'!$D$12, IF(I3874=-9,-999,IF(I3874="",-999,0)))</f>
        <v>-999</v>
      </c>
      <c r="AN3874" s="82">
        <f>IF(J3874=1, 'adjustment factor'!$D$13, IF(J3874=-9,-999,IF(J3874="",-999,0)))</f>
        <v>-999</v>
      </c>
      <c r="AO3874" s="82" t="str">
        <f t="shared" si="618"/>
        <v>-999</v>
      </c>
      <c r="AP3874" s="82" t="str">
        <f t="shared" si="619"/>
        <v>MISSING</v>
      </c>
    </row>
    <row r="3875" spans="2:42">
      <c r="B3875" s="207"/>
      <c r="C3875" s="35">
        <v>3871</v>
      </c>
      <c r="D3875" s="161"/>
      <c r="E3875" s="161"/>
      <c r="F3875" s="161"/>
      <c r="G3875" s="161"/>
      <c r="H3875" s="161"/>
      <c r="I3875" s="161"/>
      <c r="J3875" s="161"/>
      <c r="K3875" s="161"/>
      <c r="L3875" s="161"/>
      <c r="M3875" s="161"/>
      <c r="N3875" s="171"/>
      <c r="O3875" s="171"/>
      <c r="P3875" s="171"/>
      <c r="Q3875" s="171"/>
      <c r="R3875" s="171"/>
      <c r="S3875" s="171"/>
      <c r="T3875" s="208" t="str">
        <f t="shared" si="610"/>
        <v>MISSING</v>
      </c>
      <c r="U3875" s="208" t="str">
        <f t="shared" si="611"/>
        <v>MISSING</v>
      </c>
      <c r="X3875" s="56">
        <f t="shared" si="612"/>
        <v>-99</v>
      </c>
      <c r="Y3875" s="56">
        <f t="shared" si="613"/>
        <v>-99</v>
      </c>
      <c r="Z3875" s="56">
        <f t="shared" si="614"/>
        <v>-99</v>
      </c>
      <c r="AA3875" s="56">
        <f t="shared" si="615"/>
        <v>-99</v>
      </c>
      <c r="AB3875" s="56">
        <f t="shared" si="616"/>
        <v>-99</v>
      </c>
      <c r="AC3875" s="56">
        <f t="shared" si="617"/>
        <v>-99</v>
      </c>
      <c r="AD3875" s="3"/>
      <c r="AE3875" s="82">
        <f>IF(D3875=1, 'adjustment factor'!$D$4, IF(D3875=-9,-999,IF(D3875="",-999,0)))</f>
        <v>-999</v>
      </c>
      <c r="AF3875" s="82">
        <f>IF(F3875=1, 'adjustment factor'!$D$5, IF(F3875=-9,-999,IF(F3875="",-999,0)))</f>
        <v>-999</v>
      </c>
      <c r="AG3875" s="82">
        <f>IF(E3875=1, 'adjustment factor'!$D$6, IF(E3875=-9,-999,IF(E3875="",-999,0)))</f>
        <v>-999</v>
      </c>
      <c r="AH3875" s="82">
        <f>IF(K3875&gt;=45,'adjustment factor'!$D$7,IF(K3875=-9,-1200,IF(K3875="",-1200,0)))</f>
        <v>-1200</v>
      </c>
      <c r="AI3875" s="82">
        <f>IF(L3875=1, 'adjustment factor'!$D$8, IF(L3875=-9,-999,IF(L3875="",-999,0)))</f>
        <v>-999</v>
      </c>
      <c r="AJ3875" s="82">
        <f>IF(AND(M3875&gt;=1,M3875&lt;=4),'adjustment factor'!$D$9,IF(M3875=-9,-999,IF(M3875=98,-999,IF(M3875=99,-999,IF(M3875="",-999,0)))))</f>
        <v>-999</v>
      </c>
      <c r="AK3875" s="82">
        <f>IF(H3875=1, 'adjustment factor'!$D$10, IF(H3875=-9,-999,IF(H3875="",-999,0)))</f>
        <v>-999</v>
      </c>
      <c r="AL3875" s="82">
        <f>IF(G3875=1, 'adjustment factor'!$D$11, IF(G3875=-9,-999,IF(G3875="",-999,0)))</f>
        <v>-999</v>
      </c>
      <c r="AM3875" s="82">
        <f>IF(I3875=1, 'adjustment factor'!$D$12, IF(I3875=-9,-999,IF(I3875="",-999,0)))</f>
        <v>-999</v>
      </c>
      <c r="AN3875" s="82">
        <f>IF(J3875=1, 'adjustment factor'!$D$13, IF(J3875=-9,-999,IF(J3875="",-999,0)))</f>
        <v>-999</v>
      </c>
      <c r="AO3875" s="82" t="str">
        <f t="shared" si="618"/>
        <v>-999</v>
      </c>
      <c r="AP3875" s="82" t="str">
        <f t="shared" si="619"/>
        <v>MISSING</v>
      </c>
    </row>
    <row r="3876" spans="2:42">
      <c r="B3876" s="207"/>
      <c r="C3876" s="35">
        <v>3872</v>
      </c>
      <c r="D3876" s="161"/>
      <c r="E3876" s="161"/>
      <c r="F3876" s="161"/>
      <c r="G3876" s="161"/>
      <c r="H3876" s="161"/>
      <c r="I3876" s="161"/>
      <c r="J3876" s="161"/>
      <c r="K3876" s="161"/>
      <c r="L3876" s="161"/>
      <c r="M3876" s="161"/>
      <c r="N3876" s="171"/>
      <c r="O3876" s="171"/>
      <c r="P3876" s="171"/>
      <c r="Q3876" s="171"/>
      <c r="R3876" s="171"/>
      <c r="S3876" s="171"/>
      <c r="T3876" s="208" t="str">
        <f t="shared" si="610"/>
        <v>MISSING</v>
      </c>
      <c r="U3876" s="208" t="str">
        <f t="shared" si="611"/>
        <v>MISSING</v>
      </c>
      <c r="X3876" s="56">
        <f t="shared" si="612"/>
        <v>-99</v>
      </c>
      <c r="Y3876" s="56">
        <f t="shared" si="613"/>
        <v>-99</v>
      </c>
      <c r="Z3876" s="56">
        <f t="shared" si="614"/>
        <v>-99</v>
      </c>
      <c r="AA3876" s="56">
        <f t="shared" si="615"/>
        <v>-99</v>
      </c>
      <c r="AB3876" s="56">
        <f t="shared" si="616"/>
        <v>-99</v>
      </c>
      <c r="AC3876" s="56">
        <f t="shared" si="617"/>
        <v>-99</v>
      </c>
      <c r="AD3876" s="3"/>
      <c r="AE3876" s="82">
        <f>IF(D3876=1, 'adjustment factor'!$D$4, IF(D3876=-9,-999,IF(D3876="",-999,0)))</f>
        <v>-999</v>
      </c>
      <c r="AF3876" s="82">
        <f>IF(F3876=1, 'adjustment factor'!$D$5, IF(F3876=-9,-999,IF(F3876="",-999,0)))</f>
        <v>-999</v>
      </c>
      <c r="AG3876" s="82">
        <f>IF(E3876=1, 'adjustment factor'!$D$6, IF(E3876=-9,-999,IF(E3876="",-999,0)))</f>
        <v>-999</v>
      </c>
      <c r="AH3876" s="82">
        <f>IF(K3876&gt;=45,'adjustment factor'!$D$7,IF(K3876=-9,-1200,IF(K3876="",-1200,0)))</f>
        <v>-1200</v>
      </c>
      <c r="AI3876" s="82">
        <f>IF(L3876=1, 'adjustment factor'!$D$8, IF(L3876=-9,-999,IF(L3876="",-999,0)))</f>
        <v>-999</v>
      </c>
      <c r="AJ3876" s="82">
        <f>IF(AND(M3876&gt;=1,M3876&lt;=4),'adjustment factor'!$D$9,IF(M3876=-9,-999,IF(M3876=98,-999,IF(M3876=99,-999,IF(M3876="",-999,0)))))</f>
        <v>-999</v>
      </c>
      <c r="AK3876" s="82">
        <f>IF(H3876=1, 'adjustment factor'!$D$10, IF(H3876=-9,-999,IF(H3876="",-999,0)))</f>
        <v>-999</v>
      </c>
      <c r="AL3876" s="82">
        <f>IF(G3876=1, 'adjustment factor'!$D$11, IF(G3876=-9,-999,IF(G3876="",-999,0)))</f>
        <v>-999</v>
      </c>
      <c r="AM3876" s="82">
        <f>IF(I3876=1, 'adjustment factor'!$D$12, IF(I3876=-9,-999,IF(I3876="",-999,0)))</f>
        <v>-999</v>
      </c>
      <c r="AN3876" s="82">
        <f>IF(J3876=1, 'adjustment factor'!$D$13, IF(J3876=-9,-999,IF(J3876="",-999,0)))</f>
        <v>-999</v>
      </c>
      <c r="AO3876" s="82" t="str">
        <f t="shared" si="618"/>
        <v>-999</v>
      </c>
      <c r="AP3876" s="82" t="str">
        <f t="shared" si="619"/>
        <v>MISSING</v>
      </c>
    </row>
    <row r="3877" spans="2:42">
      <c r="B3877" s="207"/>
      <c r="C3877" s="35">
        <v>3873</v>
      </c>
      <c r="D3877" s="161"/>
      <c r="E3877" s="161"/>
      <c r="F3877" s="161"/>
      <c r="G3877" s="161"/>
      <c r="H3877" s="161"/>
      <c r="I3877" s="161"/>
      <c r="J3877" s="161"/>
      <c r="K3877" s="161"/>
      <c r="L3877" s="161"/>
      <c r="M3877" s="161"/>
      <c r="N3877" s="171"/>
      <c r="O3877" s="171"/>
      <c r="P3877" s="171"/>
      <c r="Q3877" s="171"/>
      <c r="R3877" s="171"/>
      <c r="S3877" s="171"/>
      <c r="T3877" s="208" t="str">
        <f t="shared" si="610"/>
        <v>MISSING</v>
      </c>
      <c r="U3877" s="208" t="str">
        <f t="shared" si="611"/>
        <v>MISSING</v>
      </c>
      <c r="X3877" s="56">
        <f t="shared" si="612"/>
        <v>-99</v>
      </c>
      <c r="Y3877" s="56">
        <f t="shared" si="613"/>
        <v>-99</v>
      </c>
      <c r="Z3877" s="56">
        <f t="shared" si="614"/>
        <v>-99</v>
      </c>
      <c r="AA3877" s="56">
        <f t="shared" si="615"/>
        <v>-99</v>
      </c>
      <c r="AB3877" s="56">
        <f t="shared" si="616"/>
        <v>-99</v>
      </c>
      <c r="AC3877" s="56">
        <f t="shared" si="617"/>
        <v>-99</v>
      </c>
      <c r="AD3877" s="3"/>
      <c r="AE3877" s="82">
        <f>IF(D3877=1, 'adjustment factor'!$D$4, IF(D3877=-9,-999,IF(D3877="",-999,0)))</f>
        <v>-999</v>
      </c>
      <c r="AF3877" s="82">
        <f>IF(F3877=1, 'adjustment factor'!$D$5, IF(F3877=-9,-999,IF(F3877="",-999,0)))</f>
        <v>-999</v>
      </c>
      <c r="AG3877" s="82">
        <f>IF(E3877=1, 'adjustment factor'!$D$6, IF(E3877=-9,-999,IF(E3877="",-999,0)))</f>
        <v>-999</v>
      </c>
      <c r="AH3877" s="82">
        <f>IF(K3877&gt;=45,'adjustment factor'!$D$7,IF(K3877=-9,-1200,IF(K3877="",-1200,0)))</f>
        <v>-1200</v>
      </c>
      <c r="AI3877" s="82">
        <f>IF(L3877=1, 'adjustment factor'!$D$8, IF(L3877=-9,-999,IF(L3877="",-999,0)))</f>
        <v>-999</v>
      </c>
      <c r="AJ3877" s="82">
        <f>IF(AND(M3877&gt;=1,M3877&lt;=4),'adjustment factor'!$D$9,IF(M3877=-9,-999,IF(M3877=98,-999,IF(M3877=99,-999,IF(M3877="",-999,0)))))</f>
        <v>-999</v>
      </c>
      <c r="AK3877" s="82">
        <f>IF(H3877=1, 'adjustment factor'!$D$10, IF(H3877=-9,-999,IF(H3877="",-999,0)))</f>
        <v>-999</v>
      </c>
      <c r="AL3877" s="82">
        <f>IF(G3877=1, 'adjustment factor'!$D$11, IF(G3877=-9,-999,IF(G3877="",-999,0)))</f>
        <v>-999</v>
      </c>
      <c r="AM3877" s="82">
        <f>IF(I3877=1, 'adjustment factor'!$D$12, IF(I3877=-9,-999,IF(I3877="",-999,0)))</f>
        <v>-999</v>
      </c>
      <c r="AN3877" s="82">
        <f>IF(J3877=1, 'adjustment factor'!$D$13, IF(J3877=-9,-999,IF(J3877="",-999,0)))</f>
        <v>-999</v>
      </c>
      <c r="AO3877" s="82" t="str">
        <f t="shared" si="618"/>
        <v>-999</v>
      </c>
      <c r="AP3877" s="82" t="str">
        <f t="shared" si="619"/>
        <v>MISSING</v>
      </c>
    </row>
    <row r="3878" spans="2:42">
      <c r="B3878" s="207"/>
      <c r="C3878" s="35">
        <v>3874</v>
      </c>
      <c r="D3878" s="161"/>
      <c r="E3878" s="161"/>
      <c r="F3878" s="161"/>
      <c r="G3878" s="161"/>
      <c r="H3878" s="161"/>
      <c r="I3878" s="161"/>
      <c r="J3878" s="161"/>
      <c r="K3878" s="161"/>
      <c r="L3878" s="161"/>
      <c r="M3878" s="161"/>
      <c r="N3878" s="171"/>
      <c r="O3878" s="171"/>
      <c r="P3878" s="171"/>
      <c r="Q3878" s="171"/>
      <c r="R3878" s="171"/>
      <c r="S3878" s="171"/>
      <c r="T3878" s="208" t="str">
        <f t="shared" si="610"/>
        <v>MISSING</v>
      </c>
      <c r="U3878" s="208" t="str">
        <f t="shared" si="611"/>
        <v>MISSING</v>
      </c>
      <c r="X3878" s="56">
        <f t="shared" si="612"/>
        <v>-99</v>
      </c>
      <c r="Y3878" s="56">
        <f t="shared" si="613"/>
        <v>-99</v>
      </c>
      <c r="Z3878" s="56">
        <f t="shared" si="614"/>
        <v>-99</v>
      </c>
      <c r="AA3878" s="56">
        <f t="shared" si="615"/>
        <v>-99</v>
      </c>
      <c r="AB3878" s="56">
        <f t="shared" si="616"/>
        <v>-99</v>
      </c>
      <c r="AC3878" s="56">
        <f t="shared" si="617"/>
        <v>-99</v>
      </c>
      <c r="AD3878" s="3"/>
      <c r="AE3878" s="82">
        <f>IF(D3878=1, 'adjustment factor'!$D$4, IF(D3878=-9,-999,IF(D3878="",-999,0)))</f>
        <v>-999</v>
      </c>
      <c r="AF3878" s="82">
        <f>IF(F3878=1, 'adjustment factor'!$D$5, IF(F3878=-9,-999,IF(F3878="",-999,0)))</f>
        <v>-999</v>
      </c>
      <c r="AG3878" s="82">
        <f>IF(E3878=1, 'adjustment factor'!$D$6, IF(E3878=-9,-999,IF(E3878="",-999,0)))</f>
        <v>-999</v>
      </c>
      <c r="AH3878" s="82">
        <f>IF(K3878&gt;=45,'adjustment factor'!$D$7,IF(K3878=-9,-1200,IF(K3878="",-1200,0)))</f>
        <v>-1200</v>
      </c>
      <c r="AI3878" s="82">
        <f>IF(L3878=1, 'adjustment factor'!$D$8, IF(L3878=-9,-999,IF(L3878="",-999,0)))</f>
        <v>-999</v>
      </c>
      <c r="AJ3878" s="82">
        <f>IF(AND(M3878&gt;=1,M3878&lt;=4),'adjustment factor'!$D$9,IF(M3878=-9,-999,IF(M3878=98,-999,IF(M3878=99,-999,IF(M3878="",-999,0)))))</f>
        <v>-999</v>
      </c>
      <c r="AK3878" s="82">
        <f>IF(H3878=1, 'adjustment factor'!$D$10, IF(H3878=-9,-999,IF(H3878="",-999,0)))</f>
        <v>-999</v>
      </c>
      <c r="AL3878" s="82">
        <f>IF(G3878=1, 'adjustment factor'!$D$11, IF(G3878=-9,-999,IF(G3878="",-999,0)))</f>
        <v>-999</v>
      </c>
      <c r="AM3878" s="82">
        <f>IF(I3878=1, 'adjustment factor'!$D$12, IF(I3878=-9,-999,IF(I3878="",-999,0)))</f>
        <v>-999</v>
      </c>
      <c r="AN3878" s="82">
        <f>IF(J3878=1, 'adjustment factor'!$D$13, IF(J3878=-9,-999,IF(J3878="",-999,0)))</f>
        <v>-999</v>
      </c>
      <c r="AO3878" s="82" t="str">
        <f t="shared" si="618"/>
        <v>-999</v>
      </c>
      <c r="AP3878" s="82" t="str">
        <f t="shared" si="619"/>
        <v>MISSING</v>
      </c>
    </row>
    <row r="3879" spans="2:42">
      <c r="B3879" s="207"/>
      <c r="C3879" s="35">
        <v>3875</v>
      </c>
      <c r="D3879" s="161"/>
      <c r="E3879" s="161"/>
      <c r="F3879" s="161"/>
      <c r="G3879" s="161"/>
      <c r="H3879" s="161"/>
      <c r="I3879" s="161"/>
      <c r="J3879" s="161"/>
      <c r="K3879" s="161"/>
      <c r="L3879" s="161"/>
      <c r="M3879" s="161"/>
      <c r="N3879" s="171"/>
      <c r="O3879" s="171"/>
      <c r="P3879" s="171"/>
      <c r="Q3879" s="171"/>
      <c r="R3879" s="171"/>
      <c r="S3879" s="171"/>
      <c r="T3879" s="208" t="str">
        <f t="shared" si="610"/>
        <v>MISSING</v>
      </c>
      <c r="U3879" s="208" t="str">
        <f t="shared" si="611"/>
        <v>MISSING</v>
      </c>
      <c r="X3879" s="56">
        <f t="shared" si="612"/>
        <v>-99</v>
      </c>
      <c r="Y3879" s="56">
        <f t="shared" si="613"/>
        <v>-99</v>
      </c>
      <c r="Z3879" s="56">
        <f t="shared" si="614"/>
        <v>-99</v>
      </c>
      <c r="AA3879" s="56">
        <f t="shared" si="615"/>
        <v>-99</v>
      </c>
      <c r="AB3879" s="56">
        <f t="shared" si="616"/>
        <v>-99</v>
      </c>
      <c r="AC3879" s="56">
        <f t="shared" si="617"/>
        <v>-99</v>
      </c>
      <c r="AD3879" s="3"/>
      <c r="AE3879" s="82">
        <f>IF(D3879=1, 'adjustment factor'!$D$4, IF(D3879=-9,-999,IF(D3879="",-999,0)))</f>
        <v>-999</v>
      </c>
      <c r="AF3879" s="82">
        <f>IF(F3879=1, 'adjustment factor'!$D$5, IF(F3879=-9,-999,IF(F3879="",-999,0)))</f>
        <v>-999</v>
      </c>
      <c r="AG3879" s="82">
        <f>IF(E3879=1, 'adjustment factor'!$D$6, IF(E3879=-9,-999,IF(E3879="",-999,0)))</f>
        <v>-999</v>
      </c>
      <c r="AH3879" s="82">
        <f>IF(K3879&gt;=45,'adjustment factor'!$D$7,IF(K3879=-9,-1200,IF(K3879="",-1200,0)))</f>
        <v>-1200</v>
      </c>
      <c r="AI3879" s="82">
        <f>IF(L3879=1, 'adjustment factor'!$D$8, IF(L3879=-9,-999,IF(L3879="",-999,0)))</f>
        <v>-999</v>
      </c>
      <c r="AJ3879" s="82">
        <f>IF(AND(M3879&gt;=1,M3879&lt;=4),'adjustment factor'!$D$9,IF(M3879=-9,-999,IF(M3879=98,-999,IF(M3879=99,-999,IF(M3879="",-999,0)))))</f>
        <v>-999</v>
      </c>
      <c r="AK3879" s="82">
        <f>IF(H3879=1, 'adjustment factor'!$D$10, IF(H3879=-9,-999,IF(H3879="",-999,0)))</f>
        <v>-999</v>
      </c>
      <c r="AL3879" s="82">
        <f>IF(G3879=1, 'adjustment factor'!$D$11, IF(G3879=-9,-999,IF(G3879="",-999,0)))</f>
        <v>-999</v>
      </c>
      <c r="AM3879" s="82">
        <f>IF(I3879=1, 'adjustment factor'!$D$12, IF(I3879=-9,-999,IF(I3879="",-999,0)))</f>
        <v>-999</v>
      </c>
      <c r="AN3879" s="82">
        <f>IF(J3879=1, 'adjustment factor'!$D$13, IF(J3879=-9,-999,IF(J3879="",-999,0)))</f>
        <v>-999</v>
      </c>
      <c r="AO3879" s="82" t="str">
        <f t="shared" si="618"/>
        <v>-999</v>
      </c>
      <c r="AP3879" s="82" t="str">
        <f t="shared" si="619"/>
        <v>MISSING</v>
      </c>
    </row>
    <row r="3880" spans="2:42">
      <c r="B3880" s="207"/>
      <c r="C3880" s="35">
        <v>3876</v>
      </c>
      <c r="D3880" s="161"/>
      <c r="E3880" s="161"/>
      <c r="F3880" s="161"/>
      <c r="G3880" s="161"/>
      <c r="H3880" s="161"/>
      <c r="I3880" s="161"/>
      <c r="J3880" s="161"/>
      <c r="K3880" s="161"/>
      <c r="L3880" s="161"/>
      <c r="M3880" s="161"/>
      <c r="N3880" s="171"/>
      <c r="O3880" s="171"/>
      <c r="P3880" s="171"/>
      <c r="Q3880" s="171"/>
      <c r="R3880" s="171"/>
      <c r="S3880" s="171"/>
      <c r="T3880" s="208" t="str">
        <f t="shared" si="610"/>
        <v>MISSING</v>
      </c>
      <c r="U3880" s="208" t="str">
        <f t="shared" si="611"/>
        <v>MISSING</v>
      </c>
      <c r="X3880" s="56">
        <f t="shared" si="612"/>
        <v>-99</v>
      </c>
      <c r="Y3880" s="56">
        <f t="shared" si="613"/>
        <v>-99</v>
      </c>
      <c r="Z3880" s="56">
        <f t="shared" si="614"/>
        <v>-99</v>
      </c>
      <c r="AA3880" s="56">
        <f t="shared" si="615"/>
        <v>-99</v>
      </c>
      <c r="AB3880" s="56">
        <f t="shared" si="616"/>
        <v>-99</v>
      </c>
      <c r="AC3880" s="56">
        <f t="shared" si="617"/>
        <v>-99</v>
      </c>
      <c r="AD3880" s="3"/>
      <c r="AE3880" s="82">
        <f>IF(D3880=1, 'adjustment factor'!$D$4, IF(D3880=-9,-999,IF(D3880="",-999,0)))</f>
        <v>-999</v>
      </c>
      <c r="AF3880" s="82">
        <f>IF(F3880=1, 'adjustment factor'!$D$5, IF(F3880=-9,-999,IF(F3880="",-999,0)))</f>
        <v>-999</v>
      </c>
      <c r="AG3880" s="82">
        <f>IF(E3880=1, 'adjustment factor'!$D$6, IF(E3880=-9,-999,IF(E3880="",-999,0)))</f>
        <v>-999</v>
      </c>
      <c r="AH3880" s="82">
        <f>IF(K3880&gt;=45,'adjustment factor'!$D$7,IF(K3880=-9,-1200,IF(K3880="",-1200,0)))</f>
        <v>-1200</v>
      </c>
      <c r="AI3880" s="82">
        <f>IF(L3880=1, 'adjustment factor'!$D$8, IF(L3880=-9,-999,IF(L3880="",-999,0)))</f>
        <v>-999</v>
      </c>
      <c r="AJ3880" s="82">
        <f>IF(AND(M3880&gt;=1,M3880&lt;=4),'adjustment factor'!$D$9,IF(M3880=-9,-999,IF(M3880=98,-999,IF(M3880=99,-999,IF(M3880="",-999,0)))))</f>
        <v>-999</v>
      </c>
      <c r="AK3880" s="82">
        <f>IF(H3880=1, 'adjustment factor'!$D$10, IF(H3880=-9,-999,IF(H3880="",-999,0)))</f>
        <v>-999</v>
      </c>
      <c r="AL3880" s="82">
        <f>IF(G3880=1, 'adjustment factor'!$D$11, IF(G3880=-9,-999,IF(G3880="",-999,0)))</f>
        <v>-999</v>
      </c>
      <c r="AM3880" s="82">
        <f>IF(I3880=1, 'adjustment factor'!$D$12, IF(I3880=-9,-999,IF(I3880="",-999,0)))</f>
        <v>-999</v>
      </c>
      <c r="AN3880" s="82">
        <f>IF(J3880=1, 'adjustment factor'!$D$13, IF(J3880=-9,-999,IF(J3880="",-999,0)))</f>
        <v>-999</v>
      </c>
      <c r="AO3880" s="82" t="str">
        <f t="shared" si="618"/>
        <v>-999</v>
      </c>
      <c r="AP3880" s="82" t="str">
        <f t="shared" si="619"/>
        <v>MISSING</v>
      </c>
    </row>
    <row r="3881" spans="2:42">
      <c r="B3881" s="207"/>
      <c r="C3881" s="35">
        <v>3877</v>
      </c>
      <c r="D3881" s="161"/>
      <c r="E3881" s="161"/>
      <c r="F3881" s="161"/>
      <c r="G3881" s="161"/>
      <c r="H3881" s="161"/>
      <c r="I3881" s="161"/>
      <c r="J3881" s="161"/>
      <c r="K3881" s="161"/>
      <c r="L3881" s="161"/>
      <c r="M3881" s="161"/>
      <c r="N3881" s="171"/>
      <c r="O3881" s="171"/>
      <c r="P3881" s="171"/>
      <c r="Q3881" s="171"/>
      <c r="R3881" s="171"/>
      <c r="S3881" s="171"/>
      <c r="T3881" s="208" t="str">
        <f t="shared" si="610"/>
        <v>MISSING</v>
      </c>
      <c r="U3881" s="208" t="str">
        <f t="shared" si="611"/>
        <v>MISSING</v>
      </c>
      <c r="X3881" s="56">
        <f t="shared" si="612"/>
        <v>-99</v>
      </c>
      <c r="Y3881" s="56">
        <f t="shared" si="613"/>
        <v>-99</v>
      </c>
      <c r="Z3881" s="56">
        <f t="shared" si="614"/>
        <v>-99</v>
      </c>
      <c r="AA3881" s="56">
        <f t="shared" si="615"/>
        <v>-99</v>
      </c>
      <c r="AB3881" s="56">
        <f t="shared" si="616"/>
        <v>-99</v>
      </c>
      <c r="AC3881" s="56">
        <f t="shared" si="617"/>
        <v>-99</v>
      </c>
      <c r="AD3881" s="3"/>
      <c r="AE3881" s="82">
        <f>IF(D3881=1, 'adjustment factor'!$D$4, IF(D3881=-9,-999,IF(D3881="",-999,0)))</f>
        <v>-999</v>
      </c>
      <c r="AF3881" s="82">
        <f>IF(F3881=1, 'adjustment factor'!$D$5, IF(F3881=-9,-999,IF(F3881="",-999,0)))</f>
        <v>-999</v>
      </c>
      <c r="AG3881" s="82">
        <f>IF(E3881=1, 'adjustment factor'!$D$6, IF(E3881=-9,-999,IF(E3881="",-999,0)))</f>
        <v>-999</v>
      </c>
      <c r="AH3881" s="82">
        <f>IF(K3881&gt;=45,'adjustment factor'!$D$7,IF(K3881=-9,-1200,IF(K3881="",-1200,0)))</f>
        <v>-1200</v>
      </c>
      <c r="AI3881" s="82">
        <f>IF(L3881=1, 'adjustment factor'!$D$8, IF(L3881=-9,-999,IF(L3881="",-999,0)))</f>
        <v>-999</v>
      </c>
      <c r="AJ3881" s="82">
        <f>IF(AND(M3881&gt;=1,M3881&lt;=4),'adjustment factor'!$D$9,IF(M3881=-9,-999,IF(M3881=98,-999,IF(M3881=99,-999,IF(M3881="",-999,0)))))</f>
        <v>-999</v>
      </c>
      <c r="AK3881" s="82">
        <f>IF(H3881=1, 'adjustment factor'!$D$10, IF(H3881=-9,-999,IF(H3881="",-999,0)))</f>
        <v>-999</v>
      </c>
      <c r="AL3881" s="82">
        <f>IF(G3881=1, 'adjustment factor'!$D$11, IF(G3881=-9,-999,IF(G3881="",-999,0)))</f>
        <v>-999</v>
      </c>
      <c r="AM3881" s="82">
        <f>IF(I3881=1, 'adjustment factor'!$D$12, IF(I3881=-9,-999,IF(I3881="",-999,0)))</f>
        <v>-999</v>
      </c>
      <c r="AN3881" s="82">
        <f>IF(J3881=1, 'adjustment factor'!$D$13, IF(J3881=-9,-999,IF(J3881="",-999,0)))</f>
        <v>-999</v>
      </c>
      <c r="AO3881" s="82" t="str">
        <f t="shared" si="618"/>
        <v>-999</v>
      </c>
      <c r="AP3881" s="82" t="str">
        <f t="shared" si="619"/>
        <v>MISSING</v>
      </c>
    </row>
    <row r="3882" spans="2:42">
      <c r="B3882" s="207"/>
      <c r="C3882" s="35">
        <v>3878</v>
      </c>
      <c r="D3882" s="161"/>
      <c r="E3882" s="161"/>
      <c r="F3882" s="161"/>
      <c r="G3882" s="161"/>
      <c r="H3882" s="161"/>
      <c r="I3882" s="161"/>
      <c r="J3882" s="161"/>
      <c r="K3882" s="161"/>
      <c r="L3882" s="161"/>
      <c r="M3882" s="161"/>
      <c r="N3882" s="171"/>
      <c r="O3882" s="171"/>
      <c r="P3882" s="171"/>
      <c r="Q3882" s="171"/>
      <c r="R3882" s="171"/>
      <c r="S3882" s="171"/>
      <c r="T3882" s="208" t="str">
        <f t="shared" si="610"/>
        <v>MISSING</v>
      </c>
      <c r="U3882" s="208" t="str">
        <f t="shared" si="611"/>
        <v>MISSING</v>
      </c>
      <c r="X3882" s="56">
        <f t="shared" si="612"/>
        <v>-99</v>
      </c>
      <c r="Y3882" s="56">
        <f t="shared" si="613"/>
        <v>-99</v>
      </c>
      <c r="Z3882" s="56">
        <f t="shared" si="614"/>
        <v>-99</v>
      </c>
      <c r="AA3882" s="56">
        <f t="shared" si="615"/>
        <v>-99</v>
      </c>
      <c r="AB3882" s="56">
        <f t="shared" si="616"/>
        <v>-99</v>
      </c>
      <c r="AC3882" s="56">
        <f t="shared" si="617"/>
        <v>-99</v>
      </c>
      <c r="AD3882" s="3"/>
      <c r="AE3882" s="82">
        <f>IF(D3882=1, 'adjustment factor'!$D$4, IF(D3882=-9,-999,IF(D3882="",-999,0)))</f>
        <v>-999</v>
      </c>
      <c r="AF3882" s="82">
        <f>IF(F3882=1, 'adjustment factor'!$D$5, IF(F3882=-9,-999,IF(F3882="",-999,0)))</f>
        <v>-999</v>
      </c>
      <c r="AG3882" s="82">
        <f>IF(E3882=1, 'adjustment factor'!$D$6, IF(E3882=-9,-999,IF(E3882="",-999,0)))</f>
        <v>-999</v>
      </c>
      <c r="AH3882" s="82">
        <f>IF(K3882&gt;=45,'adjustment factor'!$D$7,IF(K3882=-9,-1200,IF(K3882="",-1200,0)))</f>
        <v>-1200</v>
      </c>
      <c r="AI3882" s="82">
        <f>IF(L3882=1, 'adjustment factor'!$D$8, IF(L3882=-9,-999,IF(L3882="",-999,0)))</f>
        <v>-999</v>
      </c>
      <c r="AJ3882" s="82">
        <f>IF(AND(M3882&gt;=1,M3882&lt;=4),'adjustment factor'!$D$9,IF(M3882=-9,-999,IF(M3882=98,-999,IF(M3882=99,-999,IF(M3882="",-999,0)))))</f>
        <v>-999</v>
      </c>
      <c r="AK3882" s="82">
        <f>IF(H3882=1, 'adjustment factor'!$D$10, IF(H3882=-9,-999,IF(H3882="",-999,0)))</f>
        <v>-999</v>
      </c>
      <c r="AL3882" s="82">
        <f>IF(G3882=1, 'adjustment factor'!$D$11, IF(G3882=-9,-999,IF(G3882="",-999,0)))</f>
        <v>-999</v>
      </c>
      <c r="AM3882" s="82">
        <f>IF(I3882=1, 'adjustment factor'!$D$12, IF(I3882=-9,-999,IF(I3882="",-999,0)))</f>
        <v>-999</v>
      </c>
      <c r="AN3882" s="82">
        <f>IF(J3882=1, 'adjustment factor'!$D$13, IF(J3882=-9,-999,IF(J3882="",-999,0)))</f>
        <v>-999</v>
      </c>
      <c r="AO3882" s="82" t="str">
        <f t="shared" si="618"/>
        <v>-999</v>
      </c>
      <c r="AP3882" s="82" t="str">
        <f t="shared" si="619"/>
        <v>MISSING</v>
      </c>
    </row>
    <row r="3883" spans="2:42">
      <c r="B3883" s="207"/>
      <c r="C3883" s="35">
        <v>3879</v>
      </c>
      <c r="D3883" s="161"/>
      <c r="E3883" s="161"/>
      <c r="F3883" s="161"/>
      <c r="G3883" s="161"/>
      <c r="H3883" s="161"/>
      <c r="I3883" s="161"/>
      <c r="J3883" s="161"/>
      <c r="K3883" s="161"/>
      <c r="L3883" s="161"/>
      <c r="M3883" s="161"/>
      <c r="N3883" s="171"/>
      <c r="O3883" s="171"/>
      <c r="P3883" s="171"/>
      <c r="Q3883" s="171"/>
      <c r="R3883" s="171"/>
      <c r="S3883" s="171"/>
      <c r="T3883" s="208" t="str">
        <f t="shared" si="610"/>
        <v>MISSING</v>
      </c>
      <c r="U3883" s="208" t="str">
        <f t="shared" si="611"/>
        <v>MISSING</v>
      </c>
      <c r="X3883" s="56">
        <f t="shared" si="612"/>
        <v>-99</v>
      </c>
      <c r="Y3883" s="56">
        <f t="shared" si="613"/>
        <v>-99</v>
      </c>
      <c r="Z3883" s="56">
        <f t="shared" si="614"/>
        <v>-99</v>
      </c>
      <c r="AA3883" s="56">
        <f t="shared" si="615"/>
        <v>-99</v>
      </c>
      <c r="AB3883" s="56">
        <f t="shared" si="616"/>
        <v>-99</v>
      </c>
      <c r="AC3883" s="56">
        <f t="shared" si="617"/>
        <v>-99</v>
      </c>
      <c r="AD3883" s="3"/>
      <c r="AE3883" s="82">
        <f>IF(D3883=1, 'adjustment factor'!$D$4, IF(D3883=-9,-999,IF(D3883="",-999,0)))</f>
        <v>-999</v>
      </c>
      <c r="AF3883" s="82">
        <f>IF(F3883=1, 'adjustment factor'!$D$5, IF(F3883=-9,-999,IF(F3883="",-999,0)))</f>
        <v>-999</v>
      </c>
      <c r="AG3883" s="82">
        <f>IF(E3883=1, 'adjustment factor'!$D$6, IF(E3883=-9,-999,IF(E3883="",-999,0)))</f>
        <v>-999</v>
      </c>
      <c r="AH3883" s="82">
        <f>IF(K3883&gt;=45,'adjustment factor'!$D$7,IF(K3883=-9,-1200,IF(K3883="",-1200,0)))</f>
        <v>-1200</v>
      </c>
      <c r="AI3883" s="82">
        <f>IF(L3883=1, 'adjustment factor'!$D$8, IF(L3883=-9,-999,IF(L3883="",-999,0)))</f>
        <v>-999</v>
      </c>
      <c r="AJ3883" s="82">
        <f>IF(AND(M3883&gt;=1,M3883&lt;=4),'adjustment factor'!$D$9,IF(M3883=-9,-999,IF(M3883=98,-999,IF(M3883=99,-999,IF(M3883="",-999,0)))))</f>
        <v>-999</v>
      </c>
      <c r="AK3883" s="82">
        <f>IF(H3883=1, 'adjustment factor'!$D$10, IF(H3883=-9,-999,IF(H3883="",-999,0)))</f>
        <v>-999</v>
      </c>
      <c r="AL3883" s="82">
        <f>IF(G3883=1, 'adjustment factor'!$D$11, IF(G3883=-9,-999,IF(G3883="",-999,0)))</f>
        <v>-999</v>
      </c>
      <c r="AM3883" s="82">
        <f>IF(I3883=1, 'adjustment factor'!$D$12, IF(I3883=-9,-999,IF(I3883="",-999,0)))</f>
        <v>-999</v>
      </c>
      <c r="AN3883" s="82">
        <f>IF(J3883=1, 'adjustment factor'!$D$13, IF(J3883=-9,-999,IF(J3883="",-999,0)))</f>
        <v>-999</v>
      </c>
      <c r="AO3883" s="82" t="str">
        <f t="shared" si="618"/>
        <v>-999</v>
      </c>
      <c r="AP3883" s="82" t="str">
        <f t="shared" si="619"/>
        <v>MISSING</v>
      </c>
    </row>
    <row r="3884" spans="2:42">
      <c r="B3884" s="207"/>
      <c r="C3884" s="35">
        <v>3880</v>
      </c>
      <c r="D3884" s="161"/>
      <c r="E3884" s="161"/>
      <c r="F3884" s="161"/>
      <c r="G3884" s="161"/>
      <c r="H3884" s="161"/>
      <c r="I3884" s="161"/>
      <c r="J3884" s="161"/>
      <c r="K3884" s="161"/>
      <c r="L3884" s="161"/>
      <c r="M3884" s="161"/>
      <c r="N3884" s="171"/>
      <c r="O3884" s="171"/>
      <c r="P3884" s="171"/>
      <c r="Q3884" s="171"/>
      <c r="R3884" s="171"/>
      <c r="S3884" s="171"/>
      <c r="T3884" s="208" t="str">
        <f t="shared" si="610"/>
        <v>MISSING</v>
      </c>
      <c r="U3884" s="208" t="str">
        <f t="shared" si="611"/>
        <v>MISSING</v>
      </c>
      <c r="X3884" s="56">
        <f t="shared" si="612"/>
        <v>-99</v>
      </c>
      <c r="Y3884" s="56">
        <f t="shared" si="613"/>
        <v>-99</v>
      </c>
      <c r="Z3884" s="56">
        <f t="shared" si="614"/>
        <v>-99</v>
      </c>
      <c r="AA3884" s="56">
        <f t="shared" si="615"/>
        <v>-99</v>
      </c>
      <c r="AB3884" s="56">
        <f t="shared" si="616"/>
        <v>-99</v>
      </c>
      <c r="AC3884" s="56">
        <f t="shared" si="617"/>
        <v>-99</v>
      </c>
      <c r="AD3884" s="3"/>
      <c r="AE3884" s="82">
        <f>IF(D3884=1, 'adjustment factor'!$D$4, IF(D3884=-9,-999,IF(D3884="",-999,0)))</f>
        <v>-999</v>
      </c>
      <c r="AF3884" s="82">
        <f>IF(F3884=1, 'adjustment factor'!$D$5, IF(F3884=-9,-999,IF(F3884="",-999,0)))</f>
        <v>-999</v>
      </c>
      <c r="AG3884" s="82">
        <f>IF(E3884=1, 'adjustment factor'!$D$6, IF(E3884=-9,-999,IF(E3884="",-999,0)))</f>
        <v>-999</v>
      </c>
      <c r="AH3884" s="82">
        <f>IF(K3884&gt;=45,'adjustment factor'!$D$7,IF(K3884=-9,-1200,IF(K3884="",-1200,0)))</f>
        <v>-1200</v>
      </c>
      <c r="AI3884" s="82">
        <f>IF(L3884=1, 'adjustment factor'!$D$8, IF(L3884=-9,-999,IF(L3884="",-999,0)))</f>
        <v>-999</v>
      </c>
      <c r="AJ3884" s="82">
        <f>IF(AND(M3884&gt;=1,M3884&lt;=4),'adjustment factor'!$D$9,IF(M3884=-9,-999,IF(M3884=98,-999,IF(M3884=99,-999,IF(M3884="",-999,0)))))</f>
        <v>-999</v>
      </c>
      <c r="AK3884" s="82">
        <f>IF(H3884=1, 'adjustment factor'!$D$10, IF(H3884=-9,-999,IF(H3884="",-999,0)))</f>
        <v>-999</v>
      </c>
      <c r="AL3884" s="82">
        <f>IF(G3884=1, 'adjustment factor'!$D$11, IF(G3884=-9,-999,IF(G3884="",-999,0)))</f>
        <v>-999</v>
      </c>
      <c r="AM3884" s="82">
        <f>IF(I3884=1, 'adjustment factor'!$D$12, IF(I3884=-9,-999,IF(I3884="",-999,0)))</f>
        <v>-999</v>
      </c>
      <c r="AN3884" s="82">
        <f>IF(J3884=1, 'adjustment factor'!$D$13, IF(J3884=-9,-999,IF(J3884="",-999,0)))</f>
        <v>-999</v>
      </c>
      <c r="AO3884" s="82" t="str">
        <f t="shared" si="618"/>
        <v>-999</v>
      </c>
      <c r="AP3884" s="82" t="str">
        <f t="shared" si="619"/>
        <v>MISSING</v>
      </c>
    </row>
    <row r="3885" spans="2:42">
      <c r="B3885" s="207"/>
      <c r="C3885" s="35">
        <v>3881</v>
      </c>
      <c r="D3885" s="161"/>
      <c r="E3885" s="161"/>
      <c r="F3885" s="161"/>
      <c r="G3885" s="161"/>
      <c r="H3885" s="161"/>
      <c r="I3885" s="161"/>
      <c r="J3885" s="161"/>
      <c r="K3885" s="161"/>
      <c r="L3885" s="161"/>
      <c r="M3885" s="161"/>
      <c r="N3885" s="171"/>
      <c r="O3885" s="171"/>
      <c r="P3885" s="171"/>
      <c r="Q3885" s="171"/>
      <c r="R3885" s="171"/>
      <c r="S3885" s="171"/>
      <c r="T3885" s="208" t="str">
        <f t="shared" si="610"/>
        <v>MISSING</v>
      </c>
      <c r="U3885" s="208" t="str">
        <f t="shared" si="611"/>
        <v>MISSING</v>
      </c>
      <c r="X3885" s="56">
        <f t="shared" si="612"/>
        <v>-99</v>
      </c>
      <c r="Y3885" s="56">
        <f t="shared" si="613"/>
        <v>-99</v>
      </c>
      <c r="Z3885" s="56">
        <f t="shared" si="614"/>
        <v>-99</v>
      </c>
      <c r="AA3885" s="56">
        <f t="shared" si="615"/>
        <v>-99</v>
      </c>
      <c r="AB3885" s="56">
        <f t="shared" si="616"/>
        <v>-99</v>
      </c>
      <c r="AC3885" s="56">
        <f t="shared" si="617"/>
        <v>-99</v>
      </c>
      <c r="AD3885" s="3"/>
      <c r="AE3885" s="82">
        <f>IF(D3885=1, 'adjustment factor'!$D$4, IF(D3885=-9,-999,IF(D3885="",-999,0)))</f>
        <v>-999</v>
      </c>
      <c r="AF3885" s="82">
        <f>IF(F3885=1, 'adjustment factor'!$D$5, IF(F3885=-9,-999,IF(F3885="",-999,0)))</f>
        <v>-999</v>
      </c>
      <c r="AG3885" s="82">
        <f>IF(E3885=1, 'adjustment factor'!$D$6, IF(E3885=-9,-999,IF(E3885="",-999,0)))</f>
        <v>-999</v>
      </c>
      <c r="AH3885" s="82">
        <f>IF(K3885&gt;=45,'adjustment factor'!$D$7,IF(K3885=-9,-1200,IF(K3885="",-1200,0)))</f>
        <v>-1200</v>
      </c>
      <c r="AI3885" s="82">
        <f>IF(L3885=1, 'adjustment factor'!$D$8, IF(L3885=-9,-999,IF(L3885="",-999,0)))</f>
        <v>-999</v>
      </c>
      <c r="AJ3885" s="82">
        <f>IF(AND(M3885&gt;=1,M3885&lt;=4),'adjustment factor'!$D$9,IF(M3885=-9,-999,IF(M3885=98,-999,IF(M3885=99,-999,IF(M3885="",-999,0)))))</f>
        <v>-999</v>
      </c>
      <c r="AK3885" s="82">
        <f>IF(H3885=1, 'adjustment factor'!$D$10, IF(H3885=-9,-999,IF(H3885="",-999,0)))</f>
        <v>-999</v>
      </c>
      <c r="AL3885" s="82">
        <f>IF(G3885=1, 'adjustment factor'!$D$11, IF(G3885=-9,-999,IF(G3885="",-999,0)))</f>
        <v>-999</v>
      </c>
      <c r="AM3885" s="82">
        <f>IF(I3885=1, 'adjustment factor'!$D$12, IF(I3885=-9,-999,IF(I3885="",-999,0)))</f>
        <v>-999</v>
      </c>
      <c r="AN3885" s="82">
        <f>IF(J3885=1, 'adjustment factor'!$D$13, IF(J3885=-9,-999,IF(J3885="",-999,0)))</f>
        <v>-999</v>
      </c>
      <c r="AO3885" s="82" t="str">
        <f t="shared" si="618"/>
        <v>-999</v>
      </c>
      <c r="AP3885" s="82" t="str">
        <f t="shared" si="619"/>
        <v>MISSING</v>
      </c>
    </row>
    <row r="3886" spans="2:42">
      <c r="B3886" s="207"/>
      <c r="C3886" s="35">
        <v>3882</v>
      </c>
      <c r="D3886" s="161"/>
      <c r="E3886" s="161"/>
      <c r="F3886" s="161"/>
      <c r="G3886" s="161"/>
      <c r="H3886" s="161"/>
      <c r="I3886" s="161"/>
      <c r="J3886" s="161"/>
      <c r="K3886" s="161"/>
      <c r="L3886" s="161"/>
      <c r="M3886" s="161"/>
      <c r="N3886" s="171"/>
      <c r="O3886" s="171"/>
      <c r="P3886" s="171"/>
      <c r="Q3886" s="171"/>
      <c r="R3886" s="171"/>
      <c r="S3886" s="171"/>
      <c r="T3886" s="208" t="str">
        <f t="shared" si="610"/>
        <v>MISSING</v>
      </c>
      <c r="U3886" s="208" t="str">
        <f t="shared" si="611"/>
        <v>MISSING</v>
      </c>
      <c r="X3886" s="56">
        <f t="shared" si="612"/>
        <v>-99</v>
      </c>
      <c r="Y3886" s="56">
        <f t="shared" si="613"/>
        <v>-99</v>
      </c>
      <c r="Z3886" s="56">
        <f t="shared" si="614"/>
        <v>-99</v>
      </c>
      <c r="AA3886" s="56">
        <f t="shared" si="615"/>
        <v>-99</v>
      </c>
      <c r="AB3886" s="56">
        <f t="shared" si="616"/>
        <v>-99</v>
      </c>
      <c r="AC3886" s="56">
        <f t="shared" si="617"/>
        <v>-99</v>
      </c>
      <c r="AD3886" s="3"/>
      <c r="AE3886" s="82">
        <f>IF(D3886=1, 'adjustment factor'!$D$4, IF(D3886=-9,-999,IF(D3886="",-999,0)))</f>
        <v>-999</v>
      </c>
      <c r="AF3886" s="82">
        <f>IF(F3886=1, 'adjustment factor'!$D$5, IF(F3886=-9,-999,IF(F3886="",-999,0)))</f>
        <v>-999</v>
      </c>
      <c r="AG3886" s="82">
        <f>IF(E3886=1, 'adjustment factor'!$D$6, IF(E3886=-9,-999,IF(E3886="",-999,0)))</f>
        <v>-999</v>
      </c>
      <c r="AH3886" s="82">
        <f>IF(K3886&gt;=45,'adjustment factor'!$D$7,IF(K3886=-9,-1200,IF(K3886="",-1200,0)))</f>
        <v>-1200</v>
      </c>
      <c r="AI3886" s="82">
        <f>IF(L3886=1, 'adjustment factor'!$D$8, IF(L3886=-9,-999,IF(L3886="",-999,0)))</f>
        <v>-999</v>
      </c>
      <c r="AJ3886" s="82">
        <f>IF(AND(M3886&gt;=1,M3886&lt;=4),'adjustment factor'!$D$9,IF(M3886=-9,-999,IF(M3886=98,-999,IF(M3886=99,-999,IF(M3886="",-999,0)))))</f>
        <v>-999</v>
      </c>
      <c r="AK3886" s="82">
        <f>IF(H3886=1, 'adjustment factor'!$D$10, IF(H3886=-9,-999,IF(H3886="",-999,0)))</f>
        <v>-999</v>
      </c>
      <c r="AL3886" s="82">
        <f>IF(G3886=1, 'adjustment factor'!$D$11, IF(G3886=-9,-999,IF(G3886="",-999,0)))</f>
        <v>-999</v>
      </c>
      <c r="AM3886" s="82">
        <f>IF(I3886=1, 'adjustment factor'!$D$12, IF(I3886=-9,-999,IF(I3886="",-999,0)))</f>
        <v>-999</v>
      </c>
      <c r="AN3886" s="82">
        <f>IF(J3886=1, 'adjustment factor'!$D$13, IF(J3886=-9,-999,IF(J3886="",-999,0)))</f>
        <v>-999</v>
      </c>
      <c r="AO3886" s="82" t="str">
        <f t="shared" si="618"/>
        <v>-999</v>
      </c>
      <c r="AP3886" s="82" t="str">
        <f t="shared" si="619"/>
        <v>MISSING</v>
      </c>
    </row>
    <row r="3887" spans="2:42">
      <c r="B3887" s="207"/>
      <c r="C3887" s="35">
        <v>3883</v>
      </c>
      <c r="D3887" s="161"/>
      <c r="E3887" s="161"/>
      <c r="F3887" s="161"/>
      <c r="G3887" s="161"/>
      <c r="H3887" s="161"/>
      <c r="I3887" s="161"/>
      <c r="J3887" s="161"/>
      <c r="K3887" s="161"/>
      <c r="L3887" s="161"/>
      <c r="M3887" s="161"/>
      <c r="N3887" s="171"/>
      <c r="O3887" s="171"/>
      <c r="P3887" s="171"/>
      <c r="Q3887" s="171"/>
      <c r="R3887" s="171"/>
      <c r="S3887" s="171"/>
      <c r="T3887" s="208" t="str">
        <f t="shared" si="610"/>
        <v>MISSING</v>
      </c>
      <c r="U3887" s="208" t="str">
        <f t="shared" si="611"/>
        <v>MISSING</v>
      </c>
      <c r="X3887" s="56">
        <f t="shared" si="612"/>
        <v>-99</v>
      </c>
      <c r="Y3887" s="56">
        <f t="shared" si="613"/>
        <v>-99</v>
      </c>
      <c r="Z3887" s="56">
        <f t="shared" si="614"/>
        <v>-99</v>
      </c>
      <c r="AA3887" s="56">
        <f t="shared" si="615"/>
        <v>-99</v>
      </c>
      <c r="AB3887" s="56">
        <f t="shared" si="616"/>
        <v>-99</v>
      </c>
      <c r="AC3887" s="56">
        <f t="shared" si="617"/>
        <v>-99</v>
      </c>
      <c r="AD3887" s="3"/>
      <c r="AE3887" s="82">
        <f>IF(D3887=1, 'adjustment factor'!$D$4, IF(D3887=-9,-999,IF(D3887="",-999,0)))</f>
        <v>-999</v>
      </c>
      <c r="AF3887" s="82">
        <f>IF(F3887=1, 'adjustment factor'!$D$5, IF(F3887=-9,-999,IF(F3887="",-999,0)))</f>
        <v>-999</v>
      </c>
      <c r="AG3887" s="82">
        <f>IF(E3887=1, 'adjustment factor'!$D$6, IF(E3887=-9,-999,IF(E3887="",-999,0)))</f>
        <v>-999</v>
      </c>
      <c r="AH3887" s="82">
        <f>IF(K3887&gt;=45,'adjustment factor'!$D$7,IF(K3887=-9,-1200,IF(K3887="",-1200,0)))</f>
        <v>-1200</v>
      </c>
      <c r="AI3887" s="82">
        <f>IF(L3887=1, 'adjustment factor'!$D$8, IF(L3887=-9,-999,IF(L3887="",-999,0)))</f>
        <v>-999</v>
      </c>
      <c r="AJ3887" s="82">
        <f>IF(AND(M3887&gt;=1,M3887&lt;=4),'adjustment factor'!$D$9,IF(M3887=-9,-999,IF(M3887=98,-999,IF(M3887=99,-999,IF(M3887="",-999,0)))))</f>
        <v>-999</v>
      </c>
      <c r="AK3887" s="82">
        <f>IF(H3887=1, 'adjustment factor'!$D$10, IF(H3887=-9,-999,IF(H3887="",-999,0)))</f>
        <v>-999</v>
      </c>
      <c r="AL3887" s="82">
        <f>IF(G3887=1, 'adjustment factor'!$D$11, IF(G3887=-9,-999,IF(G3887="",-999,0)))</f>
        <v>-999</v>
      </c>
      <c r="AM3887" s="82">
        <f>IF(I3887=1, 'adjustment factor'!$D$12, IF(I3887=-9,-999,IF(I3887="",-999,0)))</f>
        <v>-999</v>
      </c>
      <c r="AN3887" s="82">
        <f>IF(J3887=1, 'adjustment factor'!$D$13, IF(J3887=-9,-999,IF(J3887="",-999,0)))</f>
        <v>-999</v>
      </c>
      <c r="AO3887" s="82" t="str">
        <f t="shared" si="618"/>
        <v>-999</v>
      </c>
      <c r="AP3887" s="82" t="str">
        <f t="shared" si="619"/>
        <v>MISSING</v>
      </c>
    </row>
    <row r="3888" spans="2:42">
      <c r="B3888" s="207"/>
      <c r="C3888" s="35">
        <v>3884</v>
      </c>
      <c r="D3888" s="161"/>
      <c r="E3888" s="161"/>
      <c r="F3888" s="161"/>
      <c r="G3888" s="161"/>
      <c r="H3888" s="161"/>
      <c r="I3888" s="161"/>
      <c r="J3888" s="161"/>
      <c r="K3888" s="161"/>
      <c r="L3888" s="161"/>
      <c r="M3888" s="161"/>
      <c r="N3888" s="171"/>
      <c r="O3888" s="171"/>
      <c r="P3888" s="171"/>
      <c r="Q3888" s="171"/>
      <c r="R3888" s="171"/>
      <c r="S3888" s="171"/>
      <c r="T3888" s="208" t="str">
        <f t="shared" si="610"/>
        <v>MISSING</v>
      </c>
      <c r="U3888" s="208" t="str">
        <f t="shared" si="611"/>
        <v>MISSING</v>
      </c>
      <c r="X3888" s="56">
        <f t="shared" si="612"/>
        <v>-99</v>
      </c>
      <c r="Y3888" s="56">
        <f t="shared" si="613"/>
        <v>-99</v>
      </c>
      <c r="Z3888" s="56">
        <f t="shared" si="614"/>
        <v>-99</v>
      </c>
      <c r="AA3888" s="56">
        <f t="shared" si="615"/>
        <v>-99</v>
      </c>
      <c r="AB3888" s="56">
        <f t="shared" si="616"/>
        <v>-99</v>
      </c>
      <c r="AC3888" s="56">
        <f t="shared" si="617"/>
        <v>-99</v>
      </c>
      <c r="AD3888" s="3"/>
      <c r="AE3888" s="82">
        <f>IF(D3888=1, 'adjustment factor'!$D$4, IF(D3888=-9,-999,IF(D3888="",-999,0)))</f>
        <v>-999</v>
      </c>
      <c r="AF3888" s="82">
        <f>IF(F3888=1, 'adjustment factor'!$D$5, IF(F3888=-9,-999,IF(F3888="",-999,0)))</f>
        <v>-999</v>
      </c>
      <c r="AG3888" s="82">
        <f>IF(E3888=1, 'adjustment factor'!$D$6, IF(E3888=-9,-999,IF(E3888="",-999,0)))</f>
        <v>-999</v>
      </c>
      <c r="AH3888" s="82">
        <f>IF(K3888&gt;=45,'adjustment factor'!$D$7,IF(K3888=-9,-1200,IF(K3888="",-1200,0)))</f>
        <v>-1200</v>
      </c>
      <c r="AI3888" s="82">
        <f>IF(L3888=1, 'adjustment factor'!$D$8, IF(L3888=-9,-999,IF(L3888="",-999,0)))</f>
        <v>-999</v>
      </c>
      <c r="AJ3888" s="82">
        <f>IF(AND(M3888&gt;=1,M3888&lt;=4),'adjustment factor'!$D$9,IF(M3888=-9,-999,IF(M3888=98,-999,IF(M3888=99,-999,IF(M3888="",-999,0)))))</f>
        <v>-999</v>
      </c>
      <c r="AK3888" s="82">
        <f>IF(H3888=1, 'adjustment factor'!$D$10, IF(H3888=-9,-999,IF(H3888="",-999,0)))</f>
        <v>-999</v>
      </c>
      <c r="AL3888" s="82">
        <f>IF(G3888=1, 'adjustment factor'!$D$11, IF(G3888=-9,-999,IF(G3888="",-999,0)))</f>
        <v>-999</v>
      </c>
      <c r="AM3888" s="82">
        <f>IF(I3888=1, 'adjustment factor'!$D$12, IF(I3888=-9,-999,IF(I3888="",-999,0)))</f>
        <v>-999</v>
      </c>
      <c r="AN3888" s="82">
        <f>IF(J3888=1, 'adjustment factor'!$D$13, IF(J3888=-9,-999,IF(J3888="",-999,0)))</f>
        <v>-999</v>
      </c>
      <c r="AO3888" s="82" t="str">
        <f t="shared" si="618"/>
        <v>-999</v>
      </c>
      <c r="AP3888" s="82" t="str">
        <f t="shared" si="619"/>
        <v>MISSING</v>
      </c>
    </row>
    <row r="3889" spans="2:42">
      <c r="B3889" s="207"/>
      <c r="C3889" s="35">
        <v>3885</v>
      </c>
      <c r="D3889" s="161"/>
      <c r="E3889" s="161"/>
      <c r="F3889" s="161"/>
      <c r="G3889" s="161"/>
      <c r="H3889" s="161"/>
      <c r="I3889" s="161"/>
      <c r="J3889" s="161"/>
      <c r="K3889" s="161"/>
      <c r="L3889" s="161"/>
      <c r="M3889" s="161"/>
      <c r="N3889" s="171"/>
      <c r="O3889" s="171"/>
      <c r="P3889" s="171"/>
      <c r="Q3889" s="171"/>
      <c r="R3889" s="171"/>
      <c r="S3889" s="171"/>
      <c r="T3889" s="208" t="str">
        <f t="shared" si="610"/>
        <v>MISSING</v>
      </c>
      <c r="U3889" s="208" t="str">
        <f t="shared" si="611"/>
        <v>MISSING</v>
      </c>
      <c r="X3889" s="56">
        <f t="shared" si="612"/>
        <v>-99</v>
      </c>
      <c r="Y3889" s="56">
        <f t="shared" si="613"/>
        <v>-99</v>
      </c>
      <c r="Z3889" s="56">
        <f t="shared" si="614"/>
        <v>-99</v>
      </c>
      <c r="AA3889" s="56">
        <f t="shared" si="615"/>
        <v>-99</v>
      </c>
      <c r="AB3889" s="56">
        <f t="shared" si="616"/>
        <v>-99</v>
      </c>
      <c r="AC3889" s="56">
        <f t="shared" si="617"/>
        <v>-99</v>
      </c>
      <c r="AD3889" s="3"/>
      <c r="AE3889" s="82">
        <f>IF(D3889=1, 'adjustment factor'!$D$4, IF(D3889=-9,-999,IF(D3889="",-999,0)))</f>
        <v>-999</v>
      </c>
      <c r="AF3889" s="82">
        <f>IF(F3889=1, 'adjustment factor'!$D$5, IF(F3889=-9,-999,IF(F3889="",-999,0)))</f>
        <v>-999</v>
      </c>
      <c r="AG3889" s="82">
        <f>IF(E3889=1, 'adjustment factor'!$D$6, IF(E3889=-9,-999,IF(E3889="",-999,0)))</f>
        <v>-999</v>
      </c>
      <c r="AH3889" s="82">
        <f>IF(K3889&gt;=45,'adjustment factor'!$D$7,IF(K3889=-9,-1200,IF(K3889="",-1200,0)))</f>
        <v>-1200</v>
      </c>
      <c r="AI3889" s="82">
        <f>IF(L3889=1, 'adjustment factor'!$D$8, IF(L3889=-9,-999,IF(L3889="",-999,0)))</f>
        <v>-999</v>
      </c>
      <c r="AJ3889" s="82">
        <f>IF(AND(M3889&gt;=1,M3889&lt;=4),'adjustment factor'!$D$9,IF(M3889=-9,-999,IF(M3889=98,-999,IF(M3889=99,-999,IF(M3889="",-999,0)))))</f>
        <v>-999</v>
      </c>
      <c r="AK3889" s="82">
        <f>IF(H3889=1, 'adjustment factor'!$D$10, IF(H3889=-9,-999,IF(H3889="",-999,0)))</f>
        <v>-999</v>
      </c>
      <c r="AL3889" s="82">
        <f>IF(G3889=1, 'adjustment factor'!$D$11, IF(G3889=-9,-999,IF(G3889="",-999,0)))</f>
        <v>-999</v>
      </c>
      <c r="AM3889" s="82">
        <f>IF(I3889=1, 'adjustment factor'!$D$12, IF(I3889=-9,-999,IF(I3889="",-999,0)))</f>
        <v>-999</v>
      </c>
      <c r="AN3889" s="82">
        <f>IF(J3889=1, 'adjustment factor'!$D$13, IF(J3889=-9,-999,IF(J3889="",-999,0)))</f>
        <v>-999</v>
      </c>
      <c r="AO3889" s="82" t="str">
        <f t="shared" si="618"/>
        <v>-999</v>
      </c>
      <c r="AP3889" s="82" t="str">
        <f t="shared" si="619"/>
        <v>MISSING</v>
      </c>
    </row>
    <row r="3890" spans="2:42">
      <c r="B3890" s="207"/>
      <c r="C3890" s="35">
        <v>3886</v>
      </c>
      <c r="D3890" s="161"/>
      <c r="E3890" s="161"/>
      <c r="F3890" s="161"/>
      <c r="G3890" s="161"/>
      <c r="H3890" s="161"/>
      <c r="I3890" s="161"/>
      <c r="J3890" s="161"/>
      <c r="K3890" s="161"/>
      <c r="L3890" s="161"/>
      <c r="M3890" s="161"/>
      <c r="N3890" s="171"/>
      <c r="O3890" s="171"/>
      <c r="P3890" s="171"/>
      <c r="Q3890" s="171"/>
      <c r="R3890" s="171"/>
      <c r="S3890" s="171"/>
      <c r="T3890" s="208" t="str">
        <f t="shared" si="610"/>
        <v>MISSING</v>
      </c>
      <c r="U3890" s="208" t="str">
        <f t="shared" si="611"/>
        <v>MISSING</v>
      </c>
      <c r="X3890" s="56">
        <f t="shared" si="612"/>
        <v>-99</v>
      </c>
      <c r="Y3890" s="56">
        <f t="shared" si="613"/>
        <v>-99</v>
      </c>
      <c r="Z3890" s="56">
        <f t="shared" si="614"/>
        <v>-99</v>
      </c>
      <c r="AA3890" s="56">
        <f t="shared" si="615"/>
        <v>-99</v>
      </c>
      <c r="AB3890" s="56">
        <f t="shared" si="616"/>
        <v>-99</v>
      </c>
      <c r="AC3890" s="56">
        <f t="shared" si="617"/>
        <v>-99</v>
      </c>
      <c r="AD3890" s="3"/>
      <c r="AE3890" s="82">
        <f>IF(D3890=1, 'adjustment factor'!$D$4, IF(D3890=-9,-999,IF(D3890="",-999,0)))</f>
        <v>-999</v>
      </c>
      <c r="AF3890" s="82">
        <f>IF(F3890=1, 'adjustment factor'!$D$5, IF(F3890=-9,-999,IF(F3890="",-999,0)))</f>
        <v>-999</v>
      </c>
      <c r="AG3890" s="82">
        <f>IF(E3890=1, 'adjustment factor'!$D$6, IF(E3890=-9,-999,IF(E3890="",-999,0)))</f>
        <v>-999</v>
      </c>
      <c r="AH3890" s="82">
        <f>IF(K3890&gt;=45,'adjustment factor'!$D$7,IF(K3890=-9,-1200,IF(K3890="",-1200,0)))</f>
        <v>-1200</v>
      </c>
      <c r="AI3890" s="82">
        <f>IF(L3890=1, 'adjustment factor'!$D$8, IF(L3890=-9,-999,IF(L3890="",-999,0)))</f>
        <v>-999</v>
      </c>
      <c r="AJ3890" s="82">
        <f>IF(AND(M3890&gt;=1,M3890&lt;=4),'adjustment factor'!$D$9,IF(M3890=-9,-999,IF(M3890=98,-999,IF(M3890=99,-999,IF(M3890="",-999,0)))))</f>
        <v>-999</v>
      </c>
      <c r="AK3890" s="82">
        <f>IF(H3890=1, 'adjustment factor'!$D$10, IF(H3890=-9,-999,IF(H3890="",-999,0)))</f>
        <v>-999</v>
      </c>
      <c r="AL3890" s="82">
        <f>IF(G3890=1, 'adjustment factor'!$D$11, IF(G3890=-9,-999,IF(G3890="",-999,0)))</f>
        <v>-999</v>
      </c>
      <c r="AM3890" s="82">
        <f>IF(I3890=1, 'adjustment factor'!$D$12, IF(I3890=-9,-999,IF(I3890="",-999,0)))</f>
        <v>-999</v>
      </c>
      <c r="AN3890" s="82">
        <f>IF(J3890=1, 'adjustment factor'!$D$13, IF(J3890=-9,-999,IF(J3890="",-999,0)))</f>
        <v>-999</v>
      </c>
      <c r="AO3890" s="82" t="str">
        <f t="shared" si="618"/>
        <v>-999</v>
      </c>
      <c r="AP3890" s="82" t="str">
        <f t="shared" si="619"/>
        <v>MISSING</v>
      </c>
    </row>
    <row r="3891" spans="2:42">
      <c r="B3891" s="207"/>
      <c r="C3891" s="35">
        <v>3887</v>
      </c>
      <c r="D3891" s="161"/>
      <c r="E3891" s="161"/>
      <c r="F3891" s="161"/>
      <c r="G3891" s="161"/>
      <c r="H3891" s="161"/>
      <c r="I3891" s="161"/>
      <c r="J3891" s="161"/>
      <c r="K3891" s="161"/>
      <c r="L3891" s="161"/>
      <c r="M3891" s="161"/>
      <c r="N3891" s="171"/>
      <c r="O3891" s="171"/>
      <c r="P3891" s="171"/>
      <c r="Q3891" s="171"/>
      <c r="R3891" s="171"/>
      <c r="S3891" s="171"/>
      <c r="T3891" s="208" t="str">
        <f t="shared" si="610"/>
        <v>MISSING</v>
      </c>
      <c r="U3891" s="208" t="str">
        <f t="shared" si="611"/>
        <v>MISSING</v>
      </c>
      <c r="X3891" s="56">
        <f t="shared" si="612"/>
        <v>-99</v>
      </c>
      <c r="Y3891" s="56">
        <f t="shared" si="613"/>
        <v>-99</v>
      </c>
      <c r="Z3891" s="56">
        <f t="shared" si="614"/>
        <v>-99</v>
      </c>
      <c r="AA3891" s="56">
        <f t="shared" si="615"/>
        <v>-99</v>
      </c>
      <c r="AB3891" s="56">
        <f t="shared" si="616"/>
        <v>-99</v>
      </c>
      <c r="AC3891" s="56">
        <f t="shared" si="617"/>
        <v>-99</v>
      </c>
      <c r="AD3891" s="3"/>
      <c r="AE3891" s="82">
        <f>IF(D3891=1, 'adjustment factor'!$D$4, IF(D3891=-9,-999,IF(D3891="",-999,0)))</f>
        <v>-999</v>
      </c>
      <c r="AF3891" s="82">
        <f>IF(F3891=1, 'adjustment factor'!$D$5, IF(F3891=-9,-999,IF(F3891="",-999,0)))</f>
        <v>-999</v>
      </c>
      <c r="AG3891" s="82">
        <f>IF(E3891=1, 'adjustment factor'!$D$6, IF(E3891=-9,-999,IF(E3891="",-999,0)))</f>
        <v>-999</v>
      </c>
      <c r="AH3891" s="82">
        <f>IF(K3891&gt;=45,'adjustment factor'!$D$7,IF(K3891=-9,-1200,IF(K3891="",-1200,0)))</f>
        <v>-1200</v>
      </c>
      <c r="AI3891" s="82">
        <f>IF(L3891=1, 'adjustment factor'!$D$8, IF(L3891=-9,-999,IF(L3891="",-999,0)))</f>
        <v>-999</v>
      </c>
      <c r="AJ3891" s="82">
        <f>IF(AND(M3891&gt;=1,M3891&lt;=4),'adjustment factor'!$D$9,IF(M3891=-9,-999,IF(M3891=98,-999,IF(M3891=99,-999,IF(M3891="",-999,0)))))</f>
        <v>-999</v>
      </c>
      <c r="AK3891" s="82">
        <f>IF(H3891=1, 'adjustment factor'!$D$10, IF(H3891=-9,-999,IF(H3891="",-999,0)))</f>
        <v>-999</v>
      </c>
      <c r="AL3891" s="82">
        <f>IF(G3891=1, 'adjustment factor'!$D$11, IF(G3891=-9,-999,IF(G3891="",-999,0)))</f>
        <v>-999</v>
      </c>
      <c r="AM3891" s="82">
        <f>IF(I3891=1, 'adjustment factor'!$D$12, IF(I3891=-9,-999,IF(I3891="",-999,0)))</f>
        <v>-999</v>
      </c>
      <c r="AN3891" s="82">
        <f>IF(J3891=1, 'adjustment factor'!$D$13, IF(J3891=-9,-999,IF(J3891="",-999,0)))</f>
        <v>-999</v>
      </c>
      <c r="AO3891" s="82" t="str">
        <f t="shared" si="618"/>
        <v>-999</v>
      </c>
      <c r="AP3891" s="82" t="str">
        <f t="shared" si="619"/>
        <v>MISSING</v>
      </c>
    </row>
    <row r="3892" spans="2:42">
      <c r="B3892" s="207"/>
      <c r="C3892" s="35">
        <v>3888</v>
      </c>
      <c r="D3892" s="161"/>
      <c r="E3892" s="161"/>
      <c r="F3892" s="161"/>
      <c r="G3892" s="161"/>
      <c r="H3892" s="161"/>
      <c r="I3892" s="161"/>
      <c r="J3892" s="161"/>
      <c r="K3892" s="161"/>
      <c r="L3892" s="161"/>
      <c r="M3892" s="161"/>
      <c r="N3892" s="171"/>
      <c r="O3892" s="171"/>
      <c r="P3892" s="171"/>
      <c r="Q3892" s="171"/>
      <c r="R3892" s="171"/>
      <c r="S3892" s="171"/>
      <c r="T3892" s="208" t="str">
        <f t="shared" si="610"/>
        <v>MISSING</v>
      </c>
      <c r="U3892" s="208" t="str">
        <f t="shared" si="611"/>
        <v>MISSING</v>
      </c>
      <c r="X3892" s="56">
        <f t="shared" si="612"/>
        <v>-99</v>
      </c>
      <c r="Y3892" s="56">
        <f t="shared" si="613"/>
        <v>-99</v>
      </c>
      <c r="Z3892" s="56">
        <f t="shared" si="614"/>
        <v>-99</v>
      </c>
      <c r="AA3892" s="56">
        <f t="shared" si="615"/>
        <v>-99</v>
      </c>
      <c r="AB3892" s="56">
        <f t="shared" si="616"/>
        <v>-99</v>
      </c>
      <c r="AC3892" s="56">
        <f t="shared" si="617"/>
        <v>-99</v>
      </c>
      <c r="AD3892" s="3"/>
      <c r="AE3892" s="82">
        <f>IF(D3892=1, 'adjustment factor'!$D$4, IF(D3892=-9,-999,IF(D3892="",-999,0)))</f>
        <v>-999</v>
      </c>
      <c r="AF3892" s="82">
        <f>IF(F3892=1, 'adjustment factor'!$D$5, IF(F3892=-9,-999,IF(F3892="",-999,0)))</f>
        <v>-999</v>
      </c>
      <c r="AG3892" s="82">
        <f>IF(E3892=1, 'adjustment factor'!$D$6, IF(E3892=-9,-999,IF(E3892="",-999,0)))</f>
        <v>-999</v>
      </c>
      <c r="AH3892" s="82">
        <f>IF(K3892&gt;=45,'adjustment factor'!$D$7,IF(K3892=-9,-1200,IF(K3892="",-1200,0)))</f>
        <v>-1200</v>
      </c>
      <c r="AI3892" s="82">
        <f>IF(L3892=1, 'adjustment factor'!$D$8, IF(L3892=-9,-999,IF(L3892="",-999,0)))</f>
        <v>-999</v>
      </c>
      <c r="AJ3892" s="82">
        <f>IF(AND(M3892&gt;=1,M3892&lt;=4),'adjustment factor'!$D$9,IF(M3892=-9,-999,IF(M3892=98,-999,IF(M3892=99,-999,IF(M3892="",-999,0)))))</f>
        <v>-999</v>
      </c>
      <c r="AK3892" s="82">
        <f>IF(H3892=1, 'adjustment factor'!$D$10, IF(H3892=-9,-999,IF(H3892="",-999,0)))</f>
        <v>-999</v>
      </c>
      <c r="AL3892" s="82">
        <f>IF(G3892=1, 'adjustment factor'!$D$11, IF(G3892=-9,-999,IF(G3892="",-999,0)))</f>
        <v>-999</v>
      </c>
      <c r="AM3892" s="82">
        <f>IF(I3892=1, 'adjustment factor'!$D$12, IF(I3892=-9,-999,IF(I3892="",-999,0)))</f>
        <v>-999</v>
      </c>
      <c r="AN3892" s="82">
        <f>IF(J3892=1, 'adjustment factor'!$D$13, IF(J3892=-9,-999,IF(J3892="",-999,0)))</f>
        <v>-999</v>
      </c>
      <c r="AO3892" s="82" t="str">
        <f t="shared" si="618"/>
        <v>-999</v>
      </c>
      <c r="AP3892" s="82" t="str">
        <f t="shared" si="619"/>
        <v>MISSING</v>
      </c>
    </row>
    <row r="3893" spans="2:42">
      <c r="B3893" s="207"/>
      <c r="C3893" s="35">
        <v>3889</v>
      </c>
      <c r="D3893" s="161"/>
      <c r="E3893" s="161"/>
      <c r="F3893" s="161"/>
      <c r="G3893" s="161"/>
      <c r="H3893" s="161"/>
      <c r="I3893" s="161"/>
      <c r="J3893" s="161"/>
      <c r="K3893" s="161"/>
      <c r="L3893" s="161"/>
      <c r="M3893" s="161"/>
      <c r="N3893" s="171"/>
      <c r="O3893" s="171"/>
      <c r="P3893" s="171"/>
      <c r="Q3893" s="171"/>
      <c r="R3893" s="171"/>
      <c r="S3893" s="171"/>
      <c r="T3893" s="208" t="str">
        <f t="shared" si="610"/>
        <v>MISSING</v>
      </c>
      <c r="U3893" s="208" t="str">
        <f t="shared" si="611"/>
        <v>MISSING</v>
      </c>
      <c r="X3893" s="56">
        <f t="shared" si="612"/>
        <v>-99</v>
      </c>
      <c r="Y3893" s="56">
        <f t="shared" si="613"/>
        <v>-99</v>
      </c>
      <c r="Z3893" s="56">
        <f t="shared" si="614"/>
        <v>-99</v>
      </c>
      <c r="AA3893" s="56">
        <f t="shared" si="615"/>
        <v>-99</v>
      </c>
      <c r="AB3893" s="56">
        <f t="shared" si="616"/>
        <v>-99</v>
      </c>
      <c r="AC3893" s="56">
        <f t="shared" si="617"/>
        <v>-99</v>
      </c>
      <c r="AD3893" s="3"/>
      <c r="AE3893" s="82">
        <f>IF(D3893=1, 'adjustment factor'!$D$4, IF(D3893=-9,-999,IF(D3893="",-999,0)))</f>
        <v>-999</v>
      </c>
      <c r="AF3893" s="82">
        <f>IF(F3893=1, 'adjustment factor'!$D$5, IF(F3893=-9,-999,IF(F3893="",-999,0)))</f>
        <v>-999</v>
      </c>
      <c r="AG3893" s="82">
        <f>IF(E3893=1, 'adjustment factor'!$D$6, IF(E3893=-9,-999,IF(E3893="",-999,0)))</f>
        <v>-999</v>
      </c>
      <c r="AH3893" s="82">
        <f>IF(K3893&gt;=45,'adjustment factor'!$D$7,IF(K3893=-9,-1200,IF(K3893="",-1200,0)))</f>
        <v>-1200</v>
      </c>
      <c r="AI3893" s="82">
        <f>IF(L3893=1, 'adjustment factor'!$D$8, IF(L3893=-9,-999,IF(L3893="",-999,0)))</f>
        <v>-999</v>
      </c>
      <c r="AJ3893" s="82">
        <f>IF(AND(M3893&gt;=1,M3893&lt;=4),'adjustment factor'!$D$9,IF(M3893=-9,-999,IF(M3893=98,-999,IF(M3893=99,-999,IF(M3893="",-999,0)))))</f>
        <v>-999</v>
      </c>
      <c r="AK3893" s="82">
        <f>IF(H3893=1, 'adjustment factor'!$D$10, IF(H3893=-9,-999,IF(H3893="",-999,0)))</f>
        <v>-999</v>
      </c>
      <c r="AL3893" s="82">
        <f>IF(G3893=1, 'adjustment factor'!$D$11, IF(G3893=-9,-999,IF(G3893="",-999,0)))</f>
        <v>-999</v>
      </c>
      <c r="AM3893" s="82">
        <f>IF(I3893=1, 'adjustment factor'!$D$12, IF(I3893=-9,-999,IF(I3893="",-999,0)))</f>
        <v>-999</v>
      </c>
      <c r="AN3893" s="82">
        <f>IF(J3893=1, 'adjustment factor'!$D$13, IF(J3893=-9,-999,IF(J3893="",-999,0)))</f>
        <v>-999</v>
      </c>
      <c r="AO3893" s="82" t="str">
        <f t="shared" si="618"/>
        <v>-999</v>
      </c>
      <c r="AP3893" s="82" t="str">
        <f t="shared" si="619"/>
        <v>MISSING</v>
      </c>
    </row>
    <row r="3894" spans="2:42">
      <c r="B3894" s="207"/>
      <c r="C3894" s="35">
        <v>3890</v>
      </c>
      <c r="D3894" s="161"/>
      <c r="E3894" s="161"/>
      <c r="F3894" s="161"/>
      <c r="G3894" s="161"/>
      <c r="H3894" s="161"/>
      <c r="I3894" s="161"/>
      <c r="J3894" s="161"/>
      <c r="K3894" s="161"/>
      <c r="L3894" s="161"/>
      <c r="M3894" s="161"/>
      <c r="N3894" s="171"/>
      <c r="O3894" s="171"/>
      <c r="P3894" s="171"/>
      <c r="Q3894" s="171"/>
      <c r="R3894" s="171"/>
      <c r="S3894" s="171"/>
      <c r="T3894" s="208" t="str">
        <f t="shared" si="610"/>
        <v>MISSING</v>
      </c>
      <c r="U3894" s="208" t="str">
        <f t="shared" si="611"/>
        <v>MISSING</v>
      </c>
      <c r="X3894" s="56">
        <f t="shared" si="612"/>
        <v>-99</v>
      </c>
      <c r="Y3894" s="56">
        <f t="shared" si="613"/>
        <v>-99</v>
      </c>
      <c r="Z3894" s="56">
        <f t="shared" si="614"/>
        <v>-99</v>
      </c>
      <c r="AA3894" s="56">
        <f t="shared" si="615"/>
        <v>-99</v>
      </c>
      <c r="AB3894" s="56">
        <f t="shared" si="616"/>
        <v>-99</v>
      </c>
      <c r="AC3894" s="56">
        <f t="shared" si="617"/>
        <v>-99</v>
      </c>
      <c r="AD3894" s="3"/>
      <c r="AE3894" s="82">
        <f>IF(D3894=1, 'adjustment factor'!$D$4, IF(D3894=-9,-999,IF(D3894="",-999,0)))</f>
        <v>-999</v>
      </c>
      <c r="AF3894" s="82">
        <f>IF(F3894=1, 'adjustment factor'!$D$5, IF(F3894=-9,-999,IF(F3894="",-999,0)))</f>
        <v>-999</v>
      </c>
      <c r="AG3894" s="82">
        <f>IF(E3894=1, 'adjustment factor'!$D$6, IF(E3894=-9,-999,IF(E3894="",-999,0)))</f>
        <v>-999</v>
      </c>
      <c r="AH3894" s="82">
        <f>IF(K3894&gt;=45,'adjustment factor'!$D$7,IF(K3894=-9,-1200,IF(K3894="",-1200,0)))</f>
        <v>-1200</v>
      </c>
      <c r="AI3894" s="82">
        <f>IF(L3894=1, 'adjustment factor'!$D$8, IF(L3894=-9,-999,IF(L3894="",-999,0)))</f>
        <v>-999</v>
      </c>
      <c r="AJ3894" s="82">
        <f>IF(AND(M3894&gt;=1,M3894&lt;=4),'adjustment factor'!$D$9,IF(M3894=-9,-999,IF(M3894=98,-999,IF(M3894=99,-999,IF(M3894="",-999,0)))))</f>
        <v>-999</v>
      </c>
      <c r="AK3894" s="82">
        <f>IF(H3894=1, 'adjustment factor'!$D$10, IF(H3894=-9,-999,IF(H3894="",-999,0)))</f>
        <v>-999</v>
      </c>
      <c r="AL3894" s="82">
        <f>IF(G3894=1, 'adjustment factor'!$D$11, IF(G3894=-9,-999,IF(G3894="",-999,0)))</f>
        <v>-999</v>
      </c>
      <c r="AM3894" s="82">
        <f>IF(I3894=1, 'adjustment factor'!$D$12, IF(I3894=-9,-999,IF(I3894="",-999,0)))</f>
        <v>-999</v>
      </c>
      <c r="AN3894" s="82">
        <f>IF(J3894=1, 'adjustment factor'!$D$13, IF(J3894=-9,-999,IF(J3894="",-999,0)))</f>
        <v>-999</v>
      </c>
      <c r="AO3894" s="82" t="str">
        <f t="shared" si="618"/>
        <v>-999</v>
      </c>
      <c r="AP3894" s="82" t="str">
        <f t="shared" si="619"/>
        <v>MISSING</v>
      </c>
    </row>
    <row r="3895" spans="2:42">
      <c r="B3895" s="207"/>
      <c r="C3895" s="35">
        <v>3891</v>
      </c>
      <c r="D3895" s="161"/>
      <c r="E3895" s="161"/>
      <c r="F3895" s="161"/>
      <c r="G3895" s="161"/>
      <c r="H3895" s="161"/>
      <c r="I3895" s="161"/>
      <c r="J3895" s="161"/>
      <c r="K3895" s="161"/>
      <c r="L3895" s="161"/>
      <c r="M3895" s="161"/>
      <c r="N3895" s="171"/>
      <c r="O3895" s="171"/>
      <c r="P3895" s="171"/>
      <c r="Q3895" s="171"/>
      <c r="R3895" s="171"/>
      <c r="S3895" s="171"/>
      <c r="T3895" s="208" t="str">
        <f t="shared" si="610"/>
        <v>MISSING</v>
      </c>
      <c r="U3895" s="208" t="str">
        <f t="shared" si="611"/>
        <v>MISSING</v>
      </c>
      <c r="X3895" s="56">
        <f t="shared" si="612"/>
        <v>-99</v>
      </c>
      <c r="Y3895" s="56">
        <f t="shared" si="613"/>
        <v>-99</v>
      </c>
      <c r="Z3895" s="56">
        <f t="shared" si="614"/>
        <v>-99</v>
      </c>
      <c r="AA3895" s="56">
        <f t="shared" si="615"/>
        <v>-99</v>
      </c>
      <c r="AB3895" s="56">
        <f t="shared" si="616"/>
        <v>-99</v>
      </c>
      <c r="AC3895" s="56">
        <f t="shared" si="617"/>
        <v>-99</v>
      </c>
      <c r="AD3895" s="3"/>
      <c r="AE3895" s="82">
        <f>IF(D3895=1, 'adjustment factor'!$D$4, IF(D3895=-9,-999,IF(D3895="",-999,0)))</f>
        <v>-999</v>
      </c>
      <c r="AF3895" s="82">
        <f>IF(F3895=1, 'adjustment factor'!$D$5, IF(F3895=-9,-999,IF(F3895="",-999,0)))</f>
        <v>-999</v>
      </c>
      <c r="AG3895" s="82">
        <f>IF(E3895=1, 'adjustment factor'!$D$6, IF(E3895=-9,-999,IF(E3895="",-999,0)))</f>
        <v>-999</v>
      </c>
      <c r="AH3895" s="82">
        <f>IF(K3895&gt;=45,'adjustment factor'!$D$7,IF(K3895=-9,-1200,IF(K3895="",-1200,0)))</f>
        <v>-1200</v>
      </c>
      <c r="AI3895" s="82">
        <f>IF(L3895=1, 'adjustment factor'!$D$8, IF(L3895=-9,-999,IF(L3895="",-999,0)))</f>
        <v>-999</v>
      </c>
      <c r="AJ3895" s="82">
        <f>IF(AND(M3895&gt;=1,M3895&lt;=4),'adjustment factor'!$D$9,IF(M3895=-9,-999,IF(M3895=98,-999,IF(M3895=99,-999,IF(M3895="",-999,0)))))</f>
        <v>-999</v>
      </c>
      <c r="AK3895" s="82">
        <f>IF(H3895=1, 'adjustment factor'!$D$10, IF(H3895=-9,-999,IF(H3895="",-999,0)))</f>
        <v>-999</v>
      </c>
      <c r="AL3895" s="82">
        <f>IF(G3895=1, 'adjustment factor'!$D$11, IF(G3895=-9,-999,IF(G3895="",-999,0)))</f>
        <v>-999</v>
      </c>
      <c r="AM3895" s="82">
        <f>IF(I3895=1, 'adjustment factor'!$D$12, IF(I3895=-9,-999,IF(I3895="",-999,0)))</f>
        <v>-999</v>
      </c>
      <c r="AN3895" s="82">
        <f>IF(J3895=1, 'adjustment factor'!$D$13, IF(J3895=-9,-999,IF(J3895="",-999,0)))</f>
        <v>-999</v>
      </c>
      <c r="AO3895" s="82" t="str">
        <f t="shared" si="618"/>
        <v>-999</v>
      </c>
      <c r="AP3895" s="82" t="str">
        <f t="shared" si="619"/>
        <v>MISSING</v>
      </c>
    </row>
    <row r="3896" spans="2:42">
      <c r="B3896" s="207"/>
      <c r="C3896" s="35">
        <v>3892</v>
      </c>
      <c r="D3896" s="161"/>
      <c r="E3896" s="161"/>
      <c r="F3896" s="161"/>
      <c r="G3896" s="161"/>
      <c r="H3896" s="161"/>
      <c r="I3896" s="161"/>
      <c r="J3896" s="161"/>
      <c r="K3896" s="161"/>
      <c r="L3896" s="161"/>
      <c r="M3896" s="161"/>
      <c r="N3896" s="171"/>
      <c r="O3896" s="171"/>
      <c r="P3896" s="171"/>
      <c r="Q3896" s="171"/>
      <c r="R3896" s="171"/>
      <c r="S3896" s="171"/>
      <c r="T3896" s="208" t="str">
        <f t="shared" si="610"/>
        <v>MISSING</v>
      </c>
      <c r="U3896" s="208" t="str">
        <f t="shared" si="611"/>
        <v>MISSING</v>
      </c>
      <c r="X3896" s="56">
        <f t="shared" si="612"/>
        <v>-99</v>
      </c>
      <c r="Y3896" s="56">
        <f t="shared" si="613"/>
        <v>-99</v>
      </c>
      <c r="Z3896" s="56">
        <f t="shared" si="614"/>
        <v>-99</v>
      </c>
      <c r="AA3896" s="56">
        <f t="shared" si="615"/>
        <v>-99</v>
      </c>
      <c r="AB3896" s="56">
        <f t="shared" si="616"/>
        <v>-99</v>
      </c>
      <c r="AC3896" s="56">
        <f t="shared" si="617"/>
        <v>-99</v>
      </c>
      <c r="AD3896" s="3"/>
      <c r="AE3896" s="82">
        <f>IF(D3896=1, 'adjustment factor'!$D$4, IF(D3896=-9,-999,IF(D3896="",-999,0)))</f>
        <v>-999</v>
      </c>
      <c r="AF3896" s="82">
        <f>IF(F3896=1, 'adjustment factor'!$D$5, IF(F3896=-9,-999,IF(F3896="",-999,0)))</f>
        <v>-999</v>
      </c>
      <c r="AG3896" s="82">
        <f>IF(E3896=1, 'adjustment factor'!$D$6, IF(E3896=-9,-999,IF(E3896="",-999,0)))</f>
        <v>-999</v>
      </c>
      <c r="AH3896" s="82">
        <f>IF(K3896&gt;=45,'adjustment factor'!$D$7,IF(K3896=-9,-1200,IF(K3896="",-1200,0)))</f>
        <v>-1200</v>
      </c>
      <c r="AI3896" s="82">
        <f>IF(L3896=1, 'adjustment factor'!$D$8, IF(L3896=-9,-999,IF(L3896="",-999,0)))</f>
        <v>-999</v>
      </c>
      <c r="AJ3896" s="82">
        <f>IF(AND(M3896&gt;=1,M3896&lt;=4),'adjustment factor'!$D$9,IF(M3896=-9,-999,IF(M3896=98,-999,IF(M3896=99,-999,IF(M3896="",-999,0)))))</f>
        <v>-999</v>
      </c>
      <c r="AK3896" s="82">
        <f>IF(H3896=1, 'adjustment factor'!$D$10, IF(H3896=-9,-999,IF(H3896="",-999,0)))</f>
        <v>-999</v>
      </c>
      <c r="AL3896" s="82">
        <f>IF(G3896=1, 'adjustment factor'!$D$11, IF(G3896=-9,-999,IF(G3896="",-999,0)))</f>
        <v>-999</v>
      </c>
      <c r="AM3896" s="82">
        <f>IF(I3896=1, 'adjustment factor'!$D$12, IF(I3896=-9,-999,IF(I3896="",-999,0)))</f>
        <v>-999</v>
      </c>
      <c r="AN3896" s="82">
        <f>IF(J3896=1, 'adjustment factor'!$D$13, IF(J3896=-9,-999,IF(J3896="",-999,0)))</f>
        <v>-999</v>
      </c>
      <c r="AO3896" s="82" t="str">
        <f t="shared" si="618"/>
        <v>-999</v>
      </c>
      <c r="AP3896" s="82" t="str">
        <f t="shared" si="619"/>
        <v>MISSING</v>
      </c>
    </row>
    <row r="3897" spans="2:42">
      <c r="B3897" s="207"/>
      <c r="C3897" s="35">
        <v>3893</v>
      </c>
      <c r="D3897" s="161"/>
      <c r="E3897" s="161"/>
      <c r="F3897" s="161"/>
      <c r="G3897" s="161"/>
      <c r="H3897" s="161"/>
      <c r="I3897" s="161"/>
      <c r="J3897" s="161"/>
      <c r="K3897" s="161"/>
      <c r="L3897" s="161"/>
      <c r="M3897" s="161"/>
      <c r="N3897" s="171"/>
      <c r="O3897" s="171"/>
      <c r="P3897" s="171"/>
      <c r="Q3897" s="171"/>
      <c r="R3897" s="171"/>
      <c r="S3897" s="171"/>
      <c r="T3897" s="208" t="str">
        <f t="shared" si="610"/>
        <v>MISSING</v>
      </c>
      <c r="U3897" s="208" t="str">
        <f t="shared" si="611"/>
        <v>MISSING</v>
      </c>
      <c r="X3897" s="56">
        <f t="shared" si="612"/>
        <v>-99</v>
      </c>
      <c r="Y3897" s="56">
        <f t="shared" si="613"/>
        <v>-99</v>
      </c>
      <c r="Z3897" s="56">
        <f t="shared" si="614"/>
        <v>-99</v>
      </c>
      <c r="AA3897" s="56">
        <f t="shared" si="615"/>
        <v>-99</v>
      </c>
      <c r="AB3897" s="56">
        <f t="shared" si="616"/>
        <v>-99</v>
      </c>
      <c r="AC3897" s="56">
        <f t="shared" si="617"/>
        <v>-99</v>
      </c>
      <c r="AD3897" s="3"/>
      <c r="AE3897" s="82">
        <f>IF(D3897=1, 'adjustment factor'!$D$4, IF(D3897=-9,-999,IF(D3897="",-999,0)))</f>
        <v>-999</v>
      </c>
      <c r="AF3897" s="82">
        <f>IF(F3897=1, 'adjustment factor'!$D$5, IF(F3897=-9,-999,IF(F3897="",-999,0)))</f>
        <v>-999</v>
      </c>
      <c r="AG3897" s="82">
        <f>IF(E3897=1, 'adjustment factor'!$D$6, IF(E3897=-9,-999,IF(E3897="",-999,0)))</f>
        <v>-999</v>
      </c>
      <c r="AH3897" s="82">
        <f>IF(K3897&gt;=45,'adjustment factor'!$D$7,IF(K3897=-9,-1200,IF(K3897="",-1200,0)))</f>
        <v>-1200</v>
      </c>
      <c r="AI3897" s="82">
        <f>IF(L3897=1, 'adjustment factor'!$D$8, IF(L3897=-9,-999,IF(L3897="",-999,0)))</f>
        <v>-999</v>
      </c>
      <c r="AJ3897" s="82">
        <f>IF(AND(M3897&gt;=1,M3897&lt;=4),'adjustment factor'!$D$9,IF(M3897=-9,-999,IF(M3897=98,-999,IF(M3897=99,-999,IF(M3897="",-999,0)))))</f>
        <v>-999</v>
      </c>
      <c r="AK3897" s="82">
        <f>IF(H3897=1, 'adjustment factor'!$D$10, IF(H3897=-9,-999,IF(H3897="",-999,0)))</f>
        <v>-999</v>
      </c>
      <c r="AL3897" s="82">
        <f>IF(G3897=1, 'adjustment factor'!$D$11, IF(G3897=-9,-999,IF(G3897="",-999,0)))</f>
        <v>-999</v>
      </c>
      <c r="AM3897" s="82">
        <f>IF(I3897=1, 'adjustment factor'!$D$12, IF(I3897=-9,-999,IF(I3897="",-999,0)))</f>
        <v>-999</v>
      </c>
      <c r="AN3897" s="82">
        <f>IF(J3897=1, 'adjustment factor'!$D$13, IF(J3897=-9,-999,IF(J3897="",-999,0)))</f>
        <v>-999</v>
      </c>
      <c r="AO3897" s="82" t="str">
        <f t="shared" si="618"/>
        <v>-999</v>
      </c>
      <c r="AP3897" s="82" t="str">
        <f t="shared" si="619"/>
        <v>MISSING</v>
      </c>
    </row>
    <row r="3898" spans="2:42">
      <c r="B3898" s="207"/>
      <c r="C3898" s="35">
        <v>3894</v>
      </c>
      <c r="D3898" s="161"/>
      <c r="E3898" s="161"/>
      <c r="F3898" s="161"/>
      <c r="G3898" s="161"/>
      <c r="H3898" s="161"/>
      <c r="I3898" s="161"/>
      <c r="J3898" s="161"/>
      <c r="K3898" s="161"/>
      <c r="L3898" s="161"/>
      <c r="M3898" s="161"/>
      <c r="N3898" s="171"/>
      <c r="O3898" s="171"/>
      <c r="P3898" s="171"/>
      <c r="Q3898" s="171"/>
      <c r="R3898" s="171"/>
      <c r="S3898" s="171"/>
      <c r="T3898" s="208" t="str">
        <f t="shared" si="610"/>
        <v>MISSING</v>
      </c>
      <c r="U3898" s="208" t="str">
        <f t="shared" si="611"/>
        <v>MISSING</v>
      </c>
      <c r="X3898" s="56">
        <f t="shared" si="612"/>
        <v>-99</v>
      </c>
      <c r="Y3898" s="56">
        <f t="shared" si="613"/>
        <v>-99</v>
      </c>
      <c r="Z3898" s="56">
        <f t="shared" si="614"/>
        <v>-99</v>
      </c>
      <c r="AA3898" s="56">
        <f t="shared" si="615"/>
        <v>-99</v>
      </c>
      <c r="AB3898" s="56">
        <f t="shared" si="616"/>
        <v>-99</v>
      </c>
      <c r="AC3898" s="56">
        <f t="shared" si="617"/>
        <v>-99</v>
      </c>
      <c r="AD3898" s="3"/>
      <c r="AE3898" s="82">
        <f>IF(D3898=1, 'adjustment factor'!$D$4, IF(D3898=-9,-999,IF(D3898="",-999,0)))</f>
        <v>-999</v>
      </c>
      <c r="AF3898" s="82">
        <f>IF(F3898=1, 'adjustment factor'!$D$5, IF(F3898=-9,-999,IF(F3898="",-999,0)))</f>
        <v>-999</v>
      </c>
      <c r="AG3898" s="82">
        <f>IF(E3898=1, 'adjustment factor'!$D$6, IF(E3898=-9,-999,IF(E3898="",-999,0)))</f>
        <v>-999</v>
      </c>
      <c r="AH3898" s="82">
        <f>IF(K3898&gt;=45,'adjustment factor'!$D$7,IF(K3898=-9,-1200,IF(K3898="",-1200,0)))</f>
        <v>-1200</v>
      </c>
      <c r="AI3898" s="82">
        <f>IF(L3898=1, 'adjustment factor'!$D$8, IF(L3898=-9,-999,IF(L3898="",-999,0)))</f>
        <v>-999</v>
      </c>
      <c r="AJ3898" s="82">
        <f>IF(AND(M3898&gt;=1,M3898&lt;=4),'adjustment factor'!$D$9,IF(M3898=-9,-999,IF(M3898=98,-999,IF(M3898=99,-999,IF(M3898="",-999,0)))))</f>
        <v>-999</v>
      </c>
      <c r="AK3898" s="82">
        <f>IF(H3898=1, 'adjustment factor'!$D$10, IF(H3898=-9,-999,IF(H3898="",-999,0)))</f>
        <v>-999</v>
      </c>
      <c r="AL3898" s="82">
        <f>IF(G3898=1, 'adjustment factor'!$D$11, IF(G3898=-9,-999,IF(G3898="",-999,0)))</f>
        <v>-999</v>
      </c>
      <c r="AM3898" s="82">
        <f>IF(I3898=1, 'adjustment factor'!$D$12, IF(I3898=-9,-999,IF(I3898="",-999,0)))</f>
        <v>-999</v>
      </c>
      <c r="AN3898" s="82">
        <f>IF(J3898=1, 'adjustment factor'!$D$13, IF(J3898=-9,-999,IF(J3898="",-999,0)))</f>
        <v>-999</v>
      </c>
      <c r="AO3898" s="82" t="str">
        <f t="shared" si="618"/>
        <v>-999</v>
      </c>
      <c r="AP3898" s="82" t="str">
        <f t="shared" si="619"/>
        <v>MISSING</v>
      </c>
    </row>
    <row r="3899" spans="2:42">
      <c r="B3899" s="207"/>
      <c r="C3899" s="35">
        <v>3895</v>
      </c>
      <c r="D3899" s="161"/>
      <c r="E3899" s="161"/>
      <c r="F3899" s="161"/>
      <c r="G3899" s="161"/>
      <c r="H3899" s="161"/>
      <c r="I3899" s="161"/>
      <c r="J3899" s="161"/>
      <c r="K3899" s="161"/>
      <c r="L3899" s="161"/>
      <c r="M3899" s="161"/>
      <c r="N3899" s="171"/>
      <c r="O3899" s="171"/>
      <c r="P3899" s="171"/>
      <c r="Q3899" s="171"/>
      <c r="R3899" s="171"/>
      <c r="S3899" s="171"/>
      <c r="T3899" s="208" t="str">
        <f t="shared" si="610"/>
        <v>MISSING</v>
      </c>
      <c r="U3899" s="208" t="str">
        <f t="shared" si="611"/>
        <v>MISSING</v>
      </c>
      <c r="X3899" s="56">
        <f t="shared" si="612"/>
        <v>-99</v>
      </c>
      <c r="Y3899" s="56">
        <f t="shared" si="613"/>
        <v>-99</v>
      </c>
      <c r="Z3899" s="56">
        <f t="shared" si="614"/>
        <v>-99</v>
      </c>
      <c r="AA3899" s="56">
        <f t="shared" si="615"/>
        <v>-99</v>
      </c>
      <c r="AB3899" s="56">
        <f t="shared" si="616"/>
        <v>-99</v>
      </c>
      <c r="AC3899" s="56">
        <f t="shared" si="617"/>
        <v>-99</v>
      </c>
      <c r="AD3899" s="3"/>
      <c r="AE3899" s="82">
        <f>IF(D3899=1, 'adjustment factor'!$D$4, IF(D3899=-9,-999,IF(D3899="",-999,0)))</f>
        <v>-999</v>
      </c>
      <c r="AF3899" s="82">
        <f>IF(F3899=1, 'adjustment factor'!$D$5, IF(F3899=-9,-999,IF(F3899="",-999,0)))</f>
        <v>-999</v>
      </c>
      <c r="AG3899" s="82">
        <f>IF(E3899=1, 'adjustment factor'!$D$6, IF(E3899=-9,-999,IF(E3899="",-999,0)))</f>
        <v>-999</v>
      </c>
      <c r="AH3899" s="82">
        <f>IF(K3899&gt;=45,'adjustment factor'!$D$7,IF(K3899=-9,-1200,IF(K3899="",-1200,0)))</f>
        <v>-1200</v>
      </c>
      <c r="AI3899" s="82">
        <f>IF(L3899=1, 'adjustment factor'!$D$8, IF(L3899=-9,-999,IF(L3899="",-999,0)))</f>
        <v>-999</v>
      </c>
      <c r="AJ3899" s="82">
        <f>IF(AND(M3899&gt;=1,M3899&lt;=4),'adjustment factor'!$D$9,IF(M3899=-9,-999,IF(M3899=98,-999,IF(M3899=99,-999,IF(M3899="",-999,0)))))</f>
        <v>-999</v>
      </c>
      <c r="AK3899" s="82">
        <f>IF(H3899=1, 'adjustment factor'!$D$10, IF(H3899=-9,-999,IF(H3899="",-999,0)))</f>
        <v>-999</v>
      </c>
      <c r="AL3899" s="82">
        <f>IF(G3899=1, 'adjustment factor'!$D$11, IF(G3899=-9,-999,IF(G3899="",-999,0)))</f>
        <v>-999</v>
      </c>
      <c r="AM3899" s="82">
        <f>IF(I3899=1, 'adjustment factor'!$D$12, IF(I3899=-9,-999,IF(I3899="",-999,0)))</f>
        <v>-999</v>
      </c>
      <c r="AN3899" s="82">
        <f>IF(J3899=1, 'adjustment factor'!$D$13, IF(J3899=-9,-999,IF(J3899="",-999,0)))</f>
        <v>-999</v>
      </c>
      <c r="AO3899" s="82" t="str">
        <f t="shared" si="618"/>
        <v>-999</v>
      </c>
      <c r="AP3899" s="82" t="str">
        <f t="shared" si="619"/>
        <v>MISSING</v>
      </c>
    </row>
    <row r="3900" spans="2:42">
      <c r="B3900" s="207"/>
      <c r="C3900" s="35">
        <v>3896</v>
      </c>
      <c r="D3900" s="161"/>
      <c r="E3900" s="161"/>
      <c r="F3900" s="161"/>
      <c r="G3900" s="161"/>
      <c r="H3900" s="161"/>
      <c r="I3900" s="161"/>
      <c r="J3900" s="161"/>
      <c r="K3900" s="161"/>
      <c r="L3900" s="161"/>
      <c r="M3900" s="161"/>
      <c r="N3900" s="171"/>
      <c r="O3900" s="171"/>
      <c r="P3900" s="171"/>
      <c r="Q3900" s="171"/>
      <c r="R3900" s="171"/>
      <c r="S3900" s="171"/>
      <c r="T3900" s="208" t="str">
        <f t="shared" si="610"/>
        <v>MISSING</v>
      </c>
      <c r="U3900" s="208" t="str">
        <f t="shared" si="611"/>
        <v>MISSING</v>
      </c>
      <c r="X3900" s="56">
        <f t="shared" si="612"/>
        <v>-99</v>
      </c>
      <c r="Y3900" s="56">
        <f t="shared" si="613"/>
        <v>-99</v>
      </c>
      <c r="Z3900" s="56">
        <f t="shared" si="614"/>
        <v>-99</v>
      </c>
      <c r="AA3900" s="56">
        <f t="shared" si="615"/>
        <v>-99</v>
      </c>
      <c r="AB3900" s="56">
        <f t="shared" si="616"/>
        <v>-99</v>
      </c>
      <c r="AC3900" s="56">
        <f t="shared" si="617"/>
        <v>-99</v>
      </c>
      <c r="AD3900" s="3"/>
      <c r="AE3900" s="82">
        <f>IF(D3900=1, 'adjustment factor'!$D$4, IF(D3900=-9,-999,IF(D3900="",-999,0)))</f>
        <v>-999</v>
      </c>
      <c r="AF3900" s="82">
        <f>IF(F3900=1, 'adjustment factor'!$D$5, IF(F3900=-9,-999,IF(F3900="",-999,0)))</f>
        <v>-999</v>
      </c>
      <c r="AG3900" s="82">
        <f>IF(E3900=1, 'adjustment factor'!$D$6, IF(E3900=-9,-999,IF(E3900="",-999,0)))</f>
        <v>-999</v>
      </c>
      <c r="AH3900" s="82">
        <f>IF(K3900&gt;=45,'adjustment factor'!$D$7,IF(K3900=-9,-1200,IF(K3900="",-1200,0)))</f>
        <v>-1200</v>
      </c>
      <c r="AI3900" s="82">
        <f>IF(L3900=1, 'adjustment factor'!$D$8, IF(L3900=-9,-999,IF(L3900="",-999,0)))</f>
        <v>-999</v>
      </c>
      <c r="AJ3900" s="82">
        <f>IF(AND(M3900&gt;=1,M3900&lt;=4),'adjustment factor'!$D$9,IF(M3900=-9,-999,IF(M3900=98,-999,IF(M3900=99,-999,IF(M3900="",-999,0)))))</f>
        <v>-999</v>
      </c>
      <c r="AK3900" s="82">
        <f>IF(H3900=1, 'adjustment factor'!$D$10, IF(H3900=-9,-999,IF(H3900="",-999,0)))</f>
        <v>-999</v>
      </c>
      <c r="AL3900" s="82">
        <f>IF(G3900=1, 'adjustment factor'!$D$11, IF(G3900=-9,-999,IF(G3900="",-999,0)))</f>
        <v>-999</v>
      </c>
      <c r="AM3900" s="82">
        <f>IF(I3900=1, 'adjustment factor'!$D$12, IF(I3900=-9,-999,IF(I3900="",-999,0)))</f>
        <v>-999</v>
      </c>
      <c r="AN3900" s="82">
        <f>IF(J3900=1, 'adjustment factor'!$D$13, IF(J3900=-9,-999,IF(J3900="",-999,0)))</f>
        <v>-999</v>
      </c>
      <c r="AO3900" s="82" t="str">
        <f t="shared" si="618"/>
        <v>-999</v>
      </c>
      <c r="AP3900" s="82" t="str">
        <f t="shared" si="619"/>
        <v>MISSING</v>
      </c>
    </row>
    <row r="3901" spans="2:42">
      <c r="B3901" s="207"/>
      <c r="C3901" s="35">
        <v>3897</v>
      </c>
      <c r="D3901" s="161"/>
      <c r="E3901" s="161"/>
      <c r="F3901" s="161"/>
      <c r="G3901" s="161"/>
      <c r="H3901" s="161"/>
      <c r="I3901" s="161"/>
      <c r="J3901" s="161"/>
      <c r="K3901" s="161"/>
      <c r="L3901" s="161"/>
      <c r="M3901" s="161"/>
      <c r="N3901" s="171"/>
      <c r="O3901" s="171"/>
      <c r="P3901" s="171"/>
      <c r="Q3901" s="171"/>
      <c r="R3901" s="171"/>
      <c r="S3901" s="171"/>
      <c r="T3901" s="208" t="str">
        <f t="shared" si="610"/>
        <v>MISSING</v>
      </c>
      <c r="U3901" s="208" t="str">
        <f t="shared" si="611"/>
        <v>MISSING</v>
      </c>
      <c r="X3901" s="56">
        <f t="shared" si="612"/>
        <v>-99</v>
      </c>
      <c r="Y3901" s="56">
        <f t="shared" si="613"/>
        <v>-99</v>
      </c>
      <c r="Z3901" s="56">
        <f t="shared" si="614"/>
        <v>-99</v>
      </c>
      <c r="AA3901" s="56">
        <f t="shared" si="615"/>
        <v>-99</v>
      </c>
      <c r="AB3901" s="56">
        <f t="shared" si="616"/>
        <v>-99</v>
      </c>
      <c r="AC3901" s="56">
        <f t="shared" si="617"/>
        <v>-99</v>
      </c>
      <c r="AD3901" s="3"/>
      <c r="AE3901" s="82">
        <f>IF(D3901=1, 'adjustment factor'!$D$4, IF(D3901=-9,-999,IF(D3901="",-999,0)))</f>
        <v>-999</v>
      </c>
      <c r="AF3901" s="82">
        <f>IF(F3901=1, 'adjustment factor'!$D$5, IF(F3901=-9,-999,IF(F3901="",-999,0)))</f>
        <v>-999</v>
      </c>
      <c r="AG3901" s="82">
        <f>IF(E3901=1, 'adjustment factor'!$D$6, IF(E3901=-9,-999,IF(E3901="",-999,0)))</f>
        <v>-999</v>
      </c>
      <c r="AH3901" s="82">
        <f>IF(K3901&gt;=45,'adjustment factor'!$D$7,IF(K3901=-9,-1200,IF(K3901="",-1200,0)))</f>
        <v>-1200</v>
      </c>
      <c r="AI3901" s="82">
        <f>IF(L3901=1, 'adjustment factor'!$D$8, IF(L3901=-9,-999,IF(L3901="",-999,0)))</f>
        <v>-999</v>
      </c>
      <c r="AJ3901" s="82">
        <f>IF(AND(M3901&gt;=1,M3901&lt;=4),'adjustment factor'!$D$9,IF(M3901=-9,-999,IF(M3901=98,-999,IF(M3901=99,-999,IF(M3901="",-999,0)))))</f>
        <v>-999</v>
      </c>
      <c r="AK3901" s="82">
        <f>IF(H3901=1, 'adjustment factor'!$D$10, IF(H3901=-9,-999,IF(H3901="",-999,0)))</f>
        <v>-999</v>
      </c>
      <c r="AL3901" s="82">
        <f>IF(G3901=1, 'adjustment factor'!$D$11, IF(G3901=-9,-999,IF(G3901="",-999,0)))</f>
        <v>-999</v>
      </c>
      <c r="AM3901" s="82">
        <f>IF(I3901=1, 'adjustment factor'!$D$12, IF(I3901=-9,-999,IF(I3901="",-999,0)))</f>
        <v>-999</v>
      </c>
      <c r="AN3901" s="82">
        <f>IF(J3901=1, 'adjustment factor'!$D$13, IF(J3901=-9,-999,IF(J3901="",-999,0)))</f>
        <v>-999</v>
      </c>
      <c r="AO3901" s="82" t="str">
        <f t="shared" si="618"/>
        <v>-999</v>
      </c>
      <c r="AP3901" s="82" t="str">
        <f t="shared" si="619"/>
        <v>MISSING</v>
      </c>
    </row>
    <row r="3902" spans="2:42">
      <c r="B3902" s="207"/>
      <c r="C3902" s="35">
        <v>3898</v>
      </c>
      <c r="D3902" s="161"/>
      <c r="E3902" s="161"/>
      <c r="F3902" s="161"/>
      <c r="G3902" s="161"/>
      <c r="H3902" s="161"/>
      <c r="I3902" s="161"/>
      <c r="J3902" s="161"/>
      <c r="K3902" s="161"/>
      <c r="L3902" s="161"/>
      <c r="M3902" s="161"/>
      <c r="N3902" s="171"/>
      <c r="O3902" s="171"/>
      <c r="P3902" s="171"/>
      <c r="Q3902" s="171"/>
      <c r="R3902" s="171"/>
      <c r="S3902" s="171"/>
      <c r="T3902" s="208" t="str">
        <f t="shared" si="610"/>
        <v>MISSING</v>
      </c>
      <c r="U3902" s="208" t="str">
        <f t="shared" si="611"/>
        <v>MISSING</v>
      </c>
      <c r="X3902" s="56">
        <f t="shared" si="612"/>
        <v>-99</v>
      </c>
      <c r="Y3902" s="56">
        <f t="shared" si="613"/>
        <v>-99</v>
      </c>
      <c r="Z3902" s="56">
        <f t="shared" si="614"/>
        <v>-99</v>
      </c>
      <c r="AA3902" s="56">
        <f t="shared" si="615"/>
        <v>-99</v>
      </c>
      <c r="AB3902" s="56">
        <f t="shared" si="616"/>
        <v>-99</v>
      </c>
      <c r="AC3902" s="56">
        <f t="shared" si="617"/>
        <v>-99</v>
      </c>
      <c r="AD3902" s="3"/>
      <c r="AE3902" s="82">
        <f>IF(D3902=1, 'adjustment factor'!$D$4, IF(D3902=-9,-999,IF(D3902="",-999,0)))</f>
        <v>-999</v>
      </c>
      <c r="AF3902" s="82">
        <f>IF(F3902=1, 'adjustment factor'!$D$5, IF(F3902=-9,-999,IF(F3902="",-999,0)))</f>
        <v>-999</v>
      </c>
      <c r="AG3902" s="82">
        <f>IF(E3902=1, 'adjustment factor'!$D$6, IF(E3902=-9,-999,IF(E3902="",-999,0)))</f>
        <v>-999</v>
      </c>
      <c r="AH3902" s="82">
        <f>IF(K3902&gt;=45,'adjustment factor'!$D$7,IF(K3902=-9,-1200,IF(K3902="",-1200,0)))</f>
        <v>-1200</v>
      </c>
      <c r="AI3902" s="82">
        <f>IF(L3902=1, 'adjustment factor'!$D$8, IF(L3902=-9,-999,IF(L3902="",-999,0)))</f>
        <v>-999</v>
      </c>
      <c r="AJ3902" s="82">
        <f>IF(AND(M3902&gt;=1,M3902&lt;=4),'adjustment factor'!$D$9,IF(M3902=-9,-999,IF(M3902=98,-999,IF(M3902=99,-999,IF(M3902="",-999,0)))))</f>
        <v>-999</v>
      </c>
      <c r="AK3902" s="82">
        <f>IF(H3902=1, 'adjustment factor'!$D$10, IF(H3902=-9,-999,IF(H3902="",-999,0)))</f>
        <v>-999</v>
      </c>
      <c r="AL3902" s="82">
        <f>IF(G3902=1, 'adjustment factor'!$D$11, IF(G3902=-9,-999,IF(G3902="",-999,0)))</f>
        <v>-999</v>
      </c>
      <c r="AM3902" s="82">
        <f>IF(I3902=1, 'adjustment factor'!$D$12, IF(I3902=-9,-999,IF(I3902="",-999,0)))</f>
        <v>-999</v>
      </c>
      <c r="AN3902" s="82">
        <f>IF(J3902=1, 'adjustment factor'!$D$13, IF(J3902=-9,-999,IF(J3902="",-999,0)))</f>
        <v>-999</v>
      </c>
      <c r="AO3902" s="82" t="str">
        <f t="shared" si="618"/>
        <v>-999</v>
      </c>
      <c r="AP3902" s="82" t="str">
        <f t="shared" si="619"/>
        <v>MISSING</v>
      </c>
    </row>
    <row r="3903" spans="2:42">
      <c r="B3903" s="207"/>
      <c r="C3903" s="35">
        <v>3899</v>
      </c>
      <c r="D3903" s="161"/>
      <c r="E3903" s="161"/>
      <c r="F3903" s="161"/>
      <c r="G3903" s="161"/>
      <c r="H3903" s="161"/>
      <c r="I3903" s="161"/>
      <c r="J3903" s="161"/>
      <c r="K3903" s="161"/>
      <c r="L3903" s="161"/>
      <c r="M3903" s="161"/>
      <c r="N3903" s="171"/>
      <c r="O3903" s="171"/>
      <c r="P3903" s="171"/>
      <c r="Q3903" s="171"/>
      <c r="R3903" s="171"/>
      <c r="S3903" s="171"/>
      <c r="T3903" s="208" t="str">
        <f t="shared" si="610"/>
        <v>MISSING</v>
      </c>
      <c r="U3903" s="208" t="str">
        <f t="shared" si="611"/>
        <v>MISSING</v>
      </c>
      <c r="X3903" s="56">
        <f t="shared" si="612"/>
        <v>-99</v>
      </c>
      <c r="Y3903" s="56">
        <f t="shared" si="613"/>
        <v>-99</v>
      </c>
      <c r="Z3903" s="56">
        <f t="shared" si="614"/>
        <v>-99</v>
      </c>
      <c r="AA3903" s="56">
        <f t="shared" si="615"/>
        <v>-99</v>
      </c>
      <c r="AB3903" s="56">
        <f t="shared" si="616"/>
        <v>-99</v>
      </c>
      <c r="AC3903" s="56">
        <f t="shared" si="617"/>
        <v>-99</v>
      </c>
      <c r="AD3903" s="3"/>
      <c r="AE3903" s="82">
        <f>IF(D3903=1, 'adjustment factor'!$D$4, IF(D3903=-9,-999,IF(D3903="",-999,0)))</f>
        <v>-999</v>
      </c>
      <c r="AF3903" s="82">
        <f>IF(F3903=1, 'adjustment factor'!$D$5, IF(F3903=-9,-999,IF(F3903="",-999,0)))</f>
        <v>-999</v>
      </c>
      <c r="AG3903" s="82">
        <f>IF(E3903=1, 'adjustment factor'!$D$6, IF(E3903=-9,-999,IF(E3903="",-999,0)))</f>
        <v>-999</v>
      </c>
      <c r="AH3903" s="82">
        <f>IF(K3903&gt;=45,'adjustment factor'!$D$7,IF(K3903=-9,-1200,IF(K3903="",-1200,0)))</f>
        <v>-1200</v>
      </c>
      <c r="AI3903" s="82">
        <f>IF(L3903=1, 'adjustment factor'!$D$8, IF(L3903=-9,-999,IF(L3903="",-999,0)))</f>
        <v>-999</v>
      </c>
      <c r="AJ3903" s="82">
        <f>IF(AND(M3903&gt;=1,M3903&lt;=4),'adjustment factor'!$D$9,IF(M3903=-9,-999,IF(M3903=98,-999,IF(M3903=99,-999,IF(M3903="",-999,0)))))</f>
        <v>-999</v>
      </c>
      <c r="AK3903" s="82">
        <f>IF(H3903=1, 'adjustment factor'!$D$10, IF(H3903=-9,-999,IF(H3903="",-999,0)))</f>
        <v>-999</v>
      </c>
      <c r="AL3903" s="82">
        <f>IF(G3903=1, 'adjustment factor'!$D$11, IF(G3903=-9,-999,IF(G3903="",-999,0)))</f>
        <v>-999</v>
      </c>
      <c r="AM3903" s="82">
        <f>IF(I3903=1, 'adjustment factor'!$D$12, IF(I3903=-9,-999,IF(I3903="",-999,0)))</f>
        <v>-999</v>
      </c>
      <c r="AN3903" s="82">
        <f>IF(J3903=1, 'adjustment factor'!$D$13, IF(J3903=-9,-999,IF(J3903="",-999,0)))</f>
        <v>-999</v>
      </c>
      <c r="AO3903" s="82" t="str">
        <f t="shared" si="618"/>
        <v>-999</v>
      </c>
      <c r="AP3903" s="82" t="str">
        <f t="shared" si="619"/>
        <v>MISSING</v>
      </c>
    </row>
    <row r="3904" spans="2:42">
      <c r="B3904" s="207"/>
      <c r="C3904" s="35">
        <v>3900</v>
      </c>
      <c r="D3904" s="161"/>
      <c r="E3904" s="161"/>
      <c r="F3904" s="161"/>
      <c r="G3904" s="161"/>
      <c r="H3904" s="161"/>
      <c r="I3904" s="161"/>
      <c r="J3904" s="161"/>
      <c r="K3904" s="161"/>
      <c r="L3904" s="161"/>
      <c r="M3904" s="161"/>
      <c r="N3904" s="171"/>
      <c r="O3904" s="171"/>
      <c r="P3904" s="171"/>
      <c r="Q3904" s="171"/>
      <c r="R3904" s="171"/>
      <c r="S3904" s="171"/>
      <c r="T3904" s="208" t="str">
        <f t="shared" si="610"/>
        <v>MISSING</v>
      </c>
      <c r="U3904" s="208" t="str">
        <f t="shared" si="611"/>
        <v>MISSING</v>
      </c>
      <c r="X3904" s="56">
        <f t="shared" si="612"/>
        <v>-99</v>
      </c>
      <c r="Y3904" s="56">
        <f t="shared" si="613"/>
        <v>-99</v>
      </c>
      <c r="Z3904" s="56">
        <f t="shared" si="614"/>
        <v>-99</v>
      </c>
      <c r="AA3904" s="56">
        <f t="shared" si="615"/>
        <v>-99</v>
      </c>
      <c r="AB3904" s="56">
        <f t="shared" si="616"/>
        <v>-99</v>
      </c>
      <c r="AC3904" s="56">
        <f t="shared" si="617"/>
        <v>-99</v>
      </c>
      <c r="AD3904" s="3"/>
      <c r="AE3904" s="82">
        <f>IF(D3904=1, 'adjustment factor'!$D$4, IF(D3904=-9,-999,IF(D3904="",-999,0)))</f>
        <v>-999</v>
      </c>
      <c r="AF3904" s="82">
        <f>IF(F3904=1, 'adjustment factor'!$D$5, IF(F3904=-9,-999,IF(F3904="",-999,0)))</f>
        <v>-999</v>
      </c>
      <c r="AG3904" s="82">
        <f>IF(E3904=1, 'adjustment factor'!$D$6, IF(E3904=-9,-999,IF(E3904="",-999,0)))</f>
        <v>-999</v>
      </c>
      <c r="AH3904" s="82">
        <f>IF(K3904&gt;=45,'adjustment factor'!$D$7,IF(K3904=-9,-1200,IF(K3904="",-1200,0)))</f>
        <v>-1200</v>
      </c>
      <c r="AI3904" s="82">
        <f>IF(L3904=1, 'adjustment factor'!$D$8, IF(L3904=-9,-999,IF(L3904="",-999,0)))</f>
        <v>-999</v>
      </c>
      <c r="AJ3904" s="82">
        <f>IF(AND(M3904&gt;=1,M3904&lt;=4),'adjustment factor'!$D$9,IF(M3904=-9,-999,IF(M3904=98,-999,IF(M3904=99,-999,IF(M3904="",-999,0)))))</f>
        <v>-999</v>
      </c>
      <c r="AK3904" s="82">
        <f>IF(H3904=1, 'adjustment factor'!$D$10, IF(H3904=-9,-999,IF(H3904="",-999,0)))</f>
        <v>-999</v>
      </c>
      <c r="AL3904" s="82">
        <f>IF(G3904=1, 'adjustment factor'!$D$11, IF(G3904=-9,-999,IF(G3904="",-999,0)))</f>
        <v>-999</v>
      </c>
      <c r="AM3904" s="82">
        <f>IF(I3904=1, 'adjustment factor'!$D$12, IF(I3904=-9,-999,IF(I3904="",-999,0)))</f>
        <v>-999</v>
      </c>
      <c r="AN3904" s="82">
        <f>IF(J3904=1, 'adjustment factor'!$D$13, IF(J3904=-9,-999,IF(J3904="",-999,0)))</f>
        <v>-999</v>
      </c>
      <c r="AO3904" s="82" t="str">
        <f t="shared" si="618"/>
        <v>-999</v>
      </c>
      <c r="AP3904" s="82" t="str">
        <f t="shared" si="619"/>
        <v>MISSING</v>
      </c>
    </row>
    <row r="3905" spans="2:42">
      <c r="B3905" s="207"/>
      <c r="C3905" s="35">
        <v>3901</v>
      </c>
      <c r="D3905" s="161"/>
      <c r="E3905" s="161"/>
      <c r="F3905" s="161"/>
      <c r="G3905" s="161"/>
      <c r="H3905" s="161"/>
      <c r="I3905" s="161"/>
      <c r="J3905" s="161"/>
      <c r="K3905" s="161"/>
      <c r="L3905" s="161"/>
      <c r="M3905" s="161"/>
      <c r="N3905" s="171"/>
      <c r="O3905" s="171"/>
      <c r="P3905" s="171"/>
      <c r="Q3905" s="171"/>
      <c r="R3905" s="171"/>
      <c r="S3905" s="171"/>
      <c r="T3905" s="208" t="str">
        <f t="shared" si="610"/>
        <v>MISSING</v>
      </c>
      <c r="U3905" s="208" t="str">
        <f t="shared" si="611"/>
        <v>MISSING</v>
      </c>
      <c r="X3905" s="56">
        <f t="shared" si="612"/>
        <v>-99</v>
      </c>
      <c r="Y3905" s="56">
        <f t="shared" si="613"/>
        <v>-99</v>
      </c>
      <c r="Z3905" s="56">
        <f t="shared" si="614"/>
        <v>-99</v>
      </c>
      <c r="AA3905" s="56">
        <f t="shared" si="615"/>
        <v>-99</v>
      </c>
      <c r="AB3905" s="56">
        <f t="shared" si="616"/>
        <v>-99</v>
      </c>
      <c r="AC3905" s="56">
        <f t="shared" si="617"/>
        <v>-99</v>
      </c>
      <c r="AD3905" s="3"/>
      <c r="AE3905" s="82">
        <f>IF(D3905=1, 'adjustment factor'!$D$4, IF(D3905=-9,-999,IF(D3905="",-999,0)))</f>
        <v>-999</v>
      </c>
      <c r="AF3905" s="82">
        <f>IF(F3905=1, 'adjustment factor'!$D$5, IF(F3905=-9,-999,IF(F3905="",-999,0)))</f>
        <v>-999</v>
      </c>
      <c r="AG3905" s="82">
        <f>IF(E3905=1, 'adjustment factor'!$D$6, IF(E3905=-9,-999,IF(E3905="",-999,0)))</f>
        <v>-999</v>
      </c>
      <c r="AH3905" s="82">
        <f>IF(K3905&gt;=45,'adjustment factor'!$D$7,IF(K3905=-9,-1200,IF(K3905="",-1200,0)))</f>
        <v>-1200</v>
      </c>
      <c r="AI3905" s="82">
        <f>IF(L3905=1, 'adjustment factor'!$D$8, IF(L3905=-9,-999,IF(L3905="",-999,0)))</f>
        <v>-999</v>
      </c>
      <c r="AJ3905" s="82">
        <f>IF(AND(M3905&gt;=1,M3905&lt;=4),'adjustment factor'!$D$9,IF(M3905=-9,-999,IF(M3905=98,-999,IF(M3905=99,-999,IF(M3905="",-999,0)))))</f>
        <v>-999</v>
      </c>
      <c r="AK3905" s="82">
        <f>IF(H3905=1, 'adjustment factor'!$D$10, IF(H3905=-9,-999,IF(H3905="",-999,0)))</f>
        <v>-999</v>
      </c>
      <c r="AL3905" s="82">
        <f>IF(G3905=1, 'adjustment factor'!$D$11, IF(G3905=-9,-999,IF(G3905="",-999,0)))</f>
        <v>-999</v>
      </c>
      <c r="AM3905" s="82">
        <f>IF(I3905=1, 'adjustment factor'!$D$12, IF(I3905=-9,-999,IF(I3905="",-999,0)))</f>
        <v>-999</v>
      </c>
      <c r="AN3905" s="82">
        <f>IF(J3905=1, 'adjustment factor'!$D$13, IF(J3905=-9,-999,IF(J3905="",-999,0)))</f>
        <v>-999</v>
      </c>
      <c r="AO3905" s="82" t="str">
        <f t="shared" si="618"/>
        <v>-999</v>
      </c>
      <c r="AP3905" s="82" t="str">
        <f t="shared" si="619"/>
        <v>MISSING</v>
      </c>
    </row>
    <row r="3906" spans="2:42">
      <c r="B3906" s="207"/>
      <c r="C3906" s="35">
        <v>3902</v>
      </c>
      <c r="D3906" s="161"/>
      <c r="E3906" s="161"/>
      <c r="F3906" s="161"/>
      <c r="G3906" s="161"/>
      <c r="H3906" s="161"/>
      <c r="I3906" s="161"/>
      <c r="J3906" s="161"/>
      <c r="K3906" s="161"/>
      <c r="L3906" s="161"/>
      <c r="M3906" s="161"/>
      <c r="N3906" s="171"/>
      <c r="O3906" s="171"/>
      <c r="P3906" s="171"/>
      <c r="Q3906" s="171"/>
      <c r="R3906" s="171"/>
      <c r="S3906" s="171"/>
      <c r="T3906" s="208" t="str">
        <f t="shared" si="610"/>
        <v>MISSING</v>
      </c>
      <c r="U3906" s="208" t="str">
        <f t="shared" si="611"/>
        <v>MISSING</v>
      </c>
      <c r="X3906" s="56">
        <f t="shared" si="612"/>
        <v>-99</v>
      </c>
      <c r="Y3906" s="56">
        <f t="shared" si="613"/>
        <v>-99</v>
      </c>
      <c r="Z3906" s="56">
        <f t="shared" si="614"/>
        <v>-99</v>
      </c>
      <c r="AA3906" s="56">
        <f t="shared" si="615"/>
        <v>-99</v>
      </c>
      <c r="AB3906" s="56">
        <f t="shared" si="616"/>
        <v>-99</v>
      </c>
      <c r="AC3906" s="56">
        <f t="shared" si="617"/>
        <v>-99</v>
      </c>
      <c r="AD3906" s="3"/>
      <c r="AE3906" s="82">
        <f>IF(D3906=1, 'adjustment factor'!$D$4, IF(D3906=-9,-999,IF(D3906="",-999,0)))</f>
        <v>-999</v>
      </c>
      <c r="AF3906" s="82">
        <f>IF(F3906=1, 'adjustment factor'!$D$5, IF(F3906=-9,-999,IF(F3906="",-999,0)))</f>
        <v>-999</v>
      </c>
      <c r="AG3906" s="82">
        <f>IF(E3906=1, 'adjustment factor'!$D$6, IF(E3906=-9,-999,IF(E3906="",-999,0)))</f>
        <v>-999</v>
      </c>
      <c r="AH3906" s="82">
        <f>IF(K3906&gt;=45,'adjustment factor'!$D$7,IF(K3906=-9,-1200,IF(K3906="",-1200,0)))</f>
        <v>-1200</v>
      </c>
      <c r="AI3906" s="82">
        <f>IF(L3906=1, 'adjustment factor'!$D$8, IF(L3906=-9,-999,IF(L3906="",-999,0)))</f>
        <v>-999</v>
      </c>
      <c r="AJ3906" s="82">
        <f>IF(AND(M3906&gt;=1,M3906&lt;=4),'adjustment factor'!$D$9,IF(M3906=-9,-999,IF(M3906=98,-999,IF(M3906=99,-999,IF(M3906="",-999,0)))))</f>
        <v>-999</v>
      </c>
      <c r="AK3906" s="82">
        <f>IF(H3906=1, 'adjustment factor'!$D$10, IF(H3906=-9,-999,IF(H3906="",-999,0)))</f>
        <v>-999</v>
      </c>
      <c r="AL3906" s="82">
        <f>IF(G3906=1, 'adjustment factor'!$D$11, IF(G3906=-9,-999,IF(G3906="",-999,0)))</f>
        <v>-999</v>
      </c>
      <c r="AM3906" s="82">
        <f>IF(I3906=1, 'adjustment factor'!$D$12, IF(I3906=-9,-999,IF(I3906="",-999,0)))</f>
        <v>-999</v>
      </c>
      <c r="AN3906" s="82">
        <f>IF(J3906=1, 'adjustment factor'!$D$13, IF(J3906=-9,-999,IF(J3906="",-999,0)))</f>
        <v>-999</v>
      </c>
      <c r="AO3906" s="82" t="str">
        <f t="shared" si="618"/>
        <v>-999</v>
      </c>
      <c r="AP3906" s="82" t="str">
        <f t="shared" si="619"/>
        <v>MISSING</v>
      </c>
    </row>
    <row r="3907" spans="2:42">
      <c r="B3907" s="207"/>
      <c r="C3907" s="35">
        <v>3903</v>
      </c>
      <c r="D3907" s="161"/>
      <c r="E3907" s="161"/>
      <c r="F3907" s="161"/>
      <c r="G3907" s="161"/>
      <c r="H3907" s="161"/>
      <c r="I3907" s="161"/>
      <c r="J3907" s="161"/>
      <c r="K3907" s="161"/>
      <c r="L3907" s="161"/>
      <c r="M3907" s="161"/>
      <c r="N3907" s="171"/>
      <c r="O3907" s="171"/>
      <c r="P3907" s="171"/>
      <c r="Q3907" s="171"/>
      <c r="R3907" s="171"/>
      <c r="S3907" s="171"/>
      <c r="T3907" s="208" t="str">
        <f t="shared" si="610"/>
        <v>MISSING</v>
      </c>
      <c r="U3907" s="208" t="str">
        <f t="shared" si="611"/>
        <v>MISSING</v>
      </c>
      <c r="X3907" s="56">
        <f t="shared" si="612"/>
        <v>-99</v>
      </c>
      <c r="Y3907" s="56">
        <f t="shared" si="613"/>
        <v>-99</v>
      </c>
      <c r="Z3907" s="56">
        <f t="shared" si="614"/>
        <v>-99</v>
      </c>
      <c r="AA3907" s="56">
        <f t="shared" si="615"/>
        <v>-99</v>
      </c>
      <c r="AB3907" s="56">
        <f t="shared" si="616"/>
        <v>-99</v>
      </c>
      <c r="AC3907" s="56">
        <f t="shared" si="617"/>
        <v>-99</v>
      </c>
      <c r="AD3907" s="3"/>
      <c r="AE3907" s="82">
        <f>IF(D3907=1, 'adjustment factor'!$D$4, IF(D3907=-9,-999,IF(D3907="",-999,0)))</f>
        <v>-999</v>
      </c>
      <c r="AF3907" s="82">
        <f>IF(F3907=1, 'adjustment factor'!$D$5, IF(F3907=-9,-999,IF(F3907="",-999,0)))</f>
        <v>-999</v>
      </c>
      <c r="AG3907" s="82">
        <f>IF(E3907=1, 'adjustment factor'!$D$6, IF(E3907=-9,-999,IF(E3907="",-999,0)))</f>
        <v>-999</v>
      </c>
      <c r="AH3907" s="82">
        <f>IF(K3907&gt;=45,'adjustment factor'!$D$7,IF(K3907=-9,-1200,IF(K3907="",-1200,0)))</f>
        <v>-1200</v>
      </c>
      <c r="AI3907" s="82">
        <f>IF(L3907=1, 'adjustment factor'!$D$8, IF(L3907=-9,-999,IF(L3907="",-999,0)))</f>
        <v>-999</v>
      </c>
      <c r="AJ3907" s="82">
        <f>IF(AND(M3907&gt;=1,M3907&lt;=4),'adjustment factor'!$D$9,IF(M3907=-9,-999,IF(M3907=98,-999,IF(M3907=99,-999,IF(M3907="",-999,0)))))</f>
        <v>-999</v>
      </c>
      <c r="AK3907" s="82">
        <f>IF(H3907=1, 'adjustment factor'!$D$10, IF(H3907=-9,-999,IF(H3907="",-999,0)))</f>
        <v>-999</v>
      </c>
      <c r="AL3907" s="82">
        <f>IF(G3907=1, 'adjustment factor'!$D$11, IF(G3907=-9,-999,IF(G3907="",-999,0)))</f>
        <v>-999</v>
      </c>
      <c r="AM3907" s="82">
        <f>IF(I3907=1, 'adjustment factor'!$D$12, IF(I3907=-9,-999,IF(I3907="",-999,0)))</f>
        <v>-999</v>
      </c>
      <c r="AN3907" s="82">
        <f>IF(J3907=1, 'adjustment factor'!$D$13, IF(J3907=-9,-999,IF(J3907="",-999,0)))</f>
        <v>-999</v>
      </c>
      <c r="AO3907" s="82" t="str">
        <f t="shared" si="618"/>
        <v>-999</v>
      </c>
      <c r="AP3907" s="82" t="str">
        <f t="shared" si="619"/>
        <v>MISSING</v>
      </c>
    </row>
    <row r="3908" spans="2:42">
      <c r="B3908" s="207"/>
      <c r="C3908" s="35">
        <v>3904</v>
      </c>
      <c r="D3908" s="161"/>
      <c r="E3908" s="161"/>
      <c r="F3908" s="161"/>
      <c r="G3908" s="161"/>
      <c r="H3908" s="161"/>
      <c r="I3908" s="161"/>
      <c r="J3908" s="161"/>
      <c r="K3908" s="161"/>
      <c r="L3908" s="161"/>
      <c r="M3908" s="161"/>
      <c r="N3908" s="171"/>
      <c r="O3908" s="171"/>
      <c r="P3908" s="171"/>
      <c r="Q3908" s="171"/>
      <c r="R3908" s="171"/>
      <c r="S3908" s="171"/>
      <c r="T3908" s="208" t="str">
        <f t="shared" si="610"/>
        <v>MISSING</v>
      </c>
      <c r="U3908" s="208" t="str">
        <f t="shared" si="611"/>
        <v>MISSING</v>
      </c>
      <c r="X3908" s="56">
        <f t="shared" si="612"/>
        <v>-99</v>
      </c>
      <c r="Y3908" s="56">
        <f t="shared" si="613"/>
        <v>-99</v>
      </c>
      <c r="Z3908" s="56">
        <f t="shared" si="614"/>
        <v>-99</v>
      </c>
      <c r="AA3908" s="56">
        <f t="shared" si="615"/>
        <v>-99</v>
      </c>
      <c r="AB3908" s="56">
        <f t="shared" si="616"/>
        <v>-99</v>
      </c>
      <c r="AC3908" s="56">
        <f t="shared" si="617"/>
        <v>-99</v>
      </c>
      <c r="AD3908" s="3"/>
      <c r="AE3908" s="82">
        <f>IF(D3908=1, 'adjustment factor'!$D$4, IF(D3908=-9,-999,IF(D3908="",-999,0)))</f>
        <v>-999</v>
      </c>
      <c r="AF3908" s="82">
        <f>IF(F3908=1, 'adjustment factor'!$D$5, IF(F3908=-9,-999,IF(F3908="",-999,0)))</f>
        <v>-999</v>
      </c>
      <c r="AG3908" s="82">
        <f>IF(E3908=1, 'adjustment factor'!$D$6, IF(E3908=-9,-999,IF(E3908="",-999,0)))</f>
        <v>-999</v>
      </c>
      <c r="AH3908" s="82">
        <f>IF(K3908&gt;=45,'adjustment factor'!$D$7,IF(K3908=-9,-1200,IF(K3908="",-1200,0)))</f>
        <v>-1200</v>
      </c>
      <c r="AI3908" s="82">
        <f>IF(L3908=1, 'adjustment factor'!$D$8, IF(L3908=-9,-999,IF(L3908="",-999,0)))</f>
        <v>-999</v>
      </c>
      <c r="AJ3908" s="82">
        <f>IF(AND(M3908&gt;=1,M3908&lt;=4),'adjustment factor'!$D$9,IF(M3908=-9,-999,IF(M3908=98,-999,IF(M3908=99,-999,IF(M3908="",-999,0)))))</f>
        <v>-999</v>
      </c>
      <c r="AK3908" s="82">
        <f>IF(H3908=1, 'adjustment factor'!$D$10, IF(H3908=-9,-999,IF(H3908="",-999,0)))</f>
        <v>-999</v>
      </c>
      <c r="AL3908" s="82">
        <f>IF(G3908=1, 'adjustment factor'!$D$11, IF(G3908=-9,-999,IF(G3908="",-999,0)))</f>
        <v>-999</v>
      </c>
      <c r="AM3908" s="82">
        <f>IF(I3908=1, 'adjustment factor'!$D$12, IF(I3908=-9,-999,IF(I3908="",-999,0)))</f>
        <v>-999</v>
      </c>
      <c r="AN3908" s="82">
        <f>IF(J3908=1, 'adjustment factor'!$D$13, IF(J3908=-9,-999,IF(J3908="",-999,0)))</f>
        <v>-999</v>
      </c>
      <c r="AO3908" s="82" t="str">
        <f t="shared" si="618"/>
        <v>-999</v>
      </c>
      <c r="AP3908" s="82" t="str">
        <f t="shared" si="619"/>
        <v>MISSING</v>
      </c>
    </row>
    <row r="3909" spans="2:42">
      <c r="B3909" s="207"/>
      <c r="C3909" s="35">
        <v>3905</v>
      </c>
      <c r="D3909" s="161"/>
      <c r="E3909" s="161"/>
      <c r="F3909" s="161"/>
      <c r="G3909" s="161"/>
      <c r="H3909" s="161"/>
      <c r="I3909" s="161"/>
      <c r="J3909" s="161"/>
      <c r="K3909" s="161"/>
      <c r="L3909" s="161"/>
      <c r="M3909" s="161"/>
      <c r="N3909" s="171"/>
      <c r="O3909" s="171"/>
      <c r="P3909" s="171"/>
      <c r="Q3909" s="171"/>
      <c r="R3909" s="171"/>
      <c r="S3909" s="171"/>
      <c r="T3909" s="208" t="str">
        <f t="shared" si="610"/>
        <v>MISSING</v>
      </c>
      <c r="U3909" s="208" t="str">
        <f t="shared" si="611"/>
        <v>MISSING</v>
      </c>
      <c r="X3909" s="56">
        <f t="shared" si="612"/>
        <v>-99</v>
      </c>
      <c r="Y3909" s="56">
        <f t="shared" si="613"/>
        <v>-99</v>
      </c>
      <c r="Z3909" s="56">
        <f t="shared" si="614"/>
        <v>-99</v>
      </c>
      <c r="AA3909" s="56">
        <f t="shared" si="615"/>
        <v>-99</v>
      </c>
      <c r="AB3909" s="56">
        <f t="shared" si="616"/>
        <v>-99</v>
      </c>
      <c r="AC3909" s="56">
        <f t="shared" si="617"/>
        <v>-99</v>
      </c>
      <c r="AD3909" s="3"/>
      <c r="AE3909" s="82">
        <f>IF(D3909=1, 'adjustment factor'!$D$4, IF(D3909=-9,-999,IF(D3909="",-999,0)))</f>
        <v>-999</v>
      </c>
      <c r="AF3909" s="82">
        <f>IF(F3909=1, 'adjustment factor'!$D$5, IF(F3909=-9,-999,IF(F3909="",-999,0)))</f>
        <v>-999</v>
      </c>
      <c r="AG3909" s="82">
        <f>IF(E3909=1, 'adjustment factor'!$D$6, IF(E3909=-9,-999,IF(E3909="",-999,0)))</f>
        <v>-999</v>
      </c>
      <c r="AH3909" s="82">
        <f>IF(K3909&gt;=45,'adjustment factor'!$D$7,IF(K3909=-9,-1200,IF(K3909="",-1200,0)))</f>
        <v>-1200</v>
      </c>
      <c r="AI3909" s="82">
        <f>IF(L3909=1, 'adjustment factor'!$D$8, IF(L3909=-9,-999,IF(L3909="",-999,0)))</f>
        <v>-999</v>
      </c>
      <c r="AJ3909" s="82">
        <f>IF(AND(M3909&gt;=1,M3909&lt;=4),'adjustment factor'!$D$9,IF(M3909=-9,-999,IF(M3909=98,-999,IF(M3909=99,-999,IF(M3909="",-999,0)))))</f>
        <v>-999</v>
      </c>
      <c r="AK3909" s="82">
        <f>IF(H3909=1, 'adjustment factor'!$D$10, IF(H3909=-9,-999,IF(H3909="",-999,0)))</f>
        <v>-999</v>
      </c>
      <c r="AL3909" s="82">
        <f>IF(G3909=1, 'adjustment factor'!$D$11, IF(G3909=-9,-999,IF(G3909="",-999,0)))</f>
        <v>-999</v>
      </c>
      <c r="AM3909" s="82">
        <f>IF(I3909=1, 'adjustment factor'!$D$12, IF(I3909=-9,-999,IF(I3909="",-999,0)))</f>
        <v>-999</v>
      </c>
      <c r="AN3909" s="82">
        <f>IF(J3909=1, 'adjustment factor'!$D$13, IF(J3909=-9,-999,IF(J3909="",-999,0)))</f>
        <v>-999</v>
      </c>
      <c r="AO3909" s="82" t="str">
        <f t="shared" si="618"/>
        <v>-999</v>
      </c>
      <c r="AP3909" s="82" t="str">
        <f t="shared" si="619"/>
        <v>MISSING</v>
      </c>
    </row>
    <row r="3910" spans="2:42">
      <c r="B3910" s="207"/>
      <c r="C3910" s="35">
        <v>3906</v>
      </c>
      <c r="D3910" s="161"/>
      <c r="E3910" s="161"/>
      <c r="F3910" s="161"/>
      <c r="G3910" s="161"/>
      <c r="H3910" s="161"/>
      <c r="I3910" s="161"/>
      <c r="J3910" s="161"/>
      <c r="K3910" s="161"/>
      <c r="L3910" s="161"/>
      <c r="M3910" s="161"/>
      <c r="N3910" s="171"/>
      <c r="O3910" s="171"/>
      <c r="P3910" s="171"/>
      <c r="Q3910" s="171"/>
      <c r="R3910" s="171"/>
      <c r="S3910" s="171"/>
      <c r="T3910" s="208" t="str">
        <f t="shared" si="610"/>
        <v>MISSING</v>
      </c>
      <c r="U3910" s="208" t="str">
        <f t="shared" si="611"/>
        <v>MISSING</v>
      </c>
      <c r="X3910" s="56">
        <f t="shared" si="612"/>
        <v>-99</v>
      </c>
      <c r="Y3910" s="56">
        <f t="shared" si="613"/>
        <v>-99</v>
      </c>
      <c r="Z3910" s="56">
        <f t="shared" si="614"/>
        <v>-99</v>
      </c>
      <c r="AA3910" s="56">
        <f t="shared" si="615"/>
        <v>-99</v>
      </c>
      <c r="AB3910" s="56">
        <f t="shared" si="616"/>
        <v>-99</v>
      </c>
      <c r="AC3910" s="56">
        <f t="shared" si="617"/>
        <v>-99</v>
      </c>
      <c r="AD3910" s="3"/>
      <c r="AE3910" s="82">
        <f>IF(D3910=1, 'adjustment factor'!$D$4, IF(D3910=-9,-999,IF(D3910="",-999,0)))</f>
        <v>-999</v>
      </c>
      <c r="AF3910" s="82">
        <f>IF(F3910=1, 'adjustment factor'!$D$5, IF(F3910=-9,-999,IF(F3910="",-999,0)))</f>
        <v>-999</v>
      </c>
      <c r="AG3910" s="82">
        <f>IF(E3910=1, 'adjustment factor'!$D$6, IF(E3910=-9,-999,IF(E3910="",-999,0)))</f>
        <v>-999</v>
      </c>
      <c r="AH3910" s="82">
        <f>IF(K3910&gt;=45,'adjustment factor'!$D$7,IF(K3910=-9,-1200,IF(K3910="",-1200,0)))</f>
        <v>-1200</v>
      </c>
      <c r="AI3910" s="82">
        <f>IF(L3910=1, 'adjustment factor'!$D$8, IF(L3910=-9,-999,IF(L3910="",-999,0)))</f>
        <v>-999</v>
      </c>
      <c r="AJ3910" s="82">
        <f>IF(AND(M3910&gt;=1,M3910&lt;=4),'adjustment factor'!$D$9,IF(M3910=-9,-999,IF(M3910=98,-999,IF(M3910=99,-999,IF(M3910="",-999,0)))))</f>
        <v>-999</v>
      </c>
      <c r="AK3910" s="82">
        <f>IF(H3910=1, 'adjustment factor'!$D$10, IF(H3910=-9,-999,IF(H3910="",-999,0)))</f>
        <v>-999</v>
      </c>
      <c r="AL3910" s="82">
        <f>IF(G3910=1, 'adjustment factor'!$D$11, IF(G3910=-9,-999,IF(G3910="",-999,0)))</f>
        <v>-999</v>
      </c>
      <c r="AM3910" s="82">
        <f>IF(I3910=1, 'adjustment factor'!$D$12, IF(I3910=-9,-999,IF(I3910="",-999,0)))</f>
        <v>-999</v>
      </c>
      <c r="AN3910" s="82">
        <f>IF(J3910=1, 'adjustment factor'!$D$13, IF(J3910=-9,-999,IF(J3910="",-999,0)))</f>
        <v>-999</v>
      </c>
      <c r="AO3910" s="82" t="str">
        <f t="shared" si="618"/>
        <v>-999</v>
      </c>
      <c r="AP3910" s="82" t="str">
        <f t="shared" si="619"/>
        <v>MISSING</v>
      </c>
    </row>
    <row r="3911" spans="2:42">
      <c r="B3911" s="207"/>
      <c r="C3911" s="35">
        <v>3907</v>
      </c>
      <c r="D3911" s="161"/>
      <c r="E3911" s="161"/>
      <c r="F3911" s="161"/>
      <c r="G3911" s="161"/>
      <c r="H3911" s="161"/>
      <c r="I3911" s="161"/>
      <c r="J3911" s="161"/>
      <c r="K3911" s="161"/>
      <c r="L3911" s="161"/>
      <c r="M3911" s="161"/>
      <c r="N3911" s="171"/>
      <c r="O3911" s="171"/>
      <c r="P3911" s="171"/>
      <c r="Q3911" s="171"/>
      <c r="R3911" s="171"/>
      <c r="S3911" s="171"/>
      <c r="T3911" s="208" t="str">
        <f t="shared" si="610"/>
        <v>MISSING</v>
      </c>
      <c r="U3911" s="208" t="str">
        <f t="shared" si="611"/>
        <v>MISSING</v>
      </c>
      <c r="X3911" s="56">
        <f t="shared" si="612"/>
        <v>-99</v>
      </c>
      <c r="Y3911" s="56">
        <f t="shared" si="613"/>
        <v>-99</v>
      </c>
      <c r="Z3911" s="56">
        <f t="shared" si="614"/>
        <v>-99</v>
      </c>
      <c r="AA3911" s="56">
        <f t="shared" si="615"/>
        <v>-99</v>
      </c>
      <c r="AB3911" s="56">
        <f t="shared" si="616"/>
        <v>-99</v>
      </c>
      <c r="AC3911" s="56">
        <f t="shared" si="617"/>
        <v>-99</v>
      </c>
      <c r="AD3911" s="3"/>
      <c r="AE3911" s="82">
        <f>IF(D3911=1, 'adjustment factor'!$D$4, IF(D3911=-9,-999,IF(D3911="",-999,0)))</f>
        <v>-999</v>
      </c>
      <c r="AF3911" s="82">
        <f>IF(F3911=1, 'adjustment factor'!$D$5, IF(F3911=-9,-999,IF(F3911="",-999,0)))</f>
        <v>-999</v>
      </c>
      <c r="AG3911" s="82">
        <f>IF(E3911=1, 'adjustment factor'!$D$6, IF(E3911=-9,-999,IF(E3911="",-999,0)))</f>
        <v>-999</v>
      </c>
      <c r="AH3911" s="82">
        <f>IF(K3911&gt;=45,'adjustment factor'!$D$7,IF(K3911=-9,-1200,IF(K3911="",-1200,0)))</f>
        <v>-1200</v>
      </c>
      <c r="AI3911" s="82">
        <f>IF(L3911=1, 'adjustment factor'!$D$8, IF(L3911=-9,-999,IF(L3911="",-999,0)))</f>
        <v>-999</v>
      </c>
      <c r="AJ3911" s="82">
        <f>IF(AND(M3911&gt;=1,M3911&lt;=4),'adjustment factor'!$D$9,IF(M3911=-9,-999,IF(M3911=98,-999,IF(M3911=99,-999,IF(M3911="",-999,0)))))</f>
        <v>-999</v>
      </c>
      <c r="AK3911" s="82">
        <f>IF(H3911=1, 'adjustment factor'!$D$10, IF(H3911=-9,-999,IF(H3911="",-999,0)))</f>
        <v>-999</v>
      </c>
      <c r="AL3911" s="82">
        <f>IF(G3911=1, 'adjustment factor'!$D$11, IF(G3911=-9,-999,IF(G3911="",-999,0)))</f>
        <v>-999</v>
      </c>
      <c r="AM3911" s="82">
        <f>IF(I3911=1, 'adjustment factor'!$D$12, IF(I3911=-9,-999,IF(I3911="",-999,0)))</f>
        <v>-999</v>
      </c>
      <c r="AN3911" s="82">
        <f>IF(J3911=1, 'adjustment factor'!$D$13, IF(J3911=-9,-999,IF(J3911="",-999,0)))</f>
        <v>-999</v>
      </c>
      <c r="AO3911" s="82" t="str">
        <f t="shared" si="618"/>
        <v>-999</v>
      </c>
      <c r="AP3911" s="82" t="str">
        <f t="shared" si="619"/>
        <v>MISSING</v>
      </c>
    </row>
    <row r="3912" spans="2:42">
      <c r="B3912" s="207"/>
      <c r="C3912" s="35">
        <v>3908</v>
      </c>
      <c r="D3912" s="161"/>
      <c r="E3912" s="161"/>
      <c r="F3912" s="161"/>
      <c r="G3912" s="161"/>
      <c r="H3912" s="161"/>
      <c r="I3912" s="161"/>
      <c r="J3912" s="161"/>
      <c r="K3912" s="161"/>
      <c r="L3912" s="161"/>
      <c r="M3912" s="161"/>
      <c r="N3912" s="171"/>
      <c r="O3912" s="171"/>
      <c r="P3912" s="171"/>
      <c r="Q3912" s="171"/>
      <c r="R3912" s="171"/>
      <c r="S3912" s="171"/>
      <c r="T3912" s="208" t="str">
        <f t="shared" si="610"/>
        <v>MISSING</v>
      </c>
      <c r="U3912" s="208" t="str">
        <f t="shared" si="611"/>
        <v>MISSING</v>
      </c>
      <c r="X3912" s="56">
        <f t="shared" si="612"/>
        <v>-99</v>
      </c>
      <c r="Y3912" s="56">
        <f t="shared" si="613"/>
        <v>-99</v>
      </c>
      <c r="Z3912" s="56">
        <f t="shared" si="614"/>
        <v>-99</v>
      </c>
      <c r="AA3912" s="56">
        <f t="shared" si="615"/>
        <v>-99</v>
      </c>
      <c r="AB3912" s="56">
        <f t="shared" si="616"/>
        <v>-99</v>
      </c>
      <c r="AC3912" s="56">
        <f t="shared" si="617"/>
        <v>-99</v>
      </c>
      <c r="AD3912" s="3"/>
      <c r="AE3912" s="82">
        <f>IF(D3912=1, 'adjustment factor'!$D$4, IF(D3912=-9,-999,IF(D3912="",-999,0)))</f>
        <v>-999</v>
      </c>
      <c r="AF3912" s="82">
        <f>IF(F3912=1, 'adjustment factor'!$D$5, IF(F3912=-9,-999,IF(F3912="",-999,0)))</f>
        <v>-999</v>
      </c>
      <c r="AG3912" s="82">
        <f>IF(E3912=1, 'adjustment factor'!$D$6, IF(E3912=-9,-999,IF(E3912="",-999,0)))</f>
        <v>-999</v>
      </c>
      <c r="AH3912" s="82">
        <f>IF(K3912&gt;=45,'adjustment factor'!$D$7,IF(K3912=-9,-1200,IF(K3912="",-1200,0)))</f>
        <v>-1200</v>
      </c>
      <c r="AI3912" s="82">
        <f>IF(L3912=1, 'adjustment factor'!$D$8, IF(L3912=-9,-999,IF(L3912="",-999,0)))</f>
        <v>-999</v>
      </c>
      <c r="AJ3912" s="82">
        <f>IF(AND(M3912&gt;=1,M3912&lt;=4),'adjustment factor'!$D$9,IF(M3912=-9,-999,IF(M3912=98,-999,IF(M3912=99,-999,IF(M3912="",-999,0)))))</f>
        <v>-999</v>
      </c>
      <c r="AK3912" s="82">
        <f>IF(H3912=1, 'adjustment factor'!$D$10, IF(H3912=-9,-999,IF(H3912="",-999,0)))</f>
        <v>-999</v>
      </c>
      <c r="AL3912" s="82">
        <f>IF(G3912=1, 'adjustment factor'!$D$11, IF(G3912=-9,-999,IF(G3912="",-999,0)))</f>
        <v>-999</v>
      </c>
      <c r="AM3912" s="82">
        <f>IF(I3912=1, 'adjustment factor'!$D$12, IF(I3912=-9,-999,IF(I3912="",-999,0)))</f>
        <v>-999</v>
      </c>
      <c r="AN3912" s="82">
        <f>IF(J3912=1, 'adjustment factor'!$D$13, IF(J3912=-9,-999,IF(J3912="",-999,0)))</f>
        <v>-999</v>
      </c>
      <c r="AO3912" s="82" t="str">
        <f t="shared" si="618"/>
        <v>-999</v>
      </c>
      <c r="AP3912" s="82" t="str">
        <f t="shared" si="619"/>
        <v>MISSING</v>
      </c>
    </row>
    <row r="3913" spans="2:42">
      <c r="B3913" s="207"/>
      <c r="C3913" s="35">
        <v>3909</v>
      </c>
      <c r="D3913" s="161"/>
      <c r="E3913" s="161"/>
      <c r="F3913" s="161"/>
      <c r="G3913" s="161"/>
      <c r="H3913" s="161"/>
      <c r="I3913" s="161"/>
      <c r="J3913" s="161"/>
      <c r="K3913" s="161"/>
      <c r="L3913" s="161"/>
      <c r="M3913" s="161"/>
      <c r="N3913" s="171"/>
      <c r="O3913" s="171"/>
      <c r="P3913" s="171"/>
      <c r="Q3913" s="171"/>
      <c r="R3913" s="171"/>
      <c r="S3913" s="171"/>
      <c r="T3913" s="208" t="str">
        <f t="shared" si="610"/>
        <v>MISSING</v>
      </c>
      <c r="U3913" s="208" t="str">
        <f t="shared" si="611"/>
        <v>MISSING</v>
      </c>
      <c r="X3913" s="56">
        <f t="shared" si="612"/>
        <v>-99</v>
      </c>
      <c r="Y3913" s="56">
        <f t="shared" si="613"/>
        <v>-99</v>
      </c>
      <c r="Z3913" s="56">
        <f t="shared" si="614"/>
        <v>-99</v>
      </c>
      <c r="AA3913" s="56">
        <f t="shared" si="615"/>
        <v>-99</v>
      </c>
      <c r="AB3913" s="56">
        <f t="shared" si="616"/>
        <v>-99</v>
      </c>
      <c r="AC3913" s="56">
        <f t="shared" si="617"/>
        <v>-99</v>
      </c>
      <c r="AD3913" s="3"/>
      <c r="AE3913" s="82">
        <f>IF(D3913=1, 'adjustment factor'!$D$4, IF(D3913=-9,-999,IF(D3913="",-999,0)))</f>
        <v>-999</v>
      </c>
      <c r="AF3913" s="82">
        <f>IF(F3913=1, 'adjustment factor'!$D$5, IF(F3913=-9,-999,IF(F3913="",-999,0)))</f>
        <v>-999</v>
      </c>
      <c r="AG3913" s="82">
        <f>IF(E3913=1, 'adjustment factor'!$D$6, IF(E3913=-9,-999,IF(E3913="",-999,0)))</f>
        <v>-999</v>
      </c>
      <c r="AH3913" s="82">
        <f>IF(K3913&gt;=45,'adjustment factor'!$D$7,IF(K3913=-9,-1200,IF(K3913="",-1200,0)))</f>
        <v>-1200</v>
      </c>
      <c r="AI3913" s="82">
        <f>IF(L3913=1, 'adjustment factor'!$D$8, IF(L3913=-9,-999,IF(L3913="",-999,0)))</f>
        <v>-999</v>
      </c>
      <c r="AJ3913" s="82">
        <f>IF(AND(M3913&gt;=1,M3913&lt;=4),'adjustment factor'!$D$9,IF(M3913=-9,-999,IF(M3913=98,-999,IF(M3913=99,-999,IF(M3913="",-999,0)))))</f>
        <v>-999</v>
      </c>
      <c r="AK3913" s="82">
        <f>IF(H3913=1, 'adjustment factor'!$D$10, IF(H3913=-9,-999,IF(H3913="",-999,0)))</f>
        <v>-999</v>
      </c>
      <c r="AL3913" s="82">
        <f>IF(G3913=1, 'adjustment factor'!$D$11, IF(G3913=-9,-999,IF(G3913="",-999,0)))</f>
        <v>-999</v>
      </c>
      <c r="AM3913" s="82">
        <f>IF(I3913=1, 'adjustment factor'!$D$12, IF(I3913=-9,-999,IF(I3913="",-999,0)))</f>
        <v>-999</v>
      </c>
      <c r="AN3913" s="82">
        <f>IF(J3913=1, 'adjustment factor'!$D$13, IF(J3913=-9,-999,IF(J3913="",-999,0)))</f>
        <v>-999</v>
      </c>
      <c r="AO3913" s="82" t="str">
        <f t="shared" si="618"/>
        <v>-999</v>
      </c>
      <c r="AP3913" s="82" t="str">
        <f t="shared" si="619"/>
        <v>MISSING</v>
      </c>
    </row>
    <row r="3914" spans="2:42">
      <c r="B3914" s="207"/>
      <c r="C3914" s="35">
        <v>3910</v>
      </c>
      <c r="D3914" s="161"/>
      <c r="E3914" s="161"/>
      <c r="F3914" s="161"/>
      <c r="G3914" s="161"/>
      <c r="H3914" s="161"/>
      <c r="I3914" s="161"/>
      <c r="J3914" s="161"/>
      <c r="K3914" s="161"/>
      <c r="L3914" s="161"/>
      <c r="M3914" s="161"/>
      <c r="N3914" s="171"/>
      <c r="O3914" s="171"/>
      <c r="P3914" s="171"/>
      <c r="Q3914" s="171"/>
      <c r="R3914" s="171"/>
      <c r="S3914" s="171"/>
      <c r="T3914" s="208" t="str">
        <f t="shared" si="610"/>
        <v>MISSING</v>
      </c>
      <c r="U3914" s="208" t="str">
        <f t="shared" si="611"/>
        <v>MISSING</v>
      </c>
      <c r="X3914" s="56">
        <f t="shared" si="612"/>
        <v>-99</v>
      </c>
      <c r="Y3914" s="56">
        <f t="shared" si="613"/>
        <v>-99</v>
      </c>
      <c r="Z3914" s="56">
        <f t="shared" si="614"/>
        <v>-99</v>
      </c>
      <c r="AA3914" s="56">
        <f t="shared" si="615"/>
        <v>-99</v>
      </c>
      <c r="AB3914" s="56">
        <f t="shared" si="616"/>
        <v>-99</v>
      </c>
      <c r="AC3914" s="56">
        <f t="shared" si="617"/>
        <v>-99</v>
      </c>
      <c r="AD3914" s="3"/>
      <c r="AE3914" s="82">
        <f>IF(D3914=1, 'adjustment factor'!$D$4, IF(D3914=-9,-999,IF(D3914="",-999,0)))</f>
        <v>-999</v>
      </c>
      <c r="AF3914" s="82">
        <f>IF(F3914=1, 'adjustment factor'!$D$5, IF(F3914=-9,-999,IF(F3914="",-999,0)))</f>
        <v>-999</v>
      </c>
      <c r="AG3914" s="82">
        <f>IF(E3914=1, 'adjustment factor'!$D$6, IF(E3914=-9,-999,IF(E3914="",-999,0)))</f>
        <v>-999</v>
      </c>
      <c r="AH3914" s="82">
        <f>IF(K3914&gt;=45,'adjustment factor'!$D$7,IF(K3914=-9,-1200,IF(K3914="",-1200,0)))</f>
        <v>-1200</v>
      </c>
      <c r="AI3914" s="82">
        <f>IF(L3914=1, 'adjustment factor'!$D$8, IF(L3914=-9,-999,IF(L3914="",-999,0)))</f>
        <v>-999</v>
      </c>
      <c r="AJ3914" s="82">
        <f>IF(AND(M3914&gt;=1,M3914&lt;=4),'adjustment factor'!$D$9,IF(M3914=-9,-999,IF(M3914=98,-999,IF(M3914=99,-999,IF(M3914="",-999,0)))))</f>
        <v>-999</v>
      </c>
      <c r="AK3914" s="82">
        <f>IF(H3914=1, 'adjustment factor'!$D$10, IF(H3914=-9,-999,IF(H3914="",-999,0)))</f>
        <v>-999</v>
      </c>
      <c r="AL3914" s="82">
        <f>IF(G3914=1, 'adjustment factor'!$D$11, IF(G3914=-9,-999,IF(G3914="",-999,0)))</f>
        <v>-999</v>
      </c>
      <c r="AM3914" s="82">
        <f>IF(I3914=1, 'adjustment factor'!$D$12, IF(I3914=-9,-999,IF(I3914="",-999,0)))</f>
        <v>-999</v>
      </c>
      <c r="AN3914" s="82">
        <f>IF(J3914=1, 'adjustment factor'!$D$13, IF(J3914=-9,-999,IF(J3914="",-999,0)))</f>
        <v>-999</v>
      </c>
      <c r="AO3914" s="82" t="str">
        <f t="shared" si="618"/>
        <v>-999</v>
      </c>
      <c r="AP3914" s="82" t="str">
        <f t="shared" si="619"/>
        <v>MISSING</v>
      </c>
    </row>
    <row r="3915" spans="2:42">
      <c r="B3915" s="207"/>
      <c r="C3915" s="35">
        <v>3911</v>
      </c>
      <c r="D3915" s="161"/>
      <c r="E3915" s="161"/>
      <c r="F3915" s="161"/>
      <c r="G3915" s="161"/>
      <c r="H3915" s="161"/>
      <c r="I3915" s="161"/>
      <c r="J3915" s="161"/>
      <c r="K3915" s="161"/>
      <c r="L3915" s="161"/>
      <c r="M3915" s="161"/>
      <c r="N3915" s="171"/>
      <c r="O3915" s="171"/>
      <c r="P3915" s="171"/>
      <c r="Q3915" s="171"/>
      <c r="R3915" s="171"/>
      <c r="S3915" s="171"/>
      <c r="T3915" s="208" t="str">
        <f t="shared" si="610"/>
        <v>MISSING</v>
      </c>
      <c r="U3915" s="208" t="str">
        <f t="shared" si="611"/>
        <v>MISSING</v>
      </c>
      <c r="X3915" s="56">
        <f t="shared" si="612"/>
        <v>-99</v>
      </c>
      <c r="Y3915" s="56">
        <f t="shared" si="613"/>
        <v>-99</v>
      </c>
      <c r="Z3915" s="56">
        <f t="shared" si="614"/>
        <v>-99</v>
      </c>
      <c r="AA3915" s="56">
        <f t="shared" si="615"/>
        <v>-99</v>
      </c>
      <c r="AB3915" s="56">
        <f t="shared" si="616"/>
        <v>-99</v>
      </c>
      <c r="AC3915" s="56">
        <f t="shared" si="617"/>
        <v>-99</v>
      </c>
      <c r="AD3915" s="3"/>
      <c r="AE3915" s="82">
        <f>IF(D3915=1, 'adjustment factor'!$D$4, IF(D3915=-9,-999,IF(D3915="",-999,0)))</f>
        <v>-999</v>
      </c>
      <c r="AF3915" s="82">
        <f>IF(F3915=1, 'adjustment factor'!$D$5, IF(F3915=-9,-999,IF(F3915="",-999,0)))</f>
        <v>-999</v>
      </c>
      <c r="AG3915" s="82">
        <f>IF(E3915=1, 'adjustment factor'!$D$6, IF(E3915=-9,-999,IF(E3915="",-999,0)))</f>
        <v>-999</v>
      </c>
      <c r="AH3915" s="82">
        <f>IF(K3915&gt;=45,'adjustment factor'!$D$7,IF(K3915=-9,-1200,IF(K3915="",-1200,0)))</f>
        <v>-1200</v>
      </c>
      <c r="AI3915" s="82">
        <f>IF(L3915=1, 'adjustment factor'!$D$8, IF(L3915=-9,-999,IF(L3915="",-999,0)))</f>
        <v>-999</v>
      </c>
      <c r="AJ3915" s="82">
        <f>IF(AND(M3915&gt;=1,M3915&lt;=4),'adjustment factor'!$D$9,IF(M3915=-9,-999,IF(M3915=98,-999,IF(M3915=99,-999,IF(M3915="",-999,0)))))</f>
        <v>-999</v>
      </c>
      <c r="AK3915" s="82">
        <f>IF(H3915=1, 'adjustment factor'!$D$10, IF(H3915=-9,-999,IF(H3915="",-999,0)))</f>
        <v>-999</v>
      </c>
      <c r="AL3915" s="82">
        <f>IF(G3915=1, 'adjustment factor'!$D$11, IF(G3915=-9,-999,IF(G3915="",-999,0)))</f>
        <v>-999</v>
      </c>
      <c r="AM3915" s="82">
        <f>IF(I3915=1, 'adjustment factor'!$D$12, IF(I3915=-9,-999,IF(I3915="",-999,0)))</f>
        <v>-999</v>
      </c>
      <c r="AN3915" s="82">
        <f>IF(J3915=1, 'adjustment factor'!$D$13, IF(J3915=-9,-999,IF(J3915="",-999,0)))</f>
        <v>-999</v>
      </c>
      <c r="AO3915" s="82" t="str">
        <f t="shared" si="618"/>
        <v>-999</v>
      </c>
      <c r="AP3915" s="82" t="str">
        <f t="shared" si="619"/>
        <v>MISSING</v>
      </c>
    </row>
    <row r="3916" spans="2:42">
      <c r="B3916" s="207"/>
      <c r="C3916" s="35">
        <v>3912</v>
      </c>
      <c r="D3916" s="161"/>
      <c r="E3916" s="161"/>
      <c r="F3916" s="161"/>
      <c r="G3916" s="161"/>
      <c r="H3916" s="161"/>
      <c r="I3916" s="161"/>
      <c r="J3916" s="161"/>
      <c r="K3916" s="161"/>
      <c r="L3916" s="161"/>
      <c r="M3916" s="161"/>
      <c r="N3916" s="171"/>
      <c r="O3916" s="171"/>
      <c r="P3916" s="171"/>
      <c r="Q3916" s="171"/>
      <c r="R3916" s="171"/>
      <c r="S3916" s="171"/>
      <c r="T3916" s="208" t="str">
        <f t="shared" si="610"/>
        <v>MISSING</v>
      </c>
      <c r="U3916" s="208" t="str">
        <f t="shared" si="611"/>
        <v>MISSING</v>
      </c>
      <c r="X3916" s="56">
        <f t="shared" si="612"/>
        <v>-99</v>
      </c>
      <c r="Y3916" s="56">
        <f t="shared" si="613"/>
        <v>-99</v>
      </c>
      <c r="Z3916" s="56">
        <f t="shared" si="614"/>
        <v>-99</v>
      </c>
      <c r="AA3916" s="56">
        <f t="shared" si="615"/>
        <v>-99</v>
      </c>
      <c r="AB3916" s="56">
        <f t="shared" si="616"/>
        <v>-99</v>
      </c>
      <c r="AC3916" s="56">
        <f t="shared" si="617"/>
        <v>-99</v>
      </c>
      <c r="AD3916" s="3"/>
      <c r="AE3916" s="82">
        <f>IF(D3916=1, 'adjustment factor'!$D$4, IF(D3916=-9,-999,IF(D3916="",-999,0)))</f>
        <v>-999</v>
      </c>
      <c r="AF3916" s="82">
        <f>IF(F3916=1, 'adjustment factor'!$D$5, IF(F3916=-9,-999,IF(F3916="",-999,0)))</f>
        <v>-999</v>
      </c>
      <c r="AG3916" s="82">
        <f>IF(E3916=1, 'adjustment factor'!$D$6, IF(E3916=-9,-999,IF(E3916="",-999,0)))</f>
        <v>-999</v>
      </c>
      <c r="AH3916" s="82">
        <f>IF(K3916&gt;=45,'adjustment factor'!$D$7,IF(K3916=-9,-1200,IF(K3916="",-1200,0)))</f>
        <v>-1200</v>
      </c>
      <c r="AI3916" s="82">
        <f>IF(L3916=1, 'adjustment factor'!$D$8, IF(L3916=-9,-999,IF(L3916="",-999,0)))</f>
        <v>-999</v>
      </c>
      <c r="AJ3916" s="82">
        <f>IF(AND(M3916&gt;=1,M3916&lt;=4),'adjustment factor'!$D$9,IF(M3916=-9,-999,IF(M3916=98,-999,IF(M3916=99,-999,IF(M3916="",-999,0)))))</f>
        <v>-999</v>
      </c>
      <c r="AK3916" s="82">
        <f>IF(H3916=1, 'adjustment factor'!$D$10, IF(H3916=-9,-999,IF(H3916="",-999,0)))</f>
        <v>-999</v>
      </c>
      <c r="AL3916" s="82">
        <f>IF(G3916=1, 'adjustment factor'!$D$11, IF(G3916=-9,-999,IF(G3916="",-999,0)))</f>
        <v>-999</v>
      </c>
      <c r="AM3916" s="82">
        <f>IF(I3916=1, 'adjustment factor'!$D$12, IF(I3916=-9,-999,IF(I3916="",-999,0)))</f>
        <v>-999</v>
      </c>
      <c r="AN3916" s="82">
        <f>IF(J3916=1, 'adjustment factor'!$D$13, IF(J3916=-9,-999,IF(J3916="",-999,0)))</f>
        <v>-999</v>
      </c>
      <c r="AO3916" s="82" t="str">
        <f t="shared" si="618"/>
        <v>-999</v>
      </c>
      <c r="AP3916" s="82" t="str">
        <f t="shared" si="619"/>
        <v>MISSING</v>
      </c>
    </row>
    <row r="3917" spans="2:42">
      <c r="B3917" s="207"/>
      <c r="C3917" s="35">
        <v>3913</v>
      </c>
      <c r="D3917" s="161"/>
      <c r="E3917" s="161"/>
      <c r="F3917" s="161"/>
      <c r="G3917" s="161"/>
      <c r="H3917" s="161"/>
      <c r="I3917" s="161"/>
      <c r="J3917" s="161"/>
      <c r="K3917" s="161"/>
      <c r="L3917" s="161"/>
      <c r="M3917" s="161"/>
      <c r="N3917" s="171"/>
      <c r="O3917" s="171"/>
      <c r="P3917" s="171"/>
      <c r="Q3917" s="171"/>
      <c r="R3917" s="171"/>
      <c r="S3917" s="171"/>
      <c r="T3917" s="208" t="str">
        <f t="shared" si="610"/>
        <v>MISSING</v>
      </c>
      <c r="U3917" s="208" t="str">
        <f t="shared" si="611"/>
        <v>MISSING</v>
      </c>
      <c r="X3917" s="56">
        <f t="shared" si="612"/>
        <v>-99</v>
      </c>
      <c r="Y3917" s="56">
        <f t="shared" si="613"/>
        <v>-99</v>
      </c>
      <c r="Z3917" s="56">
        <f t="shared" si="614"/>
        <v>-99</v>
      </c>
      <c r="AA3917" s="56">
        <f t="shared" si="615"/>
        <v>-99</v>
      </c>
      <c r="AB3917" s="56">
        <f t="shared" si="616"/>
        <v>-99</v>
      </c>
      <c r="AC3917" s="56">
        <f t="shared" si="617"/>
        <v>-99</v>
      </c>
      <c r="AD3917" s="3"/>
      <c r="AE3917" s="82">
        <f>IF(D3917=1, 'adjustment factor'!$D$4, IF(D3917=-9,-999,IF(D3917="",-999,0)))</f>
        <v>-999</v>
      </c>
      <c r="AF3917" s="82">
        <f>IF(F3917=1, 'adjustment factor'!$D$5, IF(F3917=-9,-999,IF(F3917="",-999,0)))</f>
        <v>-999</v>
      </c>
      <c r="AG3917" s="82">
        <f>IF(E3917=1, 'adjustment factor'!$D$6, IF(E3917=-9,-999,IF(E3917="",-999,0)))</f>
        <v>-999</v>
      </c>
      <c r="AH3917" s="82">
        <f>IF(K3917&gt;=45,'adjustment factor'!$D$7,IF(K3917=-9,-1200,IF(K3917="",-1200,0)))</f>
        <v>-1200</v>
      </c>
      <c r="AI3917" s="82">
        <f>IF(L3917=1, 'adjustment factor'!$D$8, IF(L3917=-9,-999,IF(L3917="",-999,0)))</f>
        <v>-999</v>
      </c>
      <c r="AJ3917" s="82">
        <f>IF(AND(M3917&gt;=1,M3917&lt;=4),'adjustment factor'!$D$9,IF(M3917=-9,-999,IF(M3917=98,-999,IF(M3917=99,-999,IF(M3917="",-999,0)))))</f>
        <v>-999</v>
      </c>
      <c r="AK3917" s="82">
        <f>IF(H3917=1, 'adjustment factor'!$D$10, IF(H3917=-9,-999,IF(H3917="",-999,0)))</f>
        <v>-999</v>
      </c>
      <c r="AL3917" s="82">
        <f>IF(G3917=1, 'adjustment factor'!$D$11, IF(G3917=-9,-999,IF(G3917="",-999,0)))</f>
        <v>-999</v>
      </c>
      <c r="AM3917" s="82">
        <f>IF(I3917=1, 'adjustment factor'!$D$12, IF(I3917=-9,-999,IF(I3917="",-999,0)))</f>
        <v>-999</v>
      </c>
      <c r="AN3917" s="82">
        <f>IF(J3917=1, 'adjustment factor'!$D$13, IF(J3917=-9,-999,IF(J3917="",-999,0)))</f>
        <v>-999</v>
      </c>
      <c r="AO3917" s="82" t="str">
        <f t="shared" si="618"/>
        <v>-999</v>
      </c>
      <c r="AP3917" s="82" t="str">
        <f t="shared" si="619"/>
        <v>MISSING</v>
      </c>
    </row>
    <row r="3918" spans="2:42">
      <c r="B3918" s="207"/>
      <c r="C3918" s="35">
        <v>3914</v>
      </c>
      <c r="D3918" s="161"/>
      <c r="E3918" s="161"/>
      <c r="F3918" s="161"/>
      <c r="G3918" s="161"/>
      <c r="H3918" s="161"/>
      <c r="I3918" s="161"/>
      <c r="J3918" s="161"/>
      <c r="K3918" s="161"/>
      <c r="L3918" s="161"/>
      <c r="M3918" s="161"/>
      <c r="N3918" s="171"/>
      <c r="O3918" s="171"/>
      <c r="P3918" s="171"/>
      <c r="Q3918" s="171"/>
      <c r="R3918" s="171"/>
      <c r="S3918" s="171"/>
      <c r="T3918" s="208" t="str">
        <f t="shared" si="610"/>
        <v>MISSING</v>
      </c>
      <c r="U3918" s="208" t="str">
        <f t="shared" si="611"/>
        <v>MISSING</v>
      </c>
      <c r="X3918" s="56">
        <f t="shared" si="612"/>
        <v>-99</v>
      </c>
      <c r="Y3918" s="56">
        <f t="shared" si="613"/>
        <v>-99</v>
      </c>
      <c r="Z3918" s="56">
        <f t="shared" si="614"/>
        <v>-99</v>
      </c>
      <c r="AA3918" s="56">
        <f t="shared" si="615"/>
        <v>-99</v>
      </c>
      <c r="AB3918" s="56">
        <f t="shared" si="616"/>
        <v>-99</v>
      </c>
      <c r="AC3918" s="56">
        <f t="shared" si="617"/>
        <v>-99</v>
      </c>
      <c r="AD3918" s="3"/>
      <c r="AE3918" s="82">
        <f>IF(D3918=1, 'adjustment factor'!$D$4, IF(D3918=-9,-999,IF(D3918="",-999,0)))</f>
        <v>-999</v>
      </c>
      <c r="AF3918" s="82">
        <f>IF(F3918=1, 'adjustment factor'!$D$5, IF(F3918=-9,-999,IF(F3918="",-999,0)))</f>
        <v>-999</v>
      </c>
      <c r="AG3918" s="82">
        <f>IF(E3918=1, 'adjustment factor'!$D$6, IF(E3918=-9,-999,IF(E3918="",-999,0)))</f>
        <v>-999</v>
      </c>
      <c r="AH3918" s="82">
        <f>IF(K3918&gt;=45,'adjustment factor'!$D$7,IF(K3918=-9,-1200,IF(K3918="",-1200,0)))</f>
        <v>-1200</v>
      </c>
      <c r="AI3918" s="82">
        <f>IF(L3918=1, 'adjustment factor'!$D$8, IF(L3918=-9,-999,IF(L3918="",-999,0)))</f>
        <v>-999</v>
      </c>
      <c r="AJ3918" s="82">
        <f>IF(AND(M3918&gt;=1,M3918&lt;=4),'adjustment factor'!$D$9,IF(M3918=-9,-999,IF(M3918=98,-999,IF(M3918=99,-999,IF(M3918="",-999,0)))))</f>
        <v>-999</v>
      </c>
      <c r="AK3918" s="82">
        <f>IF(H3918=1, 'adjustment factor'!$D$10, IF(H3918=-9,-999,IF(H3918="",-999,0)))</f>
        <v>-999</v>
      </c>
      <c r="AL3918" s="82">
        <f>IF(G3918=1, 'adjustment factor'!$D$11, IF(G3918=-9,-999,IF(G3918="",-999,0)))</f>
        <v>-999</v>
      </c>
      <c r="AM3918" s="82">
        <f>IF(I3918=1, 'adjustment factor'!$D$12, IF(I3918=-9,-999,IF(I3918="",-999,0)))</f>
        <v>-999</v>
      </c>
      <c r="AN3918" s="82">
        <f>IF(J3918=1, 'adjustment factor'!$D$13, IF(J3918=-9,-999,IF(J3918="",-999,0)))</f>
        <v>-999</v>
      </c>
      <c r="AO3918" s="82" t="str">
        <f t="shared" si="618"/>
        <v>-999</v>
      </c>
      <c r="AP3918" s="82" t="str">
        <f t="shared" si="619"/>
        <v>MISSING</v>
      </c>
    </row>
    <row r="3919" spans="2:42">
      <c r="B3919" s="207"/>
      <c r="C3919" s="35">
        <v>3915</v>
      </c>
      <c r="D3919" s="161"/>
      <c r="E3919" s="161"/>
      <c r="F3919" s="161"/>
      <c r="G3919" s="161"/>
      <c r="H3919" s="161"/>
      <c r="I3919" s="161"/>
      <c r="J3919" s="161"/>
      <c r="K3919" s="161"/>
      <c r="L3919" s="161"/>
      <c r="M3919" s="161"/>
      <c r="N3919" s="171"/>
      <c r="O3919" s="171"/>
      <c r="P3919" s="171"/>
      <c r="Q3919" s="171"/>
      <c r="R3919" s="171"/>
      <c r="S3919" s="171"/>
      <c r="T3919" s="208" t="str">
        <f t="shared" si="610"/>
        <v>MISSING</v>
      </c>
      <c r="U3919" s="208" t="str">
        <f t="shared" si="611"/>
        <v>MISSING</v>
      </c>
      <c r="X3919" s="56">
        <f t="shared" si="612"/>
        <v>-99</v>
      </c>
      <c r="Y3919" s="56">
        <f t="shared" si="613"/>
        <v>-99</v>
      </c>
      <c r="Z3919" s="56">
        <f t="shared" si="614"/>
        <v>-99</v>
      </c>
      <c r="AA3919" s="56">
        <f t="shared" si="615"/>
        <v>-99</v>
      </c>
      <c r="AB3919" s="56">
        <f t="shared" si="616"/>
        <v>-99</v>
      </c>
      <c r="AC3919" s="56">
        <f t="shared" si="617"/>
        <v>-99</v>
      </c>
      <c r="AD3919" s="3"/>
      <c r="AE3919" s="82">
        <f>IF(D3919=1, 'adjustment factor'!$D$4, IF(D3919=-9,-999,IF(D3919="",-999,0)))</f>
        <v>-999</v>
      </c>
      <c r="AF3919" s="82">
        <f>IF(F3919=1, 'adjustment factor'!$D$5, IF(F3919=-9,-999,IF(F3919="",-999,0)))</f>
        <v>-999</v>
      </c>
      <c r="AG3919" s="82">
        <f>IF(E3919=1, 'adjustment factor'!$D$6, IF(E3919=-9,-999,IF(E3919="",-999,0)))</f>
        <v>-999</v>
      </c>
      <c r="AH3919" s="82">
        <f>IF(K3919&gt;=45,'adjustment factor'!$D$7,IF(K3919=-9,-1200,IF(K3919="",-1200,0)))</f>
        <v>-1200</v>
      </c>
      <c r="AI3919" s="82">
        <f>IF(L3919=1, 'adjustment factor'!$D$8, IF(L3919=-9,-999,IF(L3919="",-999,0)))</f>
        <v>-999</v>
      </c>
      <c r="AJ3919" s="82">
        <f>IF(AND(M3919&gt;=1,M3919&lt;=4),'adjustment factor'!$D$9,IF(M3919=-9,-999,IF(M3919=98,-999,IF(M3919=99,-999,IF(M3919="",-999,0)))))</f>
        <v>-999</v>
      </c>
      <c r="AK3919" s="82">
        <f>IF(H3919=1, 'adjustment factor'!$D$10, IF(H3919=-9,-999,IF(H3919="",-999,0)))</f>
        <v>-999</v>
      </c>
      <c r="AL3919" s="82">
        <f>IF(G3919=1, 'adjustment factor'!$D$11, IF(G3919=-9,-999,IF(G3919="",-999,0)))</f>
        <v>-999</v>
      </c>
      <c r="AM3919" s="82">
        <f>IF(I3919=1, 'adjustment factor'!$D$12, IF(I3919=-9,-999,IF(I3919="",-999,0)))</f>
        <v>-999</v>
      </c>
      <c r="AN3919" s="82">
        <f>IF(J3919=1, 'adjustment factor'!$D$13, IF(J3919=-9,-999,IF(J3919="",-999,0)))</f>
        <v>-999</v>
      </c>
      <c r="AO3919" s="82" t="str">
        <f t="shared" si="618"/>
        <v>-999</v>
      </c>
      <c r="AP3919" s="82" t="str">
        <f t="shared" si="619"/>
        <v>MISSING</v>
      </c>
    </row>
    <row r="3920" spans="2:42">
      <c r="B3920" s="207"/>
      <c r="C3920" s="35">
        <v>3916</v>
      </c>
      <c r="D3920" s="161"/>
      <c r="E3920" s="161"/>
      <c r="F3920" s="161"/>
      <c r="G3920" s="161"/>
      <c r="H3920" s="161"/>
      <c r="I3920" s="161"/>
      <c r="J3920" s="161"/>
      <c r="K3920" s="161"/>
      <c r="L3920" s="161"/>
      <c r="M3920" s="161"/>
      <c r="N3920" s="171"/>
      <c r="O3920" s="171"/>
      <c r="P3920" s="171"/>
      <c r="Q3920" s="171"/>
      <c r="R3920" s="171"/>
      <c r="S3920" s="171"/>
      <c r="T3920" s="208" t="str">
        <f t="shared" si="610"/>
        <v>MISSING</v>
      </c>
      <c r="U3920" s="208" t="str">
        <f t="shared" si="611"/>
        <v>MISSING</v>
      </c>
      <c r="X3920" s="56">
        <f t="shared" si="612"/>
        <v>-99</v>
      </c>
      <c r="Y3920" s="56">
        <f t="shared" si="613"/>
        <v>-99</v>
      </c>
      <c r="Z3920" s="56">
        <f t="shared" si="614"/>
        <v>-99</v>
      </c>
      <c r="AA3920" s="56">
        <f t="shared" si="615"/>
        <v>-99</v>
      </c>
      <c r="AB3920" s="56">
        <f t="shared" si="616"/>
        <v>-99</v>
      </c>
      <c r="AC3920" s="56">
        <f t="shared" si="617"/>
        <v>-99</v>
      </c>
      <c r="AD3920" s="3"/>
      <c r="AE3920" s="82">
        <f>IF(D3920=1, 'adjustment factor'!$D$4, IF(D3920=-9,-999,IF(D3920="",-999,0)))</f>
        <v>-999</v>
      </c>
      <c r="AF3920" s="82">
        <f>IF(F3920=1, 'adjustment factor'!$D$5, IF(F3920=-9,-999,IF(F3920="",-999,0)))</f>
        <v>-999</v>
      </c>
      <c r="AG3920" s="82">
        <f>IF(E3920=1, 'adjustment factor'!$D$6, IF(E3920=-9,-999,IF(E3920="",-999,0)))</f>
        <v>-999</v>
      </c>
      <c r="AH3920" s="82">
        <f>IF(K3920&gt;=45,'adjustment factor'!$D$7,IF(K3920=-9,-1200,IF(K3920="",-1200,0)))</f>
        <v>-1200</v>
      </c>
      <c r="AI3920" s="82">
        <f>IF(L3920=1, 'adjustment factor'!$D$8, IF(L3920=-9,-999,IF(L3920="",-999,0)))</f>
        <v>-999</v>
      </c>
      <c r="AJ3920" s="82">
        <f>IF(AND(M3920&gt;=1,M3920&lt;=4),'adjustment factor'!$D$9,IF(M3920=-9,-999,IF(M3920=98,-999,IF(M3920=99,-999,IF(M3920="",-999,0)))))</f>
        <v>-999</v>
      </c>
      <c r="AK3920" s="82">
        <f>IF(H3920=1, 'adjustment factor'!$D$10, IF(H3920=-9,-999,IF(H3920="",-999,0)))</f>
        <v>-999</v>
      </c>
      <c r="AL3920" s="82">
        <f>IF(G3920=1, 'adjustment factor'!$D$11, IF(G3920=-9,-999,IF(G3920="",-999,0)))</f>
        <v>-999</v>
      </c>
      <c r="AM3920" s="82">
        <f>IF(I3920=1, 'adjustment factor'!$D$12, IF(I3920=-9,-999,IF(I3920="",-999,0)))</f>
        <v>-999</v>
      </c>
      <c r="AN3920" s="82">
        <f>IF(J3920=1, 'adjustment factor'!$D$13, IF(J3920=-9,-999,IF(J3920="",-999,0)))</f>
        <v>-999</v>
      </c>
      <c r="AO3920" s="82" t="str">
        <f t="shared" si="618"/>
        <v>-999</v>
      </c>
      <c r="AP3920" s="82" t="str">
        <f t="shared" si="619"/>
        <v>MISSING</v>
      </c>
    </row>
    <row r="3921" spans="2:42">
      <c r="B3921" s="207"/>
      <c r="C3921" s="35">
        <v>3917</v>
      </c>
      <c r="D3921" s="161"/>
      <c r="E3921" s="161"/>
      <c r="F3921" s="161"/>
      <c r="G3921" s="161"/>
      <c r="H3921" s="161"/>
      <c r="I3921" s="161"/>
      <c r="J3921" s="161"/>
      <c r="K3921" s="161"/>
      <c r="L3921" s="161"/>
      <c r="M3921" s="161"/>
      <c r="N3921" s="171"/>
      <c r="O3921" s="171"/>
      <c r="P3921" s="171"/>
      <c r="Q3921" s="171"/>
      <c r="R3921" s="171"/>
      <c r="S3921" s="171"/>
      <c r="T3921" s="208" t="str">
        <f t="shared" si="610"/>
        <v>MISSING</v>
      </c>
      <c r="U3921" s="208" t="str">
        <f t="shared" si="611"/>
        <v>MISSING</v>
      </c>
      <c r="X3921" s="56">
        <f t="shared" si="612"/>
        <v>-99</v>
      </c>
      <c r="Y3921" s="56">
        <f t="shared" si="613"/>
        <v>-99</v>
      </c>
      <c r="Z3921" s="56">
        <f t="shared" si="614"/>
        <v>-99</v>
      </c>
      <c r="AA3921" s="56">
        <f t="shared" si="615"/>
        <v>-99</v>
      </c>
      <c r="AB3921" s="56">
        <f t="shared" si="616"/>
        <v>-99</v>
      </c>
      <c r="AC3921" s="56">
        <f t="shared" si="617"/>
        <v>-99</v>
      </c>
      <c r="AD3921" s="3"/>
      <c r="AE3921" s="82">
        <f>IF(D3921=1, 'adjustment factor'!$D$4, IF(D3921=-9,-999,IF(D3921="",-999,0)))</f>
        <v>-999</v>
      </c>
      <c r="AF3921" s="82">
        <f>IF(F3921=1, 'adjustment factor'!$D$5, IF(F3921=-9,-999,IF(F3921="",-999,0)))</f>
        <v>-999</v>
      </c>
      <c r="AG3921" s="82">
        <f>IF(E3921=1, 'adjustment factor'!$D$6, IF(E3921=-9,-999,IF(E3921="",-999,0)))</f>
        <v>-999</v>
      </c>
      <c r="AH3921" s="82">
        <f>IF(K3921&gt;=45,'adjustment factor'!$D$7,IF(K3921=-9,-1200,IF(K3921="",-1200,0)))</f>
        <v>-1200</v>
      </c>
      <c r="AI3921" s="82">
        <f>IF(L3921=1, 'adjustment factor'!$D$8, IF(L3921=-9,-999,IF(L3921="",-999,0)))</f>
        <v>-999</v>
      </c>
      <c r="AJ3921" s="82">
        <f>IF(AND(M3921&gt;=1,M3921&lt;=4),'adjustment factor'!$D$9,IF(M3921=-9,-999,IF(M3921=98,-999,IF(M3921=99,-999,IF(M3921="",-999,0)))))</f>
        <v>-999</v>
      </c>
      <c r="AK3921" s="82">
        <f>IF(H3921=1, 'adjustment factor'!$D$10, IF(H3921=-9,-999,IF(H3921="",-999,0)))</f>
        <v>-999</v>
      </c>
      <c r="AL3921" s="82">
        <f>IF(G3921=1, 'adjustment factor'!$D$11, IF(G3921=-9,-999,IF(G3921="",-999,0)))</f>
        <v>-999</v>
      </c>
      <c r="AM3921" s="82">
        <f>IF(I3921=1, 'adjustment factor'!$D$12, IF(I3921=-9,-999,IF(I3921="",-999,0)))</f>
        <v>-999</v>
      </c>
      <c r="AN3921" s="82">
        <f>IF(J3921=1, 'adjustment factor'!$D$13, IF(J3921=-9,-999,IF(J3921="",-999,0)))</f>
        <v>-999</v>
      </c>
      <c r="AO3921" s="82" t="str">
        <f t="shared" si="618"/>
        <v>-999</v>
      </c>
      <c r="AP3921" s="82" t="str">
        <f t="shared" si="619"/>
        <v>MISSING</v>
      </c>
    </row>
    <row r="3922" spans="2:42">
      <c r="B3922" s="207"/>
      <c r="C3922" s="35">
        <v>3918</v>
      </c>
      <c r="D3922" s="161"/>
      <c r="E3922" s="161"/>
      <c r="F3922" s="161"/>
      <c r="G3922" s="161"/>
      <c r="H3922" s="161"/>
      <c r="I3922" s="161"/>
      <c r="J3922" s="161"/>
      <c r="K3922" s="161"/>
      <c r="L3922" s="161"/>
      <c r="M3922" s="161"/>
      <c r="N3922" s="171"/>
      <c r="O3922" s="171"/>
      <c r="P3922" s="171"/>
      <c r="Q3922" s="171"/>
      <c r="R3922" s="171"/>
      <c r="S3922" s="171"/>
      <c r="T3922" s="208" t="str">
        <f t="shared" si="610"/>
        <v>MISSING</v>
      </c>
      <c r="U3922" s="208" t="str">
        <f t="shared" si="611"/>
        <v>MISSING</v>
      </c>
      <c r="X3922" s="56">
        <f t="shared" si="612"/>
        <v>-99</v>
      </c>
      <c r="Y3922" s="56">
        <f t="shared" si="613"/>
        <v>-99</v>
      </c>
      <c r="Z3922" s="56">
        <f t="shared" si="614"/>
        <v>-99</v>
      </c>
      <c r="AA3922" s="56">
        <f t="shared" si="615"/>
        <v>-99</v>
      </c>
      <c r="AB3922" s="56">
        <f t="shared" si="616"/>
        <v>-99</v>
      </c>
      <c r="AC3922" s="56">
        <f t="shared" si="617"/>
        <v>-99</v>
      </c>
      <c r="AD3922" s="3"/>
      <c r="AE3922" s="82">
        <f>IF(D3922=1, 'adjustment factor'!$D$4, IF(D3922=-9,-999,IF(D3922="",-999,0)))</f>
        <v>-999</v>
      </c>
      <c r="AF3922" s="82">
        <f>IF(F3922=1, 'adjustment factor'!$D$5, IF(F3922=-9,-999,IF(F3922="",-999,0)))</f>
        <v>-999</v>
      </c>
      <c r="AG3922" s="82">
        <f>IF(E3922=1, 'adjustment factor'!$D$6, IF(E3922=-9,-999,IF(E3922="",-999,0)))</f>
        <v>-999</v>
      </c>
      <c r="AH3922" s="82">
        <f>IF(K3922&gt;=45,'adjustment factor'!$D$7,IF(K3922=-9,-1200,IF(K3922="",-1200,0)))</f>
        <v>-1200</v>
      </c>
      <c r="AI3922" s="82">
        <f>IF(L3922=1, 'adjustment factor'!$D$8, IF(L3922=-9,-999,IF(L3922="",-999,0)))</f>
        <v>-999</v>
      </c>
      <c r="AJ3922" s="82">
        <f>IF(AND(M3922&gt;=1,M3922&lt;=4),'adjustment factor'!$D$9,IF(M3922=-9,-999,IF(M3922=98,-999,IF(M3922=99,-999,IF(M3922="",-999,0)))))</f>
        <v>-999</v>
      </c>
      <c r="AK3922" s="82">
        <f>IF(H3922=1, 'adjustment factor'!$D$10, IF(H3922=-9,-999,IF(H3922="",-999,0)))</f>
        <v>-999</v>
      </c>
      <c r="AL3922" s="82">
        <f>IF(G3922=1, 'adjustment factor'!$D$11, IF(G3922=-9,-999,IF(G3922="",-999,0)))</f>
        <v>-999</v>
      </c>
      <c r="AM3922" s="82">
        <f>IF(I3922=1, 'adjustment factor'!$D$12, IF(I3922=-9,-999,IF(I3922="",-999,0)))</f>
        <v>-999</v>
      </c>
      <c r="AN3922" s="82">
        <f>IF(J3922=1, 'adjustment factor'!$D$13, IF(J3922=-9,-999,IF(J3922="",-999,0)))</f>
        <v>-999</v>
      </c>
      <c r="AO3922" s="82" t="str">
        <f t="shared" si="618"/>
        <v>-999</v>
      </c>
      <c r="AP3922" s="82" t="str">
        <f t="shared" si="619"/>
        <v>MISSING</v>
      </c>
    </row>
    <row r="3923" spans="2:42">
      <c r="B3923" s="207"/>
      <c r="C3923" s="35">
        <v>3919</v>
      </c>
      <c r="D3923" s="161"/>
      <c r="E3923" s="161"/>
      <c r="F3923" s="161"/>
      <c r="G3923" s="161"/>
      <c r="H3923" s="161"/>
      <c r="I3923" s="161"/>
      <c r="J3923" s="161"/>
      <c r="K3923" s="161"/>
      <c r="L3923" s="161"/>
      <c r="M3923" s="161"/>
      <c r="N3923" s="171"/>
      <c r="O3923" s="171"/>
      <c r="P3923" s="171"/>
      <c r="Q3923" s="171"/>
      <c r="R3923" s="171"/>
      <c r="S3923" s="171"/>
      <c r="T3923" s="208" t="str">
        <f t="shared" si="610"/>
        <v>MISSING</v>
      </c>
      <c r="U3923" s="208" t="str">
        <f t="shared" si="611"/>
        <v>MISSING</v>
      </c>
      <c r="X3923" s="56">
        <f t="shared" si="612"/>
        <v>-99</v>
      </c>
      <c r="Y3923" s="56">
        <f t="shared" si="613"/>
        <v>-99</v>
      </c>
      <c r="Z3923" s="56">
        <f t="shared" si="614"/>
        <v>-99</v>
      </c>
      <c r="AA3923" s="56">
        <f t="shared" si="615"/>
        <v>-99</v>
      </c>
      <c r="AB3923" s="56">
        <f t="shared" si="616"/>
        <v>-99</v>
      </c>
      <c r="AC3923" s="56">
        <f t="shared" si="617"/>
        <v>-99</v>
      </c>
      <c r="AD3923" s="3"/>
      <c r="AE3923" s="82">
        <f>IF(D3923=1, 'adjustment factor'!$D$4, IF(D3923=-9,-999,IF(D3923="",-999,0)))</f>
        <v>-999</v>
      </c>
      <c r="AF3923" s="82">
        <f>IF(F3923=1, 'adjustment factor'!$D$5, IF(F3923=-9,-999,IF(F3923="",-999,0)))</f>
        <v>-999</v>
      </c>
      <c r="AG3923" s="82">
        <f>IF(E3923=1, 'adjustment factor'!$D$6, IF(E3923=-9,-999,IF(E3923="",-999,0)))</f>
        <v>-999</v>
      </c>
      <c r="AH3923" s="82">
        <f>IF(K3923&gt;=45,'adjustment factor'!$D$7,IF(K3923=-9,-1200,IF(K3923="",-1200,0)))</f>
        <v>-1200</v>
      </c>
      <c r="AI3923" s="82">
        <f>IF(L3923=1, 'adjustment factor'!$D$8, IF(L3923=-9,-999,IF(L3923="",-999,0)))</f>
        <v>-999</v>
      </c>
      <c r="AJ3923" s="82">
        <f>IF(AND(M3923&gt;=1,M3923&lt;=4),'adjustment factor'!$D$9,IF(M3923=-9,-999,IF(M3923=98,-999,IF(M3923=99,-999,IF(M3923="",-999,0)))))</f>
        <v>-999</v>
      </c>
      <c r="AK3923" s="82">
        <f>IF(H3923=1, 'adjustment factor'!$D$10, IF(H3923=-9,-999,IF(H3923="",-999,0)))</f>
        <v>-999</v>
      </c>
      <c r="AL3923" s="82">
        <f>IF(G3923=1, 'adjustment factor'!$D$11, IF(G3923=-9,-999,IF(G3923="",-999,0)))</f>
        <v>-999</v>
      </c>
      <c r="AM3923" s="82">
        <f>IF(I3923=1, 'adjustment factor'!$D$12, IF(I3923=-9,-999,IF(I3923="",-999,0)))</f>
        <v>-999</v>
      </c>
      <c r="AN3923" s="82">
        <f>IF(J3923=1, 'adjustment factor'!$D$13, IF(J3923=-9,-999,IF(J3923="",-999,0)))</f>
        <v>-999</v>
      </c>
      <c r="AO3923" s="82" t="str">
        <f t="shared" si="618"/>
        <v>-999</v>
      </c>
      <c r="AP3923" s="82" t="str">
        <f t="shared" si="619"/>
        <v>MISSING</v>
      </c>
    </row>
    <row r="3924" spans="2:42">
      <c r="B3924" s="207"/>
      <c r="C3924" s="35">
        <v>3920</v>
      </c>
      <c r="D3924" s="161"/>
      <c r="E3924" s="161"/>
      <c r="F3924" s="161"/>
      <c r="G3924" s="161"/>
      <c r="H3924" s="161"/>
      <c r="I3924" s="161"/>
      <c r="J3924" s="161"/>
      <c r="K3924" s="161"/>
      <c r="L3924" s="161"/>
      <c r="M3924" s="161"/>
      <c r="N3924" s="171"/>
      <c r="O3924" s="171"/>
      <c r="P3924" s="171"/>
      <c r="Q3924" s="171"/>
      <c r="R3924" s="171"/>
      <c r="S3924" s="171"/>
      <c r="T3924" s="208" t="str">
        <f t="shared" si="610"/>
        <v>MISSING</v>
      </c>
      <c r="U3924" s="208" t="str">
        <f t="shared" si="611"/>
        <v>MISSING</v>
      </c>
      <c r="X3924" s="56">
        <f t="shared" si="612"/>
        <v>-99</v>
      </c>
      <c r="Y3924" s="56">
        <f t="shared" si="613"/>
        <v>-99</v>
      </c>
      <c r="Z3924" s="56">
        <f t="shared" si="614"/>
        <v>-99</v>
      </c>
      <c r="AA3924" s="56">
        <f t="shared" si="615"/>
        <v>-99</v>
      </c>
      <c r="AB3924" s="56">
        <f t="shared" si="616"/>
        <v>-99</v>
      </c>
      <c r="AC3924" s="56">
        <f t="shared" si="617"/>
        <v>-99</v>
      </c>
      <c r="AD3924" s="3"/>
      <c r="AE3924" s="82">
        <f>IF(D3924=1, 'adjustment factor'!$D$4, IF(D3924=-9,-999,IF(D3924="",-999,0)))</f>
        <v>-999</v>
      </c>
      <c r="AF3924" s="82">
        <f>IF(F3924=1, 'adjustment factor'!$D$5, IF(F3924=-9,-999,IF(F3924="",-999,0)))</f>
        <v>-999</v>
      </c>
      <c r="AG3924" s="82">
        <f>IF(E3924=1, 'adjustment factor'!$D$6, IF(E3924=-9,-999,IF(E3924="",-999,0)))</f>
        <v>-999</v>
      </c>
      <c r="AH3924" s="82">
        <f>IF(K3924&gt;=45,'adjustment factor'!$D$7,IF(K3924=-9,-1200,IF(K3924="",-1200,0)))</f>
        <v>-1200</v>
      </c>
      <c r="AI3924" s="82">
        <f>IF(L3924=1, 'adjustment factor'!$D$8, IF(L3924=-9,-999,IF(L3924="",-999,0)))</f>
        <v>-999</v>
      </c>
      <c r="AJ3924" s="82">
        <f>IF(AND(M3924&gt;=1,M3924&lt;=4),'adjustment factor'!$D$9,IF(M3924=-9,-999,IF(M3924=98,-999,IF(M3924=99,-999,IF(M3924="",-999,0)))))</f>
        <v>-999</v>
      </c>
      <c r="AK3924" s="82">
        <f>IF(H3924=1, 'adjustment factor'!$D$10, IF(H3924=-9,-999,IF(H3924="",-999,0)))</f>
        <v>-999</v>
      </c>
      <c r="AL3924" s="82">
        <f>IF(G3924=1, 'adjustment factor'!$D$11, IF(G3924=-9,-999,IF(G3924="",-999,0)))</f>
        <v>-999</v>
      </c>
      <c r="AM3924" s="82">
        <f>IF(I3924=1, 'adjustment factor'!$D$12, IF(I3924=-9,-999,IF(I3924="",-999,0)))</f>
        <v>-999</v>
      </c>
      <c r="AN3924" s="82">
        <f>IF(J3924=1, 'adjustment factor'!$D$13, IF(J3924=-9,-999,IF(J3924="",-999,0)))</f>
        <v>-999</v>
      </c>
      <c r="AO3924" s="82" t="str">
        <f t="shared" si="618"/>
        <v>-999</v>
      </c>
      <c r="AP3924" s="82" t="str">
        <f t="shared" si="619"/>
        <v>MISSING</v>
      </c>
    </row>
    <row r="3925" spans="2:42">
      <c r="B3925" s="207"/>
      <c r="C3925" s="35">
        <v>3921</v>
      </c>
      <c r="D3925" s="161"/>
      <c r="E3925" s="161"/>
      <c r="F3925" s="161"/>
      <c r="G3925" s="161"/>
      <c r="H3925" s="161"/>
      <c r="I3925" s="161"/>
      <c r="J3925" s="161"/>
      <c r="K3925" s="161"/>
      <c r="L3925" s="161"/>
      <c r="M3925" s="161"/>
      <c r="N3925" s="171"/>
      <c r="O3925" s="171"/>
      <c r="P3925" s="171"/>
      <c r="Q3925" s="171"/>
      <c r="R3925" s="171"/>
      <c r="S3925" s="171"/>
      <c r="T3925" s="208" t="str">
        <f t="shared" ref="T3925:T3988" si="620">IF(SUM(X3925:AC3925)&gt;-0.01, SUM(X3925:AC3925), "MISSING")</f>
        <v>MISSING</v>
      </c>
      <c r="U3925" s="208" t="str">
        <f t="shared" ref="U3925:U3988" si="621">IF(AP3925="MISSING","MISSING", 3.88+0.604*T3925+0.055*(T3925^2)-AP3925)</f>
        <v>MISSING</v>
      </c>
      <c r="X3925" s="56">
        <f t="shared" ref="X3925:X3988" si="622">IF(N3925&gt;0,((N3925-3)*-1),-99)</f>
        <v>-99</v>
      </c>
      <c r="Y3925" s="56">
        <f t="shared" ref="Y3925:Y3988" si="623">IF(O3925&gt;0,((O3925-3)*-1),-99)</f>
        <v>-99</v>
      </c>
      <c r="Z3925" s="56">
        <f t="shared" ref="Z3925:Z3988" si="624">IF(P3925&gt;0,((P3925-3)*-1),-99)</f>
        <v>-99</v>
      </c>
      <c r="AA3925" s="56">
        <f t="shared" ref="AA3925:AA3988" si="625">IF(Q3925&gt;0,((Q3925-3)*-1),-99)</f>
        <v>-99</v>
      </c>
      <c r="AB3925" s="56">
        <f t="shared" ref="AB3925:AB3988" si="626">IF(R3925&gt;0,((R3925-3)*-1),-99)</f>
        <v>-99</v>
      </c>
      <c r="AC3925" s="56">
        <f t="shared" ref="AC3925:AC3988" si="627">IF(S3925&gt;0,((S3925-3)*-1),-99)</f>
        <v>-99</v>
      </c>
      <c r="AD3925" s="3"/>
      <c r="AE3925" s="82">
        <f>IF(D3925=1, 'adjustment factor'!$D$4, IF(D3925=-9,-999,IF(D3925="",-999,0)))</f>
        <v>-999</v>
      </c>
      <c r="AF3925" s="82">
        <f>IF(F3925=1, 'adjustment factor'!$D$5, IF(F3925=-9,-999,IF(F3925="",-999,0)))</f>
        <v>-999</v>
      </c>
      <c r="AG3925" s="82">
        <f>IF(E3925=1, 'adjustment factor'!$D$6, IF(E3925=-9,-999,IF(E3925="",-999,0)))</f>
        <v>-999</v>
      </c>
      <c r="AH3925" s="82">
        <f>IF(K3925&gt;=45,'adjustment factor'!$D$7,IF(K3925=-9,-1200,IF(K3925="",-1200,0)))</f>
        <v>-1200</v>
      </c>
      <c r="AI3925" s="82">
        <f>IF(L3925=1, 'adjustment factor'!$D$8, IF(L3925=-9,-999,IF(L3925="",-999,0)))</f>
        <v>-999</v>
      </c>
      <c r="AJ3925" s="82">
        <f>IF(AND(M3925&gt;=1,M3925&lt;=4),'adjustment factor'!$D$9,IF(M3925=-9,-999,IF(M3925=98,-999,IF(M3925=99,-999,IF(M3925="",-999,0)))))</f>
        <v>-999</v>
      </c>
      <c r="AK3925" s="82">
        <f>IF(H3925=1, 'adjustment factor'!$D$10, IF(H3925=-9,-999,IF(H3925="",-999,0)))</f>
        <v>-999</v>
      </c>
      <c r="AL3925" s="82">
        <f>IF(G3925=1, 'adjustment factor'!$D$11, IF(G3925=-9,-999,IF(G3925="",-999,0)))</f>
        <v>-999</v>
      </c>
      <c r="AM3925" s="82">
        <f>IF(I3925=1, 'adjustment factor'!$D$12, IF(I3925=-9,-999,IF(I3925="",-999,0)))</f>
        <v>-999</v>
      </c>
      <c r="AN3925" s="82">
        <f>IF(J3925=1, 'adjustment factor'!$D$13, IF(J3925=-9,-999,IF(J3925="",-999,0)))</f>
        <v>-999</v>
      </c>
      <c r="AO3925" s="82" t="str">
        <f t="shared" ref="AO3925:AO3988" si="628">IF(-AE3925-AF3925-AG3925-AH3925+AI3925+AJ3925-AK3925-AL3925-AM3925-AN3925&lt;3, -AE3925-AF3925-AG3925-AH3925+AI3925+AJ3925-AK3925-AL3925-AM3925-AN3925, "-999")</f>
        <v>-999</v>
      </c>
      <c r="AP3925" s="82" t="str">
        <f t="shared" ref="AP3925:AP3988" si="629">IF(AND(SUM(AE3925:AN3925)&gt;-1, (SUM(X3925:AC3925)&gt;-1)), 14.353-AE3925-AF3925-AG3925-AH3925+AI3925+AJ3925-AK3925-AL3925-AM3925-AN3925, "MISSING")</f>
        <v>MISSING</v>
      </c>
    </row>
    <row r="3926" spans="2:42">
      <c r="B3926" s="207"/>
      <c r="C3926" s="35">
        <v>3922</v>
      </c>
      <c r="D3926" s="161"/>
      <c r="E3926" s="161"/>
      <c r="F3926" s="161"/>
      <c r="G3926" s="161"/>
      <c r="H3926" s="161"/>
      <c r="I3926" s="161"/>
      <c r="J3926" s="161"/>
      <c r="K3926" s="161"/>
      <c r="L3926" s="161"/>
      <c r="M3926" s="161"/>
      <c r="N3926" s="171"/>
      <c r="O3926" s="171"/>
      <c r="P3926" s="171"/>
      <c r="Q3926" s="171"/>
      <c r="R3926" s="171"/>
      <c r="S3926" s="171"/>
      <c r="T3926" s="208" t="str">
        <f t="shared" si="620"/>
        <v>MISSING</v>
      </c>
      <c r="U3926" s="208" t="str">
        <f t="shared" si="621"/>
        <v>MISSING</v>
      </c>
      <c r="X3926" s="56">
        <f t="shared" si="622"/>
        <v>-99</v>
      </c>
      <c r="Y3926" s="56">
        <f t="shared" si="623"/>
        <v>-99</v>
      </c>
      <c r="Z3926" s="56">
        <f t="shared" si="624"/>
        <v>-99</v>
      </c>
      <c r="AA3926" s="56">
        <f t="shared" si="625"/>
        <v>-99</v>
      </c>
      <c r="AB3926" s="56">
        <f t="shared" si="626"/>
        <v>-99</v>
      </c>
      <c r="AC3926" s="56">
        <f t="shared" si="627"/>
        <v>-99</v>
      </c>
      <c r="AD3926" s="3"/>
      <c r="AE3926" s="82">
        <f>IF(D3926=1, 'adjustment factor'!$D$4, IF(D3926=-9,-999,IF(D3926="",-999,0)))</f>
        <v>-999</v>
      </c>
      <c r="AF3926" s="82">
        <f>IF(F3926=1, 'adjustment factor'!$D$5, IF(F3926=-9,-999,IF(F3926="",-999,0)))</f>
        <v>-999</v>
      </c>
      <c r="AG3926" s="82">
        <f>IF(E3926=1, 'adjustment factor'!$D$6, IF(E3926=-9,-999,IF(E3926="",-999,0)))</f>
        <v>-999</v>
      </c>
      <c r="AH3926" s="82">
        <f>IF(K3926&gt;=45,'adjustment factor'!$D$7,IF(K3926=-9,-1200,IF(K3926="",-1200,0)))</f>
        <v>-1200</v>
      </c>
      <c r="AI3926" s="82">
        <f>IF(L3926=1, 'adjustment factor'!$D$8, IF(L3926=-9,-999,IF(L3926="",-999,0)))</f>
        <v>-999</v>
      </c>
      <c r="AJ3926" s="82">
        <f>IF(AND(M3926&gt;=1,M3926&lt;=4),'adjustment factor'!$D$9,IF(M3926=-9,-999,IF(M3926=98,-999,IF(M3926=99,-999,IF(M3926="",-999,0)))))</f>
        <v>-999</v>
      </c>
      <c r="AK3926" s="82">
        <f>IF(H3926=1, 'adjustment factor'!$D$10, IF(H3926=-9,-999,IF(H3926="",-999,0)))</f>
        <v>-999</v>
      </c>
      <c r="AL3926" s="82">
        <f>IF(G3926=1, 'adjustment factor'!$D$11, IF(G3926=-9,-999,IF(G3926="",-999,0)))</f>
        <v>-999</v>
      </c>
      <c r="AM3926" s="82">
        <f>IF(I3926=1, 'adjustment factor'!$D$12, IF(I3926=-9,-999,IF(I3926="",-999,0)))</f>
        <v>-999</v>
      </c>
      <c r="AN3926" s="82">
        <f>IF(J3926=1, 'adjustment factor'!$D$13, IF(J3926=-9,-999,IF(J3926="",-999,0)))</f>
        <v>-999</v>
      </c>
      <c r="AO3926" s="82" t="str">
        <f t="shared" si="628"/>
        <v>-999</v>
      </c>
      <c r="AP3926" s="82" t="str">
        <f t="shared" si="629"/>
        <v>MISSING</v>
      </c>
    </row>
    <row r="3927" spans="2:42">
      <c r="B3927" s="207"/>
      <c r="C3927" s="35">
        <v>3923</v>
      </c>
      <c r="D3927" s="161"/>
      <c r="E3927" s="161"/>
      <c r="F3927" s="161"/>
      <c r="G3927" s="161"/>
      <c r="H3927" s="161"/>
      <c r="I3927" s="161"/>
      <c r="J3927" s="161"/>
      <c r="K3927" s="161"/>
      <c r="L3927" s="161"/>
      <c r="M3927" s="161"/>
      <c r="N3927" s="171"/>
      <c r="O3927" s="171"/>
      <c r="P3927" s="171"/>
      <c r="Q3927" s="171"/>
      <c r="R3927" s="171"/>
      <c r="S3927" s="171"/>
      <c r="T3927" s="208" t="str">
        <f t="shared" si="620"/>
        <v>MISSING</v>
      </c>
      <c r="U3927" s="208" t="str">
        <f t="shared" si="621"/>
        <v>MISSING</v>
      </c>
      <c r="X3927" s="56">
        <f t="shared" si="622"/>
        <v>-99</v>
      </c>
      <c r="Y3927" s="56">
        <f t="shared" si="623"/>
        <v>-99</v>
      </c>
      <c r="Z3927" s="56">
        <f t="shared" si="624"/>
        <v>-99</v>
      </c>
      <c r="AA3927" s="56">
        <f t="shared" si="625"/>
        <v>-99</v>
      </c>
      <c r="AB3927" s="56">
        <f t="shared" si="626"/>
        <v>-99</v>
      </c>
      <c r="AC3927" s="56">
        <f t="shared" si="627"/>
        <v>-99</v>
      </c>
      <c r="AD3927" s="3"/>
      <c r="AE3927" s="82">
        <f>IF(D3927=1, 'adjustment factor'!$D$4, IF(D3927=-9,-999,IF(D3927="",-999,0)))</f>
        <v>-999</v>
      </c>
      <c r="AF3927" s="82">
        <f>IF(F3927=1, 'adjustment factor'!$D$5, IF(F3927=-9,-999,IF(F3927="",-999,0)))</f>
        <v>-999</v>
      </c>
      <c r="AG3927" s="82">
        <f>IF(E3927=1, 'adjustment factor'!$D$6, IF(E3927=-9,-999,IF(E3927="",-999,0)))</f>
        <v>-999</v>
      </c>
      <c r="AH3927" s="82">
        <f>IF(K3927&gt;=45,'adjustment factor'!$D$7,IF(K3927=-9,-1200,IF(K3927="",-1200,0)))</f>
        <v>-1200</v>
      </c>
      <c r="AI3927" s="82">
        <f>IF(L3927=1, 'adjustment factor'!$D$8, IF(L3927=-9,-999,IF(L3927="",-999,0)))</f>
        <v>-999</v>
      </c>
      <c r="AJ3927" s="82">
        <f>IF(AND(M3927&gt;=1,M3927&lt;=4),'adjustment factor'!$D$9,IF(M3927=-9,-999,IF(M3927=98,-999,IF(M3927=99,-999,IF(M3927="",-999,0)))))</f>
        <v>-999</v>
      </c>
      <c r="AK3927" s="82">
        <f>IF(H3927=1, 'adjustment factor'!$D$10, IF(H3927=-9,-999,IF(H3927="",-999,0)))</f>
        <v>-999</v>
      </c>
      <c r="AL3927" s="82">
        <f>IF(G3927=1, 'adjustment factor'!$D$11, IF(G3927=-9,-999,IF(G3927="",-999,0)))</f>
        <v>-999</v>
      </c>
      <c r="AM3927" s="82">
        <f>IF(I3927=1, 'adjustment factor'!$D$12, IF(I3927=-9,-999,IF(I3927="",-999,0)))</f>
        <v>-999</v>
      </c>
      <c r="AN3927" s="82">
        <f>IF(J3927=1, 'adjustment factor'!$D$13, IF(J3927=-9,-999,IF(J3927="",-999,0)))</f>
        <v>-999</v>
      </c>
      <c r="AO3927" s="82" t="str">
        <f t="shared" si="628"/>
        <v>-999</v>
      </c>
      <c r="AP3927" s="82" t="str">
        <f t="shared" si="629"/>
        <v>MISSING</v>
      </c>
    </row>
    <row r="3928" spans="2:42">
      <c r="B3928" s="207"/>
      <c r="C3928" s="35">
        <v>3924</v>
      </c>
      <c r="D3928" s="161"/>
      <c r="E3928" s="161"/>
      <c r="F3928" s="161"/>
      <c r="G3928" s="161"/>
      <c r="H3928" s="161"/>
      <c r="I3928" s="161"/>
      <c r="J3928" s="161"/>
      <c r="K3928" s="161"/>
      <c r="L3928" s="161"/>
      <c r="M3928" s="161"/>
      <c r="N3928" s="171"/>
      <c r="O3928" s="171"/>
      <c r="P3928" s="171"/>
      <c r="Q3928" s="171"/>
      <c r="R3928" s="171"/>
      <c r="S3928" s="171"/>
      <c r="T3928" s="208" t="str">
        <f t="shared" si="620"/>
        <v>MISSING</v>
      </c>
      <c r="U3928" s="208" t="str">
        <f t="shared" si="621"/>
        <v>MISSING</v>
      </c>
      <c r="X3928" s="56">
        <f t="shared" si="622"/>
        <v>-99</v>
      </c>
      <c r="Y3928" s="56">
        <f t="shared" si="623"/>
        <v>-99</v>
      </c>
      <c r="Z3928" s="56">
        <f t="shared" si="624"/>
        <v>-99</v>
      </c>
      <c r="AA3928" s="56">
        <f t="shared" si="625"/>
        <v>-99</v>
      </c>
      <c r="AB3928" s="56">
        <f t="shared" si="626"/>
        <v>-99</v>
      </c>
      <c r="AC3928" s="56">
        <f t="shared" si="627"/>
        <v>-99</v>
      </c>
      <c r="AD3928" s="3"/>
      <c r="AE3928" s="82">
        <f>IF(D3928=1, 'adjustment factor'!$D$4, IF(D3928=-9,-999,IF(D3928="",-999,0)))</f>
        <v>-999</v>
      </c>
      <c r="AF3928" s="82">
        <f>IF(F3928=1, 'adjustment factor'!$D$5, IF(F3928=-9,-999,IF(F3928="",-999,0)))</f>
        <v>-999</v>
      </c>
      <c r="AG3928" s="82">
        <f>IF(E3928=1, 'adjustment factor'!$D$6, IF(E3928=-9,-999,IF(E3928="",-999,0)))</f>
        <v>-999</v>
      </c>
      <c r="AH3928" s="82">
        <f>IF(K3928&gt;=45,'adjustment factor'!$D$7,IF(K3928=-9,-1200,IF(K3928="",-1200,0)))</f>
        <v>-1200</v>
      </c>
      <c r="AI3928" s="82">
        <f>IF(L3928=1, 'adjustment factor'!$D$8, IF(L3928=-9,-999,IF(L3928="",-999,0)))</f>
        <v>-999</v>
      </c>
      <c r="AJ3928" s="82">
        <f>IF(AND(M3928&gt;=1,M3928&lt;=4),'adjustment factor'!$D$9,IF(M3928=-9,-999,IF(M3928=98,-999,IF(M3928=99,-999,IF(M3928="",-999,0)))))</f>
        <v>-999</v>
      </c>
      <c r="AK3928" s="82">
        <f>IF(H3928=1, 'adjustment factor'!$D$10, IF(H3928=-9,-999,IF(H3928="",-999,0)))</f>
        <v>-999</v>
      </c>
      <c r="AL3928" s="82">
        <f>IF(G3928=1, 'adjustment factor'!$D$11, IF(G3928=-9,-999,IF(G3928="",-999,0)))</f>
        <v>-999</v>
      </c>
      <c r="AM3928" s="82">
        <f>IF(I3928=1, 'adjustment factor'!$D$12, IF(I3928=-9,-999,IF(I3928="",-999,0)))</f>
        <v>-999</v>
      </c>
      <c r="AN3928" s="82">
        <f>IF(J3928=1, 'adjustment factor'!$D$13, IF(J3928=-9,-999,IF(J3928="",-999,0)))</f>
        <v>-999</v>
      </c>
      <c r="AO3928" s="82" t="str">
        <f t="shared" si="628"/>
        <v>-999</v>
      </c>
      <c r="AP3928" s="82" t="str">
        <f t="shared" si="629"/>
        <v>MISSING</v>
      </c>
    </row>
    <row r="3929" spans="2:42">
      <c r="B3929" s="207"/>
      <c r="C3929" s="35">
        <v>3925</v>
      </c>
      <c r="D3929" s="161"/>
      <c r="E3929" s="161"/>
      <c r="F3929" s="161"/>
      <c r="G3929" s="161"/>
      <c r="H3929" s="161"/>
      <c r="I3929" s="161"/>
      <c r="J3929" s="161"/>
      <c r="K3929" s="161"/>
      <c r="L3929" s="161"/>
      <c r="M3929" s="161"/>
      <c r="N3929" s="171"/>
      <c r="O3929" s="171"/>
      <c r="P3929" s="171"/>
      <c r="Q3929" s="171"/>
      <c r="R3929" s="171"/>
      <c r="S3929" s="171"/>
      <c r="T3929" s="208" t="str">
        <f t="shared" si="620"/>
        <v>MISSING</v>
      </c>
      <c r="U3929" s="208" t="str">
        <f t="shared" si="621"/>
        <v>MISSING</v>
      </c>
      <c r="X3929" s="56">
        <f t="shared" si="622"/>
        <v>-99</v>
      </c>
      <c r="Y3929" s="56">
        <f t="shared" si="623"/>
        <v>-99</v>
      </c>
      <c r="Z3929" s="56">
        <f t="shared" si="624"/>
        <v>-99</v>
      </c>
      <c r="AA3929" s="56">
        <f t="shared" si="625"/>
        <v>-99</v>
      </c>
      <c r="AB3929" s="56">
        <f t="shared" si="626"/>
        <v>-99</v>
      </c>
      <c r="AC3929" s="56">
        <f t="shared" si="627"/>
        <v>-99</v>
      </c>
      <c r="AD3929" s="3"/>
      <c r="AE3929" s="82">
        <f>IF(D3929=1, 'adjustment factor'!$D$4, IF(D3929=-9,-999,IF(D3929="",-999,0)))</f>
        <v>-999</v>
      </c>
      <c r="AF3929" s="82">
        <f>IF(F3929=1, 'adjustment factor'!$D$5, IF(F3929=-9,-999,IF(F3929="",-999,0)))</f>
        <v>-999</v>
      </c>
      <c r="AG3929" s="82">
        <f>IF(E3929=1, 'adjustment factor'!$D$6, IF(E3929=-9,-999,IF(E3929="",-999,0)))</f>
        <v>-999</v>
      </c>
      <c r="AH3929" s="82">
        <f>IF(K3929&gt;=45,'adjustment factor'!$D$7,IF(K3929=-9,-1200,IF(K3929="",-1200,0)))</f>
        <v>-1200</v>
      </c>
      <c r="AI3929" s="82">
        <f>IF(L3929=1, 'adjustment factor'!$D$8, IF(L3929=-9,-999,IF(L3929="",-999,0)))</f>
        <v>-999</v>
      </c>
      <c r="AJ3929" s="82">
        <f>IF(AND(M3929&gt;=1,M3929&lt;=4),'adjustment factor'!$D$9,IF(M3929=-9,-999,IF(M3929=98,-999,IF(M3929=99,-999,IF(M3929="",-999,0)))))</f>
        <v>-999</v>
      </c>
      <c r="AK3929" s="82">
        <f>IF(H3929=1, 'adjustment factor'!$D$10, IF(H3929=-9,-999,IF(H3929="",-999,0)))</f>
        <v>-999</v>
      </c>
      <c r="AL3929" s="82">
        <f>IF(G3929=1, 'adjustment factor'!$D$11, IF(G3929=-9,-999,IF(G3929="",-999,0)))</f>
        <v>-999</v>
      </c>
      <c r="AM3929" s="82">
        <f>IF(I3929=1, 'adjustment factor'!$D$12, IF(I3929=-9,-999,IF(I3929="",-999,0)))</f>
        <v>-999</v>
      </c>
      <c r="AN3929" s="82">
        <f>IF(J3929=1, 'adjustment factor'!$D$13, IF(J3929=-9,-999,IF(J3929="",-999,0)))</f>
        <v>-999</v>
      </c>
      <c r="AO3929" s="82" t="str">
        <f t="shared" si="628"/>
        <v>-999</v>
      </c>
      <c r="AP3929" s="82" t="str">
        <f t="shared" si="629"/>
        <v>MISSING</v>
      </c>
    </row>
    <row r="3930" spans="2:42">
      <c r="B3930" s="207"/>
      <c r="C3930" s="35">
        <v>3926</v>
      </c>
      <c r="D3930" s="161"/>
      <c r="E3930" s="161"/>
      <c r="F3930" s="161"/>
      <c r="G3930" s="161"/>
      <c r="H3930" s="161"/>
      <c r="I3930" s="161"/>
      <c r="J3930" s="161"/>
      <c r="K3930" s="161"/>
      <c r="L3930" s="161"/>
      <c r="M3930" s="161"/>
      <c r="N3930" s="171"/>
      <c r="O3930" s="171"/>
      <c r="P3930" s="171"/>
      <c r="Q3930" s="171"/>
      <c r="R3930" s="171"/>
      <c r="S3930" s="171"/>
      <c r="T3930" s="208" t="str">
        <f t="shared" si="620"/>
        <v>MISSING</v>
      </c>
      <c r="U3930" s="208" t="str">
        <f t="shared" si="621"/>
        <v>MISSING</v>
      </c>
      <c r="X3930" s="56">
        <f t="shared" si="622"/>
        <v>-99</v>
      </c>
      <c r="Y3930" s="56">
        <f t="shared" si="623"/>
        <v>-99</v>
      </c>
      <c r="Z3930" s="56">
        <f t="shared" si="624"/>
        <v>-99</v>
      </c>
      <c r="AA3930" s="56">
        <f t="shared" si="625"/>
        <v>-99</v>
      </c>
      <c r="AB3930" s="56">
        <f t="shared" si="626"/>
        <v>-99</v>
      </c>
      <c r="AC3930" s="56">
        <f t="shared" si="627"/>
        <v>-99</v>
      </c>
      <c r="AD3930" s="3"/>
      <c r="AE3930" s="82">
        <f>IF(D3930=1, 'adjustment factor'!$D$4, IF(D3930=-9,-999,IF(D3930="",-999,0)))</f>
        <v>-999</v>
      </c>
      <c r="AF3930" s="82">
        <f>IF(F3930=1, 'adjustment factor'!$D$5, IF(F3930=-9,-999,IF(F3930="",-999,0)))</f>
        <v>-999</v>
      </c>
      <c r="AG3930" s="82">
        <f>IF(E3930=1, 'adjustment factor'!$D$6, IF(E3930=-9,-999,IF(E3930="",-999,0)))</f>
        <v>-999</v>
      </c>
      <c r="AH3930" s="82">
        <f>IF(K3930&gt;=45,'adjustment factor'!$D$7,IF(K3930=-9,-1200,IF(K3930="",-1200,0)))</f>
        <v>-1200</v>
      </c>
      <c r="AI3930" s="82">
        <f>IF(L3930=1, 'adjustment factor'!$D$8, IF(L3930=-9,-999,IF(L3930="",-999,0)))</f>
        <v>-999</v>
      </c>
      <c r="AJ3930" s="82">
        <f>IF(AND(M3930&gt;=1,M3930&lt;=4),'adjustment factor'!$D$9,IF(M3930=-9,-999,IF(M3930=98,-999,IF(M3930=99,-999,IF(M3930="",-999,0)))))</f>
        <v>-999</v>
      </c>
      <c r="AK3930" s="82">
        <f>IF(H3930=1, 'adjustment factor'!$D$10, IF(H3930=-9,-999,IF(H3930="",-999,0)))</f>
        <v>-999</v>
      </c>
      <c r="AL3930" s="82">
        <f>IF(G3930=1, 'adjustment factor'!$D$11, IF(G3930=-9,-999,IF(G3930="",-999,0)))</f>
        <v>-999</v>
      </c>
      <c r="AM3930" s="82">
        <f>IF(I3930=1, 'adjustment factor'!$D$12, IF(I3930=-9,-999,IF(I3930="",-999,0)))</f>
        <v>-999</v>
      </c>
      <c r="AN3930" s="82">
        <f>IF(J3930=1, 'adjustment factor'!$D$13, IF(J3930=-9,-999,IF(J3930="",-999,0)))</f>
        <v>-999</v>
      </c>
      <c r="AO3930" s="82" t="str">
        <f t="shared" si="628"/>
        <v>-999</v>
      </c>
      <c r="AP3930" s="82" t="str">
        <f t="shared" si="629"/>
        <v>MISSING</v>
      </c>
    </row>
    <row r="3931" spans="2:42">
      <c r="B3931" s="207"/>
      <c r="C3931" s="35">
        <v>3927</v>
      </c>
      <c r="D3931" s="161"/>
      <c r="E3931" s="161"/>
      <c r="F3931" s="161"/>
      <c r="G3931" s="161"/>
      <c r="H3931" s="161"/>
      <c r="I3931" s="161"/>
      <c r="J3931" s="161"/>
      <c r="K3931" s="161"/>
      <c r="L3931" s="161"/>
      <c r="M3931" s="161"/>
      <c r="N3931" s="171"/>
      <c r="O3931" s="171"/>
      <c r="P3931" s="171"/>
      <c r="Q3931" s="171"/>
      <c r="R3931" s="171"/>
      <c r="S3931" s="171"/>
      <c r="T3931" s="208" t="str">
        <f t="shared" si="620"/>
        <v>MISSING</v>
      </c>
      <c r="U3931" s="208" t="str">
        <f t="shared" si="621"/>
        <v>MISSING</v>
      </c>
      <c r="X3931" s="56">
        <f t="shared" si="622"/>
        <v>-99</v>
      </c>
      <c r="Y3931" s="56">
        <f t="shared" si="623"/>
        <v>-99</v>
      </c>
      <c r="Z3931" s="56">
        <f t="shared" si="624"/>
        <v>-99</v>
      </c>
      <c r="AA3931" s="56">
        <f t="shared" si="625"/>
        <v>-99</v>
      </c>
      <c r="AB3931" s="56">
        <f t="shared" si="626"/>
        <v>-99</v>
      </c>
      <c r="AC3931" s="56">
        <f t="shared" si="627"/>
        <v>-99</v>
      </c>
      <c r="AD3931" s="3"/>
      <c r="AE3931" s="82">
        <f>IF(D3931=1, 'adjustment factor'!$D$4, IF(D3931=-9,-999,IF(D3931="",-999,0)))</f>
        <v>-999</v>
      </c>
      <c r="AF3931" s="82">
        <f>IF(F3931=1, 'adjustment factor'!$D$5, IF(F3931=-9,-999,IF(F3931="",-999,0)))</f>
        <v>-999</v>
      </c>
      <c r="AG3931" s="82">
        <f>IF(E3931=1, 'adjustment factor'!$D$6, IF(E3931=-9,-999,IF(E3931="",-999,0)))</f>
        <v>-999</v>
      </c>
      <c r="AH3931" s="82">
        <f>IF(K3931&gt;=45,'adjustment factor'!$D$7,IF(K3931=-9,-1200,IF(K3931="",-1200,0)))</f>
        <v>-1200</v>
      </c>
      <c r="AI3931" s="82">
        <f>IF(L3931=1, 'adjustment factor'!$D$8, IF(L3931=-9,-999,IF(L3931="",-999,0)))</f>
        <v>-999</v>
      </c>
      <c r="AJ3931" s="82">
        <f>IF(AND(M3931&gt;=1,M3931&lt;=4),'adjustment factor'!$D$9,IF(M3931=-9,-999,IF(M3931=98,-999,IF(M3931=99,-999,IF(M3931="",-999,0)))))</f>
        <v>-999</v>
      </c>
      <c r="AK3931" s="82">
        <f>IF(H3931=1, 'adjustment factor'!$D$10, IF(H3931=-9,-999,IF(H3931="",-999,0)))</f>
        <v>-999</v>
      </c>
      <c r="AL3931" s="82">
        <f>IF(G3931=1, 'adjustment factor'!$D$11, IF(G3931=-9,-999,IF(G3931="",-999,0)))</f>
        <v>-999</v>
      </c>
      <c r="AM3931" s="82">
        <f>IF(I3931=1, 'adjustment factor'!$D$12, IF(I3931=-9,-999,IF(I3931="",-999,0)))</f>
        <v>-999</v>
      </c>
      <c r="AN3931" s="82">
        <f>IF(J3931=1, 'adjustment factor'!$D$13, IF(J3931=-9,-999,IF(J3931="",-999,0)))</f>
        <v>-999</v>
      </c>
      <c r="AO3931" s="82" t="str">
        <f t="shared" si="628"/>
        <v>-999</v>
      </c>
      <c r="AP3931" s="82" t="str">
        <f t="shared" si="629"/>
        <v>MISSING</v>
      </c>
    </row>
    <row r="3932" spans="2:42">
      <c r="B3932" s="207"/>
      <c r="C3932" s="35">
        <v>3928</v>
      </c>
      <c r="D3932" s="161"/>
      <c r="E3932" s="161"/>
      <c r="F3932" s="161"/>
      <c r="G3932" s="161"/>
      <c r="H3932" s="161"/>
      <c r="I3932" s="161"/>
      <c r="J3932" s="161"/>
      <c r="K3932" s="161"/>
      <c r="L3932" s="161"/>
      <c r="M3932" s="161"/>
      <c r="N3932" s="171"/>
      <c r="O3932" s="171"/>
      <c r="P3932" s="171"/>
      <c r="Q3932" s="171"/>
      <c r="R3932" s="171"/>
      <c r="S3932" s="171"/>
      <c r="T3932" s="208" t="str">
        <f t="shared" si="620"/>
        <v>MISSING</v>
      </c>
      <c r="U3932" s="208" t="str">
        <f t="shared" si="621"/>
        <v>MISSING</v>
      </c>
      <c r="X3932" s="56">
        <f t="shared" si="622"/>
        <v>-99</v>
      </c>
      <c r="Y3932" s="56">
        <f t="shared" si="623"/>
        <v>-99</v>
      </c>
      <c r="Z3932" s="56">
        <f t="shared" si="624"/>
        <v>-99</v>
      </c>
      <c r="AA3932" s="56">
        <f t="shared" si="625"/>
        <v>-99</v>
      </c>
      <c r="AB3932" s="56">
        <f t="shared" si="626"/>
        <v>-99</v>
      </c>
      <c r="AC3932" s="56">
        <f t="shared" si="627"/>
        <v>-99</v>
      </c>
      <c r="AD3932" s="3"/>
      <c r="AE3932" s="82">
        <f>IF(D3932=1, 'adjustment factor'!$D$4, IF(D3932=-9,-999,IF(D3932="",-999,0)))</f>
        <v>-999</v>
      </c>
      <c r="AF3932" s="82">
        <f>IF(F3932=1, 'adjustment factor'!$D$5, IF(F3932=-9,-999,IF(F3932="",-999,0)))</f>
        <v>-999</v>
      </c>
      <c r="AG3932" s="82">
        <f>IF(E3932=1, 'adjustment factor'!$D$6, IF(E3932=-9,-999,IF(E3932="",-999,0)))</f>
        <v>-999</v>
      </c>
      <c r="AH3932" s="82">
        <f>IF(K3932&gt;=45,'adjustment factor'!$D$7,IF(K3932=-9,-1200,IF(K3932="",-1200,0)))</f>
        <v>-1200</v>
      </c>
      <c r="AI3932" s="82">
        <f>IF(L3932=1, 'adjustment factor'!$D$8, IF(L3932=-9,-999,IF(L3932="",-999,0)))</f>
        <v>-999</v>
      </c>
      <c r="AJ3932" s="82">
        <f>IF(AND(M3932&gt;=1,M3932&lt;=4),'adjustment factor'!$D$9,IF(M3932=-9,-999,IF(M3932=98,-999,IF(M3932=99,-999,IF(M3932="",-999,0)))))</f>
        <v>-999</v>
      </c>
      <c r="AK3932" s="82">
        <f>IF(H3932=1, 'adjustment factor'!$D$10, IF(H3932=-9,-999,IF(H3932="",-999,0)))</f>
        <v>-999</v>
      </c>
      <c r="AL3932" s="82">
        <f>IF(G3932=1, 'adjustment factor'!$D$11, IF(G3932=-9,-999,IF(G3932="",-999,0)))</f>
        <v>-999</v>
      </c>
      <c r="AM3932" s="82">
        <f>IF(I3932=1, 'adjustment factor'!$D$12, IF(I3932=-9,-999,IF(I3932="",-999,0)))</f>
        <v>-999</v>
      </c>
      <c r="AN3932" s="82">
        <f>IF(J3932=1, 'adjustment factor'!$D$13, IF(J3932=-9,-999,IF(J3932="",-999,0)))</f>
        <v>-999</v>
      </c>
      <c r="AO3932" s="82" t="str">
        <f t="shared" si="628"/>
        <v>-999</v>
      </c>
      <c r="AP3932" s="82" t="str">
        <f t="shared" si="629"/>
        <v>MISSING</v>
      </c>
    </row>
    <row r="3933" spans="2:42">
      <c r="B3933" s="207"/>
      <c r="C3933" s="35">
        <v>3929</v>
      </c>
      <c r="D3933" s="161"/>
      <c r="E3933" s="161"/>
      <c r="F3933" s="161"/>
      <c r="G3933" s="161"/>
      <c r="H3933" s="161"/>
      <c r="I3933" s="161"/>
      <c r="J3933" s="161"/>
      <c r="K3933" s="161"/>
      <c r="L3933" s="161"/>
      <c r="M3933" s="161"/>
      <c r="N3933" s="171"/>
      <c r="O3933" s="171"/>
      <c r="P3933" s="171"/>
      <c r="Q3933" s="171"/>
      <c r="R3933" s="171"/>
      <c r="S3933" s="171"/>
      <c r="T3933" s="208" t="str">
        <f t="shared" si="620"/>
        <v>MISSING</v>
      </c>
      <c r="U3933" s="208" t="str">
        <f t="shared" si="621"/>
        <v>MISSING</v>
      </c>
      <c r="X3933" s="56">
        <f t="shared" si="622"/>
        <v>-99</v>
      </c>
      <c r="Y3933" s="56">
        <f t="shared" si="623"/>
        <v>-99</v>
      </c>
      <c r="Z3933" s="56">
        <f t="shared" si="624"/>
        <v>-99</v>
      </c>
      <c r="AA3933" s="56">
        <f t="shared" si="625"/>
        <v>-99</v>
      </c>
      <c r="AB3933" s="56">
        <f t="shared" si="626"/>
        <v>-99</v>
      </c>
      <c r="AC3933" s="56">
        <f t="shared" si="627"/>
        <v>-99</v>
      </c>
      <c r="AD3933" s="3"/>
      <c r="AE3933" s="82">
        <f>IF(D3933=1, 'adjustment factor'!$D$4, IF(D3933=-9,-999,IF(D3933="",-999,0)))</f>
        <v>-999</v>
      </c>
      <c r="AF3933" s="82">
        <f>IF(F3933=1, 'adjustment factor'!$D$5, IF(F3933=-9,-999,IF(F3933="",-999,0)))</f>
        <v>-999</v>
      </c>
      <c r="AG3933" s="82">
        <f>IF(E3933=1, 'adjustment factor'!$D$6, IF(E3933=-9,-999,IF(E3933="",-999,0)))</f>
        <v>-999</v>
      </c>
      <c r="AH3933" s="82">
        <f>IF(K3933&gt;=45,'adjustment factor'!$D$7,IF(K3933=-9,-1200,IF(K3933="",-1200,0)))</f>
        <v>-1200</v>
      </c>
      <c r="AI3933" s="82">
        <f>IF(L3933=1, 'adjustment factor'!$D$8, IF(L3933=-9,-999,IF(L3933="",-999,0)))</f>
        <v>-999</v>
      </c>
      <c r="AJ3933" s="82">
        <f>IF(AND(M3933&gt;=1,M3933&lt;=4),'adjustment factor'!$D$9,IF(M3933=-9,-999,IF(M3933=98,-999,IF(M3933=99,-999,IF(M3933="",-999,0)))))</f>
        <v>-999</v>
      </c>
      <c r="AK3933" s="82">
        <f>IF(H3933=1, 'adjustment factor'!$D$10, IF(H3933=-9,-999,IF(H3933="",-999,0)))</f>
        <v>-999</v>
      </c>
      <c r="AL3933" s="82">
        <f>IF(G3933=1, 'adjustment factor'!$D$11, IF(G3933=-9,-999,IF(G3933="",-999,0)))</f>
        <v>-999</v>
      </c>
      <c r="AM3933" s="82">
        <f>IF(I3933=1, 'adjustment factor'!$D$12, IF(I3933=-9,-999,IF(I3933="",-999,0)))</f>
        <v>-999</v>
      </c>
      <c r="AN3933" s="82">
        <f>IF(J3933=1, 'adjustment factor'!$D$13, IF(J3933=-9,-999,IF(J3933="",-999,0)))</f>
        <v>-999</v>
      </c>
      <c r="AO3933" s="82" t="str">
        <f t="shared" si="628"/>
        <v>-999</v>
      </c>
      <c r="AP3933" s="82" t="str">
        <f t="shared" si="629"/>
        <v>MISSING</v>
      </c>
    </row>
    <row r="3934" spans="2:42">
      <c r="B3934" s="207"/>
      <c r="C3934" s="35">
        <v>3930</v>
      </c>
      <c r="D3934" s="161"/>
      <c r="E3934" s="161"/>
      <c r="F3934" s="161"/>
      <c r="G3934" s="161"/>
      <c r="H3934" s="161"/>
      <c r="I3934" s="161"/>
      <c r="J3934" s="161"/>
      <c r="K3934" s="161"/>
      <c r="L3934" s="161"/>
      <c r="M3934" s="161"/>
      <c r="N3934" s="171"/>
      <c r="O3934" s="171"/>
      <c r="P3934" s="171"/>
      <c r="Q3934" s="171"/>
      <c r="R3934" s="171"/>
      <c r="S3934" s="171"/>
      <c r="T3934" s="208" t="str">
        <f t="shared" si="620"/>
        <v>MISSING</v>
      </c>
      <c r="U3934" s="208" t="str">
        <f t="shared" si="621"/>
        <v>MISSING</v>
      </c>
      <c r="X3934" s="56">
        <f t="shared" si="622"/>
        <v>-99</v>
      </c>
      <c r="Y3934" s="56">
        <f t="shared" si="623"/>
        <v>-99</v>
      </c>
      <c r="Z3934" s="56">
        <f t="shared" si="624"/>
        <v>-99</v>
      </c>
      <c r="AA3934" s="56">
        <f t="shared" si="625"/>
        <v>-99</v>
      </c>
      <c r="AB3934" s="56">
        <f t="shared" si="626"/>
        <v>-99</v>
      </c>
      <c r="AC3934" s="56">
        <f t="shared" si="627"/>
        <v>-99</v>
      </c>
      <c r="AD3934" s="3"/>
      <c r="AE3934" s="82">
        <f>IF(D3934=1, 'adjustment factor'!$D$4, IF(D3934=-9,-999,IF(D3934="",-999,0)))</f>
        <v>-999</v>
      </c>
      <c r="AF3934" s="82">
        <f>IF(F3934=1, 'adjustment factor'!$D$5, IF(F3934=-9,-999,IF(F3934="",-999,0)))</f>
        <v>-999</v>
      </c>
      <c r="AG3934" s="82">
        <f>IF(E3934=1, 'adjustment factor'!$D$6, IF(E3934=-9,-999,IF(E3934="",-999,0)))</f>
        <v>-999</v>
      </c>
      <c r="AH3934" s="82">
        <f>IF(K3934&gt;=45,'adjustment factor'!$D$7,IF(K3934=-9,-1200,IF(K3934="",-1200,0)))</f>
        <v>-1200</v>
      </c>
      <c r="AI3934" s="82">
        <f>IF(L3934=1, 'adjustment factor'!$D$8, IF(L3934=-9,-999,IF(L3934="",-999,0)))</f>
        <v>-999</v>
      </c>
      <c r="AJ3934" s="82">
        <f>IF(AND(M3934&gt;=1,M3934&lt;=4),'adjustment factor'!$D$9,IF(M3934=-9,-999,IF(M3934=98,-999,IF(M3934=99,-999,IF(M3934="",-999,0)))))</f>
        <v>-999</v>
      </c>
      <c r="AK3934" s="82">
        <f>IF(H3934=1, 'adjustment factor'!$D$10, IF(H3934=-9,-999,IF(H3934="",-999,0)))</f>
        <v>-999</v>
      </c>
      <c r="AL3934" s="82">
        <f>IF(G3934=1, 'adjustment factor'!$D$11, IF(G3934=-9,-999,IF(G3934="",-999,0)))</f>
        <v>-999</v>
      </c>
      <c r="AM3934" s="82">
        <f>IF(I3934=1, 'adjustment factor'!$D$12, IF(I3934=-9,-999,IF(I3934="",-999,0)))</f>
        <v>-999</v>
      </c>
      <c r="AN3934" s="82">
        <f>IF(J3934=1, 'adjustment factor'!$D$13, IF(J3934=-9,-999,IF(J3934="",-999,0)))</f>
        <v>-999</v>
      </c>
      <c r="AO3934" s="82" t="str">
        <f t="shared" si="628"/>
        <v>-999</v>
      </c>
      <c r="AP3934" s="82" t="str">
        <f t="shared" si="629"/>
        <v>MISSING</v>
      </c>
    </row>
    <row r="3935" spans="2:42">
      <c r="B3935" s="207"/>
      <c r="C3935" s="35">
        <v>3931</v>
      </c>
      <c r="D3935" s="161"/>
      <c r="E3935" s="161"/>
      <c r="F3935" s="161"/>
      <c r="G3935" s="161"/>
      <c r="H3935" s="161"/>
      <c r="I3935" s="161"/>
      <c r="J3935" s="161"/>
      <c r="K3935" s="161"/>
      <c r="L3935" s="161"/>
      <c r="M3935" s="161"/>
      <c r="N3935" s="171"/>
      <c r="O3935" s="171"/>
      <c r="P3935" s="171"/>
      <c r="Q3935" s="171"/>
      <c r="R3935" s="171"/>
      <c r="S3935" s="171"/>
      <c r="T3935" s="208" t="str">
        <f t="shared" si="620"/>
        <v>MISSING</v>
      </c>
      <c r="U3935" s="208" t="str">
        <f t="shared" si="621"/>
        <v>MISSING</v>
      </c>
      <c r="X3935" s="56">
        <f t="shared" si="622"/>
        <v>-99</v>
      </c>
      <c r="Y3935" s="56">
        <f t="shared" si="623"/>
        <v>-99</v>
      </c>
      <c r="Z3935" s="56">
        <f t="shared" si="624"/>
        <v>-99</v>
      </c>
      <c r="AA3935" s="56">
        <f t="shared" si="625"/>
        <v>-99</v>
      </c>
      <c r="AB3935" s="56">
        <f t="shared" si="626"/>
        <v>-99</v>
      </c>
      <c r="AC3935" s="56">
        <f t="shared" si="627"/>
        <v>-99</v>
      </c>
      <c r="AD3935" s="3"/>
      <c r="AE3935" s="82">
        <f>IF(D3935=1, 'adjustment factor'!$D$4, IF(D3935=-9,-999,IF(D3935="",-999,0)))</f>
        <v>-999</v>
      </c>
      <c r="AF3935" s="82">
        <f>IF(F3935=1, 'adjustment factor'!$D$5, IF(F3935=-9,-999,IF(F3935="",-999,0)))</f>
        <v>-999</v>
      </c>
      <c r="AG3935" s="82">
        <f>IF(E3935=1, 'adjustment factor'!$D$6, IF(E3935=-9,-999,IF(E3935="",-999,0)))</f>
        <v>-999</v>
      </c>
      <c r="AH3935" s="82">
        <f>IF(K3935&gt;=45,'adjustment factor'!$D$7,IF(K3935=-9,-1200,IF(K3935="",-1200,0)))</f>
        <v>-1200</v>
      </c>
      <c r="AI3935" s="82">
        <f>IF(L3935=1, 'adjustment factor'!$D$8, IF(L3935=-9,-999,IF(L3935="",-999,0)))</f>
        <v>-999</v>
      </c>
      <c r="AJ3935" s="82">
        <f>IF(AND(M3935&gt;=1,M3935&lt;=4),'adjustment factor'!$D$9,IF(M3935=-9,-999,IF(M3935=98,-999,IF(M3935=99,-999,IF(M3935="",-999,0)))))</f>
        <v>-999</v>
      </c>
      <c r="AK3935" s="82">
        <f>IF(H3935=1, 'adjustment factor'!$D$10, IF(H3935=-9,-999,IF(H3935="",-999,0)))</f>
        <v>-999</v>
      </c>
      <c r="AL3935" s="82">
        <f>IF(G3935=1, 'adjustment factor'!$D$11, IF(G3935=-9,-999,IF(G3935="",-999,0)))</f>
        <v>-999</v>
      </c>
      <c r="AM3935" s="82">
        <f>IF(I3935=1, 'adjustment factor'!$D$12, IF(I3935=-9,-999,IF(I3935="",-999,0)))</f>
        <v>-999</v>
      </c>
      <c r="AN3935" s="82">
        <f>IF(J3935=1, 'adjustment factor'!$D$13, IF(J3935=-9,-999,IF(J3935="",-999,0)))</f>
        <v>-999</v>
      </c>
      <c r="AO3935" s="82" t="str">
        <f t="shared" si="628"/>
        <v>-999</v>
      </c>
      <c r="AP3935" s="82" t="str">
        <f t="shared" si="629"/>
        <v>MISSING</v>
      </c>
    </row>
    <row r="3936" spans="2:42">
      <c r="B3936" s="207"/>
      <c r="C3936" s="35">
        <v>3932</v>
      </c>
      <c r="D3936" s="161"/>
      <c r="E3936" s="161"/>
      <c r="F3936" s="161"/>
      <c r="G3936" s="161"/>
      <c r="H3936" s="161"/>
      <c r="I3936" s="161"/>
      <c r="J3936" s="161"/>
      <c r="K3936" s="161"/>
      <c r="L3936" s="161"/>
      <c r="M3936" s="161"/>
      <c r="N3936" s="171"/>
      <c r="O3936" s="171"/>
      <c r="P3936" s="171"/>
      <c r="Q3936" s="171"/>
      <c r="R3936" s="171"/>
      <c r="S3936" s="171"/>
      <c r="T3936" s="208" t="str">
        <f t="shared" si="620"/>
        <v>MISSING</v>
      </c>
      <c r="U3936" s="208" t="str">
        <f t="shared" si="621"/>
        <v>MISSING</v>
      </c>
      <c r="X3936" s="56">
        <f t="shared" si="622"/>
        <v>-99</v>
      </c>
      <c r="Y3936" s="56">
        <f t="shared" si="623"/>
        <v>-99</v>
      </c>
      <c r="Z3936" s="56">
        <f t="shared" si="624"/>
        <v>-99</v>
      </c>
      <c r="AA3936" s="56">
        <f t="shared" si="625"/>
        <v>-99</v>
      </c>
      <c r="AB3936" s="56">
        <f t="shared" si="626"/>
        <v>-99</v>
      </c>
      <c r="AC3936" s="56">
        <f t="shared" si="627"/>
        <v>-99</v>
      </c>
      <c r="AD3936" s="3"/>
      <c r="AE3936" s="82">
        <f>IF(D3936=1, 'adjustment factor'!$D$4, IF(D3936=-9,-999,IF(D3936="",-999,0)))</f>
        <v>-999</v>
      </c>
      <c r="AF3936" s="82">
        <f>IF(F3936=1, 'adjustment factor'!$D$5, IF(F3936=-9,-999,IF(F3936="",-999,0)))</f>
        <v>-999</v>
      </c>
      <c r="AG3936" s="82">
        <f>IF(E3936=1, 'adjustment factor'!$D$6, IF(E3936=-9,-999,IF(E3936="",-999,0)))</f>
        <v>-999</v>
      </c>
      <c r="AH3936" s="82">
        <f>IF(K3936&gt;=45,'adjustment factor'!$D$7,IF(K3936=-9,-1200,IF(K3936="",-1200,0)))</f>
        <v>-1200</v>
      </c>
      <c r="AI3936" s="82">
        <f>IF(L3936=1, 'adjustment factor'!$D$8, IF(L3936=-9,-999,IF(L3936="",-999,0)))</f>
        <v>-999</v>
      </c>
      <c r="AJ3936" s="82">
        <f>IF(AND(M3936&gt;=1,M3936&lt;=4),'adjustment factor'!$D$9,IF(M3936=-9,-999,IF(M3936=98,-999,IF(M3936=99,-999,IF(M3936="",-999,0)))))</f>
        <v>-999</v>
      </c>
      <c r="AK3936" s="82">
        <f>IF(H3936=1, 'adjustment factor'!$D$10, IF(H3936=-9,-999,IF(H3936="",-999,0)))</f>
        <v>-999</v>
      </c>
      <c r="AL3936" s="82">
        <f>IF(G3936=1, 'adjustment factor'!$D$11, IF(G3936=-9,-999,IF(G3936="",-999,0)))</f>
        <v>-999</v>
      </c>
      <c r="AM3936" s="82">
        <f>IF(I3936=1, 'adjustment factor'!$D$12, IF(I3936=-9,-999,IF(I3936="",-999,0)))</f>
        <v>-999</v>
      </c>
      <c r="AN3936" s="82">
        <f>IF(J3936=1, 'adjustment factor'!$D$13, IF(J3936=-9,-999,IF(J3936="",-999,0)))</f>
        <v>-999</v>
      </c>
      <c r="AO3936" s="82" t="str">
        <f t="shared" si="628"/>
        <v>-999</v>
      </c>
      <c r="AP3936" s="82" t="str">
        <f t="shared" si="629"/>
        <v>MISSING</v>
      </c>
    </row>
    <row r="3937" spans="2:42">
      <c r="B3937" s="207"/>
      <c r="C3937" s="35">
        <v>3933</v>
      </c>
      <c r="D3937" s="161"/>
      <c r="E3937" s="161"/>
      <c r="F3937" s="161"/>
      <c r="G3937" s="161"/>
      <c r="H3937" s="161"/>
      <c r="I3937" s="161"/>
      <c r="J3937" s="161"/>
      <c r="K3937" s="161"/>
      <c r="L3937" s="161"/>
      <c r="M3937" s="161"/>
      <c r="N3937" s="171"/>
      <c r="O3937" s="171"/>
      <c r="P3937" s="171"/>
      <c r="Q3937" s="171"/>
      <c r="R3937" s="171"/>
      <c r="S3937" s="171"/>
      <c r="T3937" s="208" t="str">
        <f t="shared" si="620"/>
        <v>MISSING</v>
      </c>
      <c r="U3937" s="208" t="str">
        <f t="shared" si="621"/>
        <v>MISSING</v>
      </c>
      <c r="X3937" s="56">
        <f t="shared" si="622"/>
        <v>-99</v>
      </c>
      <c r="Y3937" s="56">
        <f t="shared" si="623"/>
        <v>-99</v>
      </c>
      <c r="Z3937" s="56">
        <f t="shared" si="624"/>
        <v>-99</v>
      </c>
      <c r="AA3937" s="56">
        <f t="shared" si="625"/>
        <v>-99</v>
      </c>
      <c r="AB3937" s="56">
        <f t="shared" si="626"/>
        <v>-99</v>
      </c>
      <c r="AC3937" s="56">
        <f t="shared" si="627"/>
        <v>-99</v>
      </c>
      <c r="AD3937" s="3"/>
      <c r="AE3937" s="82">
        <f>IF(D3937=1, 'adjustment factor'!$D$4, IF(D3937=-9,-999,IF(D3937="",-999,0)))</f>
        <v>-999</v>
      </c>
      <c r="AF3937" s="82">
        <f>IF(F3937=1, 'adjustment factor'!$D$5, IF(F3937=-9,-999,IF(F3937="",-999,0)))</f>
        <v>-999</v>
      </c>
      <c r="AG3937" s="82">
        <f>IF(E3937=1, 'adjustment factor'!$D$6, IF(E3937=-9,-999,IF(E3937="",-999,0)))</f>
        <v>-999</v>
      </c>
      <c r="AH3937" s="82">
        <f>IF(K3937&gt;=45,'adjustment factor'!$D$7,IF(K3937=-9,-1200,IF(K3937="",-1200,0)))</f>
        <v>-1200</v>
      </c>
      <c r="AI3937" s="82">
        <f>IF(L3937=1, 'adjustment factor'!$D$8, IF(L3937=-9,-999,IF(L3937="",-999,0)))</f>
        <v>-999</v>
      </c>
      <c r="AJ3937" s="82">
        <f>IF(AND(M3937&gt;=1,M3937&lt;=4),'adjustment factor'!$D$9,IF(M3937=-9,-999,IF(M3937=98,-999,IF(M3937=99,-999,IF(M3937="",-999,0)))))</f>
        <v>-999</v>
      </c>
      <c r="AK3937" s="82">
        <f>IF(H3937=1, 'adjustment factor'!$D$10, IF(H3937=-9,-999,IF(H3937="",-999,0)))</f>
        <v>-999</v>
      </c>
      <c r="AL3937" s="82">
        <f>IF(G3937=1, 'adjustment factor'!$D$11, IF(G3937=-9,-999,IF(G3937="",-999,0)))</f>
        <v>-999</v>
      </c>
      <c r="AM3937" s="82">
        <f>IF(I3937=1, 'adjustment factor'!$D$12, IF(I3937=-9,-999,IF(I3937="",-999,0)))</f>
        <v>-999</v>
      </c>
      <c r="AN3937" s="82">
        <f>IF(J3937=1, 'adjustment factor'!$D$13, IF(J3937=-9,-999,IF(J3937="",-999,0)))</f>
        <v>-999</v>
      </c>
      <c r="AO3937" s="82" t="str">
        <f t="shared" si="628"/>
        <v>-999</v>
      </c>
      <c r="AP3937" s="82" t="str">
        <f t="shared" si="629"/>
        <v>MISSING</v>
      </c>
    </row>
    <row r="3938" spans="2:42">
      <c r="B3938" s="207"/>
      <c r="C3938" s="35">
        <v>3934</v>
      </c>
      <c r="D3938" s="161"/>
      <c r="E3938" s="161"/>
      <c r="F3938" s="161"/>
      <c r="G3938" s="161"/>
      <c r="H3938" s="161"/>
      <c r="I3938" s="161"/>
      <c r="J3938" s="161"/>
      <c r="K3938" s="161"/>
      <c r="L3938" s="161"/>
      <c r="M3938" s="161"/>
      <c r="N3938" s="171"/>
      <c r="O3938" s="171"/>
      <c r="P3938" s="171"/>
      <c r="Q3938" s="171"/>
      <c r="R3938" s="171"/>
      <c r="S3938" s="171"/>
      <c r="T3938" s="208" t="str">
        <f t="shared" si="620"/>
        <v>MISSING</v>
      </c>
      <c r="U3938" s="208" t="str">
        <f t="shared" si="621"/>
        <v>MISSING</v>
      </c>
      <c r="X3938" s="56">
        <f t="shared" si="622"/>
        <v>-99</v>
      </c>
      <c r="Y3938" s="56">
        <f t="shared" si="623"/>
        <v>-99</v>
      </c>
      <c r="Z3938" s="56">
        <f t="shared" si="624"/>
        <v>-99</v>
      </c>
      <c r="AA3938" s="56">
        <f t="shared" si="625"/>
        <v>-99</v>
      </c>
      <c r="AB3938" s="56">
        <f t="shared" si="626"/>
        <v>-99</v>
      </c>
      <c r="AC3938" s="56">
        <f t="shared" si="627"/>
        <v>-99</v>
      </c>
      <c r="AD3938" s="3"/>
      <c r="AE3938" s="82">
        <f>IF(D3938=1, 'adjustment factor'!$D$4, IF(D3938=-9,-999,IF(D3938="",-999,0)))</f>
        <v>-999</v>
      </c>
      <c r="AF3938" s="82">
        <f>IF(F3938=1, 'adjustment factor'!$D$5, IF(F3938=-9,-999,IF(F3938="",-999,0)))</f>
        <v>-999</v>
      </c>
      <c r="AG3938" s="82">
        <f>IF(E3938=1, 'adjustment factor'!$D$6, IF(E3938=-9,-999,IF(E3938="",-999,0)))</f>
        <v>-999</v>
      </c>
      <c r="AH3938" s="82">
        <f>IF(K3938&gt;=45,'adjustment factor'!$D$7,IF(K3938=-9,-1200,IF(K3938="",-1200,0)))</f>
        <v>-1200</v>
      </c>
      <c r="AI3938" s="82">
        <f>IF(L3938=1, 'adjustment factor'!$D$8, IF(L3938=-9,-999,IF(L3938="",-999,0)))</f>
        <v>-999</v>
      </c>
      <c r="AJ3938" s="82">
        <f>IF(AND(M3938&gt;=1,M3938&lt;=4),'adjustment factor'!$D$9,IF(M3938=-9,-999,IF(M3938=98,-999,IF(M3938=99,-999,IF(M3938="",-999,0)))))</f>
        <v>-999</v>
      </c>
      <c r="AK3938" s="82">
        <f>IF(H3938=1, 'adjustment factor'!$D$10, IF(H3938=-9,-999,IF(H3938="",-999,0)))</f>
        <v>-999</v>
      </c>
      <c r="AL3938" s="82">
        <f>IF(G3938=1, 'adjustment factor'!$D$11, IF(G3938=-9,-999,IF(G3938="",-999,0)))</f>
        <v>-999</v>
      </c>
      <c r="AM3938" s="82">
        <f>IF(I3938=1, 'adjustment factor'!$D$12, IF(I3938=-9,-999,IF(I3938="",-999,0)))</f>
        <v>-999</v>
      </c>
      <c r="AN3938" s="82">
        <f>IF(J3938=1, 'adjustment factor'!$D$13, IF(J3938=-9,-999,IF(J3938="",-999,0)))</f>
        <v>-999</v>
      </c>
      <c r="AO3938" s="82" t="str">
        <f t="shared" si="628"/>
        <v>-999</v>
      </c>
      <c r="AP3938" s="82" t="str">
        <f t="shared" si="629"/>
        <v>MISSING</v>
      </c>
    </row>
    <row r="3939" spans="2:42">
      <c r="B3939" s="207"/>
      <c r="C3939" s="35">
        <v>3935</v>
      </c>
      <c r="D3939" s="161"/>
      <c r="E3939" s="161"/>
      <c r="F3939" s="161"/>
      <c r="G3939" s="161"/>
      <c r="H3939" s="161"/>
      <c r="I3939" s="161"/>
      <c r="J3939" s="161"/>
      <c r="K3939" s="161"/>
      <c r="L3939" s="161"/>
      <c r="M3939" s="161"/>
      <c r="N3939" s="171"/>
      <c r="O3939" s="171"/>
      <c r="P3939" s="171"/>
      <c r="Q3939" s="171"/>
      <c r="R3939" s="171"/>
      <c r="S3939" s="171"/>
      <c r="T3939" s="208" t="str">
        <f t="shared" si="620"/>
        <v>MISSING</v>
      </c>
      <c r="U3939" s="208" t="str">
        <f t="shared" si="621"/>
        <v>MISSING</v>
      </c>
      <c r="X3939" s="56">
        <f t="shared" si="622"/>
        <v>-99</v>
      </c>
      <c r="Y3939" s="56">
        <f t="shared" si="623"/>
        <v>-99</v>
      </c>
      <c r="Z3939" s="56">
        <f t="shared" si="624"/>
        <v>-99</v>
      </c>
      <c r="AA3939" s="56">
        <f t="shared" si="625"/>
        <v>-99</v>
      </c>
      <c r="AB3939" s="56">
        <f t="shared" si="626"/>
        <v>-99</v>
      </c>
      <c r="AC3939" s="56">
        <f t="shared" si="627"/>
        <v>-99</v>
      </c>
      <c r="AD3939" s="3"/>
      <c r="AE3939" s="82">
        <f>IF(D3939=1, 'adjustment factor'!$D$4, IF(D3939=-9,-999,IF(D3939="",-999,0)))</f>
        <v>-999</v>
      </c>
      <c r="AF3939" s="82">
        <f>IF(F3939=1, 'adjustment factor'!$D$5, IF(F3939=-9,-999,IF(F3939="",-999,0)))</f>
        <v>-999</v>
      </c>
      <c r="AG3939" s="82">
        <f>IF(E3939=1, 'adjustment factor'!$D$6, IF(E3939=-9,-999,IF(E3939="",-999,0)))</f>
        <v>-999</v>
      </c>
      <c r="AH3939" s="82">
        <f>IF(K3939&gt;=45,'adjustment factor'!$D$7,IF(K3939=-9,-1200,IF(K3939="",-1200,0)))</f>
        <v>-1200</v>
      </c>
      <c r="AI3939" s="82">
        <f>IF(L3939=1, 'adjustment factor'!$D$8, IF(L3939=-9,-999,IF(L3939="",-999,0)))</f>
        <v>-999</v>
      </c>
      <c r="AJ3939" s="82">
        <f>IF(AND(M3939&gt;=1,M3939&lt;=4),'adjustment factor'!$D$9,IF(M3939=-9,-999,IF(M3939=98,-999,IF(M3939=99,-999,IF(M3939="",-999,0)))))</f>
        <v>-999</v>
      </c>
      <c r="AK3939" s="82">
        <f>IF(H3939=1, 'adjustment factor'!$D$10, IF(H3939=-9,-999,IF(H3939="",-999,0)))</f>
        <v>-999</v>
      </c>
      <c r="AL3939" s="82">
        <f>IF(G3939=1, 'adjustment factor'!$D$11, IF(G3939=-9,-999,IF(G3939="",-999,0)))</f>
        <v>-999</v>
      </c>
      <c r="AM3939" s="82">
        <f>IF(I3939=1, 'adjustment factor'!$D$12, IF(I3939=-9,-999,IF(I3939="",-999,0)))</f>
        <v>-999</v>
      </c>
      <c r="AN3939" s="82">
        <f>IF(J3939=1, 'adjustment factor'!$D$13, IF(J3939=-9,-999,IF(J3939="",-999,0)))</f>
        <v>-999</v>
      </c>
      <c r="AO3939" s="82" t="str">
        <f t="shared" si="628"/>
        <v>-999</v>
      </c>
      <c r="AP3939" s="82" t="str">
        <f t="shared" si="629"/>
        <v>MISSING</v>
      </c>
    </row>
    <row r="3940" spans="2:42">
      <c r="B3940" s="207"/>
      <c r="C3940" s="35">
        <v>3936</v>
      </c>
      <c r="D3940" s="161"/>
      <c r="E3940" s="161"/>
      <c r="F3940" s="161"/>
      <c r="G3940" s="161"/>
      <c r="H3940" s="161"/>
      <c r="I3940" s="161"/>
      <c r="J3940" s="161"/>
      <c r="K3940" s="161"/>
      <c r="L3940" s="161"/>
      <c r="M3940" s="161"/>
      <c r="N3940" s="171"/>
      <c r="O3940" s="171"/>
      <c r="P3940" s="171"/>
      <c r="Q3940" s="171"/>
      <c r="R3940" s="171"/>
      <c r="S3940" s="171"/>
      <c r="T3940" s="208" t="str">
        <f t="shared" si="620"/>
        <v>MISSING</v>
      </c>
      <c r="U3940" s="208" t="str">
        <f t="shared" si="621"/>
        <v>MISSING</v>
      </c>
      <c r="X3940" s="56">
        <f t="shared" si="622"/>
        <v>-99</v>
      </c>
      <c r="Y3940" s="56">
        <f t="shared" si="623"/>
        <v>-99</v>
      </c>
      <c r="Z3940" s="56">
        <f t="shared" si="624"/>
        <v>-99</v>
      </c>
      <c r="AA3940" s="56">
        <f t="shared" si="625"/>
        <v>-99</v>
      </c>
      <c r="AB3940" s="56">
        <f t="shared" si="626"/>
        <v>-99</v>
      </c>
      <c r="AC3940" s="56">
        <f t="shared" si="627"/>
        <v>-99</v>
      </c>
      <c r="AD3940" s="3"/>
      <c r="AE3940" s="82">
        <f>IF(D3940=1, 'adjustment factor'!$D$4, IF(D3940=-9,-999,IF(D3940="",-999,0)))</f>
        <v>-999</v>
      </c>
      <c r="AF3940" s="82">
        <f>IF(F3940=1, 'adjustment factor'!$D$5, IF(F3940=-9,-999,IF(F3940="",-999,0)))</f>
        <v>-999</v>
      </c>
      <c r="AG3940" s="82">
        <f>IF(E3940=1, 'adjustment factor'!$D$6, IF(E3940=-9,-999,IF(E3940="",-999,0)))</f>
        <v>-999</v>
      </c>
      <c r="AH3940" s="82">
        <f>IF(K3940&gt;=45,'adjustment factor'!$D$7,IF(K3940=-9,-1200,IF(K3940="",-1200,0)))</f>
        <v>-1200</v>
      </c>
      <c r="AI3940" s="82">
        <f>IF(L3940=1, 'adjustment factor'!$D$8, IF(L3940=-9,-999,IF(L3940="",-999,0)))</f>
        <v>-999</v>
      </c>
      <c r="AJ3940" s="82">
        <f>IF(AND(M3940&gt;=1,M3940&lt;=4),'adjustment factor'!$D$9,IF(M3940=-9,-999,IF(M3940=98,-999,IF(M3940=99,-999,IF(M3940="",-999,0)))))</f>
        <v>-999</v>
      </c>
      <c r="AK3940" s="82">
        <f>IF(H3940=1, 'adjustment factor'!$D$10, IF(H3940=-9,-999,IF(H3940="",-999,0)))</f>
        <v>-999</v>
      </c>
      <c r="AL3940" s="82">
        <f>IF(G3940=1, 'adjustment factor'!$D$11, IF(G3940=-9,-999,IF(G3940="",-999,0)))</f>
        <v>-999</v>
      </c>
      <c r="AM3940" s="82">
        <f>IF(I3940=1, 'adjustment factor'!$D$12, IF(I3940=-9,-999,IF(I3940="",-999,0)))</f>
        <v>-999</v>
      </c>
      <c r="AN3940" s="82">
        <f>IF(J3940=1, 'adjustment factor'!$D$13, IF(J3940=-9,-999,IF(J3940="",-999,0)))</f>
        <v>-999</v>
      </c>
      <c r="AO3940" s="82" t="str">
        <f t="shared" si="628"/>
        <v>-999</v>
      </c>
      <c r="AP3940" s="82" t="str">
        <f t="shared" si="629"/>
        <v>MISSING</v>
      </c>
    </row>
    <row r="3941" spans="2:42">
      <c r="B3941" s="207"/>
      <c r="C3941" s="35">
        <v>3937</v>
      </c>
      <c r="D3941" s="161"/>
      <c r="E3941" s="161"/>
      <c r="F3941" s="161"/>
      <c r="G3941" s="161"/>
      <c r="H3941" s="161"/>
      <c r="I3941" s="161"/>
      <c r="J3941" s="161"/>
      <c r="K3941" s="161"/>
      <c r="L3941" s="161"/>
      <c r="M3941" s="161"/>
      <c r="N3941" s="171"/>
      <c r="O3941" s="171"/>
      <c r="P3941" s="171"/>
      <c r="Q3941" s="171"/>
      <c r="R3941" s="171"/>
      <c r="S3941" s="171"/>
      <c r="T3941" s="208" t="str">
        <f t="shared" si="620"/>
        <v>MISSING</v>
      </c>
      <c r="U3941" s="208" t="str">
        <f t="shared" si="621"/>
        <v>MISSING</v>
      </c>
      <c r="X3941" s="56">
        <f t="shared" si="622"/>
        <v>-99</v>
      </c>
      <c r="Y3941" s="56">
        <f t="shared" si="623"/>
        <v>-99</v>
      </c>
      <c r="Z3941" s="56">
        <f t="shared" si="624"/>
        <v>-99</v>
      </c>
      <c r="AA3941" s="56">
        <f t="shared" si="625"/>
        <v>-99</v>
      </c>
      <c r="AB3941" s="56">
        <f t="shared" si="626"/>
        <v>-99</v>
      </c>
      <c r="AC3941" s="56">
        <f t="shared" si="627"/>
        <v>-99</v>
      </c>
      <c r="AD3941" s="3"/>
      <c r="AE3941" s="82">
        <f>IF(D3941=1, 'adjustment factor'!$D$4, IF(D3941=-9,-999,IF(D3941="",-999,0)))</f>
        <v>-999</v>
      </c>
      <c r="AF3941" s="82">
        <f>IF(F3941=1, 'adjustment factor'!$D$5, IF(F3941=-9,-999,IF(F3941="",-999,0)))</f>
        <v>-999</v>
      </c>
      <c r="AG3941" s="82">
        <f>IF(E3941=1, 'adjustment factor'!$D$6, IF(E3941=-9,-999,IF(E3941="",-999,0)))</f>
        <v>-999</v>
      </c>
      <c r="AH3941" s="82">
        <f>IF(K3941&gt;=45,'adjustment factor'!$D$7,IF(K3941=-9,-1200,IF(K3941="",-1200,0)))</f>
        <v>-1200</v>
      </c>
      <c r="AI3941" s="82">
        <f>IF(L3941=1, 'adjustment factor'!$D$8, IF(L3941=-9,-999,IF(L3941="",-999,0)))</f>
        <v>-999</v>
      </c>
      <c r="AJ3941" s="82">
        <f>IF(AND(M3941&gt;=1,M3941&lt;=4),'adjustment factor'!$D$9,IF(M3941=-9,-999,IF(M3941=98,-999,IF(M3941=99,-999,IF(M3941="",-999,0)))))</f>
        <v>-999</v>
      </c>
      <c r="AK3941" s="82">
        <f>IF(H3941=1, 'adjustment factor'!$D$10, IF(H3941=-9,-999,IF(H3941="",-999,0)))</f>
        <v>-999</v>
      </c>
      <c r="AL3941" s="82">
        <f>IF(G3941=1, 'adjustment factor'!$D$11, IF(G3941=-9,-999,IF(G3941="",-999,0)))</f>
        <v>-999</v>
      </c>
      <c r="AM3941" s="82">
        <f>IF(I3941=1, 'adjustment factor'!$D$12, IF(I3941=-9,-999,IF(I3941="",-999,0)))</f>
        <v>-999</v>
      </c>
      <c r="AN3941" s="82">
        <f>IF(J3941=1, 'adjustment factor'!$D$13, IF(J3941=-9,-999,IF(J3941="",-999,0)))</f>
        <v>-999</v>
      </c>
      <c r="AO3941" s="82" t="str">
        <f t="shared" si="628"/>
        <v>-999</v>
      </c>
      <c r="AP3941" s="82" t="str">
        <f t="shared" si="629"/>
        <v>MISSING</v>
      </c>
    </row>
    <row r="3942" spans="2:42">
      <c r="B3942" s="207"/>
      <c r="C3942" s="35">
        <v>3938</v>
      </c>
      <c r="D3942" s="161"/>
      <c r="E3942" s="161"/>
      <c r="F3942" s="161"/>
      <c r="G3942" s="161"/>
      <c r="H3942" s="161"/>
      <c r="I3942" s="161"/>
      <c r="J3942" s="161"/>
      <c r="K3942" s="161"/>
      <c r="L3942" s="161"/>
      <c r="M3942" s="161"/>
      <c r="N3942" s="171"/>
      <c r="O3942" s="171"/>
      <c r="P3942" s="171"/>
      <c r="Q3942" s="171"/>
      <c r="R3942" s="171"/>
      <c r="S3942" s="171"/>
      <c r="T3942" s="208" t="str">
        <f t="shared" si="620"/>
        <v>MISSING</v>
      </c>
      <c r="U3942" s="208" t="str">
        <f t="shared" si="621"/>
        <v>MISSING</v>
      </c>
      <c r="X3942" s="56">
        <f t="shared" si="622"/>
        <v>-99</v>
      </c>
      <c r="Y3942" s="56">
        <f t="shared" si="623"/>
        <v>-99</v>
      </c>
      <c r="Z3942" s="56">
        <f t="shared" si="624"/>
        <v>-99</v>
      </c>
      <c r="AA3942" s="56">
        <f t="shared" si="625"/>
        <v>-99</v>
      </c>
      <c r="AB3942" s="56">
        <f t="shared" si="626"/>
        <v>-99</v>
      </c>
      <c r="AC3942" s="56">
        <f t="shared" si="627"/>
        <v>-99</v>
      </c>
      <c r="AD3942" s="3"/>
      <c r="AE3942" s="82">
        <f>IF(D3942=1, 'adjustment factor'!$D$4, IF(D3942=-9,-999,IF(D3942="",-999,0)))</f>
        <v>-999</v>
      </c>
      <c r="AF3942" s="82">
        <f>IF(F3942=1, 'adjustment factor'!$D$5, IF(F3942=-9,-999,IF(F3942="",-999,0)))</f>
        <v>-999</v>
      </c>
      <c r="AG3942" s="82">
        <f>IF(E3942=1, 'adjustment factor'!$D$6, IF(E3942=-9,-999,IF(E3942="",-999,0)))</f>
        <v>-999</v>
      </c>
      <c r="AH3942" s="82">
        <f>IF(K3942&gt;=45,'adjustment factor'!$D$7,IF(K3942=-9,-1200,IF(K3942="",-1200,0)))</f>
        <v>-1200</v>
      </c>
      <c r="AI3942" s="82">
        <f>IF(L3942=1, 'adjustment factor'!$D$8, IF(L3942=-9,-999,IF(L3942="",-999,0)))</f>
        <v>-999</v>
      </c>
      <c r="AJ3942" s="82">
        <f>IF(AND(M3942&gt;=1,M3942&lt;=4),'adjustment factor'!$D$9,IF(M3942=-9,-999,IF(M3942=98,-999,IF(M3942=99,-999,IF(M3942="",-999,0)))))</f>
        <v>-999</v>
      </c>
      <c r="AK3942" s="82">
        <f>IF(H3942=1, 'adjustment factor'!$D$10, IF(H3942=-9,-999,IF(H3942="",-999,0)))</f>
        <v>-999</v>
      </c>
      <c r="AL3942" s="82">
        <f>IF(G3942=1, 'adjustment factor'!$D$11, IF(G3942=-9,-999,IF(G3942="",-999,0)))</f>
        <v>-999</v>
      </c>
      <c r="AM3942" s="82">
        <f>IF(I3942=1, 'adjustment factor'!$D$12, IF(I3942=-9,-999,IF(I3942="",-999,0)))</f>
        <v>-999</v>
      </c>
      <c r="AN3942" s="82">
        <f>IF(J3942=1, 'adjustment factor'!$D$13, IF(J3942=-9,-999,IF(J3942="",-999,0)))</f>
        <v>-999</v>
      </c>
      <c r="AO3942" s="82" t="str">
        <f t="shared" si="628"/>
        <v>-999</v>
      </c>
      <c r="AP3942" s="82" t="str">
        <f t="shared" si="629"/>
        <v>MISSING</v>
      </c>
    </row>
    <row r="3943" spans="2:42">
      <c r="B3943" s="207"/>
      <c r="C3943" s="35">
        <v>3939</v>
      </c>
      <c r="D3943" s="161"/>
      <c r="E3943" s="161"/>
      <c r="F3943" s="161"/>
      <c r="G3943" s="161"/>
      <c r="H3943" s="161"/>
      <c r="I3943" s="161"/>
      <c r="J3943" s="161"/>
      <c r="K3943" s="161"/>
      <c r="L3943" s="161"/>
      <c r="M3943" s="161"/>
      <c r="N3943" s="171"/>
      <c r="O3943" s="171"/>
      <c r="P3943" s="171"/>
      <c r="Q3943" s="171"/>
      <c r="R3943" s="171"/>
      <c r="S3943" s="171"/>
      <c r="T3943" s="208" t="str">
        <f t="shared" si="620"/>
        <v>MISSING</v>
      </c>
      <c r="U3943" s="208" t="str">
        <f t="shared" si="621"/>
        <v>MISSING</v>
      </c>
      <c r="X3943" s="56">
        <f t="shared" si="622"/>
        <v>-99</v>
      </c>
      <c r="Y3943" s="56">
        <f t="shared" si="623"/>
        <v>-99</v>
      </c>
      <c r="Z3943" s="56">
        <f t="shared" si="624"/>
        <v>-99</v>
      </c>
      <c r="AA3943" s="56">
        <f t="shared" si="625"/>
        <v>-99</v>
      </c>
      <c r="AB3943" s="56">
        <f t="shared" si="626"/>
        <v>-99</v>
      </c>
      <c r="AC3943" s="56">
        <f t="shared" si="627"/>
        <v>-99</v>
      </c>
      <c r="AD3943" s="3"/>
      <c r="AE3943" s="82">
        <f>IF(D3943=1, 'adjustment factor'!$D$4, IF(D3943=-9,-999,IF(D3943="",-999,0)))</f>
        <v>-999</v>
      </c>
      <c r="AF3943" s="82">
        <f>IF(F3943=1, 'adjustment factor'!$D$5, IF(F3943=-9,-999,IF(F3943="",-999,0)))</f>
        <v>-999</v>
      </c>
      <c r="AG3943" s="82">
        <f>IF(E3943=1, 'adjustment factor'!$D$6, IF(E3943=-9,-999,IF(E3943="",-999,0)))</f>
        <v>-999</v>
      </c>
      <c r="AH3943" s="82">
        <f>IF(K3943&gt;=45,'adjustment factor'!$D$7,IF(K3943=-9,-1200,IF(K3943="",-1200,0)))</f>
        <v>-1200</v>
      </c>
      <c r="AI3943" s="82">
        <f>IF(L3943=1, 'adjustment factor'!$D$8, IF(L3943=-9,-999,IF(L3943="",-999,0)))</f>
        <v>-999</v>
      </c>
      <c r="AJ3943" s="82">
        <f>IF(AND(M3943&gt;=1,M3943&lt;=4),'adjustment factor'!$D$9,IF(M3943=-9,-999,IF(M3943=98,-999,IF(M3943=99,-999,IF(M3943="",-999,0)))))</f>
        <v>-999</v>
      </c>
      <c r="AK3943" s="82">
        <f>IF(H3943=1, 'adjustment factor'!$D$10, IF(H3943=-9,-999,IF(H3943="",-999,0)))</f>
        <v>-999</v>
      </c>
      <c r="AL3943" s="82">
        <f>IF(G3943=1, 'adjustment factor'!$D$11, IF(G3943=-9,-999,IF(G3943="",-999,0)))</f>
        <v>-999</v>
      </c>
      <c r="AM3943" s="82">
        <f>IF(I3943=1, 'adjustment factor'!$D$12, IF(I3943=-9,-999,IF(I3943="",-999,0)))</f>
        <v>-999</v>
      </c>
      <c r="AN3943" s="82">
        <f>IF(J3943=1, 'adjustment factor'!$D$13, IF(J3943=-9,-999,IF(J3943="",-999,0)))</f>
        <v>-999</v>
      </c>
      <c r="AO3943" s="82" t="str">
        <f t="shared" si="628"/>
        <v>-999</v>
      </c>
      <c r="AP3943" s="82" t="str">
        <f t="shared" si="629"/>
        <v>MISSING</v>
      </c>
    </row>
    <row r="3944" spans="2:42">
      <c r="B3944" s="207"/>
      <c r="C3944" s="35">
        <v>3940</v>
      </c>
      <c r="D3944" s="161"/>
      <c r="E3944" s="161"/>
      <c r="F3944" s="161"/>
      <c r="G3944" s="161"/>
      <c r="H3944" s="161"/>
      <c r="I3944" s="161"/>
      <c r="J3944" s="161"/>
      <c r="K3944" s="161"/>
      <c r="L3944" s="161"/>
      <c r="M3944" s="161"/>
      <c r="N3944" s="171"/>
      <c r="O3944" s="171"/>
      <c r="P3944" s="171"/>
      <c r="Q3944" s="171"/>
      <c r="R3944" s="171"/>
      <c r="S3944" s="171"/>
      <c r="T3944" s="208" t="str">
        <f t="shared" si="620"/>
        <v>MISSING</v>
      </c>
      <c r="U3944" s="208" t="str">
        <f t="shared" si="621"/>
        <v>MISSING</v>
      </c>
      <c r="X3944" s="56">
        <f t="shared" si="622"/>
        <v>-99</v>
      </c>
      <c r="Y3944" s="56">
        <f t="shared" si="623"/>
        <v>-99</v>
      </c>
      <c r="Z3944" s="56">
        <f t="shared" si="624"/>
        <v>-99</v>
      </c>
      <c r="AA3944" s="56">
        <f t="shared" si="625"/>
        <v>-99</v>
      </c>
      <c r="AB3944" s="56">
        <f t="shared" si="626"/>
        <v>-99</v>
      </c>
      <c r="AC3944" s="56">
        <f t="shared" si="627"/>
        <v>-99</v>
      </c>
      <c r="AD3944" s="3"/>
      <c r="AE3944" s="82">
        <f>IF(D3944=1, 'adjustment factor'!$D$4, IF(D3944=-9,-999,IF(D3944="",-999,0)))</f>
        <v>-999</v>
      </c>
      <c r="AF3944" s="82">
        <f>IF(F3944=1, 'adjustment factor'!$D$5, IF(F3944=-9,-999,IF(F3944="",-999,0)))</f>
        <v>-999</v>
      </c>
      <c r="AG3944" s="82">
        <f>IF(E3944=1, 'adjustment factor'!$D$6, IF(E3944=-9,-999,IF(E3944="",-999,0)))</f>
        <v>-999</v>
      </c>
      <c r="AH3944" s="82">
        <f>IF(K3944&gt;=45,'adjustment factor'!$D$7,IF(K3944=-9,-1200,IF(K3944="",-1200,0)))</f>
        <v>-1200</v>
      </c>
      <c r="AI3944" s="82">
        <f>IF(L3944=1, 'adjustment factor'!$D$8, IF(L3944=-9,-999,IF(L3944="",-999,0)))</f>
        <v>-999</v>
      </c>
      <c r="AJ3944" s="82">
        <f>IF(AND(M3944&gt;=1,M3944&lt;=4),'adjustment factor'!$D$9,IF(M3944=-9,-999,IF(M3944=98,-999,IF(M3944=99,-999,IF(M3944="",-999,0)))))</f>
        <v>-999</v>
      </c>
      <c r="AK3944" s="82">
        <f>IF(H3944=1, 'adjustment factor'!$D$10, IF(H3944=-9,-999,IF(H3944="",-999,0)))</f>
        <v>-999</v>
      </c>
      <c r="AL3944" s="82">
        <f>IF(G3944=1, 'adjustment factor'!$D$11, IF(G3944=-9,-999,IF(G3944="",-999,0)))</f>
        <v>-999</v>
      </c>
      <c r="AM3944" s="82">
        <f>IF(I3944=1, 'adjustment factor'!$D$12, IF(I3944=-9,-999,IF(I3944="",-999,0)))</f>
        <v>-999</v>
      </c>
      <c r="AN3944" s="82">
        <f>IF(J3944=1, 'adjustment factor'!$D$13, IF(J3944=-9,-999,IF(J3944="",-999,0)))</f>
        <v>-999</v>
      </c>
      <c r="AO3944" s="82" t="str">
        <f t="shared" si="628"/>
        <v>-999</v>
      </c>
      <c r="AP3944" s="82" t="str">
        <f t="shared" si="629"/>
        <v>MISSING</v>
      </c>
    </row>
    <row r="3945" spans="2:42">
      <c r="B3945" s="207"/>
      <c r="C3945" s="35">
        <v>3941</v>
      </c>
      <c r="D3945" s="161"/>
      <c r="E3945" s="161"/>
      <c r="F3945" s="161"/>
      <c r="G3945" s="161"/>
      <c r="H3945" s="161"/>
      <c r="I3945" s="161"/>
      <c r="J3945" s="161"/>
      <c r="K3945" s="161"/>
      <c r="L3945" s="161"/>
      <c r="M3945" s="161"/>
      <c r="N3945" s="171"/>
      <c r="O3945" s="171"/>
      <c r="P3945" s="171"/>
      <c r="Q3945" s="171"/>
      <c r="R3945" s="171"/>
      <c r="S3945" s="171"/>
      <c r="T3945" s="208" t="str">
        <f t="shared" si="620"/>
        <v>MISSING</v>
      </c>
      <c r="U3945" s="208" t="str">
        <f t="shared" si="621"/>
        <v>MISSING</v>
      </c>
      <c r="X3945" s="56">
        <f t="shared" si="622"/>
        <v>-99</v>
      </c>
      <c r="Y3945" s="56">
        <f t="shared" si="623"/>
        <v>-99</v>
      </c>
      <c r="Z3945" s="56">
        <f t="shared" si="624"/>
        <v>-99</v>
      </c>
      <c r="AA3945" s="56">
        <f t="shared" si="625"/>
        <v>-99</v>
      </c>
      <c r="AB3945" s="56">
        <f t="shared" si="626"/>
        <v>-99</v>
      </c>
      <c r="AC3945" s="56">
        <f t="shared" si="627"/>
        <v>-99</v>
      </c>
      <c r="AD3945" s="3"/>
      <c r="AE3945" s="82">
        <f>IF(D3945=1, 'adjustment factor'!$D$4, IF(D3945=-9,-999,IF(D3945="",-999,0)))</f>
        <v>-999</v>
      </c>
      <c r="AF3945" s="82">
        <f>IF(F3945=1, 'adjustment factor'!$D$5, IF(F3945=-9,-999,IF(F3945="",-999,0)))</f>
        <v>-999</v>
      </c>
      <c r="AG3945" s="82">
        <f>IF(E3945=1, 'adjustment factor'!$D$6, IF(E3945=-9,-999,IF(E3945="",-999,0)))</f>
        <v>-999</v>
      </c>
      <c r="AH3945" s="82">
        <f>IF(K3945&gt;=45,'adjustment factor'!$D$7,IF(K3945=-9,-1200,IF(K3945="",-1200,0)))</f>
        <v>-1200</v>
      </c>
      <c r="AI3945" s="82">
        <f>IF(L3945=1, 'adjustment factor'!$D$8, IF(L3945=-9,-999,IF(L3945="",-999,0)))</f>
        <v>-999</v>
      </c>
      <c r="AJ3945" s="82">
        <f>IF(AND(M3945&gt;=1,M3945&lt;=4),'adjustment factor'!$D$9,IF(M3945=-9,-999,IF(M3945=98,-999,IF(M3945=99,-999,IF(M3945="",-999,0)))))</f>
        <v>-999</v>
      </c>
      <c r="AK3945" s="82">
        <f>IF(H3945=1, 'adjustment factor'!$D$10, IF(H3945=-9,-999,IF(H3945="",-999,0)))</f>
        <v>-999</v>
      </c>
      <c r="AL3945" s="82">
        <f>IF(G3945=1, 'adjustment factor'!$D$11, IF(G3945=-9,-999,IF(G3945="",-999,0)))</f>
        <v>-999</v>
      </c>
      <c r="AM3945" s="82">
        <f>IF(I3945=1, 'adjustment factor'!$D$12, IF(I3945=-9,-999,IF(I3945="",-999,0)))</f>
        <v>-999</v>
      </c>
      <c r="AN3945" s="82">
        <f>IF(J3945=1, 'adjustment factor'!$D$13, IF(J3945=-9,-999,IF(J3945="",-999,0)))</f>
        <v>-999</v>
      </c>
      <c r="AO3945" s="82" t="str">
        <f t="shared" si="628"/>
        <v>-999</v>
      </c>
      <c r="AP3945" s="82" t="str">
        <f t="shared" si="629"/>
        <v>MISSING</v>
      </c>
    </row>
    <row r="3946" spans="2:42">
      <c r="B3946" s="207"/>
      <c r="C3946" s="35">
        <v>3942</v>
      </c>
      <c r="D3946" s="161"/>
      <c r="E3946" s="161"/>
      <c r="F3946" s="161"/>
      <c r="G3946" s="161"/>
      <c r="H3946" s="161"/>
      <c r="I3946" s="161"/>
      <c r="J3946" s="161"/>
      <c r="K3946" s="161"/>
      <c r="L3946" s="161"/>
      <c r="M3946" s="161"/>
      <c r="N3946" s="171"/>
      <c r="O3946" s="171"/>
      <c r="P3946" s="171"/>
      <c r="Q3946" s="171"/>
      <c r="R3946" s="171"/>
      <c r="S3946" s="171"/>
      <c r="T3946" s="208" t="str">
        <f t="shared" si="620"/>
        <v>MISSING</v>
      </c>
      <c r="U3946" s="208" t="str">
        <f t="shared" si="621"/>
        <v>MISSING</v>
      </c>
      <c r="X3946" s="56">
        <f t="shared" si="622"/>
        <v>-99</v>
      </c>
      <c r="Y3946" s="56">
        <f t="shared" si="623"/>
        <v>-99</v>
      </c>
      <c r="Z3946" s="56">
        <f t="shared" si="624"/>
        <v>-99</v>
      </c>
      <c r="AA3946" s="56">
        <f t="shared" si="625"/>
        <v>-99</v>
      </c>
      <c r="AB3946" s="56">
        <f t="shared" si="626"/>
        <v>-99</v>
      </c>
      <c r="AC3946" s="56">
        <f t="shared" si="627"/>
        <v>-99</v>
      </c>
      <c r="AD3946" s="3"/>
      <c r="AE3946" s="82">
        <f>IF(D3946=1, 'adjustment factor'!$D$4, IF(D3946=-9,-999,IF(D3946="",-999,0)))</f>
        <v>-999</v>
      </c>
      <c r="AF3946" s="82">
        <f>IF(F3946=1, 'adjustment factor'!$D$5, IF(F3946=-9,-999,IF(F3946="",-999,0)))</f>
        <v>-999</v>
      </c>
      <c r="AG3946" s="82">
        <f>IF(E3946=1, 'adjustment factor'!$D$6, IF(E3946=-9,-999,IF(E3946="",-999,0)))</f>
        <v>-999</v>
      </c>
      <c r="AH3946" s="82">
        <f>IF(K3946&gt;=45,'adjustment factor'!$D$7,IF(K3946=-9,-1200,IF(K3946="",-1200,0)))</f>
        <v>-1200</v>
      </c>
      <c r="AI3946" s="82">
        <f>IF(L3946=1, 'adjustment factor'!$D$8, IF(L3946=-9,-999,IF(L3946="",-999,0)))</f>
        <v>-999</v>
      </c>
      <c r="AJ3946" s="82">
        <f>IF(AND(M3946&gt;=1,M3946&lt;=4),'adjustment factor'!$D$9,IF(M3946=-9,-999,IF(M3946=98,-999,IF(M3946=99,-999,IF(M3946="",-999,0)))))</f>
        <v>-999</v>
      </c>
      <c r="AK3946" s="82">
        <f>IF(H3946=1, 'adjustment factor'!$D$10, IF(H3946=-9,-999,IF(H3946="",-999,0)))</f>
        <v>-999</v>
      </c>
      <c r="AL3946" s="82">
        <f>IF(G3946=1, 'adjustment factor'!$D$11, IF(G3946=-9,-999,IF(G3946="",-999,0)))</f>
        <v>-999</v>
      </c>
      <c r="AM3946" s="82">
        <f>IF(I3946=1, 'adjustment factor'!$D$12, IF(I3946=-9,-999,IF(I3946="",-999,0)))</f>
        <v>-999</v>
      </c>
      <c r="AN3946" s="82">
        <f>IF(J3946=1, 'adjustment factor'!$D$13, IF(J3946=-9,-999,IF(J3946="",-999,0)))</f>
        <v>-999</v>
      </c>
      <c r="AO3946" s="82" t="str">
        <f t="shared" si="628"/>
        <v>-999</v>
      </c>
      <c r="AP3946" s="82" t="str">
        <f t="shared" si="629"/>
        <v>MISSING</v>
      </c>
    </row>
    <row r="3947" spans="2:42">
      <c r="B3947" s="207"/>
      <c r="C3947" s="35">
        <v>3943</v>
      </c>
      <c r="D3947" s="161"/>
      <c r="E3947" s="161"/>
      <c r="F3947" s="161"/>
      <c r="G3947" s="161"/>
      <c r="H3947" s="161"/>
      <c r="I3947" s="161"/>
      <c r="J3947" s="161"/>
      <c r="K3947" s="161"/>
      <c r="L3947" s="161"/>
      <c r="M3947" s="161"/>
      <c r="N3947" s="171"/>
      <c r="O3947" s="171"/>
      <c r="P3947" s="171"/>
      <c r="Q3947" s="171"/>
      <c r="R3947" s="171"/>
      <c r="S3947" s="171"/>
      <c r="T3947" s="208" t="str">
        <f t="shared" si="620"/>
        <v>MISSING</v>
      </c>
      <c r="U3947" s="208" t="str">
        <f t="shared" si="621"/>
        <v>MISSING</v>
      </c>
      <c r="X3947" s="56">
        <f t="shared" si="622"/>
        <v>-99</v>
      </c>
      <c r="Y3947" s="56">
        <f t="shared" si="623"/>
        <v>-99</v>
      </c>
      <c r="Z3947" s="56">
        <f t="shared" si="624"/>
        <v>-99</v>
      </c>
      <c r="AA3947" s="56">
        <f t="shared" si="625"/>
        <v>-99</v>
      </c>
      <c r="AB3947" s="56">
        <f t="shared" si="626"/>
        <v>-99</v>
      </c>
      <c r="AC3947" s="56">
        <f t="shared" si="627"/>
        <v>-99</v>
      </c>
      <c r="AD3947" s="3"/>
      <c r="AE3947" s="82">
        <f>IF(D3947=1, 'adjustment factor'!$D$4, IF(D3947=-9,-999,IF(D3947="",-999,0)))</f>
        <v>-999</v>
      </c>
      <c r="AF3947" s="82">
        <f>IF(F3947=1, 'adjustment factor'!$D$5, IF(F3947=-9,-999,IF(F3947="",-999,0)))</f>
        <v>-999</v>
      </c>
      <c r="AG3947" s="82">
        <f>IF(E3947=1, 'adjustment factor'!$D$6, IF(E3947=-9,-999,IF(E3947="",-999,0)))</f>
        <v>-999</v>
      </c>
      <c r="AH3947" s="82">
        <f>IF(K3947&gt;=45,'adjustment factor'!$D$7,IF(K3947=-9,-1200,IF(K3947="",-1200,0)))</f>
        <v>-1200</v>
      </c>
      <c r="AI3947" s="82">
        <f>IF(L3947=1, 'adjustment factor'!$D$8, IF(L3947=-9,-999,IF(L3947="",-999,0)))</f>
        <v>-999</v>
      </c>
      <c r="AJ3947" s="82">
        <f>IF(AND(M3947&gt;=1,M3947&lt;=4),'adjustment factor'!$D$9,IF(M3947=-9,-999,IF(M3947=98,-999,IF(M3947=99,-999,IF(M3947="",-999,0)))))</f>
        <v>-999</v>
      </c>
      <c r="AK3947" s="82">
        <f>IF(H3947=1, 'adjustment factor'!$D$10, IF(H3947=-9,-999,IF(H3947="",-999,0)))</f>
        <v>-999</v>
      </c>
      <c r="AL3947" s="82">
        <f>IF(G3947=1, 'adjustment factor'!$D$11, IF(G3947=-9,-999,IF(G3947="",-999,0)))</f>
        <v>-999</v>
      </c>
      <c r="AM3947" s="82">
        <f>IF(I3947=1, 'adjustment factor'!$D$12, IF(I3947=-9,-999,IF(I3947="",-999,0)))</f>
        <v>-999</v>
      </c>
      <c r="AN3947" s="82">
        <f>IF(J3947=1, 'adjustment factor'!$D$13, IF(J3947=-9,-999,IF(J3947="",-999,0)))</f>
        <v>-999</v>
      </c>
      <c r="AO3947" s="82" t="str">
        <f t="shared" si="628"/>
        <v>-999</v>
      </c>
      <c r="AP3947" s="82" t="str">
        <f t="shared" si="629"/>
        <v>MISSING</v>
      </c>
    </row>
    <row r="3948" spans="2:42">
      <c r="B3948" s="207"/>
      <c r="C3948" s="35">
        <v>3944</v>
      </c>
      <c r="D3948" s="161"/>
      <c r="E3948" s="161"/>
      <c r="F3948" s="161"/>
      <c r="G3948" s="161"/>
      <c r="H3948" s="161"/>
      <c r="I3948" s="161"/>
      <c r="J3948" s="161"/>
      <c r="K3948" s="161"/>
      <c r="L3948" s="161"/>
      <c r="M3948" s="161"/>
      <c r="N3948" s="171"/>
      <c r="O3948" s="171"/>
      <c r="P3948" s="171"/>
      <c r="Q3948" s="171"/>
      <c r="R3948" s="171"/>
      <c r="S3948" s="171"/>
      <c r="T3948" s="208" t="str">
        <f t="shared" si="620"/>
        <v>MISSING</v>
      </c>
      <c r="U3948" s="208" t="str">
        <f t="shared" si="621"/>
        <v>MISSING</v>
      </c>
      <c r="X3948" s="56">
        <f t="shared" si="622"/>
        <v>-99</v>
      </c>
      <c r="Y3948" s="56">
        <f t="shared" si="623"/>
        <v>-99</v>
      </c>
      <c r="Z3948" s="56">
        <f t="shared" si="624"/>
        <v>-99</v>
      </c>
      <c r="AA3948" s="56">
        <f t="shared" si="625"/>
        <v>-99</v>
      </c>
      <c r="AB3948" s="56">
        <f t="shared" si="626"/>
        <v>-99</v>
      </c>
      <c r="AC3948" s="56">
        <f t="shared" si="627"/>
        <v>-99</v>
      </c>
      <c r="AD3948" s="3"/>
      <c r="AE3948" s="82">
        <f>IF(D3948=1, 'adjustment factor'!$D$4, IF(D3948=-9,-999,IF(D3948="",-999,0)))</f>
        <v>-999</v>
      </c>
      <c r="AF3948" s="82">
        <f>IF(F3948=1, 'adjustment factor'!$D$5, IF(F3948=-9,-999,IF(F3948="",-999,0)))</f>
        <v>-999</v>
      </c>
      <c r="AG3948" s="82">
        <f>IF(E3948=1, 'adjustment factor'!$D$6, IF(E3948=-9,-999,IF(E3948="",-999,0)))</f>
        <v>-999</v>
      </c>
      <c r="AH3948" s="82">
        <f>IF(K3948&gt;=45,'adjustment factor'!$D$7,IF(K3948=-9,-1200,IF(K3948="",-1200,0)))</f>
        <v>-1200</v>
      </c>
      <c r="AI3948" s="82">
        <f>IF(L3948=1, 'adjustment factor'!$D$8, IF(L3948=-9,-999,IF(L3948="",-999,0)))</f>
        <v>-999</v>
      </c>
      <c r="AJ3948" s="82">
        <f>IF(AND(M3948&gt;=1,M3948&lt;=4),'adjustment factor'!$D$9,IF(M3948=-9,-999,IF(M3948=98,-999,IF(M3948=99,-999,IF(M3948="",-999,0)))))</f>
        <v>-999</v>
      </c>
      <c r="AK3948" s="82">
        <f>IF(H3948=1, 'adjustment factor'!$D$10, IF(H3948=-9,-999,IF(H3948="",-999,0)))</f>
        <v>-999</v>
      </c>
      <c r="AL3948" s="82">
        <f>IF(G3948=1, 'adjustment factor'!$D$11, IF(G3948=-9,-999,IF(G3948="",-999,0)))</f>
        <v>-999</v>
      </c>
      <c r="AM3948" s="82">
        <f>IF(I3948=1, 'adjustment factor'!$D$12, IF(I3948=-9,-999,IF(I3948="",-999,0)))</f>
        <v>-999</v>
      </c>
      <c r="AN3948" s="82">
        <f>IF(J3948=1, 'adjustment factor'!$D$13, IF(J3948=-9,-999,IF(J3948="",-999,0)))</f>
        <v>-999</v>
      </c>
      <c r="AO3948" s="82" t="str">
        <f t="shared" si="628"/>
        <v>-999</v>
      </c>
      <c r="AP3948" s="82" t="str">
        <f t="shared" si="629"/>
        <v>MISSING</v>
      </c>
    </row>
    <row r="3949" spans="2:42">
      <c r="B3949" s="207"/>
      <c r="C3949" s="35">
        <v>3945</v>
      </c>
      <c r="D3949" s="161"/>
      <c r="E3949" s="161"/>
      <c r="F3949" s="161"/>
      <c r="G3949" s="161"/>
      <c r="H3949" s="161"/>
      <c r="I3949" s="161"/>
      <c r="J3949" s="161"/>
      <c r="K3949" s="161"/>
      <c r="L3949" s="161"/>
      <c r="M3949" s="161"/>
      <c r="N3949" s="171"/>
      <c r="O3949" s="171"/>
      <c r="P3949" s="171"/>
      <c r="Q3949" s="171"/>
      <c r="R3949" s="171"/>
      <c r="S3949" s="171"/>
      <c r="T3949" s="208" t="str">
        <f t="shared" si="620"/>
        <v>MISSING</v>
      </c>
      <c r="U3949" s="208" t="str">
        <f t="shared" si="621"/>
        <v>MISSING</v>
      </c>
      <c r="X3949" s="56">
        <f t="shared" si="622"/>
        <v>-99</v>
      </c>
      <c r="Y3949" s="56">
        <f t="shared" si="623"/>
        <v>-99</v>
      </c>
      <c r="Z3949" s="56">
        <f t="shared" si="624"/>
        <v>-99</v>
      </c>
      <c r="AA3949" s="56">
        <f t="shared" si="625"/>
        <v>-99</v>
      </c>
      <c r="AB3949" s="56">
        <f t="shared" si="626"/>
        <v>-99</v>
      </c>
      <c r="AC3949" s="56">
        <f t="shared" si="627"/>
        <v>-99</v>
      </c>
      <c r="AD3949" s="3"/>
      <c r="AE3949" s="82">
        <f>IF(D3949=1, 'adjustment factor'!$D$4, IF(D3949=-9,-999,IF(D3949="",-999,0)))</f>
        <v>-999</v>
      </c>
      <c r="AF3949" s="82">
        <f>IF(F3949=1, 'adjustment factor'!$D$5, IF(F3949=-9,-999,IF(F3949="",-999,0)))</f>
        <v>-999</v>
      </c>
      <c r="AG3949" s="82">
        <f>IF(E3949=1, 'adjustment factor'!$D$6, IF(E3949=-9,-999,IF(E3949="",-999,0)))</f>
        <v>-999</v>
      </c>
      <c r="AH3949" s="82">
        <f>IF(K3949&gt;=45,'adjustment factor'!$D$7,IF(K3949=-9,-1200,IF(K3949="",-1200,0)))</f>
        <v>-1200</v>
      </c>
      <c r="AI3949" s="82">
        <f>IF(L3949=1, 'adjustment factor'!$D$8, IF(L3949=-9,-999,IF(L3949="",-999,0)))</f>
        <v>-999</v>
      </c>
      <c r="AJ3949" s="82">
        <f>IF(AND(M3949&gt;=1,M3949&lt;=4),'adjustment factor'!$D$9,IF(M3949=-9,-999,IF(M3949=98,-999,IF(M3949=99,-999,IF(M3949="",-999,0)))))</f>
        <v>-999</v>
      </c>
      <c r="AK3949" s="82">
        <f>IF(H3949=1, 'adjustment factor'!$D$10, IF(H3949=-9,-999,IF(H3949="",-999,0)))</f>
        <v>-999</v>
      </c>
      <c r="AL3949" s="82">
        <f>IF(G3949=1, 'adjustment factor'!$D$11, IF(G3949=-9,-999,IF(G3949="",-999,0)))</f>
        <v>-999</v>
      </c>
      <c r="AM3949" s="82">
        <f>IF(I3949=1, 'adjustment factor'!$D$12, IF(I3949=-9,-999,IF(I3949="",-999,0)))</f>
        <v>-999</v>
      </c>
      <c r="AN3949" s="82">
        <f>IF(J3949=1, 'adjustment factor'!$D$13, IF(J3949=-9,-999,IF(J3949="",-999,0)))</f>
        <v>-999</v>
      </c>
      <c r="AO3949" s="82" t="str">
        <f t="shared" si="628"/>
        <v>-999</v>
      </c>
      <c r="AP3949" s="82" t="str">
        <f t="shared" si="629"/>
        <v>MISSING</v>
      </c>
    </row>
    <row r="3950" spans="2:42">
      <c r="B3950" s="207"/>
      <c r="C3950" s="35">
        <v>3946</v>
      </c>
      <c r="D3950" s="161"/>
      <c r="E3950" s="161"/>
      <c r="F3950" s="161"/>
      <c r="G3950" s="161"/>
      <c r="H3950" s="161"/>
      <c r="I3950" s="161"/>
      <c r="J3950" s="161"/>
      <c r="K3950" s="161"/>
      <c r="L3950" s="161"/>
      <c r="M3950" s="161"/>
      <c r="N3950" s="171"/>
      <c r="O3950" s="171"/>
      <c r="P3950" s="171"/>
      <c r="Q3950" s="171"/>
      <c r="R3950" s="171"/>
      <c r="S3950" s="171"/>
      <c r="T3950" s="208" t="str">
        <f t="shared" si="620"/>
        <v>MISSING</v>
      </c>
      <c r="U3950" s="208" t="str">
        <f t="shared" si="621"/>
        <v>MISSING</v>
      </c>
      <c r="X3950" s="56">
        <f t="shared" si="622"/>
        <v>-99</v>
      </c>
      <c r="Y3950" s="56">
        <f t="shared" si="623"/>
        <v>-99</v>
      </c>
      <c r="Z3950" s="56">
        <f t="shared" si="624"/>
        <v>-99</v>
      </c>
      <c r="AA3950" s="56">
        <f t="shared" si="625"/>
        <v>-99</v>
      </c>
      <c r="AB3950" s="56">
        <f t="shared" si="626"/>
        <v>-99</v>
      </c>
      <c r="AC3950" s="56">
        <f t="shared" si="627"/>
        <v>-99</v>
      </c>
      <c r="AD3950" s="3"/>
      <c r="AE3950" s="82">
        <f>IF(D3950=1, 'adjustment factor'!$D$4, IF(D3950=-9,-999,IF(D3950="",-999,0)))</f>
        <v>-999</v>
      </c>
      <c r="AF3950" s="82">
        <f>IF(F3950=1, 'adjustment factor'!$D$5, IF(F3950=-9,-999,IF(F3950="",-999,0)))</f>
        <v>-999</v>
      </c>
      <c r="AG3950" s="82">
        <f>IF(E3950=1, 'adjustment factor'!$D$6, IF(E3950=-9,-999,IF(E3950="",-999,0)))</f>
        <v>-999</v>
      </c>
      <c r="AH3950" s="82">
        <f>IF(K3950&gt;=45,'adjustment factor'!$D$7,IF(K3950=-9,-1200,IF(K3950="",-1200,0)))</f>
        <v>-1200</v>
      </c>
      <c r="AI3950" s="82">
        <f>IF(L3950=1, 'adjustment factor'!$D$8, IF(L3950=-9,-999,IF(L3950="",-999,0)))</f>
        <v>-999</v>
      </c>
      <c r="AJ3950" s="82">
        <f>IF(AND(M3950&gt;=1,M3950&lt;=4),'adjustment factor'!$D$9,IF(M3950=-9,-999,IF(M3950=98,-999,IF(M3950=99,-999,IF(M3950="",-999,0)))))</f>
        <v>-999</v>
      </c>
      <c r="AK3950" s="82">
        <f>IF(H3950=1, 'adjustment factor'!$D$10, IF(H3950=-9,-999,IF(H3950="",-999,0)))</f>
        <v>-999</v>
      </c>
      <c r="AL3950" s="82">
        <f>IF(G3950=1, 'adjustment factor'!$D$11, IF(G3950=-9,-999,IF(G3950="",-999,0)))</f>
        <v>-999</v>
      </c>
      <c r="AM3950" s="82">
        <f>IF(I3950=1, 'adjustment factor'!$D$12, IF(I3950=-9,-999,IF(I3950="",-999,0)))</f>
        <v>-999</v>
      </c>
      <c r="AN3950" s="82">
        <f>IF(J3950=1, 'adjustment factor'!$D$13, IF(J3950=-9,-999,IF(J3950="",-999,0)))</f>
        <v>-999</v>
      </c>
      <c r="AO3950" s="82" t="str">
        <f t="shared" si="628"/>
        <v>-999</v>
      </c>
      <c r="AP3950" s="82" t="str">
        <f t="shared" si="629"/>
        <v>MISSING</v>
      </c>
    </row>
    <row r="3951" spans="2:42">
      <c r="B3951" s="207"/>
      <c r="C3951" s="35">
        <v>3947</v>
      </c>
      <c r="D3951" s="161"/>
      <c r="E3951" s="161"/>
      <c r="F3951" s="161"/>
      <c r="G3951" s="161"/>
      <c r="H3951" s="161"/>
      <c r="I3951" s="161"/>
      <c r="J3951" s="161"/>
      <c r="K3951" s="161"/>
      <c r="L3951" s="161"/>
      <c r="M3951" s="161"/>
      <c r="N3951" s="171"/>
      <c r="O3951" s="171"/>
      <c r="P3951" s="171"/>
      <c r="Q3951" s="171"/>
      <c r="R3951" s="171"/>
      <c r="S3951" s="171"/>
      <c r="T3951" s="208" t="str">
        <f t="shared" si="620"/>
        <v>MISSING</v>
      </c>
      <c r="U3951" s="208" t="str">
        <f t="shared" si="621"/>
        <v>MISSING</v>
      </c>
      <c r="X3951" s="56">
        <f t="shared" si="622"/>
        <v>-99</v>
      </c>
      <c r="Y3951" s="56">
        <f t="shared" si="623"/>
        <v>-99</v>
      </c>
      <c r="Z3951" s="56">
        <f t="shared" si="624"/>
        <v>-99</v>
      </c>
      <c r="AA3951" s="56">
        <f t="shared" si="625"/>
        <v>-99</v>
      </c>
      <c r="AB3951" s="56">
        <f t="shared" si="626"/>
        <v>-99</v>
      </c>
      <c r="AC3951" s="56">
        <f t="shared" si="627"/>
        <v>-99</v>
      </c>
      <c r="AD3951" s="3"/>
      <c r="AE3951" s="82">
        <f>IF(D3951=1, 'adjustment factor'!$D$4, IF(D3951=-9,-999,IF(D3951="",-999,0)))</f>
        <v>-999</v>
      </c>
      <c r="AF3951" s="82">
        <f>IF(F3951=1, 'adjustment factor'!$D$5, IF(F3951=-9,-999,IF(F3951="",-999,0)))</f>
        <v>-999</v>
      </c>
      <c r="AG3951" s="82">
        <f>IF(E3951=1, 'adjustment factor'!$D$6, IF(E3951=-9,-999,IF(E3951="",-999,0)))</f>
        <v>-999</v>
      </c>
      <c r="AH3951" s="82">
        <f>IF(K3951&gt;=45,'adjustment factor'!$D$7,IF(K3951=-9,-1200,IF(K3951="",-1200,0)))</f>
        <v>-1200</v>
      </c>
      <c r="AI3951" s="82">
        <f>IF(L3951=1, 'adjustment factor'!$D$8, IF(L3951=-9,-999,IF(L3951="",-999,0)))</f>
        <v>-999</v>
      </c>
      <c r="AJ3951" s="82">
        <f>IF(AND(M3951&gt;=1,M3951&lt;=4),'adjustment factor'!$D$9,IF(M3951=-9,-999,IF(M3951=98,-999,IF(M3951=99,-999,IF(M3951="",-999,0)))))</f>
        <v>-999</v>
      </c>
      <c r="AK3951" s="82">
        <f>IF(H3951=1, 'adjustment factor'!$D$10, IF(H3951=-9,-999,IF(H3951="",-999,0)))</f>
        <v>-999</v>
      </c>
      <c r="AL3951" s="82">
        <f>IF(G3951=1, 'adjustment factor'!$D$11, IF(G3951=-9,-999,IF(G3951="",-999,0)))</f>
        <v>-999</v>
      </c>
      <c r="AM3951" s="82">
        <f>IF(I3951=1, 'adjustment factor'!$D$12, IF(I3951=-9,-999,IF(I3951="",-999,0)))</f>
        <v>-999</v>
      </c>
      <c r="AN3951" s="82">
        <f>IF(J3951=1, 'adjustment factor'!$D$13, IF(J3951=-9,-999,IF(J3951="",-999,0)))</f>
        <v>-999</v>
      </c>
      <c r="AO3951" s="82" t="str">
        <f t="shared" si="628"/>
        <v>-999</v>
      </c>
      <c r="AP3951" s="82" t="str">
        <f t="shared" si="629"/>
        <v>MISSING</v>
      </c>
    </row>
    <row r="3952" spans="2:42">
      <c r="B3952" s="207"/>
      <c r="C3952" s="35">
        <v>3948</v>
      </c>
      <c r="D3952" s="161"/>
      <c r="E3952" s="161"/>
      <c r="F3952" s="161"/>
      <c r="G3952" s="161"/>
      <c r="H3952" s="161"/>
      <c r="I3952" s="161"/>
      <c r="J3952" s="161"/>
      <c r="K3952" s="161"/>
      <c r="L3952" s="161"/>
      <c r="M3952" s="161"/>
      <c r="N3952" s="171"/>
      <c r="O3952" s="171"/>
      <c r="P3952" s="171"/>
      <c r="Q3952" s="171"/>
      <c r="R3952" s="171"/>
      <c r="S3952" s="171"/>
      <c r="T3952" s="208" t="str">
        <f t="shared" si="620"/>
        <v>MISSING</v>
      </c>
      <c r="U3952" s="208" t="str">
        <f t="shared" si="621"/>
        <v>MISSING</v>
      </c>
      <c r="X3952" s="56">
        <f t="shared" si="622"/>
        <v>-99</v>
      </c>
      <c r="Y3952" s="56">
        <f t="shared" si="623"/>
        <v>-99</v>
      </c>
      <c r="Z3952" s="56">
        <f t="shared" si="624"/>
        <v>-99</v>
      </c>
      <c r="AA3952" s="56">
        <f t="shared" si="625"/>
        <v>-99</v>
      </c>
      <c r="AB3952" s="56">
        <f t="shared" si="626"/>
        <v>-99</v>
      </c>
      <c r="AC3952" s="56">
        <f t="shared" si="627"/>
        <v>-99</v>
      </c>
      <c r="AD3952" s="3"/>
      <c r="AE3952" s="82">
        <f>IF(D3952=1, 'adjustment factor'!$D$4, IF(D3952=-9,-999,IF(D3952="",-999,0)))</f>
        <v>-999</v>
      </c>
      <c r="AF3952" s="82">
        <f>IF(F3952=1, 'adjustment factor'!$D$5, IF(F3952=-9,-999,IF(F3952="",-999,0)))</f>
        <v>-999</v>
      </c>
      <c r="AG3952" s="82">
        <f>IF(E3952=1, 'adjustment factor'!$D$6, IF(E3952=-9,-999,IF(E3952="",-999,0)))</f>
        <v>-999</v>
      </c>
      <c r="AH3952" s="82">
        <f>IF(K3952&gt;=45,'adjustment factor'!$D$7,IF(K3952=-9,-1200,IF(K3952="",-1200,0)))</f>
        <v>-1200</v>
      </c>
      <c r="AI3952" s="82">
        <f>IF(L3952=1, 'adjustment factor'!$D$8, IF(L3952=-9,-999,IF(L3952="",-999,0)))</f>
        <v>-999</v>
      </c>
      <c r="AJ3952" s="82">
        <f>IF(AND(M3952&gt;=1,M3952&lt;=4),'adjustment factor'!$D$9,IF(M3952=-9,-999,IF(M3952=98,-999,IF(M3952=99,-999,IF(M3952="",-999,0)))))</f>
        <v>-999</v>
      </c>
      <c r="AK3952" s="82">
        <f>IF(H3952=1, 'adjustment factor'!$D$10, IF(H3952=-9,-999,IF(H3952="",-999,0)))</f>
        <v>-999</v>
      </c>
      <c r="AL3952" s="82">
        <f>IF(G3952=1, 'adjustment factor'!$D$11, IF(G3952=-9,-999,IF(G3952="",-999,0)))</f>
        <v>-999</v>
      </c>
      <c r="AM3952" s="82">
        <f>IF(I3952=1, 'adjustment factor'!$D$12, IF(I3952=-9,-999,IF(I3952="",-999,0)))</f>
        <v>-999</v>
      </c>
      <c r="AN3952" s="82">
        <f>IF(J3952=1, 'adjustment factor'!$D$13, IF(J3952=-9,-999,IF(J3952="",-999,0)))</f>
        <v>-999</v>
      </c>
      <c r="AO3952" s="82" t="str">
        <f t="shared" si="628"/>
        <v>-999</v>
      </c>
      <c r="AP3952" s="82" t="str">
        <f t="shared" si="629"/>
        <v>MISSING</v>
      </c>
    </row>
    <row r="3953" spans="2:42">
      <c r="B3953" s="207"/>
      <c r="C3953" s="35">
        <v>3949</v>
      </c>
      <c r="D3953" s="161"/>
      <c r="E3953" s="161"/>
      <c r="F3953" s="161"/>
      <c r="G3953" s="161"/>
      <c r="H3953" s="161"/>
      <c r="I3953" s="161"/>
      <c r="J3953" s="161"/>
      <c r="K3953" s="161"/>
      <c r="L3953" s="161"/>
      <c r="M3953" s="161"/>
      <c r="N3953" s="171"/>
      <c r="O3953" s="171"/>
      <c r="P3953" s="171"/>
      <c r="Q3953" s="171"/>
      <c r="R3953" s="171"/>
      <c r="S3953" s="171"/>
      <c r="T3953" s="208" t="str">
        <f t="shared" si="620"/>
        <v>MISSING</v>
      </c>
      <c r="U3953" s="208" t="str">
        <f t="shared" si="621"/>
        <v>MISSING</v>
      </c>
      <c r="X3953" s="56">
        <f t="shared" si="622"/>
        <v>-99</v>
      </c>
      <c r="Y3953" s="56">
        <f t="shared" si="623"/>
        <v>-99</v>
      </c>
      <c r="Z3953" s="56">
        <f t="shared" si="624"/>
        <v>-99</v>
      </c>
      <c r="AA3953" s="56">
        <f t="shared" si="625"/>
        <v>-99</v>
      </c>
      <c r="AB3953" s="56">
        <f t="shared" si="626"/>
        <v>-99</v>
      </c>
      <c r="AC3953" s="56">
        <f t="shared" si="627"/>
        <v>-99</v>
      </c>
      <c r="AD3953" s="3"/>
      <c r="AE3953" s="82">
        <f>IF(D3953=1, 'adjustment factor'!$D$4, IF(D3953=-9,-999,IF(D3953="",-999,0)))</f>
        <v>-999</v>
      </c>
      <c r="AF3953" s="82">
        <f>IF(F3953=1, 'adjustment factor'!$D$5, IF(F3953=-9,-999,IF(F3953="",-999,0)))</f>
        <v>-999</v>
      </c>
      <c r="AG3953" s="82">
        <f>IF(E3953=1, 'adjustment factor'!$D$6, IF(E3953=-9,-999,IF(E3953="",-999,0)))</f>
        <v>-999</v>
      </c>
      <c r="AH3953" s="82">
        <f>IF(K3953&gt;=45,'adjustment factor'!$D$7,IF(K3953=-9,-1200,IF(K3953="",-1200,0)))</f>
        <v>-1200</v>
      </c>
      <c r="AI3953" s="82">
        <f>IF(L3953=1, 'adjustment factor'!$D$8, IF(L3953=-9,-999,IF(L3953="",-999,0)))</f>
        <v>-999</v>
      </c>
      <c r="AJ3953" s="82">
        <f>IF(AND(M3953&gt;=1,M3953&lt;=4),'adjustment factor'!$D$9,IF(M3953=-9,-999,IF(M3953=98,-999,IF(M3953=99,-999,IF(M3953="",-999,0)))))</f>
        <v>-999</v>
      </c>
      <c r="AK3953" s="82">
        <f>IF(H3953=1, 'adjustment factor'!$D$10, IF(H3953=-9,-999,IF(H3953="",-999,0)))</f>
        <v>-999</v>
      </c>
      <c r="AL3953" s="82">
        <f>IF(G3953=1, 'adjustment factor'!$D$11, IF(G3953=-9,-999,IF(G3953="",-999,0)))</f>
        <v>-999</v>
      </c>
      <c r="AM3953" s="82">
        <f>IF(I3953=1, 'adjustment factor'!$D$12, IF(I3953=-9,-999,IF(I3953="",-999,0)))</f>
        <v>-999</v>
      </c>
      <c r="AN3953" s="82">
        <f>IF(J3953=1, 'adjustment factor'!$D$13, IF(J3953=-9,-999,IF(J3953="",-999,0)))</f>
        <v>-999</v>
      </c>
      <c r="AO3953" s="82" t="str">
        <f t="shared" si="628"/>
        <v>-999</v>
      </c>
      <c r="AP3953" s="82" t="str">
        <f t="shared" si="629"/>
        <v>MISSING</v>
      </c>
    </row>
    <row r="3954" spans="2:42">
      <c r="B3954" s="207"/>
      <c r="C3954" s="35">
        <v>3950</v>
      </c>
      <c r="D3954" s="161"/>
      <c r="E3954" s="161"/>
      <c r="F3954" s="161"/>
      <c r="G3954" s="161"/>
      <c r="H3954" s="161"/>
      <c r="I3954" s="161"/>
      <c r="J3954" s="161"/>
      <c r="K3954" s="161"/>
      <c r="L3954" s="161"/>
      <c r="M3954" s="161"/>
      <c r="N3954" s="171"/>
      <c r="O3954" s="171"/>
      <c r="P3954" s="171"/>
      <c r="Q3954" s="171"/>
      <c r="R3954" s="171"/>
      <c r="S3954" s="171"/>
      <c r="T3954" s="208" t="str">
        <f t="shared" si="620"/>
        <v>MISSING</v>
      </c>
      <c r="U3954" s="208" t="str">
        <f t="shared" si="621"/>
        <v>MISSING</v>
      </c>
      <c r="X3954" s="56">
        <f t="shared" si="622"/>
        <v>-99</v>
      </c>
      <c r="Y3954" s="56">
        <f t="shared" si="623"/>
        <v>-99</v>
      </c>
      <c r="Z3954" s="56">
        <f t="shared" si="624"/>
        <v>-99</v>
      </c>
      <c r="AA3954" s="56">
        <f t="shared" si="625"/>
        <v>-99</v>
      </c>
      <c r="AB3954" s="56">
        <f t="shared" si="626"/>
        <v>-99</v>
      </c>
      <c r="AC3954" s="56">
        <f t="shared" si="627"/>
        <v>-99</v>
      </c>
      <c r="AD3954" s="3"/>
      <c r="AE3954" s="82">
        <f>IF(D3954=1, 'adjustment factor'!$D$4, IF(D3954=-9,-999,IF(D3954="",-999,0)))</f>
        <v>-999</v>
      </c>
      <c r="AF3954" s="82">
        <f>IF(F3954=1, 'adjustment factor'!$D$5, IF(F3954=-9,-999,IF(F3954="",-999,0)))</f>
        <v>-999</v>
      </c>
      <c r="AG3954" s="82">
        <f>IF(E3954=1, 'adjustment factor'!$D$6, IF(E3954=-9,-999,IF(E3954="",-999,0)))</f>
        <v>-999</v>
      </c>
      <c r="AH3954" s="82">
        <f>IF(K3954&gt;=45,'adjustment factor'!$D$7,IF(K3954=-9,-1200,IF(K3954="",-1200,0)))</f>
        <v>-1200</v>
      </c>
      <c r="AI3954" s="82">
        <f>IF(L3954=1, 'adjustment factor'!$D$8, IF(L3954=-9,-999,IF(L3954="",-999,0)))</f>
        <v>-999</v>
      </c>
      <c r="AJ3954" s="82">
        <f>IF(AND(M3954&gt;=1,M3954&lt;=4),'adjustment factor'!$D$9,IF(M3954=-9,-999,IF(M3954=98,-999,IF(M3954=99,-999,IF(M3954="",-999,0)))))</f>
        <v>-999</v>
      </c>
      <c r="AK3954" s="82">
        <f>IF(H3954=1, 'adjustment factor'!$D$10, IF(H3954=-9,-999,IF(H3954="",-999,0)))</f>
        <v>-999</v>
      </c>
      <c r="AL3954" s="82">
        <f>IF(G3954=1, 'adjustment factor'!$D$11, IF(G3954=-9,-999,IF(G3954="",-999,0)))</f>
        <v>-999</v>
      </c>
      <c r="AM3954" s="82">
        <f>IF(I3954=1, 'adjustment factor'!$D$12, IF(I3954=-9,-999,IF(I3954="",-999,0)))</f>
        <v>-999</v>
      </c>
      <c r="AN3954" s="82">
        <f>IF(J3954=1, 'adjustment factor'!$D$13, IF(J3954=-9,-999,IF(J3954="",-999,0)))</f>
        <v>-999</v>
      </c>
      <c r="AO3954" s="82" t="str">
        <f t="shared" si="628"/>
        <v>-999</v>
      </c>
      <c r="AP3954" s="82" t="str">
        <f t="shared" si="629"/>
        <v>MISSING</v>
      </c>
    </row>
    <row r="3955" spans="2:42">
      <c r="B3955" s="207"/>
      <c r="C3955" s="35">
        <v>3951</v>
      </c>
      <c r="D3955" s="161"/>
      <c r="E3955" s="161"/>
      <c r="F3955" s="161"/>
      <c r="G3955" s="161"/>
      <c r="H3955" s="161"/>
      <c r="I3955" s="161"/>
      <c r="J3955" s="161"/>
      <c r="K3955" s="161"/>
      <c r="L3955" s="161"/>
      <c r="M3955" s="161"/>
      <c r="N3955" s="171"/>
      <c r="O3955" s="171"/>
      <c r="P3955" s="171"/>
      <c r="Q3955" s="171"/>
      <c r="R3955" s="171"/>
      <c r="S3955" s="171"/>
      <c r="T3955" s="208" t="str">
        <f t="shared" si="620"/>
        <v>MISSING</v>
      </c>
      <c r="U3955" s="208" t="str">
        <f t="shared" si="621"/>
        <v>MISSING</v>
      </c>
      <c r="X3955" s="56">
        <f t="shared" si="622"/>
        <v>-99</v>
      </c>
      <c r="Y3955" s="56">
        <f t="shared" si="623"/>
        <v>-99</v>
      </c>
      <c r="Z3955" s="56">
        <f t="shared" si="624"/>
        <v>-99</v>
      </c>
      <c r="AA3955" s="56">
        <f t="shared" si="625"/>
        <v>-99</v>
      </c>
      <c r="AB3955" s="56">
        <f t="shared" si="626"/>
        <v>-99</v>
      </c>
      <c r="AC3955" s="56">
        <f t="shared" si="627"/>
        <v>-99</v>
      </c>
      <c r="AD3955" s="3"/>
      <c r="AE3955" s="82">
        <f>IF(D3955=1, 'adjustment factor'!$D$4, IF(D3955=-9,-999,IF(D3955="",-999,0)))</f>
        <v>-999</v>
      </c>
      <c r="AF3955" s="82">
        <f>IF(F3955=1, 'adjustment factor'!$D$5, IF(F3955=-9,-999,IF(F3955="",-999,0)))</f>
        <v>-999</v>
      </c>
      <c r="AG3955" s="82">
        <f>IF(E3955=1, 'adjustment factor'!$D$6, IF(E3955=-9,-999,IF(E3955="",-999,0)))</f>
        <v>-999</v>
      </c>
      <c r="AH3955" s="82">
        <f>IF(K3955&gt;=45,'adjustment factor'!$D$7,IF(K3955=-9,-1200,IF(K3955="",-1200,0)))</f>
        <v>-1200</v>
      </c>
      <c r="AI3955" s="82">
        <f>IF(L3955=1, 'adjustment factor'!$D$8, IF(L3955=-9,-999,IF(L3955="",-999,0)))</f>
        <v>-999</v>
      </c>
      <c r="AJ3955" s="82">
        <f>IF(AND(M3955&gt;=1,M3955&lt;=4),'adjustment factor'!$D$9,IF(M3955=-9,-999,IF(M3955=98,-999,IF(M3955=99,-999,IF(M3955="",-999,0)))))</f>
        <v>-999</v>
      </c>
      <c r="AK3955" s="82">
        <f>IF(H3955=1, 'adjustment factor'!$D$10, IF(H3955=-9,-999,IF(H3955="",-999,0)))</f>
        <v>-999</v>
      </c>
      <c r="AL3955" s="82">
        <f>IF(G3955=1, 'adjustment factor'!$D$11, IF(G3955=-9,-999,IF(G3955="",-999,0)))</f>
        <v>-999</v>
      </c>
      <c r="AM3955" s="82">
        <f>IF(I3955=1, 'adjustment factor'!$D$12, IF(I3955=-9,-999,IF(I3955="",-999,0)))</f>
        <v>-999</v>
      </c>
      <c r="AN3955" s="82">
        <f>IF(J3955=1, 'adjustment factor'!$D$13, IF(J3955=-9,-999,IF(J3955="",-999,0)))</f>
        <v>-999</v>
      </c>
      <c r="AO3955" s="82" t="str">
        <f t="shared" si="628"/>
        <v>-999</v>
      </c>
      <c r="AP3955" s="82" t="str">
        <f t="shared" si="629"/>
        <v>MISSING</v>
      </c>
    </row>
    <row r="3956" spans="2:42">
      <c r="B3956" s="207"/>
      <c r="C3956" s="35">
        <v>3952</v>
      </c>
      <c r="D3956" s="161"/>
      <c r="E3956" s="161"/>
      <c r="F3956" s="161"/>
      <c r="G3956" s="161"/>
      <c r="H3956" s="161"/>
      <c r="I3956" s="161"/>
      <c r="J3956" s="161"/>
      <c r="K3956" s="161"/>
      <c r="L3956" s="161"/>
      <c r="M3956" s="161"/>
      <c r="N3956" s="171"/>
      <c r="O3956" s="171"/>
      <c r="P3956" s="171"/>
      <c r="Q3956" s="171"/>
      <c r="R3956" s="171"/>
      <c r="S3956" s="171"/>
      <c r="T3956" s="208" t="str">
        <f t="shared" si="620"/>
        <v>MISSING</v>
      </c>
      <c r="U3956" s="208" t="str">
        <f t="shared" si="621"/>
        <v>MISSING</v>
      </c>
      <c r="X3956" s="56">
        <f t="shared" si="622"/>
        <v>-99</v>
      </c>
      <c r="Y3956" s="56">
        <f t="shared" si="623"/>
        <v>-99</v>
      </c>
      <c r="Z3956" s="56">
        <f t="shared" si="624"/>
        <v>-99</v>
      </c>
      <c r="AA3956" s="56">
        <f t="shared" si="625"/>
        <v>-99</v>
      </c>
      <c r="AB3956" s="56">
        <f t="shared" si="626"/>
        <v>-99</v>
      </c>
      <c r="AC3956" s="56">
        <f t="shared" si="627"/>
        <v>-99</v>
      </c>
      <c r="AD3956" s="3"/>
      <c r="AE3956" s="82">
        <f>IF(D3956=1, 'adjustment factor'!$D$4, IF(D3956=-9,-999,IF(D3956="",-999,0)))</f>
        <v>-999</v>
      </c>
      <c r="AF3956" s="82">
        <f>IF(F3956=1, 'adjustment factor'!$D$5, IF(F3956=-9,-999,IF(F3956="",-999,0)))</f>
        <v>-999</v>
      </c>
      <c r="AG3956" s="82">
        <f>IF(E3956=1, 'adjustment factor'!$D$6, IF(E3956=-9,-999,IF(E3956="",-999,0)))</f>
        <v>-999</v>
      </c>
      <c r="AH3956" s="82">
        <f>IF(K3956&gt;=45,'adjustment factor'!$D$7,IF(K3956=-9,-1200,IF(K3956="",-1200,0)))</f>
        <v>-1200</v>
      </c>
      <c r="AI3956" s="82">
        <f>IF(L3956=1, 'adjustment factor'!$D$8, IF(L3956=-9,-999,IF(L3956="",-999,0)))</f>
        <v>-999</v>
      </c>
      <c r="AJ3956" s="82">
        <f>IF(AND(M3956&gt;=1,M3956&lt;=4),'adjustment factor'!$D$9,IF(M3956=-9,-999,IF(M3956=98,-999,IF(M3956=99,-999,IF(M3956="",-999,0)))))</f>
        <v>-999</v>
      </c>
      <c r="AK3956" s="82">
        <f>IF(H3956=1, 'adjustment factor'!$D$10, IF(H3956=-9,-999,IF(H3956="",-999,0)))</f>
        <v>-999</v>
      </c>
      <c r="AL3956" s="82">
        <f>IF(G3956=1, 'adjustment factor'!$D$11, IF(G3956=-9,-999,IF(G3956="",-999,0)))</f>
        <v>-999</v>
      </c>
      <c r="AM3956" s="82">
        <f>IF(I3956=1, 'adjustment factor'!$D$12, IF(I3956=-9,-999,IF(I3956="",-999,0)))</f>
        <v>-999</v>
      </c>
      <c r="AN3956" s="82">
        <f>IF(J3956=1, 'adjustment factor'!$D$13, IF(J3956=-9,-999,IF(J3956="",-999,0)))</f>
        <v>-999</v>
      </c>
      <c r="AO3956" s="82" t="str">
        <f t="shared" si="628"/>
        <v>-999</v>
      </c>
      <c r="AP3956" s="82" t="str">
        <f t="shared" si="629"/>
        <v>MISSING</v>
      </c>
    </row>
    <row r="3957" spans="2:42">
      <c r="B3957" s="207"/>
      <c r="C3957" s="35">
        <v>3953</v>
      </c>
      <c r="D3957" s="161"/>
      <c r="E3957" s="161"/>
      <c r="F3957" s="161"/>
      <c r="G3957" s="161"/>
      <c r="H3957" s="161"/>
      <c r="I3957" s="161"/>
      <c r="J3957" s="161"/>
      <c r="K3957" s="161"/>
      <c r="L3957" s="161"/>
      <c r="M3957" s="161"/>
      <c r="N3957" s="171"/>
      <c r="O3957" s="171"/>
      <c r="P3957" s="171"/>
      <c r="Q3957" s="171"/>
      <c r="R3957" s="171"/>
      <c r="S3957" s="171"/>
      <c r="T3957" s="208" t="str">
        <f t="shared" si="620"/>
        <v>MISSING</v>
      </c>
      <c r="U3957" s="208" t="str">
        <f t="shared" si="621"/>
        <v>MISSING</v>
      </c>
      <c r="X3957" s="56">
        <f t="shared" si="622"/>
        <v>-99</v>
      </c>
      <c r="Y3957" s="56">
        <f t="shared" si="623"/>
        <v>-99</v>
      </c>
      <c r="Z3957" s="56">
        <f t="shared" si="624"/>
        <v>-99</v>
      </c>
      <c r="AA3957" s="56">
        <f t="shared" si="625"/>
        <v>-99</v>
      </c>
      <c r="AB3957" s="56">
        <f t="shared" si="626"/>
        <v>-99</v>
      </c>
      <c r="AC3957" s="56">
        <f t="shared" si="627"/>
        <v>-99</v>
      </c>
      <c r="AD3957" s="3"/>
      <c r="AE3957" s="82">
        <f>IF(D3957=1, 'adjustment factor'!$D$4, IF(D3957=-9,-999,IF(D3957="",-999,0)))</f>
        <v>-999</v>
      </c>
      <c r="AF3957" s="82">
        <f>IF(F3957=1, 'adjustment factor'!$D$5, IF(F3957=-9,-999,IF(F3957="",-999,0)))</f>
        <v>-999</v>
      </c>
      <c r="AG3957" s="82">
        <f>IF(E3957=1, 'adjustment factor'!$D$6, IF(E3957=-9,-999,IF(E3957="",-999,0)))</f>
        <v>-999</v>
      </c>
      <c r="AH3957" s="82">
        <f>IF(K3957&gt;=45,'adjustment factor'!$D$7,IF(K3957=-9,-1200,IF(K3957="",-1200,0)))</f>
        <v>-1200</v>
      </c>
      <c r="AI3957" s="82">
        <f>IF(L3957=1, 'adjustment factor'!$D$8, IF(L3957=-9,-999,IF(L3957="",-999,0)))</f>
        <v>-999</v>
      </c>
      <c r="AJ3957" s="82">
        <f>IF(AND(M3957&gt;=1,M3957&lt;=4),'adjustment factor'!$D$9,IF(M3957=-9,-999,IF(M3957=98,-999,IF(M3957=99,-999,IF(M3957="",-999,0)))))</f>
        <v>-999</v>
      </c>
      <c r="AK3957" s="82">
        <f>IF(H3957=1, 'adjustment factor'!$D$10, IF(H3957=-9,-999,IF(H3957="",-999,0)))</f>
        <v>-999</v>
      </c>
      <c r="AL3957" s="82">
        <f>IF(G3957=1, 'adjustment factor'!$D$11, IF(G3957=-9,-999,IF(G3957="",-999,0)))</f>
        <v>-999</v>
      </c>
      <c r="AM3957" s="82">
        <f>IF(I3957=1, 'adjustment factor'!$D$12, IF(I3957=-9,-999,IF(I3957="",-999,0)))</f>
        <v>-999</v>
      </c>
      <c r="AN3957" s="82">
        <f>IF(J3957=1, 'adjustment factor'!$D$13, IF(J3957=-9,-999,IF(J3957="",-999,0)))</f>
        <v>-999</v>
      </c>
      <c r="AO3957" s="82" t="str">
        <f t="shared" si="628"/>
        <v>-999</v>
      </c>
      <c r="AP3957" s="82" t="str">
        <f t="shared" si="629"/>
        <v>MISSING</v>
      </c>
    </row>
    <row r="3958" spans="2:42">
      <c r="B3958" s="207"/>
      <c r="C3958" s="35">
        <v>3954</v>
      </c>
      <c r="D3958" s="161"/>
      <c r="E3958" s="161"/>
      <c r="F3958" s="161"/>
      <c r="G3958" s="161"/>
      <c r="H3958" s="161"/>
      <c r="I3958" s="161"/>
      <c r="J3958" s="161"/>
      <c r="K3958" s="161"/>
      <c r="L3958" s="161"/>
      <c r="M3958" s="161"/>
      <c r="N3958" s="171"/>
      <c r="O3958" s="171"/>
      <c r="P3958" s="171"/>
      <c r="Q3958" s="171"/>
      <c r="R3958" s="171"/>
      <c r="S3958" s="171"/>
      <c r="T3958" s="208" t="str">
        <f t="shared" si="620"/>
        <v>MISSING</v>
      </c>
      <c r="U3958" s="208" t="str">
        <f t="shared" si="621"/>
        <v>MISSING</v>
      </c>
      <c r="X3958" s="56">
        <f t="shared" si="622"/>
        <v>-99</v>
      </c>
      <c r="Y3958" s="56">
        <f t="shared" si="623"/>
        <v>-99</v>
      </c>
      <c r="Z3958" s="56">
        <f t="shared" si="624"/>
        <v>-99</v>
      </c>
      <c r="AA3958" s="56">
        <f t="shared" si="625"/>
        <v>-99</v>
      </c>
      <c r="AB3958" s="56">
        <f t="shared" si="626"/>
        <v>-99</v>
      </c>
      <c r="AC3958" s="56">
        <f t="shared" si="627"/>
        <v>-99</v>
      </c>
      <c r="AD3958" s="3"/>
      <c r="AE3958" s="82">
        <f>IF(D3958=1, 'adjustment factor'!$D$4, IF(D3958=-9,-999,IF(D3958="",-999,0)))</f>
        <v>-999</v>
      </c>
      <c r="AF3958" s="82">
        <f>IF(F3958=1, 'adjustment factor'!$D$5, IF(F3958=-9,-999,IF(F3958="",-999,0)))</f>
        <v>-999</v>
      </c>
      <c r="AG3958" s="82">
        <f>IF(E3958=1, 'adjustment factor'!$D$6, IF(E3958=-9,-999,IF(E3958="",-999,0)))</f>
        <v>-999</v>
      </c>
      <c r="AH3958" s="82">
        <f>IF(K3958&gt;=45,'adjustment factor'!$D$7,IF(K3958=-9,-1200,IF(K3958="",-1200,0)))</f>
        <v>-1200</v>
      </c>
      <c r="AI3958" s="82">
        <f>IF(L3958=1, 'adjustment factor'!$D$8, IF(L3958=-9,-999,IF(L3958="",-999,0)))</f>
        <v>-999</v>
      </c>
      <c r="AJ3958" s="82">
        <f>IF(AND(M3958&gt;=1,M3958&lt;=4),'adjustment factor'!$D$9,IF(M3958=-9,-999,IF(M3958=98,-999,IF(M3958=99,-999,IF(M3958="",-999,0)))))</f>
        <v>-999</v>
      </c>
      <c r="AK3958" s="82">
        <f>IF(H3958=1, 'adjustment factor'!$D$10, IF(H3958=-9,-999,IF(H3958="",-999,0)))</f>
        <v>-999</v>
      </c>
      <c r="AL3958" s="82">
        <f>IF(G3958=1, 'adjustment factor'!$D$11, IF(G3958=-9,-999,IF(G3958="",-999,0)))</f>
        <v>-999</v>
      </c>
      <c r="AM3958" s="82">
        <f>IF(I3958=1, 'adjustment factor'!$D$12, IF(I3958=-9,-999,IF(I3958="",-999,0)))</f>
        <v>-999</v>
      </c>
      <c r="AN3958" s="82">
        <f>IF(J3958=1, 'adjustment factor'!$D$13, IF(J3958=-9,-999,IF(J3958="",-999,0)))</f>
        <v>-999</v>
      </c>
      <c r="AO3958" s="82" t="str">
        <f t="shared" si="628"/>
        <v>-999</v>
      </c>
      <c r="AP3958" s="82" t="str">
        <f t="shared" si="629"/>
        <v>MISSING</v>
      </c>
    </row>
    <row r="3959" spans="2:42">
      <c r="B3959" s="207"/>
      <c r="C3959" s="35">
        <v>3955</v>
      </c>
      <c r="D3959" s="161"/>
      <c r="E3959" s="161"/>
      <c r="F3959" s="161"/>
      <c r="G3959" s="161"/>
      <c r="H3959" s="161"/>
      <c r="I3959" s="161"/>
      <c r="J3959" s="161"/>
      <c r="K3959" s="161"/>
      <c r="L3959" s="161"/>
      <c r="M3959" s="161"/>
      <c r="N3959" s="171"/>
      <c r="O3959" s="171"/>
      <c r="P3959" s="171"/>
      <c r="Q3959" s="171"/>
      <c r="R3959" s="171"/>
      <c r="S3959" s="171"/>
      <c r="T3959" s="208" t="str">
        <f t="shared" si="620"/>
        <v>MISSING</v>
      </c>
      <c r="U3959" s="208" t="str">
        <f t="shared" si="621"/>
        <v>MISSING</v>
      </c>
      <c r="X3959" s="56">
        <f t="shared" si="622"/>
        <v>-99</v>
      </c>
      <c r="Y3959" s="56">
        <f t="shared" si="623"/>
        <v>-99</v>
      </c>
      <c r="Z3959" s="56">
        <f t="shared" si="624"/>
        <v>-99</v>
      </c>
      <c r="AA3959" s="56">
        <f t="shared" si="625"/>
        <v>-99</v>
      </c>
      <c r="AB3959" s="56">
        <f t="shared" si="626"/>
        <v>-99</v>
      </c>
      <c r="AC3959" s="56">
        <f t="shared" si="627"/>
        <v>-99</v>
      </c>
      <c r="AD3959" s="3"/>
      <c r="AE3959" s="82">
        <f>IF(D3959=1, 'adjustment factor'!$D$4, IF(D3959=-9,-999,IF(D3959="",-999,0)))</f>
        <v>-999</v>
      </c>
      <c r="AF3959" s="82">
        <f>IF(F3959=1, 'adjustment factor'!$D$5, IF(F3959=-9,-999,IF(F3959="",-999,0)))</f>
        <v>-999</v>
      </c>
      <c r="AG3959" s="82">
        <f>IF(E3959=1, 'adjustment factor'!$D$6, IF(E3959=-9,-999,IF(E3959="",-999,0)))</f>
        <v>-999</v>
      </c>
      <c r="AH3959" s="82">
        <f>IF(K3959&gt;=45,'adjustment factor'!$D$7,IF(K3959=-9,-1200,IF(K3959="",-1200,0)))</f>
        <v>-1200</v>
      </c>
      <c r="AI3959" s="82">
        <f>IF(L3959=1, 'adjustment factor'!$D$8, IF(L3959=-9,-999,IF(L3959="",-999,0)))</f>
        <v>-999</v>
      </c>
      <c r="AJ3959" s="82">
        <f>IF(AND(M3959&gt;=1,M3959&lt;=4),'adjustment factor'!$D$9,IF(M3959=-9,-999,IF(M3959=98,-999,IF(M3959=99,-999,IF(M3959="",-999,0)))))</f>
        <v>-999</v>
      </c>
      <c r="AK3959" s="82">
        <f>IF(H3959=1, 'adjustment factor'!$D$10, IF(H3959=-9,-999,IF(H3959="",-999,0)))</f>
        <v>-999</v>
      </c>
      <c r="AL3959" s="82">
        <f>IF(G3959=1, 'adjustment factor'!$D$11, IF(G3959=-9,-999,IF(G3959="",-999,0)))</f>
        <v>-999</v>
      </c>
      <c r="AM3959" s="82">
        <f>IF(I3959=1, 'adjustment factor'!$D$12, IF(I3959=-9,-999,IF(I3959="",-999,0)))</f>
        <v>-999</v>
      </c>
      <c r="AN3959" s="82">
        <f>IF(J3959=1, 'adjustment factor'!$D$13, IF(J3959=-9,-999,IF(J3959="",-999,0)))</f>
        <v>-999</v>
      </c>
      <c r="AO3959" s="82" t="str">
        <f t="shared" si="628"/>
        <v>-999</v>
      </c>
      <c r="AP3959" s="82" t="str">
        <f t="shared" si="629"/>
        <v>MISSING</v>
      </c>
    </row>
    <row r="3960" spans="2:42">
      <c r="B3960" s="207"/>
      <c r="C3960" s="35">
        <v>3956</v>
      </c>
      <c r="D3960" s="161"/>
      <c r="E3960" s="161"/>
      <c r="F3960" s="161"/>
      <c r="G3960" s="161"/>
      <c r="H3960" s="161"/>
      <c r="I3960" s="161"/>
      <c r="J3960" s="161"/>
      <c r="K3960" s="161"/>
      <c r="L3960" s="161"/>
      <c r="M3960" s="161"/>
      <c r="N3960" s="171"/>
      <c r="O3960" s="171"/>
      <c r="P3960" s="171"/>
      <c r="Q3960" s="171"/>
      <c r="R3960" s="171"/>
      <c r="S3960" s="171"/>
      <c r="T3960" s="208" t="str">
        <f t="shared" si="620"/>
        <v>MISSING</v>
      </c>
      <c r="U3960" s="208" t="str">
        <f t="shared" si="621"/>
        <v>MISSING</v>
      </c>
      <c r="X3960" s="56">
        <f t="shared" si="622"/>
        <v>-99</v>
      </c>
      <c r="Y3960" s="56">
        <f t="shared" si="623"/>
        <v>-99</v>
      </c>
      <c r="Z3960" s="56">
        <f t="shared" si="624"/>
        <v>-99</v>
      </c>
      <c r="AA3960" s="56">
        <f t="shared" si="625"/>
        <v>-99</v>
      </c>
      <c r="AB3960" s="56">
        <f t="shared" si="626"/>
        <v>-99</v>
      </c>
      <c r="AC3960" s="56">
        <f t="shared" si="627"/>
        <v>-99</v>
      </c>
      <c r="AD3960" s="3"/>
      <c r="AE3960" s="82">
        <f>IF(D3960=1, 'adjustment factor'!$D$4, IF(D3960=-9,-999,IF(D3960="",-999,0)))</f>
        <v>-999</v>
      </c>
      <c r="AF3960" s="82">
        <f>IF(F3960=1, 'adjustment factor'!$D$5, IF(F3960=-9,-999,IF(F3960="",-999,0)))</f>
        <v>-999</v>
      </c>
      <c r="AG3960" s="82">
        <f>IF(E3960=1, 'adjustment factor'!$D$6, IF(E3960=-9,-999,IF(E3960="",-999,0)))</f>
        <v>-999</v>
      </c>
      <c r="AH3960" s="82">
        <f>IF(K3960&gt;=45,'adjustment factor'!$D$7,IF(K3960=-9,-1200,IF(K3960="",-1200,0)))</f>
        <v>-1200</v>
      </c>
      <c r="AI3960" s="82">
        <f>IF(L3960=1, 'adjustment factor'!$D$8, IF(L3960=-9,-999,IF(L3960="",-999,0)))</f>
        <v>-999</v>
      </c>
      <c r="AJ3960" s="82">
        <f>IF(AND(M3960&gt;=1,M3960&lt;=4),'adjustment factor'!$D$9,IF(M3960=-9,-999,IF(M3960=98,-999,IF(M3960=99,-999,IF(M3960="",-999,0)))))</f>
        <v>-999</v>
      </c>
      <c r="AK3960" s="82">
        <f>IF(H3960=1, 'adjustment factor'!$D$10, IF(H3960=-9,-999,IF(H3960="",-999,0)))</f>
        <v>-999</v>
      </c>
      <c r="AL3960" s="82">
        <f>IF(G3960=1, 'adjustment factor'!$D$11, IF(G3960=-9,-999,IF(G3960="",-999,0)))</f>
        <v>-999</v>
      </c>
      <c r="AM3960" s="82">
        <f>IF(I3960=1, 'adjustment factor'!$D$12, IF(I3960=-9,-999,IF(I3960="",-999,0)))</f>
        <v>-999</v>
      </c>
      <c r="AN3960" s="82">
        <f>IF(J3960=1, 'adjustment factor'!$D$13, IF(J3960=-9,-999,IF(J3960="",-999,0)))</f>
        <v>-999</v>
      </c>
      <c r="AO3960" s="82" t="str">
        <f t="shared" si="628"/>
        <v>-999</v>
      </c>
      <c r="AP3960" s="82" t="str">
        <f t="shared" si="629"/>
        <v>MISSING</v>
      </c>
    </row>
    <row r="3961" spans="2:42">
      <c r="B3961" s="207"/>
      <c r="C3961" s="35">
        <v>3957</v>
      </c>
      <c r="D3961" s="161"/>
      <c r="E3961" s="161"/>
      <c r="F3961" s="161"/>
      <c r="G3961" s="161"/>
      <c r="H3961" s="161"/>
      <c r="I3961" s="161"/>
      <c r="J3961" s="161"/>
      <c r="K3961" s="161"/>
      <c r="L3961" s="161"/>
      <c r="M3961" s="161"/>
      <c r="N3961" s="171"/>
      <c r="O3961" s="171"/>
      <c r="P3961" s="171"/>
      <c r="Q3961" s="171"/>
      <c r="R3961" s="171"/>
      <c r="S3961" s="171"/>
      <c r="T3961" s="208" t="str">
        <f t="shared" si="620"/>
        <v>MISSING</v>
      </c>
      <c r="U3961" s="208" t="str">
        <f t="shared" si="621"/>
        <v>MISSING</v>
      </c>
      <c r="X3961" s="56">
        <f t="shared" si="622"/>
        <v>-99</v>
      </c>
      <c r="Y3961" s="56">
        <f t="shared" si="623"/>
        <v>-99</v>
      </c>
      <c r="Z3961" s="56">
        <f t="shared" si="624"/>
        <v>-99</v>
      </c>
      <c r="AA3961" s="56">
        <f t="shared" si="625"/>
        <v>-99</v>
      </c>
      <c r="AB3961" s="56">
        <f t="shared" si="626"/>
        <v>-99</v>
      </c>
      <c r="AC3961" s="56">
        <f t="shared" si="627"/>
        <v>-99</v>
      </c>
      <c r="AD3961" s="3"/>
      <c r="AE3961" s="82">
        <f>IF(D3961=1, 'adjustment factor'!$D$4, IF(D3961=-9,-999,IF(D3961="",-999,0)))</f>
        <v>-999</v>
      </c>
      <c r="AF3961" s="82">
        <f>IF(F3961=1, 'adjustment factor'!$D$5, IF(F3961=-9,-999,IF(F3961="",-999,0)))</f>
        <v>-999</v>
      </c>
      <c r="AG3961" s="82">
        <f>IF(E3961=1, 'adjustment factor'!$D$6, IF(E3961=-9,-999,IF(E3961="",-999,0)))</f>
        <v>-999</v>
      </c>
      <c r="AH3961" s="82">
        <f>IF(K3961&gt;=45,'adjustment factor'!$D$7,IF(K3961=-9,-1200,IF(K3961="",-1200,0)))</f>
        <v>-1200</v>
      </c>
      <c r="AI3961" s="82">
        <f>IF(L3961=1, 'adjustment factor'!$D$8, IF(L3961=-9,-999,IF(L3961="",-999,0)))</f>
        <v>-999</v>
      </c>
      <c r="AJ3961" s="82">
        <f>IF(AND(M3961&gt;=1,M3961&lt;=4),'adjustment factor'!$D$9,IF(M3961=-9,-999,IF(M3961=98,-999,IF(M3961=99,-999,IF(M3961="",-999,0)))))</f>
        <v>-999</v>
      </c>
      <c r="AK3961" s="82">
        <f>IF(H3961=1, 'adjustment factor'!$D$10, IF(H3961=-9,-999,IF(H3961="",-999,0)))</f>
        <v>-999</v>
      </c>
      <c r="AL3961" s="82">
        <f>IF(G3961=1, 'adjustment factor'!$D$11, IF(G3961=-9,-999,IF(G3961="",-999,0)))</f>
        <v>-999</v>
      </c>
      <c r="AM3961" s="82">
        <f>IF(I3961=1, 'adjustment factor'!$D$12, IF(I3961=-9,-999,IF(I3961="",-999,0)))</f>
        <v>-999</v>
      </c>
      <c r="AN3961" s="82">
        <f>IF(J3961=1, 'adjustment factor'!$D$13, IF(J3961=-9,-999,IF(J3961="",-999,0)))</f>
        <v>-999</v>
      </c>
      <c r="AO3961" s="82" t="str">
        <f t="shared" si="628"/>
        <v>-999</v>
      </c>
      <c r="AP3961" s="82" t="str">
        <f t="shared" si="629"/>
        <v>MISSING</v>
      </c>
    </row>
    <row r="3962" spans="2:42">
      <c r="B3962" s="207"/>
      <c r="C3962" s="35">
        <v>3958</v>
      </c>
      <c r="D3962" s="161"/>
      <c r="E3962" s="161"/>
      <c r="F3962" s="161"/>
      <c r="G3962" s="161"/>
      <c r="H3962" s="161"/>
      <c r="I3962" s="161"/>
      <c r="J3962" s="161"/>
      <c r="K3962" s="161"/>
      <c r="L3962" s="161"/>
      <c r="M3962" s="161"/>
      <c r="N3962" s="171"/>
      <c r="O3962" s="171"/>
      <c r="P3962" s="171"/>
      <c r="Q3962" s="171"/>
      <c r="R3962" s="171"/>
      <c r="S3962" s="171"/>
      <c r="T3962" s="208" t="str">
        <f t="shared" si="620"/>
        <v>MISSING</v>
      </c>
      <c r="U3962" s="208" t="str">
        <f t="shared" si="621"/>
        <v>MISSING</v>
      </c>
      <c r="X3962" s="56">
        <f t="shared" si="622"/>
        <v>-99</v>
      </c>
      <c r="Y3962" s="56">
        <f t="shared" si="623"/>
        <v>-99</v>
      </c>
      <c r="Z3962" s="56">
        <f t="shared" si="624"/>
        <v>-99</v>
      </c>
      <c r="AA3962" s="56">
        <f t="shared" si="625"/>
        <v>-99</v>
      </c>
      <c r="AB3962" s="56">
        <f t="shared" si="626"/>
        <v>-99</v>
      </c>
      <c r="AC3962" s="56">
        <f t="shared" si="627"/>
        <v>-99</v>
      </c>
      <c r="AD3962" s="3"/>
      <c r="AE3962" s="82">
        <f>IF(D3962=1, 'adjustment factor'!$D$4, IF(D3962=-9,-999,IF(D3962="",-999,0)))</f>
        <v>-999</v>
      </c>
      <c r="AF3962" s="82">
        <f>IF(F3962=1, 'adjustment factor'!$D$5, IF(F3962=-9,-999,IF(F3962="",-999,0)))</f>
        <v>-999</v>
      </c>
      <c r="AG3962" s="82">
        <f>IF(E3962=1, 'adjustment factor'!$D$6, IF(E3962=-9,-999,IF(E3962="",-999,0)))</f>
        <v>-999</v>
      </c>
      <c r="AH3962" s="82">
        <f>IF(K3962&gt;=45,'adjustment factor'!$D$7,IF(K3962=-9,-1200,IF(K3962="",-1200,0)))</f>
        <v>-1200</v>
      </c>
      <c r="AI3962" s="82">
        <f>IF(L3962=1, 'adjustment factor'!$D$8, IF(L3962=-9,-999,IF(L3962="",-999,0)))</f>
        <v>-999</v>
      </c>
      <c r="AJ3962" s="82">
        <f>IF(AND(M3962&gt;=1,M3962&lt;=4),'adjustment factor'!$D$9,IF(M3962=-9,-999,IF(M3962=98,-999,IF(M3962=99,-999,IF(M3962="",-999,0)))))</f>
        <v>-999</v>
      </c>
      <c r="AK3962" s="82">
        <f>IF(H3962=1, 'adjustment factor'!$D$10, IF(H3962=-9,-999,IF(H3962="",-999,0)))</f>
        <v>-999</v>
      </c>
      <c r="AL3962" s="82">
        <f>IF(G3962=1, 'adjustment factor'!$D$11, IF(G3962=-9,-999,IF(G3962="",-999,0)))</f>
        <v>-999</v>
      </c>
      <c r="AM3962" s="82">
        <f>IF(I3962=1, 'adjustment factor'!$D$12, IF(I3962=-9,-999,IF(I3962="",-999,0)))</f>
        <v>-999</v>
      </c>
      <c r="AN3962" s="82">
        <f>IF(J3962=1, 'adjustment factor'!$D$13, IF(J3962=-9,-999,IF(J3962="",-999,0)))</f>
        <v>-999</v>
      </c>
      <c r="AO3962" s="82" t="str">
        <f t="shared" si="628"/>
        <v>-999</v>
      </c>
      <c r="AP3962" s="82" t="str">
        <f t="shared" si="629"/>
        <v>MISSING</v>
      </c>
    </row>
    <row r="3963" spans="2:42">
      <c r="B3963" s="207"/>
      <c r="C3963" s="35">
        <v>3959</v>
      </c>
      <c r="D3963" s="161"/>
      <c r="E3963" s="161"/>
      <c r="F3963" s="161"/>
      <c r="G3963" s="161"/>
      <c r="H3963" s="161"/>
      <c r="I3963" s="161"/>
      <c r="J3963" s="161"/>
      <c r="K3963" s="161"/>
      <c r="L3963" s="161"/>
      <c r="M3963" s="161"/>
      <c r="N3963" s="171"/>
      <c r="O3963" s="171"/>
      <c r="P3963" s="171"/>
      <c r="Q3963" s="171"/>
      <c r="R3963" s="171"/>
      <c r="S3963" s="171"/>
      <c r="T3963" s="208" t="str">
        <f t="shared" si="620"/>
        <v>MISSING</v>
      </c>
      <c r="U3963" s="208" t="str">
        <f t="shared" si="621"/>
        <v>MISSING</v>
      </c>
      <c r="X3963" s="56">
        <f t="shared" si="622"/>
        <v>-99</v>
      </c>
      <c r="Y3963" s="56">
        <f t="shared" si="623"/>
        <v>-99</v>
      </c>
      <c r="Z3963" s="56">
        <f t="shared" si="624"/>
        <v>-99</v>
      </c>
      <c r="AA3963" s="56">
        <f t="shared" si="625"/>
        <v>-99</v>
      </c>
      <c r="AB3963" s="56">
        <f t="shared" si="626"/>
        <v>-99</v>
      </c>
      <c r="AC3963" s="56">
        <f t="shared" si="627"/>
        <v>-99</v>
      </c>
      <c r="AD3963" s="3"/>
      <c r="AE3963" s="82">
        <f>IF(D3963=1, 'adjustment factor'!$D$4, IF(D3963=-9,-999,IF(D3963="",-999,0)))</f>
        <v>-999</v>
      </c>
      <c r="AF3963" s="82">
        <f>IF(F3963=1, 'adjustment factor'!$D$5, IF(F3963=-9,-999,IF(F3963="",-999,0)))</f>
        <v>-999</v>
      </c>
      <c r="AG3963" s="82">
        <f>IF(E3963=1, 'adjustment factor'!$D$6, IF(E3963=-9,-999,IF(E3963="",-999,0)))</f>
        <v>-999</v>
      </c>
      <c r="AH3963" s="82">
        <f>IF(K3963&gt;=45,'adjustment factor'!$D$7,IF(K3963=-9,-1200,IF(K3963="",-1200,0)))</f>
        <v>-1200</v>
      </c>
      <c r="AI3963" s="82">
        <f>IF(L3963=1, 'adjustment factor'!$D$8, IF(L3963=-9,-999,IF(L3963="",-999,0)))</f>
        <v>-999</v>
      </c>
      <c r="AJ3963" s="82">
        <f>IF(AND(M3963&gt;=1,M3963&lt;=4),'adjustment factor'!$D$9,IF(M3963=-9,-999,IF(M3963=98,-999,IF(M3963=99,-999,IF(M3963="",-999,0)))))</f>
        <v>-999</v>
      </c>
      <c r="AK3963" s="82">
        <f>IF(H3963=1, 'adjustment factor'!$D$10, IF(H3963=-9,-999,IF(H3963="",-999,0)))</f>
        <v>-999</v>
      </c>
      <c r="AL3963" s="82">
        <f>IF(G3963=1, 'adjustment factor'!$D$11, IF(G3963=-9,-999,IF(G3963="",-999,0)))</f>
        <v>-999</v>
      </c>
      <c r="AM3963" s="82">
        <f>IF(I3963=1, 'adjustment factor'!$D$12, IF(I3963=-9,-999,IF(I3963="",-999,0)))</f>
        <v>-999</v>
      </c>
      <c r="AN3963" s="82">
        <f>IF(J3963=1, 'adjustment factor'!$D$13, IF(J3963=-9,-999,IF(J3963="",-999,0)))</f>
        <v>-999</v>
      </c>
      <c r="AO3963" s="82" t="str">
        <f t="shared" si="628"/>
        <v>-999</v>
      </c>
      <c r="AP3963" s="82" t="str">
        <f t="shared" si="629"/>
        <v>MISSING</v>
      </c>
    </row>
    <row r="3964" spans="2:42">
      <c r="B3964" s="207"/>
      <c r="C3964" s="35">
        <v>3960</v>
      </c>
      <c r="D3964" s="161"/>
      <c r="E3964" s="161"/>
      <c r="F3964" s="161"/>
      <c r="G3964" s="161"/>
      <c r="H3964" s="161"/>
      <c r="I3964" s="161"/>
      <c r="J3964" s="161"/>
      <c r="K3964" s="161"/>
      <c r="L3964" s="161"/>
      <c r="M3964" s="161"/>
      <c r="N3964" s="171"/>
      <c r="O3964" s="171"/>
      <c r="P3964" s="171"/>
      <c r="Q3964" s="171"/>
      <c r="R3964" s="171"/>
      <c r="S3964" s="171"/>
      <c r="T3964" s="208" t="str">
        <f t="shared" si="620"/>
        <v>MISSING</v>
      </c>
      <c r="U3964" s="208" t="str">
        <f t="shared" si="621"/>
        <v>MISSING</v>
      </c>
      <c r="X3964" s="56">
        <f t="shared" si="622"/>
        <v>-99</v>
      </c>
      <c r="Y3964" s="56">
        <f t="shared" si="623"/>
        <v>-99</v>
      </c>
      <c r="Z3964" s="56">
        <f t="shared" si="624"/>
        <v>-99</v>
      </c>
      <c r="AA3964" s="56">
        <f t="shared" si="625"/>
        <v>-99</v>
      </c>
      <c r="AB3964" s="56">
        <f t="shared" si="626"/>
        <v>-99</v>
      </c>
      <c r="AC3964" s="56">
        <f t="shared" si="627"/>
        <v>-99</v>
      </c>
      <c r="AD3964" s="3"/>
      <c r="AE3964" s="82">
        <f>IF(D3964=1, 'adjustment factor'!$D$4, IF(D3964=-9,-999,IF(D3964="",-999,0)))</f>
        <v>-999</v>
      </c>
      <c r="AF3964" s="82">
        <f>IF(F3964=1, 'adjustment factor'!$D$5, IF(F3964=-9,-999,IF(F3964="",-999,0)))</f>
        <v>-999</v>
      </c>
      <c r="AG3964" s="82">
        <f>IF(E3964=1, 'adjustment factor'!$D$6, IF(E3964=-9,-999,IF(E3964="",-999,0)))</f>
        <v>-999</v>
      </c>
      <c r="AH3964" s="82">
        <f>IF(K3964&gt;=45,'adjustment factor'!$D$7,IF(K3964=-9,-1200,IF(K3964="",-1200,0)))</f>
        <v>-1200</v>
      </c>
      <c r="AI3964" s="82">
        <f>IF(L3964=1, 'adjustment factor'!$D$8, IF(L3964=-9,-999,IF(L3964="",-999,0)))</f>
        <v>-999</v>
      </c>
      <c r="AJ3964" s="82">
        <f>IF(AND(M3964&gt;=1,M3964&lt;=4),'adjustment factor'!$D$9,IF(M3964=-9,-999,IF(M3964=98,-999,IF(M3964=99,-999,IF(M3964="",-999,0)))))</f>
        <v>-999</v>
      </c>
      <c r="AK3964" s="82">
        <f>IF(H3964=1, 'adjustment factor'!$D$10, IF(H3964=-9,-999,IF(H3964="",-999,0)))</f>
        <v>-999</v>
      </c>
      <c r="AL3964" s="82">
        <f>IF(G3964=1, 'adjustment factor'!$D$11, IF(G3964=-9,-999,IF(G3964="",-999,0)))</f>
        <v>-999</v>
      </c>
      <c r="AM3964" s="82">
        <f>IF(I3964=1, 'adjustment factor'!$D$12, IF(I3964=-9,-999,IF(I3964="",-999,0)))</f>
        <v>-999</v>
      </c>
      <c r="AN3964" s="82">
        <f>IF(J3964=1, 'adjustment factor'!$D$13, IF(J3964=-9,-999,IF(J3964="",-999,0)))</f>
        <v>-999</v>
      </c>
      <c r="AO3964" s="82" t="str">
        <f t="shared" si="628"/>
        <v>-999</v>
      </c>
      <c r="AP3964" s="82" t="str">
        <f t="shared" si="629"/>
        <v>MISSING</v>
      </c>
    </row>
    <row r="3965" spans="2:42">
      <c r="B3965" s="207"/>
      <c r="C3965" s="35">
        <v>3961</v>
      </c>
      <c r="D3965" s="161"/>
      <c r="E3965" s="161"/>
      <c r="F3965" s="161"/>
      <c r="G3965" s="161"/>
      <c r="H3965" s="161"/>
      <c r="I3965" s="161"/>
      <c r="J3965" s="161"/>
      <c r="K3965" s="161"/>
      <c r="L3965" s="161"/>
      <c r="M3965" s="161"/>
      <c r="N3965" s="171"/>
      <c r="O3965" s="171"/>
      <c r="P3965" s="171"/>
      <c r="Q3965" s="171"/>
      <c r="R3965" s="171"/>
      <c r="S3965" s="171"/>
      <c r="T3965" s="208" t="str">
        <f t="shared" si="620"/>
        <v>MISSING</v>
      </c>
      <c r="U3965" s="208" t="str">
        <f t="shared" si="621"/>
        <v>MISSING</v>
      </c>
      <c r="X3965" s="56">
        <f t="shared" si="622"/>
        <v>-99</v>
      </c>
      <c r="Y3965" s="56">
        <f t="shared" si="623"/>
        <v>-99</v>
      </c>
      <c r="Z3965" s="56">
        <f t="shared" si="624"/>
        <v>-99</v>
      </c>
      <c r="AA3965" s="56">
        <f t="shared" si="625"/>
        <v>-99</v>
      </c>
      <c r="AB3965" s="56">
        <f t="shared" si="626"/>
        <v>-99</v>
      </c>
      <c r="AC3965" s="56">
        <f t="shared" si="627"/>
        <v>-99</v>
      </c>
      <c r="AD3965" s="3"/>
      <c r="AE3965" s="82">
        <f>IF(D3965=1, 'adjustment factor'!$D$4, IF(D3965=-9,-999,IF(D3965="",-999,0)))</f>
        <v>-999</v>
      </c>
      <c r="AF3965" s="82">
        <f>IF(F3965=1, 'adjustment factor'!$D$5, IF(F3965=-9,-999,IF(F3965="",-999,0)))</f>
        <v>-999</v>
      </c>
      <c r="AG3965" s="82">
        <f>IF(E3965=1, 'adjustment factor'!$D$6, IF(E3965=-9,-999,IF(E3965="",-999,0)))</f>
        <v>-999</v>
      </c>
      <c r="AH3965" s="82">
        <f>IF(K3965&gt;=45,'adjustment factor'!$D$7,IF(K3965=-9,-1200,IF(K3965="",-1200,0)))</f>
        <v>-1200</v>
      </c>
      <c r="AI3965" s="82">
        <f>IF(L3965=1, 'adjustment factor'!$D$8, IF(L3965=-9,-999,IF(L3965="",-999,0)))</f>
        <v>-999</v>
      </c>
      <c r="AJ3965" s="82">
        <f>IF(AND(M3965&gt;=1,M3965&lt;=4),'adjustment factor'!$D$9,IF(M3965=-9,-999,IF(M3965=98,-999,IF(M3965=99,-999,IF(M3965="",-999,0)))))</f>
        <v>-999</v>
      </c>
      <c r="AK3965" s="82">
        <f>IF(H3965=1, 'adjustment factor'!$D$10, IF(H3965=-9,-999,IF(H3965="",-999,0)))</f>
        <v>-999</v>
      </c>
      <c r="AL3965" s="82">
        <f>IF(G3965=1, 'adjustment factor'!$D$11, IF(G3965=-9,-999,IF(G3965="",-999,0)))</f>
        <v>-999</v>
      </c>
      <c r="AM3965" s="82">
        <f>IF(I3965=1, 'adjustment factor'!$D$12, IF(I3965=-9,-999,IF(I3965="",-999,0)))</f>
        <v>-999</v>
      </c>
      <c r="AN3965" s="82">
        <f>IF(J3965=1, 'adjustment factor'!$D$13, IF(J3965=-9,-999,IF(J3965="",-999,0)))</f>
        <v>-999</v>
      </c>
      <c r="AO3965" s="82" t="str">
        <f t="shared" si="628"/>
        <v>-999</v>
      </c>
      <c r="AP3965" s="82" t="str">
        <f t="shared" si="629"/>
        <v>MISSING</v>
      </c>
    </row>
    <row r="3966" spans="2:42">
      <c r="B3966" s="207"/>
      <c r="C3966" s="35">
        <v>3962</v>
      </c>
      <c r="D3966" s="161"/>
      <c r="E3966" s="161"/>
      <c r="F3966" s="161"/>
      <c r="G3966" s="161"/>
      <c r="H3966" s="161"/>
      <c r="I3966" s="161"/>
      <c r="J3966" s="161"/>
      <c r="K3966" s="161"/>
      <c r="L3966" s="161"/>
      <c r="M3966" s="161"/>
      <c r="N3966" s="171"/>
      <c r="O3966" s="171"/>
      <c r="P3966" s="171"/>
      <c r="Q3966" s="171"/>
      <c r="R3966" s="171"/>
      <c r="S3966" s="171"/>
      <c r="T3966" s="208" t="str">
        <f t="shared" si="620"/>
        <v>MISSING</v>
      </c>
      <c r="U3966" s="208" t="str">
        <f t="shared" si="621"/>
        <v>MISSING</v>
      </c>
      <c r="X3966" s="56">
        <f t="shared" si="622"/>
        <v>-99</v>
      </c>
      <c r="Y3966" s="56">
        <f t="shared" si="623"/>
        <v>-99</v>
      </c>
      <c r="Z3966" s="56">
        <f t="shared" si="624"/>
        <v>-99</v>
      </c>
      <c r="AA3966" s="56">
        <f t="shared" si="625"/>
        <v>-99</v>
      </c>
      <c r="AB3966" s="56">
        <f t="shared" si="626"/>
        <v>-99</v>
      </c>
      <c r="AC3966" s="56">
        <f t="shared" si="627"/>
        <v>-99</v>
      </c>
      <c r="AD3966" s="3"/>
      <c r="AE3966" s="82">
        <f>IF(D3966=1, 'adjustment factor'!$D$4, IF(D3966=-9,-999,IF(D3966="",-999,0)))</f>
        <v>-999</v>
      </c>
      <c r="AF3966" s="82">
        <f>IF(F3966=1, 'adjustment factor'!$D$5, IF(F3966=-9,-999,IF(F3966="",-999,0)))</f>
        <v>-999</v>
      </c>
      <c r="AG3966" s="82">
        <f>IF(E3966=1, 'adjustment factor'!$D$6, IF(E3966=-9,-999,IF(E3966="",-999,0)))</f>
        <v>-999</v>
      </c>
      <c r="AH3966" s="82">
        <f>IF(K3966&gt;=45,'adjustment factor'!$D$7,IF(K3966=-9,-1200,IF(K3966="",-1200,0)))</f>
        <v>-1200</v>
      </c>
      <c r="AI3966" s="82">
        <f>IF(L3966=1, 'adjustment factor'!$D$8, IF(L3966=-9,-999,IF(L3966="",-999,0)))</f>
        <v>-999</v>
      </c>
      <c r="AJ3966" s="82">
        <f>IF(AND(M3966&gt;=1,M3966&lt;=4),'adjustment factor'!$D$9,IF(M3966=-9,-999,IF(M3966=98,-999,IF(M3966=99,-999,IF(M3966="",-999,0)))))</f>
        <v>-999</v>
      </c>
      <c r="AK3966" s="82">
        <f>IF(H3966=1, 'adjustment factor'!$D$10, IF(H3966=-9,-999,IF(H3966="",-999,0)))</f>
        <v>-999</v>
      </c>
      <c r="AL3966" s="82">
        <f>IF(G3966=1, 'adjustment factor'!$D$11, IF(G3966=-9,-999,IF(G3966="",-999,0)))</f>
        <v>-999</v>
      </c>
      <c r="AM3966" s="82">
        <f>IF(I3966=1, 'adjustment factor'!$D$12, IF(I3966=-9,-999,IF(I3966="",-999,0)))</f>
        <v>-999</v>
      </c>
      <c r="AN3966" s="82">
        <f>IF(J3966=1, 'adjustment factor'!$D$13, IF(J3966=-9,-999,IF(J3966="",-999,0)))</f>
        <v>-999</v>
      </c>
      <c r="AO3966" s="82" t="str">
        <f t="shared" si="628"/>
        <v>-999</v>
      </c>
      <c r="AP3966" s="82" t="str">
        <f t="shared" si="629"/>
        <v>MISSING</v>
      </c>
    </row>
    <row r="3967" spans="2:42">
      <c r="B3967" s="207"/>
      <c r="C3967" s="35">
        <v>3963</v>
      </c>
      <c r="D3967" s="161"/>
      <c r="E3967" s="161"/>
      <c r="F3967" s="161"/>
      <c r="G3967" s="161"/>
      <c r="H3967" s="161"/>
      <c r="I3967" s="161"/>
      <c r="J3967" s="161"/>
      <c r="K3967" s="161"/>
      <c r="L3967" s="161"/>
      <c r="M3967" s="161"/>
      <c r="N3967" s="171"/>
      <c r="O3967" s="171"/>
      <c r="P3967" s="171"/>
      <c r="Q3967" s="171"/>
      <c r="R3967" s="171"/>
      <c r="S3967" s="171"/>
      <c r="T3967" s="208" t="str">
        <f t="shared" si="620"/>
        <v>MISSING</v>
      </c>
      <c r="U3967" s="208" t="str">
        <f t="shared" si="621"/>
        <v>MISSING</v>
      </c>
      <c r="X3967" s="56">
        <f t="shared" si="622"/>
        <v>-99</v>
      </c>
      <c r="Y3967" s="56">
        <f t="shared" si="623"/>
        <v>-99</v>
      </c>
      <c r="Z3967" s="56">
        <f t="shared" si="624"/>
        <v>-99</v>
      </c>
      <c r="AA3967" s="56">
        <f t="shared" si="625"/>
        <v>-99</v>
      </c>
      <c r="AB3967" s="56">
        <f t="shared" si="626"/>
        <v>-99</v>
      </c>
      <c r="AC3967" s="56">
        <f t="shared" si="627"/>
        <v>-99</v>
      </c>
      <c r="AD3967" s="3"/>
      <c r="AE3967" s="82">
        <f>IF(D3967=1, 'adjustment factor'!$D$4, IF(D3967=-9,-999,IF(D3967="",-999,0)))</f>
        <v>-999</v>
      </c>
      <c r="AF3967" s="82">
        <f>IF(F3967=1, 'adjustment factor'!$D$5, IF(F3967=-9,-999,IF(F3967="",-999,0)))</f>
        <v>-999</v>
      </c>
      <c r="AG3967" s="82">
        <f>IF(E3967=1, 'adjustment factor'!$D$6, IF(E3967=-9,-999,IF(E3967="",-999,0)))</f>
        <v>-999</v>
      </c>
      <c r="AH3967" s="82">
        <f>IF(K3967&gt;=45,'adjustment factor'!$D$7,IF(K3967=-9,-1200,IF(K3967="",-1200,0)))</f>
        <v>-1200</v>
      </c>
      <c r="AI3967" s="82">
        <f>IF(L3967=1, 'adjustment factor'!$D$8, IF(L3967=-9,-999,IF(L3967="",-999,0)))</f>
        <v>-999</v>
      </c>
      <c r="AJ3967" s="82">
        <f>IF(AND(M3967&gt;=1,M3967&lt;=4),'adjustment factor'!$D$9,IF(M3967=-9,-999,IF(M3967=98,-999,IF(M3967=99,-999,IF(M3967="",-999,0)))))</f>
        <v>-999</v>
      </c>
      <c r="AK3967" s="82">
        <f>IF(H3967=1, 'adjustment factor'!$D$10, IF(H3967=-9,-999,IF(H3967="",-999,0)))</f>
        <v>-999</v>
      </c>
      <c r="AL3967" s="82">
        <f>IF(G3967=1, 'adjustment factor'!$D$11, IF(G3967=-9,-999,IF(G3967="",-999,0)))</f>
        <v>-999</v>
      </c>
      <c r="AM3967" s="82">
        <f>IF(I3967=1, 'adjustment factor'!$D$12, IF(I3967=-9,-999,IF(I3967="",-999,0)))</f>
        <v>-999</v>
      </c>
      <c r="AN3967" s="82">
        <f>IF(J3967=1, 'adjustment factor'!$D$13, IF(J3967=-9,-999,IF(J3967="",-999,0)))</f>
        <v>-999</v>
      </c>
      <c r="AO3967" s="82" t="str">
        <f t="shared" si="628"/>
        <v>-999</v>
      </c>
      <c r="AP3967" s="82" t="str">
        <f t="shared" si="629"/>
        <v>MISSING</v>
      </c>
    </row>
    <row r="3968" spans="2:42">
      <c r="B3968" s="207"/>
      <c r="C3968" s="35">
        <v>3964</v>
      </c>
      <c r="D3968" s="161"/>
      <c r="E3968" s="161"/>
      <c r="F3968" s="161"/>
      <c r="G3968" s="161"/>
      <c r="H3968" s="161"/>
      <c r="I3968" s="161"/>
      <c r="J3968" s="161"/>
      <c r="K3968" s="161"/>
      <c r="L3968" s="161"/>
      <c r="M3968" s="161"/>
      <c r="N3968" s="171"/>
      <c r="O3968" s="171"/>
      <c r="P3968" s="171"/>
      <c r="Q3968" s="171"/>
      <c r="R3968" s="171"/>
      <c r="S3968" s="171"/>
      <c r="T3968" s="208" t="str">
        <f t="shared" si="620"/>
        <v>MISSING</v>
      </c>
      <c r="U3968" s="208" t="str">
        <f t="shared" si="621"/>
        <v>MISSING</v>
      </c>
      <c r="X3968" s="56">
        <f t="shared" si="622"/>
        <v>-99</v>
      </c>
      <c r="Y3968" s="56">
        <f t="shared" si="623"/>
        <v>-99</v>
      </c>
      <c r="Z3968" s="56">
        <f t="shared" si="624"/>
        <v>-99</v>
      </c>
      <c r="AA3968" s="56">
        <f t="shared" si="625"/>
        <v>-99</v>
      </c>
      <c r="AB3968" s="56">
        <f t="shared" si="626"/>
        <v>-99</v>
      </c>
      <c r="AC3968" s="56">
        <f t="shared" si="627"/>
        <v>-99</v>
      </c>
      <c r="AD3968" s="3"/>
      <c r="AE3968" s="82">
        <f>IF(D3968=1, 'adjustment factor'!$D$4, IF(D3968=-9,-999,IF(D3968="",-999,0)))</f>
        <v>-999</v>
      </c>
      <c r="AF3968" s="82">
        <f>IF(F3968=1, 'adjustment factor'!$D$5, IF(F3968=-9,-999,IF(F3968="",-999,0)))</f>
        <v>-999</v>
      </c>
      <c r="AG3968" s="82">
        <f>IF(E3968=1, 'adjustment factor'!$D$6, IF(E3968=-9,-999,IF(E3968="",-999,0)))</f>
        <v>-999</v>
      </c>
      <c r="AH3968" s="82">
        <f>IF(K3968&gt;=45,'adjustment factor'!$D$7,IF(K3968=-9,-1200,IF(K3968="",-1200,0)))</f>
        <v>-1200</v>
      </c>
      <c r="AI3968" s="82">
        <f>IF(L3968=1, 'adjustment factor'!$D$8, IF(L3968=-9,-999,IF(L3968="",-999,0)))</f>
        <v>-999</v>
      </c>
      <c r="AJ3968" s="82">
        <f>IF(AND(M3968&gt;=1,M3968&lt;=4),'adjustment factor'!$D$9,IF(M3968=-9,-999,IF(M3968=98,-999,IF(M3968=99,-999,IF(M3968="",-999,0)))))</f>
        <v>-999</v>
      </c>
      <c r="AK3968" s="82">
        <f>IF(H3968=1, 'adjustment factor'!$D$10, IF(H3968=-9,-999,IF(H3968="",-999,0)))</f>
        <v>-999</v>
      </c>
      <c r="AL3968" s="82">
        <f>IF(G3968=1, 'adjustment factor'!$D$11, IF(G3968=-9,-999,IF(G3968="",-999,0)))</f>
        <v>-999</v>
      </c>
      <c r="AM3968" s="82">
        <f>IF(I3968=1, 'adjustment factor'!$D$12, IF(I3968=-9,-999,IF(I3968="",-999,0)))</f>
        <v>-999</v>
      </c>
      <c r="AN3968" s="82">
        <f>IF(J3968=1, 'adjustment factor'!$D$13, IF(J3968=-9,-999,IF(J3968="",-999,0)))</f>
        <v>-999</v>
      </c>
      <c r="AO3968" s="82" t="str">
        <f t="shared" si="628"/>
        <v>-999</v>
      </c>
      <c r="AP3968" s="82" t="str">
        <f t="shared" si="629"/>
        <v>MISSING</v>
      </c>
    </row>
    <row r="3969" spans="2:42">
      <c r="B3969" s="207"/>
      <c r="C3969" s="35">
        <v>3965</v>
      </c>
      <c r="D3969" s="161"/>
      <c r="E3969" s="161"/>
      <c r="F3969" s="161"/>
      <c r="G3969" s="161"/>
      <c r="H3969" s="161"/>
      <c r="I3969" s="161"/>
      <c r="J3969" s="161"/>
      <c r="K3969" s="161"/>
      <c r="L3969" s="161"/>
      <c r="M3969" s="161"/>
      <c r="N3969" s="171"/>
      <c r="O3969" s="171"/>
      <c r="P3969" s="171"/>
      <c r="Q3969" s="171"/>
      <c r="R3969" s="171"/>
      <c r="S3969" s="171"/>
      <c r="T3969" s="208" t="str">
        <f t="shared" si="620"/>
        <v>MISSING</v>
      </c>
      <c r="U3969" s="208" t="str">
        <f t="shared" si="621"/>
        <v>MISSING</v>
      </c>
      <c r="X3969" s="56">
        <f t="shared" si="622"/>
        <v>-99</v>
      </c>
      <c r="Y3969" s="56">
        <f t="shared" si="623"/>
        <v>-99</v>
      </c>
      <c r="Z3969" s="56">
        <f t="shared" si="624"/>
        <v>-99</v>
      </c>
      <c r="AA3969" s="56">
        <f t="shared" si="625"/>
        <v>-99</v>
      </c>
      <c r="AB3969" s="56">
        <f t="shared" si="626"/>
        <v>-99</v>
      </c>
      <c r="AC3969" s="56">
        <f t="shared" si="627"/>
        <v>-99</v>
      </c>
      <c r="AD3969" s="3"/>
      <c r="AE3969" s="82">
        <f>IF(D3969=1, 'adjustment factor'!$D$4, IF(D3969=-9,-999,IF(D3969="",-999,0)))</f>
        <v>-999</v>
      </c>
      <c r="AF3969" s="82">
        <f>IF(F3969=1, 'adjustment factor'!$D$5, IF(F3969=-9,-999,IF(F3969="",-999,0)))</f>
        <v>-999</v>
      </c>
      <c r="AG3969" s="82">
        <f>IF(E3969=1, 'adjustment factor'!$D$6, IF(E3969=-9,-999,IF(E3969="",-999,0)))</f>
        <v>-999</v>
      </c>
      <c r="AH3969" s="82">
        <f>IF(K3969&gt;=45,'adjustment factor'!$D$7,IF(K3969=-9,-1200,IF(K3969="",-1200,0)))</f>
        <v>-1200</v>
      </c>
      <c r="AI3969" s="82">
        <f>IF(L3969=1, 'adjustment factor'!$D$8, IF(L3969=-9,-999,IF(L3969="",-999,0)))</f>
        <v>-999</v>
      </c>
      <c r="AJ3969" s="82">
        <f>IF(AND(M3969&gt;=1,M3969&lt;=4),'adjustment factor'!$D$9,IF(M3969=-9,-999,IF(M3969=98,-999,IF(M3969=99,-999,IF(M3969="",-999,0)))))</f>
        <v>-999</v>
      </c>
      <c r="AK3969" s="82">
        <f>IF(H3969=1, 'adjustment factor'!$D$10, IF(H3969=-9,-999,IF(H3969="",-999,0)))</f>
        <v>-999</v>
      </c>
      <c r="AL3969" s="82">
        <f>IF(G3969=1, 'adjustment factor'!$D$11, IF(G3969=-9,-999,IF(G3969="",-999,0)))</f>
        <v>-999</v>
      </c>
      <c r="AM3969" s="82">
        <f>IF(I3969=1, 'adjustment factor'!$D$12, IF(I3969=-9,-999,IF(I3969="",-999,0)))</f>
        <v>-999</v>
      </c>
      <c r="AN3969" s="82">
        <f>IF(J3969=1, 'adjustment factor'!$D$13, IF(J3969=-9,-999,IF(J3969="",-999,0)))</f>
        <v>-999</v>
      </c>
      <c r="AO3969" s="82" t="str">
        <f t="shared" si="628"/>
        <v>-999</v>
      </c>
      <c r="AP3969" s="82" t="str">
        <f t="shared" si="629"/>
        <v>MISSING</v>
      </c>
    </row>
    <row r="3970" spans="2:42">
      <c r="B3970" s="207"/>
      <c r="C3970" s="35">
        <v>3966</v>
      </c>
      <c r="D3970" s="161"/>
      <c r="E3970" s="161"/>
      <c r="F3970" s="161"/>
      <c r="G3970" s="161"/>
      <c r="H3970" s="161"/>
      <c r="I3970" s="161"/>
      <c r="J3970" s="161"/>
      <c r="K3970" s="161"/>
      <c r="L3970" s="161"/>
      <c r="M3970" s="161"/>
      <c r="N3970" s="171"/>
      <c r="O3970" s="171"/>
      <c r="P3970" s="171"/>
      <c r="Q3970" s="171"/>
      <c r="R3970" s="171"/>
      <c r="S3970" s="171"/>
      <c r="T3970" s="208" t="str">
        <f t="shared" si="620"/>
        <v>MISSING</v>
      </c>
      <c r="U3970" s="208" t="str">
        <f t="shared" si="621"/>
        <v>MISSING</v>
      </c>
      <c r="X3970" s="56">
        <f t="shared" si="622"/>
        <v>-99</v>
      </c>
      <c r="Y3970" s="56">
        <f t="shared" si="623"/>
        <v>-99</v>
      </c>
      <c r="Z3970" s="56">
        <f t="shared" si="624"/>
        <v>-99</v>
      </c>
      <c r="AA3970" s="56">
        <f t="shared" si="625"/>
        <v>-99</v>
      </c>
      <c r="AB3970" s="56">
        <f t="shared" si="626"/>
        <v>-99</v>
      </c>
      <c r="AC3970" s="56">
        <f t="shared" si="627"/>
        <v>-99</v>
      </c>
      <c r="AD3970" s="3"/>
      <c r="AE3970" s="82">
        <f>IF(D3970=1, 'adjustment factor'!$D$4, IF(D3970=-9,-999,IF(D3970="",-999,0)))</f>
        <v>-999</v>
      </c>
      <c r="AF3970" s="82">
        <f>IF(F3970=1, 'adjustment factor'!$D$5, IF(F3970=-9,-999,IF(F3970="",-999,0)))</f>
        <v>-999</v>
      </c>
      <c r="AG3970" s="82">
        <f>IF(E3970=1, 'adjustment factor'!$D$6, IF(E3970=-9,-999,IF(E3970="",-999,0)))</f>
        <v>-999</v>
      </c>
      <c r="AH3970" s="82">
        <f>IF(K3970&gt;=45,'adjustment factor'!$D$7,IF(K3970=-9,-1200,IF(K3970="",-1200,0)))</f>
        <v>-1200</v>
      </c>
      <c r="AI3970" s="82">
        <f>IF(L3970=1, 'adjustment factor'!$D$8, IF(L3970=-9,-999,IF(L3970="",-999,0)))</f>
        <v>-999</v>
      </c>
      <c r="AJ3970" s="82">
        <f>IF(AND(M3970&gt;=1,M3970&lt;=4),'adjustment factor'!$D$9,IF(M3970=-9,-999,IF(M3970=98,-999,IF(M3970=99,-999,IF(M3970="",-999,0)))))</f>
        <v>-999</v>
      </c>
      <c r="AK3970" s="82">
        <f>IF(H3970=1, 'adjustment factor'!$D$10, IF(H3970=-9,-999,IF(H3970="",-999,0)))</f>
        <v>-999</v>
      </c>
      <c r="AL3970" s="82">
        <f>IF(G3970=1, 'adjustment factor'!$D$11, IF(G3970=-9,-999,IF(G3970="",-999,0)))</f>
        <v>-999</v>
      </c>
      <c r="AM3970" s="82">
        <f>IF(I3970=1, 'adjustment factor'!$D$12, IF(I3970=-9,-999,IF(I3970="",-999,0)))</f>
        <v>-999</v>
      </c>
      <c r="AN3970" s="82">
        <f>IF(J3970=1, 'adjustment factor'!$D$13, IF(J3970=-9,-999,IF(J3970="",-999,0)))</f>
        <v>-999</v>
      </c>
      <c r="AO3970" s="82" t="str">
        <f t="shared" si="628"/>
        <v>-999</v>
      </c>
      <c r="AP3970" s="82" t="str">
        <f t="shared" si="629"/>
        <v>MISSING</v>
      </c>
    </row>
    <row r="3971" spans="2:42">
      <c r="B3971" s="207"/>
      <c r="C3971" s="35">
        <v>3967</v>
      </c>
      <c r="D3971" s="161"/>
      <c r="E3971" s="161"/>
      <c r="F3971" s="161"/>
      <c r="G3971" s="161"/>
      <c r="H3971" s="161"/>
      <c r="I3971" s="161"/>
      <c r="J3971" s="161"/>
      <c r="K3971" s="161"/>
      <c r="L3971" s="161"/>
      <c r="M3971" s="161"/>
      <c r="N3971" s="171"/>
      <c r="O3971" s="171"/>
      <c r="P3971" s="171"/>
      <c r="Q3971" s="171"/>
      <c r="R3971" s="171"/>
      <c r="S3971" s="171"/>
      <c r="T3971" s="208" t="str">
        <f t="shared" si="620"/>
        <v>MISSING</v>
      </c>
      <c r="U3971" s="208" t="str">
        <f t="shared" si="621"/>
        <v>MISSING</v>
      </c>
      <c r="X3971" s="56">
        <f t="shared" si="622"/>
        <v>-99</v>
      </c>
      <c r="Y3971" s="56">
        <f t="shared" si="623"/>
        <v>-99</v>
      </c>
      <c r="Z3971" s="56">
        <f t="shared" si="624"/>
        <v>-99</v>
      </c>
      <c r="AA3971" s="56">
        <f t="shared" si="625"/>
        <v>-99</v>
      </c>
      <c r="AB3971" s="56">
        <f t="shared" si="626"/>
        <v>-99</v>
      </c>
      <c r="AC3971" s="56">
        <f t="shared" si="627"/>
        <v>-99</v>
      </c>
      <c r="AD3971" s="3"/>
      <c r="AE3971" s="82">
        <f>IF(D3971=1, 'adjustment factor'!$D$4, IF(D3971=-9,-999,IF(D3971="",-999,0)))</f>
        <v>-999</v>
      </c>
      <c r="AF3971" s="82">
        <f>IF(F3971=1, 'adjustment factor'!$D$5, IF(F3971=-9,-999,IF(F3971="",-999,0)))</f>
        <v>-999</v>
      </c>
      <c r="AG3971" s="82">
        <f>IF(E3971=1, 'adjustment factor'!$D$6, IF(E3971=-9,-999,IF(E3971="",-999,0)))</f>
        <v>-999</v>
      </c>
      <c r="AH3971" s="82">
        <f>IF(K3971&gt;=45,'adjustment factor'!$D$7,IF(K3971=-9,-1200,IF(K3971="",-1200,0)))</f>
        <v>-1200</v>
      </c>
      <c r="AI3971" s="82">
        <f>IF(L3971=1, 'adjustment factor'!$D$8, IF(L3971=-9,-999,IF(L3971="",-999,0)))</f>
        <v>-999</v>
      </c>
      <c r="AJ3971" s="82">
        <f>IF(AND(M3971&gt;=1,M3971&lt;=4),'adjustment factor'!$D$9,IF(M3971=-9,-999,IF(M3971=98,-999,IF(M3971=99,-999,IF(M3971="",-999,0)))))</f>
        <v>-999</v>
      </c>
      <c r="AK3971" s="82">
        <f>IF(H3971=1, 'adjustment factor'!$D$10, IF(H3971=-9,-999,IF(H3971="",-999,0)))</f>
        <v>-999</v>
      </c>
      <c r="AL3971" s="82">
        <f>IF(G3971=1, 'adjustment factor'!$D$11, IF(G3971=-9,-999,IF(G3971="",-999,0)))</f>
        <v>-999</v>
      </c>
      <c r="AM3971" s="82">
        <f>IF(I3971=1, 'adjustment factor'!$D$12, IF(I3971=-9,-999,IF(I3971="",-999,0)))</f>
        <v>-999</v>
      </c>
      <c r="AN3971" s="82">
        <f>IF(J3971=1, 'adjustment factor'!$D$13, IF(J3971=-9,-999,IF(J3971="",-999,0)))</f>
        <v>-999</v>
      </c>
      <c r="AO3971" s="82" t="str">
        <f t="shared" si="628"/>
        <v>-999</v>
      </c>
      <c r="AP3971" s="82" t="str">
        <f t="shared" si="629"/>
        <v>MISSING</v>
      </c>
    </row>
    <row r="3972" spans="2:42">
      <c r="B3972" s="207"/>
      <c r="C3972" s="35">
        <v>3968</v>
      </c>
      <c r="D3972" s="161"/>
      <c r="E3972" s="161"/>
      <c r="F3972" s="161"/>
      <c r="G3972" s="161"/>
      <c r="H3972" s="161"/>
      <c r="I3972" s="161"/>
      <c r="J3972" s="161"/>
      <c r="K3972" s="161"/>
      <c r="L3972" s="161"/>
      <c r="M3972" s="161"/>
      <c r="N3972" s="171"/>
      <c r="O3972" s="171"/>
      <c r="P3972" s="171"/>
      <c r="Q3972" s="171"/>
      <c r="R3972" s="171"/>
      <c r="S3972" s="171"/>
      <c r="T3972" s="208" t="str">
        <f t="shared" si="620"/>
        <v>MISSING</v>
      </c>
      <c r="U3972" s="208" t="str">
        <f t="shared" si="621"/>
        <v>MISSING</v>
      </c>
      <c r="X3972" s="56">
        <f t="shared" si="622"/>
        <v>-99</v>
      </c>
      <c r="Y3972" s="56">
        <f t="shared" si="623"/>
        <v>-99</v>
      </c>
      <c r="Z3972" s="56">
        <f t="shared" si="624"/>
        <v>-99</v>
      </c>
      <c r="AA3972" s="56">
        <f t="shared" si="625"/>
        <v>-99</v>
      </c>
      <c r="AB3972" s="56">
        <f t="shared" si="626"/>
        <v>-99</v>
      </c>
      <c r="AC3972" s="56">
        <f t="shared" si="627"/>
        <v>-99</v>
      </c>
      <c r="AD3972" s="3"/>
      <c r="AE3972" s="82">
        <f>IF(D3972=1, 'adjustment factor'!$D$4, IF(D3972=-9,-999,IF(D3972="",-999,0)))</f>
        <v>-999</v>
      </c>
      <c r="AF3972" s="82">
        <f>IF(F3972=1, 'adjustment factor'!$D$5, IF(F3972=-9,-999,IF(F3972="",-999,0)))</f>
        <v>-999</v>
      </c>
      <c r="AG3972" s="82">
        <f>IF(E3972=1, 'adjustment factor'!$D$6, IF(E3972=-9,-999,IF(E3972="",-999,0)))</f>
        <v>-999</v>
      </c>
      <c r="AH3972" s="82">
        <f>IF(K3972&gt;=45,'adjustment factor'!$D$7,IF(K3972=-9,-1200,IF(K3972="",-1200,0)))</f>
        <v>-1200</v>
      </c>
      <c r="AI3972" s="82">
        <f>IF(L3972=1, 'adjustment factor'!$D$8, IF(L3972=-9,-999,IF(L3972="",-999,0)))</f>
        <v>-999</v>
      </c>
      <c r="AJ3972" s="82">
        <f>IF(AND(M3972&gt;=1,M3972&lt;=4),'adjustment factor'!$D$9,IF(M3972=-9,-999,IF(M3972=98,-999,IF(M3972=99,-999,IF(M3972="",-999,0)))))</f>
        <v>-999</v>
      </c>
      <c r="AK3972" s="82">
        <f>IF(H3972=1, 'adjustment factor'!$D$10, IF(H3972=-9,-999,IF(H3972="",-999,0)))</f>
        <v>-999</v>
      </c>
      <c r="AL3972" s="82">
        <f>IF(G3972=1, 'adjustment factor'!$D$11, IF(G3972=-9,-999,IF(G3972="",-999,0)))</f>
        <v>-999</v>
      </c>
      <c r="AM3972" s="82">
        <f>IF(I3972=1, 'adjustment factor'!$D$12, IF(I3972=-9,-999,IF(I3972="",-999,0)))</f>
        <v>-999</v>
      </c>
      <c r="AN3972" s="82">
        <f>IF(J3972=1, 'adjustment factor'!$D$13, IF(J3972=-9,-999,IF(J3972="",-999,0)))</f>
        <v>-999</v>
      </c>
      <c r="AO3972" s="82" t="str">
        <f t="shared" si="628"/>
        <v>-999</v>
      </c>
      <c r="AP3972" s="82" t="str">
        <f t="shared" si="629"/>
        <v>MISSING</v>
      </c>
    </row>
    <row r="3973" spans="2:42">
      <c r="B3973" s="207"/>
      <c r="C3973" s="35">
        <v>3969</v>
      </c>
      <c r="D3973" s="161"/>
      <c r="E3973" s="161"/>
      <c r="F3973" s="161"/>
      <c r="G3973" s="161"/>
      <c r="H3973" s="161"/>
      <c r="I3973" s="161"/>
      <c r="J3973" s="161"/>
      <c r="K3973" s="161"/>
      <c r="L3973" s="161"/>
      <c r="M3973" s="161"/>
      <c r="N3973" s="171"/>
      <c r="O3973" s="171"/>
      <c r="P3973" s="171"/>
      <c r="Q3973" s="171"/>
      <c r="R3973" s="171"/>
      <c r="S3973" s="171"/>
      <c r="T3973" s="208" t="str">
        <f t="shared" si="620"/>
        <v>MISSING</v>
      </c>
      <c r="U3973" s="208" t="str">
        <f t="shared" si="621"/>
        <v>MISSING</v>
      </c>
      <c r="X3973" s="56">
        <f t="shared" si="622"/>
        <v>-99</v>
      </c>
      <c r="Y3973" s="56">
        <f t="shared" si="623"/>
        <v>-99</v>
      </c>
      <c r="Z3973" s="56">
        <f t="shared" si="624"/>
        <v>-99</v>
      </c>
      <c r="AA3973" s="56">
        <f t="shared" si="625"/>
        <v>-99</v>
      </c>
      <c r="AB3973" s="56">
        <f t="shared" si="626"/>
        <v>-99</v>
      </c>
      <c r="AC3973" s="56">
        <f t="shared" si="627"/>
        <v>-99</v>
      </c>
      <c r="AD3973" s="3"/>
      <c r="AE3973" s="82">
        <f>IF(D3973=1, 'adjustment factor'!$D$4, IF(D3973=-9,-999,IF(D3973="",-999,0)))</f>
        <v>-999</v>
      </c>
      <c r="AF3973" s="82">
        <f>IF(F3973=1, 'adjustment factor'!$D$5, IF(F3973=-9,-999,IF(F3973="",-999,0)))</f>
        <v>-999</v>
      </c>
      <c r="AG3973" s="82">
        <f>IF(E3973=1, 'adjustment factor'!$D$6, IF(E3973=-9,-999,IF(E3973="",-999,0)))</f>
        <v>-999</v>
      </c>
      <c r="AH3973" s="82">
        <f>IF(K3973&gt;=45,'adjustment factor'!$D$7,IF(K3973=-9,-1200,IF(K3973="",-1200,0)))</f>
        <v>-1200</v>
      </c>
      <c r="AI3973" s="82">
        <f>IF(L3973=1, 'adjustment factor'!$D$8, IF(L3973=-9,-999,IF(L3973="",-999,0)))</f>
        <v>-999</v>
      </c>
      <c r="AJ3973" s="82">
        <f>IF(AND(M3973&gt;=1,M3973&lt;=4),'adjustment factor'!$D$9,IF(M3973=-9,-999,IF(M3973=98,-999,IF(M3973=99,-999,IF(M3973="",-999,0)))))</f>
        <v>-999</v>
      </c>
      <c r="AK3973" s="82">
        <f>IF(H3973=1, 'adjustment factor'!$D$10, IF(H3973=-9,-999,IF(H3973="",-999,0)))</f>
        <v>-999</v>
      </c>
      <c r="AL3973" s="82">
        <f>IF(G3973=1, 'adjustment factor'!$D$11, IF(G3973=-9,-999,IF(G3973="",-999,0)))</f>
        <v>-999</v>
      </c>
      <c r="AM3973" s="82">
        <f>IF(I3973=1, 'adjustment factor'!$D$12, IF(I3973=-9,-999,IF(I3973="",-999,0)))</f>
        <v>-999</v>
      </c>
      <c r="AN3973" s="82">
        <f>IF(J3973=1, 'adjustment factor'!$D$13, IF(J3973=-9,-999,IF(J3973="",-999,0)))</f>
        <v>-999</v>
      </c>
      <c r="AO3973" s="82" t="str">
        <f t="shared" si="628"/>
        <v>-999</v>
      </c>
      <c r="AP3973" s="82" t="str">
        <f t="shared" si="629"/>
        <v>MISSING</v>
      </c>
    </row>
    <row r="3974" spans="2:42">
      <c r="B3974" s="207"/>
      <c r="C3974" s="35">
        <v>3970</v>
      </c>
      <c r="D3974" s="161"/>
      <c r="E3974" s="161"/>
      <c r="F3974" s="161"/>
      <c r="G3974" s="161"/>
      <c r="H3974" s="161"/>
      <c r="I3974" s="161"/>
      <c r="J3974" s="161"/>
      <c r="K3974" s="161"/>
      <c r="L3974" s="161"/>
      <c r="M3974" s="161"/>
      <c r="N3974" s="171"/>
      <c r="O3974" s="171"/>
      <c r="P3974" s="171"/>
      <c r="Q3974" s="171"/>
      <c r="R3974" s="171"/>
      <c r="S3974" s="171"/>
      <c r="T3974" s="208" t="str">
        <f t="shared" si="620"/>
        <v>MISSING</v>
      </c>
      <c r="U3974" s="208" t="str">
        <f t="shared" si="621"/>
        <v>MISSING</v>
      </c>
      <c r="X3974" s="56">
        <f t="shared" si="622"/>
        <v>-99</v>
      </c>
      <c r="Y3974" s="56">
        <f t="shared" si="623"/>
        <v>-99</v>
      </c>
      <c r="Z3974" s="56">
        <f t="shared" si="624"/>
        <v>-99</v>
      </c>
      <c r="AA3974" s="56">
        <f t="shared" si="625"/>
        <v>-99</v>
      </c>
      <c r="AB3974" s="56">
        <f t="shared" si="626"/>
        <v>-99</v>
      </c>
      <c r="AC3974" s="56">
        <f t="shared" si="627"/>
        <v>-99</v>
      </c>
      <c r="AD3974" s="3"/>
      <c r="AE3974" s="82">
        <f>IF(D3974=1, 'adjustment factor'!$D$4, IF(D3974=-9,-999,IF(D3974="",-999,0)))</f>
        <v>-999</v>
      </c>
      <c r="AF3974" s="82">
        <f>IF(F3974=1, 'adjustment factor'!$D$5, IF(F3974=-9,-999,IF(F3974="",-999,0)))</f>
        <v>-999</v>
      </c>
      <c r="AG3974" s="82">
        <f>IF(E3974=1, 'adjustment factor'!$D$6, IF(E3974=-9,-999,IF(E3974="",-999,0)))</f>
        <v>-999</v>
      </c>
      <c r="AH3974" s="82">
        <f>IF(K3974&gt;=45,'adjustment factor'!$D$7,IF(K3974=-9,-1200,IF(K3974="",-1200,0)))</f>
        <v>-1200</v>
      </c>
      <c r="AI3974" s="82">
        <f>IF(L3974=1, 'adjustment factor'!$D$8, IF(L3974=-9,-999,IF(L3974="",-999,0)))</f>
        <v>-999</v>
      </c>
      <c r="AJ3974" s="82">
        <f>IF(AND(M3974&gt;=1,M3974&lt;=4),'adjustment factor'!$D$9,IF(M3974=-9,-999,IF(M3974=98,-999,IF(M3974=99,-999,IF(M3974="",-999,0)))))</f>
        <v>-999</v>
      </c>
      <c r="AK3974" s="82">
        <f>IF(H3974=1, 'adjustment factor'!$D$10, IF(H3974=-9,-999,IF(H3974="",-999,0)))</f>
        <v>-999</v>
      </c>
      <c r="AL3974" s="82">
        <f>IF(G3974=1, 'adjustment factor'!$D$11, IF(G3974=-9,-999,IF(G3974="",-999,0)))</f>
        <v>-999</v>
      </c>
      <c r="AM3974" s="82">
        <f>IF(I3974=1, 'adjustment factor'!$D$12, IF(I3974=-9,-999,IF(I3974="",-999,0)))</f>
        <v>-999</v>
      </c>
      <c r="AN3974" s="82">
        <f>IF(J3974=1, 'adjustment factor'!$D$13, IF(J3974=-9,-999,IF(J3974="",-999,0)))</f>
        <v>-999</v>
      </c>
      <c r="AO3974" s="82" t="str">
        <f t="shared" si="628"/>
        <v>-999</v>
      </c>
      <c r="AP3974" s="82" t="str">
        <f t="shared" si="629"/>
        <v>MISSING</v>
      </c>
    </row>
    <row r="3975" spans="2:42">
      <c r="B3975" s="207"/>
      <c r="C3975" s="35">
        <v>3971</v>
      </c>
      <c r="D3975" s="161"/>
      <c r="E3975" s="161"/>
      <c r="F3975" s="161"/>
      <c r="G3975" s="161"/>
      <c r="H3975" s="161"/>
      <c r="I3975" s="161"/>
      <c r="J3975" s="161"/>
      <c r="K3975" s="161"/>
      <c r="L3975" s="161"/>
      <c r="M3975" s="161"/>
      <c r="N3975" s="171"/>
      <c r="O3975" s="171"/>
      <c r="P3975" s="171"/>
      <c r="Q3975" s="171"/>
      <c r="R3975" s="171"/>
      <c r="S3975" s="171"/>
      <c r="T3975" s="208" t="str">
        <f t="shared" si="620"/>
        <v>MISSING</v>
      </c>
      <c r="U3975" s="208" t="str">
        <f t="shared" si="621"/>
        <v>MISSING</v>
      </c>
      <c r="X3975" s="56">
        <f t="shared" si="622"/>
        <v>-99</v>
      </c>
      <c r="Y3975" s="56">
        <f t="shared" si="623"/>
        <v>-99</v>
      </c>
      <c r="Z3975" s="56">
        <f t="shared" si="624"/>
        <v>-99</v>
      </c>
      <c r="AA3975" s="56">
        <f t="shared" si="625"/>
        <v>-99</v>
      </c>
      <c r="AB3975" s="56">
        <f t="shared" si="626"/>
        <v>-99</v>
      </c>
      <c r="AC3975" s="56">
        <f t="shared" si="627"/>
        <v>-99</v>
      </c>
      <c r="AD3975" s="3"/>
      <c r="AE3975" s="82">
        <f>IF(D3975=1, 'adjustment factor'!$D$4, IF(D3975=-9,-999,IF(D3975="",-999,0)))</f>
        <v>-999</v>
      </c>
      <c r="AF3975" s="82">
        <f>IF(F3975=1, 'adjustment factor'!$D$5, IF(F3975=-9,-999,IF(F3975="",-999,0)))</f>
        <v>-999</v>
      </c>
      <c r="AG3975" s="82">
        <f>IF(E3975=1, 'adjustment factor'!$D$6, IF(E3975=-9,-999,IF(E3975="",-999,0)))</f>
        <v>-999</v>
      </c>
      <c r="AH3975" s="82">
        <f>IF(K3975&gt;=45,'adjustment factor'!$D$7,IF(K3975=-9,-1200,IF(K3975="",-1200,0)))</f>
        <v>-1200</v>
      </c>
      <c r="AI3975" s="82">
        <f>IF(L3975=1, 'adjustment factor'!$D$8, IF(L3975=-9,-999,IF(L3975="",-999,0)))</f>
        <v>-999</v>
      </c>
      <c r="AJ3975" s="82">
        <f>IF(AND(M3975&gt;=1,M3975&lt;=4),'adjustment factor'!$D$9,IF(M3975=-9,-999,IF(M3975=98,-999,IF(M3975=99,-999,IF(M3975="",-999,0)))))</f>
        <v>-999</v>
      </c>
      <c r="AK3975" s="82">
        <f>IF(H3975=1, 'adjustment factor'!$D$10, IF(H3975=-9,-999,IF(H3975="",-999,0)))</f>
        <v>-999</v>
      </c>
      <c r="AL3975" s="82">
        <f>IF(G3975=1, 'adjustment factor'!$D$11, IF(G3975=-9,-999,IF(G3975="",-999,0)))</f>
        <v>-999</v>
      </c>
      <c r="AM3975" s="82">
        <f>IF(I3975=1, 'adjustment factor'!$D$12, IF(I3975=-9,-999,IF(I3975="",-999,0)))</f>
        <v>-999</v>
      </c>
      <c r="AN3975" s="82">
        <f>IF(J3975=1, 'adjustment factor'!$D$13, IF(J3975=-9,-999,IF(J3975="",-999,0)))</f>
        <v>-999</v>
      </c>
      <c r="AO3975" s="82" t="str">
        <f t="shared" si="628"/>
        <v>-999</v>
      </c>
      <c r="AP3975" s="82" t="str">
        <f t="shared" si="629"/>
        <v>MISSING</v>
      </c>
    </row>
    <row r="3976" spans="2:42">
      <c r="B3976" s="207"/>
      <c r="C3976" s="35">
        <v>3972</v>
      </c>
      <c r="D3976" s="161"/>
      <c r="E3976" s="161"/>
      <c r="F3976" s="161"/>
      <c r="G3976" s="161"/>
      <c r="H3976" s="161"/>
      <c r="I3976" s="161"/>
      <c r="J3976" s="161"/>
      <c r="K3976" s="161"/>
      <c r="L3976" s="161"/>
      <c r="M3976" s="161"/>
      <c r="N3976" s="171"/>
      <c r="O3976" s="171"/>
      <c r="P3976" s="171"/>
      <c r="Q3976" s="171"/>
      <c r="R3976" s="171"/>
      <c r="S3976" s="171"/>
      <c r="T3976" s="208" t="str">
        <f t="shared" si="620"/>
        <v>MISSING</v>
      </c>
      <c r="U3976" s="208" t="str">
        <f t="shared" si="621"/>
        <v>MISSING</v>
      </c>
      <c r="X3976" s="56">
        <f t="shared" si="622"/>
        <v>-99</v>
      </c>
      <c r="Y3976" s="56">
        <f t="shared" si="623"/>
        <v>-99</v>
      </c>
      <c r="Z3976" s="56">
        <f t="shared" si="624"/>
        <v>-99</v>
      </c>
      <c r="AA3976" s="56">
        <f t="shared" si="625"/>
        <v>-99</v>
      </c>
      <c r="AB3976" s="56">
        <f t="shared" si="626"/>
        <v>-99</v>
      </c>
      <c r="AC3976" s="56">
        <f t="shared" si="627"/>
        <v>-99</v>
      </c>
      <c r="AD3976" s="3"/>
      <c r="AE3976" s="82">
        <f>IF(D3976=1, 'adjustment factor'!$D$4, IF(D3976=-9,-999,IF(D3976="",-999,0)))</f>
        <v>-999</v>
      </c>
      <c r="AF3976" s="82">
        <f>IF(F3976=1, 'adjustment factor'!$D$5, IF(F3976=-9,-999,IF(F3976="",-999,0)))</f>
        <v>-999</v>
      </c>
      <c r="AG3976" s="82">
        <f>IF(E3976=1, 'adjustment factor'!$D$6, IF(E3976=-9,-999,IF(E3976="",-999,0)))</f>
        <v>-999</v>
      </c>
      <c r="AH3976" s="82">
        <f>IF(K3976&gt;=45,'adjustment factor'!$D$7,IF(K3976=-9,-1200,IF(K3976="",-1200,0)))</f>
        <v>-1200</v>
      </c>
      <c r="AI3976" s="82">
        <f>IF(L3976=1, 'adjustment factor'!$D$8, IF(L3976=-9,-999,IF(L3976="",-999,0)))</f>
        <v>-999</v>
      </c>
      <c r="AJ3976" s="82">
        <f>IF(AND(M3976&gt;=1,M3976&lt;=4),'adjustment factor'!$D$9,IF(M3976=-9,-999,IF(M3976=98,-999,IF(M3976=99,-999,IF(M3976="",-999,0)))))</f>
        <v>-999</v>
      </c>
      <c r="AK3976" s="82">
        <f>IF(H3976=1, 'adjustment factor'!$D$10, IF(H3976=-9,-999,IF(H3976="",-999,0)))</f>
        <v>-999</v>
      </c>
      <c r="AL3976" s="82">
        <f>IF(G3976=1, 'adjustment factor'!$D$11, IF(G3976=-9,-999,IF(G3976="",-999,0)))</f>
        <v>-999</v>
      </c>
      <c r="AM3976" s="82">
        <f>IF(I3976=1, 'adjustment factor'!$D$12, IF(I3976=-9,-999,IF(I3976="",-999,0)))</f>
        <v>-999</v>
      </c>
      <c r="AN3976" s="82">
        <f>IF(J3976=1, 'adjustment factor'!$D$13, IF(J3976=-9,-999,IF(J3976="",-999,0)))</f>
        <v>-999</v>
      </c>
      <c r="AO3976" s="82" t="str">
        <f t="shared" si="628"/>
        <v>-999</v>
      </c>
      <c r="AP3976" s="82" t="str">
        <f t="shared" si="629"/>
        <v>MISSING</v>
      </c>
    </row>
    <row r="3977" spans="2:42">
      <c r="B3977" s="207"/>
      <c r="C3977" s="35">
        <v>3973</v>
      </c>
      <c r="D3977" s="161"/>
      <c r="E3977" s="161"/>
      <c r="F3977" s="161"/>
      <c r="G3977" s="161"/>
      <c r="H3977" s="161"/>
      <c r="I3977" s="161"/>
      <c r="J3977" s="161"/>
      <c r="K3977" s="161"/>
      <c r="L3977" s="161"/>
      <c r="M3977" s="161"/>
      <c r="N3977" s="171"/>
      <c r="O3977" s="171"/>
      <c r="P3977" s="171"/>
      <c r="Q3977" s="171"/>
      <c r="R3977" s="171"/>
      <c r="S3977" s="171"/>
      <c r="T3977" s="208" t="str">
        <f t="shared" si="620"/>
        <v>MISSING</v>
      </c>
      <c r="U3977" s="208" t="str">
        <f t="shared" si="621"/>
        <v>MISSING</v>
      </c>
      <c r="X3977" s="56">
        <f t="shared" si="622"/>
        <v>-99</v>
      </c>
      <c r="Y3977" s="56">
        <f t="shared" si="623"/>
        <v>-99</v>
      </c>
      <c r="Z3977" s="56">
        <f t="shared" si="624"/>
        <v>-99</v>
      </c>
      <c r="AA3977" s="56">
        <f t="shared" si="625"/>
        <v>-99</v>
      </c>
      <c r="AB3977" s="56">
        <f t="shared" si="626"/>
        <v>-99</v>
      </c>
      <c r="AC3977" s="56">
        <f t="shared" si="627"/>
        <v>-99</v>
      </c>
      <c r="AD3977" s="3"/>
      <c r="AE3977" s="82">
        <f>IF(D3977=1, 'adjustment factor'!$D$4, IF(D3977=-9,-999,IF(D3977="",-999,0)))</f>
        <v>-999</v>
      </c>
      <c r="AF3977" s="82">
        <f>IF(F3977=1, 'adjustment factor'!$D$5, IF(F3977=-9,-999,IF(F3977="",-999,0)))</f>
        <v>-999</v>
      </c>
      <c r="AG3977" s="82">
        <f>IF(E3977=1, 'adjustment factor'!$D$6, IF(E3977=-9,-999,IF(E3977="",-999,0)))</f>
        <v>-999</v>
      </c>
      <c r="AH3977" s="82">
        <f>IF(K3977&gt;=45,'adjustment factor'!$D$7,IF(K3977=-9,-1200,IF(K3977="",-1200,0)))</f>
        <v>-1200</v>
      </c>
      <c r="AI3977" s="82">
        <f>IF(L3977=1, 'adjustment factor'!$D$8, IF(L3977=-9,-999,IF(L3977="",-999,0)))</f>
        <v>-999</v>
      </c>
      <c r="AJ3977" s="82">
        <f>IF(AND(M3977&gt;=1,M3977&lt;=4),'adjustment factor'!$D$9,IF(M3977=-9,-999,IF(M3977=98,-999,IF(M3977=99,-999,IF(M3977="",-999,0)))))</f>
        <v>-999</v>
      </c>
      <c r="AK3977" s="82">
        <f>IF(H3977=1, 'adjustment factor'!$D$10, IF(H3977=-9,-999,IF(H3977="",-999,0)))</f>
        <v>-999</v>
      </c>
      <c r="AL3977" s="82">
        <f>IF(G3977=1, 'adjustment factor'!$D$11, IF(G3977=-9,-999,IF(G3977="",-999,0)))</f>
        <v>-999</v>
      </c>
      <c r="AM3977" s="82">
        <f>IF(I3977=1, 'adjustment factor'!$D$12, IF(I3977=-9,-999,IF(I3977="",-999,0)))</f>
        <v>-999</v>
      </c>
      <c r="AN3977" s="82">
        <f>IF(J3977=1, 'adjustment factor'!$D$13, IF(J3977=-9,-999,IF(J3977="",-999,0)))</f>
        <v>-999</v>
      </c>
      <c r="AO3977" s="82" t="str">
        <f t="shared" si="628"/>
        <v>-999</v>
      </c>
      <c r="AP3977" s="82" t="str">
        <f t="shared" si="629"/>
        <v>MISSING</v>
      </c>
    </row>
    <row r="3978" spans="2:42">
      <c r="B3978" s="207"/>
      <c r="C3978" s="35">
        <v>3974</v>
      </c>
      <c r="D3978" s="161"/>
      <c r="E3978" s="161"/>
      <c r="F3978" s="161"/>
      <c r="G3978" s="161"/>
      <c r="H3978" s="161"/>
      <c r="I3978" s="161"/>
      <c r="J3978" s="161"/>
      <c r="K3978" s="161"/>
      <c r="L3978" s="161"/>
      <c r="M3978" s="161"/>
      <c r="N3978" s="171"/>
      <c r="O3978" s="171"/>
      <c r="P3978" s="171"/>
      <c r="Q3978" s="171"/>
      <c r="R3978" s="171"/>
      <c r="S3978" s="171"/>
      <c r="T3978" s="208" t="str">
        <f t="shared" si="620"/>
        <v>MISSING</v>
      </c>
      <c r="U3978" s="208" t="str">
        <f t="shared" si="621"/>
        <v>MISSING</v>
      </c>
      <c r="X3978" s="56">
        <f t="shared" si="622"/>
        <v>-99</v>
      </c>
      <c r="Y3978" s="56">
        <f t="shared" si="623"/>
        <v>-99</v>
      </c>
      <c r="Z3978" s="56">
        <f t="shared" si="624"/>
        <v>-99</v>
      </c>
      <c r="AA3978" s="56">
        <f t="shared" si="625"/>
        <v>-99</v>
      </c>
      <c r="AB3978" s="56">
        <f t="shared" si="626"/>
        <v>-99</v>
      </c>
      <c r="AC3978" s="56">
        <f t="shared" si="627"/>
        <v>-99</v>
      </c>
      <c r="AD3978" s="3"/>
      <c r="AE3978" s="82">
        <f>IF(D3978=1, 'adjustment factor'!$D$4, IF(D3978=-9,-999,IF(D3978="",-999,0)))</f>
        <v>-999</v>
      </c>
      <c r="AF3978" s="82">
        <f>IF(F3978=1, 'adjustment factor'!$D$5, IF(F3978=-9,-999,IF(F3978="",-999,0)))</f>
        <v>-999</v>
      </c>
      <c r="AG3978" s="82">
        <f>IF(E3978=1, 'adjustment factor'!$D$6, IF(E3978=-9,-999,IF(E3978="",-999,0)))</f>
        <v>-999</v>
      </c>
      <c r="AH3978" s="82">
        <f>IF(K3978&gt;=45,'adjustment factor'!$D$7,IF(K3978=-9,-1200,IF(K3978="",-1200,0)))</f>
        <v>-1200</v>
      </c>
      <c r="AI3978" s="82">
        <f>IF(L3978=1, 'adjustment factor'!$D$8, IF(L3978=-9,-999,IF(L3978="",-999,0)))</f>
        <v>-999</v>
      </c>
      <c r="AJ3978" s="82">
        <f>IF(AND(M3978&gt;=1,M3978&lt;=4),'adjustment factor'!$D$9,IF(M3978=-9,-999,IF(M3978=98,-999,IF(M3978=99,-999,IF(M3978="",-999,0)))))</f>
        <v>-999</v>
      </c>
      <c r="AK3978" s="82">
        <f>IF(H3978=1, 'adjustment factor'!$D$10, IF(H3978=-9,-999,IF(H3978="",-999,0)))</f>
        <v>-999</v>
      </c>
      <c r="AL3978" s="82">
        <f>IF(G3978=1, 'adjustment factor'!$D$11, IF(G3978=-9,-999,IF(G3978="",-999,0)))</f>
        <v>-999</v>
      </c>
      <c r="AM3978" s="82">
        <f>IF(I3978=1, 'adjustment factor'!$D$12, IF(I3978=-9,-999,IF(I3978="",-999,0)))</f>
        <v>-999</v>
      </c>
      <c r="AN3978" s="82">
        <f>IF(J3978=1, 'adjustment factor'!$D$13, IF(J3978=-9,-999,IF(J3978="",-999,0)))</f>
        <v>-999</v>
      </c>
      <c r="AO3978" s="82" t="str">
        <f t="shared" si="628"/>
        <v>-999</v>
      </c>
      <c r="AP3978" s="82" t="str">
        <f t="shared" si="629"/>
        <v>MISSING</v>
      </c>
    </row>
    <row r="3979" spans="2:42">
      <c r="B3979" s="207"/>
      <c r="C3979" s="35">
        <v>3975</v>
      </c>
      <c r="D3979" s="161"/>
      <c r="E3979" s="161"/>
      <c r="F3979" s="161"/>
      <c r="G3979" s="161"/>
      <c r="H3979" s="161"/>
      <c r="I3979" s="161"/>
      <c r="J3979" s="161"/>
      <c r="K3979" s="161"/>
      <c r="L3979" s="161"/>
      <c r="M3979" s="161"/>
      <c r="N3979" s="171"/>
      <c r="O3979" s="171"/>
      <c r="P3979" s="171"/>
      <c r="Q3979" s="171"/>
      <c r="R3979" s="171"/>
      <c r="S3979" s="171"/>
      <c r="T3979" s="208" t="str">
        <f t="shared" si="620"/>
        <v>MISSING</v>
      </c>
      <c r="U3979" s="208" t="str">
        <f t="shared" si="621"/>
        <v>MISSING</v>
      </c>
      <c r="X3979" s="56">
        <f t="shared" si="622"/>
        <v>-99</v>
      </c>
      <c r="Y3979" s="56">
        <f t="shared" si="623"/>
        <v>-99</v>
      </c>
      <c r="Z3979" s="56">
        <f t="shared" si="624"/>
        <v>-99</v>
      </c>
      <c r="AA3979" s="56">
        <f t="shared" si="625"/>
        <v>-99</v>
      </c>
      <c r="AB3979" s="56">
        <f t="shared" si="626"/>
        <v>-99</v>
      </c>
      <c r="AC3979" s="56">
        <f t="shared" si="627"/>
        <v>-99</v>
      </c>
      <c r="AD3979" s="3"/>
      <c r="AE3979" s="82">
        <f>IF(D3979=1, 'adjustment factor'!$D$4, IF(D3979=-9,-999,IF(D3979="",-999,0)))</f>
        <v>-999</v>
      </c>
      <c r="AF3979" s="82">
        <f>IF(F3979=1, 'adjustment factor'!$D$5, IF(F3979=-9,-999,IF(F3979="",-999,0)))</f>
        <v>-999</v>
      </c>
      <c r="AG3979" s="82">
        <f>IF(E3979=1, 'adjustment factor'!$D$6, IF(E3979=-9,-999,IF(E3979="",-999,0)))</f>
        <v>-999</v>
      </c>
      <c r="AH3979" s="82">
        <f>IF(K3979&gt;=45,'adjustment factor'!$D$7,IF(K3979=-9,-1200,IF(K3979="",-1200,0)))</f>
        <v>-1200</v>
      </c>
      <c r="AI3979" s="82">
        <f>IF(L3979=1, 'adjustment factor'!$D$8, IF(L3979=-9,-999,IF(L3979="",-999,0)))</f>
        <v>-999</v>
      </c>
      <c r="AJ3979" s="82">
        <f>IF(AND(M3979&gt;=1,M3979&lt;=4),'adjustment factor'!$D$9,IF(M3979=-9,-999,IF(M3979=98,-999,IF(M3979=99,-999,IF(M3979="",-999,0)))))</f>
        <v>-999</v>
      </c>
      <c r="AK3979" s="82">
        <f>IF(H3979=1, 'adjustment factor'!$D$10, IF(H3979=-9,-999,IF(H3979="",-999,0)))</f>
        <v>-999</v>
      </c>
      <c r="AL3979" s="82">
        <f>IF(G3979=1, 'adjustment factor'!$D$11, IF(G3979=-9,-999,IF(G3979="",-999,0)))</f>
        <v>-999</v>
      </c>
      <c r="AM3979" s="82">
        <f>IF(I3979=1, 'adjustment factor'!$D$12, IF(I3979=-9,-999,IF(I3979="",-999,0)))</f>
        <v>-999</v>
      </c>
      <c r="AN3979" s="82">
        <f>IF(J3979=1, 'adjustment factor'!$D$13, IF(J3979=-9,-999,IF(J3979="",-999,0)))</f>
        <v>-999</v>
      </c>
      <c r="AO3979" s="82" t="str">
        <f t="shared" si="628"/>
        <v>-999</v>
      </c>
      <c r="AP3979" s="82" t="str">
        <f t="shared" si="629"/>
        <v>MISSING</v>
      </c>
    </row>
    <row r="3980" spans="2:42">
      <c r="B3980" s="207"/>
      <c r="C3980" s="35">
        <v>3976</v>
      </c>
      <c r="D3980" s="161"/>
      <c r="E3980" s="161"/>
      <c r="F3980" s="161"/>
      <c r="G3980" s="161"/>
      <c r="H3980" s="161"/>
      <c r="I3980" s="161"/>
      <c r="J3980" s="161"/>
      <c r="K3980" s="161"/>
      <c r="L3980" s="161"/>
      <c r="M3980" s="161"/>
      <c r="N3980" s="171"/>
      <c r="O3980" s="171"/>
      <c r="P3980" s="171"/>
      <c r="Q3980" s="171"/>
      <c r="R3980" s="171"/>
      <c r="S3980" s="171"/>
      <c r="T3980" s="208" t="str">
        <f t="shared" si="620"/>
        <v>MISSING</v>
      </c>
      <c r="U3980" s="208" t="str">
        <f t="shared" si="621"/>
        <v>MISSING</v>
      </c>
      <c r="X3980" s="56">
        <f t="shared" si="622"/>
        <v>-99</v>
      </c>
      <c r="Y3980" s="56">
        <f t="shared" si="623"/>
        <v>-99</v>
      </c>
      <c r="Z3980" s="56">
        <f t="shared" si="624"/>
        <v>-99</v>
      </c>
      <c r="AA3980" s="56">
        <f t="shared" si="625"/>
        <v>-99</v>
      </c>
      <c r="AB3980" s="56">
        <f t="shared" si="626"/>
        <v>-99</v>
      </c>
      <c r="AC3980" s="56">
        <f t="shared" si="627"/>
        <v>-99</v>
      </c>
      <c r="AD3980" s="3"/>
      <c r="AE3980" s="82">
        <f>IF(D3980=1, 'adjustment factor'!$D$4, IF(D3980=-9,-999,IF(D3980="",-999,0)))</f>
        <v>-999</v>
      </c>
      <c r="AF3980" s="82">
        <f>IF(F3980=1, 'adjustment factor'!$D$5, IF(F3980=-9,-999,IF(F3980="",-999,0)))</f>
        <v>-999</v>
      </c>
      <c r="AG3980" s="82">
        <f>IF(E3980=1, 'adjustment factor'!$D$6, IF(E3980=-9,-999,IF(E3980="",-999,0)))</f>
        <v>-999</v>
      </c>
      <c r="AH3980" s="82">
        <f>IF(K3980&gt;=45,'adjustment factor'!$D$7,IF(K3980=-9,-1200,IF(K3980="",-1200,0)))</f>
        <v>-1200</v>
      </c>
      <c r="AI3980" s="82">
        <f>IF(L3980=1, 'adjustment factor'!$D$8, IF(L3980=-9,-999,IF(L3980="",-999,0)))</f>
        <v>-999</v>
      </c>
      <c r="AJ3980" s="82">
        <f>IF(AND(M3980&gt;=1,M3980&lt;=4),'adjustment factor'!$D$9,IF(M3980=-9,-999,IF(M3980=98,-999,IF(M3980=99,-999,IF(M3980="",-999,0)))))</f>
        <v>-999</v>
      </c>
      <c r="AK3980" s="82">
        <f>IF(H3980=1, 'adjustment factor'!$D$10, IF(H3980=-9,-999,IF(H3980="",-999,0)))</f>
        <v>-999</v>
      </c>
      <c r="AL3980" s="82">
        <f>IF(G3980=1, 'adjustment factor'!$D$11, IF(G3980=-9,-999,IF(G3980="",-999,0)))</f>
        <v>-999</v>
      </c>
      <c r="AM3980" s="82">
        <f>IF(I3980=1, 'adjustment factor'!$D$12, IF(I3980=-9,-999,IF(I3980="",-999,0)))</f>
        <v>-999</v>
      </c>
      <c r="AN3980" s="82">
        <f>IF(J3980=1, 'adjustment factor'!$D$13, IF(J3980=-9,-999,IF(J3980="",-999,0)))</f>
        <v>-999</v>
      </c>
      <c r="AO3980" s="82" t="str">
        <f t="shared" si="628"/>
        <v>-999</v>
      </c>
      <c r="AP3980" s="82" t="str">
        <f t="shared" si="629"/>
        <v>MISSING</v>
      </c>
    </row>
    <row r="3981" spans="2:42">
      <c r="B3981" s="207"/>
      <c r="C3981" s="35">
        <v>3977</v>
      </c>
      <c r="D3981" s="161"/>
      <c r="E3981" s="161"/>
      <c r="F3981" s="161"/>
      <c r="G3981" s="161"/>
      <c r="H3981" s="161"/>
      <c r="I3981" s="161"/>
      <c r="J3981" s="161"/>
      <c r="K3981" s="161"/>
      <c r="L3981" s="161"/>
      <c r="M3981" s="161"/>
      <c r="N3981" s="171"/>
      <c r="O3981" s="171"/>
      <c r="P3981" s="171"/>
      <c r="Q3981" s="171"/>
      <c r="R3981" s="171"/>
      <c r="S3981" s="171"/>
      <c r="T3981" s="208" t="str">
        <f t="shared" si="620"/>
        <v>MISSING</v>
      </c>
      <c r="U3981" s="208" t="str">
        <f t="shared" si="621"/>
        <v>MISSING</v>
      </c>
      <c r="X3981" s="56">
        <f t="shared" si="622"/>
        <v>-99</v>
      </c>
      <c r="Y3981" s="56">
        <f t="shared" si="623"/>
        <v>-99</v>
      </c>
      <c r="Z3981" s="56">
        <f t="shared" si="624"/>
        <v>-99</v>
      </c>
      <c r="AA3981" s="56">
        <f t="shared" si="625"/>
        <v>-99</v>
      </c>
      <c r="AB3981" s="56">
        <f t="shared" si="626"/>
        <v>-99</v>
      </c>
      <c r="AC3981" s="56">
        <f t="shared" si="627"/>
        <v>-99</v>
      </c>
      <c r="AD3981" s="3"/>
      <c r="AE3981" s="82">
        <f>IF(D3981=1, 'adjustment factor'!$D$4, IF(D3981=-9,-999,IF(D3981="",-999,0)))</f>
        <v>-999</v>
      </c>
      <c r="AF3981" s="82">
        <f>IF(F3981=1, 'adjustment factor'!$D$5, IF(F3981=-9,-999,IF(F3981="",-999,0)))</f>
        <v>-999</v>
      </c>
      <c r="AG3981" s="82">
        <f>IF(E3981=1, 'adjustment factor'!$D$6, IF(E3981=-9,-999,IF(E3981="",-999,0)))</f>
        <v>-999</v>
      </c>
      <c r="AH3981" s="82">
        <f>IF(K3981&gt;=45,'adjustment factor'!$D$7,IF(K3981=-9,-1200,IF(K3981="",-1200,0)))</f>
        <v>-1200</v>
      </c>
      <c r="AI3981" s="82">
        <f>IF(L3981=1, 'adjustment factor'!$D$8, IF(L3981=-9,-999,IF(L3981="",-999,0)))</f>
        <v>-999</v>
      </c>
      <c r="AJ3981" s="82">
        <f>IF(AND(M3981&gt;=1,M3981&lt;=4),'adjustment factor'!$D$9,IF(M3981=-9,-999,IF(M3981=98,-999,IF(M3981=99,-999,IF(M3981="",-999,0)))))</f>
        <v>-999</v>
      </c>
      <c r="AK3981" s="82">
        <f>IF(H3981=1, 'adjustment factor'!$D$10, IF(H3981=-9,-999,IF(H3981="",-999,0)))</f>
        <v>-999</v>
      </c>
      <c r="AL3981" s="82">
        <f>IF(G3981=1, 'adjustment factor'!$D$11, IF(G3981=-9,-999,IF(G3981="",-999,0)))</f>
        <v>-999</v>
      </c>
      <c r="AM3981" s="82">
        <f>IF(I3981=1, 'adjustment factor'!$D$12, IF(I3981=-9,-999,IF(I3981="",-999,0)))</f>
        <v>-999</v>
      </c>
      <c r="AN3981" s="82">
        <f>IF(J3981=1, 'adjustment factor'!$D$13, IF(J3981=-9,-999,IF(J3981="",-999,0)))</f>
        <v>-999</v>
      </c>
      <c r="AO3981" s="82" t="str">
        <f t="shared" si="628"/>
        <v>-999</v>
      </c>
      <c r="AP3981" s="82" t="str">
        <f t="shared" si="629"/>
        <v>MISSING</v>
      </c>
    </row>
    <row r="3982" spans="2:42">
      <c r="B3982" s="207"/>
      <c r="C3982" s="35">
        <v>3978</v>
      </c>
      <c r="D3982" s="161"/>
      <c r="E3982" s="161"/>
      <c r="F3982" s="161"/>
      <c r="G3982" s="161"/>
      <c r="H3982" s="161"/>
      <c r="I3982" s="161"/>
      <c r="J3982" s="161"/>
      <c r="K3982" s="161"/>
      <c r="L3982" s="161"/>
      <c r="M3982" s="161"/>
      <c r="N3982" s="171"/>
      <c r="O3982" s="171"/>
      <c r="P3982" s="171"/>
      <c r="Q3982" s="171"/>
      <c r="R3982" s="171"/>
      <c r="S3982" s="171"/>
      <c r="T3982" s="208" t="str">
        <f t="shared" si="620"/>
        <v>MISSING</v>
      </c>
      <c r="U3982" s="208" t="str">
        <f t="shared" si="621"/>
        <v>MISSING</v>
      </c>
      <c r="X3982" s="56">
        <f t="shared" si="622"/>
        <v>-99</v>
      </c>
      <c r="Y3982" s="56">
        <f t="shared" si="623"/>
        <v>-99</v>
      </c>
      <c r="Z3982" s="56">
        <f t="shared" si="624"/>
        <v>-99</v>
      </c>
      <c r="AA3982" s="56">
        <f t="shared" si="625"/>
        <v>-99</v>
      </c>
      <c r="AB3982" s="56">
        <f t="shared" si="626"/>
        <v>-99</v>
      </c>
      <c r="AC3982" s="56">
        <f t="shared" si="627"/>
        <v>-99</v>
      </c>
      <c r="AD3982" s="3"/>
      <c r="AE3982" s="82">
        <f>IF(D3982=1, 'adjustment factor'!$D$4, IF(D3982=-9,-999,IF(D3982="",-999,0)))</f>
        <v>-999</v>
      </c>
      <c r="AF3982" s="82">
        <f>IF(F3982=1, 'adjustment factor'!$D$5, IF(F3982=-9,-999,IF(F3982="",-999,0)))</f>
        <v>-999</v>
      </c>
      <c r="AG3982" s="82">
        <f>IF(E3982=1, 'adjustment factor'!$D$6, IF(E3982=-9,-999,IF(E3982="",-999,0)))</f>
        <v>-999</v>
      </c>
      <c r="AH3982" s="82">
        <f>IF(K3982&gt;=45,'adjustment factor'!$D$7,IF(K3982=-9,-1200,IF(K3982="",-1200,0)))</f>
        <v>-1200</v>
      </c>
      <c r="AI3982" s="82">
        <f>IF(L3982=1, 'adjustment factor'!$D$8, IF(L3982=-9,-999,IF(L3982="",-999,0)))</f>
        <v>-999</v>
      </c>
      <c r="AJ3982" s="82">
        <f>IF(AND(M3982&gt;=1,M3982&lt;=4),'adjustment factor'!$D$9,IF(M3982=-9,-999,IF(M3982=98,-999,IF(M3982=99,-999,IF(M3982="",-999,0)))))</f>
        <v>-999</v>
      </c>
      <c r="AK3982" s="82">
        <f>IF(H3982=1, 'adjustment factor'!$D$10, IF(H3982=-9,-999,IF(H3982="",-999,0)))</f>
        <v>-999</v>
      </c>
      <c r="AL3982" s="82">
        <f>IF(G3982=1, 'adjustment factor'!$D$11, IF(G3982=-9,-999,IF(G3982="",-999,0)))</f>
        <v>-999</v>
      </c>
      <c r="AM3982" s="82">
        <f>IF(I3982=1, 'adjustment factor'!$D$12, IF(I3982=-9,-999,IF(I3982="",-999,0)))</f>
        <v>-999</v>
      </c>
      <c r="AN3982" s="82">
        <f>IF(J3982=1, 'adjustment factor'!$D$13, IF(J3982=-9,-999,IF(J3982="",-999,0)))</f>
        <v>-999</v>
      </c>
      <c r="AO3982" s="82" t="str">
        <f t="shared" si="628"/>
        <v>-999</v>
      </c>
      <c r="AP3982" s="82" t="str">
        <f t="shared" si="629"/>
        <v>MISSING</v>
      </c>
    </row>
    <row r="3983" spans="2:42">
      <c r="B3983" s="207"/>
      <c r="C3983" s="35">
        <v>3979</v>
      </c>
      <c r="D3983" s="161"/>
      <c r="E3983" s="161"/>
      <c r="F3983" s="161"/>
      <c r="G3983" s="161"/>
      <c r="H3983" s="161"/>
      <c r="I3983" s="161"/>
      <c r="J3983" s="161"/>
      <c r="K3983" s="161"/>
      <c r="L3983" s="161"/>
      <c r="M3983" s="161"/>
      <c r="N3983" s="171"/>
      <c r="O3983" s="171"/>
      <c r="P3983" s="171"/>
      <c r="Q3983" s="171"/>
      <c r="R3983" s="171"/>
      <c r="S3983" s="171"/>
      <c r="T3983" s="208" t="str">
        <f t="shared" si="620"/>
        <v>MISSING</v>
      </c>
      <c r="U3983" s="208" t="str">
        <f t="shared" si="621"/>
        <v>MISSING</v>
      </c>
      <c r="X3983" s="56">
        <f t="shared" si="622"/>
        <v>-99</v>
      </c>
      <c r="Y3983" s="56">
        <f t="shared" si="623"/>
        <v>-99</v>
      </c>
      <c r="Z3983" s="56">
        <f t="shared" si="624"/>
        <v>-99</v>
      </c>
      <c r="AA3983" s="56">
        <f t="shared" si="625"/>
        <v>-99</v>
      </c>
      <c r="AB3983" s="56">
        <f t="shared" si="626"/>
        <v>-99</v>
      </c>
      <c r="AC3983" s="56">
        <f t="shared" si="627"/>
        <v>-99</v>
      </c>
      <c r="AD3983" s="3"/>
      <c r="AE3983" s="82">
        <f>IF(D3983=1, 'adjustment factor'!$D$4, IF(D3983=-9,-999,IF(D3983="",-999,0)))</f>
        <v>-999</v>
      </c>
      <c r="AF3983" s="82">
        <f>IF(F3983=1, 'adjustment factor'!$D$5, IF(F3983=-9,-999,IF(F3983="",-999,0)))</f>
        <v>-999</v>
      </c>
      <c r="AG3983" s="82">
        <f>IF(E3983=1, 'adjustment factor'!$D$6, IF(E3983=-9,-999,IF(E3983="",-999,0)))</f>
        <v>-999</v>
      </c>
      <c r="AH3983" s="82">
        <f>IF(K3983&gt;=45,'adjustment factor'!$D$7,IF(K3983=-9,-1200,IF(K3983="",-1200,0)))</f>
        <v>-1200</v>
      </c>
      <c r="AI3983" s="82">
        <f>IF(L3983=1, 'adjustment factor'!$D$8, IF(L3983=-9,-999,IF(L3983="",-999,0)))</f>
        <v>-999</v>
      </c>
      <c r="AJ3983" s="82">
        <f>IF(AND(M3983&gt;=1,M3983&lt;=4),'adjustment factor'!$D$9,IF(M3983=-9,-999,IF(M3983=98,-999,IF(M3983=99,-999,IF(M3983="",-999,0)))))</f>
        <v>-999</v>
      </c>
      <c r="AK3983" s="82">
        <f>IF(H3983=1, 'adjustment factor'!$D$10, IF(H3983=-9,-999,IF(H3983="",-999,0)))</f>
        <v>-999</v>
      </c>
      <c r="AL3983" s="82">
        <f>IF(G3983=1, 'adjustment factor'!$D$11, IF(G3983=-9,-999,IF(G3983="",-999,0)))</f>
        <v>-999</v>
      </c>
      <c r="AM3983" s="82">
        <f>IF(I3983=1, 'adjustment factor'!$D$12, IF(I3983=-9,-999,IF(I3983="",-999,0)))</f>
        <v>-999</v>
      </c>
      <c r="AN3983" s="82">
        <f>IF(J3983=1, 'adjustment factor'!$D$13, IF(J3983=-9,-999,IF(J3983="",-999,0)))</f>
        <v>-999</v>
      </c>
      <c r="AO3983" s="82" t="str">
        <f t="shared" si="628"/>
        <v>-999</v>
      </c>
      <c r="AP3983" s="82" t="str">
        <f t="shared" si="629"/>
        <v>MISSING</v>
      </c>
    </row>
    <row r="3984" spans="2:42">
      <c r="B3984" s="207"/>
      <c r="C3984" s="35">
        <v>3980</v>
      </c>
      <c r="D3984" s="161"/>
      <c r="E3984" s="161"/>
      <c r="F3984" s="161"/>
      <c r="G3984" s="161"/>
      <c r="H3984" s="161"/>
      <c r="I3984" s="161"/>
      <c r="J3984" s="161"/>
      <c r="K3984" s="161"/>
      <c r="L3984" s="161"/>
      <c r="M3984" s="161"/>
      <c r="N3984" s="171"/>
      <c r="O3984" s="171"/>
      <c r="P3984" s="171"/>
      <c r="Q3984" s="171"/>
      <c r="R3984" s="171"/>
      <c r="S3984" s="171"/>
      <c r="T3984" s="208" t="str">
        <f t="shared" si="620"/>
        <v>MISSING</v>
      </c>
      <c r="U3984" s="208" t="str">
        <f t="shared" si="621"/>
        <v>MISSING</v>
      </c>
      <c r="X3984" s="56">
        <f t="shared" si="622"/>
        <v>-99</v>
      </c>
      <c r="Y3984" s="56">
        <f t="shared" si="623"/>
        <v>-99</v>
      </c>
      <c r="Z3984" s="56">
        <f t="shared" si="624"/>
        <v>-99</v>
      </c>
      <c r="AA3984" s="56">
        <f t="shared" si="625"/>
        <v>-99</v>
      </c>
      <c r="AB3984" s="56">
        <f t="shared" si="626"/>
        <v>-99</v>
      </c>
      <c r="AC3984" s="56">
        <f t="shared" si="627"/>
        <v>-99</v>
      </c>
      <c r="AD3984" s="3"/>
      <c r="AE3984" s="82">
        <f>IF(D3984=1, 'adjustment factor'!$D$4, IF(D3984=-9,-999,IF(D3984="",-999,0)))</f>
        <v>-999</v>
      </c>
      <c r="AF3984" s="82">
        <f>IF(F3984=1, 'adjustment factor'!$D$5, IF(F3984=-9,-999,IF(F3984="",-999,0)))</f>
        <v>-999</v>
      </c>
      <c r="AG3984" s="82">
        <f>IF(E3984=1, 'adjustment factor'!$D$6, IF(E3984=-9,-999,IF(E3984="",-999,0)))</f>
        <v>-999</v>
      </c>
      <c r="AH3984" s="82">
        <f>IF(K3984&gt;=45,'adjustment factor'!$D$7,IF(K3984=-9,-1200,IF(K3984="",-1200,0)))</f>
        <v>-1200</v>
      </c>
      <c r="AI3984" s="82">
        <f>IF(L3984=1, 'adjustment factor'!$D$8, IF(L3984=-9,-999,IF(L3984="",-999,0)))</f>
        <v>-999</v>
      </c>
      <c r="AJ3984" s="82">
        <f>IF(AND(M3984&gt;=1,M3984&lt;=4),'adjustment factor'!$D$9,IF(M3984=-9,-999,IF(M3984=98,-999,IF(M3984=99,-999,IF(M3984="",-999,0)))))</f>
        <v>-999</v>
      </c>
      <c r="AK3984" s="82">
        <f>IF(H3984=1, 'adjustment factor'!$D$10, IF(H3984=-9,-999,IF(H3984="",-999,0)))</f>
        <v>-999</v>
      </c>
      <c r="AL3984" s="82">
        <f>IF(G3984=1, 'adjustment factor'!$D$11, IF(G3984=-9,-999,IF(G3984="",-999,0)))</f>
        <v>-999</v>
      </c>
      <c r="AM3984" s="82">
        <f>IF(I3984=1, 'adjustment factor'!$D$12, IF(I3984=-9,-999,IF(I3984="",-999,0)))</f>
        <v>-999</v>
      </c>
      <c r="AN3984" s="82">
        <f>IF(J3984=1, 'adjustment factor'!$D$13, IF(J3984=-9,-999,IF(J3984="",-999,0)))</f>
        <v>-999</v>
      </c>
      <c r="AO3984" s="82" t="str">
        <f t="shared" si="628"/>
        <v>-999</v>
      </c>
      <c r="AP3984" s="82" t="str">
        <f t="shared" si="629"/>
        <v>MISSING</v>
      </c>
    </row>
    <row r="3985" spans="2:42">
      <c r="B3985" s="207"/>
      <c r="C3985" s="35">
        <v>3981</v>
      </c>
      <c r="D3985" s="161"/>
      <c r="E3985" s="161"/>
      <c r="F3985" s="161"/>
      <c r="G3985" s="161"/>
      <c r="H3985" s="161"/>
      <c r="I3985" s="161"/>
      <c r="J3985" s="161"/>
      <c r="K3985" s="161"/>
      <c r="L3985" s="161"/>
      <c r="M3985" s="161"/>
      <c r="N3985" s="171"/>
      <c r="O3985" s="171"/>
      <c r="P3985" s="171"/>
      <c r="Q3985" s="171"/>
      <c r="R3985" s="171"/>
      <c r="S3985" s="171"/>
      <c r="T3985" s="208" t="str">
        <f t="shared" si="620"/>
        <v>MISSING</v>
      </c>
      <c r="U3985" s="208" t="str">
        <f t="shared" si="621"/>
        <v>MISSING</v>
      </c>
      <c r="X3985" s="56">
        <f t="shared" si="622"/>
        <v>-99</v>
      </c>
      <c r="Y3985" s="56">
        <f t="shared" si="623"/>
        <v>-99</v>
      </c>
      <c r="Z3985" s="56">
        <f t="shared" si="624"/>
        <v>-99</v>
      </c>
      <c r="AA3985" s="56">
        <f t="shared" si="625"/>
        <v>-99</v>
      </c>
      <c r="AB3985" s="56">
        <f t="shared" si="626"/>
        <v>-99</v>
      </c>
      <c r="AC3985" s="56">
        <f t="shared" si="627"/>
        <v>-99</v>
      </c>
      <c r="AD3985" s="3"/>
      <c r="AE3985" s="82">
        <f>IF(D3985=1, 'adjustment factor'!$D$4, IF(D3985=-9,-999,IF(D3985="",-999,0)))</f>
        <v>-999</v>
      </c>
      <c r="AF3985" s="82">
        <f>IF(F3985=1, 'adjustment factor'!$D$5, IF(F3985=-9,-999,IF(F3985="",-999,0)))</f>
        <v>-999</v>
      </c>
      <c r="AG3985" s="82">
        <f>IF(E3985=1, 'adjustment factor'!$D$6, IF(E3985=-9,-999,IF(E3985="",-999,0)))</f>
        <v>-999</v>
      </c>
      <c r="AH3985" s="82">
        <f>IF(K3985&gt;=45,'adjustment factor'!$D$7,IF(K3985=-9,-1200,IF(K3985="",-1200,0)))</f>
        <v>-1200</v>
      </c>
      <c r="AI3985" s="82">
        <f>IF(L3985=1, 'adjustment factor'!$D$8, IF(L3985=-9,-999,IF(L3985="",-999,0)))</f>
        <v>-999</v>
      </c>
      <c r="AJ3985" s="82">
        <f>IF(AND(M3985&gt;=1,M3985&lt;=4),'adjustment factor'!$D$9,IF(M3985=-9,-999,IF(M3985=98,-999,IF(M3985=99,-999,IF(M3985="",-999,0)))))</f>
        <v>-999</v>
      </c>
      <c r="AK3985" s="82">
        <f>IF(H3985=1, 'adjustment factor'!$D$10, IF(H3985=-9,-999,IF(H3985="",-999,0)))</f>
        <v>-999</v>
      </c>
      <c r="AL3985" s="82">
        <f>IF(G3985=1, 'adjustment factor'!$D$11, IF(G3985=-9,-999,IF(G3985="",-999,0)))</f>
        <v>-999</v>
      </c>
      <c r="AM3985" s="82">
        <f>IF(I3985=1, 'adjustment factor'!$D$12, IF(I3985=-9,-999,IF(I3985="",-999,0)))</f>
        <v>-999</v>
      </c>
      <c r="AN3985" s="82">
        <f>IF(J3985=1, 'adjustment factor'!$D$13, IF(J3985=-9,-999,IF(J3985="",-999,0)))</f>
        <v>-999</v>
      </c>
      <c r="AO3985" s="82" t="str">
        <f t="shared" si="628"/>
        <v>-999</v>
      </c>
      <c r="AP3985" s="82" t="str">
        <f t="shared" si="629"/>
        <v>MISSING</v>
      </c>
    </row>
    <row r="3986" spans="2:42">
      <c r="B3986" s="207"/>
      <c r="C3986" s="35">
        <v>3982</v>
      </c>
      <c r="D3986" s="161"/>
      <c r="E3986" s="161"/>
      <c r="F3986" s="161"/>
      <c r="G3986" s="161"/>
      <c r="H3986" s="161"/>
      <c r="I3986" s="161"/>
      <c r="J3986" s="161"/>
      <c r="K3986" s="161"/>
      <c r="L3986" s="161"/>
      <c r="M3986" s="161"/>
      <c r="N3986" s="171"/>
      <c r="O3986" s="171"/>
      <c r="P3986" s="171"/>
      <c r="Q3986" s="171"/>
      <c r="R3986" s="171"/>
      <c r="S3986" s="171"/>
      <c r="T3986" s="208" t="str">
        <f t="shared" si="620"/>
        <v>MISSING</v>
      </c>
      <c r="U3986" s="208" t="str">
        <f t="shared" si="621"/>
        <v>MISSING</v>
      </c>
      <c r="X3986" s="56">
        <f t="shared" si="622"/>
        <v>-99</v>
      </c>
      <c r="Y3986" s="56">
        <f t="shared" si="623"/>
        <v>-99</v>
      </c>
      <c r="Z3986" s="56">
        <f t="shared" si="624"/>
        <v>-99</v>
      </c>
      <c r="AA3986" s="56">
        <f t="shared" si="625"/>
        <v>-99</v>
      </c>
      <c r="AB3986" s="56">
        <f t="shared" si="626"/>
        <v>-99</v>
      </c>
      <c r="AC3986" s="56">
        <f t="shared" si="627"/>
        <v>-99</v>
      </c>
      <c r="AD3986" s="3"/>
      <c r="AE3986" s="82">
        <f>IF(D3986=1, 'adjustment factor'!$D$4, IF(D3986=-9,-999,IF(D3986="",-999,0)))</f>
        <v>-999</v>
      </c>
      <c r="AF3986" s="82">
        <f>IF(F3986=1, 'adjustment factor'!$D$5, IF(F3986=-9,-999,IF(F3986="",-999,0)))</f>
        <v>-999</v>
      </c>
      <c r="AG3986" s="82">
        <f>IF(E3986=1, 'adjustment factor'!$D$6, IF(E3986=-9,-999,IF(E3986="",-999,0)))</f>
        <v>-999</v>
      </c>
      <c r="AH3986" s="82">
        <f>IF(K3986&gt;=45,'adjustment factor'!$D$7,IF(K3986=-9,-1200,IF(K3986="",-1200,0)))</f>
        <v>-1200</v>
      </c>
      <c r="AI3986" s="82">
        <f>IF(L3986=1, 'adjustment factor'!$D$8, IF(L3986=-9,-999,IF(L3986="",-999,0)))</f>
        <v>-999</v>
      </c>
      <c r="AJ3986" s="82">
        <f>IF(AND(M3986&gt;=1,M3986&lt;=4),'adjustment factor'!$D$9,IF(M3986=-9,-999,IF(M3986=98,-999,IF(M3986=99,-999,IF(M3986="",-999,0)))))</f>
        <v>-999</v>
      </c>
      <c r="AK3986" s="82">
        <f>IF(H3986=1, 'adjustment factor'!$D$10, IF(H3986=-9,-999,IF(H3986="",-999,0)))</f>
        <v>-999</v>
      </c>
      <c r="AL3986" s="82">
        <f>IF(G3986=1, 'adjustment factor'!$D$11, IF(G3986=-9,-999,IF(G3986="",-999,0)))</f>
        <v>-999</v>
      </c>
      <c r="AM3986" s="82">
        <f>IF(I3986=1, 'adjustment factor'!$D$12, IF(I3986=-9,-999,IF(I3986="",-999,0)))</f>
        <v>-999</v>
      </c>
      <c r="AN3986" s="82">
        <f>IF(J3986=1, 'adjustment factor'!$D$13, IF(J3986=-9,-999,IF(J3986="",-999,0)))</f>
        <v>-999</v>
      </c>
      <c r="AO3986" s="82" t="str">
        <f t="shared" si="628"/>
        <v>-999</v>
      </c>
      <c r="AP3986" s="82" t="str">
        <f t="shared" si="629"/>
        <v>MISSING</v>
      </c>
    </row>
    <row r="3987" spans="2:42">
      <c r="B3987" s="207"/>
      <c r="C3987" s="35">
        <v>3983</v>
      </c>
      <c r="D3987" s="161"/>
      <c r="E3987" s="161"/>
      <c r="F3987" s="161"/>
      <c r="G3987" s="161"/>
      <c r="H3987" s="161"/>
      <c r="I3987" s="161"/>
      <c r="J3987" s="161"/>
      <c r="K3987" s="161"/>
      <c r="L3987" s="161"/>
      <c r="M3987" s="161"/>
      <c r="N3987" s="171"/>
      <c r="O3987" s="171"/>
      <c r="P3987" s="171"/>
      <c r="Q3987" s="171"/>
      <c r="R3987" s="171"/>
      <c r="S3987" s="171"/>
      <c r="T3987" s="208" t="str">
        <f t="shared" si="620"/>
        <v>MISSING</v>
      </c>
      <c r="U3987" s="208" t="str">
        <f t="shared" si="621"/>
        <v>MISSING</v>
      </c>
      <c r="X3987" s="56">
        <f t="shared" si="622"/>
        <v>-99</v>
      </c>
      <c r="Y3987" s="56">
        <f t="shared" si="623"/>
        <v>-99</v>
      </c>
      <c r="Z3987" s="56">
        <f t="shared" si="624"/>
        <v>-99</v>
      </c>
      <c r="AA3987" s="56">
        <f t="shared" si="625"/>
        <v>-99</v>
      </c>
      <c r="AB3987" s="56">
        <f t="shared" si="626"/>
        <v>-99</v>
      </c>
      <c r="AC3987" s="56">
        <f t="shared" si="627"/>
        <v>-99</v>
      </c>
      <c r="AD3987" s="3"/>
      <c r="AE3987" s="82">
        <f>IF(D3987=1, 'adjustment factor'!$D$4, IF(D3987=-9,-999,IF(D3987="",-999,0)))</f>
        <v>-999</v>
      </c>
      <c r="AF3987" s="82">
        <f>IF(F3987=1, 'adjustment factor'!$D$5, IF(F3987=-9,-999,IF(F3987="",-999,0)))</f>
        <v>-999</v>
      </c>
      <c r="AG3987" s="82">
        <f>IF(E3987=1, 'adjustment factor'!$D$6, IF(E3987=-9,-999,IF(E3987="",-999,0)))</f>
        <v>-999</v>
      </c>
      <c r="AH3987" s="82">
        <f>IF(K3987&gt;=45,'adjustment factor'!$D$7,IF(K3987=-9,-1200,IF(K3987="",-1200,0)))</f>
        <v>-1200</v>
      </c>
      <c r="AI3987" s="82">
        <f>IF(L3987=1, 'adjustment factor'!$D$8, IF(L3987=-9,-999,IF(L3987="",-999,0)))</f>
        <v>-999</v>
      </c>
      <c r="AJ3987" s="82">
        <f>IF(AND(M3987&gt;=1,M3987&lt;=4),'adjustment factor'!$D$9,IF(M3987=-9,-999,IF(M3987=98,-999,IF(M3987=99,-999,IF(M3987="",-999,0)))))</f>
        <v>-999</v>
      </c>
      <c r="AK3987" s="82">
        <f>IF(H3987=1, 'adjustment factor'!$D$10, IF(H3987=-9,-999,IF(H3987="",-999,0)))</f>
        <v>-999</v>
      </c>
      <c r="AL3987" s="82">
        <f>IF(G3987=1, 'adjustment factor'!$D$11, IF(G3987=-9,-999,IF(G3987="",-999,0)))</f>
        <v>-999</v>
      </c>
      <c r="AM3987" s="82">
        <f>IF(I3987=1, 'adjustment factor'!$D$12, IF(I3987=-9,-999,IF(I3987="",-999,0)))</f>
        <v>-999</v>
      </c>
      <c r="AN3987" s="82">
        <f>IF(J3987=1, 'adjustment factor'!$D$13, IF(J3987=-9,-999,IF(J3987="",-999,0)))</f>
        <v>-999</v>
      </c>
      <c r="AO3987" s="82" t="str">
        <f t="shared" si="628"/>
        <v>-999</v>
      </c>
      <c r="AP3987" s="82" t="str">
        <f t="shared" si="629"/>
        <v>MISSING</v>
      </c>
    </row>
    <row r="3988" spans="2:42">
      <c r="B3988" s="207"/>
      <c r="C3988" s="35">
        <v>3984</v>
      </c>
      <c r="D3988" s="161"/>
      <c r="E3988" s="161"/>
      <c r="F3988" s="161"/>
      <c r="G3988" s="161"/>
      <c r="H3988" s="161"/>
      <c r="I3988" s="161"/>
      <c r="J3988" s="161"/>
      <c r="K3988" s="161"/>
      <c r="L3988" s="161"/>
      <c r="M3988" s="161"/>
      <c r="N3988" s="171"/>
      <c r="O3988" s="171"/>
      <c r="P3988" s="171"/>
      <c r="Q3988" s="171"/>
      <c r="R3988" s="171"/>
      <c r="S3988" s="171"/>
      <c r="T3988" s="208" t="str">
        <f t="shared" si="620"/>
        <v>MISSING</v>
      </c>
      <c r="U3988" s="208" t="str">
        <f t="shared" si="621"/>
        <v>MISSING</v>
      </c>
      <c r="X3988" s="56">
        <f t="shared" si="622"/>
        <v>-99</v>
      </c>
      <c r="Y3988" s="56">
        <f t="shared" si="623"/>
        <v>-99</v>
      </c>
      <c r="Z3988" s="56">
        <f t="shared" si="624"/>
        <v>-99</v>
      </c>
      <c r="AA3988" s="56">
        <f t="shared" si="625"/>
        <v>-99</v>
      </c>
      <c r="AB3988" s="56">
        <f t="shared" si="626"/>
        <v>-99</v>
      </c>
      <c r="AC3988" s="56">
        <f t="shared" si="627"/>
        <v>-99</v>
      </c>
      <c r="AD3988" s="3"/>
      <c r="AE3988" s="82">
        <f>IF(D3988=1, 'adjustment factor'!$D$4, IF(D3988=-9,-999,IF(D3988="",-999,0)))</f>
        <v>-999</v>
      </c>
      <c r="AF3988" s="82">
        <f>IF(F3988=1, 'adjustment factor'!$D$5, IF(F3988=-9,-999,IF(F3988="",-999,0)))</f>
        <v>-999</v>
      </c>
      <c r="AG3988" s="82">
        <f>IF(E3988=1, 'adjustment factor'!$D$6, IF(E3988=-9,-999,IF(E3988="",-999,0)))</f>
        <v>-999</v>
      </c>
      <c r="AH3988" s="82">
        <f>IF(K3988&gt;=45,'adjustment factor'!$D$7,IF(K3988=-9,-1200,IF(K3988="",-1200,0)))</f>
        <v>-1200</v>
      </c>
      <c r="AI3988" s="82">
        <f>IF(L3988=1, 'adjustment factor'!$D$8, IF(L3988=-9,-999,IF(L3988="",-999,0)))</f>
        <v>-999</v>
      </c>
      <c r="AJ3988" s="82">
        <f>IF(AND(M3988&gt;=1,M3988&lt;=4),'adjustment factor'!$D$9,IF(M3988=-9,-999,IF(M3988=98,-999,IF(M3988=99,-999,IF(M3988="",-999,0)))))</f>
        <v>-999</v>
      </c>
      <c r="AK3988" s="82">
        <f>IF(H3988=1, 'adjustment factor'!$D$10, IF(H3988=-9,-999,IF(H3988="",-999,0)))</f>
        <v>-999</v>
      </c>
      <c r="AL3988" s="82">
        <f>IF(G3988=1, 'adjustment factor'!$D$11, IF(G3988=-9,-999,IF(G3988="",-999,0)))</f>
        <v>-999</v>
      </c>
      <c r="AM3988" s="82">
        <f>IF(I3988=1, 'adjustment factor'!$D$12, IF(I3988=-9,-999,IF(I3988="",-999,0)))</f>
        <v>-999</v>
      </c>
      <c r="AN3988" s="82">
        <f>IF(J3988=1, 'adjustment factor'!$D$13, IF(J3988=-9,-999,IF(J3988="",-999,0)))</f>
        <v>-999</v>
      </c>
      <c r="AO3988" s="82" t="str">
        <f t="shared" si="628"/>
        <v>-999</v>
      </c>
      <c r="AP3988" s="82" t="str">
        <f t="shared" si="629"/>
        <v>MISSING</v>
      </c>
    </row>
    <row r="3989" spans="2:42">
      <c r="B3989" s="207"/>
      <c r="C3989" s="35">
        <v>3985</v>
      </c>
      <c r="D3989" s="161"/>
      <c r="E3989" s="161"/>
      <c r="F3989" s="161"/>
      <c r="G3989" s="161"/>
      <c r="H3989" s="161"/>
      <c r="I3989" s="161"/>
      <c r="J3989" s="161"/>
      <c r="K3989" s="161"/>
      <c r="L3989" s="161"/>
      <c r="M3989" s="161"/>
      <c r="N3989" s="171"/>
      <c r="O3989" s="171"/>
      <c r="P3989" s="171"/>
      <c r="Q3989" s="171"/>
      <c r="R3989" s="171"/>
      <c r="S3989" s="171"/>
      <c r="T3989" s="208" t="str">
        <f t="shared" ref="T3989:T4052" si="630">IF(SUM(X3989:AC3989)&gt;-0.01, SUM(X3989:AC3989), "MISSING")</f>
        <v>MISSING</v>
      </c>
      <c r="U3989" s="208" t="str">
        <f t="shared" ref="U3989:U4052" si="631">IF(AP3989="MISSING","MISSING", 3.88+0.604*T3989+0.055*(T3989^2)-AP3989)</f>
        <v>MISSING</v>
      </c>
      <c r="X3989" s="56">
        <f t="shared" ref="X3989:X4052" si="632">IF(N3989&gt;0,((N3989-3)*-1),-99)</f>
        <v>-99</v>
      </c>
      <c r="Y3989" s="56">
        <f t="shared" ref="Y3989:Y4052" si="633">IF(O3989&gt;0,((O3989-3)*-1),-99)</f>
        <v>-99</v>
      </c>
      <c r="Z3989" s="56">
        <f t="shared" ref="Z3989:Z4052" si="634">IF(P3989&gt;0,((P3989-3)*-1),-99)</f>
        <v>-99</v>
      </c>
      <c r="AA3989" s="56">
        <f t="shared" ref="AA3989:AA4052" si="635">IF(Q3989&gt;0,((Q3989-3)*-1),-99)</f>
        <v>-99</v>
      </c>
      <c r="AB3989" s="56">
        <f t="shared" ref="AB3989:AB4052" si="636">IF(R3989&gt;0,((R3989-3)*-1),-99)</f>
        <v>-99</v>
      </c>
      <c r="AC3989" s="56">
        <f t="shared" ref="AC3989:AC4052" si="637">IF(S3989&gt;0,((S3989-3)*-1),-99)</f>
        <v>-99</v>
      </c>
      <c r="AD3989" s="3"/>
      <c r="AE3989" s="82">
        <f>IF(D3989=1, 'adjustment factor'!$D$4, IF(D3989=-9,-999,IF(D3989="",-999,0)))</f>
        <v>-999</v>
      </c>
      <c r="AF3989" s="82">
        <f>IF(F3989=1, 'adjustment factor'!$D$5, IF(F3989=-9,-999,IF(F3989="",-999,0)))</f>
        <v>-999</v>
      </c>
      <c r="AG3989" s="82">
        <f>IF(E3989=1, 'adjustment factor'!$D$6, IF(E3989=-9,-999,IF(E3989="",-999,0)))</f>
        <v>-999</v>
      </c>
      <c r="AH3989" s="82">
        <f>IF(K3989&gt;=45,'adjustment factor'!$D$7,IF(K3989=-9,-1200,IF(K3989="",-1200,0)))</f>
        <v>-1200</v>
      </c>
      <c r="AI3989" s="82">
        <f>IF(L3989=1, 'adjustment factor'!$D$8, IF(L3989=-9,-999,IF(L3989="",-999,0)))</f>
        <v>-999</v>
      </c>
      <c r="AJ3989" s="82">
        <f>IF(AND(M3989&gt;=1,M3989&lt;=4),'adjustment factor'!$D$9,IF(M3989=-9,-999,IF(M3989=98,-999,IF(M3989=99,-999,IF(M3989="",-999,0)))))</f>
        <v>-999</v>
      </c>
      <c r="AK3989" s="82">
        <f>IF(H3989=1, 'adjustment factor'!$D$10, IF(H3989=-9,-999,IF(H3989="",-999,0)))</f>
        <v>-999</v>
      </c>
      <c r="AL3989" s="82">
        <f>IF(G3989=1, 'adjustment factor'!$D$11, IF(G3989=-9,-999,IF(G3989="",-999,0)))</f>
        <v>-999</v>
      </c>
      <c r="AM3989" s="82">
        <f>IF(I3989=1, 'adjustment factor'!$D$12, IF(I3989=-9,-999,IF(I3989="",-999,0)))</f>
        <v>-999</v>
      </c>
      <c r="AN3989" s="82">
        <f>IF(J3989=1, 'adjustment factor'!$D$13, IF(J3989=-9,-999,IF(J3989="",-999,0)))</f>
        <v>-999</v>
      </c>
      <c r="AO3989" s="82" t="str">
        <f t="shared" ref="AO3989:AO4052" si="638">IF(-AE3989-AF3989-AG3989-AH3989+AI3989+AJ3989-AK3989-AL3989-AM3989-AN3989&lt;3, -AE3989-AF3989-AG3989-AH3989+AI3989+AJ3989-AK3989-AL3989-AM3989-AN3989, "-999")</f>
        <v>-999</v>
      </c>
      <c r="AP3989" s="82" t="str">
        <f t="shared" ref="AP3989:AP4052" si="639">IF(AND(SUM(AE3989:AN3989)&gt;-1, (SUM(X3989:AC3989)&gt;-1)), 14.353-AE3989-AF3989-AG3989-AH3989+AI3989+AJ3989-AK3989-AL3989-AM3989-AN3989, "MISSING")</f>
        <v>MISSING</v>
      </c>
    </row>
    <row r="3990" spans="2:42">
      <c r="B3990" s="207"/>
      <c r="C3990" s="35">
        <v>3986</v>
      </c>
      <c r="D3990" s="161"/>
      <c r="E3990" s="161"/>
      <c r="F3990" s="161"/>
      <c r="G3990" s="161"/>
      <c r="H3990" s="161"/>
      <c r="I3990" s="161"/>
      <c r="J3990" s="161"/>
      <c r="K3990" s="161"/>
      <c r="L3990" s="161"/>
      <c r="M3990" s="161"/>
      <c r="N3990" s="171"/>
      <c r="O3990" s="171"/>
      <c r="P3990" s="171"/>
      <c r="Q3990" s="171"/>
      <c r="R3990" s="171"/>
      <c r="S3990" s="171"/>
      <c r="T3990" s="208" t="str">
        <f t="shared" si="630"/>
        <v>MISSING</v>
      </c>
      <c r="U3990" s="208" t="str">
        <f t="shared" si="631"/>
        <v>MISSING</v>
      </c>
      <c r="X3990" s="56">
        <f t="shared" si="632"/>
        <v>-99</v>
      </c>
      <c r="Y3990" s="56">
        <f t="shared" si="633"/>
        <v>-99</v>
      </c>
      <c r="Z3990" s="56">
        <f t="shared" si="634"/>
        <v>-99</v>
      </c>
      <c r="AA3990" s="56">
        <f t="shared" si="635"/>
        <v>-99</v>
      </c>
      <c r="AB3990" s="56">
        <f t="shared" si="636"/>
        <v>-99</v>
      </c>
      <c r="AC3990" s="56">
        <f t="shared" si="637"/>
        <v>-99</v>
      </c>
      <c r="AD3990" s="3"/>
      <c r="AE3990" s="82">
        <f>IF(D3990=1, 'adjustment factor'!$D$4, IF(D3990=-9,-999,IF(D3990="",-999,0)))</f>
        <v>-999</v>
      </c>
      <c r="AF3990" s="82">
        <f>IF(F3990=1, 'adjustment factor'!$D$5, IF(F3990=-9,-999,IF(F3990="",-999,0)))</f>
        <v>-999</v>
      </c>
      <c r="AG3990" s="82">
        <f>IF(E3990=1, 'adjustment factor'!$D$6, IF(E3990=-9,-999,IF(E3990="",-999,0)))</f>
        <v>-999</v>
      </c>
      <c r="AH3990" s="82">
        <f>IF(K3990&gt;=45,'adjustment factor'!$D$7,IF(K3990=-9,-1200,IF(K3990="",-1200,0)))</f>
        <v>-1200</v>
      </c>
      <c r="AI3990" s="82">
        <f>IF(L3990=1, 'adjustment factor'!$D$8, IF(L3990=-9,-999,IF(L3990="",-999,0)))</f>
        <v>-999</v>
      </c>
      <c r="AJ3990" s="82">
        <f>IF(AND(M3990&gt;=1,M3990&lt;=4),'adjustment factor'!$D$9,IF(M3990=-9,-999,IF(M3990=98,-999,IF(M3990=99,-999,IF(M3990="",-999,0)))))</f>
        <v>-999</v>
      </c>
      <c r="AK3990" s="82">
        <f>IF(H3990=1, 'adjustment factor'!$D$10, IF(H3990=-9,-999,IF(H3990="",-999,0)))</f>
        <v>-999</v>
      </c>
      <c r="AL3990" s="82">
        <f>IF(G3990=1, 'adjustment factor'!$D$11, IF(G3990=-9,-999,IF(G3990="",-999,0)))</f>
        <v>-999</v>
      </c>
      <c r="AM3990" s="82">
        <f>IF(I3990=1, 'adjustment factor'!$D$12, IF(I3990=-9,-999,IF(I3990="",-999,0)))</f>
        <v>-999</v>
      </c>
      <c r="AN3990" s="82">
        <f>IF(J3990=1, 'adjustment factor'!$D$13, IF(J3990=-9,-999,IF(J3990="",-999,0)))</f>
        <v>-999</v>
      </c>
      <c r="AO3990" s="82" t="str">
        <f t="shared" si="638"/>
        <v>-999</v>
      </c>
      <c r="AP3990" s="82" t="str">
        <f t="shared" si="639"/>
        <v>MISSING</v>
      </c>
    </row>
    <row r="3991" spans="2:42">
      <c r="B3991" s="207"/>
      <c r="C3991" s="35">
        <v>3987</v>
      </c>
      <c r="D3991" s="161"/>
      <c r="E3991" s="161"/>
      <c r="F3991" s="161"/>
      <c r="G3991" s="161"/>
      <c r="H3991" s="161"/>
      <c r="I3991" s="161"/>
      <c r="J3991" s="161"/>
      <c r="K3991" s="161"/>
      <c r="L3991" s="161"/>
      <c r="M3991" s="161"/>
      <c r="N3991" s="171"/>
      <c r="O3991" s="171"/>
      <c r="P3991" s="171"/>
      <c r="Q3991" s="171"/>
      <c r="R3991" s="171"/>
      <c r="S3991" s="171"/>
      <c r="T3991" s="208" t="str">
        <f t="shared" si="630"/>
        <v>MISSING</v>
      </c>
      <c r="U3991" s="208" t="str">
        <f t="shared" si="631"/>
        <v>MISSING</v>
      </c>
      <c r="X3991" s="56">
        <f t="shared" si="632"/>
        <v>-99</v>
      </c>
      <c r="Y3991" s="56">
        <f t="shared" si="633"/>
        <v>-99</v>
      </c>
      <c r="Z3991" s="56">
        <f t="shared" si="634"/>
        <v>-99</v>
      </c>
      <c r="AA3991" s="56">
        <f t="shared" si="635"/>
        <v>-99</v>
      </c>
      <c r="AB3991" s="56">
        <f t="shared" si="636"/>
        <v>-99</v>
      </c>
      <c r="AC3991" s="56">
        <f t="shared" si="637"/>
        <v>-99</v>
      </c>
      <c r="AD3991" s="3"/>
      <c r="AE3991" s="82">
        <f>IF(D3991=1, 'adjustment factor'!$D$4, IF(D3991=-9,-999,IF(D3991="",-999,0)))</f>
        <v>-999</v>
      </c>
      <c r="AF3991" s="82">
        <f>IF(F3991=1, 'adjustment factor'!$D$5, IF(F3991=-9,-999,IF(F3991="",-999,0)))</f>
        <v>-999</v>
      </c>
      <c r="AG3991" s="82">
        <f>IF(E3991=1, 'adjustment factor'!$D$6, IF(E3991=-9,-999,IF(E3991="",-999,0)))</f>
        <v>-999</v>
      </c>
      <c r="AH3991" s="82">
        <f>IF(K3991&gt;=45,'adjustment factor'!$D$7,IF(K3991=-9,-1200,IF(K3991="",-1200,0)))</f>
        <v>-1200</v>
      </c>
      <c r="AI3991" s="82">
        <f>IF(L3991=1, 'adjustment factor'!$D$8, IF(L3991=-9,-999,IF(L3991="",-999,0)))</f>
        <v>-999</v>
      </c>
      <c r="AJ3991" s="82">
        <f>IF(AND(M3991&gt;=1,M3991&lt;=4),'adjustment factor'!$D$9,IF(M3991=-9,-999,IF(M3991=98,-999,IF(M3991=99,-999,IF(M3991="",-999,0)))))</f>
        <v>-999</v>
      </c>
      <c r="AK3991" s="82">
        <f>IF(H3991=1, 'adjustment factor'!$D$10, IF(H3991=-9,-999,IF(H3991="",-999,0)))</f>
        <v>-999</v>
      </c>
      <c r="AL3991" s="82">
        <f>IF(G3991=1, 'adjustment factor'!$D$11, IF(G3991=-9,-999,IF(G3991="",-999,0)))</f>
        <v>-999</v>
      </c>
      <c r="AM3991" s="82">
        <f>IF(I3991=1, 'adjustment factor'!$D$12, IF(I3991=-9,-999,IF(I3991="",-999,0)))</f>
        <v>-999</v>
      </c>
      <c r="AN3991" s="82">
        <f>IF(J3991=1, 'adjustment factor'!$D$13, IF(J3991=-9,-999,IF(J3991="",-999,0)))</f>
        <v>-999</v>
      </c>
      <c r="AO3991" s="82" t="str">
        <f t="shared" si="638"/>
        <v>-999</v>
      </c>
      <c r="AP3991" s="82" t="str">
        <f t="shared" si="639"/>
        <v>MISSING</v>
      </c>
    </row>
    <row r="3992" spans="2:42">
      <c r="B3992" s="207"/>
      <c r="C3992" s="35">
        <v>3988</v>
      </c>
      <c r="D3992" s="161"/>
      <c r="E3992" s="161"/>
      <c r="F3992" s="161"/>
      <c r="G3992" s="161"/>
      <c r="H3992" s="161"/>
      <c r="I3992" s="161"/>
      <c r="J3992" s="161"/>
      <c r="K3992" s="161"/>
      <c r="L3992" s="161"/>
      <c r="M3992" s="161"/>
      <c r="N3992" s="171"/>
      <c r="O3992" s="171"/>
      <c r="P3992" s="171"/>
      <c r="Q3992" s="171"/>
      <c r="R3992" s="171"/>
      <c r="S3992" s="171"/>
      <c r="T3992" s="208" t="str">
        <f t="shared" si="630"/>
        <v>MISSING</v>
      </c>
      <c r="U3992" s="208" t="str">
        <f t="shared" si="631"/>
        <v>MISSING</v>
      </c>
      <c r="X3992" s="56">
        <f t="shared" si="632"/>
        <v>-99</v>
      </c>
      <c r="Y3992" s="56">
        <f t="shared" si="633"/>
        <v>-99</v>
      </c>
      <c r="Z3992" s="56">
        <f t="shared" si="634"/>
        <v>-99</v>
      </c>
      <c r="AA3992" s="56">
        <f t="shared" si="635"/>
        <v>-99</v>
      </c>
      <c r="AB3992" s="56">
        <f t="shared" si="636"/>
        <v>-99</v>
      </c>
      <c r="AC3992" s="56">
        <f t="shared" si="637"/>
        <v>-99</v>
      </c>
      <c r="AD3992" s="3"/>
      <c r="AE3992" s="82">
        <f>IF(D3992=1, 'adjustment factor'!$D$4, IF(D3992=-9,-999,IF(D3992="",-999,0)))</f>
        <v>-999</v>
      </c>
      <c r="AF3992" s="82">
        <f>IF(F3992=1, 'adjustment factor'!$D$5, IF(F3992=-9,-999,IF(F3992="",-999,0)))</f>
        <v>-999</v>
      </c>
      <c r="AG3992" s="82">
        <f>IF(E3992=1, 'adjustment factor'!$D$6, IF(E3992=-9,-999,IF(E3992="",-999,0)))</f>
        <v>-999</v>
      </c>
      <c r="AH3992" s="82">
        <f>IF(K3992&gt;=45,'adjustment factor'!$D$7,IF(K3992=-9,-1200,IF(K3992="",-1200,0)))</f>
        <v>-1200</v>
      </c>
      <c r="AI3992" s="82">
        <f>IF(L3992=1, 'adjustment factor'!$D$8, IF(L3992=-9,-999,IF(L3992="",-999,0)))</f>
        <v>-999</v>
      </c>
      <c r="AJ3992" s="82">
        <f>IF(AND(M3992&gt;=1,M3992&lt;=4),'adjustment factor'!$D$9,IF(M3992=-9,-999,IF(M3992=98,-999,IF(M3992=99,-999,IF(M3992="",-999,0)))))</f>
        <v>-999</v>
      </c>
      <c r="AK3992" s="82">
        <f>IF(H3992=1, 'adjustment factor'!$D$10, IF(H3992=-9,-999,IF(H3992="",-999,0)))</f>
        <v>-999</v>
      </c>
      <c r="AL3992" s="82">
        <f>IF(G3992=1, 'adjustment factor'!$D$11, IF(G3992=-9,-999,IF(G3992="",-999,0)))</f>
        <v>-999</v>
      </c>
      <c r="AM3992" s="82">
        <f>IF(I3992=1, 'adjustment factor'!$D$12, IF(I3992=-9,-999,IF(I3992="",-999,0)))</f>
        <v>-999</v>
      </c>
      <c r="AN3992" s="82">
        <f>IF(J3992=1, 'adjustment factor'!$D$13, IF(J3992=-9,-999,IF(J3992="",-999,0)))</f>
        <v>-999</v>
      </c>
      <c r="AO3992" s="82" t="str">
        <f t="shared" si="638"/>
        <v>-999</v>
      </c>
      <c r="AP3992" s="82" t="str">
        <f t="shared" si="639"/>
        <v>MISSING</v>
      </c>
    </row>
    <row r="3993" spans="2:42">
      <c r="B3993" s="207"/>
      <c r="C3993" s="35">
        <v>3989</v>
      </c>
      <c r="D3993" s="161"/>
      <c r="E3993" s="161"/>
      <c r="F3993" s="161"/>
      <c r="G3993" s="161"/>
      <c r="H3993" s="161"/>
      <c r="I3993" s="161"/>
      <c r="J3993" s="161"/>
      <c r="K3993" s="161"/>
      <c r="L3993" s="161"/>
      <c r="M3993" s="161"/>
      <c r="N3993" s="171"/>
      <c r="O3993" s="171"/>
      <c r="P3993" s="171"/>
      <c r="Q3993" s="171"/>
      <c r="R3993" s="171"/>
      <c r="S3993" s="171"/>
      <c r="T3993" s="208" t="str">
        <f t="shared" si="630"/>
        <v>MISSING</v>
      </c>
      <c r="U3993" s="208" t="str">
        <f t="shared" si="631"/>
        <v>MISSING</v>
      </c>
      <c r="X3993" s="56">
        <f t="shared" si="632"/>
        <v>-99</v>
      </c>
      <c r="Y3993" s="56">
        <f t="shared" si="633"/>
        <v>-99</v>
      </c>
      <c r="Z3993" s="56">
        <f t="shared" si="634"/>
        <v>-99</v>
      </c>
      <c r="AA3993" s="56">
        <f t="shared" si="635"/>
        <v>-99</v>
      </c>
      <c r="AB3993" s="56">
        <f t="shared" si="636"/>
        <v>-99</v>
      </c>
      <c r="AC3993" s="56">
        <f t="shared" si="637"/>
        <v>-99</v>
      </c>
      <c r="AD3993" s="3"/>
      <c r="AE3993" s="82">
        <f>IF(D3993=1, 'adjustment factor'!$D$4, IF(D3993=-9,-999,IF(D3993="",-999,0)))</f>
        <v>-999</v>
      </c>
      <c r="AF3993" s="82">
        <f>IF(F3993=1, 'adjustment factor'!$D$5, IF(F3993=-9,-999,IF(F3993="",-999,0)))</f>
        <v>-999</v>
      </c>
      <c r="AG3993" s="82">
        <f>IF(E3993=1, 'adjustment factor'!$D$6, IF(E3993=-9,-999,IF(E3993="",-999,0)))</f>
        <v>-999</v>
      </c>
      <c r="AH3993" s="82">
        <f>IF(K3993&gt;=45,'adjustment factor'!$D$7,IF(K3993=-9,-1200,IF(K3993="",-1200,0)))</f>
        <v>-1200</v>
      </c>
      <c r="AI3993" s="82">
        <f>IF(L3993=1, 'adjustment factor'!$D$8, IF(L3993=-9,-999,IF(L3993="",-999,0)))</f>
        <v>-999</v>
      </c>
      <c r="AJ3993" s="82">
        <f>IF(AND(M3993&gt;=1,M3993&lt;=4),'adjustment factor'!$D$9,IF(M3993=-9,-999,IF(M3993=98,-999,IF(M3993=99,-999,IF(M3993="",-999,0)))))</f>
        <v>-999</v>
      </c>
      <c r="AK3993" s="82">
        <f>IF(H3993=1, 'adjustment factor'!$D$10, IF(H3993=-9,-999,IF(H3993="",-999,0)))</f>
        <v>-999</v>
      </c>
      <c r="AL3993" s="82">
        <f>IF(G3993=1, 'adjustment factor'!$D$11, IF(G3993=-9,-999,IF(G3993="",-999,0)))</f>
        <v>-999</v>
      </c>
      <c r="AM3993" s="82">
        <f>IF(I3993=1, 'adjustment factor'!$D$12, IF(I3993=-9,-999,IF(I3993="",-999,0)))</f>
        <v>-999</v>
      </c>
      <c r="AN3993" s="82">
        <f>IF(J3993=1, 'adjustment factor'!$D$13, IF(J3993=-9,-999,IF(J3993="",-999,0)))</f>
        <v>-999</v>
      </c>
      <c r="AO3993" s="82" t="str">
        <f t="shared" si="638"/>
        <v>-999</v>
      </c>
      <c r="AP3993" s="82" t="str">
        <f t="shared" si="639"/>
        <v>MISSING</v>
      </c>
    </row>
    <row r="3994" spans="2:42">
      <c r="B3994" s="207"/>
      <c r="C3994" s="35">
        <v>3990</v>
      </c>
      <c r="D3994" s="161"/>
      <c r="E3994" s="161"/>
      <c r="F3994" s="161"/>
      <c r="G3994" s="161"/>
      <c r="H3994" s="161"/>
      <c r="I3994" s="161"/>
      <c r="J3994" s="161"/>
      <c r="K3994" s="161"/>
      <c r="L3994" s="161"/>
      <c r="M3994" s="161"/>
      <c r="N3994" s="171"/>
      <c r="O3994" s="171"/>
      <c r="P3994" s="171"/>
      <c r="Q3994" s="171"/>
      <c r="R3994" s="171"/>
      <c r="S3994" s="171"/>
      <c r="T3994" s="208" t="str">
        <f t="shared" si="630"/>
        <v>MISSING</v>
      </c>
      <c r="U3994" s="208" t="str">
        <f t="shared" si="631"/>
        <v>MISSING</v>
      </c>
      <c r="X3994" s="56">
        <f t="shared" si="632"/>
        <v>-99</v>
      </c>
      <c r="Y3994" s="56">
        <f t="shared" si="633"/>
        <v>-99</v>
      </c>
      <c r="Z3994" s="56">
        <f t="shared" si="634"/>
        <v>-99</v>
      </c>
      <c r="AA3994" s="56">
        <f t="shared" si="635"/>
        <v>-99</v>
      </c>
      <c r="AB3994" s="56">
        <f t="shared" si="636"/>
        <v>-99</v>
      </c>
      <c r="AC3994" s="56">
        <f t="shared" si="637"/>
        <v>-99</v>
      </c>
      <c r="AD3994" s="3"/>
      <c r="AE3994" s="82">
        <f>IF(D3994=1, 'adjustment factor'!$D$4, IF(D3994=-9,-999,IF(D3994="",-999,0)))</f>
        <v>-999</v>
      </c>
      <c r="AF3994" s="82">
        <f>IF(F3994=1, 'adjustment factor'!$D$5, IF(F3994=-9,-999,IF(F3994="",-999,0)))</f>
        <v>-999</v>
      </c>
      <c r="AG3994" s="82">
        <f>IF(E3994=1, 'adjustment factor'!$D$6, IF(E3994=-9,-999,IF(E3994="",-999,0)))</f>
        <v>-999</v>
      </c>
      <c r="AH3994" s="82">
        <f>IF(K3994&gt;=45,'adjustment factor'!$D$7,IF(K3994=-9,-1200,IF(K3994="",-1200,0)))</f>
        <v>-1200</v>
      </c>
      <c r="AI3994" s="82">
        <f>IF(L3994=1, 'adjustment factor'!$D$8, IF(L3994=-9,-999,IF(L3994="",-999,0)))</f>
        <v>-999</v>
      </c>
      <c r="AJ3994" s="82">
        <f>IF(AND(M3994&gt;=1,M3994&lt;=4),'adjustment factor'!$D$9,IF(M3994=-9,-999,IF(M3994=98,-999,IF(M3994=99,-999,IF(M3994="",-999,0)))))</f>
        <v>-999</v>
      </c>
      <c r="AK3994" s="82">
        <f>IF(H3994=1, 'adjustment factor'!$D$10, IF(H3994=-9,-999,IF(H3994="",-999,0)))</f>
        <v>-999</v>
      </c>
      <c r="AL3994" s="82">
        <f>IF(G3994=1, 'adjustment factor'!$D$11, IF(G3994=-9,-999,IF(G3994="",-999,0)))</f>
        <v>-999</v>
      </c>
      <c r="AM3994" s="82">
        <f>IF(I3994=1, 'adjustment factor'!$D$12, IF(I3994=-9,-999,IF(I3994="",-999,0)))</f>
        <v>-999</v>
      </c>
      <c r="AN3994" s="82">
        <f>IF(J3994=1, 'adjustment factor'!$D$13, IF(J3994=-9,-999,IF(J3994="",-999,0)))</f>
        <v>-999</v>
      </c>
      <c r="AO3994" s="82" t="str">
        <f t="shared" si="638"/>
        <v>-999</v>
      </c>
      <c r="AP3994" s="82" t="str">
        <f t="shared" si="639"/>
        <v>MISSING</v>
      </c>
    </row>
    <row r="3995" spans="2:42">
      <c r="B3995" s="207"/>
      <c r="C3995" s="35">
        <v>3991</v>
      </c>
      <c r="D3995" s="161"/>
      <c r="E3995" s="161"/>
      <c r="F3995" s="161"/>
      <c r="G3995" s="161"/>
      <c r="H3995" s="161"/>
      <c r="I3995" s="161"/>
      <c r="J3995" s="161"/>
      <c r="K3995" s="161"/>
      <c r="L3995" s="161"/>
      <c r="M3995" s="161"/>
      <c r="N3995" s="171"/>
      <c r="O3995" s="171"/>
      <c r="P3995" s="171"/>
      <c r="Q3995" s="171"/>
      <c r="R3995" s="171"/>
      <c r="S3995" s="171"/>
      <c r="T3995" s="208" t="str">
        <f t="shared" si="630"/>
        <v>MISSING</v>
      </c>
      <c r="U3995" s="208" t="str">
        <f t="shared" si="631"/>
        <v>MISSING</v>
      </c>
      <c r="X3995" s="56">
        <f t="shared" si="632"/>
        <v>-99</v>
      </c>
      <c r="Y3995" s="56">
        <f t="shared" si="633"/>
        <v>-99</v>
      </c>
      <c r="Z3995" s="56">
        <f t="shared" si="634"/>
        <v>-99</v>
      </c>
      <c r="AA3995" s="56">
        <f t="shared" si="635"/>
        <v>-99</v>
      </c>
      <c r="AB3995" s="56">
        <f t="shared" si="636"/>
        <v>-99</v>
      </c>
      <c r="AC3995" s="56">
        <f t="shared" si="637"/>
        <v>-99</v>
      </c>
      <c r="AD3995" s="3"/>
      <c r="AE3995" s="82">
        <f>IF(D3995=1, 'adjustment factor'!$D$4, IF(D3995=-9,-999,IF(D3995="",-999,0)))</f>
        <v>-999</v>
      </c>
      <c r="AF3995" s="82">
        <f>IF(F3995=1, 'adjustment factor'!$D$5, IF(F3995=-9,-999,IF(F3995="",-999,0)))</f>
        <v>-999</v>
      </c>
      <c r="AG3995" s="82">
        <f>IF(E3995=1, 'adjustment factor'!$D$6, IF(E3995=-9,-999,IF(E3995="",-999,0)))</f>
        <v>-999</v>
      </c>
      <c r="AH3995" s="82">
        <f>IF(K3995&gt;=45,'adjustment factor'!$D$7,IF(K3995=-9,-1200,IF(K3995="",-1200,0)))</f>
        <v>-1200</v>
      </c>
      <c r="AI3995" s="82">
        <f>IF(L3995=1, 'adjustment factor'!$D$8, IF(L3995=-9,-999,IF(L3995="",-999,0)))</f>
        <v>-999</v>
      </c>
      <c r="AJ3995" s="82">
        <f>IF(AND(M3995&gt;=1,M3995&lt;=4),'adjustment factor'!$D$9,IF(M3995=-9,-999,IF(M3995=98,-999,IF(M3995=99,-999,IF(M3995="",-999,0)))))</f>
        <v>-999</v>
      </c>
      <c r="AK3995" s="82">
        <f>IF(H3995=1, 'adjustment factor'!$D$10, IF(H3995=-9,-999,IF(H3995="",-999,0)))</f>
        <v>-999</v>
      </c>
      <c r="AL3995" s="82">
        <f>IF(G3995=1, 'adjustment factor'!$D$11, IF(G3995=-9,-999,IF(G3995="",-999,0)))</f>
        <v>-999</v>
      </c>
      <c r="AM3995" s="82">
        <f>IF(I3995=1, 'adjustment factor'!$D$12, IF(I3995=-9,-999,IF(I3995="",-999,0)))</f>
        <v>-999</v>
      </c>
      <c r="AN3995" s="82">
        <f>IF(J3995=1, 'adjustment factor'!$D$13, IF(J3995=-9,-999,IF(J3995="",-999,0)))</f>
        <v>-999</v>
      </c>
      <c r="AO3995" s="82" t="str">
        <f t="shared" si="638"/>
        <v>-999</v>
      </c>
      <c r="AP3995" s="82" t="str">
        <f t="shared" si="639"/>
        <v>MISSING</v>
      </c>
    </row>
    <row r="3996" spans="2:42">
      <c r="B3996" s="207"/>
      <c r="C3996" s="35">
        <v>3992</v>
      </c>
      <c r="D3996" s="161"/>
      <c r="E3996" s="161"/>
      <c r="F3996" s="161"/>
      <c r="G3996" s="161"/>
      <c r="H3996" s="161"/>
      <c r="I3996" s="161"/>
      <c r="J3996" s="161"/>
      <c r="K3996" s="161"/>
      <c r="L3996" s="161"/>
      <c r="M3996" s="161"/>
      <c r="N3996" s="171"/>
      <c r="O3996" s="171"/>
      <c r="P3996" s="171"/>
      <c r="Q3996" s="171"/>
      <c r="R3996" s="171"/>
      <c r="S3996" s="171"/>
      <c r="T3996" s="208" t="str">
        <f t="shared" si="630"/>
        <v>MISSING</v>
      </c>
      <c r="U3996" s="208" t="str">
        <f t="shared" si="631"/>
        <v>MISSING</v>
      </c>
      <c r="X3996" s="56">
        <f t="shared" si="632"/>
        <v>-99</v>
      </c>
      <c r="Y3996" s="56">
        <f t="shared" si="633"/>
        <v>-99</v>
      </c>
      <c r="Z3996" s="56">
        <f t="shared" si="634"/>
        <v>-99</v>
      </c>
      <c r="AA3996" s="56">
        <f t="shared" si="635"/>
        <v>-99</v>
      </c>
      <c r="AB3996" s="56">
        <f t="shared" si="636"/>
        <v>-99</v>
      </c>
      <c r="AC3996" s="56">
        <f t="shared" si="637"/>
        <v>-99</v>
      </c>
      <c r="AD3996" s="3"/>
      <c r="AE3996" s="82">
        <f>IF(D3996=1, 'adjustment factor'!$D$4, IF(D3996=-9,-999,IF(D3996="",-999,0)))</f>
        <v>-999</v>
      </c>
      <c r="AF3996" s="82">
        <f>IF(F3996=1, 'adjustment factor'!$D$5, IF(F3996=-9,-999,IF(F3996="",-999,0)))</f>
        <v>-999</v>
      </c>
      <c r="AG3996" s="82">
        <f>IF(E3996=1, 'adjustment factor'!$D$6, IF(E3996=-9,-999,IF(E3996="",-999,0)))</f>
        <v>-999</v>
      </c>
      <c r="AH3996" s="82">
        <f>IF(K3996&gt;=45,'adjustment factor'!$D$7,IF(K3996=-9,-1200,IF(K3996="",-1200,0)))</f>
        <v>-1200</v>
      </c>
      <c r="AI3996" s="82">
        <f>IF(L3996=1, 'adjustment factor'!$D$8, IF(L3996=-9,-999,IF(L3996="",-999,0)))</f>
        <v>-999</v>
      </c>
      <c r="AJ3996" s="82">
        <f>IF(AND(M3996&gt;=1,M3996&lt;=4),'adjustment factor'!$D$9,IF(M3996=-9,-999,IF(M3996=98,-999,IF(M3996=99,-999,IF(M3996="",-999,0)))))</f>
        <v>-999</v>
      </c>
      <c r="AK3996" s="82">
        <f>IF(H3996=1, 'adjustment factor'!$D$10, IF(H3996=-9,-999,IF(H3996="",-999,0)))</f>
        <v>-999</v>
      </c>
      <c r="AL3996" s="82">
        <f>IF(G3996=1, 'adjustment factor'!$D$11, IF(G3996=-9,-999,IF(G3996="",-999,0)))</f>
        <v>-999</v>
      </c>
      <c r="AM3996" s="82">
        <f>IF(I3996=1, 'adjustment factor'!$D$12, IF(I3996=-9,-999,IF(I3996="",-999,0)))</f>
        <v>-999</v>
      </c>
      <c r="AN3996" s="82">
        <f>IF(J3996=1, 'adjustment factor'!$D$13, IF(J3996=-9,-999,IF(J3996="",-999,0)))</f>
        <v>-999</v>
      </c>
      <c r="AO3996" s="82" t="str">
        <f t="shared" si="638"/>
        <v>-999</v>
      </c>
      <c r="AP3996" s="82" t="str">
        <f t="shared" si="639"/>
        <v>MISSING</v>
      </c>
    </row>
    <row r="3997" spans="2:42">
      <c r="B3997" s="207"/>
      <c r="C3997" s="35">
        <v>3993</v>
      </c>
      <c r="D3997" s="161"/>
      <c r="E3997" s="161"/>
      <c r="F3997" s="161"/>
      <c r="G3997" s="161"/>
      <c r="H3997" s="161"/>
      <c r="I3997" s="161"/>
      <c r="J3997" s="161"/>
      <c r="K3997" s="161"/>
      <c r="L3997" s="161"/>
      <c r="M3997" s="161"/>
      <c r="N3997" s="171"/>
      <c r="O3997" s="171"/>
      <c r="P3997" s="171"/>
      <c r="Q3997" s="171"/>
      <c r="R3997" s="171"/>
      <c r="S3997" s="171"/>
      <c r="T3997" s="208" t="str">
        <f t="shared" si="630"/>
        <v>MISSING</v>
      </c>
      <c r="U3997" s="208" t="str">
        <f t="shared" si="631"/>
        <v>MISSING</v>
      </c>
      <c r="X3997" s="56">
        <f t="shared" si="632"/>
        <v>-99</v>
      </c>
      <c r="Y3997" s="56">
        <f t="shared" si="633"/>
        <v>-99</v>
      </c>
      <c r="Z3997" s="56">
        <f t="shared" si="634"/>
        <v>-99</v>
      </c>
      <c r="AA3997" s="56">
        <f t="shared" si="635"/>
        <v>-99</v>
      </c>
      <c r="AB3997" s="56">
        <f t="shared" si="636"/>
        <v>-99</v>
      </c>
      <c r="AC3997" s="56">
        <f t="shared" si="637"/>
        <v>-99</v>
      </c>
      <c r="AD3997" s="3"/>
      <c r="AE3997" s="82">
        <f>IF(D3997=1, 'adjustment factor'!$D$4, IF(D3997=-9,-999,IF(D3997="",-999,0)))</f>
        <v>-999</v>
      </c>
      <c r="AF3997" s="82">
        <f>IF(F3997=1, 'adjustment factor'!$D$5, IF(F3997=-9,-999,IF(F3997="",-999,0)))</f>
        <v>-999</v>
      </c>
      <c r="AG3997" s="82">
        <f>IF(E3997=1, 'adjustment factor'!$D$6, IF(E3997=-9,-999,IF(E3997="",-999,0)))</f>
        <v>-999</v>
      </c>
      <c r="AH3997" s="82">
        <f>IF(K3997&gt;=45,'adjustment factor'!$D$7,IF(K3997=-9,-1200,IF(K3997="",-1200,0)))</f>
        <v>-1200</v>
      </c>
      <c r="AI3997" s="82">
        <f>IF(L3997=1, 'adjustment factor'!$D$8, IF(L3997=-9,-999,IF(L3997="",-999,0)))</f>
        <v>-999</v>
      </c>
      <c r="AJ3997" s="82">
        <f>IF(AND(M3997&gt;=1,M3997&lt;=4),'adjustment factor'!$D$9,IF(M3997=-9,-999,IF(M3997=98,-999,IF(M3997=99,-999,IF(M3997="",-999,0)))))</f>
        <v>-999</v>
      </c>
      <c r="AK3997" s="82">
        <f>IF(H3997=1, 'adjustment factor'!$D$10, IF(H3997=-9,-999,IF(H3997="",-999,0)))</f>
        <v>-999</v>
      </c>
      <c r="AL3997" s="82">
        <f>IF(G3997=1, 'adjustment factor'!$D$11, IF(G3997=-9,-999,IF(G3997="",-999,0)))</f>
        <v>-999</v>
      </c>
      <c r="AM3997" s="82">
        <f>IF(I3997=1, 'adjustment factor'!$D$12, IF(I3997=-9,-999,IF(I3997="",-999,0)))</f>
        <v>-999</v>
      </c>
      <c r="AN3997" s="82">
        <f>IF(J3997=1, 'adjustment factor'!$D$13, IF(J3997=-9,-999,IF(J3997="",-999,0)))</f>
        <v>-999</v>
      </c>
      <c r="AO3997" s="82" t="str">
        <f t="shared" si="638"/>
        <v>-999</v>
      </c>
      <c r="AP3997" s="82" t="str">
        <f t="shared" si="639"/>
        <v>MISSING</v>
      </c>
    </row>
    <row r="3998" spans="2:42">
      <c r="B3998" s="207"/>
      <c r="C3998" s="35">
        <v>3994</v>
      </c>
      <c r="D3998" s="161"/>
      <c r="E3998" s="161"/>
      <c r="F3998" s="161"/>
      <c r="G3998" s="161"/>
      <c r="H3998" s="161"/>
      <c r="I3998" s="161"/>
      <c r="J3998" s="161"/>
      <c r="K3998" s="161"/>
      <c r="L3998" s="161"/>
      <c r="M3998" s="161"/>
      <c r="N3998" s="171"/>
      <c r="O3998" s="171"/>
      <c r="P3998" s="171"/>
      <c r="Q3998" s="171"/>
      <c r="R3998" s="171"/>
      <c r="S3998" s="171"/>
      <c r="T3998" s="208" t="str">
        <f t="shared" si="630"/>
        <v>MISSING</v>
      </c>
      <c r="U3998" s="208" t="str">
        <f t="shared" si="631"/>
        <v>MISSING</v>
      </c>
      <c r="X3998" s="56">
        <f t="shared" si="632"/>
        <v>-99</v>
      </c>
      <c r="Y3998" s="56">
        <f t="shared" si="633"/>
        <v>-99</v>
      </c>
      <c r="Z3998" s="56">
        <f t="shared" si="634"/>
        <v>-99</v>
      </c>
      <c r="AA3998" s="56">
        <f t="shared" si="635"/>
        <v>-99</v>
      </c>
      <c r="AB3998" s="56">
        <f t="shared" si="636"/>
        <v>-99</v>
      </c>
      <c r="AC3998" s="56">
        <f t="shared" si="637"/>
        <v>-99</v>
      </c>
      <c r="AD3998" s="3"/>
      <c r="AE3998" s="82">
        <f>IF(D3998=1, 'adjustment factor'!$D$4, IF(D3998=-9,-999,IF(D3998="",-999,0)))</f>
        <v>-999</v>
      </c>
      <c r="AF3998" s="82">
        <f>IF(F3998=1, 'adjustment factor'!$D$5, IF(F3998=-9,-999,IF(F3998="",-999,0)))</f>
        <v>-999</v>
      </c>
      <c r="AG3998" s="82">
        <f>IF(E3998=1, 'adjustment factor'!$D$6, IF(E3998=-9,-999,IF(E3998="",-999,0)))</f>
        <v>-999</v>
      </c>
      <c r="AH3998" s="82">
        <f>IF(K3998&gt;=45,'adjustment factor'!$D$7,IF(K3998=-9,-1200,IF(K3998="",-1200,0)))</f>
        <v>-1200</v>
      </c>
      <c r="AI3998" s="82">
        <f>IF(L3998=1, 'adjustment factor'!$D$8, IF(L3998=-9,-999,IF(L3998="",-999,0)))</f>
        <v>-999</v>
      </c>
      <c r="AJ3998" s="82">
        <f>IF(AND(M3998&gt;=1,M3998&lt;=4),'adjustment factor'!$D$9,IF(M3998=-9,-999,IF(M3998=98,-999,IF(M3998=99,-999,IF(M3998="",-999,0)))))</f>
        <v>-999</v>
      </c>
      <c r="AK3998" s="82">
        <f>IF(H3998=1, 'adjustment factor'!$D$10, IF(H3998=-9,-999,IF(H3998="",-999,0)))</f>
        <v>-999</v>
      </c>
      <c r="AL3998" s="82">
        <f>IF(G3998=1, 'adjustment factor'!$D$11, IF(G3998=-9,-999,IF(G3998="",-999,0)))</f>
        <v>-999</v>
      </c>
      <c r="AM3998" s="82">
        <f>IF(I3998=1, 'adjustment factor'!$D$12, IF(I3998=-9,-999,IF(I3998="",-999,0)))</f>
        <v>-999</v>
      </c>
      <c r="AN3998" s="82">
        <f>IF(J3998=1, 'adjustment factor'!$D$13, IF(J3998=-9,-999,IF(J3998="",-999,0)))</f>
        <v>-999</v>
      </c>
      <c r="AO3998" s="82" t="str">
        <f t="shared" si="638"/>
        <v>-999</v>
      </c>
      <c r="AP3998" s="82" t="str">
        <f t="shared" si="639"/>
        <v>MISSING</v>
      </c>
    </row>
    <row r="3999" spans="2:42">
      <c r="B3999" s="207"/>
      <c r="C3999" s="35">
        <v>3995</v>
      </c>
      <c r="D3999" s="161"/>
      <c r="E3999" s="161"/>
      <c r="F3999" s="161"/>
      <c r="G3999" s="161"/>
      <c r="H3999" s="161"/>
      <c r="I3999" s="161"/>
      <c r="J3999" s="161"/>
      <c r="K3999" s="161"/>
      <c r="L3999" s="161"/>
      <c r="M3999" s="161"/>
      <c r="N3999" s="171"/>
      <c r="O3999" s="171"/>
      <c r="P3999" s="171"/>
      <c r="Q3999" s="171"/>
      <c r="R3999" s="171"/>
      <c r="S3999" s="171"/>
      <c r="T3999" s="208" t="str">
        <f t="shared" si="630"/>
        <v>MISSING</v>
      </c>
      <c r="U3999" s="208" t="str">
        <f t="shared" si="631"/>
        <v>MISSING</v>
      </c>
      <c r="X3999" s="56">
        <f t="shared" si="632"/>
        <v>-99</v>
      </c>
      <c r="Y3999" s="56">
        <f t="shared" si="633"/>
        <v>-99</v>
      </c>
      <c r="Z3999" s="56">
        <f t="shared" si="634"/>
        <v>-99</v>
      </c>
      <c r="AA3999" s="56">
        <f t="shared" si="635"/>
        <v>-99</v>
      </c>
      <c r="AB3999" s="56">
        <f t="shared" si="636"/>
        <v>-99</v>
      </c>
      <c r="AC3999" s="56">
        <f t="shared" si="637"/>
        <v>-99</v>
      </c>
      <c r="AD3999" s="3"/>
      <c r="AE3999" s="82">
        <f>IF(D3999=1, 'adjustment factor'!$D$4, IF(D3999=-9,-999,IF(D3999="",-999,0)))</f>
        <v>-999</v>
      </c>
      <c r="AF3999" s="82">
        <f>IF(F3999=1, 'adjustment factor'!$D$5, IF(F3999=-9,-999,IF(F3999="",-999,0)))</f>
        <v>-999</v>
      </c>
      <c r="AG3999" s="82">
        <f>IF(E3999=1, 'adjustment factor'!$D$6, IF(E3999=-9,-999,IF(E3999="",-999,0)))</f>
        <v>-999</v>
      </c>
      <c r="AH3999" s="82">
        <f>IF(K3999&gt;=45,'adjustment factor'!$D$7,IF(K3999=-9,-1200,IF(K3999="",-1200,0)))</f>
        <v>-1200</v>
      </c>
      <c r="AI3999" s="82">
        <f>IF(L3999=1, 'adjustment factor'!$D$8, IF(L3999=-9,-999,IF(L3999="",-999,0)))</f>
        <v>-999</v>
      </c>
      <c r="AJ3999" s="82">
        <f>IF(AND(M3999&gt;=1,M3999&lt;=4),'adjustment factor'!$D$9,IF(M3999=-9,-999,IF(M3999=98,-999,IF(M3999=99,-999,IF(M3999="",-999,0)))))</f>
        <v>-999</v>
      </c>
      <c r="AK3999" s="82">
        <f>IF(H3999=1, 'adjustment factor'!$D$10, IF(H3999=-9,-999,IF(H3999="",-999,0)))</f>
        <v>-999</v>
      </c>
      <c r="AL3999" s="82">
        <f>IF(G3999=1, 'adjustment factor'!$D$11, IF(G3999=-9,-999,IF(G3999="",-999,0)))</f>
        <v>-999</v>
      </c>
      <c r="AM3999" s="82">
        <f>IF(I3999=1, 'adjustment factor'!$D$12, IF(I3999=-9,-999,IF(I3999="",-999,0)))</f>
        <v>-999</v>
      </c>
      <c r="AN3999" s="82">
        <f>IF(J3999=1, 'adjustment factor'!$D$13, IF(J3999=-9,-999,IF(J3999="",-999,0)))</f>
        <v>-999</v>
      </c>
      <c r="AO3999" s="82" t="str">
        <f t="shared" si="638"/>
        <v>-999</v>
      </c>
      <c r="AP3999" s="82" t="str">
        <f t="shared" si="639"/>
        <v>MISSING</v>
      </c>
    </row>
    <row r="4000" spans="2:42">
      <c r="B4000" s="207"/>
      <c r="C4000" s="35">
        <v>3996</v>
      </c>
      <c r="D4000" s="161"/>
      <c r="E4000" s="161"/>
      <c r="F4000" s="161"/>
      <c r="G4000" s="161"/>
      <c r="H4000" s="161"/>
      <c r="I4000" s="161"/>
      <c r="J4000" s="161"/>
      <c r="K4000" s="161"/>
      <c r="L4000" s="161"/>
      <c r="M4000" s="161"/>
      <c r="N4000" s="171"/>
      <c r="O4000" s="171"/>
      <c r="P4000" s="171"/>
      <c r="Q4000" s="171"/>
      <c r="R4000" s="171"/>
      <c r="S4000" s="171"/>
      <c r="T4000" s="208" t="str">
        <f t="shared" si="630"/>
        <v>MISSING</v>
      </c>
      <c r="U4000" s="208" t="str">
        <f t="shared" si="631"/>
        <v>MISSING</v>
      </c>
      <c r="X4000" s="56">
        <f t="shared" si="632"/>
        <v>-99</v>
      </c>
      <c r="Y4000" s="56">
        <f t="shared" si="633"/>
        <v>-99</v>
      </c>
      <c r="Z4000" s="56">
        <f t="shared" si="634"/>
        <v>-99</v>
      </c>
      <c r="AA4000" s="56">
        <f t="shared" si="635"/>
        <v>-99</v>
      </c>
      <c r="AB4000" s="56">
        <f t="shared" si="636"/>
        <v>-99</v>
      </c>
      <c r="AC4000" s="56">
        <f t="shared" si="637"/>
        <v>-99</v>
      </c>
      <c r="AD4000" s="3"/>
      <c r="AE4000" s="82">
        <f>IF(D4000=1, 'adjustment factor'!$D$4, IF(D4000=-9,-999,IF(D4000="",-999,0)))</f>
        <v>-999</v>
      </c>
      <c r="AF4000" s="82">
        <f>IF(F4000=1, 'adjustment factor'!$D$5, IF(F4000=-9,-999,IF(F4000="",-999,0)))</f>
        <v>-999</v>
      </c>
      <c r="AG4000" s="82">
        <f>IF(E4000=1, 'adjustment factor'!$D$6, IF(E4000=-9,-999,IF(E4000="",-999,0)))</f>
        <v>-999</v>
      </c>
      <c r="AH4000" s="82">
        <f>IF(K4000&gt;=45,'adjustment factor'!$D$7,IF(K4000=-9,-1200,IF(K4000="",-1200,0)))</f>
        <v>-1200</v>
      </c>
      <c r="AI4000" s="82">
        <f>IF(L4000=1, 'adjustment factor'!$D$8, IF(L4000=-9,-999,IF(L4000="",-999,0)))</f>
        <v>-999</v>
      </c>
      <c r="AJ4000" s="82">
        <f>IF(AND(M4000&gt;=1,M4000&lt;=4),'adjustment factor'!$D$9,IF(M4000=-9,-999,IF(M4000=98,-999,IF(M4000=99,-999,IF(M4000="",-999,0)))))</f>
        <v>-999</v>
      </c>
      <c r="AK4000" s="82">
        <f>IF(H4000=1, 'adjustment factor'!$D$10, IF(H4000=-9,-999,IF(H4000="",-999,0)))</f>
        <v>-999</v>
      </c>
      <c r="AL4000" s="82">
        <f>IF(G4000=1, 'adjustment factor'!$D$11, IF(G4000=-9,-999,IF(G4000="",-999,0)))</f>
        <v>-999</v>
      </c>
      <c r="AM4000" s="82">
        <f>IF(I4000=1, 'adjustment factor'!$D$12, IF(I4000=-9,-999,IF(I4000="",-999,0)))</f>
        <v>-999</v>
      </c>
      <c r="AN4000" s="82">
        <f>IF(J4000=1, 'adjustment factor'!$D$13, IF(J4000=-9,-999,IF(J4000="",-999,0)))</f>
        <v>-999</v>
      </c>
      <c r="AO4000" s="82" t="str">
        <f t="shared" si="638"/>
        <v>-999</v>
      </c>
      <c r="AP4000" s="82" t="str">
        <f t="shared" si="639"/>
        <v>MISSING</v>
      </c>
    </row>
    <row r="4001" spans="2:42">
      <c r="B4001" s="207"/>
      <c r="C4001" s="35">
        <v>3997</v>
      </c>
      <c r="D4001" s="161"/>
      <c r="E4001" s="161"/>
      <c r="F4001" s="161"/>
      <c r="G4001" s="161"/>
      <c r="H4001" s="161"/>
      <c r="I4001" s="161"/>
      <c r="J4001" s="161"/>
      <c r="K4001" s="161"/>
      <c r="L4001" s="161"/>
      <c r="M4001" s="161"/>
      <c r="N4001" s="171"/>
      <c r="O4001" s="171"/>
      <c r="P4001" s="171"/>
      <c r="Q4001" s="171"/>
      <c r="R4001" s="171"/>
      <c r="S4001" s="171"/>
      <c r="T4001" s="208" t="str">
        <f t="shared" si="630"/>
        <v>MISSING</v>
      </c>
      <c r="U4001" s="208" t="str">
        <f t="shared" si="631"/>
        <v>MISSING</v>
      </c>
      <c r="X4001" s="56">
        <f t="shared" si="632"/>
        <v>-99</v>
      </c>
      <c r="Y4001" s="56">
        <f t="shared" si="633"/>
        <v>-99</v>
      </c>
      <c r="Z4001" s="56">
        <f t="shared" si="634"/>
        <v>-99</v>
      </c>
      <c r="AA4001" s="56">
        <f t="shared" si="635"/>
        <v>-99</v>
      </c>
      <c r="AB4001" s="56">
        <f t="shared" si="636"/>
        <v>-99</v>
      </c>
      <c r="AC4001" s="56">
        <f t="shared" si="637"/>
        <v>-99</v>
      </c>
      <c r="AD4001" s="3"/>
      <c r="AE4001" s="82">
        <f>IF(D4001=1, 'adjustment factor'!$D$4, IF(D4001=-9,-999,IF(D4001="",-999,0)))</f>
        <v>-999</v>
      </c>
      <c r="AF4001" s="82">
        <f>IF(F4001=1, 'adjustment factor'!$D$5, IF(F4001=-9,-999,IF(F4001="",-999,0)))</f>
        <v>-999</v>
      </c>
      <c r="AG4001" s="82">
        <f>IF(E4001=1, 'adjustment factor'!$D$6, IF(E4001=-9,-999,IF(E4001="",-999,0)))</f>
        <v>-999</v>
      </c>
      <c r="AH4001" s="82">
        <f>IF(K4001&gt;=45,'adjustment factor'!$D$7,IF(K4001=-9,-1200,IF(K4001="",-1200,0)))</f>
        <v>-1200</v>
      </c>
      <c r="AI4001" s="82">
        <f>IF(L4001=1, 'adjustment factor'!$D$8, IF(L4001=-9,-999,IF(L4001="",-999,0)))</f>
        <v>-999</v>
      </c>
      <c r="AJ4001" s="82">
        <f>IF(AND(M4001&gt;=1,M4001&lt;=4),'adjustment factor'!$D$9,IF(M4001=-9,-999,IF(M4001=98,-999,IF(M4001=99,-999,IF(M4001="",-999,0)))))</f>
        <v>-999</v>
      </c>
      <c r="AK4001" s="82">
        <f>IF(H4001=1, 'adjustment factor'!$D$10, IF(H4001=-9,-999,IF(H4001="",-999,0)))</f>
        <v>-999</v>
      </c>
      <c r="AL4001" s="82">
        <f>IF(G4001=1, 'adjustment factor'!$D$11, IF(G4001=-9,-999,IF(G4001="",-999,0)))</f>
        <v>-999</v>
      </c>
      <c r="AM4001" s="82">
        <f>IF(I4001=1, 'adjustment factor'!$D$12, IF(I4001=-9,-999,IF(I4001="",-999,0)))</f>
        <v>-999</v>
      </c>
      <c r="AN4001" s="82">
        <f>IF(J4001=1, 'adjustment factor'!$D$13, IF(J4001=-9,-999,IF(J4001="",-999,0)))</f>
        <v>-999</v>
      </c>
      <c r="AO4001" s="82" t="str">
        <f t="shared" si="638"/>
        <v>-999</v>
      </c>
      <c r="AP4001" s="82" t="str">
        <f t="shared" si="639"/>
        <v>MISSING</v>
      </c>
    </row>
    <row r="4002" spans="2:42">
      <c r="B4002" s="207"/>
      <c r="C4002" s="35">
        <v>3998</v>
      </c>
      <c r="D4002" s="161"/>
      <c r="E4002" s="161"/>
      <c r="F4002" s="161"/>
      <c r="G4002" s="161"/>
      <c r="H4002" s="161"/>
      <c r="I4002" s="161"/>
      <c r="J4002" s="161"/>
      <c r="K4002" s="161"/>
      <c r="L4002" s="161"/>
      <c r="M4002" s="161"/>
      <c r="N4002" s="171"/>
      <c r="O4002" s="171"/>
      <c r="P4002" s="171"/>
      <c r="Q4002" s="171"/>
      <c r="R4002" s="171"/>
      <c r="S4002" s="171"/>
      <c r="T4002" s="208" t="str">
        <f t="shared" si="630"/>
        <v>MISSING</v>
      </c>
      <c r="U4002" s="208" t="str">
        <f t="shared" si="631"/>
        <v>MISSING</v>
      </c>
      <c r="X4002" s="56">
        <f t="shared" si="632"/>
        <v>-99</v>
      </c>
      <c r="Y4002" s="56">
        <f t="shared" si="633"/>
        <v>-99</v>
      </c>
      <c r="Z4002" s="56">
        <f t="shared" si="634"/>
        <v>-99</v>
      </c>
      <c r="AA4002" s="56">
        <f t="shared" si="635"/>
        <v>-99</v>
      </c>
      <c r="AB4002" s="56">
        <f t="shared" si="636"/>
        <v>-99</v>
      </c>
      <c r="AC4002" s="56">
        <f t="shared" si="637"/>
        <v>-99</v>
      </c>
      <c r="AD4002" s="3"/>
      <c r="AE4002" s="82">
        <f>IF(D4002=1, 'adjustment factor'!$D$4, IF(D4002=-9,-999,IF(D4002="",-999,0)))</f>
        <v>-999</v>
      </c>
      <c r="AF4002" s="82">
        <f>IF(F4002=1, 'adjustment factor'!$D$5, IF(F4002=-9,-999,IF(F4002="",-999,0)))</f>
        <v>-999</v>
      </c>
      <c r="AG4002" s="82">
        <f>IF(E4002=1, 'adjustment factor'!$D$6, IF(E4002=-9,-999,IF(E4002="",-999,0)))</f>
        <v>-999</v>
      </c>
      <c r="AH4002" s="82">
        <f>IF(K4002&gt;=45,'adjustment factor'!$D$7,IF(K4002=-9,-1200,IF(K4002="",-1200,0)))</f>
        <v>-1200</v>
      </c>
      <c r="AI4002" s="82">
        <f>IF(L4002=1, 'adjustment factor'!$D$8, IF(L4002=-9,-999,IF(L4002="",-999,0)))</f>
        <v>-999</v>
      </c>
      <c r="AJ4002" s="82">
        <f>IF(AND(M4002&gt;=1,M4002&lt;=4),'adjustment factor'!$D$9,IF(M4002=-9,-999,IF(M4002=98,-999,IF(M4002=99,-999,IF(M4002="",-999,0)))))</f>
        <v>-999</v>
      </c>
      <c r="AK4002" s="82">
        <f>IF(H4002=1, 'adjustment factor'!$D$10, IF(H4002=-9,-999,IF(H4002="",-999,0)))</f>
        <v>-999</v>
      </c>
      <c r="AL4002" s="82">
        <f>IF(G4002=1, 'adjustment factor'!$D$11, IF(G4002=-9,-999,IF(G4002="",-999,0)))</f>
        <v>-999</v>
      </c>
      <c r="AM4002" s="82">
        <f>IF(I4002=1, 'adjustment factor'!$D$12, IF(I4002=-9,-999,IF(I4002="",-999,0)))</f>
        <v>-999</v>
      </c>
      <c r="AN4002" s="82">
        <f>IF(J4002=1, 'adjustment factor'!$D$13, IF(J4002=-9,-999,IF(J4002="",-999,0)))</f>
        <v>-999</v>
      </c>
      <c r="AO4002" s="82" t="str">
        <f t="shared" si="638"/>
        <v>-999</v>
      </c>
      <c r="AP4002" s="82" t="str">
        <f t="shared" si="639"/>
        <v>MISSING</v>
      </c>
    </row>
    <row r="4003" spans="2:42">
      <c r="B4003" s="207"/>
      <c r="C4003" s="35">
        <v>3999</v>
      </c>
      <c r="D4003" s="161"/>
      <c r="E4003" s="161"/>
      <c r="F4003" s="161"/>
      <c r="G4003" s="161"/>
      <c r="H4003" s="161"/>
      <c r="I4003" s="161"/>
      <c r="J4003" s="161"/>
      <c r="K4003" s="161"/>
      <c r="L4003" s="161"/>
      <c r="M4003" s="161"/>
      <c r="N4003" s="171"/>
      <c r="O4003" s="171"/>
      <c r="P4003" s="171"/>
      <c r="Q4003" s="171"/>
      <c r="R4003" s="171"/>
      <c r="S4003" s="171"/>
      <c r="T4003" s="208" t="str">
        <f t="shared" si="630"/>
        <v>MISSING</v>
      </c>
      <c r="U4003" s="208" t="str">
        <f t="shared" si="631"/>
        <v>MISSING</v>
      </c>
      <c r="X4003" s="56">
        <f t="shared" si="632"/>
        <v>-99</v>
      </c>
      <c r="Y4003" s="56">
        <f t="shared" si="633"/>
        <v>-99</v>
      </c>
      <c r="Z4003" s="56">
        <f t="shared" si="634"/>
        <v>-99</v>
      </c>
      <c r="AA4003" s="56">
        <f t="shared" si="635"/>
        <v>-99</v>
      </c>
      <c r="AB4003" s="56">
        <f t="shared" si="636"/>
        <v>-99</v>
      </c>
      <c r="AC4003" s="56">
        <f t="shared" si="637"/>
        <v>-99</v>
      </c>
      <c r="AD4003" s="3"/>
      <c r="AE4003" s="82">
        <f>IF(D4003=1, 'adjustment factor'!$D$4, IF(D4003=-9,-999,IF(D4003="",-999,0)))</f>
        <v>-999</v>
      </c>
      <c r="AF4003" s="82">
        <f>IF(F4003=1, 'adjustment factor'!$D$5, IF(F4003=-9,-999,IF(F4003="",-999,0)))</f>
        <v>-999</v>
      </c>
      <c r="AG4003" s="82">
        <f>IF(E4003=1, 'adjustment factor'!$D$6, IF(E4003=-9,-999,IF(E4003="",-999,0)))</f>
        <v>-999</v>
      </c>
      <c r="AH4003" s="82">
        <f>IF(K4003&gt;=45,'adjustment factor'!$D$7,IF(K4003=-9,-1200,IF(K4003="",-1200,0)))</f>
        <v>-1200</v>
      </c>
      <c r="AI4003" s="82">
        <f>IF(L4003=1, 'adjustment factor'!$D$8, IF(L4003=-9,-999,IF(L4003="",-999,0)))</f>
        <v>-999</v>
      </c>
      <c r="AJ4003" s="82">
        <f>IF(AND(M4003&gt;=1,M4003&lt;=4),'adjustment factor'!$D$9,IF(M4003=-9,-999,IF(M4003=98,-999,IF(M4003=99,-999,IF(M4003="",-999,0)))))</f>
        <v>-999</v>
      </c>
      <c r="AK4003" s="82">
        <f>IF(H4003=1, 'adjustment factor'!$D$10, IF(H4003=-9,-999,IF(H4003="",-999,0)))</f>
        <v>-999</v>
      </c>
      <c r="AL4003" s="82">
        <f>IF(G4003=1, 'adjustment factor'!$D$11, IF(G4003=-9,-999,IF(G4003="",-999,0)))</f>
        <v>-999</v>
      </c>
      <c r="AM4003" s="82">
        <f>IF(I4003=1, 'adjustment factor'!$D$12, IF(I4003=-9,-999,IF(I4003="",-999,0)))</f>
        <v>-999</v>
      </c>
      <c r="AN4003" s="82">
        <f>IF(J4003=1, 'adjustment factor'!$D$13, IF(J4003=-9,-999,IF(J4003="",-999,0)))</f>
        <v>-999</v>
      </c>
      <c r="AO4003" s="82" t="str">
        <f t="shared" si="638"/>
        <v>-999</v>
      </c>
      <c r="AP4003" s="82" t="str">
        <f t="shared" si="639"/>
        <v>MISSING</v>
      </c>
    </row>
    <row r="4004" spans="2:42">
      <c r="B4004" s="207"/>
      <c r="C4004" s="35">
        <v>4000</v>
      </c>
      <c r="D4004" s="161"/>
      <c r="E4004" s="161"/>
      <c r="F4004" s="161"/>
      <c r="G4004" s="161"/>
      <c r="H4004" s="161"/>
      <c r="I4004" s="161"/>
      <c r="J4004" s="161"/>
      <c r="K4004" s="161"/>
      <c r="L4004" s="161"/>
      <c r="M4004" s="161"/>
      <c r="N4004" s="171"/>
      <c r="O4004" s="171"/>
      <c r="P4004" s="171"/>
      <c r="Q4004" s="171"/>
      <c r="R4004" s="171"/>
      <c r="S4004" s="171"/>
      <c r="T4004" s="208" t="str">
        <f t="shared" si="630"/>
        <v>MISSING</v>
      </c>
      <c r="U4004" s="208" t="str">
        <f t="shared" si="631"/>
        <v>MISSING</v>
      </c>
      <c r="X4004" s="56">
        <f t="shared" si="632"/>
        <v>-99</v>
      </c>
      <c r="Y4004" s="56">
        <f t="shared" si="633"/>
        <v>-99</v>
      </c>
      <c r="Z4004" s="56">
        <f t="shared" si="634"/>
        <v>-99</v>
      </c>
      <c r="AA4004" s="56">
        <f t="shared" si="635"/>
        <v>-99</v>
      </c>
      <c r="AB4004" s="56">
        <f t="shared" si="636"/>
        <v>-99</v>
      </c>
      <c r="AC4004" s="56">
        <f t="shared" si="637"/>
        <v>-99</v>
      </c>
      <c r="AD4004" s="3"/>
      <c r="AE4004" s="82">
        <f>IF(D4004=1, 'adjustment factor'!$D$4, IF(D4004=-9,-999,IF(D4004="",-999,0)))</f>
        <v>-999</v>
      </c>
      <c r="AF4004" s="82">
        <f>IF(F4004=1, 'adjustment factor'!$D$5, IF(F4004=-9,-999,IF(F4004="",-999,0)))</f>
        <v>-999</v>
      </c>
      <c r="AG4004" s="82">
        <f>IF(E4004=1, 'adjustment factor'!$D$6, IF(E4004=-9,-999,IF(E4004="",-999,0)))</f>
        <v>-999</v>
      </c>
      <c r="AH4004" s="82">
        <f>IF(K4004&gt;=45,'adjustment factor'!$D$7,IF(K4004=-9,-1200,IF(K4004="",-1200,0)))</f>
        <v>-1200</v>
      </c>
      <c r="AI4004" s="82">
        <f>IF(L4004=1, 'adjustment factor'!$D$8, IF(L4004=-9,-999,IF(L4004="",-999,0)))</f>
        <v>-999</v>
      </c>
      <c r="AJ4004" s="82">
        <f>IF(AND(M4004&gt;=1,M4004&lt;=4),'adjustment factor'!$D$9,IF(M4004=-9,-999,IF(M4004=98,-999,IF(M4004=99,-999,IF(M4004="",-999,0)))))</f>
        <v>-999</v>
      </c>
      <c r="AK4004" s="82">
        <f>IF(H4004=1, 'adjustment factor'!$D$10, IF(H4004=-9,-999,IF(H4004="",-999,0)))</f>
        <v>-999</v>
      </c>
      <c r="AL4004" s="82">
        <f>IF(G4004=1, 'adjustment factor'!$D$11, IF(G4004=-9,-999,IF(G4004="",-999,0)))</f>
        <v>-999</v>
      </c>
      <c r="AM4004" s="82">
        <f>IF(I4004=1, 'adjustment factor'!$D$12, IF(I4004=-9,-999,IF(I4004="",-999,0)))</f>
        <v>-999</v>
      </c>
      <c r="AN4004" s="82">
        <f>IF(J4004=1, 'adjustment factor'!$D$13, IF(J4004=-9,-999,IF(J4004="",-999,0)))</f>
        <v>-999</v>
      </c>
      <c r="AO4004" s="82" t="str">
        <f t="shared" si="638"/>
        <v>-999</v>
      </c>
      <c r="AP4004" s="82" t="str">
        <f t="shared" si="639"/>
        <v>MISSING</v>
      </c>
    </row>
    <row r="4005" spans="2:42">
      <c r="B4005" s="207"/>
      <c r="C4005" s="35">
        <v>4001</v>
      </c>
      <c r="D4005" s="161"/>
      <c r="E4005" s="161"/>
      <c r="F4005" s="161"/>
      <c r="G4005" s="161"/>
      <c r="H4005" s="161"/>
      <c r="I4005" s="161"/>
      <c r="J4005" s="161"/>
      <c r="K4005" s="161"/>
      <c r="L4005" s="161"/>
      <c r="M4005" s="161"/>
      <c r="N4005" s="171"/>
      <c r="O4005" s="171"/>
      <c r="P4005" s="171"/>
      <c r="Q4005" s="171"/>
      <c r="R4005" s="171"/>
      <c r="S4005" s="171"/>
      <c r="T4005" s="208" t="str">
        <f t="shared" si="630"/>
        <v>MISSING</v>
      </c>
      <c r="U4005" s="208" t="str">
        <f t="shared" si="631"/>
        <v>MISSING</v>
      </c>
      <c r="X4005" s="56">
        <f t="shared" si="632"/>
        <v>-99</v>
      </c>
      <c r="Y4005" s="56">
        <f t="shared" si="633"/>
        <v>-99</v>
      </c>
      <c r="Z4005" s="56">
        <f t="shared" si="634"/>
        <v>-99</v>
      </c>
      <c r="AA4005" s="56">
        <f t="shared" si="635"/>
        <v>-99</v>
      </c>
      <c r="AB4005" s="56">
        <f t="shared" si="636"/>
        <v>-99</v>
      </c>
      <c r="AC4005" s="56">
        <f t="shared" si="637"/>
        <v>-99</v>
      </c>
      <c r="AD4005" s="3"/>
      <c r="AE4005" s="82">
        <f>IF(D4005=1, 'adjustment factor'!$D$4, IF(D4005=-9,-999,IF(D4005="",-999,0)))</f>
        <v>-999</v>
      </c>
      <c r="AF4005" s="82">
        <f>IF(F4005=1, 'adjustment factor'!$D$5, IF(F4005=-9,-999,IF(F4005="",-999,0)))</f>
        <v>-999</v>
      </c>
      <c r="AG4005" s="82">
        <f>IF(E4005=1, 'adjustment factor'!$D$6, IF(E4005=-9,-999,IF(E4005="",-999,0)))</f>
        <v>-999</v>
      </c>
      <c r="AH4005" s="82">
        <f>IF(K4005&gt;=45,'adjustment factor'!$D$7,IF(K4005=-9,-1200,IF(K4005="",-1200,0)))</f>
        <v>-1200</v>
      </c>
      <c r="AI4005" s="82">
        <f>IF(L4005=1, 'adjustment factor'!$D$8, IF(L4005=-9,-999,IF(L4005="",-999,0)))</f>
        <v>-999</v>
      </c>
      <c r="AJ4005" s="82">
        <f>IF(AND(M4005&gt;=1,M4005&lt;=4),'adjustment factor'!$D$9,IF(M4005=-9,-999,IF(M4005=98,-999,IF(M4005=99,-999,IF(M4005="",-999,0)))))</f>
        <v>-999</v>
      </c>
      <c r="AK4005" s="82">
        <f>IF(H4005=1, 'adjustment factor'!$D$10, IF(H4005=-9,-999,IF(H4005="",-999,0)))</f>
        <v>-999</v>
      </c>
      <c r="AL4005" s="82">
        <f>IF(G4005=1, 'adjustment factor'!$D$11, IF(G4005=-9,-999,IF(G4005="",-999,0)))</f>
        <v>-999</v>
      </c>
      <c r="AM4005" s="82">
        <f>IF(I4005=1, 'adjustment factor'!$D$12, IF(I4005=-9,-999,IF(I4005="",-999,0)))</f>
        <v>-999</v>
      </c>
      <c r="AN4005" s="82">
        <f>IF(J4005=1, 'adjustment factor'!$D$13, IF(J4005=-9,-999,IF(J4005="",-999,0)))</f>
        <v>-999</v>
      </c>
      <c r="AO4005" s="82" t="str">
        <f t="shared" si="638"/>
        <v>-999</v>
      </c>
      <c r="AP4005" s="82" t="str">
        <f t="shared" si="639"/>
        <v>MISSING</v>
      </c>
    </row>
    <row r="4006" spans="2:42">
      <c r="B4006" s="207"/>
      <c r="C4006" s="35">
        <v>4002</v>
      </c>
      <c r="D4006" s="161"/>
      <c r="E4006" s="161"/>
      <c r="F4006" s="161"/>
      <c r="G4006" s="161"/>
      <c r="H4006" s="161"/>
      <c r="I4006" s="161"/>
      <c r="J4006" s="161"/>
      <c r="K4006" s="161"/>
      <c r="L4006" s="161"/>
      <c r="M4006" s="161"/>
      <c r="N4006" s="171"/>
      <c r="O4006" s="171"/>
      <c r="P4006" s="171"/>
      <c r="Q4006" s="171"/>
      <c r="R4006" s="171"/>
      <c r="S4006" s="171"/>
      <c r="T4006" s="208" t="str">
        <f t="shared" si="630"/>
        <v>MISSING</v>
      </c>
      <c r="U4006" s="208" t="str">
        <f t="shared" si="631"/>
        <v>MISSING</v>
      </c>
      <c r="X4006" s="56">
        <f t="shared" si="632"/>
        <v>-99</v>
      </c>
      <c r="Y4006" s="56">
        <f t="shared" si="633"/>
        <v>-99</v>
      </c>
      <c r="Z4006" s="56">
        <f t="shared" si="634"/>
        <v>-99</v>
      </c>
      <c r="AA4006" s="56">
        <f t="shared" si="635"/>
        <v>-99</v>
      </c>
      <c r="AB4006" s="56">
        <f t="shared" si="636"/>
        <v>-99</v>
      </c>
      <c r="AC4006" s="56">
        <f t="shared" si="637"/>
        <v>-99</v>
      </c>
      <c r="AD4006" s="3"/>
      <c r="AE4006" s="82">
        <f>IF(D4006=1, 'adjustment factor'!$D$4, IF(D4006=-9,-999,IF(D4006="",-999,0)))</f>
        <v>-999</v>
      </c>
      <c r="AF4006" s="82">
        <f>IF(F4006=1, 'adjustment factor'!$D$5, IF(F4006=-9,-999,IF(F4006="",-999,0)))</f>
        <v>-999</v>
      </c>
      <c r="AG4006" s="82">
        <f>IF(E4006=1, 'adjustment factor'!$D$6, IF(E4006=-9,-999,IF(E4006="",-999,0)))</f>
        <v>-999</v>
      </c>
      <c r="AH4006" s="82">
        <f>IF(K4006&gt;=45,'adjustment factor'!$D$7,IF(K4006=-9,-1200,IF(K4006="",-1200,0)))</f>
        <v>-1200</v>
      </c>
      <c r="AI4006" s="82">
        <f>IF(L4006=1, 'adjustment factor'!$D$8, IF(L4006=-9,-999,IF(L4006="",-999,0)))</f>
        <v>-999</v>
      </c>
      <c r="AJ4006" s="82">
        <f>IF(AND(M4006&gt;=1,M4006&lt;=4),'adjustment factor'!$D$9,IF(M4006=-9,-999,IF(M4006=98,-999,IF(M4006=99,-999,IF(M4006="",-999,0)))))</f>
        <v>-999</v>
      </c>
      <c r="AK4006" s="82">
        <f>IF(H4006=1, 'adjustment factor'!$D$10, IF(H4006=-9,-999,IF(H4006="",-999,0)))</f>
        <v>-999</v>
      </c>
      <c r="AL4006" s="82">
        <f>IF(G4006=1, 'adjustment factor'!$D$11, IF(G4006=-9,-999,IF(G4006="",-999,0)))</f>
        <v>-999</v>
      </c>
      <c r="AM4006" s="82">
        <f>IF(I4006=1, 'adjustment factor'!$D$12, IF(I4006=-9,-999,IF(I4006="",-999,0)))</f>
        <v>-999</v>
      </c>
      <c r="AN4006" s="82">
        <f>IF(J4006=1, 'adjustment factor'!$D$13, IF(J4006=-9,-999,IF(J4006="",-999,0)))</f>
        <v>-999</v>
      </c>
      <c r="AO4006" s="82" t="str">
        <f t="shared" si="638"/>
        <v>-999</v>
      </c>
      <c r="AP4006" s="82" t="str">
        <f t="shared" si="639"/>
        <v>MISSING</v>
      </c>
    </row>
    <row r="4007" spans="2:42">
      <c r="B4007" s="207"/>
      <c r="C4007" s="35">
        <v>4003</v>
      </c>
      <c r="D4007" s="161"/>
      <c r="E4007" s="161"/>
      <c r="F4007" s="161"/>
      <c r="G4007" s="161"/>
      <c r="H4007" s="161"/>
      <c r="I4007" s="161"/>
      <c r="J4007" s="161"/>
      <c r="K4007" s="161"/>
      <c r="L4007" s="161"/>
      <c r="M4007" s="161"/>
      <c r="N4007" s="171"/>
      <c r="O4007" s="171"/>
      <c r="P4007" s="171"/>
      <c r="Q4007" s="171"/>
      <c r="R4007" s="171"/>
      <c r="S4007" s="171"/>
      <c r="T4007" s="208" t="str">
        <f t="shared" si="630"/>
        <v>MISSING</v>
      </c>
      <c r="U4007" s="208" t="str">
        <f t="shared" si="631"/>
        <v>MISSING</v>
      </c>
      <c r="X4007" s="56">
        <f t="shared" si="632"/>
        <v>-99</v>
      </c>
      <c r="Y4007" s="56">
        <f t="shared" si="633"/>
        <v>-99</v>
      </c>
      <c r="Z4007" s="56">
        <f t="shared" si="634"/>
        <v>-99</v>
      </c>
      <c r="AA4007" s="56">
        <f t="shared" si="635"/>
        <v>-99</v>
      </c>
      <c r="AB4007" s="56">
        <f t="shared" si="636"/>
        <v>-99</v>
      </c>
      <c r="AC4007" s="56">
        <f t="shared" si="637"/>
        <v>-99</v>
      </c>
      <c r="AD4007" s="3"/>
      <c r="AE4007" s="82">
        <f>IF(D4007=1, 'adjustment factor'!$D$4, IF(D4007=-9,-999,IF(D4007="",-999,0)))</f>
        <v>-999</v>
      </c>
      <c r="AF4007" s="82">
        <f>IF(F4007=1, 'adjustment factor'!$D$5, IF(F4007=-9,-999,IF(F4007="",-999,0)))</f>
        <v>-999</v>
      </c>
      <c r="AG4007" s="82">
        <f>IF(E4007=1, 'adjustment factor'!$D$6, IF(E4007=-9,-999,IF(E4007="",-999,0)))</f>
        <v>-999</v>
      </c>
      <c r="AH4007" s="82">
        <f>IF(K4007&gt;=45,'adjustment factor'!$D$7,IF(K4007=-9,-1200,IF(K4007="",-1200,0)))</f>
        <v>-1200</v>
      </c>
      <c r="AI4007" s="82">
        <f>IF(L4007=1, 'adjustment factor'!$D$8, IF(L4007=-9,-999,IF(L4007="",-999,0)))</f>
        <v>-999</v>
      </c>
      <c r="AJ4007" s="82">
        <f>IF(AND(M4007&gt;=1,M4007&lt;=4),'adjustment factor'!$D$9,IF(M4007=-9,-999,IF(M4007=98,-999,IF(M4007=99,-999,IF(M4007="",-999,0)))))</f>
        <v>-999</v>
      </c>
      <c r="AK4007" s="82">
        <f>IF(H4007=1, 'adjustment factor'!$D$10, IF(H4007=-9,-999,IF(H4007="",-999,0)))</f>
        <v>-999</v>
      </c>
      <c r="AL4007" s="82">
        <f>IF(G4007=1, 'adjustment factor'!$D$11, IF(G4007=-9,-999,IF(G4007="",-999,0)))</f>
        <v>-999</v>
      </c>
      <c r="AM4007" s="82">
        <f>IF(I4007=1, 'adjustment factor'!$D$12, IF(I4007=-9,-999,IF(I4007="",-999,0)))</f>
        <v>-999</v>
      </c>
      <c r="AN4007" s="82">
        <f>IF(J4007=1, 'adjustment factor'!$D$13, IF(J4007=-9,-999,IF(J4007="",-999,0)))</f>
        <v>-999</v>
      </c>
      <c r="AO4007" s="82" t="str">
        <f t="shared" si="638"/>
        <v>-999</v>
      </c>
      <c r="AP4007" s="82" t="str">
        <f t="shared" si="639"/>
        <v>MISSING</v>
      </c>
    </row>
    <row r="4008" spans="2:42">
      <c r="B4008" s="207"/>
      <c r="C4008" s="35">
        <v>4004</v>
      </c>
      <c r="D4008" s="161"/>
      <c r="E4008" s="161"/>
      <c r="F4008" s="161"/>
      <c r="G4008" s="161"/>
      <c r="H4008" s="161"/>
      <c r="I4008" s="161"/>
      <c r="J4008" s="161"/>
      <c r="K4008" s="161"/>
      <c r="L4008" s="161"/>
      <c r="M4008" s="161"/>
      <c r="N4008" s="171"/>
      <c r="O4008" s="171"/>
      <c r="P4008" s="171"/>
      <c r="Q4008" s="171"/>
      <c r="R4008" s="171"/>
      <c r="S4008" s="171"/>
      <c r="T4008" s="208" t="str">
        <f t="shared" si="630"/>
        <v>MISSING</v>
      </c>
      <c r="U4008" s="208" t="str">
        <f t="shared" si="631"/>
        <v>MISSING</v>
      </c>
      <c r="X4008" s="56">
        <f t="shared" si="632"/>
        <v>-99</v>
      </c>
      <c r="Y4008" s="56">
        <f t="shared" si="633"/>
        <v>-99</v>
      </c>
      <c r="Z4008" s="56">
        <f t="shared" si="634"/>
        <v>-99</v>
      </c>
      <c r="AA4008" s="56">
        <f t="shared" si="635"/>
        <v>-99</v>
      </c>
      <c r="AB4008" s="56">
        <f t="shared" si="636"/>
        <v>-99</v>
      </c>
      <c r="AC4008" s="56">
        <f t="shared" si="637"/>
        <v>-99</v>
      </c>
      <c r="AD4008" s="3"/>
      <c r="AE4008" s="82">
        <f>IF(D4008=1, 'adjustment factor'!$D$4, IF(D4008=-9,-999,IF(D4008="",-999,0)))</f>
        <v>-999</v>
      </c>
      <c r="AF4008" s="82">
        <f>IF(F4008=1, 'adjustment factor'!$D$5, IF(F4008=-9,-999,IF(F4008="",-999,0)))</f>
        <v>-999</v>
      </c>
      <c r="AG4008" s="82">
        <f>IF(E4008=1, 'adjustment factor'!$D$6, IF(E4008=-9,-999,IF(E4008="",-999,0)))</f>
        <v>-999</v>
      </c>
      <c r="AH4008" s="82">
        <f>IF(K4008&gt;=45,'adjustment factor'!$D$7,IF(K4008=-9,-1200,IF(K4008="",-1200,0)))</f>
        <v>-1200</v>
      </c>
      <c r="AI4008" s="82">
        <f>IF(L4008=1, 'adjustment factor'!$D$8, IF(L4008=-9,-999,IF(L4008="",-999,0)))</f>
        <v>-999</v>
      </c>
      <c r="AJ4008" s="82">
        <f>IF(AND(M4008&gt;=1,M4008&lt;=4),'adjustment factor'!$D$9,IF(M4008=-9,-999,IF(M4008=98,-999,IF(M4008=99,-999,IF(M4008="",-999,0)))))</f>
        <v>-999</v>
      </c>
      <c r="AK4008" s="82">
        <f>IF(H4008=1, 'adjustment factor'!$D$10, IF(H4008=-9,-999,IF(H4008="",-999,0)))</f>
        <v>-999</v>
      </c>
      <c r="AL4008" s="82">
        <f>IF(G4008=1, 'adjustment factor'!$D$11, IF(G4008=-9,-999,IF(G4008="",-999,0)))</f>
        <v>-999</v>
      </c>
      <c r="AM4008" s="82">
        <f>IF(I4008=1, 'adjustment factor'!$D$12, IF(I4008=-9,-999,IF(I4008="",-999,0)))</f>
        <v>-999</v>
      </c>
      <c r="AN4008" s="82">
        <f>IF(J4008=1, 'adjustment factor'!$D$13, IF(J4008=-9,-999,IF(J4008="",-999,0)))</f>
        <v>-999</v>
      </c>
      <c r="AO4008" s="82" t="str">
        <f t="shared" si="638"/>
        <v>-999</v>
      </c>
      <c r="AP4008" s="82" t="str">
        <f t="shared" si="639"/>
        <v>MISSING</v>
      </c>
    </row>
    <row r="4009" spans="2:42">
      <c r="B4009" s="207"/>
      <c r="C4009" s="35">
        <v>4005</v>
      </c>
      <c r="D4009" s="161"/>
      <c r="E4009" s="161"/>
      <c r="F4009" s="161"/>
      <c r="G4009" s="161"/>
      <c r="H4009" s="161"/>
      <c r="I4009" s="161"/>
      <c r="J4009" s="161"/>
      <c r="K4009" s="161"/>
      <c r="L4009" s="161"/>
      <c r="M4009" s="161"/>
      <c r="N4009" s="171"/>
      <c r="O4009" s="171"/>
      <c r="P4009" s="171"/>
      <c r="Q4009" s="171"/>
      <c r="R4009" s="171"/>
      <c r="S4009" s="171"/>
      <c r="T4009" s="208" t="str">
        <f t="shared" si="630"/>
        <v>MISSING</v>
      </c>
      <c r="U4009" s="208" t="str">
        <f t="shared" si="631"/>
        <v>MISSING</v>
      </c>
      <c r="X4009" s="56">
        <f t="shared" si="632"/>
        <v>-99</v>
      </c>
      <c r="Y4009" s="56">
        <f t="shared" si="633"/>
        <v>-99</v>
      </c>
      <c r="Z4009" s="56">
        <f t="shared" si="634"/>
        <v>-99</v>
      </c>
      <c r="AA4009" s="56">
        <f t="shared" si="635"/>
        <v>-99</v>
      </c>
      <c r="AB4009" s="56">
        <f t="shared" si="636"/>
        <v>-99</v>
      </c>
      <c r="AC4009" s="56">
        <f t="shared" si="637"/>
        <v>-99</v>
      </c>
      <c r="AD4009" s="3"/>
      <c r="AE4009" s="82">
        <f>IF(D4009=1, 'adjustment factor'!$D$4, IF(D4009=-9,-999,IF(D4009="",-999,0)))</f>
        <v>-999</v>
      </c>
      <c r="AF4009" s="82">
        <f>IF(F4009=1, 'adjustment factor'!$D$5, IF(F4009=-9,-999,IF(F4009="",-999,0)))</f>
        <v>-999</v>
      </c>
      <c r="AG4009" s="82">
        <f>IF(E4009=1, 'adjustment factor'!$D$6, IF(E4009=-9,-999,IF(E4009="",-999,0)))</f>
        <v>-999</v>
      </c>
      <c r="AH4009" s="82">
        <f>IF(K4009&gt;=45,'adjustment factor'!$D$7,IF(K4009=-9,-1200,IF(K4009="",-1200,0)))</f>
        <v>-1200</v>
      </c>
      <c r="AI4009" s="82">
        <f>IF(L4009=1, 'adjustment factor'!$D$8, IF(L4009=-9,-999,IF(L4009="",-999,0)))</f>
        <v>-999</v>
      </c>
      <c r="AJ4009" s="82">
        <f>IF(AND(M4009&gt;=1,M4009&lt;=4),'adjustment factor'!$D$9,IF(M4009=-9,-999,IF(M4009=98,-999,IF(M4009=99,-999,IF(M4009="",-999,0)))))</f>
        <v>-999</v>
      </c>
      <c r="AK4009" s="82">
        <f>IF(H4009=1, 'adjustment factor'!$D$10, IF(H4009=-9,-999,IF(H4009="",-999,0)))</f>
        <v>-999</v>
      </c>
      <c r="AL4009" s="82">
        <f>IF(G4009=1, 'adjustment factor'!$D$11, IF(G4009=-9,-999,IF(G4009="",-999,0)))</f>
        <v>-999</v>
      </c>
      <c r="AM4009" s="82">
        <f>IF(I4009=1, 'adjustment factor'!$D$12, IF(I4009=-9,-999,IF(I4009="",-999,0)))</f>
        <v>-999</v>
      </c>
      <c r="AN4009" s="82">
        <f>IF(J4009=1, 'adjustment factor'!$D$13, IF(J4009=-9,-999,IF(J4009="",-999,0)))</f>
        <v>-999</v>
      </c>
      <c r="AO4009" s="82" t="str">
        <f t="shared" si="638"/>
        <v>-999</v>
      </c>
      <c r="AP4009" s="82" t="str">
        <f t="shared" si="639"/>
        <v>MISSING</v>
      </c>
    </row>
    <row r="4010" spans="2:42">
      <c r="B4010" s="207"/>
      <c r="C4010" s="35">
        <v>4006</v>
      </c>
      <c r="D4010" s="161"/>
      <c r="E4010" s="161"/>
      <c r="F4010" s="161"/>
      <c r="G4010" s="161"/>
      <c r="H4010" s="161"/>
      <c r="I4010" s="161"/>
      <c r="J4010" s="161"/>
      <c r="K4010" s="161"/>
      <c r="L4010" s="161"/>
      <c r="M4010" s="161"/>
      <c r="N4010" s="171"/>
      <c r="O4010" s="171"/>
      <c r="P4010" s="171"/>
      <c r="Q4010" s="171"/>
      <c r="R4010" s="171"/>
      <c r="S4010" s="171"/>
      <c r="T4010" s="208" t="str">
        <f t="shared" si="630"/>
        <v>MISSING</v>
      </c>
      <c r="U4010" s="208" t="str">
        <f t="shared" si="631"/>
        <v>MISSING</v>
      </c>
      <c r="X4010" s="56">
        <f t="shared" si="632"/>
        <v>-99</v>
      </c>
      <c r="Y4010" s="56">
        <f t="shared" si="633"/>
        <v>-99</v>
      </c>
      <c r="Z4010" s="56">
        <f t="shared" si="634"/>
        <v>-99</v>
      </c>
      <c r="AA4010" s="56">
        <f t="shared" si="635"/>
        <v>-99</v>
      </c>
      <c r="AB4010" s="56">
        <f t="shared" si="636"/>
        <v>-99</v>
      </c>
      <c r="AC4010" s="56">
        <f t="shared" si="637"/>
        <v>-99</v>
      </c>
      <c r="AD4010" s="3"/>
      <c r="AE4010" s="82">
        <f>IF(D4010=1, 'adjustment factor'!$D$4, IF(D4010=-9,-999,IF(D4010="",-999,0)))</f>
        <v>-999</v>
      </c>
      <c r="AF4010" s="82">
        <f>IF(F4010=1, 'adjustment factor'!$D$5, IF(F4010=-9,-999,IF(F4010="",-999,0)))</f>
        <v>-999</v>
      </c>
      <c r="AG4010" s="82">
        <f>IF(E4010=1, 'adjustment factor'!$D$6, IF(E4010=-9,-999,IF(E4010="",-999,0)))</f>
        <v>-999</v>
      </c>
      <c r="AH4010" s="82">
        <f>IF(K4010&gt;=45,'adjustment factor'!$D$7,IF(K4010=-9,-1200,IF(K4010="",-1200,0)))</f>
        <v>-1200</v>
      </c>
      <c r="AI4010" s="82">
        <f>IF(L4010=1, 'adjustment factor'!$D$8, IF(L4010=-9,-999,IF(L4010="",-999,0)))</f>
        <v>-999</v>
      </c>
      <c r="AJ4010" s="82">
        <f>IF(AND(M4010&gt;=1,M4010&lt;=4),'adjustment factor'!$D$9,IF(M4010=-9,-999,IF(M4010=98,-999,IF(M4010=99,-999,IF(M4010="",-999,0)))))</f>
        <v>-999</v>
      </c>
      <c r="AK4010" s="82">
        <f>IF(H4010=1, 'adjustment factor'!$D$10, IF(H4010=-9,-999,IF(H4010="",-999,0)))</f>
        <v>-999</v>
      </c>
      <c r="AL4010" s="82">
        <f>IF(G4010=1, 'adjustment factor'!$D$11, IF(G4010=-9,-999,IF(G4010="",-999,0)))</f>
        <v>-999</v>
      </c>
      <c r="AM4010" s="82">
        <f>IF(I4010=1, 'adjustment factor'!$D$12, IF(I4010=-9,-999,IF(I4010="",-999,0)))</f>
        <v>-999</v>
      </c>
      <c r="AN4010" s="82">
        <f>IF(J4010=1, 'adjustment factor'!$D$13, IF(J4010=-9,-999,IF(J4010="",-999,0)))</f>
        <v>-999</v>
      </c>
      <c r="AO4010" s="82" t="str">
        <f t="shared" si="638"/>
        <v>-999</v>
      </c>
      <c r="AP4010" s="82" t="str">
        <f t="shared" si="639"/>
        <v>MISSING</v>
      </c>
    </row>
    <row r="4011" spans="2:42">
      <c r="B4011" s="207"/>
      <c r="C4011" s="35">
        <v>4007</v>
      </c>
      <c r="D4011" s="161"/>
      <c r="E4011" s="161"/>
      <c r="F4011" s="161"/>
      <c r="G4011" s="161"/>
      <c r="H4011" s="161"/>
      <c r="I4011" s="161"/>
      <c r="J4011" s="161"/>
      <c r="K4011" s="161"/>
      <c r="L4011" s="161"/>
      <c r="M4011" s="161"/>
      <c r="N4011" s="171"/>
      <c r="O4011" s="171"/>
      <c r="P4011" s="171"/>
      <c r="Q4011" s="171"/>
      <c r="R4011" s="171"/>
      <c r="S4011" s="171"/>
      <c r="T4011" s="208" t="str">
        <f t="shared" si="630"/>
        <v>MISSING</v>
      </c>
      <c r="U4011" s="208" t="str">
        <f t="shared" si="631"/>
        <v>MISSING</v>
      </c>
      <c r="X4011" s="56">
        <f t="shared" si="632"/>
        <v>-99</v>
      </c>
      <c r="Y4011" s="56">
        <f t="shared" si="633"/>
        <v>-99</v>
      </c>
      <c r="Z4011" s="56">
        <f t="shared" si="634"/>
        <v>-99</v>
      </c>
      <c r="AA4011" s="56">
        <f t="shared" si="635"/>
        <v>-99</v>
      </c>
      <c r="AB4011" s="56">
        <f t="shared" si="636"/>
        <v>-99</v>
      </c>
      <c r="AC4011" s="56">
        <f t="shared" si="637"/>
        <v>-99</v>
      </c>
      <c r="AD4011" s="3"/>
      <c r="AE4011" s="82">
        <f>IF(D4011=1, 'adjustment factor'!$D$4, IF(D4011=-9,-999,IF(D4011="",-999,0)))</f>
        <v>-999</v>
      </c>
      <c r="AF4011" s="82">
        <f>IF(F4011=1, 'adjustment factor'!$D$5, IF(F4011=-9,-999,IF(F4011="",-999,0)))</f>
        <v>-999</v>
      </c>
      <c r="AG4011" s="82">
        <f>IF(E4011=1, 'adjustment factor'!$D$6, IF(E4011=-9,-999,IF(E4011="",-999,0)))</f>
        <v>-999</v>
      </c>
      <c r="AH4011" s="82">
        <f>IF(K4011&gt;=45,'adjustment factor'!$D$7,IF(K4011=-9,-1200,IF(K4011="",-1200,0)))</f>
        <v>-1200</v>
      </c>
      <c r="AI4011" s="82">
        <f>IF(L4011=1, 'adjustment factor'!$D$8, IF(L4011=-9,-999,IF(L4011="",-999,0)))</f>
        <v>-999</v>
      </c>
      <c r="AJ4011" s="82">
        <f>IF(AND(M4011&gt;=1,M4011&lt;=4),'adjustment factor'!$D$9,IF(M4011=-9,-999,IF(M4011=98,-999,IF(M4011=99,-999,IF(M4011="",-999,0)))))</f>
        <v>-999</v>
      </c>
      <c r="AK4011" s="82">
        <f>IF(H4011=1, 'adjustment factor'!$D$10, IF(H4011=-9,-999,IF(H4011="",-999,0)))</f>
        <v>-999</v>
      </c>
      <c r="AL4011" s="82">
        <f>IF(G4011=1, 'adjustment factor'!$D$11, IF(G4011=-9,-999,IF(G4011="",-999,0)))</f>
        <v>-999</v>
      </c>
      <c r="AM4011" s="82">
        <f>IF(I4011=1, 'adjustment factor'!$D$12, IF(I4011=-9,-999,IF(I4011="",-999,0)))</f>
        <v>-999</v>
      </c>
      <c r="AN4011" s="82">
        <f>IF(J4011=1, 'adjustment factor'!$D$13, IF(J4011=-9,-999,IF(J4011="",-999,0)))</f>
        <v>-999</v>
      </c>
      <c r="AO4011" s="82" t="str">
        <f t="shared" si="638"/>
        <v>-999</v>
      </c>
      <c r="AP4011" s="82" t="str">
        <f t="shared" si="639"/>
        <v>MISSING</v>
      </c>
    </row>
    <row r="4012" spans="2:42">
      <c r="B4012" s="207"/>
      <c r="C4012" s="35">
        <v>4008</v>
      </c>
      <c r="D4012" s="161"/>
      <c r="E4012" s="161"/>
      <c r="F4012" s="161"/>
      <c r="G4012" s="161"/>
      <c r="H4012" s="161"/>
      <c r="I4012" s="161"/>
      <c r="J4012" s="161"/>
      <c r="K4012" s="161"/>
      <c r="L4012" s="161"/>
      <c r="M4012" s="161"/>
      <c r="N4012" s="171"/>
      <c r="O4012" s="171"/>
      <c r="P4012" s="171"/>
      <c r="Q4012" s="171"/>
      <c r="R4012" s="171"/>
      <c r="S4012" s="171"/>
      <c r="T4012" s="208" t="str">
        <f t="shared" si="630"/>
        <v>MISSING</v>
      </c>
      <c r="U4012" s="208" t="str">
        <f t="shared" si="631"/>
        <v>MISSING</v>
      </c>
      <c r="X4012" s="56">
        <f t="shared" si="632"/>
        <v>-99</v>
      </c>
      <c r="Y4012" s="56">
        <f t="shared" si="633"/>
        <v>-99</v>
      </c>
      <c r="Z4012" s="56">
        <f t="shared" si="634"/>
        <v>-99</v>
      </c>
      <c r="AA4012" s="56">
        <f t="shared" si="635"/>
        <v>-99</v>
      </c>
      <c r="AB4012" s="56">
        <f t="shared" si="636"/>
        <v>-99</v>
      </c>
      <c r="AC4012" s="56">
        <f t="shared" si="637"/>
        <v>-99</v>
      </c>
      <c r="AD4012" s="3"/>
      <c r="AE4012" s="82">
        <f>IF(D4012=1, 'adjustment factor'!$D$4, IF(D4012=-9,-999,IF(D4012="",-999,0)))</f>
        <v>-999</v>
      </c>
      <c r="AF4012" s="82">
        <f>IF(F4012=1, 'adjustment factor'!$D$5, IF(F4012=-9,-999,IF(F4012="",-999,0)))</f>
        <v>-999</v>
      </c>
      <c r="AG4012" s="82">
        <f>IF(E4012=1, 'adjustment factor'!$D$6, IF(E4012=-9,-999,IF(E4012="",-999,0)))</f>
        <v>-999</v>
      </c>
      <c r="AH4012" s="82">
        <f>IF(K4012&gt;=45,'adjustment factor'!$D$7,IF(K4012=-9,-1200,IF(K4012="",-1200,0)))</f>
        <v>-1200</v>
      </c>
      <c r="AI4012" s="82">
        <f>IF(L4012=1, 'adjustment factor'!$D$8, IF(L4012=-9,-999,IF(L4012="",-999,0)))</f>
        <v>-999</v>
      </c>
      <c r="AJ4012" s="82">
        <f>IF(AND(M4012&gt;=1,M4012&lt;=4),'adjustment factor'!$D$9,IF(M4012=-9,-999,IF(M4012=98,-999,IF(M4012=99,-999,IF(M4012="",-999,0)))))</f>
        <v>-999</v>
      </c>
      <c r="AK4012" s="82">
        <f>IF(H4012=1, 'adjustment factor'!$D$10, IF(H4012=-9,-999,IF(H4012="",-999,0)))</f>
        <v>-999</v>
      </c>
      <c r="AL4012" s="82">
        <f>IF(G4012=1, 'adjustment factor'!$D$11, IF(G4012=-9,-999,IF(G4012="",-999,0)))</f>
        <v>-999</v>
      </c>
      <c r="AM4012" s="82">
        <f>IF(I4012=1, 'adjustment factor'!$D$12, IF(I4012=-9,-999,IF(I4012="",-999,0)))</f>
        <v>-999</v>
      </c>
      <c r="AN4012" s="82">
        <f>IF(J4012=1, 'adjustment factor'!$D$13, IF(J4012=-9,-999,IF(J4012="",-999,0)))</f>
        <v>-999</v>
      </c>
      <c r="AO4012" s="82" t="str">
        <f t="shared" si="638"/>
        <v>-999</v>
      </c>
      <c r="AP4012" s="82" t="str">
        <f t="shared" si="639"/>
        <v>MISSING</v>
      </c>
    </row>
    <row r="4013" spans="2:42">
      <c r="B4013" s="207"/>
      <c r="C4013" s="35">
        <v>4009</v>
      </c>
      <c r="D4013" s="161"/>
      <c r="E4013" s="161"/>
      <c r="F4013" s="161"/>
      <c r="G4013" s="161"/>
      <c r="H4013" s="161"/>
      <c r="I4013" s="161"/>
      <c r="J4013" s="161"/>
      <c r="K4013" s="161"/>
      <c r="L4013" s="161"/>
      <c r="M4013" s="161"/>
      <c r="N4013" s="171"/>
      <c r="O4013" s="171"/>
      <c r="P4013" s="171"/>
      <c r="Q4013" s="171"/>
      <c r="R4013" s="171"/>
      <c r="S4013" s="171"/>
      <c r="T4013" s="208" t="str">
        <f t="shared" si="630"/>
        <v>MISSING</v>
      </c>
      <c r="U4013" s="208" t="str">
        <f t="shared" si="631"/>
        <v>MISSING</v>
      </c>
      <c r="X4013" s="56">
        <f t="shared" si="632"/>
        <v>-99</v>
      </c>
      <c r="Y4013" s="56">
        <f t="shared" si="633"/>
        <v>-99</v>
      </c>
      <c r="Z4013" s="56">
        <f t="shared" si="634"/>
        <v>-99</v>
      </c>
      <c r="AA4013" s="56">
        <f t="shared" si="635"/>
        <v>-99</v>
      </c>
      <c r="AB4013" s="56">
        <f t="shared" si="636"/>
        <v>-99</v>
      </c>
      <c r="AC4013" s="56">
        <f t="shared" si="637"/>
        <v>-99</v>
      </c>
      <c r="AD4013" s="3"/>
      <c r="AE4013" s="82">
        <f>IF(D4013=1, 'adjustment factor'!$D$4, IF(D4013=-9,-999,IF(D4013="",-999,0)))</f>
        <v>-999</v>
      </c>
      <c r="AF4013" s="82">
        <f>IF(F4013=1, 'adjustment factor'!$D$5, IF(F4013=-9,-999,IF(F4013="",-999,0)))</f>
        <v>-999</v>
      </c>
      <c r="AG4013" s="82">
        <f>IF(E4013=1, 'adjustment factor'!$D$6, IF(E4013=-9,-999,IF(E4013="",-999,0)))</f>
        <v>-999</v>
      </c>
      <c r="AH4013" s="82">
        <f>IF(K4013&gt;=45,'adjustment factor'!$D$7,IF(K4013=-9,-1200,IF(K4013="",-1200,0)))</f>
        <v>-1200</v>
      </c>
      <c r="AI4013" s="82">
        <f>IF(L4013=1, 'adjustment factor'!$D$8, IF(L4013=-9,-999,IF(L4013="",-999,0)))</f>
        <v>-999</v>
      </c>
      <c r="AJ4013" s="82">
        <f>IF(AND(M4013&gt;=1,M4013&lt;=4),'adjustment factor'!$D$9,IF(M4013=-9,-999,IF(M4013=98,-999,IF(M4013=99,-999,IF(M4013="",-999,0)))))</f>
        <v>-999</v>
      </c>
      <c r="AK4013" s="82">
        <f>IF(H4013=1, 'adjustment factor'!$D$10, IF(H4013=-9,-999,IF(H4013="",-999,0)))</f>
        <v>-999</v>
      </c>
      <c r="AL4013" s="82">
        <f>IF(G4013=1, 'adjustment factor'!$D$11, IF(G4013=-9,-999,IF(G4013="",-999,0)))</f>
        <v>-999</v>
      </c>
      <c r="AM4013" s="82">
        <f>IF(I4013=1, 'adjustment factor'!$D$12, IF(I4013=-9,-999,IF(I4013="",-999,0)))</f>
        <v>-999</v>
      </c>
      <c r="AN4013" s="82">
        <f>IF(J4013=1, 'adjustment factor'!$D$13, IF(J4013=-9,-999,IF(J4013="",-999,0)))</f>
        <v>-999</v>
      </c>
      <c r="AO4013" s="82" t="str">
        <f t="shared" si="638"/>
        <v>-999</v>
      </c>
      <c r="AP4013" s="82" t="str">
        <f t="shared" si="639"/>
        <v>MISSING</v>
      </c>
    </row>
    <row r="4014" spans="2:42">
      <c r="B4014" s="207"/>
      <c r="C4014" s="35">
        <v>4010</v>
      </c>
      <c r="D4014" s="161"/>
      <c r="E4014" s="161"/>
      <c r="F4014" s="161"/>
      <c r="G4014" s="161"/>
      <c r="H4014" s="161"/>
      <c r="I4014" s="161"/>
      <c r="J4014" s="161"/>
      <c r="K4014" s="161"/>
      <c r="L4014" s="161"/>
      <c r="M4014" s="161"/>
      <c r="N4014" s="171"/>
      <c r="O4014" s="171"/>
      <c r="P4014" s="171"/>
      <c r="Q4014" s="171"/>
      <c r="R4014" s="171"/>
      <c r="S4014" s="171"/>
      <c r="T4014" s="208" t="str">
        <f t="shared" si="630"/>
        <v>MISSING</v>
      </c>
      <c r="U4014" s="208" t="str">
        <f t="shared" si="631"/>
        <v>MISSING</v>
      </c>
      <c r="X4014" s="56">
        <f t="shared" si="632"/>
        <v>-99</v>
      </c>
      <c r="Y4014" s="56">
        <f t="shared" si="633"/>
        <v>-99</v>
      </c>
      <c r="Z4014" s="56">
        <f t="shared" si="634"/>
        <v>-99</v>
      </c>
      <c r="AA4014" s="56">
        <f t="shared" si="635"/>
        <v>-99</v>
      </c>
      <c r="AB4014" s="56">
        <f t="shared" si="636"/>
        <v>-99</v>
      </c>
      <c r="AC4014" s="56">
        <f t="shared" si="637"/>
        <v>-99</v>
      </c>
      <c r="AD4014" s="3"/>
      <c r="AE4014" s="82">
        <f>IF(D4014=1, 'adjustment factor'!$D$4, IF(D4014=-9,-999,IF(D4014="",-999,0)))</f>
        <v>-999</v>
      </c>
      <c r="AF4014" s="82">
        <f>IF(F4014=1, 'adjustment factor'!$D$5, IF(F4014=-9,-999,IF(F4014="",-999,0)))</f>
        <v>-999</v>
      </c>
      <c r="AG4014" s="82">
        <f>IF(E4014=1, 'adjustment factor'!$D$6, IF(E4014=-9,-999,IF(E4014="",-999,0)))</f>
        <v>-999</v>
      </c>
      <c r="AH4014" s="82">
        <f>IF(K4014&gt;=45,'adjustment factor'!$D$7,IF(K4014=-9,-1200,IF(K4014="",-1200,0)))</f>
        <v>-1200</v>
      </c>
      <c r="AI4014" s="82">
        <f>IF(L4014=1, 'adjustment factor'!$D$8, IF(L4014=-9,-999,IF(L4014="",-999,0)))</f>
        <v>-999</v>
      </c>
      <c r="AJ4014" s="82">
        <f>IF(AND(M4014&gt;=1,M4014&lt;=4),'adjustment factor'!$D$9,IF(M4014=-9,-999,IF(M4014=98,-999,IF(M4014=99,-999,IF(M4014="",-999,0)))))</f>
        <v>-999</v>
      </c>
      <c r="AK4014" s="82">
        <f>IF(H4014=1, 'adjustment factor'!$D$10, IF(H4014=-9,-999,IF(H4014="",-999,0)))</f>
        <v>-999</v>
      </c>
      <c r="AL4014" s="82">
        <f>IF(G4014=1, 'adjustment factor'!$D$11, IF(G4014=-9,-999,IF(G4014="",-999,0)))</f>
        <v>-999</v>
      </c>
      <c r="AM4014" s="82">
        <f>IF(I4014=1, 'adjustment factor'!$D$12, IF(I4014=-9,-999,IF(I4014="",-999,0)))</f>
        <v>-999</v>
      </c>
      <c r="AN4014" s="82">
        <f>IF(J4014=1, 'adjustment factor'!$D$13, IF(J4014=-9,-999,IF(J4014="",-999,0)))</f>
        <v>-999</v>
      </c>
      <c r="AO4014" s="82" t="str">
        <f t="shared" si="638"/>
        <v>-999</v>
      </c>
      <c r="AP4014" s="82" t="str">
        <f t="shared" si="639"/>
        <v>MISSING</v>
      </c>
    </row>
    <row r="4015" spans="2:42">
      <c r="B4015" s="207"/>
      <c r="C4015" s="35">
        <v>4011</v>
      </c>
      <c r="D4015" s="161"/>
      <c r="E4015" s="161"/>
      <c r="F4015" s="161"/>
      <c r="G4015" s="161"/>
      <c r="H4015" s="161"/>
      <c r="I4015" s="161"/>
      <c r="J4015" s="161"/>
      <c r="K4015" s="161"/>
      <c r="L4015" s="161"/>
      <c r="M4015" s="161"/>
      <c r="N4015" s="171"/>
      <c r="O4015" s="171"/>
      <c r="P4015" s="171"/>
      <c r="Q4015" s="171"/>
      <c r="R4015" s="171"/>
      <c r="S4015" s="171"/>
      <c r="T4015" s="208" t="str">
        <f t="shared" si="630"/>
        <v>MISSING</v>
      </c>
      <c r="U4015" s="208" t="str">
        <f t="shared" si="631"/>
        <v>MISSING</v>
      </c>
      <c r="X4015" s="56">
        <f t="shared" si="632"/>
        <v>-99</v>
      </c>
      <c r="Y4015" s="56">
        <f t="shared" si="633"/>
        <v>-99</v>
      </c>
      <c r="Z4015" s="56">
        <f t="shared" si="634"/>
        <v>-99</v>
      </c>
      <c r="AA4015" s="56">
        <f t="shared" si="635"/>
        <v>-99</v>
      </c>
      <c r="AB4015" s="56">
        <f t="shared" si="636"/>
        <v>-99</v>
      </c>
      <c r="AC4015" s="56">
        <f t="shared" si="637"/>
        <v>-99</v>
      </c>
      <c r="AD4015" s="3"/>
      <c r="AE4015" s="82">
        <f>IF(D4015=1, 'adjustment factor'!$D$4, IF(D4015=-9,-999,IF(D4015="",-999,0)))</f>
        <v>-999</v>
      </c>
      <c r="AF4015" s="82">
        <f>IF(F4015=1, 'adjustment factor'!$D$5, IF(F4015=-9,-999,IF(F4015="",-999,0)))</f>
        <v>-999</v>
      </c>
      <c r="AG4015" s="82">
        <f>IF(E4015=1, 'adjustment factor'!$D$6, IF(E4015=-9,-999,IF(E4015="",-999,0)))</f>
        <v>-999</v>
      </c>
      <c r="AH4015" s="82">
        <f>IF(K4015&gt;=45,'adjustment factor'!$D$7,IF(K4015=-9,-1200,IF(K4015="",-1200,0)))</f>
        <v>-1200</v>
      </c>
      <c r="AI4015" s="82">
        <f>IF(L4015=1, 'adjustment factor'!$D$8, IF(L4015=-9,-999,IF(L4015="",-999,0)))</f>
        <v>-999</v>
      </c>
      <c r="AJ4015" s="82">
        <f>IF(AND(M4015&gt;=1,M4015&lt;=4),'adjustment factor'!$D$9,IF(M4015=-9,-999,IF(M4015=98,-999,IF(M4015=99,-999,IF(M4015="",-999,0)))))</f>
        <v>-999</v>
      </c>
      <c r="AK4015" s="82">
        <f>IF(H4015=1, 'adjustment factor'!$D$10, IF(H4015=-9,-999,IF(H4015="",-999,0)))</f>
        <v>-999</v>
      </c>
      <c r="AL4015" s="82">
        <f>IF(G4015=1, 'adjustment factor'!$D$11, IF(G4015=-9,-999,IF(G4015="",-999,0)))</f>
        <v>-999</v>
      </c>
      <c r="AM4015" s="82">
        <f>IF(I4015=1, 'adjustment factor'!$D$12, IF(I4015=-9,-999,IF(I4015="",-999,0)))</f>
        <v>-999</v>
      </c>
      <c r="AN4015" s="82">
        <f>IF(J4015=1, 'adjustment factor'!$D$13, IF(J4015=-9,-999,IF(J4015="",-999,0)))</f>
        <v>-999</v>
      </c>
      <c r="AO4015" s="82" t="str">
        <f t="shared" si="638"/>
        <v>-999</v>
      </c>
      <c r="AP4015" s="82" t="str">
        <f t="shared" si="639"/>
        <v>MISSING</v>
      </c>
    </row>
    <row r="4016" spans="2:42">
      <c r="B4016" s="207"/>
      <c r="C4016" s="35">
        <v>4012</v>
      </c>
      <c r="D4016" s="161"/>
      <c r="E4016" s="161"/>
      <c r="F4016" s="161"/>
      <c r="G4016" s="161"/>
      <c r="H4016" s="161"/>
      <c r="I4016" s="161"/>
      <c r="J4016" s="161"/>
      <c r="K4016" s="161"/>
      <c r="L4016" s="161"/>
      <c r="M4016" s="161"/>
      <c r="N4016" s="171"/>
      <c r="O4016" s="171"/>
      <c r="P4016" s="171"/>
      <c r="Q4016" s="171"/>
      <c r="R4016" s="171"/>
      <c r="S4016" s="171"/>
      <c r="T4016" s="208" t="str">
        <f t="shared" si="630"/>
        <v>MISSING</v>
      </c>
      <c r="U4016" s="208" t="str">
        <f t="shared" si="631"/>
        <v>MISSING</v>
      </c>
      <c r="X4016" s="56">
        <f t="shared" si="632"/>
        <v>-99</v>
      </c>
      <c r="Y4016" s="56">
        <f t="shared" si="633"/>
        <v>-99</v>
      </c>
      <c r="Z4016" s="56">
        <f t="shared" si="634"/>
        <v>-99</v>
      </c>
      <c r="AA4016" s="56">
        <f t="shared" si="635"/>
        <v>-99</v>
      </c>
      <c r="AB4016" s="56">
        <f t="shared" si="636"/>
        <v>-99</v>
      </c>
      <c r="AC4016" s="56">
        <f t="shared" si="637"/>
        <v>-99</v>
      </c>
      <c r="AD4016" s="3"/>
      <c r="AE4016" s="82">
        <f>IF(D4016=1, 'adjustment factor'!$D$4, IF(D4016=-9,-999,IF(D4016="",-999,0)))</f>
        <v>-999</v>
      </c>
      <c r="AF4016" s="82">
        <f>IF(F4016=1, 'adjustment factor'!$D$5, IF(F4016=-9,-999,IF(F4016="",-999,0)))</f>
        <v>-999</v>
      </c>
      <c r="AG4016" s="82">
        <f>IF(E4016=1, 'adjustment factor'!$D$6, IF(E4016=-9,-999,IF(E4016="",-999,0)))</f>
        <v>-999</v>
      </c>
      <c r="AH4016" s="82">
        <f>IF(K4016&gt;=45,'adjustment factor'!$D$7,IF(K4016=-9,-1200,IF(K4016="",-1200,0)))</f>
        <v>-1200</v>
      </c>
      <c r="AI4016" s="82">
        <f>IF(L4016=1, 'adjustment factor'!$D$8, IF(L4016=-9,-999,IF(L4016="",-999,0)))</f>
        <v>-999</v>
      </c>
      <c r="AJ4016" s="82">
        <f>IF(AND(M4016&gt;=1,M4016&lt;=4),'adjustment factor'!$D$9,IF(M4016=-9,-999,IF(M4016=98,-999,IF(M4016=99,-999,IF(M4016="",-999,0)))))</f>
        <v>-999</v>
      </c>
      <c r="AK4016" s="82">
        <f>IF(H4016=1, 'adjustment factor'!$D$10, IF(H4016=-9,-999,IF(H4016="",-999,0)))</f>
        <v>-999</v>
      </c>
      <c r="AL4016" s="82">
        <f>IF(G4016=1, 'adjustment factor'!$D$11, IF(G4016=-9,-999,IF(G4016="",-999,0)))</f>
        <v>-999</v>
      </c>
      <c r="AM4016" s="82">
        <f>IF(I4016=1, 'adjustment factor'!$D$12, IF(I4016=-9,-999,IF(I4016="",-999,0)))</f>
        <v>-999</v>
      </c>
      <c r="AN4016" s="82">
        <f>IF(J4016=1, 'adjustment factor'!$D$13, IF(J4016=-9,-999,IF(J4016="",-999,0)))</f>
        <v>-999</v>
      </c>
      <c r="AO4016" s="82" t="str">
        <f t="shared" si="638"/>
        <v>-999</v>
      </c>
      <c r="AP4016" s="82" t="str">
        <f t="shared" si="639"/>
        <v>MISSING</v>
      </c>
    </row>
    <row r="4017" spans="2:42">
      <c r="B4017" s="207"/>
      <c r="C4017" s="35">
        <v>4013</v>
      </c>
      <c r="D4017" s="161"/>
      <c r="E4017" s="161"/>
      <c r="F4017" s="161"/>
      <c r="G4017" s="161"/>
      <c r="H4017" s="161"/>
      <c r="I4017" s="161"/>
      <c r="J4017" s="161"/>
      <c r="K4017" s="161"/>
      <c r="L4017" s="161"/>
      <c r="M4017" s="161"/>
      <c r="N4017" s="171"/>
      <c r="O4017" s="171"/>
      <c r="P4017" s="171"/>
      <c r="Q4017" s="171"/>
      <c r="R4017" s="171"/>
      <c r="S4017" s="171"/>
      <c r="T4017" s="208" t="str">
        <f t="shared" si="630"/>
        <v>MISSING</v>
      </c>
      <c r="U4017" s="208" t="str">
        <f t="shared" si="631"/>
        <v>MISSING</v>
      </c>
      <c r="X4017" s="56">
        <f t="shared" si="632"/>
        <v>-99</v>
      </c>
      <c r="Y4017" s="56">
        <f t="shared" si="633"/>
        <v>-99</v>
      </c>
      <c r="Z4017" s="56">
        <f t="shared" si="634"/>
        <v>-99</v>
      </c>
      <c r="AA4017" s="56">
        <f t="shared" si="635"/>
        <v>-99</v>
      </c>
      <c r="AB4017" s="56">
        <f t="shared" si="636"/>
        <v>-99</v>
      </c>
      <c r="AC4017" s="56">
        <f t="shared" si="637"/>
        <v>-99</v>
      </c>
      <c r="AD4017" s="3"/>
      <c r="AE4017" s="82">
        <f>IF(D4017=1, 'adjustment factor'!$D$4, IF(D4017=-9,-999,IF(D4017="",-999,0)))</f>
        <v>-999</v>
      </c>
      <c r="AF4017" s="82">
        <f>IF(F4017=1, 'adjustment factor'!$D$5, IF(F4017=-9,-999,IF(F4017="",-999,0)))</f>
        <v>-999</v>
      </c>
      <c r="AG4017" s="82">
        <f>IF(E4017=1, 'adjustment factor'!$D$6, IF(E4017=-9,-999,IF(E4017="",-999,0)))</f>
        <v>-999</v>
      </c>
      <c r="AH4017" s="82">
        <f>IF(K4017&gt;=45,'adjustment factor'!$D$7,IF(K4017=-9,-1200,IF(K4017="",-1200,0)))</f>
        <v>-1200</v>
      </c>
      <c r="AI4017" s="82">
        <f>IF(L4017=1, 'adjustment factor'!$D$8, IF(L4017=-9,-999,IF(L4017="",-999,0)))</f>
        <v>-999</v>
      </c>
      <c r="AJ4017" s="82">
        <f>IF(AND(M4017&gt;=1,M4017&lt;=4),'adjustment factor'!$D$9,IF(M4017=-9,-999,IF(M4017=98,-999,IF(M4017=99,-999,IF(M4017="",-999,0)))))</f>
        <v>-999</v>
      </c>
      <c r="AK4017" s="82">
        <f>IF(H4017=1, 'adjustment factor'!$D$10, IF(H4017=-9,-999,IF(H4017="",-999,0)))</f>
        <v>-999</v>
      </c>
      <c r="AL4017" s="82">
        <f>IF(G4017=1, 'adjustment factor'!$D$11, IF(G4017=-9,-999,IF(G4017="",-999,0)))</f>
        <v>-999</v>
      </c>
      <c r="AM4017" s="82">
        <f>IF(I4017=1, 'adjustment factor'!$D$12, IF(I4017=-9,-999,IF(I4017="",-999,0)))</f>
        <v>-999</v>
      </c>
      <c r="AN4017" s="82">
        <f>IF(J4017=1, 'adjustment factor'!$D$13, IF(J4017=-9,-999,IF(J4017="",-999,0)))</f>
        <v>-999</v>
      </c>
      <c r="AO4017" s="82" t="str">
        <f t="shared" si="638"/>
        <v>-999</v>
      </c>
      <c r="AP4017" s="82" t="str">
        <f t="shared" si="639"/>
        <v>MISSING</v>
      </c>
    </row>
    <row r="4018" spans="2:42">
      <c r="B4018" s="207"/>
      <c r="C4018" s="35">
        <v>4014</v>
      </c>
      <c r="D4018" s="161"/>
      <c r="E4018" s="161"/>
      <c r="F4018" s="161"/>
      <c r="G4018" s="161"/>
      <c r="H4018" s="161"/>
      <c r="I4018" s="161"/>
      <c r="J4018" s="161"/>
      <c r="K4018" s="161"/>
      <c r="L4018" s="161"/>
      <c r="M4018" s="161"/>
      <c r="N4018" s="171"/>
      <c r="O4018" s="171"/>
      <c r="P4018" s="171"/>
      <c r="Q4018" s="171"/>
      <c r="R4018" s="171"/>
      <c r="S4018" s="171"/>
      <c r="T4018" s="208" t="str">
        <f t="shared" si="630"/>
        <v>MISSING</v>
      </c>
      <c r="U4018" s="208" t="str">
        <f t="shared" si="631"/>
        <v>MISSING</v>
      </c>
      <c r="X4018" s="56">
        <f t="shared" si="632"/>
        <v>-99</v>
      </c>
      <c r="Y4018" s="56">
        <f t="shared" si="633"/>
        <v>-99</v>
      </c>
      <c r="Z4018" s="56">
        <f t="shared" si="634"/>
        <v>-99</v>
      </c>
      <c r="AA4018" s="56">
        <f t="shared" si="635"/>
        <v>-99</v>
      </c>
      <c r="AB4018" s="56">
        <f t="shared" si="636"/>
        <v>-99</v>
      </c>
      <c r="AC4018" s="56">
        <f t="shared" si="637"/>
        <v>-99</v>
      </c>
      <c r="AD4018" s="3"/>
      <c r="AE4018" s="82">
        <f>IF(D4018=1, 'adjustment factor'!$D$4, IF(D4018=-9,-999,IF(D4018="",-999,0)))</f>
        <v>-999</v>
      </c>
      <c r="AF4018" s="82">
        <f>IF(F4018=1, 'adjustment factor'!$D$5, IF(F4018=-9,-999,IF(F4018="",-999,0)))</f>
        <v>-999</v>
      </c>
      <c r="AG4018" s="82">
        <f>IF(E4018=1, 'adjustment factor'!$D$6, IF(E4018=-9,-999,IF(E4018="",-999,0)))</f>
        <v>-999</v>
      </c>
      <c r="AH4018" s="82">
        <f>IF(K4018&gt;=45,'adjustment factor'!$D$7,IF(K4018=-9,-1200,IF(K4018="",-1200,0)))</f>
        <v>-1200</v>
      </c>
      <c r="AI4018" s="82">
        <f>IF(L4018=1, 'adjustment factor'!$D$8, IF(L4018=-9,-999,IF(L4018="",-999,0)))</f>
        <v>-999</v>
      </c>
      <c r="AJ4018" s="82">
        <f>IF(AND(M4018&gt;=1,M4018&lt;=4),'adjustment factor'!$D$9,IF(M4018=-9,-999,IF(M4018=98,-999,IF(M4018=99,-999,IF(M4018="",-999,0)))))</f>
        <v>-999</v>
      </c>
      <c r="AK4018" s="82">
        <f>IF(H4018=1, 'adjustment factor'!$D$10, IF(H4018=-9,-999,IF(H4018="",-999,0)))</f>
        <v>-999</v>
      </c>
      <c r="AL4018" s="82">
        <f>IF(G4018=1, 'adjustment factor'!$D$11, IF(G4018=-9,-999,IF(G4018="",-999,0)))</f>
        <v>-999</v>
      </c>
      <c r="AM4018" s="82">
        <f>IF(I4018=1, 'adjustment factor'!$D$12, IF(I4018=-9,-999,IF(I4018="",-999,0)))</f>
        <v>-999</v>
      </c>
      <c r="AN4018" s="82">
        <f>IF(J4018=1, 'adjustment factor'!$D$13, IF(J4018=-9,-999,IF(J4018="",-999,0)))</f>
        <v>-999</v>
      </c>
      <c r="AO4018" s="82" t="str">
        <f t="shared" si="638"/>
        <v>-999</v>
      </c>
      <c r="AP4018" s="82" t="str">
        <f t="shared" si="639"/>
        <v>MISSING</v>
      </c>
    </row>
    <row r="4019" spans="2:42">
      <c r="B4019" s="207"/>
      <c r="C4019" s="35">
        <v>4015</v>
      </c>
      <c r="D4019" s="161"/>
      <c r="E4019" s="161"/>
      <c r="F4019" s="161"/>
      <c r="G4019" s="161"/>
      <c r="H4019" s="161"/>
      <c r="I4019" s="161"/>
      <c r="J4019" s="161"/>
      <c r="K4019" s="161"/>
      <c r="L4019" s="161"/>
      <c r="M4019" s="161"/>
      <c r="N4019" s="171"/>
      <c r="O4019" s="171"/>
      <c r="P4019" s="171"/>
      <c r="Q4019" s="171"/>
      <c r="R4019" s="171"/>
      <c r="S4019" s="171"/>
      <c r="T4019" s="208" t="str">
        <f t="shared" si="630"/>
        <v>MISSING</v>
      </c>
      <c r="U4019" s="208" t="str">
        <f t="shared" si="631"/>
        <v>MISSING</v>
      </c>
      <c r="X4019" s="56">
        <f t="shared" si="632"/>
        <v>-99</v>
      </c>
      <c r="Y4019" s="56">
        <f t="shared" si="633"/>
        <v>-99</v>
      </c>
      <c r="Z4019" s="56">
        <f t="shared" si="634"/>
        <v>-99</v>
      </c>
      <c r="AA4019" s="56">
        <f t="shared" si="635"/>
        <v>-99</v>
      </c>
      <c r="AB4019" s="56">
        <f t="shared" si="636"/>
        <v>-99</v>
      </c>
      <c r="AC4019" s="56">
        <f t="shared" si="637"/>
        <v>-99</v>
      </c>
      <c r="AD4019" s="3"/>
      <c r="AE4019" s="82">
        <f>IF(D4019=1, 'adjustment factor'!$D$4, IF(D4019=-9,-999,IF(D4019="",-999,0)))</f>
        <v>-999</v>
      </c>
      <c r="AF4019" s="82">
        <f>IF(F4019=1, 'adjustment factor'!$D$5, IF(F4019=-9,-999,IF(F4019="",-999,0)))</f>
        <v>-999</v>
      </c>
      <c r="AG4019" s="82">
        <f>IF(E4019=1, 'adjustment factor'!$D$6, IF(E4019=-9,-999,IF(E4019="",-999,0)))</f>
        <v>-999</v>
      </c>
      <c r="AH4019" s="82">
        <f>IF(K4019&gt;=45,'adjustment factor'!$D$7,IF(K4019=-9,-1200,IF(K4019="",-1200,0)))</f>
        <v>-1200</v>
      </c>
      <c r="AI4019" s="82">
        <f>IF(L4019=1, 'adjustment factor'!$D$8, IF(L4019=-9,-999,IF(L4019="",-999,0)))</f>
        <v>-999</v>
      </c>
      <c r="AJ4019" s="82">
        <f>IF(AND(M4019&gt;=1,M4019&lt;=4),'adjustment factor'!$D$9,IF(M4019=-9,-999,IF(M4019=98,-999,IF(M4019=99,-999,IF(M4019="",-999,0)))))</f>
        <v>-999</v>
      </c>
      <c r="AK4019" s="82">
        <f>IF(H4019=1, 'adjustment factor'!$D$10, IF(H4019=-9,-999,IF(H4019="",-999,0)))</f>
        <v>-999</v>
      </c>
      <c r="AL4019" s="82">
        <f>IF(G4019=1, 'adjustment factor'!$D$11, IF(G4019=-9,-999,IF(G4019="",-999,0)))</f>
        <v>-999</v>
      </c>
      <c r="AM4019" s="82">
        <f>IF(I4019=1, 'adjustment factor'!$D$12, IF(I4019=-9,-999,IF(I4019="",-999,0)))</f>
        <v>-999</v>
      </c>
      <c r="AN4019" s="82">
        <f>IF(J4019=1, 'adjustment factor'!$D$13, IF(J4019=-9,-999,IF(J4019="",-999,0)))</f>
        <v>-999</v>
      </c>
      <c r="AO4019" s="82" t="str">
        <f t="shared" si="638"/>
        <v>-999</v>
      </c>
      <c r="AP4019" s="82" t="str">
        <f t="shared" si="639"/>
        <v>MISSING</v>
      </c>
    </row>
    <row r="4020" spans="2:42">
      <c r="B4020" s="207"/>
      <c r="C4020" s="35">
        <v>4016</v>
      </c>
      <c r="D4020" s="161"/>
      <c r="E4020" s="161"/>
      <c r="F4020" s="161"/>
      <c r="G4020" s="161"/>
      <c r="H4020" s="161"/>
      <c r="I4020" s="161"/>
      <c r="J4020" s="161"/>
      <c r="K4020" s="161"/>
      <c r="L4020" s="161"/>
      <c r="M4020" s="161"/>
      <c r="N4020" s="171"/>
      <c r="O4020" s="171"/>
      <c r="P4020" s="171"/>
      <c r="Q4020" s="171"/>
      <c r="R4020" s="171"/>
      <c r="S4020" s="171"/>
      <c r="T4020" s="208" t="str">
        <f t="shared" si="630"/>
        <v>MISSING</v>
      </c>
      <c r="U4020" s="208" t="str">
        <f t="shared" si="631"/>
        <v>MISSING</v>
      </c>
      <c r="X4020" s="56">
        <f t="shared" si="632"/>
        <v>-99</v>
      </c>
      <c r="Y4020" s="56">
        <f t="shared" si="633"/>
        <v>-99</v>
      </c>
      <c r="Z4020" s="56">
        <f t="shared" si="634"/>
        <v>-99</v>
      </c>
      <c r="AA4020" s="56">
        <f t="shared" si="635"/>
        <v>-99</v>
      </c>
      <c r="AB4020" s="56">
        <f t="shared" si="636"/>
        <v>-99</v>
      </c>
      <c r="AC4020" s="56">
        <f t="shared" si="637"/>
        <v>-99</v>
      </c>
      <c r="AD4020" s="3"/>
      <c r="AE4020" s="82">
        <f>IF(D4020=1, 'adjustment factor'!$D$4, IF(D4020=-9,-999,IF(D4020="",-999,0)))</f>
        <v>-999</v>
      </c>
      <c r="AF4020" s="82">
        <f>IF(F4020=1, 'adjustment factor'!$D$5, IF(F4020=-9,-999,IF(F4020="",-999,0)))</f>
        <v>-999</v>
      </c>
      <c r="AG4020" s="82">
        <f>IF(E4020=1, 'adjustment factor'!$D$6, IF(E4020=-9,-999,IF(E4020="",-999,0)))</f>
        <v>-999</v>
      </c>
      <c r="AH4020" s="82">
        <f>IF(K4020&gt;=45,'adjustment factor'!$D$7,IF(K4020=-9,-1200,IF(K4020="",-1200,0)))</f>
        <v>-1200</v>
      </c>
      <c r="AI4020" s="82">
        <f>IF(L4020=1, 'adjustment factor'!$D$8, IF(L4020=-9,-999,IF(L4020="",-999,0)))</f>
        <v>-999</v>
      </c>
      <c r="AJ4020" s="82">
        <f>IF(AND(M4020&gt;=1,M4020&lt;=4),'adjustment factor'!$D$9,IF(M4020=-9,-999,IF(M4020=98,-999,IF(M4020=99,-999,IF(M4020="",-999,0)))))</f>
        <v>-999</v>
      </c>
      <c r="AK4020" s="82">
        <f>IF(H4020=1, 'adjustment factor'!$D$10, IF(H4020=-9,-999,IF(H4020="",-999,0)))</f>
        <v>-999</v>
      </c>
      <c r="AL4020" s="82">
        <f>IF(G4020=1, 'adjustment factor'!$D$11, IF(G4020=-9,-999,IF(G4020="",-999,0)))</f>
        <v>-999</v>
      </c>
      <c r="AM4020" s="82">
        <f>IF(I4020=1, 'adjustment factor'!$D$12, IF(I4020=-9,-999,IF(I4020="",-999,0)))</f>
        <v>-999</v>
      </c>
      <c r="AN4020" s="82">
        <f>IF(J4020=1, 'adjustment factor'!$D$13, IF(J4020=-9,-999,IF(J4020="",-999,0)))</f>
        <v>-999</v>
      </c>
      <c r="AO4020" s="82" t="str">
        <f t="shared" si="638"/>
        <v>-999</v>
      </c>
      <c r="AP4020" s="82" t="str">
        <f t="shared" si="639"/>
        <v>MISSING</v>
      </c>
    </row>
    <row r="4021" spans="2:42">
      <c r="B4021" s="207"/>
      <c r="C4021" s="35">
        <v>4017</v>
      </c>
      <c r="D4021" s="161"/>
      <c r="E4021" s="161"/>
      <c r="F4021" s="161"/>
      <c r="G4021" s="161"/>
      <c r="H4021" s="161"/>
      <c r="I4021" s="161"/>
      <c r="J4021" s="161"/>
      <c r="K4021" s="161"/>
      <c r="L4021" s="161"/>
      <c r="M4021" s="161"/>
      <c r="N4021" s="171"/>
      <c r="O4021" s="171"/>
      <c r="P4021" s="171"/>
      <c r="Q4021" s="171"/>
      <c r="R4021" s="171"/>
      <c r="S4021" s="171"/>
      <c r="T4021" s="208" t="str">
        <f t="shared" si="630"/>
        <v>MISSING</v>
      </c>
      <c r="U4021" s="208" t="str">
        <f t="shared" si="631"/>
        <v>MISSING</v>
      </c>
      <c r="X4021" s="56">
        <f t="shared" si="632"/>
        <v>-99</v>
      </c>
      <c r="Y4021" s="56">
        <f t="shared" si="633"/>
        <v>-99</v>
      </c>
      <c r="Z4021" s="56">
        <f t="shared" si="634"/>
        <v>-99</v>
      </c>
      <c r="AA4021" s="56">
        <f t="shared" si="635"/>
        <v>-99</v>
      </c>
      <c r="AB4021" s="56">
        <f t="shared" si="636"/>
        <v>-99</v>
      </c>
      <c r="AC4021" s="56">
        <f t="shared" si="637"/>
        <v>-99</v>
      </c>
      <c r="AD4021" s="3"/>
      <c r="AE4021" s="82">
        <f>IF(D4021=1, 'adjustment factor'!$D$4, IF(D4021=-9,-999,IF(D4021="",-999,0)))</f>
        <v>-999</v>
      </c>
      <c r="AF4021" s="82">
        <f>IF(F4021=1, 'adjustment factor'!$D$5, IF(F4021=-9,-999,IF(F4021="",-999,0)))</f>
        <v>-999</v>
      </c>
      <c r="AG4021" s="82">
        <f>IF(E4021=1, 'adjustment factor'!$D$6, IF(E4021=-9,-999,IF(E4021="",-999,0)))</f>
        <v>-999</v>
      </c>
      <c r="AH4021" s="82">
        <f>IF(K4021&gt;=45,'adjustment factor'!$D$7,IF(K4021=-9,-1200,IF(K4021="",-1200,0)))</f>
        <v>-1200</v>
      </c>
      <c r="AI4021" s="82">
        <f>IF(L4021=1, 'adjustment factor'!$D$8, IF(L4021=-9,-999,IF(L4021="",-999,0)))</f>
        <v>-999</v>
      </c>
      <c r="AJ4021" s="82">
        <f>IF(AND(M4021&gt;=1,M4021&lt;=4),'adjustment factor'!$D$9,IF(M4021=-9,-999,IF(M4021=98,-999,IF(M4021=99,-999,IF(M4021="",-999,0)))))</f>
        <v>-999</v>
      </c>
      <c r="AK4021" s="82">
        <f>IF(H4021=1, 'adjustment factor'!$D$10, IF(H4021=-9,-999,IF(H4021="",-999,0)))</f>
        <v>-999</v>
      </c>
      <c r="AL4021" s="82">
        <f>IF(G4021=1, 'adjustment factor'!$D$11, IF(G4021=-9,-999,IF(G4021="",-999,0)))</f>
        <v>-999</v>
      </c>
      <c r="AM4021" s="82">
        <f>IF(I4021=1, 'adjustment factor'!$D$12, IF(I4021=-9,-999,IF(I4021="",-999,0)))</f>
        <v>-999</v>
      </c>
      <c r="AN4021" s="82">
        <f>IF(J4021=1, 'adjustment factor'!$D$13, IF(J4021=-9,-999,IF(J4021="",-999,0)))</f>
        <v>-999</v>
      </c>
      <c r="AO4021" s="82" t="str">
        <f t="shared" si="638"/>
        <v>-999</v>
      </c>
      <c r="AP4021" s="82" t="str">
        <f t="shared" si="639"/>
        <v>MISSING</v>
      </c>
    </row>
    <row r="4022" spans="2:42">
      <c r="B4022" s="207"/>
      <c r="C4022" s="35">
        <v>4018</v>
      </c>
      <c r="D4022" s="161"/>
      <c r="E4022" s="161"/>
      <c r="F4022" s="161"/>
      <c r="G4022" s="161"/>
      <c r="H4022" s="161"/>
      <c r="I4022" s="161"/>
      <c r="J4022" s="161"/>
      <c r="K4022" s="161"/>
      <c r="L4022" s="161"/>
      <c r="M4022" s="161"/>
      <c r="N4022" s="171"/>
      <c r="O4022" s="171"/>
      <c r="P4022" s="171"/>
      <c r="Q4022" s="171"/>
      <c r="R4022" s="171"/>
      <c r="S4022" s="171"/>
      <c r="T4022" s="208" t="str">
        <f t="shared" si="630"/>
        <v>MISSING</v>
      </c>
      <c r="U4022" s="208" t="str">
        <f t="shared" si="631"/>
        <v>MISSING</v>
      </c>
      <c r="X4022" s="56">
        <f t="shared" si="632"/>
        <v>-99</v>
      </c>
      <c r="Y4022" s="56">
        <f t="shared" si="633"/>
        <v>-99</v>
      </c>
      <c r="Z4022" s="56">
        <f t="shared" si="634"/>
        <v>-99</v>
      </c>
      <c r="AA4022" s="56">
        <f t="shared" si="635"/>
        <v>-99</v>
      </c>
      <c r="AB4022" s="56">
        <f t="shared" si="636"/>
        <v>-99</v>
      </c>
      <c r="AC4022" s="56">
        <f t="shared" si="637"/>
        <v>-99</v>
      </c>
      <c r="AD4022" s="3"/>
      <c r="AE4022" s="82">
        <f>IF(D4022=1, 'adjustment factor'!$D$4, IF(D4022=-9,-999,IF(D4022="",-999,0)))</f>
        <v>-999</v>
      </c>
      <c r="AF4022" s="82">
        <f>IF(F4022=1, 'adjustment factor'!$D$5, IF(F4022=-9,-999,IF(F4022="",-999,0)))</f>
        <v>-999</v>
      </c>
      <c r="AG4022" s="82">
        <f>IF(E4022=1, 'adjustment factor'!$D$6, IF(E4022=-9,-999,IF(E4022="",-999,0)))</f>
        <v>-999</v>
      </c>
      <c r="AH4022" s="82">
        <f>IF(K4022&gt;=45,'adjustment factor'!$D$7,IF(K4022=-9,-1200,IF(K4022="",-1200,0)))</f>
        <v>-1200</v>
      </c>
      <c r="AI4022" s="82">
        <f>IF(L4022=1, 'adjustment factor'!$D$8, IF(L4022=-9,-999,IF(L4022="",-999,0)))</f>
        <v>-999</v>
      </c>
      <c r="AJ4022" s="82">
        <f>IF(AND(M4022&gt;=1,M4022&lt;=4),'adjustment factor'!$D$9,IF(M4022=-9,-999,IF(M4022=98,-999,IF(M4022=99,-999,IF(M4022="",-999,0)))))</f>
        <v>-999</v>
      </c>
      <c r="AK4022" s="82">
        <f>IF(H4022=1, 'adjustment factor'!$D$10, IF(H4022=-9,-999,IF(H4022="",-999,0)))</f>
        <v>-999</v>
      </c>
      <c r="AL4022" s="82">
        <f>IF(G4022=1, 'adjustment factor'!$D$11, IF(G4022=-9,-999,IF(G4022="",-999,0)))</f>
        <v>-999</v>
      </c>
      <c r="AM4022" s="82">
        <f>IF(I4022=1, 'adjustment factor'!$D$12, IF(I4022=-9,-999,IF(I4022="",-999,0)))</f>
        <v>-999</v>
      </c>
      <c r="AN4022" s="82">
        <f>IF(J4022=1, 'adjustment factor'!$D$13, IF(J4022=-9,-999,IF(J4022="",-999,0)))</f>
        <v>-999</v>
      </c>
      <c r="AO4022" s="82" t="str">
        <f t="shared" si="638"/>
        <v>-999</v>
      </c>
      <c r="AP4022" s="82" t="str">
        <f t="shared" si="639"/>
        <v>MISSING</v>
      </c>
    </row>
    <row r="4023" spans="2:42">
      <c r="B4023" s="207"/>
      <c r="C4023" s="35">
        <v>4019</v>
      </c>
      <c r="D4023" s="161"/>
      <c r="E4023" s="161"/>
      <c r="F4023" s="161"/>
      <c r="G4023" s="161"/>
      <c r="H4023" s="161"/>
      <c r="I4023" s="161"/>
      <c r="J4023" s="161"/>
      <c r="K4023" s="161"/>
      <c r="L4023" s="161"/>
      <c r="M4023" s="161"/>
      <c r="N4023" s="171"/>
      <c r="O4023" s="171"/>
      <c r="P4023" s="171"/>
      <c r="Q4023" s="171"/>
      <c r="R4023" s="171"/>
      <c r="S4023" s="171"/>
      <c r="T4023" s="208" t="str">
        <f t="shared" si="630"/>
        <v>MISSING</v>
      </c>
      <c r="U4023" s="208" t="str">
        <f t="shared" si="631"/>
        <v>MISSING</v>
      </c>
      <c r="X4023" s="56">
        <f t="shared" si="632"/>
        <v>-99</v>
      </c>
      <c r="Y4023" s="56">
        <f t="shared" si="633"/>
        <v>-99</v>
      </c>
      <c r="Z4023" s="56">
        <f t="shared" si="634"/>
        <v>-99</v>
      </c>
      <c r="AA4023" s="56">
        <f t="shared" si="635"/>
        <v>-99</v>
      </c>
      <c r="AB4023" s="56">
        <f t="shared" si="636"/>
        <v>-99</v>
      </c>
      <c r="AC4023" s="56">
        <f t="shared" si="637"/>
        <v>-99</v>
      </c>
      <c r="AD4023" s="3"/>
      <c r="AE4023" s="82">
        <f>IF(D4023=1, 'adjustment factor'!$D$4, IF(D4023=-9,-999,IF(D4023="",-999,0)))</f>
        <v>-999</v>
      </c>
      <c r="AF4023" s="82">
        <f>IF(F4023=1, 'adjustment factor'!$D$5, IF(F4023=-9,-999,IF(F4023="",-999,0)))</f>
        <v>-999</v>
      </c>
      <c r="AG4023" s="82">
        <f>IF(E4023=1, 'adjustment factor'!$D$6, IF(E4023=-9,-999,IF(E4023="",-999,0)))</f>
        <v>-999</v>
      </c>
      <c r="AH4023" s="82">
        <f>IF(K4023&gt;=45,'adjustment factor'!$D$7,IF(K4023=-9,-1200,IF(K4023="",-1200,0)))</f>
        <v>-1200</v>
      </c>
      <c r="AI4023" s="82">
        <f>IF(L4023=1, 'adjustment factor'!$D$8, IF(L4023=-9,-999,IF(L4023="",-999,0)))</f>
        <v>-999</v>
      </c>
      <c r="AJ4023" s="82">
        <f>IF(AND(M4023&gt;=1,M4023&lt;=4),'adjustment factor'!$D$9,IF(M4023=-9,-999,IF(M4023=98,-999,IF(M4023=99,-999,IF(M4023="",-999,0)))))</f>
        <v>-999</v>
      </c>
      <c r="AK4023" s="82">
        <f>IF(H4023=1, 'adjustment factor'!$D$10, IF(H4023=-9,-999,IF(H4023="",-999,0)))</f>
        <v>-999</v>
      </c>
      <c r="AL4023" s="82">
        <f>IF(G4023=1, 'adjustment factor'!$D$11, IF(G4023=-9,-999,IF(G4023="",-999,0)))</f>
        <v>-999</v>
      </c>
      <c r="AM4023" s="82">
        <f>IF(I4023=1, 'adjustment factor'!$D$12, IF(I4023=-9,-999,IF(I4023="",-999,0)))</f>
        <v>-999</v>
      </c>
      <c r="AN4023" s="82">
        <f>IF(J4023=1, 'adjustment factor'!$D$13, IF(J4023=-9,-999,IF(J4023="",-999,0)))</f>
        <v>-999</v>
      </c>
      <c r="AO4023" s="82" t="str">
        <f t="shared" si="638"/>
        <v>-999</v>
      </c>
      <c r="AP4023" s="82" t="str">
        <f t="shared" si="639"/>
        <v>MISSING</v>
      </c>
    </row>
    <row r="4024" spans="2:42">
      <c r="B4024" s="207"/>
      <c r="C4024" s="35">
        <v>4020</v>
      </c>
      <c r="D4024" s="161"/>
      <c r="E4024" s="161"/>
      <c r="F4024" s="161"/>
      <c r="G4024" s="161"/>
      <c r="H4024" s="161"/>
      <c r="I4024" s="161"/>
      <c r="J4024" s="161"/>
      <c r="K4024" s="161"/>
      <c r="L4024" s="161"/>
      <c r="M4024" s="161"/>
      <c r="N4024" s="171"/>
      <c r="O4024" s="171"/>
      <c r="P4024" s="171"/>
      <c r="Q4024" s="171"/>
      <c r="R4024" s="171"/>
      <c r="S4024" s="171"/>
      <c r="T4024" s="208" t="str">
        <f t="shared" si="630"/>
        <v>MISSING</v>
      </c>
      <c r="U4024" s="208" t="str">
        <f t="shared" si="631"/>
        <v>MISSING</v>
      </c>
      <c r="X4024" s="56">
        <f t="shared" si="632"/>
        <v>-99</v>
      </c>
      <c r="Y4024" s="56">
        <f t="shared" si="633"/>
        <v>-99</v>
      </c>
      <c r="Z4024" s="56">
        <f t="shared" si="634"/>
        <v>-99</v>
      </c>
      <c r="AA4024" s="56">
        <f t="shared" si="635"/>
        <v>-99</v>
      </c>
      <c r="AB4024" s="56">
        <f t="shared" si="636"/>
        <v>-99</v>
      </c>
      <c r="AC4024" s="56">
        <f t="shared" si="637"/>
        <v>-99</v>
      </c>
      <c r="AD4024" s="3"/>
      <c r="AE4024" s="82">
        <f>IF(D4024=1, 'adjustment factor'!$D$4, IF(D4024=-9,-999,IF(D4024="",-999,0)))</f>
        <v>-999</v>
      </c>
      <c r="AF4024" s="82">
        <f>IF(F4024=1, 'adjustment factor'!$D$5, IF(F4024=-9,-999,IF(F4024="",-999,0)))</f>
        <v>-999</v>
      </c>
      <c r="AG4024" s="82">
        <f>IF(E4024=1, 'adjustment factor'!$D$6, IF(E4024=-9,-999,IF(E4024="",-999,0)))</f>
        <v>-999</v>
      </c>
      <c r="AH4024" s="82">
        <f>IF(K4024&gt;=45,'adjustment factor'!$D$7,IF(K4024=-9,-1200,IF(K4024="",-1200,0)))</f>
        <v>-1200</v>
      </c>
      <c r="AI4024" s="82">
        <f>IF(L4024=1, 'adjustment factor'!$D$8, IF(L4024=-9,-999,IF(L4024="",-999,0)))</f>
        <v>-999</v>
      </c>
      <c r="AJ4024" s="82">
        <f>IF(AND(M4024&gt;=1,M4024&lt;=4),'adjustment factor'!$D$9,IF(M4024=-9,-999,IF(M4024=98,-999,IF(M4024=99,-999,IF(M4024="",-999,0)))))</f>
        <v>-999</v>
      </c>
      <c r="AK4024" s="82">
        <f>IF(H4024=1, 'adjustment factor'!$D$10, IF(H4024=-9,-999,IF(H4024="",-999,0)))</f>
        <v>-999</v>
      </c>
      <c r="AL4024" s="82">
        <f>IF(G4024=1, 'adjustment factor'!$D$11, IF(G4024=-9,-999,IF(G4024="",-999,0)))</f>
        <v>-999</v>
      </c>
      <c r="AM4024" s="82">
        <f>IF(I4024=1, 'adjustment factor'!$D$12, IF(I4024=-9,-999,IF(I4024="",-999,0)))</f>
        <v>-999</v>
      </c>
      <c r="AN4024" s="82">
        <f>IF(J4024=1, 'adjustment factor'!$D$13, IF(J4024=-9,-999,IF(J4024="",-999,0)))</f>
        <v>-999</v>
      </c>
      <c r="AO4024" s="82" t="str">
        <f t="shared" si="638"/>
        <v>-999</v>
      </c>
      <c r="AP4024" s="82" t="str">
        <f t="shared" si="639"/>
        <v>MISSING</v>
      </c>
    </row>
    <row r="4025" spans="2:42">
      <c r="B4025" s="207"/>
      <c r="C4025" s="35">
        <v>4021</v>
      </c>
      <c r="D4025" s="161"/>
      <c r="E4025" s="161"/>
      <c r="F4025" s="161"/>
      <c r="G4025" s="161"/>
      <c r="H4025" s="161"/>
      <c r="I4025" s="161"/>
      <c r="J4025" s="161"/>
      <c r="K4025" s="161"/>
      <c r="L4025" s="161"/>
      <c r="M4025" s="161"/>
      <c r="N4025" s="171"/>
      <c r="O4025" s="171"/>
      <c r="P4025" s="171"/>
      <c r="Q4025" s="171"/>
      <c r="R4025" s="171"/>
      <c r="S4025" s="171"/>
      <c r="T4025" s="208" t="str">
        <f t="shared" si="630"/>
        <v>MISSING</v>
      </c>
      <c r="U4025" s="208" t="str">
        <f t="shared" si="631"/>
        <v>MISSING</v>
      </c>
      <c r="X4025" s="56">
        <f t="shared" si="632"/>
        <v>-99</v>
      </c>
      <c r="Y4025" s="56">
        <f t="shared" si="633"/>
        <v>-99</v>
      </c>
      <c r="Z4025" s="56">
        <f t="shared" si="634"/>
        <v>-99</v>
      </c>
      <c r="AA4025" s="56">
        <f t="shared" si="635"/>
        <v>-99</v>
      </c>
      <c r="AB4025" s="56">
        <f t="shared" si="636"/>
        <v>-99</v>
      </c>
      <c r="AC4025" s="56">
        <f t="shared" si="637"/>
        <v>-99</v>
      </c>
      <c r="AD4025" s="3"/>
      <c r="AE4025" s="82">
        <f>IF(D4025=1, 'adjustment factor'!$D$4, IF(D4025=-9,-999,IF(D4025="",-999,0)))</f>
        <v>-999</v>
      </c>
      <c r="AF4025" s="82">
        <f>IF(F4025=1, 'adjustment factor'!$D$5, IF(F4025=-9,-999,IF(F4025="",-999,0)))</f>
        <v>-999</v>
      </c>
      <c r="AG4025" s="82">
        <f>IF(E4025=1, 'adjustment factor'!$D$6, IF(E4025=-9,-999,IF(E4025="",-999,0)))</f>
        <v>-999</v>
      </c>
      <c r="AH4025" s="82">
        <f>IF(K4025&gt;=45,'adjustment factor'!$D$7,IF(K4025=-9,-1200,IF(K4025="",-1200,0)))</f>
        <v>-1200</v>
      </c>
      <c r="AI4025" s="82">
        <f>IF(L4025=1, 'adjustment factor'!$D$8, IF(L4025=-9,-999,IF(L4025="",-999,0)))</f>
        <v>-999</v>
      </c>
      <c r="AJ4025" s="82">
        <f>IF(AND(M4025&gt;=1,M4025&lt;=4),'adjustment factor'!$D$9,IF(M4025=-9,-999,IF(M4025=98,-999,IF(M4025=99,-999,IF(M4025="",-999,0)))))</f>
        <v>-999</v>
      </c>
      <c r="AK4025" s="82">
        <f>IF(H4025=1, 'adjustment factor'!$D$10, IF(H4025=-9,-999,IF(H4025="",-999,0)))</f>
        <v>-999</v>
      </c>
      <c r="AL4025" s="82">
        <f>IF(G4025=1, 'adjustment factor'!$D$11, IF(G4025=-9,-999,IF(G4025="",-999,0)))</f>
        <v>-999</v>
      </c>
      <c r="AM4025" s="82">
        <f>IF(I4025=1, 'adjustment factor'!$D$12, IF(I4025=-9,-999,IF(I4025="",-999,0)))</f>
        <v>-999</v>
      </c>
      <c r="AN4025" s="82">
        <f>IF(J4025=1, 'adjustment factor'!$D$13, IF(J4025=-9,-999,IF(J4025="",-999,0)))</f>
        <v>-999</v>
      </c>
      <c r="AO4025" s="82" t="str">
        <f t="shared" si="638"/>
        <v>-999</v>
      </c>
      <c r="AP4025" s="82" t="str">
        <f t="shared" si="639"/>
        <v>MISSING</v>
      </c>
    </row>
    <row r="4026" spans="2:42">
      <c r="B4026" s="207"/>
      <c r="C4026" s="35">
        <v>4022</v>
      </c>
      <c r="D4026" s="161"/>
      <c r="E4026" s="161"/>
      <c r="F4026" s="161"/>
      <c r="G4026" s="161"/>
      <c r="H4026" s="161"/>
      <c r="I4026" s="161"/>
      <c r="J4026" s="161"/>
      <c r="K4026" s="161"/>
      <c r="L4026" s="161"/>
      <c r="M4026" s="161"/>
      <c r="N4026" s="171"/>
      <c r="O4026" s="171"/>
      <c r="P4026" s="171"/>
      <c r="Q4026" s="171"/>
      <c r="R4026" s="171"/>
      <c r="S4026" s="171"/>
      <c r="T4026" s="208" t="str">
        <f t="shared" si="630"/>
        <v>MISSING</v>
      </c>
      <c r="U4026" s="208" t="str">
        <f t="shared" si="631"/>
        <v>MISSING</v>
      </c>
      <c r="X4026" s="56">
        <f t="shared" si="632"/>
        <v>-99</v>
      </c>
      <c r="Y4026" s="56">
        <f t="shared" si="633"/>
        <v>-99</v>
      </c>
      <c r="Z4026" s="56">
        <f t="shared" si="634"/>
        <v>-99</v>
      </c>
      <c r="AA4026" s="56">
        <f t="shared" si="635"/>
        <v>-99</v>
      </c>
      <c r="AB4026" s="56">
        <f t="shared" si="636"/>
        <v>-99</v>
      </c>
      <c r="AC4026" s="56">
        <f t="shared" si="637"/>
        <v>-99</v>
      </c>
      <c r="AD4026" s="3"/>
      <c r="AE4026" s="82">
        <f>IF(D4026=1, 'adjustment factor'!$D$4, IF(D4026=-9,-999,IF(D4026="",-999,0)))</f>
        <v>-999</v>
      </c>
      <c r="AF4026" s="82">
        <f>IF(F4026=1, 'adjustment factor'!$D$5, IF(F4026=-9,-999,IF(F4026="",-999,0)))</f>
        <v>-999</v>
      </c>
      <c r="AG4026" s="82">
        <f>IF(E4026=1, 'adjustment factor'!$D$6, IF(E4026=-9,-999,IF(E4026="",-999,0)))</f>
        <v>-999</v>
      </c>
      <c r="AH4026" s="82">
        <f>IF(K4026&gt;=45,'adjustment factor'!$D$7,IF(K4026=-9,-1200,IF(K4026="",-1200,0)))</f>
        <v>-1200</v>
      </c>
      <c r="AI4026" s="82">
        <f>IF(L4026=1, 'adjustment factor'!$D$8, IF(L4026=-9,-999,IF(L4026="",-999,0)))</f>
        <v>-999</v>
      </c>
      <c r="AJ4026" s="82">
        <f>IF(AND(M4026&gt;=1,M4026&lt;=4),'adjustment factor'!$D$9,IF(M4026=-9,-999,IF(M4026=98,-999,IF(M4026=99,-999,IF(M4026="",-999,0)))))</f>
        <v>-999</v>
      </c>
      <c r="AK4026" s="82">
        <f>IF(H4026=1, 'adjustment factor'!$D$10, IF(H4026=-9,-999,IF(H4026="",-999,0)))</f>
        <v>-999</v>
      </c>
      <c r="AL4026" s="82">
        <f>IF(G4026=1, 'adjustment factor'!$D$11, IF(G4026=-9,-999,IF(G4026="",-999,0)))</f>
        <v>-999</v>
      </c>
      <c r="AM4026" s="82">
        <f>IF(I4026=1, 'adjustment factor'!$D$12, IF(I4026=-9,-999,IF(I4026="",-999,0)))</f>
        <v>-999</v>
      </c>
      <c r="AN4026" s="82">
        <f>IF(J4026=1, 'adjustment factor'!$D$13, IF(J4026=-9,-999,IF(J4026="",-999,0)))</f>
        <v>-999</v>
      </c>
      <c r="AO4026" s="82" t="str">
        <f t="shared" si="638"/>
        <v>-999</v>
      </c>
      <c r="AP4026" s="82" t="str">
        <f t="shared" si="639"/>
        <v>MISSING</v>
      </c>
    </row>
    <row r="4027" spans="2:42">
      <c r="B4027" s="207"/>
      <c r="C4027" s="35">
        <v>4023</v>
      </c>
      <c r="D4027" s="161"/>
      <c r="E4027" s="161"/>
      <c r="F4027" s="161"/>
      <c r="G4027" s="161"/>
      <c r="H4027" s="161"/>
      <c r="I4027" s="161"/>
      <c r="J4027" s="161"/>
      <c r="K4027" s="161"/>
      <c r="L4027" s="161"/>
      <c r="M4027" s="161"/>
      <c r="N4027" s="171"/>
      <c r="O4027" s="171"/>
      <c r="P4027" s="171"/>
      <c r="Q4027" s="171"/>
      <c r="R4027" s="171"/>
      <c r="S4027" s="171"/>
      <c r="T4027" s="208" t="str">
        <f t="shared" si="630"/>
        <v>MISSING</v>
      </c>
      <c r="U4027" s="208" t="str">
        <f t="shared" si="631"/>
        <v>MISSING</v>
      </c>
      <c r="X4027" s="56">
        <f t="shared" si="632"/>
        <v>-99</v>
      </c>
      <c r="Y4027" s="56">
        <f t="shared" si="633"/>
        <v>-99</v>
      </c>
      <c r="Z4027" s="56">
        <f t="shared" si="634"/>
        <v>-99</v>
      </c>
      <c r="AA4027" s="56">
        <f t="shared" si="635"/>
        <v>-99</v>
      </c>
      <c r="AB4027" s="56">
        <f t="shared" si="636"/>
        <v>-99</v>
      </c>
      <c r="AC4027" s="56">
        <f t="shared" si="637"/>
        <v>-99</v>
      </c>
      <c r="AD4027" s="3"/>
      <c r="AE4027" s="82">
        <f>IF(D4027=1, 'adjustment factor'!$D$4, IF(D4027=-9,-999,IF(D4027="",-999,0)))</f>
        <v>-999</v>
      </c>
      <c r="AF4027" s="82">
        <f>IF(F4027=1, 'adjustment factor'!$D$5, IF(F4027=-9,-999,IF(F4027="",-999,0)))</f>
        <v>-999</v>
      </c>
      <c r="AG4027" s="82">
        <f>IF(E4027=1, 'adjustment factor'!$D$6, IF(E4027=-9,-999,IF(E4027="",-999,0)))</f>
        <v>-999</v>
      </c>
      <c r="AH4027" s="82">
        <f>IF(K4027&gt;=45,'adjustment factor'!$D$7,IF(K4027=-9,-1200,IF(K4027="",-1200,0)))</f>
        <v>-1200</v>
      </c>
      <c r="AI4027" s="82">
        <f>IF(L4027=1, 'adjustment factor'!$D$8, IF(L4027=-9,-999,IF(L4027="",-999,0)))</f>
        <v>-999</v>
      </c>
      <c r="AJ4027" s="82">
        <f>IF(AND(M4027&gt;=1,M4027&lt;=4),'adjustment factor'!$D$9,IF(M4027=-9,-999,IF(M4027=98,-999,IF(M4027=99,-999,IF(M4027="",-999,0)))))</f>
        <v>-999</v>
      </c>
      <c r="AK4027" s="82">
        <f>IF(H4027=1, 'adjustment factor'!$D$10, IF(H4027=-9,-999,IF(H4027="",-999,0)))</f>
        <v>-999</v>
      </c>
      <c r="AL4027" s="82">
        <f>IF(G4027=1, 'adjustment factor'!$D$11, IF(G4027=-9,-999,IF(G4027="",-999,0)))</f>
        <v>-999</v>
      </c>
      <c r="AM4027" s="82">
        <f>IF(I4027=1, 'adjustment factor'!$D$12, IF(I4027=-9,-999,IF(I4027="",-999,0)))</f>
        <v>-999</v>
      </c>
      <c r="AN4027" s="82">
        <f>IF(J4027=1, 'adjustment factor'!$D$13, IF(J4027=-9,-999,IF(J4027="",-999,0)))</f>
        <v>-999</v>
      </c>
      <c r="AO4027" s="82" t="str">
        <f t="shared" si="638"/>
        <v>-999</v>
      </c>
      <c r="AP4027" s="82" t="str">
        <f t="shared" si="639"/>
        <v>MISSING</v>
      </c>
    </row>
    <row r="4028" spans="2:42">
      <c r="B4028" s="207"/>
      <c r="C4028" s="35">
        <v>4024</v>
      </c>
      <c r="D4028" s="161"/>
      <c r="E4028" s="161"/>
      <c r="F4028" s="161"/>
      <c r="G4028" s="161"/>
      <c r="H4028" s="161"/>
      <c r="I4028" s="161"/>
      <c r="J4028" s="161"/>
      <c r="K4028" s="161"/>
      <c r="L4028" s="161"/>
      <c r="M4028" s="161"/>
      <c r="N4028" s="171"/>
      <c r="O4028" s="171"/>
      <c r="P4028" s="171"/>
      <c r="Q4028" s="171"/>
      <c r="R4028" s="171"/>
      <c r="S4028" s="171"/>
      <c r="T4028" s="208" t="str">
        <f t="shared" si="630"/>
        <v>MISSING</v>
      </c>
      <c r="U4028" s="208" t="str">
        <f t="shared" si="631"/>
        <v>MISSING</v>
      </c>
      <c r="X4028" s="56">
        <f t="shared" si="632"/>
        <v>-99</v>
      </c>
      <c r="Y4028" s="56">
        <f t="shared" si="633"/>
        <v>-99</v>
      </c>
      <c r="Z4028" s="56">
        <f t="shared" si="634"/>
        <v>-99</v>
      </c>
      <c r="AA4028" s="56">
        <f t="shared" si="635"/>
        <v>-99</v>
      </c>
      <c r="AB4028" s="56">
        <f t="shared" si="636"/>
        <v>-99</v>
      </c>
      <c r="AC4028" s="56">
        <f t="shared" si="637"/>
        <v>-99</v>
      </c>
      <c r="AD4028" s="3"/>
      <c r="AE4028" s="82">
        <f>IF(D4028=1, 'adjustment factor'!$D$4, IF(D4028=-9,-999,IF(D4028="",-999,0)))</f>
        <v>-999</v>
      </c>
      <c r="AF4028" s="82">
        <f>IF(F4028=1, 'adjustment factor'!$D$5, IF(F4028=-9,-999,IF(F4028="",-999,0)))</f>
        <v>-999</v>
      </c>
      <c r="AG4028" s="82">
        <f>IF(E4028=1, 'adjustment factor'!$D$6, IF(E4028=-9,-999,IF(E4028="",-999,0)))</f>
        <v>-999</v>
      </c>
      <c r="AH4028" s="82">
        <f>IF(K4028&gt;=45,'adjustment factor'!$D$7,IF(K4028=-9,-1200,IF(K4028="",-1200,0)))</f>
        <v>-1200</v>
      </c>
      <c r="AI4028" s="82">
        <f>IF(L4028=1, 'adjustment factor'!$D$8, IF(L4028=-9,-999,IF(L4028="",-999,0)))</f>
        <v>-999</v>
      </c>
      <c r="AJ4028" s="82">
        <f>IF(AND(M4028&gt;=1,M4028&lt;=4),'adjustment factor'!$D$9,IF(M4028=-9,-999,IF(M4028=98,-999,IF(M4028=99,-999,IF(M4028="",-999,0)))))</f>
        <v>-999</v>
      </c>
      <c r="AK4028" s="82">
        <f>IF(H4028=1, 'adjustment factor'!$D$10, IF(H4028=-9,-999,IF(H4028="",-999,0)))</f>
        <v>-999</v>
      </c>
      <c r="AL4028" s="82">
        <f>IF(G4028=1, 'adjustment factor'!$D$11, IF(G4028=-9,-999,IF(G4028="",-999,0)))</f>
        <v>-999</v>
      </c>
      <c r="AM4028" s="82">
        <f>IF(I4028=1, 'adjustment factor'!$D$12, IF(I4028=-9,-999,IF(I4028="",-999,0)))</f>
        <v>-999</v>
      </c>
      <c r="AN4028" s="82">
        <f>IF(J4028=1, 'adjustment factor'!$D$13, IF(J4028=-9,-999,IF(J4028="",-999,0)))</f>
        <v>-999</v>
      </c>
      <c r="AO4028" s="82" t="str">
        <f t="shared" si="638"/>
        <v>-999</v>
      </c>
      <c r="AP4028" s="82" t="str">
        <f t="shared" si="639"/>
        <v>MISSING</v>
      </c>
    </row>
    <row r="4029" spans="2:42">
      <c r="B4029" s="207"/>
      <c r="C4029" s="35">
        <v>4025</v>
      </c>
      <c r="D4029" s="161"/>
      <c r="E4029" s="161"/>
      <c r="F4029" s="161"/>
      <c r="G4029" s="161"/>
      <c r="H4029" s="161"/>
      <c r="I4029" s="161"/>
      <c r="J4029" s="161"/>
      <c r="K4029" s="161"/>
      <c r="L4029" s="161"/>
      <c r="M4029" s="161"/>
      <c r="N4029" s="171"/>
      <c r="O4029" s="171"/>
      <c r="P4029" s="171"/>
      <c r="Q4029" s="171"/>
      <c r="R4029" s="171"/>
      <c r="S4029" s="171"/>
      <c r="T4029" s="208" t="str">
        <f t="shared" si="630"/>
        <v>MISSING</v>
      </c>
      <c r="U4029" s="208" t="str">
        <f t="shared" si="631"/>
        <v>MISSING</v>
      </c>
      <c r="X4029" s="56">
        <f t="shared" si="632"/>
        <v>-99</v>
      </c>
      <c r="Y4029" s="56">
        <f t="shared" si="633"/>
        <v>-99</v>
      </c>
      <c r="Z4029" s="56">
        <f t="shared" si="634"/>
        <v>-99</v>
      </c>
      <c r="AA4029" s="56">
        <f t="shared" si="635"/>
        <v>-99</v>
      </c>
      <c r="AB4029" s="56">
        <f t="shared" si="636"/>
        <v>-99</v>
      </c>
      <c r="AC4029" s="56">
        <f t="shared" si="637"/>
        <v>-99</v>
      </c>
      <c r="AD4029" s="3"/>
      <c r="AE4029" s="82">
        <f>IF(D4029=1, 'adjustment factor'!$D$4, IF(D4029=-9,-999,IF(D4029="",-999,0)))</f>
        <v>-999</v>
      </c>
      <c r="AF4029" s="82">
        <f>IF(F4029=1, 'adjustment factor'!$D$5, IF(F4029=-9,-999,IF(F4029="",-999,0)))</f>
        <v>-999</v>
      </c>
      <c r="AG4029" s="82">
        <f>IF(E4029=1, 'adjustment factor'!$D$6, IF(E4029=-9,-999,IF(E4029="",-999,0)))</f>
        <v>-999</v>
      </c>
      <c r="AH4029" s="82">
        <f>IF(K4029&gt;=45,'adjustment factor'!$D$7,IF(K4029=-9,-1200,IF(K4029="",-1200,0)))</f>
        <v>-1200</v>
      </c>
      <c r="AI4029" s="82">
        <f>IF(L4029=1, 'adjustment factor'!$D$8, IF(L4029=-9,-999,IF(L4029="",-999,0)))</f>
        <v>-999</v>
      </c>
      <c r="AJ4029" s="82">
        <f>IF(AND(M4029&gt;=1,M4029&lt;=4),'adjustment factor'!$D$9,IF(M4029=-9,-999,IF(M4029=98,-999,IF(M4029=99,-999,IF(M4029="",-999,0)))))</f>
        <v>-999</v>
      </c>
      <c r="AK4029" s="82">
        <f>IF(H4029=1, 'adjustment factor'!$D$10, IF(H4029=-9,-999,IF(H4029="",-999,0)))</f>
        <v>-999</v>
      </c>
      <c r="AL4029" s="82">
        <f>IF(G4029=1, 'adjustment factor'!$D$11, IF(G4029=-9,-999,IF(G4029="",-999,0)))</f>
        <v>-999</v>
      </c>
      <c r="AM4029" s="82">
        <f>IF(I4029=1, 'adjustment factor'!$D$12, IF(I4029=-9,-999,IF(I4029="",-999,0)))</f>
        <v>-999</v>
      </c>
      <c r="AN4029" s="82">
        <f>IF(J4029=1, 'adjustment factor'!$D$13, IF(J4029=-9,-999,IF(J4029="",-999,0)))</f>
        <v>-999</v>
      </c>
      <c r="AO4029" s="82" t="str">
        <f t="shared" si="638"/>
        <v>-999</v>
      </c>
      <c r="AP4029" s="82" t="str">
        <f t="shared" si="639"/>
        <v>MISSING</v>
      </c>
    </row>
    <row r="4030" spans="2:42">
      <c r="B4030" s="207"/>
      <c r="C4030" s="35">
        <v>4026</v>
      </c>
      <c r="D4030" s="161"/>
      <c r="E4030" s="161"/>
      <c r="F4030" s="161"/>
      <c r="G4030" s="161"/>
      <c r="H4030" s="161"/>
      <c r="I4030" s="161"/>
      <c r="J4030" s="161"/>
      <c r="K4030" s="161"/>
      <c r="L4030" s="161"/>
      <c r="M4030" s="161"/>
      <c r="N4030" s="171"/>
      <c r="O4030" s="171"/>
      <c r="P4030" s="171"/>
      <c r="Q4030" s="171"/>
      <c r="R4030" s="171"/>
      <c r="S4030" s="171"/>
      <c r="T4030" s="208" t="str">
        <f t="shared" si="630"/>
        <v>MISSING</v>
      </c>
      <c r="U4030" s="208" t="str">
        <f t="shared" si="631"/>
        <v>MISSING</v>
      </c>
      <c r="X4030" s="56">
        <f t="shared" si="632"/>
        <v>-99</v>
      </c>
      <c r="Y4030" s="56">
        <f t="shared" si="633"/>
        <v>-99</v>
      </c>
      <c r="Z4030" s="56">
        <f t="shared" si="634"/>
        <v>-99</v>
      </c>
      <c r="AA4030" s="56">
        <f t="shared" si="635"/>
        <v>-99</v>
      </c>
      <c r="AB4030" s="56">
        <f t="shared" si="636"/>
        <v>-99</v>
      </c>
      <c r="AC4030" s="56">
        <f t="shared" si="637"/>
        <v>-99</v>
      </c>
      <c r="AD4030" s="3"/>
      <c r="AE4030" s="82">
        <f>IF(D4030=1, 'adjustment factor'!$D$4, IF(D4030=-9,-999,IF(D4030="",-999,0)))</f>
        <v>-999</v>
      </c>
      <c r="AF4030" s="82">
        <f>IF(F4030=1, 'adjustment factor'!$D$5, IF(F4030=-9,-999,IF(F4030="",-999,0)))</f>
        <v>-999</v>
      </c>
      <c r="AG4030" s="82">
        <f>IF(E4030=1, 'adjustment factor'!$D$6, IF(E4030=-9,-999,IF(E4030="",-999,0)))</f>
        <v>-999</v>
      </c>
      <c r="AH4030" s="82">
        <f>IF(K4030&gt;=45,'adjustment factor'!$D$7,IF(K4030=-9,-1200,IF(K4030="",-1200,0)))</f>
        <v>-1200</v>
      </c>
      <c r="AI4030" s="82">
        <f>IF(L4030=1, 'adjustment factor'!$D$8, IF(L4030=-9,-999,IF(L4030="",-999,0)))</f>
        <v>-999</v>
      </c>
      <c r="AJ4030" s="82">
        <f>IF(AND(M4030&gt;=1,M4030&lt;=4),'adjustment factor'!$D$9,IF(M4030=-9,-999,IF(M4030=98,-999,IF(M4030=99,-999,IF(M4030="",-999,0)))))</f>
        <v>-999</v>
      </c>
      <c r="AK4030" s="82">
        <f>IF(H4030=1, 'adjustment factor'!$D$10, IF(H4030=-9,-999,IF(H4030="",-999,0)))</f>
        <v>-999</v>
      </c>
      <c r="AL4030" s="82">
        <f>IF(G4030=1, 'adjustment factor'!$D$11, IF(G4030=-9,-999,IF(G4030="",-999,0)))</f>
        <v>-999</v>
      </c>
      <c r="AM4030" s="82">
        <f>IF(I4030=1, 'adjustment factor'!$D$12, IF(I4030=-9,-999,IF(I4030="",-999,0)))</f>
        <v>-999</v>
      </c>
      <c r="AN4030" s="82">
        <f>IF(J4030=1, 'adjustment factor'!$D$13, IF(J4030=-9,-999,IF(J4030="",-999,0)))</f>
        <v>-999</v>
      </c>
      <c r="AO4030" s="82" t="str">
        <f t="shared" si="638"/>
        <v>-999</v>
      </c>
      <c r="AP4030" s="82" t="str">
        <f t="shared" si="639"/>
        <v>MISSING</v>
      </c>
    </row>
    <row r="4031" spans="2:42">
      <c r="B4031" s="207"/>
      <c r="C4031" s="35">
        <v>4027</v>
      </c>
      <c r="D4031" s="161"/>
      <c r="E4031" s="161"/>
      <c r="F4031" s="161"/>
      <c r="G4031" s="161"/>
      <c r="H4031" s="161"/>
      <c r="I4031" s="161"/>
      <c r="J4031" s="161"/>
      <c r="K4031" s="161"/>
      <c r="L4031" s="161"/>
      <c r="M4031" s="161"/>
      <c r="N4031" s="171"/>
      <c r="O4031" s="171"/>
      <c r="P4031" s="171"/>
      <c r="Q4031" s="171"/>
      <c r="R4031" s="171"/>
      <c r="S4031" s="171"/>
      <c r="T4031" s="208" t="str">
        <f t="shared" si="630"/>
        <v>MISSING</v>
      </c>
      <c r="U4031" s="208" t="str">
        <f t="shared" si="631"/>
        <v>MISSING</v>
      </c>
      <c r="X4031" s="56">
        <f t="shared" si="632"/>
        <v>-99</v>
      </c>
      <c r="Y4031" s="56">
        <f t="shared" si="633"/>
        <v>-99</v>
      </c>
      <c r="Z4031" s="56">
        <f t="shared" si="634"/>
        <v>-99</v>
      </c>
      <c r="AA4031" s="56">
        <f t="shared" si="635"/>
        <v>-99</v>
      </c>
      <c r="AB4031" s="56">
        <f t="shared" si="636"/>
        <v>-99</v>
      </c>
      <c r="AC4031" s="56">
        <f t="shared" si="637"/>
        <v>-99</v>
      </c>
      <c r="AD4031" s="3"/>
      <c r="AE4031" s="82">
        <f>IF(D4031=1, 'adjustment factor'!$D$4, IF(D4031=-9,-999,IF(D4031="",-999,0)))</f>
        <v>-999</v>
      </c>
      <c r="AF4031" s="82">
        <f>IF(F4031=1, 'adjustment factor'!$D$5, IF(F4031=-9,-999,IF(F4031="",-999,0)))</f>
        <v>-999</v>
      </c>
      <c r="AG4031" s="82">
        <f>IF(E4031=1, 'adjustment factor'!$D$6, IF(E4031=-9,-999,IF(E4031="",-999,0)))</f>
        <v>-999</v>
      </c>
      <c r="AH4031" s="82">
        <f>IF(K4031&gt;=45,'adjustment factor'!$D$7,IF(K4031=-9,-1200,IF(K4031="",-1200,0)))</f>
        <v>-1200</v>
      </c>
      <c r="AI4031" s="82">
        <f>IF(L4031=1, 'adjustment factor'!$D$8, IF(L4031=-9,-999,IF(L4031="",-999,0)))</f>
        <v>-999</v>
      </c>
      <c r="AJ4031" s="82">
        <f>IF(AND(M4031&gt;=1,M4031&lt;=4),'adjustment factor'!$D$9,IF(M4031=-9,-999,IF(M4031=98,-999,IF(M4031=99,-999,IF(M4031="",-999,0)))))</f>
        <v>-999</v>
      </c>
      <c r="AK4031" s="82">
        <f>IF(H4031=1, 'adjustment factor'!$D$10, IF(H4031=-9,-999,IF(H4031="",-999,0)))</f>
        <v>-999</v>
      </c>
      <c r="AL4031" s="82">
        <f>IF(G4031=1, 'adjustment factor'!$D$11, IF(G4031=-9,-999,IF(G4031="",-999,0)))</f>
        <v>-999</v>
      </c>
      <c r="AM4031" s="82">
        <f>IF(I4031=1, 'adjustment factor'!$D$12, IF(I4031=-9,-999,IF(I4031="",-999,0)))</f>
        <v>-999</v>
      </c>
      <c r="AN4031" s="82">
        <f>IF(J4031=1, 'adjustment factor'!$D$13, IF(J4031=-9,-999,IF(J4031="",-999,0)))</f>
        <v>-999</v>
      </c>
      <c r="AO4031" s="82" t="str">
        <f t="shared" si="638"/>
        <v>-999</v>
      </c>
      <c r="AP4031" s="82" t="str">
        <f t="shared" si="639"/>
        <v>MISSING</v>
      </c>
    </row>
    <row r="4032" spans="2:42">
      <c r="B4032" s="207"/>
      <c r="C4032" s="35">
        <v>4028</v>
      </c>
      <c r="D4032" s="161"/>
      <c r="E4032" s="161"/>
      <c r="F4032" s="161"/>
      <c r="G4032" s="161"/>
      <c r="H4032" s="161"/>
      <c r="I4032" s="161"/>
      <c r="J4032" s="161"/>
      <c r="K4032" s="161"/>
      <c r="L4032" s="161"/>
      <c r="M4032" s="161"/>
      <c r="N4032" s="171"/>
      <c r="O4032" s="171"/>
      <c r="P4032" s="171"/>
      <c r="Q4032" s="171"/>
      <c r="R4032" s="171"/>
      <c r="S4032" s="171"/>
      <c r="T4032" s="208" t="str">
        <f t="shared" si="630"/>
        <v>MISSING</v>
      </c>
      <c r="U4032" s="208" t="str">
        <f t="shared" si="631"/>
        <v>MISSING</v>
      </c>
      <c r="X4032" s="56">
        <f t="shared" si="632"/>
        <v>-99</v>
      </c>
      <c r="Y4032" s="56">
        <f t="shared" si="633"/>
        <v>-99</v>
      </c>
      <c r="Z4032" s="56">
        <f t="shared" si="634"/>
        <v>-99</v>
      </c>
      <c r="AA4032" s="56">
        <f t="shared" si="635"/>
        <v>-99</v>
      </c>
      <c r="AB4032" s="56">
        <f t="shared" si="636"/>
        <v>-99</v>
      </c>
      <c r="AC4032" s="56">
        <f t="shared" si="637"/>
        <v>-99</v>
      </c>
      <c r="AD4032" s="3"/>
      <c r="AE4032" s="82">
        <f>IF(D4032=1, 'adjustment factor'!$D$4, IF(D4032=-9,-999,IF(D4032="",-999,0)))</f>
        <v>-999</v>
      </c>
      <c r="AF4032" s="82">
        <f>IF(F4032=1, 'adjustment factor'!$D$5, IF(F4032=-9,-999,IF(F4032="",-999,0)))</f>
        <v>-999</v>
      </c>
      <c r="AG4032" s="82">
        <f>IF(E4032=1, 'adjustment factor'!$D$6, IF(E4032=-9,-999,IF(E4032="",-999,0)))</f>
        <v>-999</v>
      </c>
      <c r="AH4032" s="82">
        <f>IF(K4032&gt;=45,'adjustment factor'!$D$7,IF(K4032=-9,-1200,IF(K4032="",-1200,0)))</f>
        <v>-1200</v>
      </c>
      <c r="AI4032" s="82">
        <f>IF(L4032=1, 'adjustment factor'!$D$8, IF(L4032=-9,-999,IF(L4032="",-999,0)))</f>
        <v>-999</v>
      </c>
      <c r="AJ4032" s="82">
        <f>IF(AND(M4032&gt;=1,M4032&lt;=4),'adjustment factor'!$D$9,IF(M4032=-9,-999,IF(M4032=98,-999,IF(M4032=99,-999,IF(M4032="",-999,0)))))</f>
        <v>-999</v>
      </c>
      <c r="AK4032" s="82">
        <f>IF(H4032=1, 'adjustment factor'!$D$10, IF(H4032=-9,-999,IF(H4032="",-999,0)))</f>
        <v>-999</v>
      </c>
      <c r="AL4032" s="82">
        <f>IF(G4032=1, 'adjustment factor'!$D$11, IF(G4032=-9,-999,IF(G4032="",-999,0)))</f>
        <v>-999</v>
      </c>
      <c r="AM4032" s="82">
        <f>IF(I4032=1, 'adjustment factor'!$D$12, IF(I4032=-9,-999,IF(I4032="",-999,0)))</f>
        <v>-999</v>
      </c>
      <c r="AN4032" s="82">
        <f>IF(J4032=1, 'adjustment factor'!$D$13, IF(J4032=-9,-999,IF(J4032="",-999,0)))</f>
        <v>-999</v>
      </c>
      <c r="AO4032" s="82" t="str">
        <f t="shared" si="638"/>
        <v>-999</v>
      </c>
      <c r="AP4032" s="82" t="str">
        <f t="shared" si="639"/>
        <v>MISSING</v>
      </c>
    </row>
    <row r="4033" spans="2:42">
      <c r="B4033" s="207"/>
      <c r="C4033" s="35">
        <v>4029</v>
      </c>
      <c r="D4033" s="161"/>
      <c r="E4033" s="161"/>
      <c r="F4033" s="161"/>
      <c r="G4033" s="161"/>
      <c r="H4033" s="161"/>
      <c r="I4033" s="161"/>
      <c r="J4033" s="161"/>
      <c r="K4033" s="161"/>
      <c r="L4033" s="161"/>
      <c r="M4033" s="161"/>
      <c r="N4033" s="171"/>
      <c r="O4033" s="171"/>
      <c r="P4033" s="171"/>
      <c r="Q4033" s="171"/>
      <c r="R4033" s="171"/>
      <c r="S4033" s="171"/>
      <c r="T4033" s="208" t="str">
        <f t="shared" si="630"/>
        <v>MISSING</v>
      </c>
      <c r="U4033" s="208" t="str">
        <f t="shared" si="631"/>
        <v>MISSING</v>
      </c>
      <c r="X4033" s="56">
        <f t="shared" si="632"/>
        <v>-99</v>
      </c>
      <c r="Y4033" s="56">
        <f t="shared" si="633"/>
        <v>-99</v>
      </c>
      <c r="Z4033" s="56">
        <f t="shared" si="634"/>
        <v>-99</v>
      </c>
      <c r="AA4033" s="56">
        <f t="shared" si="635"/>
        <v>-99</v>
      </c>
      <c r="AB4033" s="56">
        <f t="shared" si="636"/>
        <v>-99</v>
      </c>
      <c r="AC4033" s="56">
        <f t="shared" si="637"/>
        <v>-99</v>
      </c>
      <c r="AD4033" s="3"/>
      <c r="AE4033" s="82">
        <f>IF(D4033=1, 'adjustment factor'!$D$4, IF(D4033=-9,-999,IF(D4033="",-999,0)))</f>
        <v>-999</v>
      </c>
      <c r="AF4033" s="82">
        <f>IF(F4033=1, 'adjustment factor'!$D$5, IF(F4033=-9,-999,IF(F4033="",-999,0)))</f>
        <v>-999</v>
      </c>
      <c r="AG4033" s="82">
        <f>IF(E4033=1, 'adjustment factor'!$D$6, IF(E4033=-9,-999,IF(E4033="",-999,0)))</f>
        <v>-999</v>
      </c>
      <c r="AH4033" s="82">
        <f>IF(K4033&gt;=45,'adjustment factor'!$D$7,IF(K4033=-9,-1200,IF(K4033="",-1200,0)))</f>
        <v>-1200</v>
      </c>
      <c r="AI4033" s="82">
        <f>IF(L4033=1, 'adjustment factor'!$D$8, IF(L4033=-9,-999,IF(L4033="",-999,0)))</f>
        <v>-999</v>
      </c>
      <c r="AJ4033" s="82">
        <f>IF(AND(M4033&gt;=1,M4033&lt;=4),'adjustment factor'!$D$9,IF(M4033=-9,-999,IF(M4033=98,-999,IF(M4033=99,-999,IF(M4033="",-999,0)))))</f>
        <v>-999</v>
      </c>
      <c r="AK4033" s="82">
        <f>IF(H4033=1, 'adjustment factor'!$D$10, IF(H4033=-9,-999,IF(H4033="",-999,0)))</f>
        <v>-999</v>
      </c>
      <c r="AL4033" s="82">
        <f>IF(G4033=1, 'adjustment factor'!$D$11, IF(G4033=-9,-999,IF(G4033="",-999,0)))</f>
        <v>-999</v>
      </c>
      <c r="AM4033" s="82">
        <f>IF(I4033=1, 'adjustment factor'!$D$12, IF(I4033=-9,-999,IF(I4033="",-999,0)))</f>
        <v>-999</v>
      </c>
      <c r="AN4033" s="82">
        <f>IF(J4033=1, 'adjustment factor'!$D$13, IF(J4033=-9,-999,IF(J4033="",-999,0)))</f>
        <v>-999</v>
      </c>
      <c r="AO4033" s="82" t="str">
        <f t="shared" si="638"/>
        <v>-999</v>
      </c>
      <c r="AP4033" s="82" t="str">
        <f t="shared" si="639"/>
        <v>MISSING</v>
      </c>
    </row>
    <row r="4034" spans="2:42">
      <c r="B4034" s="207"/>
      <c r="C4034" s="35">
        <v>4030</v>
      </c>
      <c r="D4034" s="161"/>
      <c r="E4034" s="161"/>
      <c r="F4034" s="161"/>
      <c r="G4034" s="161"/>
      <c r="H4034" s="161"/>
      <c r="I4034" s="161"/>
      <c r="J4034" s="161"/>
      <c r="K4034" s="161"/>
      <c r="L4034" s="161"/>
      <c r="M4034" s="161"/>
      <c r="N4034" s="171"/>
      <c r="O4034" s="171"/>
      <c r="P4034" s="171"/>
      <c r="Q4034" s="171"/>
      <c r="R4034" s="171"/>
      <c r="S4034" s="171"/>
      <c r="T4034" s="208" t="str">
        <f t="shared" si="630"/>
        <v>MISSING</v>
      </c>
      <c r="U4034" s="208" t="str">
        <f t="shared" si="631"/>
        <v>MISSING</v>
      </c>
      <c r="X4034" s="56">
        <f t="shared" si="632"/>
        <v>-99</v>
      </c>
      <c r="Y4034" s="56">
        <f t="shared" si="633"/>
        <v>-99</v>
      </c>
      <c r="Z4034" s="56">
        <f t="shared" si="634"/>
        <v>-99</v>
      </c>
      <c r="AA4034" s="56">
        <f t="shared" si="635"/>
        <v>-99</v>
      </c>
      <c r="AB4034" s="56">
        <f t="shared" si="636"/>
        <v>-99</v>
      </c>
      <c r="AC4034" s="56">
        <f t="shared" si="637"/>
        <v>-99</v>
      </c>
      <c r="AD4034" s="3"/>
      <c r="AE4034" s="82">
        <f>IF(D4034=1, 'adjustment factor'!$D$4, IF(D4034=-9,-999,IF(D4034="",-999,0)))</f>
        <v>-999</v>
      </c>
      <c r="AF4034" s="82">
        <f>IF(F4034=1, 'adjustment factor'!$D$5, IF(F4034=-9,-999,IF(F4034="",-999,0)))</f>
        <v>-999</v>
      </c>
      <c r="AG4034" s="82">
        <f>IF(E4034=1, 'adjustment factor'!$D$6, IF(E4034=-9,-999,IF(E4034="",-999,0)))</f>
        <v>-999</v>
      </c>
      <c r="AH4034" s="82">
        <f>IF(K4034&gt;=45,'adjustment factor'!$D$7,IF(K4034=-9,-1200,IF(K4034="",-1200,0)))</f>
        <v>-1200</v>
      </c>
      <c r="AI4034" s="82">
        <f>IF(L4034=1, 'adjustment factor'!$D$8, IF(L4034=-9,-999,IF(L4034="",-999,0)))</f>
        <v>-999</v>
      </c>
      <c r="AJ4034" s="82">
        <f>IF(AND(M4034&gt;=1,M4034&lt;=4),'adjustment factor'!$D$9,IF(M4034=-9,-999,IF(M4034=98,-999,IF(M4034=99,-999,IF(M4034="",-999,0)))))</f>
        <v>-999</v>
      </c>
      <c r="AK4034" s="82">
        <f>IF(H4034=1, 'adjustment factor'!$D$10, IF(H4034=-9,-999,IF(H4034="",-999,0)))</f>
        <v>-999</v>
      </c>
      <c r="AL4034" s="82">
        <f>IF(G4034=1, 'adjustment factor'!$D$11, IF(G4034=-9,-999,IF(G4034="",-999,0)))</f>
        <v>-999</v>
      </c>
      <c r="AM4034" s="82">
        <f>IF(I4034=1, 'adjustment factor'!$D$12, IF(I4034=-9,-999,IF(I4034="",-999,0)))</f>
        <v>-999</v>
      </c>
      <c r="AN4034" s="82">
        <f>IF(J4034=1, 'adjustment factor'!$D$13, IF(J4034=-9,-999,IF(J4034="",-999,0)))</f>
        <v>-999</v>
      </c>
      <c r="AO4034" s="82" t="str">
        <f t="shared" si="638"/>
        <v>-999</v>
      </c>
      <c r="AP4034" s="82" t="str">
        <f t="shared" si="639"/>
        <v>MISSING</v>
      </c>
    </row>
    <row r="4035" spans="2:42">
      <c r="B4035" s="207"/>
      <c r="C4035" s="35">
        <v>4031</v>
      </c>
      <c r="D4035" s="161"/>
      <c r="E4035" s="161"/>
      <c r="F4035" s="161"/>
      <c r="G4035" s="161"/>
      <c r="H4035" s="161"/>
      <c r="I4035" s="161"/>
      <c r="J4035" s="161"/>
      <c r="K4035" s="161"/>
      <c r="L4035" s="161"/>
      <c r="M4035" s="161"/>
      <c r="N4035" s="171"/>
      <c r="O4035" s="171"/>
      <c r="P4035" s="171"/>
      <c r="Q4035" s="171"/>
      <c r="R4035" s="171"/>
      <c r="S4035" s="171"/>
      <c r="T4035" s="208" t="str">
        <f t="shared" si="630"/>
        <v>MISSING</v>
      </c>
      <c r="U4035" s="208" t="str">
        <f t="shared" si="631"/>
        <v>MISSING</v>
      </c>
      <c r="X4035" s="56">
        <f t="shared" si="632"/>
        <v>-99</v>
      </c>
      <c r="Y4035" s="56">
        <f t="shared" si="633"/>
        <v>-99</v>
      </c>
      <c r="Z4035" s="56">
        <f t="shared" si="634"/>
        <v>-99</v>
      </c>
      <c r="AA4035" s="56">
        <f t="shared" si="635"/>
        <v>-99</v>
      </c>
      <c r="AB4035" s="56">
        <f t="shared" si="636"/>
        <v>-99</v>
      </c>
      <c r="AC4035" s="56">
        <f t="shared" si="637"/>
        <v>-99</v>
      </c>
      <c r="AD4035" s="3"/>
      <c r="AE4035" s="82">
        <f>IF(D4035=1, 'adjustment factor'!$D$4, IF(D4035=-9,-999,IF(D4035="",-999,0)))</f>
        <v>-999</v>
      </c>
      <c r="AF4035" s="82">
        <f>IF(F4035=1, 'adjustment factor'!$D$5, IF(F4035=-9,-999,IF(F4035="",-999,0)))</f>
        <v>-999</v>
      </c>
      <c r="AG4035" s="82">
        <f>IF(E4035=1, 'adjustment factor'!$D$6, IF(E4035=-9,-999,IF(E4035="",-999,0)))</f>
        <v>-999</v>
      </c>
      <c r="AH4035" s="82">
        <f>IF(K4035&gt;=45,'adjustment factor'!$D$7,IF(K4035=-9,-1200,IF(K4035="",-1200,0)))</f>
        <v>-1200</v>
      </c>
      <c r="AI4035" s="82">
        <f>IF(L4035=1, 'adjustment factor'!$D$8, IF(L4035=-9,-999,IF(L4035="",-999,0)))</f>
        <v>-999</v>
      </c>
      <c r="AJ4035" s="82">
        <f>IF(AND(M4035&gt;=1,M4035&lt;=4),'adjustment factor'!$D$9,IF(M4035=-9,-999,IF(M4035=98,-999,IF(M4035=99,-999,IF(M4035="",-999,0)))))</f>
        <v>-999</v>
      </c>
      <c r="AK4035" s="82">
        <f>IF(H4035=1, 'adjustment factor'!$D$10, IF(H4035=-9,-999,IF(H4035="",-999,0)))</f>
        <v>-999</v>
      </c>
      <c r="AL4035" s="82">
        <f>IF(G4035=1, 'adjustment factor'!$D$11, IF(G4035=-9,-999,IF(G4035="",-999,0)))</f>
        <v>-999</v>
      </c>
      <c r="AM4035" s="82">
        <f>IF(I4035=1, 'adjustment factor'!$D$12, IF(I4035=-9,-999,IF(I4035="",-999,0)))</f>
        <v>-999</v>
      </c>
      <c r="AN4035" s="82">
        <f>IF(J4035=1, 'adjustment factor'!$D$13, IF(J4035=-9,-999,IF(J4035="",-999,0)))</f>
        <v>-999</v>
      </c>
      <c r="AO4035" s="82" t="str">
        <f t="shared" si="638"/>
        <v>-999</v>
      </c>
      <c r="AP4035" s="82" t="str">
        <f t="shared" si="639"/>
        <v>MISSING</v>
      </c>
    </row>
    <row r="4036" spans="2:42">
      <c r="B4036" s="207"/>
      <c r="C4036" s="35">
        <v>4032</v>
      </c>
      <c r="D4036" s="161"/>
      <c r="E4036" s="161"/>
      <c r="F4036" s="161"/>
      <c r="G4036" s="161"/>
      <c r="H4036" s="161"/>
      <c r="I4036" s="161"/>
      <c r="J4036" s="161"/>
      <c r="K4036" s="161"/>
      <c r="L4036" s="161"/>
      <c r="M4036" s="161"/>
      <c r="N4036" s="171"/>
      <c r="O4036" s="171"/>
      <c r="P4036" s="171"/>
      <c r="Q4036" s="171"/>
      <c r="R4036" s="171"/>
      <c r="S4036" s="171"/>
      <c r="T4036" s="208" t="str">
        <f t="shared" si="630"/>
        <v>MISSING</v>
      </c>
      <c r="U4036" s="208" t="str">
        <f t="shared" si="631"/>
        <v>MISSING</v>
      </c>
      <c r="X4036" s="56">
        <f t="shared" si="632"/>
        <v>-99</v>
      </c>
      <c r="Y4036" s="56">
        <f t="shared" si="633"/>
        <v>-99</v>
      </c>
      <c r="Z4036" s="56">
        <f t="shared" si="634"/>
        <v>-99</v>
      </c>
      <c r="AA4036" s="56">
        <f t="shared" si="635"/>
        <v>-99</v>
      </c>
      <c r="AB4036" s="56">
        <f t="shared" si="636"/>
        <v>-99</v>
      </c>
      <c r="AC4036" s="56">
        <f t="shared" si="637"/>
        <v>-99</v>
      </c>
      <c r="AD4036" s="3"/>
      <c r="AE4036" s="82">
        <f>IF(D4036=1, 'adjustment factor'!$D$4, IF(D4036=-9,-999,IF(D4036="",-999,0)))</f>
        <v>-999</v>
      </c>
      <c r="AF4036" s="82">
        <f>IF(F4036=1, 'adjustment factor'!$D$5, IF(F4036=-9,-999,IF(F4036="",-999,0)))</f>
        <v>-999</v>
      </c>
      <c r="AG4036" s="82">
        <f>IF(E4036=1, 'adjustment factor'!$D$6, IF(E4036=-9,-999,IF(E4036="",-999,0)))</f>
        <v>-999</v>
      </c>
      <c r="AH4036" s="82">
        <f>IF(K4036&gt;=45,'adjustment factor'!$D$7,IF(K4036=-9,-1200,IF(K4036="",-1200,0)))</f>
        <v>-1200</v>
      </c>
      <c r="AI4036" s="82">
        <f>IF(L4036=1, 'adjustment factor'!$D$8, IF(L4036=-9,-999,IF(L4036="",-999,0)))</f>
        <v>-999</v>
      </c>
      <c r="AJ4036" s="82">
        <f>IF(AND(M4036&gt;=1,M4036&lt;=4),'adjustment factor'!$D$9,IF(M4036=-9,-999,IF(M4036=98,-999,IF(M4036=99,-999,IF(M4036="",-999,0)))))</f>
        <v>-999</v>
      </c>
      <c r="AK4036" s="82">
        <f>IF(H4036=1, 'adjustment factor'!$D$10, IF(H4036=-9,-999,IF(H4036="",-999,0)))</f>
        <v>-999</v>
      </c>
      <c r="AL4036" s="82">
        <f>IF(G4036=1, 'adjustment factor'!$D$11, IF(G4036=-9,-999,IF(G4036="",-999,0)))</f>
        <v>-999</v>
      </c>
      <c r="AM4036" s="82">
        <f>IF(I4036=1, 'adjustment factor'!$D$12, IF(I4036=-9,-999,IF(I4036="",-999,0)))</f>
        <v>-999</v>
      </c>
      <c r="AN4036" s="82">
        <f>IF(J4036=1, 'adjustment factor'!$D$13, IF(J4036=-9,-999,IF(J4036="",-999,0)))</f>
        <v>-999</v>
      </c>
      <c r="AO4036" s="82" t="str">
        <f t="shared" si="638"/>
        <v>-999</v>
      </c>
      <c r="AP4036" s="82" t="str">
        <f t="shared" si="639"/>
        <v>MISSING</v>
      </c>
    </row>
    <row r="4037" spans="2:42">
      <c r="B4037" s="207"/>
      <c r="C4037" s="35">
        <v>4033</v>
      </c>
      <c r="D4037" s="161"/>
      <c r="E4037" s="161"/>
      <c r="F4037" s="161"/>
      <c r="G4037" s="161"/>
      <c r="H4037" s="161"/>
      <c r="I4037" s="161"/>
      <c r="J4037" s="161"/>
      <c r="K4037" s="161"/>
      <c r="L4037" s="161"/>
      <c r="M4037" s="161"/>
      <c r="N4037" s="171"/>
      <c r="O4037" s="171"/>
      <c r="P4037" s="171"/>
      <c r="Q4037" s="171"/>
      <c r="R4037" s="171"/>
      <c r="S4037" s="171"/>
      <c r="T4037" s="208" t="str">
        <f t="shared" si="630"/>
        <v>MISSING</v>
      </c>
      <c r="U4037" s="208" t="str">
        <f t="shared" si="631"/>
        <v>MISSING</v>
      </c>
      <c r="X4037" s="56">
        <f t="shared" si="632"/>
        <v>-99</v>
      </c>
      <c r="Y4037" s="56">
        <f t="shared" si="633"/>
        <v>-99</v>
      </c>
      <c r="Z4037" s="56">
        <f t="shared" si="634"/>
        <v>-99</v>
      </c>
      <c r="AA4037" s="56">
        <f t="shared" si="635"/>
        <v>-99</v>
      </c>
      <c r="AB4037" s="56">
        <f t="shared" si="636"/>
        <v>-99</v>
      </c>
      <c r="AC4037" s="56">
        <f t="shared" si="637"/>
        <v>-99</v>
      </c>
      <c r="AD4037" s="3"/>
      <c r="AE4037" s="82">
        <f>IF(D4037=1, 'adjustment factor'!$D$4, IF(D4037=-9,-999,IF(D4037="",-999,0)))</f>
        <v>-999</v>
      </c>
      <c r="AF4037" s="82">
        <f>IF(F4037=1, 'adjustment factor'!$D$5, IF(F4037=-9,-999,IF(F4037="",-999,0)))</f>
        <v>-999</v>
      </c>
      <c r="AG4037" s="82">
        <f>IF(E4037=1, 'adjustment factor'!$D$6, IF(E4037=-9,-999,IF(E4037="",-999,0)))</f>
        <v>-999</v>
      </c>
      <c r="AH4037" s="82">
        <f>IF(K4037&gt;=45,'adjustment factor'!$D$7,IF(K4037=-9,-1200,IF(K4037="",-1200,0)))</f>
        <v>-1200</v>
      </c>
      <c r="AI4037" s="82">
        <f>IF(L4037=1, 'adjustment factor'!$D$8, IF(L4037=-9,-999,IF(L4037="",-999,0)))</f>
        <v>-999</v>
      </c>
      <c r="AJ4037" s="82">
        <f>IF(AND(M4037&gt;=1,M4037&lt;=4),'adjustment factor'!$D$9,IF(M4037=-9,-999,IF(M4037=98,-999,IF(M4037=99,-999,IF(M4037="",-999,0)))))</f>
        <v>-999</v>
      </c>
      <c r="AK4037" s="82">
        <f>IF(H4037=1, 'adjustment factor'!$D$10, IF(H4037=-9,-999,IF(H4037="",-999,0)))</f>
        <v>-999</v>
      </c>
      <c r="AL4037" s="82">
        <f>IF(G4037=1, 'adjustment factor'!$D$11, IF(G4037=-9,-999,IF(G4037="",-999,0)))</f>
        <v>-999</v>
      </c>
      <c r="AM4037" s="82">
        <f>IF(I4037=1, 'adjustment factor'!$D$12, IF(I4037=-9,-999,IF(I4037="",-999,0)))</f>
        <v>-999</v>
      </c>
      <c r="AN4037" s="82">
        <f>IF(J4037=1, 'adjustment factor'!$D$13, IF(J4037=-9,-999,IF(J4037="",-999,0)))</f>
        <v>-999</v>
      </c>
      <c r="AO4037" s="82" t="str">
        <f t="shared" si="638"/>
        <v>-999</v>
      </c>
      <c r="AP4037" s="82" t="str">
        <f t="shared" si="639"/>
        <v>MISSING</v>
      </c>
    </row>
    <row r="4038" spans="2:42">
      <c r="B4038" s="207"/>
      <c r="C4038" s="35">
        <v>4034</v>
      </c>
      <c r="D4038" s="161"/>
      <c r="E4038" s="161"/>
      <c r="F4038" s="161"/>
      <c r="G4038" s="161"/>
      <c r="H4038" s="161"/>
      <c r="I4038" s="161"/>
      <c r="J4038" s="161"/>
      <c r="K4038" s="161"/>
      <c r="L4038" s="161"/>
      <c r="M4038" s="161"/>
      <c r="N4038" s="171"/>
      <c r="O4038" s="171"/>
      <c r="P4038" s="171"/>
      <c r="Q4038" s="171"/>
      <c r="R4038" s="171"/>
      <c r="S4038" s="171"/>
      <c r="T4038" s="208" t="str">
        <f t="shared" si="630"/>
        <v>MISSING</v>
      </c>
      <c r="U4038" s="208" t="str">
        <f t="shared" si="631"/>
        <v>MISSING</v>
      </c>
      <c r="X4038" s="56">
        <f t="shared" si="632"/>
        <v>-99</v>
      </c>
      <c r="Y4038" s="56">
        <f t="shared" si="633"/>
        <v>-99</v>
      </c>
      <c r="Z4038" s="56">
        <f t="shared" si="634"/>
        <v>-99</v>
      </c>
      <c r="AA4038" s="56">
        <f t="shared" si="635"/>
        <v>-99</v>
      </c>
      <c r="AB4038" s="56">
        <f t="shared" si="636"/>
        <v>-99</v>
      </c>
      <c r="AC4038" s="56">
        <f t="shared" si="637"/>
        <v>-99</v>
      </c>
      <c r="AD4038" s="3"/>
      <c r="AE4038" s="82">
        <f>IF(D4038=1, 'adjustment factor'!$D$4, IF(D4038=-9,-999,IF(D4038="",-999,0)))</f>
        <v>-999</v>
      </c>
      <c r="AF4038" s="82">
        <f>IF(F4038=1, 'adjustment factor'!$D$5, IF(F4038=-9,-999,IF(F4038="",-999,0)))</f>
        <v>-999</v>
      </c>
      <c r="AG4038" s="82">
        <f>IF(E4038=1, 'adjustment factor'!$D$6, IF(E4038=-9,-999,IF(E4038="",-999,0)))</f>
        <v>-999</v>
      </c>
      <c r="AH4038" s="82">
        <f>IF(K4038&gt;=45,'adjustment factor'!$D$7,IF(K4038=-9,-1200,IF(K4038="",-1200,0)))</f>
        <v>-1200</v>
      </c>
      <c r="AI4038" s="82">
        <f>IF(L4038=1, 'adjustment factor'!$D$8, IF(L4038=-9,-999,IF(L4038="",-999,0)))</f>
        <v>-999</v>
      </c>
      <c r="AJ4038" s="82">
        <f>IF(AND(M4038&gt;=1,M4038&lt;=4),'adjustment factor'!$D$9,IF(M4038=-9,-999,IF(M4038=98,-999,IF(M4038=99,-999,IF(M4038="",-999,0)))))</f>
        <v>-999</v>
      </c>
      <c r="AK4038" s="82">
        <f>IF(H4038=1, 'adjustment factor'!$D$10, IF(H4038=-9,-999,IF(H4038="",-999,0)))</f>
        <v>-999</v>
      </c>
      <c r="AL4038" s="82">
        <f>IF(G4038=1, 'adjustment factor'!$D$11, IF(G4038=-9,-999,IF(G4038="",-999,0)))</f>
        <v>-999</v>
      </c>
      <c r="AM4038" s="82">
        <f>IF(I4038=1, 'adjustment factor'!$D$12, IF(I4038=-9,-999,IF(I4038="",-999,0)))</f>
        <v>-999</v>
      </c>
      <c r="AN4038" s="82">
        <f>IF(J4038=1, 'adjustment factor'!$D$13, IF(J4038=-9,-999,IF(J4038="",-999,0)))</f>
        <v>-999</v>
      </c>
      <c r="AO4038" s="82" t="str">
        <f t="shared" si="638"/>
        <v>-999</v>
      </c>
      <c r="AP4038" s="82" t="str">
        <f t="shared" si="639"/>
        <v>MISSING</v>
      </c>
    </row>
    <row r="4039" spans="2:42">
      <c r="B4039" s="207"/>
      <c r="C4039" s="35">
        <v>4035</v>
      </c>
      <c r="D4039" s="161"/>
      <c r="E4039" s="161"/>
      <c r="F4039" s="161"/>
      <c r="G4039" s="161"/>
      <c r="H4039" s="161"/>
      <c r="I4039" s="161"/>
      <c r="J4039" s="161"/>
      <c r="K4039" s="161"/>
      <c r="L4039" s="161"/>
      <c r="M4039" s="161"/>
      <c r="N4039" s="171"/>
      <c r="O4039" s="171"/>
      <c r="P4039" s="171"/>
      <c r="Q4039" s="171"/>
      <c r="R4039" s="171"/>
      <c r="S4039" s="171"/>
      <c r="T4039" s="208" t="str">
        <f t="shared" si="630"/>
        <v>MISSING</v>
      </c>
      <c r="U4039" s="208" t="str">
        <f t="shared" si="631"/>
        <v>MISSING</v>
      </c>
      <c r="X4039" s="56">
        <f t="shared" si="632"/>
        <v>-99</v>
      </c>
      <c r="Y4039" s="56">
        <f t="shared" si="633"/>
        <v>-99</v>
      </c>
      <c r="Z4039" s="56">
        <f t="shared" si="634"/>
        <v>-99</v>
      </c>
      <c r="AA4039" s="56">
        <f t="shared" si="635"/>
        <v>-99</v>
      </c>
      <c r="AB4039" s="56">
        <f t="shared" si="636"/>
        <v>-99</v>
      </c>
      <c r="AC4039" s="56">
        <f t="shared" si="637"/>
        <v>-99</v>
      </c>
      <c r="AD4039" s="3"/>
      <c r="AE4039" s="82">
        <f>IF(D4039=1, 'adjustment factor'!$D$4, IF(D4039=-9,-999,IF(D4039="",-999,0)))</f>
        <v>-999</v>
      </c>
      <c r="AF4039" s="82">
        <f>IF(F4039=1, 'adjustment factor'!$D$5, IF(F4039=-9,-999,IF(F4039="",-999,0)))</f>
        <v>-999</v>
      </c>
      <c r="AG4039" s="82">
        <f>IF(E4039=1, 'adjustment factor'!$D$6, IF(E4039=-9,-999,IF(E4039="",-999,0)))</f>
        <v>-999</v>
      </c>
      <c r="AH4039" s="82">
        <f>IF(K4039&gt;=45,'adjustment factor'!$D$7,IF(K4039=-9,-1200,IF(K4039="",-1200,0)))</f>
        <v>-1200</v>
      </c>
      <c r="AI4039" s="82">
        <f>IF(L4039=1, 'adjustment factor'!$D$8, IF(L4039=-9,-999,IF(L4039="",-999,0)))</f>
        <v>-999</v>
      </c>
      <c r="AJ4039" s="82">
        <f>IF(AND(M4039&gt;=1,M4039&lt;=4),'adjustment factor'!$D$9,IF(M4039=-9,-999,IF(M4039=98,-999,IF(M4039=99,-999,IF(M4039="",-999,0)))))</f>
        <v>-999</v>
      </c>
      <c r="AK4039" s="82">
        <f>IF(H4039=1, 'adjustment factor'!$D$10, IF(H4039=-9,-999,IF(H4039="",-999,0)))</f>
        <v>-999</v>
      </c>
      <c r="AL4039" s="82">
        <f>IF(G4039=1, 'adjustment factor'!$D$11, IF(G4039=-9,-999,IF(G4039="",-999,0)))</f>
        <v>-999</v>
      </c>
      <c r="AM4039" s="82">
        <f>IF(I4039=1, 'adjustment factor'!$D$12, IF(I4039=-9,-999,IF(I4039="",-999,0)))</f>
        <v>-999</v>
      </c>
      <c r="AN4039" s="82">
        <f>IF(J4039=1, 'adjustment factor'!$D$13, IF(J4039=-9,-999,IF(J4039="",-999,0)))</f>
        <v>-999</v>
      </c>
      <c r="AO4039" s="82" t="str">
        <f t="shared" si="638"/>
        <v>-999</v>
      </c>
      <c r="AP4039" s="82" t="str">
        <f t="shared" si="639"/>
        <v>MISSING</v>
      </c>
    </row>
    <row r="4040" spans="2:42">
      <c r="B4040" s="207"/>
      <c r="C4040" s="35">
        <v>4036</v>
      </c>
      <c r="D4040" s="161"/>
      <c r="E4040" s="161"/>
      <c r="F4040" s="161"/>
      <c r="G4040" s="161"/>
      <c r="H4040" s="161"/>
      <c r="I4040" s="161"/>
      <c r="J4040" s="161"/>
      <c r="K4040" s="161"/>
      <c r="L4040" s="161"/>
      <c r="M4040" s="161"/>
      <c r="N4040" s="171"/>
      <c r="O4040" s="171"/>
      <c r="P4040" s="171"/>
      <c r="Q4040" s="171"/>
      <c r="R4040" s="171"/>
      <c r="S4040" s="171"/>
      <c r="T4040" s="208" t="str">
        <f t="shared" si="630"/>
        <v>MISSING</v>
      </c>
      <c r="U4040" s="208" t="str">
        <f t="shared" si="631"/>
        <v>MISSING</v>
      </c>
      <c r="X4040" s="56">
        <f t="shared" si="632"/>
        <v>-99</v>
      </c>
      <c r="Y4040" s="56">
        <f t="shared" si="633"/>
        <v>-99</v>
      </c>
      <c r="Z4040" s="56">
        <f t="shared" si="634"/>
        <v>-99</v>
      </c>
      <c r="AA4040" s="56">
        <f t="shared" si="635"/>
        <v>-99</v>
      </c>
      <c r="AB4040" s="56">
        <f t="shared" si="636"/>
        <v>-99</v>
      </c>
      <c r="AC4040" s="56">
        <f t="shared" si="637"/>
        <v>-99</v>
      </c>
      <c r="AD4040" s="3"/>
      <c r="AE4040" s="82">
        <f>IF(D4040=1, 'adjustment factor'!$D$4, IF(D4040=-9,-999,IF(D4040="",-999,0)))</f>
        <v>-999</v>
      </c>
      <c r="AF4040" s="82">
        <f>IF(F4040=1, 'adjustment factor'!$D$5, IF(F4040=-9,-999,IF(F4040="",-999,0)))</f>
        <v>-999</v>
      </c>
      <c r="AG4040" s="82">
        <f>IF(E4040=1, 'adjustment factor'!$D$6, IF(E4040=-9,-999,IF(E4040="",-999,0)))</f>
        <v>-999</v>
      </c>
      <c r="AH4040" s="82">
        <f>IF(K4040&gt;=45,'adjustment factor'!$D$7,IF(K4040=-9,-1200,IF(K4040="",-1200,0)))</f>
        <v>-1200</v>
      </c>
      <c r="AI4040" s="82">
        <f>IF(L4040=1, 'adjustment factor'!$D$8, IF(L4040=-9,-999,IF(L4040="",-999,0)))</f>
        <v>-999</v>
      </c>
      <c r="AJ4040" s="82">
        <f>IF(AND(M4040&gt;=1,M4040&lt;=4),'adjustment factor'!$D$9,IF(M4040=-9,-999,IF(M4040=98,-999,IF(M4040=99,-999,IF(M4040="",-999,0)))))</f>
        <v>-999</v>
      </c>
      <c r="AK4040" s="82">
        <f>IF(H4040=1, 'adjustment factor'!$D$10, IF(H4040=-9,-999,IF(H4040="",-999,0)))</f>
        <v>-999</v>
      </c>
      <c r="AL4040" s="82">
        <f>IF(G4040=1, 'adjustment factor'!$D$11, IF(G4040=-9,-999,IF(G4040="",-999,0)))</f>
        <v>-999</v>
      </c>
      <c r="AM4040" s="82">
        <f>IF(I4040=1, 'adjustment factor'!$D$12, IF(I4040=-9,-999,IF(I4040="",-999,0)))</f>
        <v>-999</v>
      </c>
      <c r="AN4040" s="82">
        <f>IF(J4040=1, 'adjustment factor'!$D$13, IF(J4040=-9,-999,IF(J4040="",-999,0)))</f>
        <v>-999</v>
      </c>
      <c r="AO4040" s="82" t="str">
        <f t="shared" si="638"/>
        <v>-999</v>
      </c>
      <c r="AP4040" s="82" t="str">
        <f t="shared" si="639"/>
        <v>MISSING</v>
      </c>
    </row>
    <row r="4041" spans="2:42">
      <c r="B4041" s="207"/>
      <c r="C4041" s="35">
        <v>4037</v>
      </c>
      <c r="D4041" s="161"/>
      <c r="E4041" s="161"/>
      <c r="F4041" s="161"/>
      <c r="G4041" s="161"/>
      <c r="H4041" s="161"/>
      <c r="I4041" s="161"/>
      <c r="J4041" s="161"/>
      <c r="K4041" s="161"/>
      <c r="L4041" s="161"/>
      <c r="M4041" s="161"/>
      <c r="N4041" s="171"/>
      <c r="O4041" s="171"/>
      <c r="P4041" s="171"/>
      <c r="Q4041" s="171"/>
      <c r="R4041" s="171"/>
      <c r="S4041" s="171"/>
      <c r="T4041" s="208" t="str">
        <f t="shared" si="630"/>
        <v>MISSING</v>
      </c>
      <c r="U4041" s="208" t="str">
        <f t="shared" si="631"/>
        <v>MISSING</v>
      </c>
      <c r="X4041" s="56">
        <f t="shared" si="632"/>
        <v>-99</v>
      </c>
      <c r="Y4041" s="56">
        <f t="shared" si="633"/>
        <v>-99</v>
      </c>
      <c r="Z4041" s="56">
        <f t="shared" si="634"/>
        <v>-99</v>
      </c>
      <c r="AA4041" s="56">
        <f t="shared" si="635"/>
        <v>-99</v>
      </c>
      <c r="AB4041" s="56">
        <f t="shared" si="636"/>
        <v>-99</v>
      </c>
      <c r="AC4041" s="56">
        <f t="shared" si="637"/>
        <v>-99</v>
      </c>
      <c r="AD4041" s="3"/>
      <c r="AE4041" s="82">
        <f>IF(D4041=1, 'adjustment factor'!$D$4, IF(D4041=-9,-999,IF(D4041="",-999,0)))</f>
        <v>-999</v>
      </c>
      <c r="AF4041" s="82">
        <f>IF(F4041=1, 'adjustment factor'!$D$5, IF(F4041=-9,-999,IF(F4041="",-999,0)))</f>
        <v>-999</v>
      </c>
      <c r="AG4041" s="82">
        <f>IF(E4041=1, 'adjustment factor'!$D$6, IF(E4041=-9,-999,IF(E4041="",-999,0)))</f>
        <v>-999</v>
      </c>
      <c r="AH4041" s="82">
        <f>IF(K4041&gt;=45,'adjustment factor'!$D$7,IF(K4041=-9,-1200,IF(K4041="",-1200,0)))</f>
        <v>-1200</v>
      </c>
      <c r="AI4041" s="82">
        <f>IF(L4041=1, 'adjustment factor'!$D$8, IF(L4041=-9,-999,IF(L4041="",-999,0)))</f>
        <v>-999</v>
      </c>
      <c r="AJ4041" s="82">
        <f>IF(AND(M4041&gt;=1,M4041&lt;=4),'adjustment factor'!$D$9,IF(M4041=-9,-999,IF(M4041=98,-999,IF(M4041=99,-999,IF(M4041="",-999,0)))))</f>
        <v>-999</v>
      </c>
      <c r="AK4041" s="82">
        <f>IF(H4041=1, 'adjustment factor'!$D$10, IF(H4041=-9,-999,IF(H4041="",-999,0)))</f>
        <v>-999</v>
      </c>
      <c r="AL4041" s="82">
        <f>IF(G4041=1, 'adjustment factor'!$D$11, IF(G4041=-9,-999,IF(G4041="",-999,0)))</f>
        <v>-999</v>
      </c>
      <c r="AM4041" s="82">
        <f>IF(I4041=1, 'adjustment factor'!$D$12, IF(I4041=-9,-999,IF(I4041="",-999,0)))</f>
        <v>-999</v>
      </c>
      <c r="AN4041" s="82">
        <f>IF(J4041=1, 'adjustment factor'!$D$13, IF(J4041=-9,-999,IF(J4041="",-999,0)))</f>
        <v>-999</v>
      </c>
      <c r="AO4041" s="82" t="str">
        <f t="shared" si="638"/>
        <v>-999</v>
      </c>
      <c r="AP4041" s="82" t="str">
        <f t="shared" si="639"/>
        <v>MISSING</v>
      </c>
    </row>
    <row r="4042" spans="2:42">
      <c r="B4042" s="207"/>
      <c r="C4042" s="35">
        <v>4038</v>
      </c>
      <c r="D4042" s="161"/>
      <c r="E4042" s="161"/>
      <c r="F4042" s="161"/>
      <c r="G4042" s="161"/>
      <c r="H4042" s="161"/>
      <c r="I4042" s="161"/>
      <c r="J4042" s="161"/>
      <c r="K4042" s="161"/>
      <c r="L4042" s="161"/>
      <c r="M4042" s="161"/>
      <c r="N4042" s="171"/>
      <c r="O4042" s="171"/>
      <c r="P4042" s="171"/>
      <c r="Q4042" s="171"/>
      <c r="R4042" s="171"/>
      <c r="S4042" s="171"/>
      <c r="T4042" s="208" t="str">
        <f t="shared" si="630"/>
        <v>MISSING</v>
      </c>
      <c r="U4042" s="208" t="str">
        <f t="shared" si="631"/>
        <v>MISSING</v>
      </c>
      <c r="X4042" s="56">
        <f t="shared" si="632"/>
        <v>-99</v>
      </c>
      <c r="Y4042" s="56">
        <f t="shared" si="633"/>
        <v>-99</v>
      </c>
      <c r="Z4042" s="56">
        <f t="shared" si="634"/>
        <v>-99</v>
      </c>
      <c r="AA4042" s="56">
        <f t="shared" si="635"/>
        <v>-99</v>
      </c>
      <c r="AB4042" s="56">
        <f t="shared" si="636"/>
        <v>-99</v>
      </c>
      <c r="AC4042" s="56">
        <f t="shared" si="637"/>
        <v>-99</v>
      </c>
      <c r="AD4042" s="3"/>
      <c r="AE4042" s="82">
        <f>IF(D4042=1, 'adjustment factor'!$D$4, IF(D4042=-9,-999,IF(D4042="",-999,0)))</f>
        <v>-999</v>
      </c>
      <c r="AF4042" s="82">
        <f>IF(F4042=1, 'adjustment factor'!$D$5, IF(F4042=-9,-999,IF(F4042="",-999,0)))</f>
        <v>-999</v>
      </c>
      <c r="AG4042" s="82">
        <f>IF(E4042=1, 'adjustment factor'!$D$6, IF(E4042=-9,-999,IF(E4042="",-999,0)))</f>
        <v>-999</v>
      </c>
      <c r="AH4042" s="82">
        <f>IF(K4042&gt;=45,'adjustment factor'!$D$7,IF(K4042=-9,-1200,IF(K4042="",-1200,0)))</f>
        <v>-1200</v>
      </c>
      <c r="AI4042" s="82">
        <f>IF(L4042=1, 'adjustment factor'!$D$8, IF(L4042=-9,-999,IF(L4042="",-999,0)))</f>
        <v>-999</v>
      </c>
      <c r="AJ4042" s="82">
        <f>IF(AND(M4042&gt;=1,M4042&lt;=4),'adjustment factor'!$D$9,IF(M4042=-9,-999,IF(M4042=98,-999,IF(M4042=99,-999,IF(M4042="",-999,0)))))</f>
        <v>-999</v>
      </c>
      <c r="AK4042" s="82">
        <f>IF(H4042=1, 'adjustment factor'!$D$10, IF(H4042=-9,-999,IF(H4042="",-999,0)))</f>
        <v>-999</v>
      </c>
      <c r="AL4042" s="82">
        <f>IF(G4042=1, 'adjustment factor'!$D$11, IF(G4042=-9,-999,IF(G4042="",-999,0)))</f>
        <v>-999</v>
      </c>
      <c r="AM4042" s="82">
        <f>IF(I4042=1, 'adjustment factor'!$D$12, IF(I4042=-9,-999,IF(I4042="",-999,0)))</f>
        <v>-999</v>
      </c>
      <c r="AN4042" s="82">
        <f>IF(J4042=1, 'adjustment factor'!$D$13, IF(J4042=-9,-999,IF(J4042="",-999,0)))</f>
        <v>-999</v>
      </c>
      <c r="AO4042" s="82" t="str">
        <f t="shared" si="638"/>
        <v>-999</v>
      </c>
      <c r="AP4042" s="82" t="str">
        <f t="shared" si="639"/>
        <v>MISSING</v>
      </c>
    </row>
    <row r="4043" spans="2:42">
      <c r="B4043" s="207"/>
      <c r="C4043" s="35">
        <v>4039</v>
      </c>
      <c r="D4043" s="161"/>
      <c r="E4043" s="161"/>
      <c r="F4043" s="161"/>
      <c r="G4043" s="161"/>
      <c r="H4043" s="161"/>
      <c r="I4043" s="161"/>
      <c r="J4043" s="161"/>
      <c r="K4043" s="161"/>
      <c r="L4043" s="161"/>
      <c r="M4043" s="161"/>
      <c r="N4043" s="171"/>
      <c r="O4043" s="171"/>
      <c r="P4043" s="171"/>
      <c r="Q4043" s="171"/>
      <c r="R4043" s="171"/>
      <c r="S4043" s="171"/>
      <c r="T4043" s="208" t="str">
        <f t="shared" si="630"/>
        <v>MISSING</v>
      </c>
      <c r="U4043" s="208" t="str">
        <f t="shared" si="631"/>
        <v>MISSING</v>
      </c>
      <c r="X4043" s="56">
        <f t="shared" si="632"/>
        <v>-99</v>
      </c>
      <c r="Y4043" s="56">
        <f t="shared" si="633"/>
        <v>-99</v>
      </c>
      <c r="Z4043" s="56">
        <f t="shared" si="634"/>
        <v>-99</v>
      </c>
      <c r="AA4043" s="56">
        <f t="shared" si="635"/>
        <v>-99</v>
      </c>
      <c r="AB4043" s="56">
        <f t="shared" si="636"/>
        <v>-99</v>
      </c>
      <c r="AC4043" s="56">
        <f t="shared" si="637"/>
        <v>-99</v>
      </c>
      <c r="AD4043" s="3"/>
      <c r="AE4043" s="82">
        <f>IF(D4043=1, 'adjustment factor'!$D$4, IF(D4043=-9,-999,IF(D4043="",-999,0)))</f>
        <v>-999</v>
      </c>
      <c r="AF4043" s="82">
        <f>IF(F4043=1, 'adjustment factor'!$D$5, IF(F4043=-9,-999,IF(F4043="",-999,0)))</f>
        <v>-999</v>
      </c>
      <c r="AG4043" s="82">
        <f>IF(E4043=1, 'adjustment factor'!$D$6, IF(E4043=-9,-999,IF(E4043="",-999,0)))</f>
        <v>-999</v>
      </c>
      <c r="AH4043" s="82">
        <f>IF(K4043&gt;=45,'adjustment factor'!$D$7,IF(K4043=-9,-1200,IF(K4043="",-1200,0)))</f>
        <v>-1200</v>
      </c>
      <c r="AI4043" s="82">
        <f>IF(L4043=1, 'adjustment factor'!$D$8, IF(L4043=-9,-999,IF(L4043="",-999,0)))</f>
        <v>-999</v>
      </c>
      <c r="AJ4043" s="82">
        <f>IF(AND(M4043&gt;=1,M4043&lt;=4),'adjustment factor'!$D$9,IF(M4043=-9,-999,IF(M4043=98,-999,IF(M4043=99,-999,IF(M4043="",-999,0)))))</f>
        <v>-999</v>
      </c>
      <c r="AK4043" s="82">
        <f>IF(H4043=1, 'adjustment factor'!$D$10, IF(H4043=-9,-999,IF(H4043="",-999,0)))</f>
        <v>-999</v>
      </c>
      <c r="AL4043" s="82">
        <f>IF(G4043=1, 'adjustment factor'!$D$11, IF(G4043=-9,-999,IF(G4043="",-999,0)))</f>
        <v>-999</v>
      </c>
      <c r="AM4043" s="82">
        <f>IF(I4043=1, 'adjustment factor'!$D$12, IF(I4043=-9,-999,IF(I4043="",-999,0)))</f>
        <v>-999</v>
      </c>
      <c r="AN4043" s="82">
        <f>IF(J4043=1, 'adjustment factor'!$D$13, IF(J4043=-9,-999,IF(J4043="",-999,0)))</f>
        <v>-999</v>
      </c>
      <c r="AO4043" s="82" t="str">
        <f t="shared" si="638"/>
        <v>-999</v>
      </c>
      <c r="AP4043" s="82" t="str">
        <f t="shared" si="639"/>
        <v>MISSING</v>
      </c>
    </row>
    <row r="4044" spans="2:42">
      <c r="B4044" s="207"/>
      <c r="C4044" s="35">
        <v>4040</v>
      </c>
      <c r="D4044" s="161"/>
      <c r="E4044" s="161"/>
      <c r="F4044" s="161"/>
      <c r="G4044" s="161"/>
      <c r="H4044" s="161"/>
      <c r="I4044" s="161"/>
      <c r="J4044" s="161"/>
      <c r="K4044" s="161"/>
      <c r="L4044" s="161"/>
      <c r="M4044" s="161"/>
      <c r="N4044" s="171"/>
      <c r="O4044" s="171"/>
      <c r="P4044" s="171"/>
      <c r="Q4044" s="171"/>
      <c r="R4044" s="171"/>
      <c r="S4044" s="171"/>
      <c r="T4044" s="208" t="str">
        <f t="shared" si="630"/>
        <v>MISSING</v>
      </c>
      <c r="U4044" s="208" t="str">
        <f t="shared" si="631"/>
        <v>MISSING</v>
      </c>
      <c r="X4044" s="56">
        <f t="shared" si="632"/>
        <v>-99</v>
      </c>
      <c r="Y4044" s="56">
        <f t="shared" si="633"/>
        <v>-99</v>
      </c>
      <c r="Z4044" s="56">
        <f t="shared" si="634"/>
        <v>-99</v>
      </c>
      <c r="AA4044" s="56">
        <f t="shared" si="635"/>
        <v>-99</v>
      </c>
      <c r="AB4044" s="56">
        <f t="shared" si="636"/>
        <v>-99</v>
      </c>
      <c r="AC4044" s="56">
        <f t="shared" si="637"/>
        <v>-99</v>
      </c>
      <c r="AD4044" s="3"/>
      <c r="AE4044" s="82">
        <f>IF(D4044=1, 'adjustment factor'!$D$4, IF(D4044=-9,-999,IF(D4044="",-999,0)))</f>
        <v>-999</v>
      </c>
      <c r="AF4044" s="82">
        <f>IF(F4044=1, 'adjustment factor'!$D$5, IF(F4044=-9,-999,IF(F4044="",-999,0)))</f>
        <v>-999</v>
      </c>
      <c r="AG4044" s="82">
        <f>IF(E4044=1, 'adjustment factor'!$D$6, IF(E4044=-9,-999,IF(E4044="",-999,0)))</f>
        <v>-999</v>
      </c>
      <c r="AH4044" s="82">
        <f>IF(K4044&gt;=45,'adjustment factor'!$D$7,IF(K4044=-9,-1200,IF(K4044="",-1200,0)))</f>
        <v>-1200</v>
      </c>
      <c r="AI4044" s="82">
        <f>IF(L4044=1, 'adjustment factor'!$D$8, IF(L4044=-9,-999,IF(L4044="",-999,0)))</f>
        <v>-999</v>
      </c>
      <c r="AJ4044" s="82">
        <f>IF(AND(M4044&gt;=1,M4044&lt;=4),'adjustment factor'!$D$9,IF(M4044=-9,-999,IF(M4044=98,-999,IF(M4044=99,-999,IF(M4044="",-999,0)))))</f>
        <v>-999</v>
      </c>
      <c r="AK4044" s="82">
        <f>IF(H4044=1, 'adjustment factor'!$D$10, IF(H4044=-9,-999,IF(H4044="",-999,0)))</f>
        <v>-999</v>
      </c>
      <c r="AL4044" s="82">
        <f>IF(G4044=1, 'adjustment factor'!$D$11, IF(G4044=-9,-999,IF(G4044="",-999,0)))</f>
        <v>-999</v>
      </c>
      <c r="AM4044" s="82">
        <f>IF(I4044=1, 'adjustment factor'!$D$12, IF(I4044=-9,-999,IF(I4044="",-999,0)))</f>
        <v>-999</v>
      </c>
      <c r="AN4044" s="82">
        <f>IF(J4044=1, 'adjustment factor'!$D$13, IF(J4044=-9,-999,IF(J4044="",-999,0)))</f>
        <v>-999</v>
      </c>
      <c r="AO4044" s="82" t="str">
        <f t="shared" si="638"/>
        <v>-999</v>
      </c>
      <c r="AP4044" s="82" t="str">
        <f t="shared" si="639"/>
        <v>MISSING</v>
      </c>
    </row>
    <row r="4045" spans="2:42">
      <c r="B4045" s="207"/>
      <c r="C4045" s="35">
        <v>4041</v>
      </c>
      <c r="D4045" s="161"/>
      <c r="E4045" s="161"/>
      <c r="F4045" s="161"/>
      <c r="G4045" s="161"/>
      <c r="H4045" s="161"/>
      <c r="I4045" s="161"/>
      <c r="J4045" s="161"/>
      <c r="K4045" s="161"/>
      <c r="L4045" s="161"/>
      <c r="M4045" s="161"/>
      <c r="N4045" s="171"/>
      <c r="O4045" s="171"/>
      <c r="P4045" s="171"/>
      <c r="Q4045" s="171"/>
      <c r="R4045" s="171"/>
      <c r="S4045" s="171"/>
      <c r="T4045" s="208" t="str">
        <f t="shared" si="630"/>
        <v>MISSING</v>
      </c>
      <c r="U4045" s="208" t="str">
        <f t="shared" si="631"/>
        <v>MISSING</v>
      </c>
      <c r="X4045" s="56">
        <f t="shared" si="632"/>
        <v>-99</v>
      </c>
      <c r="Y4045" s="56">
        <f t="shared" si="633"/>
        <v>-99</v>
      </c>
      <c r="Z4045" s="56">
        <f t="shared" si="634"/>
        <v>-99</v>
      </c>
      <c r="AA4045" s="56">
        <f t="shared" si="635"/>
        <v>-99</v>
      </c>
      <c r="AB4045" s="56">
        <f t="shared" si="636"/>
        <v>-99</v>
      </c>
      <c r="AC4045" s="56">
        <f t="shared" si="637"/>
        <v>-99</v>
      </c>
      <c r="AD4045" s="3"/>
      <c r="AE4045" s="82">
        <f>IF(D4045=1, 'adjustment factor'!$D$4, IF(D4045=-9,-999,IF(D4045="",-999,0)))</f>
        <v>-999</v>
      </c>
      <c r="AF4045" s="82">
        <f>IF(F4045=1, 'adjustment factor'!$D$5, IF(F4045=-9,-999,IF(F4045="",-999,0)))</f>
        <v>-999</v>
      </c>
      <c r="AG4045" s="82">
        <f>IF(E4045=1, 'adjustment factor'!$D$6, IF(E4045=-9,-999,IF(E4045="",-999,0)))</f>
        <v>-999</v>
      </c>
      <c r="AH4045" s="82">
        <f>IF(K4045&gt;=45,'adjustment factor'!$D$7,IF(K4045=-9,-1200,IF(K4045="",-1200,0)))</f>
        <v>-1200</v>
      </c>
      <c r="AI4045" s="82">
        <f>IF(L4045=1, 'adjustment factor'!$D$8, IF(L4045=-9,-999,IF(L4045="",-999,0)))</f>
        <v>-999</v>
      </c>
      <c r="AJ4045" s="82">
        <f>IF(AND(M4045&gt;=1,M4045&lt;=4),'adjustment factor'!$D$9,IF(M4045=-9,-999,IF(M4045=98,-999,IF(M4045=99,-999,IF(M4045="",-999,0)))))</f>
        <v>-999</v>
      </c>
      <c r="AK4045" s="82">
        <f>IF(H4045=1, 'adjustment factor'!$D$10, IF(H4045=-9,-999,IF(H4045="",-999,0)))</f>
        <v>-999</v>
      </c>
      <c r="AL4045" s="82">
        <f>IF(G4045=1, 'adjustment factor'!$D$11, IF(G4045=-9,-999,IF(G4045="",-999,0)))</f>
        <v>-999</v>
      </c>
      <c r="AM4045" s="82">
        <f>IF(I4045=1, 'adjustment factor'!$D$12, IF(I4045=-9,-999,IF(I4045="",-999,0)))</f>
        <v>-999</v>
      </c>
      <c r="AN4045" s="82">
        <f>IF(J4045=1, 'adjustment factor'!$D$13, IF(J4045=-9,-999,IF(J4045="",-999,0)))</f>
        <v>-999</v>
      </c>
      <c r="AO4045" s="82" t="str">
        <f t="shared" si="638"/>
        <v>-999</v>
      </c>
      <c r="AP4045" s="82" t="str">
        <f t="shared" si="639"/>
        <v>MISSING</v>
      </c>
    </row>
    <row r="4046" spans="2:42">
      <c r="B4046" s="207"/>
      <c r="C4046" s="35">
        <v>4042</v>
      </c>
      <c r="D4046" s="161"/>
      <c r="E4046" s="161"/>
      <c r="F4046" s="161"/>
      <c r="G4046" s="161"/>
      <c r="H4046" s="161"/>
      <c r="I4046" s="161"/>
      <c r="J4046" s="161"/>
      <c r="K4046" s="161"/>
      <c r="L4046" s="161"/>
      <c r="M4046" s="161"/>
      <c r="N4046" s="171"/>
      <c r="O4046" s="171"/>
      <c r="P4046" s="171"/>
      <c r="Q4046" s="171"/>
      <c r="R4046" s="171"/>
      <c r="S4046" s="171"/>
      <c r="T4046" s="208" t="str">
        <f t="shared" si="630"/>
        <v>MISSING</v>
      </c>
      <c r="U4046" s="208" t="str">
        <f t="shared" si="631"/>
        <v>MISSING</v>
      </c>
      <c r="X4046" s="56">
        <f t="shared" si="632"/>
        <v>-99</v>
      </c>
      <c r="Y4046" s="56">
        <f t="shared" si="633"/>
        <v>-99</v>
      </c>
      <c r="Z4046" s="56">
        <f t="shared" si="634"/>
        <v>-99</v>
      </c>
      <c r="AA4046" s="56">
        <f t="shared" si="635"/>
        <v>-99</v>
      </c>
      <c r="AB4046" s="56">
        <f t="shared" si="636"/>
        <v>-99</v>
      </c>
      <c r="AC4046" s="56">
        <f t="shared" si="637"/>
        <v>-99</v>
      </c>
      <c r="AD4046" s="3"/>
      <c r="AE4046" s="82">
        <f>IF(D4046=1, 'adjustment factor'!$D$4, IF(D4046=-9,-999,IF(D4046="",-999,0)))</f>
        <v>-999</v>
      </c>
      <c r="AF4046" s="82">
        <f>IF(F4046=1, 'adjustment factor'!$D$5, IF(F4046=-9,-999,IF(F4046="",-999,0)))</f>
        <v>-999</v>
      </c>
      <c r="AG4046" s="82">
        <f>IF(E4046=1, 'adjustment factor'!$D$6, IF(E4046=-9,-999,IF(E4046="",-999,0)))</f>
        <v>-999</v>
      </c>
      <c r="AH4046" s="82">
        <f>IF(K4046&gt;=45,'adjustment factor'!$D$7,IF(K4046=-9,-1200,IF(K4046="",-1200,0)))</f>
        <v>-1200</v>
      </c>
      <c r="AI4046" s="82">
        <f>IF(L4046=1, 'adjustment factor'!$D$8, IF(L4046=-9,-999,IF(L4046="",-999,0)))</f>
        <v>-999</v>
      </c>
      <c r="AJ4046" s="82">
        <f>IF(AND(M4046&gt;=1,M4046&lt;=4),'adjustment factor'!$D$9,IF(M4046=-9,-999,IF(M4046=98,-999,IF(M4046=99,-999,IF(M4046="",-999,0)))))</f>
        <v>-999</v>
      </c>
      <c r="AK4046" s="82">
        <f>IF(H4046=1, 'adjustment factor'!$D$10, IF(H4046=-9,-999,IF(H4046="",-999,0)))</f>
        <v>-999</v>
      </c>
      <c r="AL4046" s="82">
        <f>IF(G4046=1, 'adjustment factor'!$D$11, IF(G4046=-9,-999,IF(G4046="",-999,0)))</f>
        <v>-999</v>
      </c>
      <c r="AM4046" s="82">
        <f>IF(I4046=1, 'adjustment factor'!$D$12, IF(I4046=-9,-999,IF(I4046="",-999,0)))</f>
        <v>-999</v>
      </c>
      <c r="AN4046" s="82">
        <f>IF(J4046=1, 'adjustment factor'!$D$13, IF(J4046=-9,-999,IF(J4046="",-999,0)))</f>
        <v>-999</v>
      </c>
      <c r="AO4046" s="82" t="str">
        <f t="shared" si="638"/>
        <v>-999</v>
      </c>
      <c r="AP4046" s="82" t="str">
        <f t="shared" si="639"/>
        <v>MISSING</v>
      </c>
    </row>
    <row r="4047" spans="2:42">
      <c r="B4047" s="207"/>
      <c r="C4047" s="35">
        <v>4043</v>
      </c>
      <c r="D4047" s="161"/>
      <c r="E4047" s="161"/>
      <c r="F4047" s="161"/>
      <c r="G4047" s="161"/>
      <c r="H4047" s="161"/>
      <c r="I4047" s="161"/>
      <c r="J4047" s="161"/>
      <c r="K4047" s="161"/>
      <c r="L4047" s="161"/>
      <c r="M4047" s="161"/>
      <c r="N4047" s="171"/>
      <c r="O4047" s="171"/>
      <c r="P4047" s="171"/>
      <c r="Q4047" s="171"/>
      <c r="R4047" s="171"/>
      <c r="S4047" s="171"/>
      <c r="T4047" s="208" t="str">
        <f t="shared" si="630"/>
        <v>MISSING</v>
      </c>
      <c r="U4047" s="208" t="str">
        <f t="shared" si="631"/>
        <v>MISSING</v>
      </c>
      <c r="X4047" s="56">
        <f t="shared" si="632"/>
        <v>-99</v>
      </c>
      <c r="Y4047" s="56">
        <f t="shared" si="633"/>
        <v>-99</v>
      </c>
      <c r="Z4047" s="56">
        <f t="shared" si="634"/>
        <v>-99</v>
      </c>
      <c r="AA4047" s="56">
        <f t="shared" si="635"/>
        <v>-99</v>
      </c>
      <c r="AB4047" s="56">
        <f t="shared" si="636"/>
        <v>-99</v>
      </c>
      <c r="AC4047" s="56">
        <f t="shared" si="637"/>
        <v>-99</v>
      </c>
      <c r="AD4047" s="3"/>
      <c r="AE4047" s="82">
        <f>IF(D4047=1, 'adjustment factor'!$D$4, IF(D4047=-9,-999,IF(D4047="",-999,0)))</f>
        <v>-999</v>
      </c>
      <c r="AF4047" s="82">
        <f>IF(F4047=1, 'adjustment factor'!$D$5, IF(F4047=-9,-999,IF(F4047="",-999,0)))</f>
        <v>-999</v>
      </c>
      <c r="AG4047" s="82">
        <f>IF(E4047=1, 'adjustment factor'!$D$6, IF(E4047=-9,-999,IF(E4047="",-999,0)))</f>
        <v>-999</v>
      </c>
      <c r="AH4047" s="82">
        <f>IF(K4047&gt;=45,'adjustment factor'!$D$7,IF(K4047=-9,-1200,IF(K4047="",-1200,0)))</f>
        <v>-1200</v>
      </c>
      <c r="AI4047" s="82">
        <f>IF(L4047=1, 'adjustment factor'!$D$8, IF(L4047=-9,-999,IF(L4047="",-999,0)))</f>
        <v>-999</v>
      </c>
      <c r="AJ4047" s="82">
        <f>IF(AND(M4047&gt;=1,M4047&lt;=4),'adjustment factor'!$D$9,IF(M4047=-9,-999,IF(M4047=98,-999,IF(M4047=99,-999,IF(M4047="",-999,0)))))</f>
        <v>-999</v>
      </c>
      <c r="AK4047" s="82">
        <f>IF(H4047=1, 'adjustment factor'!$D$10, IF(H4047=-9,-999,IF(H4047="",-999,0)))</f>
        <v>-999</v>
      </c>
      <c r="AL4047" s="82">
        <f>IF(G4047=1, 'adjustment factor'!$D$11, IF(G4047=-9,-999,IF(G4047="",-999,0)))</f>
        <v>-999</v>
      </c>
      <c r="AM4047" s="82">
        <f>IF(I4047=1, 'adjustment factor'!$D$12, IF(I4047=-9,-999,IF(I4047="",-999,0)))</f>
        <v>-999</v>
      </c>
      <c r="AN4047" s="82">
        <f>IF(J4047=1, 'adjustment factor'!$D$13, IF(J4047=-9,-999,IF(J4047="",-999,0)))</f>
        <v>-999</v>
      </c>
      <c r="AO4047" s="82" t="str">
        <f t="shared" si="638"/>
        <v>-999</v>
      </c>
      <c r="AP4047" s="82" t="str">
        <f t="shared" si="639"/>
        <v>MISSING</v>
      </c>
    </row>
    <row r="4048" spans="2:42">
      <c r="B4048" s="207"/>
      <c r="C4048" s="35">
        <v>4044</v>
      </c>
      <c r="D4048" s="161"/>
      <c r="E4048" s="161"/>
      <c r="F4048" s="161"/>
      <c r="G4048" s="161"/>
      <c r="H4048" s="161"/>
      <c r="I4048" s="161"/>
      <c r="J4048" s="161"/>
      <c r="K4048" s="161"/>
      <c r="L4048" s="161"/>
      <c r="M4048" s="161"/>
      <c r="N4048" s="171"/>
      <c r="O4048" s="171"/>
      <c r="P4048" s="171"/>
      <c r="Q4048" s="171"/>
      <c r="R4048" s="171"/>
      <c r="S4048" s="171"/>
      <c r="T4048" s="208" t="str">
        <f t="shared" si="630"/>
        <v>MISSING</v>
      </c>
      <c r="U4048" s="208" t="str">
        <f t="shared" si="631"/>
        <v>MISSING</v>
      </c>
      <c r="X4048" s="56">
        <f t="shared" si="632"/>
        <v>-99</v>
      </c>
      <c r="Y4048" s="56">
        <f t="shared" si="633"/>
        <v>-99</v>
      </c>
      <c r="Z4048" s="56">
        <f t="shared" si="634"/>
        <v>-99</v>
      </c>
      <c r="AA4048" s="56">
        <f t="shared" si="635"/>
        <v>-99</v>
      </c>
      <c r="AB4048" s="56">
        <f t="shared" si="636"/>
        <v>-99</v>
      </c>
      <c r="AC4048" s="56">
        <f t="shared" si="637"/>
        <v>-99</v>
      </c>
      <c r="AD4048" s="3"/>
      <c r="AE4048" s="82">
        <f>IF(D4048=1, 'adjustment factor'!$D$4, IF(D4048=-9,-999,IF(D4048="",-999,0)))</f>
        <v>-999</v>
      </c>
      <c r="AF4048" s="82">
        <f>IF(F4048=1, 'adjustment factor'!$D$5, IF(F4048=-9,-999,IF(F4048="",-999,0)))</f>
        <v>-999</v>
      </c>
      <c r="AG4048" s="82">
        <f>IF(E4048=1, 'adjustment factor'!$D$6, IF(E4048=-9,-999,IF(E4048="",-999,0)))</f>
        <v>-999</v>
      </c>
      <c r="AH4048" s="82">
        <f>IF(K4048&gt;=45,'adjustment factor'!$D$7,IF(K4048=-9,-1200,IF(K4048="",-1200,0)))</f>
        <v>-1200</v>
      </c>
      <c r="AI4048" s="82">
        <f>IF(L4048=1, 'adjustment factor'!$D$8, IF(L4048=-9,-999,IF(L4048="",-999,0)))</f>
        <v>-999</v>
      </c>
      <c r="AJ4048" s="82">
        <f>IF(AND(M4048&gt;=1,M4048&lt;=4),'adjustment factor'!$D$9,IF(M4048=-9,-999,IF(M4048=98,-999,IF(M4048=99,-999,IF(M4048="",-999,0)))))</f>
        <v>-999</v>
      </c>
      <c r="AK4048" s="82">
        <f>IF(H4048=1, 'adjustment factor'!$D$10, IF(H4048=-9,-999,IF(H4048="",-999,0)))</f>
        <v>-999</v>
      </c>
      <c r="AL4048" s="82">
        <f>IF(G4048=1, 'adjustment factor'!$D$11, IF(G4048=-9,-999,IF(G4048="",-999,0)))</f>
        <v>-999</v>
      </c>
      <c r="AM4048" s="82">
        <f>IF(I4048=1, 'adjustment factor'!$D$12, IF(I4048=-9,-999,IF(I4048="",-999,0)))</f>
        <v>-999</v>
      </c>
      <c r="AN4048" s="82">
        <f>IF(J4048=1, 'adjustment factor'!$D$13, IF(J4048=-9,-999,IF(J4048="",-999,0)))</f>
        <v>-999</v>
      </c>
      <c r="AO4048" s="82" t="str">
        <f t="shared" si="638"/>
        <v>-999</v>
      </c>
      <c r="AP4048" s="82" t="str">
        <f t="shared" si="639"/>
        <v>MISSING</v>
      </c>
    </row>
    <row r="4049" spans="2:42">
      <c r="B4049" s="207"/>
      <c r="C4049" s="35">
        <v>4045</v>
      </c>
      <c r="D4049" s="161"/>
      <c r="E4049" s="161"/>
      <c r="F4049" s="161"/>
      <c r="G4049" s="161"/>
      <c r="H4049" s="161"/>
      <c r="I4049" s="161"/>
      <c r="J4049" s="161"/>
      <c r="K4049" s="161"/>
      <c r="L4049" s="161"/>
      <c r="M4049" s="161"/>
      <c r="N4049" s="171"/>
      <c r="O4049" s="171"/>
      <c r="P4049" s="171"/>
      <c r="Q4049" s="171"/>
      <c r="R4049" s="171"/>
      <c r="S4049" s="171"/>
      <c r="T4049" s="208" t="str">
        <f t="shared" si="630"/>
        <v>MISSING</v>
      </c>
      <c r="U4049" s="208" t="str">
        <f t="shared" si="631"/>
        <v>MISSING</v>
      </c>
      <c r="X4049" s="56">
        <f t="shared" si="632"/>
        <v>-99</v>
      </c>
      <c r="Y4049" s="56">
        <f t="shared" si="633"/>
        <v>-99</v>
      </c>
      <c r="Z4049" s="56">
        <f t="shared" si="634"/>
        <v>-99</v>
      </c>
      <c r="AA4049" s="56">
        <f t="shared" si="635"/>
        <v>-99</v>
      </c>
      <c r="AB4049" s="56">
        <f t="shared" si="636"/>
        <v>-99</v>
      </c>
      <c r="AC4049" s="56">
        <f t="shared" si="637"/>
        <v>-99</v>
      </c>
      <c r="AD4049" s="3"/>
      <c r="AE4049" s="82">
        <f>IF(D4049=1, 'adjustment factor'!$D$4, IF(D4049=-9,-999,IF(D4049="",-999,0)))</f>
        <v>-999</v>
      </c>
      <c r="AF4049" s="82">
        <f>IF(F4049=1, 'adjustment factor'!$D$5, IF(F4049=-9,-999,IF(F4049="",-999,0)))</f>
        <v>-999</v>
      </c>
      <c r="AG4049" s="82">
        <f>IF(E4049=1, 'adjustment factor'!$D$6, IF(E4049=-9,-999,IF(E4049="",-999,0)))</f>
        <v>-999</v>
      </c>
      <c r="AH4049" s="82">
        <f>IF(K4049&gt;=45,'adjustment factor'!$D$7,IF(K4049=-9,-1200,IF(K4049="",-1200,0)))</f>
        <v>-1200</v>
      </c>
      <c r="AI4049" s="82">
        <f>IF(L4049=1, 'adjustment factor'!$D$8, IF(L4049=-9,-999,IF(L4049="",-999,0)))</f>
        <v>-999</v>
      </c>
      <c r="AJ4049" s="82">
        <f>IF(AND(M4049&gt;=1,M4049&lt;=4),'adjustment factor'!$D$9,IF(M4049=-9,-999,IF(M4049=98,-999,IF(M4049=99,-999,IF(M4049="",-999,0)))))</f>
        <v>-999</v>
      </c>
      <c r="AK4049" s="82">
        <f>IF(H4049=1, 'adjustment factor'!$D$10, IF(H4049=-9,-999,IF(H4049="",-999,0)))</f>
        <v>-999</v>
      </c>
      <c r="AL4049" s="82">
        <f>IF(G4049=1, 'adjustment factor'!$D$11, IF(G4049=-9,-999,IF(G4049="",-999,0)))</f>
        <v>-999</v>
      </c>
      <c r="AM4049" s="82">
        <f>IF(I4049=1, 'adjustment factor'!$D$12, IF(I4049=-9,-999,IF(I4049="",-999,0)))</f>
        <v>-999</v>
      </c>
      <c r="AN4049" s="82">
        <f>IF(J4049=1, 'adjustment factor'!$D$13, IF(J4049=-9,-999,IF(J4049="",-999,0)))</f>
        <v>-999</v>
      </c>
      <c r="AO4049" s="82" t="str">
        <f t="shared" si="638"/>
        <v>-999</v>
      </c>
      <c r="AP4049" s="82" t="str">
        <f t="shared" si="639"/>
        <v>MISSING</v>
      </c>
    </row>
    <row r="4050" spans="2:42">
      <c r="B4050" s="207"/>
      <c r="C4050" s="35">
        <v>4046</v>
      </c>
      <c r="D4050" s="161"/>
      <c r="E4050" s="161"/>
      <c r="F4050" s="161"/>
      <c r="G4050" s="161"/>
      <c r="H4050" s="161"/>
      <c r="I4050" s="161"/>
      <c r="J4050" s="161"/>
      <c r="K4050" s="161"/>
      <c r="L4050" s="161"/>
      <c r="M4050" s="161"/>
      <c r="N4050" s="171"/>
      <c r="O4050" s="171"/>
      <c r="P4050" s="171"/>
      <c r="Q4050" s="171"/>
      <c r="R4050" s="171"/>
      <c r="S4050" s="171"/>
      <c r="T4050" s="208" t="str">
        <f t="shared" si="630"/>
        <v>MISSING</v>
      </c>
      <c r="U4050" s="208" t="str">
        <f t="shared" si="631"/>
        <v>MISSING</v>
      </c>
      <c r="X4050" s="56">
        <f t="shared" si="632"/>
        <v>-99</v>
      </c>
      <c r="Y4050" s="56">
        <f t="shared" si="633"/>
        <v>-99</v>
      </c>
      <c r="Z4050" s="56">
        <f t="shared" si="634"/>
        <v>-99</v>
      </c>
      <c r="AA4050" s="56">
        <f t="shared" si="635"/>
        <v>-99</v>
      </c>
      <c r="AB4050" s="56">
        <f t="shared" si="636"/>
        <v>-99</v>
      </c>
      <c r="AC4050" s="56">
        <f t="shared" si="637"/>
        <v>-99</v>
      </c>
      <c r="AD4050" s="3"/>
      <c r="AE4050" s="82">
        <f>IF(D4050=1, 'adjustment factor'!$D$4, IF(D4050=-9,-999,IF(D4050="",-999,0)))</f>
        <v>-999</v>
      </c>
      <c r="AF4050" s="82">
        <f>IF(F4050=1, 'adjustment factor'!$D$5, IF(F4050=-9,-999,IF(F4050="",-999,0)))</f>
        <v>-999</v>
      </c>
      <c r="AG4050" s="82">
        <f>IF(E4050=1, 'adjustment factor'!$D$6, IF(E4050=-9,-999,IF(E4050="",-999,0)))</f>
        <v>-999</v>
      </c>
      <c r="AH4050" s="82">
        <f>IF(K4050&gt;=45,'adjustment factor'!$D$7,IF(K4050=-9,-1200,IF(K4050="",-1200,0)))</f>
        <v>-1200</v>
      </c>
      <c r="AI4050" s="82">
        <f>IF(L4050=1, 'adjustment factor'!$D$8, IF(L4050=-9,-999,IF(L4050="",-999,0)))</f>
        <v>-999</v>
      </c>
      <c r="AJ4050" s="82">
        <f>IF(AND(M4050&gt;=1,M4050&lt;=4),'adjustment factor'!$D$9,IF(M4050=-9,-999,IF(M4050=98,-999,IF(M4050=99,-999,IF(M4050="",-999,0)))))</f>
        <v>-999</v>
      </c>
      <c r="AK4050" s="82">
        <f>IF(H4050=1, 'adjustment factor'!$D$10, IF(H4050=-9,-999,IF(H4050="",-999,0)))</f>
        <v>-999</v>
      </c>
      <c r="AL4050" s="82">
        <f>IF(G4050=1, 'adjustment factor'!$D$11, IF(G4050=-9,-999,IF(G4050="",-999,0)))</f>
        <v>-999</v>
      </c>
      <c r="AM4050" s="82">
        <f>IF(I4050=1, 'adjustment factor'!$D$12, IF(I4050=-9,-999,IF(I4050="",-999,0)))</f>
        <v>-999</v>
      </c>
      <c r="AN4050" s="82">
        <f>IF(J4050=1, 'adjustment factor'!$D$13, IF(J4050=-9,-999,IF(J4050="",-999,0)))</f>
        <v>-999</v>
      </c>
      <c r="AO4050" s="82" t="str">
        <f t="shared" si="638"/>
        <v>-999</v>
      </c>
      <c r="AP4050" s="82" t="str">
        <f t="shared" si="639"/>
        <v>MISSING</v>
      </c>
    </row>
    <row r="4051" spans="2:42">
      <c r="B4051" s="207"/>
      <c r="C4051" s="35">
        <v>4047</v>
      </c>
      <c r="D4051" s="161"/>
      <c r="E4051" s="161"/>
      <c r="F4051" s="161"/>
      <c r="G4051" s="161"/>
      <c r="H4051" s="161"/>
      <c r="I4051" s="161"/>
      <c r="J4051" s="161"/>
      <c r="K4051" s="161"/>
      <c r="L4051" s="161"/>
      <c r="M4051" s="161"/>
      <c r="N4051" s="171"/>
      <c r="O4051" s="171"/>
      <c r="P4051" s="171"/>
      <c r="Q4051" s="171"/>
      <c r="R4051" s="171"/>
      <c r="S4051" s="171"/>
      <c r="T4051" s="208" t="str">
        <f t="shared" si="630"/>
        <v>MISSING</v>
      </c>
      <c r="U4051" s="208" t="str">
        <f t="shared" si="631"/>
        <v>MISSING</v>
      </c>
      <c r="X4051" s="56">
        <f t="shared" si="632"/>
        <v>-99</v>
      </c>
      <c r="Y4051" s="56">
        <f t="shared" si="633"/>
        <v>-99</v>
      </c>
      <c r="Z4051" s="56">
        <f t="shared" si="634"/>
        <v>-99</v>
      </c>
      <c r="AA4051" s="56">
        <f t="shared" si="635"/>
        <v>-99</v>
      </c>
      <c r="AB4051" s="56">
        <f t="shared" si="636"/>
        <v>-99</v>
      </c>
      <c r="AC4051" s="56">
        <f t="shared" si="637"/>
        <v>-99</v>
      </c>
      <c r="AD4051" s="3"/>
      <c r="AE4051" s="82">
        <f>IF(D4051=1, 'adjustment factor'!$D$4, IF(D4051=-9,-999,IF(D4051="",-999,0)))</f>
        <v>-999</v>
      </c>
      <c r="AF4051" s="82">
        <f>IF(F4051=1, 'adjustment factor'!$D$5, IF(F4051=-9,-999,IF(F4051="",-999,0)))</f>
        <v>-999</v>
      </c>
      <c r="AG4051" s="82">
        <f>IF(E4051=1, 'adjustment factor'!$D$6, IF(E4051=-9,-999,IF(E4051="",-999,0)))</f>
        <v>-999</v>
      </c>
      <c r="AH4051" s="82">
        <f>IF(K4051&gt;=45,'adjustment factor'!$D$7,IF(K4051=-9,-1200,IF(K4051="",-1200,0)))</f>
        <v>-1200</v>
      </c>
      <c r="AI4051" s="82">
        <f>IF(L4051=1, 'adjustment factor'!$D$8, IF(L4051=-9,-999,IF(L4051="",-999,0)))</f>
        <v>-999</v>
      </c>
      <c r="AJ4051" s="82">
        <f>IF(AND(M4051&gt;=1,M4051&lt;=4),'adjustment factor'!$D$9,IF(M4051=-9,-999,IF(M4051=98,-999,IF(M4051=99,-999,IF(M4051="",-999,0)))))</f>
        <v>-999</v>
      </c>
      <c r="AK4051" s="82">
        <f>IF(H4051=1, 'adjustment factor'!$D$10, IF(H4051=-9,-999,IF(H4051="",-999,0)))</f>
        <v>-999</v>
      </c>
      <c r="AL4051" s="82">
        <f>IF(G4051=1, 'adjustment factor'!$D$11, IF(G4051=-9,-999,IF(G4051="",-999,0)))</f>
        <v>-999</v>
      </c>
      <c r="AM4051" s="82">
        <f>IF(I4051=1, 'adjustment factor'!$D$12, IF(I4051=-9,-999,IF(I4051="",-999,0)))</f>
        <v>-999</v>
      </c>
      <c r="AN4051" s="82">
        <f>IF(J4051=1, 'adjustment factor'!$D$13, IF(J4051=-9,-999,IF(J4051="",-999,0)))</f>
        <v>-999</v>
      </c>
      <c r="AO4051" s="82" t="str">
        <f t="shared" si="638"/>
        <v>-999</v>
      </c>
      <c r="AP4051" s="82" t="str">
        <f t="shared" si="639"/>
        <v>MISSING</v>
      </c>
    </row>
    <row r="4052" spans="2:42">
      <c r="B4052" s="207"/>
      <c r="C4052" s="35">
        <v>4048</v>
      </c>
      <c r="D4052" s="161"/>
      <c r="E4052" s="161"/>
      <c r="F4052" s="161"/>
      <c r="G4052" s="161"/>
      <c r="H4052" s="161"/>
      <c r="I4052" s="161"/>
      <c r="J4052" s="161"/>
      <c r="K4052" s="161"/>
      <c r="L4052" s="161"/>
      <c r="M4052" s="161"/>
      <c r="N4052" s="171"/>
      <c r="O4052" s="171"/>
      <c r="P4052" s="171"/>
      <c r="Q4052" s="171"/>
      <c r="R4052" s="171"/>
      <c r="S4052" s="171"/>
      <c r="T4052" s="208" t="str">
        <f t="shared" si="630"/>
        <v>MISSING</v>
      </c>
      <c r="U4052" s="208" t="str">
        <f t="shared" si="631"/>
        <v>MISSING</v>
      </c>
      <c r="X4052" s="56">
        <f t="shared" si="632"/>
        <v>-99</v>
      </c>
      <c r="Y4052" s="56">
        <f t="shared" si="633"/>
        <v>-99</v>
      </c>
      <c r="Z4052" s="56">
        <f t="shared" si="634"/>
        <v>-99</v>
      </c>
      <c r="AA4052" s="56">
        <f t="shared" si="635"/>
        <v>-99</v>
      </c>
      <c r="AB4052" s="56">
        <f t="shared" si="636"/>
        <v>-99</v>
      </c>
      <c r="AC4052" s="56">
        <f t="shared" si="637"/>
        <v>-99</v>
      </c>
      <c r="AD4052" s="3"/>
      <c r="AE4052" s="82">
        <f>IF(D4052=1, 'adjustment factor'!$D$4, IF(D4052=-9,-999,IF(D4052="",-999,0)))</f>
        <v>-999</v>
      </c>
      <c r="AF4052" s="82">
        <f>IF(F4052=1, 'adjustment factor'!$D$5, IF(F4052=-9,-999,IF(F4052="",-999,0)))</f>
        <v>-999</v>
      </c>
      <c r="AG4052" s="82">
        <f>IF(E4052=1, 'adjustment factor'!$D$6, IF(E4052=-9,-999,IF(E4052="",-999,0)))</f>
        <v>-999</v>
      </c>
      <c r="AH4052" s="82">
        <f>IF(K4052&gt;=45,'adjustment factor'!$D$7,IF(K4052=-9,-1200,IF(K4052="",-1200,0)))</f>
        <v>-1200</v>
      </c>
      <c r="AI4052" s="82">
        <f>IF(L4052=1, 'adjustment factor'!$D$8, IF(L4052=-9,-999,IF(L4052="",-999,0)))</f>
        <v>-999</v>
      </c>
      <c r="AJ4052" s="82">
        <f>IF(AND(M4052&gt;=1,M4052&lt;=4),'adjustment factor'!$D$9,IF(M4052=-9,-999,IF(M4052=98,-999,IF(M4052=99,-999,IF(M4052="",-999,0)))))</f>
        <v>-999</v>
      </c>
      <c r="AK4052" s="82">
        <f>IF(H4052=1, 'adjustment factor'!$D$10, IF(H4052=-9,-999,IF(H4052="",-999,0)))</f>
        <v>-999</v>
      </c>
      <c r="AL4052" s="82">
        <f>IF(G4052=1, 'adjustment factor'!$D$11, IF(G4052=-9,-999,IF(G4052="",-999,0)))</f>
        <v>-999</v>
      </c>
      <c r="AM4052" s="82">
        <f>IF(I4052=1, 'adjustment factor'!$D$12, IF(I4052=-9,-999,IF(I4052="",-999,0)))</f>
        <v>-999</v>
      </c>
      <c r="AN4052" s="82">
        <f>IF(J4052=1, 'adjustment factor'!$D$13, IF(J4052=-9,-999,IF(J4052="",-999,0)))</f>
        <v>-999</v>
      </c>
      <c r="AO4052" s="82" t="str">
        <f t="shared" si="638"/>
        <v>-999</v>
      </c>
      <c r="AP4052" s="82" t="str">
        <f t="shared" si="639"/>
        <v>MISSING</v>
      </c>
    </row>
    <row r="4053" spans="2:42">
      <c r="B4053" s="207"/>
      <c r="C4053" s="35">
        <v>4049</v>
      </c>
      <c r="D4053" s="161"/>
      <c r="E4053" s="161"/>
      <c r="F4053" s="161"/>
      <c r="G4053" s="161"/>
      <c r="H4053" s="161"/>
      <c r="I4053" s="161"/>
      <c r="J4053" s="161"/>
      <c r="K4053" s="161"/>
      <c r="L4053" s="161"/>
      <c r="M4053" s="161"/>
      <c r="N4053" s="171"/>
      <c r="O4053" s="171"/>
      <c r="P4053" s="171"/>
      <c r="Q4053" s="171"/>
      <c r="R4053" s="171"/>
      <c r="S4053" s="171"/>
      <c r="T4053" s="208" t="str">
        <f t="shared" ref="T4053:T4116" si="640">IF(SUM(X4053:AC4053)&gt;-0.01, SUM(X4053:AC4053), "MISSING")</f>
        <v>MISSING</v>
      </c>
      <c r="U4053" s="208" t="str">
        <f t="shared" ref="U4053:U4116" si="641">IF(AP4053="MISSING","MISSING", 3.88+0.604*T4053+0.055*(T4053^2)-AP4053)</f>
        <v>MISSING</v>
      </c>
      <c r="X4053" s="56">
        <f t="shared" ref="X4053:X4116" si="642">IF(N4053&gt;0,((N4053-3)*-1),-99)</f>
        <v>-99</v>
      </c>
      <c r="Y4053" s="56">
        <f t="shared" ref="Y4053:Y4116" si="643">IF(O4053&gt;0,((O4053-3)*-1),-99)</f>
        <v>-99</v>
      </c>
      <c r="Z4053" s="56">
        <f t="shared" ref="Z4053:Z4116" si="644">IF(P4053&gt;0,((P4053-3)*-1),-99)</f>
        <v>-99</v>
      </c>
      <c r="AA4053" s="56">
        <f t="shared" ref="AA4053:AA4116" si="645">IF(Q4053&gt;0,((Q4053-3)*-1),-99)</f>
        <v>-99</v>
      </c>
      <c r="AB4053" s="56">
        <f t="shared" ref="AB4053:AB4116" si="646">IF(R4053&gt;0,((R4053-3)*-1),-99)</f>
        <v>-99</v>
      </c>
      <c r="AC4053" s="56">
        <f t="shared" ref="AC4053:AC4116" si="647">IF(S4053&gt;0,((S4053-3)*-1),-99)</f>
        <v>-99</v>
      </c>
      <c r="AD4053" s="3"/>
      <c r="AE4053" s="82">
        <f>IF(D4053=1, 'adjustment factor'!$D$4, IF(D4053=-9,-999,IF(D4053="",-999,0)))</f>
        <v>-999</v>
      </c>
      <c r="AF4053" s="82">
        <f>IF(F4053=1, 'adjustment factor'!$D$5, IF(F4053=-9,-999,IF(F4053="",-999,0)))</f>
        <v>-999</v>
      </c>
      <c r="AG4053" s="82">
        <f>IF(E4053=1, 'adjustment factor'!$D$6, IF(E4053=-9,-999,IF(E4053="",-999,0)))</f>
        <v>-999</v>
      </c>
      <c r="AH4053" s="82">
        <f>IF(K4053&gt;=45,'adjustment factor'!$D$7,IF(K4053=-9,-1200,IF(K4053="",-1200,0)))</f>
        <v>-1200</v>
      </c>
      <c r="AI4053" s="82">
        <f>IF(L4053=1, 'adjustment factor'!$D$8, IF(L4053=-9,-999,IF(L4053="",-999,0)))</f>
        <v>-999</v>
      </c>
      <c r="AJ4053" s="82">
        <f>IF(AND(M4053&gt;=1,M4053&lt;=4),'adjustment factor'!$D$9,IF(M4053=-9,-999,IF(M4053=98,-999,IF(M4053=99,-999,IF(M4053="",-999,0)))))</f>
        <v>-999</v>
      </c>
      <c r="AK4053" s="82">
        <f>IF(H4053=1, 'adjustment factor'!$D$10, IF(H4053=-9,-999,IF(H4053="",-999,0)))</f>
        <v>-999</v>
      </c>
      <c r="AL4053" s="82">
        <f>IF(G4053=1, 'adjustment factor'!$D$11, IF(G4053=-9,-999,IF(G4053="",-999,0)))</f>
        <v>-999</v>
      </c>
      <c r="AM4053" s="82">
        <f>IF(I4053=1, 'adjustment factor'!$D$12, IF(I4053=-9,-999,IF(I4053="",-999,0)))</f>
        <v>-999</v>
      </c>
      <c r="AN4053" s="82">
        <f>IF(J4053=1, 'adjustment factor'!$D$13, IF(J4053=-9,-999,IF(J4053="",-999,0)))</f>
        <v>-999</v>
      </c>
      <c r="AO4053" s="82" t="str">
        <f t="shared" ref="AO4053:AO4116" si="648">IF(-AE4053-AF4053-AG4053-AH4053+AI4053+AJ4053-AK4053-AL4053-AM4053-AN4053&lt;3, -AE4053-AF4053-AG4053-AH4053+AI4053+AJ4053-AK4053-AL4053-AM4053-AN4053, "-999")</f>
        <v>-999</v>
      </c>
      <c r="AP4053" s="82" t="str">
        <f t="shared" ref="AP4053:AP4116" si="649">IF(AND(SUM(AE4053:AN4053)&gt;-1, (SUM(X4053:AC4053)&gt;-1)), 14.353-AE4053-AF4053-AG4053-AH4053+AI4053+AJ4053-AK4053-AL4053-AM4053-AN4053, "MISSING")</f>
        <v>MISSING</v>
      </c>
    </row>
    <row r="4054" spans="2:42">
      <c r="B4054" s="207"/>
      <c r="C4054" s="35">
        <v>4050</v>
      </c>
      <c r="D4054" s="161"/>
      <c r="E4054" s="161"/>
      <c r="F4054" s="161"/>
      <c r="G4054" s="161"/>
      <c r="H4054" s="161"/>
      <c r="I4054" s="161"/>
      <c r="J4054" s="161"/>
      <c r="K4054" s="161"/>
      <c r="L4054" s="161"/>
      <c r="M4054" s="161"/>
      <c r="N4054" s="171"/>
      <c r="O4054" s="171"/>
      <c r="P4054" s="171"/>
      <c r="Q4054" s="171"/>
      <c r="R4054" s="171"/>
      <c r="S4054" s="171"/>
      <c r="T4054" s="208" t="str">
        <f t="shared" si="640"/>
        <v>MISSING</v>
      </c>
      <c r="U4054" s="208" t="str">
        <f t="shared" si="641"/>
        <v>MISSING</v>
      </c>
      <c r="X4054" s="56">
        <f t="shared" si="642"/>
        <v>-99</v>
      </c>
      <c r="Y4054" s="56">
        <f t="shared" si="643"/>
        <v>-99</v>
      </c>
      <c r="Z4054" s="56">
        <f t="shared" si="644"/>
        <v>-99</v>
      </c>
      <c r="AA4054" s="56">
        <f t="shared" si="645"/>
        <v>-99</v>
      </c>
      <c r="AB4054" s="56">
        <f t="shared" si="646"/>
        <v>-99</v>
      </c>
      <c r="AC4054" s="56">
        <f t="shared" si="647"/>
        <v>-99</v>
      </c>
      <c r="AD4054" s="3"/>
      <c r="AE4054" s="82">
        <f>IF(D4054=1, 'adjustment factor'!$D$4, IF(D4054=-9,-999,IF(D4054="",-999,0)))</f>
        <v>-999</v>
      </c>
      <c r="AF4054" s="82">
        <f>IF(F4054=1, 'adjustment factor'!$D$5, IF(F4054=-9,-999,IF(F4054="",-999,0)))</f>
        <v>-999</v>
      </c>
      <c r="AG4054" s="82">
        <f>IF(E4054=1, 'adjustment factor'!$D$6, IF(E4054=-9,-999,IF(E4054="",-999,0)))</f>
        <v>-999</v>
      </c>
      <c r="AH4054" s="82">
        <f>IF(K4054&gt;=45,'adjustment factor'!$D$7,IF(K4054=-9,-1200,IF(K4054="",-1200,0)))</f>
        <v>-1200</v>
      </c>
      <c r="AI4054" s="82">
        <f>IF(L4054=1, 'adjustment factor'!$D$8, IF(L4054=-9,-999,IF(L4054="",-999,0)))</f>
        <v>-999</v>
      </c>
      <c r="AJ4054" s="82">
        <f>IF(AND(M4054&gt;=1,M4054&lt;=4),'adjustment factor'!$D$9,IF(M4054=-9,-999,IF(M4054=98,-999,IF(M4054=99,-999,IF(M4054="",-999,0)))))</f>
        <v>-999</v>
      </c>
      <c r="AK4054" s="82">
        <f>IF(H4054=1, 'adjustment factor'!$D$10, IF(H4054=-9,-999,IF(H4054="",-999,0)))</f>
        <v>-999</v>
      </c>
      <c r="AL4054" s="82">
        <f>IF(G4054=1, 'adjustment factor'!$D$11, IF(G4054=-9,-999,IF(G4054="",-999,0)))</f>
        <v>-999</v>
      </c>
      <c r="AM4054" s="82">
        <f>IF(I4054=1, 'adjustment factor'!$D$12, IF(I4054=-9,-999,IF(I4054="",-999,0)))</f>
        <v>-999</v>
      </c>
      <c r="AN4054" s="82">
        <f>IF(J4054=1, 'adjustment factor'!$D$13, IF(J4054=-9,-999,IF(J4054="",-999,0)))</f>
        <v>-999</v>
      </c>
      <c r="AO4054" s="82" t="str">
        <f t="shared" si="648"/>
        <v>-999</v>
      </c>
      <c r="AP4054" s="82" t="str">
        <f t="shared" si="649"/>
        <v>MISSING</v>
      </c>
    </row>
    <row r="4055" spans="2:42">
      <c r="B4055" s="207"/>
      <c r="C4055" s="35">
        <v>4051</v>
      </c>
      <c r="D4055" s="161"/>
      <c r="E4055" s="161"/>
      <c r="F4055" s="161"/>
      <c r="G4055" s="161"/>
      <c r="H4055" s="161"/>
      <c r="I4055" s="161"/>
      <c r="J4055" s="161"/>
      <c r="K4055" s="161"/>
      <c r="L4055" s="161"/>
      <c r="M4055" s="161"/>
      <c r="N4055" s="171"/>
      <c r="O4055" s="171"/>
      <c r="P4055" s="171"/>
      <c r="Q4055" s="171"/>
      <c r="R4055" s="171"/>
      <c r="S4055" s="171"/>
      <c r="T4055" s="208" t="str">
        <f t="shared" si="640"/>
        <v>MISSING</v>
      </c>
      <c r="U4055" s="208" t="str">
        <f t="shared" si="641"/>
        <v>MISSING</v>
      </c>
      <c r="X4055" s="56">
        <f t="shared" si="642"/>
        <v>-99</v>
      </c>
      <c r="Y4055" s="56">
        <f t="shared" si="643"/>
        <v>-99</v>
      </c>
      <c r="Z4055" s="56">
        <f t="shared" si="644"/>
        <v>-99</v>
      </c>
      <c r="AA4055" s="56">
        <f t="shared" si="645"/>
        <v>-99</v>
      </c>
      <c r="AB4055" s="56">
        <f t="shared" si="646"/>
        <v>-99</v>
      </c>
      <c r="AC4055" s="56">
        <f t="shared" si="647"/>
        <v>-99</v>
      </c>
      <c r="AD4055" s="3"/>
      <c r="AE4055" s="82">
        <f>IF(D4055=1, 'adjustment factor'!$D$4, IF(D4055=-9,-999,IF(D4055="",-999,0)))</f>
        <v>-999</v>
      </c>
      <c r="AF4055" s="82">
        <f>IF(F4055=1, 'adjustment factor'!$D$5, IF(F4055=-9,-999,IF(F4055="",-999,0)))</f>
        <v>-999</v>
      </c>
      <c r="AG4055" s="82">
        <f>IF(E4055=1, 'adjustment factor'!$D$6, IF(E4055=-9,-999,IF(E4055="",-999,0)))</f>
        <v>-999</v>
      </c>
      <c r="AH4055" s="82">
        <f>IF(K4055&gt;=45,'adjustment factor'!$D$7,IF(K4055=-9,-1200,IF(K4055="",-1200,0)))</f>
        <v>-1200</v>
      </c>
      <c r="AI4055" s="82">
        <f>IF(L4055=1, 'adjustment factor'!$D$8, IF(L4055=-9,-999,IF(L4055="",-999,0)))</f>
        <v>-999</v>
      </c>
      <c r="AJ4055" s="82">
        <f>IF(AND(M4055&gt;=1,M4055&lt;=4),'adjustment factor'!$D$9,IF(M4055=-9,-999,IF(M4055=98,-999,IF(M4055=99,-999,IF(M4055="",-999,0)))))</f>
        <v>-999</v>
      </c>
      <c r="AK4055" s="82">
        <f>IF(H4055=1, 'adjustment factor'!$D$10, IF(H4055=-9,-999,IF(H4055="",-999,0)))</f>
        <v>-999</v>
      </c>
      <c r="AL4055" s="82">
        <f>IF(G4055=1, 'adjustment factor'!$D$11, IF(G4055=-9,-999,IF(G4055="",-999,0)))</f>
        <v>-999</v>
      </c>
      <c r="AM4055" s="82">
        <f>IF(I4055=1, 'adjustment factor'!$D$12, IF(I4055=-9,-999,IF(I4055="",-999,0)))</f>
        <v>-999</v>
      </c>
      <c r="AN4055" s="82">
        <f>IF(J4055=1, 'adjustment factor'!$D$13, IF(J4055=-9,-999,IF(J4055="",-999,0)))</f>
        <v>-999</v>
      </c>
      <c r="AO4055" s="82" t="str">
        <f t="shared" si="648"/>
        <v>-999</v>
      </c>
      <c r="AP4055" s="82" t="str">
        <f t="shared" si="649"/>
        <v>MISSING</v>
      </c>
    </row>
    <row r="4056" spans="2:42">
      <c r="B4056" s="207"/>
      <c r="C4056" s="35">
        <v>4052</v>
      </c>
      <c r="D4056" s="161"/>
      <c r="E4056" s="161"/>
      <c r="F4056" s="161"/>
      <c r="G4056" s="161"/>
      <c r="H4056" s="161"/>
      <c r="I4056" s="161"/>
      <c r="J4056" s="161"/>
      <c r="K4056" s="161"/>
      <c r="L4056" s="161"/>
      <c r="M4056" s="161"/>
      <c r="N4056" s="171"/>
      <c r="O4056" s="171"/>
      <c r="P4056" s="171"/>
      <c r="Q4056" s="171"/>
      <c r="R4056" s="171"/>
      <c r="S4056" s="171"/>
      <c r="T4056" s="208" t="str">
        <f t="shared" si="640"/>
        <v>MISSING</v>
      </c>
      <c r="U4056" s="208" t="str">
        <f t="shared" si="641"/>
        <v>MISSING</v>
      </c>
      <c r="X4056" s="56">
        <f t="shared" si="642"/>
        <v>-99</v>
      </c>
      <c r="Y4056" s="56">
        <f t="shared" si="643"/>
        <v>-99</v>
      </c>
      <c r="Z4056" s="56">
        <f t="shared" si="644"/>
        <v>-99</v>
      </c>
      <c r="AA4056" s="56">
        <f t="shared" si="645"/>
        <v>-99</v>
      </c>
      <c r="AB4056" s="56">
        <f t="shared" si="646"/>
        <v>-99</v>
      </c>
      <c r="AC4056" s="56">
        <f t="shared" si="647"/>
        <v>-99</v>
      </c>
      <c r="AD4056" s="3"/>
      <c r="AE4056" s="82">
        <f>IF(D4056=1, 'adjustment factor'!$D$4, IF(D4056=-9,-999,IF(D4056="",-999,0)))</f>
        <v>-999</v>
      </c>
      <c r="AF4056" s="82">
        <f>IF(F4056=1, 'adjustment factor'!$D$5, IF(F4056=-9,-999,IF(F4056="",-999,0)))</f>
        <v>-999</v>
      </c>
      <c r="AG4056" s="82">
        <f>IF(E4056=1, 'adjustment factor'!$D$6, IF(E4056=-9,-999,IF(E4056="",-999,0)))</f>
        <v>-999</v>
      </c>
      <c r="AH4056" s="82">
        <f>IF(K4056&gt;=45,'adjustment factor'!$D$7,IF(K4056=-9,-1200,IF(K4056="",-1200,0)))</f>
        <v>-1200</v>
      </c>
      <c r="AI4056" s="82">
        <f>IF(L4056=1, 'adjustment factor'!$D$8, IF(L4056=-9,-999,IF(L4056="",-999,0)))</f>
        <v>-999</v>
      </c>
      <c r="AJ4056" s="82">
        <f>IF(AND(M4056&gt;=1,M4056&lt;=4),'adjustment factor'!$D$9,IF(M4056=-9,-999,IF(M4056=98,-999,IF(M4056=99,-999,IF(M4056="",-999,0)))))</f>
        <v>-999</v>
      </c>
      <c r="AK4056" s="82">
        <f>IF(H4056=1, 'adjustment factor'!$D$10, IF(H4056=-9,-999,IF(H4056="",-999,0)))</f>
        <v>-999</v>
      </c>
      <c r="AL4056" s="82">
        <f>IF(G4056=1, 'adjustment factor'!$D$11, IF(G4056=-9,-999,IF(G4056="",-999,0)))</f>
        <v>-999</v>
      </c>
      <c r="AM4056" s="82">
        <f>IF(I4056=1, 'adjustment factor'!$D$12, IF(I4056=-9,-999,IF(I4056="",-999,0)))</f>
        <v>-999</v>
      </c>
      <c r="AN4056" s="82">
        <f>IF(J4056=1, 'adjustment factor'!$D$13, IF(J4056=-9,-999,IF(J4056="",-999,0)))</f>
        <v>-999</v>
      </c>
      <c r="AO4056" s="82" t="str">
        <f t="shared" si="648"/>
        <v>-999</v>
      </c>
      <c r="AP4056" s="82" t="str">
        <f t="shared" si="649"/>
        <v>MISSING</v>
      </c>
    </row>
    <row r="4057" spans="2:42">
      <c r="B4057" s="207"/>
      <c r="C4057" s="35">
        <v>4053</v>
      </c>
      <c r="D4057" s="161"/>
      <c r="E4057" s="161"/>
      <c r="F4057" s="161"/>
      <c r="G4057" s="161"/>
      <c r="H4057" s="161"/>
      <c r="I4057" s="161"/>
      <c r="J4057" s="161"/>
      <c r="K4057" s="161"/>
      <c r="L4057" s="161"/>
      <c r="M4057" s="161"/>
      <c r="N4057" s="171"/>
      <c r="O4057" s="171"/>
      <c r="P4057" s="171"/>
      <c r="Q4057" s="171"/>
      <c r="R4057" s="171"/>
      <c r="S4057" s="171"/>
      <c r="T4057" s="208" t="str">
        <f t="shared" si="640"/>
        <v>MISSING</v>
      </c>
      <c r="U4057" s="208" t="str">
        <f t="shared" si="641"/>
        <v>MISSING</v>
      </c>
      <c r="X4057" s="56">
        <f t="shared" si="642"/>
        <v>-99</v>
      </c>
      <c r="Y4057" s="56">
        <f t="shared" si="643"/>
        <v>-99</v>
      </c>
      <c r="Z4057" s="56">
        <f t="shared" si="644"/>
        <v>-99</v>
      </c>
      <c r="AA4057" s="56">
        <f t="shared" si="645"/>
        <v>-99</v>
      </c>
      <c r="AB4057" s="56">
        <f t="shared" si="646"/>
        <v>-99</v>
      </c>
      <c r="AC4057" s="56">
        <f t="shared" si="647"/>
        <v>-99</v>
      </c>
      <c r="AD4057" s="3"/>
      <c r="AE4057" s="82">
        <f>IF(D4057=1, 'adjustment factor'!$D$4, IF(D4057=-9,-999,IF(D4057="",-999,0)))</f>
        <v>-999</v>
      </c>
      <c r="AF4057" s="82">
        <f>IF(F4057=1, 'adjustment factor'!$D$5, IF(F4057=-9,-999,IF(F4057="",-999,0)))</f>
        <v>-999</v>
      </c>
      <c r="AG4057" s="82">
        <f>IF(E4057=1, 'adjustment factor'!$D$6, IF(E4057=-9,-999,IF(E4057="",-999,0)))</f>
        <v>-999</v>
      </c>
      <c r="AH4057" s="82">
        <f>IF(K4057&gt;=45,'adjustment factor'!$D$7,IF(K4057=-9,-1200,IF(K4057="",-1200,0)))</f>
        <v>-1200</v>
      </c>
      <c r="AI4057" s="82">
        <f>IF(L4057=1, 'adjustment factor'!$D$8, IF(L4057=-9,-999,IF(L4057="",-999,0)))</f>
        <v>-999</v>
      </c>
      <c r="AJ4057" s="82">
        <f>IF(AND(M4057&gt;=1,M4057&lt;=4),'adjustment factor'!$D$9,IF(M4057=-9,-999,IF(M4057=98,-999,IF(M4057=99,-999,IF(M4057="",-999,0)))))</f>
        <v>-999</v>
      </c>
      <c r="AK4057" s="82">
        <f>IF(H4057=1, 'adjustment factor'!$D$10, IF(H4057=-9,-999,IF(H4057="",-999,0)))</f>
        <v>-999</v>
      </c>
      <c r="AL4057" s="82">
        <f>IF(G4057=1, 'adjustment factor'!$D$11, IF(G4057=-9,-999,IF(G4057="",-999,0)))</f>
        <v>-999</v>
      </c>
      <c r="AM4057" s="82">
        <f>IF(I4057=1, 'adjustment factor'!$D$12, IF(I4057=-9,-999,IF(I4057="",-999,0)))</f>
        <v>-999</v>
      </c>
      <c r="AN4057" s="82">
        <f>IF(J4057=1, 'adjustment factor'!$D$13, IF(J4057=-9,-999,IF(J4057="",-999,0)))</f>
        <v>-999</v>
      </c>
      <c r="AO4057" s="82" t="str">
        <f t="shared" si="648"/>
        <v>-999</v>
      </c>
      <c r="AP4057" s="82" t="str">
        <f t="shared" si="649"/>
        <v>MISSING</v>
      </c>
    </row>
    <row r="4058" spans="2:42">
      <c r="B4058" s="207"/>
      <c r="C4058" s="35">
        <v>4054</v>
      </c>
      <c r="D4058" s="161"/>
      <c r="E4058" s="161"/>
      <c r="F4058" s="161"/>
      <c r="G4058" s="161"/>
      <c r="H4058" s="161"/>
      <c r="I4058" s="161"/>
      <c r="J4058" s="161"/>
      <c r="K4058" s="161"/>
      <c r="L4058" s="161"/>
      <c r="M4058" s="161"/>
      <c r="N4058" s="171"/>
      <c r="O4058" s="171"/>
      <c r="P4058" s="171"/>
      <c r="Q4058" s="171"/>
      <c r="R4058" s="171"/>
      <c r="S4058" s="171"/>
      <c r="T4058" s="208" t="str">
        <f t="shared" si="640"/>
        <v>MISSING</v>
      </c>
      <c r="U4058" s="208" t="str">
        <f t="shared" si="641"/>
        <v>MISSING</v>
      </c>
      <c r="X4058" s="56">
        <f t="shared" si="642"/>
        <v>-99</v>
      </c>
      <c r="Y4058" s="56">
        <f t="shared" si="643"/>
        <v>-99</v>
      </c>
      <c r="Z4058" s="56">
        <f t="shared" si="644"/>
        <v>-99</v>
      </c>
      <c r="AA4058" s="56">
        <f t="shared" si="645"/>
        <v>-99</v>
      </c>
      <c r="AB4058" s="56">
        <f t="shared" si="646"/>
        <v>-99</v>
      </c>
      <c r="AC4058" s="56">
        <f t="shared" si="647"/>
        <v>-99</v>
      </c>
      <c r="AD4058" s="3"/>
      <c r="AE4058" s="82">
        <f>IF(D4058=1, 'adjustment factor'!$D$4, IF(D4058=-9,-999,IF(D4058="",-999,0)))</f>
        <v>-999</v>
      </c>
      <c r="AF4058" s="82">
        <f>IF(F4058=1, 'adjustment factor'!$D$5, IF(F4058=-9,-999,IF(F4058="",-999,0)))</f>
        <v>-999</v>
      </c>
      <c r="AG4058" s="82">
        <f>IF(E4058=1, 'adjustment factor'!$D$6, IF(E4058=-9,-999,IF(E4058="",-999,0)))</f>
        <v>-999</v>
      </c>
      <c r="AH4058" s="82">
        <f>IF(K4058&gt;=45,'adjustment factor'!$D$7,IF(K4058=-9,-1200,IF(K4058="",-1200,0)))</f>
        <v>-1200</v>
      </c>
      <c r="AI4058" s="82">
        <f>IF(L4058=1, 'adjustment factor'!$D$8, IF(L4058=-9,-999,IF(L4058="",-999,0)))</f>
        <v>-999</v>
      </c>
      <c r="AJ4058" s="82">
        <f>IF(AND(M4058&gt;=1,M4058&lt;=4),'adjustment factor'!$D$9,IF(M4058=-9,-999,IF(M4058=98,-999,IF(M4058=99,-999,IF(M4058="",-999,0)))))</f>
        <v>-999</v>
      </c>
      <c r="AK4058" s="82">
        <f>IF(H4058=1, 'adjustment factor'!$D$10, IF(H4058=-9,-999,IF(H4058="",-999,0)))</f>
        <v>-999</v>
      </c>
      <c r="AL4058" s="82">
        <f>IF(G4058=1, 'adjustment factor'!$D$11, IF(G4058=-9,-999,IF(G4058="",-999,0)))</f>
        <v>-999</v>
      </c>
      <c r="AM4058" s="82">
        <f>IF(I4058=1, 'adjustment factor'!$D$12, IF(I4058=-9,-999,IF(I4058="",-999,0)))</f>
        <v>-999</v>
      </c>
      <c r="AN4058" s="82">
        <f>IF(J4058=1, 'adjustment factor'!$D$13, IF(J4058=-9,-999,IF(J4058="",-999,0)))</f>
        <v>-999</v>
      </c>
      <c r="AO4058" s="82" t="str">
        <f t="shared" si="648"/>
        <v>-999</v>
      </c>
      <c r="AP4058" s="82" t="str">
        <f t="shared" si="649"/>
        <v>MISSING</v>
      </c>
    </row>
    <row r="4059" spans="2:42">
      <c r="B4059" s="207"/>
      <c r="C4059" s="35">
        <v>4055</v>
      </c>
      <c r="D4059" s="161"/>
      <c r="E4059" s="161"/>
      <c r="F4059" s="161"/>
      <c r="G4059" s="161"/>
      <c r="H4059" s="161"/>
      <c r="I4059" s="161"/>
      <c r="J4059" s="161"/>
      <c r="K4059" s="161"/>
      <c r="L4059" s="161"/>
      <c r="M4059" s="161"/>
      <c r="N4059" s="171"/>
      <c r="O4059" s="171"/>
      <c r="P4059" s="171"/>
      <c r="Q4059" s="171"/>
      <c r="R4059" s="171"/>
      <c r="S4059" s="171"/>
      <c r="T4059" s="208" t="str">
        <f t="shared" si="640"/>
        <v>MISSING</v>
      </c>
      <c r="U4059" s="208" t="str">
        <f t="shared" si="641"/>
        <v>MISSING</v>
      </c>
      <c r="X4059" s="56">
        <f t="shared" si="642"/>
        <v>-99</v>
      </c>
      <c r="Y4059" s="56">
        <f t="shared" si="643"/>
        <v>-99</v>
      </c>
      <c r="Z4059" s="56">
        <f t="shared" si="644"/>
        <v>-99</v>
      </c>
      <c r="AA4059" s="56">
        <f t="shared" si="645"/>
        <v>-99</v>
      </c>
      <c r="AB4059" s="56">
        <f t="shared" si="646"/>
        <v>-99</v>
      </c>
      <c r="AC4059" s="56">
        <f t="shared" si="647"/>
        <v>-99</v>
      </c>
      <c r="AD4059" s="3"/>
      <c r="AE4059" s="82">
        <f>IF(D4059=1, 'adjustment factor'!$D$4, IF(D4059=-9,-999,IF(D4059="",-999,0)))</f>
        <v>-999</v>
      </c>
      <c r="AF4059" s="82">
        <f>IF(F4059=1, 'adjustment factor'!$D$5, IF(F4059=-9,-999,IF(F4059="",-999,0)))</f>
        <v>-999</v>
      </c>
      <c r="AG4059" s="82">
        <f>IF(E4059=1, 'adjustment factor'!$D$6, IF(E4059=-9,-999,IF(E4059="",-999,0)))</f>
        <v>-999</v>
      </c>
      <c r="AH4059" s="82">
        <f>IF(K4059&gt;=45,'adjustment factor'!$D$7,IF(K4059=-9,-1200,IF(K4059="",-1200,0)))</f>
        <v>-1200</v>
      </c>
      <c r="AI4059" s="82">
        <f>IF(L4059=1, 'adjustment factor'!$D$8, IF(L4059=-9,-999,IF(L4059="",-999,0)))</f>
        <v>-999</v>
      </c>
      <c r="AJ4059" s="82">
        <f>IF(AND(M4059&gt;=1,M4059&lt;=4),'adjustment factor'!$D$9,IF(M4059=-9,-999,IF(M4059=98,-999,IF(M4059=99,-999,IF(M4059="",-999,0)))))</f>
        <v>-999</v>
      </c>
      <c r="AK4059" s="82">
        <f>IF(H4059=1, 'adjustment factor'!$D$10, IF(H4059=-9,-999,IF(H4059="",-999,0)))</f>
        <v>-999</v>
      </c>
      <c r="AL4059" s="82">
        <f>IF(G4059=1, 'adjustment factor'!$D$11, IF(G4059=-9,-999,IF(G4059="",-999,0)))</f>
        <v>-999</v>
      </c>
      <c r="AM4059" s="82">
        <f>IF(I4059=1, 'adjustment factor'!$D$12, IF(I4059=-9,-999,IF(I4059="",-999,0)))</f>
        <v>-999</v>
      </c>
      <c r="AN4059" s="82">
        <f>IF(J4059=1, 'adjustment factor'!$D$13, IF(J4059=-9,-999,IF(J4059="",-999,0)))</f>
        <v>-999</v>
      </c>
      <c r="AO4059" s="82" t="str">
        <f t="shared" si="648"/>
        <v>-999</v>
      </c>
      <c r="AP4059" s="82" t="str">
        <f t="shared" si="649"/>
        <v>MISSING</v>
      </c>
    </row>
    <row r="4060" spans="2:42">
      <c r="B4060" s="207"/>
      <c r="C4060" s="35">
        <v>4056</v>
      </c>
      <c r="D4060" s="161"/>
      <c r="E4060" s="161"/>
      <c r="F4060" s="161"/>
      <c r="G4060" s="161"/>
      <c r="H4060" s="161"/>
      <c r="I4060" s="161"/>
      <c r="J4060" s="161"/>
      <c r="K4060" s="161"/>
      <c r="L4060" s="161"/>
      <c r="M4060" s="161"/>
      <c r="N4060" s="171"/>
      <c r="O4060" s="171"/>
      <c r="P4060" s="171"/>
      <c r="Q4060" s="171"/>
      <c r="R4060" s="171"/>
      <c r="S4060" s="171"/>
      <c r="T4060" s="208" t="str">
        <f t="shared" si="640"/>
        <v>MISSING</v>
      </c>
      <c r="U4060" s="208" t="str">
        <f t="shared" si="641"/>
        <v>MISSING</v>
      </c>
      <c r="X4060" s="56">
        <f t="shared" si="642"/>
        <v>-99</v>
      </c>
      <c r="Y4060" s="56">
        <f t="shared" si="643"/>
        <v>-99</v>
      </c>
      <c r="Z4060" s="56">
        <f t="shared" si="644"/>
        <v>-99</v>
      </c>
      <c r="AA4060" s="56">
        <f t="shared" si="645"/>
        <v>-99</v>
      </c>
      <c r="AB4060" s="56">
        <f t="shared" si="646"/>
        <v>-99</v>
      </c>
      <c r="AC4060" s="56">
        <f t="shared" si="647"/>
        <v>-99</v>
      </c>
      <c r="AD4060" s="3"/>
      <c r="AE4060" s="82">
        <f>IF(D4060=1, 'adjustment factor'!$D$4, IF(D4060=-9,-999,IF(D4060="",-999,0)))</f>
        <v>-999</v>
      </c>
      <c r="AF4060" s="82">
        <f>IF(F4060=1, 'adjustment factor'!$D$5, IF(F4060=-9,-999,IF(F4060="",-999,0)))</f>
        <v>-999</v>
      </c>
      <c r="AG4060" s="82">
        <f>IF(E4060=1, 'adjustment factor'!$D$6, IF(E4060=-9,-999,IF(E4060="",-999,0)))</f>
        <v>-999</v>
      </c>
      <c r="AH4060" s="82">
        <f>IF(K4060&gt;=45,'adjustment factor'!$D$7,IF(K4060=-9,-1200,IF(K4060="",-1200,0)))</f>
        <v>-1200</v>
      </c>
      <c r="AI4060" s="82">
        <f>IF(L4060=1, 'adjustment factor'!$D$8, IF(L4060=-9,-999,IF(L4060="",-999,0)))</f>
        <v>-999</v>
      </c>
      <c r="AJ4060" s="82">
        <f>IF(AND(M4060&gt;=1,M4060&lt;=4),'adjustment factor'!$D$9,IF(M4060=-9,-999,IF(M4060=98,-999,IF(M4060=99,-999,IF(M4060="",-999,0)))))</f>
        <v>-999</v>
      </c>
      <c r="AK4060" s="82">
        <f>IF(H4060=1, 'adjustment factor'!$D$10, IF(H4060=-9,-999,IF(H4060="",-999,0)))</f>
        <v>-999</v>
      </c>
      <c r="AL4060" s="82">
        <f>IF(G4060=1, 'adjustment factor'!$D$11, IF(G4060=-9,-999,IF(G4060="",-999,0)))</f>
        <v>-999</v>
      </c>
      <c r="AM4060" s="82">
        <f>IF(I4060=1, 'adjustment factor'!$D$12, IF(I4060=-9,-999,IF(I4060="",-999,0)))</f>
        <v>-999</v>
      </c>
      <c r="AN4060" s="82">
        <f>IF(J4060=1, 'adjustment factor'!$D$13, IF(J4060=-9,-999,IF(J4060="",-999,0)))</f>
        <v>-999</v>
      </c>
      <c r="AO4060" s="82" t="str">
        <f t="shared" si="648"/>
        <v>-999</v>
      </c>
      <c r="AP4060" s="82" t="str">
        <f t="shared" si="649"/>
        <v>MISSING</v>
      </c>
    </row>
    <row r="4061" spans="2:42">
      <c r="B4061" s="207"/>
      <c r="C4061" s="35">
        <v>4057</v>
      </c>
      <c r="D4061" s="161"/>
      <c r="E4061" s="161"/>
      <c r="F4061" s="161"/>
      <c r="G4061" s="161"/>
      <c r="H4061" s="161"/>
      <c r="I4061" s="161"/>
      <c r="J4061" s="161"/>
      <c r="K4061" s="161"/>
      <c r="L4061" s="161"/>
      <c r="M4061" s="161"/>
      <c r="N4061" s="171"/>
      <c r="O4061" s="171"/>
      <c r="P4061" s="171"/>
      <c r="Q4061" s="171"/>
      <c r="R4061" s="171"/>
      <c r="S4061" s="171"/>
      <c r="T4061" s="208" t="str">
        <f t="shared" si="640"/>
        <v>MISSING</v>
      </c>
      <c r="U4061" s="208" t="str">
        <f t="shared" si="641"/>
        <v>MISSING</v>
      </c>
      <c r="X4061" s="56">
        <f t="shared" si="642"/>
        <v>-99</v>
      </c>
      <c r="Y4061" s="56">
        <f t="shared" si="643"/>
        <v>-99</v>
      </c>
      <c r="Z4061" s="56">
        <f t="shared" si="644"/>
        <v>-99</v>
      </c>
      <c r="AA4061" s="56">
        <f t="shared" si="645"/>
        <v>-99</v>
      </c>
      <c r="AB4061" s="56">
        <f t="shared" si="646"/>
        <v>-99</v>
      </c>
      <c r="AC4061" s="56">
        <f t="shared" si="647"/>
        <v>-99</v>
      </c>
      <c r="AD4061" s="3"/>
      <c r="AE4061" s="82">
        <f>IF(D4061=1, 'adjustment factor'!$D$4, IF(D4061=-9,-999,IF(D4061="",-999,0)))</f>
        <v>-999</v>
      </c>
      <c r="AF4061" s="82">
        <f>IF(F4061=1, 'adjustment factor'!$D$5, IF(F4061=-9,-999,IF(F4061="",-999,0)))</f>
        <v>-999</v>
      </c>
      <c r="AG4061" s="82">
        <f>IF(E4061=1, 'adjustment factor'!$D$6, IF(E4061=-9,-999,IF(E4061="",-999,0)))</f>
        <v>-999</v>
      </c>
      <c r="AH4061" s="82">
        <f>IF(K4061&gt;=45,'adjustment factor'!$D$7,IF(K4061=-9,-1200,IF(K4061="",-1200,0)))</f>
        <v>-1200</v>
      </c>
      <c r="AI4061" s="82">
        <f>IF(L4061=1, 'adjustment factor'!$D$8, IF(L4061=-9,-999,IF(L4061="",-999,0)))</f>
        <v>-999</v>
      </c>
      <c r="AJ4061" s="82">
        <f>IF(AND(M4061&gt;=1,M4061&lt;=4),'adjustment factor'!$D$9,IF(M4061=-9,-999,IF(M4061=98,-999,IF(M4061=99,-999,IF(M4061="",-999,0)))))</f>
        <v>-999</v>
      </c>
      <c r="AK4061" s="82">
        <f>IF(H4061=1, 'adjustment factor'!$D$10, IF(H4061=-9,-999,IF(H4061="",-999,0)))</f>
        <v>-999</v>
      </c>
      <c r="AL4061" s="82">
        <f>IF(G4061=1, 'adjustment factor'!$D$11, IF(G4061=-9,-999,IF(G4061="",-999,0)))</f>
        <v>-999</v>
      </c>
      <c r="AM4061" s="82">
        <f>IF(I4061=1, 'adjustment factor'!$D$12, IF(I4061=-9,-999,IF(I4061="",-999,0)))</f>
        <v>-999</v>
      </c>
      <c r="AN4061" s="82">
        <f>IF(J4061=1, 'adjustment factor'!$D$13, IF(J4061=-9,-999,IF(J4061="",-999,0)))</f>
        <v>-999</v>
      </c>
      <c r="AO4061" s="82" t="str">
        <f t="shared" si="648"/>
        <v>-999</v>
      </c>
      <c r="AP4061" s="82" t="str">
        <f t="shared" si="649"/>
        <v>MISSING</v>
      </c>
    </row>
    <row r="4062" spans="2:42">
      <c r="B4062" s="207"/>
      <c r="C4062" s="35">
        <v>4058</v>
      </c>
      <c r="D4062" s="161"/>
      <c r="E4062" s="161"/>
      <c r="F4062" s="161"/>
      <c r="G4062" s="161"/>
      <c r="H4062" s="161"/>
      <c r="I4062" s="161"/>
      <c r="J4062" s="161"/>
      <c r="K4062" s="161"/>
      <c r="L4062" s="161"/>
      <c r="M4062" s="161"/>
      <c r="N4062" s="171"/>
      <c r="O4062" s="171"/>
      <c r="P4062" s="171"/>
      <c r="Q4062" s="171"/>
      <c r="R4062" s="171"/>
      <c r="S4062" s="171"/>
      <c r="T4062" s="208" t="str">
        <f t="shared" si="640"/>
        <v>MISSING</v>
      </c>
      <c r="U4062" s="208" t="str">
        <f t="shared" si="641"/>
        <v>MISSING</v>
      </c>
      <c r="X4062" s="56">
        <f t="shared" si="642"/>
        <v>-99</v>
      </c>
      <c r="Y4062" s="56">
        <f t="shared" si="643"/>
        <v>-99</v>
      </c>
      <c r="Z4062" s="56">
        <f t="shared" si="644"/>
        <v>-99</v>
      </c>
      <c r="AA4062" s="56">
        <f t="shared" si="645"/>
        <v>-99</v>
      </c>
      <c r="AB4062" s="56">
        <f t="shared" si="646"/>
        <v>-99</v>
      </c>
      <c r="AC4062" s="56">
        <f t="shared" si="647"/>
        <v>-99</v>
      </c>
      <c r="AD4062" s="3"/>
      <c r="AE4062" s="82">
        <f>IF(D4062=1, 'adjustment factor'!$D$4, IF(D4062=-9,-999,IF(D4062="",-999,0)))</f>
        <v>-999</v>
      </c>
      <c r="AF4062" s="82">
        <f>IF(F4062=1, 'adjustment factor'!$D$5, IF(F4062=-9,-999,IF(F4062="",-999,0)))</f>
        <v>-999</v>
      </c>
      <c r="AG4062" s="82">
        <f>IF(E4062=1, 'adjustment factor'!$D$6, IF(E4062=-9,-999,IF(E4062="",-999,0)))</f>
        <v>-999</v>
      </c>
      <c r="AH4062" s="82">
        <f>IF(K4062&gt;=45,'adjustment factor'!$D$7,IF(K4062=-9,-1200,IF(K4062="",-1200,0)))</f>
        <v>-1200</v>
      </c>
      <c r="AI4062" s="82">
        <f>IF(L4062=1, 'adjustment factor'!$D$8, IF(L4062=-9,-999,IF(L4062="",-999,0)))</f>
        <v>-999</v>
      </c>
      <c r="AJ4062" s="82">
        <f>IF(AND(M4062&gt;=1,M4062&lt;=4),'adjustment factor'!$D$9,IF(M4062=-9,-999,IF(M4062=98,-999,IF(M4062=99,-999,IF(M4062="",-999,0)))))</f>
        <v>-999</v>
      </c>
      <c r="AK4062" s="82">
        <f>IF(H4062=1, 'adjustment factor'!$D$10, IF(H4062=-9,-999,IF(H4062="",-999,0)))</f>
        <v>-999</v>
      </c>
      <c r="AL4062" s="82">
        <f>IF(G4062=1, 'adjustment factor'!$D$11, IF(G4062=-9,-999,IF(G4062="",-999,0)))</f>
        <v>-999</v>
      </c>
      <c r="AM4062" s="82">
        <f>IF(I4062=1, 'adjustment factor'!$D$12, IF(I4062=-9,-999,IF(I4062="",-999,0)))</f>
        <v>-999</v>
      </c>
      <c r="AN4062" s="82">
        <f>IF(J4062=1, 'adjustment factor'!$D$13, IF(J4062=-9,-999,IF(J4062="",-999,0)))</f>
        <v>-999</v>
      </c>
      <c r="AO4062" s="82" t="str">
        <f t="shared" si="648"/>
        <v>-999</v>
      </c>
      <c r="AP4062" s="82" t="str">
        <f t="shared" si="649"/>
        <v>MISSING</v>
      </c>
    </row>
    <row r="4063" spans="2:42">
      <c r="B4063" s="207"/>
      <c r="C4063" s="35">
        <v>4059</v>
      </c>
      <c r="D4063" s="161"/>
      <c r="E4063" s="161"/>
      <c r="F4063" s="161"/>
      <c r="G4063" s="161"/>
      <c r="H4063" s="161"/>
      <c r="I4063" s="161"/>
      <c r="J4063" s="161"/>
      <c r="K4063" s="161"/>
      <c r="L4063" s="161"/>
      <c r="M4063" s="161"/>
      <c r="N4063" s="171"/>
      <c r="O4063" s="171"/>
      <c r="P4063" s="171"/>
      <c r="Q4063" s="171"/>
      <c r="R4063" s="171"/>
      <c r="S4063" s="171"/>
      <c r="T4063" s="208" t="str">
        <f t="shared" si="640"/>
        <v>MISSING</v>
      </c>
      <c r="U4063" s="208" t="str">
        <f t="shared" si="641"/>
        <v>MISSING</v>
      </c>
      <c r="X4063" s="56">
        <f t="shared" si="642"/>
        <v>-99</v>
      </c>
      <c r="Y4063" s="56">
        <f t="shared" si="643"/>
        <v>-99</v>
      </c>
      <c r="Z4063" s="56">
        <f t="shared" si="644"/>
        <v>-99</v>
      </c>
      <c r="AA4063" s="56">
        <f t="shared" si="645"/>
        <v>-99</v>
      </c>
      <c r="AB4063" s="56">
        <f t="shared" si="646"/>
        <v>-99</v>
      </c>
      <c r="AC4063" s="56">
        <f t="shared" si="647"/>
        <v>-99</v>
      </c>
      <c r="AD4063" s="3"/>
      <c r="AE4063" s="82">
        <f>IF(D4063=1, 'adjustment factor'!$D$4, IF(D4063=-9,-999,IF(D4063="",-999,0)))</f>
        <v>-999</v>
      </c>
      <c r="AF4063" s="82">
        <f>IF(F4063=1, 'adjustment factor'!$D$5, IF(F4063=-9,-999,IF(F4063="",-999,0)))</f>
        <v>-999</v>
      </c>
      <c r="AG4063" s="82">
        <f>IF(E4063=1, 'adjustment factor'!$D$6, IF(E4063=-9,-999,IF(E4063="",-999,0)))</f>
        <v>-999</v>
      </c>
      <c r="AH4063" s="82">
        <f>IF(K4063&gt;=45,'adjustment factor'!$D$7,IF(K4063=-9,-1200,IF(K4063="",-1200,0)))</f>
        <v>-1200</v>
      </c>
      <c r="AI4063" s="82">
        <f>IF(L4063=1, 'adjustment factor'!$D$8, IF(L4063=-9,-999,IF(L4063="",-999,0)))</f>
        <v>-999</v>
      </c>
      <c r="AJ4063" s="82">
        <f>IF(AND(M4063&gt;=1,M4063&lt;=4),'adjustment factor'!$D$9,IF(M4063=-9,-999,IF(M4063=98,-999,IF(M4063=99,-999,IF(M4063="",-999,0)))))</f>
        <v>-999</v>
      </c>
      <c r="AK4063" s="82">
        <f>IF(H4063=1, 'adjustment factor'!$D$10, IF(H4063=-9,-999,IF(H4063="",-999,0)))</f>
        <v>-999</v>
      </c>
      <c r="AL4063" s="82">
        <f>IF(G4063=1, 'adjustment factor'!$D$11, IF(G4063=-9,-999,IF(G4063="",-999,0)))</f>
        <v>-999</v>
      </c>
      <c r="AM4063" s="82">
        <f>IF(I4063=1, 'adjustment factor'!$D$12, IF(I4063=-9,-999,IF(I4063="",-999,0)))</f>
        <v>-999</v>
      </c>
      <c r="AN4063" s="82">
        <f>IF(J4063=1, 'adjustment factor'!$D$13, IF(J4063=-9,-999,IF(J4063="",-999,0)))</f>
        <v>-999</v>
      </c>
      <c r="AO4063" s="82" t="str">
        <f t="shared" si="648"/>
        <v>-999</v>
      </c>
      <c r="AP4063" s="82" t="str">
        <f t="shared" si="649"/>
        <v>MISSING</v>
      </c>
    </row>
    <row r="4064" spans="2:42">
      <c r="B4064" s="207"/>
      <c r="C4064" s="35">
        <v>4060</v>
      </c>
      <c r="D4064" s="161"/>
      <c r="E4064" s="161"/>
      <c r="F4064" s="161"/>
      <c r="G4064" s="161"/>
      <c r="H4064" s="161"/>
      <c r="I4064" s="161"/>
      <c r="J4064" s="161"/>
      <c r="K4064" s="161"/>
      <c r="L4064" s="161"/>
      <c r="M4064" s="161"/>
      <c r="N4064" s="171"/>
      <c r="O4064" s="171"/>
      <c r="P4064" s="171"/>
      <c r="Q4064" s="171"/>
      <c r="R4064" s="171"/>
      <c r="S4064" s="171"/>
      <c r="T4064" s="208" t="str">
        <f t="shared" si="640"/>
        <v>MISSING</v>
      </c>
      <c r="U4064" s="208" t="str">
        <f t="shared" si="641"/>
        <v>MISSING</v>
      </c>
      <c r="X4064" s="56">
        <f t="shared" si="642"/>
        <v>-99</v>
      </c>
      <c r="Y4064" s="56">
        <f t="shared" si="643"/>
        <v>-99</v>
      </c>
      <c r="Z4064" s="56">
        <f t="shared" si="644"/>
        <v>-99</v>
      </c>
      <c r="AA4064" s="56">
        <f t="shared" si="645"/>
        <v>-99</v>
      </c>
      <c r="AB4064" s="56">
        <f t="shared" si="646"/>
        <v>-99</v>
      </c>
      <c r="AC4064" s="56">
        <f t="shared" si="647"/>
        <v>-99</v>
      </c>
      <c r="AD4064" s="3"/>
      <c r="AE4064" s="82">
        <f>IF(D4064=1, 'adjustment factor'!$D$4, IF(D4064=-9,-999,IF(D4064="",-999,0)))</f>
        <v>-999</v>
      </c>
      <c r="AF4064" s="82">
        <f>IF(F4064=1, 'adjustment factor'!$D$5, IF(F4064=-9,-999,IF(F4064="",-999,0)))</f>
        <v>-999</v>
      </c>
      <c r="AG4064" s="82">
        <f>IF(E4064=1, 'adjustment factor'!$D$6, IF(E4064=-9,-999,IF(E4064="",-999,0)))</f>
        <v>-999</v>
      </c>
      <c r="AH4064" s="82">
        <f>IF(K4064&gt;=45,'adjustment factor'!$D$7,IF(K4064=-9,-1200,IF(K4064="",-1200,0)))</f>
        <v>-1200</v>
      </c>
      <c r="AI4064" s="82">
        <f>IF(L4064=1, 'adjustment factor'!$D$8, IF(L4064=-9,-999,IF(L4064="",-999,0)))</f>
        <v>-999</v>
      </c>
      <c r="AJ4064" s="82">
        <f>IF(AND(M4064&gt;=1,M4064&lt;=4),'adjustment factor'!$D$9,IF(M4064=-9,-999,IF(M4064=98,-999,IF(M4064=99,-999,IF(M4064="",-999,0)))))</f>
        <v>-999</v>
      </c>
      <c r="AK4064" s="82">
        <f>IF(H4064=1, 'adjustment factor'!$D$10, IF(H4064=-9,-999,IF(H4064="",-999,0)))</f>
        <v>-999</v>
      </c>
      <c r="AL4064" s="82">
        <f>IF(G4064=1, 'adjustment factor'!$D$11, IF(G4064=-9,-999,IF(G4064="",-999,0)))</f>
        <v>-999</v>
      </c>
      <c r="AM4064" s="82">
        <f>IF(I4064=1, 'adjustment factor'!$D$12, IF(I4064=-9,-999,IF(I4064="",-999,0)))</f>
        <v>-999</v>
      </c>
      <c r="AN4064" s="82">
        <f>IF(J4064=1, 'adjustment factor'!$D$13, IF(J4064=-9,-999,IF(J4064="",-999,0)))</f>
        <v>-999</v>
      </c>
      <c r="AO4064" s="82" t="str">
        <f t="shared" si="648"/>
        <v>-999</v>
      </c>
      <c r="AP4064" s="82" t="str">
        <f t="shared" si="649"/>
        <v>MISSING</v>
      </c>
    </row>
    <row r="4065" spans="2:42">
      <c r="B4065" s="207"/>
      <c r="C4065" s="35">
        <v>4061</v>
      </c>
      <c r="D4065" s="161"/>
      <c r="E4065" s="161"/>
      <c r="F4065" s="161"/>
      <c r="G4065" s="161"/>
      <c r="H4065" s="161"/>
      <c r="I4065" s="161"/>
      <c r="J4065" s="161"/>
      <c r="K4065" s="161"/>
      <c r="L4065" s="161"/>
      <c r="M4065" s="161"/>
      <c r="N4065" s="171"/>
      <c r="O4065" s="171"/>
      <c r="P4065" s="171"/>
      <c r="Q4065" s="171"/>
      <c r="R4065" s="171"/>
      <c r="S4065" s="171"/>
      <c r="T4065" s="208" t="str">
        <f t="shared" si="640"/>
        <v>MISSING</v>
      </c>
      <c r="U4065" s="208" t="str">
        <f t="shared" si="641"/>
        <v>MISSING</v>
      </c>
      <c r="X4065" s="56">
        <f t="shared" si="642"/>
        <v>-99</v>
      </c>
      <c r="Y4065" s="56">
        <f t="shared" si="643"/>
        <v>-99</v>
      </c>
      <c r="Z4065" s="56">
        <f t="shared" si="644"/>
        <v>-99</v>
      </c>
      <c r="AA4065" s="56">
        <f t="shared" si="645"/>
        <v>-99</v>
      </c>
      <c r="AB4065" s="56">
        <f t="shared" si="646"/>
        <v>-99</v>
      </c>
      <c r="AC4065" s="56">
        <f t="shared" si="647"/>
        <v>-99</v>
      </c>
      <c r="AD4065" s="3"/>
      <c r="AE4065" s="82">
        <f>IF(D4065=1, 'adjustment factor'!$D$4, IF(D4065=-9,-999,IF(D4065="",-999,0)))</f>
        <v>-999</v>
      </c>
      <c r="AF4065" s="82">
        <f>IF(F4065=1, 'adjustment factor'!$D$5, IF(F4065=-9,-999,IF(F4065="",-999,0)))</f>
        <v>-999</v>
      </c>
      <c r="AG4065" s="82">
        <f>IF(E4065=1, 'adjustment factor'!$D$6, IF(E4065=-9,-999,IF(E4065="",-999,0)))</f>
        <v>-999</v>
      </c>
      <c r="AH4065" s="82">
        <f>IF(K4065&gt;=45,'adjustment factor'!$D$7,IF(K4065=-9,-1200,IF(K4065="",-1200,0)))</f>
        <v>-1200</v>
      </c>
      <c r="AI4065" s="82">
        <f>IF(L4065=1, 'adjustment factor'!$D$8, IF(L4065=-9,-999,IF(L4065="",-999,0)))</f>
        <v>-999</v>
      </c>
      <c r="AJ4065" s="82">
        <f>IF(AND(M4065&gt;=1,M4065&lt;=4),'adjustment factor'!$D$9,IF(M4065=-9,-999,IF(M4065=98,-999,IF(M4065=99,-999,IF(M4065="",-999,0)))))</f>
        <v>-999</v>
      </c>
      <c r="AK4065" s="82">
        <f>IF(H4065=1, 'adjustment factor'!$D$10, IF(H4065=-9,-999,IF(H4065="",-999,0)))</f>
        <v>-999</v>
      </c>
      <c r="AL4065" s="82">
        <f>IF(G4065=1, 'adjustment factor'!$D$11, IF(G4065=-9,-999,IF(G4065="",-999,0)))</f>
        <v>-999</v>
      </c>
      <c r="AM4065" s="82">
        <f>IF(I4065=1, 'adjustment factor'!$D$12, IF(I4065=-9,-999,IF(I4065="",-999,0)))</f>
        <v>-999</v>
      </c>
      <c r="AN4065" s="82">
        <f>IF(J4065=1, 'adjustment factor'!$D$13, IF(J4065=-9,-999,IF(J4065="",-999,0)))</f>
        <v>-999</v>
      </c>
      <c r="AO4065" s="82" t="str">
        <f t="shared" si="648"/>
        <v>-999</v>
      </c>
      <c r="AP4065" s="82" t="str">
        <f t="shared" si="649"/>
        <v>MISSING</v>
      </c>
    </row>
    <row r="4066" spans="2:42">
      <c r="B4066" s="207"/>
      <c r="C4066" s="35">
        <v>4062</v>
      </c>
      <c r="D4066" s="161"/>
      <c r="E4066" s="161"/>
      <c r="F4066" s="161"/>
      <c r="G4066" s="161"/>
      <c r="H4066" s="161"/>
      <c r="I4066" s="161"/>
      <c r="J4066" s="161"/>
      <c r="K4066" s="161"/>
      <c r="L4066" s="161"/>
      <c r="M4066" s="161"/>
      <c r="N4066" s="171"/>
      <c r="O4066" s="171"/>
      <c r="P4066" s="171"/>
      <c r="Q4066" s="171"/>
      <c r="R4066" s="171"/>
      <c r="S4066" s="171"/>
      <c r="T4066" s="208" t="str">
        <f t="shared" si="640"/>
        <v>MISSING</v>
      </c>
      <c r="U4066" s="208" t="str">
        <f t="shared" si="641"/>
        <v>MISSING</v>
      </c>
      <c r="X4066" s="56">
        <f t="shared" si="642"/>
        <v>-99</v>
      </c>
      <c r="Y4066" s="56">
        <f t="shared" si="643"/>
        <v>-99</v>
      </c>
      <c r="Z4066" s="56">
        <f t="shared" si="644"/>
        <v>-99</v>
      </c>
      <c r="AA4066" s="56">
        <f t="shared" si="645"/>
        <v>-99</v>
      </c>
      <c r="AB4066" s="56">
        <f t="shared" si="646"/>
        <v>-99</v>
      </c>
      <c r="AC4066" s="56">
        <f t="shared" si="647"/>
        <v>-99</v>
      </c>
      <c r="AD4066" s="3"/>
      <c r="AE4066" s="82">
        <f>IF(D4066=1, 'adjustment factor'!$D$4, IF(D4066=-9,-999,IF(D4066="",-999,0)))</f>
        <v>-999</v>
      </c>
      <c r="AF4066" s="82">
        <f>IF(F4066=1, 'adjustment factor'!$D$5, IF(F4066=-9,-999,IF(F4066="",-999,0)))</f>
        <v>-999</v>
      </c>
      <c r="AG4066" s="82">
        <f>IF(E4066=1, 'adjustment factor'!$D$6, IF(E4066=-9,-999,IF(E4066="",-999,0)))</f>
        <v>-999</v>
      </c>
      <c r="AH4066" s="82">
        <f>IF(K4066&gt;=45,'adjustment factor'!$D$7,IF(K4066=-9,-1200,IF(K4066="",-1200,0)))</f>
        <v>-1200</v>
      </c>
      <c r="AI4066" s="82">
        <f>IF(L4066=1, 'adjustment factor'!$D$8, IF(L4066=-9,-999,IF(L4066="",-999,0)))</f>
        <v>-999</v>
      </c>
      <c r="AJ4066" s="82">
        <f>IF(AND(M4066&gt;=1,M4066&lt;=4),'adjustment factor'!$D$9,IF(M4066=-9,-999,IF(M4066=98,-999,IF(M4066=99,-999,IF(M4066="",-999,0)))))</f>
        <v>-999</v>
      </c>
      <c r="AK4066" s="82">
        <f>IF(H4066=1, 'adjustment factor'!$D$10, IF(H4066=-9,-999,IF(H4066="",-999,0)))</f>
        <v>-999</v>
      </c>
      <c r="AL4066" s="82">
        <f>IF(G4066=1, 'adjustment factor'!$D$11, IF(G4066=-9,-999,IF(G4066="",-999,0)))</f>
        <v>-999</v>
      </c>
      <c r="AM4066" s="82">
        <f>IF(I4066=1, 'adjustment factor'!$D$12, IF(I4066=-9,-999,IF(I4066="",-999,0)))</f>
        <v>-999</v>
      </c>
      <c r="AN4066" s="82">
        <f>IF(J4066=1, 'adjustment factor'!$D$13, IF(J4066=-9,-999,IF(J4066="",-999,0)))</f>
        <v>-999</v>
      </c>
      <c r="AO4066" s="82" t="str">
        <f t="shared" si="648"/>
        <v>-999</v>
      </c>
      <c r="AP4066" s="82" t="str">
        <f t="shared" si="649"/>
        <v>MISSING</v>
      </c>
    </row>
    <row r="4067" spans="2:42">
      <c r="B4067" s="207"/>
      <c r="C4067" s="35">
        <v>4063</v>
      </c>
      <c r="D4067" s="161"/>
      <c r="E4067" s="161"/>
      <c r="F4067" s="161"/>
      <c r="G4067" s="161"/>
      <c r="H4067" s="161"/>
      <c r="I4067" s="161"/>
      <c r="J4067" s="161"/>
      <c r="K4067" s="161"/>
      <c r="L4067" s="161"/>
      <c r="M4067" s="161"/>
      <c r="N4067" s="171"/>
      <c r="O4067" s="171"/>
      <c r="P4067" s="171"/>
      <c r="Q4067" s="171"/>
      <c r="R4067" s="171"/>
      <c r="S4067" s="171"/>
      <c r="T4067" s="208" t="str">
        <f t="shared" si="640"/>
        <v>MISSING</v>
      </c>
      <c r="U4067" s="208" t="str">
        <f t="shared" si="641"/>
        <v>MISSING</v>
      </c>
      <c r="X4067" s="56">
        <f t="shared" si="642"/>
        <v>-99</v>
      </c>
      <c r="Y4067" s="56">
        <f t="shared" si="643"/>
        <v>-99</v>
      </c>
      <c r="Z4067" s="56">
        <f t="shared" si="644"/>
        <v>-99</v>
      </c>
      <c r="AA4067" s="56">
        <f t="shared" si="645"/>
        <v>-99</v>
      </c>
      <c r="AB4067" s="56">
        <f t="shared" si="646"/>
        <v>-99</v>
      </c>
      <c r="AC4067" s="56">
        <f t="shared" si="647"/>
        <v>-99</v>
      </c>
      <c r="AD4067" s="3"/>
      <c r="AE4067" s="82">
        <f>IF(D4067=1, 'adjustment factor'!$D$4, IF(D4067=-9,-999,IF(D4067="",-999,0)))</f>
        <v>-999</v>
      </c>
      <c r="AF4067" s="82">
        <f>IF(F4067=1, 'adjustment factor'!$D$5, IF(F4067=-9,-999,IF(F4067="",-999,0)))</f>
        <v>-999</v>
      </c>
      <c r="AG4067" s="82">
        <f>IF(E4067=1, 'adjustment factor'!$D$6, IF(E4067=-9,-999,IF(E4067="",-999,0)))</f>
        <v>-999</v>
      </c>
      <c r="AH4067" s="82">
        <f>IF(K4067&gt;=45,'adjustment factor'!$D$7,IF(K4067=-9,-1200,IF(K4067="",-1200,0)))</f>
        <v>-1200</v>
      </c>
      <c r="AI4067" s="82">
        <f>IF(L4067=1, 'adjustment factor'!$D$8, IF(L4067=-9,-999,IF(L4067="",-999,0)))</f>
        <v>-999</v>
      </c>
      <c r="AJ4067" s="82">
        <f>IF(AND(M4067&gt;=1,M4067&lt;=4),'adjustment factor'!$D$9,IF(M4067=-9,-999,IF(M4067=98,-999,IF(M4067=99,-999,IF(M4067="",-999,0)))))</f>
        <v>-999</v>
      </c>
      <c r="AK4067" s="82">
        <f>IF(H4067=1, 'adjustment factor'!$D$10, IF(H4067=-9,-999,IF(H4067="",-999,0)))</f>
        <v>-999</v>
      </c>
      <c r="AL4067" s="82">
        <f>IF(G4067=1, 'adjustment factor'!$D$11, IF(G4067=-9,-999,IF(G4067="",-999,0)))</f>
        <v>-999</v>
      </c>
      <c r="AM4067" s="82">
        <f>IF(I4067=1, 'adjustment factor'!$D$12, IF(I4067=-9,-999,IF(I4067="",-999,0)))</f>
        <v>-999</v>
      </c>
      <c r="AN4067" s="82">
        <f>IF(J4067=1, 'adjustment factor'!$D$13, IF(J4067=-9,-999,IF(J4067="",-999,0)))</f>
        <v>-999</v>
      </c>
      <c r="AO4067" s="82" t="str">
        <f t="shared" si="648"/>
        <v>-999</v>
      </c>
      <c r="AP4067" s="82" t="str">
        <f t="shared" si="649"/>
        <v>MISSING</v>
      </c>
    </row>
    <row r="4068" spans="2:42">
      <c r="B4068" s="207"/>
      <c r="C4068" s="35">
        <v>4064</v>
      </c>
      <c r="D4068" s="161"/>
      <c r="E4068" s="161"/>
      <c r="F4068" s="161"/>
      <c r="G4068" s="161"/>
      <c r="H4068" s="161"/>
      <c r="I4068" s="161"/>
      <c r="J4068" s="161"/>
      <c r="K4068" s="161"/>
      <c r="L4068" s="161"/>
      <c r="M4068" s="161"/>
      <c r="N4068" s="171"/>
      <c r="O4068" s="171"/>
      <c r="P4068" s="171"/>
      <c r="Q4068" s="171"/>
      <c r="R4068" s="171"/>
      <c r="S4068" s="171"/>
      <c r="T4068" s="208" t="str">
        <f t="shared" si="640"/>
        <v>MISSING</v>
      </c>
      <c r="U4068" s="208" t="str">
        <f t="shared" si="641"/>
        <v>MISSING</v>
      </c>
      <c r="X4068" s="56">
        <f t="shared" si="642"/>
        <v>-99</v>
      </c>
      <c r="Y4068" s="56">
        <f t="shared" si="643"/>
        <v>-99</v>
      </c>
      <c r="Z4068" s="56">
        <f t="shared" si="644"/>
        <v>-99</v>
      </c>
      <c r="AA4068" s="56">
        <f t="shared" si="645"/>
        <v>-99</v>
      </c>
      <c r="AB4068" s="56">
        <f t="shared" si="646"/>
        <v>-99</v>
      </c>
      <c r="AC4068" s="56">
        <f t="shared" si="647"/>
        <v>-99</v>
      </c>
      <c r="AD4068" s="3"/>
      <c r="AE4068" s="82">
        <f>IF(D4068=1, 'adjustment factor'!$D$4, IF(D4068=-9,-999,IF(D4068="",-999,0)))</f>
        <v>-999</v>
      </c>
      <c r="AF4068" s="82">
        <f>IF(F4068=1, 'adjustment factor'!$D$5, IF(F4068=-9,-999,IF(F4068="",-999,0)))</f>
        <v>-999</v>
      </c>
      <c r="AG4068" s="82">
        <f>IF(E4068=1, 'adjustment factor'!$D$6, IF(E4068=-9,-999,IF(E4068="",-999,0)))</f>
        <v>-999</v>
      </c>
      <c r="AH4068" s="82">
        <f>IF(K4068&gt;=45,'adjustment factor'!$D$7,IF(K4068=-9,-1200,IF(K4068="",-1200,0)))</f>
        <v>-1200</v>
      </c>
      <c r="AI4068" s="82">
        <f>IF(L4068=1, 'adjustment factor'!$D$8, IF(L4068=-9,-999,IF(L4068="",-999,0)))</f>
        <v>-999</v>
      </c>
      <c r="AJ4068" s="82">
        <f>IF(AND(M4068&gt;=1,M4068&lt;=4),'adjustment factor'!$D$9,IF(M4068=-9,-999,IF(M4068=98,-999,IF(M4068=99,-999,IF(M4068="",-999,0)))))</f>
        <v>-999</v>
      </c>
      <c r="AK4068" s="82">
        <f>IF(H4068=1, 'adjustment factor'!$D$10, IF(H4068=-9,-999,IF(H4068="",-999,0)))</f>
        <v>-999</v>
      </c>
      <c r="AL4068" s="82">
        <f>IF(G4068=1, 'adjustment factor'!$D$11, IF(G4068=-9,-999,IF(G4068="",-999,0)))</f>
        <v>-999</v>
      </c>
      <c r="AM4068" s="82">
        <f>IF(I4068=1, 'adjustment factor'!$D$12, IF(I4068=-9,-999,IF(I4068="",-999,0)))</f>
        <v>-999</v>
      </c>
      <c r="AN4068" s="82">
        <f>IF(J4068=1, 'adjustment factor'!$D$13, IF(J4068=-9,-999,IF(J4068="",-999,0)))</f>
        <v>-999</v>
      </c>
      <c r="AO4068" s="82" t="str">
        <f t="shared" si="648"/>
        <v>-999</v>
      </c>
      <c r="AP4068" s="82" t="str">
        <f t="shared" si="649"/>
        <v>MISSING</v>
      </c>
    </row>
    <row r="4069" spans="2:42">
      <c r="B4069" s="207"/>
      <c r="C4069" s="35">
        <v>4065</v>
      </c>
      <c r="D4069" s="161"/>
      <c r="E4069" s="161"/>
      <c r="F4069" s="161"/>
      <c r="G4069" s="161"/>
      <c r="H4069" s="161"/>
      <c r="I4069" s="161"/>
      <c r="J4069" s="161"/>
      <c r="K4069" s="161"/>
      <c r="L4069" s="161"/>
      <c r="M4069" s="161"/>
      <c r="N4069" s="171"/>
      <c r="O4069" s="171"/>
      <c r="P4069" s="171"/>
      <c r="Q4069" s="171"/>
      <c r="R4069" s="171"/>
      <c r="S4069" s="171"/>
      <c r="T4069" s="208" t="str">
        <f t="shared" si="640"/>
        <v>MISSING</v>
      </c>
      <c r="U4069" s="208" t="str">
        <f t="shared" si="641"/>
        <v>MISSING</v>
      </c>
      <c r="X4069" s="56">
        <f t="shared" si="642"/>
        <v>-99</v>
      </c>
      <c r="Y4069" s="56">
        <f t="shared" si="643"/>
        <v>-99</v>
      </c>
      <c r="Z4069" s="56">
        <f t="shared" si="644"/>
        <v>-99</v>
      </c>
      <c r="AA4069" s="56">
        <f t="shared" si="645"/>
        <v>-99</v>
      </c>
      <c r="AB4069" s="56">
        <f t="shared" si="646"/>
        <v>-99</v>
      </c>
      <c r="AC4069" s="56">
        <f t="shared" si="647"/>
        <v>-99</v>
      </c>
      <c r="AD4069" s="3"/>
      <c r="AE4069" s="82">
        <f>IF(D4069=1, 'adjustment factor'!$D$4, IF(D4069=-9,-999,IF(D4069="",-999,0)))</f>
        <v>-999</v>
      </c>
      <c r="AF4069" s="82">
        <f>IF(F4069=1, 'adjustment factor'!$D$5, IF(F4069=-9,-999,IF(F4069="",-999,0)))</f>
        <v>-999</v>
      </c>
      <c r="AG4069" s="82">
        <f>IF(E4069=1, 'adjustment factor'!$D$6, IF(E4069=-9,-999,IF(E4069="",-999,0)))</f>
        <v>-999</v>
      </c>
      <c r="AH4069" s="82">
        <f>IF(K4069&gt;=45,'adjustment factor'!$D$7,IF(K4069=-9,-1200,IF(K4069="",-1200,0)))</f>
        <v>-1200</v>
      </c>
      <c r="AI4069" s="82">
        <f>IF(L4069=1, 'adjustment factor'!$D$8, IF(L4069=-9,-999,IF(L4069="",-999,0)))</f>
        <v>-999</v>
      </c>
      <c r="AJ4069" s="82">
        <f>IF(AND(M4069&gt;=1,M4069&lt;=4),'adjustment factor'!$D$9,IF(M4069=-9,-999,IF(M4069=98,-999,IF(M4069=99,-999,IF(M4069="",-999,0)))))</f>
        <v>-999</v>
      </c>
      <c r="AK4069" s="82">
        <f>IF(H4069=1, 'adjustment factor'!$D$10, IF(H4069=-9,-999,IF(H4069="",-999,0)))</f>
        <v>-999</v>
      </c>
      <c r="AL4069" s="82">
        <f>IF(G4069=1, 'adjustment factor'!$D$11, IF(G4069=-9,-999,IF(G4069="",-999,0)))</f>
        <v>-999</v>
      </c>
      <c r="AM4069" s="82">
        <f>IF(I4069=1, 'adjustment factor'!$D$12, IF(I4069=-9,-999,IF(I4069="",-999,0)))</f>
        <v>-999</v>
      </c>
      <c r="AN4069" s="82">
        <f>IF(J4069=1, 'adjustment factor'!$D$13, IF(J4069=-9,-999,IF(J4069="",-999,0)))</f>
        <v>-999</v>
      </c>
      <c r="AO4069" s="82" t="str">
        <f t="shared" si="648"/>
        <v>-999</v>
      </c>
      <c r="AP4069" s="82" t="str">
        <f t="shared" si="649"/>
        <v>MISSING</v>
      </c>
    </row>
    <row r="4070" spans="2:42">
      <c r="B4070" s="207"/>
      <c r="C4070" s="35">
        <v>4066</v>
      </c>
      <c r="D4070" s="161"/>
      <c r="E4070" s="161"/>
      <c r="F4070" s="161"/>
      <c r="G4070" s="161"/>
      <c r="H4070" s="161"/>
      <c r="I4070" s="161"/>
      <c r="J4070" s="161"/>
      <c r="K4070" s="161"/>
      <c r="L4070" s="161"/>
      <c r="M4070" s="161"/>
      <c r="N4070" s="171"/>
      <c r="O4070" s="171"/>
      <c r="P4070" s="171"/>
      <c r="Q4070" s="171"/>
      <c r="R4070" s="171"/>
      <c r="S4070" s="171"/>
      <c r="T4070" s="208" t="str">
        <f t="shared" si="640"/>
        <v>MISSING</v>
      </c>
      <c r="U4070" s="208" t="str">
        <f t="shared" si="641"/>
        <v>MISSING</v>
      </c>
      <c r="X4070" s="56">
        <f t="shared" si="642"/>
        <v>-99</v>
      </c>
      <c r="Y4070" s="56">
        <f t="shared" si="643"/>
        <v>-99</v>
      </c>
      <c r="Z4070" s="56">
        <f t="shared" si="644"/>
        <v>-99</v>
      </c>
      <c r="AA4070" s="56">
        <f t="shared" si="645"/>
        <v>-99</v>
      </c>
      <c r="AB4070" s="56">
        <f t="shared" si="646"/>
        <v>-99</v>
      </c>
      <c r="AC4070" s="56">
        <f t="shared" si="647"/>
        <v>-99</v>
      </c>
      <c r="AD4070" s="3"/>
      <c r="AE4070" s="82">
        <f>IF(D4070=1, 'adjustment factor'!$D$4, IF(D4070=-9,-999,IF(D4070="",-999,0)))</f>
        <v>-999</v>
      </c>
      <c r="AF4070" s="82">
        <f>IF(F4070=1, 'adjustment factor'!$D$5, IF(F4070=-9,-999,IF(F4070="",-999,0)))</f>
        <v>-999</v>
      </c>
      <c r="AG4070" s="82">
        <f>IF(E4070=1, 'adjustment factor'!$D$6, IF(E4070=-9,-999,IF(E4070="",-999,0)))</f>
        <v>-999</v>
      </c>
      <c r="AH4070" s="82">
        <f>IF(K4070&gt;=45,'adjustment factor'!$D$7,IF(K4070=-9,-1200,IF(K4070="",-1200,0)))</f>
        <v>-1200</v>
      </c>
      <c r="AI4070" s="82">
        <f>IF(L4070=1, 'adjustment factor'!$D$8, IF(L4070=-9,-999,IF(L4070="",-999,0)))</f>
        <v>-999</v>
      </c>
      <c r="AJ4070" s="82">
        <f>IF(AND(M4070&gt;=1,M4070&lt;=4),'adjustment factor'!$D$9,IF(M4070=-9,-999,IF(M4070=98,-999,IF(M4070=99,-999,IF(M4070="",-999,0)))))</f>
        <v>-999</v>
      </c>
      <c r="AK4070" s="82">
        <f>IF(H4070=1, 'adjustment factor'!$D$10, IF(H4070=-9,-999,IF(H4070="",-999,0)))</f>
        <v>-999</v>
      </c>
      <c r="AL4070" s="82">
        <f>IF(G4070=1, 'adjustment factor'!$D$11, IF(G4070=-9,-999,IF(G4070="",-999,0)))</f>
        <v>-999</v>
      </c>
      <c r="AM4070" s="82">
        <f>IF(I4070=1, 'adjustment factor'!$D$12, IF(I4070=-9,-999,IF(I4070="",-999,0)))</f>
        <v>-999</v>
      </c>
      <c r="AN4070" s="82">
        <f>IF(J4070=1, 'adjustment factor'!$D$13, IF(J4070=-9,-999,IF(J4070="",-999,0)))</f>
        <v>-999</v>
      </c>
      <c r="AO4070" s="82" t="str">
        <f t="shared" si="648"/>
        <v>-999</v>
      </c>
      <c r="AP4070" s="82" t="str">
        <f t="shared" si="649"/>
        <v>MISSING</v>
      </c>
    </row>
    <row r="4071" spans="2:42">
      <c r="B4071" s="207"/>
      <c r="C4071" s="35">
        <v>4067</v>
      </c>
      <c r="D4071" s="161"/>
      <c r="E4071" s="161"/>
      <c r="F4071" s="161"/>
      <c r="G4071" s="161"/>
      <c r="H4071" s="161"/>
      <c r="I4071" s="161"/>
      <c r="J4071" s="161"/>
      <c r="K4071" s="161"/>
      <c r="L4071" s="161"/>
      <c r="M4071" s="161"/>
      <c r="N4071" s="171"/>
      <c r="O4071" s="171"/>
      <c r="P4071" s="171"/>
      <c r="Q4071" s="171"/>
      <c r="R4071" s="171"/>
      <c r="S4071" s="171"/>
      <c r="T4071" s="208" t="str">
        <f t="shared" si="640"/>
        <v>MISSING</v>
      </c>
      <c r="U4071" s="208" t="str">
        <f t="shared" si="641"/>
        <v>MISSING</v>
      </c>
      <c r="X4071" s="56">
        <f t="shared" si="642"/>
        <v>-99</v>
      </c>
      <c r="Y4071" s="56">
        <f t="shared" si="643"/>
        <v>-99</v>
      </c>
      <c r="Z4071" s="56">
        <f t="shared" si="644"/>
        <v>-99</v>
      </c>
      <c r="AA4071" s="56">
        <f t="shared" si="645"/>
        <v>-99</v>
      </c>
      <c r="AB4071" s="56">
        <f t="shared" si="646"/>
        <v>-99</v>
      </c>
      <c r="AC4071" s="56">
        <f t="shared" si="647"/>
        <v>-99</v>
      </c>
      <c r="AD4071" s="3"/>
      <c r="AE4071" s="82">
        <f>IF(D4071=1, 'adjustment factor'!$D$4, IF(D4071=-9,-999,IF(D4071="",-999,0)))</f>
        <v>-999</v>
      </c>
      <c r="AF4071" s="82">
        <f>IF(F4071=1, 'adjustment factor'!$D$5, IF(F4071=-9,-999,IF(F4071="",-999,0)))</f>
        <v>-999</v>
      </c>
      <c r="AG4071" s="82">
        <f>IF(E4071=1, 'adjustment factor'!$D$6, IF(E4071=-9,-999,IF(E4071="",-999,0)))</f>
        <v>-999</v>
      </c>
      <c r="AH4071" s="82">
        <f>IF(K4071&gt;=45,'adjustment factor'!$D$7,IF(K4071=-9,-1200,IF(K4071="",-1200,0)))</f>
        <v>-1200</v>
      </c>
      <c r="AI4071" s="82">
        <f>IF(L4071=1, 'adjustment factor'!$D$8, IF(L4071=-9,-999,IF(L4071="",-999,0)))</f>
        <v>-999</v>
      </c>
      <c r="AJ4071" s="82">
        <f>IF(AND(M4071&gt;=1,M4071&lt;=4),'adjustment factor'!$D$9,IF(M4071=-9,-999,IF(M4071=98,-999,IF(M4071=99,-999,IF(M4071="",-999,0)))))</f>
        <v>-999</v>
      </c>
      <c r="AK4071" s="82">
        <f>IF(H4071=1, 'adjustment factor'!$D$10, IF(H4071=-9,-999,IF(H4071="",-999,0)))</f>
        <v>-999</v>
      </c>
      <c r="AL4071" s="82">
        <f>IF(G4071=1, 'adjustment factor'!$D$11, IF(G4071=-9,-999,IF(G4071="",-999,0)))</f>
        <v>-999</v>
      </c>
      <c r="AM4071" s="82">
        <f>IF(I4071=1, 'adjustment factor'!$D$12, IF(I4071=-9,-999,IF(I4071="",-999,0)))</f>
        <v>-999</v>
      </c>
      <c r="AN4071" s="82">
        <f>IF(J4071=1, 'adjustment factor'!$D$13, IF(J4071=-9,-999,IF(J4071="",-999,0)))</f>
        <v>-999</v>
      </c>
      <c r="AO4071" s="82" t="str">
        <f t="shared" si="648"/>
        <v>-999</v>
      </c>
      <c r="AP4071" s="82" t="str">
        <f t="shared" si="649"/>
        <v>MISSING</v>
      </c>
    </row>
    <row r="4072" spans="2:42">
      <c r="B4072" s="207"/>
      <c r="C4072" s="35">
        <v>4068</v>
      </c>
      <c r="D4072" s="161"/>
      <c r="E4072" s="161"/>
      <c r="F4072" s="161"/>
      <c r="G4072" s="161"/>
      <c r="H4072" s="161"/>
      <c r="I4072" s="161"/>
      <c r="J4072" s="161"/>
      <c r="K4072" s="161"/>
      <c r="L4072" s="161"/>
      <c r="M4072" s="161"/>
      <c r="N4072" s="171"/>
      <c r="O4072" s="171"/>
      <c r="P4072" s="171"/>
      <c r="Q4072" s="171"/>
      <c r="R4072" s="171"/>
      <c r="S4072" s="171"/>
      <c r="T4072" s="208" t="str">
        <f t="shared" si="640"/>
        <v>MISSING</v>
      </c>
      <c r="U4072" s="208" t="str">
        <f t="shared" si="641"/>
        <v>MISSING</v>
      </c>
      <c r="X4072" s="56">
        <f t="shared" si="642"/>
        <v>-99</v>
      </c>
      <c r="Y4072" s="56">
        <f t="shared" si="643"/>
        <v>-99</v>
      </c>
      <c r="Z4072" s="56">
        <f t="shared" si="644"/>
        <v>-99</v>
      </c>
      <c r="AA4072" s="56">
        <f t="shared" si="645"/>
        <v>-99</v>
      </c>
      <c r="AB4072" s="56">
        <f t="shared" si="646"/>
        <v>-99</v>
      </c>
      <c r="AC4072" s="56">
        <f t="shared" si="647"/>
        <v>-99</v>
      </c>
      <c r="AD4072" s="3"/>
      <c r="AE4072" s="82">
        <f>IF(D4072=1, 'adjustment factor'!$D$4, IF(D4072=-9,-999,IF(D4072="",-999,0)))</f>
        <v>-999</v>
      </c>
      <c r="AF4072" s="82">
        <f>IF(F4072=1, 'adjustment factor'!$D$5, IF(F4072=-9,-999,IF(F4072="",-999,0)))</f>
        <v>-999</v>
      </c>
      <c r="AG4072" s="82">
        <f>IF(E4072=1, 'adjustment factor'!$D$6, IF(E4072=-9,-999,IF(E4072="",-999,0)))</f>
        <v>-999</v>
      </c>
      <c r="AH4072" s="82">
        <f>IF(K4072&gt;=45,'adjustment factor'!$D$7,IF(K4072=-9,-1200,IF(K4072="",-1200,0)))</f>
        <v>-1200</v>
      </c>
      <c r="AI4072" s="82">
        <f>IF(L4072=1, 'adjustment factor'!$D$8, IF(L4072=-9,-999,IF(L4072="",-999,0)))</f>
        <v>-999</v>
      </c>
      <c r="AJ4072" s="82">
        <f>IF(AND(M4072&gt;=1,M4072&lt;=4),'adjustment factor'!$D$9,IF(M4072=-9,-999,IF(M4072=98,-999,IF(M4072=99,-999,IF(M4072="",-999,0)))))</f>
        <v>-999</v>
      </c>
      <c r="AK4072" s="82">
        <f>IF(H4072=1, 'adjustment factor'!$D$10, IF(H4072=-9,-999,IF(H4072="",-999,0)))</f>
        <v>-999</v>
      </c>
      <c r="AL4072" s="82">
        <f>IF(G4072=1, 'adjustment factor'!$D$11, IF(G4072=-9,-999,IF(G4072="",-999,0)))</f>
        <v>-999</v>
      </c>
      <c r="AM4072" s="82">
        <f>IF(I4072=1, 'adjustment factor'!$D$12, IF(I4072=-9,-999,IF(I4072="",-999,0)))</f>
        <v>-999</v>
      </c>
      <c r="AN4072" s="82">
        <f>IF(J4072=1, 'adjustment factor'!$D$13, IF(J4072=-9,-999,IF(J4072="",-999,0)))</f>
        <v>-999</v>
      </c>
      <c r="AO4072" s="82" t="str">
        <f t="shared" si="648"/>
        <v>-999</v>
      </c>
      <c r="AP4072" s="82" t="str">
        <f t="shared" si="649"/>
        <v>MISSING</v>
      </c>
    </row>
    <row r="4073" spans="2:42">
      <c r="B4073" s="207"/>
      <c r="C4073" s="35">
        <v>4069</v>
      </c>
      <c r="D4073" s="161"/>
      <c r="E4073" s="161"/>
      <c r="F4073" s="161"/>
      <c r="G4073" s="161"/>
      <c r="H4073" s="161"/>
      <c r="I4073" s="161"/>
      <c r="J4073" s="161"/>
      <c r="K4073" s="161"/>
      <c r="L4073" s="161"/>
      <c r="M4073" s="161"/>
      <c r="N4073" s="171"/>
      <c r="O4073" s="171"/>
      <c r="P4073" s="171"/>
      <c r="Q4073" s="171"/>
      <c r="R4073" s="171"/>
      <c r="S4073" s="171"/>
      <c r="T4073" s="208" t="str">
        <f t="shared" si="640"/>
        <v>MISSING</v>
      </c>
      <c r="U4073" s="208" t="str">
        <f t="shared" si="641"/>
        <v>MISSING</v>
      </c>
      <c r="X4073" s="56">
        <f t="shared" si="642"/>
        <v>-99</v>
      </c>
      <c r="Y4073" s="56">
        <f t="shared" si="643"/>
        <v>-99</v>
      </c>
      <c r="Z4073" s="56">
        <f t="shared" si="644"/>
        <v>-99</v>
      </c>
      <c r="AA4073" s="56">
        <f t="shared" si="645"/>
        <v>-99</v>
      </c>
      <c r="AB4073" s="56">
        <f t="shared" si="646"/>
        <v>-99</v>
      </c>
      <c r="AC4073" s="56">
        <f t="shared" si="647"/>
        <v>-99</v>
      </c>
      <c r="AD4073" s="3"/>
      <c r="AE4073" s="82">
        <f>IF(D4073=1, 'adjustment factor'!$D$4, IF(D4073=-9,-999,IF(D4073="",-999,0)))</f>
        <v>-999</v>
      </c>
      <c r="AF4073" s="82">
        <f>IF(F4073=1, 'adjustment factor'!$D$5, IF(F4073=-9,-999,IF(F4073="",-999,0)))</f>
        <v>-999</v>
      </c>
      <c r="AG4073" s="82">
        <f>IF(E4073=1, 'adjustment factor'!$D$6, IF(E4073=-9,-999,IF(E4073="",-999,0)))</f>
        <v>-999</v>
      </c>
      <c r="AH4073" s="82">
        <f>IF(K4073&gt;=45,'adjustment factor'!$D$7,IF(K4073=-9,-1200,IF(K4073="",-1200,0)))</f>
        <v>-1200</v>
      </c>
      <c r="AI4073" s="82">
        <f>IF(L4073=1, 'adjustment factor'!$D$8, IF(L4073=-9,-999,IF(L4073="",-999,0)))</f>
        <v>-999</v>
      </c>
      <c r="AJ4073" s="82">
        <f>IF(AND(M4073&gt;=1,M4073&lt;=4),'adjustment factor'!$D$9,IF(M4073=-9,-999,IF(M4073=98,-999,IF(M4073=99,-999,IF(M4073="",-999,0)))))</f>
        <v>-999</v>
      </c>
      <c r="AK4073" s="82">
        <f>IF(H4073=1, 'adjustment factor'!$D$10, IF(H4073=-9,-999,IF(H4073="",-999,0)))</f>
        <v>-999</v>
      </c>
      <c r="AL4073" s="82">
        <f>IF(G4073=1, 'adjustment factor'!$D$11, IF(G4073=-9,-999,IF(G4073="",-999,0)))</f>
        <v>-999</v>
      </c>
      <c r="AM4073" s="82">
        <f>IF(I4073=1, 'adjustment factor'!$D$12, IF(I4073=-9,-999,IF(I4073="",-999,0)))</f>
        <v>-999</v>
      </c>
      <c r="AN4073" s="82">
        <f>IF(J4073=1, 'adjustment factor'!$D$13, IF(J4073=-9,-999,IF(J4073="",-999,0)))</f>
        <v>-999</v>
      </c>
      <c r="AO4073" s="82" t="str">
        <f t="shared" si="648"/>
        <v>-999</v>
      </c>
      <c r="AP4073" s="82" t="str">
        <f t="shared" si="649"/>
        <v>MISSING</v>
      </c>
    </row>
    <row r="4074" spans="2:42">
      <c r="B4074" s="207"/>
      <c r="C4074" s="35">
        <v>4070</v>
      </c>
      <c r="D4074" s="161"/>
      <c r="E4074" s="161"/>
      <c r="F4074" s="161"/>
      <c r="G4074" s="161"/>
      <c r="H4074" s="161"/>
      <c r="I4074" s="161"/>
      <c r="J4074" s="161"/>
      <c r="K4074" s="161"/>
      <c r="L4074" s="161"/>
      <c r="M4074" s="161"/>
      <c r="N4074" s="171"/>
      <c r="O4074" s="171"/>
      <c r="P4074" s="171"/>
      <c r="Q4074" s="171"/>
      <c r="R4074" s="171"/>
      <c r="S4074" s="171"/>
      <c r="T4074" s="208" t="str">
        <f t="shared" si="640"/>
        <v>MISSING</v>
      </c>
      <c r="U4074" s="208" t="str">
        <f t="shared" si="641"/>
        <v>MISSING</v>
      </c>
      <c r="X4074" s="56">
        <f t="shared" si="642"/>
        <v>-99</v>
      </c>
      <c r="Y4074" s="56">
        <f t="shared" si="643"/>
        <v>-99</v>
      </c>
      <c r="Z4074" s="56">
        <f t="shared" si="644"/>
        <v>-99</v>
      </c>
      <c r="AA4074" s="56">
        <f t="shared" si="645"/>
        <v>-99</v>
      </c>
      <c r="AB4074" s="56">
        <f t="shared" si="646"/>
        <v>-99</v>
      </c>
      <c r="AC4074" s="56">
        <f t="shared" si="647"/>
        <v>-99</v>
      </c>
      <c r="AD4074" s="3"/>
      <c r="AE4074" s="82">
        <f>IF(D4074=1, 'adjustment factor'!$D$4, IF(D4074=-9,-999,IF(D4074="",-999,0)))</f>
        <v>-999</v>
      </c>
      <c r="AF4074" s="82">
        <f>IF(F4074=1, 'adjustment factor'!$D$5, IF(F4074=-9,-999,IF(F4074="",-999,0)))</f>
        <v>-999</v>
      </c>
      <c r="AG4074" s="82">
        <f>IF(E4074=1, 'adjustment factor'!$D$6, IF(E4074=-9,-999,IF(E4074="",-999,0)))</f>
        <v>-999</v>
      </c>
      <c r="AH4074" s="82">
        <f>IF(K4074&gt;=45,'adjustment factor'!$D$7,IF(K4074=-9,-1200,IF(K4074="",-1200,0)))</f>
        <v>-1200</v>
      </c>
      <c r="AI4074" s="82">
        <f>IF(L4074=1, 'adjustment factor'!$D$8, IF(L4074=-9,-999,IF(L4074="",-999,0)))</f>
        <v>-999</v>
      </c>
      <c r="AJ4074" s="82">
        <f>IF(AND(M4074&gt;=1,M4074&lt;=4),'adjustment factor'!$D$9,IF(M4074=-9,-999,IF(M4074=98,-999,IF(M4074=99,-999,IF(M4074="",-999,0)))))</f>
        <v>-999</v>
      </c>
      <c r="AK4074" s="82">
        <f>IF(H4074=1, 'adjustment factor'!$D$10, IF(H4074=-9,-999,IF(H4074="",-999,0)))</f>
        <v>-999</v>
      </c>
      <c r="AL4074" s="82">
        <f>IF(G4074=1, 'adjustment factor'!$D$11, IF(G4074=-9,-999,IF(G4074="",-999,0)))</f>
        <v>-999</v>
      </c>
      <c r="AM4074" s="82">
        <f>IF(I4074=1, 'adjustment factor'!$D$12, IF(I4074=-9,-999,IF(I4074="",-999,0)))</f>
        <v>-999</v>
      </c>
      <c r="AN4074" s="82">
        <f>IF(J4074=1, 'adjustment factor'!$D$13, IF(J4074=-9,-999,IF(J4074="",-999,0)))</f>
        <v>-999</v>
      </c>
      <c r="AO4074" s="82" t="str">
        <f t="shared" si="648"/>
        <v>-999</v>
      </c>
      <c r="AP4074" s="82" t="str">
        <f t="shared" si="649"/>
        <v>MISSING</v>
      </c>
    </row>
    <row r="4075" spans="2:42">
      <c r="B4075" s="207"/>
      <c r="C4075" s="35">
        <v>4071</v>
      </c>
      <c r="D4075" s="161"/>
      <c r="E4075" s="161"/>
      <c r="F4075" s="161"/>
      <c r="G4075" s="161"/>
      <c r="H4075" s="161"/>
      <c r="I4075" s="161"/>
      <c r="J4075" s="161"/>
      <c r="K4075" s="161"/>
      <c r="L4075" s="161"/>
      <c r="M4075" s="161"/>
      <c r="N4075" s="171"/>
      <c r="O4075" s="171"/>
      <c r="P4075" s="171"/>
      <c r="Q4075" s="171"/>
      <c r="R4075" s="171"/>
      <c r="S4075" s="171"/>
      <c r="T4075" s="208" t="str">
        <f t="shared" si="640"/>
        <v>MISSING</v>
      </c>
      <c r="U4075" s="208" t="str">
        <f t="shared" si="641"/>
        <v>MISSING</v>
      </c>
      <c r="X4075" s="56">
        <f t="shared" si="642"/>
        <v>-99</v>
      </c>
      <c r="Y4075" s="56">
        <f t="shared" si="643"/>
        <v>-99</v>
      </c>
      <c r="Z4075" s="56">
        <f t="shared" si="644"/>
        <v>-99</v>
      </c>
      <c r="AA4075" s="56">
        <f t="shared" si="645"/>
        <v>-99</v>
      </c>
      <c r="AB4075" s="56">
        <f t="shared" si="646"/>
        <v>-99</v>
      </c>
      <c r="AC4075" s="56">
        <f t="shared" si="647"/>
        <v>-99</v>
      </c>
      <c r="AD4075" s="3"/>
      <c r="AE4075" s="82">
        <f>IF(D4075=1, 'adjustment factor'!$D$4, IF(D4075=-9,-999,IF(D4075="",-999,0)))</f>
        <v>-999</v>
      </c>
      <c r="AF4075" s="82">
        <f>IF(F4075=1, 'adjustment factor'!$D$5, IF(F4075=-9,-999,IF(F4075="",-999,0)))</f>
        <v>-999</v>
      </c>
      <c r="AG4075" s="82">
        <f>IF(E4075=1, 'adjustment factor'!$D$6, IF(E4075=-9,-999,IF(E4075="",-999,0)))</f>
        <v>-999</v>
      </c>
      <c r="AH4075" s="82">
        <f>IF(K4075&gt;=45,'adjustment factor'!$D$7,IF(K4075=-9,-1200,IF(K4075="",-1200,0)))</f>
        <v>-1200</v>
      </c>
      <c r="AI4075" s="82">
        <f>IF(L4075=1, 'adjustment factor'!$D$8, IF(L4075=-9,-999,IF(L4075="",-999,0)))</f>
        <v>-999</v>
      </c>
      <c r="AJ4075" s="82">
        <f>IF(AND(M4075&gt;=1,M4075&lt;=4),'adjustment factor'!$D$9,IF(M4075=-9,-999,IF(M4075=98,-999,IF(M4075=99,-999,IF(M4075="",-999,0)))))</f>
        <v>-999</v>
      </c>
      <c r="AK4075" s="82">
        <f>IF(H4075=1, 'adjustment factor'!$D$10, IF(H4075=-9,-999,IF(H4075="",-999,0)))</f>
        <v>-999</v>
      </c>
      <c r="AL4075" s="82">
        <f>IF(G4075=1, 'adjustment factor'!$D$11, IF(G4075=-9,-999,IF(G4075="",-999,0)))</f>
        <v>-999</v>
      </c>
      <c r="AM4075" s="82">
        <f>IF(I4075=1, 'adjustment factor'!$D$12, IF(I4075=-9,-999,IF(I4075="",-999,0)))</f>
        <v>-999</v>
      </c>
      <c r="AN4075" s="82">
        <f>IF(J4075=1, 'adjustment factor'!$D$13, IF(J4075=-9,-999,IF(J4075="",-999,0)))</f>
        <v>-999</v>
      </c>
      <c r="AO4075" s="82" t="str">
        <f t="shared" si="648"/>
        <v>-999</v>
      </c>
      <c r="AP4075" s="82" t="str">
        <f t="shared" si="649"/>
        <v>MISSING</v>
      </c>
    </row>
    <row r="4076" spans="2:42">
      <c r="B4076" s="207"/>
      <c r="C4076" s="35">
        <v>4072</v>
      </c>
      <c r="D4076" s="161"/>
      <c r="E4076" s="161"/>
      <c r="F4076" s="161"/>
      <c r="G4076" s="161"/>
      <c r="H4076" s="161"/>
      <c r="I4076" s="161"/>
      <c r="J4076" s="161"/>
      <c r="K4076" s="161"/>
      <c r="L4076" s="161"/>
      <c r="M4076" s="161"/>
      <c r="N4076" s="171"/>
      <c r="O4076" s="171"/>
      <c r="P4076" s="171"/>
      <c r="Q4076" s="171"/>
      <c r="R4076" s="171"/>
      <c r="S4076" s="171"/>
      <c r="T4076" s="208" t="str">
        <f t="shared" si="640"/>
        <v>MISSING</v>
      </c>
      <c r="U4076" s="208" t="str">
        <f t="shared" si="641"/>
        <v>MISSING</v>
      </c>
      <c r="X4076" s="56">
        <f t="shared" si="642"/>
        <v>-99</v>
      </c>
      <c r="Y4076" s="56">
        <f t="shared" si="643"/>
        <v>-99</v>
      </c>
      <c r="Z4076" s="56">
        <f t="shared" si="644"/>
        <v>-99</v>
      </c>
      <c r="AA4076" s="56">
        <f t="shared" si="645"/>
        <v>-99</v>
      </c>
      <c r="AB4076" s="56">
        <f t="shared" si="646"/>
        <v>-99</v>
      </c>
      <c r="AC4076" s="56">
        <f t="shared" si="647"/>
        <v>-99</v>
      </c>
      <c r="AD4076" s="3"/>
      <c r="AE4076" s="82">
        <f>IF(D4076=1, 'adjustment factor'!$D$4, IF(D4076=-9,-999,IF(D4076="",-999,0)))</f>
        <v>-999</v>
      </c>
      <c r="AF4076" s="82">
        <f>IF(F4076=1, 'adjustment factor'!$D$5, IF(F4076=-9,-999,IF(F4076="",-999,0)))</f>
        <v>-999</v>
      </c>
      <c r="AG4076" s="82">
        <f>IF(E4076=1, 'adjustment factor'!$D$6, IF(E4076=-9,-999,IF(E4076="",-999,0)))</f>
        <v>-999</v>
      </c>
      <c r="AH4076" s="82">
        <f>IF(K4076&gt;=45,'adjustment factor'!$D$7,IF(K4076=-9,-1200,IF(K4076="",-1200,0)))</f>
        <v>-1200</v>
      </c>
      <c r="AI4076" s="82">
        <f>IF(L4076=1, 'adjustment factor'!$D$8, IF(L4076=-9,-999,IF(L4076="",-999,0)))</f>
        <v>-999</v>
      </c>
      <c r="AJ4076" s="82">
        <f>IF(AND(M4076&gt;=1,M4076&lt;=4),'adjustment factor'!$D$9,IF(M4076=-9,-999,IF(M4076=98,-999,IF(M4076=99,-999,IF(M4076="",-999,0)))))</f>
        <v>-999</v>
      </c>
      <c r="AK4076" s="82">
        <f>IF(H4076=1, 'adjustment factor'!$D$10, IF(H4076=-9,-999,IF(H4076="",-999,0)))</f>
        <v>-999</v>
      </c>
      <c r="AL4076" s="82">
        <f>IF(G4076=1, 'adjustment factor'!$D$11, IF(G4076=-9,-999,IF(G4076="",-999,0)))</f>
        <v>-999</v>
      </c>
      <c r="AM4076" s="82">
        <f>IF(I4076=1, 'adjustment factor'!$D$12, IF(I4076=-9,-999,IF(I4076="",-999,0)))</f>
        <v>-999</v>
      </c>
      <c r="AN4076" s="82">
        <f>IF(J4076=1, 'adjustment factor'!$D$13, IF(J4076=-9,-999,IF(J4076="",-999,0)))</f>
        <v>-999</v>
      </c>
      <c r="AO4076" s="82" t="str">
        <f t="shared" si="648"/>
        <v>-999</v>
      </c>
      <c r="AP4076" s="82" t="str">
        <f t="shared" si="649"/>
        <v>MISSING</v>
      </c>
    </row>
    <row r="4077" spans="2:42">
      <c r="B4077" s="207"/>
      <c r="C4077" s="35">
        <v>4073</v>
      </c>
      <c r="D4077" s="161"/>
      <c r="E4077" s="161"/>
      <c r="F4077" s="161"/>
      <c r="G4077" s="161"/>
      <c r="H4077" s="161"/>
      <c r="I4077" s="161"/>
      <c r="J4077" s="161"/>
      <c r="K4077" s="161"/>
      <c r="L4077" s="161"/>
      <c r="M4077" s="161"/>
      <c r="N4077" s="171"/>
      <c r="O4077" s="171"/>
      <c r="P4077" s="171"/>
      <c r="Q4077" s="171"/>
      <c r="R4077" s="171"/>
      <c r="S4077" s="171"/>
      <c r="T4077" s="208" t="str">
        <f t="shared" si="640"/>
        <v>MISSING</v>
      </c>
      <c r="U4077" s="208" t="str">
        <f t="shared" si="641"/>
        <v>MISSING</v>
      </c>
      <c r="X4077" s="56">
        <f t="shared" si="642"/>
        <v>-99</v>
      </c>
      <c r="Y4077" s="56">
        <f t="shared" si="643"/>
        <v>-99</v>
      </c>
      <c r="Z4077" s="56">
        <f t="shared" si="644"/>
        <v>-99</v>
      </c>
      <c r="AA4077" s="56">
        <f t="shared" si="645"/>
        <v>-99</v>
      </c>
      <c r="AB4077" s="56">
        <f t="shared" si="646"/>
        <v>-99</v>
      </c>
      <c r="AC4077" s="56">
        <f t="shared" si="647"/>
        <v>-99</v>
      </c>
      <c r="AD4077" s="3"/>
      <c r="AE4077" s="82">
        <f>IF(D4077=1, 'adjustment factor'!$D$4, IF(D4077=-9,-999,IF(D4077="",-999,0)))</f>
        <v>-999</v>
      </c>
      <c r="AF4077" s="82">
        <f>IF(F4077=1, 'adjustment factor'!$D$5, IF(F4077=-9,-999,IF(F4077="",-999,0)))</f>
        <v>-999</v>
      </c>
      <c r="AG4077" s="82">
        <f>IF(E4077=1, 'adjustment factor'!$D$6, IF(E4077=-9,-999,IF(E4077="",-999,0)))</f>
        <v>-999</v>
      </c>
      <c r="AH4077" s="82">
        <f>IF(K4077&gt;=45,'adjustment factor'!$D$7,IF(K4077=-9,-1200,IF(K4077="",-1200,0)))</f>
        <v>-1200</v>
      </c>
      <c r="AI4077" s="82">
        <f>IF(L4077=1, 'adjustment factor'!$D$8, IF(L4077=-9,-999,IF(L4077="",-999,0)))</f>
        <v>-999</v>
      </c>
      <c r="AJ4077" s="82">
        <f>IF(AND(M4077&gt;=1,M4077&lt;=4),'adjustment factor'!$D$9,IF(M4077=-9,-999,IF(M4077=98,-999,IF(M4077=99,-999,IF(M4077="",-999,0)))))</f>
        <v>-999</v>
      </c>
      <c r="AK4077" s="82">
        <f>IF(H4077=1, 'adjustment factor'!$D$10, IF(H4077=-9,-999,IF(H4077="",-999,0)))</f>
        <v>-999</v>
      </c>
      <c r="AL4077" s="82">
        <f>IF(G4077=1, 'adjustment factor'!$D$11, IF(G4077=-9,-999,IF(G4077="",-999,0)))</f>
        <v>-999</v>
      </c>
      <c r="AM4077" s="82">
        <f>IF(I4077=1, 'adjustment factor'!$D$12, IF(I4077=-9,-999,IF(I4077="",-999,0)))</f>
        <v>-999</v>
      </c>
      <c r="AN4077" s="82">
        <f>IF(J4077=1, 'adjustment factor'!$D$13, IF(J4077=-9,-999,IF(J4077="",-999,0)))</f>
        <v>-999</v>
      </c>
      <c r="AO4077" s="82" t="str">
        <f t="shared" si="648"/>
        <v>-999</v>
      </c>
      <c r="AP4077" s="82" t="str">
        <f t="shared" si="649"/>
        <v>MISSING</v>
      </c>
    </row>
    <row r="4078" spans="2:42">
      <c r="B4078" s="207"/>
      <c r="C4078" s="35">
        <v>4074</v>
      </c>
      <c r="D4078" s="161"/>
      <c r="E4078" s="161"/>
      <c r="F4078" s="161"/>
      <c r="G4078" s="161"/>
      <c r="H4078" s="161"/>
      <c r="I4078" s="161"/>
      <c r="J4078" s="161"/>
      <c r="K4078" s="161"/>
      <c r="L4078" s="161"/>
      <c r="M4078" s="161"/>
      <c r="N4078" s="171"/>
      <c r="O4078" s="171"/>
      <c r="P4078" s="171"/>
      <c r="Q4078" s="171"/>
      <c r="R4078" s="171"/>
      <c r="S4078" s="171"/>
      <c r="T4078" s="208" t="str">
        <f t="shared" si="640"/>
        <v>MISSING</v>
      </c>
      <c r="U4078" s="208" t="str">
        <f t="shared" si="641"/>
        <v>MISSING</v>
      </c>
      <c r="X4078" s="56">
        <f t="shared" si="642"/>
        <v>-99</v>
      </c>
      <c r="Y4078" s="56">
        <f t="shared" si="643"/>
        <v>-99</v>
      </c>
      <c r="Z4078" s="56">
        <f t="shared" si="644"/>
        <v>-99</v>
      </c>
      <c r="AA4078" s="56">
        <f t="shared" si="645"/>
        <v>-99</v>
      </c>
      <c r="AB4078" s="56">
        <f t="shared" si="646"/>
        <v>-99</v>
      </c>
      <c r="AC4078" s="56">
        <f t="shared" si="647"/>
        <v>-99</v>
      </c>
      <c r="AD4078" s="3"/>
      <c r="AE4078" s="82">
        <f>IF(D4078=1, 'adjustment factor'!$D$4, IF(D4078=-9,-999,IF(D4078="",-999,0)))</f>
        <v>-999</v>
      </c>
      <c r="AF4078" s="82">
        <f>IF(F4078=1, 'adjustment factor'!$D$5, IF(F4078=-9,-999,IF(F4078="",-999,0)))</f>
        <v>-999</v>
      </c>
      <c r="AG4078" s="82">
        <f>IF(E4078=1, 'adjustment factor'!$D$6, IF(E4078=-9,-999,IF(E4078="",-999,0)))</f>
        <v>-999</v>
      </c>
      <c r="AH4078" s="82">
        <f>IF(K4078&gt;=45,'adjustment factor'!$D$7,IF(K4078=-9,-1200,IF(K4078="",-1200,0)))</f>
        <v>-1200</v>
      </c>
      <c r="AI4078" s="82">
        <f>IF(L4078=1, 'adjustment factor'!$D$8, IF(L4078=-9,-999,IF(L4078="",-999,0)))</f>
        <v>-999</v>
      </c>
      <c r="AJ4078" s="82">
        <f>IF(AND(M4078&gt;=1,M4078&lt;=4),'adjustment factor'!$D$9,IF(M4078=-9,-999,IF(M4078=98,-999,IF(M4078=99,-999,IF(M4078="",-999,0)))))</f>
        <v>-999</v>
      </c>
      <c r="AK4078" s="82">
        <f>IF(H4078=1, 'adjustment factor'!$D$10, IF(H4078=-9,-999,IF(H4078="",-999,0)))</f>
        <v>-999</v>
      </c>
      <c r="AL4078" s="82">
        <f>IF(G4078=1, 'adjustment factor'!$D$11, IF(G4078=-9,-999,IF(G4078="",-999,0)))</f>
        <v>-999</v>
      </c>
      <c r="AM4078" s="82">
        <f>IF(I4078=1, 'adjustment factor'!$D$12, IF(I4078=-9,-999,IF(I4078="",-999,0)))</f>
        <v>-999</v>
      </c>
      <c r="AN4078" s="82">
        <f>IF(J4078=1, 'adjustment factor'!$D$13, IF(J4078=-9,-999,IF(J4078="",-999,0)))</f>
        <v>-999</v>
      </c>
      <c r="AO4078" s="82" t="str">
        <f t="shared" si="648"/>
        <v>-999</v>
      </c>
      <c r="AP4078" s="82" t="str">
        <f t="shared" si="649"/>
        <v>MISSING</v>
      </c>
    </row>
    <row r="4079" spans="2:42">
      <c r="B4079" s="207"/>
      <c r="C4079" s="35">
        <v>4075</v>
      </c>
      <c r="D4079" s="161"/>
      <c r="E4079" s="161"/>
      <c r="F4079" s="161"/>
      <c r="G4079" s="161"/>
      <c r="H4079" s="161"/>
      <c r="I4079" s="161"/>
      <c r="J4079" s="161"/>
      <c r="K4079" s="161"/>
      <c r="L4079" s="161"/>
      <c r="M4079" s="161"/>
      <c r="N4079" s="171"/>
      <c r="O4079" s="171"/>
      <c r="P4079" s="171"/>
      <c r="Q4079" s="171"/>
      <c r="R4079" s="171"/>
      <c r="S4079" s="171"/>
      <c r="T4079" s="208" t="str">
        <f t="shared" si="640"/>
        <v>MISSING</v>
      </c>
      <c r="U4079" s="208" t="str">
        <f t="shared" si="641"/>
        <v>MISSING</v>
      </c>
      <c r="X4079" s="56">
        <f t="shared" si="642"/>
        <v>-99</v>
      </c>
      <c r="Y4079" s="56">
        <f t="shared" si="643"/>
        <v>-99</v>
      </c>
      <c r="Z4079" s="56">
        <f t="shared" si="644"/>
        <v>-99</v>
      </c>
      <c r="AA4079" s="56">
        <f t="shared" si="645"/>
        <v>-99</v>
      </c>
      <c r="AB4079" s="56">
        <f t="shared" si="646"/>
        <v>-99</v>
      </c>
      <c r="AC4079" s="56">
        <f t="shared" si="647"/>
        <v>-99</v>
      </c>
      <c r="AD4079" s="3"/>
      <c r="AE4079" s="82">
        <f>IF(D4079=1, 'adjustment factor'!$D$4, IF(D4079=-9,-999,IF(D4079="",-999,0)))</f>
        <v>-999</v>
      </c>
      <c r="AF4079" s="82">
        <f>IF(F4079=1, 'adjustment factor'!$D$5, IF(F4079=-9,-999,IF(F4079="",-999,0)))</f>
        <v>-999</v>
      </c>
      <c r="AG4079" s="82">
        <f>IF(E4079=1, 'adjustment factor'!$D$6, IF(E4079=-9,-999,IF(E4079="",-999,0)))</f>
        <v>-999</v>
      </c>
      <c r="AH4079" s="82">
        <f>IF(K4079&gt;=45,'adjustment factor'!$D$7,IF(K4079=-9,-1200,IF(K4079="",-1200,0)))</f>
        <v>-1200</v>
      </c>
      <c r="AI4079" s="82">
        <f>IF(L4079=1, 'adjustment factor'!$D$8, IF(L4079=-9,-999,IF(L4079="",-999,0)))</f>
        <v>-999</v>
      </c>
      <c r="AJ4079" s="82">
        <f>IF(AND(M4079&gt;=1,M4079&lt;=4),'adjustment factor'!$D$9,IF(M4079=-9,-999,IF(M4079=98,-999,IF(M4079=99,-999,IF(M4079="",-999,0)))))</f>
        <v>-999</v>
      </c>
      <c r="AK4079" s="82">
        <f>IF(H4079=1, 'adjustment factor'!$D$10, IF(H4079=-9,-999,IF(H4079="",-999,0)))</f>
        <v>-999</v>
      </c>
      <c r="AL4079" s="82">
        <f>IF(G4079=1, 'adjustment factor'!$D$11, IF(G4079=-9,-999,IF(G4079="",-999,0)))</f>
        <v>-999</v>
      </c>
      <c r="AM4079" s="82">
        <f>IF(I4079=1, 'adjustment factor'!$D$12, IF(I4079=-9,-999,IF(I4079="",-999,0)))</f>
        <v>-999</v>
      </c>
      <c r="AN4079" s="82">
        <f>IF(J4079=1, 'adjustment factor'!$D$13, IF(J4079=-9,-999,IF(J4079="",-999,0)))</f>
        <v>-999</v>
      </c>
      <c r="AO4079" s="82" t="str">
        <f t="shared" si="648"/>
        <v>-999</v>
      </c>
      <c r="AP4079" s="82" t="str">
        <f t="shared" si="649"/>
        <v>MISSING</v>
      </c>
    </row>
    <row r="4080" spans="2:42">
      <c r="B4080" s="207"/>
      <c r="C4080" s="35">
        <v>4076</v>
      </c>
      <c r="D4080" s="161"/>
      <c r="E4080" s="161"/>
      <c r="F4080" s="161"/>
      <c r="G4080" s="161"/>
      <c r="H4080" s="161"/>
      <c r="I4080" s="161"/>
      <c r="J4080" s="161"/>
      <c r="K4080" s="161"/>
      <c r="L4080" s="161"/>
      <c r="M4080" s="161"/>
      <c r="N4080" s="171"/>
      <c r="O4080" s="171"/>
      <c r="P4080" s="171"/>
      <c r="Q4080" s="171"/>
      <c r="R4080" s="171"/>
      <c r="S4080" s="171"/>
      <c r="T4080" s="208" t="str">
        <f t="shared" si="640"/>
        <v>MISSING</v>
      </c>
      <c r="U4080" s="208" t="str">
        <f t="shared" si="641"/>
        <v>MISSING</v>
      </c>
      <c r="X4080" s="56">
        <f t="shared" si="642"/>
        <v>-99</v>
      </c>
      <c r="Y4080" s="56">
        <f t="shared" si="643"/>
        <v>-99</v>
      </c>
      <c r="Z4080" s="56">
        <f t="shared" si="644"/>
        <v>-99</v>
      </c>
      <c r="AA4080" s="56">
        <f t="shared" si="645"/>
        <v>-99</v>
      </c>
      <c r="AB4080" s="56">
        <f t="shared" si="646"/>
        <v>-99</v>
      </c>
      <c r="AC4080" s="56">
        <f t="shared" si="647"/>
        <v>-99</v>
      </c>
      <c r="AD4080" s="3"/>
      <c r="AE4080" s="82">
        <f>IF(D4080=1, 'adjustment factor'!$D$4, IF(D4080=-9,-999,IF(D4080="",-999,0)))</f>
        <v>-999</v>
      </c>
      <c r="AF4080" s="82">
        <f>IF(F4080=1, 'adjustment factor'!$D$5, IF(F4080=-9,-999,IF(F4080="",-999,0)))</f>
        <v>-999</v>
      </c>
      <c r="AG4080" s="82">
        <f>IF(E4080=1, 'adjustment factor'!$D$6, IF(E4080=-9,-999,IF(E4080="",-999,0)))</f>
        <v>-999</v>
      </c>
      <c r="AH4080" s="82">
        <f>IF(K4080&gt;=45,'adjustment factor'!$D$7,IF(K4080=-9,-1200,IF(K4080="",-1200,0)))</f>
        <v>-1200</v>
      </c>
      <c r="AI4080" s="82">
        <f>IF(L4080=1, 'adjustment factor'!$D$8, IF(L4080=-9,-999,IF(L4080="",-999,0)))</f>
        <v>-999</v>
      </c>
      <c r="AJ4080" s="82">
        <f>IF(AND(M4080&gt;=1,M4080&lt;=4),'adjustment factor'!$D$9,IF(M4080=-9,-999,IF(M4080=98,-999,IF(M4080=99,-999,IF(M4080="",-999,0)))))</f>
        <v>-999</v>
      </c>
      <c r="AK4080" s="82">
        <f>IF(H4080=1, 'adjustment factor'!$D$10, IF(H4080=-9,-999,IF(H4080="",-999,0)))</f>
        <v>-999</v>
      </c>
      <c r="AL4080" s="82">
        <f>IF(G4080=1, 'adjustment factor'!$D$11, IF(G4080=-9,-999,IF(G4080="",-999,0)))</f>
        <v>-999</v>
      </c>
      <c r="AM4080" s="82">
        <f>IF(I4080=1, 'adjustment factor'!$D$12, IF(I4080=-9,-999,IF(I4080="",-999,0)))</f>
        <v>-999</v>
      </c>
      <c r="AN4080" s="82">
        <f>IF(J4080=1, 'adjustment factor'!$D$13, IF(J4080=-9,-999,IF(J4080="",-999,0)))</f>
        <v>-999</v>
      </c>
      <c r="AO4080" s="82" t="str">
        <f t="shared" si="648"/>
        <v>-999</v>
      </c>
      <c r="AP4080" s="82" t="str">
        <f t="shared" si="649"/>
        <v>MISSING</v>
      </c>
    </row>
    <row r="4081" spans="2:42">
      <c r="B4081" s="207"/>
      <c r="C4081" s="35">
        <v>4077</v>
      </c>
      <c r="D4081" s="161"/>
      <c r="E4081" s="161"/>
      <c r="F4081" s="161"/>
      <c r="G4081" s="161"/>
      <c r="H4081" s="161"/>
      <c r="I4081" s="161"/>
      <c r="J4081" s="161"/>
      <c r="K4081" s="161"/>
      <c r="L4081" s="161"/>
      <c r="M4081" s="161"/>
      <c r="N4081" s="171"/>
      <c r="O4081" s="171"/>
      <c r="P4081" s="171"/>
      <c r="Q4081" s="171"/>
      <c r="R4081" s="171"/>
      <c r="S4081" s="171"/>
      <c r="T4081" s="208" t="str">
        <f t="shared" si="640"/>
        <v>MISSING</v>
      </c>
      <c r="U4081" s="208" t="str">
        <f t="shared" si="641"/>
        <v>MISSING</v>
      </c>
      <c r="X4081" s="56">
        <f t="shared" si="642"/>
        <v>-99</v>
      </c>
      <c r="Y4081" s="56">
        <f t="shared" si="643"/>
        <v>-99</v>
      </c>
      <c r="Z4081" s="56">
        <f t="shared" si="644"/>
        <v>-99</v>
      </c>
      <c r="AA4081" s="56">
        <f t="shared" si="645"/>
        <v>-99</v>
      </c>
      <c r="AB4081" s="56">
        <f t="shared" si="646"/>
        <v>-99</v>
      </c>
      <c r="AC4081" s="56">
        <f t="shared" si="647"/>
        <v>-99</v>
      </c>
      <c r="AD4081" s="3"/>
      <c r="AE4081" s="82">
        <f>IF(D4081=1, 'adjustment factor'!$D$4, IF(D4081=-9,-999,IF(D4081="",-999,0)))</f>
        <v>-999</v>
      </c>
      <c r="AF4081" s="82">
        <f>IF(F4081=1, 'adjustment factor'!$D$5, IF(F4081=-9,-999,IF(F4081="",-999,0)))</f>
        <v>-999</v>
      </c>
      <c r="AG4081" s="82">
        <f>IF(E4081=1, 'adjustment factor'!$D$6, IF(E4081=-9,-999,IF(E4081="",-999,0)))</f>
        <v>-999</v>
      </c>
      <c r="AH4081" s="82">
        <f>IF(K4081&gt;=45,'adjustment factor'!$D$7,IF(K4081=-9,-1200,IF(K4081="",-1200,0)))</f>
        <v>-1200</v>
      </c>
      <c r="AI4081" s="82">
        <f>IF(L4081=1, 'adjustment factor'!$D$8, IF(L4081=-9,-999,IF(L4081="",-999,0)))</f>
        <v>-999</v>
      </c>
      <c r="AJ4081" s="82">
        <f>IF(AND(M4081&gt;=1,M4081&lt;=4),'adjustment factor'!$D$9,IF(M4081=-9,-999,IF(M4081=98,-999,IF(M4081=99,-999,IF(M4081="",-999,0)))))</f>
        <v>-999</v>
      </c>
      <c r="AK4081" s="82">
        <f>IF(H4081=1, 'adjustment factor'!$D$10, IF(H4081=-9,-999,IF(H4081="",-999,0)))</f>
        <v>-999</v>
      </c>
      <c r="AL4081" s="82">
        <f>IF(G4081=1, 'adjustment factor'!$D$11, IF(G4081=-9,-999,IF(G4081="",-999,0)))</f>
        <v>-999</v>
      </c>
      <c r="AM4081" s="82">
        <f>IF(I4081=1, 'adjustment factor'!$D$12, IF(I4081=-9,-999,IF(I4081="",-999,0)))</f>
        <v>-999</v>
      </c>
      <c r="AN4081" s="82">
        <f>IF(J4081=1, 'adjustment factor'!$D$13, IF(J4081=-9,-999,IF(J4081="",-999,0)))</f>
        <v>-999</v>
      </c>
      <c r="AO4081" s="82" t="str">
        <f t="shared" si="648"/>
        <v>-999</v>
      </c>
      <c r="AP4081" s="82" t="str">
        <f t="shared" si="649"/>
        <v>MISSING</v>
      </c>
    </row>
    <row r="4082" spans="2:42">
      <c r="B4082" s="207"/>
      <c r="C4082" s="35">
        <v>4078</v>
      </c>
      <c r="D4082" s="161"/>
      <c r="E4082" s="161"/>
      <c r="F4082" s="161"/>
      <c r="G4082" s="161"/>
      <c r="H4082" s="161"/>
      <c r="I4082" s="161"/>
      <c r="J4082" s="161"/>
      <c r="K4082" s="161"/>
      <c r="L4082" s="161"/>
      <c r="M4082" s="161"/>
      <c r="N4082" s="171"/>
      <c r="O4082" s="171"/>
      <c r="P4082" s="171"/>
      <c r="Q4082" s="171"/>
      <c r="R4082" s="171"/>
      <c r="S4082" s="171"/>
      <c r="T4082" s="208" t="str">
        <f t="shared" si="640"/>
        <v>MISSING</v>
      </c>
      <c r="U4082" s="208" t="str">
        <f t="shared" si="641"/>
        <v>MISSING</v>
      </c>
      <c r="X4082" s="56">
        <f t="shared" si="642"/>
        <v>-99</v>
      </c>
      <c r="Y4082" s="56">
        <f t="shared" si="643"/>
        <v>-99</v>
      </c>
      <c r="Z4082" s="56">
        <f t="shared" si="644"/>
        <v>-99</v>
      </c>
      <c r="AA4082" s="56">
        <f t="shared" si="645"/>
        <v>-99</v>
      </c>
      <c r="AB4082" s="56">
        <f t="shared" si="646"/>
        <v>-99</v>
      </c>
      <c r="AC4082" s="56">
        <f t="shared" si="647"/>
        <v>-99</v>
      </c>
      <c r="AD4082" s="3"/>
      <c r="AE4082" s="82">
        <f>IF(D4082=1, 'adjustment factor'!$D$4, IF(D4082=-9,-999,IF(D4082="",-999,0)))</f>
        <v>-999</v>
      </c>
      <c r="AF4082" s="82">
        <f>IF(F4082=1, 'adjustment factor'!$D$5, IF(F4082=-9,-999,IF(F4082="",-999,0)))</f>
        <v>-999</v>
      </c>
      <c r="AG4082" s="82">
        <f>IF(E4082=1, 'adjustment factor'!$D$6, IF(E4082=-9,-999,IF(E4082="",-999,0)))</f>
        <v>-999</v>
      </c>
      <c r="AH4082" s="82">
        <f>IF(K4082&gt;=45,'adjustment factor'!$D$7,IF(K4082=-9,-1200,IF(K4082="",-1200,0)))</f>
        <v>-1200</v>
      </c>
      <c r="AI4082" s="82">
        <f>IF(L4082=1, 'adjustment factor'!$D$8, IF(L4082=-9,-999,IF(L4082="",-999,0)))</f>
        <v>-999</v>
      </c>
      <c r="AJ4082" s="82">
        <f>IF(AND(M4082&gt;=1,M4082&lt;=4),'adjustment factor'!$D$9,IF(M4082=-9,-999,IF(M4082=98,-999,IF(M4082=99,-999,IF(M4082="",-999,0)))))</f>
        <v>-999</v>
      </c>
      <c r="AK4082" s="82">
        <f>IF(H4082=1, 'adjustment factor'!$D$10, IF(H4082=-9,-999,IF(H4082="",-999,0)))</f>
        <v>-999</v>
      </c>
      <c r="AL4082" s="82">
        <f>IF(G4082=1, 'adjustment factor'!$D$11, IF(G4082=-9,-999,IF(G4082="",-999,0)))</f>
        <v>-999</v>
      </c>
      <c r="AM4082" s="82">
        <f>IF(I4082=1, 'adjustment factor'!$D$12, IF(I4082=-9,-999,IF(I4082="",-999,0)))</f>
        <v>-999</v>
      </c>
      <c r="AN4082" s="82">
        <f>IF(J4082=1, 'adjustment factor'!$D$13, IF(J4082=-9,-999,IF(J4082="",-999,0)))</f>
        <v>-999</v>
      </c>
      <c r="AO4082" s="82" t="str">
        <f t="shared" si="648"/>
        <v>-999</v>
      </c>
      <c r="AP4082" s="82" t="str">
        <f t="shared" si="649"/>
        <v>MISSING</v>
      </c>
    </row>
    <row r="4083" spans="2:42">
      <c r="B4083" s="207"/>
      <c r="C4083" s="35">
        <v>4079</v>
      </c>
      <c r="D4083" s="161"/>
      <c r="E4083" s="161"/>
      <c r="F4083" s="161"/>
      <c r="G4083" s="161"/>
      <c r="H4083" s="161"/>
      <c r="I4083" s="161"/>
      <c r="J4083" s="161"/>
      <c r="K4083" s="161"/>
      <c r="L4083" s="161"/>
      <c r="M4083" s="161"/>
      <c r="N4083" s="171"/>
      <c r="O4083" s="171"/>
      <c r="P4083" s="171"/>
      <c r="Q4083" s="171"/>
      <c r="R4083" s="171"/>
      <c r="S4083" s="171"/>
      <c r="T4083" s="208" t="str">
        <f t="shared" si="640"/>
        <v>MISSING</v>
      </c>
      <c r="U4083" s="208" t="str">
        <f t="shared" si="641"/>
        <v>MISSING</v>
      </c>
      <c r="X4083" s="56">
        <f t="shared" si="642"/>
        <v>-99</v>
      </c>
      <c r="Y4083" s="56">
        <f t="shared" si="643"/>
        <v>-99</v>
      </c>
      <c r="Z4083" s="56">
        <f t="shared" si="644"/>
        <v>-99</v>
      </c>
      <c r="AA4083" s="56">
        <f t="shared" si="645"/>
        <v>-99</v>
      </c>
      <c r="AB4083" s="56">
        <f t="shared" si="646"/>
        <v>-99</v>
      </c>
      <c r="AC4083" s="56">
        <f t="shared" si="647"/>
        <v>-99</v>
      </c>
      <c r="AD4083" s="3"/>
      <c r="AE4083" s="82">
        <f>IF(D4083=1, 'adjustment factor'!$D$4, IF(D4083=-9,-999,IF(D4083="",-999,0)))</f>
        <v>-999</v>
      </c>
      <c r="AF4083" s="82">
        <f>IF(F4083=1, 'adjustment factor'!$D$5, IF(F4083=-9,-999,IF(F4083="",-999,0)))</f>
        <v>-999</v>
      </c>
      <c r="AG4083" s="82">
        <f>IF(E4083=1, 'adjustment factor'!$D$6, IF(E4083=-9,-999,IF(E4083="",-999,0)))</f>
        <v>-999</v>
      </c>
      <c r="AH4083" s="82">
        <f>IF(K4083&gt;=45,'adjustment factor'!$D$7,IF(K4083=-9,-1200,IF(K4083="",-1200,0)))</f>
        <v>-1200</v>
      </c>
      <c r="AI4083" s="82">
        <f>IF(L4083=1, 'adjustment factor'!$D$8, IF(L4083=-9,-999,IF(L4083="",-999,0)))</f>
        <v>-999</v>
      </c>
      <c r="AJ4083" s="82">
        <f>IF(AND(M4083&gt;=1,M4083&lt;=4),'adjustment factor'!$D$9,IF(M4083=-9,-999,IF(M4083=98,-999,IF(M4083=99,-999,IF(M4083="",-999,0)))))</f>
        <v>-999</v>
      </c>
      <c r="AK4083" s="82">
        <f>IF(H4083=1, 'adjustment factor'!$D$10, IF(H4083=-9,-999,IF(H4083="",-999,0)))</f>
        <v>-999</v>
      </c>
      <c r="AL4083" s="82">
        <f>IF(G4083=1, 'adjustment factor'!$D$11, IF(G4083=-9,-999,IF(G4083="",-999,0)))</f>
        <v>-999</v>
      </c>
      <c r="AM4083" s="82">
        <f>IF(I4083=1, 'adjustment factor'!$D$12, IF(I4083=-9,-999,IF(I4083="",-999,0)))</f>
        <v>-999</v>
      </c>
      <c r="AN4083" s="82">
        <f>IF(J4083=1, 'adjustment factor'!$D$13, IF(J4083=-9,-999,IF(J4083="",-999,0)))</f>
        <v>-999</v>
      </c>
      <c r="AO4083" s="82" t="str">
        <f t="shared" si="648"/>
        <v>-999</v>
      </c>
      <c r="AP4083" s="82" t="str">
        <f t="shared" si="649"/>
        <v>MISSING</v>
      </c>
    </row>
    <row r="4084" spans="2:42">
      <c r="B4084" s="207"/>
      <c r="C4084" s="35">
        <v>4080</v>
      </c>
      <c r="D4084" s="161"/>
      <c r="E4084" s="161"/>
      <c r="F4084" s="161"/>
      <c r="G4084" s="161"/>
      <c r="H4084" s="161"/>
      <c r="I4084" s="161"/>
      <c r="J4084" s="161"/>
      <c r="K4084" s="161"/>
      <c r="L4084" s="161"/>
      <c r="M4084" s="161"/>
      <c r="N4084" s="171"/>
      <c r="O4084" s="171"/>
      <c r="P4084" s="171"/>
      <c r="Q4084" s="171"/>
      <c r="R4084" s="171"/>
      <c r="S4084" s="171"/>
      <c r="T4084" s="208" t="str">
        <f t="shared" si="640"/>
        <v>MISSING</v>
      </c>
      <c r="U4084" s="208" t="str">
        <f t="shared" si="641"/>
        <v>MISSING</v>
      </c>
      <c r="X4084" s="56">
        <f t="shared" si="642"/>
        <v>-99</v>
      </c>
      <c r="Y4084" s="56">
        <f t="shared" si="643"/>
        <v>-99</v>
      </c>
      <c r="Z4084" s="56">
        <f t="shared" si="644"/>
        <v>-99</v>
      </c>
      <c r="AA4084" s="56">
        <f t="shared" si="645"/>
        <v>-99</v>
      </c>
      <c r="AB4084" s="56">
        <f t="shared" si="646"/>
        <v>-99</v>
      </c>
      <c r="AC4084" s="56">
        <f t="shared" si="647"/>
        <v>-99</v>
      </c>
      <c r="AD4084" s="3"/>
      <c r="AE4084" s="82">
        <f>IF(D4084=1, 'adjustment factor'!$D$4, IF(D4084=-9,-999,IF(D4084="",-999,0)))</f>
        <v>-999</v>
      </c>
      <c r="AF4084" s="82">
        <f>IF(F4084=1, 'adjustment factor'!$D$5, IF(F4084=-9,-999,IF(F4084="",-999,0)))</f>
        <v>-999</v>
      </c>
      <c r="AG4084" s="82">
        <f>IF(E4084=1, 'adjustment factor'!$D$6, IF(E4084=-9,-999,IF(E4084="",-999,0)))</f>
        <v>-999</v>
      </c>
      <c r="AH4084" s="82">
        <f>IF(K4084&gt;=45,'adjustment factor'!$D$7,IF(K4084=-9,-1200,IF(K4084="",-1200,0)))</f>
        <v>-1200</v>
      </c>
      <c r="AI4084" s="82">
        <f>IF(L4084=1, 'adjustment factor'!$D$8, IF(L4084=-9,-999,IF(L4084="",-999,0)))</f>
        <v>-999</v>
      </c>
      <c r="AJ4084" s="82">
        <f>IF(AND(M4084&gt;=1,M4084&lt;=4),'adjustment factor'!$D$9,IF(M4084=-9,-999,IF(M4084=98,-999,IF(M4084=99,-999,IF(M4084="",-999,0)))))</f>
        <v>-999</v>
      </c>
      <c r="AK4084" s="82">
        <f>IF(H4084=1, 'adjustment factor'!$D$10, IF(H4084=-9,-999,IF(H4084="",-999,0)))</f>
        <v>-999</v>
      </c>
      <c r="AL4084" s="82">
        <f>IF(G4084=1, 'adjustment factor'!$D$11, IF(G4084=-9,-999,IF(G4084="",-999,0)))</f>
        <v>-999</v>
      </c>
      <c r="AM4084" s="82">
        <f>IF(I4084=1, 'adjustment factor'!$D$12, IF(I4084=-9,-999,IF(I4084="",-999,0)))</f>
        <v>-999</v>
      </c>
      <c r="AN4084" s="82">
        <f>IF(J4084=1, 'adjustment factor'!$D$13, IF(J4084=-9,-999,IF(J4084="",-999,0)))</f>
        <v>-999</v>
      </c>
      <c r="AO4084" s="82" t="str">
        <f t="shared" si="648"/>
        <v>-999</v>
      </c>
      <c r="AP4084" s="82" t="str">
        <f t="shared" si="649"/>
        <v>MISSING</v>
      </c>
    </row>
    <row r="4085" spans="2:42">
      <c r="B4085" s="207"/>
      <c r="C4085" s="35">
        <v>4081</v>
      </c>
      <c r="D4085" s="161"/>
      <c r="E4085" s="161"/>
      <c r="F4085" s="161"/>
      <c r="G4085" s="161"/>
      <c r="H4085" s="161"/>
      <c r="I4085" s="161"/>
      <c r="J4085" s="161"/>
      <c r="K4085" s="161"/>
      <c r="L4085" s="161"/>
      <c r="M4085" s="161"/>
      <c r="N4085" s="171"/>
      <c r="O4085" s="171"/>
      <c r="P4085" s="171"/>
      <c r="Q4085" s="171"/>
      <c r="R4085" s="171"/>
      <c r="S4085" s="171"/>
      <c r="T4085" s="208" t="str">
        <f t="shared" si="640"/>
        <v>MISSING</v>
      </c>
      <c r="U4085" s="208" t="str">
        <f t="shared" si="641"/>
        <v>MISSING</v>
      </c>
      <c r="X4085" s="56">
        <f t="shared" si="642"/>
        <v>-99</v>
      </c>
      <c r="Y4085" s="56">
        <f t="shared" si="643"/>
        <v>-99</v>
      </c>
      <c r="Z4085" s="56">
        <f t="shared" si="644"/>
        <v>-99</v>
      </c>
      <c r="AA4085" s="56">
        <f t="shared" si="645"/>
        <v>-99</v>
      </c>
      <c r="AB4085" s="56">
        <f t="shared" si="646"/>
        <v>-99</v>
      </c>
      <c r="AC4085" s="56">
        <f t="shared" si="647"/>
        <v>-99</v>
      </c>
      <c r="AD4085" s="3"/>
      <c r="AE4085" s="82">
        <f>IF(D4085=1, 'adjustment factor'!$D$4, IF(D4085=-9,-999,IF(D4085="",-999,0)))</f>
        <v>-999</v>
      </c>
      <c r="AF4085" s="82">
        <f>IF(F4085=1, 'adjustment factor'!$D$5, IF(F4085=-9,-999,IF(F4085="",-999,0)))</f>
        <v>-999</v>
      </c>
      <c r="AG4085" s="82">
        <f>IF(E4085=1, 'adjustment factor'!$D$6, IF(E4085=-9,-999,IF(E4085="",-999,0)))</f>
        <v>-999</v>
      </c>
      <c r="AH4085" s="82">
        <f>IF(K4085&gt;=45,'adjustment factor'!$D$7,IF(K4085=-9,-1200,IF(K4085="",-1200,0)))</f>
        <v>-1200</v>
      </c>
      <c r="AI4085" s="82">
        <f>IF(L4085=1, 'adjustment factor'!$D$8, IF(L4085=-9,-999,IF(L4085="",-999,0)))</f>
        <v>-999</v>
      </c>
      <c r="AJ4085" s="82">
        <f>IF(AND(M4085&gt;=1,M4085&lt;=4),'adjustment factor'!$D$9,IF(M4085=-9,-999,IF(M4085=98,-999,IF(M4085=99,-999,IF(M4085="",-999,0)))))</f>
        <v>-999</v>
      </c>
      <c r="AK4085" s="82">
        <f>IF(H4085=1, 'adjustment factor'!$D$10, IF(H4085=-9,-999,IF(H4085="",-999,0)))</f>
        <v>-999</v>
      </c>
      <c r="AL4085" s="82">
        <f>IF(G4085=1, 'adjustment factor'!$D$11, IF(G4085=-9,-999,IF(G4085="",-999,0)))</f>
        <v>-999</v>
      </c>
      <c r="AM4085" s="82">
        <f>IF(I4085=1, 'adjustment factor'!$D$12, IF(I4085=-9,-999,IF(I4085="",-999,0)))</f>
        <v>-999</v>
      </c>
      <c r="AN4085" s="82">
        <f>IF(J4085=1, 'adjustment factor'!$D$13, IF(J4085=-9,-999,IF(J4085="",-999,0)))</f>
        <v>-999</v>
      </c>
      <c r="AO4085" s="82" t="str">
        <f t="shared" si="648"/>
        <v>-999</v>
      </c>
      <c r="AP4085" s="82" t="str">
        <f t="shared" si="649"/>
        <v>MISSING</v>
      </c>
    </row>
    <row r="4086" spans="2:42">
      <c r="B4086" s="207"/>
      <c r="C4086" s="35">
        <v>4082</v>
      </c>
      <c r="D4086" s="161"/>
      <c r="E4086" s="161"/>
      <c r="F4086" s="161"/>
      <c r="G4086" s="161"/>
      <c r="H4086" s="161"/>
      <c r="I4086" s="161"/>
      <c r="J4086" s="161"/>
      <c r="K4086" s="161"/>
      <c r="L4086" s="161"/>
      <c r="M4086" s="161"/>
      <c r="N4086" s="171"/>
      <c r="O4086" s="171"/>
      <c r="P4086" s="171"/>
      <c r="Q4086" s="171"/>
      <c r="R4086" s="171"/>
      <c r="S4086" s="171"/>
      <c r="T4086" s="208" t="str">
        <f t="shared" si="640"/>
        <v>MISSING</v>
      </c>
      <c r="U4086" s="208" t="str">
        <f t="shared" si="641"/>
        <v>MISSING</v>
      </c>
      <c r="X4086" s="56">
        <f t="shared" si="642"/>
        <v>-99</v>
      </c>
      <c r="Y4086" s="56">
        <f t="shared" si="643"/>
        <v>-99</v>
      </c>
      <c r="Z4086" s="56">
        <f t="shared" si="644"/>
        <v>-99</v>
      </c>
      <c r="AA4086" s="56">
        <f t="shared" si="645"/>
        <v>-99</v>
      </c>
      <c r="AB4086" s="56">
        <f t="shared" si="646"/>
        <v>-99</v>
      </c>
      <c r="AC4086" s="56">
        <f t="shared" si="647"/>
        <v>-99</v>
      </c>
      <c r="AD4086" s="3"/>
      <c r="AE4086" s="82">
        <f>IF(D4086=1, 'adjustment factor'!$D$4, IF(D4086=-9,-999,IF(D4086="",-999,0)))</f>
        <v>-999</v>
      </c>
      <c r="AF4086" s="82">
        <f>IF(F4086=1, 'adjustment factor'!$D$5, IF(F4086=-9,-999,IF(F4086="",-999,0)))</f>
        <v>-999</v>
      </c>
      <c r="AG4086" s="82">
        <f>IF(E4086=1, 'adjustment factor'!$D$6, IF(E4086=-9,-999,IF(E4086="",-999,0)))</f>
        <v>-999</v>
      </c>
      <c r="AH4086" s="82">
        <f>IF(K4086&gt;=45,'adjustment factor'!$D$7,IF(K4086=-9,-1200,IF(K4086="",-1200,0)))</f>
        <v>-1200</v>
      </c>
      <c r="AI4086" s="82">
        <f>IF(L4086=1, 'adjustment factor'!$D$8, IF(L4086=-9,-999,IF(L4086="",-999,0)))</f>
        <v>-999</v>
      </c>
      <c r="AJ4086" s="82">
        <f>IF(AND(M4086&gt;=1,M4086&lt;=4),'adjustment factor'!$D$9,IF(M4086=-9,-999,IF(M4086=98,-999,IF(M4086=99,-999,IF(M4086="",-999,0)))))</f>
        <v>-999</v>
      </c>
      <c r="AK4086" s="82">
        <f>IF(H4086=1, 'adjustment factor'!$D$10, IF(H4086=-9,-999,IF(H4086="",-999,0)))</f>
        <v>-999</v>
      </c>
      <c r="AL4086" s="82">
        <f>IF(G4086=1, 'adjustment factor'!$D$11, IF(G4086=-9,-999,IF(G4086="",-999,0)))</f>
        <v>-999</v>
      </c>
      <c r="AM4086" s="82">
        <f>IF(I4086=1, 'adjustment factor'!$D$12, IF(I4086=-9,-999,IF(I4086="",-999,0)))</f>
        <v>-999</v>
      </c>
      <c r="AN4086" s="82">
        <f>IF(J4086=1, 'adjustment factor'!$D$13, IF(J4086=-9,-999,IF(J4086="",-999,0)))</f>
        <v>-999</v>
      </c>
      <c r="AO4086" s="82" t="str">
        <f t="shared" si="648"/>
        <v>-999</v>
      </c>
      <c r="AP4086" s="82" t="str">
        <f t="shared" si="649"/>
        <v>MISSING</v>
      </c>
    </row>
    <row r="4087" spans="2:42">
      <c r="B4087" s="207"/>
      <c r="C4087" s="35">
        <v>4083</v>
      </c>
      <c r="D4087" s="161"/>
      <c r="E4087" s="161"/>
      <c r="F4087" s="161"/>
      <c r="G4087" s="161"/>
      <c r="H4087" s="161"/>
      <c r="I4087" s="161"/>
      <c r="J4087" s="161"/>
      <c r="K4087" s="161"/>
      <c r="L4087" s="161"/>
      <c r="M4087" s="161"/>
      <c r="N4087" s="171"/>
      <c r="O4087" s="171"/>
      <c r="P4087" s="171"/>
      <c r="Q4087" s="171"/>
      <c r="R4087" s="171"/>
      <c r="S4087" s="171"/>
      <c r="T4087" s="208" t="str">
        <f t="shared" si="640"/>
        <v>MISSING</v>
      </c>
      <c r="U4087" s="208" t="str">
        <f t="shared" si="641"/>
        <v>MISSING</v>
      </c>
      <c r="X4087" s="56">
        <f t="shared" si="642"/>
        <v>-99</v>
      </c>
      <c r="Y4087" s="56">
        <f t="shared" si="643"/>
        <v>-99</v>
      </c>
      <c r="Z4087" s="56">
        <f t="shared" si="644"/>
        <v>-99</v>
      </c>
      <c r="AA4087" s="56">
        <f t="shared" si="645"/>
        <v>-99</v>
      </c>
      <c r="AB4087" s="56">
        <f t="shared" si="646"/>
        <v>-99</v>
      </c>
      <c r="AC4087" s="56">
        <f t="shared" si="647"/>
        <v>-99</v>
      </c>
      <c r="AD4087" s="3"/>
      <c r="AE4087" s="82">
        <f>IF(D4087=1, 'adjustment factor'!$D$4, IF(D4087=-9,-999,IF(D4087="",-999,0)))</f>
        <v>-999</v>
      </c>
      <c r="AF4087" s="82">
        <f>IF(F4087=1, 'adjustment factor'!$D$5, IF(F4087=-9,-999,IF(F4087="",-999,0)))</f>
        <v>-999</v>
      </c>
      <c r="AG4087" s="82">
        <f>IF(E4087=1, 'adjustment factor'!$D$6, IF(E4087=-9,-999,IF(E4087="",-999,0)))</f>
        <v>-999</v>
      </c>
      <c r="AH4087" s="82">
        <f>IF(K4087&gt;=45,'adjustment factor'!$D$7,IF(K4087=-9,-1200,IF(K4087="",-1200,0)))</f>
        <v>-1200</v>
      </c>
      <c r="AI4087" s="82">
        <f>IF(L4087=1, 'adjustment factor'!$D$8, IF(L4087=-9,-999,IF(L4087="",-999,0)))</f>
        <v>-999</v>
      </c>
      <c r="AJ4087" s="82">
        <f>IF(AND(M4087&gt;=1,M4087&lt;=4),'adjustment factor'!$D$9,IF(M4087=-9,-999,IF(M4087=98,-999,IF(M4087=99,-999,IF(M4087="",-999,0)))))</f>
        <v>-999</v>
      </c>
      <c r="AK4087" s="82">
        <f>IF(H4087=1, 'adjustment factor'!$D$10, IF(H4087=-9,-999,IF(H4087="",-999,0)))</f>
        <v>-999</v>
      </c>
      <c r="AL4087" s="82">
        <f>IF(G4087=1, 'adjustment factor'!$D$11, IF(G4087=-9,-999,IF(G4087="",-999,0)))</f>
        <v>-999</v>
      </c>
      <c r="AM4087" s="82">
        <f>IF(I4087=1, 'adjustment factor'!$D$12, IF(I4087=-9,-999,IF(I4087="",-999,0)))</f>
        <v>-999</v>
      </c>
      <c r="AN4087" s="82">
        <f>IF(J4087=1, 'adjustment factor'!$D$13, IF(J4087=-9,-999,IF(J4087="",-999,0)))</f>
        <v>-999</v>
      </c>
      <c r="AO4087" s="82" t="str">
        <f t="shared" si="648"/>
        <v>-999</v>
      </c>
      <c r="AP4087" s="82" t="str">
        <f t="shared" si="649"/>
        <v>MISSING</v>
      </c>
    </row>
    <row r="4088" spans="2:42">
      <c r="B4088" s="207"/>
      <c r="C4088" s="35">
        <v>4084</v>
      </c>
      <c r="D4088" s="161"/>
      <c r="E4088" s="161"/>
      <c r="F4088" s="161"/>
      <c r="G4088" s="161"/>
      <c r="H4088" s="161"/>
      <c r="I4088" s="161"/>
      <c r="J4088" s="161"/>
      <c r="K4088" s="161"/>
      <c r="L4088" s="161"/>
      <c r="M4088" s="161"/>
      <c r="N4088" s="171"/>
      <c r="O4088" s="171"/>
      <c r="P4088" s="171"/>
      <c r="Q4088" s="171"/>
      <c r="R4088" s="171"/>
      <c r="S4088" s="171"/>
      <c r="T4088" s="208" t="str">
        <f t="shared" si="640"/>
        <v>MISSING</v>
      </c>
      <c r="U4088" s="208" t="str">
        <f t="shared" si="641"/>
        <v>MISSING</v>
      </c>
      <c r="X4088" s="56">
        <f t="shared" si="642"/>
        <v>-99</v>
      </c>
      <c r="Y4088" s="56">
        <f t="shared" si="643"/>
        <v>-99</v>
      </c>
      <c r="Z4088" s="56">
        <f t="shared" si="644"/>
        <v>-99</v>
      </c>
      <c r="AA4088" s="56">
        <f t="shared" si="645"/>
        <v>-99</v>
      </c>
      <c r="AB4088" s="56">
        <f t="shared" si="646"/>
        <v>-99</v>
      </c>
      <c r="AC4088" s="56">
        <f t="shared" si="647"/>
        <v>-99</v>
      </c>
      <c r="AD4088" s="3"/>
      <c r="AE4088" s="82">
        <f>IF(D4088=1, 'adjustment factor'!$D$4, IF(D4088=-9,-999,IF(D4088="",-999,0)))</f>
        <v>-999</v>
      </c>
      <c r="AF4088" s="82">
        <f>IF(F4088=1, 'adjustment factor'!$D$5, IF(F4088=-9,-999,IF(F4088="",-999,0)))</f>
        <v>-999</v>
      </c>
      <c r="AG4088" s="82">
        <f>IF(E4088=1, 'adjustment factor'!$D$6, IF(E4088=-9,-999,IF(E4088="",-999,0)))</f>
        <v>-999</v>
      </c>
      <c r="AH4088" s="82">
        <f>IF(K4088&gt;=45,'adjustment factor'!$D$7,IF(K4088=-9,-1200,IF(K4088="",-1200,0)))</f>
        <v>-1200</v>
      </c>
      <c r="AI4088" s="82">
        <f>IF(L4088=1, 'adjustment factor'!$D$8, IF(L4088=-9,-999,IF(L4088="",-999,0)))</f>
        <v>-999</v>
      </c>
      <c r="AJ4088" s="82">
        <f>IF(AND(M4088&gt;=1,M4088&lt;=4),'adjustment factor'!$D$9,IF(M4088=-9,-999,IF(M4088=98,-999,IF(M4088=99,-999,IF(M4088="",-999,0)))))</f>
        <v>-999</v>
      </c>
      <c r="AK4088" s="82">
        <f>IF(H4088=1, 'adjustment factor'!$D$10, IF(H4088=-9,-999,IF(H4088="",-999,0)))</f>
        <v>-999</v>
      </c>
      <c r="AL4088" s="82">
        <f>IF(G4088=1, 'adjustment factor'!$D$11, IF(G4088=-9,-999,IF(G4088="",-999,0)))</f>
        <v>-999</v>
      </c>
      <c r="AM4088" s="82">
        <f>IF(I4088=1, 'adjustment factor'!$D$12, IF(I4088=-9,-999,IF(I4088="",-999,0)))</f>
        <v>-999</v>
      </c>
      <c r="AN4088" s="82">
        <f>IF(J4088=1, 'adjustment factor'!$D$13, IF(J4088=-9,-999,IF(J4088="",-999,0)))</f>
        <v>-999</v>
      </c>
      <c r="AO4088" s="82" t="str">
        <f t="shared" si="648"/>
        <v>-999</v>
      </c>
      <c r="AP4088" s="82" t="str">
        <f t="shared" si="649"/>
        <v>MISSING</v>
      </c>
    </row>
    <row r="4089" spans="2:42">
      <c r="B4089" s="207"/>
      <c r="C4089" s="35">
        <v>4085</v>
      </c>
      <c r="D4089" s="161"/>
      <c r="E4089" s="161"/>
      <c r="F4089" s="161"/>
      <c r="G4089" s="161"/>
      <c r="H4089" s="161"/>
      <c r="I4089" s="161"/>
      <c r="J4089" s="161"/>
      <c r="K4089" s="161"/>
      <c r="L4089" s="161"/>
      <c r="M4089" s="161"/>
      <c r="N4089" s="171"/>
      <c r="O4089" s="171"/>
      <c r="P4089" s="171"/>
      <c r="Q4089" s="171"/>
      <c r="R4089" s="171"/>
      <c r="S4089" s="171"/>
      <c r="T4089" s="208" t="str">
        <f t="shared" si="640"/>
        <v>MISSING</v>
      </c>
      <c r="U4089" s="208" t="str">
        <f t="shared" si="641"/>
        <v>MISSING</v>
      </c>
      <c r="X4089" s="56">
        <f t="shared" si="642"/>
        <v>-99</v>
      </c>
      <c r="Y4089" s="56">
        <f t="shared" si="643"/>
        <v>-99</v>
      </c>
      <c r="Z4089" s="56">
        <f t="shared" si="644"/>
        <v>-99</v>
      </c>
      <c r="AA4089" s="56">
        <f t="shared" si="645"/>
        <v>-99</v>
      </c>
      <c r="AB4089" s="56">
        <f t="shared" si="646"/>
        <v>-99</v>
      </c>
      <c r="AC4089" s="56">
        <f t="shared" si="647"/>
        <v>-99</v>
      </c>
      <c r="AD4089" s="3"/>
      <c r="AE4089" s="82">
        <f>IF(D4089=1, 'adjustment factor'!$D$4, IF(D4089=-9,-999,IF(D4089="",-999,0)))</f>
        <v>-999</v>
      </c>
      <c r="AF4089" s="82">
        <f>IF(F4089=1, 'adjustment factor'!$D$5, IF(F4089=-9,-999,IF(F4089="",-999,0)))</f>
        <v>-999</v>
      </c>
      <c r="AG4089" s="82">
        <f>IF(E4089=1, 'adjustment factor'!$D$6, IF(E4089=-9,-999,IF(E4089="",-999,0)))</f>
        <v>-999</v>
      </c>
      <c r="AH4089" s="82">
        <f>IF(K4089&gt;=45,'adjustment factor'!$D$7,IF(K4089=-9,-1200,IF(K4089="",-1200,0)))</f>
        <v>-1200</v>
      </c>
      <c r="AI4089" s="82">
        <f>IF(L4089=1, 'adjustment factor'!$D$8, IF(L4089=-9,-999,IF(L4089="",-999,0)))</f>
        <v>-999</v>
      </c>
      <c r="AJ4089" s="82">
        <f>IF(AND(M4089&gt;=1,M4089&lt;=4),'adjustment factor'!$D$9,IF(M4089=-9,-999,IF(M4089=98,-999,IF(M4089=99,-999,IF(M4089="",-999,0)))))</f>
        <v>-999</v>
      </c>
      <c r="AK4089" s="82">
        <f>IF(H4089=1, 'adjustment factor'!$D$10, IF(H4089=-9,-999,IF(H4089="",-999,0)))</f>
        <v>-999</v>
      </c>
      <c r="AL4089" s="82">
        <f>IF(G4089=1, 'adjustment factor'!$D$11, IF(G4089=-9,-999,IF(G4089="",-999,0)))</f>
        <v>-999</v>
      </c>
      <c r="AM4089" s="82">
        <f>IF(I4089=1, 'adjustment factor'!$D$12, IF(I4089=-9,-999,IF(I4089="",-999,0)))</f>
        <v>-999</v>
      </c>
      <c r="AN4089" s="82">
        <f>IF(J4089=1, 'adjustment factor'!$D$13, IF(J4089=-9,-999,IF(J4089="",-999,0)))</f>
        <v>-999</v>
      </c>
      <c r="AO4089" s="82" t="str">
        <f t="shared" si="648"/>
        <v>-999</v>
      </c>
      <c r="AP4089" s="82" t="str">
        <f t="shared" si="649"/>
        <v>MISSING</v>
      </c>
    </row>
    <row r="4090" spans="2:42">
      <c r="B4090" s="207"/>
      <c r="C4090" s="35">
        <v>4086</v>
      </c>
      <c r="D4090" s="161"/>
      <c r="E4090" s="161"/>
      <c r="F4090" s="161"/>
      <c r="G4090" s="161"/>
      <c r="H4090" s="161"/>
      <c r="I4090" s="161"/>
      <c r="J4090" s="161"/>
      <c r="K4090" s="161"/>
      <c r="L4090" s="161"/>
      <c r="M4090" s="161"/>
      <c r="N4090" s="171"/>
      <c r="O4090" s="171"/>
      <c r="P4090" s="171"/>
      <c r="Q4090" s="171"/>
      <c r="R4090" s="171"/>
      <c r="S4090" s="171"/>
      <c r="T4090" s="208" t="str">
        <f t="shared" si="640"/>
        <v>MISSING</v>
      </c>
      <c r="U4090" s="208" t="str">
        <f t="shared" si="641"/>
        <v>MISSING</v>
      </c>
      <c r="X4090" s="56">
        <f t="shared" si="642"/>
        <v>-99</v>
      </c>
      <c r="Y4090" s="56">
        <f t="shared" si="643"/>
        <v>-99</v>
      </c>
      <c r="Z4090" s="56">
        <f t="shared" si="644"/>
        <v>-99</v>
      </c>
      <c r="AA4090" s="56">
        <f t="shared" si="645"/>
        <v>-99</v>
      </c>
      <c r="AB4090" s="56">
        <f t="shared" si="646"/>
        <v>-99</v>
      </c>
      <c r="AC4090" s="56">
        <f t="shared" si="647"/>
        <v>-99</v>
      </c>
      <c r="AD4090" s="3"/>
      <c r="AE4090" s="82">
        <f>IF(D4090=1, 'adjustment factor'!$D$4, IF(D4090=-9,-999,IF(D4090="",-999,0)))</f>
        <v>-999</v>
      </c>
      <c r="AF4090" s="82">
        <f>IF(F4090=1, 'adjustment factor'!$D$5, IF(F4090=-9,-999,IF(F4090="",-999,0)))</f>
        <v>-999</v>
      </c>
      <c r="AG4090" s="82">
        <f>IF(E4090=1, 'adjustment factor'!$D$6, IF(E4090=-9,-999,IF(E4090="",-999,0)))</f>
        <v>-999</v>
      </c>
      <c r="AH4090" s="82">
        <f>IF(K4090&gt;=45,'adjustment factor'!$D$7,IF(K4090=-9,-1200,IF(K4090="",-1200,0)))</f>
        <v>-1200</v>
      </c>
      <c r="AI4090" s="82">
        <f>IF(L4090=1, 'adjustment factor'!$D$8, IF(L4090=-9,-999,IF(L4090="",-999,0)))</f>
        <v>-999</v>
      </c>
      <c r="AJ4090" s="82">
        <f>IF(AND(M4090&gt;=1,M4090&lt;=4),'adjustment factor'!$D$9,IF(M4090=-9,-999,IF(M4090=98,-999,IF(M4090=99,-999,IF(M4090="",-999,0)))))</f>
        <v>-999</v>
      </c>
      <c r="AK4090" s="82">
        <f>IF(H4090=1, 'adjustment factor'!$D$10, IF(H4090=-9,-999,IF(H4090="",-999,0)))</f>
        <v>-999</v>
      </c>
      <c r="AL4090" s="82">
        <f>IF(G4090=1, 'adjustment factor'!$D$11, IF(G4090=-9,-999,IF(G4090="",-999,0)))</f>
        <v>-999</v>
      </c>
      <c r="AM4090" s="82">
        <f>IF(I4090=1, 'adjustment factor'!$D$12, IF(I4090=-9,-999,IF(I4090="",-999,0)))</f>
        <v>-999</v>
      </c>
      <c r="AN4090" s="82">
        <f>IF(J4090=1, 'adjustment factor'!$D$13, IF(J4090=-9,-999,IF(J4090="",-999,0)))</f>
        <v>-999</v>
      </c>
      <c r="AO4090" s="82" t="str">
        <f t="shared" si="648"/>
        <v>-999</v>
      </c>
      <c r="AP4090" s="82" t="str">
        <f t="shared" si="649"/>
        <v>MISSING</v>
      </c>
    </row>
    <row r="4091" spans="2:42">
      <c r="B4091" s="207"/>
      <c r="C4091" s="35">
        <v>4087</v>
      </c>
      <c r="D4091" s="161"/>
      <c r="E4091" s="161"/>
      <c r="F4091" s="161"/>
      <c r="G4091" s="161"/>
      <c r="H4091" s="161"/>
      <c r="I4091" s="161"/>
      <c r="J4091" s="161"/>
      <c r="K4091" s="161"/>
      <c r="L4091" s="161"/>
      <c r="M4091" s="161"/>
      <c r="N4091" s="171"/>
      <c r="O4091" s="171"/>
      <c r="P4091" s="171"/>
      <c r="Q4091" s="171"/>
      <c r="R4091" s="171"/>
      <c r="S4091" s="171"/>
      <c r="T4091" s="208" t="str">
        <f t="shared" si="640"/>
        <v>MISSING</v>
      </c>
      <c r="U4091" s="208" t="str">
        <f t="shared" si="641"/>
        <v>MISSING</v>
      </c>
      <c r="X4091" s="56">
        <f t="shared" si="642"/>
        <v>-99</v>
      </c>
      <c r="Y4091" s="56">
        <f t="shared" si="643"/>
        <v>-99</v>
      </c>
      <c r="Z4091" s="56">
        <f t="shared" si="644"/>
        <v>-99</v>
      </c>
      <c r="AA4091" s="56">
        <f t="shared" si="645"/>
        <v>-99</v>
      </c>
      <c r="AB4091" s="56">
        <f t="shared" si="646"/>
        <v>-99</v>
      </c>
      <c r="AC4091" s="56">
        <f t="shared" si="647"/>
        <v>-99</v>
      </c>
      <c r="AD4091" s="3"/>
      <c r="AE4091" s="82">
        <f>IF(D4091=1, 'adjustment factor'!$D$4, IF(D4091=-9,-999,IF(D4091="",-999,0)))</f>
        <v>-999</v>
      </c>
      <c r="AF4091" s="82">
        <f>IF(F4091=1, 'adjustment factor'!$D$5, IF(F4091=-9,-999,IF(F4091="",-999,0)))</f>
        <v>-999</v>
      </c>
      <c r="AG4091" s="82">
        <f>IF(E4091=1, 'adjustment factor'!$D$6, IF(E4091=-9,-999,IF(E4091="",-999,0)))</f>
        <v>-999</v>
      </c>
      <c r="AH4091" s="82">
        <f>IF(K4091&gt;=45,'adjustment factor'!$D$7,IF(K4091=-9,-1200,IF(K4091="",-1200,0)))</f>
        <v>-1200</v>
      </c>
      <c r="AI4091" s="82">
        <f>IF(L4091=1, 'adjustment factor'!$D$8, IF(L4091=-9,-999,IF(L4091="",-999,0)))</f>
        <v>-999</v>
      </c>
      <c r="AJ4091" s="82">
        <f>IF(AND(M4091&gt;=1,M4091&lt;=4),'adjustment factor'!$D$9,IF(M4091=-9,-999,IF(M4091=98,-999,IF(M4091=99,-999,IF(M4091="",-999,0)))))</f>
        <v>-999</v>
      </c>
      <c r="AK4091" s="82">
        <f>IF(H4091=1, 'adjustment factor'!$D$10, IF(H4091=-9,-999,IF(H4091="",-999,0)))</f>
        <v>-999</v>
      </c>
      <c r="AL4091" s="82">
        <f>IF(G4091=1, 'adjustment factor'!$D$11, IF(G4091=-9,-999,IF(G4091="",-999,0)))</f>
        <v>-999</v>
      </c>
      <c r="AM4091" s="82">
        <f>IF(I4091=1, 'adjustment factor'!$D$12, IF(I4091=-9,-999,IF(I4091="",-999,0)))</f>
        <v>-999</v>
      </c>
      <c r="AN4091" s="82">
        <f>IF(J4091=1, 'adjustment factor'!$D$13, IF(J4091=-9,-999,IF(J4091="",-999,0)))</f>
        <v>-999</v>
      </c>
      <c r="AO4091" s="82" t="str">
        <f t="shared" si="648"/>
        <v>-999</v>
      </c>
      <c r="AP4091" s="82" t="str">
        <f t="shared" si="649"/>
        <v>MISSING</v>
      </c>
    </row>
    <row r="4092" spans="2:42">
      <c r="B4092" s="207"/>
      <c r="C4092" s="35">
        <v>4088</v>
      </c>
      <c r="D4092" s="161"/>
      <c r="E4092" s="161"/>
      <c r="F4092" s="161"/>
      <c r="G4092" s="161"/>
      <c r="H4092" s="161"/>
      <c r="I4092" s="161"/>
      <c r="J4092" s="161"/>
      <c r="K4092" s="161"/>
      <c r="L4092" s="161"/>
      <c r="M4092" s="161"/>
      <c r="N4092" s="171"/>
      <c r="O4092" s="171"/>
      <c r="P4092" s="171"/>
      <c r="Q4092" s="171"/>
      <c r="R4092" s="171"/>
      <c r="S4092" s="171"/>
      <c r="T4092" s="208" t="str">
        <f t="shared" si="640"/>
        <v>MISSING</v>
      </c>
      <c r="U4092" s="208" t="str">
        <f t="shared" si="641"/>
        <v>MISSING</v>
      </c>
      <c r="X4092" s="56">
        <f t="shared" si="642"/>
        <v>-99</v>
      </c>
      <c r="Y4092" s="56">
        <f t="shared" si="643"/>
        <v>-99</v>
      </c>
      <c r="Z4092" s="56">
        <f t="shared" si="644"/>
        <v>-99</v>
      </c>
      <c r="AA4092" s="56">
        <f t="shared" si="645"/>
        <v>-99</v>
      </c>
      <c r="AB4092" s="56">
        <f t="shared" si="646"/>
        <v>-99</v>
      </c>
      <c r="AC4092" s="56">
        <f t="shared" si="647"/>
        <v>-99</v>
      </c>
      <c r="AD4092" s="3"/>
      <c r="AE4092" s="82">
        <f>IF(D4092=1, 'adjustment factor'!$D$4, IF(D4092=-9,-999,IF(D4092="",-999,0)))</f>
        <v>-999</v>
      </c>
      <c r="AF4092" s="82">
        <f>IF(F4092=1, 'adjustment factor'!$D$5, IF(F4092=-9,-999,IF(F4092="",-999,0)))</f>
        <v>-999</v>
      </c>
      <c r="AG4092" s="82">
        <f>IF(E4092=1, 'adjustment factor'!$D$6, IF(E4092=-9,-999,IF(E4092="",-999,0)))</f>
        <v>-999</v>
      </c>
      <c r="AH4092" s="82">
        <f>IF(K4092&gt;=45,'adjustment factor'!$D$7,IF(K4092=-9,-1200,IF(K4092="",-1200,0)))</f>
        <v>-1200</v>
      </c>
      <c r="AI4092" s="82">
        <f>IF(L4092=1, 'adjustment factor'!$D$8, IF(L4092=-9,-999,IF(L4092="",-999,0)))</f>
        <v>-999</v>
      </c>
      <c r="AJ4092" s="82">
        <f>IF(AND(M4092&gt;=1,M4092&lt;=4),'adjustment factor'!$D$9,IF(M4092=-9,-999,IF(M4092=98,-999,IF(M4092=99,-999,IF(M4092="",-999,0)))))</f>
        <v>-999</v>
      </c>
      <c r="AK4092" s="82">
        <f>IF(H4092=1, 'adjustment factor'!$D$10, IF(H4092=-9,-999,IF(H4092="",-999,0)))</f>
        <v>-999</v>
      </c>
      <c r="AL4092" s="82">
        <f>IF(G4092=1, 'adjustment factor'!$D$11, IF(G4092=-9,-999,IF(G4092="",-999,0)))</f>
        <v>-999</v>
      </c>
      <c r="AM4092" s="82">
        <f>IF(I4092=1, 'adjustment factor'!$D$12, IF(I4092=-9,-999,IF(I4092="",-999,0)))</f>
        <v>-999</v>
      </c>
      <c r="AN4092" s="82">
        <f>IF(J4092=1, 'adjustment factor'!$D$13, IF(J4092=-9,-999,IF(J4092="",-999,0)))</f>
        <v>-999</v>
      </c>
      <c r="AO4092" s="82" t="str">
        <f t="shared" si="648"/>
        <v>-999</v>
      </c>
      <c r="AP4092" s="82" t="str">
        <f t="shared" si="649"/>
        <v>MISSING</v>
      </c>
    </row>
    <row r="4093" spans="2:42">
      <c r="B4093" s="207"/>
      <c r="C4093" s="35">
        <v>4089</v>
      </c>
      <c r="D4093" s="161"/>
      <c r="E4093" s="161"/>
      <c r="F4093" s="161"/>
      <c r="G4093" s="161"/>
      <c r="H4093" s="161"/>
      <c r="I4093" s="161"/>
      <c r="J4093" s="161"/>
      <c r="K4093" s="161"/>
      <c r="L4093" s="161"/>
      <c r="M4093" s="161"/>
      <c r="N4093" s="171"/>
      <c r="O4093" s="171"/>
      <c r="P4093" s="171"/>
      <c r="Q4093" s="171"/>
      <c r="R4093" s="171"/>
      <c r="S4093" s="171"/>
      <c r="T4093" s="208" t="str">
        <f t="shared" si="640"/>
        <v>MISSING</v>
      </c>
      <c r="U4093" s="208" t="str">
        <f t="shared" si="641"/>
        <v>MISSING</v>
      </c>
      <c r="X4093" s="56">
        <f t="shared" si="642"/>
        <v>-99</v>
      </c>
      <c r="Y4093" s="56">
        <f t="shared" si="643"/>
        <v>-99</v>
      </c>
      <c r="Z4093" s="56">
        <f t="shared" si="644"/>
        <v>-99</v>
      </c>
      <c r="AA4093" s="56">
        <f t="shared" si="645"/>
        <v>-99</v>
      </c>
      <c r="AB4093" s="56">
        <f t="shared" si="646"/>
        <v>-99</v>
      </c>
      <c r="AC4093" s="56">
        <f t="shared" si="647"/>
        <v>-99</v>
      </c>
      <c r="AD4093" s="3"/>
      <c r="AE4093" s="82">
        <f>IF(D4093=1, 'adjustment factor'!$D$4, IF(D4093=-9,-999,IF(D4093="",-999,0)))</f>
        <v>-999</v>
      </c>
      <c r="AF4093" s="82">
        <f>IF(F4093=1, 'adjustment factor'!$D$5, IF(F4093=-9,-999,IF(F4093="",-999,0)))</f>
        <v>-999</v>
      </c>
      <c r="AG4093" s="82">
        <f>IF(E4093=1, 'adjustment factor'!$D$6, IF(E4093=-9,-999,IF(E4093="",-999,0)))</f>
        <v>-999</v>
      </c>
      <c r="AH4093" s="82">
        <f>IF(K4093&gt;=45,'adjustment factor'!$D$7,IF(K4093=-9,-1200,IF(K4093="",-1200,0)))</f>
        <v>-1200</v>
      </c>
      <c r="AI4093" s="82">
        <f>IF(L4093=1, 'adjustment factor'!$D$8, IF(L4093=-9,-999,IF(L4093="",-999,0)))</f>
        <v>-999</v>
      </c>
      <c r="AJ4093" s="82">
        <f>IF(AND(M4093&gt;=1,M4093&lt;=4),'adjustment factor'!$D$9,IF(M4093=-9,-999,IF(M4093=98,-999,IF(M4093=99,-999,IF(M4093="",-999,0)))))</f>
        <v>-999</v>
      </c>
      <c r="AK4093" s="82">
        <f>IF(H4093=1, 'adjustment factor'!$D$10, IF(H4093=-9,-999,IF(H4093="",-999,0)))</f>
        <v>-999</v>
      </c>
      <c r="AL4093" s="82">
        <f>IF(G4093=1, 'adjustment factor'!$D$11, IF(G4093=-9,-999,IF(G4093="",-999,0)))</f>
        <v>-999</v>
      </c>
      <c r="AM4093" s="82">
        <f>IF(I4093=1, 'adjustment factor'!$D$12, IF(I4093=-9,-999,IF(I4093="",-999,0)))</f>
        <v>-999</v>
      </c>
      <c r="AN4093" s="82">
        <f>IF(J4093=1, 'adjustment factor'!$D$13, IF(J4093=-9,-999,IF(J4093="",-999,0)))</f>
        <v>-999</v>
      </c>
      <c r="AO4093" s="82" t="str">
        <f t="shared" si="648"/>
        <v>-999</v>
      </c>
      <c r="AP4093" s="82" t="str">
        <f t="shared" si="649"/>
        <v>MISSING</v>
      </c>
    </row>
    <row r="4094" spans="2:42">
      <c r="B4094" s="207"/>
      <c r="C4094" s="35">
        <v>4090</v>
      </c>
      <c r="D4094" s="161"/>
      <c r="E4094" s="161"/>
      <c r="F4094" s="161"/>
      <c r="G4094" s="161"/>
      <c r="H4094" s="161"/>
      <c r="I4094" s="161"/>
      <c r="J4094" s="161"/>
      <c r="K4094" s="161"/>
      <c r="L4094" s="161"/>
      <c r="M4094" s="161"/>
      <c r="N4094" s="171"/>
      <c r="O4094" s="171"/>
      <c r="P4094" s="171"/>
      <c r="Q4094" s="171"/>
      <c r="R4094" s="171"/>
      <c r="S4094" s="171"/>
      <c r="T4094" s="208" t="str">
        <f t="shared" si="640"/>
        <v>MISSING</v>
      </c>
      <c r="U4094" s="208" t="str">
        <f t="shared" si="641"/>
        <v>MISSING</v>
      </c>
      <c r="X4094" s="56">
        <f t="shared" si="642"/>
        <v>-99</v>
      </c>
      <c r="Y4094" s="56">
        <f t="shared" si="643"/>
        <v>-99</v>
      </c>
      <c r="Z4094" s="56">
        <f t="shared" si="644"/>
        <v>-99</v>
      </c>
      <c r="AA4094" s="56">
        <f t="shared" si="645"/>
        <v>-99</v>
      </c>
      <c r="AB4094" s="56">
        <f t="shared" si="646"/>
        <v>-99</v>
      </c>
      <c r="AC4094" s="56">
        <f t="shared" si="647"/>
        <v>-99</v>
      </c>
      <c r="AD4094" s="3"/>
      <c r="AE4094" s="82">
        <f>IF(D4094=1, 'adjustment factor'!$D$4, IF(D4094=-9,-999,IF(D4094="",-999,0)))</f>
        <v>-999</v>
      </c>
      <c r="AF4094" s="82">
        <f>IF(F4094=1, 'adjustment factor'!$D$5, IF(F4094=-9,-999,IF(F4094="",-999,0)))</f>
        <v>-999</v>
      </c>
      <c r="AG4094" s="82">
        <f>IF(E4094=1, 'adjustment factor'!$D$6, IF(E4094=-9,-999,IF(E4094="",-999,0)))</f>
        <v>-999</v>
      </c>
      <c r="AH4094" s="82">
        <f>IF(K4094&gt;=45,'adjustment factor'!$D$7,IF(K4094=-9,-1200,IF(K4094="",-1200,0)))</f>
        <v>-1200</v>
      </c>
      <c r="AI4094" s="82">
        <f>IF(L4094=1, 'adjustment factor'!$D$8, IF(L4094=-9,-999,IF(L4094="",-999,0)))</f>
        <v>-999</v>
      </c>
      <c r="AJ4094" s="82">
        <f>IF(AND(M4094&gt;=1,M4094&lt;=4),'adjustment factor'!$D$9,IF(M4094=-9,-999,IF(M4094=98,-999,IF(M4094=99,-999,IF(M4094="",-999,0)))))</f>
        <v>-999</v>
      </c>
      <c r="AK4094" s="82">
        <f>IF(H4094=1, 'adjustment factor'!$D$10, IF(H4094=-9,-999,IF(H4094="",-999,0)))</f>
        <v>-999</v>
      </c>
      <c r="AL4094" s="82">
        <f>IF(G4094=1, 'adjustment factor'!$D$11, IF(G4094=-9,-999,IF(G4094="",-999,0)))</f>
        <v>-999</v>
      </c>
      <c r="AM4094" s="82">
        <f>IF(I4094=1, 'adjustment factor'!$D$12, IF(I4094=-9,-999,IF(I4094="",-999,0)))</f>
        <v>-999</v>
      </c>
      <c r="AN4094" s="82">
        <f>IF(J4094=1, 'adjustment factor'!$D$13, IF(J4094=-9,-999,IF(J4094="",-999,0)))</f>
        <v>-999</v>
      </c>
      <c r="AO4094" s="82" t="str">
        <f t="shared" si="648"/>
        <v>-999</v>
      </c>
      <c r="AP4094" s="82" t="str">
        <f t="shared" si="649"/>
        <v>MISSING</v>
      </c>
    </row>
    <row r="4095" spans="2:42">
      <c r="B4095" s="207"/>
      <c r="C4095" s="35">
        <v>4091</v>
      </c>
      <c r="D4095" s="161"/>
      <c r="E4095" s="161"/>
      <c r="F4095" s="161"/>
      <c r="G4095" s="161"/>
      <c r="H4095" s="161"/>
      <c r="I4095" s="161"/>
      <c r="J4095" s="161"/>
      <c r="K4095" s="161"/>
      <c r="L4095" s="161"/>
      <c r="M4095" s="161"/>
      <c r="N4095" s="171"/>
      <c r="O4095" s="171"/>
      <c r="P4095" s="171"/>
      <c r="Q4095" s="171"/>
      <c r="R4095" s="171"/>
      <c r="S4095" s="171"/>
      <c r="T4095" s="208" t="str">
        <f t="shared" si="640"/>
        <v>MISSING</v>
      </c>
      <c r="U4095" s="208" t="str">
        <f t="shared" si="641"/>
        <v>MISSING</v>
      </c>
      <c r="X4095" s="56">
        <f t="shared" si="642"/>
        <v>-99</v>
      </c>
      <c r="Y4095" s="56">
        <f t="shared" si="643"/>
        <v>-99</v>
      </c>
      <c r="Z4095" s="56">
        <f t="shared" si="644"/>
        <v>-99</v>
      </c>
      <c r="AA4095" s="56">
        <f t="shared" si="645"/>
        <v>-99</v>
      </c>
      <c r="AB4095" s="56">
        <f t="shared" si="646"/>
        <v>-99</v>
      </c>
      <c r="AC4095" s="56">
        <f t="shared" si="647"/>
        <v>-99</v>
      </c>
      <c r="AD4095" s="3"/>
      <c r="AE4095" s="82">
        <f>IF(D4095=1, 'adjustment factor'!$D$4, IF(D4095=-9,-999,IF(D4095="",-999,0)))</f>
        <v>-999</v>
      </c>
      <c r="AF4095" s="82">
        <f>IF(F4095=1, 'adjustment factor'!$D$5, IF(F4095=-9,-999,IF(F4095="",-999,0)))</f>
        <v>-999</v>
      </c>
      <c r="AG4095" s="82">
        <f>IF(E4095=1, 'adjustment factor'!$D$6, IF(E4095=-9,-999,IF(E4095="",-999,0)))</f>
        <v>-999</v>
      </c>
      <c r="AH4095" s="82">
        <f>IF(K4095&gt;=45,'adjustment factor'!$D$7,IF(K4095=-9,-1200,IF(K4095="",-1200,0)))</f>
        <v>-1200</v>
      </c>
      <c r="AI4095" s="82">
        <f>IF(L4095=1, 'adjustment factor'!$D$8, IF(L4095=-9,-999,IF(L4095="",-999,0)))</f>
        <v>-999</v>
      </c>
      <c r="AJ4095" s="82">
        <f>IF(AND(M4095&gt;=1,M4095&lt;=4),'adjustment factor'!$D$9,IF(M4095=-9,-999,IF(M4095=98,-999,IF(M4095=99,-999,IF(M4095="",-999,0)))))</f>
        <v>-999</v>
      </c>
      <c r="AK4095" s="82">
        <f>IF(H4095=1, 'adjustment factor'!$D$10, IF(H4095=-9,-999,IF(H4095="",-999,0)))</f>
        <v>-999</v>
      </c>
      <c r="AL4095" s="82">
        <f>IF(G4095=1, 'adjustment factor'!$D$11, IF(G4095=-9,-999,IF(G4095="",-999,0)))</f>
        <v>-999</v>
      </c>
      <c r="AM4095" s="82">
        <f>IF(I4095=1, 'adjustment factor'!$D$12, IF(I4095=-9,-999,IF(I4095="",-999,0)))</f>
        <v>-999</v>
      </c>
      <c r="AN4095" s="82">
        <f>IF(J4095=1, 'adjustment factor'!$D$13, IF(J4095=-9,-999,IF(J4095="",-999,0)))</f>
        <v>-999</v>
      </c>
      <c r="AO4095" s="82" t="str">
        <f t="shared" si="648"/>
        <v>-999</v>
      </c>
      <c r="AP4095" s="82" t="str">
        <f t="shared" si="649"/>
        <v>MISSING</v>
      </c>
    </row>
    <row r="4096" spans="2:42">
      <c r="B4096" s="207"/>
      <c r="C4096" s="35">
        <v>4092</v>
      </c>
      <c r="D4096" s="161"/>
      <c r="E4096" s="161"/>
      <c r="F4096" s="161"/>
      <c r="G4096" s="161"/>
      <c r="H4096" s="161"/>
      <c r="I4096" s="161"/>
      <c r="J4096" s="161"/>
      <c r="K4096" s="161"/>
      <c r="L4096" s="161"/>
      <c r="M4096" s="161"/>
      <c r="N4096" s="171"/>
      <c r="O4096" s="171"/>
      <c r="P4096" s="171"/>
      <c r="Q4096" s="171"/>
      <c r="R4096" s="171"/>
      <c r="S4096" s="171"/>
      <c r="T4096" s="208" t="str">
        <f t="shared" si="640"/>
        <v>MISSING</v>
      </c>
      <c r="U4096" s="208" t="str">
        <f t="shared" si="641"/>
        <v>MISSING</v>
      </c>
      <c r="X4096" s="56">
        <f t="shared" si="642"/>
        <v>-99</v>
      </c>
      <c r="Y4096" s="56">
        <f t="shared" si="643"/>
        <v>-99</v>
      </c>
      <c r="Z4096" s="56">
        <f t="shared" si="644"/>
        <v>-99</v>
      </c>
      <c r="AA4096" s="56">
        <f t="shared" si="645"/>
        <v>-99</v>
      </c>
      <c r="AB4096" s="56">
        <f t="shared" si="646"/>
        <v>-99</v>
      </c>
      <c r="AC4096" s="56">
        <f t="shared" si="647"/>
        <v>-99</v>
      </c>
      <c r="AD4096" s="3"/>
      <c r="AE4096" s="82">
        <f>IF(D4096=1, 'adjustment factor'!$D$4, IF(D4096=-9,-999,IF(D4096="",-999,0)))</f>
        <v>-999</v>
      </c>
      <c r="AF4096" s="82">
        <f>IF(F4096=1, 'adjustment factor'!$D$5, IF(F4096=-9,-999,IF(F4096="",-999,0)))</f>
        <v>-999</v>
      </c>
      <c r="AG4096" s="82">
        <f>IF(E4096=1, 'adjustment factor'!$D$6, IF(E4096=-9,-999,IF(E4096="",-999,0)))</f>
        <v>-999</v>
      </c>
      <c r="AH4096" s="82">
        <f>IF(K4096&gt;=45,'adjustment factor'!$D$7,IF(K4096=-9,-1200,IF(K4096="",-1200,0)))</f>
        <v>-1200</v>
      </c>
      <c r="AI4096" s="82">
        <f>IF(L4096=1, 'adjustment factor'!$D$8, IF(L4096=-9,-999,IF(L4096="",-999,0)))</f>
        <v>-999</v>
      </c>
      <c r="AJ4096" s="82">
        <f>IF(AND(M4096&gt;=1,M4096&lt;=4),'adjustment factor'!$D$9,IF(M4096=-9,-999,IF(M4096=98,-999,IF(M4096=99,-999,IF(M4096="",-999,0)))))</f>
        <v>-999</v>
      </c>
      <c r="AK4096" s="82">
        <f>IF(H4096=1, 'adjustment factor'!$D$10, IF(H4096=-9,-999,IF(H4096="",-999,0)))</f>
        <v>-999</v>
      </c>
      <c r="AL4096" s="82">
        <f>IF(G4096=1, 'adjustment factor'!$D$11, IF(G4096=-9,-999,IF(G4096="",-999,0)))</f>
        <v>-999</v>
      </c>
      <c r="AM4096" s="82">
        <f>IF(I4096=1, 'adjustment factor'!$D$12, IF(I4096=-9,-999,IF(I4096="",-999,0)))</f>
        <v>-999</v>
      </c>
      <c r="AN4096" s="82">
        <f>IF(J4096=1, 'adjustment factor'!$D$13, IF(J4096=-9,-999,IF(J4096="",-999,0)))</f>
        <v>-999</v>
      </c>
      <c r="AO4096" s="82" t="str">
        <f t="shared" si="648"/>
        <v>-999</v>
      </c>
      <c r="AP4096" s="82" t="str">
        <f t="shared" si="649"/>
        <v>MISSING</v>
      </c>
    </row>
    <row r="4097" spans="2:42">
      <c r="B4097" s="207"/>
      <c r="C4097" s="35">
        <v>4093</v>
      </c>
      <c r="D4097" s="161"/>
      <c r="E4097" s="161"/>
      <c r="F4097" s="161"/>
      <c r="G4097" s="161"/>
      <c r="H4097" s="161"/>
      <c r="I4097" s="161"/>
      <c r="J4097" s="161"/>
      <c r="K4097" s="161"/>
      <c r="L4097" s="161"/>
      <c r="M4097" s="161"/>
      <c r="N4097" s="171"/>
      <c r="O4097" s="171"/>
      <c r="P4097" s="171"/>
      <c r="Q4097" s="171"/>
      <c r="R4097" s="171"/>
      <c r="S4097" s="171"/>
      <c r="T4097" s="208" t="str">
        <f t="shared" si="640"/>
        <v>MISSING</v>
      </c>
      <c r="U4097" s="208" t="str">
        <f t="shared" si="641"/>
        <v>MISSING</v>
      </c>
      <c r="X4097" s="56">
        <f t="shared" si="642"/>
        <v>-99</v>
      </c>
      <c r="Y4097" s="56">
        <f t="shared" si="643"/>
        <v>-99</v>
      </c>
      <c r="Z4097" s="56">
        <f t="shared" si="644"/>
        <v>-99</v>
      </c>
      <c r="AA4097" s="56">
        <f t="shared" si="645"/>
        <v>-99</v>
      </c>
      <c r="AB4097" s="56">
        <f t="shared" si="646"/>
        <v>-99</v>
      </c>
      <c r="AC4097" s="56">
        <f t="shared" si="647"/>
        <v>-99</v>
      </c>
      <c r="AD4097" s="3"/>
      <c r="AE4097" s="82">
        <f>IF(D4097=1, 'adjustment factor'!$D$4, IF(D4097=-9,-999,IF(D4097="",-999,0)))</f>
        <v>-999</v>
      </c>
      <c r="AF4097" s="82">
        <f>IF(F4097=1, 'adjustment factor'!$D$5, IF(F4097=-9,-999,IF(F4097="",-999,0)))</f>
        <v>-999</v>
      </c>
      <c r="AG4097" s="82">
        <f>IF(E4097=1, 'adjustment factor'!$D$6, IF(E4097=-9,-999,IF(E4097="",-999,0)))</f>
        <v>-999</v>
      </c>
      <c r="AH4097" s="82">
        <f>IF(K4097&gt;=45,'adjustment factor'!$D$7,IF(K4097=-9,-1200,IF(K4097="",-1200,0)))</f>
        <v>-1200</v>
      </c>
      <c r="AI4097" s="82">
        <f>IF(L4097=1, 'adjustment factor'!$D$8, IF(L4097=-9,-999,IF(L4097="",-999,0)))</f>
        <v>-999</v>
      </c>
      <c r="AJ4097" s="82">
        <f>IF(AND(M4097&gt;=1,M4097&lt;=4),'adjustment factor'!$D$9,IF(M4097=-9,-999,IF(M4097=98,-999,IF(M4097=99,-999,IF(M4097="",-999,0)))))</f>
        <v>-999</v>
      </c>
      <c r="AK4097" s="82">
        <f>IF(H4097=1, 'adjustment factor'!$D$10, IF(H4097=-9,-999,IF(H4097="",-999,0)))</f>
        <v>-999</v>
      </c>
      <c r="AL4097" s="82">
        <f>IF(G4097=1, 'adjustment factor'!$D$11, IF(G4097=-9,-999,IF(G4097="",-999,0)))</f>
        <v>-999</v>
      </c>
      <c r="AM4097" s="82">
        <f>IF(I4097=1, 'adjustment factor'!$D$12, IF(I4097=-9,-999,IF(I4097="",-999,0)))</f>
        <v>-999</v>
      </c>
      <c r="AN4097" s="82">
        <f>IF(J4097=1, 'adjustment factor'!$D$13, IF(J4097=-9,-999,IF(J4097="",-999,0)))</f>
        <v>-999</v>
      </c>
      <c r="AO4097" s="82" t="str">
        <f t="shared" si="648"/>
        <v>-999</v>
      </c>
      <c r="AP4097" s="82" t="str">
        <f t="shared" si="649"/>
        <v>MISSING</v>
      </c>
    </row>
    <row r="4098" spans="2:42">
      <c r="B4098" s="207"/>
      <c r="C4098" s="35">
        <v>4094</v>
      </c>
      <c r="D4098" s="161"/>
      <c r="E4098" s="161"/>
      <c r="F4098" s="161"/>
      <c r="G4098" s="161"/>
      <c r="H4098" s="161"/>
      <c r="I4098" s="161"/>
      <c r="J4098" s="161"/>
      <c r="K4098" s="161"/>
      <c r="L4098" s="161"/>
      <c r="M4098" s="161"/>
      <c r="N4098" s="171"/>
      <c r="O4098" s="171"/>
      <c r="P4098" s="171"/>
      <c r="Q4098" s="171"/>
      <c r="R4098" s="171"/>
      <c r="S4098" s="171"/>
      <c r="T4098" s="208" t="str">
        <f t="shared" si="640"/>
        <v>MISSING</v>
      </c>
      <c r="U4098" s="208" t="str">
        <f t="shared" si="641"/>
        <v>MISSING</v>
      </c>
      <c r="X4098" s="56">
        <f t="shared" si="642"/>
        <v>-99</v>
      </c>
      <c r="Y4098" s="56">
        <f t="shared" si="643"/>
        <v>-99</v>
      </c>
      <c r="Z4098" s="56">
        <f t="shared" si="644"/>
        <v>-99</v>
      </c>
      <c r="AA4098" s="56">
        <f t="shared" si="645"/>
        <v>-99</v>
      </c>
      <c r="AB4098" s="56">
        <f t="shared" si="646"/>
        <v>-99</v>
      </c>
      <c r="AC4098" s="56">
        <f t="shared" si="647"/>
        <v>-99</v>
      </c>
      <c r="AD4098" s="3"/>
      <c r="AE4098" s="82">
        <f>IF(D4098=1, 'adjustment factor'!$D$4, IF(D4098=-9,-999,IF(D4098="",-999,0)))</f>
        <v>-999</v>
      </c>
      <c r="AF4098" s="82">
        <f>IF(F4098=1, 'adjustment factor'!$D$5, IF(F4098=-9,-999,IF(F4098="",-999,0)))</f>
        <v>-999</v>
      </c>
      <c r="AG4098" s="82">
        <f>IF(E4098=1, 'adjustment factor'!$D$6, IF(E4098=-9,-999,IF(E4098="",-999,0)))</f>
        <v>-999</v>
      </c>
      <c r="AH4098" s="82">
        <f>IF(K4098&gt;=45,'adjustment factor'!$D$7,IF(K4098=-9,-1200,IF(K4098="",-1200,0)))</f>
        <v>-1200</v>
      </c>
      <c r="AI4098" s="82">
        <f>IF(L4098=1, 'adjustment factor'!$D$8, IF(L4098=-9,-999,IF(L4098="",-999,0)))</f>
        <v>-999</v>
      </c>
      <c r="AJ4098" s="82">
        <f>IF(AND(M4098&gt;=1,M4098&lt;=4),'adjustment factor'!$D$9,IF(M4098=-9,-999,IF(M4098=98,-999,IF(M4098=99,-999,IF(M4098="",-999,0)))))</f>
        <v>-999</v>
      </c>
      <c r="AK4098" s="82">
        <f>IF(H4098=1, 'adjustment factor'!$D$10, IF(H4098=-9,-999,IF(H4098="",-999,0)))</f>
        <v>-999</v>
      </c>
      <c r="AL4098" s="82">
        <f>IF(G4098=1, 'adjustment factor'!$D$11, IF(G4098=-9,-999,IF(G4098="",-999,0)))</f>
        <v>-999</v>
      </c>
      <c r="AM4098" s="82">
        <f>IF(I4098=1, 'adjustment factor'!$D$12, IF(I4098=-9,-999,IF(I4098="",-999,0)))</f>
        <v>-999</v>
      </c>
      <c r="AN4098" s="82">
        <f>IF(J4098=1, 'adjustment factor'!$D$13, IF(J4098=-9,-999,IF(J4098="",-999,0)))</f>
        <v>-999</v>
      </c>
      <c r="AO4098" s="82" t="str">
        <f t="shared" si="648"/>
        <v>-999</v>
      </c>
      <c r="AP4098" s="82" t="str">
        <f t="shared" si="649"/>
        <v>MISSING</v>
      </c>
    </row>
    <row r="4099" spans="2:42">
      <c r="B4099" s="207"/>
      <c r="C4099" s="35">
        <v>4095</v>
      </c>
      <c r="D4099" s="161"/>
      <c r="E4099" s="161"/>
      <c r="F4099" s="161"/>
      <c r="G4099" s="161"/>
      <c r="H4099" s="161"/>
      <c r="I4099" s="161"/>
      <c r="J4099" s="161"/>
      <c r="K4099" s="161"/>
      <c r="L4099" s="161"/>
      <c r="M4099" s="161"/>
      <c r="N4099" s="171"/>
      <c r="O4099" s="171"/>
      <c r="P4099" s="171"/>
      <c r="Q4099" s="171"/>
      <c r="R4099" s="171"/>
      <c r="S4099" s="171"/>
      <c r="T4099" s="208" t="str">
        <f t="shared" si="640"/>
        <v>MISSING</v>
      </c>
      <c r="U4099" s="208" t="str">
        <f t="shared" si="641"/>
        <v>MISSING</v>
      </c>
      <c r="X4099" s="56">
        <f t="shared" si="642"/>
        <v>-99</v>
      </c>
      <c r="Y4099" s="56">
        <f t="shared" si="643"/>
        <v>-99</v>
      </c>
      <c r="Z4099" s="56">
        <f t="shared" si="644"/>
        <v>-99</v>
      </c>
      <c r="AA4099" s="56">
        <f t="shared" si="645"/>
        <v>-99</v>
      </c>
      <c r="AB4099" s="56">
        <f t="shared" si="646"/>
        <v>-99</v>
      </c>
      <c r="AC4099" s="56">
        <f t="shared" si="647"/>
        <v>-99</v>
      </c>
      <c r="AD4099" s="3"/>
      <c r="AE4099" s="82">
        <f>IF(D4099=1, 'adjustment factor'!$D$4, IF(D4099=-9,-999,IF(D4099="",-999,0)))</f>
        <v>-999</v>
      </c>
      <c r="AF4099" s="82">
        <f>IF(F4099=1, 'adjustment factor'!$D$5, IF(F4099=-9,-999,IF(F4099="",-999,0)))</f>
        <v>-999</v>
      </c>
      <c r="AG4099" s="82">
        <f>IF(E4099=1, 'adjustment factor'!$D$6, IF(E4099=-9,-999,IF(E4099="",-999,0)))</f>
        <v>-999</v>
      </c>
      <c r="AH4099" s="82">
        <f>IF(K4099&gt;=45,'adjustment factor'!$D$7,IF(K4099=-9,-1200,IF(K4099="",-1200,0)))</f>
        <v>-1200</v>
      </c>
      <c r="AI4099" s="82">
        <f>IF(L4099=1, 'adjustment factor'!$D$8, IF(L4099=-9,-999,IF(L4099="",-999,0)))</f>
        <v>-999</v>
      </c>
      <c r="AJ4099" s="82">
        <f>IF(AND(M4099&gt;=1,M4099&lt;=4),'adjustment factor'!$D$9,IF(M4099=-9,-999,IF(M4099=98,-999,IF(M4099=99,-999,IF(M4099="",-999,0)))))</f>
        <v>-999</v>
      </c>
      <c r="AK4099" s="82">
        <f>IF(H4099=1, 'adjustment factor'!$D$10, IF(H4099=-9,-999,IF(H4099="",-999,0)))</f>
        <v>-999</v>
      </c>
      <c r="AL4099" s="82">
        <f>IF(G4099=1, 'adjustment factor'!$D$11, IF(G4099=-9,-999,IF(G4099="",-999,0)))</f>
        <v>-999</v>
      </c>
      <c r="AM4099" s="82">
        <f>IF(I4099=1, 'adjustment factor'!$D$12, IF(I4099=-9,-999,IF(I4099="",-999,0)))</f>
        <v>-999</v>
      </c>
      <c r="AN4099" s="82">
        <f>IF(J4099=1, 'adjustment factor'!$D$13, IF(J4099=-9,-999,IF(J4099="",-999,0)))</f>
        <v>-999</v>
      </c>
      <c r="AO4099" s="82" t="str">
        <f t="shared" si="648"/>
        <v>-999</v>
      </c>
      <c r="AP4099" s="82" t="str">
        <f t="shared" si="649"/>
        <v>MISSING</v>
      </c>
    </row>
    <row r="4100" spans="2:42">
      <c r="B4100" s="207"/>
      <c r="C4100" s="35">
        <v>4096</v>
      </c>
      <c r="D4100" s="161"/>
      <c r="E4100" s="161"/>
      <c r="F4100" s="161"/>
      <c r="G4100" s="161"/>
      <c r="H4100" s="161"/>
      <c r="I4100" s="161"/>
      <c r="J4100" s="161"/>
      <c r="K4100" s="161"/>
      <c r="L4100" s="161"/>
      <c r="M4100" s="161"/>
      <c r="N4100" s="171"/>
      <c r="O4100" s="171"/>
      <c r="P4100" s="171"/>
      <c r="Q4100" s="171"/>
      <c r="R4100" s="171"/>
      <c r="S4100" s="171"/>
      <c r="T4100" s="208" t="str">
        <f t="shared" si="640"/>
        <v>MISSING</v>
      </c>
      <c r="U4100" s="208" t="str">
        <f t="shared" si="641"/>
        <v>MISSING</v>
      </c>
      <c r="X4100" s="56">
        <f t="shared" si="642"/>
        <v>-99</v>
      </c>
      <c r="Y4100" s="56">
        <f t="shared" si="643"/>
        <v>-99</v>
      </c>
      <c r="Z4100" s="56">
        <f t="shared" si="644"/>
        <v>-99</v>
      </c>
      <c r="AA4100" s="56">
        <f t="shared" si="645"/>
        <v>-99</v>
      </c>
      <c r="AB4100" s="56">
        <f t="shared" si="646"/>
        <v>-99</v>
      </c>
      <c r="AC4100" s="56">
        <f t="shared" si="647"/>
        <v>-99</v>
      </c>
      <c r="AD4100" s="3"/>
      <c r="AE4100" s="82">
        <f>IF(D4100=1, 'adjustment factor'!$D$4, IF(D4100=-9,-999,IF(D4100="",-999,0)))</f>
        <v>-999</v>
      </c>
      <c r="AF4100" s="82">
        <f>IF(F4100=1, 'adjustment factor'!$D$5, IF(F4100=-9,-999,IF(F4100="",-999,0)))</f>
        <v>-999</v>
      </c>
      <c r="AG4100" s="82">
        <f>IF(E4100=1, 'adjustment factor'!$D$6, IF(E4100=-9,-999,IF(E4100="",-999,0)))</f>
        <v>-999</v>
      </c>
      <c r="AH4100" s="82">
        <f>IF(K4100&gt;=45,'adjustment factor'!$D$7,IF(K4100=-9,-1200,IF(K4100="",-1200,0)))</f>
        <v>-1200</v>
      </c>
      <c r="AI4100" s="82">
        <f>IF(L4100=1, 'adjustment factor'!$D$8, IF(L4100=-9,-999,IF(L4100="",-999,0)))</f>
        <v>-999</v>
      </c>
      <c r="AJ4100" s="82">
        <f>IF(AND(M4100&gt;=1,M4100&lt;=4),'adjustment factor'!$D$9,IF(M4100=-9,-999,IF(M4100=98,-999,IF(M4100=99,-999,IF(M4100="",-999,0)))))</f>
        <v>-999</v>
      </c>
      <c r="AK4100" s="82">
        <f>IF(H4100=1, 'adjustment factor'!$D$10, IF(H4100=-9,-999,IF(H4100="",-999,0)))</f>
        <v>-999</v>
      </c>
      <c r="AL4100" s="82">
        <f>IF(G4100=1, 'adjustment factor'!$D$11, IF(G4100=-9,-999,IF(G4100="",-999,0)))</f>
        <v>-999</v>
      </c>
      <c r="AM4100" s="82">
        <f>IF(I4100=1, 'adjustment factor'!$D$12, IF(I4100=-9,-999,IF(I4100="",-999,0)))</f>
        <v>-999</v>
      </c>
      <c r="AN4100" s="82">
        <f>IF(J4100=1, 'adjustment factor'!$D$13, IF(J4100=-9,-999,IF(J4100="",-999,0)))</f>
        <v>-999</v>
      </c>
      <c r="AO4100" s="82" t="str">
        <f t="shared" si="648"/>
        <v>-999</v>
      </c>
      <c r="AP4100" s="82" t="str">
        <f t="shared" si="649"/>
        <v>MISSING</v>
      </c>
    </row>
    <row r="4101" spans="2:42">
      <c r="B4101" s="207"/>
      <c r="C4101" s="35">
        <v>4097</v>
      </c>
      <c r="D4101" s="161"/>
      <c r="E4101" s="161"/>
      <c r="F4101" s="161"/>
      <c r="G4101" s="161"/>
      <c r="H4101" s="161"/>
      <c r="I4101" s="161"/>
      <c r="J4101" s="161"/>
      <c r="K4101" s="161"/>
      <c r="L4101" s="161"/>
      <c r="M4101" s="161"/>
      <c r="N4101" s="171"/>
      <c r="O4101" s="171"/>
      <c r="P4101" s="171"/>
      <c r="Q4101" s="171"/>
      <c r="R4101" s="171"/>
      <c r="S4101" s="171"/>
      <c r="T4101" s="208" t="str">
        <f t="shared" si="640"/>
        <v>MISSING</v>
      </c>
      <c r="U4101" s="208" t="str">
        <f t="shared" si="641"/>
        <v>MISSING</v>
      </c>
      <c r="X4101" s="56">
        <f t="shared" si="642"/>
        <v>-99</v>
      </c>
      <c r="Y4101" s="56">
        <f t="shared" si="643"/>
        <v>-99</v>
      </c>
      <c r="Z4101" s="56">
        <f t="shared" si="644"/>
        <v>-99</v>
      </c>
      <c r="AA4101" s="56">
        <f t="shared" si="645"/>
        <v>-99</v>
      </c>
      <c r="AB4101" s="56">
        <f t="shared" si="646"/>
        <v>-99</v>
      </c>
      <c r="AC4101" s="56">
        <f t="shared" si="647"/>
        <v>-99</v>
      </c>
      <c r="AD4101" s="3"/>
      <c r="AE4101" s="82">
        <f>IF(D4101=1, 'adjustment factor'!$D$4, IF(D4101=-9,-999,IF(D4101="",-999,0)))</f>
        <v>-999</v>
      </c>
      <c r="AF4101" s="82">
        <f>IF(F4101=1, 'adjustment factor'!$D$5, IF(F4101=-9,-999,IF(F4101="",-999,0)))</f>
        <v>-999</v>
      </c>
      <c r="AG4101" s="82">
        <f>IF(E4101=1, 'adjustment factor'!$D$6, IF(E4101=-9,-999,IF(E4101="",-999,0)))</f>
        <v>-999</v>
      </c>
      <c r="AH4101" s="82">
        <f>IF(K4101&gt;=45,'adjustment factor'!$D$7,IF(K4101=-9,-1200,IF(K4101="",-1200,0)))</f>
        <v>-1200</v>
      </c>
      <c r="AI4101" s="82">
        <f>IF(L4101=1, 'adjustment factor'!$D$8, IF(L4101=-9,-999,IF(L4101="",-999,0)))</f>
        <v>-999</v>
      </c>
      <c r="AJ4101" s="82">
        <f>IF(AND(M4101&gt;=1,M4101&lt;=4),'adjustment factor'!$D$9,IF(M4101=-9,-999,IF(M4101=98,-999,IF(M4101=99,-999,IF(M4101="",-999,0)))))</f>
        <v>-999</v>
      </c>
      <c r="AK4101" s="82">
        <f>IF(H4101=1, 'adjustment factor'!$D$10, IF(H4101=-9,-999,IF(H4101="",-999,0)))</f>
        <v>-999</v>
      </c>
      <c r="AL4101" s="82">
        <f>IF(G4101=1, 'adjustment factor'!$D$11, IF(G4101=-9,-999,IF(G4101="",-999,0)))</f>
        <v>-999</v>
      </c>
      <c r="AM4101" s="82">
        <f>IF(I4101=1, 'adjustment factor'!$D$12, IF(I4101=-9,-999,IF(I4101="",-999,0)))</f>
        <v>-999</v>
      </c>
      <c r="AN4101" s="82">
        <f>IF(J4101=1, 'adjustment factor'!$D$13, IF(J4101=-9,-999,IF(J4101="",-999,0)))</f>
        <v>-999</v>
      </c>
      <c r="AO4101" s="82" t="str">
        <f t="shared" si="648"/>
        <v>-999</v>
      </c>
      <c r="AP4101" s="82" t="str">
        <f t="shared" si="649"/>
        <v>MISSING</v>
      </c>
    </row>
    <row r="4102" spans="2:42">
      <c r="B4102" s="207"/>
      <c r="C4102" s="35">
        <v>4098</v>
      </c>
      <c r="D4102" s="161"/>
      <c r="E4102" s="161"/>
      <c r="F4102" s="161"/>
      <c r="G4102" s="161"/>
      <c r="H4102" s="161"/>
      <c r="I4102" s="161"/>
      <c r="J4102" s="161"/>
      <c r="K4102" s="161"/>
      <c r="L4102" s="161"/>
      <c r="M4102" s="161"/>
      <c r="N4102" s="171"/>
      <c r="O4102" s="171"/>
      <c r="P4102" s="171"/>
      <c r="Q4102" s="171"/>
      <c r="R4102" s="171"/>
      <c r="S4102" s="171"/>
      <c r="T4102" s="208" t="str">
        <f t="shared" si="640"/>
        <v>MISSING</v>
      </c>
      <c r="U4102" s="208" t="str">
        <f t="shared" si="641"/>
        <v>MISSING</v>
      </c>
      <c r="X4102" s="56">
        <f t="shared" si="642"/>
        <v>-99</v>
      </c>
      <c r="Y4102" s="56">
        <f t="shared" si="643"/>
        <v>-99</v>
      </c>
      <c r="Z4102" s="56">
        <f t="shared" si="644"/>
        <v>-99</v>
      </c>
      <c r="AA4102" s="56">
        <f t="shared" si="645"/>
        <v>-99</v>
      </c>
      <c r="AB4102" s="56">
        <f t="shared" si="646"/>
        <v>-99</v>
      </c>
      <c r="AC4102" s="56">
        <f t="shared" si="647"/>
        <v>-99</v>
      </c>
      <c r="AD4102" s="3"/>
      <c r="AE4102" s="82">
        <f>IF(D4102=1, 'adjustment factor'!$D$4, IF(D4102=-9,-999,IF(D4102="",-999,0)))</f>
        <v>-999</v>
      </c>
      <c r="AF4102" s="82">
        <f>IF(F4102=1, 'adjustment factor'!$D$5, IF(F4102=-9,-999,IF(F4102="",-999,0)))</f>
        <v>-999</v>
      </c>
      <c r="AG4102" s="82">
        <f>IF(E4102=1, 'adjustment factor'!$D$6, IF(E4102=-9,-999,IF(E4102="",-999,0)))</f>
        <v>-999</v>
      </c>
      <c r="AH4102" s="82">
        <f>IF(K4102&gt;=45,'adjustment factor'!$D$7,IF(K4102=-9,-1200,IF(K4102="",-1200,0)))</f>
        <v>-1200</v>
      </c>
      <c r="AI4102" s="82">
        <f>IF(L4102=1, 'adjustment factor'!$D$8, IF(L4102=-9,-999,IF(L4102="",-999,0)))</f>
        <v>-999</v>
      </c>
      <c r="AJ4102" s="82">
        <f>IF(AND(M4102&gt;=1,M4102&lt;=4),'adjustment factor'!$D$9,IF(M4102=-9,-999,IF(M4102=98,-999,IF(M4102=99,-999,IF(M4102="",-999,0)))))</f>
        <v>-999</v>
      </c>
      <c r="AK4102" s="82">
        <f>IF(H4102=1, 'adjustment factor'!$D$10, IF(H4102=-9,-999,IF(H4102="",-999,0)))</f>
        <v>-999</v>
      </c>
      <c r="AL4102" s="82">
        <f>IF(G4102=1, 'adjustment factor'!$D$11, IF(G4102=-9,-999,IF(G4102="",-999,0)))</f>
        <v>-999</v>
      </c>
      <c r="AM4102" s="82">
        <f>IF(I4102=1, 'adjustment factor'!$D$12, IF(I4102=-9,-999,IF(I4102="",-999,0)))</f>
        <v>-999</v>
      </c>
      <c r="AN4102" s="82">
        <f>IF(J4102=1, 'adjustment factor'!$D$13, IF(J4102=-9,-999,IF(J4102="",-999,0)))</f>
        <v>-999</v>
      </c>
      <c r="AO4102" s="82" t="str">
        <f t="shared" si="648"/>
        <v>-999</v>
      </c>
      <c r="AP4102" s="82" t="str">
        <f t="shared" si="649"/>
        <v>MISSING</v>
      </c>
    </row>
    <row r="4103" spans="2:42">
      <c r="B4103" s="207"/>
      <c r="C4103" s="35">
        <v>4099</v>
      </c>
      <c r="D4103" s="161"/>
      <c r="E4103" s="161"/>
      <c r="F4103" s="161"/>
      <c r="G4103" s="161"/>
      <c r="H4103" s="161"/>
      <c r="I4103" s="161"/>
      <c r="J4103" s="161"/>
      <c r="K4103" s="161"/>
      <c r="L4103" s="161"/>
      <c r="M4103" s="161"/>
      <c r="N4103" s="171"/>
      <c r="O4103" s="171"/>
      <c r="P4103" s="171"/>
      <c r="Q4103" s="171"/>
      <c r="R4103" s="171"/>
      <c r="S4103" s="171"/>
      <c r="T4103" s="208" t="str">
        <f t="shared" si="640"/>
        <v>MISSING</v>
      </c>
      <c r="U4103" s="208" t="str">
        <f t="shared" si="641"/>
        <v>MISSING</v>
      </c>
      <c r="X4103" s="56">
        <f t="shared" si="642"/>
        <v>-99</v>
      </c>
      <c r="Y4103" s="56">
        <f t="shared" si="643"/>
        <v>-99</v>
      </c>
      <c r="Z4103" s="56">
        <f t="shared" si="644"/>
        <v>-99</v>
      </c>
      <c r="AA4103" s="56">
        <f t="shared" si="645"/>
        <v>-99</v>
      </c>
      <c r="AB4103" s="56">
        <f t="shared" si="646"/>
        <v>-99</v>
      </c>
      <c r="AC4103" s="56">
        <f t="shared" si="647"/>
        <v>-99</v>
      </c>
      <c r="AD4103" s="3"/>
      <c r="AE4103" s="82">
        <f>IF(D4103=1, 'adjustment factor'!$D$4, IF(D4103=-9,-999,IF(D4103="",-999,0)))</f>
        <v>-999</v>
      </c>
      <c r="AF4103" s="82">
        <f>IF(F4103=1, 'adjustment factor'!$D$5, IF(F4103=-9,-999,IF(F4103="",-999,0)))</f>
        <v>-999</v>
      </c>
      <c r="AG4103" s="82">
        <f>IF(E4103=1, 'adjustment factor'!$D$6, IF(E4103=-9,-999,IF(E4103="",-999,0)))</f>
        <v>-999</v>
      </c>
      <c r="AH4103" s="82">
        <f>IF(K4103&gt;=45,'adjustment factor'!$D$7,IF(K4103=-9,-1200,IF(K4103="",-1200,0)))</f>
        <v>-1200</v>
      </c>
      <c r="AI4103" s="82">
        <f>IF(L4103=1, 'adjustment factor'!$D$8, IF(L4103=-9,-999,IF(L4103="",-999,0)))</f>
        <v>-999</v>
      </c>
      <c r="AJ4103" s="82">
        <f>IF(AND(M4103&gt;=1,M4103&lt;=4),'adjustment factor'!$D$9,IF(M4103=-9,-999,IF(M4103=98,-999,IF(M4103=99,-999,IF(M4103="",-999,0)))))</f>
        <v>-999</v>
      </c>
      <c r="AK4103" s="82">
        <f>IF(H4103=1, 'adjustment factor'!$D$10, IF(H4103=-9,-999,IF(H4103="",-999,0)))</f>
        <v>-999</v>
      </c>
      <c r="AL4103" s="82">
        <f>IF(G4103=1, 'adjustment factor'!$D$11, IF(G4103=-9,-999,IF(G4103="",-999,0)))</f>
        <v>-999</v>
      </c>
      <c r="AM4103" s="82">
        <f>IF(I4103=1, 'adjustment factor'!$D$12, IF(I4103=-9,-999,IF(I4103="",-999,0)))</f>
        <v>-999</v>
      </c>
      <c r="AN4103" s="82">
        <f>IF(J4103=1, 'adjustment factor'!$D$13, IF(J4103=-9,-999,IF(J4103="",-999,0)))</f>
        <v>-999</v>
      </c>
      <c r="AO4103" s="82" t="str">
        <f t="shared" si="648"/>
        <v>-999</v>
      </c>
      <c r="AP4103" s="82" t="str">
        <f t="shared" si="649"/>
        <v>MISSING</v>
      </c>
    </row>
    <row r="4104" spans="2:42">
      <c r="B4104" s="207"/>
      <c r="C4104" s="35">
        <v>4100</v>
      </c>
      <c r="D4104" s="161"/>
      <c r="E4104" s="161"/>
      <c r="F4104" s="161"/>
      <c r="G4104" s="161"/>
      <c r="H4104" s="161"/>
      <c r="I4104" s="161"/>
      <c r="J4104" s="161"/>
      <c r="K4104" s="161"/>
      <c r="L4104" s="161"/>
      <c r="M4104" s="161"/>
      <c r="N4104" s="171"/>
      <c r="O4104" s="171"/>
      <c r="P4104" s="171"/>
      <c r="Q4104" s="171"/>
      <c r="R4104" s="171"/>
      <c r="S4104" s="171"/>
      <c r="T4104" s="208" t="str">
        <f t="shared" si="640"/>
        <v>MISSING</v>
      </c>
      <c r="U4104" s="208" t="str">
        <f t="shared" si="641"/>
        <v>MISSING</v>
      </c>
      <c r="X4104" s="56">
        <f t="shared" si="642"/>
        <v>-99</v>
      </c>
      <c r="Y4104" s="56">
        <f t="shared" si="643"/>
        <v>-99</v>
      </c>
      <c r="Z4104" s="56">
        <f t="shared" si="644"/>
        <v>-99</v>
      </c>
      <c r="AA4104" s="56">
        <f t="shared" si="645"/>
        <v>-99</v>
      </c>
      <c r="AB4104" s="56">
        <f t="shared" si="646"/>
        <v>-99</v>
      </c>
      <c r="AC4104" s="56">
        <f t="shared" si="647"/>
        <v>-99</v>
      </c>
      <c r="AD4104" s="3"/>
      <c r="AE4104" s="82">
        <f>IF(D4104=1, 'adjustment factor'!$D$4, IF(D4104=-9,-999,IF(D4104="",-999,0)))</f>
        <v>-999</v>
      </c>
      <c r="AF4104" s="82">
        <f>IF(F4104=1, 'adjustment factor'!$D$5, IF(F4104=-9,-999,IF(F4104="",-999,0)))</f>
        <v>-999</v>
      </c>
      <c r="AG4104" s="82">
        <f>IF(E4104=1, 'adjustment factor'!$D$6, IF(E4104=-9,-999,IF(E4104="",-999,0)))</f>
        <v>-999</v>
      </c>
      <c r="AH4104" s="82">
        <f>IF(K4104&gt;=45,'adjustment factor'!$D$7,IF(K4104=-9,-1200,IF(K4104="",-1200,0)))</f>
        <v>-1200</v>
      </c>
      <c r="AI4104" s="82">
        <f>IF(L4104=1, 'adjustment factor'!$D$8, IF(L4104=-9,-999,IF(L4104="",-999,0)))</f>
        <v>-999</v>
      </c>
      <c r="AJ4104" s="82">
        <f>IF(AND(M4104&gt;=1,M4104&lt;=4),'adjustment factor'!$D$9,IF(M4104=-9,-999,IF(M4104=98,-999,IF(M4104=99,-999,IF(M4104="",-999,0)))))</f>
        <v>-999</v>
      </c>
      <c r="AK4104" s="82">
        <f>IF(H4104=1, 'adjustment factor'!$D$10, IF(H4104=-9,-999,IF(H4104="",-999,0)))</f>
        <v>-999</v>
      </c>
      <c r="AL4104" s="82">
        <f>IF(G4104=1, 'adjustment factor'!$D$11, IF(G4104=-9,-999,IF(G4104="",-999,0)))</f>
        <v>-999</v>
      </c>
      <c r="AM4104" s="82">
        <f>IF(I4104=1, 'adjustment factor'!$D$12, IF(I4104=-9,-999,IF(I4104="",-999,0)))</f>
        <v>-999</v>
      </c>
      <c r="AN4104" s="82">
        <f>IF(J4104=1, 'adjustment factor'!$D$13, IF(J4104=-9,-999,IF(J4104="",-999,0)))</f>
        <v>-999</v>
      </c>
      <c r="AO4104" s="82" t="str">
        <f t="shared" si="648"/>
        <v>-999</v>
      </c>
      <c r="AP4104" s="82" t="str">
        <f t="shared" si="649"/>
        <v>MISSING</v>
      </c>
    </row>
    <row r="4105" spans="2:42">
      <c r="B4105" s="207"/>
      <c r="C4105" s="35">
        <v>4101</v>
      </c>
      <c r="D4105" s="161"/>
      <c r="E4105" s="161"/>
      <c r="F4105" s="161"/>
      <c r="G4105" s="161"/>
      <c r="H4105" s="161"/>
      <c r="I4105" s="161"/>
      <c r="J4105" s="161"/>
      <c r="K4105" s="161"/>
      <c r="L4105" s="161"/>
      <c r="M4105" s="161"/>
      <c r="N4105" s="171"/>
      <c r="O4105" s="171"/>
      <c r="P4105" s="171"/>
      <c r="Q4105" s="171"/>
      <c r="R4105" s="171"/>
      <c r="S4105" s="171"/>
      <c r="T4105" s="208" t="str">
        <f t="shared" si="640"/>
        <v>MISSING</v>
      </c>
      <c r="U4105" s="208" t="str">
        <f t="shared" si="641"/>
        <v>MISSING</v>
      </c>
      <c r="X4105" s="56">
        <f t="shared" si="642"/>
        <v>-99</v>
      </c>
      <c r="Y4105" s="56">
        <f t="shared" si="643"/>
        <v>-99</v>
      </c>
      <c r="Z4105" s="56">
        <f t="shared" si="644"/>
        <v>-99</v>
      </c>
      <c r="AA4105" s="56">
        <f t="shared" si="645"/>
        <v>-99</v>
      </c>
      <c r="AB4105" s="56">
        <f t="shared" si="646"/>
        <v>-99</v>
      </c>
      <c r="AC4105" s="56">
        <f t="shared" si="647"/>
        <v>-99</v>
      </c>
      <c r="AD4105" s="3"/>
      <c r="AE4105" s="82">
        <f>IF(D4105=1, 'adjustment factor'!$D$4, IF(D4105=-9,-999,IF(D4105="",-999,0)))</f>
        <v>-999</v>
      </c>
      <c r="AF4105" s="82">
        <f>IF(F4105=1, 'adjustment factor'!$D$5, IF(F4105=-9,-999,IF(F4105="",-999,0)))</f>
        <v>-999</v>
      </c>
      <c r="AG4105" s="82">
        <f>IF(E4105=1, 'adjustment factor'!$D$6, IF(E4105=-9,-999,IF(E4105="",-999,0)))</f>
        <v>-999</v>
      </c>
      <c r="AH4105" s="82">
        <f>IF(K4105&gt;=45,'adjustment factor'!$D$7,IF(K4105=-9,-1200,IF(K4105="",-1200,0)))</f>
        <v>-1200</v>
      </c>
      <c r="AI4105" s="82">
        <f>IF(L4105=1, 'adjustment factor'!$D$8, IF(L4105=-9,-999,IF(L4105="",-999,0)))</f>
        <v>-999</v>
      </c>
      <c r="AJ4105" s="82">
        <f>IF(AND(M4105&gt;=1,M4105&lt;=4),'adjustment factor'!$D$9,IF(M4105=-9,-999,IF(M4105=98,-999,IF(M4105=99,-999,IF(M4105="",-999,0)))))</f>
        <v>-999</v>
      </c>
      <c r="AK4105" s="82">
        <f>IF(H4105=1, 'adjustment factor'!$D$10, IF(H4105=-9,-999,IF(H4105="",-999,0)))</f>
        <v>-999</v>
      </c>
      <c r="AL4105" s="82">
        <f>IF(G4105=1, 'adjustment factor'!$D$11, IF(G4105=-9,-999,IF(G4105="",-999,0)))</f>
        <v>-999</v>
      </c>
      <c r="AM4105" s="82">
        <f>IF(I4105=1, 'adjustment factor'!$D$12, IF(I4105=-9,-999,IF(I4105="",-999,0)))</f>
        <v>-999</v>
      </c>
      <c r="AN4105" s="82">
        <f>IF(J4105=1, 'adjustment factor'!$D$13, IF(J4105=-9,-999,IF(J4105="",-999,0)))</f>
        <v>-999</v>
      </c>
      <c r="AO4105" s="82" t="str">
        <f t="shared" si="648"/>
        <v>-999</v>
      </c>
      <c r="AP4105" s="82" t="str">
        <f t="shared" si="649"/>
        <v>MISSING</v>
      </c>
    </row>
    <row r="4106" spans="2:42">
      <c r="B4106" s="207"/>
      <c r="C4106" s="35">
        <v>4102</v>
      </c>
      <c r="D4106" s="161"/>
      <c r="E4106" s="161"/>
      <c r="F4106" s="161"/>
      <c r="G4106" s="161"/>
      <c r="H4106" s="161"/>
      <c r="I4106" s="161"/>
      <c r="J4106" s="161"/>
      <c r="K4106" s="161"/>
      <c r="L4106" s="161"/>
      <c r="M4106" s="161"/>
      <c r="N4106" s="171"/>
      <c r="O4106" s="171"/>
      <c r="P4106" s="171"/>
      <c r="Q4106" s="171"/>
      <c r="R4106" s="171"/>
      <c r="S4106" s="171"/>
      <c r="T4106" s="208" t="str">
        <f t="shared" si="640"/>
        <v>MISSING</v>
      </c>
      <c r="U4106" s="208" t="str">
        <f t="shared" si="641"/>
        <v>MISSING</v>
      </c>
      <c r="X4106" s="56">
        <f t="shared" si="642"/>
        <v>-99</v>
      </c>
      <c r="Y4106" s="56">
        <f t="shared" si="643"/>
        <v>-99</v>
      </c>
      <c r="Z4106" s="56">
        <f t="shared" si="644"/>
        <v>-99</v>
      </c>
      <c r="AA4106" s="56">
        <f t="shared" si="645"/>
        <v>-99</v>
      </c>
      <c r="AB4106" s="56">
        <f t="shared" si="646"/>
        <v>-99</v>
      </c>
      <c r="AC4106" s="56">
        <f t="shared" si="647"/>
        <v>-99</v>
      </c>
      <c r="AD4106" s="3"/>
      <c r="AE4106" s="82">
        <f>IF(D4106=1, 'adjustment factor'!$D$4, IF(D4106=-9,-999,IF(D4106="",-999,0)))</f>
        <v>-999</v>
      </c>
      <c r="AF4106" s="82">
        <f>IF(F4106=1, 'adjustment factor'!$D$5, IF(F4106=-9,-999,IF(F4106="",-999,0)))</f>
        <v>-999</v>
      </c>
      <c r="AG4106" s="82">
        <f>IF(E4106=1, 'adjustment factor'!$D$6, IF(E4106=-9,-999,IF(E4106="",-999,0)))</f>
        <v>-999</v>
      </c>
      <c r="AH4106" s="82">
        <f>IF(K4106&gt;=45,'adjustment factor'!$D$7,IF(K4106=-9,-1200,IF(K4106="",-1200,0)))</f>
        <v>-1200</v>
      </c>
      <c r="AI4106" s="82">
        <f>IF(L4106=1, 'adjustment factor'!$D$8, IF(L4106=-9,-999,IF(L4106="",-999,0)))</f>
        <v>-999</v>
      </c>
      <c r="AJ4106" s="82">
        <f>IF(AND(M4106&gt;=1,M4106&lt;=4),'adjustment factor'!$D$9,IF(M4106=-9,-999,IF(M4106=98,-999,IF(M4106=99,-999,IF(M4106="",-999,0)))))</f>
        <v>-999</v>
      </c>
      <c r="AK4106" s="82">
        <f>IF(H4106=1, 'adjustment factor'!$D$10, IF(H4106=-9,-999,IF(H4106="",-999,0)))</f>
        <v>-999</v>
      </c>
      <c r="AL4106" s="82">
        <f>IF(G4106=1, 'adjustment factor'!$D$11, IF(G4106=-9,-999,IF(G4106="",-999,0)))</f>
        <v>-999</v>
      </c>
      <c r="AM4106" s="82">
        <f>IF(I4106=1, 'adjustment factor'!$D$12, IF(I4106=-9,-999,IF(I4106="",-999,0)))</f>
        <v>-999</v>
      </c>
      <c r="AN4106" s="82">
        <f>IF(J4106=1, 'adjustment factor'!$D$13, IF(J4106=-9,-999,IF(J4106="",-999,0)))</f>
        <v>-999</v>
      </c>
      <c r="AO4106" s="82" t="str">
        <f t="shared" si="648"/>
        <v>-999</v>
      </c>
      <c r="AP4106" s="82" t="str">
        <f t="shared" si="649"/>
        <v>MISSING</v>
      </c>
    </row>
    <row r="4107" spans="2:42">
      <c r="B4107" s="207"/>
      <c r="C4107" s="35">
        <v>4103</v>
      </c>
      <c r="D4107" s="161"/>
      <c r="E4107" s="161"/>
      <c r="F4107" s="161"/>
      <c r="G4107" s="161"/>
      <c r="H4107" s="161"/>
      <c r="I4107" s="161"/>
      <c r="J4107" s="161"/>
      <c r="K4107" s="161"/>
      <c r="L4107" s="161"/>
      <c r="M4107" s="161"/>
      <c r="N4107" s="171"/>
      <c r="O4107" s="171"/>
      <c r="P4107" s="171"/>
      <c r="Q4107" s="171"/>
      <c r="R4107" s="171"/>
      <c r="S4107" s="171"/>
      <c r="T4107" s="208" t="str">
        <f t="shared" si="640"/>
        <v>MISSING</v>
      </c>
      <c r="U4107" s="208" t="str">
        <f t="shared" si="641"/>
        <v>MISSING</v>
      </c>
      <c r="X4107" s="56">
        <f t="shared" si="642"/>
        <v>-99</v>
      </c>
      <c r="Y4107" s="56">
        <f t="shared" si="643"/>
        <v>-99</v>
      </c>
      <c r="Z4107" s="56">
        <f t="shared" si="644"/>
        <v>-99</v>
      </c>
      <c r="AA4107" s="56">
        <f t="shared" si="645"/>
        <v>-99</v>
      </c>
      <c r="AB4107" s="56">
        <f t="shared" si="646"/>
        <v>-99</v>
      </c>
      <c r="AC4107" s="56">
        <f t="shared" si="647"/>
        <v>-99</v>
      </c>
      <c r="AD4107" s="3"/>
      <c r="AE4107" s="82">
        <f>IF(D4107=1, 'adjustment factor'!$D$4, IF(D4107=-9,-999,IF(D4107="",-999,0)))</f>
        <v>-999</v>
      </c>
      <c r="AF4107" s="82">
        <f>IF(F4107=1, 'adjustment factor'!$D$5, IF(F4107=-9,-999,IF(F4107="",-999,0)))</f>
        <v>-999</v>
      </c>
      <c r="AG4107" s="82">
        <f>IF(E4107=1, 'adjustment factor'!$D$6, IF(E4107=-9,-999,IF(E4107="",-999,0)))</f>
        <v>-999</v>
      </c>
      <c r="AH4107" s="82">
        <f>IF(K4107&gt;=45,'adjustment factor'!$D$7,IF(K4107=-9,-1200,IF(K4107="",-1200,0)))</f>
        <v>-1200</v>
      </c>
      <c r="AI4107" s="82">
        <f>IF(L4107=1, 'adjustment factor'!$D$8, IF(L4107=-9,-999,IF(L4107="",-999,0)))</f>
        <v>-999</v>
      </c>
      <c r="AJ4107" s="82">
        <f>IF(AND(M4107&gt;=1,M4107&lt;=4),'adjustment factor'!$D$9,IF(M4107=-9,-999,IF(M4107=98,-999,IF(M4107=99,-999,IF(M4107="",-999,0)))))</f>
        <v>-999</v>
      </c>
      <c r="AK4107" s="82">
        <f>IF(H4107=1, 'adjustment factor'!$D$10, IF(H4107=-9,-999,IF(H4107="",-999,0)))</f>
        <v>-999</v>
      </c>
      <c r="AL4107" s="82">
        <f>IF(G4107=1, 'adjustment factor'!$D$11, IF(G4107=-9,-999,IF(G4107="",-999,0)))</f>
        <v>-999</v>
      </c>
      <c r="AM4107" s="82">
        <f>IF(I4107=1, 'adjustment factor'!$D$12, IF(I4107=-9,-999,IF(I4107="",-999,0)))</f>
        <v>-999</v>
      </c>
      <c r="AN4107" s="82">
        <f>IF(J4107=1, 'adjustment factor'!$D$13, IF(J4107=-9,-999,IF(J4107="",-999,0)))</f>
        <v>-999</v>
      </c>
      <c r="AO4107" s="82" t="str">
        <f t="shared" si="648"/>
        <v>-999</v>
      </c>
      <c r="AP4107" s="82" t="str">
        <f t="shared" si="649"/>
        <v>MISSING</v>
      </c>
    </row>
    <row r="4108" spans="2:42">
      <c r="B4108" s="207"/>
      <c r="C4108" s="35">
        <v>4104</v>
      </c>
      <c r="D4108" s="161"/>
      <c r="E4108" s="161"/>
      <c r="F4108" s="161"/>
      <c r="G4108" s="161"/>
      <c r="H4108" s="161"/>
      <c r="I4108" s="161"/>
      <c r="J4108" s="161"/>
      <c r="K4108" s="161"/>
      <c r="L4108" s="161"/>
      <c r="M4108" s="161"/>
      <c r="N4108" s="171"/>
      <c r="O4108" s="171"/>
      <c r="P4108" s="171"/>
      <c r="Q4108" s="171"/>
      <c r="R4108" s="171"/>
      <c r="S4108" s="171"/>
      <c r="T4108" s="208" t="str">
        <f t="shared" si="640"/>
        <v>MISSING</v>
      </c>
      <c r="U4108" s="208" t="str">
        <f t="shared" si="641"/>
        <v>MISSING</v>
      </c>
      <c r="X4108" s="56">
        <f t="shared" si="642"/>
        <v>-99</v>
      </c>
      <c r="Y4108" s="56">
        <f t="shared" si="643"/>
        <v>-99</v>
      </c>
      <c r="Z4108" s="56">
        <f t="shared" si="644"/>
        <v>-99</v>
      </c>
      <c r="AA4108" s="56">
        <f t="shared" si="645"/>
        <v>-99</v>
      </c>
      <c r="AB4108" s="56">
        <f t="shared" si="646"/>
        <v>-99</v>
      </c>
      <c r="AC4108" s="56">
        <f t="shared" si="647"/>
        <v>-99</v>
      </c>
      <c r="AD4108" s="3"/>
      <c r="AE4108" s="82">
        <f>IF(D4108=1, 'adjustment factor'!$D$4, IF(D4108=-9,-999,IF(D4108="",-999,0)))</f>
        <v>-999</v>
      </c>
      <c r="AF4108" s="82">
        <f>IF(F4108=1, 'adjustment factor'!$D$5, IF(F4108=-9,-999,IF(F4108="",-999,0)))</f>
        <v>-999</v>
      </c>
      <c r="AG4108" s="82">
        <f>IF(E4108=1, 'adjustment factor'!$D$6, IF(E4108=-9,-999,IF(E4108="",-999,0)))</f>
        <v>-999</v>
      </c>
      <c r="AH4108" s="82">
        <f>IF(K4108&gt;=45,'adjustment factor'!$D$7,IF(K4108=-9,-1200,IF(K4108="",-1200,0)))</f>
        <v>-1200</v>
      </c>
      <c r="AI4108" s="82">
        <f>IF(L4108=1, 'adjustment factor'!$D$8, IF(L4108=-9,-999,IF(L4108="",-999,0)))</f>
        <v>-999</v>
      </c>
      <c r="AJ4108" s="82">
        <f>IF(AND(M4108&gt;=1,M4108&lt;=4),'adjustment factor'!$D$9,IF(M4108=-9,-999,IF(M4108=98,-999,IF(M4108=99,-999,IF(M4108="",-999,0)))))</f>
        <v>-999</v>
      </c>
      <c r="AK4108" s="82">
        <f>IF(H4108=1, 'adjustment factor'!$D$10, IF(H4108=-9,-999,IF(H4108="",-999,0)))</f>
        <v>-999</v>
      </c>
      <c r="AL4108" s="82">
        <f>IF(G4108=1, 'adjustment factor'!$D$11, IF(G4108=-9,-999,IF(G4108="",-999,0)))</f>
        <v>-999</v>
      </c>
      <c r="AM4108" s="82">
        <f>IF(I4108=1, 'adjustment factor'!$D$12, IF(I4108=-9,-999,IF(I4108="",-999,0)))</f>
        <v>-999</v>
      </c>
      <c r="AN4108" s="82">
        <f>IF(J4108=1, 'adjustment factor'!$D$13, IF(J4108=-9,-999,IF(J4108="",-999,0)))</f>
        <v>-999</v>
      </c>
      <c r="AO4108" s="82" t="str">
        <f t="shared" si="648"/>
        <v>-999</v>
      </c>
      <c r="AP4108" s="82" t="str">
        <f t="shared" si="649"/>
        <v>MISSING</v>
      </c>
    </row>
    <row r="4109" spans="2:42">
      <c r="B4109" s="207"/>
      <c r="C4109" s="35">
        <v>4105</v>
      </c>
      <c r="D4109" s="161"/>
      <c r="E4109" s="161"/>
      <c r="F4109" s="161"/>
      <c r="G4109" s="161"/>
      <c r="H4109" s="161"/>
      <c r="I4109" s="161"/>
      <c r="J4109" s="161"/>
      <c r="K4109" s="161"/>
      <c r="L4109" s="161"/>
      <c r="M4109" s="161"/>
      <c r="N4109" s="171"/>
      <c r="O4109" s="171"/>
      <c r="P4109" s="171"/>
      <c r="Q4109" s="171"/>
      <c r="R4109" s="171"/>
      <c r="S4109" s="171"/>
      <c r="T4109" s="208" t="str">
        <f t="shared" si="640"/>
        <v>MISSING</v>
      </c>
      <c r="U4109" s="208" t="str">
        <f t="shared" si="641"/>
        <v>MISSING</v>
      </c>
      <c r="X4109" s="56">
        <f t="shared" si="642"/>
        <v>-99</v>
      </c>
      <c r="Y4109" s="56">
        <f t="shared" si="643"/>
        <v>-99</v>
      </c>
      <c r="Z4109" s="56">
        <f t="shared" si="644"/>
        <v>-99</v>
      </c>
      <c r="AA4109" s="56">
        <f t="shared" si="645"/>
        <v>-99</v>
      </c>
      <c r="AB4109" s="56">
        <f t="shared" si="646"/>
        <v>-99</v>
      </c>
      <c r="AC4109" s="56">
        <f t="shared" si="647"/>
        <v>-99</v>
      </c>
      <c r="AD4109" s="3"/>
      <c r="AE4109" s="82">
        <f>IF(D4109=1, 'adjustment factor'!$D$4, IF(D4109=-9,-999,IF(D4109="",-999,0)))</f>
        <v>-999</v>
      </c>
      <c r="AF4109" s="82">
        <f>IF(F4109=1, 'adjustment factor'!$D$5, IF(F4109=-9,-999,IF(F4109="",-999,0)))</f>
        <v>-999</v>
      </c>
      <c r="AG4109" s="82">
        <f>IF(E4109=1, 'adjustment factor'!$D$6, IF(E4109=-9,-999,IF(E4109="",-999,0)))</f>
        <v>-999</v>
      </c>
      <c r="AH4109" s="82">
        <f>IF(K4109&gt;=45,'adjustment factor'!$D$7,IF(K4109=-9,-1200,IF(K4109="",-1200,0)))</f>
        <v>-1200</v>
      </c>
      <c r="AI4109" s="82">
        <f>IF(L4109=1, 'adjustment factor'!$D$8, IF(L4109=-9,-999,IF(L4109="",-999,0)))</f>
        <v>-999</v>
      </c>
      <c r="AJ4109" s="82">
        <f>IF(AND(M4109&gt;=1,M4109&lt;=4),'adjustment factor'!$D$9,IF(M4109=-9,-999,IF(M4109=98,-999,IF(M4109=99,-999,IF(M4109="",-999,0)))))</f>
        <v>-999</v>
      </c>
      <c r="AK4109" s="82">
        <f>IF(H4109=1, 'adjustment factor'!$D$10, IF(H4109=-9,-999,IF(H4109="",-999,0)))</f>
        <v>-999</v>
      </c>
      <c r="AL4109" s="82">
        <f>IF(G4109=1, 'adjustment factor'!$D$11, IF(G4109=-9,-999,IF(G4109="",-999,0)))</f>
        <v>-999</v>
      </c>
      <c r="AM4109" s="82">
        <f>IF(I4109=1, 'adjustment factor'!$D$12, IF(I4109=-9,-999,IF(I4109="",-999,0)))</f>
        <v>-999</v>
      </c>
      <c r="AN4109" s="82">
        <f>IF(J4109=1, 'adjustment factor'!$D$13, IF(J4109=-9,-999,IF(J4109="",-999,0)))</f>
        <v>-999</v>
      </c>
      <c r="AO4109" s="82" t="str">
        <f t="shared" si="648"/>
        <v>-999</v>
      </c>
      <c r="AP4109" s="82" t="str">
        <f t="shared" si="649"/>
        <v>MISSING</v>
      </c>
    </row>
    <row r="4110" spans="2:42">
      <c r="B4110" s="207"/>
      <c r="C4110" s="35">
        <v>4106</v>
      </c>
      <c r="D4110" s="161"/>
      <c r="E4110" s="161"/>
      <c r="F4110" s="161"/>
      <c r="G4110" s="161"/>
      <c r="H4110" s="161"/>
      <c r="I4110" s="161"/>
      <c r="J4110" s="161"/>
      <c r="K4110" s="161"/>
      <c r="L4110" s="161"/>
      <c r="M4110" s="161"/>
      <c r="N4110" s="171"/>
      <c r="O4110" s="171"/>
      <c r="P4110" s="171"/>
      <c r="Q4110" s="171"/>
      <c r="R4110" s="171"/>
      <c r="S4110" s="171"/>
      <c r="T4110" s="208" t="str">
        <f t="shared" si="640"/>
        <v>MISSING</v>
      </c>
      <c r="U4110" s="208" t="str">
        <f t="shared" si="641"/>
        <v>MISSING</v>
      </c>
      <c r="X4110" s="56">
        <f t="shared" si="642"/>
        <v>-99</v>
      </c>
      <c r="Y4110" s="56">
        <f t="shared" si="643"/>
        <v>-99</v>
      </c>
      <c r="Z4110" s="56">
        <f t="shared" si="644"/>
        <v>-99</v>
      </c>
      <c r="AA4110" s="56">
        <f t="shared" si="645"/>
        <v>-99</v>
      </c>
      <c r="AB4110" s="56">
        <f t="shared" si="646"/>
        <v>-99</v>
      </c>
      <c r="AC4110" s="56">
        <f t="shared" si="647"/>
        <v>-99</v>
      </c>
      <c r="AD4110" s="3"/>
      <c r="AE4110" s="82">
        <f>IF(D4110=1, 'adjustment factor'!$D$4, IF(D4110=-9,-999,IF(D4110="",-999,0)))</f>
        <v>-999</v>
      </c>
      <c r="AF4110" s="82">
        <f>IF(F4110=1, 'adjustment factor'!$D$5, IF(F4110=-9,-999,IF(F4110="",-999,0)))</f>
        <v>-999</v>
      </c>
      <c r="AG4110" s="82">
        <f>IF(E4110=1, 'adjustment factor'!$D$6, IF(E4110=-9,-999,IF(E4110="",-999,0)))</f>
        <v>-999</v>
      </c>
      <c r="AH4110" s="82">
        <f>IF(K4110&gt;=45,'adjustment factor'!$D$7,IF(K4110=-9,-1200,IF(K4110="",-1200,0)))</f>
        <v>-1200</v>
      </c>
      <c r="AI4110" s="82">
        <f>IF(L4110=1, 'adjustment factor'!$D$8, IF(L4110=-9,-999,IF(L4110="",-999,0)))</f>
        <v>-999</v>
      </c>
      <c r="AJ4110" s="82">
        <f>IF(AND(M4110&gt;=1,M4110&lt;=4),'adjustment factor'!$D$9,IF(M4110=-9,-999,IF(M4110=98,-999,IF(M4110=99,-999,IF(M4110="",-999,0)))))</f>
        <v>-999</v>
      </c>
      <c r="AK4110" s="82">
        <f>IF(H4110=1, 'adjustment factor'!$D$10, IF(H4110=-9,-999,IF(H4110="",-999,0)))</f>
        <v>-999</v>
      </c>
      <c r="AL4110" s="82">
        <f>IF(G4110=1, 'adjustment factor'!$D$11, IF(G4110=-9,-999,IF(G4110="",-999,0)))</f>
        <v>-999</v>
      </c>
      <c r="AM4110" s="82">
        <f>IF(I4110=1, 'adjustment factor'!$D$12, IF(I4110=-9,-999,IF(I4110="",-999,0)))</f>
        <v>-999</v>
      </c>
      <c r="AN4110" s="82">
        <f>IF(J4110=1, 'adjustment factor'!$D$13, IF(J4110=-9,-999,IF(J4110="",-999,0)))</f>
        <v>-999</v>
      </c>
      <c r="AO4110" s="82" t="str">
        <f t="shared" si="648"/>
        <v>-999</v>
      </c>
      <c r="AP4110" s="82" t="str">
        <f t="shared" si="649"/>
        <v>MISSING</v>
      </c>
    </row>
    <row r="4111" spans="2:42">
      <c r="B4111" s="207"/>
      <c r="C4111" s="35">
        <v>4107</v>
      </c>
      <c r="D4111" s="161"/>
      <c r="E4111" s="161"/>
      <c r="F4111" s="161"/>
      <c r="G4111" s="161"/>
      <c r="H4111" s="161"/>
      <c r="I4111" s="161"/>
      <c r="J4111" s="161"/>
      <c r="K4111" s="161"/>
      <c r="L4111" s="161"/>
      <c r="M4111" s="161"/>
      <c r="N4111" s="171"/>
      <c r="O4111" s="171"/>
      <c r="P4111" s="171"/>
      <c r="Q4111" s="171"/>
      <c r="R4111" s="171"/>
      <c r="S4111" s="171"/>
      <c r="T4111" s="208" t="str">
        <f t="shared" si="640"/>
        <v>MISSING</v>
      </c>
      <c r="U4111" s="208" t="str">
        <f t="shared" si="641"/>
        <v>MISSING</v>
      </c>
      <c r="X4111" s="56">
        <f t="shared" si="642"/>
        <v>-99</v>
      </c>
      <c r="Y4111" s="56">
        <f t="shared" si="643"/>
        <v>-99</v>
      </c>
      <c r="Z4111" s="56">
        <f t="shared" si="644"/>
        <v>-99</v>
      </c>
      <c r="AA4111" s="56">
        <f t="shared" si="645"/>
        <v>-99</v>
      </c>
      <c r="AB4111" s="56">
        <f t="shared" si="646"/>
        <v>-99</v>
      </c>
      <c r="AC4111" s="56">
        <f t="shared" si="647"/>
        <v>-99</v>
      </c>
      <c r="AD4111" s="3"/>
      <c r="AE4111" s="82">
        <f>IF(D4111=1, 'adjustment factor'!$D$4, IF(D4111=-9,-999,IF(D4111="",-999,0)))</f>
        <v>-999</v>
      </c>
      <c r="AF4111" s="82">
        <f>IF(F4111=1, 'adjustment factor'!$D$5, IF(F4111=-9,-999,IF(F4111="",-999,0)))</f>
        <v>-999</v>
      </c>
      <c r="AG4111" s="82">
        <f>IF(E4111=1, 'adjustment factor'!$D$6, IF(E4111=-9,-999,IF(E4111="",-999,0)))</f>
        <v>-999</v>
      </c>
      <c r="AH4111" s="82">
        <f>IF(K4111&gt;=45,'adjustment factor'!$D$7,IF(K4111=-9,-1200,IF(K4111="",-1200,0)))</f>
        <v>-1200</v>
      </c>
      <c r="AI4111" s="82">
        <f>IF(L4111=1, 'adjustment factor'!$D$8, IF(L4111=-9,-999,IF(L4111="",-999,0)))</f>
        <v>-999</v>
      </c>
      <c r="AJ4111" s="82">
        <f>IF(AND(M4111&gt;=1,M4111&lt;=4),'adjustment factor'!$D$9,IF(M4111=-9,-999,IF(M4111=98,-999,IF(M4111=99,-999,IF(M4111="",-999,0)))))</f>
        <v>-999</v>
      </c>
      <c r="AK4111" s="82">
        <f>IF(H4111=1, 'adjustment factor'!$D$10, IF(H4111=-9,-999,IF(H4111="",-999,0)))</f>
        <v>-999</v>
      </c>
      <c r="AL4111" s="82">
        <f>IF(G4111=1, 'adjustment factor'!$D$11, IF(G4111=-9,-999,IF(G4111="",-999,0)))</f>
        <v>-999</v>
      </c>
      <c r="AM4111" s="82">
        <f>IF(I4111=1, 'adjustment factor'!$D$12, IF(I4111=-9,-999,IF(I4111="",-999,0)))</f>
        <v>-999</v>
      </c>
      <c r="AN4111" s="82">
        <f>IF(J4111=1, 'adjustment factor'!$D$13, IF(J4111=-9,-999,IF(J4111="",-999,0)))</f>
        <v>-999</v>
      </c>
      <c r="AO4111" s="82" t="str">
        <f t="shared" si="648"/>
        <v>-999</v>
      </c>
      <c r="AP4111" s="82" t="str">
        <f t="shared" si="649"/>
        <v>MISSING</v>
      </c>
    </row>
    <row r="4112" spans="2:42">
      <c r="B4112" s="207"/>
      <c r="C4112" s="35">
        <v>4108</v>
      </c>
      <c r="D4112" s="161"/>
      <c r="E4112" s="161"/>
      <c r="F4112" s="161"/>
      <c r="G4112" s="161"/>
      <c r="H4112" s="161"/>
      <c r="I4112" s="161"/>
      <c r="J4112" s="161"/>
      <c r="K4112" s="161"/>
      <c r="L4112" s="161"/>
      <c r="M4112" s="161"/>
      <c r="N4112" s="171"/>
      <c r="O4112" s="171"/>
      <c r="P4112" s="171"/>
      <c r="Q4112" s="171"/>
      <c r="R4112" s="171"/>
      <c r="S4112" s="171"/>
      <c r="T4112" s="208" t="str">
        <f t="shared" si="640"/>
        <v>MISSING</v>
      </c>
      <c r="U4112" s="208" t="str">
        <f t="shared" si="641"/>
        <v>MISSING</v>
      </c>
      <c r="X4112" s="56">
        <f t="shared" si="642"/>
        <v>-99</v>
      </c>
      <c r="Y4112" s="56">
        <f t="shared" si="643"/>
        <v>-99</v>
      </c>
      <c r="Z4112" s="56">
        <f t="shared" si="644"/>
        <v>-99</v>
      </c>
      <c r="AA4112" s="56">
        <f t="shared" si="645"/>
        <v>-99</v>
      </c>
      <c r="AB4112" s="56">
        <f t="shared" si="646"/>
        <v>-99</v>
      </c>
      <c r="AC4112" s="56">
        <f t="shared" si="647"/>
        <v>-99</v>
      </c>
      <c r="AD4112" s="3"/>
      <c r="AE4112" s="82">
        <f>IF(D4112=1, 'adjustment factor'!$D$4, IF(D4112=-9,-999,IF(D4112="",-999,0)))</f>
        <v>-999</v>
      </c>
      <c r="AF4112" s="82">
        <f>IF(F4112=1, 'adjustment factor'!$D$5, IF(F4112=-9,-999,IF(F4112="",-999,0)))</f>
        <v>-999</v>
      </c>
      <c r="AG4112" s="82">
        <f>IF(E4112=1, 'adjustment factor'!$D$6, IF(E4112=-9,-999,IF(E4112="",-999,0)))</f>
        <v>-999</v>
      </c>
      <c r="AH4112" s="82">
        <f>IF(K4112&gt;=45,'adjustment factor'!$D$7,IF(K4112=-9,-1200,IF(K4112="",-1200,0)))</f>
        <v>-1200</v>
      </c>
      <c r="AI4112" s="82">
        <f>IF(L4112=1, 'adjustment factor'!$D$8, IF(L4112=-9,-999,IF(L4112="",-999,0)))</f>
        <v>-999</v>
      </c>
      <c r="AJ4112" s="82">
        <f>IF(AND(M4112&gt;=1,M4112&lt;=4),'adjustment factor'!$D$9,IF(M4112=-9,-999,IF(M4112=98,-999,IF(M4112=99,-999,IF(M4112="",-999,0)))))</f>
        <v>-999</v>
      </c>
      <c r="AK4112" s="82">
        <f>IF(H4112=1, 'adjustment factor'!$D$10, IF(H4112=-9,-999,IF(H4112="",-999,0)))</f>
        <v>-999</v>
      </c>
      <c r="AL4112" s="82">
        <f>IF(G4112=1, 'adjustment factor'!$D$11, IF(G4112=-9,-999,IF(G4112="",-999,0)))</f>
        <v>-999</v>
      </c>
      <c r="AM4112" s="82">
        <f>IF(I4112=1, 'adjustment factor'!$D$12, IF(I4112=-9,-999,IF(I4112="",-999,0)))</f>
        <v>-999</v>
      </c>
      <c r="AN4112" s="82">
        <f>IF(J4112=1, 'adjustment factor'!$D$13, IF(J4112=-9,-999,IF(J4112="",-999,0)))</f>
        <v>-999</v>
      </c>
      <c r="AO4112" s="82" t="str">
        <f t="shared" si="648"/>
        <v>-999</v>
      </c>
      <c r="AP4112" s="82" t="str">
        <f t="shared" si="649"/>
        <v>MISSING</v>
      </c>
    </row>
    <row r="4113" spans="2:42">
      <c r="B4113" s="207"/>
      <c r="C4113" s="35">
        <v>4109</v>
      </c>
      <c r="D4113" s="161"/>
      <c r="E4113" s="161"/>
      <c r="F4113" s="161"/>
      <c r="G4113" s="161"/>
      <c r="H4113" s="161"/>
      <c r="I4113" s="161"/>
      <c r="J4113" s="161"/>
      <c r="K4113" s="161"/>
      <c r="L4113" s="161"/>
      <c r="M4113" s="161"/>
      <c r="N4113" s="171"/>
      <c r="O4113" s="171"/>
      <c r="P4113" s="171"/>
      <c r="Q4113" s="171"/>
      <c r="R4113" s="171"/>
      <c r="S4113" s="171"/>
      <c r="T4113" s="208" t="str">
        <f t="shared" si="640"/>
        <v>MISSING</v>
      </c>
      <c r="U4113" s="208" t="str">
        <f t="shared" si="641"/>
        <v>MISSING</v>
      </c>
      <c r="X4113" s="56">
        <f t="shared" si="642"/>
        <v>-99</v>
      </c>
      <c r="Y4113" s="56">
        <f t="shared" si="643"/>
        <v>-99</v>
      </c>
      <c r="Z4113" s="56">
        <f t="shared" si="644"/>
        <v>-99</v>
      </c>
      <c r="AA4113" s="56">
        <f t="shared" si="645"/>
        <v>-99</v>
      </c>
      <c r="AB4113" s="56">
        <f t="shared" si="646"/>
        <v>-99</v>
      </c>
      <c r="AC4113" s="56">
        <f t="shared" si="647"/>
        <v>-99</v>
      </c>
      <c r="AD4113" s="3"/>
      <c r="AE4113" s="82">
        <f>IF(D4113=1, 'adjustment factor'!$D$4, IF(D4113=-9,-999,IF(D4113="",-999,0)))</f>
        <v>-999</v>
      </c>
      <c r="AF4113" s="82">
        <f>IF(F4113=1, 'adjustment factor'!$D$5, IF(F4113=-9,-999,IF(F4113="",-999,0)))</f>
        <v>-999</v>
      </c>
      <c r="AG4113" s="82">
        <f>IF(E4113=1, 'adjustment factor'!$D$6, IF(E4113=-9,-999,IF(E4113="",-999,0)))</f>
        <v>-999</v>
      </c>
      <c r="AH4113" s="82">
        <f>IF(K4113&gt;=45,'adjustment factor'!$D$7,IF(K4113=-9,-1200,IF(K4113="",-1200,0)))</f>
        <v>-1200</v>
      </c>
      <c r="AI4113" s="82">
        <f>IF(L4113=1, 'adjustment factor'!$D$8, IF(L4113=-9,-999,IF(L4113="",-999,0)))</f>
        <v>-999</v>
      </c>
      <c r="AJ4113" s="82">
        <f>IF(AND(M4113&gt;=1,M4113&lt;=4),'adjustment factor'!$D$9,IF(M4113=-9,-999,IF(M4113=98,-999,IF(M4113=99,-999,IF(M4113="",-999,0)))))</f>
        <v>-999</v>
      </c>
      <c r="AK4113" s="82">
        <f>IF(H4113=1, 'adjustment factor'!$D$10, IF(H4113=-9,-999,IF(H4113="",-999,0)))</f>
        <v>-999</v>
      </c>
      <c r="AL4113" s="82">
        <f>IF(G4113=1, 'adjustment factor'!$D$11, IF(G4113=-9,-999,IF(G4113="",-999,0)))</f>
        <v>-999</v>
      </c>
      <c r="AM4113" s="82">
        <f>IF(I4113=1, 'adjustment factor'!$D$12, IF(I4113=-9,-999,IF(I4113="",-999,0)))</f>
        <v>-999</v>
      </c>
      <c r="AN4113" s="82">
        <f>IF(J4113=1, 'adjustment factor'!$D$13, IF(J4113=-9,-999,IF(J4113="",-999,0)))</f>
        <v>-999</v>
      </c>
      <c r="AO4113" s="82" t="str">
        <f t="shared" si="648"/>
        <v>-999</v>
      </c>
      <c r="AP4113" s="82" t="str">
        <f t="shared" si="649"/>
        <v>MISSING</v>
      </c>
    </row>
    <row r="4114" spans="2:42">
      <c r="B4114" s="207"/>
      <c r="C4114" s="35">
        <v>4110</v>
      </c>
      <c r="D4114" s="161"/>
      <c r="E4114" s="161"/>
      <c r="F4114" s="161"/>
      <c r="G4114" s="161"/>
      <c r="H4114" s="161"/>
      <c r="I4114" s="161"/>
      <c r="J4114" s="161"/>
      <c r="K4114" s="161"/>
      <c r="L4114" s="161"/>
      <c r="M4114" s="161"/>
      <c r="N4114" s="171"/>
      <c r="O4114" s="171"/>
      <c r="P4114" s="171"/>
      <c r="Q4114" s="171"/>
      <c r="R4114" s="171"/>
      <c r="S4114" s="171"/>
      <c r="T4114" s="208" t="str">
        <f t="shared" si="640"/>
        <v>MISSING</v>
      </c>
      <c r="U4114" s="208" t="str">
        <f t="shared" si="641"/>
        <v>MISSING</v>
      </c>
      <c r="X4114" s="56">
        <f t="shared" si="642"/>
        <v>-99</v>
      </c>
      <c r="Y4114" s="56">
        <f t="shared" si="643"/>
        <v>-99</v>
      </c>
      <c r="Z4114" s="56">
        <f t="shared" si="644"/>
        <v>-99</v>
      </c>
      <c r="AA4114" s="56">
        <f t="shared" si="645"/>
        <v>-99</v>
      </c>
      <c r="AB4114" s="56">
        <f t="shared" si="646"/>
        <v>-99</v>
      </c>
      <c r="AC4114" s="56">
        <f t="shared" si="647"/>
        <v>-99</v>
      </c>
      <c r="AD4114" s="3"/>
      <c r="AE4114" s="82">
        <f>IF(D4114=1, 'adjustment factor'!$D$4, IF(D4114=-9,-999,IF(D4114="",-999,0)))</f>
        <v>-999</v>
      </c>
      <c r="AF4114" s="82">
        <f>IF(F4114=1, 'adjustment factor'!$D$5, IF(F4114=-9,-999,IF(F4114="",-999,0)))</f>
        <v>-999</v>
      </c>
      <c r="AG4114" s="82">
        <f>IF(E4114=1, 'adjustment factor'!$D$6, IF(E4114=-9,-999,IF(E4114="",-999,0)))</f>
        <v>-999</v>
      </c>
      <c r="AH4114" s="82">
        <f>IF(K4114&gt;=45,'adjustment factor'!$D$7,IF(K4114=-9,-1200,IF(K4114="",-1200,0)))</f>
        <v>-1200</v>
      </c>
      <c r="AI4114" s="82">
        <f>IF(L4114=1, 'adjustment factor'!$D$8, IF(L4114=-9,-999,IF(L4114="",-999,0)))</f>
        <v>-999</v>
      </c>
      <c r="AJ4114" s="82">
        <f>IF(AND(M4114&gt;=1,M4114&lt;=4),'adjustment factor'!$D$9,IF(M4114=-9,-999,IF(M4114=98,-999,IF(M4114=99,-999,IF(M4114="",-999,0)))))</f>
        <v>-999</v>
      </c>
      <c r="AK4114" s="82">
        <f>IF(H4114=1, 'adjustment factor'!$D$10, IF(H4114=-9,-999,IF(H4114="",-999,0)))</f>
        <v>-999</v>
      </c>
      <c r="AL4114" s="82">
        <f>IF(G4114=1, 'adjustment factor'!$D$11, IF(G4114=-9,-999,IF(G4114="",-999,0)))</f>
        <v>-999</v>
      </c>
      <c r="AM4114" s="82">
        <f>IF(I4114=1, 'adjustment factor'!$D$12, IF(I4114=-9,-999,IF(I4114="",-999,0)))</f>
        <v>-999</v>
      </c>
      <c r="AN4114" s="82">
        <f>IF(J4114=1, 'adjustment factor'!$D$13, IF(J4114=-9,-999,IF(J4114="",-999,0)))</f>
        <v>-999</v>
      </c>
      <c r="AO4114" s="82" t="str">
        <f t="shared" si="648"/>
        <v>-999</v>
      </c>
      <c r="AP4114" s="82" t="str">
        <f t="shared" si="649"/>
        <v>MISSING</v>
      </c>
    </row>
    <row r="4115" spans="2:42">
      <c r="B4115" s="207"/>
      <c r="C4115" s="35">
        <v>4111</v>
      </c>
      <c r="D4115" s="161"/>
      <c r="E4115" s="161"/>
      <c r="F4115" s="161"/>
      <c r="G4115" s="161"/>
      <c r="H4115" s="161"/>
      <c r="I4115" s="161"/>
      <c r="J4115" s="161"/>
      <c r="K4115" s="161"/>
      <c r="L4115" s="161"/>
      <c r="M4115" s="161"/>
      <c r="N4115" s="171"/>
      <c r="O4115" s="171"/>
      <c r="P4115" s="171"/>
      <c r="Q4115" s="171"/>
      <c r="R4115" s="171"/>
      <c r="S4115" s="171"/>
      <c r="T4115" s="208" t="str">
        <f t="shared" si="640"/>
        <v>MISSING</v>
      </c>
      <c r="U4115" s="208" t="str">
        <f t="shared" si="641"/>
        <v>MISSING</v>
      </c>
      <c r="X4115" s="56">
        <f t="shared" si="642"/>
        <v>-99</v>
      </c>
      <c r="Y4115" s="56">
        <f t="shared" si="643"/>
        <v>-99</v>
      </c>
      <c r="Z4115" s="56">
        <f t="shared" si="644"/>
        <v>-99</v>
      </c>
      <c r="AA4115" s="56">
        <f t="shared" si="645"/>
        <v>-99</v>
      </c>
      <c r="AB4115" s="56">
        <f t="shared" si="646"/>
        <v>-99</v>
      </c>
      <c r="AC4115" s="56">
        <f t="shared" si="647"/>
        <v>-99</v>
      </c>
      <c r="AD4115" s="3"/>
      <c r="AE4115" s="82">
        <f>IF(D4115=1, 'adjustment factor'!$D$4, IF(D4115=-9,-999,IF(D4115="",-999,0)))</f>
        <v>-999</v>
      </c>
      <c r="AF4115" s="82">
        <f>IF(F4115=1, 'adjustment factor'!$D$5, IF(F4115=-9,-999,IF(F4115="",-999,0)))</f>
        <v>-999</v>
      </c>
      <c r="AG4115" s="82">
        <f>IF(E4115=1, 'adjustment factor'!$D$6, IF(E4115=-9,-999,IF(E4115="",-999,0)))</f>
        <v>-999</v>
      </c>
      <c r="AH4115" s="82">
        <f>IF(K4115&gt;=45,'adjustment factor'!$D$7,IF(K4115=-9,-1200,IF(K4115="",-1200,0)))</f>
        <v>-1200</v>
      </c>
      <c r="AI4115" s="82">
        <f>IF(L4115=1, 'adjustment factor'!$D$8, IF(L4115=-9,-999,IF(L4115="",-999,0)))</f>
        <v>-999</v>
      </c>
      <c r="AJ4115" s="82">
        <f>IF(AND(M4115&gt;=1,M4115&lt;=4),'adjustment factor'!$D$9,IF(M4115=-9,-999,IF(M4115=98,-999,IF(M4115=99,-999,IF(M4115="",-999,0)))))</f>
        <v>-999</v>
      </c>
      <c r="AK4115" s="82">
        <f>IF(H4115=1, 'adjustment factor'!$D$10, IF(H4115=-9,-999,IF(H4115="",-999,0)))</f>
        <v>-999</v>
      </c>
      <c r="AL4115" s="82">
        <f>IF(G4115=1, 'adjustment factor'!$D$11, IF(G4115=-9,-999,IF(G4115="",-999,0)))</f>
        <v>-999</v>
      </c>
      <c r="AM4115" s="82">
        <f>IF(I4115=1, 'adjustment factor'!$D$12, IF(I4115=-9,-999,IF(I4115="",-999,0)))</f>
        <v>-999</v>
      </c>
      <c r="AN4115" s="82">
        <f>IF(J4115=1, 'adjustment factor'!$D$13, IF(J4115=-9,-999,IF(J4115="",-999,0)))</f>
        <v>-999</v>
      </c>
      <c r="AO4115" s="82" t="str">
        <f t="shared" si="648"/>
        <v>-999</v>
      </c>
      <c r="AP4115" s="82" t="str">
        <f t="shared" si="649"/>
        <v>MISSING</v>
      </c>
    </row>
    <row r="4116" spans="2:42">
      <c r="B4116" s="207"/>
      <c r="C4116" s="35">
        <v>4112</v>
      </c>
      <c r="D4116" s="161"/>
      <c r="E4116" s="161"/>
      <c r="F4116" s="161"/>
      <c r="G4116" s="161"/>
      <c r="H4116" s="161"/>
      <c r="I4116" s="161"/>
      <c r="J4116" s="161"/>
      <c r="K4116" s="161"/>
      <c r="L4116" s="161"/>
      <c r="M4116" s="161"/>
      <c r="N4116" s="171"/>
      <c r="O4116" s="171"/>
      <c r="P4116" s="171"/>
      <c r="Q4116" s="171"/>
      <c r="R4116" s="171"/>
      <c r="S4116" s="171"/>
      <c r="T4116" s="208" t="str">
        <f t="shared" si="640"/>
        <v>MISSING</v>
      </c>
      <c r="U4116" s="208" t="str">
        <f t="shared" si="641"/>
        <v>MISSING</v>
      </c>
      <c r="X4116" s="56">
        <f t="shared" si="642"/>
        <v>-99</v>
      </c>
      <c r="Y4116" s="56">
        <f t="shared" si="643"/>
        <v>-99</v>
      </c>
      <c r="Z4116" s="56">
        <f t="shared" si="644"/>
        <v>-99</v>
      </c>
      <c r="AA4116" s="56">
        <f t="shared" si="645"/>
        <v>-99</v>
      </c>
      <c r="AB4116" s="56">
        <f t="shared" si="646"/>
        <v>-99</v>
      </c>
      <c r="AC4116" s="56">
        <f t="shared" si="647"/>
        <v>-99</v>
      </c>
      <c r="AD4116" s="3"/>
      <c r="AE4116" s="82">
        <f>IF(D4116=1, 'adjustment factor'!$D$4, IF(D4116=-9,-999,IF(D4116="",-999,0)))</f>
        <v>-999</v>
      </c>
      <c r="AF4116" s="82">
        <f>IF(F4116=1, 'adjustment factor'!$D$5, IF(F4116=-9,-999,IF(F4116="",-999,0)))</f>
        <v>-999</v>
      </c>
      <c r="AG4116" s="82">
        <f>IF(E4116=1, 'adjustment factor'!$D$6, IF(E4116=-9,-999,IF(E4116="",-999,0)))</f>
        <v>-999</v>
      </c>
      <c r="AH4116" s="82">
        <f>IF(K4116&gt;=45,'adjustment factor'!$D$7,IF(K4116=-9,-1200,IF(K4116="",-1200,0)))</f>
        <v>-1200</v>
      </c>
      <c r="AI4116" s="82">
        <f>IF(L4116=1, 'adjustment factor'!$D$8, IF(L4116=-9,-999,IF(L4116="",-999,0)))</f>
        <v>-999</v>
      </c>
      <c r="AJ4116" s="82">
        <f>IF(AND(M4116&gt;=1,M4116&lt;=4),'adjustment factor'!$D$9,IF(M4116=-9,-999,IF(M4116=98,-999,IF(M4116=99,-999,IF(M4116="",-999,0)))))</f>
        <v>-999</v>
      </c>
      <c r="AK4116" s="82">
        <f>IF(H4116=1, 'adjustment factor'!$D$10, IF(H4116=-9,-999,IF(H4116="",-999,0)))</f>
        <v>-999</v>
      </c>
      <c r="AL4116" s="82">
        <f>IF(G4116=1, 'adjustment factor'!$D$11, IF(G4116=-9,-999,IF(G4116="",-999,0)))</f>
        <v>-999</v>
      </c>
      <c r="AM4116" s="82">
        <f>IF(I4116=1, 'adjustment factor'!$D$12, IF(I4116=-9,-999,IF(I4116="",-999,0)))</f>
        <v>-999</v>
      </c>
      <c r="AN4116" s="82">
        <f>IF(J4116=1, 'adjustment factor'!$D$13, IF(J4116=-9,-999,IF(J4116="",-999,0)))</f>
        <v>-999</v>
      </c>
      <c r="AO4116" s="82" t="str">
        <f t="shared" si="648"/>
        <v>-999</v>
      </c>
      <c r="AP4116" s="82" t="str">
        <f t="shared" si="649"/>
        <v>MISSING</v>
      </c>
    </row>
    <row r="4117" spans="2:42">
      <c r="B4117" s="207"/>
      <c r="C4117" s="35">
        <v>4113</v>
      </c>
      <c r="D4117" s="161"/>
      <c r="E4117" s="161"/>
      <c r="F4117" s="161"/>
      <c r="G4117" s="161"/>
      <c r="H4117" s="161"/>
      <c r="I4117" s="161"/>
      <c r="J4117" s="161"/>
      <c r="K4117" s="161"/>
      <c r="L4117" s="161"/>
      <c r="M4117" s="161"/>
      <c r="N4117" s="171"/>
      <c r="O4117" s="171"/>
      <c r="P4117" s="171"/>
      <c r="Q4117" s="171"/>
      <c r="R4117" s="171"/>
      <c r="S4117" s="171"/>
      <c r="T4117" s="208" t="str">
        <f t="shared" ref="T4117:T4180" si="650">IF(SUM(X4117:AC4117)&gt;-0.01, SUM(X4117:AC4117), "MISSING")</f>
        <v>MISSING</v>
      </c>
      <c r="U4117" s="208" t="str">
        <f t="shared" ref="U4117:U4180" si="651">IF(AP4117="MISSING","MISSING", 3.88+0.604*T4117+0.055*(T4117^2)-AP4117)</f>
        <v>MISSING</v>
      </c>
      <c r="X4117" s="56">
        <f t="shared" ref="X4117:X4180" si="652">IF(N4117&gt;0,((N4117-3)*-1),-99)</f>
        <v>-99</v>
      </c>
      <c r="Y4117" s="56">
        <f t="shared" ref="Y4117:Y4180" si="653">IF(O4117&gt;0,((O4117-3)*-1),-99)</f>
        <v>-99</v>
      </c>
      <c r="Z4117" s="56">
        <f t="shared" ref="Z4117:Z4180" si="654">IF(P4117&gt;0,((P4117-3)*-1),-99)</f>
        <v>-99</v>
      </c>
      <c r="AA4117" s="56">
        <f t="shared" ref="AA4117:AA4180" si="655">IF(Q4117&gt;0,((Q4117-3)*-1),-99)</f>
        <v>-99</v>
      </c>
      <c r="AB4117" s="56">
        <f t="shared" ref="AB4117:AB4180" si="656">IF(R4117&gt;0,((R4117-3)*-1),-99)</f>
        <v>-99</v>
      </c>
      <c r="AC4117" s="56">
        <f t="shared" ref="AC4117:AC4180" si="657">IF(S4117&gt;0,((S4117-3)*-1),-99)</f>
        <v>-99</v>
      </c>
      <c r="AD4117" s="3"/>
      <c r="AE4117" s="82">
        <f>IF(D4117=1, 'adjustment factor'!$D$4, IF(D4117=-9,-999,IF(D4117="",-999,0)))</f>
        <v>-999</v>
      </c>
      <c r="AF4117" s="82">
        <f>IF(F4117=1, 'adjustment factor'!$D$5, IF(F4117=-9,-999,IF(F4117="",-999,0)))</f>
        <v>-999</v>
      </c>
      <c r="AG4117" s="82">
        <f>IF(E4117=1, 'adjustment factor'!$D$6, IF(E4117=-9,-999,IF(E4117="",-999,0)))</f>
        <v>-999</v>
      </c>
      <c r="AH4117" s="82">
        <f>IF(K4117&gt;=45,'adjustment factor'!$D$7,IF(K4117=-9,-1200,IF(K4117="",-1200,0)))</f>
        <v>-1200</v>
      </c>
      <c r="AI4117" s="82">
        <f>IF(L4117=1, 'adjustment factor'!$D$8, IF(L4117=-9,-999,IF(L4117="",-999,0)))</f>
        <v>-999</v>
      </c>
      <c r="AJ4117" s="82">
        <f>IF(AND(M4117&gt;=1,M4117&lt;=4),'adjustment factor'!$D$9,IF(M4117=-9,-999,IF(M4117=98,-999,IF(M4117=99,-999,IF(M4117="",-999,0)))))</f>
        <v>-999</v>
      </c>
      <c r="AK4117" s="82">
        <f>IF(H4117=1, 'adjustment factor'!$D$10, IF(H4117=-9,-999,IF(H4117="",-999,0)))</f>
        <v>-999</v>
      </c>
      <c r="AL4117" s="82">
        <f>IF(G4117=1, 'adjustment factor'!$D$11, IF(G4117=-9,-999,IF(G4117="",-999,0)))</f>
        <v>-999</v>
      </c>
      <c r="AM4117" s="82">
        <f>IF(I4117=1, 'adjustment factor'!$D$12, IF(I4117=-9,-999,IF(I4117="",-999,0)))</f>
        <v>-999</v>
      </c>
      <c r="AN4117" s="82">
        <f>IF(J4117=1, 'adjustment factor'!$D$13, IF(J4117=-9,-999,IF(J4117="",-999,0)))</f>
        <v>-999</v>
      </c>
      <c r="AO4117" s="82" t="str">
        <f t="shared" ref="AO4117:AO4180" si="658">IF(-AE4117-AF4117-AG4117-AH4117+AI4117+AJ4117-AK4117-AL4117-AM4117-AN4117&lt;3, -AE4117-AF4117-AG4117-AH4117+AI4117+AJ4117-AK4117-AL4117-AM4117-AN4117, "-999")</f>
        <v>-999</v>
      </c>
      <c r="AP4117" s="82" t="str">
        <f t="shared" ref="AP4117:AP4180" si="659">IF(AND(SUM(AE4117:AN4117)&gt;-1, (SUM(X4117:AC4117)&gt;-1)), 14.353-AE4117-AF4117-AG4117-AH4117+AI4117+AJ4117-AK4117-AL4117-AM4117-AN4117, "MISSING")</f>
        <v>MISSING</v>
      </c>
    </row>
    <row r="4118" spans="2:42">
      <c r="B4118" s="207"/>
      <c r="C4118" s="35">
        <v>4114</v>
      </c>
      <c r="D4118" s="161"/>
      <c r="E4118" s="161"/>
      <c r="F4118" s="161"/>
      <c r="G4118" s="161"/>
      <c r="H4118" s="161"/>
      <c r="I4118" s="161"/>
      <c r="J4118" s="161"/>
      <c r="K4118" s="161"/>
      <c r="L4118" s="161"/>
      <c r="M4118" s="161"/>
      <c r="N4118" s="171"/>
      <c r="O4118" s="171"/>
      <c r="P4118" s="171"/>
      <c r="Q4118" s="171"/>
      <c r="R4118" s="171"/>
      <c r="S4118" s="171"/>
      <c r="T4118" s="208" t="str">
        <f t="shared" si="650"/>
        <v>MISSING</v>
      </c>
      <c r="U4118" s="208" t="str">
        <f t="shared" si="651"/>
        <v>MISSING</v>
      </c>
      <c r="X4118" s="56">
        <f t="shared" si="652"/>
        <v>-99</v>
      </c>
      <c r="Y4118" s="56">
        <f t="shared" si="653"/>
        <v>-99</v>
      </c>
      <c r="Z4118" s="56">
        <f t="shared" si="654"/>
        <v>-99</v>
      </c>
      <c r="AA4118" s="56">
        <f t="shared" si="655"/>
        <v>-99</v>
      </c>
      <c r="AB4118" s="56">
        <f t="shared" si="656"/>
        <v>-99</v>
      </c>
      <c r="AC4118" s="56">
        <f t="shared" si="657"/>
        <v>-99</v>
      </c>
      <c r="AD4118" s="3"/>
      <c r="AE4118" s="82">
        <f>IF(D4118=1, 'adjustment factor'!$D$4, IF(D4118=-9,-999,IF(D4118="",-999,0)))</f>
        <v>-999</v>
      </c>
      <c r="AF4118" s="82">
        <f>IF(F4118=1, 'adjustment factor'!$D$5, IF(F4118=-9,-999,IF(F4118="",-999,0)))</f>
        <v>-999</v>
      </c>
      <c r="AG4118" s="82">
        <f>IF(E4118=1, 'adjustment factor'!$D$6, IF(E4118=-9,-999,IF(E4118="",-999,0)))</f>
        <v>-999</v>
      </c>
      <c r="AH4118" s="82">
        <f>IF(K4118&gt;=45,'adjustment factor'!$D$7,IF(K4118=-9,-1200,IF(K4118="",-1200,0)))</f>
        <v>-1200</v>
      </c>
      <c r="AI4118" s="82">
        <f>IF(L4118=1, 'adjustment factor'!$D$8, IF(L4118=-9,-999,IF(L4118="",-999,0)))</f>
        <v>-999</v>
      </c>
      <c r="AJ4118" s="82">
        <f>IF(AND(M4118&gt;=1,M4118&lt;=4),'adjustment factor'!$D$9,IF(M4118=-9,-999,IF(M4118=98,-999,IF(M4118=99,-999,IF(M4118="",-999,0)))))</f>
        <v>-999</v>
      </c>
      <c r="AK4118" s="82">
        <f>IF(H4118=1, 'adjustment factor'!$D$10, IF(H4118=-9,-999,IF(H4118="",-999,0)))</f>
        <v>-999</v>
      </c>
      <c r="AL4118" s="82">
        <f>IF(G4118=1, 'adjustment factor'!$D$11, IF(G4118=-9,-999,IF(G4118="",-999,0)))</f>
        <v>-999</v>
      </c>
      <c r="AM4118" s="82">
        <f>IF(I4118=1, 'adjustment factor'!$D$12, IF(I4118=-9,-999,IF(I4118="",-999,0)))</f>
        <v>-999</v>
      </c>
      <c r="AN4118" s="82">
        <f>IF(J4118=1, 'adjustment factor'!$D$13, IF(J4118=-9,-999,IF(J4118="",-999,0)))</f>
        <v>-999</v>
      </c>
      <c r="AO4118" s="82" t="str">
        <f t="shared" si="658"/>
        <v>-999</v>
      </c>
      <c r="AP4118" s="82" t="str">
        <f t="shared" si="659"/>
        <v>MISSING</v>
      </c>
    </row>
    <row r="4119" spans="2:42">
      <c r="B4119" s="207"/>
      <c r="C4119" s="35">
        <v>4115</v>
      </c>
      <c r="D4119" s="161"/>
      <c r="E4119" s="161"/>
      <c r="F4119" s="161"/>
      <c r="G4119" s="161"/>
      <c r="H4119" s="161"/>
      <c r="I4119" s="161"/>
      <c r="J4119" s="161"/>
      <c r="K4119" s="161"/>
      <c r="L4119" s="161"/>
      <c r="M4119" s="161"/>
      <c r="N4119" s="171"/>
      <c r="O4119" s="171"/>
      <c r="P4119" s="171"/>
      <c r="Q4119" s="171"/>
      <c r="R4119" s="171"/>
      <c r="S4119" s="171"/>
      <c r="T4119" s="208" t="str">
        <f t="shared" si="650"/>
        <v>MISSING</v>
      </c>
      <c r="U4119" s="208" t="str">
        <f t="shared" si="651"/>
        <v>MISSING</v>
      </c>
      <c r="X4119" s="56">
        <f t="shared" si="652"/>
        <v>-99</v>
      </c>
      <c r="Y4119" s="56">
        <f t="shared" si="653"/>
        <v>-99</v>
      </c>
      <c r="Z4119" s="56">
        <f t="shared" si="654"/>
        <v>-99</v>
      </c>
      <c r="AA4119" s="56">
        <f t="shared" si="655"/>
        <v>-99</v>
      </c>
      <c r="AB4119" s="56">
        <f t="shared" si="656"/>
        <v>-99</v>
      </c>
      <c r="AC4119" s="56">
        <f t="shared" si="657"/>
        <v>-99</v>
      </c>
      <c r="AD4119" s="3"/>
      <c r="AE4119" s="82">
        <f>IF(D4119=1, 'adjustment factor'!$D$4, IF(D4119=-9,-999,IF(D4119="",-999,0)))</f>
        <v>-999</v>
      </c>
      <c r="AF4119" s="82">
        <f>IF(F4119=1, 'adjustment factor'!$D$5, IF(F4119=-9,-999,IF(F4119="",-999,0)))</f>
        <v>-999</v>
      </c>
      <c r="AG4119" s="82">
        <f>IF(E4119=1, 'adjustment factor'!$D$6, IF(E4119=-9,-999,IF(E4119="",-999,0)))</f>
        <v>-999</v>
      </c>
      <c r="AH4119" s="82">
        <f>IF(K4119&gt;=45,'adjustment factor'!$D$7,IF(K4119=-9,-1200,IF(K4119="",-1200,0)))</f>
        <v>-1200</v>
      </c>
      <c r="AI4119" s="82">
        <f>IF(L4119=1, 'adjustment factor'!$D$8, IF(L4119=-9,-999,IF(L4119="",-999,0)))</f>
        <v>-999</v>
      </c>
      <c r="AJ4119" s="82">
        <f>IF(AND(M4119&gt;=1,M4119&lt;=4),'adjustment factor'!$D$9,IF(M4119=-9,-999,IF(M4119=98,-999,IF(M4119=99,-999,IF(M4119="",-999,0)))))</f>
        <v>-999</v>
      </c>
      <c r="AK4119" s="82">
        <f>IF(H4119=1, 'adjustment factor'!$D$10, IF(H4119=-9,-999,IF(H4119="",-999,0)))</f>
        <v>-999</v>
      </c>
      <c r="AL4119" s="82">
        <f>IF(G4119=1, 'adjustment factor'!$D$11, IF(G4119=-9,-999,IF(G4119="",-999,0)))</f>
        <v>-999</v>
      </c>
      <c r="AM4119" s="82">
        <f>IF(I4119=1, 'adjustment factor'!$D$12, IF(I4119=-9,-999,IF(I4119="",-999,0)))</f>
        <v>-999</v>
      </c>
      <c r="AN4119" s="82">
        <f>IF(J4119=1, 'adjustment factor'!$D$13, IF(J4119=-9,-999,IF(J4119="",-999,0)))</f>
        <v>-999</v>
      </c>
      <c r="AO4119" s="82" t="str">
        <f t="shared" si="658"/>
        <v>-999</v>
      </c>
      <c r="AP4119" s="82" t="str">
        <f t="shared" si="659"/>
        <v>MISSING</v>
      </c>
    </row>
    <row r="4120" spans="2:42">
      <c r="B4120" s="207"/>
      <c r="C4120" s="35">
        <v>4116</v>
      </c>
      <c r="D4120" s="161"/>
      <c r="E4120" s="161"/>
      <c r="F4120" s="161"/>
      <c r="G4120" s="161"/>
      <c r="H4120" s="161"/>
      <c r="I4120" s="161"/>
      <c r="J4120" s="161"/>
      <c r="K4120" s="161"/>
      <c r="L4120" s="161"/>
      <c r="M4120" s="161"/>
      <c r="N4120" s="171"/>
      <c r="O4120" s="171"/>
      <c r="P4120" s="171"/>
      <c r="Q4120" s="171"/>
      <c r="R4120" s="171"/>
      <c r="S4120" s="171"/>
      <c r="T4120" s="208" t="str">
        <f t="shared" si="650"/>
        <v>MISSING</v>
      </c>
      <c r="U4120" s="208" t="str">
        <f t="shared" si="651"/>
        <v>MISSING</v>
      </c>
      <c r="X4120" s="56">
        <f t="shared" si="652"/>
        <v>-99</v>
      </c>
      <c r="Y4120" s="56">
        <f t="shared" si="653"/>
        <v>-99</v>
      </c>
      <c r="Z4120" s="56">
        <f t="shared" si="654"/>
        <v>-99</v>
      </c>
      <c r="AA4120" s="56">
        <f t="shared" si="655"/>
        <v>-99</v>
      </c>
      <c r="AB4120" s="56">
        <f t="shared" si="656"/>
        <v>-99</v>
      </c>
      <c r="AC4120" s="56">
        <f t="shared" si="657"/>
        <v>-99</v>
      </c>
      <c r="AD4120" s="3"/>
      <c r="AE4120" s="82">
        <f>IF(D4120=1, 'adjustment factor'!$D$4, IF(D4120=-9,-999,IF(D4120="",-999,0)))</f>
        <v>-999</v>
      </c>
      <c r="AF4120" s="82">
        <f>IF(F4120=1, 'adjustment factor'!$D$5, IF(F4120=-9,-999,IF(F4120="",-999,0)))</f>
        <v>-999</v>
      </c>
      <c r="AG4120" s="82">
        <f>IF(E4120=1, 'adjustment factor'!$D$6, IF(E4120=-9,-999,IF(E4120="",-999,0)))</f>
        <v>-999</v>
      </c>
      <c r="AH4120" s="82">
        <f>IF(K4120&gt;=45,'adjustment factor'!$D$7,IF(K4120=-9,-1200,IF(K4120="",-1200,0)))</f>
        <v>-1200</v>
      </c>
      <c r="AI4120" s="82">
        <f>IF(L4120=1, 'adjustment factor'!$D$8, IF(L4120=-9,-999,IF(L4120="",-999,0)))</f>
        <v>-999</v>
      </c>
      <c r="AJ4120" s="82">
        <f>IF(AND(M4120&gt;=1,M4120&lt;=4),'adjustment factor'!$D$9,IF(M4120=-9,-999,IF(M4120=98,-999,IF(M4120=99,-999,IF(M4120="",-999,0)))))</f>
        <v>-999</v>
      </c>
      <c r="AK4120" s="82">
        <f>IF(H4120=1, 'adjustment factor'!$D$10, IF(H4120=-9,-999,IF(H4120="",-999,0)))</f>
        <v>-999</v>
      </c>
      <c r="AL4120" s="82">
        <f>IF(G4120=1, 'adjustment factor'!$D$11, IF(G4120=-9,-999,IF(G4120="",-999,0)))</f>
        <v>-999</v>
      </c>
      <c r="AM4120" s="82">
        <f>IF(I4120=1, 'adjustment factor'!$D$12, IF(I4120=-9,-999,IF(I4120="",-999,0)))</f>
        <v>-999</v>
      </c>
      <c r="AN4120" s="82">
        <f>IF(J4120=1, 'adjustment factor'!$D$13, IF(J4120=-9,-999,IF(J4120="",-999,0)))</f>
        <v>-999</v>
      </c>
      <c r="AO4120" s="82" t="str">
        <f t="shared" si="658"/>
        <v>-999</v>
      </c>
      <c r="AP4120" s="82" t="str">
        <f t="shared" si="659"/>
        <v>MISSING</v>
      </c>
    </row>
    <row r="4121" spans="2:42">
      <c r="B4121" s="207"/>
      <c r="C4121" s="35">
        <v>4117</v>
      </c>
      <c r="D4121" s="161"/>
      <c r="E4121" s="161"/>
      <c r="F4121" s="161"/>
      <c r="G4121" s="161"/>
      <c r="H4121" s="161"/>
      <c r="I4121" s="161"/>
      <c r="J4121" s="161"/>
      <c r="K4121" s="161"/>
      <c r="L4121" s="161"/>
      <c r="M4121" s="161"/>
      <c r="N4121" s="171"/>
      <c r="O4121" s="171"/>
      <c r="P4121" s="171"/>
      <c r="Q4121" s="171"/>
      <c r="R4121" s="171"/>
      <c r="S4121" s="171"/>
      <c r="T4121" s="208" t="str">
        <f t="shared" si="650"/>
        <v>MISSING</v>
      </c>
      <c r="U4121" s="208" t="str">
        <f t="shared" si="651"/>
        <v>MISSING</v>
      </c>
      <c r="X4121" s="56">
        <f t="shared" si="652"/>
        <v>-99</v>
      </c>
      <c r="Y4121" s="56">
        <f t="shared" si="653"/>
        <v>-99</v>
      </c>
      <c r="Z4121" s="56">
        <f t="shared" si="654"/>
        <v>-99</v>
      </c>
      <c r="AA4121" s="56">
        <f t="shared" si="655"/>
        <v>-99</v>
      </c>
      <c r="AB4121" s="56">
        <f t="shared" si="656"/>
        <v>-99</v>
      </c>
      <c r="AC4121" s="56">
        <f t="shared" si="657"/>
        <v>-99</v>
      </c>
      <c r="AD4121" s="3"/>
      <c r="AE4121" s="82">
        <f>IF(D4121=1, 'adjustment factor'!$D$4, IF(D4121=-9,-999,IF(D4121="",-999,0)))</f>
        <v>-999</v>
      </c>
      <c r="AF4121" s="82">
        <f>IF(F4121=1, 'adjustment factor'!$D$5, IF(F4121=-9,-999,IF(F4121="",-999,0)))</f>
        <v>-999</v>
      </c>
      <c r="AG4121" s="82">
        <f>IF(E4121=1, 'adjustment factor'!$D$6, IF(E4121=-9,-999,IF(E4121="",-999,0)))</f>
        <v>-999</v>
      </c>
      <c r="AH4121" s="82">
        <f>IF(K4121&gt;=45,'adjustment factor'!$D$7,IF(K4121=-9,-1200,IF(K4121="",-1200,0)))</f>
        <v>-1200</v>
      </c>
      <c r="AI4121" s="82">
        <f>IF(L4121=1, 'adjustment factor'!$D$8, IF(L4121=-9,-999,IF(L4121="",-999,0)))</f>
        <v>-999</v>
      </c>
      <c r="AJ4121" s="82">
        <f>IF(AND(M4121&gt;=1,M4121&lt;=4),'adjustment factor'!$D$9,IF(M4121=-9,-999,IF(M4121=98,-999,IF(M4121=99,-999,IF(M4121="",-999,0)))))</f>
        <v>-999</v>
      </c>
      <c r="AK4121" s="82">
        <f>IF(H4121=1, 'adjustment factor'!$D$10, IF(H4121=-9,-999,IF(H4121="",-999,0)))</f>
        <v>-999</v>
      </c>
      <c r="AL4121" s="82">
        <f>IF(G4121=1, 'adjustment factor'!$D$11, IF(G4121=-9,-999,IF(G4121="",-999,0)))</f>
        <v>-999</v>
      </c>
      <c r="AM4121" s="82">
        <f>IF(I4121=1, 'adjustment factor'!$D$12, IF(I4121=-9,-999,IF(I4121="",-999,0)))</f>
        <v>-999</v>
      </c>
      <c r="AN4121" s="82">
        <f>IF(J4121=1, 'adjustment factor'!$D$13, IF(J4121=-9,-999,IF(J4121="",-999,0)))</f>
        <v>-999</v>
      </c>
      <c r="AO4121" s="82" t="str">
        <f t="shared" si="658"/>
        <v>-999</v>
      </c>
      <c r="AP4121" s="82" t="str">
        <f t="shared" si="659"/>
        <v>MISSING</v>
      </c>
    </row>
    <row r="4122" spans="2:42">
      <c r="B4122" s="207"/>
      <c r="C4122" s="35">
        <v>4118</v>
      </c>
      <c r="D4122" s="161"/>
      <c r="E4122" s="161"/>
      <c r="F4122" s="161"/>
      <c r="G4122" s="161"/>
      <c r="H4122" s="161"/>
      <c r="I4122" s="161"/>
      <c r="J4122" s="161"/>
      <c r="K4122" s="161"/>
      <c r="L4122" s="161"/>
      <c r="M4122" s="161"/>
      <c r="N4122" s="171"/>
      <c r="O4122" s="171"/>
      <c r="P4122" s="171"/>
      <c r="Q4122" s="171"/>
      <c r="R4122" s="171"/>
      <c r="S4122" s="171"/>
      <c r="T4122" s="208" t="str">
        <f t="shared" si="650"/>
        <v>MISSING</v>
      </c>
      <c r="U4122" s="208" t="str">
        <f t="shared" si="651"/>
        <v>MISSING</v>
      </c>
      <c r="X4122" s="56">
        <f t="shared" si="652"/>
        <v>-99</v>
      </c>
      <c r="Y4122" s="56">
        <f t="shared" si="653"/>
        <v>-99</v>
      </c>
      <c r="Z4122" s="56">
        <f t="shared" si="654"/>
        <v>-99</v>
      </c>
      <c r="AA4122" s="56">
        <f t="shared" si="655"/>
        <v>-99</v>
      </c>
      <c r="AB4122" s="56">
        <f t="shared" si="656"/>
        <v>-99</v>
      </c>
      <c r="AC4122" s="56">
        <f t="shared" si="657"/>
        <v>-99</v>
      </c>
      <c r="AD4122" s="3"/>
      <c r="AE4122" s="82">
        <f>IF(D4122=1, 'adjustment factor'!$D$4, IF(D4122=-9,-999,IF(D4122="",-999,0)))</f>
        <v>-999</v>
      </c>
      <c r="AF4122" s="82">
        <f>IF(F4122=1, 'adjustment factor'!$D$5, IF(F4122=-9,-999,IF(F4122="",-999,0)))</f>
        <v>-999</v>
      </c>
      <c r="AG4122" s="82">
        <f>IF(E4122=1, 'adjustment factor'!$D$6, IF(E4122=-9,-999,IF(E4122="",-999,0)))</f>
        <v>-999</v>
      </c>
      <c r="AH4122" s="82">
        <f>IF(K4122&gt;=45,'adjustment factor'!$D$7,IF(K4122=-9,-1200,IF(K4122="",-1200,0)))</f>
        <v>-1200</v>
      </c>
      <c r="AI4122" s="82">
        <f>IF(L4122=1, 'adjustment factor'!$D$8, IF(L4122=-9,-999,IF(L4122="",-999,0)))</f>
        <v>-999</v>
      </c>
      <c r="AJ4122" s="82">
        <f>IF(AND(M4122&gt;=1,M4122&lt;=4),'adjustment factor'!$D$9,IF(M4122=-9,-999,IF(M4122=98,-999,IF(M4122=99,-999,IF(M4122="",-999,0)))))</f>
        <v>-999</v>
      </c>
      <c r="AK4122" s="82">
        <f>IF(H4122=1, 'adjustment factor'!$D$10, IF(H4122=-9,-999,IF(H4122="",-999,0)))</f>
        <v>-999</v>
      </c>
      <c r="AL4122" s="82">
        <f>IF(G4122=1, 'adjustment factor'!$D$11, IF(G4122=-9,-999,IF(G4122="",-999,0)))</f>
        <v>-999</v>
      </c>
      <c r="AM4122" s="82">
        <f>IF(I4122=1, 'adjustment factor'!$D$12, IF(I4122=-9,-999,IF(I4122="",-999,0)))</f>
        <v>-999</v>
      </c>
      <c r="AN4122" s="82">
        <f>IF(J4122=1, 'adjustment factor'!$D$13, IF(J4122=-9,-999,IF(J4122="",-999,0)))</f>
        <v>-999</v>
      </c>
      <c r="AO4122" s="82" t="str">
        <f t="shared" si="658"/>
        <v>-999</v>
      </c>
      <c r="AP4122" s="82" t="str">
        <f t="shared" si="659"/>
        <v>MISSING</v>
      </c>
    </row>
    <row r="4123" spans="2:42">
      <c r="B4123" s="207"/>
      <c r="C4123" s="35">
        <v>4119</v>
      </c>
      <c r="D4123" s="161"/>
      <c r="E4123" s="161"/>
      <c r="F4123" s="161"/>
      <c r="G4123" s="161"/>
      <c r="H4123" s="161"/>
      <c r="I4123" s="161"/>
      <c r="J4123" s="161"/>
      <c r="K4123" s="161"/>
      <c r="L4123" s="161"/>
      <c r="M4123" s="161"/>
      <c r="N4123" s="171"/>
      <c r="O4123" s="171"/>
      <c r="P4123" s="171"/>
      <c r="Q4123" s="171"/>
      <c r="R4123" s="171"/>
      <c r="S4123" s="171"/>
      <c r="T4123" s="208" t="str">
        <f t="shared" si="650"/>
        <v>MISSING</v>
      </c>
      <c r="U4123" s="208" t="str">
        <f t="shared" si="651"/>
        <v>MISSING</v>
      </c>
      <c r="X4123" s="56">
        <f t="shared" si="652"/>
        <v>-99</v>
      </c>
      <c r="Y4123" s="56">
        <f t="shared" si="653"/>
        <v>-99</v>
      </c>
      <c r="Z4123" s="56">
        <f t="shared" si="654"/>
        <v>-99</v>
      </c>
      <c r="AA4123" s="56">
        <f t="shared" si="655"/>
        <v>-99</v>
      </c>
      <c r="AB4123" s="56">
        <f t="shared" si="656"/>
        <v>-99</v>
      </c>
      <c r="AC4123" s="56">
        <f t="shared" si="657"/>
        <v>-99</v>
      </c>
      <c r="AD4123" s="3"/>
      <c r="AE4123" s="82">
        <f>IF(D4123=1, 'adjustment factor'!$D$4, IF(D4123=-9,-999,IF(D4123="",-999,0)))</f>
        <v>-999</v>
      </c>
      <c r="AF4123" s="82">
        <f>IF(F4123=1, 'adjustment factor'!$D$5, IF(F4123=-9,-999,IF(F4123="",-999,0)))</f>
        <v>-999</v>
      </c>
      <c r="AG4123" s="82">
        <f>IF(E4123=1, 'adjustment factor'!$D$6, IF(E4123=-9,-999,IF(E4123="",-999,0)))</f>
        <v>-999</v>
      </c>
      <c r="AH4123" s="82">
        <f>IF(K4123&gt;=45,'adjustment factor'!$D$7,IF(K4123=-9,-1200,IF(K4123="",-1200,0)))</f>
        <v>-1200</v>
      </c>
      <c r="AI4123" s="82">
        <f>IF(L4123=1, 'adjustment factor'!$D$8, IF(L4123=-9,-999,IF(L4123="",-999,0)))</f>
        <v>-999</v>
      </c>
      <c r="AJ4123" s="82">
        <f>IF(AND(M4123&gt;=1,M4123&lt;=4),'adjustment factor'!$D$9,IF(M4123=-9,-999,IF(M4123=98,-999,IF(M4123=99,-999,IF(M4123="",-999,0)))))</f>
        <v>-999</v>
      </c>
      <c r="AK4123" s="82">
        <f>IF(H4123=1, 'adjustment factor'!$D$10, IF(H4123=-9,-999,IF(H4123="",-999,0)))</f>
        <v>-999</v>
      </c>
      <c r="AL4123" s="82">
        <f>IF(G4123=1, 'adjustment factor'!$D$11, IF(G4123=-9,-999,IF(G4123="",-999,0)))</f>
        <v>-999</v>
      </c>
      <c r="AM4123" s="82">
        <f>IF(I4123=1, 'adjustment factor'!$D$12, IF(I4123=-9,-999,IF(I4123="",-999,0)))</f>
        <v>-999</v>
      </c>
      <c r="AN4123" s="82">
        <f>IF(J4123=1, 'adjustment factor'!$D$13, IF(J4123=-9,-999,IF(J4123="",-999,0)))</f>
        <v>-999</v>
      </c>
      <c r="AO4123" s="82" t="str">
        <f t="shared" si="658"/>
        <v>-999</v>
      </c>
      <c r="AP4123" s="82" t="str">
        <f t="shared" si="659"/>
        <v>MISSING</v>
      </c>
    </row>
    <row r="4124" spans="2:42">
      <c r="B4124" s="207"/>
      <c r="C4124" s="35">
        <v>4120</v>
      </c>
      <c r="D4124" s="161"/>
      <c r="E4124" s="161"/>
      <c r="F4124" s="161"/>
      <c r="G4124" s="161"/>
      <c r="H4124" s="161"/>
      <c r="I4124" s="161"/>
      <c r="J4124" s="161"/>
      <c r="K4124" s="161"/>
      <c r="L4124" s="161"/>
      <c r="M4124" s="161"/>
      <c r="N4124" s="171"/>
      <c r="O4124" s="171"/>
      <c r="P4124" s="171"/>
      <c r="Q4124" s="171"/>
      <c r="R4124" s="171"/>
      <c r="S4124" s="171"/>
      <c r="T4124" s="208" t="str">
        <f t="shared" si="650"/>
        <v>MISSING</v>
      </c>
      <c r="U4124" s="208" t="str">
        <f t="shared" si="651"/>
        <v>MISSING</v>
      </c>
      <c r="X4124" s="56">
        <f t="shared" si="652"/>
        <v>-99</v>
      </c>
      <c r="Y4124" s="56">
        <f t="shared" si="653"/>
        <v>-99</v>
      </c>
      <c r="Z4124" s="56">
        <f t="shared" si="654"/>
        <v>-99</v>
      </c>
      <c r="AA4124" s="56">
        <f t="shared" si="655"/>
        <v>-99</v>
      </c>
      <c r="AB4124" s="56">
        <f t="shared" si="656"/>
        <v>-99</v>
      </c>
      <c r="AC4124" s="56">
        <f t="shared" si="657"/>
        <v>-99</v>
      </c>
      <c r="AD4124" s="3"/>
      <c r="AE4124" s="82">
        <f>IF(D4124=1, 'adjustment factor'!$D$4, IF(D4124=-9,-999,IF(D4124="",-999,0)))</f>
        <v>-999</v>
      </c>
      <c r="AF4124" s="82">
        <f>IF(F4124=1, 'adjustment factor'!$D$5, IF(F4124=-9,-999,IF(F4124="",-999,0)))</f>
        <v>-999</v>
      </c>
      <c r="AG4124" s="82">
        <f>IF(E4124=1, 'adjustment factor'!$D$6, IF(E4124=-9,-999,IF(E4124="",-999,0)))</f>
        <v>-999</v>
      </c>
      <c r="AH4124" s="82">
        <f>IF(K4124&gt;=45,'adjustment factor'!$D$7,IF(K4124=-9,-1200,IF(K4124="",-1200,0)))</f>
        <v>-1200</v>
      </c>
      <c r="AI4124" s="82">
        <f>IF(L4124=1, 'adjustment factor'!$D$8, IF(L4124=-9,-999,IF(L4124="",-999,0)))</f>
        <v>-999</v>
      </c>
      <c r="AJ4124" s="82">
        <f>IF(AND(M4124&gt;=1,M4124&lt;=4),'adjustment factor'!$D$9,IF(M4124=-9,-999,IF(M4124=98,-999,IF(M4124=99,-999,IF(M4124="",-999,0)))))</f>
        <v>-999</v>
      </c>
      <c r="AK4124" s="82">
        <f>IF(H4124=1, 'adjustment factor'!$D$10, IF(H4124=-9,-999,IF(H4124="",-999,0)))</f>
        <v>-999</v>
      </c>
      <c r="AL4124" s="82">
        <f>IF(G4124=1, 'adjustment factor'!$D$11, IF(G4124=-9,-999,IF(G4124="",-999,0)))</f>
        <v>-999</v>
      </c>
      <c r="AM4124" s="82">
        <f>IF(I4124=1, 'adjustment factor'!$D$12, IF(I4124=-9,-999,IF(I4124="",-999,0)))</f>
        <v>-999</v>
      </c>
      <c r="AN4124" s="82">
        <f>IF(J4124=1, 'adjustment factor'!$D$13, IF(J4124=-9,-999,IF(J4124="",-999,0)))</f>
        <v>-999</v>
      </c>
      <c r="AO4124" s="82" t="str">
        <f t="shared" si="658"/>
        <v>-999</v>
      </c>
      <c r="AP4124" s="82" t="str">
        <f t="shared" si="659"/>
        <v>MISSING</v>
      </c>
    </row>
    <row r="4125" spans="2:42">
      <c r="B4125" s="207"/>
      <c r="C4125" s="35">
        <v>4121</v>
      </c>
      <c r="D4125" s="161"/>
      <c r="E4125" s="161"/>
      <c r="F4125" s="161"/>
      <c r="G4125" s="161"/>
      <c r="H4125" s="161"/>
      <c r="I4125" s="161"/>
      <c r="J4125" s="161"/>
      <c r="K4125" s="161"/>
      <c r="L4125" s="161"/>
      <c r="M4125" s="161"/>
      <c r="N4125" s="171"/>
      <c r="O4125" s="171"/>
      <c r="P4125" s="171"/>
      <c r="Q4125" s="171"/>
      <c r="R4125" s="171"/>
      <c r="S4125" s="171"/>
      <c r="T4125" s="208" t="str">
        <f t="shared" si="650"/>
        <v>MISSING</v>
      </c>
      <c r="U4125" s="208" t="str">
        <f t="shared" si="651"/>
        <v>MISSING</v>
      </c>
      <c r="X4125" s="56">
        <f t="shared" si="652"/>
        <v>-99</v>
      </c>
      <c r="Y4125" s="56">
        <f t="shared" si="653"/>
        <v>-99</v>
      </c>
      <c r="Z4125" s="56">
        <f t="shared" si="654"/>
        <v>-99</v>
      </c>
      <c r="AA4125" s="56">
        <f t="shared" si="655"/>
        <v>-99</v>
      </c>
      <c r="AB4125" s="56">
        <f t="shared" si="656"/>
        <v>-99</v>
      </c>
      <c r="AC4125" s="56">
        <f t="shared" si="657"/>
        <v>-99</v>
      </c>
      <c r="AD4125" s="3"/>
      <c r="AE4125" s="82">
        <f>IF(D4125=1, 'adjustment factor'!$D$4, IF(D4125=-9,-999,IF(D4125="",-999,0)))</f>
        <v>-999</v>
      </c>
      <c r="AF4125" s="82">
        <f>IF(F4125=1, 'adjustment factor'!$D$5, IF(F4125=-9,-999,IF(F4125="",-999,0)))</f>
        <v>-999</v>
      </c>
      <c r="AG4125" s="82">
        <f>IF(E4125=1, 'adjustment factor'!$D$6, IF(E4125=-9,-999,IF(E4125="",-999,0)))</f>
        <v>-999</v>
      </c>
      <c r="AH4125" s="82">
        <f>IF(K4125&gt;=45,'adjustment factor'!$D$7,IF(K4125=-9,-1200,IF(K4125="",-1200,0)))</f>
        <v>-1200</v>
      </c>
      <c r="AI4125" s="82">
        <f>IF(L4125=1, 'adjustment factor'!$D$8, IF(L4125=-9,-999,IF(L4125="",-999,0)))</f>
        <v>-999</v>
      </c>
      <c r="AJ4125" s="82">
        <f>IF(AND(M4125&gt;=1,M4125&lt;=4),'adjustment factor'!$D$9,IF(M4125=-9,-999,IF(M4125=98,-999,IF(M4125=99,-999,IF(M4125="",-999,0)))))</f>
        <v>-999</v>
      </c>
      <c r="AK4125" s="82">
        <f>IF(H4125=1, 'adjustment factor'!$D$10, IF(H4125=-9,-999,IF(H4125="",-999,0)))</f>
        <v>-999</v>
      </c>
      <c r="AL4125" s="82">
        <f>IF(G4125=1, 'adjustment factor'!$D$11, IF(G4125=-9,-999,IF(G4125="",-999,0)))</f>
        <v>-999</v>
      </c>
      <c r="AM4125" s="82">
        <f>IF(I4125=1, 'adjustment factor'!$D$12, IF(I4125=-9,-999,IF(I4125="",-999,0)))</f>
        <v>-999</v>
      </c>
      <c r="AN4125" s="82">
        <f>IF(J4125=1, 'adjustment factor'!$D$13, IF(J4125=-9,-999,IF(J4125="",-999,0)))</f>
        <v>-999</v>
      </c>
      <c r="AO4125" s="82" t="str">
        <f t="shared" si="658"/>
        <v>-999</v>
      </c>
      <c r="AP4125" s="82" t="str">
        <f t="shared" si="659"/>
        <v>MISSING</v>
      </c>
    </row>
    <row r="4126" spans="2:42">
      <c r="B4126" s="207"/>
      <c r="C4126" s="35">
        <v>4122</v>
      </c>
      <c r="D4126" s="161"/>
      <c r="E4126" s="161"/>
      <c r="F4126" s="161"/>
      <c r="G4126" s="161"/>
      <c r="H4126" s="161"/>
      <c r="I4126" s="161"/>
      <c r="J4126" s="161"/>
      <c r="K4126" s="161"/>
      <c r="L4126" s="161"/>
      <c r="M4126" s="161"/>
      <c r="N4126" s="171"/>
      <c r="O4126" s="171"/>
      <c r="P4126" s="171"/>
      <c r="Q4126" s="171"/>
      <c r="R4126" s="171"/>
      <c r="S4126" s="171"/>
      <c r="T4126" s="208" t="str">
        <f t="shared" si="650"/>
        <v>MISSING</v>
      </c>
      <c r="U4126" s="208" t="str">
        <f t="shared" si="651"/>
        <v>MISSING</v>
      </c>
      <c r="X4126" s="56">
        <f t="shared" si="652"/>
        <v>-99</v>
      </c>
      <c r="Y4126" s="56">
        <f t="shared" si="653"/>
        <v>-99</v>
      </c>
      <c r="Z4126" s="56">
        <f t="shared" si="654"/>
        <v>-99</v>
      </c>
      <c r="AA4126" s="56">
        <f t="shared" si="655"/>
        <v>-99</v>
      </c>
      <c r="AB4126" s="56">
        <f t="shared" si="656"/>
        <v>-99</v>
      </c>
      <c r="AC4126" s="56">
        <f t="shared" si="657"/>
        <v>-99</v>
      </c>
      <c r="AD4126" s="3"/>
      <c r="AE4126" s="82">
        <f>IF(D4126=1, 'adjustment factor'!$D$4, IF(D4126=-9,-999,IF(D4126="",-999,0)))</f>
        <v>-999</v>
      </c>
      <c r="AF4126" s="82">
        <f>IF(F4126=1, 'adjustment factor'!$D$5, IF(F4126=-9,-999,IF(F4126="",-999,0)))</f>
        <v>-999</v>
      </c>
      <c r="AG4126" s="82">
        <f>IF(E4126=1, 'adjustment factor'!$D$6, IF(E4126=-9,-999,IF(E4126="",-999,0)))</f>
        <v>-999</v>
      </c>
      <c r="AH4126" s="82">
        <f>IF(K4126&gt;=45,'adjustment factor'!$D$7,IF(K4126=-9,-1200,IF(K4126="",-1200,0)))</f>
        <v>-1200</v>
      </c>
      <c r="AI4126" s="82">
        <f>IF(L4126=1, 'adjustment factor'!$D$8, IF(L4126=-9,-999,IF(L4126="",-999,0)))</f>
        <v>-999</v>
      </c>
      <c r="AJ4126" s="82">
        <f>IF(AND(M4126&gt;=1,M4126&lt;=4),'adjustment factor'!$D$9,IF(M4126=-9,-999,IF(M4126=98,-999,IF(M4126=99,-999,IF(M4126="",-999,0)))))</f>
        <v>-999</v>
      </c>
      <c r="AK4126" s="82">
        <f>IF(H4126=1, 'adjustment factor'!$D$10, IF(H4126=-9,-999,IF(H4126="",-999,0)))</f>
        <v>-999</v>
      </c>
      <c r="AL4126" s="82">
        <f>IF(G4126=1, 'adjustment factor'!$D$11, IF(G4126=-9,-999,IF(G4126="",-999,0)))</f>
        <v>-999</v>
      </c>
      <c r="AM4126" s="82">
        <f>IF(I4126=1, 'adjustment factor'!$D$12, IF(I4126=-9,-999,IF(I4126="",-999,0)))</f>
        <v>-999</v>
      </c>
      <c r="AN4126" s="82">
        <f>IF(J4126=1, 'adjustment factor'!$D$13, IF(J4126=-9,-999,IF(J4126="",-999,0)))</f>
        <v>-999</v>
      </c>
      <c r="AO4126" s="82" t="str">
        <f t="shared" si="658"/>
        <v>-999</v>
      </c>
      <c r="AP4126" s="82" t="str">
        <f t="shared" si="659"/>
        <v>MISSING</v>
      </c>
    </row>
    <row r="4127" spans="2:42">
      <c r="B4127" s="207"/>
      <c r="C4127" s="35">
        <v>4123</v>
      </c>
      <c r="D4127" s="161"/>
      <c r="E4127" s="161"/>
      <c r="F4127" s="161"/>
      <c r="G4127" s="161"/>
      <c r="H4127" s="161"/>
      <c r="I4127" s="161"/>
      <c r="J4127" s="161"/>
      <c r="K4127" s="161"/>
      <c r="L4127" s="161"/>
      <c r="M4127" s="161"/>
      <c r="N4127" s="171"/>
      <c r="O4127" s="171"/>
      <c r="P4127" s="171"/>
      <c r="Q4127" s="171"/>
      <c r="R4127" s="171"/>
      <c r="S4127" s="171"/>
      <c r="T4127" s="208" t="str">
        <f t="shared" si="650"/>
        <v>MISSING</v>
      </c>
      <c r="U4127" s="208" t="str">
        <f t="shared" si="651"/>
        <v>MISSING</v>
      </c>
      <c r="X4127" s="56">
        <f t="shared" si="652"/>
        <v>-99</v>
      </c>
      <c r="Y4127" s="56">
        <f t="shared" si="653"/>
        <v>-99</v>
      </c>
      <c r="Z4127" s="56">
        <f t="shared" si="654"/>
        <v>-99</v>
      </c>
      <c r="AA4127" s="56">
        <f t="shared" si="655"/>
        <v>-99</v>
      </c>
      <c r="AB4127" s="56">
        <f t="shared" si="656"/>
        <v>-99</v>
      </c>
      <c r="AC4127" s="56">
        <f t="shared" si="657"/>
        <v>-99</v>
      </c>
      <c r="AD4127" s="3"/>
      <c r="AE4127" s="82">
        <f>IF(D4127=1, 'adjustment factor'!$D$4, IF(D4127=-9,-999,IF(D4127="",-999,0)))</f>
        <v>-999</v>
      </c>
      <c r="AF4127" s="82">
        <f>IF(F4127=1, 'adjustment factor'!$D$5, IF(F4127=-9,-999,IF(F4127="",-999,0)))</f>
        <v>-999</v>
      </c>
      <c r="AG4127" s="82">
        <f>IF(E4127=1, 'adjustment factor'!$D$6, IF(E4127=-9,-999,IF(E4127="",-999,0)))</f>
        <v>-999</v>
      </c>
      <c r="AH4127" s="82">
        <f>IF(K4127&gt;=45,'adjustment factor'!$D$7,IF(K4127=-9,-1200,IF(K4127="",-1200,0)))</f>
        <v>-1200</v>
      </c>
      <c r="AI4127" s="82">
        <f>IF(L4127=1, 'adjustment factor'!$D$8, IF(L4127=-9,-999,IF(L4127="",-999,0)))</f>
        <v>-999</v>
      </c>
      <c r="AJ4127" s="82">
        <f>IF(AND(M4127&gt;=1,M4127&lt;=4),'adjustment factor'!$D$9,IF(M4127=-9,-999,IF(M4127=98,-999,IF(M4127=99,-999,IF(M4127="",-999,0)))))</f>
        <v>-999</v>
      </c>
      <c r="AK4127" s="82">
        <f>IF(H4127=1, 'adjustment factor'!$D$10, IF(H4127=-9,-999,IF(H4127="",-999,0)))</f>
        <v>-999</v>
      </c>
      <c r="AL4127" s="82">
        <f>IF(G4127=1, 'adjustment factor'!$D$11, IF(G4127=-9,-999,IF(G4127="",-999,0)))</f>
        <v>-999</v>
      </c>
      <c r="AM4127" s="82">
        <f>IF(I4127=1, 'adjustment factor'!$D$12, IF(I4127=-9,-999,IF(I4127="",-999,0)))</f>
        <v>-999</v>
      </c>
      <c r="AN4127" s="82">
        <f>IF(J4127=1, 'adjustment factor'!$D$13, IF(J4127=-9,-999,IF(J4127="",-999,0)))</f>
        <v>-999</v>
      </c>
      <c r="AO4127" s="82" t="str">
        <f t="shared" si="658"/>
        <v>-999</v>
      </c>
      <c r="AP4127" s="82" t="str">
        <f t="shared" si="659"/>
        <v>MISSING</v>
      </c>
    </row>
    <row r="4128" spans="2:42">
      <c r="B4128" s="207"/>
      <c r="C4128" s="35">
        <v>4124</v>
      </c>
      <c r="D4128" s="161"/>
      <c r="E4128" s="161"/>
      <c r="F4128" s="161"/>
      <c r="G4128" s="161"/>
      <c r="H4128" s="161"/>
      <c r="I4128" s="161"/>
      <c r="J4128" s="161"/>
      <c r="K4128" s="161"/>
      <c r="L4128" s="161"/>
      <c r="M4128" s="161"/>
      <c r="N4128" s="171"/>
      <c r="O4128" s="171"/>
      <c r="P4128" s="171"/>
      <c r="Q4128" s="171"/>
      <c r="R4128" s="171"/>
      <c r="S4128" s="171"/>
      <c r="T4128" s="208" t="str">
        <f t="shared" si="650"/>
        <v>MISSING</v>
      </c>
      <c r="U4128" s="208" t="str">
        <f t="shared" si="651"/>
        <v>MISSING</v>
      </c>
      <c r="X4128" s="56">
        <f t="shared" si="652"/>
        <v>-99</v>
      </c>
      <c r="Y4128" s="56">
        <f t="shared" si="653"/>
        <v>-99</v>
      </c>
      <c r="Z4128" s="56">
        <f t="shared" si="654"/>
        <v>-99</v>
      </c>
      <c r="AA4128" s="56">
        <f t="shared" si="655"/>
        <v>-99</v>
      </c>
      <c r="AB4128" s="56">
        <f t="shared" si="656"/>
        <v>-99</v>
      </c>
      <c r="AC4128" s="56">
        <f t="shared" si="657"/>
        <v>-99</v>
      </c>
      <c r="AD4128" s="3"/>
      <c r="AE4128" s="82">
        <f>IF(D4128=1, 'adjustment factor'!$D$4, IF(D4128=-9,-999,IF(D4128="",-999,0)))</f>
        <v>-999</v>
      </c>
      <c r="AF4128" s="82">
        <f>IF(F4128=1, 'adjustment factor'!$D$5, IF(F4128=-9,-999,IF(F4128="",-999,0)))</f>
        <v>-999</v>
      </c>
      <c r="AG4128" s="82">
        <f>IF(E4128=1, 'adjustment factor'!$D$6, IF(E4128=-9,-999,IF(E4128="",-999,0)))</f>
        <v>-999</v>
      </c>
      <c r="AH4128" s="82">
        <f>IF(K4128&gt;=45,'adjustment factor'!$D$7,IF(K4128=-9,-1200,IF(K4128="",-1200,0)))</f>
        <v>-1200</v>
      </c>
      <c r="AI4128" s="82">
        <f>IF(L4128=1, 'adjustment factor'!$D$8, IF(L4128=-9,-999,IF(L4128="",-999,0)))</f>
        <v>-999</v>
      </c>
      <c r="AJ4128" s="82">
        <f>IF(AND(M4128&gt;=1,M4128&lt;=4),'adjustment factor'!$D$9,IF(M4128=-9,-999,IF(M4128=98,-999,IF(M4128=99,-999,IF(M4128="",-999,0)))))</f>
        <v>-999</v>
      </c>
      <c r="AK4128" s="82">
        <f>IF(H4128=1, 'adjustment factor'!$D$10, IF(H4128=-9,-999,IF(H4128="",-999,0)))</f>
        <v>-999</v>
      </c>
      <c r="AL4128" s="82">
        <f>IF(G4128=1, 'adjustment factor'!$D$11, IF(G4128=-9,-999,IF(G4128="",-999,0)))</f>
        <v>-999</v>
      </c>
      <c r="AM4128" s="82">
        <f>IF(I4128=1, 'adjustment factor'!$D$12, IF(I4128=-9,-999,IF(I4128="",-999,0)))</f>
        <v>-999</v>
      </c>
      <c r="AN4128" s="82">
        <f>IF(J4128=1, 'adjustment factor'!$D$13, IF(J4128=-9,-999,IF(J4128="",-999,0)))</f>
        <v>-999</v>
      </c>
      <c r="AO4128" s="82" t="str">
        <f t="shared" si="658"/>
        <v>-999</v>
      </c>
      <c r="AP4128" s="82" t="str">
        <f t="shared" si="659"/>
        <v>MISSING</v>
      </c>
    </row>
    <row r="4129" spans="2:42">
      <c r="B4129" s="207"/>
      <c r="C4129" s="35">
        <v>4125</v>
      </c>
      <c r="D4129" s="161"/>
      <c r="E4129" s="161"/>
      <c r="F4129" s="161"/>
      <c r="G4129" s="161"/>
      <c r="H4129" s="161"/>
      <c r="I4129" s="161"/>
      <c r="J4129" s="161"/>
      <c r="K4129" s="161"/>
      <c r="L4129" s="161"/>
      <c r="M4129" s="161"/>
      <c r="N4129" s="171"/>
      <c r="O4129" s="171"/>
      <c r="P4129" s="171"/>
      <c r="Q4129" s="171"/>
      <c r="R4129" s="171"/>
      <c r="S4129" s="171"/>
      <c r="T4129" s="208" t="str">
        <f t="shared" si="650"/>
        <v>MISSING</v>
      </c>
      <c r="U4129" s="208" t="str">
        <f t="shared" si="651"/>
        <v>MISSING</v>
      </c>
      <c r="X4129" s="56">
        <f t="shared" si="652"/>
        <v>-99</v>
      </c>
      <c r="Y4129" s="56">
        <f t="shared" si="653"/>
        <v>-99</v>
      </c>
      <c r="Z4129" s="56">
        <f t="shared" si="654"/>
        <v>-99</v>
      </c>
      <c r="AA4129" s="56">
        <f t="shared" si="655"/>
        <v>-99</v>
      </c>
      <c r="AB4129" s="56">
        <f t="shared" si="656"/>
        <v>-99</v>
      </c>
      <c r="AC4129" s="56">
        <f t="shared" si="657"/>
        <v>-99</v>
      </c>
      <c r="AD4129" s="3"/>
      <c r="AE4129" s="82">
        <f>IF(D4129=1, 'adjustment factor'!$D$4, IF(D4129=-9,-999,IF(D4129="",-999,0)))</f>
        <v>-999</v>
      </c>
      <c r="AF4129" s="82">
        <f>IF(F4129=1, 'adjustment factor'!$D$5, IF(F4129=-9,-999,IF(F4129="",-999,0)))</f>
        <v>-999</v>
      </c>
      <c r="AG4129" s="82">
        <f>IF(E4129=1, 'adjustment factor'!$D$6, IF(E4129=-9,-999,IF(E4129="",-999,0)))</f>
        <v>-999</v>
      </c>
      <c r="AH4129" s="82">
        <f>IF(K4129&gt;=45,'adjustment factor'!$D$7,IF(K4129=-9,-1200,IF(K4129="",-1200,0)))</f>
        <v>-1200</v>
      </c>
      <c r="AI4129" s="82">
        <f>IF(L4129=1, 'adjustment factor'!$D$8, IF(L4129=-9,-999,IF(L4129="",-999,0)))</f>
        <v>-999</v>
      </c>
      <c r="AJ4129" s="82">
        <f>IF(AND(M4129&gt;=1,M4129&lt;=4),'adjustment factor'!$D$9,IF(M4129=-9,-999,IF(M4129=98,-999,IF(M4129=99,-999,IF(M4129="",-999,0)))))</f>
        <v>-999</v>
      </c>
      <c r="AK4129" s="82">
        <f>IF(H4129=1, 'adjustment factor'!$D$10, IF(H4129=-9,-999,IF(H4129="",-999,0)))</f>
        <v>-999</v>
      </c>
      <c r="AL4129" s="82">
        <f>IF(G4129=1, 'adjustment factor'!$D$11, IF(G4129=-9,-999,IF(G4129="",-999,0)))</f>
        <v>-999</v>
      </c>
      <c r="AM4129" s="82">
        <f>IF(I4129=1, 'adjustment factor'!$D$12, IF(I4129=-9,-999,IF(I4129="",-999,0)))</f>
        <v>-999</v>
      </c>
      <c r="AN4129" s="82">
        <f>IF(J4129=1, 'adjustment factor'!$D$13, IF(J4129=-9,-999,IF(J4129="",-999,0)))</f>
        <v>-999</v>
      </c>
      <c r="AO4129" s="82" t="str">
        <f t="shared" si="658"/>
        <v>-999</v>
      </c>
      <c r="AP4129" s="82" t="str">
        <f t="shared" si="659"/>
        <v>MISSING</v>
      </c>
    </row>
    <row r="4130" spans="2:42">
      <c r="B4130" s="207"/>
      <c r="C4130" s="35">
        <v>4126</v>
      </c>
      <c r="D4130" s="161"/>
      <c r="E4130" s="161"/>
      <c r="F4130" s="161"/>
      <c r="G4130" s="161"/>
      <c r="H4130" s="161"/>
      <c r="I4130" s="161"/>
      <c r="J4130" s="161"/>
      <c r="K4130" s="161"/>
      <c r="L4130" s="161"/>
      <c r="M4130" s="161"/>
      <c r="N4130" s="171"/>
      <c r="O4130" s="171"/>
      <c r="P4130" s="171"/>
      <c r="Q4130" s="171"/>
      <c r="R4130" s="171"/>
      <c r="S4130" s="171"/>
      <c r="T4130" s="208" t="str">
        <f t="shared" si="650"/>
        <v>MISSING</v>
      </c>
      <c r="U4130" s="208" t="str">
        <f t="shared" si="651"/>
        <v>MISSING</v>
      </c>
      <c r="X4130" s="56">
        <f t="shared" si="652"/>
        <v>-99</v>
      </c>
      <c r="Y4130" s="56">
        <f t="shared" si="653"/>
        <v>-99</v>
      </c>
      <c r="Z4130" s="56">
        <f t="shared" si="654"/>
        <v>-99</v>
      </c>
      <c r="AA4130" s="56">
        <f t="shared" si="655"/>
        <v>-99</v>
      </c>
      <c r="AB4130" s="56">
        <f t="shared" si="656"/>
        <v>-99</v>
      </c>
      <c r="AC4130" s="56">
        <f t="shared" si="657"/>
        <v>-99</v>
      </c>
      <c r="AD4130" s="3"/>
      <c r="AE4130" s="82">
        <f>IF(D4130=1, 'adjustment factor'!$D$4, IF(D4130=-9,-999,IF(D4130="",-999,0)))</f>
        <v>-999</v>
      </c>
      <c r="AF4130" s="82">
        <f>IF(F4130=1, 'adjustment factor'!$D$5, IF(F4130=-9,-999,IF(F4130="",-999,0)))</f>
        <v>-999</v>
      </c>
      <c r="AG4130" s="82">
        <f>IF(E4130=1, 'adjustment factor'!$D$6, IF(E4130=-9,-999,IF(E4130="",-999,0)))</f>
        <v>-999</v>
      </c>
      <c r="AH4130" s="82">
        <f>IF(K4130&gt;=45,'adjustment factor'!$D$7,IF(K4130=-9,-1200,IF(K4130="",-1200,0)))</f>
        <v>-1200</v>
      </c>
      <c r="AI4130" s="82">
        <f>IF(L4130=1, 'adjustment factor'!$D$8, IF(L4130=-9,-999,IF(L4130="",-999,0)))</f>
        <v>-999</v>
      </c>
      <c r="AJ4130" s="82">
        <f>IF(AND(M4130&gt;=1,M4130&lt;=4),'adjustment factor'!$D$9,IF(M4130=-9,-999,IF(M4130=98,-999,IF(M4130=99,-999,IF(M4130="",-999,0)))))</f>
        <v>-999</v>
      </c>
      <c r="AK4130" s="82">
        <f>IF(H4130=1, 'adjustment factor'!$D$10, IF(H4130=-9,-999,IF(H4130="",-999,0)))</f>
        <v>-999</v>
      </c>
      <c r="AL4130" s="82">
        <f>IF(G4130=1, 'adjustment factor'!$D$11, IF(G4130=-9,-999,IF(G4130="",-999,0)))</f>
        <v>-999</v>
      </c>
      <c r="AM4130" s="82">
        <f>IF(I4130=1, 'adjustment factor'!$D$12, IF(I4130=-9,-999,IF(I4130="",-999,0)))</f>
        <v>-999</v>
      </c>
      <c r="AN4130" s="82">
        <f>IF(J4130=1, 'adjustment factor'!$D$13, IF(J4130=-9,-999,IF(J4130="",-999,0)))</f>
        <v>-999</v>
      </c>
      <c r="AO4130" s="82" t="str">
        <f t="shared" si="658"/>
        <v>-999</v>
      </c>
      <c r="AP4130" s="82" t="str">
        <f t="shared" si="659"/>
        <v>MISSING</v>
      </c>
    </row>
    <row r="4131" spans="2:42">
      <c r="B4131" s="207"/>
      <c r="C4131" s="35">
        <v>4127</v>
      </c>
      <c r="D4131" s="161"/>
      <c r="E4131" s="161"/>
      <c r="F4131" s="161"/>
      <c r="G4131" s="161"/>
      <c r="H4131" s="161"/>
      <c r="I4131" s="161"/>
      <c r="J4131" s="161"/>
      <c r="K4131" s="161"/>
      <c r="L4131" s="161"/>
      <c r="M4131" s="161"/>
      <c r="N4131" s="171"/>
      <c r="O4131" s="171"/>
      <c r="P4131" s="171"/>
      <c r="Q4131" s="171"/>
      <c r="R4131" s="171"/>
      <c r="S4131" s="171"/>
      <c r="T4131" s="208" t="str">
        <f t="shared" si="650"/>
        <v>MISSING</v>
      </c>
      <c r="U4131" s="208" t="str">
        <f t="shared" si="651"/>
        <v>MISSING</v>
      </c>
      <c r="X4131" s="56">
        <f t="shared" si="652"/>
        <v>-99</v>
      </c>
      <c r="Y4131" s="56">
        <f t="shared" si="653"/>
        <v>-99</v>
      </c>
      <c r="Z4131" s="56">
        <f t="shared" si="654"/>
        <v>-99</v>
      </c>
      <c r="AA4131" s="56">
        <f t="shared" si="655"/>
        <v>-99</v>
      </c>
      <c r="AB4131" s="56">
        <f t="shared" si="656"/>
        <v>-99</v>
      </c>
      <c r="AC4131" s="56">
        <f t="shared" si="657"/>
        <v>-99</v>
      </c>
      <c r="AD4131" s="3"/>
      <c r="AE4131" s="82">
        <f>IF(D4131=1, 'adjustment factor'!$D$4, IF(D4131=-9,-999,IF(D4131="",-999,0)))</f>
        <v>-999</v>
      </c>
      <c r="AF4131" s="82">
        <f>IF(F4131=1, 'adjustment factor'!$D$5, IF(F4131=-9,-999,IF(F4131="",-999,0)))</f>
        <v>-999</v>
      </c>
      <c r="AG4131" s="82">
        <f>IF(E4131=1, 'adjustment factor'!$D$6, IF(E4131=-9,-999,IF(E4131="",-999,0)))</f>
        <v>-999</v>
      </c>
      <c r="AH4131" s="82">
        <f>IF(K4131&gt;=45,'adjustment factor'!$D$7,IF(K4131=-9,-1200,IF(K4131="",-1200,0)))</f>
        <v>-1200</v>
      </c>
      <c r="AI4131" s="82">
        <f>IF(L4131=1, 'adjustment factor'!$D$8, IF(L4131=-9,-999,IF(L4131="",-999,0)))</f>
        <v>-999</v>
      </c>
      <c r="AJ4131" s="82">
        <f>IF(AND(M4131&gt;=1,M4131&lt;=4),'adjustment factor'!$D$9,IF(M4131=-9,-999,IF(M4131=98,-999,IF(M4131=99,-999,IF(M4131="",-999,0)))))</f>
        <v>-999</v>
      </c>
      <c r="AK4131" s="82">
        <f>IF(H4131=1, 'adjustment factor'!$D$10, IF(H4131=-9,-999,IF(H4131="",-999,0)))</f>
        <v>-999</v>
      </c>
      <c r="AL4131" s="82">
        <f>IF(G4131=1, 'adjustment factor'!$D$11, IF(G4131=-9,-999,IF(G4131="",-999,0)))</f>
        <v>-999</v>
      </c>
      <c r="AM4131" s="82">
        <f>IF(I4131=1, 'adjustment factor'!$D$12, IF(I4131=-9,-999,IF(I4131="",-999,0)))</f>
        <v>-999</v>
      </c>
      <c r="AN4131" s="82">
        <f>IF(J4131=1, 'adjustment factor'!$D$13, IF(J4131=-9,-999,IF(J4131="",-999,0)))</f>
        <v>-999</v>
      </c>
      <c r="AO4131" s="82" t="str">
        <f t="shared" si="658"/>
        <v>-999</v>
      </c>
      <c r="AP4131" s="82" t="str">
        <f t="shared" si="659"/>
        <v>MISSING</v>
      </c>
    </row>
    <row r="4132" spans="2:42">
      <c r="B4132" s="207"/>
      <c r="C4132" s="35">
        <v>4128</v>
      </c>
      <c r="D4132" s="161"/>
      <c r="E4132" s="161"/>
      <c r="F4132" s="161"/>
      <c r="G4132" s="161"/>
      <c r="H4132" s="161"/>
      <c r="I4132" s="161"/>
      <c r="J4132" s="161"/>
      <c r="K4132" s="161"/>
      <c r="L4132" s="161"/>
      <c r="M4132" s="161"/>
      <c r="N4132" s="171"/>
      <c r="O4132" s="171"/>
      <c r="P4132" s="171"/>
      <c r="Q4132" s="171"/>
      <c r="R4132" s="171"/>
      <c r="S4132" s="171"/>
      <c r="T4132" s="208" t="str">
        <f t="shared" si="650"/>
        <v>MISSING</v>
      </c>
      <c r="U4132" s="208" t="str">
        <f t="shared" si="651"/>
        <v>MISSING</v>
      </c>
      <c r="X4132" s="56">
        <f t="shared" si="652"/>
        <v>-99</v>
      </c>
      <c r="Y4132" s="56">
        <f t="shared" si="653"/>
        <v>-99</v>
      </c>
      <c r="Z4132" s="56">
        <f t="shared" si="654"/>
        <v>-99</v>
      </c>
      <c r="AA4132" s="56">
        <f t="shared" si="655"/>
        <v>-99</v>
      </c>
      <c r="AB4132" s="56">
        <f t="shared" si="656"/>
        <v>-99</v>
      </c>
      <c r="AC4132" s="56">
        <f t="shared" si="657"/>
        <v>-99</v>
      </c>
      <c r="AD4132" s="3"/>
      <c r="AE4132" s="82">
        <f>IF(D4132=1, 'adjustment factor'!$D$4, IF(D4132=-9,-999,IF(D4132="",-999,0)))</f>
        <v>-999</v>
      </c>
      <c r="AF4132" s="82">
        <f>IF(F4132=1, 'adjustment factor'!$D$5, IF(F4132=-9,-999,IF(F4132="",-999,0)))</f>
        <v>-999</v>
      </c>
      <c r="AG4132" s="82">
        <f>IF(E4132=1, 'adjustment factor'!$D$6, IF(E4132=-9,-999,IF(E4132="",-999,0)))</f>
        <v>-999</v>
      </c>
      <c r="AH4132" s="82">
        <f>IF(K4132&gt;=45,'adjustment factor'!$D$7,IF(K4132=-9,-1200,IF(K4132="",-1200,0)))</f>
        <v>-1200</v>
      </c>
      <c r="AI4132" s="82">
        <f>IF(L4132=1, 'adjustment factor'!$D$8, IF(L4132=-9,-999,IF(L4132="",-999,0)))</f>
        <v>-999</v>
      </c>
      <c r="AJ4132" s="82">
        <f>IF(AND(M4132&gt;=1,M4132&lt;=4),'adjustment factor'!$D$9,IF(M4132=-9,-999,IF(M4132=98,-999,IF(M4132=99,-999,IF(M4132="",-999,0)))))</f>
        <v>-999</v>
      </c>
      <c r="AK4132" s="82">
        <f>IF(H4132=1, 'adjustment factor'!$D$10, IF(H4132=-9,-999,IF(H4132="",-999,0)))</f>
        <v>-999</v>
      </c>
      <c r="AL4132" s="82">
        <f>IF(G4132=1, 'adjustment factor'!$D$11, IF(G4132=-9,-999,IF(G4132="",-999,0)))</f>
        <v>-999</v>
      </c>
      <c r="AM4132" s="82">
        <f>IF(I4132=1, 'adjustment factor'!$D$12, IF(I4132=-9,-999,IF(I4132="",-999,0)))</f>
        <v>-999</v>
      </c>
      <c r="AN4132" s="82">
        <f>IF(J4132=1, 'adjustment factor'!$D$13, IF(J4132=-9,-999,IF(J4132="",-999,0)))</f>
        <v>-999</v>
      </c>
      <c r="AO4132" s="82" t="str">
        <f t="shared" si="658"/>
        <v>-999</v>
      </c>
      <c r="AP4132" s="82" t="str">
        <f t="shared" si="659"/>
        <v>MISSING</v>
      </c>
    </row>
    <row r="4133" spans="2:42">
      <c r="B4133" s="207"/>
      <c r="C4133" s="35">
        <v>4129</v>
      </c>
      <c r="D4133" s="161"/>
      <c r="E4133" s="161"/>
      <c r="F4133" s="161"/>
      <c r="G4133" s="161"/>
      <c r="H4133" s="161"/>
      <c r="I4133" s="161"/>
      <c r="J4133" s="161"/>
      <c r="K4133" s="161"/>
      <c r="L4133" s="161"/>
      <c r="M4133" s="161"/>
      <c r="N4133" s="171"/>
      <c r="O4133" s="171"/>
      <c r="P4133" s="171"/>
      <c r="Q4133" s="171"/>
      <c r="R4133" s="171"/>
      <c r="S4133" s="171"/>
      <c r="T4133" s="208" t="str">
        <f t="shared" si="650"/>
        <v>MISSING</v>
      </c>
      <c r="U4133" s="208" t="str">
        <f t="shared" si="651"/>
        <v>MISSING</v>
      </c>
      <c r="X4133" s="56">
        <f t="shared" si="652"/>
        <v>-99</v>
      </c>
      <c r="Y4133" s="56">
        <f t="shared" si="653"/>
        <v>-99</v>
      </c>
      <c r="Z4133" s="56">
        <f t="shared" si="654"/>
        <v>-99</v>
      </c>
      <c r="AA4133" s="56">
        <f t="shared" si="655"/>
        <v>-99</v>
      </c>
      <c r="AB4133" s="56">
        <f t="shared" si="656"/>
        <v>-99</v>
      </c>
      <c r="AC4133" s="56">
        <f t="shared" si="657"/>
        <v>-99</v>
      </c>
      <c r="AD4133" s="3"/>
      <c r="AE4133" s="82">
        <f>IF(D4133=1, 'adjustment factor'!$D$4, IF(D4133=-9,-999,IF(D4133="",-999,0)))</f>
        <v>-999</v>
      </c>
      <c r="AF4133" s="82">
        <f>IF(F4133=1, 'adjustment factor'!$D$5, IF(F4133=-9,-999,IF(F4133="",-999,0)))</f>
        <v>-999</v>
      </c>
      <c r="AG4133" s="82">
        <f>IF(E4133=1, 'adjustment factor'!$D$6, IF(E4133=-9,-999,IF(E4133="",-999,0)))</f>
        <v>-999</v>
      </c>
      <c r="AH4133" s="82">
        <f>IF(K4133&gt;=45,'adjustment factor'!$D$7,IF(K4133=-9,-1200,IF(K4133="",-1200,0)))</f>
        <v>-1200</v>
      </c>
      <c r="AI4133" s="82">
        <f>IF(L4133=1, 'adjustment factor'!$D$8, IF(L4133=-9,-999,IF(L4133="",-999,0)))</f>
        <v>-999</v>
      </c>
      <c r="AJ4133" s="82">
        <f>IF(AND(M4133&gt;=1,M4133&lt;=4),'adjustment factor'!$D$9,IF(M4133=-9,-999,IF(M4133=98,-999,IF(M4133=99,-999,IF(M4133="",-999,0)))))</f>
        <v>-999</v>
      </c>
      <c r="AK4133" s="82">
        <f>IF(H4133=1, 'adjustment factor'!$D$10, IF(H4133=-9,-999,IF(H4133="",-999,0)))</f>
        <v>-999</v>
      </c>
      <c r="AL4133" s="82">
        <f>IF(G4133=1, 'adjustment factor'!$D$11, IF(G4133=-9,-999,IF(G4133="",-999,0)))</f>
        <v>-999</v>
      </c>
      <c r="AM4133" s="82">
        <f>IF(I4133=1, 'adjustment factor'!$D$12, IF(I4133=-9,-999,IF(I4133="",-999,0)))</f>
        <v>-999</v>
      </c>
      <c r="AN4133" s="82">
        <f>IF(J4133=1, 'adjustment factor'!$D$13, IF(J4133=-9,-999,IF(J4133="",-999,0)))</f>
        <v>-999</v>
      </c>
      <c r="AO4133" s="82" t="str">
        <f t="shared" si="658"/>
        <v>-999</v>
      </c>
      <c r="AP4133" s="82" t="str">
        <f t="shared" si="659"/>
        <v>MISSING</v>
      </c>
    </row>
    <row r="4134" spans="2:42">
      <c r="B4134" s="207"/>
      <c r="C4134" s="35">
        <v>4130</v>
      </c>
      <c r="D4134" s="161"/>
      <c r="E4134" s="161"/>
      <c r="F4134" s="161"/>
      <c r="G4134" s="161"/>
      <c r="H4134" s="161"/>
      <c r="I4134" s="161"/>
      <c r="J4134" s="161"/>
      <c r="K4134" s="161"/>
      <c r="L4134" s="161"/>
      <c r="M4134" s="161"/>
      <c r="N4134" s="171"/>
      <c r="O4134" s="171"/>
      <c r="P4134" s="171"/>
      <c r="Q4134" s="171"/>
      <c r="R4134" s="171"/>
      <c r="S4134" s="171"/>
      <c r="T4134" s="208" t="str">
        <f t="shared" si="650"/>
        <v>MISSING</v>
      </c>
      <c r="U4134" s="208" t="str">
        <f t="shared" si="651"/>
        <v>MISSING</v>
      </c>
      <c r="X4134" s="56">
        <f t="shared" si="652"/>
        <v>-99</v>
      </c>
      <c r="Y4134" s="56">
        <f t="shared" si="653"/>
        <v>-99</v>
      </c>
      <c r="Z4134" s="56">
        <f t="shared" si="654"/>
        <v>-99</v>
      </c>
      <c r="AA4134" s="56">
        <f t="shared" si="655"/>
        <v>-99</v>
      </c>
      <c r="AB4134" s="56">
        <f t="shared" si="656"/>
        <v>-99</v>
      </c>
      <c r="AC4134" s="56">
        <f t="shared" si="657"/>
        <v>-99</v>
      </c>
      <c r="AD4134" s="3"/>
      <c r="AE4134" s="82">
        <f>IF(D4134=1, 'adjustment factor'!$D$4, IF(D4134=-9,-999,IF(D4134="",-999,0)))</f>
        <v>-999</v>
      </c>
      <c r="AF4134" s="82">
        <f>IF(F4134=1, 'adjustment factor'!$D$5, IF(F4134=-9,-999,IF(F4134="",-999,0)))</f>
        <v>-999</v>
      </c>
      <c r="AG4134" s="82">
        <f>IF(E4134=1, 'adjustment factor'!$D$6, IF(E4134=-9,-999,IF(E4134="",-999,0)))</f>
        <v>-999</v>
      </c>
      <c r="AH4134" s="82">
        <f>IF(K4134&gt;=45,'adjustment factor'!$D$7,IF(K4134=-9,-1200,IF(K4134="",-1200,0)))</f>
        <v>-1200</v>
      </c>
      <c r="AI4134" s="82">
        <f>IF(L4134=1, 'adjustment factor'!$D$8, IF(L4134=-9,-999,IF(L4134="",-999,0)))</f>
        <v>-999</v>
      </c>
      <c r="AJ4134" s="82">
        <f>IF(AND(M4134&gt;=1,M4134&lt;=4),'adjustment factor'!$D$9,IF(M4134=-9,-999,IF(M4134=98,-999,IF(M4134=99,-999,IF(M4134="",-999,0)))))</f>
        <v>-999</v>
      </c>
      <c r="AK4134" s="82">
        <f>IF(H4134=1, 'adjustment factor'!$D$10, IF(H4134=-9,-999,IF(H4134="",-999,0)))</f>
        <v>-999</v>
      </c>
      <c r="AL4134" s="82">
        <f>IF(G4134=1, 'adjustment factor'!$D$11, IF(G4134=-9,-999,IF(G4134="",-999,0)))</f>
        <v>-999</v>
      </c>
      <c r="AM4134" s="82">
        <f>IF(I4134=1, 'adjustment factor'!$D$12, IF(I4134=-9,-999,IF(I4134="",-999,0)))</f>
        <v>-999</v>
      </c>
      <c r="AN4134" s="82">
        <f>IF(J4134=1, 'adjustment factor'!$D$13, IF(J4134=-9,-999,IF(J4134="",-999,0)))</f>
        <v>-999</v>
      </c>
      <c r="AO4134" s="82" t="str">
        <f t="shared" si="658"/>
        <v>-999</v>
      </c>
      <c r="AP4134" s="82" t="str">
        <f t="shared" si="659"/>
        <v>MISSING</v>
      </c>
    </row>
    <row r="4135" spans="2:42">
      <c r="B4135" s="207"/>
      <c r="C4135" s="35">
        <v>4131</v>
      </c>
      <c r="D4135" s="161"/>
      <c r="E4135" s="161"/>
      <c r="F4135" s="161"/>
      <c r="G4135" s="161"/>
      <c r="H4135" s="161"/>
      <c r="I4135" s="161"/>
      <c r="J4135" s="161"/>
      <c r="K4135" s="161"/>
      <c r="L4135" s="161"/>
      <c r="M4135" s="161"/>
      <c r="N4135" s="171"/>
      <c r="O4135" s="171"/>
      <c r="P4135" s="171"/>
      <c r="Q4135" s="171"/>
      <c r="R4135" s="171"/>
      <c r="S4135" s="171"/>
      <c r="T4135" s="208" t="str">
        <f t="shared" si="650"/>
        <v>MISSING</v>
      </c>
      <c r="U4135" s="208" t="str">
        <f t="shared" si="651"/>
        <v>MISSING</v>
      </c>
      <c r="X4135" s="56">
        <f t="shared" si="652"/>
        <v>-99</v>
      </c>
      <c r="Y4135" s="56">
        <f t="shared" si="653"/>
        <v>-99</v>
      </c>
      <c r="Z4135" s="56">
        <f t="shared" si="654"/>
        <v>-99</v>
      </c>
      <c r="AA4135" s="56">
        <f t="shared" si="655"/>
        <v>-99</v>
      </c>
      <c r="AB4135" s="56">
        <f t="shared" si="656"/>
        <v>-99</v>
      </c>
      <c r="AC4135" s="56">
        <f t="shared" si="657"/>
        <v>-99</v>
      </c>
      <c r="AD4135" s="3"/>
      <c r="AE4135" s="82">
        <f>IF(D4135=1, 'adjustment factor'!$D$4, IF(D4135=-9,-999,IF(D4135="",-999,0)))</f>
        <v>-999</v>
      </c>
      <c r="AF4135" s="82">
        <f>IF(F4135=1, 'adjustment factor'!$D$5, IF(F4135=-9,-999,IF(F4135="",-999,0)))</f>
        <v>-999</v>
      </c>
      <c r="AG4135" s="82">
        <f>IF(E4135=1, 'adjustment factor'!$D$6, IF(E4135=-9,-999,IF(E4135="",-999,0)))</f>
        <v>-999</v>
      </c>
      <c r="AH4135" s="82">
        <f>IF(K4135&gt;=45,'adjustment factor'!$D$7,IF(K4135=-9,-1200,IF(K4135="",-1200,0)))</f>
        <v>-1200</v>
      </c>
      <c r="AI4135" s="82">
        <f>IF(L4135=1, 'adjustment factor'!$D$8, IF(L4135=-9,-999,IF(L4135="",-999,0)))</f>
        <v>-999</v>
      </c>
      <c r="AJ4135" s="82">
        <f>IF(AND(M4135&gt;=1,M4135&lt;=4),'adjustment factor'!$D$9,IF(M4135=-9,-999,IF(M4135=98,-999,IF(M4135=99,-999,IF(M4135="",-999,0)))))</f>
        <v>-999</v>
      </c>
      <c r="AK4135" s="82">
        <f>IF(H4135=1, 'adjustment factor'!$D$10, IF(H4135=-9,-999,IF(H4135="",-999,0)))</f>
        <v>-999</v>
      </c>
      <c r="AL4135" s="82">
        <f>IF(G4135=1, 'adjustment factor'!$D$11, IF(G4135=-9,-999,IF(G4135="",-999,0)))</f>
        <v>-999</v>
      </c>
      <c r="AM4135" s="82">
        <f>IF(I4135=1, 'adjustment factor'!$D$12, IF(I4135=-9,-999,IF(I4135="",-999,0)))</f>
        <v>-999</v>
      </c>
      <c r="AN4135" s="82">
        <f>IF(J4135=1, 'adjustment factor'!$D$13, IF(J4135=-9,-999,IF(J4135="",-999,0)))</f>
        <v>-999</v>
      </c>
      <c r="AO4135" s="82" t="str">
        <f t="shared" si="658"/>
        <v>-999</v>
      </c>
      <c r="AP4135" s="82" t="str">
        <f t="shared" si="659"/>
        <v>MISSING</v>
      </c>
    </row>
    <row r="4136" spans="2:42">
      <c r="B4136" s="207"/>
      <c r="C4136" s="35">
        <v>4132</v>
      </c>
      <c r="D4136" s="161"/>
      <c r="E4136" s="161"/>
      <c r="F4136" s="161"/>
      <c r="G4136" s="161"/>
      <c r="H4136" s="161"/>
      <c r="I4136" s="161"/>
      <c r="J4136" s="161"/>
      <c r="K4136" s="161"/>
      <c r="L4136" s="161"/>
      <c r="M4136" s="161"/>
      <c r="N4136" s="171"/>
      <c r="O4136" s="171"/>
      <c r="P4136" s="171"/>
      <c r="Q4136" s="171"/>
      <c r="R4136" s="171"/>
      <c r="S4136" s="171"/>
      <c r="T4136" s="208" t="str">
        <f t="shared" si="650"/>
        <v>MISSING</v>
      </c>
      <c r="U4136" s="208" t="str">
        <f t="shared" si="651"/>
        <v>MISSING</v>
      </c>
      <c r="X4136" s="56">
        <f t="shared" si="652"/>
        <v>-99</v>
      </c>
      <c r="Y4136" s="56">
        <f t="shared" si="653"/>
        <v>-99</v>
      </c>
      <c r="Z4136" s="56">
        <f t="shared" si="654"/>
        <v>-99</v>
      </c>
      <c r="AA4136" s="56">
        <f t="shared" si="655"/>
        <v>-99</v>
      </c>
      <c r="AB4136" s="56">
        <f t="shared" si="656"/>
        <v>-99</v>
      </c>
      <c r="AC4136" s="56">
        <f t="shared" si="657"/>
        <v>-99</v>
      </c>
      <c r="AD4136" s="3"/>
      <c r="AE4136" s="82">
        <f>IF(D4136=1, 'adjustment factor'!$D$4, IF(D4136=-9,-999,IF(D4136="",-999,0)))</f>
        <v>-999</v>
      </c>
      <c r="AF4136" s="82">
        <f>IF(F4136=1, 'adjustment factor'!$D$5, IF(F4136=-9,-999,IF(F4136="",-999,0)))</f>
        <v>-999</v>
      </c>
      <c r="AG4136" s="82">
        <f>IF(E4136=1, 'adjustment factor'!$D$6, IF(E4136=-9,-999,IF(E4136="",-999,0)))</f>
        <v>-999</v>
      </c>
      <c r="AH4136" s="82">
        <f>IF(K4136&gt;=45,'adjustment factor'!$D$7,IF(K4136=-9,-1200,IF(K4136="",-1200,0)))</f>
        <v>-1200</v>
      </c>
      <c r="AI4136" s="82">
        <f>IF(L4136=1, 'adjustment factor'!$D$8, IF(L4136=-9,-999,IF(L4136="",-999,0)))</f>
        <v>-999</v>
      </c>
      <c r="AJ4136" s="82">
        <f>IF(AND(M4136&gt;=1,M4136&lt;=4),'adjustment factor'!$D$9,IF(M4136=-9,-999,IF(M4136=98,-999,IF(M4136=99,-999,IF(M4136="",-999,0)))))</f>
        <v>-999</v>
      </c>
      <c r="AK4136" s="82">
        <f>IF(H4136=1, 'adjustment factor'!$D$10, IF(H4136=-9,-999,IF(H4136="",-999,0)))</f>
        <v>-999</v>
      </c>
      <c r="AL4136" s="82">
        <f>IF(G4136=1, 'adjustment factor'!$D$11, IF(G4136=-9,-999,IF(G4136="",-999,0)))</f>
        <v>-999</v>
      </c>
      <c r="AM4136" s="82">
        <f>IF(I4136=1, 'adjustment factor'!$D$12, IF(I4136=-9,-999,IF(I4136="",-999,0)))</f>
        <v>-999</v>
      </c>
      <c r="AN4136" s="82">
        <f>IF(J4136=1, 'adjustment factor'!$D$13, IF(J4136=-9,-999,IF(J4136="",-999,0)))</f>
        <v>-999</v>
      </c>
      <c r="AO4136" s="82" t="str">
        <f t="shared" si="658"/>
        <v>-999</v>
      </c>
      <c r="AP4136" s="82" t="str">
        <f t="shared" si="659"/>
        <v>MISSING</v>
      </c>
    </row>
    <row r="4137" spans="2:42">
      <c r="B4137" s="207"/>
      <c r="C4137" s="35">
        <v>4133</v>
      </c>
      <c r="D4137" s="161"/>
      <c r="E4137" s="161"/>
      <c r="F4137" s="161"/>
      <c r="G4137" s="161"/>
      <c r="H4137" s="161"/>
      <c r="I4137" s="161"/>
      <c r="J4137" s="161"/>
      <c r="K4137" s="161"/>
      <c r="L4137" s="161"/>
      <c r="M4137" s="161"/>
      <c r="N4137" s="171"/>
      <c r="O4137" s="171"/>
      <c r="P4137" s="171"/>
      <c r="Q4137" s="171"/>
      <c r="R4137" s="171"/>
      <c r="S4137" s="171"/>
      <c r="T4137" s="208" t="str">
        <f t="shared" si="650"/>
        <v>MISSING</v>
      </c>
      <c r="U4137" s="208" t="str">
        <f t="shared" si="651"/>
        <v>MISSING</v>
      </c>
      <c r="X4137" s="56">
        <f t="shared" si="652"/>
        <v>-99</v>
      </c>
      <c r="Y4137" s="56">
        <f t="shared" si="653"/>
        <v>-99</v>
      </c>
      <c r="Z4137" s="56">
        <f t="shared" si="654"/>
        <v>-99</v>
      </c>
      <c r="AA4137" s="56">
        <f t="shared" si="655"/>
        <v>-99</v>
      </c>
      <c r="AB4137" s="56">
        <f t="shared" si="656"/>
        <v>-99</v>
      </c>
      <c r="AC4137" s="56">
        <f t="shared" si="657"/>
        <v>-99</v>
      </c>
      <c r="AD4137" s="3"/>
      <c r="AE4137" s="82">
        <f>IF(D4137=1, 'adjustment factor'!$D$4, IF(D4137=-9,-999,IF(D4137="",-999,0)))</f>
        <v>-999</v>
      </c>
      <c r="AF4137" s="82">
        <f>IF(F4137=1, 'adjustment factor'!$D$5, IF(F4137=-9,-999,IF(F4137="",-999,0)))</f>
        <v>-999</v>
      </c>
      <c r="AG4137" s="82">
        <f>IF(E4137=1, 'adjustment factor'!$D$6, IF(E4137=-9,-999,IF(E4137="",-999,0)))</f>
        <v>-999</v>
      </c>
      <c r="AH4137" s="82">
        <f>IF(K4137&gt;=45,'adjustment factor'!$D$7,IF(K4137=-9,-1200,IF(K4137="",-1200,0)))</f>
        <v>-1200</v>
      </c>
      <c r="AI4137" s="82">
        <f>IF(L4137=1, 'adjustment factor'!$D$8, IF(L4137=-9,-999,IF(L4137="",-999,0)))</f>
        <v>-999</v>
      </c>
      <c r="AJ4137" s="82">
        <f>IF(AND(M4137&gt;=1,M4137&lt;=4),'adjustment factor'!$D$9,IF(M4137=-9,-999,IF(M4137=98,-999,IF(M4137=99,-999,IF(M4137="",-999,0)))))</f>
        <v>-999</v>
      </c>
      <c r="AK4137" s="82">
        <f>IF(H4137=1, 'adjustment factor'!$D$10, IF(H4137=-9,-999,IF(H4137="",-999,0)))</f>
        <v>-999</v>
      </c>
      <c r="AL4137" s="82">
        <f>IF(G4137=1, 'adjustment factor'!$D$11, IF(G4137=-9,-999,IF(G4137="",-999,0)))</f>
        <v>-999</v>
      </c>
      <c r="AM4137" s="82">
        <f>IF(I4137=1, 'adjustment factor'!$D$12, IF(I4137=-9,-999,IF(I4137="",-999,0)))</f>
        <v>-999</v>
      </c>
      <c r="AN4137" s="82">
        <f>IF(J4137=1, 'adjustment factor'!$D$13, IF(J4137=-9,-999,IF(J4137="",-999,0)))</f>
        <v>-999</v>
      </c>
      <c r="AO4137" s="82" t="str">
        <f t="shared" si="658"/>
        <v>-999</v>
      </c>
      <c r="AP4137" s="82" t="str">
        <f t="shared" si="659"/>
        <v>MISSING</v>
      </c>
    </row>
    <row r="4138" spans="2:42">
      <c r="B4138" s="207"/>
      <c r="C4138" s="35">
        <v>4134</v>
      </c>
      <c r="D4138" s="161"/>
      <c r="E4138" s="161"/>
      <c r="F4138" s="161"/>
      <c r="G4138" s="161"/>
      <c r="H4138" s="161"/>
      <c r="I4138" s="161"/>
      <c r="J4138" s="161"/>
      <c r="K4138" s="161"/>
      <c r="L4138" s="161"/>
      <c r="M4138" s="161"/>
      <c r="N4138" s="171"/>
      <c r="O4138" s="171"/>
      <c r="P4138" s="171"/>
      <c r="Q4138" s="171"/>
      <c r="R4138" s="171"/>
      <c r="S4138" s="171"/>
      <c r="T4138" s="208" t="str">
        <f t="shared" si="650"/>
        <v>MISSING</v>
      </c>
      <c r="U4138" s="208" t="str">
        <f t="shared" si="651"/>
        <v>MISSING</v>
      </c>
      <c r="X4138" s="56">
        <f t="shared" si="652"/>
        <v>-99</v>
      </c>
      <c r="Y4138" s="56">
        <f t="shared" si="653"/>
        <v>-99</v>
      </c>
      <c r="Z4138" s="56">
        <f t="shared" si="654"/>
        <v>-99</v>
      </c>
      <c r="AA4138" s="56">
        <f t="shared" si="655"/>
        <v>-99</v>
      </c>
      <c r="AB4138" s="56">
        <f t="shared" si="656"/>
        <v>-99</v>
      </c>
      <c r="AC4138" s="56">
        <f t="shared" si="657"/>
        <v>-99</v>
      </c>
      <c r="AD4138" s="3"/>
      <c r="AE4138" s="82">
        <f>IF(D4138=1, 'adjustment factor'!$D$4, IF(D4138=-9,-999,IF(D4138="",-999,0)))</f>
        <v>-999</v>
      </c>
      <c r="AF4138" s="82">
        <f>IF(F4138=1, 'adjustment factor'!$D$5, IF(F4138=-9,-999,IF(F4138="",-999,0)))</f>
        <v>-999</v>
      </c>
      <c r="AG4138" s="82">
        <f>IF(E4138=1, 'adjustment factor'!$D$6, IF(E4138=-9,-999,IF(E4138="",-999,0)))</f>
        <v>-999</v>
      </c>
      <c r="AH4138" s="82">
        <f>IF(K4138&gt;=45,'adjustment factor'!$D$7,IF(K4138=-9,-1200,IF(K4138="",-1200,0)))</f>
        <v>-1200</v>
      </c>
      <c r="AI4138" s="82">
        <f>IF(L4138=1, 'adjustment factor'!$D$8, IF(L4138=-9,-999,IF(L4138="",-999,0)))</f>
        <v>-999</v>
      </c>
      <c r="AJ4138" s="82">
        <f>IF(AND(M4138&gt;=1,M4138&lt;=4),'adjustment factor'!$D$9,IF(M4138=-9,-999,IF(M4138=98,-999,IF(M4138=99,-999,IF(M4138="",-999,0)))))</f>
        <v>-999</v>
      </c>
      <c r="AK4138" s="82">
        <f>IF(H4138=1, 'adjustment factor'!$D$10, IF(H4138=-9,-999,IF(H4138="",-999,0)))</f>
        <v>-999</v>
      </c>
      <c r="AL4138" s="82">
        <f>IF(G4138=1, 'adjustment factor'!$D$11, IF(G4138=-9,-999,IF(G4138="",-999,0)))</f>
        <v>-999</v>
      </c>
      <c r="AM4138" s="82">
        <f>IF(I4138=1, 'adjustment factor'!$D$12, IF(I4138=-9,-999,IF(I4138="",-999,0)))</f>
        <v>-999</v>
      </c>
      <c r="AN4138" s="82">
        <f>IF(J4138=1, 'adjustment factor'!$D$13, IF(J4138=-9,-999,IF(J4138="",-999,0)))</f>
        <v>-999</v>
      </c>
      <c r="AO4138" s="82" t="str">
        <f t="shared" si="658"/>
        <v>-999</v>
      </c>
      <c r="AP4138" s="82" t="str">
        <f t="shared" si="659"/>
        <v>MISSING</v>
      </c>
    </row>
    <row r="4139" spans="2:42">
      <c r="B4139" s="207"/>
      <c r="C4139" s="35">
        <v>4135</v>
      </c>
      <c r="D4139" s="161"/>
      <c r="E4139" s="161"/>
      <c r="F4139" s="161"/>
      <c r="G4139" s="161"/>
      <c r="H4139" s="161"/>
      <c r="I4139" s="161"/>
      <c r="J4139" s="161"/>
      <c r="K4139" s="161"/>
      <c r="L4139" s="161"/>
      <c r="M4139" s="161"/>
      <c r="N4139" s="171"/>
      <c r="O4139" s="171"/>
      <c r="P4139" s="171"/>
      <c r="Q4139" s="171"/>
      <c r="R4139" s="171"/>
      <c r="S4139" s="171"/>
      <c r="T4139" s="208" t="str">
        <f t="shared" si="650"/>
        <v>MISSING</v>
      </c>
      <c r="U4139" s="208" t="str">
        <f t="shared" si="651"/>
        <v>MISSING</v>
      </c>
      <c r="X4139" s="56">
        <f t="shared" si="652"/>
        <v>-99</v>
      </c>
      <c r="Y4139" s="56">
        <f t="shared" si="653"/>
        <v>-99</v>
      </c>
      <c r="Z4139" s="56">
        <f t="shared" si="654"/>
        <v>-99</v>
      </c>
      <c r="AA4139" s="56">
        <f t="shared" si="655"/>
        <v>-99</v>
      </c>
      <c r="AB4139" s="56">
        <f t="shared" si="656"/>
        <v>-99</v>
      </c>
      <c r="AC4139" s="56">
        <f t="shared" si="657"/>
        <v>-99</v>
      </c>
      <c r="AD4139" s="3"/>
      <c r="AE4139" s="82">
        <f>IF(D4139=1, 'adjustment factor'!$D$4, IF(D4139=-9,-999,IF(D4139="",-999,0)))</f>
        <v>-999</v>
      </c>
      <c r="AF4139" s="82">
        <f>IF(F4139=1, 'adjustment factor'!$D$5, IF(F4139=-9,-999,IF(F4139="",-999,0)))</f>
        <v>-999</v>
      </c>
      <c r="AG4139" s="82">
        <f>IF(E4139=1, 'adjustment factor'!$D$6, IF(E4139=-9,-999,IF(E4139="",-999,0)))</f>
        <v>-999</v>
      </c>
      <c r="AH4139" s="82">
        <f>IF(K4139&gt;=45,'adjustment factor'!$D$7,IF(K4139=-9,-1200,IF(K4139="",-1200,0)))</f>
        <v>-1200</v>
      </c>
      <c r="AI4139" s="82">
        <f>IF(L4139=1, 'adjustment factor'!$D$8, IF(L4139=-9,-999,IF(L4139="",-999,0)))</f>
        <v>-999</v>
      </c>
      <c r="AJ4139" s="82">
        <f>IF(AND(M4139&gt;=1,M4139&lt;=4),'adjustment factor'!$D$9,IF(M4139=-9,-999,IF(M4139=98,-999,IF(M4139=99,-999,IF(M4139="",-999,0)))))</f>
        <v>-999</v>
      </c>
      <c r="AK4139" s="82">
        <f>IF(H4139=1, 'adjustment factor'!$D$10, IF(H4139=-9,-999,IF(H4139="",-999,0)))</f>
        <v>-999</v>
      </c>
      <c r="AL4139" s="82">
        <f>IF(G4139=1, 'adjustment factor'!$D$11, IF(G4139=-9,-999,IF(G4139="",-999,0)))</f>
        <v>-999</v>
      </c>
      <c r="AM4139" s="82">
        <f>IF(I4139=1, 'adjustment factor'!$D$12, IF(I4139=-9,-999,IF(I4139="",-999,0)))</f>
        <v>-999</v>
      </c>
      <c r="AN4139" s="82">
        <f>IF(J4139=1, 'adjustment factor'!$D$13, IF(J4139=-9,-999,IF(J4139="",-999,0)))</f>
        <v>-999</v>
      </c>
      <c r="AO4139" s="82" t="str">
        <f t="shared" si="658"/>
        <v>-999</v>
      </c>
      <c r="AP4139" s="82" t="str">
        <f t="shared" si="659"/>
        <v>MISSING</v>
      </c>
    </row>
    <row r="4140" spans="2:42">
      <c r="B4140" s="207"/>
      <c r="C4140" s="35">
        <v>4136</v>
      </c>
      <c r="D4140" s="161"/>
      <c r="E4140" s="161"/>
      <c r="F4140" s="161"/>
      <c r="G4140" s="161"/>
      <c r="H4140" s="161"/>
      <c r="I4140" s="161"/>
      <c r="J4140" s="161"/>
      <c r="K4140" s="161"/>
      <c r="L4140" s="161"/>
      <c r="M4140" s="161"/>
      <c r="N4140" s="171"/>
      <c r="O4140" s="171"/>
      <c r="P4140" s="171"/>
      <c r="Q4140" s="171"/>
      <c r="R4140" s="171"/>
      <c r="S4140" s="171"/>
      <c r="T4140" s="208" t="str">
        <f t="shared" si="650"/>
        <v>MISSING</v>
      </c>
      <c r="U4140" s="208" t="str">
        <f t="shared" si="651"/>
        <v>MISSING</v>
      </c>
      <c r="X4140" s="56">
        <f t="shared" si="652"/>
        <v>-99</v>
      </c>
      <c r="Y4140" s="56">
        <f t="shared" si="653"/>
        <v>-99</v>
      </c>
      <c r="Z4140" s="56">
        <f t="shared" si="654"/>
        <v>-99</v>
      </c>
      <c r="AA4140" s="56">
        <f t="shared" si="655"/>
        <v>-99</v>
      </c>
      <c r="AB4140" s="56">
        <f t="shared" si="656"/>
        <v>-99</v>
      </c>
      <c r="AC4140" s="56">
        <f t="shared" si="657"/>
        <v>-99</v>
      </c>
      <c r="AD4140" s="3"/>
      <c r="AE4140" s="82">
        <f>IF(D4140=1, 'adjustment factor'!$D$4, IF(D4140=-9,-999,IF(D4140="",-999,0)))</f>
        <v>-999</v>
      </c>
      <c r="AF4140" s="82">
        <f>IF(F4140=1, 'adjustment factor'!$D$5, IF(F4140=-9,-999,IF(F4140="",-999,0)))</f>
        <v>-999</v>
      </c>
      <c r="AG4140" s="82">
        <f>IF(E4140=1, 'adjustment factor'!$D$6, IF(E4140=-9,-999,IF(E4140="",-999,0)))</f>
        <v>-999</v>
      </c>
      <c r="AH4140" s="82">
        <f>IF(K4140&gt;=45,'adjustment factor'!$D$7,IF(K4140=-9,-1200,IF(K4140="",-1200,0)))</f>
        <v>-1200</v>
      </c>
      <c r="AI4140" s="82">
        <f>IF(L4140=1, 'adjustment factor'!$D$8, IF(L4140=-9,-999,IF(L4140="",-999,0)))</f>
        <v>-999</v>
      </c>
      <c r="AJ4140" s="82">
        <f>IF(AND(M4140&gt;=1,M4140&lt;=4),'adjustment factor'!$D$9,IF(M4140=-9,-999,IF(M4140=98,-999,IF(M4140=99,-999,IF(M4140="",-999,0)))))</f>
        <v>-999</v>
      </c>
      <c r="AK4140" s="82">
        <f>IF(H4140=1, 'adjustment factor'!$D$10, IF(H4140=-9,-999,IF(H4140="",-999,0)))</f>
        <v>-999</v>
      </c>
      <c r="AL4140" s="82">
        <f>IF(G4140=1, 'adjustment factor'!$D$11, IF(G4140=-9,-999,IF(G4140="",-999,0)))</f>
        <v>-999</v>
      </c>
      <c r="AM4140" s="82">
        <f>IF(I4140=1, 'adjustment factor'!$D$12, IF(I4140=-9,-999,IF(I4140="",-999,0)))</f>
        <v>-999</v>
      </c>
      <c r="AN4140" s="82">
        <f>IF(J4140=1, 'adjustment factor'!$D$13, IF(J4140=-9,-999,IF(J4140="",-999,0)))</f>
        <v>-999</v>
      </c>
      <c r="AO4140" s="82" t="str">
        <f t="shared" si="658"/>
        <v>-999</v>
      </c>
      <c r="AP4140" s="82" t="str">
        <f t="shared" si="659"/>
        <v>MISSING</v>
      </c>
    </row>
    <row r="4141" spans="2:42">
      <c r="B4141" s="207"/>
      <c r="C4141" s="35">
        <v>4137</v>
      </c>
      <c r="D4141" s="161"/>
      <c r="E4141" s="161"/>
      <c r="F4141" s="161"/>
      <c r="G4141" s="161"/>
      <c r="H4141" s="161"/>
      <c r="I4141" s="161"/>
      <c r="J4141" s="161"/>
      <c r="K4141" s="161"/>
      <c r="L4141" s="161"/>
      <c r="M4141" s="161"/>
      <c r="N4141" s="171"/>
      <c r="O4141" s="171"/>
      <c r="P4141" s="171"/>
      <c r="Q4141" s="171"/>
      <c r="R4141" s="171"/>
      <c r="S4141" s="171"/>
      <c r="T4141" s="208" t="str">
        <f t="shared" si="650"/>
        <v>MISSING</v>
      </c>
      <c r="U4141" s="208" t="str">
        <f t="shared" si="651"/>
        <v>MISSING</v>
      </c>
      <c r="X4141" s="56">
        <f t="shared" si="652"/>
        <v>-99</v>
      </c>
      <c r="Y4141" s="56">
        <f t="shared" si="653"/>
        <v>-99</v>
      </c>
      <c r="Z4141" s="56">
        <f t="shared" si="654"/>
        <v>-99</v>
      </c>
      <c r="AA4141" s="56">
        <f t="shared" si="655"/>
        <v>-99</v>
      </c>
      <c r="AB4141" s="56">
        <f t="shared" si="656"/>
        <v>-99</v>
      </c>
      <c r="AC4141" s="56">
        <f t="shared" si="657"/>
        <v>-99</v>
      </c>
      <c r="AD4141" s="3"/>
      <c r="AE4141" s="82">
        <f>IF(D4141=1, 'adjustment factor'!$D$4, IF(D4141=-9,-999,IF(D4141="",-999,0)))</f>
        <v>-999</v>
      </c>
      <c r="AF4141" s="82">
        <f>IF(F4141=1, 'adjustment factor'!$D$5, IF(F4141=-9,-999,IF(F4141="",-999,0)))</f>
        <v>-999</v>
      </c>
      <c r="AG4141" s="82">
        <f>IF(E4141=1, 'adjustment factor'!$D$6, IF(E4141=-9,-999,IF(E4141="",-999,0)))</f>
        <v>-999</v>
      </c>
      <c r="AH4141" s="82">
        <f>IF(K4141&gt;=45,'adjustment factor'!$D$7,IF(K4141=-9,-1200,IF(K4141="",-1200,0)))</f>
        <v>-1200</v>
      </c>
      <c r="AI4141" s="82">
        <f>IF(L4141=1, 'adjustment factor'!$D$8, IF(L4141=-9,-999,IF(L4141="",-999,0)))</f>
        <v>-999</v>
      </c>
      <c r="AJ4141" s="82">
        <f>IF(AND(M4141&gt;=1,M4141&lt;=4),'adjustment factor'!$D$9,IF(M4141=-9,-999,IF(M4141=98,-999,IF(M4141=99,-999,IF(M4141="",-999,0)))))</f>
        <v>-999</v>
      </c>
      <c r="AK4141" s="82">
        <f>IF(H4141=1, 'adjustment factor'!$D$10, IF(H4141=-9,-999,IF(H4141="",-999,0)))</f>
        <v>-999</v>
      </c>
      <c r="AL4141" s="82">
        <f>IF(G4141=1, 'adjustment factor'!$D$11, IF(G4141=-9,-999,IF(G4141="",-999,0)))</f>
        <v>-999</v>
      </c>
      <c r="AM4141" s="82">
        <f>IF(I4141=1, 'adjustment factor'!$D$12, IF(I4141=-9,-999,IF(I4141="",-999,0)))</f>
        <v>-999</v>
      </c>
      <c r="AN4141" s="82">
        <f>IF(J4141=1, 'adjustment factor'!$D$13, IF(J4141=-9,-999,IF(J4141="",-999,0)))</f>
        <v>-999</v>
      </c>
      <c r="AO4141" s="82" t="str">
        <f t="shared" si="658"/>
        <v>-999</v>
      </c>
      <c r="AP4141" s="82" t="str">
        <f t="shared" si="659"/>
        <v>MISSING</v>
      </c>
    </row>
    <row r="4142" spans="2:42">
      <c r="B4142" s="207"/>
      <c r="C4142" s="35">
        <v>4138</v>
      </c>
      <c r="D4142" s="161"/>
      <c r="E4142" s="161"/>
      <c r="F4142" s="161"/>
      <c r="G4142" s="161"/>
      <c r="H4142" s="161"/>
      <c r="I4142" s="161"/>
      <c r="J4142" s="161"/>
      <c r="K4142" s="161"/>
      <c r="L4142" s="161"/>
      <c r="M4142" s="161"/>
      <c r="N4142" s="171"/>
      <c r="O4142" s="171"/>
      <c r="P4142" s="171"/>
      <c r="Q4142" s="171"/>
      <c r="R4142" s="171"/>
      <c r="S4142" s="171"/>
      <c r="T4142" s="208" t="str">
        <f t="shared" si="650"/>
        <v>MISSING</v>
      </c>
      <c r="U4142" s="208" t="str">
        <f t="shared" si="651"/>
        <v>MISSING</v>
      </c>
      <c r="X4142" s="56">
        <f t="shared" si="652"/>
        <v>-99</v>
      </c>
      <c r="Y4142" s="56">
        <f t="shared" si="653"/>
        <v>-99</v>
      </c>
      <c r="Z4142" s="56">
        <f t="shared" si="654"/>
        <v>-99</v>
      </c>
      <c r="AA4142" s="56">
        <f t="shared" si="655"/>
        <v>-99</v>
      </c>
      <c r="AB4142" s="56">
        <f t="shared" si="656"/>
        <v>-99</v>
      </c>
      <c r="AC4142" s="56">
        <f t="shared" si="657"/>
        <v>-99</v>
      </c>
      <c r="AD4142" s="3"/>
      <c r="AE4142" s="82">
        <f>IF(D4142=1, 'adjustment factor'!$D$4, IF(D4142=-9,-999,IF(D4142="",-999,0)))</f>
        <v>-999</v>
      </c>
      <c r="AF4142" s="82">
        <f>IF(F4142=1, 'adjustment factor'!$D$5, IF(F4142=-9,-999,IF(F4142="",-999,0)))</f>
        <v>-999</v>
      </c>
      <c r="AG4142" s="82">
        <f>IF(E4142=1, 'adjustment factor'!$D$6, IF(E4142=-9,-999,IF(E4142="",-999,0)))</f>
        <v>-999</v>
      </c>
      <c r="AH4142" s="82">
        <f>IF(K4142&gt;=45,'adjustment factor'!$D$7,IF(K4142=-9,-1200,IF(K4142="",-1200,0)))</f>
        <v>-1200</v>
      </c>
      <c r="AI4142" s="82">
        <f>IF(L4142=1, 'adjustment factor'!$D$8, IF(L4142=-9,-999,IF(L4142="",-999,0)))</f>
        <v>-999</v>
      </c>
      <c r="AJ4142" s="82">
        <f>IF(AND(M4142&gt;=1,M4142&lt;=4),'adjustment factor'!$D$9,IF(M4142=-9,-999,IF(M4142=98,-999,IF(M4142=99,-999,IF(M4142="",-999,0)))))</f>
        <v>-999</v>
      </c>
      <c r="AK4142" s="82">
        <f>IF(H4142=1, 'adjustment factor'!$D$10, IF(H4142=-9,-999,IF(H4142="",-999,0)))</f>
        <v>-999</v>
      </c>
      <c r="AL4142" s="82">
        <f>IF(G4142=1, 'adjustment factor'!$D$11, IF(G4142=-9,-999,IF(G4142="",-999,0)))</f>
        <v>-999</v>
      </c>
      <c r="AM4142" s="82">
        <f>IF(I4142=1, 'adjustment factor'!$D$12, IF(I4142=-9,-999,IF(I4142="",-999,0)))</f>
        <v>-999</v>
      </c>
      <c r="AN4142" s="82">
        <f>IF(J4142=1, 'adjustment factor'!$D$13, IF(J4142=-9,-999,IF(J4142="",-999,0)))</f>
        <v>-999</v>
      </c>
      <c r="AO4142" s="82" t="str">
        <f t="shared" si="658"/>
        <v>-999</v>
      </c>
      <c r="AP4142" s="82" t="str">
        <f t="shared" si="659"/>
        <v>MISSING</v>
      </c>
    </row>
    <row r="4143" spans="2:42">
      <c r="B4143" s="207"/>
      <c r="C4143" s="35">
        <v>4139</v>
      </c>
      <c r="D4143" s="161"/>
      <c r="E4143" s="161"/>
      <c r="F4143" s="161"/>
      <c r="G4143" s="161"/>
      <c r="H4143" s="161"/>
      <c r="I4143" s="161"/>
      <c r="J4143" s="161"/>
      <c r="K4143" s="161"/>
      <c r="L4143" s="161"/>
      <c r="M4143" s="161"/>
      <c r="N4143" s="171"/>
      <c r="O4143" s="171"/>
      <c r="P4143" s="171"/>
      <c r="Q4143" s="171"/>
      <c r="R4143" s="171"/>
      <c r="S4143" s="171"/>
      <c r="T4143" s="208" t="str">
        <f t="shared" si="650"/>
        <v>MISSING</v>
      </c>
      <c r="U4143" s="208" t="str">
        <f t="shared" si="651"/>
        <v>MISSING</v>
      </c>
      <c r="X4143" s="56">
        <f t="shared" si="652"/>
        <v>-99</v>
      </c>
      <c r="Y4143" s="56">
        <f t="shared" si="653"/>
        <v>-99</v>
      </c>
      <c r="Z4143" s="56">
        <f t="shared" si="654"/>
        <v>-99</v>
      </c>
      <c r="AA4143" s="56">
        <f t="shared" si="655"/>
        <v>-99</v>
      </c>
      <c r="AB4143" s="56">
        <f t="shared" si="656"/>
        <v>-99</v>
      </c>
      <c r="AC4143" s="56">
        <f t="shared" si="657"/>
        <v>-99</v>
      </c>
      <c r="AD4143" s="3"/>
      <c r="AE4143" s="82">
        <f>IF(D4143=1, 'adjustment factor'!$D$4, IF(D4143=-9,-999,IF(D4143="",-999,0)))</f>
        <v>-999</v>
      </c>
      <c r="AF4143" s="82">
        <f>IF(F4143=1, 'adjustment factor'!$D$5, IF(F4143=-9,-999,IF(F4143="",-999,0)))</f>
        <v>-999</v>
      </c>
      <c r="AG4143" s="82">
        <f>IF(E4143=1, 'adjustment factor'!$D$6, IF(E4143=-9,-999,IF(E4143="",-999,0)))</f>
        <v>-999</v>
      </c>
      <c r="AH4143" s="82">
        <f>IF(K4143&gt;=45,'adjustment factor'!$D$7,IF(K4143=-9,-1200,IF(K4143="",-1200,0)))</f>
        <v>-1200</v>
      </c>
      <c r="AI4143" s="82">
        <f>IF(L4143=1, 'adjustment factor'!$D$8, IF(L4143=-9,-999,IF(L4143="",-999,0)))</f>
        <v>-999</v>
      </c>
      <c r="AJ4143" s="82">
        <f>IF(AND(M4143&gt;=1,M4143&lt;=4),'adjustment factor'!$D$9,IF(M4143=-9,-999,IF(M4143=98,-999,IF(M4143=99,-999,IF(M4143="",-999,0)))))</f>
        <v>-999</v>
      </c>
      <c r="AK4143" s="82">
        <f>IF(H4143=1, 'adjustment factor'!$D$10, IF(H4143=-9,-999,IF(H4143="",-999,0)))</f>
        <v>-999</v>
      </c>
      <c r="AL4143" s="82">
        <f>IF(G4143=1, 'adjustment factor'!$D$11, IF(G4143=-9,-999,IF(G4143="",-999,0)))</f>
        <v>-999</v>
      </c>
      <c r="AM4143" s="82">
        <f>IF(I4143=1, 'adjustment factor'!$D$12, IF(I4143=-9,-999,IF(I4143="",-999,0)))</f>
        <v>-999</v>
      </c>
      <c r="AN4143" s="82">
        <f>IF(J4143=1, 'adjustment factor'!$D$13, IF(J4143=-9,-999,IF(J4143="",-999,0)))</f>
        <v>-999</v>
      </c>
      <c r="AO4143" s="82" t="str">
        <f t="shared" si="658"/>
        <v>-999</v>
      </c>
      <c r="AP4143" s="82" t="str">
        <f t="shared" si="659"/>
        <v>MISSING</v>
      </c>
    </row>
    <row r="4144" spans="2:42">
      <c r="B4144" s="207"/>
      <c r="C4144" s="35">
        <v>4140</v>
      </c>
      <c r="D4144" s="161"/>
      <c r="E4144" s="161"/>
      <c r="F4144" s="161"/>
      <c r="G4144" s="161"/>
      <c r="H4144" s="161"/>
      <c r="I4144" s="161"/>
      <c r="J4144" s="161"/>
      <c r="K4144" s="161"/>
      <c r="L4144" s="161"/>
      <c r="M4144" s="161"/>
      <c r="N4144" s="171"/>
      <c r="O4144" s="171"/>
      <c r="P4144" s="171"/>
      <c r="Q4144" s="171"/>
      <c r="R4144" s="171"/>
      <c r="S4144" s="171"/>
      <c r="T4144" s="208" t="str">
        <f t="shared" si="650"/>
        <v>MISSING</v>
      </c>
      <c r="U4144" s="208" t="str">
        <f t="shared" si="651"/>
        <v>MISSING</v>
      </c>
      <c r="X4144" s="56">
        <f t="shared" si="652"/>
        <v>-99</v>
      </c>
      <c r="Y4144" s="56">
        <f t="shared" si="653"/>
        <v>-99</v>
      </c>
      <c r="Z4144" s="56">
        <f t="shared" si="654"/>
        <v>-99</v>
      </c>
      <c r="AA4144" s="56">
        <f t="shared" si="655"/>
        <v>-99</v>
      </c>
      <c r="AB4144" s="56">
        <f t="shared" si="656"/>
        <v>-99</v>
      </c>
      <c r="AC4144" s="56">
        <f t="shared" si="657"/>
        <v>-99</v>
      </c>
      <c r="AD4144" s="3"/>
      <c r="AE4144" s="82">
        <f>IF(D4144=1, 'adjustment factor'!$D$4, IF(D4144=-9,-999,IF(D4144="",-999,0)))</f>
        <v>-999</v>
      </c>
      <c r="AF4144" s="82">
        <f>IF(F4144=1, 'adjustment factor'!$D$5, IF(F4144=-9,-999,IF(F4144="",-999,0)))</f>
        <v>-999</v>
      </c>
      <c r="AG4144" s="82">
        <f>IF(E4144=1, 'adjustment factor'!$D$6, IF(E4144=-9,-999,IF(E4144="",-999,0)))</f>
        <v>-999</v>
      </c>
      <c r="AH4144" s="82">
        <f>IF(K4144&gt;=45,'adjustment factor'!$D$7,IF(K4144=-9,-1200,IF(K4144="",-1200,0)))</f>
        <v>-1200</v>
      </c>
      <c r="AI4144" s="82">
        <f>IF(L4144=1, 'adjustment factor'!$D$8, IF(L4144=-9,-999,IF(L4144="",-999,0)))</f>
        <v>-999</v>
      </c>
      <c r="AJ4144" s="82">
        <f>IF(AND(M4144&gt;=1,M4144&lt;=4),'adjustment factor'!$D$9,IF(M4144=-9,-999,IF(M4144=98,-999,IF(M4144=99,-999,IF(M4144="",-999,0)))))</f>
        <v>-999</v>
      </c>
      <c r="AK4144" s="82">
        <f>IF(H4144=1, 'adjustment factor'!$D$10, IF(H4144=-9,-999,IF(H4144="",-999,0)))</f>
        <v>-999</v>
      </c>
      <c r="AL4144" s="82">
        <f>IF(G4144=1, 'adjustment factor'!$D$11, IF(G4144=-9,-999,IF(G4144="",-999,0)))</f>
        <v>-999</v>
      </c>
      <c r="AM4144" s="82">
        <f>IF(I4144=1, 'adjustment factor'!$D$12, IF(I4144=-9,-999,IF(I4144="",-999,0)))</f>
        <v>-999</v>
      </c>
      <c r="AN4144" s="82">
        <f>IF(J4144=1, 'adjustment factor'!$D$13, IF(J4144=-9,-999,IF(J4144="",-999,0)))</f>
        <v>-999</v>
      </c>
      <c r="AO4144" s="82" t="str">
        <f t="shared" si="658"/>
        <v>-999</v>
      </c>
      <c r="AP4144" s="82" t="str">
        <f t="shared" si="659"/>
        <v>MISSING</v>
      </c>
    </row>
    <row r="4145" spans="2:42">
      <c r="B4145" s="207"/>
      <c r="C4145" s="35">
        <v>4141</v>
      </c>
      <c r="D4145" s="161"/>
      <c r="E4145" s="161"/>
      <c r="F4145" s="161"/>
      <c r="G4145" s="161"/>
      <c r="H4145" s="161"/>
      <c r="I4145" s="161"/>
      <c r="J4145" s="161"/>
      <c r="K4145" s="161"/>
      <c r="L4145" s="161"/>
      <c r="M4145" s="161"/>
      <c r="N4145" s="171"/>
      <c r="O4145" s="171"/>
      <c r="P4145" s="171"/>
      <c r="Q4145" s="171"/>
      <c r="R4145" s="171"/>
      <c r="S4145" s="171"/>
      <c r="T4145" s="208" t="str">
        <f t="shared" si="650"/>
        <v>MISSING</v>
      </c>
      <c r="U4145" s="208" t="str">
        <f t="shared" si="651"/>
        <v>MISSING</v>
      </c>
      <c r="X4145" s="56">
        <f t="shared" si="652"/>
        <v>-99</v>
      </c>
      <c r="Y4145" s="56">
        <f t="shared" si="653"/>
        <v>-99</v>
      </c>
      <c r="Z4145" s="56">
        <f t="shared" si="654"/>
        <v>-99</v>
      </c>
      <c r="AA4145" s="56">
        <f t="shared" si="655"/>
        <v>-99</v>
      </c>
      <c r="AB4145" s="56">
        <f t="shared" si="656"/>
        <v>-99</v>
      </c>
      <c r="AC4145" s="56">
        <f t="shared" si="657"/>
        <v>-99</v>
      </c>
      <c r="AD4145" s="3"/>
      <c r="AE4145" s="82">
        <f>IF(D4145=1, 'adjustment factor'!$D$4, IF(D4145=-9,-999,IF(D4145="",-999,0)))</f>
        <v>-999</v>
      </c>
      <c r="AF4145" s="82">
        <f>IF(F4145=1, 'adjustment factor'!$D$5, IF(F4145=-9,-999,IF(F4145="",-999,0)))</f>
        <v>-999</v>
      </c>
      <c r="AG4145" s="82">
        <f>IF(E4145=1, 'adjustment factor'!$D$6, IF(E4145=-9,-999,IF(E4145="",-999,0)))</f>
        <v>-999</v>
      </c>
      <c r="AH4145" s="82">
        <f>IF(K4145&gt;=45,'adjustment factor'!$D$7,IF(K4145=-9,-1200,IF(K4145="",-1200,0)))</f>
        <v>-1200</v>
      </c>
      <c r="AI4145" s="82">
        <f>IF(L4145=1, 'adjustment factor'!$D$8, IF(L4145=-9,-999,IF(L4145="",-999,0)))</f>
        <v>-999</v>
      </c>
      <c r="AJ4145" s="82">
        <f>IF(AND(M4145&gt;=1,M4145&lt;=4),'adjustment factor'!$D$9,IF(M4145=-9,-999,IF(M4145=98,-999,IF(M4145=99,-999,IF(M4145="",-999,0)))))</f>
        <v>-999</v>
      </c>
      <c r="AK4145" s="82">
        <f>IF(H4145=1, 'adjustment factor'!$D$10, IF(H4145=-9,-999,IF(H4145="",-999,0)))</f>
        <v>-999</v>
      </c>
      <c r="AL4145" s="82">
        <f>IF(G4145=1, 'adjustment factor'!$D$11, IF(G4145=-9,-999,IF(G4145="",-999,0)))</f>
        <v>-999</v>
      </c>
      <c r="AM4145" s="82">
        <f>IF(I4145=1, 'adjustment factor'!$D$12, IF(I4145=-9,-999,IF(I4145="",-999,0)))</f>
        <v>-999</v>
      </c>
      <c r="AN4145" s="82">
        <f>IF(J4145=1, 'adjustment factor'!$D$13, IF(J4145=-9,-999,IF(J4145="",-999,0)))</f>
        <v>-999</v>
      </c>
      <c r="AO4145" s="82" t="str">
        <f t="shared" si="658"/>
        <v>-999</v>
      </c>
      <c r="AP4145" s="82" t="str">
        <f t="shared" si="659"/>
        <v>MISSING</v>
      </c>
    </row>
    <row r="4146" spans="2:42">
      <c r="B4146" s="207"/>
      <c r="C4146" s="35">
        <v>4142</v>
      </c>
      <c r="D4146" s="161"/>
      <c r="E4146" s="161"/>
      <c r="F4146" s="161"/>
      <c r="G4146" s="161"/>
      <c r="H4146" s="161"/>
      <c r="I4146" s="161"/>
      <c r="J4146" s="161"/>
      <c r="K4146" s="161"/>
      <c r="L4146" s="161"/>
      <c r="M4146" s="161"/>
      <c r="N4146" s="171"/>
      <c r="O4146" s="171"/>
      <c r="P4146" s="171"/>
      <c r="Q4146" s="171"/>
      <c r="R4146" s="171"/>
      <c r="S4146" s="171"/>
      <c r="T4146" s="208" t="str">
        <f t="shared" si="650"/>
        <v>MISSING</v>
      </c>
      <c r="U4146" s="208" t="str">
        <f t="shared" si="651"/>
        <v>MISSING</v>
      </c>
      <c r="X4146" s="56">
        <f t="shared" si="652"/>
        <v>-99</v>
      </c>
      <c r="Y4146" s="56">
        <f t="shared" si="653"/>
        <v>-99</v>
      </c>
      <c r="Z4146" s="56">
        <f t="shared" si="654"/>
        <v>-99</v>
      </c>
      <c r="AA4146" s="56">
        <f t="shared" si="655"/>
        <v>-99</v>
      </c>
      <c r="AB4146" s="56">
        <f t="shared" si="656"/>
        <v>-99</v>
      </c>
      <c r="AC4146" s="56">
        <f t="shared" si="657"/>
        <v>-99</v>
      </c>
      <c r="AD4146" s="3"/>
      <c r="AE4146" s="82">
        <f>IF(D4146=1, 'adjustment factor'!$D$4, IF(D4146=-9,-999,IF(D4146="",-999,0)))</f>
        <v>-999</v>
      </c>
      <c r="AF4146" s="82">
        <f>IF(F4146=1, 'adjustment factor'!$D$5, IF(F4146=-9,-999,IF(F4146="",-999,0)))</f>
        <v>-999</v>
      </c>
      <c r="AG4146" s="82">
        <f>IF(E4146=1, 'adjustment factor'!$D$6, IF(E4146=-9,-999,IF(E4146="",-999,0)))</f>
        <v>-999</v>
      </c>
      <c r="AH4146" s="82">
        <f>IF(K4146&gt;=45,'adjustment factor'!$D$7,IF(K4146=-9,-1200,IF(K4146="",-1200,0)))</f>
        <v>-1200</v>
      </c>
      <c r="AI4146" s="82">
        <f>IF(L4146=1, 'adjustment factor'!$D$8, IF(L4146=-9,-999,IF(L4146="",-999,0)))</f>
        <v>-999</v>
      </c>
      <c r="AJ4146" s="82">
        <f>IF(AND(M4146&gt;=1,M4146&lt;=4),'adjustment factor'!$D$9,IF(M4146=-9,-999,IF(M4146=98,-999,IF(M4146=99,-999,IF(M4146="",-999,0)))))</f>
        <v>-999</v>
      </c>
      <c r="AK4146" s="82">
        <f>IF(H4146=1, 'adjustment factor'!$D$10, IF(H4146=-9,-999,IF(H4146="",-999,0)))</f>
        <v>-999</v>
      </c>
      <c r="AL4146" s="82">
        <f>IF(G4146=1, 'adjustment factor'!$D$11, IF(G4146=-9,-999,IF(G4146="",-999,0)))</f>
        <v>-999</v>
      </c>
      <c r="AM4146" s="82">
        <f>IF(I4146=1, 'adjustment factor'!$D$12, IF(I4146=-9,-999,IF(I4146="",-999,0)))</f>
        <v>-999</v>
      </c>
      <c r="AN4146" s="82">
        <f>IF(J4146=1, 'adjustment factor'!$D$13, IF(J4146=-9,-999,IF(J4146="",-999,0)))</f>
        <v>-999</v>
      </c>
      <c r="AO4146" s="82" t="str">
        <f t="shared" si="658"/>
        <v>-999</v>
      </c>
      <c r="AP4146" s="82" t="str">
        <f t="shared" si="659"/>
        <v>MISSING</v>
      </c>
    </row>
    <row r="4147" spans="2:42">
      <c r="B4147" s="207"/>
      <c r="C4147" s="35">
        <v>4143</v>
      </c>
      <c r="D4147" s="161"/>
      <c r="E4147" s="161"/>
      <c r="F4147" s="161"/>
      <c r="G4147" s="161"/>
      <c r="H4147" s="161"/>
      <c r="I4147" s="161"/>
      <c r="J4147" s="161"/>
      <c r="K4147" s="161"/>
      <c r="L4147" s="161"/>
      <c r="M4147" s="161"/>
      <c r="N4147" s="171"/>
      <c r="O4147" s="171"/>
      <c r="P4147" s="171"/>
      <c r="Q4147" s="171"/>
      <c r="R4147" s="171"/>
      <c r="S4147" s="171"/>
      <c r="T4147" s="208" t="str">
        <f t="shared" si="650"/>
        <v>MISSING</v>
      </c>
      <c r="U4147" s="208" t="str">
        <f t="shared" si="651"/>
        <v>MISSING</v>
      </c>
      <c r="X4147" s="56">
        <f t="shared" si="652"/>
        <v>-99</v>
      </c>
      <c r="Y4147" s="56">
        <f t="shared" si="653"/>
        <v>-99</v>
      </c>
      <c r="Z4147" s="56">
        <f t="shared" si="654"/>
        <v>-99</v>
      </c>
      <c r="AA4147" s="56">
        <f t="shared" si="655"/>
        <v>-99</v>
      </c>
      <c r="AB4147" s="56">
        <f t="shared" si="656"/>
        <v>-99</v>
      </c>
      <c r="AC4147" s="56">
        <f t="shared" si="657"/>
        <v>-99</v>
      </c>
      <c r="AD4147" s="3"/>
      <c r="AE4147" s="82">
        <f>IF(D4147=1, 'adjustment factor'!$D$4, IF(D4147=-9,-999,IF(D4147="",-999,0)))</f>
        <v>-999</v>
      </c>
      <c r="AF4147" s="82">
        <f>IF(F4147=1, 'adjustment factor'!$D$5, IF(F4147=-9,-999,IF(F4147="",-999,0)))</f>
        <v>-999</v>
      </c>
      <c r="AG4147" s="82">
        <f>IF(E4147=1, 'adjustment factor'!$D$6, IF(E4147=-9,-999,IF(E4147="",-999,0)))</f>
        <v>-999</v>
      </c>
      <c r="AH4147" s="82">
        <f>IF(K4147&gt;=45,'adjustment factor'!$D$7,IF(K4147=-9,-1200,IF(K4147="",-1200,0)))</f>
        <v>-1200</v>
      </c>
      <c r="AI4147" s="82">
        <f>IF(L4147=1, 'adjustment factor'!$D$8, IF(L4147=-9,-999,IF(L4147="",-999,0)))</f>
        <v>-999</v>
      </c>
      <c r="AJ4147" s="82">
        <f>IF(AND(M4147&gt;=1,M4147&lt;=4),'adjustment factor'!$D$9,IF(M4147=-9,-999,IF(M4147=98,-999,IF(M4147=99,-999,IF(M4147="",-999,0)))))</f>
        <v>-999</v>
      </c>
      <c r="AK4147" s="82">
        <f>IF(H4147=1, 'adjustment factor'!$D$10, IF(H4147=-9,-999,IF(H4147="",-999,0)))</f>
        <v>-999</v>
      </c>
      <c r="AL4147" s="82">
        <f>IF(G4147=1, 'adjustment factor'!$D$11, IF(G4147=-9,-999,IF(G4147="",-999,0)))</f>
        <v>-999</v>
      </c>
      <c r="AM4147" s="82">
        <f>IF(I4147=1, 'adjustment factor'!$D$12, IF(I4147=-9,-999,IF(I4147="",-999,0)))</f>
        <v>-999</v>
      </c>
      <c r="AN4147" s="82">
        <f>IF(J4147=1, 'adjustment factor'!$D$13, IF(J4147=-9,-999,IF(J4147="",-999,0)))</f>
        <v>-999</v>
      </c>
      <c r="AO4147" s="82" t="str">
        <f t="shared" si="658"/>
        <v>-999</v>
      </c>
      <c r="AP4147" s="82" t="str">
        <f t="shared" si="659"/>
        <v>MISSING</v>
      </c>
    </row>
    <row r="4148" spans="2:42">
      <c r="B4148" s="207"/>
      <c r="C4148" s="35">
        <v>4144</v>
      </c>
      <c r="D4148" s="161"/>
      <c r="E4148" s="161"/>
      <c r="F4148" s="161"/>
      <c r="G4148" s="161"/>
      <c r="H4148" s="161"/>
      <c r="I4148" s="161"/>
      <c r="J4148" s="161"/>
      <c r="K4148" s="161"/>
      <c r="L4148" s="161"/>
      <c r="M4148" s="161"/>
      <c r="N4148" s="171"/>
      <c r="O4148" s="171"/>
      <c r="P4148" s="171"/>
      <c r="Q4148" s="171"/>
      <c r="R4148" s="171"/>
      <c r="S4148" s="171"/>
      <c r="T4148" s="208" t="str">
        <f t="shared" si="650"/>
        <v>MISSING</v>
      </c>
      <c r="U4148" s="208" t="str">
        <f t="shared" si="651"/>
        <v>MISSING</v>
      </c>
      <c r="X4148" s="56">
        <f t="shared" si="652"/>
        <v>-99</v>
      </c>
      <c r="Y4148" s="56">
        <f t="shared" si="653"/>
        <v>-99</v>
      </c>
      <c r="Z4148" s="56">
        <f t="shared" si="654"/>
        <v>-99</v>
      </c>
      <c r="AA4148" s="56">
        <f t="shared" si="655"/>
        <v>-99</v>
      </c>
      <c r="AB4148" s="56">
        <f t="shared" si="656"/>
        <v>-99</v>
      </c>
      <c r="AC4148" s="56">
        <f t="shared" si="657"/>
        <v>-99</v>
      </c>
      <c r="AD4148" s="3"/>
      <c r="AE4148" s="82">
        <f>IF(D4148=1, 'adjustment factor'!$D$4, IF(D4148=-9,-999,IF(D4148="",-999,0)))</f>
        <v>-999</v>
      </c>
      <c r="AF4148" s="82">
        <f>IF(F4148=1, 'adjustment factor'!$D$5, IF(F4148=-9,-999,IF(F4148="",-999,0)))</f>
        <v>-999</v>
      </c>
      <c r="AG4148" s="82">
        <f>IF(E4148=1, 'adjustment factor'!$D$6, IF(E4148=-9,-999,IF(E4148="",-999,0)))</f>
        <v>-999</v>
      </c>
      <c r="AH4148" s="82">
        <f>IF(K4148&gt;=45,'adjustment factor'!$D$7,IF(K4148=-9,-1200,IF(K4148="",-1200,0)))</f>
        <v>-1200</v>
      </c>
      <c r="AI4148" s="82">
        <f>IF(L4148=1, 'adjustment factor'!$D$8, IF(L4148=-9,-999,IF(L4148="",-999,0)))</f>
        <v>-999</v>
      </c>
      <c r="AJ4148" s="82">
        <f>IF(AND(M4148&gt;=1,M4148&lt;=4),'adjustment factor'!$D$9,IF(M4148=-9,-999,IF(M4148=98,-999,IF(M4148=99,-999,IF(M4148="",-999,0)))))</f>
        <v>-999</v>
      </c>
      <c r="AK4148" s="82">
        <f>IF(H4148=1, 'adjustment factor'!$D$10, IF(H4148=-9,-999,IF(H4148="",-999,0)))</f>
        <v>-999</v>
      </c>
      <c r="AL4148" s="82">
        <f>IF(G4148=1, 'adjustment factor'!$D$11, IF(G4148=-9,-999,IF(G4148="",-999,0)))</f>
        <v>-999</v>
      </c>
      <c r="AM4148" s="82">
        <f>IF(I4148=1, 'adjustment factor'!$D$12, IF(I4148=-9,-999,IF(I4148="",-999,0)))</f>
        <v>-999</v>
      </c>
      <c r="AN4148" s="82">
        <f>IF(J4148=1, 'adjustment factor'!$D$13, IF(J4148=-9,-999,IF(J4148="",-999,0)))</f>
        <v>-999</v>
      </c>
      <c r="AO4148" s="82" t="str">
        <f t="shared" si="658"/>
        <v>-999</v>
      </c>
      <c r="AP4148" s="82" t="str">
        <f t="shared" si="659"/>
        <v>MISSING</v>
      </c>
    </row>
    <row r="4149" spans="2:42">
      <c r="B4149" s="207"/>
      <c r="C4149" s="35">
        <v>4145</v>
      </c>
      <c r="D4149" s="161"/>
      <c r="E4149" s="161"/>
      <c r="F4149" s="161"/>
      <c r="G4149" s="161"/>
      <c r="H4149" s="161"/>
      <c r="I4149" s="161"/>
      <c r="J4149" s="161"/>
      <c r="K4149" s="161"/>
      <c r="L4149" s="161"/>
      <c r="M4149" s="161"/>
      <c r="N4149" s="171"/>
      <c r="O4149" s="171"/>
      <c r="P4149" s="171"/>
      <c r="Q4149" s="171"/>
      <c r="R4149" s="171"/>
      <c r="S4149" s="171"/>
      <c r="T4149" s="208" t="str">
        <f t="shared" si="650"/>
        <v>MISSING</v>
      </c>
      <c r="U4149" s="208" t="str">
        <f t="shared" si="651"/>
        <v>MISSING</v>
      </c>
      <c r="X4149" s="56">
        <f t="shared" si="652"/>
        <v>-99</v>
      </c>
      <c r="Y4149" s="56">
        <f t="shared" si="653"/>
        <v>-99</v>
      </c>
      <c r="Z4149" s="56">
        <f t="shared" si="654"/>
        <v>-99</v>
      </c>
      <c r="AA4149" s="56">
        <f t="shared" si="655"/>
        <v>-99</v>
      </c>
      <c r="AB4149" s="56">
        <f t="shared" si="656"/>
        <v>-99</v>
      </c>
      <c r="AC4149" s="56">
        <f t="shared" si="657"/>
        <v>-99</v>
      </c>
      <c r="AD4149" s="3"/>
      <c r="AE4149" s="82">
        <f>IF(D4149=1, 'adjustment factor'!$D$4, IF(D4149=-9,-999,IF(D4149="",-999,0)))</f>
        <v>-999</v>
      </c>
      <c r="AF4149" s="82">
        <f>IF(F4149=1, 'adjustment factor'!$D$5, IF(F4149=-9,-999,IF(F4149="",-999,0)))</f>
        <v>-999</v>
      </c>
      <c r="AG4149" s="82">
        <f>IF(E4149=1, 'adjustment factor'!$D$6, IF(E4149=-9,-999,IF(E4149="",-999,0)))</f>
        <v>-999</v>
      </c>
      <c r="AH4149" s="82">
        <f>IF(K4149&gt;=45,'adjustment factor'!$D$7,IF(K4149=-9,-1200,IF(K4149="",-1200,0)))</f>
        <v>-1200</v>
      </c>
      <c r="AI4149" s="82">
        <f>IF(L4149=1, 'adjustment factor'!$D$8, IF(L4149=-9,-999,IF(L4149="",-999,0)))</f>
        <v>-999</v>
      </c>
      <c r="AJ4149" s="82">
        <f>IF(AND(M4149&gt;=1,M4149&lt;=4),'adjustment factor'!$D$9,IF(M4149=-9,-999,IF(M4149=98,-999,IF(M4149=99,-999,IF(M4149="",-999,0)))))</f>
        <v>-999</v>
      </c>
      <c r="AK4149" s="82">
        <f>IF(H4149=1, 'adjustment factor'!$D$10, IF(H4149=-9,-999,IF(H4149="",-999,0)))</f>
        <v>-999</v>
      </c>
      <c r="AL4149" s="82">
        <f>IF(G4149=1, 'adjustment factor'!$D$11, IF(G4149=-9,-999,IF(G4149="",-999,0)))</f>
        <v>-999</v>
      </c>
      <c r="AM4149" s="82">
        <f>IF(I4149=1, 'adjustment factor'!$D$12, IF(I4149=-9,-999,IF(I4149="",-999,0)))</f>
        <v>-999</v>
      </c>
      <c r="AN4149" s="82">
        <f>IF(J4149=1, 'adjustment factor'!$D$13, IF(J4149=-9,-999,IF(J4149="",-999,0)))</f>
        <v>-999</v>
      </c>
      <c r="AO4149" s="82" t="str">
        <f t="shared" si="658"/>
        <v>-999</v>
      </c>
      <c r="AP4149" s="82" t="str">
        <f t="shared" si="659"/>
        <v>MISSING</v>
      </c>
    </row>
    <row r="4150" spans="2:42">
      <c r="B4150" s="207"/>
      <c r="C4150" s="35">
        <v>4146</v>
      </c>
      <c r="D4150" s="161"/>
      <c r="E4150" s="161"/>
      <c r="F4150" s="161"/>
      <c r="G4150" s="161"/>
      <c r="H4150" s="161"/>
      <c r="I4150" s="161"/>
      <c r="J4150" s="161"/>
      <c r="K4150" s="161"/>
      <c r="L4150" s="161"/>
      <c r="M4150" s="161"/>
      <c r="N4150" s="171"/>
      <c r="O4150" s="171"/>
      <c r="P4150" s="171"/>
      <c r="Q4150" s="171"/>
      <c r="R4150" s="171"/>
      <c r="S4150" s="171"/>
      <c r="T4150" s="208" t="str">
        <f t="shared" si="650"/>
        <v>MISSING</v>
      </c>
      <c r="U4150" s="208" t="str">
        <f t="shared" si="651"/>
        <v>MISSING</v>
      </c>
      <c r="X4150" s="56">
        <f t="shared" si="652"/>
        <v>-99</v>
      </c>
      <c r="Y4150" s="56">
        <f t="shared" si="653"/>
        <v>-99</v>
      </c>
      <c r="Z4150" s="56">
        <f t="shared" si="654"/>
        <v>-99</v>
      </c>
      <c r="AA4150" s="56">
        <f t="shared" si="655"/>
        <v>-99</v>
      </c>
      <c r="AB4150" s="56">
        <f t="shared" si="656"/>
        <v>-99</v>
      </c>
      <c r="AC4150" s="56">
        <f t="shared" si="657"/>
        <v>-99</v>
      </c>
      <c r="AD4150" s="3"/>
      <c r="AE4150" s="82">
        <f>IF(D4150=1, 'adjustment factor'!$D$4, IF(D4150=-9,-999,IF(D4150="",-999,0)))</f>
        <v>-999</v>
      </c>
      <c r="AF4150" s="82">
        <f>IF(F4150=1, 'adjustment factor'!$D$5, IF(F4150=-9,-999,IF(F4150="",-999,0)))</f>
        <v>-999</v>
      </c>
      <c r="AG4150" s="82">
        <f>IF(E4150=1, 'adjustment factor'!$D$6, IF(E4150=-9,-999,IF(E4150="",-999,0)))</f>
        <v>-999</v>
      </c>
      <c r="AH4150" s="82">
        <f>IF(K4150&gt;=45,'adjustment factor'!$D$7,IF(K4150=-9,-1200,IF(K4150="",-1200,0)))</f>
        <v>-1200</v>
      </c>
      <c r="AI4150" s="82">
        <f>IF(L4150=1, 'adjustment factor'!$D$8, IF(L4150=-9,-999,IF(L4150="",-999,0)))</f>
        <v>-999</v>
      </c>
      <c r="AJ4150" s="82">
        <f>IF(AND(M4150&gt;=1,M4150&lt;=4),'adjustment factor'!$D$9,IF(M4150=-9,-999,IF(M4150=98,-999,IF(M4150=99,-999,IF(M4150="",-999,0)))))</f>
        <v>-999</v>
      </c>
      <c r="AK4150" s="82">
        <f>IF(H4150=1, 'adjustment factor'!$D$10, IF(H4150=-9,-999,IF(H4150="",-999,0)))</f>
        <v>-999</v>
      </c>
      <c r="AL4150" s="82">
        <f>IF(G4150=1, 'adjustment factor'!$D$11, IF(G4150=-9,-999,IF(G4150="",-999,0)))</f>
        <v>-999</v>
      </c>
      <c r="AM4150" s="82">
        <f>IF(I4150=1, 'adjustment factor'!$D$12, IF(I4150=-9,-999,IF(I4150="",-999,0)))</f>
        <v>-999</v>
      </c>
      <c r="AN4150" s="82">
        <f>IF(J4150=1, 'adjustment factor'!$D$13, IF(J4150=-9,-999,IF(J4150="",-999,0)))</f>
        <v>-999</v>
      </c>
      <c r="AO4150" s="82" t="str">
        <f t="shared" si="658"/>
        <v>-999</v>
      </c>
      <c r="AP4150" s="82" t="str">
        <f t="shared" si="659"/>
        <v>MISSING</v>
      </c>
    </row>
    <row r="4151" spans="2:42">
      <c r="B4151" s="207"/>
      <c r="C4151" s="35">
        <v>4147</v>
      </c>
      <c r="D4151" s="161"/>
      <c r="E4151" s="161"/>
      <c r="F4151" s="161"/>
      <c r="G4151" s="161"/>
      <c r="H4151" s="161"/>
      <c r="I4151" s="161"/>
      <c r="J4151" s="161"/>
      <c r="K4151" s="161"/>
      <c r="L4151" s="161"/>
      <c r="M4151" s="161"/>
      <c r="N4151" s="171"/>
      <c r="O4151" s="171"/>
      <c r="P4151" s="171"/>
      <c r="Q4151" s="171"/>
      <c r="R4151" s="171"/>
      <c r="S4151" s="171"/>
      <c r="T4151" s="208" t="str">
        <f t="shared" si="650"/>
        <v>MISSING</v>
      </c>
      <c r="U4151" s="208" t="str">
        <f t="shared" si="651"/>
        <v>MISSING</v>
      </c>
      <c r="X4151" s="56">
        <f t="shared" si="652"/>
        <v>-99</v>
      </c>
      <c r="Y4151" s="56">
        <f t="shared" si="653"/>
        <v>-99</v>
      </c>
      <c r="Z4151" s="56">
        <f t="shared" si="654"/>
        <v>-99</v>
      </c>
      <c r="AA4151" s="56">
        <f t="shared" si="655"/>
        <v>-99</v>
      </c>
      <c r="AB4151" s="56">
        <f t="shared" si="656"/>
        <v>-99</v>
      </c>
      <c r="AC4151" s="56">
        <f t="shared" si="657"/>
        <v>-99</v>
      </c>
      <c r="AD4151" s="3"/>
      <c r="AE4151" s="82">
        <f>IF(D4151=1, 'adjustment factor'!$D$4, IF(D4151=-9,-999,IF(D4151="",-999,0)))</f>
        <v>-999</v>
      </c>
      <c r="AF4151" s="82">
        <f>IF(F4151=1, 'adjustment factor'!$D$5, IF(F4151=-9,-999,IF(F4151="",-999,0)))</f>
        <v>-999</v>
      </c>
      <c r="AG4151" s="82">
        <f>IF(E4151=1, 'adjustment factor'!$D$6, IF(E4151=-9,-999,IF(E4151="",-999,0)))</f>
        <v>-999</v>
      </c>
      <c r="AH4151" s="82">
        <f>IF(K4151&gt;=45,'adjustment factor'!$D$7,IF(K4151=-9,-1200,IF(K4151="",-1200,0)))</f>
        <v>-1200</v>
      </c>
      <c r="AI4151" s="82">
        <f>IF(L4151=1, 'adjustment factor'!$D$8, IF(L4151=-9,-999,IF(L4151="",-999,0)))</f>
        <v>-999</v>
      </c>
      <c r="AJ4151" s="82">
        <f>IF(AND(M4151&gt;=1,M4151&lt;=4),'adjustment factor'!$D$9,IF(M4151=-9,-999,IF(M4151=98,-999,IF(M4151=99,-999,IF(M4151="",-999,0)))))</f>
        <v>-999</v>
      </c>
      <c r="AK4151" s="82">
        <f>IF(H4151=1, 'adjustment factor'!$D$10, IF(H4151=-9,-999,IF(H4151="",-999,0)))</f>
        <v>-999</v>
      </c>
      <c r="AL4151" s="82">
        <f>IF(G4151=1, 'adjustment factor'!$D$11, IF(G4151=-9,-999,IF(G4151="",-999,0)))</f>
        <v>-999</v>
      </c>
      <c r="AM4151" s="82">
        <f>IF(I4151=1, 'adjustment factor'!$D$12, IF(I4151=-9,-999,IF(I4151="",-999,0)))</f>
        <v>-999</v>
      </c>
      <c r="AN4151" s="82">
        <f>IF(J4151=1, 'adjustment factor'!$D$13, IF(J4151=-9,-999,IF(J4151="",-999,0)))</f>
        <v>-999</v>
      </c>
      <c r="AO4151" s="82" t="str">
        <f t="shared" si="658"/>
        <v>-999</v>
      </c>
      <c r="AP4151" s="82" t="str">
        <f t="shared" si="659"/>
        <v>MISSING</v>
      </c>
    </row>
    <row r="4152" spans="2:42">
      <c r="B4152" s="207"/>
      <c r="C4152" s="35">
        <v>4148</v>
      </c>
      <c r="D4152" s="161"/>
      <c r="E4152" s="161"/>
      <c r="F4152" s="161"/>
      <c r="G4152" s="161"/>
      <c r="H4152" s="161"/>
      <c r="I4152" s="161"/>
      <c r="J4152" s="161"/>
      <c r="K4152" s="161"/>
      <c r="L4152" s="161"/>
      <c r="M4152" s="161"/>
      <c r="N4152" s="171"/>
      <c r="O4152" s="171"/>
      <c r="P4152" s="171"/>
      <c r="Q4152" s="171"/>
      <c r="R4152" s="171"/>
      <c r="S4152" s="171"/>
      <c r="T4152" s="208" t="str">
        <f t="shared" si="650"/>
        <v>MISSING</v>
      </c>
      <c r="U4152" s="208" t="str">
        <f t="shared" si="651"/>
        <v>MISSING</v>
      </c>
      <c r="X4152" s="56">
        <f t="shared" si="652"/>
        <v>-99</v>
      </c>
      <c r="Y4152" s="56">
        <f t="shared" si="653"/>
        <v>-99</v>
      </c>
      <c r="Z4152" s="56">
        <f t="shared" si="654"/>
        <v>-99</v>
      </c>
      <c r="AA4152" s="56">
        <f t="shared" si="655"/>
        <v>-99</v>
      </c>
      <c r="AB4152" s="56">
        <f t="shared" si="656"/>
        <v>-99</v>
      </c>
      <c r="AC4152" s="56">
        <f t="shared" si="657"/>
        <v>-99</v>
      </c>
      <c r="AD4152" s="3"/>
      <c r="AE4152" s="82">
        <f>IF(D4152=1, 'adjustment factor'!$D$4, IF(D4152=-9,-999,IF(D4152="",-999,0)))</f>
        <v>-999</v>
      </c>
      <c r="AF4152" s="82">
        <f>IF(F4152=1, 'adjustment factor'!$D$5, IF(F4152=-9,-999,IF(F4152="",-999,0)))</f>
        <v>-999</v>
      </c>
      <c r="AG4152" s="82">
        <f>IF(E4152=1, 'adjustment factor'!$D$6, IF(E4152=-9,-999,IF(E4152="",-999,0)))</f>
        <v>-999</v>
      </c>
      <c r="AH4152" s="82">
        <f>IF(K4152&gt;=45,'adjustment factor'!$D$7,IF(K4152=-9,-1200,IF(K4152="",-1200,0)))</f>
        <v>-1200</v>
      </c>
      <c r="AI4152" s="82">
        <f>IF(L4152=1, 'adjustment factor'!$D$8, IF(L4152=-9,-999,IF(L4152="",-999,0)))</f>
        <v>-999</v>
      </c>
      <c r="AJ4152" s="82">
        <f>IF(AND(M4152&gt;=1,M4152&lt;=4),'adjustment factor'!$D$9,IF(M4152=-9,-999,IF(M4152=98,-999,IF(M4152=99,-999,IF(M4152="",-999,0)))))</f>
        <v>-999</v>
      </c>
      <c r="AK4152" s="82">
        <f>IF(H4152=1, 'adjustment factor'!$D$10, IF(H4152=-9,-999,IF(H4152="",-999,0)))</f>
        <v>-999</v>
      </c>
      <c r="AL4152" s="82">
        <f>IF(G4152=1, 'adjustment factor'!$D$11, IF(G4152=-9,-999,IF(G4152="",-999,0)))</f>
        <v>-999</v>
      </c>
      <c r="AM4152" s="82">
        <f>IF(I4152=1, 'adjustment factor'!$D$12, IF(I4152=-9,-999,IF(I4152="",-999,0)))</f>
        <v>-999</v>
      </c>
      <c r="AN4152" s="82">
        <f>IF(J4152=1, 'adjustment factor'!$D$13, IF(J4152=-9,-999,IF(J4152="",-999,0)))</f>
        <v>-999</v>
      </c>
      <c r="AO4152" s="82" t="str">
        <f t="shared" si="658"/>
        <v>-999</v>
      </c>
      <c r="AP4152" s="82" t="str">
        <f t="shared" si="659"/>
        <v>MISSING</v>
      </c>
    </row>
    <row r="4153" spans="2:42">
      <c r="B4153" s="207"/>
      <c r="C4153" s="35">
        <v>4149</v>
      </c>
      <c r="D4153" s="161"/>
      <c r="E4153" s="161"/>
      <c r="F4153" s="161"/>
      <c r="G4153" s="161"/>
      <c r="H4153" s="161"/>
      <c r="I4153" s="161"/>
      <c r="J4153" s="161"/>
      <c r="K4153" s="161"/>
      <c r="L4153" s="161"/>
      <c r="M4153" s="161"/>
      <c r="N4153" s="171"/>
      <c r="O4153" s="171"/>
      <c r="P4153" s="171"/>
      <c r="Q4153" s="171"/>
      <c r="R4153" s="171"/>
      <c r="S4153" s="171"/>
      <c r="T4153" s="208" t="str">
        <f t="shared" si="650"/>
        <v>MISSING</v>
      </c>
      <c r="U4153" s="208" t="str">
        <f t="shared" si="651"/>
        <v>MISSING</v>
      </c>
      <c r="X4153" s="56">
        <f t="shared" si="652"/>
        <v>-99</v>
      </c>
      <c r="Y4153" s="56">
        <f t="shared" si="653"/>
        <v>-99</v>
      </c>
      <c r="Z4153" s="56">
        <f t="shared" si="654"/>
        <v>-99</v>
      </c>
      <c r="AA4153" s="56">
        <f t="shared" si="655"/>
        <v>-99</v>
      </c>
      <c r="AB4153" s="56">
        <f t="shared" si="656"/>
        <v>-99</v>
      </c>
      <c r="AC4153" s="56">
        <f t="shared" si="657"/>
        <v>-99</v>
      </c>
      <c r="AD4153" s="3"/>
      <c r="AE4153" s="82">
        <f>IF(D4153=1, 'adjustment factor'!$D$4, IF(D4153=-9,-999,IF(D4153="",-999,0)))</f>
        <v>-999</v>
      </c>
      <c r="AF4153" s="82">
        <f>IF(F4153=1, 'adjustment factor'!$D$5, IF(F4153=-9,-999,IF(F4153="",-999,0)))</f>
        <v>-999</v>
      </c>
      <c r="AG4153" s="82">
        <f>IF(E4153=1, 'adjustment factor'!$D$6, IF(E4153=-9,-999,IF(E4153="",-999,0)))</f>
        <v>-999</v>
      </c>
      <c r="AH4153" s="82">
        <f>IF(K4153&gt;=45,'adjustment factor'!$D$7,IF(K4153=-9,-1200,IF(K4153="",-1200,0)))</f>
        <v>-1200</v>
      </c>
      <c r="AI4153" s="82">
        <f>IF(L4153=1, 'adjustment factor'!$D$8, IF(L4153=-9,-999,IF(L4153="",-999,0)))</f>
        <v>-999</v>
      </c>
      <c r="AJ4153" s="82">
        <f>IF(AND(M4153&gt;=1,M4153&lt;=4),'adjustment factor'!$D$9,IF(M4153=-9,-999,IF(M4153=98,-999,IF(M4153=99,-999,IF(M4153="",-999,0)))))</f>
        <v>-999</v>
      </c>
      <c r="AK4153" s="82">
        <f>IF(H4153=1, 'adjustment factor'!$D$10, IF(H4153=-9,-999,IF(H4153="",-999,0)))</f>
        <v>-999</v>
      </c>
      <c r="AL4153" s="82">
        <f>IF(G4153=1, 'adjustment factor'!$D$11, IF(G4153=-9,-999,IF(G4153="",-999,0)))</f>
        <v>-999</v>
      </c>
      <c r="AM4153" s="82">
        <f>IF(I4153=1, 'adjustment factor'!$D$12, IF(I4153=-9,-999,IF(I4153="",-999,0)))</f>
        <v>-999</v>
      </c>
      <c r="AN4153" s="82">
        <f>IF(J4153=1, 'adjustment factor'!$D$13, IF(J4153=-9,-999,IF(J4153="",-999,0)))</f>
        <v>-999</v>
      </c>
      <c r="AO4153" s="82" t="str">
        <f t="shared" si="658"/>
        <v>-999</v>
      </c>
      <c r="AP4153" s="82" t="str">
        <f t="shared" si="659"/>
        <v>MISSING</v>
      </c>
    </row>
    <row r="4154" spans="2:42">
      <c r="B4154" s="207"/>
      <c r="C4154" s="35">
        <v>4150</v>
      </c>
      <c r="D4154" s="161"/>
      <c r="E4154" s="161"/>
      <c r="F4154" s="161"/>
      <c r="G4154" s="161"/>
      <c r="H4154" s="161"/>
      <c r="I4154" s="161"/>
      <c r="J4154" s="161"/>
      <c r="K4154" s="161"/>
      <c r="L4154" s="161"/>
      <c r="M4154" s="161"/>
      <c r="N4154" s="171"/>
      <c r="O4154" s="171"/>
      <c r="P4154" s="171"/>
      <c r="Q4154" s="171"/>
      <c r="R4154" s="171"/>
      <c r="S4154" s="171"/>
      <c r="T4154" s="208" t="str">
        <f t="shared" si="650"/>
        <v>MISSING</v>
      </c>
      <c r="U4154" s="208" t="str">
        <f t="shared" si="651"/>
        <v>MISSING</v>
      </c>
      <c r="X4154" s="56">
        <f t="shared" si="652"/>
        <v>-99</v>
      </c>
      <c r="Y4154" s="56">
        <f t="shared" si="653"/>
        <v>-99</v>
      </c>
      <c r="Z4154" s="56">
        <f t="shared" si="654"/>
        <v>-99</v>
      </c>
      <c r="AA4154" s="56">
        <f t="shared" si="655"/>
        <v>-99</v>
      </c>
      <c r="AB4154" s="56">
        <f t="shared" si="656"/>
        <v>-99</v>
      </c>
      <c r="AC4154" s="56">
        <f t="shared" si="657"/>
        <v>-99</v>
      </c>
      <c r="AD4154" s="3"/>
      <c r="AE4154" s="82">
        <f>IF(D4154=1, 'adjustment factor'!$D$4, IF(D4154=-9,-999,IF(D4154="",-999,0)))</f>
        <v>-999</v>
      </c>
      <c r="AF4154" s="82">
        <f>IF(F4154=1, 'adjustment factor'!$D$5, IF(F4154=-9,-999,IF(F4154="",-999,0)))</f>
        <v>-999</v>
      </c>
      <c r="AG4154" s="82">
        <f>IF(E4154=1, 'adjustment factor'!$D$6, IF(E4154=-9,-999,IF(E4154="",-999,0)))</f>
        <v>-999</v>
      </c>
      <c r="AH4154" s="82">
        <f>IF(K4154&gt;=45,'adjustment factor'!$D$7,IF(K4154=-9,-1200,IF(K4154="",-1200,0)))</f>
        <v>-1200</v>
      </c>
      <c r="AI4154" s="82">
        <f>IF(L4154=1, 'adjustment factor'!$D$8, IF(L4154=-9,-999,IF(L4154="",-999,0)))</f>
        <v>-999</v>
      </c>
      <c r="AJ4154" s="82">
        <f>IF(AND(M4154&gt;=1,M4154&lt;=4),'adjustment factor'!$D$9,IF(M4154=-9,-999,IF(M4154=98,-999,IF(M4154=99,-999,IF(M4154="",-999,0)))))</f>
        <v>-999</v>
      </c>
      <c r="AK4154" s="82">
        <f>IF(H4154=1, 'adjustment factor'!$D$10, IF(H4154=-9,-999,IF(H4154="",-999,0)))</f>
        <v>-999</v>
      </c>
      <c r="AL4154" s="82">
        <f>IF(G4154=1, 'adjustment factor'!$D$11, IF(G4154=-9,-999,IF(G4154="",-999,0)))</f>
        <v>-999</v>
      </c>
      <c r="AM4154" s="82">
        <f>IF(I4154=1, 'adjustment factor'!$D$12, IF(I4154=-9,-999,IF(I4154="",-999,0)))</f>
        <v>-999</v>
      </c>
      <c r="AN4154" s="82">
        <f>IF(J4154=1, 'adjustment factor'!$D$13, IF(J4154=-9,-999,IF(J4154="",-999,0)))</f>
        <v>-999</v>
      </c>
      <c r="AO4154" s="82" t="str">
        <f t="shared" si="658"/>
        <v>-999</v>
      </c>
      <c r="AP4154" s="82" t="str">
        <f t="shared" si="659"/>
        <v>MISSING</v>
      </c>
    </row>
    <row r="4155" spans="2:42">
      <c r="B4155" s="207"/>
      <c r="C4155" s="35">
        <v>4151</v>
      </c>
      <c r="D4155" s="161"/>
      <c r="E4155" s="161"/>
      <c r="F4155" s="161"/>
      <c r="G4155" s="161"/>
      <c r="H4155" s="161"/>
      <c r="I4155" s="161"/>
      <c r="J4155" s="161"/>
      <c r="K4155" s="161"/>
      <c r="L4155" s="161"/>
      <c r="M4155" s="161"/>
      <c r="N4155" s="171"/>
      <c r="O4155" s="171"/>
      <c r="P4155" s="171"/>
      <c r="Q4155" s="171"/>
      <c r="R4155" s="171"/>
      <c r="S4155" s="171"/>
      <c r="T4155" s="208" t="str">
        <f t="shared" si="650"/>
        <v>MISSING</v>
      </c>
      <c r="U4155" s="208" t="str">
        <f t="shared" si="651"/>
        <v>MISSING</v>
      </c>
      <c r="X4155" s="56">
        <f t="shared" si="652"/>
        <v>-99</v>
      </c>
      <c r="Y4155" s="56">
        <f t="shared" si="653"/>
        <v>-99</v>
      </c>
      <c r="Z4155" s="56">
        <f t="shared" si="654"/>
        <v>-99</v>
      </c>
      <c r="AA4155" s="56">
        <f t="shared" si="655"/>
        <v>-99</v>
      </c>
      <c r="AB4155" s="56">
        <f t="shared" si="656"/>
        <v>-99</v>
      </c>
      <c r="AC4155" s="56">
        <f t="shared" si="657"/>
        <v>-99</v>
      </c>
      <c r="AD4155" s="3"/>
      <c r="AE4155" s="82">
        <f>IF(D4155=1, 'adjustment factor'!$D$4, IF(D4155=-9,-999,IF(D4155="",-999,0)))</f>
        <v>-999</v>
      </c>
      <c r="AF4155" s="82">
        <f>IF(F4155=1, 'adjustment factor'!$D$5, IF(F4155=-9,-999,IF(F4155="",-999,0)))</f>
        <v>-999</v>
      </c>
      <c r="AG4155" s="82">
        <f>IF(E4155=1, 'adjustment factor'!$D$6, IF(E4155=-9,-999,IF(E4155="",-999,0)))</f>
        <v>-999</v>
      </c>
      <c r="AH4155" s="82">
        <f>IF(K4155&gt;=45,'adjustment factor'!$D$7,IF(K4155=-9,-1200,IF(K4155="",-1200,0)))</f>
        <v>-1200</v>
      </c>
      <c r="AI4155" s="82">
        <f>IF(L4155=1, 'adjustment factor'!$D$8, IF(L4155=-9,-999,IF(L4155="",-999,0)))</f>
        <v>-999</v>
      </c>
      <c r="AJ4155" s="82">
        <f>IF(AND(M4155&gt;=1,M4155&lt;=4),'adjustment factor'!$D$9,IF(M4155=-9,-999,IF(M4155=98,-999,IF(M4155=99,-999,IF(M4155="",-999,0)))))</f>
        <v>-999</v>
      </c>
      <c r="AK4155" s="82">
        <f>IF(H4155=1, 'adjustment factor'!$D$10, IF(H4155=-9,-999,IF(H4155="",-999,0)))</f>
        <v>-999</v>
      </c>
      <c r="AL4155" s="82">
        <f>IF(G4155=1, 'adjustment factor'!$D$11, IF(G4155=-9,-999,IF(G4155="",-999,0)))</f>
        <v>-999</v>
      </c>
      <c r="AM4155" s="82">
        <f>IF(I4155=1, 'adjustment factor'!$D$12, IF(I4155=-9,-999,IF(I4155="",-999,0)))</f>
        <v>-999</v>
      </c>
      <c r="AN4155" s="82">
        <f>IF(J4155=1, 'adjustment factor'!$D$13, IF(J4155=-9,-999,IF(J4155="",-999,0)))</f>
        <v>-999</v>
      </c>
      <c r="AO4155" s="82" t="str">
        <f t="shared" si="658"/>
        <v>-999</v>
      </c>
      <c r="AP4155" s="82" t="str">
        <f t="shared" si="659"/>
        <v>MISSING</v>
      </c>
    </row>
    <row r="4156" spans="2:42">
      <c r="B4156" s="207"/>
      <c r="C4156" s="35">
        <v>4152</v>
      </c>
      <c r="D4156" s="161"/>
      <c r="E4156" s="161"/>
      <c r="F4156" s="161"/>
      <c r="G4156" s="161"/>
      <c r="H4156" s="161"/>
      <c r="I4156" s="161"/>
      <c r="J4156" s="161"/>
      <c r="K4156" s="161"/>
      <c r="L4156" s="161"/>
      <c r="M4156" s="161"/>
      <c r="N4156" s="171"/>
      <c r="O4156" s="171"/>
      <c r="P4156" s="171"/>
      <c r="Q4156" s="171"/>
      <c r="R4156" s="171"/>
      <c r="S4156" s="171"/>
      <c r="T4156" s="208" t="str">
        <f t="shared" si="650"/>
        <v>MISSING</v>
      </c>
      <c r="U4156" s="208" t="str">
        <f t="shared" si="651"/>
        <v>MISSING</v>
      </c>
      <c r="X4156" s="56">
        <f t="shared" si="652"/>
        <v>-99</v>
      </c>
      <c r="Y4156" s="56">
        <f t="shared" si="653"/>
        <v>-99</v>
      </c>
      <c r="Z4156" s="56">
        <f t="shared" si="654"/>
        <v>-99</v>
      </c>
      <c r="AA4156" s="56">
        <f t="shared" si="655"/>
        <v>-99</v>
      </c>
      <c r="AB4156" s="56">
        <f t="shared" si="656"/>
        <v>-99</v>
      </c>
      <c r="AC4156" s="56">
        <f t="shared" si="657"/>
        <v>-99</v>
      </c>
      <c r="AD4156" s="3"/>
      <c r="AE4156" s="82">
        <f>IF(D4156=1, 'adjustment factor'!$D$4, IF(D4156=-9,-999,IF(D4156="",-999,0)))</f>
        <v>-999</v>
      </c>
      <c r="AF4156" s="82">
        <f>IF(F4156=1, 'adjustment factor'!$D$5, IF(F4156=-9,-999,IF(F4156="",-999,0)))</f>
        <v>-999</v>
      </c>
      <c r="AG4156" s="82">
        <f>IF(E4156=1, 'adjustment factor'!$D$6, IF(E4156=-9,-999,IF(E4156="",-999,0)))</f>
        <v>-999</v>
      </c>
      <c r="AH4156" s="82">
        <f>IF(K4156&gt;=45,'adjustment factor'!$D$7,IF(K4156=-9,-1200,IF(K4156="",-1200,0)))</f>
        <v>-1200</v>
      </c>
      <c r="AI4156" s="82">
        <f>IF(L4156=1, 'adjustment factor'!$D$8, IF(L4156=-9,-999,IF(L4156="",-999,0)))</f>
        <v>-999</v>
      </c>
      <c r="AJ4156" s="82">
        <f>IF(AND(M4156&gt;=1,M4156&lt;=4),'adjustment factor'!$D$9,IF(M4156=-9,-999,IF(M4156=98,-999,IF(M4156=99,-999,IF(M4156="",-999,0)))))</f>
        <v>-999</v>
      </c>
      <c r="AK4156" s="82">
        <f>IF(H4156=1, 'adjustment factor'!$D$10, IF(H4156=-9,-999,IF(H4156="",-999,0)))</f>
        <v>-999</v>
      </c>
      <c r="AL4156" s="82">
        <f>IF(G4156=1, 'adjustment factor'!$D$11, IF(G4156=-9,-999,IF(G4156="",-999,0)))</f>
        <v>-999</v>
      </c>
      <c r="AM4156" s="82">
        <f>IF(I4156=1, 'adjustment factor'!$D$12, IF(I4156=-9,-999,IF(I4156="",-999,0)))</f>
        <v>-999</v>
      </c>
      <c r="AN4156" s="82">
        <f>IF(J4156=1, 'adjustment factor'!$D$13, IF(J4156=-9,-999,IF(J4156="",-999,0)))</f>
        <v>-999</v>
      </c>
      <c r="AO4156" s="82" t="str">
        <f t="shared" si="658"/>
        <v>-999</v>
      </c>
      <c r="AP4156" s="82" t="str">
        <f t="shared" si="659"/>
        <v>MISSING</v>
      </c>
    </row>
    <row r="4157" spans="2:42">
      <c r="B4157" s="207"/>
      <c r="C4157" s="35">
        <v>4153</v>
      </c>
      <c r="D4157" s="161"/>
      <c r="E4157" s="161"/>
      <c r="F4157" s="161"/>
      <c r="G4157" s="161"/>
      <c r="H4157" s="161"/>
      <c r="I4157" s="161"/>
      <c r="J4157" s="161"/>
      <c r="K4157" s="161"/>
      <c r="L4157" s="161"/>
      <c r="M4157" s="161"/>
      <c r="N4157" s="171"/>
      <c r="O4157" s="171"/>
      <c r="P4157" s="171"/>
      <c r="Q4157" s="171"/>
      <c r="R4157" s="171"/>
      <c r="S4157" s="171"/>
      <c r="T4157" s="208" t="str">
        <f t="shared" si="650"/>
        <v>MISSING</v>
      </c>
      <c r="U4157" s="208" t="str">
        <f t="shared" si="651"/>
        <v>MISSING</v>
      </c>
      <c r="X4157" s="56">
        <f t="shared" si="652"/>
        <v>-99</v>
      </c>
      <c r="Y4157" s="56">
        <f t="shared" si="653"/>
        <v>-99</v>
      </c>
      <c r="Z4157" s="56">
        <f t="shared" si="654"/>
        <v>-99</v>
      </c>
      <c r="AA4157" s="56">
        <f t="shared" si="655"/>
        <v>-99</v>
      </c>
      <c r="AB4157" s="56">
        <f t="shared" si="656"/>
        <v>-99</v>
      </c>
      <c r="AC4157" s="56">
        <f t="shared" si="657"/>
        <v>-99</v>
      </c>
      <c r="AD4157" s="3"/>
      <c r="AE4157" s="82">
        <f>IF(D4157=1, 'adjustment factor'!$D$4, IF(D4157=-9,-999,IF(D4157="",-999,0)))</f>
        <v>-999</v>
      </c>
      <c r="AF4157" s="82">
        <f>IF(F4157=1, 'adjustment factor'!$D$5, IF(F4157=-9,-999,IF(F4157="",-999,0)))</f>
        <v>-999</v>
      </c>
      <c r="AG4157" s="82">
        <f>IF(E4157=1, 'adjustment factor'!$D$6, IF(E4157=-9,-999,IF(E4157="",-999,0)))</f>
        <v>-999</v>
      </c>
      <c r="AH4157" s="82">
        <f>IF(K4157&gt;=45,'adjustment factor'!$D$7,IF(K4157=-9,-1200,IF(K4157="",-1200,0)))</f>
        <v>-1200</v>
      </c>
      <c r="AI4157" s="82">
        <f>IF(L4157=1, 'adjustment factor'!$D$8, IF(L4157=-9,-999,IF(L4157="",-999,0)))</f>
        <v>-999</v>
      </c>
      <c r="AJ4157" s="82">
        <f>IF(AND(M4157&gt;=1,M4157&lt;=4),'adjustment factor'!$D$9,IF(M4157=-9,-999,IF(M4157=98,-999,IF(M4157=99,-999,IF(M4157="",-999,0)))))</f>
        <v>-999</v>
      </c>
      <c r="AK4157" s="82">
        <f>IF(H4157=1, 'adjustment factor'!$D$10, IF(H4157=-9,-999,IF(H4157="",-999,0)))</f>
        <v>-999</v>
      </c>
      <c r="AL4157" s="82">
        <f>IF(G4157=1, 'adjustment factor'!$D$11, IF(G4157=-9,-999,IF(G4157="",-999,0)))</f>
        <v>-999</v>
      </c>
      <c r="AM4157" s="82">
        <f>IF(I4157=1, 'adjustment factor'!$D$12, IF(I4157=-9,-999,IF(I4157="",-999,0)))</f>
        <v>-999</v>
      </c>
      <c r="AN4157" s="82">
        <f>IF(J4157=1, 'adjustment factor'!$D$13, IF(J4157=-9,-999,IF(J4157="",-999,0)))</f>
        <v>-999</v>
      </c>
      <c r="AO4157" s="82" t="str">
        <f t="shared" si="658"/>
        <v>-999</v>
      </c>
      <c r="AP4157" s="82" t="str">
        <f t="shared" si="659"/>
        <v>MISSING</v>
      </c>
    </row>
    <row r="4158" spans="2:42">
      <c r="B4158" s="207"/>
      <c r="C4158" s="35">
        <v>4154</v>
      </c>
      <c r="D4158" s="161"/>
      <c r="E4158" s="161"/>
      <c r="F4158" s="161"/>
      <c r="G4158" s="161"/>
      <c r="H4158" s="161"/>
      <c r="I4158" s="161"/>
      <c r="J4158" s="161"/>
      <c r="K4158" s="161"/>
      <c r="L4158" s="161"/>
      <c r="M4158" s="161"/>
      <c r="N4158" s="171"/>
      <c r="O4158" s="171"/>
      <c r="P4158" s="171"/>
      <c r="Q4158" s="171"/>
      <c r="R4158" s="171"/>
      <c r="S4158" s="171"/>
      <c r="T4158" s="208" t="str">
        <f t="shared" si="650"/>
        <v>MISSING</v>
      </c>
      <c r="U4158" s="208" t="str">
        <f t="shared" si="651"/>
        <v>MISSING</v>
      </c>
      <c r="X4158" s="56">
        <f t="shared" si="652"/>
        <v>-99</v>
      </c>
      <c r="Y4158" s="56">
        <f t="shared" si="653"/>
        <v>-99</v>
      </c>
      <c r="Z4158" s="56">
        <f t="shared" si="654"/>
        <v>-99</v>
      </c>
      <c r="AA4158" s="56">
        <f t="shared" si="655"/>
        <v>-99</v>
      </c>
      <c r="AB4158" s="56">
        <f t="shared" si="656"/>
        <v>-99</v>
      </c>
      <c r="AC4158" s="56">
        <f t="shared" si="657"/>
        <v>-99</v>
      </c>
      <c r="AD4158" s="3"/>
      <c r="AE4158" s="82">
        <f>IF(D4158=1, 'adjustment factor'!$D$4, IF(D4158=-9,-999,IF(D4158="",-999,0)))</f>
        <v>-999</v>
      </c>
      <c r="AF4158" s="82">
        <f>IF(F4158=1, 'adjustment factor'!$D$5, IF(F4158=-9,-999,IF(F4158="",-999,0)))</f>
        <v>-999</v>
      </c>
      <c r="AG4158" s="82">
        <f>IF(E4158=1, 'adjustment factor'!$D$6, IF(E4158=-9,-999,IF(E4158="",-999,0)))</f>
        <v>-999</v>
      </c>
      <c r="AH4158" s="82">
        <f>IF(K4158&gt;=45,'adjustment factor'!$D$7,IF(K4158=-9,-1200,IF(K4158="",-1200,0)))</f>
        <v>-1200</v>
      </c>
      <c r="AI4158" s="82">
        <f>IF(L4158=1, 'adjustment factor'!$D$8, IF(L4158=-9,-999,IF(L4158="",-999,0)))</f>
        <v>-999</v>
      </c>
      <c r="AJ4158" s="82">
        <f>IF(AND(M4158&gt;=1,M4158&lt;=4),'adjustment factor'!$D$9,IF(M4158=-9,-999,IF(M4158=98,-999,IF(M4158=99,-999,IF(M4158="",-999,0)))))</f>
        <v>-999</v>
      </c>
      <c r="AK4158" s="82">
        <f>IF(H4158=1, 'adjustment factor'!$D$10, IF(H4158=-9,-999,IF(H4158="",-999,0)))</f>
        <v>-999</v>
      </c>
      <c r="AL4158" s="82">
        <f>IF(G4158=1, 'adjustment factor'!$D$11, IF(G4158=-9,-999,IF(G4158="",-999,0)))</f>
        <v>-999</v>
      </c>
      <c r="AM4158" s="82">
        <f>IF(I4158=1, 'adjustment factor'!$D$12, IF(I4158=-9,-999,IF(I4158="",-999,0)))</f>
        <v>-999</v>
      </c>
      <c r="AN4158" s="82">
        <f>IF(J4158=1, 'adjustment factor'!$D$13, IF(J4158=-9,-999,IF(J4158="",-999,0)))</f>
        <v>-999</v>
      </c>
      <c r="AO4158" s="82" t="str">
        <f t="shared" si="658"/>
        <v>-999</v>
      </c>
      <c r="AP4158" s="82" t="str">
        <f t="shared" si="659"/>
        <v>MISSING</v>
      </c>
    </row>
    <row r="4159" spans="2:42">
      <c r="B4159" s="207"/>
      <c r="C4159" s="35">
        <v>4155</v>
      </c>
      <c r="D4159" s="161"/>
      <c r="E4159" s="161"/>
      <c r="F4159" s="161"/>
      <c r="G4159" s="161"/>
      <c r="H4159" s="161"/>
      <c r="I4159" s="161"/>
      <c r="J4159" s="161"/>
      <c r="K4159" s="161"/>
      <c r="L4159" s="161"/>
      <c r="M4159" s="161"/>
      <c r="N4159" s="171"/>
      <c r="O4159" s="171"/>
      <c r="P4159" s="171"/>
      <c r="Q4159" s="171"/>
      <c r="R4159" s="171"/>
      <c r="S4159" s="171"/>
      <c r="T4159" s="208" t="str">
        <f t="shared" si="650"/>
        <v>MISSING</v>
      </c>
      <c r="U4159" s="208" t="str">
        <f t="shared" si="651"/>
        <v>MISSING</v>
      </c>
      <c r="X4159" s="56">
        <f t="shared" si="652"/>
        <v>-99</v>
      </c>
      <c r="Y4159" s="56">
        <f t="shared" si="653"/>
        <v>-99</v>
      </c>
      <c r="Z4159" s="56">
        <f t="shared" si="654"/>
        <v>-99</v>
      </c>
      <c r="AA4159" s="56">
        <f t="shared" si="655"/>
        <v>-99</v>
      </c>
      <c r="AB4159" s="56">
        <f t="shared" si="656"/>
        <v>-99</v>
      </c>
      <c r="AC4159" s="56">
        <f t="shared" si="657"/>
        <v>-99</v>
      </c>
      <c r="AD4159" s="3"/>
      <c r="AE4159" s="82">
        <f>IF(D4159=1, 'adjustment factor'!$D$4, IF(D4159=-9,-999,IF(D4159="",-999,0)))</f>
        <v>-999</v>
      </c>
      <c r="AF4159" s="82">
        <f>IF(F4159=1, 'adjustment factor'!$D$5, IF(F4159=-9,-999,IF(F4159="",-999,0)))</f>
        <v>-999</v>
      </c>
      <c r="AG4159" s="82">
        <f>IF(E4159=1, 'adjustment factor'!$D$6, IF(E4159=-9,-999,IF(E4159="",-999,0)))</f>
        <v>-999</v>
      </c>
      <c r="AH4159" s="82">
        <f>IF(K4159&gt;=45,'adjustment factor'!$D$7,IF(K4159=-9,-1200,IF(K4159="",-1200,0)))</f>
        <v>-1200</v>
      </c>
      <c r="AI4159" s="82">
        <f>IF(L4159=1, 'adjustment factor'!$D$8, IF(L4159=-9,-999,IF(L4159="",-999,0)))</f>
        <v>-999</v>
      </c>
      <c r="AJ4159" s="82">
        <f>IF(AND(M4159&gt;=1,M4159&lt;=4),'adjustment factor'!$D$9,IF(M4159=-9,-999,IF(M4159=98,-999,IF(M4159=99,-999,IF(M4159="",-999,0)))))</f>
        <v>-999</v>
      </c>
      <c r="AK4159" s="82">
        <f>IF(H4159=1, 'adjustment factor'!$D$10, IF(H4159=-9,-999,IF(H4159="",-999,0)))</f>
        <v>-999</v>
      </c>
      <c r="AL4159" s="82">
        <f>IF(G4159=1, 'adjustment factor'!$D$11, IF(G4159=-9,-999,IF(G4159="",-999,0)))</f>
        <v>-999</v>
      </c>
      <c r="AM4159" s="82">
        <f>IF(I4159=1, 'adjustment factor'!$D$12, IF(I4159=-9,-999,IF(I4159="",-999,0)))</f>
        <v>-999</v>
      </c>
      <c r="AN4159" s="82">
        <f>IF(J4159=1, 'adjustment factor'!$D$13, IF(J4159=-9,-999,IF(J4159="",-999,0)))</f>
        <v>-999</v>
      </c>
      <c r="AO4159" s="82" t="str">
        <f t="shared" si="658"/>
        <v>-999</v>
      </c>
      <c r="AP4159" s="82" t="str">
        <f t="shared" si="659"/>
        <v>MISSING</v>
      </c>
    </row>
    <row r="4160" spans="2:42">
      <c r="B4160" s="207"/>
      <c r="C4160" s="35">
        <v>4156</v>
      </c>
      <c r="D4160" s="161"/>
      <c r="E4160" s="161"/>
      <c r="F4160" s="161"/>
      <c r="G4160" s="161"/>
      <c r="H4160" s="161"/>
      <c r="I4160" s="161"/>
      <c r="J4160" s="161"/>
      <c r="K4160" s="161"/>
      <c r="L4160" s="161"/>
      <c r="M4160" s="161"/>
      <c r="N4160" s="171"/>
      <c r="O4160" s="171"/>
      <c r="P4160" s="171"/>
      <c r="Q4160" s="171"/>
      <c r="R4160" s="171"/>
      <c r="S4160" s="171"/>
      <c r="T4160" s="208" t="str">
        <f t="shared" si="650"/>
        <v>MISSING</v>
      </c>
      <c r="U4160" s="208" t="str">
        <f t="shared" si="651"/>
        <v>MISSING</v>
      </c>
      <c r="X4160" s="56">
        <f t="shared" si="652"/>
        <v>-99</v>
      </c>
      <c r="Y4160" s="56">
        <f t="shared" si="653"/>
        <v>-99</v>
      </c>
      <c r="Z4160" s="56">
        <f t="shared" si="654"/>
        <v>-99</v>
      </c>
      <c r="AA4160" s="56">
        <f t="shared" si="655"/>
        <v>-99</v>
      </c>
      <c r="AB4160" s="56">
        <f t="shared" si="656"/>
        <v>-99</v>
      </c>
      <c r="AC4160" s="56">
        <f t="shared" si="657"/>
        <v>-99</v>
      </c>
      <c r="AD4160" s="3"/>
      <c r="AE4160" s="82">
        <f>IF(D4160=1, 'adjustment factor'!$D$4, IF(D4160=-9,-999,IF(D4160="",-999,0)))</f>
        <v>-999</v>
      </c>
      <c r="AF4160" s="82">
        <f>IF(F4160=1, 'adjustment factor'!$D$5, IF(F4160=-9,-999,IF(F4160="",-999,0)))</f>
        <v>-999</v>
      </c>
      <c r="AG4160" s="82">
        <f>IF(E4160=1, 'adjustment factor'!$D$6, IF(E4160=-9,-999,IF(E4160="",-999,0)))</f>
        <v>-999</v>
      </c>
      <c r="AH4160" s="82">
        <f>IF(K4160&gt;=45,'adjustment factor'!$D$7,IF(K4160=-9,-1200,IF(K4160="",-1200,0)))</f>
        <v>-1200</v>
      </c>
      <c r="AI4160" s="82">
        <f>IF(L4160=1, 'adjustment factor'!$D$8, IF(L4160=-9,-999,IF(L4160="",-999,0)))</f>
        <v>-999</v>
      </c>
      <c r="AJ4160" s="82">
        <f>IF(AND(M4160&gt;=1,M4160&lt;=4),'adjustment factor'!$D$9,IF(M4160=-9,-999,IF(M4160=98,-999,IF(M4160=99,-999,IF(M4160="",-999,0)))))</f>
        <v>-999</v>
      </c>
      <c r="AK4160" s="82">
        <f>IF(H4160=1, 'adjustment factor'!$D$10, IF(H4160=-9,-999,IF(H4160="",-999,0)))</f>
        <v>-999</v>
      </c>
      <c r="AL4160" s="82">
        <f>IF(G4160=1, 'adjustment factor'!$D$11, IF(G4160=-9,-999,IF(G4160="",-999,0)))</f>
        <v>-999</v>
      </c>
      <c r="AM4160" s="82">
        <f>IF(I4160=1, 'adjustment factor'!$D$12, IF(I4160=-9,-999,IF(I4160="",-999,0)))</f>
        <v>-999</v>
      </c>
      <c r="AN4160" s="82">
        <f>IF(J4160=1, 'adjustment factor'!$D$13, IF(J4160=-9,-999,IF(J4160="",-999,0)))</f>
        <v>-999</v>
      </c>
      <c r="AO4160" s="82" t="str">
        <f t="shared" si="658"/>
        <v>-999</v>
      </c>
      <c r="AP4160" s="82" t="str">
        <f t="shared" si="659"/>
        <v>MISSING</v>
      </c>
    </row>
    <row r="4161" spans="2:42">
      <c r="B4161" s="207"/>
      <c r="C4161" s="35">
        <v>4157</v>
      </c>
      <c r="D4161" s="161"/>
      <c r="E4161" s="161"/>
      <c r="F4161" s="161"/>
      <c r="G4161" s="161"/>
      <c r="H4161" s="161"/>
      <c r="I4161" s="161"/>
      <c r="J4161" s="161"/>
      <c r="K4161" s="161"/>
      <c r="L4161" s="161"/>
      <c r="M4161" s="161"/>
      <c r="N4161" s="171"/>
      <c r="O4161" s="171"/>
      <c r="P4161" s="171"/>
      <c r="Q4161" s="171"/>
      <c r="R4161" s="171"/>
      <c r="S4161" s="171"/>
      <c r="T4161" s="208" t="str">
        <f t="shared" si="650"/>
        <v>MISSING</v>
      </c>
      <c r="U4161" s="208" t="str">
        <f t="shared" si="651"/>
        <v>MISSING</v>
      </c>
      <c r="X4161" s="56">
        <f t="shared" si="652"/>
        <v>-99</v>
      </c>
      <c r="Y4161" s="56">
        <f t="shared" si="653"/>
        <v>-99</v>
      </c>
      <c r="Z4161" s="56">
        <f t="shared" si="654"/>
        <v>-99</v>
      </c>
      <c r="AA4161" s="56">
        <f t="shared" si="655"/>
        <v>-99</v>
      </c>
      <c r="AB4161" s="56">
        <f t="shared" si="656"/>
        <v>-99</v>
      </c>
      <c r="AC4161" s="56">
        <f t="shared" si="657"/>
        <v>-99</v>
      </c>
      <c r="AD4161" s="3"/>
      <c r="AE4161" s="82">
        <f>IF(D4161=1, 'adjustment factor'!$D$4, IF(D4161=-9,-999,IF(D4161="",-999,0)))</f>
        <v>-999</v>
      </c>
      <c r="AF4161" s="82">
        <f>IF(F4161=1, 'adjustment factor'!$D$5, IF(F4161=-9,-999,IF(F4161="",-999,0)))</f>
        <v>-999</v>
      </c>
      <c r="AG4161" s="82">
        <f>IF(E4161=1, 'adjustment factor'!$D$6, IF(E4161=-9,-999,IF(E4161="",-999,0)))</f>
        <v>-999</v>
      </c>
      <c r="AH4161" s="82">
        <f>IF(K4161&gt;=45,'adjustment factor'!$D$7,IF(K4161=-9,-1200,IF(K4161="",-1200,0)))</f>
        <v>-1200</v>
      </c>
      <c r="AI4161" s="82">
        <f>IF(L4161=1, 'adjustment factor'!$D$8, IF(L4161=-9,-999,IF(L4161="",-999,0)))</f>
        <v>-999</v>
      </c>
      <c r="AJ4161" s="82">
        <f>IF(AND(M4161&gt;=1,M4161&lt;=4),'adjustment factor'!$D$9,IF(M4161=-9,-999,IF(M4161=98,-999,IF(M4161=99,-999,IF(M4161="",-999,0)))))</f>
        <v>-999</v>
      </c>
      <c r="AK4161" s="82">
        <f>IF(H4161=1, 'adjustment factor'!$D$10, IF(H4161=-9,-999,IF(H4161="",-999,0)))</f>
        <v>-999</v>
      </c>
      <c r="AL4161" s="82">
        <f>IF(G4161=1, 'adjustment factor'!$D$11, IF(G4161=-9,-999,IF(G4161="",-999,0)))</f>
        <v>-999</v>
      </c>
      <c r="AM4161" s="82">
        <f>IF(I4161=1, 'adjustment factor'!$D$12, IF(I4161=-9,-999,IF(I4161="",-999,0)))</f>
        <v>-999</v>
      </c>
      <c r="AN4161" s="82">
        <f>IF(J4161=1, 'adjustment factor'!$D$13, IF(J4161=-9,-999,IF(J4161="",-999,0)))</f>
        <v>-999</v>
      </c>
      <c r="AO4161" s="82" t="str">
        <f t="shared" si="658"/>
        <v>-999</v>
      </c>
      <c r="AP4161" s="82" t="str">
        <f t="shared" si="659"/>
        <v>MISSING</v>
      </c>
    </row>
    <row r="4162" spans="2:42">
      <c r="B4162" s="207"/>
      <c r="C4162" s="35">
        <v>4158</v>
      </c>
      <c r="D4162" s="161"/>
      <c r="E4162" s="161"/>
      <c r="F4162" s="161"/>
      <c r="G4162" s="161"/>
      <c r="H4162" s="161"/>
      <c r="I4162" s="161"/>
      <c r="J4162" s="161"/>
      <c r="K4162" s="161"/>
      <c r="L4162" s="161"/>
      <c r="M4162" s="161"/>
      <c r="N4162" s="171"/>
      <c r="O4162" s="171"/>
      <c r="P4162" s="171"/>
      <c r="Q4162" s="171"/>
      <c r="R4162" s="171"/>
      <c r="S4162" s="171"/>
      <c r="T4162" s="208" t="str">
        <f t="shared" si="650"/>
        <v>MISSING</v>
      </c>
      <c r="U4162" s="208" t="str">
        <f t="shared" si="651"/>
        <v>MISSING</v>
      </c>
      <c r="X4162" s="56">
        <f t="shared" si="652"/>
        <v>-99</v>
      </c>
      <c r="Y4162" s="56">
        <f t="shared" si="653"/>
        <v>-99</v>
      </c>
      <c r="Z4162" s="56">
        <f t="shared" si="654"/>
        <v>-99</v>
      </c>
      <c r="AA4162" s="56">
        <f t="shared" si="655"/>
        <v>-99</v>
      </c>
      <c r="AB4162" s="56">
        <f t="shared" si="656"/>
        <v>-99</v>
      </c>
      <c r="AC4162" s="56">
        <f t="shared" si="657"/>
        <v>-99</v>
      </c>
      <c r="AD4162" s="3"/>
      <c r="AE4162" s="82">
        <f>IF(D4162=1, 'adjustment factor'!$D$4, IF(D4162=-9,-999,IF(D4162="",-999,0)))</f>
        <v>-999</v>
      </c>
      <c r="AF4162" s="82">
        <f>IF(F4162=1, 'adjustment factor'!$D$5, IF(F4162=-9,-999,IF(F4162="",-999,0)))</f>
        <v>-999</v>
      </c>
      <c r="AG4162" s="82">
        <f>IF(E4162=1, 'adjustment factor'!$D$6, IF(E4162=-9,-999,IF(E4162="",-999,0)))</f>
        <v>-999</v>
      </c>
      <c r="AH4162" s="82">
        <f>IF(K4162&gt;=45,'adjustment factor'!$D$7,IF(K4162=-9,-1200,IF(K4162="",-1200,0)))</f>
        <v>-1200</v>
      </c>
      <c r="AI4162" s="82">
        <f>IF(L4162=1, 'adjustment factor'!$D$8, IF(L4162=-9,-999,IF(L4162="",-999,0)))</f>
        <v>-999</v>
      </c>
      <c r="AJ4162" s="82">
        <f>IF(AND(M4162&gt;=1,M4162&lt;=4),'adjustment factor'!$D$9,IF(M4162=-9,-999,IF(M4162=98,-999,IF(M4162=99,-999,IF(M4162="",-999,0)))))</f>
        <v>-999</v>
      </c>
      <c r="AK4162" s="82">
        <f>IF(H4162=1, 'adjustment factor'!$D$10, IF(H4162=-9,-999,IF(H4162="",-999,0)))</f>
        <v>-999</v>
      </c>
      <c r="AL4162" s="82">
        <f>IF(G4162=1, 'adjustment factor'!$D$11, IF(G4162=-9,-999,IF(G4162="",-999,0)))</f>
        <v>-999</v>
      </c>
      <c r="AM4162" s="82">
        <f>IF(I4162=1, 'adjustment factor'!$D$12, IF(I4162=-9,-999,IF(I4162="",-999,0)))</f>
        <v>-999</v>
      </c>
      <c r="AN4162" s="82">
        <f>IF(J4162=1, 'adjustment factor'!$D$13, IF(J4162=-9,-999,IF(J4162="",-999,0)))</f>
        <v>-999</v>
      </c>
      <c r="AO4162" s="82" t="str">
        <f t="shared" si="658"/>
        <v>-999</v>
      </c>
      <c r="AP4162" s="82" t="str">
        <f t="shared" si="659"/>
        <v>MISSING</v>
      </c>
    </row>
    <row r="4163" spans="2:42">
      <c r="B4163" s="207"/>
      <c r="C4163" s="35">
        <v>4159</v>
      </c>
      <c r="D4163" s="161"/>
      <c r="E4163" s="161"/>
      <c r="F4163" s="161"/>
      <c r="G4163" s="161"/>
      <c r="H4163" s="161"/>
      <c r="I4163" s="161"/>
      <c r="J4163" s="161"/>
      <c r="K4163" s="161"/>
      <c r="L4163" s="161"/>
      <c r="M4163" s="161"/>
      <c r="N4163" s="171"/>
      <c r="O4163" s="171"/>
      <c r="P4163" s="171"/>
      <c r="Q4163" s="171"/>
      <c r="R4163" s="171"/>
      <c r="S4163" s="171"/>
      <c r="T4163" s="208" t="str">
        <f t="shared" si="650"/>
        <v>MISSING</v>
      </c>
      <c r="U4163" s="208" t="str">
        <f t="shared" si="651"/>
        <v>MISSING</v>
      </c>
      <c r="X4163" s="56">
        <f t="shared" si="652"/>
        <v>-99</v>
      </c>
      <c r="Y4163" s="56">
        <f t="shared" si="653"/>
        <v>-99</v>
      </c>
      <c r="Z4163" s="56">
        <f t="shared" si="654"/>
        <v>-99</v>
      </c>
      <c r="AA4163" s="56">
        <f t="shared" si="655"/>
        <v>-99</v>
      </c>
      <c r="AB4163" s="56">
        <f t="shared" si="656"/>
        <v>-99</v>
      </c>
      <c r="AC4163" s="56">
        <f t="shared" si="657"/>
        <v>-99</v>
      </c>
      <c r="AD4163" s="3"/>
      <c r="AE4163" s="82">
        <f>IF(D4163=1, 'adjustment factor'!$D$4, IF(D4163=-9,-999,IF(D4163="",-999,0)))</f>
        <v>-999</v>
      </c>
      <c r="AF4163" s="82">
        <f>IF(F4163=1, 'adjustment factor'!$D$5, IF(F4163=-9,-999,IF(F4163="",-999,0)))</f>
        <v>-999</v>
      </c>
      <c r="AG4163" s="82">
        <f>IF(E4163=1, 'adjustment factor'!$D$6, IF(E4163=-9,-999,IF(E4163="",-999,0)))</f>
        <v>-999</v>
      </c>
      <c r="AH4163" s="82">
        <f>IF(K4163&gt;=45,'adjustment factor'!$D$7,IF(K4163=-9,-1200,IF(K4163="",-1200,0)))</f>
        <v>-1200</v>
      </c>
      <c r="AI4163" s="82">
        <f>IF(L4163=1, 'adjustment factor'!$D$8, IF(L4163=-9,-999,IF(L4163="",-999,0)))</f>
        <v>-999</v>
      </c>
      <c r="AJ4163" s="82">
        <f>IF(AND(M4163&gt;=1,M4163&lt;=4),'adjustment factor'!$D$9,IF(M4163=-9,-999,IF(M4163=98,-999,IF(M4163=99,-999,IF(M4163="",-999,0)))))</f>
        <v>-999</v>
      </c>
      <c r="AK4163" s="82">
        <f>IF(H4163=1, 'adjustment factor'!$D$10, IF(H4163=-9,-999,IF(H4163="",-999,0)))</f>
        <v>-999</v>
      </c>
      <c r="AL4163" s="82">
        <f>IF(G4163=1, 'adjustment factor'!$D$11, IF(G4163=-9,-999,IF(G4163="",-999,0)))</f>
        <v>-999</v>
      </c>
      <c r="AM4163" s="82">
        <f>IF(I4163=1, 'adjustment factor'!$D$12, IF(I4163=-9,-999,IF(I4163="",-999,0)))</f>
        <v>-999</v>
      </c>
      <c r="AN4163" s="82">
        <f>IF(J4163=1, 'adjustment factor'!$D$13, IF(J4163=-9,-999,IF(J4163="",-999,0)))</f>
        <v>-999</v>
      </c>
      <c r="AO4163" s="82" t="str">
        <f t="shared" si="658"/>
        <v>-999</v>
      </c>
      <c r="AP4163" s="82" t="str">
        <f t="shared" si="659"/>
        <v>MISSING</v>
      </c>
    </row>
    <row r="4164" spans="2:42">
      <c r="B4164" s="207"/>
      <c r="C4164" s="35">
        <v>4160</v>
      </c>
      <c r="D4164" s="161"/>
      <c r="E4164" s="161"/>
      <c r="F4164" s="161"/>
      <c r="G4164" s="161"/>
      <c r="H4164" s="161"/>
      <c r="I4164" s="161"/>
      <c r="J4164" s="161"/>
      <c r="K4164" s="161"/>
      <c r="L4164" s="161"/>
      <c r="M4164" s="161"/>
      <c r="N4164" s="171"/>
      <c r="O4164" s="171"/>
      <c r="P4164" s="171"/>
      <c r="Q4164" s="171"/>
      <c r="R4164" s="171"/>
      <c r="S4164" s="171"/>
      <c r="T4164" s="208" t="str">
        <f t="shared" si="650"/>
        <v>MISSING</v>
      </c>
      <c r="U4164" s="208" t="str">
        <f t="shared" si="651"/>
        <v>MISSING</v>
      </c>
      <c r="X4164" s="56">
        <f t="shared" si="652"/>
        <v>-99</v>
      </c>
      <c r="Y4164" s="56">
        <f t="shared" si="653"/>
        <v>-99</v>
      </c>
      <c r="Z4164" s="56">
        <f t="shared" si="654"/>
        <v>-99</v>
      </c>
      <c r="AA4164" s="56">
        <f t="shared" si="655"/>
        <v>-99</v>
      </c>
      <c r="AB4164" s="56">
        <f t="shared" si="656"/>
        <v>-99</v>
      </c>
      <c r="AC4164" s="56">
        <f t="shared" si="657"/>
        <v>-99</v>
      </c>
      <c r="AD4164" s="3"/>
      <c r="AE4164" s="82">
        <f>IF(D4164=1, 'adjustment factor'!$D$4, IF(D4164=-9,-999,IF(D4164="",-999,0)))</f>
        <v>-999</v>
      </c>
      <c r="AF4164" s="82">
        <f>IF(F4164=1, 'adjustment factor'!$D$5, IF(F4164=-9,-999,IF(F4164="",-999,0)))</f>
        <v>-999</v>
      </c>
      <c r="AG4164" s="82">
        <f>IF(E4164=1, 'adjustment factor'!$D$6, IF(E4164=-9,-999,IF(E4164="",-999,0)))</f>
        <v>-999</v>
      </c>
      <c r="AH4164" s="82">
        <f>IF(K4164&gt;=45,'adjustment factor'!$D$7,IF(K4164=-9,-1200,IF(K4164="",-1200,0)))</f>
        <v>-1200</v>
      </c>
      <c r="AI4164" s="82">
        <f>IF(L4164=1, 'adjustment factor'!$D$8, IF(L4164=-9,-999,IF(L4164="",-999,0)))</f>
        <v>-999</v>
      </c>
      <c r="AJ4164" s="82">
        <f>IF(AND(M4164&gt;=1,M4164&lt;=4),'adjustment factor'!$D$9,IF(M4164=-9,-999,IF(M4164=98,-999,IF(M4164=99,-999,IF(M4164="",-999,0)))))</f>
        <v>-999</v>
      </c>
      <c r="AK4164" s="82">
        <f>IF(H4164=1, 'adjustment factor'!$D$10, IF(H4164=-9,-999,IF(H4164="",-999,0)))</f>
        <v>-999</v>
      </c>
      <c r="AL4164" s="82">
        <f>IF(G4164=1, 'adjustment factor'!$D$11, IF(G4164=-9,-999,IF(G4164="",-999,0)))</f>
        <v>-999</v>
      </c>
      <c r="AM4164" s="82">
        <f>IF(I4164=1, 'adjustment factor'!$D$12, IF(I4164=-9,-999,IF(I4164="",-999,0)))</f>
        <v>-999</v>
      </c>
      <c r="AN4164" s="82">
        <f>IF(J4164=1, 'adjustment factor'!$D$13, IF(J4164=-9,-999,IF(J4164="",-999,0)))</f>
        <v>-999</v>
      </c>
      <c r="AO4164" s="82" t="str">
        <f t="shared" si="658"/>
        <v>-999</v>
      </c>
      <c r="AP4164" s="82" t="str">
        <f t="shared" si="659"/>
        <v>MISSING</v>
      </c>
    </row>
    <row r="4165" spans="2:42">
      <c r="B4165" s="207"/>
      <c r="C4165" s="35">
        <v>4161</v>
      </c>
      <c r="D4165" s="161"/>
      <c r="E4165" s="161"/>
      <c r="F4165" s="161"/>
      <c r="G4165" s="161"/>
      <c r="H4165" s="161"/>
      <c r="I4165" s="161"/>
      <c r="J4165" s="161"/>
      <c r="K4165" s="161"/>
      <c r="L4165" s="161"/>
      <c r="M4165" s="161"/>
      <c r="N4165" s="171"/>
      <c r="O4165" s="171"/>
      <c r="P4165" s="171"/>
      <c r="Q4165" s="171"/>
      <c r="R4165" s="171"/>
      <c r="S4165" s="171"/>
      <c r="T4165" s="208" t="str">
        <f t="shared" si="650"/>
        <v>MISSING</v>
      </c>
      <c r="U4165" s="208" t="str">
        <f t="shared" si="651"/>
        <v>MISSING</v>
      </c>
      <c r="X4165" s="56">
        <f t="shared" si="652"/>
        <v>-99</v>
      </c>
      <c r="Y4165" s="56">
        <f t="shared" si="653"/>
        <v>-99</v>
      </c>
      <c r="Z4165" s="56">
        <f t="shared" si="654"/>
        <v>-99</v>
      </c>
      <c r="AA4165" s="56">
        <f t="shared" si="655"/>
        <v>-99</v>
      </c>
      <c r="AB4165" s="56">
        <f t="shared" si="656"/>
        <v>-99</v>
      </c>
      <c r="AC4165" s="56">
        <f t="shared" si="657"/>
        <v>-99</v>
      </c>
      <c r="AD4165" s="3"/>
      <c r="AE4165" s="82">
        <f>IF(D4165=1, 'adjustment factor'!$D$4, IF(D4165=-9,-999,IF(D4165="",-999,0)))</f>
        <v>-999</v>
      </c>
      <c r="AF4165" s="82">
        <f>IF(F4165=1, 'adjustment factor'!$D$5, IF(F4165=-9,-999,IF(F4165="",-999,0)))</f>
        <v>-999</v>
      </c>
      <c r="AG4165" s="82">
        <f>IF(E4165=1, 'adjustment factor'!$D$6, IF(E4165=-9,-999,IF(E4165="",-999,0)))</f>
        <v>-999</v>
      </c>
      <c r="AH4165" s="82">
        <f>IF(K4165&gt;=45,'adjustment factor'!$D$7,IF(K4165=-9,-1200,IF(K4165="",-1200,0)))</f>
        <v>-1200</v>
      </c>
      <c r="AI4165" s="82">
        <f>IF(L4165=1, 'adjustment factor'!$D$8, IF(L4165=-9,-999,IF(L4165="",-999,0)))</f>
        <v>-999</v>
      </c>
      <c r="AJ4165" s="82">
        <f>IF(AND(M4165&gt;=1,M4165&lt;=4),'adjustment factor'!$D$9,IF(M4165=-9,-999,IF(M4165=98,-999,IF(M4165=99,-999,IF(M4165="",-999,0)))))</f>
        <v>-999</v>
      </c>
      <c r="AK4165" s="82">
        <f>IF(H4165=1, 'adjustment factor'!$D$10, IF(H4165=-9,-999,IF(H4165="",-999,0)))</f>
        <v>-999</v>
      </c>
      <c r="AL4165" s="82">
        <f>IF(G4165=1, 'adjustment factor'!$D$11, IF(G4165=-9,-999,IF(G4165="",-999,0)))</f>
        <v>-999</v>
      </c>
      <c r="AM4165" s="82">
        <f>IF(I4165=1, 'adjustment factor'!$D$12, IF(I4165=-9,-999,IF(I4165="",-999,0)))</f>
        <v>-999</v>
      </c>
      <c r="AN4165" s="82">
        <f>IF(J4165=1, 'adjustment factor'!$D$13, IF(J4165=-9,-999,IF(J4165="",-999,0)))</f>
        <v>-999</v>
      </c>
      <c r="AO4165" s="82" t="str">
        <f t="shared" si="658"/>
        <v>-999</v>
      </c>
      <c r="AP4165" s="82" t="str">
        <f t="shared" si="659"/>
        <v>MISSING</v>
      </c>
    </row>
    <row r="4166" spans="2:42">
      <c r="B4166" s="207"/>
      <c r="C4166" s="35">
        <v>4162</v>
      </c>
      <c r="D4166" s="161"/>
      <c r="E4166" s="161"/>
      <c r="F4166" s="161"/>
      <c r="G4166" s="161"/>
      <c r="H4166" s="161"/>
      <c r="I4166" s="161"/>
      <c r="J4166" s="161"/>
      <c r="K4166" s="161"/>
      <c r="L4166" s="161"/>
      <c r="M4166" s="161"/>
      <c r="N4166" s="171"/>
      <c r="O4166" s="171"/>
      <c r="P4166" s="171"/>
      <c r="Q4166" s="171"/>
      <c r="R4166" s="171"/>
      <c r="S4166" s="171"/>
      <c r="T4166" s="208" t="str">
        <f t="shared" si="650"/>
        <v>MISSING</v>
      </c>
      <c r="U4166" s="208" t="str">
        <f t="shared" si="651"/>
        <v>MISSING</v>
      </c>
      <c r="X4166" s="56">
        <f t="shared" si="652"/>
        <v>-99</v>
      </c>
      <c r="Y4166" s="56">
        <f t="shared" si="653"/>
        <v>-99</v>
      </c>
      <c r="Z4166" s="56">
        <f t="shared" si="654"/>
        <v>-99</v>
      </c>
      <c r="AA4166" s="56">
        <f t="shared" si="655"/>
        <v>-99</v>
      </c>
      <c r="AB4166" s="56">
        <f t="shared" si="656"/>
        <v>-99</v>
      </c>
      <c r="AC4166" s="56">
        <f t="shared" si="657"/>
        <v>-99</v>
      </c>
      <c r="AD4166" s="3"/>
      <c r="AE4166" s="82">
        <f>IF(D4166=1, 'adjustment factor'!$D$4, IF(D4166=-9,-999,IF(D4166="",-999,0)))</f>
        <v>-999</v>
      </c>
      <c r="AF4166" s="82">
        <f>IF(F4166=1, 'adjustment factor'!$D$5, IF(F4166=-9,-999,IF(F4166="",-999,0)))</f>
        <v>-999</v>
      </c>
      <c r="AG4166" s="82">
        <f>IF(E4166=1, 'adjustment factor'!$D$6, IF(E4166=-9,-999,IF(E4166="",-999,0)))</f>
        <v>-999</v>
      </c>
      <c r="AH4166" s="82">
        <f>IF(K4166&gt;=45,'adjustment factor'!$D$7,IF(K4166=-9,-1200,IF(K4166="",-1200,0)))</f>
        <v>-1200</v>
      </c>
      <c r="AI4166" s="82">
        <f>IF(L4166=1, 'adjustment factor'!$D$8, IF(L4166=-9,-999,IF(L4166="",-999,0)))</f>
        <v>-999</v>
      </c>
      <c r="AJ4166" s="82">
        <f>IF(AND(M4166&gt;=1,M4166&lt;=4),'adjustment factor'!$D$9,IF(M4166=-9,-999,IF(M4166=98,-999,IF(M4166=99,-999,IF(M4166="",-999,0)))))</f>
        <v>-999</v>
      </c>
      <c r="AK4166" s="82">
        <f>IF(H4166=1, 'adjustment factor'!$D$10, IF(H4166=-9,-999,IF(H4166="",-999,0)))</f>
        <v>-999</v>
      </c>
      <c r="AL4166" s="82">
        <f>IF(G4166=1, 'adjustment factor'!$D$11, IF(G4166=-9,-999,IF(G4166="",-999,0)))</f>
        <v>-999</v>
      </c>
      <c r="AM4166" s="82">
        <f>IF(I4166=1, 'adjustment factor'!$D$12, IF(I4166=-9,-999,IF(I4166="",-999,0)))</f>
        <v>-999</v>
      </c>
      <c r="AN4166" s="82">
        <f>IF(J4166=1, 'adjustment factor'!$D$13, IF(J4166=-9,-999,IF(J4166="",-999,0)))</f>
        <v>-999</v>
      </c>
      <c r="AO4166" s="82" t="str">
        <f t="shared" si="658"/>
        <v>-999</v>
      </c>
      <c r="AP4166" s="82" t="str">
        <f t="shared" si="659"/>
        <v>MISSING</v>
      </c>
    </row>
    <row r="4167" spans="2:42">
      <c r="B4167" s="207"/>
      <c r="C4167" s="35">
        <v>4163</v>
      </c>
      <c r="D4167" s="161"/>
      <c r="E4167" s="161"/>
      <c r="F4167" s="161"/>
      <c r="G4167" s="161"/>
      <c r="H4167" s="161"/>
      <c r="I4167" s="161"/>
      <c r="J4167" s="161"/>
      <c r="K4167" s="161"/>
      <c r="L4167" s="161"/>
      <c r="M4167" s="161"/>
      <c r="N4167" s="171"/>
      <c r="O4167" s="171"/>
      <c r="P4167" s="171"/>
      <c r="Q4167" s="171"/>
      <c r="R4167" s="171"/>
      <c r="S4167" s="171"/>
      <c r="T4167" s="208" t="str">
        <f t="shared" si="650"/>
        <v>MISSING</v>
      </c>
      <c r="U4167" s="208" t="str">
        <f t="shared" si="651"/>
        <v>MISSING</v>
      </c>
      <c r="X4167" s="56">
        <f t="shared" si="652"/>
        <v>-99</v>
      </c>
      <c r="Y4167" s="56">
        <f t="shared" si="653"/>
        <v>-99</v>
      </c>
      <c r="Z4167" s="56">
        <f t="shared" si="654"/>
        <v>-99</v>
      </c>
      <c r="AA4167" s="56">
        <f t="shared" si="655"/>
        <v>-99</v>
      </c>
      <c r="AB4167" s="56">
        <f t="shared" si="656"/>
        <v>-99</v>
      </c>
      <c r="AC4167" s="56">
        <f t="shared" si="657"/>
        <v>-99</v>
      </c>
      <c r="AD4167" s="3"/>
      <c r="AE4167" s="82">
        <f>IF(D4167=1, 'adjustment factor'!$D$4, IF(D4167=-9,-999,IF(D4167="",-999,0)))</f>
        <v>-999</v>
      </c>
      <c r="AF4167" s="82">
        <f>IF(F4167=1, 'adjustment factor'!$D$5, IF(F4167=-9,-999,IF(F4167="",-999,0)))</f>
        <v>-999</v>
      </c>
      <c r="AG4167" s="82">
        <f>IF(E4167=1, 'adjustment factor'!$D$6, IF(E4167=-9,-999,IF(E4167="",-999,0)))</f>
        <v>-999</v>
      </c>
      <c r="AH4167" s="82">
        <f>IF(K4167&gt;=45,'adjustment factor'!$D$7,IF(K4167=-9,-1200,IF(K4167="",-1200,0)))</f>
        <v>-1200</v>
      </c>
      <c r="AI4167" s="82">
        <f>IF(L4167=1, 'adjustment factor'!$D$8, IF(L4167=-9,-999,IF(L4167="",-999,0)))</f>
        <v>-999</v>
      </c>
      <c r="AJ4167" s="82">
        <f>IF(AND(M4167&gt;=1,M4167&lt;=4),'adjustment factor'!$D$9,IF(M4167=-9,-999,IF(M4167=98,-999,IF(M4167=99,-999,IF(M4167="",-999,0)))))</f>
        <v>-999</v>
      </c>
      <c r="AK4167" s="82">
        <f>IF(H4167=1, 'adjustment factor'!$D$10, IF(H4167=-9,-999,IF(H4167="",-999,0)))</f>
        <v>-999</v>
      </c>
      <c r="AL4167" s="82">
        <f>IF(G4167=1, 'adjustment factor'!$D$11, IF(G4167=-9,-999,IF(G4167="",-999,0)))</f>
        <v>-999</v>
      </c>
      <c r="AM4167" s="82">
        <f>IF(I4167=1, 'adjustment factor'!$D$12, IF(I4167=-9,-999,IF(I4167="",-999,0)))</f>
        <v>-999</v>
      </c>
      <c r="AN4167" s="82">
        <f>IF(J4167=1, 'adjustment factor'!$D$13, IF(J4167=-9,-999,IF(J4167="",-999,0)))</f>
        <v>-999</v>
      </c>
      <c r="AO4167" s="82" t="str">
        <f t="shared" si="658"/>
        <v>-999</v>
      </c>
      <c r="AP4167" s="82" t="str">
        <f t="shared" si="659"/>
        <v>MISSING</v>
      </c>
    </row>
    <row r="4168" spans="2:42">
      <c r="B4168" s="207"/>
      <c r="C4168" s="35">
        <v>4164</v>
      </c>
      <c r="D4168" s="161"/>
      <c r="E4168" s="161"/>
      <c r="F4168" s="161"/>
      <c r="G4168" s="161"/>
      <c r="H4168" s="161"/>
      <c r="I4168" s="161"/>
      <c r="J4168" s="161"/>
      <c r="K4168" s="161"/>
      <c r="L4168" s="161"/>
      <c r="M4168" s="161"/>
      <c r="N4168" s="171"/>
      <c r="O4168" s="171"/>
      <c r="P4168" s="171"/>
      <c r="Q4168" s="171"/>
      <c r="R4168" s="171"/>
      <c r="S4168" s="171"/>
      <c r="T4168" s="208" t="str">
        <f t="shared" si="650"/>
        <v>MISSING</v>
      </c>
      <c r="U4168" s="208" t="str">
        <f t="shared" si="651"/>
        <v>MISSING</v>
      </c>
      <c r="X4168" s="56">
        <f t="shared" si="652"/>
        <v>-99</v>
      </c>
      <c r="Y4168" s="56">
        <f t="shared" si="653"/>
        <v>-99</v>
      </c>
      <c r="Z4168" s="56">
        <f t="shared" si="654"/>
        <v>-99</v>
      </c>
      <c r="AA4168" s="56">
        <f t="shared" si="655"/>
        <v>-99</v>
      </c>
      <c r="AB4168" s="56">
        <f t="shared" si="656"/>
        <v>-99</v>
      </c>
      <c r="AC4168" s="56">
        <f t="shared" si="657"/>
        <v>-99</v>
      </c>
      <c r="AD4168" s="3"/>
      <c r="AE4168" s="82">
        <f>IF(D4168=1, 'adjustment factor'!$D$4, IF(D4168=-9,-999,IF(D4168="",-999,0)))</f>
        <v>-999</v>
      </c>
      <c r="AF4168" s="82">
        <f>IF(F4168=1, 'adjustment factor'!$D$5, IF(F4168=-9,-999,IF(F4168="",-999,0)))</f>
        <v>-999</v>
      </c>
      <c r="AG4168" s="82">
        <f>IF(E4168=1, 'adjustment factor'!$D$6, IF(E4168=-9,-999,IF(E4168="",-999,0)))</f>
        <v>-999</v>
      </c>
      <c r="AH4168" s="82">
        <f>IF(K4168&gt;=45,'adjustment factor'!$D$7,IF(K4168=-9,-1200,IF(K4168="",-1200,0)))</f>
        <v>-1200</v>
      </c>
      <c r="AI4168" s="82">
        <f>IF(L4168=1, 'adjustment factor'!$D$8, IF(L4168=-9,-999,IF(L4168="",-999,0)))</f>
        <v>-999</v>
      </c>
      <c r="AJ4168" s="82">
        <f>IF(AND(M4168&gt;=1,M4168&lt;=4),'adjustment factor'!$D$9,IF(M4168=-9,-999,IF(M4168=98,-999,IF(M4168=99,-999,IF(M4168="",-999,0)))))</f>
        <v>-999</v>
      </c>
      <c r="AK4168" s="82">
        <f>IF(H4168=1, 'adjustment factor'!$D$10, IF(H4168=-9,-999,IF(H4168="",-999,0)))</f>
        <v>-999</v>
      </c>
      <c r="AL4168" s="82">
        <f>IF(G4168=1, 'adjustment factor'!$D$11, IF(G4168=-9,-999,IF(G4168="",-999,0)))</f>
        <v>-999</v>
      </c>
      <c r="AM4168" s="82">
        <f>IF(I4168=1, 'adjustment factor'!$D$12, IF(I4168=-9,-999,IF(I4168="",-999,0)))</f>
        <v>-999</v>
      </c>
      <c r="AN4168" s="82">
        <f>IF(J4168=1, 'adjustment factor'!$D$13, IF(J4168=-9,-999,IF(J4168="",-999,0)))</f>
        <v>-999</v>
      </c>
      <c r="AO4168" s="82" t="str">
        <f t="shared" si="658"/>
        <v>-999</v>
      </c>
      <c r="AP4168" s="82" t="str">
        <f t="shared" si="659"/>
        <v>MISSING</v>
      </c>
    </row>
    <row r="4169" spans="2:42">
      <c r="B4169" s="207"/>
      <c r="C4169" s="35">
        <v>4165</v>
      </c>
      <c r="D4169" s="161"/>
      <c r="E4169" s="161"/>
      <c r="F4169" s="161"/>
      <c r="G4169" s="161"/>
      <c r="H4169" s="161"/>
      <c r="I4169" s="161"/>
      <c r="J4169" s="161"/>
      <c r="K4169" s="161"/>
      <c r="L4169" s="161"/>
      <c r="M4169" s="161"/>
      <c r="N4169" s="171"/>
      <c r="O4169" s="171"/>
      <c r="P4169" s="171"/>
      <c r="Q4169" s="171"/>
      <c r="R4169" s="171"/>
      <c r="S4169" s="171"/>
      <c r="T4169" s="208" t="str">
        <f t="shared" si="650"/>
        <v>MISSING</v>
      </c>
      <c r="U4169" s="208" t="str">
        <f t="shared" si="651"/>
        <v>MISSING</v>
      </c>
      <c r="X4169" s="56">
        <f t="shared" si="652"/>
        <v>-99</v>
      </c>
      <c r="Y4169" s="56">
        <f t="shared" si="653"/>
        <v>-99</v>
      </c>
      <c r="Z4169" s="56">
        <f t="shared" si="654"/>
        <v>-99</v>
      </c>
      <c r="AA4169" s="56">
        <f t="shared" si="655"/>
        <v>-99</v>
      </c>
      <c r="AB4169" s="56">
        <f t="shared" si="656"/>
        <v>-99</v>
      </c>
      <c r="AC4169" s="56">
        <f t="shared" si="657"/>
        <v>-99</v>
      </c>
      <c r="AD4169" s="3"/>
      <c r="AE4169" s="82">
        <f>IF(D4169=1, 'adjustment factor'!$D$4, IF(D4169=-9,-999,IF(D4169="",-999,0)))</f>
        <v>-999</v>
      </c>
      <c r="AF4169" s="82">
        <f>IF(F4169=1, 'adjustment factor'!$D$5, IF(F4169=-9,-999,IF(F4169="",-999,0)))</f>
        <v>-999</v>
      </c>
      <c r="AG4169" s="82">
        <f>IF(E4169=1, 'adjustment factor'!$D$6, IF(E4169=-9,-999,IF(E4169="",-999,0)))</f>
        <v>-999</v>
      </c>
      <c r="AH4169" s="82">
        <f>IF(K4169&gt;=45,'adjustment factor'!$D$7,IF(K4169=-9,-1200,IF(K4169="",-1200,0)))</f>
        <v>-1200</v>
      </c>
      <c r="AI4169" s="82">
        <f>IF(L4169=1, 'adjustment factor'!$D$8, IF(L4169=-9,-999,IF(L4169="",-999,0)))</f>
        <v>-999</v>
      </c>
      <c r="AJ4169" s="82">
        <f>IF(AND(M4169&gt;=1,M4169&lt;=4),'adjustment factor'!$D$9,IF(M4169=-9,-999,IF(M4169=98,-999,IF(M4169=99,-999,IF(M4169="",-999,0)))))</f>
        <v>-999</v>
      </c>
      <c r="AK4169" s="82">
        <f>IF(H4169=1, 'adjustment factor'!$D$10, IF(H4169=-9,-999,IF(H4169="",-999,0)))</f>
        <v>-999</v>
      </c>
      <c r="AL4169" s="82">
        <f>IF(G4169=1, 'adjustment factor'!$D$11, IF(G4169=-9,-999,IF(G4169="",-999,0)))</f>
        <v>-999</v>
      </c>
      <c r="AM4169" s="82">
        <f>IF(I4169=1, 'adjustment factor'!$D$12, IF(I4169=-9,-999,IF(I4169="",-999,0)))</f>
        <v>-999</v>
      </c>
      <c r="AN4169" s="82">
        <f>IF(J4169=1, 'adjustment factor'!$D$13, IF(J4169=-9,-999,IF(J4169="",-999,0)))</f>
        <v>-999</v>
      </c>
      <c r="AO4169" s="82" t="str">
        <f t="shared" si="658"/>
        <v>-999</v>
      </c>
      <c r="AP4169" s="82" t="str">
        <f t="shared" si="659"/>
        <v>MISSING</v>
      </c>
    </row>
    <row r="4170" spans="2:42">
      <c r="B4170" s="207"/>
      <c r="C4170" s="35">
        <v>4166</v>
      </c>
      <c r="D4170" s="161"/>
      <c r="E4170" s="161"/>
      <c r="F4170" s="161"/>
      <c r="G4170" s="161"/>
      <c r="H4170" s="161"/>
      <c r="I4170" s="161"/>
      <c r="J4170" s="161"/>
      <c r="K4170" s="161"/>
      <c r="L4170" s="161"/>
      <c r="M4170" s="161"/>
      <c r="N4170" s="171"/>
      <c r="O4170" s="171"/>
      <c r="P4170" s="171"/>
      <c r="Q4170" s="171"/>
      <c r="R4170" s="171"/>
      <c r="S4170" s="171"/>
      <c r="T4170" s="208" t="str">
        <f t="shared" si="650"/>
        <v>MISSING</v>
      </c>
      <c r="U4170" s="208" t="str">
        <f t="shared" si="651"/>
        <v>MISSING</v>
      </c>
      <c r="X4170" s="56">
        <f t="shared" si="652"/>
        <v>-99</v>
      </c>
      <c r="Y4170" s="56">
        <f t="shared" si="653"/>
        <v>-99</v>
      </c>
      <c r="Z4170" s="56">
        <f t="shared" si="654"/>
        <v>-99</v>
      </c>
      <c r="AA4170" s="56">
        <f t="shared" si="655"/>
        <v>-99</v>
      </c>
      <c r="AB4170" s="56">
        <f t="shared" si="656"/>
        <v>-99</v>
      </c>
      <c r="AC4170" s="56">
        <f t="shared" si="657"/>
        <v>-99</v>
      </c>
      <c r="AD4170" s="3"/>
      <c r="AE4170" s="82">
        <f>IF(D4170=1, 'adjustment factor'!$D$4, IF(D4170=-9,-999,IF(D4170="",-999,0)))</f>
        <v>-999</v>
      </c>
      <c r="AF4170" s="82">
        <f>IF(F4170=1, 'adjustment factor'!$D$5, IF(F4170=-9,-999,IF(F4170="",-999,0)))</f>
        <v>-999</v>
      </c>
      <c r="AG4170" s="82">
        <f>IF(E4170=1, 'adjustment factor'!$D$6, IF(E4170=-9,-999,IF(E4170="",-999,0)))</f>
        <v>-999</v>
      </c>
      <c r="AH4170" s="82">
        <f>IF(K4170&gt;=45,'adjustment factor'!$D$7,IF(K4170=-9,-1200,IF(K4170="",-1200,0)))</f>
        <v>-1200</v>
      </c>
      <c r="AI4170" s="82">
        <f>IF(L4170=1, 'adjustment factor'!$D$8, IF(L4170=-9,-999,IF(L4170="",-999,0)))</f>
        <v>-999</v>
      </c>
      <c r="AJ4170" s="82">
        <f>IF(AND(M4170&gt;=1,M4170&lt;=4),'adjustment factor'!$D$9,IF(M4170=-9,-999,IF(M4170=98,-999,IF(M4170=99,-999,IF(M4170="",-999,0)))))</f>
        <v>-999</v>
      </c>
      <c r="AK4170" s="82">
        <f>IF(H4170=1, 'adjustment factor'!$D$10, IF(H4170=-9,-999,IF(H4170="",-999,0)))</f>
        <v>-999</v>
      </c>
      <c r="AL4170" s="82">
        <f>IF(G4170=1, 'adjustment factor'!$D$11, IF(G4170=-9,-999,IF(G4170="",-999,0)))</f>
        <v>-999</v>
      </c>
      <c r="AM4170" s="82">
        <f>IF(I4170=1, 'adjustment factor'!$D$12, IF(I4170=-9,-999,IF(I4170="",-999,0)))</f>
        <v>-999</v>
      </c>
      <c r="AN4170" s="82">
        <f>IF(J4170=1, 'adjustment factor'!$D$13, IF(J4170=-9,-999,IF(J4170="",-999,0)))</f>
        <v>-999</v>
      </c>
      <c r="AO4170" s="82" t="str">
        <f t="shared" si="658"/>
        <v>-999</v>
      </c>
      <c r="AP4170" s="82" t="str">
        <f t="shared" si="659"/>
        <v>MISSING</v>
      </c>
    </row>
    <row r="4171" spans="2:42">
      <c r="B4171" s="207"/>
      <c r="C4171" s="35">
        <v>4167</v>
      </c>
      <c r="D4171" s="161"/>
      <c r="E4171" s="161"/>
      <c r="F4171" s="161"/>
      <c r="G4171" s="161"/>
      <c r="H4171" s="161"/>
      <c r="I4171" s="161"/>
      <c r="J4171" s="161"/>
      <c r="K4171" s="161"/>
      <c r="L4171" s="161"/>
      <c r="M4171" s="161"/>
      <c r="N4171" s="171"/>
      <c r="O4171" s="171"/>
      <c r="P4171" s="171"/>
      <c r="Q4171" s="171"/>
      <c r="R4171" s="171"/>
      <c r="S4171" s="171"/>
      <c r="T4171" s="208" t="str">
        <f t="shared" si="650"/>
        <v>MISSING</v>
      </c>
      <c r="U4171" s="208" t="str">
        <f t="shared" si="651"/>
        <v>MISSING</v>
      </c>
      <c r="X4171" s="56">
        <f t="shared" si="652"/>
        <v>-99</v>
      </c>
      <c r="Y4171" s="56">
        <f t="shared" si="653"/>
        <v>-99</v>
      </c>
      <c r="Z4171" s="56">
        <f t="shared" si="654"/>
        <v>-99</v>
      </c>
      <c r="AA4171" s="56">
        <f t="shared" si="655"/>
        <v>-99</v>
      </c>
      <c r="AB4171" s="56">
        <f t="shared" si="656"/>
        <v>-99</v>
      </c>
      <c r="AC4171" s="56">
        <f t="shared" si="657"/>
        <v>-99</v>
      </c>
      <c r="AD4171" s="3"/>
      <c r="AE4171" s="82">
        <f>IF(D4171=1, 'adjustment factor'!$D$4, IF(D4171=-9,-999,IF(D4171="",-999,0)))</f>
        <v>-999</v>
      </c>
      <c r="AF4171" s="82">
        <f>IF(F4171=1, 'adjustment factor'!$D$5, IF(F4171=-9,-999,IF(F4171="",-999,0)))</f>
        <v>-999</v>
      </c>
      <c r="AG4171" s="82">
        <f>IF(E4171=1, 'adjustment factor'!$D$6, IF(E4171=-9,-999,IF(E4171="",-999,0)))</f>
        <v>-999</v>
      </c>
      <c r="AH4171" s="82">
        <f>IF(K4171&gt;=45,'adjustment factor'!$D$7,IF(K4171=-9,-1200,IF(K4171="",-1200,0)))</f>
        <v>-1200</v>
      </c>
      <c r="AI4171" s="82">
        <f>IF(L4171=1, 'adjustment factor'!$D$8, IF(L4171=-9,-999,IF(L4171="",-999,0)))</f>
        <v>-999</v>
      </c>
      <c r="AJ4171" s="82">
        <f>IF(AND(M4171&gt;=1,M4171&lt;=4),'adjustment factor'!$D$9,IF(M4171=-9,-999,IF(M4171=98,-999,IF(M4171=99,-999,IF(M4171="",-999,0)))))</f>
        <v>-999</v>
      </c>
      <c r="AK4171" s="82">
        <f>IF(H4171=1, 'adjustment factor'!$D$10, IF(H4171=-9,-999,IF(H4171="",-999,0)))</f>
        <v>-999</v>
      </c>
      <c r="AL4171" s="82">
        <f>IF(G4171=1, 'adjustment factor'!$D$11, IF(G4171=-9,-999,IF(G4171="",-999,0)))</f>
        <v>-999</v>
      </c>
      <c r="AM4171" s="82">
        <f>IF(I4171=1, 'adjustment factor'!$D$12, IF(I4171=-9,-999,IF(I4171="",-999,0)))</f>
        <v>-999</v>
      </c>
      <c r="AN4171" s="82">
        <f>IF(J4171=1, 'adjustment factor'!$D$13, IF(J4171=-9,-999,IF(J4171="",-999,0)))</f>
        <v>-999</v>
      </c>
      <c r="AO4171" s="82" t="str">
        <f t="shared" si="658"/>
        <v>-999</v>
      </c>
      <c r="AP4171" s="82" t="str">
        <f t="shared" si="659"/>
        <v>MISSING</v>
      </c>
    </row>
    <row r="4172" spans="2:42">
      <c r="B4172" s="207"/>
      <c r="C4172" s="35">
        <v>4168</v>
      </c>
      <c r="D4172" s="161"/>
      <c r="E4172" s="161"/>
      <c r="F4172" s="161"/>
      <c r="G4172" s="161"/>
      <c r="H4172" s="161"/>
      <c r="I4172" s="161"/>
      <c r="J4172" s="161"/>
      <c r="K4172" s="161"/>
      <c r="L4172" s="161"/>
      <c r="M4172" s="161"/>
      <c r="N4172" s="171"/>
      <c r="O4172" s="171"/>
      <c r="P4172" s="171"/>
      <c r="Q4172" s="171"/>
      <c r="R4172" s="171"/>
      <c r="S4172" s="171"/>
      <c r="T4172" s="208" t="str">
        <f t="shared" si="650"/>
        <v>MISSING</v>
      </c>
      <c r="U4172" s="208" t="str">
        <f t="shared" si="651"/>
        <v>MISSING</v>
      </c>
      <c r="X4172" s="56">
        <f t="shared" si="652"/>
        <v>-99</v>
      </c>
      <c r="Y4172" s="56">
        <f t="shared" si="653"/>
        <v>-99</v>
      </c>
      <c r="Z4172" s="56">
        <f t="shared" si="654"/>
        <v>-99</v>
      </c>
      <c r="AA4172" s="56">
        <f t="shared" si="655"/>
        <v>-99</v>
      </c>
      <c r="AB4172" s="56">
        <f t="shared" si="656"/>
        <v>-99</v>
      </c>
      <c r="AC4172" s="56">
        <f t="shared" si="657"/>
        <v>-99</v>
      </c>
      <c r="AD4172" s="3"/>
      <c r="AE4172" s="82">
        <f>IF(D4172=1, 'adjustment factor'!$D$4, IF(D4172=-9,-999,IF(D4172="",-999,0)))</f>
        <v>-999</v>
      </c>
      <c r="AF4172" s="82">
        <f>IF(F4172=1, 'adjustment factor'!$D$5, IF(F4172=-9,-999,IF(F4172="",-999,0)))</f>
        <v>-999</v>
      </c>
      <c r="AG4172" s="82">
        <f>IF(E4172=1, 'adjustment factor'!$D$6, IF(E4172=-9,-999,IF(E4172="",-999,0)))</f>
        <v>-999</v>
      </c>
      <c r="AH4172" s="82">
        <f>IF(K4172&gt;=45,'adjustment factor'!$D$7,IF(K4172=-9,-1200,IF(K4172="",-1200,0)))</f>
        <v>-1200</v>
      </c>
      <c r="AI4172" s="82">
        <f>IF(L4172=1, 'adjustment factor'!$D$8, IF(L4172=-9,-999,IF(L4172="",-999,0)))</f>
        <v>-999</v>
      </c>
      <c r="AJ4172" s="82">
        <f>IF(AND(M4172&gt;=1,M4172&lt;=4),'adjustment factor'!$D$9,IF(M4172=-9,-999,IF(M4172=98,-999,IF(M4172=99,-999,IF(M4172="",-999,0)))))</f>
        <v>-999</v>
      </c>
      <c r="AK4172" s="82">
        <f>IF(H4172=1, 'adjustment factor'!$D$10, IF(H4172=-9,-999,IF(H4172="",-999,0)))</f>
        <v>-999</v>
      </c>
      <c r="AL4172" s="82">
        <f>IF(G4172=1, 'adjustment factor'!$D$11, IF(G4172=-9,-999,IF(G4172="",-999,0)))</f>
        <v>-999</v>
      </c>
      <c r="AM4172" s="82">
        <f>IF(I4172=1, 'adjustment factor'!$D$12, IF(I4172=-9,-999,IF(I4172="",-999,0)))</f>
        <v>-999</v>
      </c>
      <c r="AN4172" s="82">
        <f>IF(J4172=1, 'adjustment factor'!$D$13, IF(J4172=-9,-999,IF(J4172="",-999,0)))</f>
        <v>-999</v>
      </c>
      <c r="AO4172" s="82" t="str">
        <f t="shared" si="658"/>
        <v>-999</v>
      </c>
      <c r="AP4172" s="82" t="str">
        <f t="shared" si="659"/>
        <v>MISSING</v>
      </c>
    </row>
    <row r="4173" spans="2:42">
      <c r="B4173" s="207"/>
      <c r="C4173" s="35">
        <v>4169</v>
      </c>
      <c r="D4173" s="161"/>
      <c r="E4173" s="161"/>
      <c r="F4173" s="161"/>
      <c r="G4173" s="161"/>
      <c r="H4173" s="161"/>
      <c r="I4173" s="161"/>
      <c r="J4173" s="161"/>
      <c r="K4173" s="161"/>
      <c r="L4173" s="161"/>
      <c r="M4173" s="161"/>
      <c r="N4173" s="171"/>
      <c r="O4173" s="171"/>
      <c r="P4173" s="171"/>
      <c r="Q4173" s="171"/>
      <c r="R4173" s="171"/>
      <c r="S4173" s="171"/>
      <c r="T4173" s="208" t="str">
        <f t="shared" si="650"/>
        <v>MISSING</v>
      </c>
      <c r="U4173" s="208" t="str">
        <f t="shared" si="651"/>
        <v>MISSING</v>
      </c>
      <c r="X4173" s="56">
        <f t="shared" si="652"/>
        <v>-99</v>
      </c>
      <c r="Y4173" s="56">
        <f t="shared" si="653"/>
        <v>-99</v>
      </c>
      <c r="Z4173" s="56">
        <f t="shared" si="654"/>
        <v>-99</v>
      </c>
      <c r="AA4173" s="56">
        <f t="shared" si="655"/>
        <v>-99</v>
      </c>
      <c r="AB4173" s="56">
        <f t="shared" si="656"/>
        <v>-99</v>
      </c>
      <c r="AC4173" s="56">
        <f t="shared" si="657"/>
        <v>-99</v>
      </c>
      <c r="AD4173" s="3"/>
      <c r="AE4173" s="82">
        <f>IF(D4173=1, 'adjustment factor'!$D$4, IF(D4173=-9,-999,IF(D4173="",-999,0)))</f>
        <v>-999</v>
      </c>
      <c r="AF4173" s="82">
        <f>IF(F4173=1, 'adjustment factor'!$D$5, IF(F4173=-9,-999,IF(F4173="",-999,0)))</f>
        <v>-999</v>
      </c>
      <c r="AG4173" s="82">
        <f>IF(E4173=1, 'adjustment factor'!$D$6, IF(E4173=-9,-999,IF(E4173="",-999,0)))</f>
        <v>-999</v>
      </c>
      <c r="AH4173" s="82">
        <f>IF(K4173&gt;=45,'adjustment factor'!$D$7,IF(K4173=-9,-1200,IF(K4173="",-1200,0)))</f>
        <v>-1200</v>
      </c>
      <c r="AI4173" s="82">
        <f>IF(L4173=1, 'adjustment factor'!$D$8, IF(L4173=-9,-999,IF(L4173="",-999,0)))</f>
        <v>-999</v>
      </c>
      <c r="AJ4173" s="82">
        <f>IF(AND(M4173&gt;=1,M4173&lt;=4),'adjustment factor'!$D$9,IF(M4173=-9,-999,IF(M4173=98,-999,IF(M4173=99,-999,IF(M4173="",-999,0)))))</f>
        <v>-999</v>
      </c>
      <c r="AK4173" s="82">
        <f>IF(H4173=1, 'adjustment factor'!$D$10, IF(H4173=-9,-999,IF(H4173="",-999,0)))</f>
        <v>-999</v>
      </c>
      <c r="AL4173" s="82">
        <f>IF(G4173=1, 'adjustment factor'!$D$11, IF(G4173=-9,-999,IF(G4173="",-999,0)))</f>
        <v>-999</v>
      </c>
      <c r="AM4173" s="82">
        <f>IF(I4173=1, 'adjustment factor'!$D$12, IF(I4173=-9,-999,IF(I4173="",-999,0)))</f>
        <v>-999</v>
      </c>
      <c r="AN4173" s="82">
        <f>IF(J4173=1, 'adjustment factor'!$D$13, IF(J4173=-9,-999,IF(J4173="",-999,0)))</f>
        <v>-999</v>
      </c>
      <c r="AO4173" s="82" t="str">
        <f t="shared" si="658"/>
        <v>-999</v>
      </c>
      <c r="AP4173" s="82" t="str">
        <f t="shared" si="659"/>
        <v>MISSING</v>
      </c>
    </row>
    <row r="4174" spans="2:42">
      <c r="B4174" s="207"/>
      <c r="C4174" s="35">
        <v>4170</v>
      </c>
      <c r="D4174" s="161"/>
      <c r="E4174" s="161"/>
      <c r="F4174" s="161"/>
      <c r="G4174" s="161"/>
      <c r="H4174" s="161"/>
      <c r="I4174" s="161"/>
      <c r="J4174" s="161"/>
      <c r="K4174" s="161"/>
      <c r="L4174" s="161"/>
      <c r="M4174" s="161"/>
      <c r="N4174" s="171"/>
      <c r="O4174" s="171"/>
      <c r="P4174" s="171"/>
      <c r="Q4174" s="171"/>
      <c r="R4174" s="171"/>
      <c r="S4174" s="171"/>
      <c r="T4174" s="208" t="str">
        <f t="shared" si="650"/>
        <v>MISSING</v>
      </c>
      <c r="U4174" s="208" t="str">
        <f t="shared" si="651"/>
        <v>MISSING</v>
      </c>
      <c r="X4174" s="56">
        <f t="shared" si="652"/>
        <v>-99</v>
      </c>
      <c r="Y4174" s="56">
        <f t="shared" si="653"/>
        <v>-99</v>
      </c>
      <c r="Z4174" s="56">
        <f t="shared" si="654"/>
        <v>-99</v>
      </c>
      <c r="AA4174" s="56">
        <f t="shared" si="655"/>
        <v>-99</v>
      </c>
      <c r="AB4174" s="56">
        <f t="shared" si="656"/>
        <v>-99</v>
      </c>
      <c r="AC4174" s="56">
        <f t="shared" si="657"/>
        <v>-99</v>
      </c>
      <c r="AD4174" s="3"/>
      <c r="AE4174" s="82">
        <f>IF(D4174=1, 'adjustment factor'!$D$4, IF(D4174=-9,-999,IF(D4174="",-999,0)))</f>
        <v>-999</v>
      </c>
      <c r="AF4174" s="82">
        <f>IF(F4174=1, 'adjustment factor'!$D$5, IF(F4174=-9,-999,IF(F4174="",-999,0)))</f>
        <v>-999</v>
      </c>
      <c r="AG4174" s="82">
        <f>IF(E4174=1, 'adjustment factor'!$D$6, IF(E4174=-9,-999,IF(E4174="",-999,0)))</f>
        <v>-999</v>
      </c>
      <c r="AH4174" s="82">
        <f>IF(K4174&gt;=45,'adjustment factor'!$D$7,IF(K4174=-9,-1200,IF(K4174="",-1200,0)))</f>
        <v>-1200</v>
      </c>
      <c r="AI4174" s="82">
        <f>IF(L4174=1, 'adjustment factor'!$D$8, IF(L4174=-9,-999,IF(L4174="",-999,0)))</f>
        <v>-999</v>
      </c>
      <c r="AJ4174" s="82">
        <f>IF(AND(M4174&gt;=1,M4174&lt;=4),'adjustment factor'!$D$9,IF(M4174=-9,-999,IF(M4174=98,-999,IF(M4174=99,-999,IF(M4174="",-999,0)))))</f>
        <v>-999</v>
      </c>
      <c r="AK4174" s="82">
        <f>IF(H4174=1, 'adjustment factor'!$D$10, IF(H4174=-9,-999,IF(H4174="",-999,0)))</f>
        <v>-999</v>
      </c>
      <c r="AL4174" s="82">
        <f>IF(G4174=1, 'adjustment factor'!$D$11, IF(G4174=-9,-999,IF(G4174="",-999,0)))</f>
        <v>-999</v>
      </c>
      <c r="AM4174" s="82">
        <f>IF(I4174=1, 'adjustment factor'!$D$12, IF(I4174=-9,-999,IF(I4174="",-999,0)))</f>
        <v>-999</v>
      </c>
      <c r="AN4174" s="82">
        <f>IF(J4174=1, 'adjustment factor'!$D$13, IF(J4174=-9,-999,IF(J4174="",-999,0)))</f>
        <v>-999</v>
      </c>
      <c r="AO4174" s="82" t="str">
        <f t="shared" si="658"/>
        <v>-999</v>
      </c>
      <c r="AP4174" s="82" t="str">
        <f t="shared" si="659"/>
        <v>MISSING</v>
      </c>
    </row>
    <row r="4175" spans="2:42">
      <c r="B4175" s="207"/>
      <c r="C4175" s="35">
        <v>4171</v>
      </c>
      <c r="D4175" s="161"/>
      <c r="E4175" s="161"/>
      <c r="F4175" s="161"/>
      <c r="G4175" s="161"/>
      <c r="H4175" s="161"/>
      <c r="I4175" s="161"/>
      <c r="J4175" s="161"/>
      <c r="K4175" s="161"/>
      <c r="L4175" s="161"/>
      <c r="M4175" s="161"/>
      <c r="N4175" s="171"/>
      <c r="O4175" s="171"/>
      <c r="P4175" s="171"/>
      <c r="Q4175" s="171"/>
      <c r="R4175" s="171"/>
      <c r="S4175" s="171"/>
      <c r="T4175" s="208" t="str">
        <f t="shared" si="650"/>
        <v>MISSING</v>
      </c>
      <c r="U4175" s="208" t="str">
        <f t="shared" si="651"/>
        <v>MISSING</v>
      </c>
      <c r="X4175" s="56">
        <f t="shared" si="652"/>
        <v>-99</v>
      </c>
      <c r="Y4175" s="56">
        <f t="shared" si="653"/>
        <v>-99</v>
      </c>
      <c r="Z4175" s="56">
        <f t="shared" si="654"/>
        <v>-99</v>
      </c>
      <c r="AA4175" s="56">
        <f t="shared" si="655"/>
        <v>-99</v>
      </c>
      <c r="AB4175" s="56">
        <f t="shared" si="656"/>
        <v>-99</v>
      </c>
      <c r="AC4175" s="56">
        <f t="shared" si="657"/>
        <v>-99</v>
      </c>
      <c r="AD4175" s="3"/>
      <c r="AE4175" s="82">
        <f>IF(D4175=1, 'adjustment factor'!$D$4, IF(D4175=-9,-999,IF(D4175="",-999,0)))</f>
        <v>-999</v>
      </c>
      <c r="AF4175" s="82">
        <f>IF(F4175=1, 'adjustment factor'!$D$5, IF(F4175=-9,-999,IF(F4175="",-999,0)))</f>
        <v>-999</v>
      </c>
      <c r="AG4175" s="82">
        <f>IF(E4175=1, 'adjustment factor'!$D$6, IF(E4175=-9,-999,IF(E4175="",-999,0)))</f>
        <v>-999</v>
      </c>
      <c r="AH4175" s="82">
        <f>IF(K4175&gt;=45,'adjustment factor'!$D$7,IF(K4175=-9,-1200,IF(K4175="",-1200,0)))</f>
        <v>-1200</v>
      </c>
      <c r="AI4175" s="82">
        <f>IF(L4175=1, 'adjustment factor'!$D$8, IF(L4175=-9,-999,IF(L4175="",-999,0)))</f>
        <v>-999</v>
      </c>
      <c r="AJ4175" s="82">
        <f>IF(AND(M4175&gt;=1,M4175&lt;=4),'adjustment factor'!$D$9,IF(M4175=-9,-999,IF(M4175=98,-999,IF(M4175=99,-999,IF(M4175="",-999,0)))))</f>
        <v>-999</v>
      </c>
      <c r="AK4175" s="82">
        <f>IF(H4175=1, 'adjustment factor'!$D$10, IF(H4175=-9,-999,IF(H4175="",-999,0)))</f>
        <v>-999</v>
      </c>
      <c r="AL4175" s="82">
        <f>IF(G4175=1, 'adjustment factor'!$D$11, IF(G4175=-9,-999,IF(G4175="",-999,0)))</f>
        <v>-999</v>
      </c>
      <c r="AM4175" s="82">
        <f>IF(I4175=1, 'adjustment factor'!$D$12, IF(I4175=-9,-999,IF(I4175="",-999,0)))</f>
        <v>-999</v>
      </c>
      <c r="AN4175" s="82">
        <f>IF(J4175=1, 'adjustment factor'!$D$13, IF(J4175=-9,-999,IF(J4175="",-999,0)))</f>
        <v>-999</v>
      </c>
      <c r="AO4175" s="82" t="str">
        <f t="shared" si="658"/>
        <v>-999</v>
      </c>
      <c r="AP4175" s="82" t="str">
        <f t="shared" si="659"/>
        <v>MISSING</v>
      </c>
    </row>
    <row r="4176" spans="2:42">
      <c r="B4176" s="207"/>
      <c r="C4176" s="35">
        <v>4172</v>
      </c>
      <c r="D4176" s="161"/>
      <c r="E4176" s="161"/>
      <c r="F4176" s="161"/>
      <c r="G4176" s="161"/>
      <c r="H4176" s="161"/>
      <c r="I4176" s="161"/>
      <c r="J4176" s="161"/>
      <c r="K4176" s="161"/>
      <c r="L4176" s="161"/>
      <c r="M4176" s="161"/>
      <c r="N4176" s="171"/>
      <c r="O4176" s="171"/>
      <c r="P4176" s="171"/>
      <c r="Q4176" s="171"/>
      <c r="R4176" s="171"/>
      <c r="S4176" s="171"/>
      <c r="T4176" s="208" t="str">
        <f t="shared" si="650"/>
        <v>MISSING</v>
      </c>
      <c r="U4176" s="208" t="str">
        <f t="shared" si="651"/>
        <v>MISSING</v>
      </c>
      <c r="X4176" s="56">
        <f t="shared" si="652"/>
        <v>-99</v>
      </c>
      <c r="Y4176" s="56">
        <f t="shared" si="653"/>
        <v>-99</v>
      </c>
      <c r="Z4176" s="56">
        <f t="shared" si="654"/>
        <v>-99</v>
      </c>
      <c r="AA4176" s="56">
        <f t="shared" si="655"/>
        <v>-99</v>
      </c>
      <c r="AB4176" s="56">
        <f t="shared" si="656"/>
        <v>-99</v>
      </c>
      <c r="AC4176" s="56">
        <f t="shared" si="657"/>
        <v>-99</v>
      </c>
      <c r="AD4176" s="3"/>
      <c r="AE4176" s="82">
        <f>IF(D4176=1, 'adjustment factor'!$D$4, IF(D4176=-9,-999,IF(D4176="",-999,0)))</f>
        <v>-999</v>
      </c>
      <c r="AF4176" s="82">
        <f>IF(F4176=1, 'adjustment factor'!$D$5, IF(F4176=-9,-999,IF(F4176="",-999,0)))</f>
        <v>-999</v>
      </c>
      <c r="AG4176" s="82">
        <f>IF(E4176=1, 'adjustment factor'!$D$6, IF(E4176=-9,-999,IF(E4176="",-999,0)))</f>
        <v>-999</v>
      </c>
      <c r="AH4176" s="82">
        <f>IF(K4176&gt;=45,'adjustment factor'!$D$7,IF(K4176=-9,-1200,IF(K4176="",-1200,0)))</f>
        <v>-1200</v>
      </c>
      <c r="AI4176" s="82">
        <f>IF(L4176=1, 'adjustment factor'!$D$8, IF(L4176=-9,-999,IF(L4176="",-999,0)))</f>
        <v>-999</v>
      </c>
      <c r="AJ4176" s="82">
        <f>IF(AND(M4176&gt;=1,M4176&lt;=4),'adjustment factor'!$D$9,IF(M4176=-9,-999,IF(M4176=98,-999,IF(M4176=99,-999,IF(M4176="",-999,0)))))</f>
        <v>-999</v>
      </c>
      <c r="AK4176" s="82">
        <f>IF(H4176=1, 'adjustment factor'!$D$10, IF(H4176=-9,-999,IF(H4176="",-999,0)))</f>
        <v>-999</v>
      </c>
      <c r="AL4176" s="82">
        <f>IF(G4176=1, 'adjustment factor'!$D$11, IF(G4176=-9,-999,IF(G4176="",-999,0)))</f>
        <v>-999</v>
      </c>
      <c r="AM4176" s="82">
        <f>IF(I4176=1, 'adjustment factor'!$D$12, IF(I4176=-9,-999,IF(I4176="",-999,0)))</f>
        <v>-999</v>
      </c>
      <c r="AN4176" s="82">
        <f>IF(J4176=1, 'adjustment factor'!$D$13, IF(J4176=-9,-999,IF(J4176="",-999,0)))</f>
        <v>-999</v>
      </c>
      <c r="AO4176" s="82" t="str">
        <f t="shared" si="658"/>
        <v>-999</v>
      </c>
      <c r="AP4176" s="82" t="str">
        <f t="shared" si="659"/>
        <v>MISSING</v>
      </c>
    </row>
    <row r="4177" spans="2:42">
      <c r="B4177" s="207"/>
      <c r="C4177" s="35">
        <v>4173</v>
      </c>
      <c r="D4177" s="161"/>
      <c r="E4177" s="161"/>
      <c r="F4177" s="161"/>
      <c r="G4177" s="161"/>
      <c r="H4177" s="161"/>
      <c r="I4177" s="161"/>
      <c r="J4177" s="161"/>
      <c r="K4177" s="161"/>
      <c r="L4177" s="161"/>
      <c r="M4177" s="161"/>
      <c r="N4177" s="171"/>
      <c r="O4177" s="171"/>
      <c r="P4177" s="171"/>
      <c r="Q4177" s="171"/>
      <c r="R4177" s="171"/>
      <c r="S4177" s="171"/>
      <c r="T4177" s="208" t="str">
        <f t="shared" si="650"/>
        <v>MISSING</v>
      </c>
      <c r="U4177" s="208" t="str">
        <f t="shared" si="651"/>
        <v>MISSING</v>
      </c>
      <c r="X4177" s="56">
        <f t="shared" si="652"/>
        <v>-99</v>
      </c>
      <c r="Y4177" s="56">
        <f t="shared" si="653"/>
        <v>-99</v>
      </c>
      <c r="Z4177" s="56">
        <f t="shared" si="654"/>
        <v>-99</v>
      </c>
      <c r="AA4177" s="56">
        <f t="shared" si="655"/>
        <v>-99</v>
      </c>
      <c r="AB4177" s="56">
        <f t="shared" si="656"/>
        <v>-99</v>
      </c>
      <c r="AC4177" s="56">
        <f t="shared" si="657"/>
        <v>-99</v>
      </c>
      <c r="AD4177" s="3"/>
      <c r="AE4177" s="82">
        <f>IF(D4177=1, 'adjustment factor'!$D$4, IF(D4177=-9,-999,IF(D4177="",-999,0)))</f>
        <v>-999</v>
      </c>
      <c r="AF4177" s="82">
        <f>IF(F4177=1, 'adjustment factor'!$D$5, IF(F4177=-9,-999,IF(F4177="",-999,0)))</f>
        <v>-999</v>
      </c>
      <c r="AG4177" s="82">
        <f>IF(E4177=1, 'adjustment factor'!$D$6, IF(E4177=-9,-999,IF(E4177="",-999,0)))</f>
        <v>-999</v>
      </c>
      <c r="AH4177" s="82">
        <f>IF(K4177&gt;=45,'adjustment factor'!$D$7,IF(K4177=-9,-1200,IF(K4177="",-1200,0)))</f>
        <v>-1200</v>
      </c>
      <c r="AI4177" s="82">
        <f>IF(L4177=1, 'adjustment factor'!$D$8, IF(L4177=-9,-999,IF(L4177="",-999,0)))</f>
        <v>-999</v>
      </c>
      <c r="AJ4177" s="82">
        <f>IF(AND(M4177&gt;=1,M4177&lt;=4),'adjustment factor'!$D$9,IF(M4177=-9,-999,IF(M4177=98,-999,IF(M4177=99,-999,IF(M4177="",-999,0)))))</f>
        <v>-999</v>
      </c>
      <c r="AK4177" s="82">
        <f>IF(H4177=1, 'adjustment factor'!$D$10, IF(H4177=-9,-999,IF(H4177="",-999,0)))</f>
        <v>-999</v>
      </c>
      <c r="AL4177" s="82">
        <f>IF(G4177=1, 'adjustment factor'!$D$11, IF(G4177=-9,-999,IF(G4177="",-999,0)))</f>
        <v>-999</v>
      </c>
      <c r="AM4177" s="82">
        <f>IF(I4177=1, 'adjustment factor'!$D$12, IF(I4177=-9,-999,IF(I4177="",-999,0)))</f>
        <v>-999</v>
      </c>
      <c r="AN4177" s="82">
        <f>IF(J4177=1, 'adjustment factor'!$D$13, IF(J4177=-9,-999,IF(J4177="",-999,0)))</f>
        <v>-999</v>
      </c>
      <c r="AO4177" s="82" t="str">
        <f t="shared" si="658"/>
        <v>-999</v>
      </c>
      <c r="AP4177" s="82" t="str">
        <f t="shared" si="659"/>
        <v>MISSING</v>
      </c>
    </row>
    <row r="4178" spans="2:42">
      <c r="B4178" s="207"/>
      <c r="C4178" s="35">
        <v>4174</v>
      </c>
      <c r="D4178" s="161"/>
      <c r="E4178" s="161"/>
      <c r="F4178" s="161"/>
      <c r="G4178" s="161"/>
      <c r="H4178" s="161"/>
      <c r="I4178" s="161"/>
      <c r="J4178" s="161"/>
      <c r="K4178" s="161"/>
      <c r="L4178" s="161"/>
      <c r="M4178" s="161"/>
      <c r="N4178" s="171"/>
      <c r="O4178" s="171"/>
      <c r="P4178" s="171"/>
      <c r="Q4178" s="171"/>
      <c r="R4178" s="171"/>
      <c r="S4178" s="171"/>
      <c r="T4178" s="208" t="str">
        <f t="shared" si="650"/>
        <v>MISSING</v>
      </c>
      <c r="U4178" s="208" t="str">
        <f t="shared" si="651"/>
        <v>MISSING</v>
      </c>
      <c r="X4178" s="56">
        <f t="shared" si="652"/>
        <v>-99</v>
      </c>
      <c r="Y4178" s="56">
        <f t="shared" si="653"/>
        <v>-99</v>
      </c>
      <c r="Z4178" s="56">
        <f t="shared" si="654"/>
        <v>-99</v>
      </c>
      <c r="AA4178" s="56">
        <f t="shared" si="655"/>
        <v>-99</v>
      </c>
      <c r="AB4178" s="56">
        <f t="shared" si="656"/>
        <v>-99</v>
      </c>
      <c r="AC4178" s="56">
        <f t="shared" si="657"/>
        <v>-99</v>
      </c>
      <c r="AD4178" s="3"/>
      <c r="AE4178" s="82">
        <f>IF(D4178=1, 'adjustment factor'!$D$4, IF(D4178=-9,-999,IF(D4178="",-999,0)))</f>
        <v>-999</v>
      </c>
      <c r="AF4178" s="82">
        <f>IF(F4178=1, 'adjustment factor'!$D$5, IF(F4178=-9,-999,IF(F4178="",-999,0)))</f>
        <v>-999</v>
      </c>
      <c r="AG4178" s="82">
        <f>IF(E4178=1, 'adjustment factor'!$D$6, IF(E4178=-9,-999,IF(E4178="",-999,0)))</f>
        <v>-999</v>
      </c>
      <c r="AH4178" s="82">
        <f>IF(K4178&gt;=45,'adjustment factor'!$D$7,IF(K4178=-9,-1200,IF(K4178="",-1200,0)))</f>
        <v>-1200</v>
      </c>
      <c r="AI4178" s="82">
        <f>IF(L4178=1, 'adjustment factor'!$D$8, IF(L4178=-9,-999,IF(L4178="",-999,0)))</f>
        <v>-999</v>
      </c>
      <c r="AJ4178" s="82">
        <f>IF(AND(M4178&gt;=1,M4178&lt;=4),'adjustment factor'!$D$9,IF(M4178=-9,-999,IF(M4178=98,-999,IF(M4178=99,-999,IF(M4178="",-999,0)))))</f>
        <v>-999</v>
      </c>
      <c r="AK4178" s="82">
        <f>IF(H4178=1, 'adjustment factor'!$D$10, IF(H4178=-9,-999,IF(H4178="",-999,0)))</f>
        <v>-999</v>
      </c>
      <c r="AL4178" s="82">
        <f>IF(G4178=1, 'adjustment factor'!$D$11, IF(G4178=-9,-999,IF(G4178="",-999,0)))</f>
        <v>-999</v>
      </c>
      <c r="AM4178" s="82">
        <f>IF(I4178=1, 'adjustment factor'!$D$12, IF(I4178=-9,-999,IF(I4178="",-999,0)))</f>
        <v>-999</v>
      </c>
      <c r="AN4178" s="82">
        <f>IF(J4178=1, 'adjustment factor'!$D$13, IF(J4178=-9,-999,IF(J4178="",-999,0)))</f>
        <v>-999</v>
      </c>
      <c r="AO4178" s="82" t="str">
        <f t="shared" si="658"/>
        <v>-999</v>
      </c>
      <c r="AP4178" s="82" t="str">
        <f t="shared" si="659"/>
        <v>MISSING</v>
      </c>
    </row>
    <row r="4179" spans="2:42">
      <c r="B4179" s="207"/>
      <c r="C4179" s="35">
        <v>4175</v>
      </c>
      <c r="D4179" s="161"/>
      <c r="E4179" s="161"/>
      <c r="F4179" s="161"/>
      <c r="G4179" s="161"/>
      <c r="H4179" s="161"/>
      <c r="I4179" s="161"/>
      <c r="J4179" s="161"/>
      <c r="K4179" s="161"/>
      <c r="L4179" s="161"/>
      <c r="M4179" s="161"/>
      <c r="N4179" s="171"/>
      <c r="O4179" s="171"/>
      <c r="P4179" s="171"/>
      <c r="Q4179" s="171"/>
      <c r="R4179" s="171"/>
      <c r="S4179" s="171"/>
      <c r="T4179" s="208" t="str">
        <f t="shared" si="650"/>
        <v>MISSING</v>
      </c>
      <c r="U4179" s="208" t="str">
        <f t="shared" si="651"/>
        <v>MISSING</v>
      </c>
      <c r="X4179" s="56">
        <f t="shared" si="652"/>
        <v>-99</v>
      </c>
      <c r="Y4179" s="56">
        <f t="shared" si="653"/>
        <v>-99</v>
      </c>
      <c r="Z4179" s="56">
        <f t="shared" si="654"/>
        <v>-99</v>
      </c>
      <c r="AA4179" s="56">
        <f t="shared" si="655"/>
        <v>-99</v>
      </c>
      <c r="AB4179" s="56">
        <f t="shared" si="656"/>
        <v>-99</v>
      </c>
      <c r="AC4179" s="56">
        <f t="shared" si="657"/>
        <v>-99</v>
      </c>
      <c r="AD4179" s="3"/>
      <c r="AE4179" s="82">
        <f>IF(D4179=1, 'adjustment factor'!$D$4, IF(D4179=-9,-999,IF(D4179="",-999,0)))</f>
        <v>-999</v>
      </c>
      <c r="AF4179" s="82">
        <f>IF(F4179=1, 'adjustment factor'!$D$5, IF(F4179=-9,-999,IF(F4179="",-999,0)))</f>
        <v>-999</v>
      </c>
      <c r="AG4179" s="82">
        <f>IF(E4179=1, 'adjustment factor'!$D$6, IF(E4179=-9,-999,IF(E4179="",-999,0)))</f>
        <v>-999</v>
      </c>
      <c r="AH4179" s="82">
        <f>IF(K4179&gt;=45,'adjustment factor'!$D$7,IF(K4179=-9,-1200,IF(K4179="",-1200,0)))</f>
        <v>-1200</v>
      </c>
      <c r="AI4179" s="82">
        <f>IF(L4179=1, 'adjustment factor'!$D$8, IF(L4179=-9,-999,IF(L4179="",-999,0)))</f>
        <v>-999</v>
      </c>
      <c r="AJ4179" s="82">
        <f>IF(AND(M4179&gt;=1,M4179&lt;=4),'adjustment factor'!$D$9,IF(M4179=-9,-999,IF(M4179=98,-999,IF(M4179=99,-999,IF(M4179="",-999,0)))))</f>
        <v>-999</v>
      </c>
      <c r="AK4179" s="82">
        <f>IF(H4179=1, 'adjustment factor'!$D$10, IF(H4179=-9,-999,IF(H4179="",-999,0)))</f>
        <v>-999</v>
      </c>
      <c r="AL4179" s="82">
        <f>IF(G4179=1, 'adjustment factor'!$D$11, IF(G4179=-9,-999,IF(G4179="",-999,0)))</f>
        <v>-999</v>
      </c>
      <c r="AM4179" s="82">
        <f>IF(I4179=1, 'adjustment factor'!$D$12, IF(I4179=-9,-999,IF(I4179="",-999,0)))</f>
        <v>-999</v>
      </c>
      <c r="AN4179" s="82">
        <f>IF(J4179=1, 'adjustment factor'!$D$13, IF(J4179=-9,-999,IF(J4179="",-999,0)))</f>
        <v>-999</v>
      </c>
      <c r="AO4179" s="82" t="str">
        <f t="shared" si="658"/>
        <v>-999</v>
      </c>
      <c r="AP4179" s="82" t="str">
        <f t="shared" si="659"/>
        <v>MISSING</v>
      </c>
    </row>
    <row r="4180" spans="2:42">
      <c r="B4180" s="207"/>
      <c r="C4180" s="35">
        <v>4176</v>
      </c>
      <c r="D4180" s="161"/>
      <c r="E4180" s="161"/>
      <c r="F4180" s="161"/>
      <c r="G4180" s="161"/>
      <c r="H4180" s="161"/>
      <c r="I4180" s="161"/>
      <c r="J4180" s="161"/>
      <c r="K4180" s="161"/>
      <c r="L4180" s="161"/>
      <c r="M4180" s="161"/>
      <c r="N4180" s="171"/>
      <c r="O4180" s="171"/>
      <c r="P4180" s="171"/>
      <c r="Q4180" s="171"/>
      <c r="R4180" s="171"/>
      <c r="S4180" s="171"/>
      <c r="T4180" s="208" t="str">
        <f t="shared" si="650"/>
        <v>MISSING</v>
      </c>
      <c r="U4180" s="208" t="str">
        <f t="shared" si="651"/>
        <v>MISSING</v>
      </c>
      <c r="X4180" s="56">
        <f t="shared" si="652"/>
        <v>-99</v>
      </c>
      <c r="Y4180" s="56">
        <f t="shared" si="653"/>
        <v>-99</v>
      </c>
      <c r="Z4180" s="56">
        <f t="shared" si="654"/>
        <v>-99</v>
      </c>
      <c r="AA4180" s="56">
        <f t="shared" si="655"/>
        <v>-99</v>
      </c>
      <c r="AB4180" s="56">
        <f t="shared" si="656"/>
        <v>-99</v>
      </c>
      <c r="AC4180" s="56">
        <f t="shared" si="657"/>
        <v>-99</v>
      </c>
      <c r="AD4180" s="3"/>
      <c r="AE4180" s="82">
        <f>IF(D4180=1, 'adjustment factor'!$D$4, IF(D4180=-9,-999,IF(D4180="",-999,0)))</f>
        <v>-999</v>
      </c>
      <c r="AF4180" s="82">
        <f>IF(F4180=1, 'adjustment factor'!$D$5, IF(F4180=-9,-999,IF(F4180="",-999,0)))</f>
        <v>-999</v>
      </c>
      <c r="AG4180" s="82">
        <f>IF(E4180=1, 'adjustment factor'!$D$6, IF(E4180=-9,-999,IF(E4180="",-999,0)))</f>
        <v>-999</v>
      </c>
      <c r="AH4180" s="82">
        <f>IF(K4180&gt;=45,'adjustment factor'!$D$7,IF(K4180=-9,-1200,IF(K4180="",-1200,0)))</f>
        <v>-1200</v>
      </c>
      <c r="AI4180" s="82">
        <f>IF(L4180=1, 'adjustment factor'!$D$8, IF(L4180=-9,-999,IF(L4180="",-999,0)))</f>
        <v>-999</v>
      </c>
      <c r="AJ4180" s="82">
        <f>IF(AND(M4180&gt;=1,M4180&lt;=4),'adjustment factor'!$D$9,IF(M4180=-9,-999,IF(M4180=98,-999,IF(M4180=99,-999,IF(M4180="",-999,0)))))</f>
        <v>-999</v>
      </c>
      <c r="AK4180" s="82">
        <f>IF(H4180=1, 'adjustment factor'!$D$10, IF(H4180=-9,-999,IF(H4180="",-999,0)))</f>
        <v>-999</v>
      </c>
      <c r="AL4180" s="82">
        <f>IF(G4180=1, 'adjustment factor'!$D$11, IF(G4180=-9,-999,IF(G4180="",-999,0)))</f>
        <v>-999</v>
      </c>
      <c r="AM4180" s="82">
        <f>IF(I4180=1, 'adjustment factor'!$D$12, IF(I4180=-9,-999,IF(I4180="",-999,0)))</f>
        <v>-999</v>
      </c>
      <c r="AN4180" s="82">
        <f>IF(J4180=1, 'adjustment factor'!$D$13, IF(J4180=-9,-999,IF(J4180="",-999,0)))</f>
        <v>-999</v>
      </c>
      <c r="AO4180" s="82" t="str">
        <f t="shared" si="658"/>
        <v>-999</v>
      </c>
      <c r="AP4180" s="82" t="str">
        <f t="shared" si="659"/>
        <v>MISSING</v>
      </c>
    </row>
    <row r="4181" spans="2:42">
      <c r="B4181" s="207"/>
      <c r="C4181" s="35">
        <v>4177</v>
      </c>
      <c r="D4181" s="161"/>
      <c r="E4181" s="161"/>
      <c r="F4181" s="161"/>
      <c r="G4181" s="161"/>
      <c r="H4181" s="161"/>
      <c r="I4181" s="161"/>
      <c r="J4181" s="161"/>
      <c r="K4181" s="161"/>
      <c r="L4181" s="161"/>
      <c r="M4181" s="161"/>
      <c r="N4181" s="171"/>
      <c r="O4181" s="171"/>
      <c r="P4181" s="171"/>
      <c r="Q4181" s="171"/>
      <c r="R4181" s="171"/>
      <c r="S4181" s="171"/>
      <c r="T4181" s="208" t="str">
        <f t="shared" ref="T4181:T4244" si="660">IF(SUM(X4181:AC4181)&gt;-0.01, SUM(X4181:AC4181), "MISSING")</f>
        <v>MISSING</v>
      </c>
      <c r="U4181" s="208" t="str">
        <f t="shared" ref="U4181:U4244" si="661">IF(AP4181="MISSING","MISSING", 3.88+0.604*T4181+0.055*(T4181^2)-AP4181)</f>
        <v>MISSING</v>
      </c>
      <c r="X4181" s="56">
        <f t="shared" ref="X4181:X4244" si="662">IF(N4181&gt;0,((N4181-3)*-1),-99)</f>
        <v>-99</v>
      </c>
      <c r="Y4181" s="56">
        <f t="shared" ref="Y4181:Y4244" si="663">IF(O4181&gt;0,((O4181-3)*-1),-99)</f>
        <v>-99</v>
      </c>
      <c r="Z4181" s="56">
        <f t="shared" ref="Z4181:Z4244" si="664">IF(P4181&gt;0,((P4181-3)*-1),-99)</f>
        <v>-99</v>
      </c>
      <c r="AA4181" s="56">
        <f t="shared" ref="AA4181:AA4244" si="665">IF(Q4181&gt;0,((Q4181-3)*-1),-99)</f>
        <v>-99</v>
      </c>
      <c r="AB4181" s="56">
        <f t="shared" ref="AB4181:AB4244" si="666">IF(R4181&gt;0,((R4181-3)*-1),-99)</f>
        <v>-99</v>
      </c>
      <c r="AC4181" s="56">
        <f t="shared" ref="AC4181:AC4244" si="667">IF(S4181&gt;0,((S4181-3)*-1),-99)</f>
        <v>-99</v>
      </c>
      <c r="AD4181" s="3"/>
      <c r="AE4181" s="82">
        <f>IF(D4181=1, 'adjustment factor'!$D$4, IF(D4181=-9,-999,IF(D4181="",-999,0)))</f>
        <v>-999</v>
      </c>
      <c r="AF4181" s="82">
        <f>IF(F4181=1, 'adjustment factor'!$D$5, IF(F4181=-9,-999,IF(F4181="",-999,0)))</f>
        <v>-999</v>
      </c>
      <c r="AG4181" s="82">
        <f>IF(E4181=1, 'adjustment factor'!$D$6, IF(E4181=-9,-999,IF(E4181="",-999,0)))</f>
        <v>-999</v>
      </c>
      <c r="AH4181" s="82">
        <f>IF(K4181&gt;=45,'adjustment factor'!$D$7,IF(K4181=-9,-1200,IF(K4181="",-1200,0)))</f>
        <v>-1200</v>
      </c>
      <c r="AI4181" s="82">
        <f>IF(L4181=1, 'adjustment factor'!$D$8, IF(L4181=-9,-999,IF(L4181="",-999,0)))</f>
        <v>-999</v>
      </c>
      <c r="AJ4181" s="82">
        <f>IF(AND(M4181&gt;=1,M4181&lt;=4),'adjustment factor'!$D$9,IF(M4181=-9,-999,IF(M4181=98,-999,IF(M4181=99,-999,IF(M4181="",-999,0)))))</f>
        <v>-999</v>
      </c>
      <c r="AK4181" s="82">
        <f>IF(H4181=1, 'adjustment factor'!$D$10, IF(H4181=-9,-999,IF(H4181="",-999,0)))</f>
        <v>-999</v>
      </c>
      <c r="AL4181" s="82">
        <f>IF(G4181=1, 'adjustment factor'!$D$11, IF(G4181=-9,-999,IF(G4181="",-999,0)))</f>
        <v>-999</v>
      </c>
      <c r="AM4181" s="82">
        <f>IF(I4181=1, 'adjustment factor'!$D$12, IF(I4181=-9,-999,IF(I4181="",-999,0)))</f>
        <v>-999</v>
      </c>
      <c r="AN4181" s="82">
        <f>IF(J4181=1, 'adjustment factor'!$D$13, IF(J4181=-9,-999,IF(J4181="",-999,0)))</f>
        <v>-999</v>
      </c>
      <c r="AO4181" s="82" t="str">
        <f t="shared" ref="AO4181:AO4244" si="668">IF(-AE4181-AF4181-AG4181-AH4181+AI4181+AJ4181-AK4181-AL4181-AM4181-AN4181&lt;3, -AE4181-AF4181-AG4181-AH4181+AI4181+AJ4181-AK4181-AL4181-AM4181-AN4181, "-999")</f>
        <v>-999</v>
      </c>
      <c r="AP4181" s="82" t="str">
        <f t="shared" ref="AP4181:AP4244" si="669">IF(AND(SUM(AE4181:AN4181)&gt;-1, (SUM(X4181:AC4181)&gt;-1)), 14.353-AE4181-AF4181-AG4181-AH4181+AI4181+AJ4181-AK4181-AL4181-AM4181-AN4181, "MISSING")</f>
        <v>MISSING</v>
      </c>
    </row>
    <row r="4182" spans="2:42">
      <c r="B4182" s="207"/>
      <c r="C4182" s="35">
        <v>4178</v>
      </c>
      <c r="D4182" s="161"/>
      <c r="E4182" s="161"/>
      <c r="F4182" s="161"/>
      <c r="G4182" s="161"/>
      <c r="H4182" s="161"/>
      <c r="I4182" s="161"/>
      <c r="J4182" s="161"/>
      <c r="K4182" s="161"/>
      <c r="L4182" s="161"/>
      <c r="M4182" s="161"/>
      <c r="N4182" s="171"/>
      <c r="O4182" s="171"/>
      <c r="P4182" s="171"/>
      <c r="Q4182" s="171"/>
      <c r="R4182" s="171"/>
      <c r="S4182" s="171"/>
      <c r="T4182" s="208" t="str">
        <f t="shared" si="660"/>
        <v>MISSING</v>
      </c>
      <c r="U4182" s="208" t="str">
        <f t="shared" si="661"/>
        <v>MISSING</v>
      </c>
      <c r="X4182" s="56">
        <f t="shared" si="662"/>
        <v>-99</v>
      </c>
      <c r="Y4182" s="56">
        <f t="shared" si="663"/>
        <v>-99</v>
      </c>
      <c r="Z4182" s="56">
        <f t="shared" si="664"/>
        <v>-99</v>
      </c>
      <c r="AA4182" s="56">
        <f t="shared" si="665"/>
        <v>-99</v>
      </c>
      <c r="AB4182" s="56">
        <f t="shared" si="666"/>
        <v>-99</v>
      </c>
      <c r="AC4182" s="56">
        <f t="shared" si="667"/>
        <v>-99</v>
      </c>
      <c r="AD4182" s="3"/>
      <c r="AE4182" s="82">
        <f>IF(D4182=1, 'adjustment factor'!$D$4, IF(D4182=-9,-999,IF(D4182="",-999,0)))</f>
        <v>-999</v>
      </c>
      <c r="AF4182" s="82">
        <f>IF(F4182=1, 'adjustment factor'!$D$5, IF(F4182=-9,-999,IF(F4182="",-999,0)))</f>
        <v>-999</v>
      </c>
      <c r="AG4182" s="82">
        <f>IF(E4182=1, 'adjustment factor'!$D$6, IF(E4182=-9,-999,IF(E4182="",-999,0)))</f>
        <v>-999</v>
      </c>
      <c r="AH4182" s="82">
        <f>IF(K4182&gt;=45,'adjustment factor'!$D$7,IF(K4182=-9,-1200,IF(K4182="",-1200,0)))</f>
        <v>-1200</v>
      </c>
      <c r="AI4182" s="82">
        <f>IF(L4182=1, 'adjustment factor'!$D$8, IF(L4182=-9,-999,IF(L4182="",-999,0)))</f>
        <v>-999</v>
      </c>
      <c r="AJ4182" s="82">
        <f>IF(AND(M4182&gt;=1,M4182&lt;=4),'adjustment factor'!$D$9,IF(M4182=-9,-999,IF(M4182=98,-999,IF(M4182=99,-999,IF(M4182="",-999,0)))))</f>
        <v>-999</v>
      </c>
      <c r="AK4182" s="82">
        <f>IF(H4182=1, 'adjustment factor'!$D$10, IF(H4182=-9,-999,IF(H4182="",-999,0)))</f>
        <v>-999</v>
      </c>
      <c r="AL4182" s="82">
        <f>IF(G4182=1, 'adjustment factor'!$D$11, IF(G4182=-9,-999,IF(G4182="",-999,0)))</f>
        <v>-999</v>
      </c>
      <c r="AM4182" s="82">
        <f>IF(I4182=1, 'adjustment factor'!$D$12, IF(I4182=-9,-999,IF(I4182="",-999,0)))</f>
        <v>-999</v>
      </c>
      <c r="AN4182" s="82">
        <f>IF(J4182=1, 'adjustment factor'!$D$13, IF(J4182=-9,-999,IF(J4182="",-999,0)))</f>
        <v>-999</v>
      </c>
      <c r="AO4182" s="82" t="str">
        <f t="shared" si="668"/>
        <v>-999</v>
      </c>
      <c r="AP4182" s="82" t="str">
        <f t="shared" si="669"/>
        <v>MISSING</v>
      </c>
    </row>
    <row r="4183" spans="2:42">
      <c r="B4183" s="207"/>
      <c r="C4183" s="35">
        <v>4179</v>
      </c>
      <c r="D4183" s="161"/>
      <c r="E4183" s="161"/>
      <c r="F4183" s="161"/>
      <c r="G4183" s="161"/>
      <c r="H4183" s="161"/>
      <c r="I4183" s="161"/>
      <c r="J4183" s="161"/>
      <c r="K4183" s="161"/>
      <c r="L4183" s="161"/>
      <c r="M4183" s="161"/>
      <c r="N4183" s="171"/>
      <c r="O4183" s="171"/>
      <c r="P4183" s="171"/>
      <c r="Q4183" s="171"/>
      <c r="R4183" s="171"/>
      <c r="S4183" s="171"/>
      <c r="T4183" s="208" t="str">
        <f t="shared" si="660"/>
        <v>MISSING</v>
      </c>
      <c r="U4183" s="208" t="str">
        <f t="shared" si="661"/>
        <v>MISSING</v>
      </c>
      <c r="X4183" s="56">
        <f t="shared" si="662"/>
        <v>-99</v>
      </c>
      <c r="Y4183" s="56">
        <f t="shared" si="663"/>
        <v>-99</v>
      </c>
      <c r="Z4183" s="56">
        <f t="shared" si="664"/>
        <v>-99</v>
      </c>
      <c r="AA4183" s="56">
        <f t="shared" si="665"/>
        <v>-99</v>
      </c>
      <c r="AB4183" s="56">
        <f t="shared" si="666"/>
        <v>-99</v>
      </c>
      <c r="AC4183" s="56">
        <f t="shared" si="667"/>
        <v>-99</v>
      </c>
      <c r="AD4183" s="3"/>
      <c r="AE4183" s="82">
        <f>IF(D4183=1, 'adjustment factor'!$D$4, IF(D4183=-9,-999,IF(D4183="",-999,0)))</f>
        <v>-999</v>
      </c>
      <c r="AF4183" s="82">
        <f>IF(F4183=1, 'adjustment factor'!$D$5, IF(F4183=-9,-999,IF(F4183="",-999,0)))</f>
        <v>-999</v>
      </c>
      <c r="AG4183" s="82">
        <f>IF(E4183=1, 'adjustment factor'!$D$6, IF(E4183=-9,-999,IF(E4183="",-999,0)))</f>
        <v>-999</v>
      </c>
      <c r="AH4183" s="82">
        <f>IF(K4183&gt;=45,'adjustment factor'!$D$7,IF(K4183=-9,-1200,IF(K4183="",-1200,0)))</f>
        <v>-1200</v>
      </c>
      <c r="AI4183" s="82">
        <f>IF(L4183=1, 'adjustment factor'!$D$8, IF(L4183=-9,-999,IF(L4183="",-999,0)))</f>
        <v>-999</v>
      </c>
      <c r="AJ4183" s="82">
        <f>IF(AND(M4183&gt;=1,M4183&lt;=4),'adjustment factor'!$D$9,IF(M4183=-9,-999,IF(M4183=98,-999,IF(M4183=99,-999,IF(M4183="",-999,0)))))</f>
        <v>-999</v>
      </c>
      <c r="AK4183" s="82">
        <f>IF(H4183=1, 'adjustment factor'!$D$10, IF(H4183=-9,-999,IF(H4183="",-999,0)))</f>
        <v>-999</v>
      </c>
      <c r="AL4183" s="82">
        <f>IF(G4183=1, 'adjustment factor'!$D$11, IF(G4183=-9,-999,IF(G4183="",-999,0)))</f>
        <v>-999</v>
      </c>
      <c r="AM4183" s="82">
        <f>IF(I4183=1, 'adjustment factor'!$D$12, IF(I4183=-9,-999,IF(I4183="",-999,0)))</f>
        <v>-999</v>
      </c>
      <c r="AN4183" s="82">
        <f>IF(J4183=1, 'adjustment factor'!$D$13, IF(J4183=-9,-999,IF(J4183="",-999,0)))</f>
        <v>-999</v>
      </c>
      <c r="AO4183" s="82" t="str">
        <f t="shared" si="668"/>
        <v>-999</v>
      </c>
      <c r="AP4183" s="82" t="str">
        <f t="shared" si="669"/>
        <v>MISSING</v>
      </c>
    </row>
    <row r="4184" spans="2:42">
      <c r="B4184" s="207"/>
      <c r="C4184" s="35">
        <v>4180</v>
      </c>
      <c r="D4184" s="161"/>
      <c r="E4184" s="161"/>
      <c r="F4184" s="161"/>
      <c r="G4184" s="161"/>
      <c r="H4184" s="161"/>
      <c r="I4184" s="161"/>
      <c r="J4184" s="161"/>
      <c r="K4184" s="161"/>
      <c r="L4184" s="161"/>
      <c r="M4184" s="161"/>
      <c r="N4184" s="171"/>
      <c r="O4184" s="171"/>
      <c r="P4184" s="171"/>
      <c r="Q4184" s="171"/>
      <c r="R4184" s="171"/>
      <c r="S4184" s="171"/>
      <c r="T4184" s="208" t="str">
        <f t="shared" si="660"/>
        <v>MISSING</v>
      </c>
      <c r="U4184" s="208" t="str">
        <f t="shared" si="661"/>
        <v>MISSING</v>
      </c>
      <c r="X4184" s="56">
        <f t="shared" si="662"/>
        <v>-99</v>
      </c>
      <c r="Y4184" s="56">
        <f t="shared" si="663"/>
        <v>-99</v>
      </c>
      <c r="Z4184" s="56">
        <f t="shared" si="664"/>
        <v>-99</v>
      </c>
      <c r="AA4184" s="56">
        <f t="shared" si="665"/>
        <v>-99</v>
      </c>
      <c r="AB4184" s="56">
        <f t="shared" si="666"/>
        <v>-99</v>
      </c>
      <c r="AC4184" s="56">
        <f t="shared" si="667"/>
        <v>-99</v>
      </c>
      <c r="AD4184" s="3"/>
      <c r="AE4184" s="82">
        <f>IF(D4184=1, 'adjustment factor'!$D$4, IF(D4184=-9,-999,IF(D4184="",-999,0)))</f>
        <v>-999</v>
      </c>
      <c r="AF4184" s="82">
        <f>IF(F4184=1, 'adjustment factor'!$D$5, IF(F4184=-9,-999,IF(F4184="",-999,0)))</f>
        <v>-999</v>
      </c>
      <c r="AG4184" s="82">
        <f>IF(E4184=1, 'adjustment factor'!$D$6, IF(E4184=-9,-999,IF(E4184="",-999,0)))</f>
        <v>-999</v>
      </c>
      <c r="AH4184" s="82">
        <f>IF(K4184&gt;=45,'adjustment factor'!$D$7,IF(K4184=-9,-1200,IF(K4184="",-1200,0)))</f>
        <v>-1200</v>
      </c>
      <c r="AI4184" s="82">
        <f>IF(L4184=1, 'adjustment factor'!$D$8, IF(L4184=-9,-999,IF(L4184="",-999,0)))</f>
        <v>-999</v>
      </c>
      <c r="AJ4184" s="82">
        <f>IF(AND(M4184&gt;=1,M4184&lt;=4),'adjustment factor'!$D$9,IF(M4184=-9,-999,IF(M4184=98,-999,IF(M4184=99,-999,IF(M4184="",-999,0)))))</f>
        <v>-999</v>
      </c>
      <c r="AK4184" s="82">
        <f>IF(H4184=1, 'adjustment factor'!$D$10, IF(H4184=-9,-999,IF(H4184="",-999,0)))</f>
        <v>-999</v>
      </c>
      <c r="AL4184" s="82">
        <f>IF(G4184=1, 'adjustment factor'!$D$11, IF(G4184=-9,-999,IF(G4184="",-999,0)))</f>
        <v>-999</v>
      </c>
      <c r="AM4184" s="82">
        <f>IF(I4184=1, 'adjustment factor'!$D$12, IF(I4184=-9,-999,IF(I4184="",-999,0)))</f>
        <v>-999</v>
      </c>
      <c r="AN4184" s="82">
        <f>IF(J4184=1, 'adjustment factor'!$D$13, IF(J4184=-9,-999,IF(J4184="",-999,0)))</f>
        <v>-999</v>
      </c>
      <c r="AO4184" s="82" t="str">
        <f t="shared" si="668"/>
        <v>-999</v>
      </c>
      <c r="AP4184" s="82" t="str">
        <f t="shared" si="669"/>
        <v>MISSING</v>
      </c>
    </row>
    <row r="4185" spans="2:42">
      <c r="B4185" s="207"/>
      <c r="C4185" s="35">
        <v>4181</v>
      </c>
      <c r="D4185" s="161"/>
      <c r="E4185" s="161"/>
      <c r="F4185" s="161"/>
      <c r="G4185" s="161"/>
      <c r="H4185" s="161"/>
      <c r="I4185" s="161"/>
      <c r="J4185" s="161"/>
      <c r="K4185" s="161"/>
      <c r="L4185" s="161"/>
      <c r="M4185" s="161"/>
      <c r="N4185" s="171"/>
      <c r="O4185" s="171"/>
      <c r="P4185" s="171"/>
      <c r="Q4185" s="171"/>
      <c r="R4185" s="171"/>
      <c r="S4185" s="171"/>
      <c r="T4185" s="208" t="str">
        <f t="shared" si="660"/>
        <v>MISSING</v>
      </c>
      <c r="U4185" s="208" t="str">
        <f t="shared" si="661"/>
        <v>MISSING</v>
      </c>
      <c r="X4185" s="56">
        <f t="shared" si="662"/>
        <v>-99</v>
      </c>
      <c r="Y4185" s="56">
        <f t="shared" si="663"/>
        <v>-99</v>
      </c>
      <c r="Z4185" s="56">
        <f t="shared" si="664"/>
        <v>-99</v>
      </c>
      <c r="AA4185" s="56">
        <f t="shared" si="665"/>
        <v>-99</v>
      </c>
      <c r="AB4185" s="56">
        <f t="shared" si="666"/>
        <v>-99</v>
      </c>
      <c r="AC4185" s="56">
        <f t="shared" si="667"/>
        <v>-99</v>
      </c>
      <c r="AD4185" s="3"/>
      <c r="AE4185" s="82">
        <f>IF(D4185=1, 'adjustment factor'!$D$4, IF(D4185=-9,-999,IF(D4185="",-999,0)))</f>
        <v>-999</v>
      </c>
      <c r="AF4185" s="82">
        <f>IF(F4185=1, 'adjustment factor'!$D$5, IF(F4185=-9,-999,IF(F4185="",-999,0)))</f>
        <v>-999</v>
      </c>
      <c r="AG4185" s="82">
        <f>IF(E4185=1, 'adjustment factor'!$D$6, IF(E4185=-9,-999,IF(E4185="",-999,0)))</f>
        <v>-999</v>
      </c>
      <c r="AH4185" s="82">
        <f>IF(K4185&gt;=45,'adjustment factor'!$D$7,IF(K4185=-9,-1200,IF(K4185="",-1200,0)))</f>
        <v>-1200</v>
      </c>
      <c r="AI4185" s="82">
        <f>IF(L4185=1, 'adjustment factor'!$D$8, IF(L4185=-9,-999,IF(L4185="",-999,0)))</f>
        <v>-999</v>
      </c>
      <c r="AJ4185" s="82">
        <f>IF(AND(M4185&gt;=1,M4185&lt;=4),'adjustment factor'!$D$9,IF(M4185=-9,-999,IF(M4185=98,-999,IF(M4185=99,-999,IF(M4185="",-999,0)))))</f>
        <v>-999</v>
      </c>
      <c r="AK4185" s="82">
        <f>IF(H4185=1, 'adjustment factor'!$D$10, IF(H4185=-9,-999,IF(H4185="",-999,0)))</f>
        <v>-999</v>
      </c>
      <c r="AL4185" s="82">
        <f>IF(G4185=1, 'adjustment factor'!$D$11, IF(G4185=-9,-999,IF(G4185="",-999,0)))</f>
        <v>-999</v>
      </c>
      <c r="AM4185" s="82">
        <f>IF(I4185=1, 'adjustment factor'!$D$12, IF(I4185=-9,-999,IF(I4185="",-999,0)))</f>
        <v>-999</v>
      </c>
      <c r="AN4185" s="82">
        <f>IF(J4185=1, 'adjustment factor'!$D$13, IF(J4185=-9,-999,IF(J4185="",-999,0)))</f>
        <v>-999</v>
      </c>
      <c r="AO4185" s="82" t="str">
        <f t="shared" si="668"/>
        <v>-999</v>
      </c>
      <c r="AP4185" s="82" t="str">
        <f t="shared" si="669"/>
        <v>MISSING</v>
      </c>
    </row>
    <row r="4186" spans="2:42">
      <c r="B4186" s="207"/>
      <c r="C4186" s="35">
        <v>4182</v>
      </c>
      <c r="D4186" s="161"/>
      <c r="E4186" s="161"/>
      <c r="F4186" s="161"/>
      <c r="G4186" s="161"/>
      <c r="H4186" s="161"/>
      <c r="I4186" s="161"/>
      <c r="J4186" s="161"/>
      <c r="K4186" s="161"/>
      <c r="L4186" s="161"/>
      <c r="M4186" s="161"/>
      <c r="N4186" s="171"/>
      <c r="O4186" s="171"/>
      <c r="P4186" s="171"/>
      <c r="Q4186" s="171"/>
      <c r="R4186" s="171"/>
      <c r="S4186" s="171"/>
      <c r="T4186" s="208" t="str">
        <f t="shared" si="660"/>
        <v>MISSING</v>
      </c>
      <c r="U4186" s="208" t="str">
        <f t="shared" si="661"/>
        <v>MISSING</v>
      </c>
      <c r="X4186" s="56">
        <f t="shared" si="662"/>
        <v>-99</v>
      </c>
      <c r="Y4186" s="56">
        <f t="shared" si="663"/>
        <v>-99</v>
      </c>
      <c r="Z4186" s="56">
        <f t="shared" si="664"/>
        <v>-99</v>
      </c>
      <c r="AA4186" s="56">
        <f t="shared" si="665"/>
        <v>-99</v>
      </c>
      <c r="AB4186" s="56">
        <f t="shared" si="666"/>
        <v>-99</v>
      </c>
      <c r="AC4186" s="56">
        <f t="shared" si="667"/>
        <v>-99</v>
      </c>
      <c r="AD4186" s="3"/>
      <c r="AE4186" s="82">
        <f>IF(D4186=1, 'adjustment factor'!$D$4, IF(D4186=-9,-999,IF(D4186="",-999,0)))</f>
        <v>-999</v>
      </c>
      <c r="AF4186" s="82">
        <f>IF(F4186=1, 'adjustment factor'!$D$5, IF(F4186=-9,-999,IF(F4186="",-999,0)))</f>
        <v>-999</v>
      </c>
      <c r="AG4186" s="82">
        <f>IF(E4186=1, 'adjustment factor'!$D$6, IF(E4186=-9,-999,IF(E4186="",-999,0)))</f>
        <v>-999</v>
      </c>
      <c r="AH4186" s="82">
        <f>IF(K4186&gt;=45,'adjustment factor'!$D$7,IF(K4186=-9,-1200,IF(K4186="",-1200,0)))</f>
        <v>-1200</v>
      </c>
      <c r="AI4186" s="82">
        <f>IF(L4186=1, 'adjustment factor'!$D$8, IF(L4186=-9,-999,IF(L4186="",-999,0)))</f>
        <v>-999</v>
      </c>
      <c r="AJ4186" s="82">
        <f>IF(AND(M4186&gt;=1,M4186&lt;=4),'adjustment factor'!$D$9,IF(M4186=-9,-999,IF(M4186=98,-999,IF(M4186=99,-999,IF(M4186="",-999,0)))))</f>
        <v>-999</v>
      </c>
      <c r="AK4186" s="82">
        <f>IF(H4186=1, 'adjustment factor'!$D$10, IF(H4186=-9,-999,IF(H4186="",-999,0)))</f>
        <v>-999</v>
      </c>
      <c r="AL4186" s="82">
        <f>IF(G4186=1, 'adjustment factor'!$D$11, IF(G4186=-9,-999,IF(G4186="",-999,0)))</f>
        <v>-999</v>
      </c>
      <c r="AM4186" s="82">
        <f>IF(I4186=1, 'adjustment factor'!$D$12, IF(I4186=-9,-999,IF(I4186="",-999,0)))</f>
        <v>-999</v>
      </c>
      <c r="AN4186" s="82">
        <f>IF(J4186=1, 'adjustment factor'!$D$13, IF(J4186=-9,-999,IF(J4186="",-999,0)))</f>
        <v>-999</v>
      </c>
      <c r="AO4186" s="82" t="str">
        <f t="shared" si="668"/>
        <v>-999</v>
      </c>
      <c r="AP4186" s="82" t="str">
        <f t="shared" si="669"/>
        <v>MISSING</v>
      </c>
    </row>
    <row r="4187" spans="2:42">
      <c r="B4187" s="207"/>
      <c r="C4187" s="35">
        <v>4183</v>
      </c>
      <c r="D4187" s="161"/>
      <c r="E4187" s="161"/>
      <c r="F4187" s="161"/>
      <c r="G4187" s="161"/>
      <c r="H4187" s="161"/>
      <c r="I4187" s="161"/>
      <c r="J4187" s="161"/>
      <c r="K4187" s="161"/>
      <c r="L4187" s="161"/>
      <c r="M4187" s="161"/>
      <c r="N4187" s="171"/>
      <c r="O4187" s="171"/>
      <c r="P4187" s="171"/>
      <c r="Q4187" s="171"/>
      <c r="R4187" s="171"/>
      <c r="S4187" s="171"/>
      <c r="T4187" s="208" t="str">
        <f t="shared" si="660"/>
        <v>MISSING</v>
      </c>
      <c r="U4187" s="208" t="str">
        <f t="shared" si="661"/>
        <v>MISSING</v>
      </c>
      <c r="X4187" s="56">
        <f t="shared" si="662"/>
        <v>-99</v>
      </c>
      <c r="Y4187" s="56">
        <f t="shared" si="663"/>
        <v>-99</v>
      </c>
      <c r="Z4187" s="56">
        <f t="shared" si="664"/>
        <v>-99</v>
      </c>
      <c r="AA4187" s="56">
        <f t="shared" si="665"/>
        <v>-99</v>
      </c>
      <c r="AB4187" s="56">
        <f t="shared" si="666"/>
        <v>-99</v>
      </c>
      <c r="AC4187" s="56">
        <f t="shared" si="667"/>
        <v>-99</v>
      </c>
      <c r="AD4187" s="3"/>
      <c r="AE4187" s="82">
        <f>IF(D4187=1, 'adjustment factor'!$D$4, IF(D4187=-9,-999,IF(D4187="",-999,0)))</f>
        <v>-999</v>
      </c>
      <c r="AF4187" s="82">
        <f>IF(F4187=1, 'adjustment factor'!$D$5, IF(F4187=-9,-999,IF(F4187="",-999,0)))</f>
        <v>-999</v>
      </c>
      <c r="AG4187" s="82">
        <f>IF(E4187=1, 'adjustment factor'!$D$6, IF(E4187=-9,-999,IF(E4187="",-999,0)))</f>
        <v>-999</v>
      </c>
      <c r="AH4187" s="82">
        <f>IF(K4187&gt;=45,'adjustment factor'!$D$7,IF(K4187=-9,-1200,IF(K4187="",-1200,0)))</f>
        <v>-1200</v>
      </c>
      <c r="AI4187" s="82">
        <f>IF(L4187=1, 'adjustment factor'!$D$8, IF(L4187=-9,-999,IF(L4187="",-999,0)))</f>
        <v>-999</v>
      </c>
      <c r="AJ4187" s="82">
        <f>IF(AND(M4187&gt;=1,M4187&lt;=4),'adjustment factor'!$D$9,IF(M4187=-9,-999,IF(M4187=98,-999,IF(M4187=99,-999,IF(M4187="",-999,0)))))</f>
        <v>-999</v>
      </c>
      <c r="AK4187" s="82">
        <f>IF(H4187=1, 'adjustment factor'!$D$10, IF(H4187=-9,-999,IF(H4187="",-999,0)))</f>
        <v>-999</v>
      </c>
      <c r="AL4187" s="82">
        <f>IF(G4187=1, 'adjustment factor'!$D$11, IF(G4187=-9,-999,IF(G4187="",-999,0)))</f>
        <v>-999</v>
      </c>
      <c r="AM4187" s="82">
        <f>IF(I4187=1, 'adjustment factor'!$D$12, IF(I4187=-9,-999,IF(I4187="",-999,0)))</f>
        <v>-999</v>
      </c>
      <c r="AN4187" s="82">
        <f>IF(J4187=1, 'adjustment factor'!$D$13, IF(J4187=-9,-999,IF(J4187="",-999,0)))</f>
        <v>-999</v>
      </c>
      <c r="AO4187" s="82" t="str">
        <f t="shared" si="668"/>
        <v>-999</v>
      </c>
      <c r="AP4187" s="82" t="str">
        <f t="shared" si="669"/>
        <v>MISSING</v>
      </c>
    </row>
    <row r="4188" spans="2:42">
      <c r="B4188" s="207"/>
      <c r="C4188" s="35">
        <v>4184</v>
      </c>
      <c r="D4188" s="161"/>
      <c r="E4188" s="161"/>
      <c r="F4188" s="161"/>
      <c r="G4188" s="161"/>
      <c r="H4188" s="161"/>
      <c r="I4188" s="161"/>
      <c r="J4188" s="161"/>
      <c r="K4188" s="161"/>
      <c r="L4188" s="161"/>
      <c r="M4188" s="161"/>
      <c r="N4188" s="171"/>
      <c r="O4188" s="171"/>
      <c r="P4188" s="171"/>
      <c r="Q4188" s="171"/>
      <c r="R4188" s="171"/>
      <c r="S4188" s="171"/>
      <c r="T4188" s="208" t="str">
        <f t="shared" si="660"/>
        <v>MISSING</v>
      </c>
      <c r="U4188" s="208" t="str">
        <f t="shared" si="661"/>
        <v>MISSING</v>
      </c>
      <c r="X4188" s="56">
        <f t="shared" si="662"/>
        <v>-99</v>
      </c>
      <c r="Y4188" s="56">
        <f t="shared" si="663"/>
        <v>-99</v>
      </c>
      <c r="Z4188" s="56">
        <f t="shared" si="664"/>
        <v>-99</v>
      </c>
      <c r="AA4188" s="56">
        <f t="shared" si="665"/>
        <v>-99</v>
      </c>
      <c r="AB4188" s="56">
        <f t="shared" si="666"/>
        <v>-99</v>
      </c>
      <c r="AC4188" s="56">
        <f t="shared" si="667"/>
        <v>-99</v>
      </c>
      <c r="AD4188" s="3"/>
      <c r="AE4188" s="82">
        <f>IF(D4188=1, 'adjustment factor'!$D$4, IF(D4188=-9,-999,IF(D4188="",-999,0)))</f>
        <v>-999</v>
      </c>
      <c r="AF4188" s="82">
        <f>IF(F4188=1, 'adjustment factor'!$D$5, IF(F4188=-9,-999,IF(F4188="",-999,0)))</f>
        <v>-999</v>
      </c>
      <c r="AG4188" s="82">
        <f>IF(E4188=1, 'adjustment factor'!$D$6, IF(E4188=-9,-999,IF(E4188="",-999,0)))</f>
        <v>-999</v>
      </c>
      <c r="AH4188" s="82">
        <f>IF(K4188&gt;=45,'adjustment factor'!$D$7,IF(K4188=-9,-1200,IF(K4188="",-1200,0)))</f>
        <v>-1200</v>
      </c>
      <c r="AI4188" s="82">
        <f>IF(L4188=1, 'adjustment factor'!$D$8, IF(L4188=-9,-999,IF(L4188="",-999,0)))</f>
        <v>-999</v>
      </c>
      <c r="AJ4188" s="82">
        <f>IF(AND(M4188&gt;=1,M4188&lt;=4),'adjustment factor'!$D$9,IF(M4188=-9,-999,IF(M4188=98,-999,IF(M4188=99,-999,IF(M4188="",-999,0)))))</f>
        <v>-999</v>
      </c>
      <c r="AK4188" s="82">
        <f>IF(H4188=1, 'adjustment factor'!$D$10, IF(H4188=-9,-999,IF(H4188="",-999,0)))</f>
        <v>-999</v>
      </c>
      <c r="AL4188" s="82">
        <f>IF(G4188=1, 'adjustment factor'!$D$11, IF(G4188=-9,-999,IF(G4188="",-999,0)))</f>
        <v>-999</v>
      </c>
      <c r="AM4188" s="82">
        <f>IF(I4188=1, 'adjustment factor'!$D$12, IF(I4188=-9,-999,IF(I4188="",-999,0)))</f>
        <v>-999</v>
      </c>
      <c r="AN4188" s="82">
        <f>IF(J4188=1, 'adjustment factor'!$D$13, IF(J4188=-9,-999,IF(J4188="",-999,0)))</f>
        <v>-999</v>
      </c>
      <c r="AO4188" s="82" t="str">
        <f t="shared" si="668"/>
        <v>-999</v>
      </c>
      <c r="AP4188" s="82" t="str">
        <f t="shared" si="669"/>
        <v>MISSING</v>
      </c>
    </row>
    <row r="4189" spans="2:42">
      <c r="B4189" s="207"/>
      <c r="C4189" s="35">
        <v>4185</v>
      </c>
      <c r="D4189" s="161"/>
      <c r="E4189" s="161"/>
      <c r="F4189" s="161"/>
      <c r="G4189" s="161"/>
      <c r="H4189" s="161"/>
      <c r="I4189" s="161"/>
      <c r="J4189" s="161"/>
      <c r="K4189" s="161"/>
      <c r="L4189" s="161"/>
      <c r="M4189" s="161"/>
      <c r="N4189" s="171"/>
      <c r="O4189" s="171"/>
      <c r="P4189" s="171"/>
      <c r="Q4189" s="171"/>
      <c r="R4189" s="171"/>
      <c r="S4189" s="171"/>
      <c r="T4189" s="208" t="str">
        <f t="shared" si="660"/>
        <v>MISSING</v>
      </c>
      <c r="U4189" s="208" t="str">
        <f t="shared" si="661"/>
        <v>MISSING</v>
      </c>
      <c r="X4189" s="56">
        <f t="shared" si="662"/>
        <v>-99</v>
      </c>
      <c r="Y4189" s="56">
        <f t="shared" si="663"/>
        <v>-99</v>
      </c>
      <c r="Z4189" s="56">
        <f t="shared" si="664"/>
        <v>-99</v>
      </c>
      <c r="AA4189" s="56">
        <f t="shared" si="665"/>
        <v>-99</v>
      </c>
      <c r="AB4189" s="56">
        <f t="shared" si="666"/>
        <v>-99</v>
      </c>
      <c r="AC4189" s="56">
        <f t="shared" si="667"/>
        <v>-99</v>
      </c>
      <c r="AD4189" s="3"/>
      <c r="AE4189" s="82">
        <f>IF(D4189=1, 'adjustment factor'!$D$4, IF(D4189=-9,-999,IF(D4189="",-999,0)))</f>
        <v>-999</v>
      </c>
      <c r="AF4189" s="82">
        <f>IF(F4189=1, 'adjustment factor'!$D$5, IF(F4189=-9,-999,IF(F4189="",-999,0)))</f>
        <v>-999</v>
      </c>
      <c r="AG4189" s="82">
        <f>IF(E4189=1, 'adjustment factor'!$D$6, IF(E4189=-9,-999,IF(E4189="",-999,0)))</f>
        <v>-999</v>
      </c>
      <c r="AH4189" s="82">
        <f>IF(K4189&gt;=45,'adjustment factor'!$D$7,IF(K4189=-9,-1200,IF(K4189="",-1200,0)))</f>
        <v>-1200</v>
      </c>
      <c r="AI4189" s="82">
        <f>IF(L4189=1, 'adjustment factor'!$D$8, IF(L4189=-9,-999,IF(L4189="",-999,0)))</f>
        <v>-999</v>
      </c>
      <c r="AJ4189" s="82">
        <f>IF(AND(M4189&gt;=1,M4189&lt;=4),'adjustment factor'!$D$9,IF(M4189=-9,-999,IF(M4189=98,-999,IF(M4189=99,-999,IF(M4189="",-999,0)))))</f>
        <v>-999</v>
      </c>
      <c r="AK4189" s="82">
        <f>IF(H4189=1, 'adjustment factor'!$D$10, IF(H4189=-9,-999,IF(H4189="",-999,0)))</f>
        <v>-999</v>
      </c>
      <c r="AL4189" s="82">
        <f>IF(G4189=1, 'adjustment factor'!$D$11, IF(G4189=-9,-999,IF(G4189="",-999,0)))</f>
        <v>-999</v>
      </c>
      <c r="AM4189" s="82">
        <f>IF(I4189=1, 'adjustment factor'!$D$12, IF(I4189=-9,-999,IF(I4189="",-999,0)))</f>
        <v>-999</v>
      </c>
      <c r="AN4189" s="82">
        <f>IF(J4189=1, 'adjustment factor'!$D$13, IF(J4189=-9,-999,IF(J4189="",-999,0)))</f>
        <v>-999</v>
      </c>
      <c r="AO4189" s="82" t="str">
        <f t="shared" si="668"/>
        <v>-999</v>
      </c>
      <c r="AP4189" s="82" t="str">
        <f t="shared" si="669"/>
        <v>MISSING</v>
      </c>
    </row>
    <row r="4190" spans="2:42">
      <c r="B4190" s="207"/>
      <c r="C4190" s="35">
        <v>4186</v>
      </c>
      <c r="D4190" s="161"/>
      <c r="E4190" s="161"/>
      <c r="F4190" s="161"/>
      <c r="G4190" s="161"/>
      <c r="H4190" s="161"/>
      <c r="I4190" s="161"/>
      <c r="J4190" s="161"/>
      <c r="K4190" s="161"/>
      <c r="L4190" s="161"/>
      <c r="M4190" s="161"/>
      <c r="N4190" s="171"/>
      <c r="O4190" s="171"/>
      <c r="P4190" s="171"/>
      <c r="Q4190" s="171"/>
      <c r="R4190" s="171"/>
      <c r="S4190" s="171"/>
      <c r="T4190" s="208" t="str">
        <f t="shared" si="660"/>
        <v>MISSING</v>
      </c>
      <c r="U4190" s="208" t="str">
        <f t="shared" si="661"/>
        <v>MISSING</v>
      </c>
      <c r="X4190" s="56">
        <f t="shared" si="662"/>
        <v>-99</v>
      </c>
      <c r="Y4190" s="56">
        <f t="shared" si="663"/>
        <v>-99</v>
      </c>
      <c r="Z4190" s="56">
        <f t="shared" si="664"/>
        <v>-99</v>
      </c>
      <c r="AA4190" s="56">
        <f t="shared" si="665"/>
        <v>-99</v>
      </c>
      <c r="AB4190" s="56">
        <f t="shared" si="666"/>
        <v>-99</v>
      </c>
      <c r="AC4190" s="56">
        <f t="shared" si="667"/>
        <v>-99</v>
      </c>
      <c r="AD4190" s="3"/>
      <c r="AE4190" s="82">
        <f>IF(D4190=1, 'adjustment factor'!$D$4, IF(D4190=-9,-999,IF(D4190="",-999,0)))</f>
        <v>-999</v>
      </c>
      <c r="AF4190" s="82">
        <f>IF(F4190=1, 'adjustment factor'!$D$5, IF(F4190=-9,-999,IF(F4190="",-999,0)))</f>
        <v>-999</v>
      </c>
      <c r="AG4190" s="82">
        <f>IF(E4190=1, 'adjustment factor'!$D$6, IF(E4190=-9,-999,IF(E4190="",-999,0)))</f>
        <v>-999</v>
      </c>
      <c r="AH4190" s="82">
        <f>IF(K4190&gt;=45,'adjustment factor'!$D$7,IF(K4190=-9,-1200,IF(K4190="",-1200,0)))</f>
        <v>-1200</v>
      </c>
      <c r="AI4190" s="82">
        <f>IF(L4190=1, 'adjustment factor'!$D$8, IF(L4190=-9,-999,IF(L4190="",-999,0)))</f>
        <v>-999</v>
      </c>
      <c r="AJ4190" s="82">
        <f>IF(AND(M4190&gt;=1,M4190&lt;=4),'adjustment factor'!$D$9,IF(M4190=-9,-999,IF(M4190=98,-999,IF(M4190=99,-999,IF(M4190="",-999,0)))))</f>
        <v>-999</v>
      </c>
      <c r="AK4190" s="82">
        <f>IF(H4190=1, 'adjustment factor'!$D$10, IF(H4190=-9,-999,IF(H4190="",-999,0)))</f>
        <v>-999</v>
      </c>
      <c r="AL4190" s="82">
        <f>IF(G4190=1, 'adjustment factor'!$D$11, IF(G4190=-9,-999,IF(G4190="",-999,0)))</f>
        <v>-999</v>
      </c>
      <c r="AM4190" s="82">
        <f>IF(I4190=1, 'adjustment factor'!$D$12, IF(I4190=-9,-999,IF(I4190="",-999,0)))</f>
        <v>-999</v>
      </c>
      <c r="AN4190" s="82">
        <f>IF(J4190=1, 'adjustment factor'!$D$13, IF(J4190=-9,-999,IF(J4190="",-999,0)))</f>
        <v>-999</v>
      </c>
      <c r="AO4190" s="82" t="str">
        <f t="shared" si="668"/>
        <v>-999</v>
      </c>
      <c r="AP4190" s="82" t="str">
        <f t="shared" si="669"/>
        <v>MISSING</v>
      </c>
    </row>
    <row r="4191" spans="2:42">
      <c r="B4191" s="207"/>
      <c r="C4191" s="35">
        <v>4187</v>
      </c>
      <c r="D4191" s="161"/>
      <c r="E4191" s="161"/>
      <c r="F4191" s="161"/>
      <c r="G4191" s="161"/>
      <c r="H4191" s="161"/>
      <c r="I4191" s="161"/>
      <c r="J4191" s="161"/>
      <c r="K4191" s="161"/>
      <c r="L4191" s="161"/>
      <c r="M4191" s="161"/>
      <c r="N4191" s="171"/>
      <c r="O4191" s="171"/>
      <c r="P4191" s="171"/>
      <c r="Q4191" s="171"/>
      <c r="R4191" s="171"/>
      <c r="S4191" s="171"/>
      <c r="T4191" s="208" t="str">
        <f t="shared" si="660"/>
        <v>MISSING</v>
      </c>
      <c r="U4191" s="208" t="str">
        <f t="shared" si="661"/>
        <v>MISSING</v>
      </c>
      <c r="X4191" s="56">
        <f t="shared" si="662"/>
        <v>-99</v>
      </c>
      <c r="Y4191" s="56">
        <f t="shared" si="663"/>
        <v>-99</v>
      </c>
      <c r="Z4191" s="56">
        <f t="shared" si="664"/>
        <v>-99</v>
      </c>
      <c r="AA4191" s="56">
        <f t="shared" si="665"/>
        <v>-99</v>
      </c>
      <c r="AB4191" s="56">
        <f t="shared" si="666"/>
        <v>-99</v>
      </c>
      <c r="AC4191" s="56">
        <f t="shared" si="667"/>
        <v>-99</v>
      </c>
      <c r="AD4191" s="3"/>
      <c r="AE4191" s="82">
        <f>IF(D4191=1, 'adjustment factor'!$D$4, IF(D4191=-9,-999,IF(D4191="",-999,0)))</f>
        <v>-999</v>
      </c>
      <c r="AF4191" s="82">
        <f>IF(F4191=1, 'adjustment factor'!$D$5, IF(F4191=-9,-999,IF(F4191="",-999,0)))</f>
        <v>-999</v>
      </c>
      <c r="AG4191" s="82">
        <f>IF(E4191=1, 'adjustment factor'!$D$6, IF(E4191=-9,-999,IF(E4191="",-999,0)))</f>
        <v>-999</v>
      </c>
      <c r="AH4191" s="82">
        <f>IF(K4191&gt;=45,'adjustment factor'!$D$7,IF(K4191=-9,-1200,IF(K4191="",-1200,0)))</f>
        <v>-1200</v>
      </c>
      <c r="AI4191" s="82">
        <f>IF(L4191=1, 'adjustment factor'!$D$8, IF(L4191=-9,-999,IF(L4191="",-999,0)))</f>
        <v>-999</v>
      </c>
      <c r="AJ4191" s="82">
        <f>IF(AND(M4191&gt;=1,M4191&lt;=4),'adjustment factor'!$D$9,IF(M4191=-9,-999,IF(M4191=98,-999,IF(M4191=99,-999,IF(M4191="",-999,0)))))</f>
        <v>-999</v>
      </c>
      <c r="AK4191" s="82">
        <f>IF(H4191=1, 'adjustment factor'!$D$10, IF(H4191=-9,-999,IF(H4191="",-999,0)))</f>
        <v>-999</v>
      </c>
      <c r="AL4191" s="82">
        <f>IF(G4191=1, 'adjustment factor'!$D$11, IF(G4191=-9,-999,IF(G4191="",-999,0)))</f>
        <v>-999</v>
      </c>
      <c r="AM4191" s="82">
        <f>IF(I4191=1, 'adjustment factor'!$D$12, IF(I4191=-9,-999,IF(I4191="",-999,0)))</f>
        <v>-999</v>
      </c>
      <c r="AN4191" s="82">
        <f>IF(J4191=1, 'adjustment factor'!$D$13, IF(J4191=-9,-999,IF(J4191="",-999,0)))</f>
        <v>-999</v>
      </c>
      <c r="AO4191" s="82" t="str">
        <f t="shared" si="668"/>
        <v>-999</v>
      </c>
      <c r="AP4191" s="82" t="str">
        <f t="shared" si="669"/>
        <v>MISSING</v>
      </c>
    </row>
    <row r="4192" spans="2:42">
      <c r="B4192" s="207"/>
      <c r="C4192" s="35">
        <v>4188</v>
      </c>
      <c r="D4192" s="161"/>
      <c r="E4192" s="161"/>
      <c r="F4192" s="161"/>
      <c r="G4192" s="161"/>
      <c r="H4192" s="161"/>
      <c r="I4192" s="161"/>
      <c r="J4192" s="161"/>
      <c r="K4192" s="161"/>
      <c r="L4192" s="161"/>
      <c r="M4192" s="161"/>
      <c r="N4192" s="171"/>
      <c r="O4192" s="171"/>
      <c r="P4192" s="171"/>
      <c r="Q4192" s="171"/>
      <c r="R4192" s="171"/>
      <c r="S4192" s="171"/>
      <c r="T4192" s="208" t="str">
        <f t="shared" si="660"/>
        <v>MISSING</v>
      </c>
      <c r="U4192" s="208" t="str">
        <f t="shared" si="661"/>
        <v>MISSING</v>
      </c>
      <c r="X4192" s="56">
        <f t="shared" si="662"/>
        <v>-99</v>
      </c>
      <c r="Y4192" s="56">
        <f t="shared" si="663"/>
        <v>-99</v>
      </c>
      <c r="Z4192" s="56">
        <f t="shared" si="664"/>
        <v>-99</v>
      </c>
      <c r="AA4192" s="56">
        <f t="shared" si="665"/>
        <v>-99</v>
      </c>
      <c r="AB4192" s="56">
        <f t="shared" si="666"/>
        <v>-99</v>
      </c>
      <c r="AC4192" s="56">
        <f t="shared" si="667"/>
        <v>-99</v>
      </c>
      <c r="AD4192" s="3"/>
      <c r="AE4192" s="82">
        <f>IF(D4192=1, 'adjustment factor'!$D$4, IF(D4192=-9,-999,IF(D4192="",-999,0)))</f>
        <v>-999</v>
      </c>
      <c r="AF4192" s="82">
        <f>IF(F4192=1, 'adjustment factor'!$D$5, IF(F4192=-9,-999,IF(F4192="",-999,0)))</f>
        <v>-999</v>
      </c>
      <c r="AG4192" s="82">
        <f>IF(E4192=1, 'adjustment factor'!$D$6, IF(E4192=-9,-999,IF(E4192="",-999,0)))</f>
        <v>-999</v>
      </c>
      <c r="AH4192" s="82">
        <f>IF(K4192&gt;=45,'adjustment factor'!$D$7,IF(K4192=-9,-1200,IF(K4192="",-1200,0)))</f>
        <v>-1200</v>
      </c>
      <c r="AI4192" s="82">
        <f>IF(L4192=1, 'adjustment factor'!$D$8, IF(L4192=-9,-999,IF(L4192="",-999,0)))</f>
        <v>-999</v>
      </c>
      <c r="AJ4192" s="82">
        <f>IF(AND(M4192&gt;=1,M4192&lt;=4),'adjustment factor'!$D$9,IF(M4192=-9,-999,IF(M4192=98,-999,IF(M4192=99,-999,IF(M4192="",-999,0)))))</f>
        <v>-999</v>
      </c>
      <c r="AK4192" s="82">
        <f>IF(H4192=1, 'adjustment factor'!$D$10, IF(H4192=-9,-999,IF(H4192="",-999,0)))</f>
        <v>-999</v>
      </c>
      <c r="AL4192" s="82">
        <f>IF(G4192=1, 'adjustment factor'!$D$11, IF(G4192=-9,-999,IF(G4192="",-999,0)))</f>
        <v>-999</v>
      </c>
      <c r="AM4192" s="82">
        <f>IF(I4192=1, 'adjustment factor'!$D$12, IF(I4192=-9,-999,IF(I4192="",-999,0)))</f>
        <v>-999</v>
      </c>
      <c r="AN4192" s="82">
        <f>IF(J4192=1, 'adjustment factor'!$D$13, IF(J4192=-9,-999,IF(J4192="",-999,0)))</f>
        <v>-999</v>
      </c>
      <c r="AO4192" s="82" t="str">
        <f t="shared" si="668"/>
        <v>-999</v>
      </c>
      <c r="AP4192" s="82" t="str">
        <f t="shared" si="669"/>
        <v>MISSING</v>
      </c>
    </row>
    <row r="4193" spans="2:42">
      <c r="B4193" s="207"/>
      <c r="C4193" s="35">
        <v>4189</v>
      </c>
      <c r="D4193" s="161"/>
      <c r="E4193" s="161"/>
      <c r="F4193" s="161"/>
      <c r="G4193" s="161"/>
      <c r="H4193" s="161"/>
      <c r="I4193" s="161"/>
      <c r="J4193" s="161"/>
      <c r="K4193" s="161"/>
      <c r="L4193" s="161"/>
      <c r="M4193" s="161"/>
      <c r="N4193" s="171"/>
      <c r="O4193" s="171"/>
      <c r="P4193" s="171"/>
      <c r="Q4193" s="171"/>
      <c r="R4193" s="171"/>
      <c r="S4193" s="171"/>
      <c r="T4193" s="208" t="str">
        <f t="shared" si="660"/>
        <v>MISSING</v>
      </c>
      <c r="U4193" s="208" t="str">
        <f t="shared" si="661"/>
        <v>MISSING</v>
      </c>
      <c r="X4193" s="56">
        <f t="shared" si="662"/>
        <v>-99</v>
      </c>
      <c r="Y4193" s="56">
        <f t="shared" si="663"/>
        <v>-99</v>
      </c>
      <c r="Z4193" s="56">
        <f t="shared" si="664"/>
        <v>-99</v>
      </c>
      <c r="AA4193" s="56">
        <f t="shared" si="665"/>
        <v>-99</v>
      </c>
      <c r="AB4193" s="56">
        <f t="shared" si="666"/>
        <v>-99</v>
      </c>
      <c r="AC4193" s="56">
        <f t="shared" si="667"/>
        <v>-99</v>
      </c>
      <c r="AD4193" s="3"/>
      <c r="AE4193" s="82">
        <f>IF(D4193=1, 'adjustment factor'!$D$4, IF(D4193=-9,-999,IF(D4193="",-999,0)))</f>
        <v>-999</v>
      </c>
      <c r="AF4193" s="82">
        <f>IF(F4193=1, 'adjustment factor'!$D$5, IF(F4193=-9,-999,IF(F4193="",-999,0)))</f>
        <v>-999</v>
      </c>
      <c r="AG4193" s="82">
        <f>IF(E4193=1, 'adjustment factor'!$D$6, IF(E4193=-9,-999,IF(E4193="",-999,0)))</f>
        <v>-999</v>
      </c>
      <c r="AH4193" s="82">
        <f>IF(K4193&gt;=45,'adjustment factor'!$D$7,IF(K4193=-9,-1200,IF(K4193="",-1200,0)))</f>
        <v>-1200</v>
      </c>
      <c r="AI4193" s="82">
        <f>IF(L4193=1, 'adjustment factor'!$D$8, IF(L4193=-9,-999,IF(L4193="",-999,0)))</f>
        <v>-999</v>
      </c>
      <c r="AJ4193" s="82">
        <f>IF(AND(M4193&gt;=1,M4193&lt;=4),'adjustment factor'!$D$9,IF(M4193=-9,-999,IF(M4193=98,-999,IF(M4193=99,-999,IF(M4193="",-999,0)))))</f>
        <v>-999</v>
      </c>
      <c r="AK4193" s="82">
        <f>IF(H4193=1, 'adjustment factor'!$D$10, IF(H4193=-9,-999,IF(H4193="",-999,0)))</f>
        <v>-999</v>
      </c>
      <c r="AL4193" s="82">
        <f>IF(G4193=1, 'adjustment factor'!$D$11, IF(G4193=-9,-999,IF(G4193="",-999,0)))</f>
        <v>-999</v>
      </c>
      <c r="AM4193" s="82">
        <f>IF(I4193=1, 'adjustment factor'!$D$12, IF(I4193=-9,-999,IF(I4193="",-999,0)))</f>
        <v>-999</v>
      </c>
      <c r="AN4193" s="82">
        <f>IF(J4193=1, 'adjustment factor'!$D$13, IF(J4193=-9,-999,IF(J4193="",-999,0)))</f>
        <v>-999</v>
      </c>
      <c r="AO4193" s="82" t="str">
        <f t="shared" si="668"/>
        <v>-999</v>
      </c>
      <c r="AP4193" s="82" t="str">
        <f t="shared" si="669"/>
        <v>MISSING</v>
      </c>
    </row>
    <row r="4194" spans="2:42">
      <c r="B4194" s="207"/>
      <c r="C4194" s="35">
        <v>4190</v>
      </c>
      <c r="D4194" s="161"/>
      <c r="E4194" s="161"/>
      <c r="F4194" s="161"/>
      <c r="G4194" s="161"/>
      <c r="H4194" s="161"/>
      <c r="I4194" s="161"/>
      <c r="J4194" s="161"/>
      <c r="K4194" s="161"/>
      <c r="L4194" s="161"/>
      <c r="M4194" s="161"/>
      <c r="N4194" s="171"/>
      <c r="O4194" s="171"/>
      <c r="P4194" s="171"/>
      <c r="Q4194" s="171"/>
      <c r="R4194" s="171"/>
      <c r="S4194" s="171"/>
      <c r="T4194" s="208" t="str">
        <f t="shared" si="660"/>
        <v>MISSING</v>
      </c>
      <c r="U4194" s="208" t="str">
        <f t="shared" si="661"/>
        <v>MISSING</v>
      </c>
      <c r="X4194" s="56">
        <f t="shared" si="662"/>
        <v>-99</v>
      </c>
      <c r="Y4194" s="56">
        <f t="shared" si="663"/>
        <v>-99</v>
      </c>
      <c r="Z4194" s="56">
        <f t="shared" si="664"/>
        <v>-99</v>
      </c>
      <c r="AA4194" s="56">
        <f t="shared" si="665"/>
        <v>-99</v>
      </c>
      <c r="AB4194" s="56">
        <f t="shared" si="666"/>
        <v>-99</v>
      </c>
      <c r="AC4194" s="56">
        <f t="shared" si="667"/>
        <v>-99</v>
      </c>
      <c r="AD4194" s="3"/>
      <c r="AE4194" s="82">
        <f>IF(D4194=1, 'adjustment factor'!$D$4, IF(D4194=-9,-999,IF(D4194="",-999,0)))</f>
        <v>-999</v>
      </c>
      <c r="AF4194" s="82">
        <f>IF(F4194=1, 'adjustment factor'!$D$5, IF(F4194=-9,-999,IF(F4194="",-999,0)))</f>
        <v>-999</v>
      </c>
      <c r="AG4194" s="82">
        <f>IF(E4194=1, 'adjustment factor'!$D$6, IF(E4194=-9,-999,IF(E4194="",-999,0)))</f>
        <v>-999</v>
      </c>
      <c r="AH4194" s="82">
        <f>IF(K4194&gt;=45,'adjustment factor'!$D$7,IF(K4194=-9,-1200,IF(K4194="",-1200,0)))</f>
        <v>-1200</v>
      </c>
      <c r="AI4194" s="82">
        <f>IF(L4194=1, 'adjustment factor'!$D$8, IF(L4194=-9,-999,IF(L4194="",-999,0)))</f>
        <v>-999</v>
      </c>
      <c r="AJ4194" s="82">
        <f>IF(AND(M4194&gt;=1,M4194&lt;=4),'adjustment factor'!$D$9,IF(M4194=-9,-999,IF(M4194=98,-999,IF(M4194=99,-999,IF(M4194="",-999,0)))))</f>
        <v>-999</v>
      </c>
      <c r="AK4194" s="82">
        <f>IF(H4194=1, 'adjustment factor'!$D$10, IF(H4194=-9,-999,IF(H4194="",-999,0)))</f>
        <v>-999</v>
      </c>
      <c r="AL4194" s="82">
        <f>IF(G4194=1, 'adjustment factor'!$D$11, IF(G4194=-9,-999,IF(G4194="",-999,0)))</f>
        <v>-999</v>
      </c>
      <c r="AM4194" s="82">
        <f>IF(I4194=1, 'adjustment factor'!$D$12, IF(I4194=-9,-999,IF(I4194="",-999,0)))</f>
        <v>-999</v>
      </c>
      <c r="AN4194" s="82">
        <f>IF(J4194=1, 'adjustment factor'!$D$13, IF(J4194=-9,-999,IF(J4194="",-999,0)))</f>
        <v>-999</v>
      </c>
      <c r="AO4194" s="82" t="str">
        <f t="shared" si="668"/>
        <v>-999</v>
      </c>
      <c r="AP4194" s="82" t="str">
        <f t="shared" si="669"/>
        <v>MISSING</v>
      </c>
    </row>
    <row r="4195" spans="2:42">
      <c r="B4195" s="207"/>
      <c r="C4195" s="35">
        <v>4191</v>
      </c>
      <c r="D4195" s="161"/>
      <c r="E4195" s="161"/>
      <c r="F4195" s="161"/>
      <c r="G4195" s="161"/>
      <c r="H4195" s="161"/>
      <c r="I4195" s="161"/>
      <c r="J4195" s="161"/>
      <c r="K4195" s="161"/>
      <c r="L4195" s="161"/>
      <c r="M4195" s="161"/>
      <c r="N4195" s="171"/>
      <c r="O4195" s="171"/>
      <c r="P4195" s="171"/>
      <c r="Q4195" s="171"/>
      <c r="R4195" s="171"/>
      <c r="S4195" s="171"/>
      <c r="T4195" s="208" t="str">
        <f t="shared" si="660"/>
        <v>MISSING</v>
      </c>
      <c r="U4195" s="208" t="str">
        <f t="shared" si="661"/>
        <v>MISSING</v>
      </c>
      <c r="X4195" s="56">
        <f t="shared" si="662"/>
        <v>-99</v>
      </c>
      <c r="Y4195" s="56">
        <f t="shared" si="663"/>
        <v>-99</v>
      </c>
      <c r="Z4195" s="56">
        <f t="shared" si="664"/>
        <v>-99</v>
      </c>
      <c r="AA4195" s="56">
        <f t="shared" si="665"/>
        <v>-99</v>
      </c>
      <c r="AB4195" s="56">
        <f t="shared" si="666"/>
        <v>-99</v>
      </c>
      <c r="AC4195" s="56">
        <f t="shared" si="667"/>
        <v>-99</v>
      </c>
      <c r="AD4195" s="3"/>
      <c r="AE4195" s="82">
        <f>IF(D4195=1, 'adjustment factor'!$D$4, IF(D4195=-9,-999,IF(D4195="",-999,0)))</f>
        <v>-999</v>
      </c>
      <c r="AF4195" s="82">
        <f>IF(F4195=1, 'adjustment factor'!$D$5, IF(F4195=-9,-999,IF(F4195="",-999,0)))</f>
        <v>-999</v>
      </c>
      <c r="AG4195" s="82">
        <f>IF(E4195=1, 'adjustment factor'!$D$6, IF(E4195=-9,-999,IF(E4195="",-999,0)))</f>
        <v>-999</v>
      </c>
      <c r="AH4195" s="82">
        <f>IF(K4195&gt;=45,'adjustment factor'!$D$7,IF(K4195=-9,-1200,IF(K4195="",-1200,0)))</f>
        <v>-1200</v>
      </c>
      <c r="AI4195" s="82">
        <f>IF(L4195=1, 'adjustment factor'!$D$8, IF(L4195=-9,-999,IF(L4195="",-999,0)))</f>
        <v>-999</v>
      </c>
      <c r="AJ4195" s="82">
        <f>IF(AND(M4195&gt;=1,M4195&lt;=4),'adjustment factor'!$D$9,IF(M4195=-9,-999,IF(M4195=98,-999,IF(M4195=99,-999,IF(M4195="",-999,0)))))</f>
        <v>-999</v>
      </c>
      <c r="AK4195" s="82">
        <f>IF(H4195=1, 'adjustment factor'!$D$10, IF(H4195=-9,-999,IF(H4195="",-999,0)))</f>
        <v>-999</v>
      </c>
      <c r="AL4195" s="82">
        <f>IF(G4195=1, 'adjustment factor'!$D$11, IF(G4195=-9,-999,IF(G4195="",-999,0)))</f>
        <v>-999</v>
      </c>
      <c r="AM4195" s="82">
        <f>IF(I4195=1, 'adjustment factor'!$D$12, IF(I4195=-9,-999,IF(I4195="",-999,0)))</f>
        <v>-999</v>
      </c>
      <c r="AN4195" s="82">
        <f>IF(J4195=1, 'adjustment factor'!$D$13, IF(J4195=-9,-999,IF(J4195="",-999,0)))</f>
        <v>-999</v>
      </c>
      <c r="AO4195" s="82" t="str">
        <f t="shared" si="668"/>
        <v>-999</v>
      </c>
      <c r="AP4195" s="82" t="str">
        <f t="shared" si="669"/>
        <v>MISSING</v>
      </c>
    </row>
    <row r="4196" spans="2:42">
      <c r="B4196" s="207"/>
      <c r="C4196" s="35">
        <v>4192</v>
      </c>
      <c r="D4196" s="161"/>
      <c r="E4196" s="161"/>
      <c r="F4196" s="161"/>
      <c r="G4196" s="161"/>
      <c r="H4196" s="161"/>
      <c r="I4196" s="161"/>
      <c r="J4196" s="161"/>
      <c r="K4196" s="161"/>
      <c r="L4196" s="161"/>
      <c r="M4196" s="161"/>
      <c r="N4196" s="171"/>
      <c r="O4196" s="171"/>
      <c r="P4196" s="171"/>
      <c r="Q4196" s="171"/>
      <c r="R4196" s="171"/>
      <c r="S4196" s="171"/>
      <c r="T4196" s="208" t="str">
        <f t="shared" si="660"/>
        <v>MISSING</v>
      </c>
      <c r="U4196" s="208" t="str">
        <f t="shared" si="661"/>
        <v>MISSING</v>
      </c>
      <c r="X4196" s="56">
        <f t="shared" si="662"/>
        <v>-99</v>
      </c>
      <c r="Y4196" s="56">
        <f t="shared" si="663"/>
        <v>-99</v>
      </c>
      <c r="Z4196" s="56">
        <f t="shared" si="664"/>
        <v>-99</v>
      </c>
      <c r="AA4196" s="56">
        <f t="shared" si="665"/>
        <v>-99</v>
      </c>
      <c r="AB4196" s="56">
        <f t="shared" si="666"/>
        <v>-99</v>
      </c>
      <c r="AC4196" s="56">
        <f t="shared" si="667"/>
        <v>-99</v>
      </c>
      <c r="AD4196" s="3"/>
      <c r="AE4196" s="82">
        <f>IF(D4196=1, 'adjustment factor'!$D$4, IF(D4196=-9,-999,IF(D4196="",-999,0)))</f>
        <v>-999</v>
      </c>
      <c r="AF4196" s="82">
        <f>IF(F4196=1, 'adjustment factor'!$D$5, IF(F4196=-9,-999,IF(F4196="",-999,0)))</f>
        <v>-999</v>
      </c>
      <c r="AG4196" s="82">
        <f>IF(E4196=1, 'adjustment factor'!$D$6, IF(E4196=-9,-999,IF(E4196="",-999,0)))</f>
        <v>-999</v>
      </c>
      <c r="AH4196" s="82">
        <f>IF(K4196&gt;=45,'adjustment factor'!$D$7,IF(K4196=-9,-1200,IF(K4196="",-1200,0)))</f>
        <v>-1200</v>
      </c>
      <c r="AI4196" s="82">
        <f>IF(L4196=1, 'adjustment factor'!$D$8, IF(L4196=-9,-999,IF(L4196="",-999,0)))</f>
        <v>-999</v>
      </c>
      <c r="AJ4196" s="82">
        <f>IF(AND(M4196&gt;=1,M4196&lt;=4),'adjustment factor'!$D$9,IF(M4196=-9,-999,IF(M4196=98,-999,IF(M4196=99,-999,IF(M4196="",-999,0)))))</f>
        <v>-999</v>
      </c>
      <c r="AK4196" s="82">
        <f>IF(H4196=1, 'adjustment factor'!$D$10, IF(H4196=-9,-999,IF(H4196="",-999,0)))</f>
        <v>-999</v>
      </c>
      <c r="AL4196" s="82">
        <f>IF(G4196=1, 'adjustment factor'!$D$11, IF(G4196=-9,-999,IF(G4196="",-999,0)))</f>
        <v>-999</v>
      </c>
      <c r="AM4196" s="82">
        <f>IF(I4196=1, 'adjustment factor'!$D$12, IF(I4196=-9,-999,IF(I4196="",-999,0)))</f>
        <v>-999</v>
      </c>
      <c r="AN4196" s="82">
        <f>IF(J4196=1, 'adjustment factor'!$D$13, IF(J4196=-9,-999,IF(J4196="",-999,0)))</f>
        <v>-999</v>
      </c>
      <c r="AO4196" s="82" t="str">
        <f t="shared" si="668"/>
        <v>-999</v>
      </c>
      <c r="AP4196" s="82" t="str">
        <f t="shared" si="669"/>
        <v>MISSING</v>
      </c>
    </row>
    <row r="4197" spans="2:42">
      <c r="B4197" s="207"/>
      <c r="C4197" s="35">
        <v>4193</v>
      </c>
      <c r="D4197" s="161"/>
      <c r="E4197" s="161"/>
      <c r="F4197" s="161"/>
      <c r="G4197" s="161"/>
      <c r="H4197" s="161"/>
      <c r="I4197" s="161"/>
      <c r="J4197" s="161"/>
      <c r="K4197" s="161"/>
      <c r="L4197" s="161"/>
      <c r="M4197" s="161"/>
      <c r="N4197" s="171"/>
      <c r="O4197" s="171"/>
      <c r="P4197" s="171"/>
      <c r="Q4197" s="171"/>
      <c r="R4197" s="171"/>
      <c r="S4197" s="171"/>
      <c r="T4197" s="208" t="str">
        <f t="shared" si="660"/>
        <v>MISSING</v>
      </c>
      <c r="U4197" s="208" t="str">
        <f t="shared" si="661"/>
        <v>MISSING</v>
      </c>
      <c r="X4197" s="56">
        <f t="shared" si="662"/>
        <v>-99</v>
      </c>
      <c r="Y4197" s="56">
        <f t="shared" si="663"/>
        <v>-99</v>
      </c>
      <c r="Z4197" s="56">
        <f t="shared" si="664"/>
        <v>-99</v>
      </c>
      <c r="AA4197" s="56">
        <f t="shared" si="665"/>
        <v>-99</v>
      </c>
      <c r="AB4197" s="56">
        <f t="shared" si="666"/>
        <v>-99</v>
      </c>
      <c r="AC4197" s="56">
        <f t="shared" si="667"/>
        <v>-99</v>
      </c>
      <c r="AD4197" s="3"/>
      <c r="AE4197" s="82">
        <f>IF(D4197=1, 'adjustment factor'!$D$4, IF(D4197=-9,-999,IF(D4197="",-999,0)))</f>
        <v>-999</v>
      </c>
      <c r="AF4197" s="82">
        <f>IF(F4197=1, 'adjustment factor'!$D$5, IF(F4197=-9,-999,IF(F4197="",-999,0)))</f>
        <v>-999</v>
      </c>
      <c r="AG4197" s="82">
        <f>IF(E4197=1, 'adjustment factor'!$D$6, IF(E4197=-9,-999,IF(E4197="",-999,0)))</f>
        <v>-999</v>
      </c>
      <c r="AH4197" s="82">
        <f>IF(K4197&gt;=45,'adjustment factor'!$D$7,IF(K4197=-9,-1200,IF(K4197="",-1200,0)))</f>
        <v>-1200</v>
      </c>
      <c r="AI4197" s="82">
        <f>IF(L4197=1, 'adjustment factor'!$D$8, IF(L4197=-9,-999,IF(L4197="",-999,0)))</f>
        <v>-999</v>
      </c>
      <c r="AJ4197" s="82">
        <f>IF(AND(M4197&gt;=1,M4197&lt;=4),'adjustment factor'!$D$9,IF(M4197=-9,-999,IF(M4197=98,-999,IF(M4197=99,-999,IF(M4197="",-999,0)))))</f>
        <v>-999</v>
      </c>
      <c r="AK4197" s="82">
        <f>IF(H4197=1, 'adjustment factor'!$D$10, IF(H4197=-9,-999,IF(H4197="",-999,0)))</f>
        <v>-999</v>
      </c>
      <c r="AL4197" s="82">
        <f>IF(G4197=1, 'adjustment factor'!$D$11, IF(G4197=-9,-999,IF(G4197="",-999,0)))</f>
        <v>-999</v>
      </c>
      <c r="AM4197" s="82">
        <f>IF(I4197=1, 'adjustment factor'!$D$12, IF(I4197=-9,-999,IF(I4197="",-999,0)))</f>
        <v>-999</v>
      </c>
      <c r="AN4197" s="82">
        <f>IF(J4197=1, 'adjustment factor'!$D$13, IF(J4197=-9,-999,IF(J4197="",-999,0)))</f>
        <v>-999</v>
      </c>
      <c r="AO4197" s="82" t="str">
        <f t="shared" si="668"/>
        <v>-999</v>
      </c>
      <c r="AP4197" s="82" t="str">
        <f t="shared" si="669"/>
        <v>MISSING</v>
      </c>
    </row>
    <row r="4198" spans="2:42">
      <c r="B4198" s="207"/>
      <c r="C4198" s="35">
        <v>4194</v>
      </c>
      <c r="D4198" s="161"/>
      <c r="E4198" s="161"/>
      <c r="F4198" s="161"/>
      <c r="G4198" s="161"/>
      <c r="H4198" s="161"/>
      <c r="I4198" s="161"/>
      <c r="J4198" s="161"/>
      <c r="K4198" s="161"/>
      <c r="L4198" s="161"/>
      <c r="M4198" s="161"/>
      <c r="N4198" s="171"/>
      <c r="O4198" s="171"/>
      <c r="P4198" s="171"/>
      <c r="Q4198" s="171"/>
      <c r="R4198" s="171"/>
      <c r="S4198" s="171"/>
      <c r="T4198" s="208" t="str">
        <f t="shared" si="660"/>
        <v>MISSING</v>
      </c>
      <c r="U4198" s="208" t="str">
        <f t="shared" si="661"/>
        <v>MISSING</v>
      </c>
      <c r="X4198" s="56">
        <f t="shared" si="662"/>
        <v>-99</v>
      </c>
      <c r="Y4198" s="56">
        <f t="shared" si="663"/>
        <v>-99</v>
      </c>
      <c r="Z4198" s="56">
        <f t="shared" si="664"/>
        <v>-99</v>
      </c>
      <c r="AA4198" s="56">
        <f t="shared" si="665"/>
        <v>-99</v>
      </c>
      <c r="AB4198" s="56">
        <f t="shared" si="666"/>
        <v>-99</v>
      </c>
      <c r="AC4198" s="56">
        <f t="shared" si="667"/>
        <v>-99</v>
      </c>
      <c r="AD4198" s="3"/>
      <c r="AE4198" s="82">
        <f>IF(D4198=1, 'adjustment factor'!$D$4, IF(D4198=-9,-999,IF(D4198="",-999,0)))</f>
        <v>-999</v>
      </c>
      <c r="AF4198" s="82">
        <f>IF(F4198=1, 'adjustment factor'!$D$5, IF(F4198=-9,-999,IF(F4198="",-999,0)))</f>
        <v>-999</v>
      </c>
      <c r="AG4198" s="82">
        <f>IF(E4198=1, 'adjustment factor'!$D$6, IF(E4198=-9,-999,IF(E4198="",-999,0)))</f>
        <v>-999</v>
      </c>
      <c r="AH4198" s="82">
        <f>IF(K4198&gt;=45,'adjustment factor'!$D$7,IF(K4198=-9,-1200,IF(K4198="",-1200,0)))</f>
        <v>-1200</v>
      </c>
      <c r="AI4198" s="82">
        <f>IF(L4198=1, 'adjustment factor'!$D$8, IF(L4198=-9,-999,IF(L4198="",-999,0)))</f>
        <v>-999</v>
      </c>
      <c r="AJ4198" s="82">
        <f>IF(AND(M4198&gt;=1,M4198&lt;=4),'adjustment factor'!$D$9,IF(M4198=-9,-999,IF(M4198=98,-999,IF(M4198=99,-999,IF(M4198="",-999,0)))))</f>
        <v>-999</v>
      </c>
      <c r="AK4198" s="82">
        <f>IF(H4198=1, 'adjustment factor'!$D$10, IF(H4198=-9,-999,IF(H4198="",-999,0)))</f>
        <v>-999</v>
      </c>
      <c r="AL4198" s="82">
        <f>IF(G4198=1, 'adjustment factor'!$D$11, IF(G4198=-9,-999,IF(G4198="",-999,0)))</f>
        <v>-999</v>
      </c>
      <c r="AM4198" s="82">
        <f>IF(I4198=1, 'adjustment factor'!$D$12, IF(I4198=-9,-999,IF(I4198="",-999,0)))</f>
        <v>-999</v>
      </c>
      <c r="AN4198" s="82">
        <f>IF(J4198=1, 'adjustment factor'!$D$13, IF(J4198=-9,-999,IF(J4198="",-999,0)))</f>
        <v>-999</v>
      </c>
      <c r="AO4198" s="82" t="str">
        <f t="shared" si="668"/>
        <v>-999</v>
      </c>
      <c r="AP4198" s="82" t="str">
        <f t="shared" si="669"/>
        <v>MISSING</v>
      </c>
    </row>
    <row r="4199" spans="2:42">
      <c r="B4199" s="207"/>
      <c r="C4199" s="35">
        <v>4195</v>
      </c>
      <c r="D4199" s="161"/>
      <c r="E4199" s="161"/>
      <c r="F4199" s="161"/>
      <c r="G4199" s="161"/>
      <c r="H4199" s="161"/>
      <c r="I4199" s="161"/>
      <c r="J4199" s="161"/>
      <c r="K4199" s="161"/>
      <c r="L4199" s="161"/>
      <c r="M4199" s="161"/>
      <c r="N4199" s="171"/>
      <c r="O4199" s="171"/>
      <c r="P4199" s="171"/>
      <c r="Q4199" s="171"/>
      <c r="R4199" s="171"/>
      <c r="S4199" s="171"/>
      <c r="T4199" s="208" t="str">
        <f t="shared" si="660"/>
        <v>MISSING</v>
      </c>
      <c r="U4199" s="208" t="str">
        <f t="shared" si="661"/>
        <v>MISSING</v>
      </c>
      <c r="X4199" s="56">
        <f t="shared" si="662"/>
        <v>-99</v>
      </c>
      <c r="Y4199" s="56">
        <f t="shared" si="663"/>
        <v>-99</v>
      </c>
      <c r="Z4199" s="56">
        <f t="shared" si="664"/>
        <v>-99</v>
      </c>
      <c r="AA4199" s="56">
        <f t="shared" si="665"/>
        <v>-99</v>
      </c>
      <c r="AB4199" s="56">
        <f t="shared" si="666"/>
        <v>-99</v>
      </c>
      <c r="AC4199" s="56">
        <f t="shared" si="667"/>
        <v>-99</v>
      </c>
      <c r="AD4199" s="3"/>
      <c r="AE4199" s="82">
        <f>IF(D4199=1, 'adjustment factor'!$D$4, IF(D4199=-9,-999,IF(D4199="",-999,0)))</f>
        <v>-999</v>
      </c>
      <c r="AF4199" s="82">
        <f>IF(F4199=1, 'adjustment factor'!$D$5, IF(F4199=-9,-999,IF(F4199="",-999,0)))</f>
        <v>-999</v>
      </c>
      <c r="AG4199" s="82">
        <f>IF(E4199=1, 'adjustment factor'!$D$6, IF(E4199=-9,-999,IF(E4199="",-999,0)))</f>
        <v>-999</v>
      </c>
      <c r="AH4199" s="82">
        <f>IF(K4199&gt;=45,'adjustment factor'!$D$7,IF(K4199=-9,-1200,IF(K4199="",-1200,0)))</f>
        <v>-1200</v>
      </c>
      <c r="AI4199" s="82">
        <f>IF(L4199=1, 'adjustment factor'!$D$8, IF(L4199=-9,-999,IF(L4199="",-999,0)))</f>
        <v>-999</v>
      </c>
      <c r="AJ4199" s="82">
        <f>IF(AND(M4199&gt;=1,M4199&lt;=4),'adjustment factor'!$D$9,IF(M4199=-9,-999,IF(M4199=98,-999,IF(M4199=99,-999,IF(M4199="",-999,0)))))</f>
        <v>-999</v>
      </c>
      <c r="AK4199" s="82">
        <f>IF(H4199=1, 'adjustment factor'!$D$10, IF(H4199=-9,-999,IF(H4199="",-999,0)))</f>
        <v>-999</v>
      </c>
      <c r="AL4199" s="82">
        <f>IF(G4199=1, 'adjustment factor'!$D$11, IF(G4199=-9,-999,IF(G4199="",-999,0)))</f>
        <v>-999</v>
      </c>
      <c r="AM4199" s="82">
        <f>IF(I4199=1, 'adjustment factor'!$D$12, IF(I4199=-9,-999,IF(I4199="",-999,0)))</f>
        <v>-999</v>
      </c>
      <c r="AN4199" s="82">
        <f>IF(J4199=1, 'adjustment factor'!$D$13, IF(J4199=-9,-999,IF(J4199="",-999,0)))</f>
        <v>-999</v>
      </c>
      <c r="AO4199" s="82" t="str">
        <f t="shared" si="668"/>
        <v>-999</v>
      </c>
      <c r="AP4199" s="82" t="str">
        <f t="shared" si="669"/>
        <v>MISSING</v>
      </c>
    </row>
    <row r="4200" spans="2:42">
      <c r="B4200" s="207"/>
      <c r="C4200" s="35">
        <v>4196</v>
      </c>
      <c r="D4200" s="161"/>
      <c r="E4200" s="161"/>
      <c r="F4200" s="161"/>
      <c r="G4200" s="161"/>
      <c r="H4200" s="161"/>
      <c r="I4200" s="161"/>
      <c r="J4200" s="161"/>
      <c r="K4200" s="161"/>
      <c r="L4200" s="161"/>
      <c r="M4200" s="161"/>
      <c r="N4200" s="171"/>
      <c r="O4200" s="171"/>
      <c r="P4200" s="171"/>
      <c r="Q4200" s="171"/>
      <c r="R4200" s="171"/>
      <c r="S4200" s="171"/>
      <c r="T4200" s="208" t="str">
        <f t="shared" si="660"/>
        <v>MISSING</v>
      </c>
      <c r="U4200" s="208" t="str">
        <f t="shared" si="661"/>
        <v>MISSING</v>
      </c>
      <c r="X4200" s="56">
        <f t="shared" si="662"/>
        <v>-99</v>
      </c>
      <c r="Y4200" s="56">
        <f t="shared" si="663"/>
        <v>-99</v>
      </c>
      <c r="Z4200" s="56">
        <f t="shared" si="664"/>
        <v>-99</v>
      </c>
      <c r="AA4200" s="56">
        <f t="shared" si="665"/>
        <v>-99</v>
      </c>
      <c r="AB4200" s="56">
        <f t="shared" si="666"/>
        <v>-99</v>
      </c>
      <c r="AC4200" s="56">
        <f t="shared" si="667"/>
        <v>-99</v>
      </c>
      <c r="AD4200" s="3"/>
      <c r="AE4200" s="82">
        <f>IF(D4200=1, 'adjustment factor'!$D$4, IF(D4200=-9,-999,IF(D4200="",-999,0)))</f>
        <v>-999</v>
      </c>
      <c r="AF4200" s="82">
        <f>IF(F4200=1, 'adjustment factor'!$D$5, IF(F4200=-9,-999,IF(F4200="",-999,0)))</f>
        <v>-999</v>
      </c>
      <c r="AG4200" s="82">
        <f>IF(E4200=1, 'adjustment factor'!$D$6, IF(E4200=-9,-999,IF(E4200="",-999,0)))</f>
        <v>-999</v>
      </c>
      <c r="AH4200" s="82">
        <f>IF(K4200&gt;=45,'adjustment factor'!$D$7,IF(K4200=-9,-1200,IF(K4200="",-1200,0)))</f>
        <v>-1200</v>
      </c>
      <c r="AI4200" s="82">
        <f>IF(L4200=1, 'adjustment factor'!$D$8, IF(L4200=-9,-999,IF(L4200="",-999,0)))</f>
        <v>-999</v>
      </c>
      <c r="AJ4200" s="82">
        <f>IF(AND(M4200&gt;=1,M4200&lt;=4),'adjustment factor'!$D$9,IF(M4200=-9,-999,IF(M4200=98,-999,IF(M4200=99,-999,IF(M4200="",-999,0)))))</f>
        <v>-999</v>
      </c>
      <c r="AK4200" s="82">
        <f>IF(H4200=1, 'adjustment factor'!$D$10, IF(H4200=-9,-999,IF(H4200="",-999,0)))</f>
        <v>-999</v>
      </c>
      <c r="AL4200" s="82">
        <f>IF(G4200=1, 'adjustment factor'!$D$11, IF(G4200=-9,-999,IF(G4200="",-999,0)))</f>
        <v>-999</v>
      </c>
      <c r="AM4200" s="82">
        <f>IF(I4200=1, 'adjustment factor'!$D$12, IF(I4200=-9,-999,IF(I4200="",-999,0)))</f>
        <v>-999</v>
      </c>
      <c r="AN4200" s="82">
        <f>IF(J4200=1, 'adjustment factor'!$D$13, IF(J4200=-9,-999,IF(J4200="",-999,0)))</f>
        <v>-999</v>
      </c>
      <c r="AO4200" s="82" t="str">
        <f t="shared" si="668"/>
        <v>-999</v>
      </c>
      <c r="AP4200" s="82" t="str">
        <f t="shared" si="669"/>
        <v>MISSING</v>
      </c>
    </row>
    <row r="4201" spans="2:42">
      <c r="B4201" s="207"/>
      <c r="C4201" s="35">
        <v>4197</v>
      </c>
      <c r="D4201" s="161"/>
      <c r="E4201" s="161"/>
      <c r="F4201" s="161"/>
      <c r="G4201" s="161"/>
      <c r="H4201" s="161"/>
      <c r="I4201" s="161"/>
      <c r="J4201" s="161"/>
      <c r="K4201" s="161"/>
      <c r="L4201" s="161"/>
      <c r="M4201" s="161"/>
      <c r="N4201" s="171"/>
      <c r="O4201" s="171"/>
      <c r="P4201" s="171"/>
      <c r="Q4201" s="171"/>
      <c r="R4201" s="171"/>
      <c r="S4201" s="171"/>
      <c r="T4201" s="208" t="str">
        <f t="shared" si="660"/>
        <v>MISSING</v>
      </c>
      <c r="U4201" s="208" t="str">
        <f t="shared" si="661"/>
        <v>MISSING</v>
      </c>
      <c r="X4201" s="56">
        <f t="shared" si="662"/>
        <v>-99</v>
      </c>
      <c r="Y4201" s="56">
        <f t="shared" si="663"/>
        <v>-99</v>
      </c>
      <c r="Z4201" s="56">
        <f t="shared" si="664"/>
        <v>-99</v>
      </c>
      <c r="AA4201" s="56">
        <f t="shared" si="665"/>
        <v>-99</v>
      </c>
      <c r="AB4201" s="56">
        <f t="shared" si="666"/>
        <v>-99</v>
      </c>
      <c r="AC4201" s="56">
        <f t="shared" si="667"/>
        <v>-99</v>
      </c>
      <c r="AD4201" s="3"/>
      <c r="AE4201" s="82">
        <f>IF(D4201=1, 'adjustment factor'!$D$4, IF(D4201=-9,-999,IF(D4201="",-999,0)))</f>
        <v>-999</v>
      </c>
      <c r="AF4201" s="82">
        <f>IF(F4201=1, 'adjustment factor'!$D$5, IF(F4201=-9,-999,IF(F4201="",-999,0)))</f>
        <v>-999</v>
      </c>
      <c r="AG4201" s="82">
        <f>IF(E4201=1, 'adjustment factor'!$D$6, IF(E4201=-9,-999,IF(E4201="",-999,0)))</f>
        <v>-999</v>
      </c>
      <c r="AH4201" s="82">
        <f>IF(K4201&gt;=45,'adjustment factor'!$D$7,IF(K4201=-9,-1200,IF(K4201="",-1200,0)))</f>
        <v>-1200</v>
      </c>
      <c r="AI4201" s="82">
        <f>IF(L4201=1, 'adjustment factor'!$D$8, IF(L4201=-9,-999,IF(L4201="",-999,0)))</f>
        <v>-999</v>
      </c>
      <c r="AJ4201" s="82">
        <f>IF(AND(M4201&gt;=1,M4201&lt;=4),'adjustment factor'!$D$9,IF(M4201=-9,-999,IF(M4201=98,-999,IF(M4201=99,-999,IF(M4201="",-999,0)))))</f>
        <v>-999</v>
      </c>
      <c r="AK4201" s="82">
        <f>IF(H4201=1, 'adjustment factor'!$D$10, IF(H4201=-9,-999,IF(H4201="",-999,0)))</f>
        <v>-999</v>
      </c>
      <c r="AL4201" s="82">
        <f>IF(G4201=1, 'adjustment factor'!$D$11, IF(G4201=-9,-999,IF(G4201="",-999,0)))</f>
        <v>-999</v>
      </c>
      <c r="AM4201" s="82">
        <f>IF(I4201=1, 'adjustment factor'!$D$12, IF(I4201=-9,-999,IF(I4201="",-999,0)))</f>
        <v>-999</v>
      </c>
      <c r="AN4201" s="82">
        <f>IF(J4201=1, 'adjustment factor'!$D$13, IF(J4201=-9,-999,IF(J4201="",-999,0)))</f>
        <v>-999</v>
      </c>
      <c r="AO4201" s="82" t="str">
        <f t="shared" si="668"/>
        <v>-999</v>
      </c>
      <c r="AP4201" s="82" t="str">
        <f t="shared" si="669"/>
        <v>MISSING</v>
      </c>
    </row>
    <row r="4202" spans="2:42">
      <c r="B4202" s="207"/>
      <c r="C4202" s="35">
        <v>4198</v>
      </c>
      <c r="D4202" s="161"/>
      <c r="E4202" s="161"/>
      <c r="F4202" s="161"/>
      <c r="G4202" s="161"/>
      <c r="H4202" s="161"/>
      <c r="I4202" s="161"/>
      <c r="J4202" s="161"/>
      <c r="K4202" s="161"/>
      <c r="L4202" s="161"/>
      <c r="M4202" s="161"/>
      <c r="N4202" s="171"/>
      <c r="O4202" s="171"/>
      <c r="P4202" s="171"/>
      <c r="Q4202" s="171"/>
      <c r="R4202" s="171"/>
      <c r="S4202" s="171"/>
      <c r="T4202" s="208" t="str">
        <f t="shared" si="660"/>
        <v>MISSING</v>
      </c>
      <c r="U4202" s="208" t="str">
        <f t="shared" si="661"/>
        <v>MISSING</v>
      </c>
      <c r="X4202" s="56">
        <f t="shared" si="662"/>
        <v>-99</v>
      </c>
      <c r="Y4202" s="56">
        <f t="shared" si="663"/>
        <v>-99</v>
      </c>
      <c r="Z4202" s="56">
        <f t="shared" si="664"/>
        <v>-99</v>
      </c>
      <c r="AA4202" s="56">
        <f t="shared" si="665"/>
        <v>-99</v>
      </c>
      <c r="AB4202" s="56">
        <f t="shared" si="666"/>
        <v>-99</v>
      </c>
      <c r="AC4202" s="56">
        <f t="shared" si="667"/>
        <v>-99</v>
      </c>
      <c r="AD4202" s="3"/>
      <c r="AE4202" s="82">
        <f>IF(D4202=1, 'adjustment factor'!$D$4, IF(D4202=-9,-999,IF(D4202="",-999,0)))</f>
        <v>-999</v>
      </c>
      <c r="AF4202" s="82">
        <f>IF(F4202=1, 'adjustment factor'!$D$5, IF(F4202=-9,-999,IF(F4202="",-999,0)))</f>
        <v>-999</v>
      </c>
      <c r="AG4202" s="82">
        <f>IF(E4202=1, 'adjustment factor'!$D$6, IF(E4202=-9,-999,IF(E4202="",-999,0)))</f>
        <v>-999</v>
      </c>
      <c r="AH4202" s="82">
        <f>IF(K4202&gt;=45,'adjustment factor'!$D$7,IF(K4202=-9,-1200,IF(K4202="",-1200,0)))</f>
        <v>-1200</v>
      </c>
      <c r="AI4202" s="82">
        <f>IF(L4202=1, 'adjustment factor'!$D$8, IF(L4202=-9,-999,IF(L4202="",-999,0)))</f>
        <v>-999</v>
      </c>
      <c r="AJ4202" s="82">
        <f>IF(AND(M4202&gt;=1,M4202&lt;=4),'adjustment factor'!$D$9,IF(M4202=-9,-999,IF(M4202=98,-999,IF(M4202=99,-999,IF(M4202="",-999,0)))))</f>
        <v>-999</v>
      </c>
      <c r="AK4202" s="82">
        <f>IF(H4202=1, 'adjustment factor'!$D$10, IF(H4202=-9,-999,IF(H4202="",-999,0)))</f>
        <v>-999</v>
      </c>
      <c r="AL4202" s="82">
        <f>IF(G4202=1, 'adjustment factor'!$D$11, IF(G4202=-9,-999,IF(G4202="",-999,0)))</f>
        <v>-999</v>
      </c>
      <c r="AM4202" s="82">
        <f>IF(I4202=1, 'adjustment factor'!$D$12, IF(I4202=-9,-999,IF(I4202="",-999,0)))</f>
        <v>-999</v>
      </c>
      <c r="AN4202" s="82">
        <f>IF(J4202=1, 'adjustment factor'!$D$13, IF(J4202=-9,-999,IF(J4202="",-999,0)))</f>
        <v>-999</v>
      </c>
      <c r="AO4202" s="82" t="str">
        <f t="shared" si="668"/>
        <v>-999</v>
      </c>
      <c r="AP4202" s="82" t="str">
        <f t="shared" si="669"/>
        <v>MISSING</v>
      </c>
    </row>
    <row r="4203" spans="2:42">
      <c r="B4203" s="207"/>
      <c r="C4203" s="35">
        <v>4199</v>
      </c>
      <c r="D4203" s="161"/>
      <c r="E4203" s="161"/>
      <c r="F4203" s="161"/>
      <c r="G4203" s="161"/>
      <c r="H4203" s="161"/>
      <c r="I4203" s="161"/>
      <c r="J4203" s="161"/>
      <c r="K4203" s="161"/>
      <c r="L4203" s="161"/>
      <c r="M4203" s="161"/>
      <c r="N4203" s="171"/>
      <c r="O4203" s="171"/>
      <c r="P4203" s="171"/>
      <c r="Q4203" s="171"/>
      <c r="R4203" s="171"/>
      <c r="S4203" s="171"/>
      <c r="T4203" s="208" t="str">
        <f t="shared" si="660"/>
        <v>MISSING</v>
      </c>
      <c r="U4203" s="208" t="str">
        <f t="shared" si="661"/>
        <v>MISSING</v>
      </c>
      <c r="X4203" s="56">
        <f t="shared" si="662"/>
        <v>-99</v>
      </c>
      <c r="Y4203" s="56">
        <f t="shared" si="663"/>
        <v>-99</v>
      </c>
      <c r="Z4203" s="56">
        <f t="shared" si="664"/>
        <v>-99</v>
      </c>
      <c r="AA4203" s="56">
        <f t="shared" si="665"/>
        <v>-99</v>
      </c>
      <c r="AB4203" s="56">
        <f t="shared" si="666"/>
        <v>-99</v>
      </c>
      <c r="AC4203" s="56">
        <f t="shared" si="667"/>
        <v>-99</v>
      </c>
      <c r="AD4203" s="3"/>
      <c r="AE4203" s="82">
        <f>IF(D4203=1, 'adjustment factor'!$D$4, IF(D4203=-9,-999,IF(D4203="",-999,0)))</f>
        <v>-999</v>
      </c>
      <c r="AF4203" s="82">
        <f>IF(F4203=1, 'adjustment factor'!$D$5, IF(F4203=-9,-999,IF(F4203="",-999,0)))</f>
        <v>-999</v>
      </c>
      <c r="AG4203" s="82">
        <f>IF(E4203=1, 'adjustment factor'!$D$6, IF(E4203=-9,-999,IF(E4203="",-999,0)))</f>
        <v>-999</v>
      </c>
      <c r="AH4203" s="82">
        <f>IF(K4203&gt;=45,'adjustment factor'!$D$7,IF(K4203=-9,-1200,IF(K4203="",-1200,0)))</f>
        <v>-1200</v>
      </c>
      <c r="AI4203" s="82">
        <f>IF(L4203=1, 'adjustment factor'!$D$8, IF(L4203=-9,-999,IF(L4203="",-999,0)))</f>
        <v>-999</v>
      </c>
      <c r="AJ4203" s="82">
        <f>IF(AND(M4203&gt;=1,M4203&lt;=4),'adjustment factor'!$D$9,IF(M4203=-9,-999,IF(M4203=98,-999,IF(M4203=99,-999,IF(M4203="",-999,0)))))</f>
        <v>-999</v>
      </c>
      <c r="AK4203" s="82">
        <f>IF(H4203=1, 'adjustment factor'!$D$10, IF(H4203=-9,-999,IF(H4203="",-999,0)))</f>
        <v>-999</v>
      </c>
      <c r="AL4203" s="82">
        <f>IF(G4203=1, 'adjustment factor'!$D$11, IF(G4203=-9,-999,IF(G4203="",-999,0)))</f>
        <v>-999</v>
      </c>
      <c r="AM4203" s="82">
        <f>IF(I4203=1, 'adjustment factor'!$D$12, IF(I4203=-9,-999,IF(I4203="",-999,0)))</f>
        <v>-999</v>
      </c>
      <c r="AN4203" s="82">
        <f>IF(J4203=1, 'adjustment factor'!$D$13, IF(J4203=-9,-999,IF(J4203="",-999,0)))</f>
        <v>-999</v>
      </c>
      <c r="AO4203" s="82" t="str">
        <f t="shared" si="668"/>
        <v>-999</v>
      </c>
      <c r="AP4203" s="82" t="str">
        <f t="shared" si="669"/>
        <v>MISSING</v>
      </c>
    </row>
    <row r="4204" spans="2:42">
      <c r="B4204" s="207"/>
      <c r="C4204" s="35">
        <v>4200</v>
      </c>
      <c r="D4204" s="161"/>
      <c r="E4204" s="161"/>
      <c r="F4204" s="161"/>
      <c r="G4204" s="161"/>
      <c r="H4204" s="161"/>
      <c r="I4204" s="161"/>
      <c r="J4204" s="161"/>
      <c r="K4204" s="161"/>
      <c r="L4204" s="161"/>
      <c r="M4204" s="161"/>
      <c r="N4204" s="171"/>
      <c r="O4204" s="171"/>
      <c r="P4204" s="171"/>
      <c r="Q4204" s="171"/>
      <c r="R4204" s="171"/>
      <c r="S4204" s="171"/>
      <c r="T4204" s="208" t="str">
        <f t="shared" si="660"/>
        <v>MISSING</v>
      </c>
      <c r="U4204" s="208" t="str">
        <f t="shared" si="661"/>
        <v>MISSING</v>
      </c>
      <c r="X4204" s="56">
        <f t="shared" si="662"/>
        <v>-99</v>
      </c>
      <c r="Y4204" s="56">
        <f t="shared" si="663"/>
        <v>-99</v>
      </c>
      <c r="Z4204" s="56">
        <f t="shared" si="664"/>
        <v>-99</v>
      </c>
      <c r="AA4204" s="56">
        <f t="shared" si="665"/>
        <v>-99</v>
      </c>
      <c r="AB4204" s="56">
        <f t="shared" si="666"/>
        <v>-99</v>
      </c>
      <c r="AC4204" s="56">
        <f t="shared" si="667"/>
        <v>-99</v>
      </c>
      <c r="AD4204" s="3"/>
      <c r="AE4204" s="82">
        <f>IF(D4204=1, 'adjustment factor'!$D$4, IF(D4204=-9,-999,IF(D4204="",-999,0)))</f>
        <v>-999</v>
      </c>
      <c r="AF4204" s="82">
        <f>IF(F4204=1, 'adjustment factor'!$D$5, IF(F4204=-9,-999,IF(F4204="",-999,0)))</f>
        <v>-999</v>
      </c>
      <c r="AG4204" s="82">
        <f>IF(E4204=1, 'adjustment factor'!$D$6, IF(E4204=-9,-999,IF(E4204="",-999,0)))</f>
        <v>-999</v>
      </c>
      <c r="AH4204" s="82">
        <f>IF(K4204&gt;=45,'adjustment factor'!$D$7,IF(K4204=-9,-1200,IF(K4204="",-1200,0)))</f>
        <v>-1200</v>
      </c>
      <c r="AI4204" s="82">
        <f>IF(L4204=1, 'adjustment factor'!$D$8, IF(L4204=-9,-999,IF(L4204="",-999,0)))</f>
        <v>-999</v>
      </c>
      <c r="AJ4204" s="82">
        <f>IF(AND(M4204&gt;=1,M4204&lt;=4),'adjustment factor'!$D$9,IF(M4204=-9,-999,IF(M4204=98,-999,IF(M4204=99,-999,IF(M4204="",-999,0)))))</f>
        <v>-999</v>
      </c>
      <c r="AK4204" s="82">
        <f>IF(H4204=1, 'adjustment factor'!$D$10, IF(H4204=-9,-999,IF(H4204="",-999,0)))</f>
        <v>-999</v>
      </c>
      <c r="AL4204" s="82">
        <f>IF(G4204=1, 'adjustment factor'!$D$11, IF(G4204=-9,-999,IF(G4204="",-999,0)))</f>
        <v>-999</v>
      </c>
      <c r="AM4204" s="82">
        <f>IF(I4204=1, 'adjustment factor'!$D$12, IF(I4204=-9,-999,IF(I4204="",-999,0)))</f>
        <v>-999</v>
      </c>
      <c r="AN4204" s="82">
        <f>IF(J4204=1, 'adjustment factor'!$D$13, IF(J4204=-9,-999,IF(J4204="",-999,0)))</f>
        <v>-999</v>
      </c>
      <c r="AO4204" s="82" t="str">
        <f t="shared" si="668"/>
        <v>-999</v>
      </c>
      <c r="AP4204" s="82" t="str">
        <f t="shared" si="669"/>
        <v>MISSING</v>
      </c>
    </row>
    <row r="4205" spans="2:42">
      <c r="B4205" s="207"/>
      <c r="C4205" s="35">
        <v>4201</v>
      </c>
      <c r="D4205" s="161"/>
      <c r="E4205" s="161"/>
      <c r="F4205" s="161"/>
      <c r="G4205" s="161"/>
      <c r="H4205" s="161"/>
      <c r="I4205" s="161"/>
      <c r="J4205" s="161"/>
      <c r="K4205" s="161"/>
      <c r="L4205" s="161"/>
      <c r="M4205" s="161"/>
      <c r="N4205" s="171"/>
      <c r="O4205" s="171"/>
      <c r="P4205" s="171"/>
      <c r="Q4205" s="171"/>
      <c r="R4205" s="171"/>
      <c r="S4205" s="171"/>
      <c r="T4205" s="208" t="str">
        <f t="shared" si="660"/>
        <v>MISSING</v>
      </c>
      <c r="U4205" s="208" t="str">
        <f t="shared" si="661"/>
        <v>MISSING</v>
      </c>
      <c r="X4205" s="56">
        <f t="shared" si="662"/>
        <v>-99</v>
      </c>
      <c r="Y4205" s="56">
        <f t="shared" si="663"/>
        <v>-99</v>
      </c>
      <c r="Z4205" s="56">
        <f t="shared" si="664"/>
        <v>-99</v>
      </c>
      <c r="AA4205" s="56">
        <f t="shared" si="665"/>
        <v>-99</v>
      </c>
      <c r="AB4205" s="56">
        <f t="shared" si="666"/>
        <v>-99</v>
      </c>
      <c r="AC4205" s="56">
        <f t="shared" si="667"/>
        <v>-99</v>
      </c>
      <c r="AD4205" s="3"/>
      <c r="AE4205" s="82">
        <f>IF(D4205=1, 'adjustment factor'!$D$4, IF(D4205=-9,-999,IF(D4205="",-999,0)))</f>
        <v>-999</v>
      </c>
      <c r="AF4205" s="82">
        <f>IF(F4205=1, 'adjustment factor'!$D$5, IF(F4205=-9,-999,IF(F4205="",-999,0)))</f>
        <v>-999</v>
      </c>
      <c r="AG4205" s="82">
        <f>IF(E4205=1, 'adjustment factor'!$D$6, IF(E4205=-9,-999,IF(E4205="",-999,0)))</f>
        <v>-999</v>
      </c>
      <c r="AH4205" s="82">
        <f>IF(K4205&gt;=45,'adjustment factor'!$D$7,IF(K4205=-9,-1200,IF(K4205="",-1200,0)))</f>
        <v>-1200</v>
      </c>
      <c r="AI4205" s="82">
        <f>IF(L4205=1, 'adjustment factor'!$D$8, IF(L4205=-9,-999,IF(L4205="",-999,0)))</f>
        <v>-999</v>
      </c>
      <c r="AJ4205" s="82">
        <f>IF(AND(M4205&gt;=1,M4205&lt;=4),'adjustment factor'!$D$9,IF(M4205=-9,-999,IF(M4205=98,-999,IF(M4205=99,-999,IF(M4205="",-999,0)))))</f>
        <v>-999</v>
      </c>
      <c r="AK4205" s="82">
        <f>IF(H4205=1, 'adjustment factor'!$D$10, IF(H4205=-9,-999,IF(H4205="",-999,0)))</f>
        <v>-999</v>
      </c>
      <c r="AL4205" s="82">
        <f>IF(G4205=1, 'adjustment factor'!$D$11, IF(G4205=-9,-999,IF(G4205="",-999,0)))</f>
        <v>-999</v>
      </c>
      <c r="AM4205" s="82">
        <f>IF(I4205=1, 'adjustment factor'!$D$12, IF(I4205=-9,-999,IF(I4205="",-999,0)))</f>
        <v>-999</v>
      </c>
      <c r="AN4205" s="82">
        <f>IF(J4205=1, 'adjustment factor'!$D$13, IF(J4205=-9,-999,IF(J4205="",-999,0)))</f>
        <v>-999</v>
      </c>
      <c r="AO4205" s="82" t="str">
        <f t="shared" si="668"/>
        <v>-999</v>
      </c>
      <c r="AP4205" s="82" t="str">
        <f t="shared" si="669"/>
        <v>MISSING</v>
      </c>
    </row>
    <row r="4206" spans="2:42">
      <c r="B4206" s="207"/>
      <c r="C4206" s="35">
        <v>4202</v>
      </c>
      <c r="D4206" s="161"/>
      <c r="E4206" s="161"/>
      <c r="F4206" s="161"/>
      <c r="G4206" s="161"/>
      <c r="H4206" s="161"/>
      <c r="I4206" s="161"/>
      <c r="J4206" s="161"/>
      <c r="K4206" s="161"/>
      <c r="L4206" s="161"/>
      <c r="M4206" s="161"/>
      <c r="N4206" s="171"/>
      <c r="O4206" s="171"/>
      <c r="P4206" s="171"/>
      <c r="Q4206" s="171"/>
      <c r="R4206" s="171"/>
      <c r="S4206" s="171"/>
      <c r="T4206" s="208" t="str">
        <f t="shared" si="660"/>
        <v>MISSING</v>
      </c>
      <c r="U4206" s="208" t="str">
        <f t="shared" si="661"/>
        <v>MISSING</v>
      </c>
      <c r="X4206" s="56">
        <f t="shared" si="662"/>
        <v>-99</v>
      </c>
      <c r="Y4206" s="56">
        <f t="shared" si="663"/>
        <v>-99</v>
      </c>
      <c r="Z4206" s="56">
        <f t="shared" si="664"/>
        <v>-99</v>
      </c>
      <c r="AA4206" s="56">
        <f t="shared" si="665"/>
        <v>-99</v>
      </c>
      <c r="AB4206" s="56">
        <f t="shared" si="666"/>
        <v>-99</v>
      </c>
      <c r="AC4206" s="56">
        <f t="shared" si="667"/>
        <v>-99</v>
      </c>
      <c r="AD4206" s="3"/>
      <c r="AE4206" s="82">
        <f>IF(D4206=1, 'adjustment factor'!$D$4, IF(D4206=-9,-999,IF(D4206="",-999,0)))</f>
        <v>-999</v>
      </c>
      <c r="AF4206" s="82">
        <f>IF(F4206=1, 'adjustment factor'!$D$5, IF(F4206=-9,-999,IF(F4206="",-999,0)))</f>
        <v>-999</v>
      </c>
      <c r="AG4206" s="82">
        <f>IF(E4206=1, 'adjustment factor'!$D$6, IF(E4206=-9,-999,IF(E4206="",-999,0)))</f>
        <v>-999</v>
      </c>
      <c r="AH4206" s="82">
        <f>IF(K4206&gt;=45,'adjustment factor'!$D$7,IF(K4206=-9,-1200,IF(K4206="",-1200,0)))</f>
        <v>-1200</v>
      </c>
      <c r="AI4206" s="82">
        <f>IF(L4206=1, 'adjustment factor'!$D$8, IF(L4206=-9,-999,IF(L4206="",-999,0)))</f>
        <v>-999</v>
      </c>
      <c r="AJ4206" s="82">
        <f>IF(AND(M4206&gt;=1,M4206&lt;=4),'adjustment factor'!$D$9,IF(M4206=-9,-999,IF(M4206=98,-999,IF(M4206=99,-999,IF(M4206="",-999,0)))))</f>
        <v>-999</v>
      </c>
      <c r="AK4206" s="82">
        <f>IF(H4206=1, 'adjustment factor'!$D$10, IF(H4206=-9,-999,IF(H4206="",-999,0)))</f>
        <v>-999</v>
      </c>
      <c r="AL4206" s="82">
        <f>IF(G4206=1, 'adjustment factor'!$D$11, IF(G4206=-9,-999,IF(G4206="",-999,0)))</f>
        <v>-999</v>
      </c>
      <c r="AM4206" s="82">
        <f>IF(I4206=1, 'adjustment factor'!$D$12, IF(I4206=-9,-999,IF(I4206="",-999,0)))</f>
        <v>-999</v>
      </c>
      <c r="AN4206" s="82">
        <f>IF(J4206=1, 'adjustment factor'!$D$13, IF(J4206=-9,-999,IF(J4206="",-999,0)))</f>
        <v>-999</v>
      </c>
      <c r="AO4206" s="82" t="str">
        <f t="shared" si="668"/>
        <v>-999</v>
      </c>
      <c r="AP4206" s="82" t="str">
        <f t="shared" si="669"/>
        <v>MISSING</v>
      </c>
    </row>
    <row r="4207" spans="2:42">
      <c r="B4207" s="207"/>
      <c r="C4207" s="35">
        <v>4203</v>
      </c>
      <c r="D4207" s="161"/>
      <c r="E4207" s="161"/>
      <c r="F4207" s="161"/>
      <c r="G4207" s="161"/>
      <c r="H4207" s="161"/>
      <c r="I4207" s="161"/>
      <c r="J4207" s="161"/>
      <c r="K4207" s="161"/>
      <c r="L4207" s="161"/>
      <c r="M4207" s="161"/>
      <c r="N4207" s="171"/>
      <c r="O4207" s="171"/>
      <c r="P4207" s="171"/>
      <c r="Q4207" s="171"/>
      <c r="R4207" s="171"/>
      <c r="S4207" s="171"/>
      <c r="T4207" s="208" t="str">
        <f t="shared" si="660"/>
        <v>MISSING</v>
      </c>
      <c r="U4207" s="208" t="str">
        <f t="shared" si="661"/>
        <v>MISSING</v>
      </c>
      <c r="X4207" s="56">
        <f t="shared" si="662"/>
        <v>-99</v>
      </c>
      <c r="Y4207" s="56">
        <f t="shared" si="663"/>
        <v>-99</v>
      </c>
      <c r="Z4207" s="56">
        <f t="shared" si="664"/>
        <v>-99</v>
      </c>
      <c r="AA4207" s="56">
        <f t="shared" si="665"/>
        <v>-99</v>
      </c>
      <c r="AB4207" s="56">
        <f t="shared" si="666"/>
        <v>-99</v>
      </c>
      <c r="AC4207" s="56">
        <f t="shared" si="667"/>
        <v>-99</v>
      </c>
      <c r="AD4207" s="3"/>
      <c r="AE4207" s="82">
        <f>IF(D4207=1, 'adjustment factor'!$D$4, IF(D4207=-9,-999,IF(D4207="",-999,0)))</f>
        <v>-999</v>
      </c>
      <c r="AF4207" s="82">
        <f>IF(F4207=1, 'adjustment factor'!$D$5, IF(F4207=-9,-999,IF(F4207="",-999,0)))</f>
        <v>-999</v>
      </c>
      <c r="AG4207" s="82">
        <f>IF(E4207=1, 'adjustment factor'!$D$6, IF(E4207=-9,-999,IF(E4207="",-999,0)))</f>
        <v>-999</v>
      </c>
      <c r="AH4207" s="82">
        <f>IF(K4207&gt;=45,'adjustment factor'!$D$7,IF(K4207=-9,-1200,IF(K4207="",-1200,0)))</f>
        <v>-1200</v>
      </c>
      <c r="AI4207" s="82">
        <f>IF(L4207=1, 'adjustment factor'!$D$8, IF(L4207=-9,-999,IF(L4207="",-999,0)))</f>
        <v>-999</v>
      </c>
      <c r="AJ4207" s="82">
        <f>IF(AND(M4207&gt;=1,M4207&lt;=4),'adjustment factor'!$D$9,IF(M4207=-9,-999,IF(M4207=98,-999,IF(M4207=99,-999,IF(M4207="",-999,0)))))</f>
        <v>-999</v>
      </c>
      <c r="AK4207" s="82">
        <f>IF(H4207=1, 'adjustment factor'!$D$10, IF(H4207=-9,-999,IF(H4207="",-999,0)))</f>
        <v>-999</v>
      </c>
      <c r="AL4207" s="82">
        <f>IF(G4207=1, 'adjustment factor'!$D$11, IF(G4207=-9,-999,IF(G4207="",-999,0)))</f>
        <v>-999</v>
      </c>
      <c r="AM4207" s="82">
        <f>IF(I4207=1, 'adjustment factor'!$D$12, IF(I4207=-9,-999,IF(I4207="",-999,0)))</f>
        <v>-999</v>
      </c>
      <c r="AN4207" s="82">
        <f>IF(J4207=1, 'adjustment factor'!$D$13, IF(J4207=-9,-999,IF(J4207="",-999,0)))</f>
        <v>-999</v>
      </c>
      <c r="AO4207" s="82" t="str">
        <f t="shared" si="668"/>
        <v>-999</v>
      </c>
      <c r="AP4207" s="82" t="str">
        <f t="shared" si="669"/>
        <v>MISSING</v>
      </c>
    </row>
    <row r="4208" spans="2:42">
      <c r="B4208" s="207"/>
      <c r="C4208" s="35">
        <v>4204</v>
      </c>
      <c r="D4208" s="161"/>
      <c r="E4208" s="161"/>
      <c r="F4208" s="161"/>
      <c r="G4208" s="161"/>
      <c r="H4208" s="161"/>
      <c r="I4208" s="161"/>
      <c r="J4208" s="161"/>
      <c r="K4208" s="161"/>
      <c r="L4208" s="161"/>
      <c r="M4208" s="161"/>
      <c r="N4208" s="171"/>
      <c r="O4208" s="171"/>
      <c r="P4208" s="171"/>
      <c r="Q4208" s="171"/>
      <c r="R4208" s="171"/>
      <c r="S4208" s="171"/>
      <c r="T4208" s="208" t="str">
        <f t="shared" si="660"/>
        <v>MISSING</v>
      </c>
      <c r="U4208" s="208" t="str">
        <f t="shared" si="661"/>
        <v>MISSING</v>
      </c>
      <c r="X4208" s="56">
        <f t="shared" si="662"/>
        <v>-99</v>
      </c>
      <c r="Y4208" s="56">
        <f t="shared" si="663"/>
        <v>-99</v>
      </c>
      <c r="Z4208" s="56">
        <f t="shared" si="664"/>
        <v>-99</v>
      </c>
      <c r="AA4208" s="56">
        <f t="shared" si="665"/>
        <v>-99</v>
      </c>
      <c r="AB4208" s="56">
        <f t="shared" si="666"/>
        <v>-99</v>
      </c>
      <c r="AC4208" s="56">
        <f t="shared" si="667"/>
        <v>-99</v>
      </c>
      <c r="AD4208" s="3"/>
      <c r="AE4208" s="82">
        <f>IF(D4208=1, 'adjustment factor'!$D$4, IF(D4208=-9,-999,IF(D4208="",-999,0)))</f>
        <v>-999</v>
      </c>
      <c r="AF4208" s="82">
        <f>IF(F4208=1, 'adjustment factor'!$D$5, IF(F4208=-9,-999,IF(F4208="",-999,0)))</f>
        <v>-999</v>
      </c>
      <c r="AG4208" s="82">
        <f>IF(E4208=1, 'adjustment factor'!$D$6, IF(E4208=-9,-999,IF(E4208="",-999,0)))</f>
        <v>-999</v>
      </c>
      <c r="AH4208" s="82">
        <f>IF(K4208&gt;=45,'adjustment factor'!$D$7,IF(K4208=-9,-1200,IF(K4208="",-1200,0)))</f>
        <v>-1200</v>
      </c>
      <c r="AI4208" s="82">
        <f>IF(L4208=1, 'adjustment factor'!$D$8, IF(L4208=-9,-999,IF(L4208="",-999,0)))</f>
        <v>-999</v>
      </c>
      <c r="AJ4208" s="82">
        <f>IF(AND(M4208&gt;=1,M4208&lt;=4),'adjustment factor'!$D$9,IF(M4208=-9,-999,IF(M4208=98,-999,IF(M4208=99,-999,IF(M4208="",-999,0)))))</f>
        <v>-999</v>
      </c>
      <c r="AK4208" s="82">
        <f>IF(H4208=1, 'adjustment factor'!$D$10, IF(H4208=-9,-999,IF(H4208="",-999,0)))</f>
        <v>-999</v>
      </c>
      <c r="AL4208" s="82">
        <f>IF(G4208=1, 'adjustment factor'!$D$11, IF(G4208=-9,-999,IF(G4208="",-999,0)))</f>
        <v>-999</v>
      </c>
      <c r="AM4208" s="82">
        <f>IF(I4208=1, 'adjustment factor'!$D$12, IF(I4208=-9,-999,IF(I4208="",-999,0)))</f>
        <v>-999</v>
      </c>
      <c r="AN4208" s="82">
        <f>IF(J4208=1, 'adjustment factor'!$D$13, IF(J4208=-9,-999,IF(J4208="",-999,0)))</f>
        <v>-999</v>
      </c>
      <c r="AO4208" s="82" t="str">
        <f t="shared" si="668"/>
        <v>-999</v>
      </c>
      <c r="AP4208" s="82" t="str">
        <f t="shared" si="669"/>
        <v>MISSING</v>
      </c>
    </row>
    <row r="4209" spans="2:42">
      <c r="B4209" s="207"/>
      <c r="C4209" s="35">
        <v>4205</v>
      </c>
      <c r="D4209" s="161"/>
      <c r="E4209" s="161"/>
      <c r="F4209" s="161"/>
      <c r="G4209" s="161"/>
      <c r="H4209" s="161"/>
      <c r="I4209" s="161"/>
      <c r="J4209" s="161"/>
      <c r="K4209" s="161"/>
      <c r="L4209" s="161"/>
      <c r="M4209" s="161"/>
      <c r="N4209" s="171"/>
      <c r="O4209" s="171"/>
      <c r="P4209" s="171"/>
      <c r="Q4209" s="171"/>
      <c r="R4209" s="171"/>
      <c r="S4209" s="171"/>
      <c r="T4209" s="208" t="str">
        <f t="shared" si="660"/>
        <v>MISSING</v>
      </c>
      <c r="U4209" s="208" t="str">
        <f t="shared" si="661"/>
        <v>MISSING</v>
      </c>
      <c r="X4209" s="56">
        <f t="shared" si="662"/>
        <v>-99</v>
      </c>
      <c r="Y4209" s="56">
        <f t="shared" si="663"/>
        <v>-99</v>
      </c>
      <c r="Z4209" s="56">
        <f t="shared" si="664"/>
        <v>-99</v>
      </c>
      <c r="AA4209" s="56">
        <f t="shared" si="665"/>
        <v>-99</v>
      </c>
      <c r="AB4209" s="56">
        <f t="shared" si="666"/>
        <v>-99</v>
      </c>
      <c r="AC4209" s="56">
        <f t="shared" si="667"/>
        <v>-99</v>
      </c>
      <c r="AD4209" s="3"/>
      <c r="AE4209" s="82">
        <f>IF(D4209=1, 'adjustment factor'!$D$4, IF(D4209=-9,-999,IF(D4209="",-999,0)))</f>
        <v>-999</v>
      </c>
      <c r="AF4209" s="82">
        <f>IF(F4209=1, 'adjustment factor'!$D$5, IF(F4209=-9,-999,IF(F4209="",-999,0)))</f>
        <v>-999</v>
      </c>
      <c r="AG4209" s="82">
        <f>IF(E4209=1, 'adjustment factor'!$D$6, IF(E4209=-9,-999,IF(E4209="",-999,0)))</f>
        <v>-999</v>
      </c>
      <c r="AH4209" s="82">
        <f>IF(K4209&gt;=45,'adjustment factor'!$D$7,IF(K4209=-9,-1200,IF(K4209="",-1200,0)))</f>
        <v>-1200</v>
      </c>
      <c r="AI4209" s="82">
        <f>IF(L4209=1, 'adjustment factor'!$D$8, IF(L4209=-9,-999,IF(L4209="",-999,0)))</f>
        <v>-999</v>
      </c>
      <c r="AJ4209" s="82">
        <f>IF(AND(M4209&gt;=1,M4209&lt;=4),'adjustment factor'!$D$9,IF(M4209=-9,-999,IF(M4209=98,-999,IF(M4209=99,-999,IF(M4209="",-999,0)))))</f>
        <v>-999</v>
      </c>
      <c r="AK4209" s="82">
        <f>IF(H4209=1, 'adjustment factor'!$D$10, IF(H4209=-9,-999,IF(H4209="",-999,0)))</f>
        <v>-999</v>
      </c>
      <c r="AL4209" s="82">
        <f>IF(G4209=1, 'adjustment factor'!$D$11, IF(G4209=-9,-999,IF(G4209="",-999,0)))</f>
        <v>-999</v>
      </c>
      <c r="AM4209" s="82">
        <f>IF(I4209=1, 'adjustment factor'!$D$12, IF(I4209=-9,-999,IF(I4209="",-999,0)))</f>
        <v>-999</v>
      </c>
      <c r="AN4209" s="82">
        <f>IF(J4209=1, 'adjustment factor'!$D$13, IF(J4209=-9,-999,IF(J4209="",-999,0)))</f>
        <v>-999</v>
      </c>
      <c r="AO4209" s="82" t="str">
        <f t="shared" si="668"/>
        <v>-999</v>
      </c>
      <c r="AP4209" s="82" t="str">
        <f t="shared" si="669"/>
        <v>MISSING</v>
      </c>
    </row>
    <row r="4210" spans="2:42">
      <c r="B4210" s="207"/>
      <c r="C4210" s="35">
        <v>4206</v>
      </c>
      <c r="D4210" s="161"/>
      <c r="E4210" s="161"/>
      <c r="F4210" s="161"/>
      <c r="G4210" s="161"/>
      <c r="H4210" s="161"/>
      <c r="I4210" s="161"/>
      <c r="J4210" s="161"/>
      <c r="K4210" s="161"/>
      <c r="L4210" s="161"/>
      <c r="M4210" s="161"/>
      <c r="N4210" s="171"/>
      <c r="O4210" s="171"/>
      <c r="P4210" s="171"/>
      <c r="Q4210" s="171"/>
      <c r="R4210" s="171"/>
      <c r="S4210" s="171"/>
      <c r="T4210" s="208" t="str">
        <f t="shared" si="660"/>
        <v>MISSING</v>
      </c>
      <c r="U4210" s="208" t="str">
        <f t="shared" si="661"/>
        <v>MISSING</v>
      </c>
      <c r="X4210" s="56">
        <f t="shared" si="662"/>
        <v>-99</v>
      </c>
      <c r="Y4210" s="56">
        <f t="shared" si="663"/>
        <v>-99</v>
      </c>
      <c r="Z4210" s="56">
        <f t="shared" si="664"/>
        <v>-99</v>
      </c>
      <c r="AA4210" s="56">
        <f t="shared" si="665"/>
        <v>-99</v>
      </c>
      <c r="AB4210" s="56">
        <f t="shared" si="666"/>
        <v>-99</v>
      </c>
      <c r="AC4210" s="56">
        <f t="shared" si="667"/>
        <v>-99</v>
      </c>
      <c r="AD4210" s="3"/>
      <c r="AE4210" s="82">
        <f>IF(D4210=1, 'adjustment factor'!$D$4, IF(D4210=-9,-999,IF(D4210="",-999,0)))</f>
        <v>-999</v>
      </c>
      <c r="AF4210" s="82">
        <f>IF(F4210=1, 'adjustment factor'!$D$5, IF(F4210=-9,-999,IF(F4210="",-999,0)))</f>
        <v>-999</v>
      </c>
      <c r="AG4210" s="82">
        <f>IF(E4210=1, 'adjustment factor'!$D$6, IF(E4210=-9,-999,IF(E4210="",-999,0)))</f>
        <v>-999</v>
      </c>
      <c r="AH4210" s="82">
        <f>IF(K4210&gt;=45,'adjustment factor'!$D$7,IF(K4210=-9,-1200,IF(K4210="",-1200,0)))</f>
        <v>-1200</v>
      </c>
      <c r="AI4210" s="82">
        <f>IF(L4210=1, 'adjustment factor'!$D$8, IF(L4210=-9,-999,IF(L4210="",-999,0)))</f>
        <v>-999</v>
      </c>
      <c r="AJ4210" s="82">
        <f>IF(AND(M4210&gt;=1,M4210&lt;=4),'adjustment factor'!$D$9,IF(M4210=-9,-999,IF(M4210=98,-999,IF(M4210=99,-999,IF(M4210="",-999,0)))))</f>
        <v>-999</v>
      </c>
      <c r="AK4210" s="82">
        <f>IF(H4210=1, 'adjustment factor'!$D$10, IF(H4210=-9,-999,IF(H4210="",-999,0)))</f>
        <v>-999</v>
      </c>
      <c r="AL4210" s="82">
        <f>IF(G4210=1, 'adjustment factor'!$D$11, IF(G4210=-9,-999,IF(G4210="",-999,0)))</f>
        <v>-999</v>
      </c>
      <c r="AM4210" s="82">
        <f>IF(I4210=1, 'adjustment factor'!$D$12, IF(I4210=-9,-999,IF(I4210="",-999,0)))</f>
        <v>-999</v>
      </c>
      <c r="AN4210" s="82">
        <f>IF(J4210=1, 'adjustment factor'!$D$13, IF(J4210=-9,-999,IF(J4210="",-999,0)))</f>
        <v>-999</v>
      </c>
      <c r="AO4210" s="82" t="str">
        <f t="shared" si="668"/>
        <v>-999</v>
      </c>
      <c r="AP4210" s="82" t="str">
        <f t="shared" si="669"/>
        <v>MISSING</v>
      </c>
    </row>
    <row r="4211" spans="2:42">
      <c r="B4211" s="207"/>
      <c r="C4211" s="35">
        <v>4207</v>
      </c>
      <c r="D4211" s="161"/>
      <c r="E4211" s="161"/>
      <c r="F4211" s="161"/>
      <c r="G4211" s="161"/>
      <c r="H4211" s="161"/>
      <c r="I4211" s="161"/>
      <c r="J4211" s="161"/>
      <c r="K4211" s="161"/>
      <c r="L4211" s="161"/>
      <c r="M4211" s="161"/>
      <c r="N4211" s="171"/>
      <c r="O4211" s="171"/>
      <c r="P4211" s="171"/>
      <c r="Q4211" s="171"/>
      <c r="R4211" s="171"/>
      <c r="S4211" s="171"/>
      <c r="T4211" s="208" t="str">
        <f t="shared" si="660"/>
        <v>MISSING</v>
      </c>
      <c r="U4211" s="208" t="str">
        <f t="shared" si="661"/>
        <v>MISSING</v>
      </c>
      <c r="X4211" s="56">
        <f t="shared" si="662"/>
        <v>-99</v>
      </c>
      <c r="Y4211" s="56">
        <f t="shared" si="663"/>
        <v>-99</v>
      </c>
      <c r="Z4211" s="56">
        <f t="shared" si="664"/>
        <v>-99</v>
      </c>
      <c r="AA4211" s="56">
        <f t="shared" si="665"/>
        <v>-99</v>
      </c>
      <c r="AB4211" s="56">
        <f t="shared" si="666"/>
        <v>-99</v>
      </c>
      <c r="AC4211" s="56">
        <f t="shared" si="667"/>
        <v>-99</v>
      </c>
      <c r="AD4211" s="3"/>
      <c r="AE4211" s="82">
        <f>IF(D4211=1, 'adjustment factor'!$D$4, IF(D4211=-9,-999,IF(D4211="",-999,0)))</f>
        <v>-999</v>
      </c>
      <c r="AF4211" s="82">
        <f>IF(F4211=1, 'adjustment factor'!$D$5, IF(F4211=-9,-999,IF(F4211="",-999,0)))</f>
        <v>-999</v>
      </c>
      <c r="AG4211" s="82">
        <f>IF(E4211=1, 'adjustment factor'!$D$6, IF(E4211=-9,-999,IF(E4211="",-999,0)))</f>
        <v>-999</v>
      </c>
      <c r="AH4211" s="82">
        <f>IF(K4211&gt;=45,'adjustment factor'!$D$7,IF(K4211=-9,-1200,IF(K4211="",-1200,0)))</f>
        <v>-1200</v>
      </c>
      <c r="AI4211" s="82">
        <f>IF(L4211=1, 'adjustment factor'!$D$8, IF(L4211=-9,-999,IF(L4211="",-999,0)))</f>
        <v>-999</v>
      </c>
      <c r="AJ4211" s="82">
        <f>IF(AND(M4211&gt;=1,M4211&lt;=4),'adjustment factor'!$D$9,IF(M4211=-9,-999,IF(M4211=98,-999,IF(M4211=99,-999,IF(M4211="",-999,0)))))</f>
        <v>-999</v>
      </c>
      <c r="AK4211" s="82">
        <f>IF(H4211=1, 'adjustment factor'!$D$10, IF(H4211=-9,-999,IF(H4211="",-999,0)))</f>
        <v>-999</v>
      </c>
      <c r="AL4211" s="82">
        <f>IF(G4211=1, 'adjustment factor'!$D$11, IF(G4211=-9,-999,IF(G4211="",-999,0)))</f>
        <v>-999</v>
      </c>
      <c r="AM4211" s="82">
        <f>IF(I4211=1, 'adjustment factor'!$D$12, IF(I4211=-9,-999,IF(I4211="",-999,0)))</f>
        <v>-999</v>
      </c>
      <c r="AN4211" s="82">
        <f>IF(J4211=1, 'adjustment factor'!$D$13, IF(J4211=-9,-999,IF(J4211="",-999,0)))</f>
        <v>-999</v>
      </c>
      <c r="AO4211" s="82" t="str">
        <f t="shared" si="668"/>
        <v>-999</v>
      </c>
      <c r="AP4211" s="82" t="str">
        <f t="shared" si="669"/>
        <v>MISSING</v>
      </c>
    </row>
    <row r="4212" spans="2:42">
      <c r="B4212" s="207"/>
      <c r="C4212" s="35">
        <v>4208</v>
      </c>
      <c r="D4212" s="161"/>
      <c r="E4212" s="161"/>
      <c r="F4212" s="161"/>
      <c r="G4212" s="161"/>
      <c r="H4212" s="161"/>
      <c r="I4212" s="161"/>
      <c r="J4212" s="161"/>
      <c r="K4212" s="161"/>
      <c r="L4212" s="161"/>
      <c r="M4212" s="161"/>
      <c r="N4212" s="171"/>
      <c r="O4212" s="171"/>
      <c r="P4212" s="171"/>
      <c r="Q4212" s="171"/>
      <c r="R4212" s="171"/>
      <c r="S4212" s="171"/>
      <c r="T4212" s="208" t="str">
        <f t="shared" si="660"/>
        <v>MISSING</v>
      </c>
      <c r="U4212" s="208" t="str">
        <f t="shared" si="661"/>
        <v>MISSING</v>
      </c>
      <c r="X4212" s="56">
        <f t="shared" si="662"/>
        <v>-99</v>
      </c>
      <c r="Y4212" s="56">
        <f t="shared" si="663"/>
        <v>-99</v>
      </c>
      <c r="Z4212" s="56">
        <f t="shared" si="664"/>
        <v>-99</v>
      </c>
      <c r="AA4212" s="56">
        <f t="shared" si="665"/>
        <v>-99</v>
      </c>
      <c r="AB4212" s="56">
        <f t="shared" si="666"/>
        <v>-99</v>
      </c>
      <c r="AC4212" s="56">
        <f t="shared" si="667"/>
        <v>-99</v>
      </c>
      <c r="AD4212" s="3"/>
      <c r="AE4212" s="82">
        <f>IF(D4212=1, 'adjustment factor'!$D$4, IF(D4212=-9,-999,IF(D4212="",-999,0)))</f>
        <v>-999</v>
      </c>
      <c r="AF4212" s="82">
        <f>IF(F4212=1, 'adjustment factor'!$D$5, IF(F4212=-9,-999,IF(F4212="",-999,0)))</f>
        <v>-999</v>
      </c>
      <c r="AG4212" s="82">
        <f>IF(E4212=1, 'adjustment factor'!$D$6, IF(E4212=-9,-999,IF(E4212="",-999,0)))</f>
        <v>-999</v>
      </c>
      <c r="AH4212" s="82">
        <f>IF(K4212&gt;=45,'adjustment factor'!$D$7,IF(K4212=-9,-1200,IF(K4212="",-1200,0)))</f>
        <v>-1200</v>
      </c>
      <c r="AI4212" s="82">
        <f>IF(L4212=1, 'adjustment factor'!$D$8, IF(L4212=-9,-999,IF(L4212="",-999,0)))</f>
        <v>-999</v>
      </c>
      <c r="AJ4212" s="82">
        <f>IF(AND(M4212&gt;=1,M4212&lt;=4),'adjustment factor'!$D$9,IF(M4212=-9,-999,IF(M4212=98,-999,IF(M4212=99,-999,IF(M4212="",-999,0)))))</f>
        <v>-999</v>
      </c>
      <c r="AK4212" s="82">
        <f>IF(H4212=1, 'adjustment factor'!$D$10, IF(H4212=-9,-999,IF(H4212="",-999,0)))</f>
        <v>-999</v>
      </c>
      <c r="AL4212" s="82">
        <f>IF(G4212=1, 'adjustment factor'!$D$11, IF(G4212=-9,-999,IF(G4212="",-999,0)))</f>
        <v>-999</v>
      </c>
      <c r="AM4212" s="82">
        <f>IF(I4212=1, 'adjustment factor'!$D$12, IF(I4212=-9,-999,IF(I4212="",-999,0)))</f>
        <v>-999</v>
      </c>
      <c r="AN4212" s="82">
        <f>IF(J4212=1, 'adjustment factor'!$D$13, IF(J4212=-9,-999,IF(J4212="",-999,0)))</f>
        <v>-999</v>
      </c>
      <c r="AO4212" s="82" t="str">
        <f t="shared" si="668"/>
        <v>-999</v>
      </c>
      <c r="AP4212" s="82" t="str">
        <f t="shared" si="669"/>
        <v>MISSING</v>
      </c>
    </row>
    <row r="4213" spans="2:42">
      <c r="B4213" s="207"/>
      <c r="C4213" s="35">
        <v>4209</v>
      </c>
      <c r="D4213" s="161"/>
      <c r="E4213" s="161"/>
      <c r="F4213" s="161"/>
      <c r="G4213" s="161"/>
      <c r="H4213" s="161"/>
      <c r="I4213" s="161"/>
      <c r="J4213" s="161"/>
      <c r="K4213" s="161"/>
      <c r="L4213" s="161"/>
      <c r="M4213" s="161"/>
      <c r="N4213" s="171"/>
      <c r="O4213" s="171"/>
      <c r="P4213" s="171"/>
      <c r="Q4213" s="171"/>
      <c r="R4213" s="171"/>
      <c r="S4213" s="171"/>
      <c r="T4213" s="208" t="str">
        <f t="shared" si="660"/>
        <v>MISSING</v>
      </c>
      <c r="U4213" s="208" t="str">
        <f t="shared" si="661"/>
        <v>MISSING</v>
      </c>
      <c r="X4213" s="56">
        <f t="shared" si="662"/>
        <v>-99</v>
      </c>
      <c r="Y4213" s="56">
        <f t="shared" si="663"/>
        <v>-99</v>
      </c>
      <c r="Z4213" s="56">
        <f t="shared" si="664"/>
        <v>-99</v>
      </c>
      <c r="AA4213" s="56">
        <f t="shared" si="665"/>
        <v>-99</v>
      </c>
      <c r="AB4213" s="56">
        <f t="shared" si="666"/>
        <v>-99</v>
      </c>
      <c r="AC4213" s="56">
        <f t="shared" si="667"/>
        <v>-99</v>
      </c>
      <c r="AD4213" s="3"/>
      <c r="AE4213" s="82">
        <f>IF(D4213=1, 'adjustment factor'!$D$4, IF(D4213=-9,-999,IF(D4213="",-999,0)))</f>
        <v>-999</v>
      </c>
      <c r="AF4213" s="82">
        <f>IF(F4213=1, 'adjustment factor'!$D$5, IF(F4213=-9,-999,IF(F4213="",-999,0)))</f>
        <v>-999</v>
      </c>
      <c r="AG4213" s="82">
        <f>IF(E4213=1, 'adjustment factor'!$D$6, IF(E4213=-9,-999,IF(E4213="",-999,0)))</f>
        <v>-999</v>
      </c>
      <c r="AH4213" s="82">
        <f>IF(K4213&gt;=45,'adjustment factor'!$D$7,IF(K4213=-9,-1200,IF(K4213="",-1200,0)))</f>
        <v>-1200</v>
      </c>
      <c r="AI4213" s="82">
        <f>IF(L4213=1, 'adjustment factor'!$D$8, IF(L4213=-9,-999,IF(L4213="",-999,0)))</f>
        <v>-999</v>
      </c>
      <c r="AJ4213" s="82">
        <f>IF(AND(M4213&gt;=1,M4213&lt;=4),'adjustment factor'!$D$9,IF(M4213=-9,-999,IF(M4213=98,-999,IF(M4213=99,-999,IF(M4213="",-999,0)))))</f>
        <v>-999</v>
      </c>
      <c r="AK4213" s="82">
        <f>IF(H4213=1, 'adjustment factor'!$D$10, IF(H4213=-9,-999,IF(H4213="",-999,0)))</f>
        <v>-999</v>
      </c>
      <c r="AL4213" s="82">
        <f>IF(G4213=1, 'adjustment factor'!$D$11, IF(G4213=-9,-999,IF(G4213="",-999,0)))</f>
        <v>-999</v>
      </c>
      <c r="AM4213" s="82">
        <f>IF(I4213=1, 'adjustment factor'!$D$12, IF(I4213=-9,-999,IF(I4213="",-999,0)))</f>
        <v>-999</v>
      </c>
      <c r="AN4213" s="82">
        <f>IF(J4213=1, 'adjustment factor'!$D$13, IF(J4213=-9,-999,IF(J4213="",-999,0)))</f>
        <v>-999</v>
      </c>
      <c r="AO4213" s="82" t="str">
        <f t="shared" si="668"/>
        <v>-999</v>
      </c>
      <c r="AP4213" s="82" t="str">
        <f t="shared" si="669"/>
        <v>MISSING</v>
      </c>
    </row>
    <row r="4214" spans="2:42">
      <c r="B4214" s="207"/>
      <c r="C4214" s="35">
        <v>4210</v>
      </c>
      <c r="D4214" s="161"/>
      <c r="E4214" s="161"/>
      <c r="F4214" s="161"/>
      <c r="G4214" s="161"/>
      <c r="H4214" s="161"/>
      <c r="I4214" s="161"/>
      <c r="J4214" s="161"/>
      <c r="K4214" s="161"/>
      <c r="L4214" s="161"/>
      <c r="M4214" s="161"/>
      <c r="N4214" s="171"/>
      <c r="O4214" s="171"/>
      <c r="P4214" s="171"/>
      <c r="Q4214" s="171"/>
      <c r="R4214" s="171"/>
      <c r="S4214" s="171"/>
      <c r="T4214" s="208" t="str">
        <f t="shared" si="660"/>
        <v>MISSING</v>
      </c>
      <c r="U4214" s="208" t="str">
        <f t="shared" si="661"/>
        <v>MISSING</v>
      </c>
      <c r="X4214" s="56">
        <f t="shared" si="662"/>
        <v>-99</v>
      </c>
      <c r="Y4214" s="56">
        <f t="shared" si="663"/>
        <v>-99</v>
      </c>
      <c r="Z4214" s="56">
        <f t="shared" si="664"/>
        <v>-99</v>
      </c>
      <c r="AA4214" s="56">
        <f t="shared" si="665"/>
        <v>-99</v>
      </c>
      <c r="AB4214" s="56">
        <f t="shared" si="666"/>
        <v>-99</v>
      </c>
      <c r="AC4214" s="56">
        <f t="shared" si="667"/>
        <v>-99</v>
      </c>
      <c r="AD4214" s="3"/>
      <c r="AE4214" s="82">
        <f>IF(D4214=1, 'adjustment factor'!$D$4, IF(D4214=-9,-999,IF(D4214="",-999,0)))</f>
        <v>-999</v>
      </c>
      <c r="AF4214" s="82">
        <f>IF(F4214=1, 'adjustment factor'!$D$5, IF(F4214=-9,-999,IF(F4214="",-999,0)))</f>
        <v>-999</v>
      </c>
      <c r="AG4214" s="82">
        <f>IF(E4214=1, 'adjustment factor'!$D$6, IF(E4214=-9,-999,IF(E4214="",-999,0)))</f>
        <v>-999</v>
      </c>
      <c r="AH4214" s="82">
        <f>IF(K4214&gt;=45,'adjustment factor'!$D$7,IF(K4214=-9,-1200,IF(K4214="",-1200,0)))</f>
        <v>-1200</v>
      </c>
      <c r="AI4214" s="82">
        <f>IF(L4214=1, 'adjustment factor'!$D$8, IF(L4214=-9,-999,IF(L4214="",-999,0)))</f>
        <v>-999</v>
      </c>
      <c r="AJ4214" s="82">
        <f>IF(AND(M4214&gt;=1,M4214&lt;=4),'adjustment factor'!$D$9,IF(M4214=-9,-999,IF(M4214=98,-999,IF(M4214=99,-999,IF(M4214="",-999,0)))))</f>
        <v>-999</v>
      </c>
      <c r="AK4214" s="82">
        <f>IF(H4214=1, 'adjustment factor'!$D$10, IF(H4214=-9,-999,IF(H4214="",-999,0)))</f>
        <v>-999</v>
      </c>
      <c r="AL4214" s="82">
        <f>IF(G4214=1, 'adjustment factor'!$D$11, IF(G4214=-9,-999,IF(G4214="",-999,0)))</f>
        <v>-999</v>
      </c>
      <c r="AM4214" s="82">
        <f>IF(I4214=1, 'adjustment factor'!$D$12, IF(I4214=-9,-999,IF(I4214="",-999,0)))</f>
        <v>-999</v>
      </c>
      <c r="AN4214" s="82">
        <f>IF(J4214=1, 'adjustment factor'!$D$13, IF(J4214=-9,-999,IF(J4214="",-999,0)))</f>
        <v>-999</v>
      </c>
      <c r="AO4214" s="82" t="str">
        <f t="shared" si="668"/>
        <v>-999</v>
      </c>
      <c r="AP4214" s="82" t="str">
        <f t="shared" si="669"/>
        <v>MISSING</v>
      </c>
    </row>
    <row r="4215" spans="2:42">
      <c r="B4215" s="207"/>
      <c r="C4215" s="35">
        <v>4211</v>
      </c>
      <c r="D4215" s="161"/>
      <c r="E4215" s="161"/>
      <c r="F4215" s="161"/>
      <c r="G4215" s="161"/>
      <c r="H4215" s="161"/>
      <c r="I4215" s="161"/>
      <c r="J4215" s="161"/>
      <c r="K4215" s="161"/>
      <c r="L4215" s="161"/>
      <c r="M4215" s="161"/>
      <c r="N4215" s="171"/>
      <c r="O4215" s="171"/>
      <c r="P4215" s="171"/>
      <c r="Q4215" s="171"/>
      <c r="R4215" s="171"/>
      <c r="S4215" s="171"/>
      <c r="T4215" s="208" t="str">
        <f t="shared" si="660"/>
        <v>MISSING</v>
      </c>
      <c r="U4215" s="208" t="str">
        <f t="shared" si="661"/>
        <v>MISSING</v>
      </c>
      <c r="X4215" s="56">
        <f t="shared" si="662"/>
        <v>-99</v>
      </c>
      <c r="Y4215" s="56">
        <f t="shared" si="663"/>
        <v>-99</v>
      </c>
      <c r="Z4215" s="56">
        <f t="shared" si="664"/>
        <v>-99</v>
      </c>
      <c r="AA4215" s="56">
        <f t="shared" si="665"/>
        <v>-99</v>
      </c>
      <c r="AB4215" s="56">
        <f t="shared" si="666"/>
        <v>-99</v>
      </c>
      <c r="AC4215" s="56">
        <f t="shared" si="667"/>
        <v>-99</v>
      </c>
      <c r="AD4215" s="3"/>
      <c r="AE4215" s="82">
        <f>IF(D4215=1, 'adjustment factor'!$D$4, IF(D4215=-9,-999,IF(D4215="",-999,0)))</f>
        <v>-999</v>
      </c>
      <c r="AF4215" s="82">
        <f>IF(F4215=1, 'adjustment factor'!$D$5, IF(F4215=-9,-999,IF(F4215="",-999,0)))</f>
        <v>-999</v>
      </c>
      <c r="AG4215" s="82">
        <f>IF(E4215=1, 'adjustment factor'!$D$6, IF(E4215=-9,-999,IF(E4215="",-999,0)))</f>
        <v>-999</v>
      </c>
      <c r="AH4215" s="82">
        <f>IF(K4215&gt;=45,'adjustment factor'!$D$7,IF(K4215=-9,-1200,IF(K4215="",-1200,0)))</f>
        <v>-1200</v>
      </c>
      <c r="AI4215" s="82">
        <f>IF(L4215=1, 'adjustment factor'!$D$8, IF(L4215=-9,-999,IF(L4215="",-999,0)))</f>
        <v>-999</v>
      </c>
      <c r="AJ4215" s="82">
        <f>IF(AND(M4215&gt;=1,M4215&lt;=4),'adjustment factor'!$D$9,IF(M4215=-9,-999,IF(M4215=98,-999,IF(M4215=99,-999,IF(M4215="",-999,0)))))</f>
        <v>-999</v>
      </c>
      <c r="AK4215" s="82">
        <f>IF(H4215=1, 'adjustment factor'!$D$10, IF(H4215=-9,-999,IF(H4215="",-999,0)))</f>
        <v>-999</v>
      </c>
      <c r="AL4215" s="82">
        <f>IF(G4215=1, 'adjustment factor'!$D$11, IF(G4215=-9,-999,IF(G4215="",-999,0)))</f>
        <v>-999</v>
      </c>
      <c r="AM4215" s="82">
        <f>IF(I4215=1, 'adjustment factor'!$D$12, IF(I4215=-9,-999,IF(I4215="",-999,0)))</f>
        <v>-999</v>
      </c>
      <c r="AN4215" s="82">
        <f>IF(J4215=1, 'adjustment factor'!$D$13, IF(J4215=-9,-999,IF(J4215="",-999,0)))</f>
        <v>-999</v>
      </c>
      <c r="AO4215" s="82" t="str">
        <f t="shared" si="668"/>
        <v>-999</v>
      </c>
      <c r="AP4215" s="82" t="str">
        <f t="shared" si="669"/>
        <v>MISSING</v>
      </c>
    </row>
    <row r="4216" spans="2:42">
      <c r="B4216" s="207"/>
      <c r="C4216" s="35">
        <v>4212</v>
      </c>
      <c r="D4216" s="161"/>
      <c r="E4216" s="161"/>
      <c r="F4216" s="161"/>
      <c r="G4216" s="161"/>
      <c r="H4216" s="161"/>
      <c r="I4216" s="161"/>
      <c r="J4216" s="161"/>
      <c r="K4216" s="161"/>
      <c r="L4216" s="161"/>
      <c r="M4216" s="161"/>
      <c r="N4216" s="171"/>
      <c r="O4216" s="171"/>
      <c r="P4216" s="171"/>
      <c r="Q4216" s="171"/>
      <c r="R4216" s="171"/>
      <c r="S4216" s="171"/>
      <c r="T4216" s="208" t="str">
        <f t="shared" si="660"/>
        <v>MISSING</v>
      </c>
      <c r="U4216" s="208" t="str">
        <f t="shared" si="661"/>
        <v>MISSING</v>
      </c>
      <c r="X4216" s="56">
        <f t="shared" si="662"/>
        <v>-99</v>
      </c>
      <c r="Y4216" s="56">
        <f t="shared" si="663"/>
        <v>-99</v>
      </c>
      <c r="Z4216" s="56">
        <f t="shared" si="664"/>
        <v>-99</v>
      </c>
      <c r="AA4216" s="56">
        <f t="shared" si="665"/>
        <v>-99</v>
      </c>
      <c r="AB4216" s="56">
        <f t="shared" si="666"/>
        <v>-99</v>
      </c>
      <c r="AC4216" s="56">
        <f t="shared" si="667"/>
        <v>-99</v>
      </c>
      <c r="AD4216" s="3"/>
      <c r="AE4216" s="82">
        <f>IF(D4216=1, 'adjustment factor'!$D$4, IF(D4216=-9,-999,IF(D4216="",-999,0)))</f>
        <v>-999</v>
      </c>
      <c r="AF4216" s="82">
        <f>IF(F4216=1, 'adjustment factor'!$D$5, IF(F4216=-9,-999,IF(F4216="",-999,0)))</f>
        <v>-999</v>
      </c>
      <c r="AG4216" s="82">
        <f>IF(E4216=1, 'adjustment factor'!$D$6, IF(E4216=-9,-999,IF(E4216="",-999,0)))</f>
        <v>-999</v>
      </c>
      <c r="AH4216" s="82">
        <f>IF(K4216&gt;=45,'adjustment factor'!$D$7,IF(K4216=-9,-1200,IF(K4216="",-1200,0)))</f>
        <v>-1200</v>
      </c>
      <c r="AI4216" s="82">
        <f>IF(L4216=1, 'adjustment factor'!$D$8, IF(L4216=-9,-999,IF(L4216="",-999,0)))</f>
        <v>-999</v>
      </c>
      <c r="AJ4216" s="82">
        <f>IF(AND(M4216&gt;=1,M4216&lt;=4),'adjustment factor'!$D$9,IF(M4216=-9,-999,IF(M4216=98,-999,IF(M4216=99,-999,IF(M4216="",-999,0)))))</f>
        <v>-999</v>
      </c>
      <c r="AK4216" s="82">
        <f>IF(H4216=1, 'adjustment factor'!$D$10, IF(H4216=-9,-999,IF(H4216="",-999,0)))</f>
        <v>-999</v>
      </c>
      <c r="AL4216" s="82">
        <f>IF(G4216=1, 'adjustment factor'!$D$11, IF(G4216=-9,-999,IF(G4216="",-999,0)))</f>
        <v>-999</v>
      </c>
      <c r="AM4216" s="82">
        <f>IF(I4216=1, 'adjustment factor'!$D$12, IF(I4216=-9,-999,IF(I4216="",-999,0)))</f>
        <v>-999</v>
      </c>
      <c r="AN4216" s="82">
        <f>IF(J4216=1, 'adjustment factor'!$D$13, IF(J4216=-9,-999,IF(J4216="",-999,0)))</f>
        <v>-999</v>
      </c>
      <c r="AO4216" s="82" t="str">
        <f t="shared" si="668"/>
        <v>-999</v>
      </c>
      <c r="AP4216" s="82" t="str">
        <f t="shared" si="669"/>
        <v>MISSING</v>
      </c>
    </row>
    <row r="4217" spans="2:42">
      <c r="B4217" s="207"/>
      <c r="C4217" s="35">
        <v>4213</v>
      </c>
      <c r="D4217" s="161"/>
      <c r="E4217" s="161"/>
      <c r="F4217" s="161"/>
      <c r="G4217" s="161"/>
      <c r="H4217" s="161"/>
      <c r="I4217" s="161"/>
      <c r="J4217" s="161"/>
      <c r="K4217" s="161"/>
      <c r="L4217" s="161"/>
      <c r="M4217" s="161"/>
      <c r="N4217" s="171"/>
      <c r="O4217" s="171"/>
      <c r="P4217" s="171"/>
      <c r="Q4217" s="171"/>
      <c r="R4217" s="171"/>
      <c r="S4217" s="171"/>
      <c r="T4217" s="208" t="str">
        <f t="shared" si="660"/>
        <v>MISSING</v>
      </c>
      <c r="U4217" s="208" t="str">
        <f t="shared" si="661"/>
        <v>MISSING</v>
      </c>
      <c r="X4217" s="56">
        <f t="shared" si="662"/>
        <v>-99</v>
      </c>
      <c r="Y4217" s="56">
        <f t="shared" si="663"/>
        <v>-99</v>
      </c>
      <c r="Z4217" s="56">
        <f t="shared" si="664"/>
        <v>-99</v>
      </c>
      <c r="AA4217" s="56">
        <f t="shared" si="665"/>
        <v>-99</v>
      </c>
      <c r="AB4217" s="56">
        <f t="shared" si="666"/>
        <v>-99</v>
      </c>
      <c r="AC4217" s="56">
        <f t="shared" si="667"/>
        <v>-99</v>
      </c>
      <c r="AD4217" s="3"/>
      <c r="AE4217" s="82">
        <f>IF(D4217=1, 'adjustment factor'!$D$4, IF(D4217=-9,-999,IF(D4217="",-999,0)))</f>
        <v>-999</v>
      </c>
      <c r="AF4217" s="82">
        <f>IF(F4217=1, 'adjustment factor'!$D$5, IF(F4217=-9,-999,IF(F4217="",-999,0)))</f>
        <v>-999</v>
      </c>
      <c r="AG4217" s="82">
        <f>IF(E4217=1, 'adjustment factor'!$D$6, IF(E4217=-9,-999,IF(E4217="",-999,0)))</f>
        <v>-999</v>
      </c>
      <c r="AH4217" s="82">
        <f>IF(K4217&gt;=45,'adjustment factor'!$D$7,IF(K4217=-9,-1200,IF(K4217="",-1200,0)))</f>
        <v>-1200</v>
      </c>
      <c r="AI4217" s="82">
        <f>IF(L4217=1, 'adjustment factor'!$D$8, IF(L4217=-9,-999,IF(L4217="",-999,0)))</f>
        <v>-999</v>
      </c>
      <c r="AJ4217" s="82">
        <f>IF(AND(M4217&gt;=1,M4217&lt;=4),'adjustment factor'!$D$9,IF(M4217=-9,-999,IF(M4217=98,-999,IF(M4217=99,-999,IF(M4217="",-999,0)))))</f>
        <v>-999</v>
      </c>
      <c r="AK4217" s="82">
        <f>IF(H4217=1, 'adjustment factor'!$D$10, IF(H4217=-9,-999,IF(H4217="",-999,0)))</f>
        <v>-999</v>
      </c>
      <c r="AL4217" s="82">
        <f>IF(G4217=1, 'adjustment factor'!$D$11, IF(G4217=-9,-999,IF(G4217="",-999,0)))</f>
        <v>-999</v>
      </c>
      <c r="AM4217" s="82">
        <f>IF(I4217=1, 'adjustment factor'!$D$12, IF(I4217=-9,-999,IF(I4217="",-999,0)))</f>
        <v>-999</v>
      </c>
      <c r="AN4217" s="82">
        <f>IF(J4217=1, 'adjustment factor'!$D$13, IF(J4217=-9,-999,IF(J4217="",-999,0)))</f>
        <v>-999</v>
      </c>
      <c r="AO4217" s="82" t="str">
        <f t="shared" si="668"/>
        <v>-999</v>
      </c>
      <c r="AP4217" s="82" t="str">
        <f t="shared" si="669"/>
        <v>MISSING</v>
      </c>
    </row>
    <row r="4218" spans="2:42">
      <c r="B4218" s="207"/>
      <c r="C4218" s="35">
        <v>4214</v>
      </c>
      <c r="D4218" s="161"/>
      <c r="E4218" s="161"/>
      <c r="F4218" s="161"/>
      <c r="G4218" s="161"/>
      <c r="H4218" s="161"/>
      <c r="I4218" s="161"/>
      <c r="J4218" s="161"/>
      <c r="K4218" s="161"/>
      <c r="L4218" s="161"/>
      <c r="M4218" s="161"/>
      <c r="N4218" s="171"/>
      <c r="O4218" s="171"/>
      <c r="P4218" s="171"/>
      <c r="Q4218" s="171"/>
      <c r="R4218" s="171"/>
      <c r="S4218" s="171"/>
      <c r="T4218" s="208" t="str">
        <f t="shared" si="660"/>
        <v>MISSING</v>
      </c>
      <c r="U4218" s="208" t="str">
        <f t="shared" si="661"/>
        <v>MISSING</v>
      </c>
      <c r="X4218" s="56">
        <f t="shared" si="662"/>
        <v>-99</v>
      </c>
      <c r="Y4218" s="56">
        <f t="shared" si="663"/>
        <v>-99</v>
      </c>
      <c r="Z4218" s="56">
        <f t="shared" si="664"/>
        <v>-99</v>
      </c>
      <c r="AA4218" s="56">
        <f t="shared" si="665"/>
        <v>-99</v>
      </c>
      <c r="AB4218" s="56">
        <f t="shared" si="666"/>
        <v>-99</v>
      </c>
      <c r="AC4218" s="56">
        <f t="shared" si="667"/>
        <v>-99</v>
      </c>
      <c r="AD4218" s="3"/>
      <c r="AE4218" s="82">
        <f>IF(D4218=1, 'adjustment factor'!$D$4, IF(D4218=-9,-999,IF(D4218="",-999,0)))</f>
        <v>-999</v>
      </c>
      <c r="AF4218" s="82">
        <f>IF(F4218=1, 'adjustment factor'!$D$5, IF(F4218=-9,-999,IF(F4218="",-999,0)))</f>
        <v>-999</v>
      </c>
      <c r="AG4218" s="82">
        <f>IF(E4218=1, 'adjustment factor'!$D$6, IF(E4218=-9,-999,IF(E4218="",-999,0)))</f>
        <v>-999</v>
      </c>
      <c r="AH4218" s="82">
        <f>IF(K4218&gt;=45,'adjustment factor'!$D$7,IF(K4218=-9,-1200,IF(K4218="",-1200,0)))</f>
        <v>-1200</v>
      </c>
      <c r="AI4218" s="82">
        <f>IF(L4218=1, 'adjustment factor'!$D$8, IF(L4218=-9,-999,IF(L4218="",-999,0)))</f>
        <v>-999</v>
      </c>
      <c r="AJ4218" s="82">
        <f>IF(AND(M4218&gt;=1,M4218&lt;=4),'adjustment factor'!$D$9,IF(M4218=-9,-999,IF(M4218=98,-999,IF(M4218=99,-999,IF(M4218="",-999,0)))))</f>
        <v>-999</v>
      </c>
      <c r="AK4218" s="82">
        <f>IF(H4218=1, 'adjustment factor'!$D$10, IF(H4218=-9,-999,IF(H4218="",-999,0)))</f>
        <v>-999</v>
      </c>
      <c r="AL4218" s="82">
        <f>IF(G4218=1, 'adjustment factor'!$D$11, IF(G4218=-9,-999,IF(G4218="",-999,0)))</f>
        <v>-999</v>
      </c>
      <c r="AM4218" s="82">
        <f>IF(I4218=1, 'adjustment factor'!$D$12, IF(I4218=-9,-999,IF(I4218="",-999,0)))</f>
        <v>-999</v>
      </c>
      <c r="AN4218" s="82">
        <f>IF(J4218=1, 'adjustment factor'!$D$13, IF(J4218=-9,-999,IF(J4218="",-999,0)))</f>
        <v>-999</v>
      </c>
      <c r="AO4218" s="82" t="str">
        <f t="shared" si="668"/>
        <v>-999</v>
      </c>
      <c r="AP4218" s="82" t="str">
        <f t="shared" si="669"/>
        <v>MISSING</v>
      </c>
    </row>
    <row r="4219" spans="2:42">
      <c r="B4219" s="207"/>
      <c r="C4219" s="35">
        <v>4215</v>
      </c>
      <c r="D4219" s="161"/>
      <c r="E4219" s="161"/>
      <c r="F4219" s="161"/>
      <c r="G4219" s="161"/>
      <c r="H4219" s="161"/>
      <c r="I4219" s="161"/>
      <c r="J4219" s="161"/>
      <c r="K4219" s="161"/>
      <c r="L4219" s="161"/>
      <c r="M4219" s="161"/>
      <c r="N4219" s="171"/>
      <c r="O4219" s="171"/>
      <c r="P4219" s="171"/>
      <c r="Q4219" s="171"/>
      <c r="R4219" s="171"/>
      <c r="S4219" s="171"/>
      <c r="T4219" s="208" t="str">
        <f t="shared" si="660"/>
        <v>MISSING</v>
      </c>
      <c r="U4219" s="208" t="str">
        <f t="shared" si="661"/>
        <v>MISSING</v>
      </c>
      <c r="X4219" s="56">
        <f t="shared" si="662"/>
        <v>-99</v>
      </c>
      <c r="Y4219" s="56">
        <f t="shared" si="663"/>
        <v>-99</v>
      </c>
      <c r="Z4219" s="56">
        <f t="shared" si="664"/>
        <v>-99</v>
      </c>
      <c r="AA4219" s="56">
        <f t="shared" si="665"/>
        <v>-99</v>
      </c>
      <c r="AB4219" s="56">
        <f t="shared" si="666"/>
        <v>-99</v>
      </c>
      <c r="AC4219" s="56">
        <f t="shared" si="667"/>
        <v>-99</v>
      </c>
      <c r="AD4219" s="3"/>
      <c r="AE4219" s="82">
        <f>IF(D4219=1, 'adjustment factor'!$D$4, IF(D4219=-9,-999,IF(D4219="",-999,0)))</f>
        <v>-999</v>
      </c>
      <c r="AF4219" s="82">
        <f>IF(F4219=1, 'adjustment factor'!$D$5, IF(F4219=-9,-999,IF(F4219="",-999,0)))</f>
        <v>-999</v>
      </c>
      <c r="AG4219" s="82">
        <f>IF(E4219=1, 'adjustment factor'!$D$6, IF(E4219=-9,-999,IF(E4219="",-999,0)))</f>
        <v>-999</v>
      </c>
      <c r="AH4219" s="82">
        <f>IF(K4219&gt;=45,'adjustment factor'!$D$7,IF(K4219=-9,-1200,IF(K4219="",-1200,0)))</f>
        <v>-1200</v>
      </c>
      <c r="AI4219" s="82">
        <f>IF(L4219=1, 'adjustment factor'!$D$8, IF(L4219=-9,-999,IF(L4219="",-999,0)))</f>
        <v>-999</v>
      </c>
      <c r="AJ4219" s="82">
        <f>IF(AND(M4219&gt;=1,M4219&lt;=4),'adjustment factor'!$D$9,IF(M4219=-9,-999,IF(M4219=98,-999,IF(M4219=99,-999,IF(M4219="",-999,0)))))</f>
        <v>-999</v>
      </c>
      <c r="AK4219" s="82">
        <f>IF(H4219=1, 'adjustment factor'!$D$10, IF(H4219=-9,-999,IF(H4219="",-999,0)))</f>
        <v>-999</v>
      </c>
      <c r="AL4219" s="82">
        <f>IF(G4219=1, 'adjustment factor'!$D$11, IF(G4219=-9,-999,IF(G4219="",-999,0)))</f>
        <v>-999</v>
      </c>
      <c r="AM4219" s="82">
        <f>IF(I4219=1, 'adjustment factor'!$D$12, IF(I4219=-9,-999,IF(I4219="",-999,0)))</f>
        <v>-999</v>
      </c>
      <c r="AN4219" s="82">
        <f>IF(J4219=1, 'adjustment factor'!$D$13, IF(J4219=-9,-999,IF(J4219="",-999,0)))</f>
        <v>-999</v>
      </c>
      <c r="AO4219" s="82" t="str">
        <f t="shared" si="668"/>
        <v>-999</v>
      </c>
      <c r="AP4219" s="82" t="str">
        <f t="shared" si="669"/>
        <v>MISSING</v>
      </c>
    </row>
    <row r="4220" spans="2:42">
      <c r="B4220" s="207"/>
      <c r="C4220" s="35">
        <v>4216</v>
      </c>
      <c r="D4220" s="161"/>
      <c r="E4220" s="161"/>
      <c r="F4220" s="161"/>
      <c r="G4220" s="161"/>
      <c r="H4220" s="161"/>
      <c r="I4220" s="161"/>
      <c r="J4220" s="161"/>
      <c r="K4220" s="161"/>
      <c r="L4220" s="161"/>
      <c r="M4220" s="161"/>
      <c r="N4220" s="171"/>
      <c r="O4220" s="171"/>
      <c r="P4220" s="171"/>
      <c r="Q4220" s="171"/>
      <c r="R4220" s="171"/>
      <c r="S4220" s="171"/>
      <c r="T4220" s="208" t="str">
        <f t="shared" si="660"/>
        <v>MISSING</v>
      </c>
      <c r="U4220" s="208" t="str">
        <f t="shared" si="661"/>
        <v>MISSING</v>
      </c>
      <c r="X4220" s="56">
        <f t="shared" si="662"/>
        <v>-99</v>
      </c>
      <c r="Y4220" s="56">
        <f t="shared" si="663"/>
        <v>-99</v>
      </c>
      <c r="Z4220" s="56">
        <f t="shared" si="664"/>
        <v>-99</v>
      </c>
      <c r="AA4220" s="56">
        <f t="shared" si="665"/>
        <v>-99</v>
      </c>
      <c r="AB4220" s="56">
        <f t="shared" si="666"/>
        <v>-99</v>
      </c>
      <c r="AC4220" s="56">
        <f t="shared" si="667"/>
        <v>-99</v>
      </c>
      <c r="AD4220" s="3"/>
      <c r="AE4220" s="82">
        <f>IF(D4220=1, 'adjustment factor'!$D$4, IF(D4220=-9,-999,IF(D4220="",-999,0)))</f>
        <v>-999</v>
      </c>
      <c r="AF4220" s="82">
        <f>IF(F4220=1, 'adjustment factor'!$D$5, IF(F4220=-9,-999,IF(F4220="",-999,0)))</f>
        <v>-999</v>
      </c>
      <c r="AG4220" s="82">
        <f>IF(E4220=1, 'adjustment factor'!$D$6, IF(E4220=-9,-999,IF(E4220="",-999,0)))</f>
        <v>-999</v>
      </c>
      <c r="AH4220" s="82">
        <f>IF(K4220&gt;=45,'adjustment factor'!$D$7,IF(K4220=-9,-1200,IF(K4220="",-1200,0)))</f>
        <v>-1200</v>
      </c>
      <c r="AI4220" s="82">
        <f>IF(L4220=1, 'adjustment factor'!$D$8, IF(L4220=-9,-999,IF(L4220="",-999,0)))</f>
        <v>-999</v>
      </c>
      <c r="AJ4220" s="82">
        <f>IF(AND(M4220&gt;=1,M4220&lt;=4),'adjustment factor'!$D$9,IF(M4220=-9,-999,IF(M4220=98,-999,IF(M4220=99,-999,IF(M4220="",-999,0)))))</f>
        <v>-999</v>
      </c>
      <c r="AK4220" s="82">
        <f>IF(H4220=1, 'adjustment factor'!$D$10, IF(H4220=-9,-999,IF(H4220="",-999,0)))</f>
        <v>-999</v>
      </c>
      <c r="AL4220" s="82">
        <f>IF(G4220=1, 'adjustment factor'!$D$11, IF(G4220=-9,-999,IF(G4220="",-999,0)))</f>
        <v>-999</v>
      </c>
      <c r="AM4220" s="82">
        <f>IF(I4220=1, 'adjustment factor'!$D$12, IF(I4220=-9,-999,IF(I4220="",-999,0)))</f>
        <v>-999</v>
      </c>
      <c r="AN4220" s="82">
        <f>IF(J4220=1, 'adjustment factor'!$D$13, IF(J4220=-9,-999,IF(J4220="",-999,0)))</f>
        <v>-999</v>
      </c>
      <c r="AO4220" s="82" t="str">
        <f t="shared" si="668"/>
        <v>-999</v>
      </c>
      <c r="AP4220" s="82" t="str">
        <f t="shared" si="669"/>
        <v>MISSING</v>
      </c>
    </row>
    <row r="4221" spans="2:42">
      <c r="B4221" s="207"/>
      <c r="C4221" s="35">
        <v>4217</v>
      </c>
      <c r="D4221" s="161"/>
      <c r="E4221" s="161"/>
      <c r="F4221" s="161"/>
      <c r="G4221" s="161"/>
      <c r="H4221" s="161"/>
      <c r="I4221" s="161"/>
      <c r="J4221" s="161"/>
      <c r="K4221" s="161"/>
      <c r="L4221" s="161"/>
      <c r="M4221" s="161"/>
      <c r="N4221" s="171"/>
      <c r="O4221" s="171"/>
      <c r="P4221" s="171"/>
      <c r="Q4221" s="171"/>
      <c r="R4221" s="171"/>
      <c r="S4221" s="171"/>
      <c r="T4221" s="208" t="str">
        <f t="shared" si="660"/>
        <v>MISSING</v>
      </c>
      <c r="U4221" s="208" t="str">
        <f t="shared" si="661"/>
        <v>MISSING</v>
      </c>
      <c r="X4221" s="56">
        <f t="shared" si="662"/>
        <v>-99</v>
      </c>
      <c r="Y4221" s="56">
        <f t="shared" si="663"/>
        <v>-99</v>
      </c>
      <c r="Z4221" s="56">
        <f t="shared" si="664"/>
        <v>-99</v>
      </c>
      <c r="AA4221" s="56">
        <f t="shared" si="665"/>
        <v>-99</v>
      </c>
      <c r="AB4221" s="56">
        <f t="shared" si="666"/>
        <v>-99</v>
      </c>
      <c r="AC4221" s="56">
        <f t="shared" si="667"/>
        <v>-99</v>
      </c>
      <c r="AD4221" s="3"/>
      <c r="AE4221" s="82">
        <f>IF(D4221=1, 'adjustment factor'!$D$4, IF(D4221=-9,-999,IF(D4221="",-999,0)))</f>
        <v>-999</v>
      </c>
      <c r="AF4221" s="82">
        <f>IF(F4221=1, 'adjustment factor'!$D$5, IF(F4221=-9,-999,IF(F4221="",-999,0)))</f>
        <v>-999</v>
      </c>
      <c r="AG4221" s="82">
        <f>IF(E4221=1, 'adjustment factor'!$D$6, IF(E4221=-9,-999,IF(E4221="",-999,0)))</f>
        <v>-999</v>
      </c>
      <c r="AH4221" s="82">
        <f>IF(K4221&gt;=45,'adjustment factor'!$D$7,IF(K4221=-9,-1200,IF(K4221="",-1200,0)))</f>
        <v>-1200</v>
      </c>
      <c r="AI4221" s="82">
        <f>IF(L4221=1, 'adjustment factor'!$D$8, IF(L4221=-9,-999,IF(L4221="",-999,0)))</f>
        <v>-999</v>
      </c>
      <c r="AJ4221" s="82">
        <f>IF(AND(M4221&gt;=1,M4221&lt;=4),'adjustment factor'!$D$9,IF(M4221=-9,-999,IF(M4221=98,-999,IF(M4221=99,-999,IF(M4221="",-999,0)))))</f>
        <v>-999</v>
      </c>
      <c r="AK4221" s="82">
        <f>IF(H4221=1, 'adjustment factor'!$D$10, IF(H4221=-9,-999,IF(H4221="",-999,0)))</f>
        <v>-999</v>
      </c>
      <c r="AL4221" s="82">
        <f>IF(G4221=1, 'adjustment factor'!$D$11, IF(G4221=-9,-999,IF(G4221="",-999,0)))</f>
        <v>-999</v>
      </c>
      <c r="AM4221" s="82">
        <f>IF(I4221=1, 'adjustment factor'!$D$12, IF(I4221=-9,-999,IF(I4221="",-999,0)))</f>
        <v>-999</v>
      </c>
      <c r="AN4221" s="82">
        <f>IF(J4221=1, 'adjustment factor'!$D$13, IF(J4221=-9,-999,IF(J4221="",-999,0)))</f>
        <v>-999</v>
      </c>
      <c r="AO4221" s="82" t="str">
        <f t="shared" si="668"/>
        <v>-999</v>
      </c>
      <c r="AP4221" s="82" t="str">
        <f t="shared" si="669"/>
        <v>MISSING</v>
      </c>
    </row>
    <row r="4222" spans="2:42">
      <c r="B4222" s="207"/>
      <c r="C4222" s="35">
        <v>4218</v>
      </c>
      <c r="D4222" s="161"/>
      <c r="E4222" s="161"/>
      <c r="F4222" s="161"/>
      <c r="G4222" s="161"/>
      <c r="H4222" s="161"/>
      <c r="I4222" s="161"/>
      <c r="J4222" s="161"/>
      <c r="K4222" s="161"/>
      <c r="L4222" s="161"/>
      <c r="M4222" s="161"/>
      <c r="N4222" s="171"/>
      <c r="O4222" s="171"/>
      <c r="P4222" s="171"/>
      <c r="Q4222" s="171"/>
      <c r="R4222" s="171"/>
      <c r="S4222" s="171"/>
      <c r="T4222" s="208" t="str">
        <f t="shared" si="660"/>
        <v>MISSING</v>
      </c>
      <c r="U4222" s="208" t="str">
        <f t="shared" si="661"/>
        <v>MISSING</v>
      </c>
      <c r="X4222" s="56">
        <f t="shared" si="662"/>
        <v>-99</v>
      </c>
      <c r="Y4222" s="56">
        <f t="shared" si="663"/>
        <v>-99</v>
      </c>
      <c r="Z4222" s="56">
        <f t="shared" si="664"/>
        <v>-99</v>
      </c>
      <c r="AA4222" s="56">
        <f t="shared" si="665"/>
        <v>-99</v>
      </c>
      <c r="AB4222" s="56">
        <f t="shared" si="666"/>
        <v>-99</v>
      </c>
      <c r="AC4222" s="56">
        <f t="shared" si="667"/>
        <v>-99</v>
      </c>
      <c r="AD4222" s="3"/>
      <c r="AE4222" s="82">
        <f>IF(D4222=1, 'adjustment factor'!$D$4, IF(D4222=-9,-999,IF(D4222="",-999,0)))</f>
        <v>-999</v>
      </c>
      <c r="AF4222" s="82">
        <f>IF(F4222=1, 'adjustment factor'!$D$5, IF(F4222=-9,-999,IF(F4222="",-999,0)))</f>
        <v>-999</v>
      </c>
      <c r="AG4222" s="82">
        <f>IF(E4222=1, 'adjustment factor'!$D$6, IF(E4222=-9,-999,IF(E4222="",-999,0)))</f>
        <v>-999</v>
      </c>
      <c r="AH4222" s="82">
        <f>IF(K4222&gt;=45,'adjustment factor'!$D$7,IF(K4222=-9,-1200,IF(K4222="",-1200,0)))</f>
        <v>-1200</v>
      </c>
      <c r="AI4222" s="82">
        <f>IF(L4222=1, 'adjustment factor'!$D$8, IF(L4222=-9,-999,IF(L4222="",-999,0)))</f>
        <v>-999</v>
      </c>
      <c r="AJ4222" s="82">
        <f>IF(AND(M4222&gt;=1,M4222&lt;=4),'adjustment factor'!$D$9,IF(M4222=-9,-999,IF(M4222=98,-999,IF(M4222=99,-999,IF(M4222="",-999,0)))))</f>
        <v>-999</v>
      </c>
      <c r="AK4222" s="82">
        <f>IF(H4222=1, 'adjustment factor'!$D$10, IF(H4222=-9,-999,IF(H4222="",-999,0)))</f>
        <v>-999</v>
      </c>
      <c r="AL4222" s="82">
        <f>IF(G4222=1, 'adjustment factor'!$D$11, IF(G4222=-9,-999,IF(G4222="",-999,0)))</f>
        <v>-999</v>
      </c>
      <c r="AM4222" s="82">
        <f>IF(I4222=1, 'adjustment factor'!$D$12, IF(I4222=-9,-999,IF(I4222="",-999,0)))</f>
        <v>-999</v>
      </c>
      <c r="AN4222" s="82">
        <f>IF(J4222=1, 'adjustment factor'!$D$13, IF(J4222=-9,-999,IF(J4222="",-999,0)))</f>
        <v>-999</v>
      </c>
      <c r="AO4222" s="82" t="str">
        <f t="shared" si="668"/>
        <v>-999</v>
      </c>
      <c r="AP4222" s="82" t="str">
        <f t="shared" si="669"/>
        <v>MISSING</v>
      </c>
    </row>
    <row r="4223" spans="2:42">
      <c r="B4223" s="207"/>
      <c r="C4223" s="35">
        <v>4219</v>
      </c>
      <c r="D4223" s="161"/>
      <c r="E4223" s="161"/>
      <c r="F4223" s="161"/>
      <c r="G4223" s="161"/>
      <c r="H4223" s="161"/>
      <c r="I4223" s="161"/>
      <c r="J4223" s="161"/>
      <c r="K4223" s="161"/>
      <c r="L4223" s="161"/>
      <c r="M4223" s="161"/>
      <c r="N4223" s="171"/>
      <c r="O4223" s="171"/>
      <c r="P4223" s="171"/>
      <c r="Q4223" s="171"/>
      <c r="R4223" s="171"/>
      <c r="S4223" s="171"/>
      <c r="T4223" s="208" t="str">
        <f t="shared" si="660"/>
        <v>MISSING</v>
      </c>
      <c r="U4223" s="208" t="str">
        <f t="shared" si="661"/>
        <v>MISSING</v>
      </c>
      <c r="X4223" s="56">
        <f t="shared" si="662"/>
        <v>-99</v>
      </c>
      <c r="Y4223" s="56">
        <f t="shared" si="663"/>
        <v>-99</v>
      </c>
      <c r="Z4223" s="56">
        <f t="shared" si="664"/>
        <v>-99</v>
      </c>
      <c r="AA4223" s="56">
        <f t="shared" si="665"/>
        <v>-99</v>
      </c>
      <c r="AB4223" s="56">
        <f t="shared" si="666"/>
        <v>-99</v>
      </c>
      <c r="AC4223" s="56">
        <f t="shared" si="667"/>
        <v>-99</v>
      </c>
      <c r="AD4223" s="3"/>
      <c r="AE4223" s="82">
        <f>IF(D4223=1, 'adjustment factor'!$D$4, IF(D4223=-9,-999,IF(D4223="",-999,0)))</f>
        <v>-999</v>
      </c>
      <c r="AF4223" s="82">
        <f>IF(F4223=1, 'adjustment factor'!$D$5, IF(F4223=-9,-999,IF(F4223="",-999,0)))</f>
        <v>-999</v>
      </c>
      <c r="AG4223" s="82">
        <f>IF(E4223=1, 'adjustment factor'!$D$6, IF(E4223=-9,-999,IF(E4223="",-999,0)))</f>
        <v>-999</v>
      </c>
      <c r="AH4223" s="82">
        <f>IF(K4223&gt;=45,'adjustment factor'!$D$7,IF(K4223=-9,-1200,IF(K4223="",-1200,0)))</f>
        <v>-1200</v>
      </c>
      <c r="AI4223" s="82">
        <f>IF(L4223=1, 'adjustment factor'!$D$8, IF(L4223=-9,-999,IF(L4223="",-999,0)))</f>
        <v>-999</v>
      </c>
      <c r="AJ4223" s="82">
        <f>IF(AND(M4223&gt;=1,M4223&lt;=4),'adjustment factor'!$D$9,IF(M4223=-9,-999,IF(M4223=98,-999,IF(M4223=99,-999,IF(M4223="",-999,0)))))</f>
        <v>-999</v>
      </c>
      <c r="AK4223" s="82">
        <f>IF(H4223=1, 'adjustment factor'!$D$10, IF(H4223=-9,-999,IF(H4223="",-999,0)))</f>
        <v>-999</v>
      </c>
      <c r="AL4223" s="82">
        <f>IF(G4223=1, 'adjustment factor'!$D$11, IF(G4223=-9,-999,IF(G4223="",-999,0)))</f>
        <v>-999</v>
      </c>
      <c r="AM4223" s="82">
        <f>IF(I4223=1, 'adjustment factor'!$D$12, IF(I4223=-9,-999,IF(I4223="",-999,0)))</f>
        <v>-999</v>
      </c>
      <c r="AN4223" s="82">
        <f>IF(J4223=1, 'adjustment factor'!$D$13, IF(J4223=-9,-999,IF(J4223="",-999,0)))</f>
        <v>-999</v>
      </c>
      <c r="AO4223" s="82" t="str">
        <f t="shared" si="668"/>
        <v>-999</v>
      </c>
      <c r="AP4223" s="82" t="str">
        <f t="shared" si="669"/>
        <v>MISSING</v>
      </c>
    </row>
    <row r="4224" spans="2:42">
      <c r="B4224" s="207"/>
      <c r="C4224" s="35">
        <v>4220</v>
      </c>
      <c r="D4224" s="161"/>
      <c r="E4224" s="161"/>
      <c r="F4224" s="161"/>
      <c r="G4224" s="161"/>
      <c r="H4224" s="161"/>
      <c r="I4224" s="161"/>
      <c r="J4224" s="161"/>
      <c r="K4224" s="161"/>
      <c r="L4224" s="161"/>
      <c r="M4224" s="161"/>
      <c r="N4224" s="171"/>
      <c r="O4224" s="171"/>
      <c r="P4224" s="171"/>
      <c r="Q4224" s="171"/>
      <c r="R4224" s="171"/>
      <c r="S4224" s="171"/>
      <c r="T4224" s="208" t="str">
        <f t="shared" si="660"/>
        <v>MISSING</v>
      </c>
      <c r="U4224" s="208" t="str">
        <f t="shared" si="661"/>
        <v>MISSING</v>
      </c>
      <c r="X4224" s="56">
        <f t="shared" si="662"/>
        <v>-99</v>
      </c>
      <c r="Y4224" s="56">
        <f t="shared" si="663"/>
        <v>-99</v>
      </c>
      <c r="Z4224" s="56">
        <f t="shared" si="664"/>
        <v>-99</v>
      </c>
      <c r="AA4224" s="56">
        <f t="shared" si="665"/>
        <v>-99</v>
      </c>
      <c r="AB4224" s="56">
        <f t="shared" si="666"/>
        <v>-99</v>
      </c>
      <c r="AC4224" s="56">
        <f t="shared" si="667"/>
        <v>-99</v>
      </c>
      <c r="AD4224" s="3"/>
      <c r="AE4224" s="82">
        <f>IF(D4224=1, 'adjustment factor'!$D$4, IF(D4224=-9,-999,IF(D4224="",-999,0)))</f>
        <v>-999</v>
      </c>
      <c r="AF4224" s="82">
        <f>IF(F4224=1, 'adjustment factor'!$D$5, IF(F4224=-9,-999,IF(F4224="",-999,0)))</f>
        <v>-999</v>
      </c>
      <c r="AG4224" s="82">
        <f>IF(E4224=1, 'adjustment factor'!$D$6, IF(E4224=-9,-999,IF(E4224="",-999,0)))</f>
        <v>-999</v>
      </c>
      <c r="AH4224" s="82">
        <f>IF(K4224&gt;=45,'adjustment factor'!$D$7,IF(K4224=-9,-1200,IF(K4224="",-1200,0)))</f>
        <v>-1200</v>
      </c>
      <c r="AI4224" s="82">
        <f>IF(L4224=1, 'adjustment factor'!$D$8, IF(L4224=-9,-999,IF(L4224="",-999,0)))</f>
        <v>-999</v>
      </c>
      <c r="AJ4224" s="82">
        <f>IF(AND(M4224&gt;=1,M4224&lt;=4),'adjustment factor'!$D$9,IF(M4224=-9,-999,IF(M4224=98,-999,IF(M4224=99,-999,IF(M4224="",-999,0)))))</f>
        <v>-999</v>
      </c>
      <c r="AK4224" s="82">
        <f>IF(H4224=1, 'adjustment factor'!$D$10, IF(H4224=-9,-999,IF(H4224="",-999,0)))</f>
        <v>-999</v>
      </c>
      <c r="AL4224" s="82">
        <f>IF(G4224=1, 'adjustment factor'!$D$11, IF(G4224=-9,-999,IF(G4224="",-999,0)))</f>
        <v>-999</v>
      </c>
      <c r="AM4224" s="82">
        <f>IF(I4224=1, 'adjustment factor'!$D$12, IF(I4224=-9,-999,IF(I4224="",-999,0)))</f>
        <v>-999</v>
      </c>
      <c r="AN4224" s="82">
        <f>IF(J4224=1, 'adjustment factor'!$D$13, IF(J4224=-9,-999,IF(J4224="",-999,0)))</f>
        <v>-999</v>
      </c>
      <c r="AO4224" s="82" t="str">
        <f t="shared" si="668"/>
        <v>-999</v>
      </c>
      <c r="AP4224" s="82" t="str">
        <f t="shared" si="669"/>
        <v>MISSING</v>
      </c>
    </row>
    <row r="4225" spans="2:42">
      <c r="B4225" s="207"/>
      <c r="C4225" s="35">
        <v>4221</v>
      </c>
      <c r="D4225" s="161"/>
      <c r="E4225" s="161"/>
      <c r="F4225" s="161"/>
      <c r="G4225" s="161"/>
      <c r="H4225" s="161"/>
      <c r="I4225" s="161"/>
      <c r="J4225" s="161"/>
      <c r="K4225" s="161"/>
      <c r="L4225" s="161"/>
      <c r="M4225" s="161"/>
      <c r="N4225" s="171"/>
      <c r="O4225" s="171"/>
      <c r="P4225" s="171"/>
      <c r="Q4225" s="171"/>
      <c r="R4225" s="171"/>
      <c r="S4225" s="171"/>
      <c r="T4225" s="208" t="str">
        <f t="shared" si="660"/>
        <v>MISSING</v>
      </c>
      <c r="U4225" s="208" t="str">
        <f t="shared" si="661"/>
        <v>MISSING</v>
      </c>
      <c r="X4225" s="56">
        <f t="shared" si="662"/>
        <v>-99</v>
      </c>
      <c r="Y4225" s="56">
        <f t="shared" si="663"/>
        <v>-99</v>
      </c>
      <c r="Z4225" s="56">
        <f t="shared" si="664"/>
        <v>-99</v>
      </c>
      <c r="AA4225" s="56">
        <f t="shared" si="665"/>
        <v>-99</v>
      </c>
      <c r="AB4225" s="56">
        <f t="shared" si="666"/>
        <v>-99</v>
      </c>
      <c r="AC4225" s="56">
        <f t="shared" si="667"/>
        <v>-99</v>
      </c>
      <c r="AD4225" s="3"/>
      <c r="AE4225" s="82">
        <f>IF(D4225=1, 'adjustment factor'!$D$4, IF(D4225=-9,-999,IF(D4225="",-999,0)))</f>
        <v>-999</v>
      </c>
      <c r="AF4225" s="82">
        <f>IF(F4225=1, 'adjustment factor'!$D$5, IF(F4225=-9,-999,IF(F4225="",-999,0)))</f>
        <v>-999</v>
      </c>
      <c r="AG4225" s="82">
        <f>IF(E4225=1, 'adjustment factor'!$D$6, IF(E4225=-9,-999,IF(E4225="",-999,0)))</f>
        <v>-999</v>
      </c>
      <c r="AH4225" s="82">
        <f>IF(K4225&gt;=45,'adjustment factor'!$D$7,IF(K4225=-9,-1200,IF(K4225="",-1200,0)))</f>
        <v>-1200</v>
      </c>
      <c r="AI4225" s="82">
        <f>IF(L4225=1, 'adjustment factor'!$D$8, IF(L4225=-9,-999,IF(L4225="",-999,0)))</f>
        <v>-999</v>
      </c>
      <c r="AJ4225" s="82">
        <f>IF(AND(M4225&gt;=1,M4225&lt;=4),'adjustment factor'!$D$9,IF(M4225=-9,-999,IF(M4225=98,-999,IF(M4225=99,-999,IF(M4225="",-999,0)))))</f>
        <v>-999</v>
      </c>
      <c r="AK4225" s="82">
        <f>IF(H4225=1, 'adjustment factor'!$D$10, IF(H4225=-9,-999,IF(H4225="",-999,0)))</f>
        <v>-999</v>
      </c>
      <c r="AL4225" s="82">
        <f>IF(G4225=1, 'adjustment factor'!$D$11, IF(G4225=-9,-999,IF(G4225="",-999,0)))</f>
        <v>-999</v>
      </c>
      <c r="AM4225" s="82">
        <f>IF(I4225=1, 'adjustment factor'!$D$12, IF(I4225=-9,-999,IF(I4225="",-999,0)))</f>
        <v>-999</v>
      </c>
      <c r="AN4225" s="82">
        <f>IF(J4225=1, 'adjustment factor'!$D$13, IF(J4225=-9,-999,IF(J4225="",-999,0)))</f>
        <v>-999</v>
      </c>
      <c r="AO4225" s="82" t="str">
        <f t="shared" si="668"/>
        <v>-999</v>
      </c>
      <c r="AP4225" s="82" t="str">
        <f t="shared" si="669"/>
        <v>MISSING</v>
      </c>
    </row>
    <row r="4226" spans="2:42">
      <c r="B4226" s="207"/>
      <c r="C4226" s="35">
        <v>4222</v>
      </c>
      <c r="D4226" s="161"/>
      <c r="E4226" s="161"/>
      <c r="F4226" s="161"/>
      <c r="G4226" s="161"/>
      <c r="H4226" s="161"/>
      <c r="I4226" s="161"/>
      <c r="J4226" s="161"/>
      <c r="K4226" s="161"/>
      <c r="L4226" s="161"/>
      <c r="M4226" s="161"/>
      <c r="N4226" s="171"/>
      <c r="O4226" s="171"/>
      <c r="P4226" s="171"/>
      <c r="Q4226" s="171"/>
      <c r="R4226" s="171"/>
      <c r="S4226" s="171"/>
      <c r="T4226" s="208" t="str">
        <f t="shared" si="660"/>
        <v>MISSING</v>
      </c>
      <c r="U4226" s="208" t="str">
        <f t="shared" si="661"/>
        <v>MISSING</v>
      </c>
      <c r="X4226" s="56">
        <f t="shared" si="662"/>
        <v>-99</v>
      </c>
      <c r="Y4226" s="56">
        <f t="shared" si="663"/>
        <v>-99</v>
      </c>
      <c r="Z4226" s="56">
        <f t="shared" si="664"/>
        <v>-99</v>
      </c>
      <c r="AA4226" s="56">
        <f t="shared" si="665"/>
        <v>-99</v>
      </c>
      <c r="AB4226" s="56">
        <f t="shared" si="666"/>
        <v>-99</v>
      </c>
      <c r="AC4226" s="56">
        <f t="shared" si="667"/>
        <v>-99</v>
      </c>
      <c r="AD4226" s="3"/>
      <c r="AE4226" s="82">
        <f>IF(D4226=1, 'adjustment factor'!$D$4, IF(D4226=-9,-999,IF(D4226="",-999,0)))</f>
        <v>-999</v>
      </c>
      <c r="AF4226" s="82">
        <f>IF(F4226=1, 'adjustment factor'!$D$5, IF(F4226=-9,-999,IF(F4226="",-999,0)))</f>
        <v>-999</v>
      </c>
      <c r="AG4226" s="82">
        <f>IF(E4226=1, 'adjustment factor'!$D$6, IF(E4226=-9,-999,IF(E4226="",-999,0)))</f>
        <v>-999</v>
      </c>
      <c r="AH4226" s="82">
        <f>IF(K4226&gt;=45,'adjustment factor'!$D$7,IF(K4226=-9,-1200,IF(K4226="",-1200,0)))</f>
        <v>-1200</v>
      </c>
      <c r="AI4226" s="82">
        <f>IF(L4226=1, 'adjustment factor'!$D$8, IF(L4226=-9,-999,IF(L4226="",-999,0)))</f>
        <v>-999</v>
      </c>
      <c r="AJ4226" s="82">
        <f>IF(AND(M4226&gt;=1,M4226&lt;=4),'adjustment factor'!$D$9,IF(M4226=-9,-999,IF(M4226=98,-999,IF(M4226=99,-999,IF(M4226="",-999,0)))))</f>
        <v>-999</v>
      </c>
      <c r="AK4226" s="82">
        <f>IF(H4226=1, 'adjustment factor'!$D$10, IF(H4226=-9,-999,IF(H4226="",-999,0)))</f>
        <v>-999</v>
      </c>
      <c r="AL4226" s="82">
        <f>IF(G4226=1, 'adjustment factor'!$D$11, IF(G4226=-9,-999,IF(G4226="",-999,0)))</f>
        <v>-999</v>
      </c>
      <c r="AM4226" s="82">
        <f>IF(I4226=1, 'adjustment factor'!$D$12, IF(I4226=-9,-999,IF(I4226="",-999,0)))</f>
        <v>-999</v>
      </c>
      <c r="AN4226" s="82">
        <f>IF(J4226=1, 'adjustment factor'!$D$13, IF(J4226=-9,-999,IF(J4226="",-999,0)))</f>
        <v>-999</v>
      </c>
      <c r="AO4226" s="82" t="str">
        <f t="shared" si="668"/>
        <v>-999</v>
      </c>
      <c r="AP4226" s="82" t="str">
        <f t="shared" si="669"/>
        <v>MISSING</v>
      </c>
    </row>
    <row r="4227" spans="2:42">
      <c r="B4227" s="207"/>
      <c r="C4227" s="35">
        <v>4223</v>
      </c>
      <c r="D4227" s="161"/>
      <c r="E4227" s="161"/>
      <c r="F4227" s="161"/>
      <c r="G4227" s="161"/>
      <c r="H4227" s="161"/>
      <c r="I4227" s="161"/>
      <c r="J4227" s="161"/>
      <c r="K4227" s="161"/>
      <c r="L4227" s="161"/>
      <c r="M4227" s="161"/>
      <c r="N4227" s="171"/>
      <c r="O4227" s="171"/>
      <c r="P4227" s="171"/>
      <c r="Q4227" s="171"/>
      <c r="R4227" s="171"/>
      <c r="S4227" s="171"/>
      <c r="T4227" s="208" t="str">
        <f t="shared" si="660"/>
        <v>MISSING</v>
      </c>
      <c r="U4227" s="208" t="str">
        <f t="shared" si="661"/>
        <v>MISSING</v>
      </c>
      <c r="X4227" s="56">
        <f t="shared" si="662"/>
        <v>-99</v>
      </c>
      <c r="Y4227" s="56">
        <f t="shared" si="663"/>
        <v>-99</v>
      </c>
      <c r="Z4227" s="56">
        <f t="shared" si="664"/>
        <v>-99</v>
      </c>
      <c r="AA4227" s="56">
        <f t="shared" si="665"/>
        <v>-99</v>
      </c>
      <c r="AB4227" s="56">
        <f t="shared" si="666"/>
        <v>-99</v>
      </c>
      <c r="AC4227" s="56">
        <f t="shared" si="667"/>
        <v>-99</v>
      </c>
      <c r="AD4227" s="3"/>
      <c r="AE4227" s="82">
        <f>IF(D4227=1, 'adjustment factor'!$D$4, IF(D4227=-9,-999,IF(D4227="",-999,0)))</f>
        <v>-999</v>
      </c>
      <c r="AF4227" s="82">
        <f>IF(F4227=1, 'adjustment factor'!$D$5, IF(F4227=-9,-999,IF(F4227="",-999,0)))</f>
        <v>-999</v>
      </c>
      <c r="AG4227" s="82">
        <f>IF(E4227=1, 'adjustment factor'!$D$6, IF(E4227=-9,-999,IF(E4227="",-999,0)))</f>
        <v>-999</v>
      </c>
      <c r="AH4227" s="82">
        <f>IF(K4227&gt;=45,'adjustment factor'!$D$7,IF(K4227=-9,-1200,IF(K4227="",-1200,0)))</f>
        <v>-1200</v>
      </c>
      <c r="AI4227" s="82">
        <f>IF(L4227=1, 'adjustment factor'!$D$8, IF(L4227=-9,-999,IF(L4227="",-999,0)))</f>
        <v>-999</v>
      </c>
      <c r="AJ4227" s="82">
        <f>IF(AND(M4227&gt;=1,M4227&lt;=4),'adjustment factor'!$D$9,IF(M4227=-9,-999,IF(M4227=98,-999,IF(M4227=99,-999,IF(M4227="",-999,0)))))</f>
        <v>-999</v>
      </c>
      <c r="AK4227" s="82">
        <f>IF(H4227=1, 'adjustment factor'!$D$10, IF(H4227=-9,-999,IF(H4227="",-999,0)))</f>
        <v>-999</v>
      </c>
      <c r="AL4227" s="82">
        <f>IF(G4227=1, 'adjustment factor'!$D$11, IF(G4227=-9,-999,IF(G4227="",-999,0)))</f>
        <v>-999</v>
      </c>
      <c r="AM4227" s="82">
        <f>IF(I4227=1, 'adjustment factor'!$D$12, IF(I4227=-9,-999,IF(I4227="",-999,0)))</f>
        <v>-999</v>
      </c>
      <c r="AN4227" s="82">
        <f>IF(J4227=1, 'adjustment factor'!$D$13, IF(J4227=-9,-999,IF(J4227="",-999,0)))</f>
        <v>-999</v>
      </c>
      <c r="AO4227" s="82" t="str">
        <f t="shared" si="668"/>
        <v>-999</v>
      </c>
      <c r="AP4227" s="82" t="str">
        <f t="shared" si="669"/>
        <v>MISSING</v>
      </c>
    </row>
    <row r="4228" spans="2:42">
      <c r="B4228" s="207"/>
      <c r="C4228" s="35">
        <v>4224</v>
      </c>
      <c r="D4228" s="161"/>
      <c r="E4228" s="161"/>
      <c r="F4228" s="161"/>
      <c r="G4228" s="161"/>
      <c r="H4228" s="161"/>
      <c r="I4228" s="161"/>
      <c r="J4228" s="161"/>
      <c r="K4228" s="161"/>
      <c r="L4228" s="161"/>
      <c r="M4228" s="161"/>
      <c r="N4228" s="171"/>
      <c r="O4228" s="171"/>
      <c r="P4228" s="171"/>
      <c r="Q4228" s="171"/>
      <c r="R4228" s="171"/>
      <c r="S4228" s="171"/>
      <c r="T4228" s="208" t="str">
        <f t="shared" si="660"/>
        <v>MISSING</v>
      </c>
      <c r="U4228" s="208" t="str">
        <f t="shared" si="661"/>
        <v>MISSING</v>
      </c>
      <c r="X4228" s="56">
        <f t="shared" si="662"/>
        <v>-99</v>
      </c>
      <c r="Y4228" s="56">
        <f t="shared" si="663"/>
        <v>-99</v>
      </c>
      <c r="Z4228" s="56">
        <f t="shared" si="664"/>
        <v>-99</v>
      </c>
      <c r="AA4228" s="56">
        <f t="shared" si="665"/>
        <v>-99</v>
      </c>
      <c r="AB4228" s="56">
        <f t="shared" si="666"/>
        <v>-99</v>
      </c>
      <c r="AC4228" s="56">
        <f t="shared" si="667"/>
        <v>-99</v>
      </c>
      <c r="AD4228" s="3"/>
      <c r="AE4228" s="82">
        <f>IF(D4228=1, 'adjustment factor'!$D$4, IF(D4228=-9,-999,IF(D4228="",-999,0)))</f>
        <v>-999</v>
      </c>
      <c r="AF4228" s="82">
        <f>IF(F4228=1, 'adjustment factor'!$D$5, IF(F4228=-9,-999,IF(F4228="",-999,0)))</f>
        <v>-999</v>
      </c>
      <c r="AG4228" s="82">
        <f>IF(E4228=1, 'adjustment factor'!$D$6, IF(E4228=-9,-999,IF(E4228="",-999,0)))</f>
        <v>-999</v>
      </c>
      <c r="AH4228" s="82">
        <f>IF(K4228&gt;=45,'adjustment factor'!$D$7,IF(K4228=-9,-1200,IF(K4228="",-1200,0)))</f>
        <v>-1200</v>
      </c>
      <c r="AI4228" s="82">
        <f>IF(L4228=1, 'adjustment factor'!$D$8, IF(L4228=-9,-999,IF(L4228="",-999,0)))</f>
        <v>-999</v>
      </c>
      <c r="AJ4228" s="82">
        <f>IF(AND(M4228&gt;=1,M4228&lt;=4),'adjustment factor'!$D$9,IF(M4228=-9,-999,IF(M4228=98,-999,IF(M4228=99,-999,IF(M4228="",-999,0)))))</f>
        <v>-999</v>
      </c>
      <c r="AK4228" s="82">
        <f>IF(H4228=1, 'adjustment factor'!$D$10, IF(H4228=-9,-999,IF(H4228="",-999,0)))</f>
        <v>-999</v>
      </c>
      <c r="AL4228" s="82">
        <f>IF(G4228=1, 'adjustment factor'!$D$11, IF(G4228=-9,-999,IF(G4228="",-999,0)))</f>
        <v>-999</v>
      </c>
      <c r="AM4228" s="82">
        <f>IF(I4228=1, 'adjustment factor'!$D$12, IF(I4228=-9,-999,IF(I4228="",-999,0)))</f>
        <v>-999</v>
      </c>
      <c r="AN4228" s="82">
        <f>IF(J4228=1, 'adjustment factor'!$D$13, IF(J4228=-9,-999,IF(J4228="",-999,0)))</f>
        <v>-999</v>
      </c>
      <c r="AO4228" s="82" t="str">
        <f t="shared" si="668"/>
        <v>-999</v>
      </c>
      <c r="AP4228" s="82" t="str">
        <f t="shared" si="669"/>
        <v>MISSING</v>
      </c>
    </row>
    <row r="4229" spans="2:42">
      <c r="B4229" s="207"/>
      <c r="C4229" s="35">
        <v>4225</v>
      </c>
      <c r="D4229" s="161"/>
      <c r="E4229" s="161"/>
      <c r="F4229" s="161"/>
      <c r="G4229" s="161"/>
      <c r="H4229" s="161"/>
      <c r="I4229" s="161"/>
      <c r="J4229" s="161"/>
      <c r="K4229" s="161"/>
      <c r="L4229" s="161"/>
      <c r="M4229" s="161"/>
      <c r="N4229" s="171"/>
      <c r="O4229" s="171"/>
      <c r="P4229" s="171"/>
      <c r="Q4229" s="171"/>
      <c r="R4229" s="171"/>
      <c r="S4229" s="171"/>
      <c r="T4229" s="208" t="str">
        <f t="shared" si="660"/>
        <v>MISSING</v>
      </c>
      <c r="U4229" s="208" t="str">
        <f t="shared" si="661"/>
        <v>MISSING</v>
      </c>
      <c r="X4229" s="56">
        <f t="shared" si="662"/>
        <v>-99</v>
      </c>
      <c r="Y4229" s="56">
        <f t="shared" si="663"/>
        <v>-99</v>
      </c>
      <c r="Z4229" s="56">
        <f t="shared" si="664"/>
        <v>-99</v>
      </c>
      <c r="AA4229" s="56">
        <f t="shared" si="665"/>
        <v>-99</v>
      </c>
      <c r="AB4229" s="56">
        <f t="shared" si="666"/>
        <v>-99</v>
      </c>
      <c r="AC4229" s="56">
        <f t="shared" si="667"/>
        <v>-99</v>
      </c>
      <c r="AD4229" s="3"/>
      <c r="AE4229" s="82">
        <f>IF(D4229=1, 'adjustment factor'!$D$4, IF(D4229=-9,-999,IF(D4229="",-999,0)))</f>
        <v>-999</v>
      </c>
      <c r="AF4229" s="82">
        <f>IF(F4229=1, 'adjustment factor'!$D$5, IF(F4229=-9,-999,IF(F4229="",-999,0)))</f>
        <v>-999</v>
      </c>
      <c r="AG4229" s="82">
        <f>IF(E4229=1, 'adjustment factor'!$D$6, IF(E4229=-9,-999,IF(E4229="",-999,0)))</f>
        <v>-999</v>
      </c>
      <c r="AH4229" s="82">
        <f>IF(K4229&gt;=45,'adjustment factor'!$D$7,IF(K4229=-9,-1200,IF(K4229="",-1200,0)))</f>
        <v>-1200</v>
      </c>
      <c r="AI4229" s="82">
        <f>IF(L4229=1, 'adjustment factor'!$D$8, IF(L4229=-9,-999,IF(L4229="",-999,0)))</f>
        <v>-999</v>
      </c>
      <c r="AJ4229" s="82">
        <f>IF(AND(M4229&gt;=1,M4229&lt;=4),'adjustment factor'!$D$9,IF(M4229=-9,-999,IF(M4229=98,-999,IF(M4229=99,-999,IF(M4229="",-999,0)))))</f>
        <v>-999</v>
      </c>
      <c r="AK4229" s="82">
        <f>IF(H4229=1, 'adjustment factor'!$D$10, IF(H4229=-9,-999,IF(H4229="",-999,0)))</f>
        <v>-999</v>
      </c>
      <c r="AL4229" s="82">
        <f>IF(G4229=1, 'adjustment factor'!$D$11, IF(G4229=-9,-999,IF(G4229="",-999,0)))</f>
        <v>-999</v>
      </c>
      <c r="AM4229" s="82">
        <f>IF(I4229=1, 'adjustment factor'!$D$12, IF(I4229=-9,-999,IF(I4229="",-999,0)))</f>
        <v>-999</v>
      </c>
      <c r="AN4229" s="82">
        <f>IF(J4229=1, 'adjustment factor'!$D$13, IF(J4229=-9,-999,IF(J4229="",-999,0)))</f>
        <v>-999</v>
      </c>
      <c r="AO4229" s="82" t="str">
        <f t="shared" si="668"/>
        <v>-999</v>
      </c>
      <c r="AP4229" s="82" t="str">
        <f t="shared" si="669"/>
        <v>MISSING</v>
      </c>
    </row>
    <row r="4230" spans="2:42">
      <c r="B4230" s="207"/>
      <c r="C4230" s="35">
        <v>4226</v>
      </c>
      <c r="D4230" s="161"/>
      <c r="E4230" s="161"/>
      <c r="F4230" s="161"/>
      <c r="G4230" s="161"/>
      <c r="H4230" s="161"/>
      <c r="I4230" s="161"/>
      <c r="J4230" s="161"/>
      <c r="K4230" s="161"/>
      <c r="L4230" s="161"/>
      <c r="M4230" s="161"/>
      <c r="N4230" s="171"/>
      <c r="O4230" s="171"/>
      <c r="P4230" s="171"/>
      <c r="Q4230" s="171"/>
      <c r="R4230" s="171"/>
      <c r="S4230" s="171"/>
      <c r="T4230" s="208" t="str">
        <f t="shared" si="660"/>
        <v>MISSING</v>
      </c>
      <c r="U4230" s="208" t="str">
        <f t="shared" si="661"/>
        <v>MISSING</v>
      </c>
      <c r="X4230" s="56">
        <f t="shared" si="662"/>
        <v>-99</v>
      </c>
      <c r="Y4230" s="56">
        <f t="shared" si="663"/>
        <v>-99</v>
      </c>
      <c r="Z4230" s="56">
        <f t="shared" si="664"/>
        <v>-99</v>
      </c>
      <c r="AA4230" s="56">
        <f t="shared" si="665"/>
        <v>-99</v>
      </c>
      <c r="AB4230" s="56">
        <f t="shared" si="666"/>
        <v>-99</v>
      </c>
      <c r="AC4230" s="56">
        <f t="shared" si="667"/>
        <v>-99</v>
      </c>
      <c r="AD4230" s="3"/>
      <c r="AE4230" s="82">
        <f>IF(D4230=1, 'adjustment factor'!$D$4, IF(D4230=-9,-999,IF(D4230="",-999,0)))</f>
        <v>-999</v>
      </c>
      <c r="AF4230" s="82">
        <f>IF(F4230=1, 'adjustment factor'!$D$5, IF(F4230=-9,-999,IF(F4230="",-999,0)))</f>
        <v>-999</v>
      </c>
      <c r="AG4230" s="82">
        <f>IF(E4230=1, 'adjustment factor'!$D$6, IF(E4230=-9,-999,IF(E4230="",-999,0)))</f>
        <v>-999</v>
      </c>
      <c r="AH4230" s="82">
        <f>IF(K4230&gt;=45,'adjustment factor'!$D$7,IF(K4230=-9,-1200,IF(K4230="",-1200,0)))</f>
        <v>-1200</v>
      </c>
      <c r="AI4230" s="82">
        <f>IF(L4230=1, 'adjustment factor'!$D$8, IF(L4230=-9,-999,IF(L4230="",-999,0)))</f>
        <v>-999</v>
      </c>
      <c r="AJ4230" s="82">
        <f>IF(AND(M4230&gt;=1,M4230&lt;=4),'adjustment factor'!$D$9,IF(M4230=-9,-999,IF(M4230=98,-999,IF(M4230=99,-999,IF(M4230="",-999,0)))))</f>
        <v>-999</v>
      </c>
      <c r="AK4230" s="82">
        <f>IF(H4230=1, 'adjustment factor'!$D$10, IF(H4230=-9,-999,IF(H4230="",-999,0)))</f>
        <v>-999</v>
      </c>
      <c r="AL4230" s="82">
        <f>IF(G4230=1, 'adjustment factor'!$D$11, IF(G4230=-9,-999,IF(G4230="",-999,0)))</f>
        <v>-999</v>
      </c>
      <c r="AM4230" s="82">
        <f>IF(I4230=1, 'adjustment factor'!$D$12, IF(I4230=-9,-999,IF(I4230="",-999,0)))</f>
        <v>-999</v>
      </c>
      <c r="AN4230" s="82">
        <f>IF(J4230=1, 'adjustment factor'!$D$13, IF(J4230=-9,-999,IF(J4230="",-999,0)))</f>
        <v>-999</v>
      </c>
      <c r="AO4230" s="82" t="str">
        <f t="shared" si="668"/>
        <v>-999</v>
      </c>
      <c r="AP4230" s="82" t="str">
        <f t="shared" si="669"/>
        <v>MISSING</v>
      </c>
    </row>
    <row r="4231" spans="2:42">
      <c r="B4231" s="207"/>
      <c r="C4231" s="35">
        <v>4227</v>
      </c>
      <c r="D4231" s="161"/>
      <c r="E4231" s="161"/>
      <c r="F4231" s="161"/>
      <c r="G4231" s="161"/>
      <c r="H4231" s="161"/>
      <c r="I4231" s="161"/>
      <c r="J4231" s="161"/>
      <c r="K4231" s="161"/>
      <c r="L4231" s="161"/>
      <c r="M4231" s="161"/>
      <c r="N4231" s="171"/>
      <c r="O4231" s="171"/>
      <c r="P4231" s="171"/>
      <c r="Q4231" s="171"/>
      <c r="R4231" s="171"/>
      <c r="S4231" s="171"/>
      <c r="T4231" s="208" t="str">
        <f t="shared" si="660"/>
        <v>MISSING</v>
      </c>
      <c r="U4231" s="208" t="str">
        <f t="shared" si="661"/>
        <v>MISSING</v>
      </c>
      <c r="X4231" s="56">
        <f t="shared" si="662"/>
        <v>-99</v>
      </c>
      <c r="Y4231" s="56">
        <f t="shared" si="663"/>
        <v>-99</v>
      </c>
      <c r="Z4231" s="56">
        <f t="shared" si="664"/>
        <v>-99</v>
      </c>
      <c r="AA4231" s="56">
        <f t="shared" si="665"/>
        <v>-99</v>
      </c>
      <c r="AB4231" s="56">
        <f t="shared" si="666"/>
        <v>-99</v>
      </c>
      <c r="AC4231" s="56">
        <f t="shared" si="667"/>
        <v>-99</v>
      </c>
      <c r="AD4231" s="3"/>
      <c r="AE4231" s="82">
        <f>IF(D4231=1, 'adjustment factor'!$D$4, IF(D4231=-9,-999,IF(D4231="",-999,0)))</f>
        <v>-999</v>
      </c>
      <c r="AF4231" s="82">
        <f>IF(F4231=1, 'adjustment factor'!$D$5, IF(F4231=-9,-999,IF(F4231="",-999,0)))</f>
        <v>-999</v>
      </c>
      <c r="AG4231" s="82">
        <f>IF(E4231=1, 'adjustment factor'!$D$6, IF(E4231=-9,-999,IF(E4231="",-999,0)))</f>
        <v>-999</v>
      </c>
      <c r="AH4231" s="82">
        <f>IF(K4231&gt;=45,'adjustment factor'!$D$7,IF(K4231=-9,-1200,IF(K4231="",-1200,0)))</f>
        <v>-1200</v>
      </c>
      <c r="AI4231" s="82">
        <f>IF(L4231=1, 'adjustment factor'!$D$8, IF(L4231=-9,-999,IF(L4231="",-999,0)))</f>
        <v>-999</v>
      </c>
      <c r="AJ4231" s="82">
        <f>IF(AND(M4231&gt;=1,M4231&lt;=4),'adjustment factor'!$D$9,IF(M4231=-9,-999,IF(M4231=98,-999,IF(M4231=99,-999,IF(M4231="",-999,0)))))</f>
        <v>-999</v>
      </c>
      <c r="AK4231" s="82">
        <f>IF(H4231=1, 'adjustment factor'!$D$10, IF(H4231=-9,-999,IF(H4231="",-999,0)))</f>
        <v>-999</v>
      </c>
      <c r="AL4231" s="82">
        <f>IF(G4231=1, 'adjustment factor'!$D$11, IF(G4231=-9,-999,IF(G4231="",-999,0)))</f>
        <v>-999</v>
      </c>
      <c r="AM4231" s="82">
        <f>IF(I4231=1, 'adjustment factor'!$D$12, IF(I4231=-9,-999,IF(I4231="",-999,0)))</f>
        <v>-999</v>
      </c>
      <c r="AN4231" s="82">
        <f>IF(J4231=1, 'adjustment factor'!$D$13, IF(J4231=-9,-999,IF(J4231="",-999,0)))</f>
        <v>-999</v>
      </c>
      <c r="AO4231" s="82" t="str">
        <f t="shared" si="668"/>
        <v>-999</v>
      </c>
      <c r="AP4231" s="82" t="str">
        <f t="shared" si="669"/>
        <v>MISSING</v>
      </c>
    </row>
    <row r="4232" spans="2:42">
      <c r="B4232" s="207"/>
      <c r="C4232" s="35">
        <v>4228</v>
      </c>
      <c r="D4232" s="161"/>
      <c r="E4232" s="161"/>
      <c r="F4232" s="161"/>
      <c r="G4232" s="161"/>
      <c r="H4232" s="161"/>
      <c r="I4232" s="161"/>
      <c r="J4232" s="161"/>
      <c r="K4232" s="161"/>
      <c r="L4232" s="161"/>
      <c r="M4232" s="161"/>
      <c r="N4232" s="171"/>
      <c r="O4232" s="171"/>
      <c r="P4232" s="171"/>
      <c r="Q4232" s="171"/>
      <c r="R4232" s="171"/>
      <c r="S4232" s="171"/>
      <c r="T4232" s="208" t="str">
        <f t="shared" si="660"/>
        <v>MISSING</v>
      </c>
      <c r="U4232" s="208" t="str">
        <f t="shared" si="661"/>
        <v>MISSING</v>
      </c>
      <c r="X4232" s="56">
        <f t="shared" si="662"/>
        <v>-99</v>
      </c>
      <c r="Y4232" s="56">
        <f t="shared" si="663"/>
        <v>-99</v>
      </c>
      <c r="Z4232" s="56">
        <f t="shared" si="664"/>
        <v>-99</v>
      </c>
      <c r="AA4232" s="56">
        <f t="shared" si="665"/>
        <v>-99</v>
      </c>
      <c r="AB4232" s="56">
        <f t="shared" si="666"/>
        <v>-99</v>
      </c>
      <c r="AC4232" s="56">
        <f t="shared" si="667"/>
        <v>-99</v>
      </c>
      <c r="AD4232" s="3"/>
      <c r="AE4232" s="82">
        <f>IF(D4232=1, 'adjustment factor'!$D$4, IF(D4232=-9,-999,IF(D4232="",-999,0)))</f>
        <v>-999</v>
      </c>
      <c r="AF4232" s="82">
        <f>IF(F4232=1, 'adjustment factor'!$D$5, IF(F4232=-9,-999,IF(F4232="",-999,0)))</f>
        <v>-999</v>
      </c>
      <c r="AG4232" s="82">
        <f>IF(E4232=1, 'adjustment factor'!$D$6, IF(E4232=-9,-999,IF(E4232="",-999,0)))</f>
        <v>-999</v>
      </c>
      <c r="AH4232" s="82">
        <f>IF(K4232&gt;=45,'adjustment factor'!$D$7,IF(K4232=-9,-1200,IF(K4232="",-1200,0)))</f>
        <v>-1200</v>
      </c>
      <c r="AI4232" s="82">
        <f>IF(L4232=1, 'adjustment factor'!$D$8, IF(L4232=-9,-999,IF(L4232="",-999,0)))</f>
        <v>-999</v>
      </c>
      <c r="AJ4232" s="82">
        <f>IF(AND(M4232&gt;=1,M4232&lt;=4),'adjustment factor'!$D$9,IF(M4232=-9,-999,IF(M4232=98,-999,IF(M4232=99,-999,IF(M4232="",-999,0)))))</f>
        <v>-999</v>
      </c>
      <c r="AK4232" s="82">
        <f>IF(H4232=1, 'adjustment factor'!$D$10, IF(H4232=-9,-999,IF(H4232="",-999,0)))</f>
        <v>-999</v>
      </c>
      <c r="AL4232" s="82">
        <f>IF(G4232=1, 'adjustment factor'!$D$11, IF(G4232=-9,-999,IF(G4232="",-999,0)))</f>
        <v>-999</v>
      </c>
      <c r="AM4232" s="82">
        <f>IF(I4232=1, 'adjustment factor'!$D$12, IF(I4232=-9,-999,IF(I4232="",-999,0)))</f>
        <v>-999</v>
      </c>
      <c r="AN4232" s="82">
        <f>IF(J4232=1, 'adjustment factor'!$D$13, IF(J4232=-9,-999,IF(J4232="",-999,0)))</f>
        <v>-999</v>
      </c>
      <c r="AO4232" s="82" t="str">
        <f t="shared" si="668"/>
        <v>-999</v>
      </c>
      <c r="AP4232" s="82" t="str">
        <f t="shared" si="669"/>
        <v>MISSING</v>
      </c>
    </row>
    <row r="4233" spans="2:42">
      <c r="B4233" s="207"/>
      <c r="C4233" s="35">
        <v>4229</v>
      </c>
      <c r="D4233" s="161"/>
      <c r="E4233" s="161"/>
      <c r="F4233" s="161"/>
      <c r="G4233" s="161"/>
      <c r="H4233" s="161"/>
      <c r="I4233" s="161"/>
      <c r="J4233" s="161"/>
      <c r="K4233" s="161"/>
      <c r="L4233" s="161"/>
      <c r="M4233" s="161"/>
      <c r="N4233" s="171"/>
      <c r="O4233" s="171"/>
      <c r="P4233" s="171"/>
      <c r="Q4233" s="171"/>
      <c r="R4233" s="171"/>
      <c r="S4233" s="171"/>
      <c r="T4233" s="208" t="str">
        <f t="shared" si="660"/>
        <v>MISSING</v>
      </c>
      <c r="U4233" s="208" t="str">
        <f t="shared" si="661"/>
        <v>MISSING</v>
      </c>
      <c r="X4233" s="56">
        <f t="shared" si="662"/>
        <v>-99</v>
      </c>
      <c r="Y4233" s="56">
        <f t="shared" si="663"/>
        <v>-99</v>
      </c>
      <c r="Z4233" s="56">
        <f t="shared" si="664"/>
        <v>-99</v>
      </c>
      <c r="AA4233" s="56">
        <f t="shared" si="665"/>
        <v>-99</v>
      </c>
      <c r="AB4233" s="56">
        <f t="shared" si="666"/>
        <v>-99</v>
      </c>
      <c r="AC4233" s="56">
        <f t="shared" si="667"/>
        <v>-99</v>
      </c>
      <c r="AD4233" s="3"/>
      <c r="AE4233" s="82">
        <f>IF(D4233=1, 'adjustment factor'!$D$4, IF(D4233=-9,-999,IF(D4233="",-999,0)))</f>
        <v>-999</v>
      </c>
      <c r="AF4233" s="82">
        <f>IF(F4233=1, 'adjustment factor'!$D$5, IF(F4233=-9,-999,IF(F4233="",-999,0)))</f>
        <v>-999</v>
      </c>
      <c r="AG4233" s="82">
        <f>IF(E4233=1, 'adjustment factor'!$D$6, IF(E4233=-9,-999,IF(E4233="",-999,0)))</f>
        <v>-999</v>
      </c>
      <c r="AH4233" s="82">
        <f>IF(K4233&gt;=45,'adjustment factor'!$D$7,IF(K4233=-9,-1200,IF(K4233="",-1200,0)))</f>
        <v>-1200</v>
      </c>
      <c r="AI4233" s="82">
        <f>IF(L4233=1, 'adjustment factor'!$D$8, IF(L4233=-9,-999,IF(L4233="",-999,0)))</f>
        <v>-999</v>
      </c>
      <c r="AJ4233" s="82">
        <f>IF(AND(M4233&gt;=1,M4233&lt;=4),'adjustment factor'!$D$9,IF(M4233=-9,-999,IF(M4233=98,-999,IF(M4233=99,-999,IF(M4233="",-999,0)))))</f>
        <v>-999</v>
      </c>
      <c r="AK4233" s="82">
        <f>IF(H4233=1, 'adjustment factor'!$D$10, IF(H4233=-9,-999,IF(H4233="",-999,0)))</f>
        <v>-999</v>
      </c>
      <c r="AL4233" s="82">
        <f>IF(G4233=1, 'adjustment factor'!$D$11, IF(G4233=-9,-999,IF(G4233="",-999,0)))</f>
        <v>-999</v>
      </c>
      <c r="AM4233" s="82">
        <f>IF(I4233=1, 'adjustment factor'!$D$12, IF(I4233=-9,-999,IF(I4233="",-999,0)))</f>
        <v>-999</v>
      </c>
      <c r="AN4233" s="82">
        <f>IF(J4233=1, 'adjustment factor'!$D$13, IF(J4233=-9,-999,IF(J4233="",-999,0)))</f>
        <v>-999</v>
      </c>
      <c r="AO4233" s="82" t="str">
        <f t="shared" si="668"/>
        <v>-999</v>
      </c>
      <c r="AP4233" s="82" t="str">
        <f t="shared" si="669"/>
        <v>MISSING</v>
      </c>
    </row>
    <row r="4234" spans="2:42">
      <c r="B4234" s="207"/>
      <c r="C4234" s="35">
        <v>4230</v>
      </c>
      <c r="D4234" s="161"/>
      <c r="E4234" s="161"/>
      <c r="F4234" s="161"/>
      <c r="G4234" s="161"/>
      <c r="H4234" s="161"/>
      <c r="I4234" s="161"/>
      <c r="J4234" s="161"/>
      <c r="K4234" s="161"/>
      <c r="L4234" s="161"/>
      <c r="M4234" s="161"/>
      <c r="N4234" s="171"/>
      <c r="O4234" s="171"/>
      <c r="P4234" s="171"/>
      <c r="Q4234" s="171"/>
      <c r="R4234" s="171"/>
      <c r="S4234" s="171"/>
      <c r="T4234" s="208" t="str">
        <f t="shared" si="660"/>
        <v>MISSING</v>
      </c>
      <c r="U4234" s="208" t="str">
        <f t="shared" si="661"/>
        <v>MISSING</v>
      </c>
      <c r="X4234" s="56">
        <f t="shared" si="662"/>
        <v>-99</v>
      </c>
      <c r="Y4234" s="56">
        <f t="shared" si="663"/>
        <v>-99</v>
      </c>
      <c r="Z4234" s="56">
        <f t="shared" si="664"/>
        <v>-99</v>
      </c>
      <c r="AA4234" s="56">
        <f t="shared" si="665"/>
        <v>-99</v>
      </c>
      <c r="AB4234" s="56">
        <f t="shared" si="666"/>
        <v>-99</v>
      </c>
      <c r="AC4234" s="56">
        <f t="shared" si="667"/>
        <v>-99</v>
      </c>
      <c r="AD4234" s="3"/>
      <c r="AE4234" s="82">
        <f>IF(D4234=1, 'adjustment factor'!$D$4, IF(D4234=-9,-999,IF(D4234="",-999,0)))</f>
        <v>-999</v>
      </c>
      <c r="AF4234" s="82">
        <f>IF(F4234=1, 'adjustment factor'!$D$5, IF(F4234=-9,-999,IF(F4234="",-999,0)))</f>
        <v>-999</v>
      </c>
      <c r="AG4234" s="82">
        <f>IF(E4234=1, 'adjustment factor'!$D$6, IF(E4234=-9,-999,IF(E4234="",-999,0)))</f>
        <v>-999</v>
      </c>
      <c r="AH4234" s="82">
        <f>IF(K4234&gt;=45,'adjustment factor'!$D$7,IF(K4234=-9,-1200,IF(K4234="",-1200,0)))</f>
        <v>-1200</v>
      </c>
      <c r="AI4234" s="82">
        <f>IF(L4234=1, 'adjustment factor'!$D$8, IF(L4234=-9,-999,IF(L4234="",-999,0)))</f>
        <v>-999</v>
      </c>
      <c r="AJ4234" s="82">
        <f>IF(AND(M4234&gt;=1,M4234&lt;=4),'adjustment factor'!$D$9,IF(M4234=-9,-999,IF(M4234=98,-999,IF(M4234=99,-999,IF(M4234="",-999,0)))))</f>
        <v>-999</v>
      </c>
      <c r="AK4234" s="82">
        <f>IF(H4234=1, 'adjustment factor'!$D$10, IF(H4234=-9,-999,IF(H4234="",-999,0)))</f>
        <v>-999</v>
      </c>
      <c r="AL4234" s="82">
        <f>IF(G4234=1, 'adjustment factor'!$D$11, IF(G4234=-9,-999,IF(G4234="",-999,0)))</f>
        <v>-999</v>
      </c>
      <c r="AM4234" s="82">
        <f>IF(I4234=1, 'adjustment factor'!$D$12, IF(I4234=-9,-999,IF(I4234="",-999,0)))</f>
        <v>-999</v>
      </c>
      <c r="AN4234" s="82">
        <f>IF(J4234=1, 'adjustment factor'!$D$13, IF(J4234=-9,-999,IF(J4234="",-999,0)))</f>
        <v>-999</v>
      </c>
      <c r="AO4234" s="82" t="str">
        <f t="shared" si="668"/>
        <v>-999</v>
      </c>
      <c r="AP4234" s="82" t="str">
        <f t="shared" si="669"/>
        <v>MISSING</v>
      </c>
    </row>
    <row r="4235" spans="2:42">
      <c r="B4235" s="207"/>
      <c r="C4235" s="35">
        <v>4231</v>
      </c>
      <c r="D4235" s="161"/>
      <c r="E4235" s="161"/>
      <c r="F4235" s="161"/>
      <c r="G4235" s="161"/>
      <c r="H4235" s="161"/>
      <c r="I4235" s="161"/>
      <c r="J4235" s="161"/>
      <c r="K4235" s="161"/>
      <c r="L4235" s="161"/>
      <c r="M4235" s="161"/>
      <c r="N4235" s="171"/>
      <c r="O4235" s="171"/>
      <c r="P4235" s="171"/>
      <c r="Q4235" s="171"/>
      <c r="R4235" s="171"/>
      <c r="S4235" s="171"/>
      <c r="T4235" s="208" t="str">
        <f t="shared" si="660"/>
        <v>MISSING</v>
      </c>
      <c r="U4235" s="208" t="str">
        <f t="shared" si="661"/>
        <v>MISSING</v>
      </c>
      <c r="X4235" s="56">
        <f t="shared" si="662"/>
        <v>-99</v>
      </c>
      <c r="Y4235" s="56">
        <f t="shared" si="663"/>
        <v>-99</v>
      </c>
      <c r="Z4235" s="56">
        <f t="shared" si="664"/>
        <v>-99</v>
      </c>
      <c r="AA4235" s="56">
        <f t="shared" si="665"/>
        <v>-99</v>
      </c>
      <c r="AB4235" s="56">
        <f t="shared" si="666"/>
        <v>-99</v>
      </c>
      <c r="AC4235" s="56">
        <f t="shared" si="667"/>
        <v>-99</v>
      </c>
      <c r="AD4235" s="3"/>
      <c r="AE4235" s="82">
        <f>IF(D4235=1, 'adjustment factor'!$D$4, IF(D4235=-9,-999,IF(D4235="",-999,0)))</f>
        <v>-999</v>
      </c>
      <c r="AF4235" s="82">
        <f>IF(F4235=1, 'adjustment factor'!$D$5, IF(F4235=-9,-999,IF(F4235="",-999,0)))</f>
        <v>-999</v>
      </c>
      <c r="AG4235" s="82">
        <f>IF(E4235=1, 'adjustment factor'!$D$6, IF(E4235=-9,-999,IF(E4235="",-999,0)))</f>
        <v>-999</v>
      </c>
      <c r="AH4235" s="82">
        <f>IF(K4235&gt;=45,'adjustment factor'!$D$7,IF(K4235=-9,-1200,IF(K4235="",-1200,0)))</f>
        <v>-1200</v>
      </c>
      <c r="AI4235" s="82">
        <f>IF(L4235=1, 'adjustment factor'!$D$8, IF(L4235=-9,-999,IF(L4235="",-999,0)))</f>
        <v>-999</v>
      </c>
      <c r="AJ4235" s="82">
        <f>IF(AND(M4235&gt;=1,M4235&lt;=4),'adjustment factor'!$D$9,IF(M4235=-9,-999,IF(M4235=98,-999,IF(M4235=99,-999,IF(M4235="",-999,0)))))</f>
        <v>-999</v>
      </c>
      <c r="AK4235" s="82">
        <f>IF(H4235=1, 'adjustment factor'!$D$10, IF(H4235=-9,-999,IF(H4235="",-999,0)))</f>
        <v>-999</v>
      </c>
      <c r="AL4235" s="82">
        <f>IF(G4235=1, 'adjustment factor'!$D$11, IF(G4235=-9,-999,IF(G4235="",-999,0)))</f>
        <v>-999</v>
      </c>
      <c r="AM4235" s="82">
        <f>IF(I4235=1, 'adjustment factor'!$D$12, IF(I4235=-9,-999,IF(I4235="",-999,0)))</f>
        <v>-999</v>
      </c>
      <c r="AN4235" s="82">
        <f>IF(J4235=1, 'adjustment factor'!$D$13, IF(J4235=-9,-999,IF(J4235="",-999,0)))</f>
        <v>-999</v>
      </c>
      <c r="AO4235" s="82" t="str">
        <f t="shared" si="668"/>
        <v>-999</v>
      </c>
      <c r="AP4235" s="82" t="str">
        <f t="shared" si="669"/>
        <v>MISSING</v>
      </c>
    </row>
    <row r="4236" spans="2:42">
      <c r="B4236" s="207"/>
      <c r="C4236" s="35">
        <v>4232</v>
      </c>
      <c r="D4236" s="161"/>
      <c r="E4236" s="161"/>
      <c r="F4236" s="161"/>
      <c r="G4236" s="161"/>
      <c r="H4236" s="161"/>
      <c r="I4236" s="161"/>
      <c r="J4236" s="161"/>
      <c r="K4236" s="161"/>
      <c r="L4236" s="161"/>
      <c r="M4236" s="161"/>
      <c r="N4236" s="171"/>
      <c r="O4236" s="171"/>
      <c r="P4236" s="171"/>
      <c r="Q4236" s="171"/>
      <c r="R4236" s="171"/>
      <c r="S4236" s="171"/>
      <c r="T4236" s="208" t="str">
        <f t="shared" si="660"/>
        <v>MISSING</v>
      </c>
      <c r="U4236" s="208" t="str">
        <f t="shared" si="661"/>
        <v>MISSING</v>
      </c>
      <c r="X4236" s="56">
        <f t="shared" si="662"/>
        <v>-99</v>
      </c>
      <c r="Y4236" s="56">
        <f t="shared" si="663"/>
        <v>-99</v>
      </c>
      <c r="Z4236" s="56">
        <f t="shared" si="664"/>
        <v>-99</v>
      </c>
      <c r="AA4236" s="56">
        <f t="shared" si="665"/>
        <v>-99</v>
      </c>
      <c r="AB4236" s="56">
        <f t="shared" si="666"/>
        <v>-99</v>
      </c>
      <c r="AC4236" s="56">
        <f t="shared" si="667"/>
        <v>-99</v>
      </c>
      <c r="AD4236" s="3"/>
      <c r="AE4236" s="82">
        <f>IF(D4236=1, 'adjustment factor'!$D$4, IF(D4236=-9,-999,IF(D4236="",-999,0)))</f>
        <v>-999</v>
      </c>
      <c r="AF4236" s="82">
        <f>IF(F4236=1, 'adjustment factor'!$D$5, IF(F4236=-9,-999,IF(F4236="",-999,0)))</f>
        <v>-999</v>
      </c>
      <c r="AG4236" s="82">
        <f>IF(E4236=1, 'adjustment factor'!$D$6, IF(E4236=-9,-999,IF(E4236="",-999,0)))</f>
        <v>-999</v>
      </c>
      <c r="AH4236" s="82">
        <f>IF(K4236&gt;=45,'adjustment factor'!$D$7,IF(K4236=-9,-1200,IF(K4236="",-1200,0)))</f>
        <v>-1200</v>
      </c>
      <c r="AI4236" s="82">
        <f>IF(L4236=1, 'adjustment factor'!$D$8, IF(L4236=-9,-999,IF(L4236="",-999,0)))</f>
        <v>-999</v>
      </c>
      <c r="AJ4236" s="82">
        <f>IF(AND(M4236&gt;=1,M4236&lt;=4),'adjustment factor'!$D$9,IF(M4236=-9,-999,IF(M4236=98,-999,IF(M4236=99,-999,IF(M4236="",-999,0)))))</f>
        <v>-999</v>
      </c>
      <c r="AK4236" s="82">
        <f>IF(H4236=1, 'adjustment factor'!$D$10, IF(H4236=-9,-999,IF(H4236="",-999,0)))</f>
        <v>-999</v>
      </c>
      <c r="AL4236" s="82">
        <f>IF(G4236=1, 'adjustment factor'!$D$11, IF(G4236=-9,-999,IF(G4236="",-999,0)))</f>
        <v>-999</v>
      </c>
      <c r="AM4236" s="82">
        <f>IF(I4236=1, 'adjustment factor'!$D$12, IF(I4236=-9,-999,IF(I4236="",-999,0)))</f>
        <v>-999</v>
      </c>
      <c r="AN4236" s="82">
        <f>IF(J4236=1, 'adjustment factor'!$D$13, IF(J4236=-9,-999,IF(J4236="",-999,0)))</f>
        <v>-999</v>
      </c>
      <c r="AO4236" s="82" t="str">
        <f t="shared" si="668"/>
        <v>-999</v>
      </c>
      <c r="AP4236" s="82" t="str">
        <f t="shared" si="669"/>
        <v>MISSING</v>
      </c>
    </row>
    <row r="4237" spans="2:42">
      <c r="B4237" s="207"/>
      <c r="C4237" s="35">
        <v>4233</v>
      </c>
      <c r="D4237" s="161"/>
      <c r="E4237" s="161"/>
      <c r="F4237" s="161"/>
      <c r="G4237" s="161"/>
      <c r="H4237" s="161"/>
      <c r="I4237" s="161"/>
      <c r="J4237" s="161"/>
      <c r="K4237" s="161"/>
      <c r="L4237" s="161"/>
      <c r="M4237" s="161"/>
      <c r="N4237" s="171"/>
      <c r="O4237" s="171"/>
      <c r="P4237" s="171"/>
      <c r="Q4237" s="171"/>
      <c r="R4237" s="171"/>
      <c r="S4237" s="171"/>
      <c r="T4237" s="208" t="str">
        <f t="shared" si="660"/>
        <v>MISSING</v>
      </c>
      <c r="U4237" s="208" t="str">
        <f t="shared" si="661"/>
        <v>MISSING</v>
      </c>
      <c r="X4237" s="56">
        <f t="shared" si="662"/>
        <v>-99</v>
      </c>
      <c r="Y4237" s="56">
        <f t="shared" si="663"/>
        <v>-99</v>
      </c>
      <c r="Z4237" s="56">
        <f t="shared" si="664"/>
        <v>-99</v>
      </c>
      <c r="AA4237" s="56">
        <f t="shared" si="665"/>
        <v>-99</v>
      </c>
      <c r="AB4237" s="56">
        <f t="shared" si="666"/>
        <v>-99</v>
      </c>
      <c r="AC4237" s="56">
        <f t="shared" si="667"/>
        <v>-99</v>
      </c>
      <c r="AD4237" s="3"/>
      <c r="AE4237" s="82">
        <f>IF(D4237=1, 'adjustment factor'!$D$4, IF(D4237=-9,-999,IF(D4237="",-999,0)))</f>
        <v>-999</v>
      </c>
      <c r="AF4237" s="82">
        <f>IF(F4237=1, 'adjustment factor'!$D$5, IF(F4237=-9,-999,IF(F4237="",-999,0)))</f>
        <v>-999</v>
      </c>
      <c r="AG4237" s="82">
        <f>IF(E4237=1, 'adjustment factor'!$D$6, IF(E4237=-9,-999,IF(E4237="",-999,0)))</f>
        <v>-999</v>
      </c>
      <c r="AH4237" s="82">
        <f>IF(K4237&gt;=45,'adjustment factor'!$D$7,IF(K4237=-9,-1200,IF(K4237="",-1200,0)))</f>
        <v>-1200</v>
      </c>
      <c r="AI4237" s="82">
        <f>IF(L4237=1, 'adjustment factor'!$D$8, IF(L4237=-9,-999,IF(L4237="",-999,0)))</f>
        <v>-999</v>
      </c>
      <c r="AJ4237" s="82">
        <f>IF(AND(M4237&gt;=1,M4237&lt;=4),'adjustment factor'!$D$9,IF(M4237=-9,-999,IF(M4237=98,-999,IF(M4237=99,-999,IF(M4237="",-999,0)))))</f>
        <v>-999</v>
      </c>
      <c r="AK4237" s="82">
        <f>IF(H4237=1, 'adjustment factor'!$D$10, IF(H4237=-9,-999,IF(H4237="",-999,0)))</f>
        <v>-999</v>
      </c>
      <c r="AL4237" s="82">
        <f>IF(G4237=1, 'adjustment factor'!$D$11, IF(G4237=-9,-999,IF(G4237="",-999,0)))</f>
        <v>-999</v>
      </c>
      <c r="AM4237" s="82">
        <f>IF(I4237=1, 'adjustment factor'!$D$12, IF(I4237=-9,-999,IF(I4237="",-999,0)))</f>
        <v>-999</v>
      </c>
      <c r="AN4237" s="82">
        <f>IF(J4237=1, 'adjustment factor'!$D$13, IF(J4237=-9,-999,IF(J4237="",-999,0)))</f>
        <v>-999</v>
      </c>
      <c r="AO4237" s="82" t="str">
        <f t="shared" si="668"/>
        <v>-999</v>
      </c>
      <c r="AP4237" s="82" t="str">
        <f t="shared" si="669"/>
        <v>MISSING</v>
      </c>
    </row>
    <row r="4238" spans="2:42">
      <c r="B4238" s="207"/>
      <c r="C4238" s="35">
        <v>4234</v>
      </c>
      <c r="D4238" s="161"/>
      <c r="E4238" s="161"/>
      <c r="F4238" s="161"/>
      <c r="G4238" s="161"/>
      <c r="H4238" s="161"/>
      <c r="I4238" s="161"/>
      <c r="J4238" s="161"/>
      <c r="K4238" s="161"/>
      <c r="L4238" s="161"/>
      <c r="M4238" s="161"/>
      <c r="N4238" s="171"/>
      <c r="O4238" s="171"/>
      <c r="P4238" s="171"/>
      <c r="Q4238" s="171"/>
      <c r="R4238" s="171"/>
      <c r="S4238" s="171"/>
      <c r="T4238" s="208" t="str">
        <f t="shared" si="660"/>
        <v>MISSING</v>
      </c>
      <c r="U4238" s="208" t="str">
        <f t="shared" si="661"/>
        <v>MISSING</v>
      </c>
      <c r="X4238" s="56">
        <f t="shared" si="662"/>
        <v>-99</v>
      </c>
      <c r="Y4238" s="56">
        <f t="shared" si="663"/>
        <v>-99</v>
      </c>
      <c r="Z4238" s="56">
        <f t="shared" si="664"/>
        <v>-99</v>
      </c>
      <c r="AA4238" s="56">
        <f t="shared" si="665"/>
        <v>-99</v>
      </c>
      <c r="AB4238" s="56">
        <f t="shared" si="666"/>
        <v>-99</v>
      </c>
      <c r="AC4238" s="56">
        <f t="shared" si="667"/>
        <v>-99</v>
      </c>
      <c r="AD4238" s="3"/>
      <c r="AE4238" s="82">
        <f>IF(D4238=1, 'adjustment factor'!$D$4, IF(D4238=-9,-999,IF(D4238="",-999,0)))</f>
        <v>-999</v>
      </c>
      <c r="AF4238" s="82">
        <f>IF(F4238=1, 'adjustment factor'!$D$5, IF(F4238=-9,-999,IF(F4238="",-999,0)))</f>
        <v>-999</v>
      </c>
      <c r="AG4238" s="82">
        <f>IF(E4238=1, 'adjustment factor'!$D$6, IF(E4238=-9,-999,IF(E4238="",-999,0)))</f>
        <v>-999</v>
      </c>
      <c r="AH4238" s="82">
        <f>IF(K4238&gt;=45,'adjustment factor'!$D$7,IF(K4238=-9,-1200,IF(K4238="",-1200,0)))</f>
        <v>-1200</v>
      </c>
      <c r="AI4238" s="82">
        <f>IF(L4238=1, 'adjustment factor'!$D$8, IF(L4238=-9,-999,IF(L4238="",-999,0)))</f>
        <v>-999</v>
      </c>
      <c r="AJ4238" s="82">
        <f>IF(AND(M4238&gt;=1,M4238&lt;=4),'adjustment factor'!$D$9,IF(M4238=-9,-999,IF(M4238=98,-999,IF(M4238=99,-999,IF(M4238="",-999,0)))))</f>
        <v>-999</v>
      </c>
      <c r="AK4238" s="82">
        <f>IF(H4238=1, 'adjustment factor'!$D$10, IF(H4238=-9,-999,IF(H4238="",-999,0)))</f>
        <v>-999</v>
      </c>
      <c r="AL4238" s="82">
        <f>IF(G4238=1, 'adjustment factor'!$D$11, IF(G4238=-9,-999,IF(G4238="",-999,0)))</f>
        <v>-999</v>
      </c>
      <c r="AM4238" s="82">
        <f>IF(I4238=1, 'adjustment factor'!$D$12, IF(I4238=-9,-999,IF(I4238="",-999,0)))</f>
        <v>-999</v>
      </c>
      <c r="AN4238" s="82">
        <f>IF(J4238=1, 'adjustment factor'!$D$13, IF(J4238=-9,-999,IF(J4238="",-999,0)))</f>
        <v>-999</v>
      </c>
      <c r="AO4238" s="82" t="str">
        <f t="shared" si="668"/>
        <v>-999</v>
      </c>
      <c r="AP4238" s="82" t="str">
        <f t="shared" si="669"/>
        <v>MISSING</v>
      </c>
    </row>
    <row r="4239" spans="2:42">
      <c r="B4239" s="207"/>
      <c r="C4239" s="35">
        <v>4235</v>
      </c>
      <c r="D4239" s="161"/>
      <c r="E4239" s="161"/>
      <c r="F4239" s="161"/>
      <c r="G4239" s="161"/>
      <c r="H4239" s="161"/>
      <c r="I4239" s="161"/>
      <c r="J4239" s="161"/>
      <c r="K4239" s="161"/>
      <c r="L4239" s="161"/>
      <c r="M4239" s="161"/>
      <c r="N4239" s="171"/>
      <c r="O4239" s="171"/>
      <c r="P4239" s="171"/>
      <c r="Q4239" s="171"/>
      <c r="R4239" s="171"/>
      <c r="S4239" s="171"/>
      <c r="T4239" s="208" t="str">
        <f t="shared" si="660"/>
        <v>MISSING</v>
      </c>
      <c r="U4239" s="208" t="str">
        <f t="shared" si="661"/>
        <v>MISSING</v>
      </c>
      <c r="X4239" s="56">
        <f t="shared" si="662"/>
        <v>-99</v>
      </c>
      <c r="Y4239" s="56">
        <f t="shared" si="663"/>
        <v>-99</v>
      </c>
      <c r="Z4239" s="56">
        <f t="shared" si="664"/>
        <v>-99</v>
      </c>
      <c r="AA4239" s="56">
        <f t="shared" si="665"/>
        <v>-99</v>
      </c>
      <c r="AB4239" s="56">
        <f t="shared" si="666"/>
        <v>-99</v>
      </c>
      <c r="AC4239" s="56">
        <f t="shared" si="667"/>
        <v>-99</v>
      </c>
      <c r="AD4239" s="3"/>
      <c r="AE4239" s="82">
        <f>IF(D4239=1, 'adjustment factor'!$D$4, IF(D4239=-9,-999,IF(D4239="",-999,0)))</f>
        <v>-999</v>
      </c>
      <c r="AF4239" s="82">
        <f>IF(F4239=1, 'adjustment factor'!$D$5, IF(F4239=-9,-999,IF(F4239="",-999,0)))</f>
        <v>-999</v>
      </c>
      <c r="AG4239" s="82">
        <f>IF(E4239=1, 'adjustment factor'!$D$6, IF(E4239=-9,-999,IF(E4239="",-999,0)))</f>
        <v>-999</v>
      </c>
      <c r="AH4239" s="82">
        <f>IF(K4239&gt;=45,'adjustment factor'!$D$7,IF(K4239=-9,-1200,IF(K4239="",-1200,0)))</f>
        <v>-1200</v>
      </c>
      <c r="AI4239" s="82">
        <f>IF(L4239=1, 'adjustment factor'!$D$8, IF(L4239=-9,-999,IF(L4239="",-999,0)))</f>
        <v>-999</v>
      </c>
      <c r="AJ4239" s="82">
        <f>IF(AND(M4239&gt;=1,M4239&lt;=4),'adjustment factor'!$D$9,IF(M4239=-9,-999,IF(M4239=98,-999,IF(M4239=99,-999,IF(M4239="",-999,0)))))</f>
        <v>-999</v>
      </c>
      <c r="AK4239" s="82">
        <f>IF(H4239=1, 'adjustment factor'!$D$10, IF(H4239=-9,-999,IF(H4239="",-999,0)))</f>
        <v>-999</v>
      </c>
      <c r="AL4239" s="82">
        <f>IF(G4239=1, 'adjustment factor'!$D$11, IF(G4239=-9,-999,IF(G4239="",-999,0)))</f>
        <v>-999</v>
      </c>
      <c r="AM4239" s="82">
        <f>IF(I4239=1, 'adjustment factor'!$D$12, IF(I4239=-9,-999,IF(I4239="",-999,0)))</f>
        <v>-999</v>
      </c>
      <c r="AN4239" s="82">
        <f>IF(J4239=1, 'adjustment factor'!$D$13, IF(J4239=-9,-999,IF(J4239="",-999,0)))</f>
        <v>-999</v>
      </c>
      <c r="AO4239" s="82" t="str">
        <f t="shared" si="668"/>
        <v>-999</v>
      </c>
      <c r="AP4239" s="82" t="str">
        <f t="shared" si="669"/>
        <v>MISSING</v>
      </c>
    </row>
    <row r="4240" spans="2:42">
      <c r="B4240" s="207"/>
      <c r="C4240" s="35">
        <v>4236</v>
      </c>
      <c r="D4240" s="161"/>
      <c r="E4240" s="161"/>
      <c r="F4240" s="161"/>
      <c r="G4240" s="161"/>
      <c r="H4240" s="161"/>
      <c r="I4240" s="161"/>
      <c r="J4240" s="161"/>
      <c r="K4240" s="161"/>
      <c r="L4240" s="161"/>
      <c r="M4240" s="161"/>
      <c r="N4240" s="171"/>
      <c r="O4240" s="171"/>
      <c r="P4240" s="171"/>
      <c r="Q4240" s="171"/>
      <c r="R4240" s="171"/>
      <c r="S4240" s="171"/>
      <c r="T4240" s="208" t="str">
        <f t="shared" si="660"/>
        <v>MISSING</v>
      </c>
      <c r="U4240" s="208" t="str">
        <f t="shared" si="661"/>
        <v>MISSING</v>
      </c>
      <c r="X4240" s="56">
        <f t="shared" si="662"/>
        <v>-99</v>
      </c>
      <c r="Y4240" s="56">
        <f t="shared" si="663"/>
        <v>-99</v>
      </c>
      <c r="Z4240" s="56">
        <f t="shared" si="664"/>
        <v>-99</v>
      </c>
      <c r="AA4240" s="56">
        <f t="shared" si="665"/>
        <v>-99</v>
      </c>
      <c r="AB4240" s="56">
        <f t="shared" si="666"/>
        <v>-99</v>
      </c>
      <c r="AC4240" s="56">
        <f t="shared" si="667"/>
        <v>-99</v>
      </c>
      <c r="AD4240" s="3"/>
      <c r="AE4240" s="82">
        <f>IF(D4240=1, 'adjustment factor'!$D$4, IF(D4240=-9,-999,IF(D4240="",-999,0)))</f>
        <v>-999</v>
      </c>
      <c r="AF4240" s="82">
        <f>IF(F4240=1, 'adjustment factor'!$D$5, IF(F4240=-9,-999,IF(F4240="",-999,0)))</f>
        <v>-999</v>
      </c>
      <c r="AG4240" s="82">
        <f>IF(E4240=1, 'adjustment factor'!$D$6, IF(E4240=-9,-999,IF(E4240="",-999,0)))</f>
        <v>-999</v>
      </c>
      <c r="AH4240" s="82">
        <f>IF(K4240&gt;=45,'adjustment factor'!$D$7,IF(K4240=-9,-1200,IF(K4240="",-1200,0)))</f>
        <v>-1200</v>
      </c>
      <c r="AI4240" s="82">
        <f>IF(L4240=1, 'adjustment factor'!$D$8, IF(L4240=-9,-999,IF(L4240="",-999,0)))</f>
        <v>-999</v>
      </c>
      <c r="AJ4240" s="82">
        <f>IF(AND(M4240&gt;=1,M4240&lt;=4),'adjustment factor'!$D$9,IF(M4240=-9,-999,IF(M4240=98,-999,IF(M4240=99,-999,IF(M4240="",-999,0)))))</f>
        <v>-999</v>
      </c>
      <c r="AK4240" s="82">
        <f>IF(H4240=1, 'adjustment factor'!$D$10, IF(H4240=-9,-999,IF(H4240="",-999,0)))</f>
        <v>-999</v>
      </c>
      <c r="AL4240" s="82">
        <f>IF(G4240=1, 'adjustment factor'!$D$11, IF(G4240=-9,-999,IF(G4240="",-999,0)))</f>
        <v>-999</v>
      </c>
      <c r="AM4240" s="82">
        <f>IF(I4240=1, 'adjustment factor'!$D$12, IF(I4240=-9,-999,IF(I4240="",-999,0)))</f>
        <v>-999</v>
      </c>
      <c r="AN4240" s="82">
        <f>IF(J4240=1, 'adjustment factor'!$D$13, IF(J4240=-9,-999,IF(J4240="",-999,0)))</f>
        <v>-999</v>
      </c>
      <c r="AO4240" s="82" t="str">
        <f t="shared" si="668"/>
        <v>-999</v>
      </c>
      <c r="AP4240" s="82" t="str">
        <f t="shared" si="669"/>
        <v>MISSING</v>
      </c>
    </row>
    <row r="4241" spans="2:42">
      <c r="B4241" s="207"/>
      <c r="C4241" s="35">
        <v>4237</v>
      </c>
      <c r="D4241" s="161"/>
      <c r="E4241" s="161"/>
      <c r="F4241" s="161"/>
      <c r="G4241" s="161"/>
      <c r="H4241" s="161"/>
      <c r="I4241" s="161"/>
      <c r="J4241" s="161"/>
      <c r="K4241" s="161"/>
      <c r="L4241" s="161"/>
      <c r="M4241" s="161"/>
      <c r="N4241" s="171"/>
      <c r="O4241" s="171"/>
      <c r="P4241" s="171"/>
      <c r="Q4241" s="171"/>
      <c r="R4241" s="171"/>
      <c r="S4241" s="171"/>
      <c r="T4241" s="208" t="str">
        <f t="shared" si="660"/>
        <v>MISSING</v>
      </c>
      <c r="U4241" s="208" t="str">
        <f t="shared" si="661"/>
        <v>MISSING</v>
      </c>
      <c r="X4241" s="56">
        <f t="shared" si="662"/>
        <v>-99</v>
      </c>
      <c r="Y4241" s="56">
        <f t="shared" si="663"/>
        <v>-99</v>
      </c>
      <c r="Z4241" s="56">
        <f t="shared" si="664"/>
        <v>-99</v>
      </c>
      <c r="AA4241" s="56">
        <f t="shared" si="665"/>
        <v>-99</v>
      </c>
      <c r="AB4241" s="56">
        <f t="shared" si="666"/>
        <v>-99</v>
      </c>
      <c r="AC4241" s="56">
        <f t="shared" si="667"/>
        <v>-99</v>
      </c>
      <c r="AD4241" s="3"/>
      <c r="AE4241" s="82">
        <f>IF(D4241=1, 'adjustment factor'!$D$4, IF(D4241=-9,-999,IF(D4241="",-999,0)))</f>
        <v>-999</v>
      </c>
      <c r="AF4241" s="82">
        <f>IF(F4241=1, 'adjustment factor'!$D$5, IF(F4241=-9,-999,IF(F4241="",-999,0)))</f>
        <v>-999</v>
      </c>
      <c r="AG4241" s="82">
        <f>IF(E4241=1, 'adjustment factor'!$D$6, IF(E4241=-9,-999,IF(E4241="",-999,0)))</f>
        <v>-999</v>
      </c>
      <c r="AH4241" s="82">
        <f>IF(K4241&gt;=45,'adjustment factor'!$D$7,IF(K4241=-9,-1200,IF(K4241="",-1200,0)))</f>
        <v>-1200</v>
      </c>
      <c r="AI4241" s="82">
        <f>IF(L4241=1, 'adjustment factor'!$D$8, IF(L4241=-9,-999,IF(L4241="",-999,0)))</f>
        <v>-999</v>
      </c>
      <c r="AJ4241" s="82">
        <f>IF(AND(M4241&gt;=1,M4241&lt;=4),'adjustment factor'!$D$9,IF(M4241=-9,-999,IF(M4241=98,-999,IF(M4241=99,-999,IF(M4241="",-999,0)))))</f>
        <v>-999</v>
      </c>
      <c r="AK4241" s="82">
        <f>IF(H4241=1, 'adjustment factor'!$D$10, IF(H4241=-9,-999,IF(H4241="",-999,0)))</f>
        <v>-999</v>
      </c>
      <c r="AL4241" s="82">
        <f>IF(G4241=1, 'adjustment factor'!$D$11, IF(G4241=-9,-999,IF(G4241="",-999,0)))</f>
        <v>-999</v>
      </c>
      <c r="AM4241" s="82">
        <f>IF(I4241=1, 'adjustment factor'!$D$12, IF(I4241=-9,-999,IF(I4241="",-999,0)))</f>
        <v>-999</v>
      </c>
      <c r="AN4241" s="82">
        <f>IF(J4241=1, 'adjustment factor'!$D$13, IF(J4241=-9,-999,IF(J4241="",-999,0)))</f>
        <v>-999</v>
      </c>
      <c r="AO4241" s="82" t="str">
        <f t="shared" si="668"/>
        <v>-999</v>
      </c>
      <c r="AP4241" s="82" t="str">
        <f t="shared" si="669"/>
        <v>MISSING</v>
      </c>
    </row>
    <row r="4242" spans="2:42">
      <c r="B4242" s="207"/>
      <c r="C4242" s="35">
        <v>4238</v>
      </c>
      <c r="D4242" s="161"/>
      <c r="E4242" s="161"/>
      <c r="F4242" s="161"/>
      <c r="G4242" s="161"/>
      <c r="H4242" s="161"/>
      <c r="I4242" s="161"/>
      <c r="J4242" s="161"/>
      <c r="K4242" s="161"/>
      <c r="L4242" s="161"/>
      <c r="M4242" s="161"/>
      <c r="N4242" s="171"/>
      <c r="O4242" s="171"/>
      <c r="P4242" s="171"/>
      <c r="Q4242" s="171"/>
      <c r="R4242" s="171"/>
      <c r="S4242" s="171"/>
      <c r="T4242" s="208" t="str">
        <f t="shared" si="660"/>
        <v>MISSING</v>
      </c>
      <c r="U4242" s="208" t="str">
        <f t="shared" si="661"/>
        <v>MISSING</v>
      </c>
      <c r="X4242" s="56">
        <f t="shared" si="662"/>
        <v>-99</v>
      </c>
      <c r="Y4242" s="56">
        <f t="shared" si="663"/>
        <v>-99</v>
      </c>
      <c r="Z4242" s="56">
        <f t="shared" si="664"/>
        <v>-99</v>
      </c>
      <c r="AA4242" s="56">
        <f t="shared" si="665"/>
        <v>-99</v>
      </c>
      <c r="AB4242" s="56">
        <f t="shared" si="666"/>
        <v>-99</v>
      </c>
      <c r="AC4242" s="56">
        <f t="shared" si="667"/>
        <v>-99</v>
      </c>
      <c r="AD4242" s="3"/>
      <c r="AE4242" s="82">
        <f>IF(D4242=1, 'adjustment factor'!$D$4, IF(D4242=-9,-999,IF(D4242="",-999,0)))</f>
        <v>-999</v>
      </c>
      <c r="AF4242" s="82">
        <f>IF(F4242=1, 'adjustment factor'!$D$5, IF(F4242=-9,-999,IF(F4242="",-999,0)))</f>
        <v>-999</v>
      </c>
      <c r="AG4242" s="82">
        <f>IF(E4242=1, 'adjustment factor'!$D$6, IF(E4242=-9,-999,IF(E4242="",-999,0)))</f>
        <v>-999</v>
      </c>
      <c r="AH4242" s="82">
        <f>IF(K4242&gt;=45,'adjustment factor'!$D$7,IF(K4242=-9,-1200,IF(K4242="",-1200,0)))</f>
        <v>-1200</v>
      </c>
      <c r="AI4242" s="82">
        <f>IF(L4242=1, 'adjustment factor'!$D$8, IF(L4242=-9,-999,IF(L4242="",-999,0)))</f>
        <v>-999</v>
      </c>
      <c r="AJ4242" s="82">
        <f>IF(AND(M4242&gt;=1,M4242&lt;=4),'adjustment factor'!$D$9,IF(M4242=-9,-999,IF(M4242=98,-999,IF(M4242=99,-999,IF(M4242="",-999,0)))))</f>
        <v>-999</v>
      </c>
      <c r="AK4242" s="82">
        <f>IF(H4242=1, 'adjustment factor'!$D$10, IF(H4242=-9,-999,IF(H4242="",-999,0)))</f>
        <v>-999</v>
      </c>
      <c r="AL4242" s="82">
        <f>IF(G4242=1, 'adjustment factor'!$D$11, IF(G4242=-9,-999,IF(G4242="",-999,0)))</f>
        <v>-999</v>
      </c>
      <c r="AM4242" s="82">
        <f>IF(I4242=1, 'adjustment factor'!$D$12, IF(I4242=-9,-999,IF(I4242="",-999,0)))</f>
        <v>-999</v>
      </c>
      <c r="AN4242" s="82">
        <f>IF(J4242=1, 'adjustment factor'!$D$13, IF(J4242=-9,-999,IF(J4242="",-999,0)))</f>
        <v>-999</v>
      </c>
      <c r="AO4242" s="82" t="str">
        <f t="shared" si="668"/>
        <v>-999</v>
      </c>
      <c r="AP4242" s="82" t="str">
        <f t="shared" si="669"/>
        <v>MISSING</v>
      </c>
    </row>
    <row r="4243" spans="2:42">
      <c r="B4243" s="207"/>
      <c r="C4243" s="35">
        <v>4239</v>
      </c>
      <c r="D4243" s="161"/>
      <c r="E4243" s="161"/>
      <c r="F4243" s="161"/>
      <c r="G4243" s="161"/>
      <c r="H4243" s="161"/>
      <c r="I4243" s="161"/>
      <c r="J4243" s="161"/>
      <c r="K4243" s="161"/>
      <c r="L4243" s="161"/>
      <c r="M4243" s="161"/>
      <c r="N4243" s="171"/>
      <c r="O4243" s="171"/>
      <c r="P4243" s="171"/>
      <c r="Q4243" s="171"/>
      <c r="R4243" s="171"/>
      <c r="S4243" s="171"/>
      <c r="T4243" s="208" t="str">
        <f t="shared" si="660"/>
        <v>MISSING</v>
      </c>
      <c r="U4243" s="208" t="str">
        <f t="shared" si="661"/>
        <v>MISSING</v>
      </c>
      <c r="X4243" s="56">
        <f t="shared" si="662"/>
        <v>-99</v>
      </c>
      <c r="Y4243" s="56">
        <f t="shared" si="663"/>
        <v>-99</v>
      </c>
      <c r="Z4243" s="56">
        <f t="shared" si="664"/>
        <v>-99</v>
      </c>
      <c r="AA4243" s="56">
        <f t="shared" si="665"/>
        <v>-99</v>
      </c>
      <c r="AB4243" s="56">
        <f t="shared" si="666"/>
        <v>-99</v>
      </c>
      <c r="AC4243" s="56">
        <f t="shared" si="667"/>
        <v>-99</v>
      </c>
      <c r="AD4243" s="3"/>
      <c r="AE4243" s="82">
        <f>IF(D4243=1, 'adjustment factor'!$D$4, IF(D4243=-9,-999,IF(D4243="",-999,0)))</f>
        <v>-999</v>
      </c>
      <c r="AF4243" s="82">
        <f>IF(F4243=1, 'adjustment factor'!$D$5, IF(F4243=-9,-999,IF(F4243="",-999,0)))</f>
        <v>-999</v>
      </c>
      <c r="AG4243" s="82">
        <f>IF(E4243=1, 'adjustment factor'!$D$6, IF(E4243=-9,-999,IF(E4243="",-999,0)))</f>
        <v>-999</v>
      </c>
      <c r="AH4243" s="82">
        <f>IF(K4243&gt;=45,'adjustment factor'!$D$7,IF(K4243=-9,-1200,IF(K4243="",-1200,0)))</f>
        <v>-1200</v>
      </c>
      <c r="AI4243" s="82">
        <f>IF(L4243=1, 'adjustment factor'!$D$8, IF(L4243=-9,-999,IF(L4243="",-999,0)))</f>
        <v>-999</v>
      </c>
      <c r="AJ4243" s="82">
        <f>IF(AND(M4243&gt;=1,M4243&lt;=4),'adjustment factor'!$D$9,IF(M4243=-9,-999,IF(M4243=98,-999,IF(M4243=99,-999,IF(M4243="",-999,0)))))</f>
        <v>-999</v>
      </c>
      <c r="AK4243" s="82">
        <f>IF(H4243=1, 'adjustment factor'!$D$10, IF(H4243=-9,-999,IF(H4243="",-999,0)))</f>
        <v>-999</v>
      </c>
      <c r="AL4243" s="82">
        <f>IF(G4243=1, 'adjustment factor'!$D$11, IF(G4243=-9,-999,IF(G4243="",-999,0)))</f>
        <v>-999</v>
      </c>
      <c r="AM4243" s="82">
        <f>IF(I4243=1, 'adjustment factor'!$D$12, IF(I4243=-9,-999,IF(I4243="",-999,0)))</f>
        <v>-999</v>
      </c>
      <c r="AN4243" s="82">
        <f>IF(J4243=1, 'adjustment factor'!$D$13, IF(J4243=-9,-999,IF(J4243="",-999,0)))</f>
        <v>-999</v>
      </c>
      <c r="AO4243" s="82" t="str">
        <f t="shared" si="668"/>
        <v>-999</v>
      </c>
      <c r="AP4243" s="82" t="str">
        <f t="shared" si="669"/>
        <v>MISSING</v>
      </c>
    </row>
    <row r="4244" spans="2:42">
      <c r="B4244" s="207"/>
      <c r="C4244" s="35">
        <v>4240</v>
      </c>
      <c r="D4244" s="161"/>
      <c r="E4244" s="161"/>
      <c r="F4244" s="161"/>
      <c r="G4244" s="161"/>
      <c r="H4244" s="161"/>
      <c r="I4244" s="161"/>
      <c r="J4244" s="161"/>
      <c r="K4244" s="161"/>
      <c r="L4244" s="161"/>
      <c r="M4244" s="161"/>
      <c r="N4244" s="171"/>
      <c r="O4244" s="171"/>
      <c r="P4244" s="171"/>
      <c r="Q4244" s="171"/>
      <c r="R4244" s="171"/>
      <c r="S4244" s="171"/>
      <c r="T4244" s="208" t="str">
        <f t="shared" si="660"/>
        <v>MISSING</v>
      </c>
      <c r="U4244" s="208" t="str">
        <f t="shared" si="661"/>
        <v>MISSING</v>
      </c>
      <c r="X4244" s="56">
        <f t="shared" si="662"/>
        <v>-99</v>
      </c>
      <c r="Y4244" s="56">
        <f t="shared" si="663"/>
        <v>-99</v>
      </c>
      <c r="Z4244" s="56">
        <f t="shared" si="664"/>
        <v>-99</v>
      </c>
      <c r="AA4244" s="56">
        <f t="shared" si="665"/>
        <v>-99</v>
      </c>
      <c r="AB4244" s="56">
        <f t="shared" si="666"/>
        <v>-99</v>
      </c>
      <c r="AC4244" s="56">
        <f t="shared" si="667"/>
        <v>-99</v>
      </c>
      <c r="AD4244" s="3"/>
      <c r="AE4244" s="82">
        <f>IF(D4244=1, 'adjustment factor'!$D$4, IF(D4244=-9,-999,IF(D4244="",-999,0)))</f>
        <v>-999</v>
      </c>
      <c r="AF4244" s="82">
        <f>IF(F4244=1, 'adjustment factor'!$D$5, IF(F4244=-9,-999,IF(F4244="",-999,0)))</f>
        <v>-999</v>
      </c>
      <c r="AG4244" s="82">
        <f>IF(E4244=1, 'adjustment factor'!$D$6, IF(E4244=-9,-999,IF(E4244="",-999,0)))</f>
        <v>-999</v>
      </c>
      <c r="AH4244" s="82">
        <f>IF(K4244&gt;=45,'adjustment factor'!$D$7,IF(K4244=-9,-1200,IF(K4244="",-1200,0)))</f>
        <v>-1200</v>
      </c>
      <c r="AI4244" s="82">
        <f>IF(L4244=1, 'adjustment factor'!$D$8, IF(L4244=-9,-999,IF(L4244="",-999,0)))</f>
        <v>-999</v>
      </c>
      <c r="AJ4244" s="82">
        <f>IF(AND(M4244&gt;=1,M4244&lt;=4),'adjustment factor'!$D$9,IF(M4244=-9,-999,IF(M4244=98,-999,IF(M4244=99,-999,IF(M4244="",-999,0)))))</f>
        <v>-999</v>
      </c>
      <c r="AK4244" s="82">
        <f>IF(H4244=1, 'adjustment factor'!$D$10, IF(H4244=-9,-999,IF(H4244="",-999,0)))</f>
        <v>-999</v>
      </c>
      <c r="AL4244" s="82">
        <f>IF(G4244=1, 'adjustment factor'!$D$11, IF(G4244=-9,-999,IF(G4244="",-999,0)))</f>
        <v>-999</v>
      </c>
      <c r="AM4244" s="82">
        <f>IF(I4244=1, 'adjustment factor'!$D$12, IF(I4244=-9,-999,IF(I4244="",-999,0)))</f>
        <v>-999</v>
      </c>
      <c r="AN4244" s="82">
        <f>IF(J4244=1, 'adjustment factor'!$D$13, IF(J4244=-9,-999,IF(J4244="",-999,0)))</f>
        <v>-999</v>
      </c>
      <c r="AO4244" s="82" t="str">
        <f t="shared" si="668"/>
        <v>-999</v>
      </c>
      <c r="AP4244" s="82" t="str">
        <f t="shared" si="669"/>
        <v>MISSING</v>
      </c>
    </row>
    <row r="4245" spans="2:42">
      <c r="B4245" s="207"/>
      <c r="C4245" s="35">
        <v>4241</v>
      </c>
      <c r="D4245" s="161"/>
      <c r="E4245" s="161"/>
      <c r="F4245" s="161"/>
      <c r="G4245" s="161"/>
      <c r="H4245" s="161"/>
      <c r="I4245" s="161"/>
      <c r="J4245" s="161"/>
      <c r="K4245" s="161"/>
      <c r="L4245" s="161"/>
      <c r="M4245" s="161"/>
      <c r="N4245" s="171"/>
      <c r="O4245" s="171"/>
      <c r="P4245" s="171"/>
      <c r="Q4245" s="171"/>
      <c r="R4245" s="171"/>
      <c r="S4245" s="171"/>
      <c r="T4245" s="208" t="str">
        <f t="shared" ref="T4245:T4308" si="670">IF(SUM(X4245:AC4245)&gt;-0.01, SUM(X4245:AC4245), "MISSING")</f>
        <v>MISSING</v>
      </c>
      <c r="U4245" s="208" t="str">
        <f t="shared" ref="U4245:U4308" si="671">IF(AP4245="MISSING","MISSING", 3.88+0.604*T4245+0.055*(T4245^2)-AP4245)</f>
        <v>MISSING</v>
      </c>
      <c r="X4245" s="56">
        <f t="shared" ref="X4245:X4308" si="672">IF(N4245&gt;0,((N4245-3)*-1),-99)</f>
        <v>-99</v>
      </c>
      <c r="Y4245" s="56">
        <f t="shared" ref="Y4245:Y4308" si="673">IF(O4245&gt;0,((O4245-3)*-1),-99)</f>
        <v>-99</v>
      </c>
      <c r="Z4245" s="56">
        <f t="shared" ref="Z4245:Z4308" si="674">IF(P4245&gt;0,((P4245-3)*-1),-99)</f>
        <v>-99</v>
      </c>
      <c r="AA4245" s="56">
        <f t="shared" ref="AA4245:AA4308" si="675">IF(Q4245&gt;0,((Q4245-3)*-1),-99)</f>
        <v>-99</v>
      </c>
      <c r="AB4245" s="56">
        <f t="shared" ref="AB4245:AB4308" si="676">IF(R4245&gt;0,((R4245-3)*-1),-99)</f>
        <v>-99</v>
      </c>
      <c r="AC4245" s="56">
        <f t="shared" ref="AC4245:AC4308" si="677">IF(S4245&gt;0,((S4245-3)*-1),-99)</f>
        <v>-99</v>
      </c>
      <c r="AD4245" s="3"/>
      <c r="AE4245" s="82">
        <f>IF(D4245=1, 'adjustment factor'!$D$4, IF(D4245=-9,-999,IF(D4245="",-999,0)))</f>
        <v>-999</v>
      </c>
      <c r="AF4245" s="82">
        <f>IF(F4245=1, 'adjustment factor'!$D$5, IF(F4245=-9,-999,IF(F4245="",-999,0)))</f>
        <v>-999</v>
      </c>
      <c r="AG4245" s="82">
        <f>IF(E4245=1, 'adjustment factor'!$D$6, IF(E4245=-9,-999,IF(E4245="",-999,0)))</f>
        <v>-999</v>
      </c>
      <c r="AH4245" s="82">
        <f>IF(K4245&gt;=45,'adjustment factor'!$D$7,IF(K4245=-9,-1200,IF(K4245="",-1200,0)))</f>
        <v>-1200</v>
      </c>
      <c r="AI4245" s="82">
        <f>IF(L4245=1, 'adjustment factor'!$D$8, IF(L4245=-9,-999,IF(L4245="",-999,0)))</f>
        <v>-999</v>
      </c>
      <c r="AJ4245" s="82">
        <f>IF(AND(M4245&gt;=1,M4245&lt;=4),'adjustment factor'!$D$9,IF(M4245=-9,-999,IF(M4245=98,-999,IF(M4245=99,-999,IF(M4245="",-999,0)))))</f>
        <v>-999</v>
      </c>
      <c r="AK4245" s="82">
        <f>IF(H4245=1, 'adjustment factor'!$D$10, IF(H4245=-9,-999,IF(H4245="",-999,0)))</f>
        <v>-999</v>
      </c>
      <c r="AL4245" s="82">
        <f>IF(G4245=1, 'adjustment factor'!$D$11, IF(G4245=-9,-999,IF(G4245="",-999,0)))</f>
        <v>-999</v>
      </c>
      <c r="AM4245" s="82">
        <f>IF(I4245=1, 'adjustment factor'!$D$12, IF(I4245=-9,-999,IF(I4245="",-999,0)))</f>
        <v>-999</v>
      </c>
      <c r="AN4245" s="82">
        <f>IF(J4245=1, 'adjustment factor'!$D$13, IF(J4245=-9,-999,IF(J4245="",-999,0)))</f>
        <v>-999</v>
      </c>
      <c r="AO4245" s="82" t="str">
        <f t="shared" ref="AO4245:AO4308" si="678">IF(-AE4245-AF4245-AG4245-AH4245+AI4245+AJ4245-AK4245-AL4245-AM4245-AN4245&lt;3, -AE4245-AF4245-AG4245-AH4245+AI4245+AJ4245-AK4245-AL4245-AM4245-AN4245, "-999")</f>
        <v>-999</v>
      </c>
      <c r="AP4245" s="82" t="str">
        <f t="shared" ref="AP4245:AP4308" si="679">IF(AND(SUM(AE4245:AN4245)&gt;-1, (SUM(X4245:AC4245)&gt;-1)), 14.353-AE4245-AF4245-AG4245-AH4245+AI4245+AJ4245-AK4245-AL4245-AM4245-AN4245, "MISSING")</f>
        <v>MISSING</v>
      </c>
    </row>
    <row r="4246" spans="2:42">
      <c r="B4246" s="207"/>
      <c r="C4246" s="35">
        <v>4242</v>
      </c>
      <c r="D4246" s="161"/>
      <c r="E4246" s="161"/>
      <c r="F4246" s="161"/>
      <c r="G4246" s="161"/>
      <c r="H4246" s="161"/>
      <c r="I4246" s="161"/>
      <c r="J4246" s="161"/>
      <c r="K4246" s="161"/>
      <c r="L4246" s="161"/>
      <c r="M4246" s="161"/>
      <c r="N4246" s="171"/>
      <c r="O4246" s="171"/>
      <c r="P4246" s="171"/>
      <c r="Q4246" s="171"/>
      <c r="R4246" s="171"/>
      <c r="S4246" s="171"/>
      <c r="T4246" s="208" t="str">
        <f t="shared" si="670"/>
        <v>MISSING</v>
      </c>
      <c r="U4246" s="208" t="str">
        <f t="shared" si="671"/>
        <v>MISSING</v>
      </c>
      <c r="X4246" s="56">
        <f t="shared" si="672"/>
        <v>-99</v>
      </c>
      <c r="Y4246" s="56">
        <f t="shared" si="673"/>
        <v>-99</v>
      </c>
      <c r="Z4246" s="56">
        <f t="shared" si="674"/>
        <v>-99</v>
      </c>
      <c r="AA4246" s="56">
        <f t="shared" si="675"/>
        <v>-99</v>
      </c>
      <c r="AB4246" s="56">
        <f t="shared" si="676"/>
        <v>-99</v>
      </c>
      <c r="AC4246" s="56">
        <f t="shared" si="677"/>
        <v>-99</v>
      </c>
      <c r="AD4246" s="3"/>
      <c r="AE4246" s="82">
        <f>IF(D4246=1, 'adjustment factor'!$D$4, IF(D4246=-9,-999,IF(D4246="",-999,0)))</f>
        <v>-999</v>
      </c>
      <c r="AF4246" s="82">
        <f>IF(F4246=1, 'adjustment factor'!$D$5, IF(F4246=-9,-999,IF(F4246="",-999,0)))</f>
        <v>-999</v>
      </c>
      <c r="AG4246" s="82">
        <f>IF(E4246=1, 'adjustment factor'!$D$6, IF(E4246=-9,-999,IF(E4246="",-999,0)))</f>
        <v>-999</v>
      </c>
      <c r="AH4246" s="82">
        <f>IF(K4246&gt;=45,'adjustment factor'!$D$7,IF(K4246=-9,-1200,IF(K4246="",-1200,0)))</f>
        <v>-1200</v>
      </c>
      <c r="AI4246" s="82">
        <f>IF(L4246=1, 'adjustment factor'!$D$8, IF(L4246=-9,-999,IF(L4246="",-999,0)))</f>
        <v>-999</v>
      </c>
      <c r="AJ4246" s="82">
        <f>IF(AND(M4246&gt;=1,M4246&lt;=4),'adjustment factor'!$D$9,IF(M4246=-9,-999,IF(M4246=98,-999,IF(M4246=99,-999,IF(M4246="",-999,0)))))</f>
        <v>-999</v>
      </c>
      <c r="AK4246" s="82">
        <f>IF(H4246=1, 'adjustment factor'!$D$10, IF(H4246=-9,-999,IF(H4246="",-999,0)))</f>
        <v>-999</v>
      </c>
      <c r="AL4246" s="82">
        <f>IF(G4246=1, 'adjustment factor'!$D$11, IF(G4246=-9,-999,IF(G4246="",-999,0)))</f>
        <v>-999</v>
      </c>
      <c r="AM4246" s="82">
        <f>IF(I4246=1, 'adjustment factor'!$D$12, IF(I4246=-9,-999,IF(I4246="",-999,0)))</f>
        <v>-999</v>
      </c>
      <c r="AN4246" s="82">
        <f>IF(J4246=1, 'adjustment factor'!$D$13, IF(J4246=-9,-999,IF(J4246="",-999,0)))</f>
        <v>-999</v>
      </c>
      <c r="AO4246" s="82" t="str">
        <f t="shared" si="678"/>
        <v>-999</v>
      </c>
      <c r="AP4246" s="82" t="str">
        <f t="shared" si="679"/>
        <v>MISSING</v>
      </c>
    </row>
    <row r="4247" spans="2:42">
      <c r="B4247" s="207"/>
      <c r="C4247" s="35">
        <v>4243</v>
      </c>
      <c r="D4247" s="161"/>
      <c r="E4247" s="161"/>
      <c r="F4247" s="161"/>
      <c r="G4247" s="161"/>
      <c r="H4247" s="161"/>
      <c r="I4247" s="161"/>
      <c r="J4247" s="161"/>
      <c r="K4247" s="161"/>
      <c r="L4247" s="161"/>
      <c r="M4247" s="161"/>
      <c r="N4247" s="171"/>
      <c r="O4247" s="171"/>
      <c r="P4247" s="171"/>
      <c r="Q4247" s="171"/>
      <c r="R4247" s="171"/>
      <c r="S4247" s="171"/>
      <c r="T4247" s="208" t="str">
        <f t="shared" si="670"/>
        <v>MISSING</v>
      </c>
      <c r="U4247" s="208" t="str">
        <f t="shared" si="671"/>
        <v>MISSING</v>
      </c>
      <c r="X4247" s="56">
        <f t="shared" si="672"/>
        <v>-99</v>
      </c>
      <c r="Y4247" s="56">
        <f t="shared" si="673"/>
        <v>-99</v>
      </c>
      <c r="Z4247" s="56">
        <f t="shared" si="674"/>
        <v>-99</v>
      </c>
      <c r="AA4247" s="56">
        <f t="shared" si="675"/>
        <v>-99</v>
      </c>
      <c r="AB4247" s="56">
        <f t="shared" si="676"/>
        <v>-99</v>
      </c>
      <c r="AC4247" s="56">
        <f t="shared" si="677"/>
        <v>-99</v>
      </c>
      <c r="AD4247" s="3"/>
      <c r="AE4247" s="82">
        <f>IF(D4247=1, 'adjustment factor'!$D$4, IF(D4247=-9,-999,IF(D4247="",-999,0)))</f>
        <v>-999</v>
      </c>
      <c r="AF4247" s="82">
        <f>IF(F4247=1, 'adjustment factor'!$D$5, IF(F4247=-9,-999,IF(F4247="",-999,0)))</f>
        <v>-999</v>
      </c>
      <c r="AG4247" s="82">
        <f>IF(E4247=1, 'adjustment factor'!$D$6, IF(E4247=-9,-999,IF(E4247="",-999,0)))</f>
        <v>-999</v>
      </c>
      <c r="AH4247" s="82">
        <f>IF(K4247&gt;=45,'adjustment factor'!$D$7,IF(K4247=-9,-1200,IF(K4247="",-1200,0)))</f>
        <v>-1200</v>
      </c>
      <c r="AI4247" s="82">
        <f>IF(L4247=1, 'adjustment factor'!$D$8, IF(L4247=-9,-999,IF(L4247="",-999,0)))</f>
        <v>-999</v>
      </c>
      <c r="AJ4247" s="82">
        <f>IF(AND(M4247&gt;=1,M4247&lt;=4),'adjustment factor'!$D$9,IF(M4247=-9,-999,IF(M4247=98,-999,IF(M4247=99,-999,IF(M4247="",-999,0)))))</f>
        <v>-999</v>
      </c>
      <c r="AK4247" s="82">
        <f>IF(H4247=1, 'adjustment factor'!$D$10, IF(H4247=-9,-999,IF(H4247="",-999,0)))</f>
        <v>-999</v>
      </c>
      <c r="AL4247" s="82">
        <f>IF(G4247=1, 'adjustment factor'!$D$11, IF(G4247=-9,-999,IF(G4247="",-999,0)))</f>
        <v>-999</v>
      </c>
      <c r="AM4247" s="82">
        <f>IF(I4247=1, 'adjustment factor'!$D$12, IF(I4247=-9,-999,IF(I4247="",-999,0)))</f>
        <v>-999</v>
      </c>
      <c r="AN4247" s="82">
        <f>IF(J4247=1, 'adjustment factor'!$D$13, IF(J4247=-9,-999,IF(J4247="",-999,0)))</f>
        <v>-999</v>
      </c>
      <c r="AO4247" s="82" t="str">
        <f t="shared" si="678"/>
        <v>-999</v>
      </c>
      <c r="AP4247" s="82" t="str">
        <f t="shared" si="679"/>
        <v>MISSING</v>
      </c>
    </row>
    <row r="4248" spans="2:42">
      <c r="B4248" s="207"/>
      <c r="C4248" s="35">
        <v>4244</v>
      </c>
      <c r="D4248" s="161"/>
      <c r="E4248" s="161"/>
      <c r="F4248" s="161"/>
      <c r="G4248" s="161"/>
      <c r="H4248" s="161"/>
      <c r="I4248" s="161"/>
      <c r="J4248" s="161"/>
      <c r="K4248" s="161"/>
      <c r="L4248" s="161"/>
      <c r="M4248" s="161"/>
      <c r="N4248" s="171"/>
      <c r="O4248" s="171"/>
      <c r="P4248" s="171"/>
      <c r="Q4248" s="171"/>
      <c r="R4248" s="171"/>
      <c r="S4248" s="171"/>
      <c r="T4248" s="208" t="str">
        <f t="shared" si="670"/>
        <v>MISSING</v>
      </c>
      <c r="U4248" s="208" t="str">
        <f t="shared" si="671"/>
        <v>MISSING</v>
      </c>
      <c r="X4248" s="56">
        <f t="shared" si="672"/>
        <v>-99</v>
      </c>
      <c r="Y4248" s="56">
        <f t="shared" si="673"/>
        <v>-99</v>
      </c>
      <c r="Z4248" s="56">
        <f t="shared" si="674"/>
        <v>-99</v>
      </c>
      <c r="AA4248" s="56">
        <f t="shared" si="675"/>
        <v>-99</v>
      </c>
      <c r="AB4248" s="56">
        <f t="shared" si="676"/>
        <v>-99</v>
      </c>
      <c r="AC4248" s="56">
        <f t="shared" si="677"/>
        <v>-99</v>
      </c>
      <c r="AD4248" s="3"/>
      <c r="AE4248" s="82">
        <f>IF(D4248=1, 'adjustment factor'!$D$4, IF(D4248=-9,-999,IF(D4248="",-999,0)))</f>
        <v>-999</v>
      </c>
      <c r="AF4248" s="82">
        <f>IF(F4248=1, 'adjustment factor'!$D$5, IF(F4248=-9,-999,IF(F4248="",-999,0)))</f>
        <v>-999</v>
      </c>
      <c r="AG4248" s="82">
        <f>IF(E4248=1, 'adjustment factor'!$D$6, IF(E4248=-9,-999,IF(E4248="",-999,0)))</f>
        <v>-999</v>
      </c>
      <c r="AH4248" s="82">
        <f>IF(K4248&gt;=45,'adjustment factor'!$D$7,IF(K4248=-9,-1200,IF(K4248="",-1200,0)))</f>
        <v>-1200</v>
      </c>
      <c r="AI4248" s="82">
        <f>IF(L4248=1, 'adjustment factor'!$D$8, IF(L4248=-9,-999,IF(L4248="",-999,0)))</f>
        <v>-999</v>
      </c>
      <c r="AJ4248" s="82">
        <f>IF(AND(M4248&gt;=1,M4248&lt;=4),'adjustment factor'!$D$9,IF(M4248=-9,-999,IF(M4248=98,-999,IF(M4248=99,-999,IF(M4248="",-999,0)))))</f>
        <v>-999</v>
      </c>
      <c r="AK4248" s="82">
        <f>IF(H4248=1, 'adjustment factor'!$D$10, IF(H4248=-9,-999,IF(H4248="",-999,0)))</f>
        <v>-999</v>
      </c>
      <c r="AL4248" s="82">
        <f>IF(G4248=1, 'adjustment factor'!$D$11, IF(G4248=-9,-999,IF(G4248="",-999,0)))</f>
        <v>-999</v>
      </c>
      <c r="AM4248" s="82">
        <f>IF(I4248=1, 'adjustment factor'!$D$12, IF(I4248=-9,-999,IF(I4248="",-999,0)))</f>
        <v>-999</v>
      </c>
      <c r="AN4248" s="82">
        <f>IF(J4248=1, 'adjustment factor'!$D$13, IF(J4248=-9,-999,IF(J4248="",-999,0)))</f>
        <v>-999</v>
      </c>
      <c r="AO4248" s="82" t="str">
        <f t="shared" si="678"/>
        <v>-999</v>
      </c>
      <c r="AP4248" s="82" t="str">
        <f t="shared" si="679"/>
        <v>MISSING</v>
      </c>
    </row>
    <row r="4249" spans="2:42">
      <c r="B4249" s="207"/>
      <c r="C4249" s="35">
        <v>4245</v>
      </c>
      <c r="D4249" s="161"/>
      <c r="E4249" s="161"/>
      <c r="F4249" s="161"/>
      <c r="G4249" s="161"/>
      <c r="H4249" s="161"/>
      <c r="I4249" s="161"/>
      <c r="J4249" s="161"/>
      <c r="K4249" s="161"/>
      <c r="L4249" s="161"/>
      <c r="M4249" s="161"/>
      <c r="N4249" s="171"/>
      <c r="O4249" s="171"/>
      <c r="P4249" s="171"/>
      <c r="Q4249" s="171"/>
      <c r="R4249" s="171"/>
      <c r="S4249" s="171"/>
      <c r="T4249" s="208" t="str">
        <f t="shared" si="670"/>
        <v>MISSING</v>
      </c>
      <c r="U4249" s="208" t="str">
        <f t="shared" si="671"/>
        <v>MISSING</v>
      </c>
      <c r="X4249" s="56">
        <f t="shared" si="672"/>
        <v>-99</v>
      </c>
      <c r="Y4249" s="56">
        <f t="shared" si="673"/>
        <v>-99</v>
      </c>
      <c r="Z4249" s="56">
        <f t="shared" si="674"/>
        <v>-99</v>
      </c>
      <c r="AA4249" s="56">
        <f t="shared" si="675"/>
        <v>-99</v>
      </c>
      <c r="AB4249" s="56">
        <f t="shared" si="676"/>
        <v>-99</v>
      </c>
      <c r="AC4249" s="56">
        <f t="shared" si="677"/>
        <v>-99</v>
      </c>
      <c r="AD4249" s="3"/>
      <c r="AE4249" s="82">
        <f>IF(D4249=1, 'adjustment factor'!$D$4, IF(D4249=-9,-999,IF(D4249="",-999,0)))</f>
        <v>-999</v>
      </c>
      <c r="AF4249" s="82">
        <f>IF(F4249=1, 'adjustment factor'!$D$5, IF(F4249=-9,-999,IF(F4249="",-999,0)))</f>
        <v>-999</v>
      </c>
      <c r="AG4249" s="82">
        <f>IF(E4249=1, 'adjustment factor'!$D$6, IF(E4249=-9,-999,IF(E4249="",-999,0)))</f>
        <v>-999</v>
      </c>
      <c r="AH4249" s="82">
        <f>IF(K4249&gt;=45,'adjustment factor'!$D$7,IF(K4249=-9,-1200,IF(K4249="",-1200,0)))</f>
        <v>-1200</v>
      </c>
      <c r="AI4249" s="82">
        <f>IF(L4249=1, 'adjustment factor'!$D$8, IF(L4249=-9,-999,IF(L4249="",-999,0)))</f>
        <v>-999</v>
      </c>
      <c r="AJ4249" s="82">
        <f>IF(AND(M4249&gt;=1,M4249&lt;=4),'adjustment factor'!$D$9,IF(M4249=-9,-999,IF(M4249=98,-999,IF(M4249=99,-999,IF(M4249="",-999,0)))))</f>
        <v>-999</v>
      </c>
      <c r="AK4249" s="82">
        <f>IF(H4249=1, 'adjustment factor'!$D$10, IF(H4249=-9,-999,IF(H4249="",-999,0)))</f>
        <v>-999</v>
      </c>
      <c r="AL4249" s="82">
        <f>IF(G4249=1, 'adjustment factor'!$D$11, IF(G4249=-9,-999,IF(G4249="",-999,0)))</f>
        <v>-999</v>
      </c>
      <c r="AM4249" s="82">
        <f>IF(I4249=1, 'adjustment factor'!$D$12, IF(I4249=-9,-999,IF(I4249="",-999,0)))</f>
        <v>-999</v>
      </c>
      <c r="AN4249" s="82">
        <f>IF(J4249=1, 'adjustment factor'!$D$13, IF(J4249=-9,-999,IF(J4249="",-999,0)))</f>
        <v>-999</v>
      </c>
      <c r="AO4249" s="82" t="str">
        <f t="shared" si="678"/>
        <v>-999</v>
      </c>
      <c r="AP4249" s="82" t="str">
        <f t="shared" si="679"/>
        <v>MISSING</v>
      </c>
    </row>
    <row r="4250" spans="2:42">
      <c r="B4250" s="207"/>
      <c r="C4250" s="35">
        <v>4246</v>
      </c>
      <c r="D4250" s="161"/>
      <c r="E4250" s="161"/>
      <c r="F4250" s="161"/>
      <c r="G4250" s="161"/>
      <c r="H4250" s="161"/>
      <c r="I4250" s="161"/>
      <c r="J4250" s="161"/>
      <c r="K4250" s="161"/>
      <c r="L4250" s="161"/>
      <c r="M4250" s="161"/>
      <c r="N4250" s="171"/>
      <c r="O4250" s="171"/>
      <c r="P4250" s="171"/>
      <c r="Q4250" s="171"/>
      <c r="R4250" s="171"/>
      <c r="S4250" s="171"/>
      <c r="T4250" s="208" t="str">
        <f t="shared" si="670"/>
        <v>MISSING</v>
      </c>
      <c r="U4250" s="208" t="str">
        <f t="shared" si="671"/>
        <v>MISSING</v>
      </c>
      <c r="X4250" s="56">
        <f t="shared" si="672"/>
        <v>-99</v>
      </c>
      <c r="Y4250" s="56">
        <f t="shared" si="673"/>
        <v>-99</v>
      </c>
      <c r="Z4250" s="56">
        <f t="shared" si="674"/>
        <v>-99</v>
      </c>
      <c r="AA4250" s="56">
        <f t="shared" si="675"/>
        <v>-99</v>
      </c>
      <c r="AB4250" s="56">
        <f t="shared" si="676"/>
        <v>-99</v>
      </c>
      <c r="AC4250" s="56">
        <f t="shared" si="677"/>
        <v>-99</v>
      </c>
      <c r="AD4250" s="3"/>
      <c r="AE4250" s="82">
        <f>IF(D4250=1, 'adjustment factor'!$D$4, IF(D4250=-9,-999,IF(D4250="",-999,0)))</f>
        <v>-999</v>
      </c>
      <c r="AF4250" s="82">
        <f>IF(F4250=1, 'adjustment factor'!$D$5, IF(F4250=-9,-999,IF(F4250="",-999,0)))</f>
        <v>-999</v>
      </c>
      <c r="AG4250" s="82">
        <f>IF(E4250=1, 'adjustment factor'!$D$6, IF(E4250=-9,-999,IF(E4250="",-999,0)))</f>
        <v>-999</v>
      </c>
      <c r="AH4250" s="82">
        <f>IF(K4250&gt;=45,'adjustment factor'!$D$7,IF(K4250=-9,-1200,IF(K4250="",-1200,0)))</f>
        <v>-1200</v>
      </c>
      <c r="AI4250" s="82">
        <f>IF(L4250=1, 'adjustment factor'!$D$8, IF(L4250=-9,-999,IF(L4250="",-999,0)))</f>
        <v>-999</v>
      </c>
      <c r="AJ4250" s="82">
        <f>IF(AND(M4250&gt;=1,M4250&lt;=4),'adjustment factor'!$D$9,IF(M4250=-9,-999,IF(M4250=98,-999,IF(M4250=99,-999,IF(M4250="",-999,0)))))</f>
        <v>-999</v>
      </c>
      <c r="AK4250" s="82">
        <f>IF(H4250=1, 'adjustment factor'!$D$10, IF(H4250=-9,-999,IF(H4250="",-999,0)))</f>
        <v>-999</v>
      </c>
      <c r="AL4250" s="82">
        <f>IF(G4250=1, 'adjustment factor'!$D$11, IF(G4250=-9,-999,IF(G4250="",-999,0)))</f>
        <v>-999</v>
      </c>
      <c r="AM4250" s="82">
        <f>IF(I4250=1, 'adjustment factor'!$D$12, IF(I4250=-9,-999,IF(I4250="",-999,0)))</f>
        <v>-999</v>
      </c>
      <c r="AN4250" s="82">
        <f>IF(J4250=1, 'adjustment factor'!$D$13, IF(J4250=-9,-999,IF(J4250="",-999,0)))</f>
        <v>-999</v>
      </c>
      <c r="AO4250" s="82" t="str">
        <f t="shared" si="678"/>
        <v>-999</v>
      </c>
      <c r="AP4250" s="82" t="str">
        <f t="shared" si="679"/>
        <v>MISSING</v>
      </c>
    </row>
    <row r="4251" spans="2:42">
      <c r="B4251" s="207"/>
      <c r="C4251" s="35">
        <v>4247</v>
      </c>
      <c r="D4251" s="161"/>
      <c r="E4251" s="161"/>
      <c r="F4251" s="161"/>
      <c r="G4251" s="161"/>
      <c r="H4251" s="161"/>
      <c r="I4251" s="161"/>
      <c r="J4251" s="161"/>
      <c r="K4251" s="161"/>
      <c r="L4251" s="161"/>
      <c r="M4251" s="161"/>
      <c r="N4251" s="171"/>
      <c r="O4251" s="171"/>
      <c r="P4251" s="171"/>
      <c r="Q4251" s="171"/>
      <c r="R4251" s="171"/>
      <c r="S4251" s="171"/>
      <c r="T4251" s="208" t="str">
        <f t="shared" si="670"/>
        <v>MISSING</v>
      </c>
      <c r="U4251" s="208" t="str">
        <f t="shared" si="671"/>
        <v>MISSING</v>
      </c>
      <c r="X4251" s="56">
        <f t="shared" si="672"/>
        <v>-99</v>
      </c>
      <c r="Y4251" s="56">
        <f t="shared" si="673"/>
        <v>-99</v>
      </c>
      <c r="Z4251" s="56">
        <f t="shared" si="674"/>
        <v>-99</v>
      </c>
      <c r="AA4251" s="56">
        <f t="shared" si="675"/>
        <v>-99</v>
      </c>
      <c r="AB4251" s="56">
        <f t="shared" si="676"/>
        <v>-99</v>
      </c>
      <c r="AC4251" s="56">
        <f t="shared" si="677"/>
        <v>-99</v>
      </c>
      <c r="AD4251" s="3"/>
      <c r="AE4251" s="82">
        <f>IF(D4251=1, 'adjustment factor'!$D$4, IF(D4251=-9,-999,IF(D4251="",-999,0)))</f>
        <v>-999</v>
      </c>
      <c r="AF4251" s="82">
        <f>IF(F4251=1, 'adjustment factor'!$D$5, IF(F4251=-9,-999,IF(F4251="",-999,0)))</f>
        <v>-999</v>
      </c>
      <c r="AG4251" s="82">
        <f>IF(E4251=1, 'adjustment factor'!$D$6, IF(E4251=-9,-999,IF(E4251="",-999,0)))</f>
        <v>-999</v>
      </c>
      <c r="AH4251" s="82">
        <f>IF(K4251&gt;=45,'adjustment factor'!$D$7,IF(K4251=-9,-1200,IF(K4251="",-1200,0)))</f>
        <v>-1200</v>
      </c>
      <c r="AI4251" s="82">
        <f>IF(L4251=1, 'adjustment factor'!$D$8, IF(L4251=-9,-999,IF(L4251="",-999,0)))</f>
        <v>-999</v>
      </c>
      <c r="AJ4251" s="82">
        <f>IF(AND(M4251&gt;=1,M4251&lt;=4),'adjustment factor'!$D$9,IF(M4251=-9,-999,IF(M4251=98,-999,IF(M4251=99,-999,IF(M4251="",-999,0)))))</f>
        <v>-999</v>
      </c>
      <c r="AK4251" s="82">
        <f>IF(H4251=1, 'adjustment factor'!$D$10, IF(H4251=-9,-999,IF(H4251="",-999,0)))</f>
        <v>-999</v>
      </c>
      <c r="AL4251" s="82">
        <f>IF(G4251=1, 'adjustment factor'!$D$11, IF(G4251=-9,-999,IF(G4251="",-999,0)))</f>
        <v>-999</v>
      </c>
      <c r="AM4251" s="82">
        <f>IF(I4251=1, 'adjustment factor'!$D$12, IF(I4251=-9,-999,IF(I4251="",-999,0)))</f>
        <v>-999</v>
      </c>
      <c r="AN4251" s="82">
        <f>IF(J4251=1, 'adjustment factor'!$D$13, IF(J4251=-9,-999,IF(J4251="",-999,0)))</f>
        <v>-999</v>
      </c>
      <c r="AO4251" s="82" t="str">
        <f t="shared" si="678"/>
        <v>-999</v>
      </c>
      <c r="AP4251" s="82" t="str">
        <f t="shared" si="679"/>
        <v>MISSING</v>
      </c>
    </row>
    <row r="4252" spans="2:42">
      <c r="B4252" s="207"/>
      <c r="C4252" s="35">
        <v>4248</v>
      </c>
      <c r="D4252" s="161"/>
      <c r="E4252" s="161"/>
      <c r="F4252" s="161"/>
      <c r="G4252" s="161"/>
      <c r="H4252" s="161"/>
      <c r="I4252" s="161"/>
      <c r="J4252" s="161"/>
      <c r="K4252" s="161"/>
      <c r="L4252" s="161"/>
      <c r="M4252" s="161"/>
      <c r="N4252" s="171"/>
      <c r="O4252" s="171"/>
      <c r="P4252" s="171"/>
      <c r="Q4252" s="171"/>
      <c r="R4252" s="171"/>
      <c r="S4252" s="171"/>
      <c r="T4252" s="208" t="str">
        <f t="shared" si="670"/>
        <v>MISSING</v>
      </c>
      <c r="U4252" s="208" t="str">
        <f t="shared" si="671"/>
        <v>MISSING</v>
      </c>
      <c r="X4252" s="56">
        <f t="shared" si="672"/>
        <v>-99</v>
      </c>
      <c r="Y4252" s="56">
        <f t="shared" si="673"/>
        <v>-99</v>
      </c>
      <c r="Z4252" s="56">
        <f t="shared" si="674"/>
        <v>-99</v>
      </c>
      <c r="AA4252" s="56">
        <f t="shared" si="675"/>
        <v>-99</v>
      </c>
      <c r="AB4252" s="56">
        <f t="shared" si="676"/>
        <v>-99</v>
      </c>
      <c r="AC4252" s="56">
        <f t="shared" si="677"/>
        <v>-99</v>
      </c>
      <c r="AD4252" s="3"/>
      <c r="AE4252" s="82">
        <f>IF(D4252=1, 'adjustment factor'!$D$4, IF(D4252=-9,-999,IF(D4252="",-999,0)))</f>
        <v>-999</v>
      </c>
      <c r="AF4252" s="82">
        <f>IF(F4252=1, 'adjustment factor'!$D$5, IF(F4252=-9,-999,IF(F4252="",-999,0)))</f>
        <v>-999</v>
      </c>
      <c r="AG4252" s="82">
        <f>IF(E4252=1, 'adjustment factor'!$D$6, IF(E4252=-9,-999,IF(E4252="",-999,0)))</f>
        <v>-999</v>
      </c>
      <c r="AH4252" s="82">
        <f>IF(K4252&gt;=45,'adjustment factor'!$D$7,IF(K4252=-9,-1200,IF(K4252="",-1200,0)))</f>
        <v>-1200</v>
      </c>
      <c r="AI4252" s="82">
        <f>IF(L4252=1, 'adjustment factor'!$D$8, IF(L4252=-9,-999,IF(L4252="",-999,0)))</f>
        <v>-999</v>
      </c>
      <c r="AJ4252" s="82">
        <f>IF(AND(M4252&gt;=1,M4252&lt;=4),'adjustment factor'!$D$9,IF(M4252=-9,-999,IF(M4252=98,-999,IF(M4252=99,-999,IF(M4252="",-999,0)))))</f>
        <v>-999</v>
      </c>
      <c r="AK4252" s="82">
        <f>IF(H4252=1, 'adjustment factor'!$D$10, IF(H4252=-9,-999,IF(H4252="",-999,0)))</f>
        <v>-999</v>
      </c>
      <c r="AL4252" s="82">
        <f>IF(G4252=1, 'adjustment factor'!$D$11, IF(G4252=-9,-999,IF(G4252="",-999,0)))</f>
        <v>-999</v>
      </c>
      <c r="AM4252" s="82">
        <f>IF(I4252=1, 'adjustment factor'!$D$12, IF(I4252=-9,-999,IF(I4252="",-999,0)))</f>
        <v>-999</v>
      </c>
      <c r="AN4252" s="82">
        <f>IF(J4252=1, 'adjustment factor'!$D$13, IF(J4252=-9,-999,IF(J4252="",-999,0)))</f>
        <v>-999</v>
      </c>
      <c r="AO4252" s="82" t="str">
        <f t="shared" si="678"/>
        <v>-999</v>
      </c>
      <c r="AP4252" s="82" t="str">
        <f t="shared" si="679"/>
        <v>MISSING</v>
      </c>
    </row>
    <row r="4253" spans="2:42">
      <c r="B4253" s="207"/>
      <c r="C4253" s="35">
        <v>4249</v>
      </c>
      <c r="D4253" s="161"/>
      <c r="E4253" s="161"/>
      <c r="F4253" s="161"/>
      <c r="G4253" s="161"/>
      <c r="H4253" s="161"/>
      <c r="I4253" s="161"/>
      <c r="J4253" s="161"/>
      <c r="K4253" s="161"/>
      <c r="L4253" s="161"/>
      <c r="M4253" s="161"/>
      <c r="N4253" s="171"/>
      <c r="O4253" s="171"/>
      <c r="P4253" s="171"/>
      <c r="Q4253" s="171"/>
      <c r="R4253" s="171"/>
      <c r="S4253" s="171"/>
      <c r="T4253" s="208" t="str">
        <f t="shared" si="670"/>
        <v>MISSING</v>
      </c>
      <c r="U4253" s="208" t="str">
        <f t="shared" si="671"/>
        <v>MISSING</v>
      </c>
      <c r="X4253" s="56">
        <f t="shared" si="672"/>
        <v>-99</v>
      </c>
      <c r="Y4253" s="56">
        <f t="shared" si="673"/>
        <v>-99</v>
      </c>
      <c r="Z4253" s="56">
        <f t="shared" si="674"/>
        <v>-99</v>
      </c>
      <c r="AA4253" s="56">
        <f t="shared" si="675"/>
        <v>-99</v>
      </c>
      <c r="AB4253" s="56">
        <f t="shared" si="676"/>
        <v>-99</v>
      </c>
      <c r="AC4253" s="56">
        <f t="shared" si="677"/>
        <v>-99</v>
      </c>
      <c r="AD4253" s="3"/>
      <c r="AE4253" s="82">
        <f>IF(D4253=1, 'adjustment factor'!$D$4, IF(D4253=-9,-999,IF(D4253="",-999,0)))</f>
        <v>-999</v>
      </c>
      <c r="AF4253" s="82">
        <f>IF(F4253=1, 'adjustment factor'!$D$5, IF(F4253=-9,-999,IF(F4253="",-999,0)))</f>
        <v>-999</v>
      </c>
      <c r="AG4253" s="82">
        <f>IF(E4253=1, 'adjustment factor'!$D$6, IF(E4253=-9,-999,IF(E4253="",-999,0)))</f>
        <v>-999</v>
      </c>
      <c r="AH4253" s="82">
        <f>IF(K4253&gt;=45,'adjustment factor'!$D$7,IF(K4253=-9,-1200,IF(K4253="",-1200,0)))</f>
        <v>-1200</v>
      </c>
      <c r="AI4253" s="82">
        <f>IF(L4253=1, 'adjustment factor'!$D$8, IF(L4253=-9,-999,IF(L4253="",-999,0)))</f>
        <v>-999</v>
      </c>
      <c r="AJ4253" s="82">
        <f>IF(AND(M4253&gt;=1,M4253&lt;=4),'adjustment factor'!$D$9,IF(M4253=-9,-999,IF(M4253=98,-999,IF(M4253=99,-999,IF(M4253="",-999,0)))))</f>
        <v>-999</v>
      </c>
      <c r="AK4253" s="82">
        <f>IF(H4253=1, 'adjustment factor'!$D$10, IF(H4253=-9,-999,IF(H4253="",-999,0)))</f>
        <v>-999</v>
      </c>
      <c r="AL4253" s="82">
        <f>IF(G4253=1, 'adjustment factor'!$D$11, IF(G4253=-9,-999,IF(G4253="",-999,0)))</f>
        <v>-999</v>
      </c>
      <c r="AM4253" s="82">
        <f>IF(I4253=1, 'adjustment factor'!$D$12, IF(I4253=-9,-999,IF(I4253="",-999,0)))</f>
        <v>-999</v>
      </c>
      <c r="AN4253" s="82">
        <f>IF(J4253=1, 'adjustment factor'!$D$13, IF(J4253=-9,-999,IF(J4253="",-999,0)))</f>
        <v>-999</v>
      </c>
      <c r="AO4253" s="82" t="str">
        <f t="shared" si="678"/>
        <v>-999</v>
      </c>
      <c r="AP4253" s="82" t="str">
        <f t="shared" si="679"/>
        <v>MISSING</v>
      </c>
    </row>
    <row r="4254" spans="2:42">
      <c r="B4254" s="207"/>
      <c r="C4254" s="35">
        <v>4250</v>
      </c>
      <c r="D4254" s="161"/>
      <c r="E4254" s="161"/>
      <c r="F4254" s="161"/>
      <c r="G4254" s="161"/>
      <c r="H4254" s="161"/>
      <c r="I4254" s="161"/>
      <c r="J4254" s="161"/>
      <c r="K4254" s="161"/>
      <c r="L4254" s="161"/>
      <c r="M4254" s="161"/>
      <c r="N4254" s="171"/>
      <c r="O4254" s="171"/>
      <c r="P4254" s="171"/>
      <c r="Q4254" s="171"/>
      <c r="R4254" s="171"/>
      <c r="S4254" s="171"/>
      <c r="T4254" s="208" t="str">
        <f t="shared" si="670"/>
        <v>MISSING</v>
      </c>
      <c r="U4254" s="208" t="str">
        <f t="shared" si="671"/>
        <v>MISSING</v>
      </c>
      <c r="X4254" s="56">
        <f t="shared" si="672"/>
        <v>-99</v>
      </c>
      <c r="Y4254" s="56">
        <f t="shared" si="673"/>
        <v>-99</v>
      </c>
      <c r="Z4254" s="56">
        <f t="shared" si="674"/>
        <v>-99</v>
      </c>
      <c r="AA4254" s="56">
        <f t="shared" si="675"/>
        <v>-99</v>
      </c>
      <c r="AB4254" s="56">
        <f t="shared" si="676"/>
        <v>-99</v>
      </c>
      <c r="AC4254" s="56">
        <f t="shared" si="677"/>
        <v>-99</v>
      </c>
      <c r="AD4254" s="3"/>
      <c r="AE4254" s="82">
        <f>IF(D4254=1, 'adjustment factor'!$D$4, IF(D4254=-9,-999,IF(D4254="",-999,0)))</f>
        <v>-999</v>
      </c>
      <c r="AF4254" s="82">
        <f>IF(F4254=1, 'adjustment factor'!$D$5, IF(F4254=-9,-999,IF(F4254="",-999,0)))</f>
        <v>-999</v>
      </c>
      <c r="AG4254" s="82">
        <f>IF(E4254=1, 'adjustment factor'!$D$6, IF(E4254=-9,-999,IF(E4254="",-999,0)))</f>
        <v>-999</v>
      </c>
      <c r="AH4254" s="82">
        <f>IF(K4254&gt;=45,'adjustment factor'!$D$7,IF(K4254=-9,-1200,IF(K4254="",-1200,0)))</f>
        <v>-1200</v>
      </c>
      <c r="AI4254" s="82">
        <f>IF(L4254=1, 'adjustment factor'!$D$8, IF(L4254=-9,-999,IF(L4254="",-999,0)))</f>
        <v>-999</v>
      </c>
      <c r="AJ4254" s="82">
        <f>IF(AND(M4254&gt;=1,M4254&lt;=4),'adjustment factor'!$D$9,IF(M4254=-9,-999,IF(M4254=98,-999,IF(M4254=99,-999,IF(M4254="",-999,0)))))</f>
        <v>-999</v>
      </c>
      <c r="AK4254" s="82">
        <f>IF(H4254=1, 'adjustment factor'!$D$10, IF(H4254=-9,-999,IF(H4254="",-999,0)))</f>
        <v>-999</v>
      </c>
      <c r="AL4254" s="82">
        <f>IF(G4254=1, 'adjustment factor'!$D$11, IF(G4254=-9,-999,IF(G4254="",-999,0)))</f>
        <v>-999</v>
      </c>
      <c r="AM4254" s="82">
        <f>IF(I4254=1, 'adjustment factor'!$D$12, IF(I4254=-9,-999,IF(I4254="",-999,0)))</f>
        <v>-999</v>
      </c>
      <c r="AN4254" s="82">
        <f>IF(J4254=1, 'adjustment factor'!$D$13, IF(J4254=-9,-999,IF(J4254="",-999,0)))</f>
        <v>-999</v>
      </c>
      <c r="AO4254" s="82" t="str">
        <f t="shared" si="678"/>
        <v>-999</v>
      </c>
      <c r="AP4254" s="82" t="str">
        <f t="shared" si="679"/>
        <v>MISSING</v>
      </c>
    </row>
    <row r="4255" spans="2:42">
      <c r="B4255" s="207"/>
      <c r="C4255" s="35">
        <v>4251</v>
      </c>
      <c r="D4255" s="161"/>
      <c r="E4255" s="161"/>
      <c r="F4255" s="161"/>
      <c r="G4255" s="161"/>
      <c r="H4255" s="161"/>
      <c r="I4255" s="161"/>
      <c r="J4255" s="161"/>
      <c r="K4255" s="161"/>
      <c r="L4255" s="161"/>
      <c r="M4255" s="161"/>
      <c r="N4255" s="171"/>
      <c r="O4255" s="171"/>
      <c r="P4255" s="171"/>
      <c r="Q4255" s="171"/>
      <c r="R4255" s="171"/>
      <c r="S4255" s="171"/>
      <c r="T4255" s="208" t="str">
        <f t="shared" si="670"/>
        <v>MISSING</v>
      </c>
      <c r="U4255" s="208" t="str">
        <f t="shared" si="671"/>
        <v>MISSING</v>
      </c>
      <c r="X4255" s="56">
        <f t="shared" si="672"/>
        <v>-99</v>
      </c>
      <c r="Y4255" s="56">
        <f t="shared" si="673"/>
        <v>-99</v>
      </c>
      <c r="Z4255" s="56">
        <f t="shared" si="674"/>
        <v>-99</v>
      </c>
      <c r="AA4255" s="56">
        <f t="shared" si="675"/>
        <v>-99</v>
      </c>
      <c r="AB4255" s="56">
        <f t="shared" si="676"/>
        <v>-99</v>
      </c>
      <c r="AC4255" s="56">
        <f t="shared" si="677"/>
        <v>-99</v>
      </c>
      <c r="AD4255" s="3"/>
      <c r="AE4255" s="82">
        <f>IF(D4255=1, 'adjustment factor'!$D$4, IF(D4255=-9,-999,IF(D4255="",-999,0)))</f>
        <v>-999</v>
      </c>
      <c r="AF4255" s="82">
        <f>IF(F4255=1, 'adjustment factor'!$D$5, IF(F4255=-9,-999,IF(F4255="",-999,0)))</f>
        <v>-999</v>
      </c>
      <c r="AG4255" s="82">
        <f>IF(E4255=1, 'adjustment factor'!$D$6, IF(E4255=-9,-999,IF(E4255="",-999,0)))</f>
        <v>-999</v>
      </c>
      <c r="AH4255" s="82">
        <f>IF(K4255&gt;=45,'adjustment factor'!$D$7,IF(K4255=-9,-1200,IF(K4255="",-1200,0)))</f>
        <v>-1200</v>
      </c>
      <c r="AI4255" s="82">
        <f>IF(L4255=1, 'adjustment factor'!$D$8, IF(L4255=-9,-999,IF(L4255="",-999,0)))</f>
        <v>-999</v>
      </c>
      <c r="AJ4255" s="82">
        <f>IF(AND(M4255&gt;=1,M4255&lt;=4),'adjustment factor'!$D$9,IF(M4255=-9,-999,IF(M4255=98,-999,IF(M4255=99,-999,IF(M4255="",-999,0)))))</f>
        <v>-999</v>
      </c>
      <c r="AK4255" s="82">
        <f>IF(H4255=1, 'adjustment factor'!$D$10, IF(H4255=-9,-999,IF(H4255="",-999,0)))</f>
        <v>-999</v>
      </c>
      <c r="AL4255" s="82">
        <f>IF(G4255=1, 'adjustment factor'!$D$11, IF(G4255=-9,-999,IF(G4255="",-999,0)))</f>
        <v>-999</v>
      </c>
      <c r="AM4255" s="82">
        <f>IF(I4255=1, 'adjustment factor'!$D$12, IF(I4255=-9,-999,IF(I4255="",-999,0)))</f>
        <v>-999</v>
      </c>
      <c r="AN4255" s="82">
        <f>IF(J4255=1, 'adjustment factor'!$D$13, IF(J4255=-9,-999,IF(J4255="",-999,0)))</f>
        <v>-999</v>
      </c>
      <c r="AO4255" s="82" t="str">
        <f t="shared" si="678"/>
        <v>-999</v>
      </c>
      <c r="AP4255" s="82" t="str">
        <f t="shared" si="679"/>
        <v>MISSING</v>
      </c>
    </row>
    <row r="4256" spans="2:42">
      <c r="B4256" s="207"/>
      <c r="C4256" s="35">
        <v>4252</v>
      </c>
      <c r="D4256" s="161"/>
      <c r="E4256" s="161"/>
      <c r="F4256" s="161"/>
      <c r="G4256" s="161"/>
      <c r="H4256" s="161"/>
      <c r="I4256" s="161"/>
      <c r="J4256" s="161"/>
      <c r="K4256" s="161"/>
      <c r="L4256" s="161"/>
      <c r="M4256" s="161"/>
      <c r="N4256" s="171"/>
      <c r="O4256" s="171"/>
      <c r="P4256" s="171"/>
      <c r="Q4256" s="171"/>
      <c r="R4256" s="171"/>
      <c r="S4256" s="171"/>
      <c r="T4256" s="208" t="str">
        <f t="shared" si="670"/>
        <v>MISSING</v>
      </c>
      <c r="U4256" s="208" t="str">
        <f t="shared" si="671"/>
        <v>MISSING</v>
      </c>
      <c r="X4256" s="56">
        <f t="shared" si="672"/>
        <v>-99</v>
      </c>
      <c r="Y4256" s="56">
        <f t="shared" si="673"/>
        <v>-99</v>
      </c>
      <c r="Z4256" s="56">
        <f t="shared" si="674"/>
        <v>-99</v>
      </c>
      <c r="AA4256" s="56">
        <f t="shared" si="675"/>
        <v>-99</v>
      </c>
      <c r="AB4256" s="56">
        <f t="shared" si="676"/>
        <v>-99</v>
      </c>
      <c r="AC4256" s="56">
        <f t="shared" si="677"/>
        <v>-99</v>
      </c>
      <c r="AD4256" s="3"/>
      <c r="AE4256" s="82">
        <f>IF(D4256=1, 'adjustment factor'!$D$4, IF(D4256=-9,-999,IF(D4256="",-999,0)))</f>
        <v>-999</v>
      </c>
      <c r="AF4256" s="82">
        <f>IF(F4256=1, 'adjustment factor'!$D$5, IF(F4256=-9,-999,IF(F4256="",-999,0)))</f>
        <v>-999</v>
      </c>
      <c r="AG4256" s="82">
        <f>IF(E4256=1, 'adjustment factor'!$D$6, IF(E4256=-9,-999,IF(E4256="",-999,0)))</f>
        <v>-999</v>
      </c>
      <c r="AH4256" s="82">
        <f>IF(K4256&gt;=45,'adjustment factor'!$D$7,IF(K4256=-9,-1200,IF(K4256="",-1200,0)))</f>
        <v>-1200</v>
      </c>
      <c r="AI4256" s="82">
        <f>IF(L4256=1, 'adjustment factor'!$D$8, IF(L4256=-9,-999,IF(L4256="",-999,0)))</f>
        <v>-999</v>
      </c>
      <c r="AJ4256" s="82">
        <f>IF(AND(M4256&gt;=1,M4256&lt;=4),'adjustment factor'!$D$9,IF(M4256=-9,-999,IF(M4256=98,-999,IF(M4256=99,-999,IF(M4256="",-999,0)))))</f>
        <v>-999</v>
      </c>
      <c r="AK4256" s="82">
        <f>IF(H4256=1, 'adjustment factor'!$D$10, IF(H4256=-9,-999,IF(H4256="",-999,0)))</f>
        <v>-999</v>
      </c>
      <c r="AL4256" s="82">
        <f>IF(G4256=1, 'adjustment factor'!$D$11, IF(G4256=-9,-999,IF(G4256="",-999,0)))</f>
        <v>-999</v>
      </c>
      <c r="AM4256" s="82">
        <f>IF(I4256=1, 'adjustment factor'!$D$12, IF(I4256=-9,-999,IF(I4256="",-999,0)))</f>
        <v>-999</v>
      </c>
      <c r="AN4256" s="82">
        <f>IF(J4256=1, 'adjustment factor'!$D$13, IF(J4256=-9,-999,IF(J4256="",-999,0)))</f>
        <v>-999</v>
      </c>
      <c r="AO4256" s="82" t="str">
        <f t="shared" si="678"/>
        <v>-999</v>
      </c>
      <c r="AP4256" s="82" t="str">
        <f t="shared" si="679"/>
        <v>MISSING</v>
      </c>
    </row>
    <row r="4257" spans="2:42">
      <c r="B4257" s="207"/>
      <c r="C4257" s="35">
        <v>4253</v>
      </c>
      <c r="D4257" s="161"/>
      <c r="E4257" s="161"/>
      <c r="F4257" s="161"/>
      <c r="G4257" s="161"/>
      <c r="H4257" s="161"/>
      <c r="I4257" s="161"/>
      <c r="J4257" s="161"/>
      <c r="K4257" s="161"/>
      <c r="L4257" s="161"/>
      <c r="M4257" s="161"/>
      <c r="N4257" s="171"/>
      <c r="O4257" s="171"/>
      <c r="P4257" s="171"/>
      <c r="Q4257" s="171"/>
      <c r="R4257" s="171"/>
      <c r="S4257" s="171"/>
      <c r="T4257" s="208" t="str">
        <f t="shared" si="670"/>
        <v>MISSING</v>
      </c>
      <c r="U4257" s="208" t="str">
        <f t="shared" si="671"/>
        <v>MISSING</v>
      </c>
      <c r="X4257" s="56">
        <f t="shared" si="672"/>
        <v>-99</v>
      </c>
      <c r="Y4257" s="56">
        <f t="shared" si="673"/>
        <v>-99</v>
      </c>
      <c r="Z4257" s="56">
        <f t="shared" si="674"/>
        <v>-99</v>
      </c>
      <c r="AA4257" s="56">
        <f t="shared" si="675"/>
        <v>-99</v>
      </c>
      <c r="AB4257" s="56">
        <f t="shared" si="676"/>
        <v>-99</v>
      </c>
      <c r="AC4257" s="56">
        <f t="shared" si="677"/>
        <v>-99</v>
      </c>
      <c r="AD4257" s="3"/>
      <c r="AE4257" s="82">
        <f>IF(D4257=1, 'adjustment factor'!$D$4, IF(D4257=-9,-999,IF(D4257="",-999,0)))</f>
        <v>-999</v>
      </c>
      <c r="AF4257" s="82">
        <f>IF(F4257=1, 'adjustment factor'!$D$5, IF(F4257=-9,-999,IF(F4257="",-999,0)))</f>
        <v>-999</v>
      </c>
      <c r="AG4257" s="82">
        <f>IF(E4257=1, 'adjustment factor'!$D$6, IF(E4257=-9,-999,IF(E4257="",-999,0)))</f>
        <v>-999</v>
      </c>
      <c r="AH4257" s="82">
        <f>IF(K4257&gt;=45,'adjustment factor'!$D$7,IF(K4257=-9,-1200,IF(K4257="",-1200,0)))</f>
        <v>-1200</v>
      </c>
      <c r="AI4257" s="82">
        <f>IF(L4257=1, 'adjustment factor'!$D$8, IF(L4257=-9,-999,IF(L4257="",-999,0)))</f>
        <v>-999</v>
      </c>
      <c r="AJ4257" s="82">
        <f>IF(AND(M4257&gt;=1,M4257&lt;=4),'adjustment factor'!$D$9,IF(M4257=-9,-999,IF(M4257=98,-999,IF(M4257=99,-999,IF(M4257="",-999,0)))))</f>
        <v>-999</v>
      </c>
      <c r="AK4257" s="82">
        <f>IF(H4257=1, 'adjustment factor'!$D$10, IF(H4257=-9,-999,IF(H4257="",-999,0)))</f>
        <v>-999</v>
      </c>
      <c r="AL4257" s="82">
        <f>IF(G4257=1, 'adjustment factor'!$D$11, IF(G4257=-9,-999,IF(G4257="",-999,0)))</f>
        <v>-999</v>
      </c>
      <c r="AM4257" s="82">
        <f>IF(I4257=1, 'adjustment factor'!$D$12, IF(I4257=-9,-999,IF(I4257="",-999,0)))</f>
        <v>-999</v>
      </c>
      <c r="AN4257" s="82">
        <f>IF(J4257=1, 'adjustment factor'!$D$13, IF(J4257=-9,-999,IF(J4257="",-999,0)))</f>
        <v>-999</v>
      </c>
      <c r="AO4257" s="82" t="str">
        <f t="shared" si="678"/>
        <v>-999</v>
      </c>
      <c r="AP4257" s="82" t="str">
        <f t="shared" si="679"/>
        <v>MISSING</v>
      </c>
    </row>
    <row r="4258" spans="2:42">
      <c r="B4258" s="207"/>
      <c r="C4258" s="35">
        <v>4254</v>
      </c>
      <c r="D4258" s="161"/>
      <c r="E4258" s="161"/>
      <c r="F4258" s="161"/>
      <c r="G4258" s="161"/>
      <c r="H4258" s="161"/>
      <c r="I4258" s="161"/>
      <c r="J4258" s="161"/>
      <c r="K4258" s="161"/>
      <c r="L4258" s="161"/>
      <c r="M4258" s="161"/>
      <c r="N4258" s="171"/>
      <c r="O4258" s="171"/>
      <c r="P4258" s="171"/>
      <c r="Q4258" s="171"/>
      <c r="R4258" s="171"/>
      <c r="S4258" s="171"/>
      <c r="T4258" s="208" t="str">
        <f t="shared" si="670"/>
        <v>MISSING</v>
      </c>
      <c r="U4258" s="208" t="str">
        <f t="shared" si="671"/>
        <v>MISSING</v>
      </c>
      <c r="X4258" s="56">
        <f t="shared" si="672"/>
        <v>-99</v>
      </c>
      <c r="Y4258" s="56">
        <f t="shared" si="673"/>
        <v>-99</v>
      </c>
      <c r="Z4258" s="56">
        <f t="shared" si="674"/>
        <v>-99</v>
      </c>
      <c r="AA4258" s="56">
        <f t="shared" si="675"/>
        <v>-99</v>
      </c>
      <c r="AB4258" s="56">
        <f t="shared" si="676"/>
        <v>-99</v>
      </c>
      <c r="AC4258" s="56">
        <f t="shared" si="677"/>
        <v>-99</v>
      </c>
      <c r="AD4258" s="3"/>
      <c r="AE4258" s="82">
        <f>IF(D4258=1, 'adjustment factor'!$D$4, IF(D4258=-9,-999,IF(D4258="",-999,0)))</f>
        <v>-999</v>
      </c>
      <c r="AF4258" s="82">
        <f>IF(F4258=1, 'adjustment factor'!$D$5, IF(F4258=-9,-999,IF(F4258="",-999,0)))</f>
        <v>-999</v>
      </c>
      <c r="AG4258" s="82">
        <f>IF(E4258=1, 'adjustment factor'!$D$6, IF(E4258=-9,-999,IF(E4258="",-999,0)))</f>
        <v>-999</v>
      </c>
      <c r="AH4258" s="82">
        <f>IF(K4258&gt;=45,'adjustment factor'!$D$7,IF(K4258=-9,-1200,IF(K4258="",-1200,0)))</f>
        <v>-1200</v>
      </c>
      <c r="AI4258" s="82">
        <f>IF(L4258=1, 'adjustment factor'!$D$8, IF(L4258=-9,-999,IF(L4258="",-999,0)))</f>
        <v>-999</v>
      </c>
      <c r="AJ4258" s="82">
        <f>IF(AND(M4258&gt;=1,M4258&lt;=4),'adjustment factor'!$D$9,IF(M4258=-9,-999,IF(M4258=98,-999,IF(M4258=99,-999,IF(M4258="",-999,0)))))</f>
        <v>-999</v>
      </c>
      <c r="AK4258" s="82">
        <f>IF(H4258=1, 'adjustment factor'!$D$10, IF(H4258=-9,-999,IF(H4258="",-999,0)))</f>
        <v>-999</v>
      </c>
      <c r="AL4258" s="82">
        <f>IF(G4258=1, 'adjustment factor'!$D$11, IF(G4258=-9,-999,IF(G4258="",-999,0)))</f>
        <v>-999</v>
      </c>
      <c r="AM4258" s="82">
        <f>IF(I4258=1, 'adjustment factor'!$D$12, IF(I4258=-9,-999,IF(I4258="",-999,0)))</f>
        <v>-999</v>
      </c>
      <c r="AN4258" s="82">
        <f>IF(J4258=1, 'adjustment factor'!$D$13, IF(J4258=-9,-999,IF(J4258="",-999,0)))</f>
        <v>-999</v>
      </c>
      <c r="AO4258" s="82" t="str">
        <f t="shared" si="678"/>
        <v>-999</v>
      </c>
      <c r="AP4258" s="82" t="str">
        <f t="shared" si="679"/>
        <v>MISSING</v>
      </c>
    </row>
    <row r="4259" spans="2:42">
      <c r="B4259" s="207"/>
      <c r="C4259" s="35">
        <v>4255</v>
      </c>
      <c r="D4259" s="161"/>
      <c r="E4259" s="161"/>
      <c r="F4259" s="161"/>
      <c r="G4259" s="161"/>
      <c r="H4259" s="161"/>
      <c r="I4259" s="161"/>
      <c r="J4259" s="161"/>
      <c r="K4259" s="161"/>
      <c r="L4259" s="161"/>
      <c r="M4259" s="161"/>
      <c r="N4259" s="171"/>
      <c r="O4259" s="171"/>
      <c r="P4259" s="171"/>
      <c r="Q4259" s="171"/>
      <c r="R4259" s="171"/>
      <c r="S4259" s="171"/>
      <c r="T4259" s="208" t="str">
        <f t="shared" si="670"/>
        <v>MISSING</v>
      </c>
      <c r="U4259" s="208" t="str">
        <f t="shared" si="671"/>
        <v>MISSING</v>
      </c>
      <c r="X4259" s="56">
        <f t="shared" si="672"/>
        <v>-99</v>
      </c>
      <c r="Y4259" s="56">
        <f t="shared" si="673"/>
        <v>-99</v>
      </c>
      <c r="Z4259" s="56">
        <f t="shared" si="674"/>
        <v>-99</v>
      </c>
      <c r="AA4259" s="56">
        <f t="shared" si="675"/>
        <v>-99</v>
      </c>
      <c r="AB4259" s="56">
        <f t="shared" si="676"/>
        <v>-99</v>
      </c>
      <c r="AC4259" s="56">
        <f t="shared" si="677"/>
        <v>-99</v>
      </c>
      <c r="AD4259" s="3"/>
      <c r="AE4259" s="82">
        <f>IF(D4259=1, 'adjustment factor'!$D$4, IF(D4259=-9,-999,IF(D4259="",-999,0)))</f>
        <v>-999</v>
      </c>
      <c r="AF4259" s="82">
        <f>IF(F4259=1, 'adjustment factor'!$D$5, IF(F4259=-9,-999,IF(F4259="",-999,0)))</f>
        <v>-999</v>
      </c>
      <c r="AG4259" s="82">
        <f>IF(E4259=1, 'adjustment factor'!$D$6, IF(E4259=-9,-999,IF(E4259="",-999,0)))</f>
        <v>-999</v>
      </c>
      <c r="AH4259" s="82">
        <f>IF(K4259&gt;=45,'adjustment factor'!$D$7,IF(K4259=-9,-1200,IF(K4259="",-1200,0)))</f>
        <v>-1200</v>
      </c>
      <c r="AI4259" s="82">
        <f>IF(L4259=1, 'adjustment factor'!$D$8, IF(L4259=-9,-999,IF(L4259="",-999,0)))</f>
        <v>-999</v>
      </c>
      <c r="AJ4259" s="82">
        <f>IF(AND(M4259&gt;=1,M4259&lt;=4),'adjustment factor'!$D$9,IF(M4259=-9,-999,IF(M4259=98,-999,IF(M4259=99,-999,IF(M4259="",-999,0)))))</f>
        <v>-999</v>
      </c>
      <c r="AK4259" s="82">
        <f>IF(H4259=1, 'adjustment factor'!$D$10, IF(H4259=-9,-999,IF(H4259="",-999,0)))</f>
        <v>-999</v>
      </c>
      <c r="AL4259" s="82">
        <f>IF(G4259=1, 'adjustment factor'!$D$11, IF(G4259=-9,-999,IF(G4259="",-999,0)))</f>
        <v>-999</v>
      </c>
      <c r="AM4259" s="82">
        <f>IF(I4259=1, 'adjustment factor'!$D$12, IF(I4259=-9,-999,IF(I4259="",-999,0)))</f>
        <v>-999</v>
      </c>
      <c r="AN4259" s="82">
        <f>IF(J4259=1, 'adjustment factor'!$D$13, IF(J4259=-9,-999,IF(J4259="",-999,0)))</f>
        <v>-999</v>
      </c>
      <c r="AO4259" s="82" t="str">
        <f t="shared" si="678"/>
        <v>-999</v>
      </c>
      <c r="AP4259" s="82" t="str">
        <f t="shared" si="679"/>
        <v>MISSING</v>
      </c>
    </row>
    <row r="4260" spans="2:42">
      <c r="B4260" s="207"/>
      <c r="C4260" s="35">
        <v>4256</v>
      </c>
      <c r="D4260" s="161"/>
      <c r="E4260" s="161"/>
      <c r="F4260" s="161"/>
      <c r="G4260" s="161"/>
      <c r="H4260" s="161"/>
      <c r="I4260" s="161"/>
      <c r="J4260" s="161"/>
      <c r="K4260" s="161"/>
      <c r="L4260" s="161"/>
      <c r="M4260" s="161"/>
      <c r="N4260" s="171"/>
      <c r="O4260" s="171"/>
      <c r="P4260" s="171"/>
      <c r="Q4260" s="171"/>
      <c r="R4260" s="171"/>
      <c r="S4260" s="171"/>
      <c r="T4260" s="208" t="str">
        <f t="shared" si="670"/>
        <v>MISSING</v>
      </c>
      <c r="U4260" s="208" t="str">
        <f t="shared" si="671"/>
        <v>MISSING</v>
      </c>
      <c r="X4260" s="56">
        <f t="shared" si="672"/>
        <v>-99</v>
      </c>
      <c r="Y4260" s="56">
        <f t="shared" si="673"/>
        <v>-99</v>
      </c>
      <c r="Z4260" s="56">
        <f t="shared" si="674"/>
        <v>-99</v>
      </c>
      <c r="AA4260" s="56">
        <f t="shared" si="675"/>
        <v>-99</v>
      </c>
      <c r="AB4260" s="56">
        <f t="shared" si="676"/>
        <v>-99</v>
      </c>
      <c r="AC4260" s="56">
        <f t="shared" si="677"/>
        <v>-99</v>
      </c>
      <c r="AD4260" s="3"/>
      <c r="AE4260" s="82">
        <f>IF(D4260=1, 'adjustment factor'!$D$4, IF(D4260=-9,-999,IF(D4260="",-999,0)))</f>
        <v>-999</v>
      </c>
      <c r="AF4260" s="82">
        <f>IF(F4260=1, 'adjustment factor'!$D$5, IF(F4260=-9,-999,IF(F4260="",-999,0)))</f>
        <v>-999</v>
      </c>
      <c r="AG4260" s="82">
        <f>IF(E4260=1, 'adjustment factor'!$D$6, IF(E4260=-9,-999,IF(E4260="",-999,0)))</f>
        <v>-999</v>
      </c>
      <c r="AH4260" s="82">
        <f>IF(K4260&gt;=45,'adjustment factor'!$D$7,IF(K4260=-9,-1200,IF(K4260="",-1200,0)))</f>
        <v>-1200</v>
      </c>
      <c r="AI4260" s="82">
        <f>IF(L4260=1, 'adjustment factor'!$D$8, IF(L4260=-9,-999,IF(L4260="",-999,0)))</f>
        <v>-999</v>
      </c>
      <c r="AJ4260" s="82">
        <f>IF(AND(M4260&gt;=1,M4260&lt;=4),'adjustment factor'!$D$9,IF(M4260=-9,-999,IF(M4260=98,-999,IF(M4260=99,-999,IF(M4260="",-999,0)))))</f>
        <v>-999</v>
      </c>
      <c r="AK4260" s="82">
        <f>IF(H4260=1, 'adjustment factor'!$D$10, IF(H4260=-9,-999,IF(H4260="",-999,0)))</f>
        <v>-999</v>
      </c>
      <c r="AL4260" s="82">
        <f>IF(G4260=1, 'adjustment factor'!$D$11, IF(G4260=-9,-999,IF(G4260="",-999,0)))</f>
        <v>-999</v>
      </c>
      <c r="AM4260" s="82">
        <f>IF(I4260=1, 'adjustment factor'!$D$12, IF(I4260=-9,-999,IF(I4260="",-999,0)))</f>
        <v>-999</v>
      </c>
      <c r="AN4260" s="82">
        <f>IF(J4260=1, 'adjustment factor'!$D$13, IF(J4260=-9,-999,IF(J4260="",-999,0)))</f>
        <v>-999</v>
      </c>
      <c r="AO4260" s="82" t="str">
        <f t="shared" si="678"/>
        <v>-999</v>
      </c>
      <c r="AP4260" s="82" t="str">
        <f t="shared" si="679"/>
        <v>MISSING</v>
      </c>
    </row>
    <row r="4261" spans="2:42">
      <c r="B4261" s="207"/>
      <c r="C4261" s="35">
        <v>4257</v>
      </c>
      <c r="D4261" s="161"/>
      <c r="E4261" s="161"/>
      <c r="F4261" s="161"/>
      <c r="G4261" s="161"/>
      <c r="H4261" s="161"/>
      <c r="I4261" s="161"/>
      <c r="J4261" s="161"/>
      <c r="K4261" s="161"/>
      <c r="L4261" s="161"/>
      <c r="M4261" s="161"/>
      <c r="N4261" s="171"/>
      <c r="O4261" s="171"/>
      <c r="P4261" s="171"/>
      <c r="Q4261" s="171"/>
      <c r="R4261" s="171"/>
      <c r="S4261" s="171"/>
      <c r="T4261" s="208" t="str">
        <f t="shared" si="670"/>
        <v>MISSING</v>
      </c>
      <c r="U4261" s="208" t="str">
        <f t="shared" si="671"/>
        <v>MISSING</v>
      </c>
      <c r="X4261" s="56">
        <f t="shared" si="672"/>
        <v>-99</v>
      </c>
      <c r="Y4261" s="56">
        <f t="shared" si="673"/>
        <v>-99</v>
      </c>
      <c r="Z4261" s="56">
        <f t="shared" si="674"/>
        <v>-99</v>
      </c>
      <c r="AA4261" s="56">
        <f t="shared" si="675"/>
        <v>-99</v>
      </c>
      <c r="AB4261" s="56">
        <f t="shared" si="676"/>
        <v>-99</v>
      </c>
      <c r="AC4261" s="56">
        <f t="shared" si="677"/>
        <v>-99</v>
      </c>
      <c r="AD4261" s="3"/>
      <c r="AE4261" s="82">
        <f>IF(D4261=1, 'adjustment factor'!$D$4, IF(D4261=-9,-999,IF(D4261="",-999,0)))</f>
        <v>-999</v>
      </c>
      <c r="AF4261" s="82">
        <f>IF(F4261=1, 'adjustment factor'!$D$5, IF(F4261=-9,-999,IF(F4261="",-999,0)))</f>
        <v>-999</v>
      </c>
      <c r="AG4261" s="82">
        <f>IF(E4261=1, 'adjustment factor'!$D$6, IF(E4261=-9,-999,IF(E4261="",-999,0)))</f>
        <v>-999</v>
      </c>
      <c r="AH4261" s="82">
        <f>IF(K4261&gt;=45,'adjustment factor'!$D$7,IF(K4261=-9,-1200,IF(K4261="",-1200,0)))</f>
        <v>-1200</v>
      </c>
      <c r="AI4261" s="82">
        <f>IF(L4261=1, 'adjustment factor'!$D$8, IF(L4261=-9,-999,IF(L4261="",-999,0)))</f>
        <v>-999</v>
      </c>
      <c r="AJ4261" s="82">
        <f>IF(AND(M4261&gt;=1,M4261&lt;=4),'adjustment factor'!$D$9,IF(M4261=-9,-999,IF(M4261=98,-999,IF(M4261=99,-999,IF(M4261="",-999,0)))))</f>
        <v>-999</v>
      </c>
      <c r="AK4261" s="82">
        <f>IF(H4261=1, 'adjustment factor'!$D$10, IF(H4261=-9,-999,IF(H4261="",-999,0)))</f>
        <v>-999</v>
      </c>
      <c r="AL4261" s="82">
        <f>IF(G4261=1, 'adjustment factor'!$D$11, IF(G4261=-9,-999,IF(G4261="",-999,0)))</f>
        <v>-999</v>
      </c>
      <c r="AM4261" s="82">
        <f>IF(I4261=1, 'adjustment factor'!$D$12, IF(I4261=-9,-999,IF(I4261="",-999,0)))</f>
        <v>-999</v>
      </c>
      <c r="AN4261" s="82">
        <f>IF(J4261=1, 'adjustment factor'!$D$13, IF(J4261=-9,-999,IF(J4261="",-999,0)))</f>
        <v>-999</v>
      </c>
      <c r="AO4261" s="82" t="str">
        <f t="shared" si="678"/>
        <v>-999</v>
      </c>
      <c r="AP4261" s="82" t="str">
        <f t="shared" si="679"/>
        <v>MISSING</v>
      </c>
    </row>
    <row r="4262" spans="2:42">
      <c r="B4262" s="207"/>
      <c r="C4262" s="35">
        <v>4258</v>
      </c>
      <c r="D4262" s="161"/>
      <c r="E4262" s="161"/>
      <c r="F4262" s="161"/>
      <c r="G4262" s="161"/>
      <c r="H4262" s="161"/>
      <c r="I4262" s="161"/>
      <c r="J4262" s="161"/>
      <c r="K4262" s="161"/>
      <c r="L4262" s="161"/>
      <c r="M4262" s="161"/>
      <c r="N4262" s="171"/>
      <c r="O4262" s="171"/>
      <c r="P4262" s="171"/>
      <c r="Q4262" s="171"/>
      <c r="R4262" s="171"/>
      <c r="S4262" s="171"/>
      <c r="T4262" s="208" t="str">
        <f t="shared" si="670"/>
        <v>MISSING</v>
      </c>
      <c r="U4262" s="208" t="str">
        <f t="shared" si="671"/>
        <v>MISSING</v>
      </c>
      <c r="X4262" s="56">
        <f t="shared" si="672"/>
        <v>-99</v>
      </c>
      <c r="Y4262" s="56">
        <f t="shared" si="673"/>
        <v>-99</v>
      </c>
      <c r="Z4262" s="56">
        <f t="shared" si="674"/>
        <v>-99</v>
      </c>
      <c r="AA4262" s="56">
        <f t="shared" si="675"/>
        <v>-99</v>
      </c>
      <c r="AB4262" s="56">
        <f t="shared" si="676"/>
        <v>-99</v>
      </c>
      <c r="AC4262" s="56">
        <f t="shared" si="677"/>
        <v>-99</v>
      </c>
      <c r="AD4262" s="3"/>
      <c r="AE4262" s="82">
        <f>IF(D4262=1, 'adjustment factor'!$D$4, IF(D4262=-9,-999,IF(D4262="",-999,0)))</f>
        <v>-999</v>
      </c>
      <c r="AF4262" s="82">
        <f>IF(F4262=1, 'adjustment factor'!$D$5, IF(F4262=-9,-999,IF(F4262="",-999,0)))</f>
        <v>-999</v>
      </c>
      <c r="AG4262" s="82">
        <f>IF(E4262=1, 'adjustment factor'!$D$6, IF(E4262=-9,-999,IF(E4262="",-999,0)))</f>
        <v>-999</v>
      </c>
      <c r="AH4262" s="82">
        <f>IF(K4262&gt;=45,'adjustment factor'!$D$7,IF(K4262=-9,-1200,IF(K4262="",-1200,0)))</f>
        <v>-1200</v>
      </c>
      <c r="AI4262" s="82">
        <f>IF(L4262=1, 'adjustment factor'!$D$8, IF(L4262=-9,-999,IF(L4262="",-999,0)))</f>
        <v>-999</v>
      </c>
      <c r="AJ4262" s="82">
        <f>IF(AND(M4262&gt;=1,M4262&lt;=4),'adjustment factor'!$D$9,IF(M4262=-9,-999,IF(M4262=98,-999,IF(M4262=99,-999,IF(M4262="",-999,0)))))</f>
        <v>-999</v>
      </c>
      <c r="AK4262" s="82">
        <f>IF(H4262=1, 'adjustment factor'!$D$10, IF(H4262=-9,-999,IF(H4262="",-999,0)))</f>
        <v>-999</v>
      </c>
      <c r="AL4262" s="82">
        <f>IF(G4262=1, 'adjustment factor'!$D$11, IF(G4262=-9,-999,IF(G4262="",-999,0)))</f>
        <v>-999</v>
      </c>
      <c r="AM4262" s="82">
        <f>IF(I4262=1, 'adjustment factor'!$D$12, IF(I4262=-9,-999,IF(I4262="",-999,0)))</f>
        <v>-999</v>
      </c>
      <c r="AN4262" s="82">
        <f>IF(J4262=1, 'adjustment factor'!$D$13, IF(J4262=-9,-999,IF(J4262="",-999,0)))</f>
        <v>-999</v>
      </c>
      <c r="AO4262" s="82" t="str">
        <f t="shared" si="678"/>
        <v>-999</v>
      </c>
      <c r="AP4262" s="82" t="str">
        <f t="shared" si="679"/>
        <v>MISSING</v>
      </c>
    </row>
    <row r="4263" spans="2:42">
      <c r="B4263" s="207"/>
      <c r="C4263" s="35">
        <v>4259</v>
      </c>
      <c r="D4263" s="161"/>
      <c r="E4263" s="161"/>
      <c r="F4263" s="161"/>
      <c r="G4263" s="161"/>
      <c r="H4263" s="161"/>
      <c r="I4263" s="161"/>
      <c r="J4263" s="161"/>
      <c r="K4263" s="161"/>
      <c r="L4263" s="161"/>
      <c r="M4263" s="161"/>
      <c r="N4263" s="171"/>
      <c r="O4263" s="171"/>
      <c r="P4263" s="171"/>
      <c r="Q4263" s="171"/>
      <c r="R4263" s="171"/>
      <c r="S4263" s="171"/>
      <c r="T4263" s="208" t="str">
        <f t="shared" si="670"/>
        <v>MISSING</v>
      </c>
      <c r="U4263" s="208" t="str">
        <f t="shared" si="671"/>
        <v>MISSING</v>
      </c>
      <c r="X4263" s="56">
        <f t="shared" si="672"/>
        <v>-99</v>
      </c>
      <c r="Y4263" s="56">
        <f t="shared" si="673"/>
        <v>-99</v>
      </c>
      <c r="Z4263" s="56">
        <f t="shared" si="674"/>
        <v>-99</v>
      </c>
      <c r="AA4263" s="56">
        <f t="shared" si="675"/>
        <v>-99</v>
      </c>
      <c r="AB4263" s="56">
        <f t="shared" si="676"/>
        <v>-99</v>
      </c>
      <c r="AC4263" s="56">
        <f t="shared" si="677"/>
        <v>-99</v>
      </c>
      <c r="AD4263" s="3"/>
      <c r="AE4263" s="82">
        <f>IF(D4263=1, 'adjustment factor'!$D$4, IF(D4263=-9,-999,IF(D4263="",-999,0)))</f>
        <v>-999</v>
      </c>
      <c r="AF4263" s="82">
        <f>IF(F4263=1, 'adjustment factor'!$D$5, IF(F4263=-9,-999,IF(F4263="",-999,0)))</f>
        <v>-999</v>
      </c>
      <c r="AG4263" s="82">
        <f>IF(E4263=1, 'adjustment factor'!$D$6, IF(E4263=-9,-999,IF(E4263="",-999,0)))</f>
        <v>-999</v>
      </c>
      <c r="AH4263" s="82">
        <f>IF(K4263&gt;=45,'adjustment factor'!$D$7,IF(K4263=-9,-1200,IF(K4263="",-1200,0)))</f>
        <v>-1200</v>
      </c>
      <c r="AI4263" s="82">
        <f>IF(L4263=1, 'adjustment factor'!$D$8, IF(L4263=-9,-999,IF(L4263="",-999,0)))</f>
        <v>-999</v>
      </c>
      <c r="AJ4263" s="82">
        <f>IF(AND(M4263&gt;=1,M4263&lt;=4),'adjustment factor'!$D$9,IF(M4263=-9,-999,IF(M4263=98,-999,IF(M4263=99,-999,IF(M4263="",-999,0)))))</f>
        <v>-999</v>
      </c>
      <c r="AK4263" s="82">
        <f>IF(H4263=1, 'adjustment factor'!$D$10, IF(H4263=-9,-999,IF(H4263="",-999,0)))</f>
        <v>-999</v>
      </c>
      <c r="AL4263" s="82">
        <f>IF(G4263=1, 'adjustment factor'!$D$11, IF(G4263=-9,-999,IF(G4263="",-999,0)))</f>
        <v>-999</v>
      </c>
      <c r="AM4263" s="82">
        <f>IF(I4263=1, 'adjustment factor'!$D$12, IF(I4263=-9,-999,IF(I4263="",-999,0)))</f>
        <v>-999</v>
      </c>
      <c r="AN4263" s="82">
        <f>IF(J4263=1, 'adjustment factor'!$D$13, IF(J4263=-9,-999,IF(J4263="",-999,0)))</f>
        <v>-999</v>
      </c>
      <c r="AO4263" s="82" t="str">
        <f t="shared" si="678"/>
        <v>-999</v>
      </c>
      <c r="AP4263" s="82" t="str">
        <f t="shared" si="679"/>
        <v>MISSING</v>
      </c>
    </row>
    <row r="4264" spans="2:42">
      <c r="B4264" s="207"/>
      <c r="C4264" s="35">
        <v>4260</v>
      </c>
      <c r="D4264" s="161"/>
      <c r="E4264" s="161"/>
      <c r="F4264" s="161"/>
      <c r="G4264" s="161"/>
      <c r="H4264" s="161"/>
      <c r="I4264" s="161"/>
      <c r="J4264" s="161"/>
      <c r="K4264" s="161"/>
      <c r="L4264" s="161"/>
      <c r="M4264" s="161"/>
      <c r="N4264" s="171"/>
      <c r="O4264" s="171"/>
      <c r="P4264" s="171"/>
      <c r="Q4264" s="171"/>
      <c r="R4264" s="171"/>
      <c r="S4264" s="171"/>
      <c r="T4264" s="208" t="str">
        <f t="shared" si="670"/>
        <v>MISSING</v>
      </c>
      <c r="U4264" s="208" t="str">
        <f t="shared" si="671"/>
        <v>MISSING</v>
      </c>
      <c r="X4264" s="56">
        <f t="shared" si="672"/>
        <v>-99</v>
      </c>
      <c r="Y4264" s="56">
        <f t="shared" si="673"/>
        <v>-99</v>
      </c>
      <c r="Z4264" s="56">
        <f t="shared" si="674"/>
        <v>-99</v>
      </c>
      <c r="AA4264" s="56">
        <f t="shared" si="675"/>
        <v>-99</v>
      </c>
      <c r="AB4264" s="56">
        <f t="shared" si="676"/>
        <v>-99</v>
      </c>
      <c r="AC4264" s="56">
        <f t="shared" si="677"/>
        <v>-99</v>
      </c>
      <c r="AD4264" s="3"/>
      <c r="AE4264" s="82">
        <f>IF(D4264=1, 'adjustment factor'!$D$4, IF(D4264=-9,-999,IF(D4264="",-999,0)))</f>
        <v>-999</v>
      </c>
      <c r="AF4264" s="82">
        <f>IF(F4264=1, 'adjustment factor'!$D$5, IF(F4264=-9,-999,IF(F4264="",-999,0)))</f>
        <v>-999</v>
      </c>
      <c r="AG4264" s="82">
        <f>IF(E4264=1, 'adjustment factor'!$D$6, IF(E4264=-9,-999,IF(E4264="",-999,0)))</f>
        <v>-999</v>
      </c>
      <c r="AH4264" s="82">
        <f>IF(K4264&gt;=45,'adjustment factor'!$D$7,IF(K4264=-9,-1200,IF(K4264="",-1200,0)))</f>
        <v>-1200</v>
      </c>
      <c r="AI4264" s="82">
        <f>IF(L4264=1, 'adjustment factor'!$D$8, IF(L4264=-9,-999,IF(L4264="",-999,0)))</f>
        <v>-999</v>
      </c>
      <c r="AJ4264" s="82">
        <f>IF(AND(M4264&gt;=1,M4264&lt;=4),'adjustment factor'!$D$9,IF(M4264=-9,-999,IF(M4264=98,-999,IF(M4264=99,-999,IF(M4264="",-999,0)))))</f>
        <v>-999</v>
      </c>
      <c r="AK4264" s="82">
        <f>IF(H4264=1, 'adjustment factor'!$D$10, IF(H4264=-9,-999,IF(H4264="",-999,0)))</f>
        <v>-999</v>
      </c>
      <c r="AL4264" s="82">
        <f>IF(G4264=1, 'adjustment factor'!$D$11, IF(G4264=-9,-999,IF(G4264="",-999,0)))</f>
        <v>-999</v>
      </c>
      <c r="AM4264" s="82">
        <f>IF(I4264=1, 'adjustment factor'!$D$12, IF(I4264=-9,-999,IF(I4264="",-999,0)))</f>
        <v>-999</v>
      </c>
      <c r="AN4264" s="82">
        <f>IF(J4264=1, 'adjustment factor'!$D$13, IF(J4264=-9,-999,IF(J4264="",-999,0)))</f>
        <v>-999</v>
      </c>
      <c r="AO4264" s="82" t="str">
        <f t="shared" si="678"/>
        <v>-999</v>
      </c>
      <c r="AP4264" s="82" t="str">
        <f t="shared" si="679"/>
        <v>MISSING</v>
      </c>
    </row>
    <row r="4265" spans="2:42">
      <c r="B4265" s="207"/>
      <c r="C4265" s="35">
        <v>4261</v>
      </c>
      <c r="D4265" s="161"/>
      <c r="E4265" s="161"/>
      <c r="F4265" s="161"/>
      <c r="G4265" s="161"/>
      <c r="H4265" s="161"/>
      <c r="I4265" s="161"/>
      <c r="J4265" s="161"/>
      <c r="K4265" s="161"/>
      <c r="L4265" s="161"/>
      <c r="M4265" s="161"/>
      <c r="N4265" s="171"/>
      <c r="O4265" s="171"/>
      <c r="P4265" s="171"/>
      <c r="Q4265" s="171"/>
      <c r="R4265" s="171"/>
      <c r="S4265" s="171"/>
      <c r="T4265" s="208" t="str">
        <f t="shared" si="670"/>
        <v>MISSING</v>
      </c>
      <c r="U4265" s="208" t="str">
        <f t="shared" si="671"/>
        <v>MISSING</v>
      </c>
      <c r="X4265" s="56">
        <f t="shared" si="672"/>
        <v>-99</v>
      </c>
      <c r="Y4265" s="56">
        <f t="shared" si="673"/>
        <v>-99</v>
      </c>
      <c r="Z4265" s="56">
        <f t="shared" si="674"/>
        <v>-99</v>
      </c>
      <c r="AA4265" s="56">
        <f t="shared" si="675"/>
        <v>-99</v>
      </c>
      <c r="AB4265" s="56">
        <f t="shared" si="676"/>
        <v>-99</v>
      </c>
      <c r="AC4265" s="56">
        <f t="shared" si="677"/>
        <v>-99</v>
      </c>
      <c r="AD4265" s="3"/>
      <c r="AE4265" s="82">
        <f>IF(D4265=1, 'adjustment factor'!$D$4, IF(D4265=-9,-999,IF(D4265="",-999,0)))</f>
        <v>-999</v>
      </c>
      <c r="AF4265" s="82">
        <f>IF(F4265=1, 'adjustment factor'!$D$5, IF(F4265=-9,-999,IF(F4265="",-999,0)))</f>
        <v>-999</v>
      </c>
      <c r="AG4265" s="82">
        <f>IF(E4265=1, 'adjustment factor'!$D$6, IF(E4265=-9,-999,IF(E4265="",-999,0)))</f>
        <v>-999</v>
      </c>
      <c r="AH4265" s="82">
        <f>IF(K4265&gt;=45,'adjustment factor'!$D$7,IF(K4265=-9,-1200,IF(K4265="",-1200,0)))</f>
        <v>-1200</v>
      </c>
      <c r="AI4265" s="82">
        <f>IF(L4265=1, 'adjustment factor'!$D$8, IF(L4265=-9,-999,IF(L4265="",-999,0)))</f>
        <v>-999</v>
      </c>
      <c r="AJ4265" s="82">
        <f>IF(AND(M4265&gt;=1,M4265&lt;=4),'adjustment factor'!$D$9,IF(M4265=-9,-999,IF(M4265=98,-999,IF(M4265=99,-999,IF(M4265="",-999,0)))))</f>
        <v>-999</v>
      </c>
      <c r="AK4265" s="82">
        <f>IF(H4265=1, 'adjustment factor'!$D$10, IF(H4265=-9,-999,IF(H4265="",-999,0)))</f>
        <v>-999</v>
      </c>
      <c r="AL4265" s="82">
        <f>IF(G4265=1, 'adjustment factor'!$D$11, IF(G4265=-9,-999,IF(G4265="",-999,0)))</f>
        <v>-999</v>
      </c>
      <c r="AM4265" s="82">
        <f>IF(I4265=1, 'adjustment factor'!$D$12, IF(I4265=-9,-999,IF(I4265="",-999,0)))</f>
        <v>-999</v>
      </c>
      <c r="AN4265" s="82">
        <f>IF(J4265=1, 'adjustment factor'!$D$13, IF(J4265=-9,-999,IF(J4265="",-999,0)))</f>
        <v>-999</v>
      </c>
      <c r="AO4265" s="82" t="str">
        <f t="shared" si="678"/>
        <v>-999</v>
      </c>
      <c r="AP4265" s="82" t="str">
        <f t="shared" si="679"/>
        <v>MISSING</v>
      </c>
    </row>
    <row r="4266" spans="2:42">
      <c r="B4266" s="207"/>
      <c r="C4266" s="35">
        <v>4262</v>
      </c>
      <c r="D4266" s="161"/>
      <c r="E4266" s="161"/>
      <c r="F4266" s="161"/>
      <c r="G4266" s="161"/>
      <c r="H4266" s="161"/>
      <c r="I4266" s="161"/>
      <c r="J4266" s="161"/>
      <c r="K4266" s="161"/>
      <c r="L4266" s="161"/>
      <c r="M4266" s="161"/>
      <c r="N4266" s="171"/>
      <c r="O4266" s="171"/>
      <c r="P4266" s="171"/>
      <c r="Q4266" s="171"/>
      <c r="R4266" s="171"/>
      <c r="S4266" s="171"/>
      <c r="T4266" s="208" t="str">
        <f t="shared" si="670"/>
        <v>MISSING</v>
      </c>
      <c r="U4266" s="208" t="str">
        <f t="shared" si="671"/>
        <v>MISSING</v>
      </c>
      <c r="X4266" s="56">
        <f t="shared" si="672"/>
        <v>-99</v>
      </c>
      <c r="Y4266" s="56">
        <f t="shared" si="673"/>
        <v>-99</v>
      </c>
      <c r="Z4266" s="56">
        <f t="shared" si="674"/>
        <v>-99</v>
      </c>
      <c r="AA4266" s="56">
        <f t="shared" si="675"/>
        <v>-99</v>
      </c>
      <c r="AB4266" s="56">
        <f t="shared" si="676"/>
        <v>-99</v>
      </c>
      <c r="AC4266" s="56">
        <f t="shared" si="677"/>
        <v>-99</v>
      </c>
      <c r="AD4266" s="3"/>
      <c r="AE4266" s="82">
        <f>IF(D4266=1, 'adjustment factor'!$D$4, IF(D4266=-9,-999,IF(D4266="",-999,0)))</f>
        <v>-999</v>
      </c>
      <c r="AF4266" s="82">
        <f>IF(F4266=1, 'adjustment factor'!$D$5, IF(F4266=-9,-999,IF(F4266="",-999,0)))</f>
        <v>-999</v>
      </c>
      <c r="AG4266" s="82">
        <f>IF(E4266=1, 'adjustment factor'!$D$6, IF(E4266=-9,-999,IF(E4266="",-999,0)))</f>
        <v>-999</v>
      </c>
      <c r="AH4266" s="82">
        <f>IF(K4266&gt;=45,'adjustment factor'!$D$7,IF(K4266=-9,-1200,IF(K4266="",-1200,0)))</f>
        <v>-1200</v>
      </c>
      <c r="AI4266" s="82">
        <f>IF(L4266=1, 'adjustment factor'!$D$8, IF(L4266=-9,-999,IF(L4266="",-999,0)))</f>
        <v>-999</v>
      </c>
      <c r="AJ4266" s="82">
        <f>IF(AND(M4266&gt;=1,M4266&lt;=4),'adjustment factor'!$D$9,IF(M4266=-9,-999,IF(M4266=98,-999,IF(M4266=99,-999,IF(M4266="",-999,0)))))</f>
        <v>-999</v>
      </c>
      <c r="AK4266" s="82">
        <f>IF(H4266=1, 'adjustment factor'!$D$10, IF(H4266=-9,-999,IF(H4266="",-999,0)))</f>
        <v>-999</v>
      </c>
      <c r="AL4266" s="82">
        <f>IF(G4266=1, 'adjustment factor'!$D$11, IF(G4266=-9,-999,IF(G4266="",-999,0)))</f>
        <v>-999</v>
      </c>
      <c r="AM4266" s="82">
        <f>IF(I4266=1, 'adjustment factor'!$D$12, IF(I4266=-9,-999,IF(I4266="",-999,0)))</f>
        <v>-999</v>
      </c>
      <c r="AN4266" s="82">
        <f>IF(J4266=1, 'adjustment factor'!$D$13, IF(J4266=-9,-999,IF(J4266="",-999,0)))</f>
        <v>-999</v>
      </c>
      <c r="AO4266" s="82" t="str">
        <f t="shared" si="678"/>
        <v>-999</v>
      </c>
      <c r="AP4266" s="82" t="str">
        <f t="shared" si="679"/>
        <v>MISSING</v>
      </c>
    </row>
    <row r="4267" spans="2:42">
      <c r="B4267" s="207"/>
      <c r="C4267" s="35">
        <v>4263</v>
      </c>
      <c r="D4267" s="161"/>
      <c r="E4267" s="161"/>
      <c r="F4267" s="161"/>
      <c r="G4267" s="161"/>
      <c r="H4267" s="161"/>
      <c r="I4267" s="161"/>
      <c r="J4267" s="161"/>
      <c r="K4267" s="161"/>
      <c r="L4267" s="161"/>
      <c r="M4267" s="161"/>
      <c r="N4267" s="171"/>
      <c r="O4267" s="171"/>
      <c r="P4267" s="171"/>
      <c r="Q4267" s="171"/>
      <c r="R4267" s="171"/>
      <c r="S4267" s="171"/>
      <c r="T4267" s="208" t="str">
        <f t="shared" si="670"/>
        <v>MISSING</v>
      </c>
      <c r="U4267" s="208" t="str">
        <f t="shared" si="671"/>
        <v>MISSING</v>
      </c>
      <c r="X4267" s="56">
        <f t="shared" si="672"/>
        <v>-99</v>
      </c>
      <c r="Y4267" s="56">
        <f t="shared" si="673"/>
        <v>-99</v>
      </c>
      <c r="Z4267" s="56">
        <f t="shared" si="674"/>
        <v>-99</v>
      </c>
      <c r="AA4267" s="56">
        <f t="shared" si="675"/>
        <v>-99</v>
      </c>
      <c r="AB4267" s="56">
        <f t="shared" si="676"/>
        <v>-99</v>
      </c>
      <c r="AC4267" s="56">
        <f t="shared" si="677"/>
        <v>-99</v>
      </c>
      <c r="AD4267" s="3"/>
      <c r="AE4267" s="82">
        <f>IF(D4267=1, 'adjustment factor'!$D$4, IF(D4267=-9,-999,IF(D4267="",-999,0)))</f>
        <v>-999</v>
      </c>
      <c r="AF4267" s="82">
        <f>IF(F4267=1, 'adjustment factor'!$D$5, IF(F4267=-9,-999,IF(F4267="",-999,0)))</f>
        <v>-999</v>
      </c>
      <c r="AG4267" s="82">
        <f>IF(E4267=1, 'adjustment factor'!$D$6, IF(E4267=-9,-999,IF(E4267="",-999,0)))</f>
        <v>-999</v>
      </c>
      <c r="AH4267" s="82">
        <f>IF(K4267&gt;=45,'adjustment factor'!$D$7,IF(K4267=-9,-1200,IF(K4267="",-1200,0)))</f>
        <v>-1200</v>
      </c>
      <c r="AI4267" s="82">
        <f>IF(L4267=1, 'adjustment factor'!$D$8, IF(L4267=-9,-999,IF(L4267="",-999,0)))</f>
        <v>-999</v>
      </c>
      <c r="AJ4267" s="82">
        <f>IF(AND(M4267&gt;=1,M4267&lt;=4),'adjustment factor'!$D$9,IF(M4267=-9,-999,IF(M4267=98,-999,IF(M4267=99,-999,IF(M4267="",-999,0)))))</f>
        <v>-999</v>
      </c>
      <c r="AK4267" s="82">
        <f>IF(H4267=1, 'adjustment factor'!$D$10, IF(H4267=-9,-999,IF(H4267="",-999,0)))</f>
        <v>-999</v>
      </c>
      <c r="AL4267" s="82">
        <f>IF(G4267=1, 'adjustment factor'!$D$11, IF(G4267=-9,-999,IF(G4267="",-999,0)))</f>
        <v>-999</v>
      </c>
      <c r="AM4267" s="82">
        <f>IF(I4267=1, 'adjustment factor'!$D$12, IF(I4267=-9,-999,IF(I4267="",-999,0)))</f>
        <v>-999</v>
      </c>
      <c r="AN4267" s="82">
        <f>IF(J4267=1, 'adjustment factor'!$D$13, IF(J4267=-9,-999,IF(J4267="",-999,0)))</f>
        <v>-999</v>
      </c>
      <c r="AO4267" s="82" t="str">
        <f t="shared" si="678"/>
        <v>-999</v>
      </c>
      <c r="AP4267" s="82" t="str">
        <f t="shared" si="679"/>
        <v>MISSING</v>
      </c>
    </row>
    <row r="4268" spans="2:42">
      <c r="B4268" s="207"/>
      <c r="C4268" s="35">
        <v>4264</v>
      </c>
      <c r="D4268" s="161"/>
      <c r="E4268" s="161"/>
      <c r="F4268" s="161"/>
      <c r="G4268" s="161"/>
      <c r="H4268" s="161"/>
      <c r="I4268" s="161"/>
      <c r="J4268" s="161"/>
      <c r="K4268" s="161"/>
      <c r="L4268" s="161"/>
      <c r="M4268" s="161"/>
      <c r="N4268" s="171"/>
      <c r="O4268" s="171"/>
      <c r="P4268" s="171"/>
      <c r="Q4268" s="171"/>
      <c r="R4268" s="171"/>
      <c r="S4268" s="171"/>
      <c r="T4268" s="208" t="str">
        <f t="shared" si="670"/>
        <v>MISSING</v>
      </c>
      <c r="U4268" s="208" t="str">
        <f t="shared" si="671"/>
        <v>MISSING</v>
      </c>
      <c r="X4268" s="56">
        <f t="shared" si="672"/>
        <v>-99</v>
      </c>
      <c r="Y4268" s="56">
        <f t="shared" si="673"/>
        <v>-99</v>
      </c>
      <c r="Z4268" s="56">
        <f t="shared" si="674"/>
        <v>-99</v>
      </c>
      <c r="AA4268" s="56">
        <f t="shared" si="675"/>
        <v>-99</v>
      </c>
      <c r="AB4268" s="56">
        <f t="shared" si="676"/>
        <v>-99</v>
      </c>
      <c r="AC4268" s="56">
        <f t="shared" si="677"/>
        <v>-99</v>
      </c>
      <c r="AD4268" s="3"/>
      <c r="AE4268" s="82">
        <f>IF(D4268=1, 'adjustment factor'!$D$4, IF(D4268=-9,-999,IF(D4268="",-999,0)))</f>
        <v>-999</v>
      </c>
      <c r="AF4268" s="82">
        <f>IF(F4268=1, 'adjustment factor'!$D$5, IF(F4268=-9,-999,IF(F4268="",-999,0)))</f>
        <v>-999</v>
      </c>
      <c r="AG4268" s="82">
        <f>IF(E4268=1, 'adjustment factor'!$D$6, IF(E4268=-9,-999,IF(E4268="",-999,0)))</f>
        <v>-999</v>
      </c>
      <c r="AH4268" s="82">
        <f>IF(K4268&gt;=45,'adjustment factor'!$D$7,IF(K4268=-9,-1200,IF(K4268="",-1200,0)))</f>
        <v>-1200</v>
      </c>
      <c r="AI4268" s="82">
        <f>IF(L4268=1, 'adjustment factor'!$D$8, IF(L4268=-9,-999,IF(L4268="",-999,0)))</f>
        <v>-999</v>
      </c>
      <c r="AJ4268" s="82">
        <f>IF(AND(M4268&gt;=1,M4268&lt;=4),'adjustment factor'!$D$9,IF(M4268=-9,-999,IF(M4268=98,-999,IF(M4268=99,-999,IF(M4268="",-999,0)))))</f>
        <v>-999</v>
      </c>
      <c r="AK4268" s="82">
        <f>IF(H4268=1, 'adjustment factor'!$D$10, IF(H4268=-9,-999,IF(H4268="",-999,0)))</f>
        <v>-999</v>
      </c>
      <c r="AL4268" s="82">
        <f>IF(G4268=1, 'adjustment factor'!$D$11, IF(G4268=-9,-999,IF(G4268="",-999,0)))</f>
        <v>-999</v>
      </c>
      <c r="AM4268" s="82">
        <f>IF(I4268=1, 'adjustment factor'!$D$12, IF(I4268=-9,-999,IF(I4268="",-999,0)))</f>
        <v>-999</v>
      </c>
      <c r="AN4268" s="82">
        <f>IF(J4268=1, 'adjustment factor'!$D$13, IF(J4268=-9,-999,IF(J4268="",-999,0)))</f>
        <v>-999</v>
      </c>
      <c r="AO4268" s="82" t="str">
        <f t="shared" si="678"/>
        <v>-999</v>
      </c>
      <c r="AP4268" s="82" t="str">
        <f t="shared" si="679"/>
        <v>MISSING</v>
      </c>
    </row>
    <row r="4269" spans="2:42">
      <c r="B4269" s="207"/>
      <c r="C4269" s="35">
        <v>4265</v>
      </c>
      <c r="D4269" s="161"/>
      <c r="E4269" s="161"/>
      <c r="F4269" s="161"/>
      <c r="G4269" s="161"/>
      <c r="H4269" s="161"/>
      <c r="I4269" s="161"/>
      <c r="J4269" s="161"/>
      <c r="K4269" s="161"/>
      <c r="L4269" s="161"/>
      <c r="M4269" s="161"/>
      <c r="N4269" s="171"/>
      <c r="O4269" s="171"/>
      <c r="P4269" s="171"/>
      <c r="Q4269" s="171"/>
      <c r="R4269" s="171"/>
      <c r="S4269" s="171"/>
      <c r="T4269" s="208" t="str">
        <f t="shared" si="670"/>
        <v>MISSING</v>
      </c>
      <c r="U4269" s="208" t="str">
        <f t="shared" si="671"/>
        <v>MISSING</v>
      </c>
      <c r="X4269" s="56">
        <f t="shared" si="672"/>
        <v>-99</v>
      </c>
      <c r="Y4269" s="56">
        <f t="shared" si="673"/>
        <v>-99</v>
      </c>
      <c r="Z4269" s="56">
        <f t="shared" si="674"/>
        <v>-99</v>
      </c>
      <c r="AA4269" s="56">
        <f t="shared" si="675"/>
        <v>-99</v>
      </c>
      <c r="AB4269" s="56">
        <f t="shared" si="676"/>
        <v>-99</v>
      </c>
      <c r="AC4269" s="56">
        <f t="shared" si="677"/>
        <v>-99</v>
      </c>
      <c r="AD4269" s="3"/>
      <c r="AE4269" s="82">
        <f>IF(D4269=1, 'adjustment factor'!$D$4, IF(D4269=-9,-999,IF(D4269="",-999,0)))</f>
        <v>-999</v>
      </c>
      <c r="AF4269" s="82">
        <f>IF(F4269=1, 'adjustment factor'!$D$5, IF(F4269=-9,-999,IF(F4269="",-999,0)))</f>
        <v>-999</v>
      </c>
      <c r="AG4269" s="82">
        <f>IF(E4269=1, 'adjustment factor'!$D$6, IF(E4269=-9,-999,IF(E4269="",-999,0)))</f>
        <v>-999</v>
      </c>
      <c r="AH4269" s="82">
        <f>IF(K4269&gt;=45,'adjustment factor'!$D$7,IF(K4269=-9,-1200,IF(K4269="",-1200,0)))</f>
        <v>-1200</v>
      </c>
      <c r="AI4269" s="82">
        <f>IF(L4269=1, 'adjustment factor'!$D$8, IF(L4269=-9,-999,IF(L4269="",-999,0)))</f>
        <v>-999</v>
      </c>
      <c r="AJ4269" s="82">
        <f>IF(AND(M4269&gt;=1,M4269&lt;=4),'adjustment factor'!$D$9,IF(M4269=-9,-999,IF(M4269=98,-999,IF(M4269=99,-999,IF(M4269="",-999,0)))))</f>
        <v>-999</v>
      </c>
      <c r="AK4269" s="82">
        <f>IF(H4269=1, 'adjustment factor'!$D$10, IF(H4269=-9,-999,IF(H4269="",-999,0)))</f>
        <v>-999</v>
      </c>
      <c r="AL4269" s="82">
        <f>IF(G4269=1, 'adjustment factor'!$D$11, IF(G4269=-9,-999,IF(G4269="",-999,0)))</f>
        <v>-999</v>
      </c>
      <c r="AM4269" s="82">
        <f>IF(I4269=1, 'adjustment factor'!$D$12, IF(I4269=-9,-999,IF(I4269="",-999,0)))</f>
        <v>-999</v>
      </c>
      <c r="AN4269" s="82">
        <f>IF(J4269=1, 'adjustment factor'!$D$13, IF(J4269=-9,-999,IF(J4269="",-999,0)))</f>
        <v>-999</v>
      </c>
      <c r="AO4269" s="82" t="str">
        <f t="shared" si="678"/>
        <v>-999</v>
      </c>
      <c r="AP4269" s="82" t="str">
        <f t="shared" si="679"/>
        <v>MISSING</v>
      </c>
    </row>
    <row r="4270" spans="2:42">
      <c r="B4270" s="207"/>
      <c r="C4270" s="35">
        <v>4266</v>
      </c>
      <c r="D4270" s="161"/>
      <c r="E4270" s="161"/>
      <c r="F4270" s="161"/>
      <c r="G4270" s="161"/>
      <c r="H4270" s="161"/>
      <c r="I4270" s="161"/>
      <c r="J4270" s="161"/>
      <c r="K4270" s="161"/>
      <c r="L4270" s="161"/>
      <c r="M4270" s="161"/>
      <c r="N4270" s="171"/>
      <c r="O4270" s="171"/>
      <c r="P4270" s="171"/>
      <c r="Q4270" s="171"/>
      <c r="R4270" s="171"/>
      <c r="S4270" s="171"/>
      <c r="T4270" s="208" t="str">
        <f t="shared" si="670"/>
        <v>MISSING</v>
      </c>
      <c r="U4270" s="208" t="str">
        <f t="shared" si="671"/>
        <v>MISSING</v>
      </c>
      <c r="X4270" s="56">
        <f t="shared" si="672"/>
        <v>-99</v>
      </c>
      <c r="Y4270" s="56">
        <f t="shared" si="673"/>
        <v>-99</v>
      </c>
      <c r="Z4270" s="56">
        <f t="shared" si="674"/>
        <v>-99</v>
      </c>
      <c r="AA4270" s="56">
        <f t="shared" si="675"/>
        <v>-99</v>
      </c>
      <c r="AB4270" s="56">
        <f t="shared" si="676"/>
        <v>-99</v>
      </c>
      <c r="AC4270" s="56">
        <f t="shared" si="677"/>
        <v>-99</v>
      </c>
      <c r="AD4270" s="3"/>
      <c r="AE4270" s="82">
        <f>IF(D4270=1, 'adjustment factor'!$D$4, IF(D4270=-9,-999,IF(D4270="",-999,0)))</f>
        <v>-999</v>
      </c>
      <c r="AF4270" s="82">
        <f>IF(F4270=1, 'adjustment factor'!$D$5, IF(F4270=-9,-999,IF(F4270="",-999,0)))</f>
        <v>-999</v>
      </c>
      <c r="AG4270" s="82">
        <f>IF(E4270=1, 'adjustment factor'!$D$6, IF(E4270=-9,-999,IF(E4270="",-999,0)))</f>
        <v>-999</v>
      </c>
      <c r="AH4270" s="82">
        <f>IF(K4270&gt;=45,'adjustment factor'!$D$7,IF(K4270=-9,-1200,IF(K4270="",-1200,0)))</f>
        <v>-1200</v>
      </c>
      <c r="AI4270" s="82">
        <f>IF(L4270=1, 'adjustment factor'!$D$8, IF(L4270=-9,-999,IF(L4270="",-999,0)))</f>
        <v>-999</v>
      </c>
      <c r="AJ4270" s="82">
        <f>IF(AND(M4270&gt;=1,M4270&lt;=4),'adjustment factor'!$D$9,IF(M4270=-9,-999,IF(M4270=98,-999,IF(M4270=99,-999,IF(M4270="",-999,0)))))</f>
        <v>-999</v>
      </c>
      <c r="AK4270" s="82">
        <f>IF(H4270=1, 'adjustment factor'!$D$10, IF(H4270=-9,-999,IF(H4270="",-999,0)))</f>
        <v>-999</v>
      </c>
      <c r="AL4270" s="82">
        <f>IF(G4270=1, 'adjustment factor'!$D$11, IF(G4270=-9,-999,IF(G4270="",-999,0)))</f>
        <v>-999</v>
      </c>
      <c r="AM4270" s="82">
        <f>IF(I4270=1, 'adjustment factor'!$D$12, IF(I4270=-9,-999,IF(I4270="",-999,0)))</f>
        <v>-999</v>
      </c>
      <c r="AN4270" s="82">
        <f>IF(J4270=1, 'adjustment factor'!$D$13, IF(J4270=-9,-999,IF(J4270="",-999,0)))</f>
        <v>-999</v>
      </c>
      <c r="AO4270" s="82" t="str">
        <f t="shared" si="678"/>
        <v>-999</v>
      </c>
      <c r="AP4270" s="82" t="str">
        <f t="shared" si="679"/>
        <v>MISSING</v>
      </c>
    </row>
    <row r="4271" spans="2:42">
      <c r="B4271" s="207"/>
      <c r="C4271" s="35">
        <v>4267</v>
      </c>
      <c r="D4271" s="161"/>
      <c r="E4271" s="161"/>
      <c r="F4271" s="161"/>
      <c r="G4271" s="161"/>
      <c r="H4271" s="161"/>
      <c r="I4271" s="161"/>
      <c r="J4271" s="161"/>
      <c r="K4271" s="161"/>
      <c r="L4271" s="161"/>
      <c r="M4271" s="161"/>
      <c r="N4271" s="171"/>
      <c r="O4271" s="171"/>
      <c r="P4271" s="171"/>
      <c r="Q4271" s="171"/>
      <c r="R4271" s="171"/>
      <c r="S4271" s="171"/>
      <c r="T4271" s="208" t="str">
        <f t="shared" si="670"/>
        <v>MISSING</v>
      </c>
      <c r="U4271" s="208" t="str">
        <f t="shared" si="671"/>
        <v>MISSING</v>
      </c>
      <c r="X4271" s="56">
        <f t="shared" si="672"/>
        <v>-99</v>
      </c>
      <c r="Y4271" s="56">
        <f t="shared" si="673"/>
        <v>-99</v>
      </c>
      <c r="Z4271" s="56">
        <f t="shared" si="674"/>
        <v>-99</v>
      </c>
      <c r="AA4271" s="56">
        <f t="shared" si="675"/>
        <v>-99</v>
      </c>
      <c r="AB4271" s="56">
        <f t="shared" si="676"/>
        <v>-99</v>
      </c>
      <c r="AC4271" s="56">
        <f t="shared" si="677"/>
        <v>-99</v>
      </c>
      <c r="AD4271" s="3"/>
      <c r="AE4271" s="82">
        <f>IF(D4271=1, 'adjustment factor'!$D$4, IF(D4271=-9,-999,IF(D4271="",-999,0)))</f>
        <v>-999</v>
      </c>
      <c r="AF4271" s="82">
        <f>IF(F4271=1, 'adjustment factor'!$D$5, IF(F4271=-9,-999,IF(F4271="",-999,0)))</f>
        <v>-999</v>
      </c>
      <c r="AG4271" s="82">
        <f>IF(E4271=1, 'adjustment factor'!$D$6, IF(E4271=-9,-999,IF(E4271="",-999,0)))</f>
        <v>-999</v>
      </c>
      <c r="AH4271" s="82">
        <f>IF(K4271&gt;=45,'adjustment factor'!$D$7,IF(K4271=-9,-1200,IF(K4271="",-1200,0)))</f>
        <v>-1200</v>
      </c>
      <c r="AI4271" s="82">
        <f>IF(L4271=1, 'adjustment factor'!$D$8, IF(L4271=-9,-999,IF(L4271="",-999,0)))</f>
        <v>-999</v>
      </c>
      <c r="AJ4271" s="82">
        <f>IF(AND(M4271&gt;=1,M4271&lt;=4),'adjustment factor'!$D$9,IF(M4271=-9,-999,IF(M4271=98,-999,IF(M4271=99,-999,IF(M4271="",-999,0)))))</f>
        <v>-999</v>
      </c>
      <c r="AK4271" s="82">
        <f>IF(H4271=1, 'adjustment factor'!$D$10, IF(H4271=-9,-999,IF(H4271="",-999,0)))</f>
        <v>-999</v>
      </c>
      <c r="AL4271" s="82">
        <f>IF(G4271=1, 'adjustment factor'!$D$11, IF(G4271=-9,-999,IF(G4271="",-999,0)))</f>
        <v>-999</v>
      </c>
      <c r="AM4271" s="82">
        <f>IF(I4271=1, 'adjustment factor'!$D$12, IF(I4271=-9,-999,IF(I4271="",-999,0)))</f>
        <v>-999</v>
      </c>
      <c r="AN4271" s="82">
        <f>IF(J4271=1, 'adjustment factor'!$D$13, IF(J4271=-9,-999,IF(J4271="",-999,0)))</f>
        <v>-999</v>
      </c>
      <c r="AO4271" s="82" t="str">
        <f t="shared" si="678"/>
        <v>-999</v>
      </c>
      <c r="AP4271" s="82" t="str">
        <f t="shared" si="679"/>
        <v>MISSING</v>
      </c>
    </row>
    <row r="4272" spans="2:42">
      <c r="B4272" s="207"/>
      <c r="C4272" s="35">
        <v>4268</v>
      </c>
      <c r="D4272" s="161"/>
      <c r="E4272" s="161"/>
      <c r="F4272" s="161"/>
      <c r="G4272" s="161"/>
      <c r="H4272" s="161"/>
      <c r="I4272" s="161"/>
      <c r="J4272" s="161"/>
      <c r="K4272" s="161"/>
      <c r="L4272" s="161"/>
      <c r="M4272" s="161"/>
      <c r="N4272" s="171"/>
      <c r="O4272" s="171"/>
      <c r="P4272" s="171"/>
      <c r="Q4272" s="171"/>
      <c r="R4272" s="171"/>
      <c r="S4272" s="171"/>
      <c r="T4272" s="208" t="str">
        <f t="shared" si="670"/>
        <v>MISSING</v>
      </c>
      <c r="U4272" s="208" t="str">
        <f t="shared" si="671"/>
        <v>MISSING</v>
      </c>
      <c r="X4272" s="56">
        <f t="shared" si="672"/>
        <v>-99</v>
      </c>
      <c r="Y4272" s="56">
        <f t="shared" si="673"/>
        <v>-99</v>
      </c>
      <c r="Z4272" s="56">
        <f t="shared" si="674"/>
        <v>-99</v>
      </c>
      <c r="AA4272" s="56">
        <f t="shared" si="675"/>
        <v>-99</v>
      </c>
      <c r="AB4272" s="56">
        <f t="shared" si="676"/>
        <v>-99</v>
      </c>
      <c r="AC4272" s="56">
        <f t="shared" si="677"/>
        <v>-99</v>
      </c>
      <c r="AD4272" s="3"/>
      <c r="AE4272" s="82">
        <f>IF(D4272=1, 'adjustment factor'!$D$4, IF(D4272=-9,-999,IF(D4272="",-999,0)))</f>
        <v>-999</v>
      </c>
      <c r="AF4272" s="82">
        <f>IF(F4272=1, 'adjustment factor'!$D$5, IF(F4272=-9,-999,IF(F4272="",-999,0)))</f>
        <v>-999</v>
      </c>
      <c r="AG4272" s="82">
        <f>IF(E4272=1, 'adjustment factor'!$D$6, IF(E4272=-9,-999,IF(E4272="",-999,0)))</f>
        <v>-999</v>
      </c>
      <c r="AH4272" s="82">
        <f>IF(K4272&gt;=45,'adjustment factor'!$D$7,IF(K4272=-9,-1200,IF(K4272="",-1200,0)))</f>
        <v>-1200</v>
      </c>
      <c r="AI4272" s="82">
        <f>IF(L4272=1, 'adjustment factor'!$D$8, IF(L4272=-9,-999,IF(L4272="",-999,0)))</f>
        <v>-999</v>
      </c>
      <c r="AJ4272" s="82">
        <f>IF(AND(M4272&gt;=1,M4272&lt;=4),'adjustment factor'!$D$9,IF(M4272=-9,-999,IF(M4272=98,-999,IF(M4272=99,-999,IF(M4272="",-999,0)))))</f>
        <v>-999</v>
      </c>
      <c r="AK4272" s="82">
        <f>IF(H4272=1, 'adjustment factor'!$D$10, IF(H4272=-9,-999,IF(H4272="",-999,0)))</f>
        <v>-999</v>
      </c>
      <c r="AL4272" s="82">
        <f>IF(G4272=1, 'adjustment factor'!$D$11, IF(G4272=-9,-999,IF(G4272="",-999,0)))</f>
        <v>-999</v>
      </c>
      <c r="AM4272" s="82">
        <f>IF(I4272=1, 'adjustment factor'!$D$12, IF(I4272=-9,-999,IF(I4272="",-999,0)))</f>
        <v>-999</v>
      </c>
      <c r="AN4272" s="82">
        <f>IF(J4272=1, 'adjustment factor'!$D$13, IF(J4272=-9,-999,IF(J4272="",-999,0)))</f>
        <v>-999</v>
      </c>
      <c r="AO4272" s="82" t="str">
        <f t="shared" si="678"/>
        <v>-999</v>
      </c>
      <c r="AP4272" s="82" t="str">
        <f t="shared" si="679"/>
        <v>MISSING</v>
      </c>
    </row>
    <row r="4273" spans="2:42">
      <c r="B4273" s="207"/>
      <c r="C4273" s="35">
        <v>4269</v>
      </c>
      <c r="D4273" s="161"/>
      <c r="E4273" s="161"/>
      <c r="F4273" s="161"/>
      <c r="G4273" s="161"/>
      <c r="H4273" s="161"/>
      <c r="I4273" s="161"/>
      <c r="J4273" s="161"/>
      <c r="K4273" s="161"/>
      <c r="L4273" s="161"/>
      <c r="M4273" s="161"/>
      <c r="N4273" s="171"/>
      <c r="O4273" s="171"/>
      <c r="P4273" s="171"/>
      <c r="Q4273" s="171"/>
      <c r="R4273" s="171"/>
      <c r="S4273" s="171"/>
      <c r="T4273" s="208" t="str">
        <f t="shared" si="670"/>
        <v>MISSING</v>
      </c>
      <c r="U4273" s="208" t="str">
        <f t="shared" si="671"/>
        <v>MISSING</v>
      </c>
      <c r="X4273" s="56">
        <f t="shared" si="672"/>
        <v>-99</v>
      </c>
      <c r="Y4273" s="56">
        <f t="shared" si="673"/>
        <v>-99</v>
      </c>
      <c r="Z4273" s="56">
        <f t="shared" si="674"/>
        <v>-99</v>
      </c>
      <c r="AA4273" s="56">
        <f t="shared" si="675"/>
        <v>-99</v>
      </c>
      <c r="AB4273" s="56">
        <f t="shared" si="676"/>
        <v>-99</v>
      </c>
      <c r="AC4273" s="56">
        <f t="shared" si="677"/>
        <v>-99</v>
      </c>
      <c r="AD4273" s="3"/>
      <c r="AE4273" s="82">
        <f>IF(D4273=1, 'adjustment factor'!$D$4, IF(D4273=-9,-999,IF(D4273="",-999,0)))</f>
        <v>-999</v>
      </c>
      <c r="AF4273" s="82">
        <f>IF(F4273=1, 'adjustment factor'!$D$5, IF(F4273=-9,-999,IF(F4273="",-999,0)))</f>
        <v>-999</v>
      </c>
      <c r="AG4273" s="82">
        <f>IF(E4273=1, 'adjustment factor'!$D$6, IF(E4273=-9,-999,IF(E4273="",-999,0)))</f>
        <v>-999</v>
      </c>
      <c r="AH4273" s="82">
        <f>IF(K4273&gt;=45,'adjustment factor'!$D$7,IF(K4273=-9,-1200,IF(K4273="",-1200,0)))</f>
        <v>-1200</v>
      </c>
      <c r="AI4273" s="82">
        <f>IF(L4273=1, 'adjustment factor'!$D$8, IF(L4273=-9,-999,IF(L4273="",-999,0)))</f>
        <v>-999</v>
      </c>
      <c r="AJ4273" s="82">
        <f>IF(AND(M4273&gt;=1,M4273&lt;=4),'adjustment factor'!$D$9,IF(M4273=-9,-999,IF(M4273=98,-999,IF(M4273=99,-999,IF(M4273="",-999,0)))))</f>
        <v>-999</v>
      </c>
      <c r="AK4273" s="82">
        <f>IF(H4273=1, 'adjustment factor'!$D$10, IF(H4273=-9,-999,IF(H4273="",-999,0)))</f>
        <v>-999</v>
      </c>
      <c r="AL4273" s="82">
        <f>IF(G4273=1, 'adjustment factor'!$D$11, IF(G4273=-9,-999,IF(G4273="",-999,0)))</f>
        <v>-999</v>
      </c>
      <c r="AM4273" s="82">
        <f>IF(I4273=1, 'adjustment factor'!$D$12, IF(I4273=-9,-999,IF(I4273="",-999,0)))</f>
        <v>-999</v>
      </c>
      <c r="AN4273" s="82">
        <f>IF(J4273=1, 'adjustment factor'!$D$13, IF(J4273=-9,-999,IF(J4273="",-999,0)))</f>
        <v>-999</v>
      </c>
      <c r="AO4273" s="82" t="str">
        <f t="shared" si="678"/>
        <v>-999</v>
      </c>
      <c r="AP4273" s="82" t="str">
        <f t="shared" si="679"/>
        <v>MISSING</v>
      </c>
    </row>
    <row r="4274" spans="2:42">
      <c r="B4274" s="207"/>
      <c r="C4274" s="35">
        <v>4270</v>
      </c>
      <c r="D4274" s="161"/>
      <c r="E4274" s="161"/>
      <c r="F4274" s="161"/>
      <c r="G4274" s="161"/>
      <c r="H4274" s="161"/>
      <c r="I4274" s="161"/>
      <c r="J4274" s="161"/>
      <c r="K4274" s="161"/>
      <c r="L4274" s="161"/>
      <c r="M4274" s="161"/>
      <c r="N4274" s="171"/>
      <c r="O4274" s="171"/>
      <c r="P4274" s="171"/>
      <c r="Q4274" s="171"/>
      <c r="R4274" s="171"/>
      <c r="S4274" s="171"/>
      <c r="T4274" s="208" t="str">
        <f t="shared" si="670"/>
        <v>MISSING</v>
      </c>
      <c r="U4274" s="208" t="str">
        <f t="shared" si="671"/>
        <v>MISSING</v>
      </c>
      <c r="X4274" s="56">
        <f t="shared" si="672"/>
        <v>-99</v>
      </c>
      <c r="Y4274" s="56">
        <f t="shared" si="673"/>
        <v>-99</v>
      </c>
      <c r="Z4274" s="56">
        <f t="shared" si="674"/>
        <v>-99</v>
      </c>
      <c r="AA4274" s="56">
        <f t="shared" si="675"/>
        <v>-99</v>
      </c>
      <c r="AB4274" s="56">
        <f t="shared" si="676"/>
        <v>-99</v>
      </c>
      <c r="AC4274" s="56">
        <f t="shared" si="677"/>
        <v>-99</v>
      </c>
      <c r="AD4274" s="3"/>
      <c r="AE4274" s="82">
        <f>IF(D4274=1, 'adjustment factor'!$D$4, IF(D4274=-9,-999,IF(D4274="",-999,0)))</f>
        <v>-999</v>
      </c>
      <c r="AF4274" s="82">
        <f>IF(F4274=1, 'adjustment factor'!$D$5, IF(F4274=-9,-999,IF(F4274="",-999,0)))</f>
        <v>-999</v>
      </c>
      <c r="AG4274" s="82">
        <f>IF(E4274=1, 'adjustment factor'!$D$6, IF(E4274=-9,-999,IF(E4274="",-999,0)))</f>
        <v>-999</v>
      </c>
      <c r="AH4274" s="82">
        <f>IF(K4274&gt;=45,'adjustment factor'!$D$7,IF(K4274=-9,-1200,IF(K4274="",-1200,0)))</f>
        <v>-1200</v>
      </c>
      <c r="AI4274" s="82">
        <f>IF(L4274=1, 'adjustment factor'!$D$8, IF(L4274=-9,-999,IF(L4274="",-999,0)))</f>
        <v>-999</v>
      </c>
      <c r="AJ4274" s="82">
        <f>IF(AND(M4274&gt;=1,M4274&lt;=4),'adjustment factor'!$D$9,IF(M4274=-9,-999,IF(M4274=98,-999,IF(M4274=99,-999,IF(M4274="",-999,0)))))</f>
        <v>-999</v>
      </c>
      <c r="AK4274" s="82">
        <f>IF(H4274=1, 'adjustment factor'!$D$10, IF(H4274=-9,-999,IF(H4274="",-999,0)))</f>
        <v>-999</v>
      </c>
      <c r="AL4274" s="82">
        <f>IF(G4274=1, 'adjustment factor'!$D$11, IF(G4274=-9,-999,IF(G4274="",-999,0)))</f>
        <v>-999</v>
      </c>
      <c r="AM4274" s="82">
        <f>IF(I4274=1, 'adjustment factor'!$D$12, IF(I4274=-9,-999,IF(I4274="",-999,0)))</f>
        <v>-999</v>
      </c>
      <c r="AN4274" s="82">
        <f>IF(J4274=1, 'adjustment factor'!$D$13, IF(J4274=-9,-999,IF(J4274="",-999,0)))</f>
        <v>-999</v>
      </c>
      <c r="AO4274" s="82" t="str">
        <f t="shared" si="678"/>
        <v>-999</v>
      </c>
      <c r="AP4274" s="82" t="str">
        <f t="shared" si="679"/>
        <v>MISSING</v>
      </c>
    </row>
    <row r="4275" spans="2:42">
      <c r="B4275" s="207"/>
      <c r="C4275" s="35">
        <v>4271</v>
      </c>
      <c r="D4275" s="161"/>
      <c r="E4275" s="161"/>
      <c r="F4275" s="161"/>
      <c r="G4275" s="161"/>
      <c r="H4275" s="161"/>
      <c r="I4275" s="161"/>
      <c r="J4275" s="161"/>
      <c r="K4275" s="161"/>
      <c r="L4275" s="161"/>
      <c r="M4275" s="161"/>
      <c r="N4275" s="171"/>
      <c r="O4275" s="171"/>
      <c r="P4275" s="171"/>
      <c r="Q4275" s="171"/>
      <c r="R4275" s="171"/>
      <c r="S4275" s="171"/>
      <c r="T4275" s="208" t="str">
        <f t="shared" si="670"/>
        <v>MISSING</v>
      </c>
      <c r="U4275" s="208" t="str">
        <f t="shared" si="671"/>
        <v>MISSING</v>
      </c>
      <c r="X4275" s="56">
        <f t="shared" si="672"/>
        <v>-99</v>
      </c>
      <c r="Y4275" s="56">
        <f t="shared" si="673"/>
        <v>-99</v>
      </c>
      <c r="Z4275" s="56">
        <f t="shared" si="674"/>
        <v>-99</v>
      </c>
      <c r="AA4275" s="56">
        <f t="shared" si="675"/>
        <v>-99</v>
      </c>
      <c r="AB4275" s="56">
        <f t="shared" si="676"/>
        <v>-99</v>
      </c>
      <c r="AC4275" s="56">
        <f t="shared" si="677"/>
        <v>-99</v>
      </c>
      <c r="AD4275" s="3"/>
      <c r="AE4275" s="82">
        <f>IF(D4275=1, 'adjustment factor'!$D$4, IF(D4275=-9,-999,IF(D4275="",-999,0)))</f>
        <v>-999</v>
      </c>
      <c r="AF4275" s="82">
        <f>IF(F4275=1, 'adjustment factor'!$D$5, IF(F4275=-9,-999,IF(F4275="",-999,0)))</f>
        <v>-999</v>
      </c>
      <c r="AG4275" s="82">
        <f>IF(E4275=1, 'adjustment factor'!$D$6, IF(E4275=-9,-999,IF(E4275="",-999,0)))</f>
        <v>-999</v>
      </c>
      <c r="AH4275" s="82">
        <f>IF(K4275&gt;=45,'adjustment factor'!$D$7,IF(K4275=-9,-1200,IF(K4275="",-1200,0)))</f>
        <v>-1200</v>
      </c>
      <c r="AI4275" s="82">
        <f>IF(L4275=1, 'adjustment factor'!$D$8, IF(L4275=-9,-999,IF(L4275="",-999,0)))</f>
        <v>-999</v>
      </c>
      <c r="AJ4275" s="82">
        <f>IF(AND(M4275&gt;=1,M4275&lt;=4),'adjustment factor'!$D$9,IF(M4275=-9,-999,IF(M4275=98,-999,IF(M4275=99,-999,IF(M4275="",-999,0)))))</f>
        <v>-999</v>
      </c>
      <c r="AK4275" s="82">
        <f>IF(H4275=1, 'adjustment factor'!$D$10, IF(H4275=-9,-999,IF(H4275="",-999,0)))</f>
        <v>-999</v>
      </c>
      <c r="AL4275" s="82">
        <f>IF(G4275=1, 'adjustment factor'!$D$11, IF(G4275=-9,-999,IF(G4275="",-999,0)))</f>
        <v>-999</v>
      </c>
      <c r="AM4275" s="82">
        <f>IF(I4275=1, 'adjustment factor'!$D$12, IF(I4275=-9,-999,IF(I4275="",-999,0)))</f>
        <v>-999</v>
      </c>
      <c r="AN4275" s="82">
        <f>IF(J4275=1, 'adjustment factor'!$D$13, IF(J4275=-9,-999,IF(J4275="",-999,0)))</f>
        <v>-999</v>
      </c>
      <c r="AO4275" s="82" t="str">
        <f t="shared" si="678"/>
        <v>-999</v>
      </c>
      <c r="AP4275" s="82" t="str">
        <f t="shared" si="679"/>
        <v>MISSING</v>
      </c>
    </row>
    <row r="4276" spans="2:42">
      <c r="B4276" s="207"/>
      <c r="C4276" s="35">
        <v>4272</v>
      </c>
      <c r="D4276" s="161"/>
      <c r="E4276" s="161"/>
      <c r="F4276" s="161"/>
      <c r="G4276" s="161"/>
      <c r="H4276" s="161"/>
      <c r="I4276" s="161"/>
      <c r="J4276" s="161"/>
      <c r="K4276" s="161"/>
      <c r="L4276" s="161"/>
      <c r="M4276" s="161"/>
      <c r="N4276" s="171"/>
      <c r="O4276" s="171"/>
      <c r="P4276" s="171"/>
      <c r="Q4276" s="171"/>
      <c r="R4276" s="171"/>
      <c r="S4276" s="171"/>
      <c r="T4276" s="208" t="str">
        <f t="shared" si="670"/>
        <v>MISSING</v>
      </c>
      <c r="U4276" s="208" t="str">
        <f t="shared" si="671"/>
        <v>MISSING</v>
      </c>
      <c r="X4276" s="56">
        <f t="shared" si="672"/>
        <v>-99</v>
      </c>
      <c r="Y4276" s="56">
        <f t="shared" si="673"/>
        <v>-99</v>
      </c>
      <c r="Z4276" s="56">
        <f t="shared" si="674"/>
        <v>-99</v>
      </c>
      <c r="AA4276" s="56">
        <f t="shared" si="675"/>
        <v>-99</v>
      </c>
      <c r="AB4276" s="56">
        <f t="shared" si="676"/>
        <v>-99</v>
      </c>
      <c r="AC4276" s="56">
        <f t="shared" si="677"/>
        <v>-99</v>
      </c>
      <c r="AD4276" s="3"/>
      <c r="AE4276" s="82">
        <f>IF(D4276=1, 'adjustment factor'!$D$4, IF(D4276=-9,-999,IF(D4276="",-999,0)))</f>
        <v>-999</v>
      </c>
      <c r="AF4276" s="82">
        <f>IF(F4276=1, 'adjustment factor'!$D$5, IF(F4276=-9,-999,IF(F4276="",-999,0)))</f>
        <v>-999</v>
      </c>
      <c r="AG4276" s="82">
        <f>IF(E4276=1, 'adjustment factor'!$D$6, IF(E4276=-9,-999,IF(E4276="",-999,0)))</f>
        <v>-999</v>
      </c>
      <c r="AH4276" s="82">
        <f>IF(K4276&gt;=45,'adjustment factor'!$D$7,IF(K4276=-9,-1200,IF(K4276="",-1200,0)))</f>
        <v>-1200</v>
      </c>
      <c r="AI4276" s="82">
        <f>IF(L4276=1, 'adjustment factor'!$D$8, IF(L4276=-9,-999,IF(L4276="",-999,0)))</f>
        <v>-999</v>
      </c>
      <c r="AJ4276" s="82">
        <f>IF(AND(M4276&gt;=1,M4276&lt;=4),'adjustment factor'!$D$9,IF(M4276=-9,-999,IF(M4276=98,-999,IF(M4276=99,-999,IF(M4276="",-999,0)))))</f>
        <v>-999</v>
      </c>
      <c r="AK4276" s="82">
        <f>IF(H4276=1, 'adjustment factor'!$D$10, IF(H4276=-9,-999,IF(H4276="",-999,0)))</f>
        <v>-999</v>
      </c>
      <c r="AL4276" s="82">
        <f>IF(G4276=1, 'adjustment factor'!$D$11, IF(G4276=-9,-999,IF(G4276="",-999,0)))</f>
        <v>-999</v>
      </c>
      <c r="AM4276" s="82">
        <f>IF(I4276=1, 'adjustment factor'!$D$12, IF(I4276=-9,-999,IF(I4276="",-999,0)))</f>
        <v>-999</v>
      </c>
      <c r="AN4276" s="82">
        <f>IF(J4276=1, 'adjustment factor'!$D$13, IF(J4276=-9,-999,IF(J4276="",-999,0)))</f>
        <v>-999</v>
      </c>
      <c r="AO4276" s="82" t="str">
        <f t="shared" si="678"/>
        <v>-999</v>
      </c>
      <c r="AP4276" s="82" t="str">
        <f t="shared" si="679"/>
        <v>MISSING</v>
      </c>
    </row>
    <row r="4277" spans="2:42">
      <c r="B4277" s="207"/>
      <c r="C4277" s="35">
        <v>4273</v>
      </c>
      <c r="D4277" s="161"/>
      <c r="E4277" s="161"/>
      <c r="F4277" s="161"/>
      <c r="G4277" s="161"/>
      <c r="H4277" s="161"/>
      <c r="I4277" s="161"/>
      <c r="J4277" s="161"/>
      <c r="K4277" s="161"/>
      <c r="L4277" s="161"/>
      <c r="M4277" s="161"/>
      <c r="N4277" s="171"/>
      <c r="O4277" s="171"/>
      <c r="P4277" s="171"/>
      <c r="Q4277" s="171"/>
      <c r="R4277" s="171"/>
      <c r="S4277" s="171"/>
      <c r="T4277" s="208" t="str">
        <f t="shared" si="670"/>
        <v>MISSING</v>
      </c>
      <c r="U4277" s="208" t="str">
        <f t="shared" si="671"/>
        <v>MISSING</v>
      </c>
      <c r="X4277" s="56">
        <f t="shared" si="672"/>
        <v>-99</v>
      </c>
      <c r="Y4277" s="56">
        <f t="shared" si="673"/>
        <v>-99</v>
      </c>
      <c r="Z4277" s="56">
        <f t="shared" si="674"/>
        <v>-99</v>
      </c>
      <c r="AA4277" s="56">
        <f t="shared" si="675"/>
        <v>-99</v>
      </c>
      <c r="AB4277" s="56">
        <f t="shared" si="676"/>
        <v>-99</v>
      </c>
      <c r="AC4277" s="56">
        <f t="shared" si="677"/>
        <v>-99</v>
      </c>
      <c r="AD4277" s="3"/>
      <c r="AE4277" s="82">
        <f>IF(D4277=1, 'adjustment factor'!$D$4, IF(D4277=-9,-999,IF(D4277="",-999,0)))</f>
        <v>-999</v>
      </c>
      <c r="AF4277" s="82">
        <f>IF(F4277=1, 'adjustment factor'!$D$5, IF(F4277=-9,-999,IF(F4277="",-999,0)))</f>
        <v>-999</v>
      </c>
      <c r="AG4277" s="82">
        <f>IF(E4277=1, 'adjustment factor'!$D$6, IF(E4277=-9,-999,IF(E4277="",-999,0)))</f>
        <v>-999</v>
      </c>
      <c r="AH4277" s="82">
        <f>IF(K4277&gt;=45,'adjustment factor'!$D$7,IF(K4277=-9,-1200,IF(K4277="",-1200,0)))</f>
        <v>-1200</v>
      </c>
      <c r="AI4277" s="82">
        <f>IF(L4277=1, 'adjustment factor'!$D$8, IF(L4277=-9,-999,IF(L4277="",-999,0)))</f>
        <v>-999</v>
      </c>
      <c r="AJ4277" s="82">
        <f>IF(AND(M4277&gt;=1,M4277&lt;=4),'adjustment factor'!$D$9,IF(M4277=-9,-999,IF(M4277=98,-999,IF(M4277=99,-999,IF(M4277="",-999,0)))))</f>
        <v>-999</v>
      </c>
      <c r="AK4277" s="82">
        <f>IF(H4277=1, 'adjustment factor'!$D$10, IF(H4277=-9,-999,IF(H4277="",-999,0)))</f>
        <v>-999</v>
      </c>
      <c r="AL4277" s="82">
        <f>IF(G4277=1, 'adjustment factor'!$D$11, IF(G4277=-9,-999,IF(G4277="",-999,0)))</f>
        <v>-999</v>
      </c>
      <c r="AM4277" s="82">
        <f>IF(I4277=1, 'adjustment factor'!$D$12, IF(I4277=-9,-999,IF(I4277="",-999,0)))</f>
        <v>-999</v>
      </c>
      <c r="AN4277" s="82">
        <f>IF(J4277=1, 'adjustment factor'!$D$13, IF(J4277=-9,-999,IF(J4277="",-999,0)))</f>
        <v>-999</v>
      </c>
      <c r="AO4277" s="82" t="str">
        <f t="shared" si="678"/>
        <v>-999</v>
      </c>
      <c r="AP4277" s="82" t="str">
        <f t="shared" si="679"/>
        <v>MISSING</v>
      </c>
    </row>
    <row r="4278" spans="2:42">
      <c r="B4278" s="207"/>
      <c r="C4278" s="35">
        <v>4274</v>
      </c>
      <c r="D4278" s="161"/>
      <c r="E4278" s="161"/>
      <c r="F4278" s="161"/>
      <c r="G4278" s="161"/>
      <c r="H4278" s="161"/>
      <c r="I4278" s="161"/>
      <c r="J4278" s="161"/>
      <c r="K4278" s="161"/>
      <c r="L4278" s="161"/>
      <c r="M4278" s="161"/>
      <c r="N4278" s="171"/>
      <c r="O4278" s="171"/>
      <c r="P4278" s="171"/>
      <c r="Q4278" s="171"/>
      <c r="R4278" s="171"/>
      <c r="S4278" s="171"/>
      <c r="T4278" s="208" t="str">
        <f t="shared" si="670"/>
        <v>MISSING</v>
      </c>
      <c r="U4278" s="208" t="str">
        <f t="shared" si="671"/>
        <v>MISSING</v>
      </c>
      <c r="X4278" s="56">
        <f t="shared" si="672"/>
        <v>-99</v>
      </c>
      <c r="Y4278" s="56">
        <f t="shared" si="673"/>
        <v>-99</v>
      </c>
      <c r="Z4278" s="56">
        <f t="shared" si="674"/>
        <v>-99</v>
      </c>
      <c r="AA4278" s="56">
        <f t="shared" si="675"/>
        <v>-99</v>
      </c>
      <c r="AB4278" s="56">
        <f t="shared" si="676"/>
        <v>-99</v>
      </c>
      <c r="AC4278" s="56">
        <f t="shared" si="677"/>
        <v>-99</v>
      </c>
      <c r="AD4278" s="3"/>
      <c r="AE4278" s="82">
        <f>IF(D4278=1, 'adjustment factor'!$D$4, IF(D4278=-9,-999,IF(D4278="",-999,0)))</f>
        <v>-999</v>
      </c>
      <c r="AF4278" s="82">
        <f>IF(F4278=1, 'adjustment factor'!$D$5, IF(F4278=-9,-999,IF(F4278="",-999,0)))</f>
        <v>-999</v>
      </c>
      <c r="AG4278" s="82">
        <f>IF(E4278=1, 'adjustment factor'!$D$6, IF(E4278=-9,-999,IF(E4278="",-999,0)))</f>
        <v>-999</v>
      </c>
      <c r="AH4278" s="82">
        <f>IF(K4278&gt;=45,'adjustment factor'!$D$7,IF(K4278=-9,-1200,IF(K4278="",-1200,0)))</f>
        <v>-1200</v>
      </c>
      <c r="AI4278" s="82">
        <f>IF(L4278=1, 'adjustment factor'!$D$8, IF(L4278=-9,-999,IF(L4278="",-999,0)))</f>
        <v>-999</v>
      </c>
      <c r="AJ4278" s="82">
        <f>IF(AND(M4278&gt;=1,M4278&lt;=4),'adjustment factor'!$D$9,IF(M4278=-9,-999,IF(M4278=98,-999,IF(M4278=99,-999,IF(M4278="",-999,0)))))</f>
        <v>-999</v>
      </c>
      <c r="AK4278" s="82">
        <f>IF(H4278=1, 'adjustment factor'!$D$10, IF(H4278=-9,-999,IF(H4278="",-999,0)))</f>
        <v>-999</v>
      </c>
      <c r="AL4278" s="82">
        <f>IF(G4278=1, 'adjustment factor'!$D$11, IF(G4278=-9,-999,IF(G4278="",-999,0)))</f>
        <v>-999</v>
      </c>
      <c r="AM4278" s="82">
        <f>IF(I4278=1, 'adjustment factor'!$D$12, IF(I4278=-9,-999,IF(I4278="",-999,0)))</f>
        <v>-999</v>
      </c>
      <c r="AN4278" s="82">
        <f>IF(J4278=1, 'adjustment factor'!$D$13, IF(J4278=-9,-999,IF(J4278="",-999,0)))</f>
        <v>-999</v>
      </c>
      <c r="AO4278" s="82" t="str">
        <f t="shared" si="678"/>
        <v>-999</v>
      </c>
      <c r="AP4278" s="82" t="str">
        <f t="shared" si="679"/>
        <v>MISSING</v>
      </c>
    </row>
    <row r="4279" spans="2:42">
      <c r="B4279" s="207"/>
      <c r="C4279" s="35">
        <v>4275</v>
      </c>
      <c r="D4279" s="161"/>
      <c r="E4279" s="161"/>
      <c r="F4279" s="161"/>
      <c r="G4279" s="161"/>
      <c r="H4279" s="161"/>
      <c r="I4279" s="161"/>
      <c r="J4279" s="161"/>
      <c r="K4279" s="161"/>
      <c r="L4279" s="161"/>
      <c r="M4279" s="161"/>
      <c r="N4279" s="171"/>
      <c r="O4279" s="171"/>
      <c r="P4279" s="171"/>
      <c r="Q4279" s="171"/>
      <c r="R4279" s="171"/>
      <c r="S4279" s="171"/>
      <c r="T4279" s="208" t="str">
        <f t="shared" si="670"/>
        <v>MISSING</v>
      </c>
      <c r="U4279" s="208" t="str">
        <f t="shared" si="671"/>
        <v>MISSING</v>
      </c>
      <c r="X4279" s="56">
        <f t="shared" si="672"/>
        <v>-99</v>
      </c>
      <c r="Y4279" s="56">
        <f t="shared" si="673"/>
        <v>-99</v>
      </c>
      <c r="Z4279" s="56">
        <f t="shared" si="674"/>
        <v>-99</v>
      </c>
      <c r="AA4279" s="56">
        <f t="shared" si="675"/>
        <v>-99</v>
      </c>
      <c r="AB4279" s="56">
        <f t="shared" si="676"/>
        <v>-99</v>
      </c>
      <c r="AC4279" s="56">
        <f t="shared" si="677"/>
        <v>-99</v>
      </c>
      <c r="AD4279" s="3"/>
      <c r="AE4279" s="82">
        <f>IF(D4279=1, 'adjustment factor'!$D$4, IF(D4279=-9,-999,IF(D4279="",-999,0)))</f>
        <v>-999</v>
      </c>
      <c r="AF4279" s="82">
        <f>IF(F4279=1, 'adjustment factor'!$D$5, IF(F4279=-9,-999,IF(F4279="",-999,0)))</f>
        <v>-999</v>
      </c>
      <c r="AG4279" s="82">
        <f>IF(E4279=1, 'adjustment factor'!$D$6, IF(E4279=-9,-999,IF(E4279="",-999,0)))</f>
        <v>-999</v>
      </c>
      <c r="AH4279" s="82">
        <f>IF(K4279&gt;=45,'adjustment factor'!$D$7,IF(K4279=-9,-1200,IF(K4279="",-1200,0)))</f>
        <v>-1200</v>
      </c>
      <c r="AI4279" s="82">
        <f>IF(L4279=1, 'adjustment factor'!$D$8, IF(L4279=-9,-999,IF(L4279="",-999,0)))</f>
        <v>-999</v>
      </c>
      <c r="AJ4279" s="82">
        <f>IF(AND(M4279&gt;=1,M4279&lt;=4),'adjustment factor'!$D$9,IF(M4279=-9,-999,IF(M4279=98,-999,IF(M4279=99,-999,IF(M4279="",-999,0)))))</f>
        <v>-999</v>
      </c>
      <c r="AK4279" s="82">
        <f>IF(H4279=1, 'adjustment factor'!$D$10, IF(H4279=-9,-999,IF(H4279="",-999,0)))</f>
        <v>-999</v>
      </c>
      <c r="AL4279" s="82">
        <f>IF(G4279=1, 'adjustment factor'!$D$11, IF(G4279=-9,-999,IF(G4279="",-999,0)))</f>
        <v>-999</v>
      </c>
      <c r="AM4279" s="82">
        <f>IF(I4279=1, 'adjustment factor'!$D$12, IF(I4279=-9,-999,IF(I4279="",-999,0)))</f>
        <v>-999</v>
      </c>
      <c r="AN4279" s="82">
        <f>IF(J4279=1, 'adjustment factor'!$D$13, IF(J4279=-9,-999,IF(J4279="",-999,0)))</f>
        <v>-999</v>
      </c>
      <c r="AO4279" s="82" t="str">
        <f t="shared" si="678"/>
        <v>-999</v>
      </c>
      <c r="AP4279" s="82" t="str">
        <f t="shared" si="679"/>
        <v>MISSING</v>
      </c>
    </row>
    <row r="4280" spans="2:42">
      <c r="B4280" s="207"/>
      <c r="C4280" s="35">
        <v>4276</v>
      </c>
      <c r="D4280" s="161"/>
      <c r="E4280" s="161"/>
      <c r="F4280" s="161"/>
      <c r="G4280" s="161"/>
      <c r="H4280" s="161"/>
      <c r="I4280" s="161"/>
      <c r="J4280" s="161"/>
      <c r="K4280" s="161"/>
      <c r="L4280" s="161"/>
      <c r="M4280" s="161"/>
      <c r="N4280" s="171"/>
      <c r="O4280" s="171"/>
      <c r="P4280" s="171"/>
      <c r="Q4280" s="171"/>
      <c r="R4280" s="171"/>
      <c r="S4280" s="171"/>
      <c r="T4280" s="208" t="str">
        <f t="shared" si="670"/>
        <v>MISSING</v>
      </c>
      <c r="U4280" s="208" t="str">
        <f t="shared" si="671"/>
        <v>MISSING</v>
      </c>
      <c r="X4280" s="56">
        <f t="shared" si="672"/>
        <v>-99</v>
      </c>
      <c r="Y4280" s="56">
        <f t="shared" si="673"/>
        <v>-99</v>
      </c>
      <c r="Z4280" s="56">
        <f t="shared" si="674"/>
        <v>-99</v>
      </c>
      <c r="AA4280" s="56">
        <f t="shared" si="675"/>
        <v>-99</v>
      </c>
      <c r="AB4280" s="56">
        <f t="shared" si="676"/>
        <v>-99</v>
      </c>
      <c r="AC4280" s="56">
        <f t="shared" si="677"/>
        <v>-99</v>
      </c>
      <c r="AD4280" s="3"/>
      <c r="AE4280" s="82">
        <f>IF(D4280=1, 'adjustment factor'!$D$4, IF(D4280=-9,-999,IF(D4280="",-999,0)))</f>
        <v>-999</v>
      </c>
      <c r="AF4280" s="82">
        <f>IF(F4280=1, 'adjustment factor'!$D$5, IF(F4280=-9,-999,IF(F4280="",-999,0)))</f>
        <v>-999</v>
      </c>
      <c r="AG4280" s="82">
        <f>IF(E4280=1, 'adjustment factor'!$D$6, IF(E4280=-9,-999,IF(E4280="",-999,0)))</f>
        <v>-999</v>
      </c>
      <c r="AH4280" s="82">
        <f>IF(K4280&gt;=45,'adjustment factor'!$D$7,IF(K4280=-9,-1200,IF(K4280="",-1200,0)))</f>
        <v>-1200</v>
      </c>
      <c r="AI4280" s="82">
        <f>IF(L4280=1, 'adjustment factor'!$D$8, IF(L4280=-9,-999,IF(L4280="",-999,0)))</f>
        <v>-999</v>
      </c>
      <c r="AJ4280" s="82">
        <f>IF(AND(M4280&gt;=1,M4280&lt;=4),'adjustment factor'!$D$9,IF(M4280=-9,-999,IF(M4280=98,-999,IF(M4280=99,-999,IF(M4280="",-999,0)))))</f>
        <v>-999</v>
      </c>
      <c r="AK4280" s="82">
        <f>IF(H4280=1, 'adjustment factor'!$D$10, IF(H4280=-9,-999,IF(H4280="",-999,0)))</f>
        <v>-999</v>
      </c>
      <c r="AL4280" s="82">
        <f>IF(G4280=1, 'adjustment factor'!$D$11, IF(G4280=-9,-999,IF(G4280="",-999,0)))</f>
        <v>-999</v>
      </c>
      <c r="AM4280" s="82">
        <f>IF(I4280=1, 'adjustment factor'!$D$12, IF(I4280=-9,-999,IF(I4280="",-999,0)))</f>
        <v>-999</v>
      </c>
      <c r="AN4280" s="82">
        <f>IF(J4280=1, 'adjustment factor'!$D$13, IF(J4280=-9,-999,IF(J4280="",-999,0)))</f>
        <v>-999</v>
      </c>
      <c r="AO4280" s="82" t="str">
        <f t="shared" si="678"/>
        <v>-999</v>
      </c>
      <c r="AP4280" s="82" t="str">
        <f t="shared" si="679"/>
        <v>MISSING</v>
      </c>
    </row>
    <row r="4281" spans="2:42">
      <c r="B4281" s="207"/>
      <c r="C4281" s="35">
        <v>4277</v>
      </c>
      <c r="D4281" s="161"/>
      <c r="E4281" s="161"/>
      <c r="F4281" s="161"/>
      <c r="G4281" s="161"/>
      <c r="H4281" s="161"/>
      <c r="I4281" s="161"/>
      <c r="J4281" s="161"/>
      <c r="K4281" s="161"/>
      <c r="L4281" s="161"/>
      <c r="M4281" s="161"/>
      <c r="N4281" s="171"/>
      <c r="O4281" s="171"/>
      <c r="P4281" s="171"/>
      <c r="Q4281" s="171"/>
      <c r="R4281" s="171"/>
      <c r="S4281" s="171"/>
      <c r="T4281" s="208" t="str">
        <f t="shared" si="670"/>
        <v>MISSING</v>
      </c>
      <c r="U4281" s="208" t="str">
        <f t="shared" si="671"/>
        <v>MISSING</v>
      </c>
      <c r="X4281" s="56">
        <f t="shared" si="672"/>
        <v>-99</v>
      </c>
      <c r="Y4281" s="56">
        <f t="shared" si="673"/>
        <v>-99</v>
      </c>
      <c r="Z4281" s="56">
        <f t="shared" si="674"/>
        <v>-99</v>
      </c>
      <c r="AA4281" s="56">
        <f t="shared" si="675"/>
        <v>-99</v>
      </c>
      <c r="AB4281" s="56">
        <f t="shared" si="676"/>
        <v>-99</v>
      </c>
      <c r="AC4281" s="56">
        <f t="shared" si="677"/>
        <v>-99</v>
      </c>
      <c r="AD4281" s="3"/>
      <c r="AE4281" s="82">
        <f>IF(D4281=1, 'adjustment factor'!$D$4, IF(D4281=-9,-999,IF(D4281="",-999,0)))</f>
        <v>-999</v>
      </c>
      <c r="AF4281" s="82">
        <f>IF(F4281=1, 'adjustment factor'!$D$5, IF(F4281=-9,-999,IF(F4281="",-999,0)))</f>
        <v>-999</v>
      </c>
      <c r="AG4281" s="82">
        <f>IF(E4281=1, 'adjustment factor'!$D$6, IF(E4281=-9,-999,IF(E4281="",-999,0)))</f>
        <v>-999</v>
      </c>
      <c r="AH4281" s="82">
        <f>IF(K4281&gt;=45,'adjustment factor'!$D$7,IF(K4281=-9,-1200,IF(K4281="",-1200,0)))</f>
        <v>-1200</v>
      </c>
      <c r="AI4281" s="82">
        <f>IF(L4281=1, 'adjustment factor'!$D$8, IF(L4281=-9,-999,IF(L4281="",-999,0)))</f>
        <v>-999</v>
      </c>
      <c r="AJ4281" s="82">
        <f>IF(AND(M4281&gt;=1,M4281&lt;=4),'adjustment factor'!$D$9,IF(M4281=-9,-999,IF(M4281=98,-999,IF(M4281=99,-999,IF(M4281="",-999,0)))))</f>
        <v>-999</v>
      </c>
      <c r="AK4281" s="82">
        <f>IF(H4281=1, 'adjustment factor'!$D$10, IF(H4281=-9,-999,IF(H4281="",-999,0)))</f>
        <v>-999</v>
      </c>
      <c r="AL4281" s="82">
        <f>IF(G4281=1, 'adjustment factor'!$D$11, IF(G4281=-9,-999,IF(G4281="",-999,0)))</f>
        <v>-999</v>
      </c>
      <c r="AM4281" s="82">
        <f>IF(I4281=1, 'adjustment factor'!$D$12, IF(I4281=-9,-999,IF(I4281="",-999,0)))</f>
        <v>-999</v>
      </c>
      <c r="AN4281" s="82">
        <f>IF(J4281=1, 'adjustment factor'!$D$13, IF(J4281=-9,-999,IF(J4281="",-999,0)))</f>
        <v>-999</v>
      </c>
      <c r="AO4281" s="82" t="str">
        <f t="shared" si="678"/>
        <v>-999</v>
      </c>
      <c r="AP4281" s="82" t="str">
        <f t="shared" si="679"/>
        <v>MISSING</v>
      </c>
    </row>
    <row r="4282" spans="2:42">
      <c r="B4282" s="207"/>
      <c r="C4282" s="35">
        <v>4278</v>
      </c>
      <c r="D4282" s="161"/>
      <c r="E4282" s="161"/>
      <c r="F4282" s="161"/>
      <c r="G4282" s="161"/>
      <c r="H4282" s="161"/>
      <c r="I4282" s="161"/>
      <c r="J4282" s="161"/>
      <c r="K4282" s="161"/>
      <c r="L4282" s="161"/>
      <c r="M4282" s="161"/>
      <c r="N4282" s="171"/>
      <c r="O4282" s="171"/>
      <c r="P4282" s="171"/>
      <c r="Q4282" s="171"/>
      <c r="R4282" s="171"/>
      <c r="S4282" s="171"/>
      <c r="T4282" s="208" t="str">
        <f t="shared" si="670"/>
        <v>MISSING</v>
      </c>
      <c r="U4282" s="208" t="str">
        <f t="shared" si="671"/>
        <v>MISSING</v>
      </c>
      <c r="X4282" s="56">
        <f t="shared" si="672"/>
        <v>-99</v>
      </c>
      <c r="Y4282" s="56">
        <f t="shared" si="673"/>
        <v>-99</v>
      </c>
      <c r="Z4282" s="56">
        <f t="shared" si="674"/>
        <v>-99</v>
      </c>
      <c r="AA4282" s="56">
        <f t="shared" si="675"/>
        <v>-99</v>
      </c>
      <c r="AB4282" s="56">
        <f t="shared" si="676"/>
        <v>-99</v>
      </c>
      <c r="AC4282" s="56">
        <f t="shared" si="677"/>
        <v>-99</v>
      </c>
      <c r="AD4282" s="3"/>
      <c r="AE4282" s="82">
        <f>IF(D4282=1, 'adjustment factor'!$D$4, IF(D4282=-9,-999,IF(D4282="",-999,0)))</f>
        <v>-999</v>
      </c>
      <c r="AF4282" s="82">
        <f>IF(F4282=1, 'adjustment factor'!$D$5, IF(F4282=-9,-999,IF(F4282="",-999,0)))</f>
        <v>-999</v>
      </c>
      <c r="AG4282" s="82">
        <f>IF(E4282=1, 'adjustment factor'!$D$6, IF(E4282=-9,-999,IF(E4282="",-999,0)))</f>
        <v>-999</v>
      </c>
      <c r="AH4282" s="82">
        <f>IF(K4282&gt;=45,'adjustment factor'!$D$7,IF(K4282=-9,-1200,IF(K4282="",-1200,0)))</f>
        <v>-1200</v>
      </c>
      <c r="AI4282" s="82">
        <f>IF(L4282=1, 'adjustment factor'!$D$8, IF(L4282=-9,-999,IF(L4282="",-999,0)))</f>
        <v>-999</v>
      </c>
      <c r="AJ4282" s="82">
        <f>IF(AND(M4282&gt;=1,M4282&lt;=4),'adjustment factor'!$D$9,IF(M4282=-9,-999,IF(M4282=98,-999,IF(M4282=99,-999,IF(M4282="",-999,0)))))</f>
        <v>-999</v>
      </c>
      <c r="AK4282" s="82">
        <f>IF(H4282=1, 'adjustment factor'!$D$10, IF(H4282=-9,-999,IF(H4282="",-999,0)))</f>
        <v>-999</v>
      </c>
      <c r="AL4282" s="82">
        <f>IF(G4282=1, 'adjustment factor'!$D$11, IF(G4282=-9,-999,IF(G4282="",-999,0)))</f>
        <v>-999</v>
      </c>
      <c r="AM4282" s="82">
        <f>IF(I4282=1, 'adjustment factor'!$D$12, IF(I4282=-9,-999,IF(I4282="",-999,0)))</f>
        <v>-999</v>
      </c>
      <c r="AN4282" s="82">
        <f>IF(J4282=1, 'adjustment factor'!$D$13, IF(J4282=-9,-999,IF(J4282="",-999,0)))</f>
        <v>-999</v>
      </c>
      <c r="AO4282" s="82" t="str">
        <f t="shared" si="678"/>
        <v>-999</v>
      </c>
      <c r="AP4282" s="82" t="str">
        <f t="shared" si="679"/>
        <v>MISSING</v>
      </c>
    </row>
    <row r="4283" spans="2:42">
      <c r="B4283" s="207"/>
      <c r="C4283" s="35">
        <v>4279</v>
      </c>
      <c r="D4283" s="161"/>
      <c r="E4283" s="161"/>
      <c r="F4283" s="161"/>
      <c r="G4283" s="161"/>
      <c r="H4283" s="161"/>
      <c r="I4283" s="161"/>
      <c r="J4283" s="161"/>
      <c r="K4283" s="161"/>
      <c r="L4283" s="161"/>
      <c r="M4283" s="161"/>
      <c r="N4283" s="171"/>
      <c r="O4283" s="171"/>
      <c r="P4283" s="171"/>
      <c r="Q4283" s="171"/>
      <c r="R4283" s="171"/>
      <c r="S4283" s="171"/>
      <c r="T4283" s="208" t="str">
        <f t="shared" si="670"/>
        <v>MISSING</v>
      </c>
      <c r="U4283" s="208" t="str">
        <f t="shared" si="671"/>
        <v>MISSING</v>
      </c>
      <c r="X4283" s="56">
        <f t="shared" si="672"/>
        <v>-99</v>
      </c>
      <c r="Y4283" s="56">
        <f t="shared" si="673"/>
        <v>-99</v>
      </c>
      <c r="Z4283" s="56">
        <f t="shared" si="674"/>
        <v>-99</v>
      </c>
      <c r="AA4283" s="56">
        <f t="shared" si="675"/>
        <v>-99</v>
      </c>
      <c r="AB4283" s="56">
        <f t="shared" si="676"/>
        <v>-99</v>
      </c>
      <c r="AC4283" s="56">
        <f t="shared" si="677"/>
        <v>-99</v>
      </c>
      <c r="AD4283" s="3"/>
      <c r="AE4283" s="82">
        <f>IF(D4283=1, 'adjustment factor'!$D$4, IF(D4283=-9,-999,IF(D4283="",-999,0)))</f>
        <v>-999</v>
      </c>
      <c r="AF4283" s="82">
        <f>IF(F4283=1, 'adjustment factor'!$D$5, IF(F4283=-9,-999,IF(F4283="",-999,0)))</f>
        <v>-999</v>
      </c>
      <c r="AG4283" s="82">
        <f>IF(E4283=1, 'adjustment factor'!$D$6, IF(E4283=-9,-999,IF(E4283="",-999,0)))</f>
        <v>-999</v>
      </c>
      <c r="AH4283" s="82">
        <f>IF(K4283&gt;=45,'adjustment factor'!$D$7,IF(K4283=-9,-1200,IF(K4283="",-1200,0)))</f>
        <v>-1200</v>
      </c>
      <c r="AI4283" s="82">
        <f>IF(L4283=1, 'adjustment factor'!$D$8, IF(L4283=-9,-999,IF(L4283="",-999,0)))</f>
        <v>-999</v>
      </c>
      <c r="AJ4283" s="82">
        <f>IF(AND(M4283&gt;=1,M4283&lt;=4),'adjustment factor'!$D$9,IF(M4283=-9,-999,IF(M4283=98,-999,IF(M4283=99,-999,IF(M4283="",-999,0)))))</f>
        <v>-999</v>
      </c>
      <c r="AK4283" s="82">
        <f>IF(H4283=1, 'adjustment factor'!$D$10, IF(H4283=-9,-999,IF(H4283="",-999,0)))</f>
        <v>-999</v>
      </c>
      <c r="AL4283" s="82">
        <f>IF(G4283=1, 'adjustment factor'!$D$11, IF(G4283=-9,-999,IF(G4283="",-999,0)))</f>
        <v>-999</v>
      </c>
      <c r="AM4283" s="82">
        <f>IF(I4283=1, 'adjustment factor'!$D$12, IF(I4283=-9,-999,IF(I4283="",-999,0)))</f>
        <v>-999</v>
      </c>
      <c r="AN4283" s="82">
        <f>IF(J4283=1, 'adjustment factor'!$D$13, IF(J4283=-9,-999,IF(J4283="",-999,0)))</f>
        <v>-999</v>
      </c>
      <c r="AO4283" s="82" t="str">
        <f t="shared" si="678"/>
        <v>-999</v>
      </c>
      <c r="AP4283" s="82" t="str">
        <f t="shared" si="679"/>
        <v>MISSING</v>
      </c>
    </row>
    <row r="4284" spans="2:42">
      <c r="B4284" s="207"/>
      <c r="C4284" s="35">
        <v>4280</v>
      </c>
      <c r="D4284" s="161"/>
      <c r="E4284" s="161"/>
      <c r="F4284" s="161"/>
      <c r="G4284" s="161"/>
      <c r="H4284" s="161"/>
      <c r="I4284" s="161"/>
      <c r="J4284" s="161"/>
      <c r="K4284" s="161"/>
      <c r="L4284" s="161"/>
      <c r="M4284" s="161"/>
      <c r="N4284" s="171"/>
      <c r="O4284" s="171"/>
      <c r="P4284" s="171"/>
      <c r="Q4284" s="171"/>
      <c r="R4284" s="171"/>
      <c r="S4284" s="171"/>
      <c r="T4284" s="208" t="str">
        <f t="shared" si="670"/>
        <v>MISSING</v>
      </c>
      <c r="U4284" s="208" t="str">
        <f t="shared" si="671"/>
        <v>MISSING</v>
      </c>
      <c r="X4284" s="56">
        <f t="shared" si="672"/>
        <v>-99</v>
      </c>
      <c r="Y4284" s="56">
        <f t="shared" si="673"/>
        <v>-99</v>
      </c>
      <c r="Z4284" s="56">
        <f t="shared" si="674"/>
        <v>-99</v>
      </c>
      <c r="AA4284" s="56">
        <f t="shared" si="675"/>
        <v>-99</v>
      </c>
      <c r="AB4284" s="56">
        <f t="shared" si="676"/>
        <v>-99</v>
      </c>
      <c r="AC4284" s="56">
        <f t="shared" si="677"/>
        <v>-99</v>
      </c>
      <c r="AD4284" s="3"/>
      <c r="AE4284" s="82">
        <f>IF(D4284=1, 'adjustment factor'!$D$4, IF(D4284=-9,-999,IF(D4284="",-999,0)))</f>
        <v>-999</v>
      </c>
      <c r="AF4284" s="82">
        <f>IF(F4284=1, 'adjustment factor'!$D$5, IF(F4284=-9,-999,IF(F4284="",-999,0)))</f>
        <v>-999</v>
      </c>
      <c r="AG4284" s="82">
        <f>IF(E4284=1, 'adjustment factor'!$D$6, IF(E4284=-9,-999,IF(E4284="",-999,0)))</f>
        <v>-999</v>
      </c>
      <c r="AH4284" s="82">
        <f>IF(K4284&gt;=45,'adjustment factor'!$D$7,IF(K4284=-9,-1200,IF(K4284="",-1200,0)))</f>
        <v>-1200</v>
      </c>
      <c r="AI4284" s="82">
        <f>IF(L4284=1, 'adjustment factor'!$D$8, IF(L4284=-9,-999,IF(L4284="",-999,0)))</f>
        <v>-999</v>
      </c>
      <c r="AJ4284" s="82">
        <f>IF(AND(M4284&gt;=1,M4284&lt;=4),'adjustment factor'!$D$9,IF(M4284=-9,-999,IF(M4284=98,-999,IF(M4284=99,-999,IF(M4284="",-999,0)))))</f>
        <v>-999</v>
      </c>
      <c r="AK4284" s="82">
        <f>IF(H4284=1, 'adjustment factor'!$D$10, IF(H4284=-9,-999,IF(H4284="",-999,0)))</f>
        <v>-999</v>
      </c>
      <c r="AL4284" s="82">
        <f>IF(G4284=1, 'adjustment factor'!$D$11, IF(G4284=-9,-999,IF(G4284="",-999,0)))</f>
        <v>-999</v>
      </c>
      <c r="AM4284" s="82">
        <f>IF(I4284=1, 'adjustment factor'!$D$12, IF(I4284=-9,-999,IF(I4284="",-999,0)))</f>
        <v>-999</v>
      </c>
      <c r="AN4284" s="82">
        <f>IF(J4284=1, 'adjustment factor'!$D$13, IF(J4284=-9,-999,IF(J4284="",-999,0)))</f>
        <v>-999</v>
      </c>
      <c r="AO4284" s="82" t="str">
        <f t="shared" si="678"/>
        <v>-999</v>
      </c>
      <c r="AP4284" s="82" t="str">
        <f t="shared" si="679"/>
        <v>MISSING</v>
      </c>
    </row>
    <row r="4285" spans="2:42">
      <c r="B4285" s="207"/>
      <c r="C4285" s="35">
        <v>4281</v>
      </c>
      <c r="D4285" s="161"/>
      <c r="E4285" s="161"/>
      <c r="F4285" s="161"/>
      <c r="G4285" s="161"/>
      <c r="H4285" s="161"/>
      <c r="I4285" s="161"/>
      <c r="J4285" s="161"/>
      <c r="K4285" s="161"/>
      <c r="L4285" s="161"/>
      <c r="M4285" s="161"/>
      <c r="N4285" s="171"/>
      <c r="O4285" s="171"/>
      <c r="P4285" s="171"/>
      <c r="Q4285" s="171"/>
      <c r="R4285" s="171"/>
      <c r="S4285" s="171"/>
      <c r="T4285" s="208" t="str">
        <f t="shared" si="670"/>
        <v>MISSING</v>
      </c>
      <c r="U4285" s="208" t="str">
        <f t="shared" si="671"/>
        <v>MISSING</v>
      </c>
      <c r="X4285" s="56">
        <f t="shared" si="672"/>
        <v>-99</v>
      </c>
      <c r="Y4285" s="56">
        <f t="shared" si="673"/>
        <v>-99</v>
      </c>
      <c r="Z4285" s="56">
        <f t="shared" si="674"/>
        <v>-99</v>
      </c>
      <c r="AA4285" s="56">
        <f t="shared" si="675"/>
        <v>-99</v>
      </c>
      <c r="AB4285" s="56">
        <f t="shared" si="676"/>
        <v>-99</v>
      </c>
      <c r="AC4285" s="56">
        <f t="shared" si="677"/>
        <v>-99</v>
      </c>
      <c r="AD4285" s="3"/>
      <c r="AE4285" s="82">
        <f>IF(D4285=1, 'adjustment factor'!$D$4, IF(D4285=-9,-999,IF(D4285="",-999,0)))</f>
        <v>-999</v>
      </c>
      <c r="AF4285" s="82">
        <f>IF(F4285=1, 'adjustment factor'!$D$5, IF(F4285=-9,-999,IF(F4285="",-999,0)))</f>
        <v>-999</v>
      </c>
      <c r="AG4285" s="82">
        <f>IF(E4285=1, 'adjustment factor'!$D$6, IF(E4285=-9,-999,IF(E4285="",-999,0)))</f>
        <v>-999</v>
      </c>
      <c r="AH4285" s="82">
        <f>IF(K4285&gt;=45,'adjustment factor'!$D$7,IF(K4285=-9,-1200,IF(K4285="",-1200,0)))</f>
        <v>-1200</v>
      </c>
      <c r="AI4285" s="82">
        <f>IF(L4285=1, 'adjustment factor'!$D$8, IF(L4285=-9,-999,IF(L4285="",-999,0)))</f>
        <v>-999</v>
      </c>
      <c r="AJ4285" s="82">
        <f>IF(AND(M4285&gt;=1,M4285&lt;=4),'adjustment factor'!$D$9,IF(M4285=-9,-999,IF(M4285=98,-999,IF(M4285=99,-999,IF(M4285="",-999,0)))))</f>
        <v>-999</v>
      </c>
      <c r="AK4285" s="82">
        <f>IF(H4285=1, 'adjustment factor'!$D$10, IF(H4285=-9,-999,IF(H4285="",-999,0)))</f>
        <v>-999</v>
      </c>
      <c r="AL4285" s="82">
        <f>IF(G4285=1, 'adjustment factor'!$D$11, IF(G4285=-9,-999,IF(G4285="",-999,0)))</f>
        <v>-999</v>
      </c>
      <c r="AM4285" s="82">
        <f>IF(I4285=1, 'adjustment factor'!$D$12, IF(I4285=-9,-999,IF(I4285="",-999,0)))</f>
        <v>-999</v>
      </c>
      <c r="AN4285" s="82">
        <f>IF(J4285=1, 'adjustment factor'!$D$13, IF(J4285=-9,-999,IF(J4285="",-999,0)))</f>
        <v>-999</v>
      </c>
      <c r="AO4285" s="82" t="str">
        <f t="shared" si="678"/>
        <v>-999</v>
      </c>
      <c r="AP4285" s="82" t="str">
        <f t="shared" si="679"/>
        <v>MISSING</v>
      </c>
    </row>
    <row r="4286" spans="2:42">
      <c r="B4286" s="207"/>
      <c r="C4286" s="35">
        <v>4282</v>
      </c>
      <c r="D4286" s="161"/>
      <c r="E4286" s="161"/>
      <c r="F4286" s="161"/>
      <c r="G4286" s="161"/>
      <c r="H4286" s="161"/>
      <c r="I4286" s="161"/>
      <c r="J4286" s="161"/>
      <c r="K4286" s="161"/>
      <c r="L4286" s="161"/>
      <c r="M4286" s="161"/>
      <c r="N4286" s="171"/>
      <c r="O4286" s="171"/>
      <c r="P4286" s="171"/>
      <c r="Q4286" s="171"/>
      <c r="R4286" s="171"/>
      <c r="S4286" s="171"/>
      <c r="T4286" s="208" t="str">
        <f t="shared" si="670"/>
        <v>MISSING</v>
      </c>
      <c r="U4286" s="208" t="str">
        <f t="shared" si="671"/>
        <v>MISSING</v>
      </c>
      <c r="X4286" s="56">
        <f t="shared" si="672"/>
        <v>-99</v>
      </c>
      <c r="Y4286" s="56">
        <f t="shared" si="673"/>
        <v>-99</v>
      </c>
      <c r="Z4286" s="56">
        <f t="shared" si="674"/>
        <v>-99</v>
      </c>
      <c r="AA4286" s="56">
        <f t="shared" si="675"/>
        <v>-99</v>
      </c>
      <c r="AB4286" s="56">
        <f t="shared" si="676"/>
        <v>-99</v>
      </c>
      <c r="AC4286" s="56">
        <f t="shared" si="677"/>
        <v>-99</v>
      </c>
      <c r="AD4286" s="3"/>
      <c r="AE4286" s="82">
        <f>IF(D4286=1, 'adjustment factor'!$D$4, IF(D4286=-9,-999,IF(D4286="",-999,0)))</f>
        <v>-999</v>
      </c>
      <c r="AF4286" s="82">
        <f>IF(F4286=1, 'adjustment factor'!$D$5, IF(F4286=-9,-999,IF(F4286="",-999,0)))</f>
        <v>-999</v>
      </c>
      <c r="AG4286" s="82">
        <f>IF(E4286=1, 'adjustment factor'!$D$6, IF(E4286=-9,-999,IF(E4286="",-999,0)))</f>
        <v>-999</v>
      </c>
      <c r="AH4286" s="82">
        <f>IF(K4286&gt;=45,'adjustment factor'!$D$7,IF(K4286=-9,-1200,IF(K4286="",-1200,0)))</f>
        <v>-1200</v>
      </c>
      <c r="AI4286" s="82">
        <f>IF(L4286=1, 'adjustment factor'!$D$8, IF(L4286=-9,-999,IF(L4286="",-999,0)))</f>
        <v>-999</v>
      </c>
      <c r="AJ4286" s="82">
        <f>IF(AND(M4286&gt;=1,M4286&lt;=4),'adjustment factor'!$D$9,IF(M4286=-9,-999,IF(M4286=98,-999,IF(M4286=99,-999,IF(M4286="",-999,0)))))</f>
        <v>-999</v>
      </c>
      <c r="AK4286" s="82">
        <f>IF(H4286=1, 'adjustment factor'!$D$10, IF(H4286=-9,-999,IF(H4286="",-999,0)))</f>
        <v>-999</v>
      </c>
      <c r="AL4286" s="82">
        <f>IF(G4286=1, 'adjustment factor'!$D$11, IF(G4286=-9,-999,IF(G4286="",-999,0)))</f>
        <v>-999</v>
      </c>
      <c r="AM4286" s="82">
        <f>IF(I4286=1, 'adjustment factor'!$D$12, IF(I4286=-9,-999,IF(I4286="",-999,0)))</f>
        <v>-999</v>
      </c>
      <c r="AN4286" s="82">
        <f>IF(J4286=1, 'adjustment factor'!$D$13, IF(J4286=-9,-999,IF(J4286="",-999,0)))</f>
        <v>-999</v>
      </c>
      <c r="AO4286" s="82" t="str">
        <f t="shared" si="678"/>
        <v>-999</v>
      </c>
      <c r="AP4286" s="82" t="str">
        <f t="shared" si="679"/>
        <v>MISSING</v>
      </c>
    </row>
    <row r="4287" spans="2:42">
      <c r="B4287" s="207"/>
      <c r="C4287" s="35">
        <v>4283</v>
      </c>
      <c r="D4287" s="161"/>
      <c r="E4287" s="161"/>
      <c r="F4287" s="161"/>
      <c r="G4287" s="161"/>
      <c r="H4287" s="161"/>
      <c r="I4287" s="161"/>
      <c r="J4287" s="161"/>
      <c r="K4287" s="161"/>
      <c r="L4287" s="161"/>
      <c r="M4287" s="161"/>
      <c r="N4287" s="171"/>
      <c r="O4287" s="171"/>
      <c r="P4287" s="171"/>
      <c r="Q4287" s="171"/>
      <c r="R4287" s="171"/>
      <c r="S4287" s="171"/>
      <c r="T4287" s="208" t="str">
        <f t="shared" si="670"/>
        <v>MISSING</v>
      </c>
      <c r="U4287" s="208" t="str">
        <f t="shared" si="671"/>
        <v>MISSING</v>
      </c>
      <c r="X4287" s="56">
        <f t="shared" si="672"/>
        <v>-99</v>
      </c>
      <c r="Y4287" s="56">
        <f t="shared" si="673"/>
        <v>-99</v>
      </c>
      <c r="Z4287" s="56">
        <f t="shared" si="674"/>
        <v>-99</v>
      </c>
      <c r="AA4287" s="56">
        <f t="shared" si="675"/>
        <v>-99</v>
      </c>
      <c r="AB4287" s="56">
        <f t="shared" si="676"/>
        <v>-99</v>
      </c>
      <c r="AC4287" s="56">
        <f t="shared" si="677"/>
        <v>-99</v>
      </c>
      <c r="AD4287" s="3"/>
      <c r="AE4287" s="82">
        <f>IF(D4287=1, 'adjustment factor'!$D$4, IF(D4287=-9,-999,IF(D4287="",-999,0)))</f>
        <v>-999</v>
      </c>
      <c r="AF4287" s="82">
        <f>IF(F4287=1, 'adjustment factor'!$D$5, IF(F4287=-9,-999,IF(F4287="",-999,0)))</f>
        <v>-999</v>
      </c>
      <c r="AG4287" s="82">
        <f>IF(E4287=1, 'adjustment factor'!$D$6, IF(E4287=-9,-999,IF(E4287="",-999,0)))</f>
        <v>-999</v>
      </c>
      <c r="AH4287" s="82">
        <f>IF(K4287&gt;=45,'adjustment factor'!$D$7,IF(K4287=-9,-1200,IF(K4287="",-1200,0)))</f>
        <v>-1200</v>
      </c>
      <c r="AI4287" s="82">
        <f>IF(L4287=1, 'adjustment factor'!$D$8, IF(L4287=-9,-999,IF(L4287="",-999,0)))</f>
        <v>-999</v>
      </c>
      <c r="AJ4287" s="82">
        <f>IF(AND(M4287&gt;=1,M4287&lt;=4),'adjustment factor'!$D$9,IF(M4287=-9,-999,IF(M4287=98,-999,IF(M4287=99,-999,IF(M4287="",-999,0)))))</f>
        <v>-999</v>
      </c>
      <c r="AK4287" s="82">
        <f>IF(H4287=1, 'adjustment factor'!$D$10, IF(H4287=-9,-999,IF(H4287="",-999,0)))</f>
        <v>-999</v>
      </c>
      <c r="AL4287" s="82">
        <f>IF(G4287=1, 'adjustment factor'!$D$11, IF(G4287=-9,-999,IF(G4287="",-999,0)))</f>
        <v>-999</v>
      </c>
      <c r="AM4287" s="82">
        <f>IF(I4287=1, 'adjustment factor'!$D$12, IF(I4287=-9,-999,IF(I4287="",-999,0)))</f>
        <v>-999</v>
      </c>
      <c r="AN4287" s="82">
        <f>IF(J4287=1, 'adjustment factor'!$D$13, IF(J4287=-9,-999,IF(J4287="",-999,0)))</f>
        <v>-999</v>
      </c>
      <c r="AO4287" s="82" t="str">
        <f t="shared" si="678"/>
        <v>-999</v>
      </c>
      <c r="AP4287" s="82" t="str">
        <f t="shared" si="679"/>
        <v>MISSING</v>
      </c>
    </row>
    <row r="4288" spans="2:42">
      <c r="B4288" s="207"/>
      <c r="C4288" s="35">
        <v>4284</v>
      </c>
      <c r="D4288" s="161"/>
      <c r="E4288" s="161"/>
      <c r="F4288" s="161"/>
      <c r="G4288" s="161"/>
      <c r="H4288" s="161"/>
      <c r="I4288" s="161"/>
      <c r="J4288" s="161"/>
      <c r="K4288" s="161"/>
      <c r="L4288" s="161"/>
      <c r="M4288" s="161"/>
      <c r="N4288" s="171"/>
      <c r="O4288" s="171"/>
      <c r="P4288" s="171"/>
      <c r="Q4288" s="171"/>
      <c r="R4288" s="171"/>
      <c r="S4288" s="171"/>
      <c r="T4288" s="208" t="str">
        <f t="shared" si="670"/>
        <v>MISSING</v>
      </c>
      <c r="U4288" s="208" t="str">
        <f t="shared" si="671"/>
        <v>MISSING</v>
      </c>
      <c r="X4288" s="56">
        <f t="shared" si="672"/>
        <v>-99</v>
      </c>
      <c r="Y4288" s="56">
        <f t="shared" si="673"/>
        <v>-99</v>
      </c>
      <c r="Z4288" s="56">
        <f t="shared" si="674"/>
        <v>-99</v>
      </c>
      <c r="AA4288" s="56">
        <f t="shared" si="675"/>
        <v>-99</v>
      </c>
      <c r="AB4288" s="56">
        <f t="shared" si="676"/>
        <v>-99</v>
      </c>
      <c r="AC4288" s="56">
        <f t="shared" si="677"/>
        <v>-99</v>
      </c>
      <c r="AD4288" s="3"/>
      <c r="AE4288" s="82">
        <f>IF(D4288=1, 'adjustment factor'!$D$4, IF(D4288=-9,-999,IF(D4288="",-999,0)))</f>
        <v>-999</v>
      </c>
      <c r="AF4288" s="82">
        <f>IF(F4288=1, 'adjustment factor'!$D$5, IF(F4288=-9,-999,IF(F4288="",-999,0)))</f>
        <v>-999</v>
      </c>
      <c r="AG4288" s="82">
        <f>IF(E4288=1, 'adjustment factor'!$D$6, IF(E4288=-9,-999,IF(E4288="",-999,0)))</f>
        <v>-999</v>
      </c>
      <c r="AH4288" s="82">
        <f>IF(K4288&gt;=45,'adjustment factor'!$D$7,IF(K4288=-9,-1200,IF(K4288="",-1200,0)))</f>
        <v>-1200</v>
      </c>
      <c r="AI4288" s="82">
        <f>IF(L4288=1, 'adjustment factor'!$D$8, IF(L4288=-9,-999,IF(L4288="",-999,0)))</f>
        <v>-999</v>
      </c>
      <c r="AJ4288" s="82">
        <f>IF(AND(M4288&gt;=1,M4288&lt;=4),'adjustment factor'!$D$9,IF(M4288=-9,-999,IF(M4288=98,-999,IF(M4288=99,-999,IF(M4288="",-999,0)))))</f>
        <v>-999</v>
      </c>
      <c r="AK4288" s="82">
        <f>IF(H4288=1, 'adjustment factor'!$D$10, IF(H4288=-9,-999,IF(H4288="",-999,0)))</f>
        <v>-999</v>
      </c>
      <c r="AL4288" s="82">
        <f>IF(G4288=1, 'adjustment factor'!$D$11, IF(G4288=-9,-999,IF(G4288="",-999,0)))</f>
        <v>-999</v>
      </c>
      <c r="AM4288" s="82">
        <f>IF(I4288=1, 'adjustment factor'!$D$12, IF(I4288=-9,-999,IF(I4288="",-999,0)))</f>
        <v>-999</v>
      </c>
      <c r="AN4288" s="82">
        <f>IF(J4288=1, 'adjustment factor'!$D$13, IF(J4288=-9,-999,IF(J4288="",-999,0)))</f>
        <v>-999</v>
      </c>
      <c r="AO4288" s="82" t="str">
        <f t="shared" si="678"/>
        <v>-999</v>
      </c>
      <c r="AP4288" s="82" t="str">
        <f t="shared" si="679"/>
        <v>MISSING</v>
      </c>
    </row>
    <row r="4289" spans="2:42">
      <c r="B4289" s="207"/>
      <c r="C4289" s="35">
        <v>4285</v>
      </c>
      <c r="D4289" s="161"/>
      <c r="E4289" s="161"/>
      <c r="F4289" s="161"/>
      <c r="G4289" s="161"/>
      <c r="H4289" s="161"/>
      <c r="I4289" s="161"/>
      <c r="J4289" s="161"/>
      <c r="K4289" s="161"/>
      <c r="L4289" s="161"/>
      <c r="M4289" s="161"/>
      <c r="N4289" s="171"/>
      <c r="O4289" s="171"/>
      <c r="P4289" s="171"/>
      <c r="Q4289" s="171"/>
      <c r="R4289" s="171"/>
      <c r="S4289" s="171"/>
      <c r="T4289" s="208" t="str">
        <f t="shared" si="670"/>
        <v>MISSING</v>
      </c>
      <c r="U4289" s="208" t="str">
        <f t="shared" si="671"/>
        <v>MISSING</v>
      </c>
      <c r="X4289" s="56">
        <f t="shared" si="672"/>
        <v>-99</v>
      </c>
      <c r="Y4289" s="56">
        <f t="shared" si="673"/>
        <v>-99</v>
      </c>
      <c r="Z4289" s="56">
        <f t="shared" si="674"/>
        <v>-99</v>
      </c>
      <c r="AA4289" s="56">
        <f t="shared" si="675"/>
        <v>-99</v>
      </c>
      <c r="AB4289" s="56">
        <f t="shared" si="676"/>
        <v>-99</v>
      </c>
      <c r="AC4289" s="56">
        <f t="shared" si="677"/>
        <v>-99</v>
      </c>
      <c r="AD4289" s="3"/>
      <c r="AE4289" s="82">
        <f>IF(D4289=1, 'adjustment factor'!$D$4, IF(D4289=-9,-999,IF(D4289="",-999,0)))</f>
        <v>-999</v>
      </c>
      <c r="AF4289" s="82">
        <f>IF(F4289=1, 'adjustment factor'!$D$5, IF(F4289=-9,-999,IF(F4289="",-999,0)))</f>
        <v>-999</v>
      </c>
      <c r="AG4289" s="82">
        <f>IF(E4289=1, 'adjustment factor'!$D$6, IF(E4289=-9,-999,IF(E4289="",-999,0)))</f>
        <v>-999</v>
      </c>
      <c r="AH4289" s="82">
        <f>IF(K4289&gt;=45,'adjustment factor'!$D$7,IF(K4289=-9,-1200,IF(K4289="",-1200,0)))</f>
        <v>-1200</v>
      </c>
      <c r="AI4289" s="82">
        <f>IF(L4289=1, 'adjustment factor'!$D$8, IF(L4289=-9,-999,IF(L4289="",-999,0)))</f>
        <v>-999</v>
      </c>
      <c r="AJ4289" s="82">
        <f>IF(AND(M4289&gt;=1,M4289&lt;=4),'adjustment factor'!$D$9,IF(M4289=-9,-999,IF(M4289=98,-999,IF(M4289=99,-999,IF(M4289="",-999,0)))))</f>
        <v>-999</v>
      </c>
      <c r="AK4289" s="82">
        <f>IF(H4289=1, 'adjustment factor'!$D$10, IF(H4289=-9,-999,IF(H4289="",-999,0)))</f>
        <v>-999</v>
      </c>
      <c r="AL4289" s="82">
        <f>IF(G4289=1, 'adjustment factor'!$D$11, IF(G4289=-9,-999,IF(G4289="",-999,0)))</f>
        <v>-999</v>
      </c>
      <c r="AM4289" s="82">
        <f>IF(I4289=1, 'adjustment factor'!$D$12, IF(I4289=-9,-999,IF(I4289="",-999,0)))</f>
        <v>-999</v>
      </c>
      <c r="AN4289" s="82">
        <f>IF(J4289=1, 'adjustment factor'!$D$13, IF(J4289=-9,-999,IF(J4289="",-999,0)))</f>
        <v>-999</v>
      </c>
      <c r="AO4289" s="82" t="str">
        <f t="shared" si="678"/>
        <v>-999</v>
      </c>
      <c r="AP4289" s="82" t="str">
        <f t="shared" si="679"/>
        <v>MISSING</v>
      </c>
    </row>
    <row r="4290" spans="2:42">
      <c r="B4290" s="207"/>
      <c r="C4290" s="35">
        <v>4286</v>
      </c>
      <c r="D4290" s="161"/>
      <c r="E4290" s="161"/>
      <c r="F4290" s="161"/>
      <c r="G4290" s="161"/>
      <c r="H4290" s="161"/>
      <c r="I4290" s="161"/>
      <c r="J4290" s="161"/>
      <c r="K4290" s="161"/>
      <c r="L4290" s="161"/>
      <c r="M4290" s="161"/>
      <c r="N4290" s="171"/>
      <c r="O4290" s="171"/>
      <c r="P4290" s="171"/>
      <c r="Q4290" s="171"/>
      <c r="R4290" s="171"/>
      <c r="S4290" s="171"/>
      <c r="T4290" s="208" t="str">
        <f t="shared" si="670"/>
        <v>MISSING</v>
      </c>
      <c r="U4290" s="208" t="str">
        <f t="shared" si="671"/>
        <v>MISSING</v>
      </c>
      <c r="X4290" s="56">
        <f t="shared" si="672"/>
        <v>-99</v>
      </c>
      <c r="Y4290" s="56">
        <f t="shared" si="673"/>
        <v>-99</v>
      </c>
      <c r="Z4290" s="56">
        <f t="shared" si="674"/>
        <v>-99</v>
      </c>
      <c r="AA4290" s="56">
        <f t="shared" si="675"/>
        <v>-99</v>
      </c>
      <c r="AB4290" s="56">
        <f t="shared" si="676"/>
        <v>-99</v>
      </c>
      <c r="AC4290" s="56">
        <f t="shared" si="677"/>
        <v>-99</v>
      </c>
      <c r="AD4290" s="3"/>
      <c r="AE4290" s="82">
        <f>IF(D4290=1, 'adjustment factor'!$D$4, IF(D4290=-9,-999,IF(D4290="",-999,0)))</f>
        <v>-999</v>
      </c>
      <c r="AF4290" s="82">
        <f>IF(F4290=1, 'adjustment factor'!$D$5, IF(F4290=-9,-999,IF(F4290="",-999,0)))</f>
        <v>-999</v>
      </c>
      <c r="AG4290" s="82">
        <f>IF(E4290=1, 'adjustment factor'!$D$6, IF(E4290=-9,-999,IF(E4290="",-999,0)))</f>
        <v>-999</v>
      </c>
      <c r="AH4290" s="82">
        <f>IF(K4290&gt;=45,'adjustment factor'!$D$7,IF(K4290=-9,-1200,IF(K4290="",-1200,0)))</f>
        <v>-1200</v>
      </c>
      <c r="AI4290" s="82">
        <f>IF(L4290=1, 'adjustment factor'!$D$8, IF(L4290=-9,-999,IF(L4290="",-999,0)))</f>
        <v>-999</v>
      </c>
      <c r="AJ4290" s="82">
        <f>IF(AND(M4290&gt;=1,M4290&lt;=4),'adjustment factor'!$D$9,IF(M4290=-9,-999,IF(M4290=98,-999,IF(M4290=99,-999,IF(M4290="",-999,0)))))</f>
        <v>-999</v>
      </c>
      <c r="AK4290" s="82">
        <f>IF(H4290=1, 'adjustment factor'!$D$10, IF(H4290=-9,-999,IF(H4290="",-999,0)))</f>
        <v>-999</v>
      </c>
      <c r="AL4290" s="82">
        <f>IF(G4290=1, 'adjustment factor'!$D$11, IF(G4290=-9,-999,IF(G4290="",-999,0)))</f>
        <v>-999</v>
      </c>
      <c r="AM4290" s="82">
        <f>IF(I4290=1, 'adjustment factor'!$D$12, IF(I4290=-9,-999,IF(I4290="",-999,0)))</f>
        <v>-999</v>
      </c>
      <c r="AN4290" s="82">
        <f>IF(J4290=1, 'adjustment factor'!$D$13, IF(J4290=-9,-999,IF(J4290="",-999,0)))</f>
        <v>-999</v>
      </c>
      <c r="AO4290" s="82" t="str">
        <f t="shared" si="678"/>
        <v>-999</v>
      </c>
      <c r="AP4290" s="82" t="str">
        <f t="shared" si="679"/>
        <v>MISSING</v>
      </c>
    </row>
    <row r="4291" spans="2:42">
      <c r="B4291" s="207"/>
      <c r="C4291" s="35">
        <v>4287</v>
      </c>
      <c r="D4291" s="161"/>
      <c r="E4291" s="161"/>
      <c r="F4291" s="161"/>
      <c r="G4291" s="161"/>
      <c r="H4291" s="161"/>
      <c r="I4291" s="161"/>
      <c r="J4291" s="161"/>
      <c r="K4291" s="161"/>
      <c r="L4291" s="161"/>
      <c r="M4291" s="161"/>
      <c r="N4291" s="171"/>
      <c r="O4291" s="171"/>
      <c r="P4291" s="171"/>
      <c r="Q4291" s="171"/>
      <c r="R4291" s="171"/>
      <c r="S4291" s="171"/>
      <c r="T4291" s="208" t="str">
        <f t="shared" si="670"/>
        <v>MISSING</v>
      </c>
      <c r="U4291" s="208" t="str">
        <f t="shared" si="671"/>
        <v>MISSING</v>
      </c>
      <c r="X4291" s="56">
        <f t="shared" si="672"/>
        <v>-99</v>
      </c>
      <c r="Y4291" s="56">
        <f t="shared" si="673"/>
        <v>-99</v>
      </c>
      <c r="Z4291" s="56">
        <f t="shared" si="674"/>
        <v>-99</v>
      </c>
      <c r="AA4291" s="56">
        <f t="shared" si="675"/>
        <v>-99</v>
      </c>
      <c r="AB4291" s="56">
        <f t="shared" si="676"/>
        <v>-99</v>
      </c>
      <c r="AC4291" s="56">
        <f t="shared" si="677"/>
        <v>-99</v>
      </c>
      <c r="AD4291" s="3"/>
      <c r="AE4291" s="82">
        <f>IF(D4291=1, 'adjustment factor'!$D$4, IF(D4291=-9,-999,IF(D4291="",-999,0)))</f>
        <v>-999</v>
      </c>
      <c r="AF4291" s="82">
        <f>IF(F4291=1, 'adjustment factor'!$D$5, IF(F4291=-9,-999,IF(F4291="",-999,0)))</f>
        <v>-999</v>
      </c>
      <c r="AG4291" s="82">
        <f>IF(E4291=1, 'adjustment factor'!$D$6, IF(E4291=-9,-999,IF(E4291="",-999,0)))</f>
        <v>-999</v>
      </c>
      <c r="AH4291" s="82">
        <f>IF(K4291&gt;=45,'adjustment factor'!$D$7,IF(K4291=-9,-1200,IF(K4291="",-1200,0)))</f>
        <v>-1200</v>
      </c>
      <c r="AI4291" s="82">
        <f>IF(L4291=1, 'adjustment factor'!$D$8, IF(L4291=-9,-999,IF(L4291="",-999,0)))</f>
        <v>-999</v>
      </c>
      <c r="AJ4291" s="82">
        <f>IF(AND(M4291&gt;=1,M4291&lt;=4),'adjustment factor'!$D$9,IF(M4291=-9,-999,IF(M4291=98,-999,IF(M4291=99,-999,IF(M4291="",-999,0)))))</f>
        <v>-999</v>
      </c>
      <c r="AK4291" s="82">
        <f>IF(H4291=1, 'adjustment factor'!$D$10, IF(H4291=-9,-999,IF(H4291="",-999,0)))</f>
        <v>-999</v>
      </c>
      <c r="AL4291" s="82">
        <f>IF(G4291=1, 'adjustment factor'!$D$11, IF(G4291=-9,-999,IF(G4291="",-999,0)))</f>
        <v>-999</v>
      </c>
      <c r="AM4291" s="82">
        <f>IF(I4291=1, 'adjustment factor'!$D$12, IF(I4291=-9,-999,IF(I4291="",-999,0)))</f>
        <v>-999</v>
      </c>
      <c r="AN4291" s="82">
        <f>IF(J4291=1, 'adjustment factor'!$D$13, IF(J4291=-9,-999,IF(J4291="",-999,0)))</f>
        <v>-999</v>
      </c>
      <c r="AO4291" s="82" t="str">
        <f t="shared" si="678"/>
        <v>-999</v>
      </c>
      <c r="AP4291" s="82" t="str">
        <f t="shared" si="679"/>
        <v>MISSING</v>
      </c>
    </row>
    <row r="4292" spans="2:42">
      <c r="B4292" s="207"/>
      <c r="C4292" s="35">
        <v>4288</v>
      </c>
      <c r="D4292" s="161"/>
      <c r="E4292" s="161"/>
      <c r="F4292" s="161"/>
      <c r="G4292" s="161"/>
      <c r="H4292" s="161"/>
      <c r="I4292" s="161"/>
      <c r="J4292" s="161"/>
      <c r="K4292" s="161"/>
      <c r="L4292" s="161"/>
      <c r="M4292" s="161"/>
      <c r="N4292" s="171"/>
      <c r="O4292" s="171"/>
      <c r="P4292" s="171"/>
      <c r="Q4292" s="171"/>
      <c r="R4292" s="171"/>
      <c r="S4292" s="171"/>
      <c r="T4292" s="208" t="str">
        <f t="shared" si="670"/>
        <v>MISSING</v>
      </c>
      <c r="U4292" s="208" t="str">
        <f t="shared" si="671"/>
        <v>MISSING</v>
      </c>
      <c r="X4292" s="56">
        <f t="shared" si="672"/>
        <v>-99</v>
      </c>
      <c r="Y4292" s="56">
        <f t="shared" si="673"/>
        <v>-99</v>
      </c>
      <c r="Z4292" s="56">
        <f t="shared" si="674"/>
        <v>-99</v>
      </c>
      <c r="AA4292" s="56">
        <f t="shared" si="675"/>
        <v>-99</v>
      </c>
      <c r="AB4292" s="56">
        <f t="shared" si="676"/>
        <v>-99</v>
      </c>
      <c r="AC4292" s="56">
        <f t="shared" si="677"/>
        <v>-99</v>
      </c>
      <c r="AD4292" s="3"/>
      <c r="AE4292" s="82">
        <f>IF(D4292=1, 'adjustment factor'!$D$4, IF(D4292=-9,-999,IF(D4292="",-999,0)))</f>
        <v>-999</v>
      </c>
      <c r="AF4292" s="82">
        <f>IF(F4292=1, 'adjustment factor'!$D$5, IF(F4292=-9,-999,IF(F4292="",-999,0)))</f>
        <v>-999</v>
      </c>
      <c r="AG4292" s="82">
        <f>IF(E4292=1, 'adjustment factor'!$D$6, IF(E4292=-9,-999,IF(E4292="",-999,0)))</f>
        <v>-999</v>
      </c>
      <c r="AH4292" s="82">
        <f>IF(K4292&gt;=45,'adjustment factor'!$D$7,IF(K4292=-9,-1200,IF(K4292="",-1200,0)))</f>
        <v>-1200</v>
      </c>
      <c r="AI4292" s="82">
        <f>IF(L4292=1, 'adjustment factor'!$D$8, IF(L4292=-9,-999,IF(L4292="",-999,0)))</f>
        <v>-999</v>
      </c>
      <c r="AJ4292" s="82">
        <f>IF(AND(M4292&gt;=1,M4292&lt;=4),'adjustment factor'!$D$9,IF(M4292=-9,-999,IF(M4292=98,-999,IF(M4292=99,-999,IF(M4292="",-999,0)))))</f>
        <v>-999</v>
      </c>
      <c r="AK4292" s="82">
        <f>IF(H4292=1, 'adjustment factor'!$D$10, IF(H4292=-9,-999,IF(H4292="",-999,0)))</f>
        <v>-999</v>
      </c>
      <c r="AL4292" s="82">
        <f>IF(G4292=1, 'adjustment factor'!$D$11, IF(G4292=-9,-999,IF(G4292="",-999,0)))</f>
        <v>-999</v>
      </c>
      <c r="AM4292" s="82">
        <f>IF(I4292=1, 'adjustment factor'!$D$12, IF(I4292=-9,-999,IF(I4292="",-999,0)))</f>
        <v>-999</v>
      </c>
      <c r="AN4292" s="82">
        <f>IF(J4292=1, 'adjustment factor'!$D$13, IF(J4292=-9,-999,IF(J4292="",-999,0)))</f>
        <v>-999</v>
      </c>
      <c r="AO4292" s="82" t="str">
        <f t="shared" si="678"/>
        <v>-999</v>
      </c>
      <c r="AP4292" s="82" t="str">
        <f t="shared" si="679"/>
        <v>MISSING</v>
      </c>
    </row>
    <row r="4293" spans="2:42">
      <c r="B4293" s="207"/>
      <c r="C4293" s="35">
        <v>4289</v>
      </c>
      <c r="D4293" s="161"/>
      <c r="E4293" s="161"/>
      <c r="F4293" s="161"/>
      <c r="G4293" s="161"/>
      <c r="H4293" s="161"/>
      <c r="I4293" s="161"/>
      <c r="J4293" s="161"/>
      <c r="K4293" s="161"/>
      <c r="L4293" s="161"/>
      <c r="M4293" s="161"/>
      <c r="N4293" s="171"/>
      <c r="O4293" s="171"/>
      <c r="P4293" s="171"/>
      <c r="Q4293" s="171"/>
      <c r="R4293" s="171"/>
      <c r="S4293" s="171"/>
      <c r="T4293" s="208" t="str">
        <f t="shared" si="670"/>
        <v>MISSING</v>
      </c>
      <c r="U4293" s="208" t="str">
        <f t="shared" si="671"/>
        <v>MISSING</v>
      </c>
      <c r="X4293" s="56">
        <f t="shared" si="672"/>
        <v>-99</v>
      </c>
      <c r="Y4293" s="56">
        <f t="shared" si="673"/>
        <v>-99</v>
      </c>
      <c r="Z4293" s="56">
        <f t="shared" si="674"/>
        <v>-99</v>
      </c>
      <c r="AA4293" s="56">
        <f t="shared" si="675"/>
        <v>-99</v>
      </c>
      <c r="AB4293" s="56">
        <f t="shared" si="676"/>
        <v>-99</v>
      </c>
      <c r="AC4293" s="56">
        <f t="shared" si="677"/>
        <v>-99</v>
      </c>
      <c r="AD4293" s="3"/>
      <c r="AE4293" s="82">
        <f>IF(D4293=1, 'adjustment factor'!$D$4, IF(D4293=-9,-999,IF(D4293="",-999,0)))</f>
        <v>-999</v>
      </c>
      <c r="AF4293" s="82">
        <f>IF(F4293=1, 'adjustment factor'!$D$5, IF(F4293=-9,-999,IF(F4293="",-999,0)))</f>
        <v>-999</v>
      </c>
      <c r="AG4293" s="82">
        <f>IF(E4293=1, 'adjustment factor'!$D$6, IF(E4293=-9,-999,IF(E4293="",-999,0)))</f>
        <v>-999</v>
      </c>
      <c r="AH4293" s="82">
        <f>IF(K4293&gt;=45,'adjustment factor'!$D$7,IF(K4293=-9,-1200,IF(K4293="",-1200,0)))</f>
        <v>-1200</v>
      </c>
      <c r="AI4293" s="82">
        <f>IF(L4293=1, 'adjustment factor'!$D$8, IF(L4293=-9,-999,IF(L4293="",-999,0)))</f>
        <v>-999</v>
      </c>
      <c r="AJ4293" s="82">
        <f>IF(AND(M4293&gt;=1,M4293&lt;=4),'adjustment factor'!$D$9,IF(M4293=-9,-999,IF(M4293=98,-999,IF(M4293=99,-999,IF(M4293="",-999,0)))))</f>
        <v>-999</v>
      </c>
      <c r="AK4293" s="82">
        <f>IF(H4293=1, 'adjustment factor'!$D$10, IF(H4293=-9,-999,IF(H4293="",-999,0)))</f>
        <v>-999</v>
      </c>
      <c r="AL4293" s="82">
        <f>IF(G4293=1, 'adjustment factor'!$D$11, IF(G4293=-9,-999,IF(G4293="",-999,0)))</f>
        <v>-999</v>
      </c>
      <c r="AM4293" s="82">
        <f>IF(I4293=1, 'adjustment factor'!$D$12, IF(I4293=-9,-999,IF(I4293="",-999,0)))</f>
        <v>-999</v>
      </c>
      <c r="AN4293" s="82">
        <f>IF(J4293=1, 'adjustment factor'!$D$13, IF(J4293=-9,-999,IF(J4293="",-999,0)))</f>
        <v>-999</v>
      </c>
      <c r="AO4293" s="82" t="str">
        <f t="shared" si="678"/>
        <v>-999</v>
      </c>
      <c r="AP4293" s="82" t="str">
        <f t="shared" si="679"/>
        <v>MISSING</v>
      </c>
    </row>
    <row r="4294" spans="2:42">
      <c r="B4294" s="207"/>
      <c r="C4294" s="35">
        <v>4290</v>
      </c>
      <c r="D4294" s="161"/>
      <c r="E4294" s="161"/>
      <c r="F4294" s="161"/>
      <c r="G4294" s="161"/>
      <c r="H4294" s="161"/>
      <c r="I4294" s="161"/>
      <c r="J4294" s="161"/>
      <c r="K4294" s="161"/>
      <c r="L4294" s="161"/>
      <c r="M4294" s="161"/>
      <c r="N4294" s="171"/>
      <c r="O4294" s="171"/>
      <c r="P4294" s="171"/>
      <c r="Q4294" s="171"/>
      <c r="R4294" s="171"/>
      <c r="S4294" s="171"/>
      <c r="T4294" s="208" t="str">
        <f t="shared" si="670"/>
        <v>MISSING</v>
      </c>
      <c r="U4294" s="208" t="str">
        <f t="shared" si="671"/>
        <v>MISSING</v>
      </c>
      <c r="X4294" s="56">
        <f t="shared" si="672"/>
        <v>-99</v>
      </c>
      <c r="Y4294" s="56">
        <f t="shared" si="673"/>
        <v>-99</v>
      </c>
      <c r="Z4294" s="56">
        <f t="shared" si="674"/>
        <v>-99</v>
      </c>
      <c r="AA4294" s="56">
        <f t="shared" si="675"/>
        <v>-99</v>
      </c>
      <c r="AB4294" s="56">
        <f t="shared" si="676"/>
        <v>-99</v>
      </c>
      <c r="AC4294" s="56">
        <f t="shared" si="677"/>
        <v>-99</v>
      </c>
      <c r="AD4294" s="3"/>
      <c r="AE4294" s="82">
        <f>IF(D4294=1, 'adjustment factor'!$D$4, IF(D4294=-9,-999,IF(D4294="",-999,0)))</f>
        <v>-999</v>
      </c>
      <c r="AF4294" s="82">
        <f>IF(F4294=1, 'adjustment factor'!$D$5, IF(F4294=-9,-999,IF(F4294="",-999,0)))</f>
        <v>-999</v>
      </c>
      <c r="AG4294" s="82">
        <f>IF(E4294=1, 'adjustment factor'!$D$6, IF(E4294=-9,-999,IF(E4294="",-999,0)))</f>
        <v>-999</v>
      </c>
      <c r="AH4294" s="82">
        <f>IF(K4294&gt;=45,'adjustment factor'!$D$7,IF(K4294=-9,-1200,IF(K4294="",-1200,0)))</f>
        <v>-1200</v>
      </c>
      <c r="AI4294" s="82">
        <f>IF(L4294=1, 'adjustment factor'!$D$8, IF(L4294=-9,-999,IF(L4294="",-999,0)))</f>
        <v>-999</v>
      </c>
      <c r="AJ4294" s="82">
        <f>IF(AND(M4294&gt;=1,M4294&lt;=4),'adjustment factor'!$D$9,IF(M4294=-9,-999,IF(M4294=98,-999,IF(M4294=99,-999,IF(M4294="",-999,0)))))</f>
        <v>-999</v>
      </c>
      <c r="AK4294" s="82">
        <f>IF(H4294=1, 'adjustment factor'!$D$10, IF(H4294=-9,-999,IF(H4294="",-999,0)))</f>
        <v>-999</v>
      </c>
      <c r="AL4294" s="82">
        <f>IF(G4294=1, 'adjustment factor'!$D$11, IF(G4294=-9,-999,IF(G4294="",-999,0)))</f>
        <v>-999</v>
      </c>
      <c r="AM4294" s="82">
        <f>IF(I4294=1, 'adjustment factor'!$D$12, IF(I4294=-9,-999,IF(I4294="",-999,0)))</f>
        <v>-999</v>
      </c>
      <c r="AN4294" s="82">
        <f>IF(J4294=1, 'adjustment factor'!$D$13, IF(J4294=-9,-999,IF(J4294="",-999,0)))</f>
        <v>-999</v>
      </c>
      <c r="AO4294" s="82" t="str">
        <f t="shared" si="678"/>
        <v>-999</v>
      </c>
      <c r="AP4294" s="82" t="str">
        <f t="shared" si="679"/>
        <v>MISSING</v>
      </c>
    </row>
    <row r="4295" spans="2:42">
      <c r="B4295" s="207"/>
      <c r="C4295" s="35">
        <v>4291</v>
      </c>
      <c r="D4295" s="161"/>
      <c r="E4295" s="161"/>
      <c r="F4295" s="161"/>
      <c r="G4295" s="161"/>
      <c r="H4295" s="161"/>
      <c r="I4295" s="161"/>
      <c r="J4295" s="161"/>
      <c r="K4295" s="161"/>
      <c r="L4295" s="161"/>
      <c r="M4295" s="161"/>
      <c r="N4295" s="171"/>
      <c r="O4295" s="171"/>
      <c r="P4295" s="171"/>
      <c r="Q4295" s="171"/>
      <c r="R4295" s="171"/>
      <c r="S4295" s="171"/>
      <c r="T4295" s="208" t="str">
        <f t="shared" si="670"/>
        <v>MISSING</v>
      </c>
      <c r="U4295" s="208" t="str">
        <f t="shared" si="671"/>
        <v>MISSING</v>
      </c>
      <c r="X4295" s="56">
        <f t="shared" si="672"/>
        <v>-99</v>
      </c>
      <c r="Y4295" s="56">
        <f t="shared" si="673"/>
        <v>-99</v>
      </c>
      <c r="Z4295" s="56">
        <f t="shared" si="674"/>
        <v>-99</v>
      </c>
      <c r="AA4295" s="56">
        <f t="shared" si="675"/>
        <v>-99</v>
      </c>
      <c r="AB4295" s="56">
        <f t="shared" si="676"/>
        <v>-99</v>
      </c>
      <c r="AC4295" s="56">
        <f t="shared" si="677"/>
        <v>-99</v>
      </c>
      <c r="AD4295" s="3"/>
      <c r="AE4295" s="82">
        <f>IF(D4295=1, 'adjustment factor'!$D$4, IF(D4295=-9,-999,IF(D4295="",-999,0)))</f>
        <v>-999</v>
      </c>
      <c r="AF4295" s="82">
        <f>IF(F4295=1, 'adjustment factor'!$D$5, IF(F4295=-9,-999,IF(F4295="",-999,0)))</f>
        <v>-999</v>
      </c>
      <c r="AG4295" s="82">
        <f>IF(E4295=1, 'adjustment factor'!$D$6, IF(E4295=-9,-999,IF(E4295="",-999,0)))</f>
        <v>-999</v>
      </c>
      <c r="AH4295" s="82">
        <f>IF(K4295&gt;=45,'adjustment factor'!$D$7,IF(K4295=-9,-1200,IF(K4295="",-1200,0)))</f>
        <v>-1200</v>
      </c>
      <c r="AI4295" s="82">
        <f>IF(L4295=1, 'adjustment factor'!$D$8, IF(L4295=-9,-999,IF(L4295="",-999,0)))</f>
        <v>-999</v>
      </c>
      <c r="AJ4295" s="82">
        <f>IF(AND(M4295&gt;=1,M4295&lt;=4),'adjustment factor'!$D$9,IF(M4295=-9,-999,IF(M4295=98,-999,IF(M4295=99,-999,IF(M4295="",-999,0)))))</f>
        <v>-999</v>
      </c>
      <c r="AK4295" s="82">
        <f>IF(H4295=1, 'adjustment factor'!$D$10, IF(H4295=-9,-999,IF(H4295="",-999,0)))</f>
        <v>-999</v>
      </c>
      <c r="AL4295" s="82">
        <f>IF(G4295=1, 'adjustment factor'!$D$11, IF(G4295=-9,-999,IF(G4295="",-999,0)))</f>
        <v>-999</v>
      </c>
      <c r="AM4295" s="82">
        <f>IF(I4295=1, 'adjustment factor'!$D$12, IF(I4295=-9,-999,IF(I4295="",-999,0)))</f>
        <v>-999</v>
      </c>
      <c r="AN4295" s="82">
        <f>IF(J4295=1, 'adjustment factor'!$D$13, IF(J4295=-9,-999,IF(J4295="",-999,0)))</f>
        <v>-999</v>
      </c>
      <c r="AO4295" s="82" t="str">
        <f t="shared" si="678"/>
        <v>-999</v>
      </c>
      <c r="AP4295" s="82" t="str">
        <f t="shared" si="679"/>
        <v>MISSING</v>
      </c>
    </row>
    <row r="4296" spans="2:42">
      <c r="B4296" s="207"/>
      <c r="C4296" s="35">
        <v>4292</v>
      </c>
      <c r="D4296" s="161"/>
      <c r="E4296" s="161"/>
      <c r="F4296" s="161"/>
      <c r="G4296" s="161"/>
      <c r="H4296" s="161"/>
      <c r="I4296" s="161"/>
      <c r="J4296" s="161"/>
      <c r="K4296" s="161"/>
      <c r="L4296" s="161"/>
      <c r="M4296" s="161"/>
      <c r="N4296" s="171"/>
      <c r="O4296" s="171"/>
      <c r="P4296" s="171"/>
      <c r="Q4296" s="171"/>
      <c r="R4296" s="171"/>
      <c r="S4296" s="171"/>
      <c r="T4296" s="208" t="str">
        <f t="shared" si="670"/>
        <v>MISSING</v>
      </c>
      <c r="U4296" s="208" t="str">
        <f t="shared" si="671"/>
        <v>MISSING</v>
      </c>
      <c r="X4296" s="56">
        <f t="shared" si="672"/>
        <v>-99</v>
      </c>
      <c r="Y4296" s="56">
        <f t="shared" si="673"/>
        <v>-99</v>
      </c>
      <c r="Z4296" s="56">
        <f t="shared" si="674"/>
        <v>-99</v>
      </c>
      <c r="AA4296" s="56">
        <f t="shared" si="675"/>
        <v>-99</v>
      </c>
      <c r="AB4296" s="56">
        <f t="shared" si="676"/>
        <v>-99</v>
      </c>
      <c r="AC4296" s="56">
        <f t="shared" si="677"/>
        <v>-99</v>
      </c>
      <c r="AD4296" s="3"/>
      <c r="AE4296" s="82">
        <f>IF(D4296=1, 'adjustment factor'!$D$4, IF(D4296=-9,-999,IF(D4296="",-999,0)))</f>
        <v>-999</v>
      </c>
      <c r="AF4296" s="82">
        <f>IF(F4296=1, 'adjustment factor'!$D$5, IF(F4296=-9,-999,IF(F4296="",-999,0)))</f>
        <v>-999</v>
      </c>
      <c r="AG4296" s="82">
        <f>IF(E4296=1, 'adjustment factor'!$D$6, IF(E4296=-9,-999,IF(E4296="",-999,0)))</f>
        <v>-999</v>
      </c>
      <c r="AH4296" s="82">
        <f>IF(K4296&gt;=45,'adjustment factor'!$D$7,IF(K4296=-9,-1200,IF(K4296="",-1200,0)))</f>
        <v>-1200</v>
      </c>
      <c r="AI4296" s="82">
        <f>IF(L4296=1, 'adjustment factor'!$D$8, IF(L4296=-9,-999,IF(L4296="",-999,0)))</f>
        <v>-999</v>
      </c>
      <c r="AJ4296" s="82">
        <f>IF(AND(M4296&gt;=1,M4296&lt;=4),'adjustment factor'!$D$9,IF(M4296=-9,-999,IF(M4296=98,-999,IF(M4296=99,-999,IF(M4296="",-999,0)))))</f>
        <v>-999</v>
      </c>
      <c r="AK4296" s="82">
        <f>IF(H4296=1, 'adjustment factor'!$D$10, IF(H4296=-9,-999,IF(H4296="",-999,0)))</f>
        <v>-999</v>
      </c>
      <c r="AL4296" s="82">
        <f>IF(G4296=1, 'adjustment factor'!$D$11, IF(G4296=-9,-999,IF(G4296="",-999,0)))</f>
        <v>-999</v>
      </c>
      <c r="AM4296" s="82">
        <f>IF(I4296=1, 'adjustment factor'!$D$12, IF(I4296=-9,-999,IF(I4296="",-999,0)))</f>
        <v>-999</v>
      </c>
      <c r="AN4296" s="82">
        <f>IF(J4296=1, 'adjustment factor'!$D$13, IF(J4296=-9,-999,IF(J4296="",-999,0)))</f>
        <v>-999</v>
      </c>
      <c r="AO4296" s="82" t="str">
        <f t="shared" si="678"/>
        <v>-999</v>
      </c>
      <c r="AP4296" s="82" t="str">
        <f t="shared" si="679"/>
        <v>MISSING</v>
      </c>
    </row>
    <row r="4297" spans="2:42">
      <c r="B4297" s="207"/>
      <c r="C4297" s="35">
        <v>4293</v>
      </c>
      <c r="D4297" s="161"/>
      <c r="E4297" s="161"/>
      <c r="F4297" s="161"/>
      <c r="G4297" s="161"/>
      <c r="H4297" s="161"/>
      <c r="I4297" s="161"/>
      <c r="J4297" s="161"/>
      <c r="K4297" s="161"/>
      <c r="L4297" s="161"/>
      <c r="M4297" s="161"/>
      <c r="N4297" s="171"/>
      <c r="O4297" s="171"/>
      <c r="P4297" s="171"/>
      <c r="Q4297" s="171"/>
      <c r="R4297" s="171"/>
      <c r="S4297" s="171"/>
      <c r="T4297" s="208" t="str">
        <f t="shared" si="670"/>
        <v>MISSING</v>
      </c>
      <c r="U4297" s="208" t="str">
        <f t="shared" si="671"/>
        <v>MISSING</v>
      </c>
      <c r="X4297" s="56">
        <f t="shared" si="672"/>
        <v>-99</v>
      </c>
      <c r="Y4297" s="56">
        <f t="shared" si="673"/>
        <v>-99</v>
      </c>
      <c r="Z4297" s="56">
        <f t="shared" si="674"/>
        <v>-99</v>
      </c>
      <c r="AA4297" s="56">
        <f t="shared" si="675"/>
        <v>-99</v>
      </c>
      <c r="AB4297" s="56">
        <f t="shared" si="676"/>
        <v>-99</v>
      </c>
      <c r="AC4297" s="56">
        <f t="shared" si="677"/>
        <v>-99</v>
      </c>
      <c r="AD4297" s="3"/>
      <c r="AE4297" s="82">
        <f>IF(D4297=1, 'adjustment factor'!$D$4, IF(D4297=-9,-999,IF(D4297="",-999,0)))</f>
        <v>-999</v>
      </c>
      <c r="AF4297" s="82">
        <f>IF(F4297=1, 'adjustment factor'!$D$5, IF(F4297=-9,-999,IF(F4297="",-999,0)))</f>
        <v>-999</v>
      </c>
      <c r="AG4297" s="82">
        <f>IF(E4297=1, 'adjustment factor'!$D$6, IF(E4297=-9,-999,IF(E4297="",-999,0)))</f>
        <v>-999</v>
      </c>
      <c r="AH4297" s="82">
        <f>IF(K4297&gt;=45,'adjustment factor'!$D$7,IF(K4297=-9,-1200,IF(K4297="",-1200,0)))</f>
        <v>-1200</v>
      </c>
      <c r="AI4297" s="82">
        <f>IF(L4297=1, 'adjustment factor'!$D$8, IF(L4297=-9,-999,IF(L4297="",-999,0)))</f>
        <v>-999</v>
      </c>
      <c r="AJ4297" s="82">
        <f>IF(AND(M4297&gt;=1,M4297&lt;=4),'adjustment factor'!$D$9,IF(M4297=-9,-999,IF(M4297=98,-999,IF(M4297=99,-999,IF(M4297="",-999,0)))))</f>
        <v>-999</v>
      </c>
      <c r="AK4297" s="82">
        <f>IF(H4297=1, 'adjustment factor'!$D$10, IF(H4297=-9,-999,IF(H4297="",-999,0)))</f>
        <v>-999</v>
      </c>
      <c r="AL4297" s="82">
        <f>IF(G4297=1, 'adjustment factor'!$D$11, IF(G4297=-9,-999,IF(G4297="",-999,0)))</f>
        <v>-999</v>
      </c>
      <c r="AM4297" s="82">
        <f>IF(I4297=1, 'adjustment factor'!$D$12, IF(I4297=-9,-999,IF(I4297="",-999,0)))</f>
        <v>-999</v>
      </c>
      <c r="AN4297" s="82">
        <f>IF(J4297=1, 'adjustment factor'!$D$13, IF(J4297=-9,-999,IF(J4297="",-999,0)))</f>
        <v>-999</v>
      </c>
      <c r="AO4297" s="82" t="str">
        <f t="shared" si="678"/>
        <v>-999</v>
      </c>
      <c r="AP4297" s="82" t="str">
        <f t="shared" si="679"/>
        <v>MISSING</v>
      </c>
    </row>
    <row r="4298" spans="2:42">
      <c r="B4298" s="207"/>
      <c r="C4298" s="35">
        <v>4294</v>
      </c>
      <c r="D4298" s="161"/>
      <c r="E4298" s="161"/>
      <c r="F4298" s="161"/>
      <c r="G4298" s="161"/>
      <c r="H4298" s="161"/>
      <c r="I4298" s="161"/>
      <c r="J4298" s="161"/>
      <c r="K4298" s="161"/>
      <c r="L4298" s="161"/>
      <c r="M4298" s="161"/>
      <c r="N4298" s="171"/>
      <c r="O4298" s="171"/>
      <c r="P4298" s="171"/>
      <c r="Q4298" s="171"/>
      <c r="R4298" s="171"/>
      <c r="S4298" s="171"/>
      <c r="T4298" s="208" t="str">
        <f t="shared" si="670"/>
        <v>MISSING</v>
      </c>
      <c r="U4298" s="208" t="str">
        <f t="shared" si="671"/>
        <v>MISSING</v>
      </c>
      <c r="X4298" s="56">
        <f t="shared" si="672"/>
        <v>-99</v>
      </c>
      <c r="Y4298" s="56">
        <f t="shared" si="673"/>
        <v>-99</v>
      </c>
      <c r="Z4298" s="56">
        <f t="shared" si="674"/>
        <v>-99</v>
      </c>
      <c r="AA4298" s="56">
        <f t="shared" si="675"/>
        <v>-99</v>
      </c>
      <c r="AB4298" s="56">
        <f t="shared" si="676"/>
        <v>-99</v>
      </c>
      <c r="AC4298" s="56">
        <f t="shared" si="677"/>
        <v>-99</v>
      </c>
      <c r="AD4298" s="3"/>
      <c r="AE4298" s="82">
        <f>IF(D4298=1, 'adjustment factor'!$D$4, IF(D4298=-9,-999,IF(D4298="",-999,0)))</f>
        <v>-999</v>
      </c>
      <c r="AF4298" s="82">
        <f>IF(F4298=1, 'adjustment factor'!$D$5, IF(F4298=-9,-999,IF(F4298="",-999,0)))</f>
        <v>-999</v>
      </c>
      <c r="AG4298" s="82">
        <f>IF(E4298=1, 'adjustment factor'!$D$6, IF(E4298=-9,-999,IF(E4298="",-999,0)))</f>
        <v>-999</v>
      </c>
      <c r="AH4298" s="82">
        <f>IF(K4298&gt;=45,'adjustment factor'!$D$7,IF(K4298=-9,-1200,IF(K4298="",-1200,0)))</f>
        <v>-1200</v>
      </c>
      <c r="AI4298" s="82">
        <f>IF(L4298=1, 'adjustment factor'!$D$8, IF(L4298=-9,-999,IF(L4298="",-999,0)))</f>
        <v>-999</v>
      </c>
      <c r="AJ4298" s="82">
        <f>IF(AND(M4298&gt;=1,M4298&lt;=4),'adjustment factor'!$D$9,IF(M4298=-9,-999,IF(M4298=98,-999,IF(M4298=99,-999,IF(M4298="",-999,0)))))</f>
        <v>-999</v>
      </c>
      <c r="AK4298" s="82">
        <f>IF(H4298=1, 'adjustment factor'!$D$10, IF(H4298=-9,-999,IF(H4298="",-999,0)))</f>
        <v>-999</v>
      </c>
      <c r="AL4298" s="82">
        <f>IF(G4298=1, 'adjustment factor'!$D$11, IF(G4298=-9,-999,IF(G4298="",-999,0)))</f>
        <v>-999</v>
      </c>
      <c r="AM4298" s="82">
        <f>IF(I4298=1, 'adjustment factor'!$D$12, IF(I4298=-9,-999,IF(I4298="",-999,0)))</f>
        <v>-999</v>
      </c>
      <c r="AN4298" s="82">
        <f>IF(J4298=1, 'adjustment factor'!$D$13, IF(J4298=-9,-999,IF(J4298="",-999,0)))</f>
        <v>-999</v>
      </c>
      <c r="AO4298" s="82" t="str">
        <f t="shared" si="678"/>
        <v>-999</v>
      </c>
      <c r="AP4298" s="82" t="str">
        <f t="shared" si="679"/>
        <v>MISSING</v>
      </c>
    </row>
    <row r="4299" spans="2:42">
      <c r="B4299" s="207"/>
      <c r="C4299" s="35">
        <v>4295</v>
      </c>
      <c r="D4299" s="161"/>
      <c r="E4299" s="161"/>
      <c r="F4299" s="161"/>
      <c r="G4299" s="161"/>
      <c r="H4299" s="161"/>
      <c r="I4299" s="161"/>
      <c r="J4299" s="161"/>
      <c r="K4299" s="161"/>
      <c r="L4299" s="161"/>
      <c r="M4299" s="161"/>
      <c r="N4299" s="171"/>
      <c r="O4299" s="171"/>
      <c r="P4299" s="171"/>
      <c r="Q4299" s="171"/>
      <c r="R4299" s="171"/>
      <c r="S4299" s="171"/>
      <c r="T4299" s="208" t="str">
        <f t="shared" si="670"/>
        <v>MISSING</v>
      </c>
      <c r="U4299" s="208" t="str">
        <f t="shared" si="671"/>
        <v>MISSING</v>
      </c>
      <c r="X4299" s="56">
        <f t="shared" si="672"/>
        <v>-99</v>
      </c>
      <c r="Y4299" s="56">
        <f t="shared" si="673"/>
        <v>-99</v>
      </c>
      <c r="Z4299" s="56">
        <f t="shared" si="674"/>
        <v>-99</v>
      </c>
      <c r="AA4299" s="56">
        <f t="shared" si="675"/>
        <v>-99</v>
      </c>
      <c r="AB4299" s="56">
        <f t="shared" si="676"/>
        <v>-99</v>
      </c>
      <c r="AC4299" s="56">
        <f t="shared" si="677"/>
        <v>-99</v>
      </c>
      <c r="AD4299" s="3"/>
      <c r="AE4299" s="82">
        <f>IF(D4299=1, 'adjustment factor'!$D$4, IF(D4299=-9,-999,IF(D4299="",-999,0)))</f>
        <v>-999</v>
      </c>
      <c r="AF4299" s="82">
        <f>IF(F4299=1, 'adjustment factor'!$D$5, IF(F4299=-9,-999,IF(F4299="",-999,0)))</f>
        <v>-999</v>
      </c>
      <c r="AG4299" s="82">
        <f>IF(E4299=1, 'adjustment factor'!$D$6, IF(E4299=-9,-999,IF(E4299="",-999,0)))</f>
        <v>-999</v>
      </c>
      <c r="AH4299" s="82">
        <f>IF(K4299&gt;=45,'adjustment factor'!$D$7,IF(K4299=-9,-1200,IF(K4299="",-1200,0)))</f>
        <v>-1200</v>
      </c>
      <c r="AI4299" s="82">
        <f>IF(L4299=1, 'adjustment factor'!$D$8, IF(L4299=-9,-999,IF(L4299="",-999,0)))</f>
        <v>-999</v>
      </c>
      <c r="AJ4299" s="82">
        <f>IF(AND(M4299&gt;=1,M4299&lt;=4),'adjustment factor'!$D$9,IF(M4299=-9,-999,IF(M4299=98,-999,IF(M4299=99,-999,IF(M4299="",-999,0)))))</f>
        <v>-999</v>
      </c>
      <c r="AK4299" s="82">
        <f>IF(H4299=1, 'adjustment factor'!$D$10, IF(H4299=-9,-999,IF(H4299="",-999,0)))</f>
        <v>-999</v>
      </c>
      <c r="AL4299" s="82">
        <f>IF(G4299=1, 'adjustment factor'!$D$11, IF(G4299=-9,-999,IF(G4299="",-999,0)))</f>
        <v>-999</v>
      </c>
      <c r="AM4299" s="82">
        <f>IF(I4299=1, 'adjustment factor'!$D$12, IF(I4299=-9,-999,IF(I4299="",-999,0)))</f>
        <v>-999</v>
      </c>
      <c r="AN4299" s="82">
        <f>IF(J4299=1, 'adjustment factor'!$D$13, IF(J4299=-9,-999,IF(J4299="",-999,0)))</f>
        <v>-999</v>
      </c>
      <c r="AO4299" s="82" t="str">
        <f t="shared" si="678"/>
        <v>-999</v>
      </c>
      <c r="AP4299" s="82" t="str">
        <f t="shared" si="679"/>
        <v>MISSING</v>
      </c>
    </row>
    <row r="4300" spans="2:42">
      <c r="B4300" s="207"/>
      <c r="C4300" s="35">
        <v>4296</v>
      </c>
      <c r="D4300" s="161"/>
      <c r="E4300" s="161"/>
      <c r="F4300" s="161"/>
      <c r="G4300" s="161"/>
      <c r="H4300" s="161"/>
      <c r="I4300" s="161"/>
      <c r="J4300" s="161"/>
      <c r="K4300" s="161"/>
      <c r="L4300" s="161"/>
      <c r="M4300" s="161"/>
      <c r="N4300" s="171"/>
      <c r="O4300" s="171"/>
      <c r="P4300" s="171"/>
      <c r="Q4300" s="171"/>
      <c r="R4300" s="171"/>
      <c r="S4300" s="171"/>
      <c r="T4300" s="208" t="str">
        <f t="shared" si="670"/>
        <v>MISSING</v>
      </c>
      <c r="U4300" s="208" t="str">
        <f t="shared" si="671"/>
        <v>MISSING</v>
      </c>
      <c r="X4300" s="56">
        <f t="shared" si="672"/>
        <v>-99</v>
      </c>
      <c r="Y4300" s="56">
        <f t="shared" si="673"/>
        <v>-99</v>
      </c>
      <c r="Z4300" s="56">
        <f t="shared" si="674"/>
        <v>-99</v>
      </c>
      <c r="AA4300" s="56">
        <f t="shared" si="675"/>
        <v>-99</v>
      </c>
      <c r="AB4300" s="56">
        <f t="shared" si="676"/>
        <v>-99</v>
      </c>
      <c r="AC4300" s="56">
        <f t="shared" si="677"/>
        <v>-99</v>
      </c>
      <c r="AD4300" s="3"/>
      <c r="AE4300" s="82">
        <f>IF(D4300=1, 'adjustment factor'!$D$4, IF(D4300=-9,-999,IF(D4300="",-999,0)))</f>
        <v>-999</v>
      </c>
      <c r="AF4300" s="82">
        <f>IF(F4300=1, 'adjustment factor'!$D$5, IF(F4300=-9,-999,IF(F4300="",-999,0)))</f>
        <v>-999</v>
      </c>
      <c r="AG4300" s="82">
        <f>IF(E4300=1, 'adjustment factor'!$D$6, IF(E4300=-9,-999,IF(E4300="",-999,0)))</f>
        <v>-999</v>
      </c>
      <c r="AH4300" s="82">
        <f>IF(K4300&gt;=45,'adjustment factor'!$D$7,IF(K4300=-9,-1200,IF(K4300="",-1200,0)))</f>
        <v>-1200</v>
      </c>
      <c r="AI4300" s="82">
        <f>IF(L4300=1, 'adjustment factor'!$D$8, IF(L4300=-9,-999,IF(L4300="",-999,0)))</f>
        <v>-999</v>
      </c>
      <c r="AJ4300" s="82">
        <f>IF(AND(M4300&gt;=1,M4300&lt;=4),'adjustment factor'!$D$9,IF(M4300=-9,-999,IF(M4300=98,-999,IF(M4300=99,-999,IF(M4300="",-999,0)))))</f>
        <v>-999</v>
      </c>
      <c r="AK4300" s="82">
        <f>IF(H4300=1, 'adjustment factor'!$D$10, IF(H4300=-9,-999,IF(H4300="",-999,0)))</f>
        <v>-999</v>
      </c>
      <c r="AL4300" s="82">
        <f>IF(G4300=1, 'adjustment factor'!$D$11, IF(G4300=-9,-999,IF(G4300="",-999,0)))</f>
        <v>-999</v>
      </c>
      <c r="AM4300" s="82">
        <f>IF(I4300=1, 'adjustment factor'!$D$12, IF(I4300=-9,-999,IF(I4300="",-999,0)))</f>
        <v>-999</v>
      </c>
      <c r="AN4300" s="82">
        <f>IF(J4300=1, 'adjustment factor'!$D$13, IF(J4300=-9,-999,IF(J4300="",-999,0)))</f>
        <v>-999</v>
      </c>
      <c r="AO4300" s="82" t="str">
        <f t="shared" si="678"/>
        <v>-999</v>
      </c>
      <c r="AP4300" s="82" t="str">
        <f t="shared" si="679"/>
        <v>MISSING</v>
      </c>
    </row>
    <row r="4301" spans="2:42">
      <c r="B4301" s="207"/>
      <c r="C4301" s="35">
        <v>4297</v>
      </c>
      <c r="D4301" s="161"/>
      <c r="E4301" s="161"/>
      <c r="F4301" s="161"/>
      <c r="G4301" s="161"/>
      <c r="H4301" s="161"/>
      <c r="I4301" s="161"/>
      <c r="J4301" s="161"/>
      <c r="K4301" s="161"/>
      <c r="L4301" s="161"/>
      <c r="M4301" s="161"/>
      <c r="N4301" s="171"/>
      <c r="O4301" s="171"/>
      <c r="P4301" s="171"/>
      <c r="Q4301" s="171"/>
      <c r="R4301" s="171"/>
      <c r="S4301" s="171"/>
      <c r="T4301" s="208" t="str">
        <f t="shared" si="670"/>
        <v>MISSING</v>
      </c>
      <c r="U4301" s="208" t="str">
        <f t="shared" si="671"/>
        <v>MISSING</v>
      </c>
      <c r="X4301" s="56">
        <f t="shared" si="672"/>
        <v>-99</v>
      </c>
      <c r="Y4301" s="56">
        <f t="shared" si="673"/>
        <v>-99</v>
      </c>
      <c r="Z4301" s="56">
        <f t="shared" si="674"/>
        <v>-99</v>
      </c>
      <c r="AA4301" s="56">
        <f t="shared" si="675"/>
        <v>-99</v>
      </c>
      <c r="AB4301" s="56">
        <f t="shared" si="676"/>
        <v>-99</v>
      </c>
      <c r="AC4301" s="56">
        <f t="shared" si="677"/>
        <v>-99</v>
      </c>
      <c r="AD4301" s="3"/>
      <c r="AE4301" s="82">
        <f>IF(D4301=1, 'adjustment factor'!$D$4, IF(D4301=-9,-999,IF(D4301="",-999,0)))</f>
        <v>-999</v>
      </c>
      <c r="AF4301" s="82">
        <f>IF(F4301=1, 'adjustment factor'!$D$5, IF(F4301=-9,-999,IF(F4301="",-999,0)))</f>
        <v>-999</v>
      </c>
      <c r="AG4301" s="82">
        <f>IF(E4301=1, 'adjustment factor'!$D$6, IF(E4301=-9,-999,IF(E4301="",-999,0)))</f>
        <v>-999</v>
      </c>
      <c r="AH4301" s="82">
        <f>IF(K4301&gt;=45,'adjustment factor'!$D$7,IF(K4301=-9,-1200,IF(K4301="",-1200,0)))</f>
        <v>-1200</v>
      </c>
      <c r="AI4301" s="82">
        <f>IF(L4301=1, 'adjustment factor'!$D$8, IF(L4301=-9,-999,IF(L4301="",-999,0)))</f>
        <v>-999</v>
      </c>
      <c r="AJ4301" s="82">
        <f>IF(AND(M4301&gt;=1,M4301&lt;=4),'adjustment factor'!$D$9,IF(M4301=-9,-999,IF(M4301=98,-999,IF(M4301=99,-999,IF(M4301="",-999,0)))))</f>
        <v>-999</v>
      </c>
      <c r="AK4301" s="82">
        <f>IF(H4301=1, 'adjustment factor'!$D$10, IF(H4301=-9,-999,IF(H4301="",-999,0)))</f>
        <v>-999</v>
      </c>
      <c r="AL4301" s="82">
        <f>IF(G4301=1, 'adjustment factor'!$D$11, IF(G4301=-9,-999,IF(G4301="",-999,0)))</f>
        <v>-999</v>
      </c>
      <c r="AM4301" s="82">
        <f>IF(I4301=1, 'adjustment factor'!$D$12, IF(I4301=-9,-999,IF(I4301="",-999,0)))</f>
        <v>-999</v>
      </c>
      <c r="AN4301" s="82">
        <f>IF(J4301=1, 'adjustment factor'!$D$13, IF(J4301=-9,-999,IF(J4301="",-999,0)))</f>
        <v>-999</v>
      </c>
      <c r="AO4301" s="82" t="str">
        <f t="shared" si="678"/>
        <v>-999</v>
      </c>
      <c r="AP4301" s="82" t="str">
        <f t="shared" si="679"/>
        <v>MISSING</v>
      </c>
    </row>
    <row r="4302" spans="2:42">
      <c r="B4302" s="207"/>
      <c r="C4302" s="35">
        <v>4298</v>
      </c>
      <c r="D4302" s="161"/>
      <c r="E4302" s="161"/>
      <c r="F4302" s="161"/>
      <c r="G4302" s="161"/>
      <c r="H4302" s="161"/>
      <c r="I4302" s="161"/>
      <c r="J4302" s="161"/>
      <c r="K4302" s="161"/>
      <c r="L4302" s="161"/>
      <c r="M4302" s="161"/>
      <c r="N4302" s="171"/>
      <c r="O4302" s="171"/>
      <c r="P4302" s="171"/>
      <c r="Q4302" s="171"/>
      <c r="R4302" s="171"/>
      <c r="S4302" s="171"/>
      <c r="T4302" s="208" t="str">
        <f t="shared" si="670"/>
        <v>MISSING</v>
      </c>
      <c r="U4302" s="208" t="str">
        <f t="shared" si="671"/>
        <v>MISSING</v>
      </c>
      <c r="X4302" s="56">
        <f t="shared" si="672"/>
        <v>-99</v>
      </c>
      <c r="Y4302" s="56">
        <f t="shared" si="673"/>
        <v>-99</v>
      </c>
      <c r="Z4302" s="56">
        <f t="shared" si="674"/>
        <v>-99</v>
      </c>
      <c r="AA4302" s="56">
        <f t="shared" si="675"/>
        <v>-99</v>
      </c>
      <c r="AB4302" s="56">
        <f t="shared" si="676"/>
        <v>-99</v>
      </c>
      <c r="AC4302" s="56">
        <f t="shared" si="677"/>
        <v>-99</v>
      </c>
      <c r="AD4302" s="3"/>
      <c r="AE4302" s="82">
        <f>IF(D4302=1, 'adjustment factor'!$D$4, IF(D4302=-9,-999,IF(D4302="",-999,0)))</f>
        <v>-999</v>
      </c>
      <c r="AF4302" s="82">
        <f>IF(F4302=1, 'adjustment factor'!$D$5, IF(F4302=-9,-999,IF(F4302="",-999,0)))</f>
        <v>-999</v>
      </c>
      <c r="AG4302" s="82">
        <f>IF(E4302=1, 'adjustment factor'!$D$6, IF(E4302=-9,-999,IF(E4302="",-999,0)))</f>
        <v>-999</v>
      </c>
      <c r="AH4302" s="82">
        <f>IF(K4302&gt;=45,'adjustment factor'!$D$7,IF(K4302=-9,-1200,IF(K4302="",-1200,0)))</f>
        <v>-1200</v>
      </c>
      <c r="AI4302" s="82">
        <f>IF(L4302=1, 'adjustment factor'!$D$8, IF(L4302=-9,-999,IF(L4302="",-999,0)))</f>
        <v>-999</v>
      </c>
      <c r="AJ4302" s="82">
        <f>IF(AND(M4302&gt;=1,M4302&lt;=4),'adjustment factor'!$D$9,IF(M4302=-9,-999,IF(M4302=98,-999,IF(M4302=99,-999,IF(M4302="",-999,0)))))</f>
        <v>-999</v>
      </c>
      <c r="AK4302" s="82">
        <f>IF(H4302=1, 'adjustment factor'!$D$10, IF(H4302=-9,-999,IF(H4302="",-999,0)))</f>
        <v>-999</v>
      </c>
      <c r="AL4302" s="82">
        <f>IF(G4302=1, 'adjustment factor'!$D$11, IF(G4302=-9,-999,IF(G4302="",-999,0)))</f>
        <v>-999</v>
      </c>
      <c r="AM4302" s="82">
        <f>IF(I4302=1, 'adjustment factor'!$D$12, IF(I4302=-9,-999,IF(I4302="",-999,0)))</f>
        <v>-999</v>
      </c>
      <c r="AN4302" s="82">
        <f>IF(J4302=1, 'adjustment factor'!$D$13, IF(J4302=-9,-999,IF(J4302="",-999,0)))</f>
        <v>-999</v>
      </c>
      <c r="AO4302" s="82" t="str">
        <f t="shared" si="678"/>
        <v>-999</v>
      </c>
      <c r="AP4302" s="82" t="str">
        <f t="shared" si="679"/>
        <v>MISSING</v>
      </c>
    </row>
    <row r="4303" spans="2:42">
      <c r="B4303" s="207"/>
      <c r="C4303" s="35">
        <v>4299</v>
      </c>
      <c r="D4303" s="161"/>
      <c r="E4303" s="161"/>
      <c r="F4303" s="161"/>
      <c r="G4303" s="161"/>
      <c r="H4303" s="161"/>
      <c r="I4303" s="161"/>
      <c r="J4303" s="161"/>
      <c r="K4303" s="161"/>
      <c r="L4303" s="161"/>
      <c r="M4303" s="161"/>
      <c r="N4303" s="171"/>
      <c r="O4303" s="171"/>
      <c r="P4303" s="171"/>
      <c r="Q4303" s="171"/>
      <c r="R4303" s="171"/>
      <c r="S4303" s="171"/>
      <c r="T4303" s="208" t="str">
        <f t="shared" si="670"/>
        <v>MISSING</v>
      </c>
      <c r="U4303" s="208" t="str">
        <f t="shared" si="671"/>
        <v>MISSING</v>
      </c>
      <c r="X4303" s="56">
        <f t="shared" si="672"/>
        <v>-99</v>
      </c>
      <c r="Y4303" s="56">
        <f t="shared" si="673"/>
        <v>-99</v>
      </c>
      <c r="Z4303" s="56">
        <f t="shared" si="674"/>
        <v>-99</v>
      </c>
      <c r="AA4303" s="56">
        <f t="shared" si="675"/>
        <v>-99</v>
      </c>
      <c r="AB4303" s="56">
        <f t="shared" si="676"/>
        <v>-99</v>
      </c>
      <c r="AC4303" s="56">
        <f t="shared" si="677"/>
        <v>-99</v>
      </c>
      <c r="AD4303" s="3"/>
      <c r="AE4303" s="82">
        <f>IF(D4303=1, 'adjustment factor'!$D$4, IF(D4303=-9,-999,IF(D4303="",-999,0)))</f>
        <v>-999</v>
      </c>
      <c r="AF4303" s="82">
        <f>IF(F4303=1, 'adjustment factor'!$D$5, IF(F4303=-9,-999,IF(F4303="",-999,0)))</f>
        <v>-999</v>
      </c>
      <c r="AG4303" s="82">
        <f>IF(E4303=1, 'adjustment factor'!$D$6, IF(E4303=-9,-999,IF(E4303="",-999,0)))</f>
        <v>-999</v>
      </c>
      <c r="AH4303" s="82">
        <f>IF(K4303&gt;=45,'adjustment factor'!$D$7,IF(K4303=-9,-1200,IF(K4303="",-1200,0)))</f>
        <v>-1200</v>
      </c>
      <c r="AI4303" s="82">
        <f>IF(L4303=1, 'adjustment factor'!$D$8, IF(L4303=-9,-999,IF(L4303="",-999,0)))</f>
        <v>-999</v>
      </c>
      <c r="AJ4303" s="82">
        <f>IF(AND(M4303&gt;=1,M4303&lt;=4),'adjustment factor'!$D$9,IF(M4303=-9,-999,IF(M4303=98,-999,IF(M4303=99,-999,IF(M4303="",-999,0)))))</f>
        <v>-999</v>
      </c>
      <c r="AK4303" s="82">
        <f>IF(H4303=1, 'adjustment factor'!$D$10, IF(H4303=-9,-999,IF(H4303="",-999,0)))</f>
        <v>-999</v>
      </c>
      <c r="AL4303" s="82">
        <f>IF(G4303=1, 'adjustment factor'!$D$11, IF(G4303=-9,-999,IF(G4303="",-999,0)))</f>
        <v>-999</v>
      </c>
      <c r="AM4303" s="82">
        <f>IF(I4303=1, 'adjustment factor'!$D$12, IF(I4303=-9,-999,IF(I4303="",-999,0)))</f>
        <v>-999</v>
      </c>
      <c r="AN4303" s="82">
        <f>IF(J4303=1, 'adjustment factor'!$D$13, IF(J4303=-9,-999,IF(J4303="",-999,0)))</f>
        <v>-999</v>
      </c>
      <c r="AO4303" s="82" t="str">
        <f t="shared" si="678"/>
        <v>-999</v>
      </c>
      <c r="AP4303" s="82" t="str">
        <f t="shared" si="679"/>
        <v>MISSING</v>
      </c>
    </row>
    <row r="4304" spans="2:42">
      <c r="B4304" s="207"/>
      <c r="C4304" s="35">
        <v>4300</v>
      </c>
      <c r="D4304" s="161"/>
      <c r="E4304" s="161"/>
      <c r="F4304" s="161"/>
      <c r="G4304" s="161"/>
      <c r="H4304" s="161"/>
      <c r="I4304" s="161"/>
      <c r="J4304" s="161"/>
      <c r="K4304" s="161"/>
      <c r="L4304" s="161"/>
      <c r="M4304" s="161"/>
      <c r="N4304" s="171"/>
      <c r="O4304" s="171"/>
      <c r="P4304" s="171"/>
      <c r="Q4304" s="171"/>
      <c r="R4304" s="171"/>
      <c r="S4304" s="171"/>
      <c r="T4304" s="208" t="str">
        <f t="shared" si="670"/>
        <v>MISSING</v>
      </c>
      <c r="U4304" s="208" t="str">
        <f t="shared" si="671"/>
        <v>MISSING</v>
      </c>
      <c r="X4304" s="56">
        <f t="shared" si="672"/>
        <v>-99</v>
      </c>
      <c r="Y4304" s="56">
        <f t="shared" si="673"/>
        <v>-99</v>
      </c>
      <c r="Z4304" s="56">
        <f t="shared" si="674"/>
        <v>-99</v>
      </c>
      <c r="AA4304" s="56">
        <f t="shared" si="675"/>
        <v>-99</v>
      </c>
      <c r="AB4304" s="56">
        <f t="shared" si="676"/>
        <v>-99</v>
      </c>
      <c r="AC4304" s="56">
        <f t="shared" si="677"/>
        <v>-99</v>
      </c>
      <c r="AD4304" s="3"/>
      <c r="AE4304" s="82">
        <f>IF(D4304=1, 'adjustment factor'!$D$4, IF(D4304=-9,-999,IF(D4304="",-999,0)))</f>
        <v>-999</v>
      </c>
      <c r="AF4304" s="82">
        <f>IF(F4304=1, 'adjustment factor'!$D$5, IF(F4304=-9,-999,IF(F4304="",-999,0)))</f>
        <v>-999</v>
      </c>
      <c r="AG4304" s="82">
        <f>IF(E4304=1, 'adjustment factor'!$D$6, IF(E4304=-9,-999,IF(E4304="",-999,0)))</f>
        <v>-999</v>
      </c>
      <c r="AH4304" s="82">
        <f>IF(K4304&gt;=45,'adjustment factor'!$D$7,IF(K4304=-9,-1200,IF(K4304="",-1200,0)))</f>
        <v>-1200</v>
      </c>
      <c r="AI4304" s="82">
        <f>IF(L4304=1, 'adjustment factor'!$D$8, IF(L4304=-9,-999,IF(L4304="",-999,0)))</f>
        <v>-999</v>
      </c>
      <c r="AJ4304" s="82">
        <f>IF(AND(M4304&gt;=1,M4304&lt;=4),'adjustment factor'!$D$9,IF(M4304=-9,-999,IF(M4304=98,-999,IF(M4304=99,-999,IF(M4304="",-999,0)))))</f>
        <v>-999</v>
      </c>
      <c r="AK4304" s="82">
        <f>IF(H4304=1, 'adjustment factor'!$D$10, IF(H4304=-9,-999,IF(H4304="",-999,0)))</f>
        <v>-999</v>
      </c>
      <c r="AL4304" s="82">
        <f>IF(G4304=1, 'adjustment factor'!$D$11, IF(G4304=-9,-999,IF(G4304="",-999,0)))</f>
        <v>-999</v>
      </c>
      <c r="AM4304" s="82">
        <f>IF(I4304=1, 'adjustment factor'!$D$12, IF(I4304=-9,-999,IF(I4304="",-999,0)))</f>
        <v>-999</v>
      </c>
      <c r="AN4304" s="82">
        <f>IF(J4304=1, 'adjustment factor'!$D$13, IF(J4304=-9,-999,IF(J4304="",-999,0)))</f>
        <v>-999</v>
      </c>
      <c r="AO4304" s="82" t="str">
        <f t="shared" si="678"/>
        <v>-999</v>
      </c>
      <c r="AP4304" s="82" t="str">
        <f t="shared" si="679"/>
        <v>MISSING</v>
      </c>
    </row>
    <row r="4305" spans="2:42">
      <c r="B4305" s="207"/>
      <c r="C4305" s="35">
        <v>4301</v>
      </c>
      <c r="D4305" s="161"/>
      <c r="E4305" s="161"/>
      <c r="F4305" s="161"/>
      <c r="G4305" s="161"/>
      <c r="H4305" s="161"/>
      <c r="I4305" s="161"/>
      <c r="J4305" s="161"/>
      <c r="K4305" s="161"/>
      <c r="L4305" s="161"/>
      <c r="M4305" s="161"/>
      <c r="N4305" s="171"/>
      <c r="O4305" s="171"/>
      <c r="P4305" s="171"/>
      <c r="Q4305" s="171"/>
      <c r="R4305" s="171"/>
      <c r="S4305" s="171"/>
      <c r="T4305" s="208" t="str">
        <f t="shared" si="670"/>
        <v>MISSING</v>
      </c>
      <c r="U4305" s="208" t="str">
        <f t="shared" si="671"/>
        <v>MISSING</v>
      </c>
      <c r="X4305" s="56">
        <f t="shared" si="672"/>
        <v>-99</v>
      </c>
      <c r="Y4305" s="56">
        <f t="shared" si="673"/>
        <v>-99</v>
      </c>
      <c r="Z4305" s="56">
        <f t="shared" si="674"/>
        <v>-99</v>
      </c>
      <c r="AA4305" s="56">
        <f t="shared" si="675"/>
        <v>-99</v>
      </c>
      <c r="AB4305" s="56">
        <f t="shared" si="676"/>
        <v>-99</v>
      </c>
      <c r="AC4305" s="56">
        <f t="shared" si="677"/>
        <v>-99</v>
      </c>
      <c r="AD4305" s="3"/>
      <c r="AE4305" s="82">
        <f>IF(D4305=1, 'adjustment factor'!$D$4, IF(D4305=-9,-999,IF(D4305="",-999,0)))</f>
        <v>-999</v>
      </c>
      <c r="AF4305" s="82">
        <f>IF(F4305=1, 'adjustment factor'!$D$5, IF(F4305=-9,-999,IF(F4305="",-999,0)))</f>
        <v>-999</v>
      </c>
      <c r="AG4305" s="82">
        <f>IF(E4305=1, 'adjustment factor'!$D$6, IF(E4305=-9,-999,IF(E4305="",-999,0)))</f>
        <v>-999</v>
      </c>
      <c r="AH4305" s="82">
        <f>IF(K4305&gt;=45,'adjustment factor'!$D$7,IF(K4305=-9,-1200,IF(K4305="",-1200,0)))</f>
        <v>-1200</v>
      </c>
      <c r="AI4305" s="82">
        <f>IF(L4305=1, 'adjustment factor'!$D$8, IF(L4305=-9,-999,IF(L4305="",-999,0)))</f>
        <v>-999</v>
      </c>
      <c r="AJ4305" s="82">
        <f>IF(AND(M4305&gt;=1,M4305&lt;=4),'adjustment factor'!$D$9,IF(M4305=-9,-999,IF(M4305=98,-999,IF(M4305=99,-999,IF(M4305="",-999,0)))))</f>
        <v>-999</v>
      </c>
      <c r="AK4305" s="82">
        <f>IF(H4305=1, 'adjustment factor'!$D$10, IF(H4305=-9,-999,IF(H4305="",-999,0)))</f>
        <v>-999</v>
      </c>
      <c r="AL4305" s="82">
        <f>IF(G4305=1, 'adjustment factor'!$D$11, IF(G4305=-9,-999,IF(G4305="",-999,0)))</f>
        <v>-999</v>
      </c>
      <c r="AM4305" s="82">
        <f>IF(I4305=1, 'adjustment factor'!$D$12, IF(I4305=-9,-999,IF(I4305="",-999,0)))</f>
        <v>-999</v>
      </c>
      <c r="AN4305" s="82">
        <f>IF(J4305=1, 'adjustment factor'!$D$13, IF(J4305=-9,-999,IF(J4305="",-999,0)))</f>
        <v>-999</v>
      </c>
      <c r="AO4305" s="82" t="str">
        <f t="shared" si="678"/>
        <v>-999</v>
      </c>
      <c r="AP4305" s="82" t="str">
        <f t="shared" si="679"/>
        <v>MISSING</v>
      </c>
    </row>
    <row r="4306" spans="2:42">
      <c r="B4306" s="207"/>
      <c r="C4306" s="35">
        <v>4302</v>
      </c>
      <c r="D4306" s="161"/>
      <c r="E4306" s="161"/>
      <c r="F4306" s="161"/>
      <c r="G4306" s="161"/>
      <c r="H4306" s="161"/>
      <c r="I4306" s="161"/>
      <c r="J4306" s="161"/>
      <c r="K4306" s="161"/>
      <c r="L4306" s="161"/>
      <c r="M4306" s="161"/>
      <c r="N4306" s="171"/>
      <c r="O4306" s="171"/>
      <c r="P4306" s="171"/>
      <c r="Q4306" s="171"/>
      <c r="R4306" s="171"/>
      <c r="S4306" s="171"/>
      <c r="T4306" s="208" t="str">
        <f t="shared" si="670"/>
        <v>MISSING</v>
      </c>
      <c r="U4306" s="208" t="str">
        <f t="shared" si="671"/>
        <v>MISSING</v>
      </c>
      <c r="X4306" s="56">
        <f t="shared" si="672"/>
        <v>-99</v>
      </c>
      <c r="Y4306" s="56">
        <f t="shared" si="673"/>
        <v>-99</v>
      </c>
      <c r="Z4306" s="56">
        <f t="shared" si="674"/>
        <v>-99</v>
      </c>
      <c r="AA4306" s="56">
        <f t="shared" si="675"/>
        <v>-99</v>
      </c>
      <c r="AB4306" s="56">
        <f t="shared" si="676"/>
        <v>-99</v>
      </c>
      <c r="AC4306" s="56">
        <f t="shared" si="677"/>
        <v>-99</v>
      </c>
      <c r="AD4306" s="3"/>
      <c r="AE4306" s="82">
        <f>IF(D4306=1, 'adjustment factor'!$D$4, IF(D4306=-9,-999,IF(D4306="",-999,0)))</f>
        <v>-999</v>
      </c>
      <c r="AF4306" s="82">
        <f>IF(F4306=1, 'adjustment factor'!$D$5, IF(F4306=-9,-999,IF(F4306="",-999,0)))</f>
        <v>-999</v>
      </c>
      <c r="AG4306" s="82">
        <f>IF(E4306=1, 'adjustment factor'!$D$6, IF(E4306=-9,-999,IF(E4306="",-999,0)))</f>
        <v>-999</v>
      </c>
      <c r="AH4306" s="82">
        <f>IF(K4306&gt;=45,'adjustment factor'!$D$7,IF(K4306=-9,-1200,IF(K4306="",-1200,0)))</f>
        <v>-1200</v>
      </c>
      <c r="AI4306" s="82">
        <f>IF(L4306=1, 'adjustment factor'!$D$8, IF(L4306=-9,-999,IF(L4306="",-999,0)))</f>
        <v>-999</v>
      </c>
      <c r="AJ4306" s="82">
        <f>IF(AND(M4306&gt;=1,M4306&lt;=4),'adjustment factor'!$D$9,IF(M4306=-9,-999,IF(M4306=98,-999,IF(M4306=99,-999,IF(M4306="",-999,0)))))</f>
        <v>-999</v>
      </c>
      <c r="AK4306" s="82">
        <f>IF(H4306=1, 'adjustment factor'!$D$10, IF(H4306=-9,-999,IF(H4306="",-999,0)))</f>
        <v>-999</v>
      </c>
      <c r="AL4306" s="82">
        <f>IF(G4306=1, 'adjustment factor'!$D$11, IF(G4306=-9,-999,IF(G4306="",-999,0)))</f>
        <v>-999</v>
      </c>
      <c r="AM4306" s="82">
        <f>IF(I4306=1, 'adjustment factor'!$D$12, IF(I4306=-9,-999,IF(I4306="",-999,0)))</f>
        <v>-999</v>
      </c>
      <c r="AN4306" s="82">
        <f>IF(J4306=1, 'adjustment factor'!$D$13, IF(J4306=-9,-999,IF(J4306="",-999,0)))</f>
        <v>-999</v>
      </c>
      <c r="AO4306" s="82" t="str">
        <f t="shared" si="678"/>
        <v>-999</v>
      </c>
      <c r="AP4306" s="82" t="str">
        <f t="shared" si="679"/>
        <v>MISSING</v>
      </c>
    </row>
    <row r="4307" spans="2:42">
      <c r="B4307" s="207"/>
      <c r="C4307" s="35">
        <v>4303</v>
      </c>
      <c r="D4307" s="161"/>
      <c r="E4307" s="161"/>
      <c r="F4307" s="161"/>
      <c r="G4307" s="161"/>
      <c r="H4307" s="161"/>
      <c r="I4307" s="161"/>
      <c r="J4307" s="161"/>
      <c r="K4307" s="161"/>
      <c r="L4307" s="161"/>
      <c r="M4307" s="161"/>
      <c r="N4307" s="171"/>
      <c r="O4307" s="171"/>
      <c r="P4307" s="171"/>
      <c r="Q4307" s="171"/>
      <c r="R4307" s="171"/>
      <c r="S4307" s="171"/>
      <c r="T4307" s="208" t="str">
        <f t="shared" si="670"/>
        <v>MISSING</v>
      </c>
      <c r="U4307" s="208" t="str">
        <f t="shared" si="671"/>
        <v>MISSING</v>
      </c>
      <c r="X4307" s="56">
        <f t="shared" si="672"/>
        <v>-99</v>
      </c>
      <c r="Y4307" s="56">
        <f t="shared" si="673"/>
        <v>-99</v>
      </c>
      <c r="Z4307" s="56">
        <f t="shared" si="674"/>
        <v>-99</v>
      </c>
      <c r="AA4307" s="56">
        <f t="shared" si="675"/>
        <v>-99</v>
      </c>
      <c r="AB4307" s="56">
        <f t="shared" si="676"/>
        <v>-99</v>
      </c>
      <c r="AC4307" s="56">
        <f t="shared" si="677"/>
        <v>-99</v>
      </c>
      <c r="AD4307" s="3"/>
      <c r="AE4307" s="82">
        <f>IF(D4307=1, 'adjustment factor'!$D$4, IF(D4307=-9,-999,IF(D4307="",-999,0)))</f>
        <v>-999</v>
      </c>
      <c r="AF4307" s="82">
        <f>IF(F4307=1, 'adjustment factor'!$D$5, IF(F4307=-9,-999,IF(F4307="",-999,0)))</f>
        <v>-999</v>
      </c>
      <c r="AG4307" s="82">
        <f>IF(E4307=1, 'adjustment factor'!$D$6, IF(E4307=-9,-999,IF(E4307="",-999,0)))</f>
        <v>-999</v>
      </c>
      <c r="AH4307" s="82">
        <f>IF(K4307&gt;=45,'adjustment factor'!$D$7,IF(K4307=-9,-1200,IF(K4307="",-1200,0)))</f>
        <v>-1200</v>
      </c>
      <c r="AI4307" s="82">
        <f>IF(L4307=1, 'adjustment factor'!$D$8, IF(L4307=-9,-999,IF(L4307="",-999,0)))</f>
        <v>-999</v>
      </c>
      <c r="AJ4307" s="82">
        <f>IF(AND(M4307&gt;=1,M4307&lt;=4),'adjustment factor'!$D$9,IF(M4307=-9,-999,IF(M4307=98,-999,IF(M4307=99,-999,IF(M4307="",-999,0)))))</f>
        <v>-999</v>
      </c>
      <c r="AK4307" s="82">
        <f>IF(H4307=1, 'adjustment factor'!$D$10, IF(H4307=-9,-999,IF(H4307="",-999,0)))</f>
        <v>-999</v>
      </c>
      <c r="AL4307" s="82">
        <f>IF(G4307=1, 'adjustment factor'!$D$11, IF(G4307=-9,-999,IF(G4307="",-999,0)))</f>
        <v>-999</v>
      </c>
      <c r="AM4307" s="82">
        <f>IF(I4307=1, 'adjustment factor'!$D$12, IF(I4307=-9,-999,IF(I4307="",-999,0)))</f>
        <v>-999</v>
      </c>
      <c r="AN4307" s="82">
        <f>IF(J4307=1, 'adjustment factor'!$D$13, IF(J4307=-9,-999,IF(J4307="",-999,0)))</f>
        <v>-999</v>
      </c>
      <c r="AO4307" s="82" t="str">
        <f t="shared" si="678"/>
        <v>-999</v>
      </c>
      <c r="AP4307" s="82" t="str">
        <f t="shared" si="679"/>
        <v>MISSING</v>
      </c>
    </row>
    <row r="4308" spans="2:42">
      <c r="B4308" s="207"/>
      <c r="C4308" s="35">
        <v>4304</v>
      </c>
      <c r="D4308" s="161"/>
      <c r="E4308" s="161"/>
      <c r="F4308" s="161"/>
      <c r="G4308" s="161"/>
      <c r="H4308" s="161"/>
      <c r="I4308" s="161"/>
      <c r="J4308" s="161"/>
      <c r="K4308" s="161"/>
      <c r="L4308" s="161"/>
      <c r="M4308" s="161"/>
      <c r="N4308" s="171"/>
      <c r="O4308" s="171"/>
      <c r="P4308" s="171"/>
      <c r="Q4308" s="171"/>
      <c r="R4308" s="171"/>
      <c r="S4308" s="171"/>
      <c r="T4308" s="208" t="str">
        <f t="shared" si="670"/>
        <v>MISSING</v>
      </c>
      <c r="U4308" s="208" t="str">
        <f t="shared" si="671"/>
        <v>MISSING</v>
      </c>
      <c r="X4308" s="56">
        <f t="shared" si="672"/>
        <v>-99</v>
      </c>
      <c r="Y4308" s="56">
        <f t="shared" si="673"/>
        <v>-99</v>
      </c>
      <c r="Z4308" s="56">
        <f t="shared" si="674"/>
        <v>-99</v>
      </c>
      <c r="AA4308" s="56">
        <f t="shared" si="675"/>
        <v>-99</v>
      </c>
      <c r="AB4308" s="56">
        <f t="shared" si="676"/>
        <v>-99</v>
      </c>
      <c r="AC4308" s="56">
        <f t="shared" si="677"/>
        <v>-99</v>
      </c>
      <c r="AD4308" s="3"/>
      <c r="AE4308" s="82">
        <f>IF(D4308=1, 'adjustment factor'!$D$4, IF(D4308=-9,-999,IF(D4308="",-999,0)))</f>
        <v>-999</v>
      </c>
      <c r="AF4308" s="82">
        <f>IF(F4308=1, 'adjustment factor'!$D$5, IF(F4308=-9,-999,IF(F4308="",-999,0)))</f>
        <v>-999</v>
      </c>
      <c r="AG4308" s="82">
        <f>IF(E4308=1, 'adjustment factor'!$D$6, IF(E4308=-9,-999,IF(E4308="",-999,0)))</f>
        <v>-999</v>
      </c>
      <c r="AH4308" s="82">
        <f>IF(K4308&gt;=45,'adjustment factor'!$D$7,IF(K4308=-9,-1200,IF(K4308="",-1200,0)))</f>
        <v>-1200</v>
      </c>
      <c r="AI4308" s="82">
        <f>IF(L4308=1, 'adjustment factor'!$D$8, IF(L4308=-9,-999,IF(L4308="",-999,0)))</f>
        <v>-999</v>
      </c>
      <c r="AJ4308" s="82">
        <f>IF(AND(M4308&gt;=1,M4308&lt;=4),'adjustment factor'!$D$9,IF(M4308=-9,-999,IF(M4308=98,-999,IF(M4308=99,-999,IF(M4308="",-999,0)))))</f>
        <v>-999</v>
      </c>
      <c r="AK4308" s="82">
        <f>IF(H4308=1, 'adjustment factor'!$D$10, IF(H4308=-9,-999,IF(H4308="",-999,0)))</f>
        <v>-999</v>
      </c>
      <c r="AL4308" s="82">
        <f>IF(G4308=1, 'adjustment factor'!$D$11, IF(G4308=-9,-999,IF(G4308="",-999,0)))</f>
        <v>-999</v>
      </c>
      <c r="AM4308" s="82">
        <f>IF(I4308=1, 'adjustment factor'!$D$12, IF(I4308=-9,-999,IF(I4308="",-999,0)))</f>
        <v>-999</v>
      </c>
      <c r="AN4308" s="82">
        <f>IF(J4308=1, 'adjustment factor'!$D$13, IF(J4308=-9,-999,IF(J4308="",-999,0)))</f>
        <v>-999</v>
      </c>
      <c r="AO4308" s="82" t="str">
        <f t="shared" si="678"/>
        <v>-999</v>
      </c>
      <c r="AP4308" s="82" t="str">
        <f t="shared" si="679"/>
        <v>MISSING</v>
      </c>
    </row>
    <row r="4309" spans="2:42">
      <c r="B4309" s="207"/>
      <c r="C4309" s="35">
        <v>4305</v>
      </c>
      <c r="D4309" s="161"/>
      <c r="E4309" s="161"/>
      <c r="F4309" s="161"/>
      <c r="G4309" s="161"/>
      <c r="H4309" s="161"/>
      <c r="I4309" s="161"/>
      <c r="J4309" s="161"/>
      <c r="K4309" s="161"/>
      <c r="L4309" s="161"/>
      <c r="M4309" s="161"/>
      <c r="N4309" s="171"/>
      <c r="O4309" s="171"/>
      <c r="P4309" s="171"/>
      <c r="Q4309" s="171"/>
      <c r="R4309" s="171"/>
      <c r="S4309" s="171"/>
      <c r="T4309" s="208" t="str">
        <f t="shared" ref="T4309:T4372" si="680">IF(SUM(X4309:AC4309)&gt;-0.01, SUM(X4309:AC4309), "MISSING")</f>
        <v>MISSING</v>
      </c>
      <c r="U4309" s="208" t="str">
        <f t="shared" ref="U4309:U4372" si="681">IF(AP4309="MISSING","MISSING", 3.88+0.604*T4309+0.055*(T4309^2)-AP4309)</f>
        <v>MISSING</v>
      </c>
      <c r="X4309" s="56">
        <f t="shared" ref="X4309:X4372" si="682">IF(N4309&gt;0,((N4309-3)*-1),-99)</f>
        <v>-99</v>
      </c>
      <c r="Y4309" s="56">
        <f t="shared" ref="Y4309:Y4372" si="683">IF(O4309&gt;0,((O4309-3)*-1),-99)</f>
        <v>-99</v>
      </c>
      <c r="Z4309" s="56">
        <f t="shared" ref="Z4309:Z4372" si="684">IF(P4309&gt;0,((P4309-3)*-1),-99)</f>
        <v>-99</v>
      </c>
      <c r="AA4309" s="56">
        <f t="shared" ref="AA4309:AA4372" si="685">IF(Q4309&gt;0,((Q4309-3)*-1),-99)</f>
        <v>-99</v>
      </c>
      <c r="AB4309" s="56">
        <f t="shared" ref="AB4309:AB4372" si="686">IF(R4309&gt;0,((R4309-3)*-1),-99)</f>
        <v>-99</v>
      </c>
      <c r="AC4309" s="56">
        <f t="shared" ref="AC4309:AC4372" si="687">IF(S4309&gt;0,((S4309-3)*-1),-99)</f>
        <v>-99</v>
      </c>
      <c r="AD4309" s="3"/>
      <c r="AE4309" s="82">
        <f>IF(D4309=1, 'adjustment factor'!$D$4, IF(D4309=-9,-999,IF(D4309="",-999,0)))</f>
        <v>-999</v>
      </c>
      <c r="AF4309" s="82">
        <f>IF(F4309=1, 'adjustment factor'!$D$5, IF(F4309=-9,-999,IF(F4309="",-999,0)))</f>
        <v>-999</v>
      </c>
      <c r="AG4309" s="82">
        <f>IF(E4309=1, 'adjustment factor'!$D$6, IF(E4309=-9,-999,IF(E4309="",-999,0)))</f>
        <v>-999</v>
      </c>
      <c r="AH4309" s="82">
        <f>IF(K4309&gt;=45,'adjustment factor'!$D$7,IF(K4309=-9,-1200,IF(K4309="",-1200,0)))</f>
        <v>-1200</v>
      </c>
      <c r="AI4309" s="82">
        <f>IF(L4309=1, 'adjustment factor'!$D$8, IF(L4309=-9,-999,IF(L4309="",-999,0)))</f>
        <v>-999</v>
      </c>
      <c r="AJ4309" s="82">
        <f>IF(AND(M4309&gt;=1,M4309&lt;=4),'adjustment factor'!$D$9,IF(M4309=-9,-999,IF(M4309=98,-999,IF(M4309=99,-999,IF(M4309="",-999,0)))))</f>
        <v>-999</v>
      </c>
      <c r="AK4309" s="82">
        <f>IF(H4309=1, 'adjustment factor'!$D$10, IF(H4309=-9,-999,IF(H4309="",-999,0)))</f>
        <v>-999</v>
      </c>
      <c r="AL4309" s="82">
        <f>IF(G4309=1, 'adjustment factor'!$D$11, IF(G4309=-9,-999,IF(G4309="",-999,0)))</f>
        <v>-999</v>
      </c>
      <c r="AM4309" s="82">
        <f>IF(I4309=1, 'adjustment factor'!$D$12, IF(I4309=-9,-999,IF(I4309="",-999,0)))</f>
        <v>-999</v>
      </c>
      <c r="AN4309" s="82">
        <f>IF(J4309=1, 'adjustment factor'!$D$13, IF(J4309=-9,-999,IF(J4309="",-999,0)))</f>
        <v>-999</v>
      </c>
      <c r="AO4309" s="82" t="str">
        <f t="shared" ref="AO4309:AO4372" si="688">IF(-AE4309-AF4309-AG4309-AH4309+AI4309+AJ4309-AK4309-AL4309-AM4309-AN4309&lt;3, -AE4309-AF4309-AG4309-AH4309+AI4309+AJ4309-AK4309-AL4309-AM4309-AN4309, "-999")</f>
        <v>-999</v>
      </c>
      <c r="AP4309" s="82" t="str">
        <f t="shared" ref="AP4309:AP4372" si="689">IF(AND(SUM(AE4309:AN4309)&gt;-1, (SUM(X4309:AC4309)&gt;-1)), 14.353-AE4309-AF4309-AG4309-AH4309+AI4309+AJ4309-AK4309-AL4309-AM4309-AN4309, "MISSING")</f>
        <v>MISSING</v>
      </c>
    </row>
    <row r="4310" spans="2:42">
      <c r="B4310" s="207"/>
      <c r="C4310" s="35">
        <v>4306</v>
      </c>
      <c r="D4310" s="161"/>
      <c r="E4310" s="161"/>
      <c r="F4310" s="161"/>
      <c r="G4310" s="161"/>
      <c r="H4310" s="161"/>
      <c r="I4310" s="161"/>
      <c r="J4310" s="161"/>
      <c r="K4310" s="161"/>
      <c r="L4310" s="161"/>
      <c r="M4310" s="161"/>
      <c r="N4310" s="171"/>
      <c r="O4310" s="171"/>
      <c r="P4310" s="171"/>
      <c r="Q4310" s="171"/>
      <c r="R4310" s="171"/>
      <c r="S4310" s="171"/>
      <c r="T4310" s="208" t="str">
        <f t="shared" si="680"/>
        <v>MISSING</v>
      </c>
      <c r="U4310" s="208" t="str">
        <f t="shared" si="681"/>
        <v>MISSING</v>
      </c>
      <c r="X4310" s="56">
        <f t="shared" si="682"/>
        <v>-99</v>
      </c>
      <c r="Y4310" s="56">
        <f t="shared" si="683"/>
        <v>-99</v>
      </c>
      <c r="Z4310" s="56">
        <f t="shared" si="684"/>
        <v>-99</v>
      </c>
      <c r="AA4310" s="56">
        <f t="shared" si="685"/>
        <v>-99</v>
      </c>
      <c r="AB4310" s="56">
        <f t="shared" si="686"/>
        <v>-99</v>
      </c>
      <c r="AC4310" s="56">
        <f t="shared" si="687"/>
        <v>-99</v>
      </c>
      <c r="AD4310" s="3"/>
      <c r="AE4310" s="82">
        <f>IF(D4310=1, 'adjustment factor'!$D$4, IF(D4310=-9,-999,IF(D4310="",-999,0)))</f>
        <v>-999</v>
      </c>
      <c r="AF4310" s="82">
        <f>IF(F4310=1, 'adjustment factor'!$D$5, IF(F4310=-9,-999,IF(F4310="",-999,0)))</f>
        <v>-999</v>
      </c>
      <c r="AG4310" s="82">
        <f>IF(E4310=1, 'adjustment factor'!$D$6, IF(E4310=-9,-999,IF(E4310="",-999,0)))</f>
        <v>-999</v>
      </c>
      <c r="AH4310" s="82">
        <f>IF(K4310&gt;=45,'adjustment factor'!$D$7,IF(K4310=-9,-1200,IF(K4310="",-1200,0)))</f>
        <v>-1200</v>
      </c>
      <c r="AI4310" s="82">
        <f>IF(L4310=1, 'adjustment factor'!$D$8, IF(L4310=-9,-999,IF(L4310="",-999,0)))</f>
        <v>-999</v>
      </c>
      <c r="AJ4310" s="82">
        <f>IF(AND(M4310&gt;=1,M4310&lt;=4),'adjustment factor'!$D$9,IF(M4310=-9,-999,IF(M4310=98,-999,IF(M4310=99,-999,IF(M4310="",-999,0)))))</f>
        <v>-999</v>
      </c>
      <c r="AK4310" s="82">
        <f>IF(H4310=1, 'adjustment factor'!$D$10, IF(H4310=-9,-999,IF(H4310="",-999,0)))</f>
        <v>-999</v>
      </c>
      <c r="AL4310" s="82">
        <f>IF(G4310=1, 'adjustment factor'!$D$11, IF(G4310=-9,-999,IF(G4310="",-999,0)))</f>
        <v>-999</v>
      </c>
      <c r="AM4310" s="82">
        <f>IF(I4310=1, 'adjustment factor'!$D$12, IF(I4310=-9,-999,IF(I4310="",-999,0)))</f>
        <v>-999</v>
      </c>
      <c r="AN4310" s="82">
        <f>IF(J4310=1, 'adjustment factor'!$D$13, IF(J4310=-9,-999,IF(J4310="",-999,0)))</f>
        <v>-999</v>
      </c>
      <c r="AO4310" s="82" t="str">
        <f t="shared" si="688"/>
        <v>-999</v>
      </c>
      <c r="AP4310" s="82" t="str">
        <f t="shared" si="689"/>
        <v>MISSING</v>
      </c>
    </row>
    <row r="4311" spans="2:42">
      <c r="B4311" s="207"/>
      <c r="C4311" s="35">
        <v>4307</v>
      </c>
      <c r="D4311" s="161"/>
      <c r="E4311" s="161"/>
      <c r="F4311" s="161"/>
      <c r="G4311" s="161"/>
      <c r="H4311" s="161"/>
      <c r="I4311" s="161"/>
      <c r="J4311" s="161"/>
      <c r="K4311" s="161"/>
      <c r="L4311" s="161"/>
      <c r="M4311" s="161"/>
      <c r="N4311" s="171"/>
      <c r="O4311" s="171"/>
      <c r="P4311" s="171"/>
      <c r="Q4311" s="171"/>
      <c r="R4311" s="171"/>
      <c r="S4311" s="171"/>
      <c r="T4311" s="208" t="str">
        <f t="shared" si="680"/>
        <v>MISSING</v>
      </c>
      <c r="U4311" s="208" t="str">
        <f t="shared" si="681"/>
        <v>MISSING</v>
      </c>
      <c r="X4311" s="56">
        <f t="shared" si="682"/>
        <v>-99</v>
      </c>
      <c r="Y4311" s="56">
        <f t="shared" si="683"/>
        <v>-99</v>
      </c>
      <c r="Z4311" s="56">
        <f t="shared" si="684"/>
        <v>-99</v>
      </c>
      <c r="AA4311" s="56">
        <f t="shared" si="685"/>
        <v>-99</v>
      </c>
      <c r="AB4311" s="56">
        <f t="shared" si="686"/>
        <v>-99</v>
      </c>
      <c r="AC4311" s="56">
        <f t="shared" si="687"/>
        <v>-99</v>
      </c>
      <c r="AD4311" s="3"/>
      <c r="AE4311" s="82">
        <f>IF(D4311=1, 'adjustment factor'!$D$4, IF(D4311=-9,-999,IF(D4311="",-999,0)))</f>
        <v>-999</v>
      </c>
      <c r="AF4311" s="82">
        <f>IF(F4311=1, 'adjustment factor'!$D$5, IF(F4311=-9,-999,IF(F4311="",-999,0)))</f>
        <v>-999</v>
      </c>
      <c r="AG4311" s="82">
        <f>IF(E4311=1, 'adjustment factor'!$D$6, IF(E4311=-9,-999,IF(E4311="",-999,0)))</f>
        <v>-999</v>
      </c>
      <c r="AH4311" s="82">
        <f>IF(K4311&gt;=45,'adjustment factor'!$D$7,IF(K4311=-9,-1200,IF(K4311="",-1200,0)))</f>
        <v>-1200</v>
      </c>
      <c r="AI4311" s="82">
        <f>IF(L4311=1, 'adjustment factor'!$D$8, IF(L4311=-9,-999,IF(L4311="",-999,0)))</f>
        <v>-999</v>
      </c>
      <c r="AJ4311" s="82">
        <f>IF(AND(M4311&gt;=1,M4311&lt;=4),'adjustment factor'!$D$9,IF(M4311=-9,-999,IF(M4311=98,-999,IF(M4311=99,-999,IF(M4311="",-999,0)))))</f>
        <v>-999</v>
      </c>
      <c r="AK4311" s="82">
        <f>IF(H4311=1, 'adjustment factor'!$D$10, IF(H4311=-9,-999,IF(H4311="",-999,0)))</f>
        <v>-999</v>
      </c>
      <c r="AL4311" s="82">
        <f>IF(G4311=1, 'adjustment factor'!$D$11, IF(G4311=-9,-999,IF(G4311="",-999,0)))</f>
        <v>-999</v>
      </c>
      <c r="AM4311" s="82">
        <f>IF(I4311=1, 'adjustment factor'!$D$12, IF(I4311=-9,-999,IF(I4311="",-999,0)))</f>
        <v>-999</v>
      </c>
      <c r="AN4311" s="82">
        <f>IF(J4311=1, 'adjustment factor'!$D$13, IF(J4311=-9,-999,IF(J4311="",-999,0)))</f>
        <v>-999</v>
      </c>
      <c r="AO4311" s="82" t="str">
        <f t="shared" si="688"/>
        <v>-999</v>
      </c>
      <c r="AP4311" s="82" t="str">
        <f t="shared" si="689"/>
        <v>MISSING</v>
      </c>
    </row>
    <row r="4312" spans="2:42">
      <c r="B4312" s="207"/>
      <c r="C4312" s="35">
        <v>4308</v>
      </c>
      <c r="D4312" s="161"/>
      <c r="E4312" s="161"/>
      <c r="F4312" s="161"/>
      <c r="G4312" s="161"/>
      <c r="H4312" s="161"/>
      <c r="I4312" s="161"/>
      <c r="J4312" s="161"/>
      <c r="K4312" s="161"/>
      <c r="L4312" s="161"/>
      <c r="M4312" s="161"/>
      <c r="N4312" s="171"/>
      <c r="O4312" s="171"/>
      <c r="P4312" s="171"/>
      <c r="Q4312" s="171"/>
      <c r="R4312" s="171"/>
      <c r="S4312" s="171"/>
      <c r="T4312" s="208" t="str">
        <f t="shared" si="680"/>
        <v>MISSING</v>
      </c>
      <c r="U4312" s="208" t="str">
        <f t="shared" si="681"/>
        <v>MISSING</v>
      </c>
      <c r="X4312" s="56">
        <f t="shared" si="682"/>
        <v>-99</v>
      </c>
      <c r="Y4312" s="56">
        <f t="shared" si="683"/>
        <v>-99</v>
      </c>
      <c r="Z4312" s="56">
        <f t="shared" si="684"/>
        <v>-99</v>
      </c>
      <c r="AA4312" s="56">
        <f t="shared" si="685"/>
        <v>-99</v>
      </c>
      <c r="AB4312" s="56">
        <f t="shared" si="686"/>
        <v>-99</v>
      </c>
      <c r="AC4312" s="56">
        <f t="shared" si="687"/>
        <v>-99</v>
      </c>
      <c r="AD4312" s="3"/>
      <c r="AE4312" s="82">
        <f>IF(D4312=1, 'adjustment factor'!$D$4, IF(D4312=-9,-999,IF(D4312="",-999,0)))</f>
        <v>-999</v>
      </c>
      <c r="AF4312" s="82">
        <f>IF(F4312=1, 'adjustment factor'!$D$5, IF(F4312=-9,-999,IF(F4312="",-999,0)))</f>
        <v>-999</v>
      </c>
      <c r="AG4312" s="82">
        <f>IF(E4312=1, 'adjustment factor'!$D$6, IF(E4312=-9,-999,IF(E4312="",-999,0)))</f>
        <v>-999</v>
      </c>
      <c r="AH4312" s="82">
        <f>IF(K4312&gt;=45,'adjustment factor'!$D$7,IF(K4312=-9,-1200,IF(K4312="",-1200,0)))</f>
        <v>-1200</v>
      </c>
      <c r="AI4312" s="82">
        <f>IF(L4312=1, 'adjustment factor'!$D$8, IF(L4312=-9,-999,IF(L4312="",-999,0)))</f>
        <v>-999</v>
      </c>
      <c r="AJ4312" s="82">
        <f>IF(AND(M4312&gt;=1,M4312&lt;=4),'adjustment factor'!$D$9,IF(M4312=-9,-999,IF(M4312=98,-999,IF(M4312=99,-999,IF(M4312="",-999,0)))))</f>
        <v>-999</v>
      </c>
      <c r="AK4312" s="82">
        <f>IF(H4312=1, 'adjustment factor'!$D$10, IF(H4312=-9,-999,IF(H4312="",-999,0)))</f>
        <v>-999</v>
      </c>
      <c r="AL4312" s="82">
        <f>IF(G4312=1, 'adjustment factor'!$D$11, IF(G4312=-9,-999,IF(G4312="",-999,0)))</f>
        <v>-999</v>
      </c>
      <c r="AM4312" s="82">
        <f>IF(I4312=1, 'adjustment factor'!$D$12, IF(I4312=-9,-999,IF(I4312="",-999,0)))</f>
        <v>-999</v>
      </c>
      <c r="AN4312" s="82">
        <f>IF(J4312=1, 'adjustment factor'!$D$13, IF(J4312=-9,-999,IF(J4312="",-999,0)))</f>
        <v>-999</v>
      </c>
      <c r="AO4312" s="82" t="str">
        <f t="shared" si="688"/>
        <v>-999</v>
      </c>
      <c r="AP4312" s="82" t="str">
        <f t="shared" si="689"/>
        <v>MISSING</v>
      </c>
    </row>
    <row r="4313" spans="2:42">
      <c r="B4313" s="207"/>
      <c r="C4313" s="35">
        <v>4309</v>
      </c>
      <c r="D4313" s="161"/>
      <c r="E4313" s="161"/>
      <c r="F4313" s="161"/>
      <c r="G4313" s="161"/>
      <c r="H4313" s="161"/>
      <c r="I4313" s="161"/>
      <c r="J4313" s="161"/>
      <c r="K4313" s="161"/>
      <c r="L4313" s="161"/>
      <c r="M4313" s="161"/>
      <c r="N4313" s="171"/>
      <c r="O4313" s="171"/>
      <c r="P4313" s="171"/>
      <c r="Q4313" s="171"/>
      <c r="R4313" s="171"/>
      <c r="S4313" s="171"/>
      <c r="T4313" s="208" t="str">
        <f t="shared" si="680"/>
        <v>MISSING</v>
      </c>
      <c r="U4313" s="208" t="str">
        <f t="shared" si="681"/>
        <v>MISSING</v>
      </c>
      <c r="X4313" s="56">
        <f t="shared" si="682"/>
        <v>-99</v>
      </c>
      <c r="Y4313" s="56">
        <f t="shared" si="683"/>
        <v>-99</v>
      </c>
      <c r="Z4313" s="56">
        <f t="shared" si="684"/>
        <v>-99</v>
      </c>
      <c r="AA4313" s="56">
        <f t="shared" si="685"/>
        <v>-99</v>
      </c>
      <c r="AB4313" s="56">
        <f t="shared" si="686"/>
        <v>-99</v>
      </c>
      <c r="AC4313" s="56">
        <f t="shared" si="687"/>
        <v>-99</v>
      </c>
      <c r="AD4313" s="3"/>
      <c r="AE4313" s="82">
        <f>IF(D4313=1, 'adjustment factor'!$D$4, IF(D4313=-9,-999,IF(D4313="",-999,0)))</f>
        <v>-999</v>
      </c>
      <c r="AF4313" s="82">
        <f>IF(F4313=1, 'adjustment factor'!$D$5, IF(F4313=-9,-999,IF(F4313="",-999,0)))</f>
        <v>-999</v>
      </c>
      <c r="AG4313" s="82">
        <f>IF(E4313=1, 'adjustment factor'!$D$6, IF(E4313=-9,-999,IF(E4313="",-999,0)))</f>
        <v>-999</v>
      </c>
      <c r="AH4313" s="82">
        <f>IF(K4313&gt;=45,'adjustment factor'!$D$7,IF(K4313=-9,-1200,IF(K4313="",-1200,0)))</f>
        <v>-1200</v>
      </c>
      <c r="AI4313" s="82">
        <f>IF(L4313=1, 'adjustment factor'!$D$8, IF(L4313=-9,-999,IF(L4313="",-999,0)))</f>
        <v>-999</v>
      </c>
      <c r="AJ4313" s="82">
        <f>IF(AND(M4313&gt;=1,M4313&lt;=4),'adjustment factor'!$D$9,IF(M4313=-9,-999,IF(M4313=98,-999,IF(M4313=99,-999,IF(M4313="",-999,0)))))</f>
        <v>-999</v>
      </c>
      <c r="AK4313" s="82">
        <f>IF(H4313=1, 'adjustment factor'!$D$10, IF(H4313=-9,-999,IF(H4313="",-999,0)))</f>
        <v>-999</v>
      </c>
      <c r="AL4313" s="82">
        <f>IF(G4313=1, 'adjustment factor'!$D$11, IF(G4313=-9,-999,IF(G4313="",-999,0)))</f>
        <v>-999</v>
      </c>
      <c r="AM4313" s="82">
        <f>IF(I4313=1, 'adjustment factor'!$D$12, IF(I4313=-9,-999,IF(I4313="",-999,0)))</f>
        <v>-999</v>
      </c>
      <c r="AN4313" s="82">
        <f>IF(J4313=1, 'adjustment factor'!$D$13, IF(J4313=-9,-999,IF(J4313="",-999,0)))</f>
        <v>-999</v>
      </c>
      <c r="AO4313" s="82" t="str">
        <f t="shared" si="688"/>
        <v>-999</v>
      </c>
      <c r="AP4313" s="82" t="str">
        <f t="shared" si="689"/>
        <v>MISSING</v>
      </c>
    </row>
    <row r="4314" spans="2:42">
      <c r="B4314" s="207"/>
      <c r="C4314" s="35">
        <v>4310</v>
      </c>
      <c r="D4314" s="161"/>
      <c r="E4314" s="161"/>
      <c r="F4314" s="161"/>
      <c r="G4314" s="161"/>
      <c r="H4314" s="161"/>
      <c r="I4314" s="161"/>
      <c r="J4314" s="161"/>
      <c r="K4314" s="161"/>
      <c r="L4314" s="161"/>
      <c r="M4314" s="161"/>
      <c r="N4314" s="171"/>
      <c r="O4314" s="171"/>
      <c r="P4314" s="171"/>
      <c r="Q4314" s="171"/>
      <c r="R4314" s="171"/>
      <c r="S4314" s="171"/>
      <c r="T4314" s="208" t="str">
        <f t="shared" si="680"/>
        <v>MISSING</v>
      </c>
      <c r="U4314" s="208" t="str">
        <f t="shared" si="681"/>
        <v>MISSING</v>
      </c>
      <c r="X4314" s="56">
        <f t="shared" si="682"/>
        <v>-99</v>
      </c>
      <c r="Y4314" s="56">
        <f t="shared" si="683"/>
        <v>-99</v>
      </c>
      <c r="Z4314" s="56">
        <f t="shared" si="684"/>
        <v>-99</v>
      </c>
      <c r="AA4314" s="56">
        <f t="shared" si="685"/>
        <v>-99</v>
      </c>
      <c r="AB4314" s="56">
        <f t="shared" si="686"/>
        <v>-99</v>
      </c>
      <c r="AC4314" s="56">
        <f t="shared" si="687"/>
        <v>-99</v>
      </c>
      <c r="AD4314" s="3"/>
      <c r="AE4314" s="82">
        <f>IF(D4314=1, 'adjustment factor'!$D$4, IF(D4314=-9,-999,IF(D4314="",-999,0)))</f>
        <v>-999</v>
      </c>
      <c r="AF4314" s="82">
        <f>IF(F4314=1, 'adjustment factor'!$D$5, IF(F4314=-9,-999,IF(F4314="",-999,0)))</f>
        <v>-999</v>
      </c>
      <c r="AG4314" s="82">
        <f>IF(E4314=1, 'adjustment factor'!$D$6, IF(E4314=-9,-999,IF(E4314="",-999,0)))</f>
        <v>-999</v>
      </c>
      <c r="AH4314" s="82">
        <f>IF(K4314&gt;=45,'adjustment factor'!$D$7,IF(K4314=-9,-1200,IF(K4314="",-1200,0)))</f>
        <v>-1200</v>
      </c>
      <c r="AI4314" s="82">
        <f>IF(L4314=1, 'adjustment factor'!$D$8, IF(L4314=-9,-999,IF(L4314="",-999,0)))</f>
        <v>-999</v>
      </c>
      <c r="AJ4314" s="82">
        <f>IF(AND(M4314&gt;=1,M4314&lt;=4),'adjustment factor'!$D$9,IF(M4314=-9,-999,IF(M4314=98,-999,IF(M4314=99,-999,IF(M4314="",-999,0)))))</f>
        <v>-999</v>
      </c>
      <c r="AK4314" s="82">
        <f>IF(H4314=1, 'adjustment factor'!$D$10, IF(H4314=-9,-999,IF(H4314="",-999,0)))</f>
        <v>-999</v>
      </c>
      <c r="AL4314" s="82">
        <f>IF(G4314=1, 'adjustment factor'!$D$11, IF(G4314=-9,-999,IF(G4314="",-999,0)))</f>
        <v>-999</v>
      </c>
      <c r="AM4314" s="82">
        <f>IF(I4314=1, 'adjustment factor'!$D$12, IF(I4314=-9,-999,IF(I4314="",-999,0)))</f>
        <v>-999</v>
      </c>
      <c r="AN4314" s="82">
        <f>IF(J4314=1, 'adjustment factor'!$D$13, IF(J4314=-9,-999,IF(J4314="",-999,0)))</f>
        <v>-999</v>
      </c>
      <c r="AO4314" s="82" t="str">
        <f t="shared" si="688"/>
        <v>-999</v>
      </c>
      <c r="AP4314" s="82" t="str">
        <f t="shared" si="689"/>
        <v>MISSING</v>
      </c>
    </row>
    <row r="4315" spans="2:42">
      <c r="B4315" s="207"/>
      <c r="C4315" s="35">
        <v>4311</v>
      </c>
      <c r="D4315" s="161"/>
      <c r="E4315" s="161"/>
      <c r="F4315" s="161"/>
      <c r="G4315" s="161"/>
      <c r="H4315" s="161"/>
      <c r="I4315" s="161"/>
      <c r="J4315" s="161"/>
      <c r="K4315" s="161"/>
      <c r="L4315" s="161"/>
      <c r="M4315" s="161"/>
      <c r="N4315" s="171"/>
      <c r="O4315" s="171"/>
      <c r="P4315" s="171"/>
      <c r="Q4315" s="171"/>
      <c r="R4315" s="171"/>
      <c r="S4315" s="171"/>
      <c r="T4315" s="208" t="str">
        <f t="shared" si="680"/>
        <v>MISSING</v>
      </c>
      <c r="U4315" s="208" t="str">
        <f t="shared" si="681"/>
        <v>MISSING</v>
      </c>
      <c r="X4315" s="56">
        <f t="shared" si="682"/>
        <v>-99</v>
      </c>
      <c r="Y4315" s="56">
        <f t="shared" si="683"/>
        <v>-99</v>
      </c>
      <c r="Z4315" s="56">
        <f t="shared" si="684"/>
        <v>-99</v>
      </c>
      <c r="AA4315" s="56">
        <f t="shared" si="685"/>
        <v>-99</v>
      </c>
      <c r="AB4315" s="56">
        <f t="shared" si="686"/>
        <v>-99</v>
      </c>
      <c r="AC4315" s="56">
        <f t="shared" si="687"/>
        <v>-99</v>
      </c>
      <c r="AD4315" s="3"/>
      <c r="AE4315" s="82">
        <f>IF(D4315=1, 'adjustment factor'!$D$4, IF(D4315=-9,-999,IF(D4315="",-999,0)))</f>
        <v>-999</v>
      </c>
      <c r="AF4315" s="82">
        <f>IF(F4315=1, 'adjustment factor'!$D$5, IF(F4315=-9,-999,IF(F4315="",-999,0)))</f>
        <v>-999</v>
      </c>
      <c r="AG4315" s="82">
        <f>IF(E4315=1, 'adjustment factor'!$D$6, IF(E4315=-9,-999,IF(E4315="",-999,0)))</f>
        <v>-999</v>
      </c>
      <c r="AH4315" s="82">
        <f>IF(K4315&gt;=45,'adjustment factor'!$D$7,IF(K4315=-9,-1200,IF(K4315="",-1200,0)))</f>
        <v>-1200</v>
      </c>
      <c r="AI4315" s="82">
        <f>IF(L4315=1, 'adjustment factor'!$D$8, IF(L4315=-9,-999,IF(L4315="",-999,0)))</f>
        <v>-999</v>
      </c>
      <c r="AJ4315" s="82">
        <f>IF(AND(M4315&gt;=1,M4315&lt;=4),'adjustment factor'!$D$9,IF(M4315=-9,-999,IF(M4315=98,-999,IF(M4315=99,-999,IF(M4315="",-999,0)))))</f>
        <v>-999</v>
      </c>
      <c r="AK4315" s="82">
        <f>IF(H4315=1, 'adjustment factor'!$D$10, IF(H4315=-9,-999,IF(H4315="",-999,0)))</f>
        <v>-999</v>
      </c>
      <c r="AL4315" s="82">
        <f>IF(G4315=1, 'adjustment factor'!$D$11, IF(G4315=-9,-999,IF(G4315="",-999,0)))</f>
        <v>-999</v>
      </c>
      <c r="AM4315" s="82">
        <f>IF(I4315=1, 'adjustment factor'!$D$12, IF(I4315=-9,-999,IF(I4315="",-999,0)))</f>
        <v>-999</v>
      </c>
      <c r="AN4315" s="82">
        <f>IF(J4315=1, 'adjustment factor'!$D$13, IF(J4315=-9,-999,IF(J4315="",-999,0)))</f>
        <v>-999</v>
      </c>
      <c r="AO4315" s="82" t="str">
        <f t="shared" si="688"/>
        <v>-999</v>
      </c>
      <c r="AP4315" s="82" t="str">
        <f t="shared" si="689"/>
        <v>MISSING</v>
      </c>
    </row>
    <row r="4316" spans="2:42">
      <c r="B4316" s="207"/>
      <c r="C4316" s="35">
        <v>4312</v>
      </c>
      <c r="D4316" s="161"/>
      <c r="E4316" s="161"/>
      <c r="F4316" s="161"/>
      <c r="G4316" s="161"/>
      <c r="H4316" s="161"/>
      <c r="I4316" s="161"/>
      <c r="J4316" s="161"/>
      <c r="K4316" s="161"/>
      <c r="L4316" s="161"/>
      <c r="M4316" s="161"/>
      <c r="N4316" s="171"/>
      <c r="O4316" s="171"/>
      <c r="P4316" s="171"/>
      <c r="Q4316" s="171"/>
      <c r="R4316" s="171"/>
      <c r="S4316" s="171"/>
      <c r="T4316" s="208" t="str">
        <f t="shared" si="680"/>
        <v>MISSING</v>
      </c>
      <c r="U4316" s="208" t="str">
        <f t="shared" si="681"/>
        <v>MISSING</v>
      </c>
      <c r="X4316" s="56">
        <f t="shared" si="682"/>
        <v>-99</v>
      </c>
      <c r="Y4316" s="56">
        <f t="shared" si="683"/>
        <v>-99</v>
      </c>
      <c r="Z4316" s="56">
        <f t="shared" si="684"/>
        <v>-99</v>
      </c>
      <c r="AA4316" s="56">
        <f t="shared" si="685"/>
        <v>-99</v>
      </c>
      <c r="AB4316" s="56">
        <f t="shared" si="686"/>
        <v>-99</v>
      </c>
      <c r="AC4316" s="56">
        <f t="shared" si="687"/>
        <v>-99</v>
      </c>
      <c r="AD4316" s="3"/>
      <c r="AE4316" s="82">
        <f>IF(D4316=1, 'adjustment factor'!$D$4, IF(D4316=-9,-999,IF(D4316="",-999,0)))</f>
        <v>-999</v>
      </c>
      <c r="AF4316" s="82">
        <f>IF(F4316=1, 'adjustment factor'!$D$5, IF(F4316=-9,-999,IF(F4316="",-999,0)))</f>
        <v>-999</v>
      </c>
      <c r="AG4316" s="82">
        <f>IF(E4316=1, 'adjustment factor'!$D$6, IF(E4316=-9,-999,IF(E4316="",-999,0)))</f>
        <v>-999</v>
      </c>
      <c r="AH4316" s="82">
        <f>IF(K4316&gt;=45,'adjustment factor'!$D$7,IF(K4316=-9,-1200,IF(K4316="",-1200,0)))</f>
        <v>-1200</v>
      </c>
      <c r="AI4316" s="82">
        <f>IF(L4316=1, 'adjustment factor'!$D$8, IF(L4316=-9,-999,IF(L4316="",-999,0)))</f>
        <v>-999</v>
      </c>
      <c r="AJ4316" s="82">
        <f>IF(AND(M4316&gt;=1,M4316&lt;=4),'adjustment factor'!$D$9,IF(M4316=-9,-999,IF(M4316=98,-999,IF(M4316=99,-999,IF(M4316="",-999,0)))))</f>
        <v>-999</v>
      </c>
      <c r="AK4316" s="82">
        <f>IF(H4316=1, 'adjustment factor'!$D$10, IF(H4316=-9,-999,IF(H4316="",-999,0)))</f>
        <v>-999</v>
      </c>
      <c r="AL4316" s="82">
        <f>IF(G4316=1, 'adjustment factor'!$D$11, IF(G4316=-9,-999,IF(G4316="",-999,0)))</f>
        <v>-999</v>
      </c>
      <c r="AM4316" s="82">
        <f>IF(I4316=1, 'adjustment factor'!$D$12, IF(I4316=-9,-999,IF(I4316="",-999,0)))</f>
        <v>-999</v>
      </c>
      <c r="AN4316" s="82">
        <f>IF(J4316=1, 'adjustment factor'!$D$13, IF(J4316=-9,-999,IF(J4316="",-999,0)))</f>
        <v>-999</v>
      </c>
      <c r="AO4316" s="82" t="str">
        <f t="shared" si="688"/>
        <v>-999</v>
      </c>
      <c r="AP4316" s="82" t="str">
        <f t="shared" si="689"/>
        <v>MISSING</v>
      </c>
    </row>
    <row r="4317" spans="2:42">
      <c r="B4317" s="207"/>
      <c r="C4317" s="35">
        <v>4313</v>
      </c>
      <c r="D4317" s="161"/>
      <c r="E4317" s="161"/>
      <c r="F4317" s="161"/>
      <c r="G4317" s="161"/>
      <c r="H4317" s="161"/>
      <c r="I4317" s="161"/>
      <c r="J4317" s="161"/>
      <c r="K4317" s="161"/>
      <c r="L4317" s="161"/>
      <c r="M4317" s="161"/>
      <c r="N4317" s="171"/>
      <c r="O4317" s="171"/>
      <c r="P4317" s="171"/>
      <c r="Q4317" s="171"/>
      <c r="R4317" s="171"/>
      <c r="S4317" s="171"/>
      <c r="T4317" s="208" t="str">
        <f t="shared" si="680"/>
        <v>MISSING</v>
      </c>
      <c r="U4317" s="208" t="str">
        <f t="shared" si="681"/>
        <v>MISSING</v>
      </c>
      <c r="X4317" s="56">
        <f t="shared" si="682"/>
        <v>-99</v>
      </c>
      <c r="Y4317" s="56">
        <f t="shared" si="683"/>
        <v>-99</v>
      </c>
      <c r="Z4317" s="56">
        <f t="shared" si="684"/>
        <v>-99</v>
      </c>
      <c r="AA4317" s="56">
        <f t="shared" si="685"/>
        <v>-99</v>
      </c>
      <c r="AB4317" s="56">
        <f t="shared" si="686"/>
        <v>-99</v>
      </c>
      <c r="AC4317" s="56">
        <f t="shared" si="687"/>
        <v>-99</v>
      </c>
      <c r="AD4317" s="3"/>
      <c r="AE4317" s="82">
        <f>IF(D4317=1, 'adjustment factor'!$D$4, IF(D4317=-9,-999,IF(D4317="",-999,0)))</f>
        <v>-999</v>
      </c>
      <c r="AF4317" s="82">
        <f>IF(F4317=1, 'adjustment factor'!$D$5, IF(F4317=-9,-999,IF(F4317="",-999,0)))</f>
        <v>-999</v>
      </c>
      <c r="AG4317" s="82">
        <f>IF(E4317=1, 'adjustment factor'!$D$6, IF(E4317=-9,-999,IF(E4317="",-999,0)))</f>
        <v>-999</v>
      </c>
      <c r="AH4317" s="82">
        <f>IF(K4317&gt;=45,'adjustment factor'!$D$7,IF(K4317=-9,-1200,IF(K4317="",-1200,0)))</f>
        <v>-1200</v>
      </c>
      <c r="AI4317" s="82">
        <f>IF(L4317=1, 'adjustment factor'!$D$8, IF(L4317=-9,-999,IF(L4317="",-999,0)))</f>
        <v>-999</v>
      </c>
      <c r="AJ4317" s="82">
        <f>IF(AND(M4317&gt;=1,M4317&lt;=4),'adjustment factor'!$D$9,IF(M4317=-9,-999,IF(M4317=98,-999,IF(M4317=99,-999,IF(M4317="",-999,0)))))</f>
        <v>-999</v>
      </c>
      <c r="AK4317" s="82">
        <f>IF(H4317=1, 'adjustment factor'!$D$10, IF(H4317=-9,-999,IF(H4317="",-999,0)))</f>
        <v>-999</v>
      </c>
      <c r="AL4317" s="82">
        <f>IF(G4317=1, 'adjustment factor'!$D$11, IF(G4317=-9,-999,IF(G4317="",-999,0)))</f>
        <v>-999</v>
      </c>
      <c r="AM4317" s="82">
        <f>IF(I4317=1, 'adjustment factor'!$D$12, IF(I4317=-9,-999,IF(I4317="",-999,0)))</f>
        <v>-999</v>
      </c>
      <c r="AN4317" s="82">
        <f>IF(J4317=1, 'adjustment factor'!$D$13, IF(J4317=-9,-999,IF(J4317="",-999,0)))</f>
        <v>-999</v>
      </c>
      <c r="AO4317" s="82" t="str">
        <f t="shared" si="688"/>
        <v>-999</v>
      </c>
      <c r="AP4317" s="82" t="str">
        <f t="shared" si="689"/>
        <v>MISSING</v>
      </c>
    </row>
    <row r="4318" spans="2:42">
      <c r="B4318" s="207"/>
      <c r="C4318" s="35">
        <v>4314</v>
      </c>
      <c r="D4318" s="161"/>
      <c r="E4318" s="161"/>
      <c r="F4318" s="161"/>
      <c r="G4318" s="161"/>
      <c r="H4318" s="161"/>
      <c r="I4318" s="161"/>
      <c r="J4318" s="161"/>
      <c r="K4318" s="161"/>
      <c r="L4318" s="161"/>
      <c r="M4318" s="161"/>
      <c r="N4318" s="171"/>
      <c r="O4318" s="171"/>
      <c r="P4318" s="171"/>
      <c r="Q4318" s="171"/>
      <c r="R4318" s="171"/>
      <c r="S4318" s="171"/>
      <c r="T4318" s="208" t="str">
        <f t="shared" si="680"/>
        <v>MISSING</v>
      </c>
      <c r="U4318" s="208" t="str">
        <f t="shared" si="681"/>
        <v>MISSING</v>
      </c>
      <c r="X4318" s="56">
        <f t="shared" si="682"/>
        <v>-99</v>
      </c>
      <c r="Y4318" s="56">
        <f t="shared" si="683"/>
        <v>-99</v>
      </c>
      <c r="Z4318" s="56">
        <f t="shared" si="684"/>
        <v>-99</v>
      </c>
      <c r="AA4318" s="56">
        <f t="shared" si="685"/>
        <v>-99</v>
      </c>
      <c r="AB4318" s="56">
        <f t="shared" si="686"/>
        <v>-99</v>
      </c>
      <c r="AC4318" s="56">
        <f t="shared" si="687"/>
        <v>-99</v>
      </c>
      <c r="AD4318" s="3"/>
      <c r="AE4318" s="82">
        <f>IF(D4318=1, 'adjustment factor'!$D$4, IF(D4318=-9,-999,IF(D4318="",-999,0)))</f>
        <v>-999</v>
      </c>
      <c r="AF4318" s="82">
        <f>IF(F4318=1, 'adjustment factor'!$D$5, IF(F4318=-9,-999,IF(F4318="",-999,0)))</f>
        <v>-999</v>
      </c>
      <c r="AG4318" s="82">
        <f>IF(E4318=1, 'adjustment factor'!$D$6, IF(E4318=-9,-999,IF(E4318="",-999,0)))</f>
        <v>-999</v>
      </c>
      <c r="AH4318" s="82">
        <f>IF(K4318&gt;=45,'adjustment factor'!$D$7,IF(K4318=-9,-1200,IF(K4318="",-1200,0)))</f>
        <v>-1200</v>
      </c>
      <c r="AI4318" s="82">
        <f>IF(L4318=1, 'adjustment factor'!$D$8, IF(L4318=-9,-999,IF(L4318="",-999,0)))</f>
        <v>-999</v>
      </c>
      <c r="AJ4318" s="82">
        <f>IF(AND(M4318&gt;=1,M4318&lt;=4),'adjustment factor'!$D$9,IF(M4318=-9,-999,IF(M4318=98,-999,IF(M4318=99,-999,IF(M4318="",-999,0)))))</f>
        <v>-999</v>
      </c>
      <c r="AK4318" s="82">
        <f>IF(H4318=1, 'adjustment factor'!$D$10, IF(H4318=-9,-999,IF(H4318="",-999,0)))</f>
        <v>-999</v>
      </c>
      <c r="AL4318" s="82">
        <f>IF(G4318=1, 'adjustment factor'!$D$11, IF(G4318=-9,-999,IF(G4318="",-999,0)))</f>
        <v>-999</v>
      </c>
      <c r="AM4318" s="82">
        <f>IF(I4318=1, 'adjustment factor'!$D$12, IF(I4318=-9,-999,IF(I4318="",-999,0)))</f>
        <v>-999</v>
      </c>
      <c r="AN4318" s="82">
        <f>IF(J4318=1, 'adjustment factor'!$D$13, IF(J4318=-9,-999,IF(J4318="",-999,0)))</f>
        <v>-999</v>
      </c>
      <c r="AO4318" s="82" t="str">
        <f t="shared" si="688"/>
        <v>-999</v>
      </c>
      <c r="AP4318" s="82" t="str">
        <f t="shared" si="689"/>
        <v>MISSING</v>
      </c>
    </row>
    <row r="4319" spans="2:42">
      <c r="B4319" s="207"/>
      <c r="C4319" s="35">
        <v>4315</v>
      </c>
      <c r="D4319" s="161"/>
      <c r="E4319" s="161"/>
      <c r="F4319" s="161"/>
      <c r="G4319" s="161"/>
      <c r="H4319" s="161"/>
      <c r="I4319" s="161"/>
      <c r="J4319" s="161"/>
      <c r="K4319" s="161"/>
      <c r="L4319" s="161"/>
      <c r="M4319" s="161"/>
      <c r="N4319" s="171"/>
      <c r="O4319" s="171"/>
      <c r="P4319" s="171"/>
      <c r="Q4319" s="171"/>
      <c r="R4319" s="171"/>
      <c r="S4319" s="171"/>
      <c r="T4319" s="208" t="str">
        <f t="shared" si="680"/>
        <v>MISSING</v>
      </c>
      <c r="U4319" s="208" t="str">
        <f t="shared" si="681"/>
        <v>MISSING</v>
      </c>
      <c r="X4319" s="56">
        <f t="shared" si="682"/>
        <v>-99</v>
      </c>
      <c r="Y4319" s="56">
        <f t="shared" si="683"/>
        <v>-99</v>
      </c>
      <c r="Z4319" s="56">
        <f t="shared" si="684"/>
        <v>-99</v>
      </c>
      <c r="AA4319" s="56">
        <f t="shared" si="685"/>
        <v>-99</v>
      </c>
      <c r="AB4319" s="56">
        <f t="shared" si="686"/>
        <v>-99</v>
      </c>
      <c r="AC4319" s="56">
        <f t="shared" si="687"/>
        <v>-99</v>
      </c>
      <c r="AD4319" s="3"/>
      <c r="AE4319" s="82">
        <f>IF(D4319=1, 'adjustment factor'!$D$4, IF(D4319=-9,-999,IF(D4319="",-999,0)))</f>
        <v>-999</v>
      </c>
      <c r="AF4319" s="82">
        <f>IF(F4319=1, 'adjustment factor'!$D$5, IF(F4319=-9,-999,IF(F4319="",-999,0)))</f>
        <v>-999</v>
      </c>
      <c r="AG4319" s="82">
        <f>IF(E4319=1, 'adjustment factor'!$D$6, IF(E4319=-9,-999,IF(E4319="",-999,0)))</f>
        <v>-999</v>
      </c>
      <c r="AH4319" s="82">
        <f>IF(K4319&gt;=45,'adjustment factor'!$D$7,IF(K4319=-9,-1200,IF(K4319="",-1200,0)))</f>
        <v>-1200</v>
      </c>
      <c r="AI4319" s="82">
        <f>IF(L4319=1, 'adjustment factor'!$D$8, IF(L4319=-9,-999,IF(L4319="",-999,0)))</f>
        <v>-999</v>
      </c>
      <c r="AJ4319" s="82">
        <f>IF(AND(M4319&gt;=1,M4319&lt;=4),'adjustment factor'!$D$9,IF(M4319=-9,-999,IF(M4319=98,-999,IF(M4319=99,-999,IF(M4319="",-999,0)))))</f>
        <v>-999</v>
      </c>
      <c r="AK4319" s="82">
        <f>IF(H4319=1, 'adjustment factor'!$D$10, IF(H4319=-9,-999,IF(H4319="",-999,0)))</f>
        <v>-999</v>
      </c>
      <c r="AL4319" s="82">
        <f>IF(G4319=1, 'adjustment factor'!$D$11, IF(G4319=-9,-999,IF(G4319="",-999,0)))</f>
        <v>-999</v>
      </c>
      <c r="AM4319" s="82">
        <f>IF(I4319=1, 'adjustment factor'!$D$12, IF(I4319=-9,-999,IF(I4319="",-999,0)))</f>
        <v>-999</v>
      </c>
      <c r="AN4319" s="82">
        <f>IF(J4319=1, 'adjustment factor'!$D$13, IF(J4319=-9,-999,IF(J4319="",-999,0)))</f>
        <v>-999</v>
      </c>
      <c r="AO4319" s="82" t="str">
        <f t="shared" si="688"/>
        <v>-999</v>
      </c>
      <c r="AP4319" s="82" t="str">
        <f t="shared" si="689"/>
        <v>MISSING</v>
      </c>
    </row>
    <row r="4320" spans="2:42">
      <c r="B4320" s="207"/>
      <c r="C4320" s="35">
        <v>4316</v>
      </c>
      <c r="D4320" s="161"/>
      <c r="E4320" s="161"/>
      <c r="F4320" s="161"/>
      <c r="G4320" s="161"/>
      <c r="H4320" s="161"/>
      <c r="I4320" s="161"/>
      <c r="J4320" s="161"/>
      <c r="K4320" s="161"/>
      <c r="L4320" s="161"/>
      <c r="M4320" s="161"/>
      <c r="N4320" s="171"/>
      <c r="O4320" s="171"/>
      <c r="P4320" s="171"/>
      <c r="Q4320" s="171"/>
      <c r="R4320" s="171"/>
      <c r="S4320" s="171"/>
      <c r="T4320" s="208" t="str">
        <f t="shared" si="680"/>
        <v>MISSING</v>
      </c>
      <c r="U4320" s="208" t="str">
        <f t="shared" si="681"/>
        <v>MISSING</v>
      </c>
      <c r="X4320" s="56">
        <f t="shared" si="682"/>
        <v>-99</v>
      </c>
      <c r="Y4320" s="56">
        <f t="shared" si="683"/>
        <v>-99</v>
      </c>
      <c r="Z4320" s="56">
        <f t="shared" si="684"/>
        <v>-99</v>
      </c>
      <c r="AA4320" s="56">
        <f t="shared" si="685"/>
        <v>-99</v>
      </c>
      <c r="AB4320" s="56">
        <f t="shared" si="686"/>
        <v>-99</v>
      </c>
      <c r="AC4320" s="56">
        <f t="shared" si="687"/>
        <v>-99</v>
      </c>
      <c r="AD4320" s="3"/>
      <c r="AE4320" s="82">
        <f>IF(D4320=1, 'adjustment factor'!$D$4, IF(D4320=-9,-999,IF(D4320="",-999,0)))</f>
        <v>-999</v>
      </c>
      <c r="AF4320" s="82">
        <f>IF(F4320=1, 'adjustment factor'!$D$5, IF(F4320=-9,-999,IF(F4320="",-999,0)))</f>
        <v>-999</v>
      </c>
      <c r="AG4320" s="82">
        <f>IF(E4320=1, 'adjustment factor'!$D$6, IF(E4320=-9,-999,IF(E4320="",-999,0)))</f>
        <v>-999</v>
      </c>
      <c r="AH4320" s="82">
        <f>IF(K4320&gt;=45,'adjustment factor'!$D$7,IF(K4320=-9,-1200,IF(K4320="",-1200,0)))</f>
        <v>-1200</v>
      </c>
      <c r="AI4320" s="82">
        <f>IF(L4320=1, 'adjustment factor'!$D$8, IF(L4320=-9,-999,IF(L4320="",-999,0)))</f>
        <v>-999</v>
      </c>
      <c r="AJ4320" s="82">
        <f>IF(AND(M4320&gt;=1,M4320&lt;=4),'adjustment factor'!$D$9,IF(M4320=-9,-999,IF(M4320=98,-999,IF(M4320=99,-999,IF(M4320="",-999,0)))))</f>
        <v>-999</v>
      </c>
      <c r="AK4320" s="82">
        <f>IF(H4320=1, 'adjustment factor'!$D$10, IF(H4320=-9,-999,IF(H4320="",-999,0)))</f>
        <v>-999</v>
      </c>
      <c r="AL4320" s="82">
        <f>IF(G4320=1, 'adjustment factor'!$D$11, IF(G4320=-9,-999,IF(G4320="",-999,0)))</f>
        <v>-999</v>
      </c>
      <c r="AM4320" s="82">
        <f>IF(I4320=1, 'adjustment factor'!$D$12, IF(I4320=-9,-999,IF(I4320="",-999,0)))</f>
        <v>-999</v>
      </c>
      <c r="AN4320" s="82">
        <f>IF(J4320=1, 'adjustment factor'!$D$13, IF(J4320=-9,-999,IF(J4320="",-999,0)))</f>
        <v>-999</v>
      </c>
      <c r="AO4320" s="82" t="str">
        <f t="shared" si="688"/>
        <v>-999</v>
      </c>
      <c r="AP4320" s="82" t="str">
        <f t="shared" si="689"/>
        <v>MISSING</v>
      </c>
    </row>
    <row r="4321" spans="2:42">
      <c r="B4321" s="207"/>
      <c r="C4321" s="35">
        <v>4317</v>
      </c>
      <c r="D4321" s="161"/>
      <c r="E4321" s="161"/>
      <c r="F4321" s="161"/>
      <c r="G4321" s="161"/>
      <c r="H4321" s="161"/>
      <c r="I4321" s="161"/>
      <c r="J4321" s="161"/>
      <c r="K4321" s="161"/>
      <c r="L4321" s="161"/>
      <c r="M4321" s="161"/>
      <c r="N4321" s="171"/>
      <c r="O4321" s="171"/>
      <c r="P4321" s="171"/>
      <c r="Q4321" s="171"/>
      <c r="R4321" s="171"/>
      <c r="S4321" s="171"/>
      <c r="T4321" s="208" t="str">
        <f t="shared" si="680"/>
        <v>MISSING</v>
      </c>
      <c r="U4321" s="208" t="str">
        <f t="shared" si="681"/>
        <v>MISSING</v>
      </c>
      <c r="X4321" s="56">
        <f t="shared" si="682"/>
        <v>-99</v>
      </c>
      <c r="Y4321" s="56">
        <f t="shared" si="683"/>
        <v>-99</v>
      </c>
      <c r="Z4321" s="56">
        <f t="shared" si="684"/>
        <v>-99</v>
      </c>
      <c r="AA4321" s="56">
        <f t="shared" si="685"/>
        <v>-99</v>
      </c>
      <c r="AB4321" s="56">
        <f t="shared" si="686"/>
        <v>-99</v>
      </c>
      <c r="AC4321" s="56">
        <f t="shared" si="687"/>
        <v>-99</v>
      </c>
      <c r="AD4321" s="3"/>
      <c r="AE4321" s="82">
        <f>IF(D4321=1, 'adjustment factor'!$D$4, IF(D4321=-9,-999,IF(D4321="",-999,0)))</f>
        <v>-999</v>
      </c>
      <c r="AF4321" s="82">
        <f>IF(F4321=1, 'adjustment factor'!$D$5, IF(F4321=-9,-999,IF(F4321="",-999,0)))</f>
        <v>-999</v>
      </c>
      <c r="AG4321" s="82">
        <f>IF(E4321=1, 'adjustment factor'!$D$6, IF(E4321=-9,-999,IF(E4321="",-999,0)))</f>
        <v>-999</v>
      </c>
      <c r="AH4321" s="82">
        <f>IF(K4321&gt;=45,'adjustment factor'!$D$7,IF(K4321=-9,-1200,IF(K4321="",-1200,0)))</f>
        <v>-1200</v>
      </c>
      <c r="AI4321" s="82">
        <f>IF(L4321=1, 'adjustment factor'!$D$8, IF(L4321=-9,-999,IF(L4321="",-999,0)))</f>
        <v>-999</v>
      </c>
      <c r="AJ4321" s="82">
        <f>IF(AND(M4321&gt;=1,M4321&lt;=4),'adjustment factor'!$D$9,IF(M4321=-9,-999,IF(M4321=98,-999,IF(M4321=99,-999,IF(M4321="",-999,0)))))</f>
        <v>-999</v>
      </c>
      <c r="AK4321" s="82">
        <f>IF(H4321=1, 'adjustment factor'!$D$10, IF(H4321=-9,-999,IF(H4321="",-999,0)))</f>
        <v>-999</v>
      </c>
      <c r="AL4321" s="82">
        <f>IF(G4321=1, 'adjustment factor'!$D$11, IF(G4321=-9,-999,IF(G4321="",-999,0)))</f>
        <v>-999</v>
      </c>
      <c r="AM4321" s="82">
        <f>IF(I4321=1, 'adjustment factor'!$D$12, IF(I4321=-9,-999,IF(I4321="",-999,0)))</f>
        <v>-999</v>
      </c>
      <c r="AN4321" s="82">
        <f>IF(J4321=1, 'adjustment factor'!$D$13, IF(J4321=-9,-999,IF(J4321="",-999,0)))</f>
        <v>-999</v>
      </c>
      <c r="AO4321" s="82" t="str">
        <f t="shared" si="688"/>
        <v>-999</v>
      </c>
      <c r="AP4321" s="82" t="str">
        <f t="shared" si="689"/>
        <v>MISSING</v>
      </c>
    </row>
    <row r="4322" spans="2:42">
      <c r="B4322" s="207"/>
      <c r="C4322" s="35">
        <v>4318</v>
      </c>
      <c r="D4322" s="161"/>
      <c r="E4322" s="161"/>
      <c r="F4322" s="161"/>
      <c r="G4322" s="161"/>
      <c r="H4322" s="161"/>
      <c r="I4322" s="161"/>
      <c r="J4322" s="161"/>
      <c r="K4322" s="161"/>
      <c r="L4322" s="161"/>
      <c r="M4322" s="161"/>
      <c r="N4322" s="171"/>
      <c r="O4322" s="171"/>
      <c r="P4322" s="171"/>
      <c r="Q4322" s="171"/>
      <c r="R4322" s="171"/>
      <c r="S4322" s="171"/>
      <c r="T4322" s="208" t="str">
        <f t="shared" si="680"/>
        <v>MISSING</v>
      </c>
      <c r="U4322" s="208" t="str">
        <f t="shared" si="681"/>
        <v>MISSING</v>
      </c>
      <c r="X4322" s="56">
        <f t="shared" si="682"/>
        <v>-99</v>
      </c>
      <c r="Y4322" s="56">
        <f t="shared" si="683"/>
        <v>-99</v>
      </c>
      <c r="Z4322" s="56">
        <f t="shared" si="684"/>
        <v>-99</v>
      </c>
      <c r="AA4322" s="56">
        <f t="shared" si="685"/>
        <v>-99</v>
      </c>
      <c r="AB4322" s="56">
        <f t="shared" si="686"/>
        <v>-99</v>
      </c>
      <c r="AC4322" s="56">
        <f t="shared" si="687"/>
        <v>-99</v>
      </c>
      <c r="AD4322" s="3"/>
      <c r="AE4322" s="82">
        <f>IF(D4322=1, 'adjustment factor'!$D$4, IF(D4322=-9,-999,IF(D4322="",-999,0)))</f>
        <v>-999</v>
      </c>
      <c r="AF4322" s="82">
        <f>IF(F4322=1, 'adjustment factor'!$D$5, IF(F4322=-9,-999,IF(F4322="",-999,0)))</f>
        <v>-999</v>
      </c>
      <c r="AG4322" s="82">
        <f>IF(E4322=1, 'adjustment factor'!$D$6, IF(E4322=-9,-999,IF(E4322="",-999,0)))</f>
        <v>-999</v>
      </c>
      <c r="AH4322" s="82">
        <f>IF(K4322&gt;=45,'adjustment factor'!$D$7,IF(K4322=-9,-1200,IF(K4322="",-1200,0)))</f>
        <v>-1200</v>
      </c>
      <c r="AI4322" s="82">
        <f>IF(L4322=1, 'adjustment factor'!$D$8, IF(L4322=-9,-999,IF(L4322="",-999,0)))</f>
        <v>-999</v>
      </c>
      <c r="AJ4322" s="82">
        <f>IF(AND(M4322&gt;=1,M4322&lt;=4),'adjustment factor'!$D$9,IF(M4322=-9,-999,IF(M4322=98,-999,IF(M4322=99,-999,IF(M4322="",-999,0)))))</f>
        <v>-999</v>
      </c>
      <c r="AK4322" s="82">
        <f>IF(H4322=1, 'adjustment factor'!$D$10, IF(H4322=-9,-999,IF(H4322="",-999,0)))</f>
        <v>-999</v>
      </c>
      <c r="AL4322" s="82">
        <f>IF(G4322=1, 'adjustment factor'!$D$11, IF(G4322=-9,-999,IF(G4322="",-999,0)))</f>
        <v>-999</v>
      </c>
      <c r="AM4322" s="82">
        <f>IF(I4322=1, 'adjustment factor'!$D$12, IF(I4322=-9,-999,IF(I4322="",-999,0)))</f>
        <v>-999</v>
      </c>
      <c r="AN4322" s="82">
        <f>IF(J4322=1, 'adjustment factor'!$D$13, IF(J4322=-9,-999,IF(J4322="",-999,0)))</f>
        <v>-999</v>
      </c>
      <c r="AO4322" s="82" t="str">
        <f t="shared" si="688"/>
        <v>-999</v>
      </c>
      <c r="AP4322" s="82" t="str">
        <f t="shared" si="689"/>
        <v>MISSING</v>
      </c>
    </row>
    <row r="4323" spans="2:42">
      <c r="B4323" s="207"/>
      <c r="C4323" s="35">
        <v>4319</v>
      </c>
      <c r="D4323" s="161"/>
      <c r="E4323" s="161"/>
      <c r="F4323" s="161"/>
      <c r="G4323" s="161"/>
      <c r="H4323" s="161"/>
      <c r="I4323" s="161"/>
      <c r="J4323" s="161"/>
      <c r="K4323" s="161"/>
      <c r="L4323" s="161"/>
      <c r="M4323" s="161"/>
      <c r="N4323" s="171"/>
      <c r="O4323" s="171"/>
      <c r="P4323" s="171"/>
      <c r="Q4323" s="171"/>
      <c r="R4323" s="171"/>
      <c r="S4323" s="171"/>
      <c r="T4323" s="208" t="str">
        <f t="shared" si="680"/>
        <v>MISSING</v>
      </c>
      <c r="U4323" s="208" t="str">
        <f t="shared" si="681"/>
        <v>MISSING</v>
      </c>
      <c r="X4323" s="56">
        <f t="shared" si="682"/>
        <v>-99</v>
      </c>
      <c r="Y4323" s="56">
        <f t="shared" si="683"/>
        <v>-99</v>
      </c>
      <c r="Z4323" s="56">
        <f t="shared" si="684"/>
        <v>-99</v>
      </c>
      <c r="AA4323" s="56">
        <f t="shared" si="685"/>
        <v>-99</v>
      </c>
      <c r="AB4323" s="56">
        <f t="shared" si="686"/>
        <v>-99</v>
      </c>
      <c r="AC4323" s="56">
        <f t="shared" si="687"/>
        <v>-99</v>
      </c>
      <c r="AD4323" s="3"/>
      <c r="AE4323" s="82">
        <f>IF(D4323=1, 'adjustment factor'!$D$4, IF(D4323=-9,-999,IF(D4323="",-999,0)))</f>
        <v>-999</v>
      </c>
      <c r="AF4323" s="82">
        <f>IF(F4323=1, 'adjustment factor'!$D$5, IF(F4323=-9,-999,IF(F4323="",-999,0)))</f>
        <v>-999</v>
      </c>
      <c r="AG4323" s="82">
        <f>IF(E4323=1, 'adjustment factor'!$D$6, IF(E4323=-9,-999,IF(E4323="",-999,0)))</f>
        <v>-999</v>
      </c>
      <c r="AH4323" s="82">
        <f>IF(K4323&gt;=45,'adjustment factor'!$D$7,IF(K4323=-9,-1200,IF(K4323="",-1200,0)))</f>
        <v>-1200</v>
      </c>
      <c r="AI4323" s="82">
        <f>IF(L4323=1, 'adjustment factor'!$D$8, IF(L4323=-9,-999,IF(L4323="",-999,0)))</f>
        <v>-999</v>
      </c>
      <c r="AJ4323" s="82">
        <f>IF(AND(M4323&gt;=1,M4323&lt;=4),'adjustment factor'!$D$9,IF(M4323=-9,-999,IF(M4323=98,-999,IF(M4323=99,-999,IF(M4323="",-999,0)))))</f>
        <v>-999</v>
      </c>
      <c r="AK4323" s="82">
        <f>IF(H4323=1, 'adjustment factor'!$D$10, IF(H4323=-9,-999,IF(H4323="",-999,0)))</f>
        <v>-999</v>
      </c>
      <c r="AL4323" s="82">
        <f>IF(G4323=1, 'adjustment factor'!$D$11, IF(G4323=-9,-999,IF(G4323="",-999,0)))</f>
        <v>-999</v>
      </c>
      <c r="AM4323" s="82">
        <f>IF(I4323=1, 'adjustment factor'!$D$12, IF(I4323=-9,-999,IF(I4323="",-999,0)))</f>
        <v>-999</v>
      </c>
      <c r="AN4323" s="82">
        <f>IF(J4323=1, 'adjustment factor'!$D$13, IF(J4323=-9,-999,IF(J4323="",-999,0)))</f>
        <v>-999</v>
      </c>
      <c r="AO4323" s="82" t="str">
        <f t="shared" si="688"/>
        <v>-999</v>
      </c>
      <c r="AP4323" s="82" t="str">
        <f t="shared" si="689"/>
        <v>MISSING</v>
      </c>
    </row>
    <row r="4324" spans="2:42">
      <c r="B4324" s="207"/>
      <c r="C4324" s="35">
        <v>4320</v>
      </c>
      <c r="D4324" s="161"/>
      <c r="E4324" s="161"/>
      <c r="F4324" s="161"/>
      <c r="G4324" s="161"/>
      <c r="H4324" s="161"/>
      <c r="I4324" s="161"/>
      <c r="J4324" s="161"/>
      <c r="K4324" s="161"/>
      <c r="L4324" s="161"/>
      <c r="M4324" s="161"/>
      <c r="N4324" s="171"/>
      <c r="O4324" s="171"/>
      <c r="P4324" s="171"/>
      <c r="Q4324" s="171"/>
      <c r="R4324" s="171"/>
      <c r="S4324" s="171"/>
      <c r="T4324" s="208" t="str">
        <f t="shared" si="680"/>
        <v>MISSING</v>
      </c>
      <c r="U4324" s="208" t="str">
        <f t="shared" si="681"/>
        <v>MISSING</v>
      </c>
      <c r="X4324" s="56">
        <f t="shared" si="682"/>
        <v>-99</v>
      </c>
      <c r="Y4324" s="56">
        <f t="shared" si="683"/>
        <v>-99</v>
      </c>
      <c r="Z4324" s="56">
        <f t="shared" si="684"/>
        <v>-99</v>
      </c>
      <c r="AA4324" s="56">
        <f t="shared" si="685"/>
        <v>-99</v>
      </c>
      <c r="AB4324" s="56">
        <f t="shared" si="686"/>
        <v>-99</v>
      </c>
      <c r="AC4324" s="56">
        <f t="shared" si="687"/>
        <v>-99</v>
      </c>
      <c r="AD4324" s="3"/>
      <c r="AE4324" s="82">
        <f>IF(D4324=1, 'adjustment factor'!$D$4, IF(D4324=-9,-999,IF(D4324="",-999,0)))</f>
        <v>-999</v>
      </c>
      <c r="AF4324" s="82">
        <f>IF(F4324=1, 'adjustment factor'!$D$5, IF(F4324=-9,-999,IF(F4324="",-999,0)))</f>
        <v>-999</v>
      </c>
      <c r="AG4324" s="82">
        <f>IF(E4324=1, 'adjustment factor'!$D$6, IF(E4324=-9,-999,IF(E4324="",-999,0)))</f>
        <v>-999</v>
      </c>
      <c r="AH4324" s="82">
        <f>IF(K4324&gt;=45,'adjustment factor'!$D$7,IF(K4324=-9,-1200,IF(K4324="",-1200,0)))</f>
        <v>-1200</v>
      </c>
      <c r="AI4324" s="82">
        <f>IF(L4324=1, 'adjustment factor'!$D$8, IF(L4324=-9,-999,IF(L4324="",-999,0)))</f>
        <v>-999</v>
      </c>
      <c r="AJ4324" s="82">
        <f>IF(AND(M4324&gt;=1,M4324&lt;=4),'adjustment factor'!$D$9,IF(M4324=-9,-999,IF(M4324=98,-999,IF(M4324=99,-999,IF(M4324="",-999,0)))))</f>
        <v>-999</v>
      </c>
      <c r="AK4324" s="82">
        <f>IF(H4324=1, 'adjustment factor'!$D$10, IF(H4324=-9,-999,IF(H4324="",-999,0)))</f>
        <v>-999</v>
      </c>
      <c r="AL4324" s="82">
        <f>IF(G4324=1, 'adjustment factor'!$D$11, IF(G4324=-9,-999,IF(G4324="",-999,0)))</f>
        <v>-999</v>
      </c>
      <c r="AM4324" s="82">
        <f>IF(I4324=1, 'adjustment factor'!$D$12, IF(I4324=-9,-999,IF(I4324="",-999,0)))</f>
        <v>-999</v>
      </c>
      <c r="AN4324" s="82">
        <f>IF(J4324=1, 'adjustment factor'!$D$13, IF(J4324=-9,-999,IF(J4324="",-999,0)))</f>
        <v>-999</v>
      </c>
      <c r="AO4324" s="82" t="str">
        <f t="shared" si="688"/>
        <v>-999</v>
      </c>
      <c r="AP4324" s="82" t="str">
        <f t="shared" si="689"/>
        <v>MISSING</v>
      </c>
    </row>
    <row r="4325" spans="2:42">
      <c r="B4325" s="207"/>
      <c r="C4325" s="35">
        <v>4321</v>
      </c>
      <c r="D4325" s="161"/>
      <c r="E4325" s="161"/>
      <c r="F4325" s="161"/>
      <c r="G4325" s="161"/>
      <c r="H4325" s="161"/>
      <c r="I4325" s="161"/>
      <c r="J4325" s="161"/>
      <c r="K4325" s="161"/>
      <c r="L4325" s="161"/>
      <c r="M4325" s="161"/>
      <c r="N4325" s="171"/>
      <c r="O4325" s="171"/>
      <c r="P4325" s="171"/>
      <c r="Q4325" s="171"/>
      <c r="R4325" s="171"/>
      <c r="S4325" s="171"/>
      <c r="T4325" s="208" t="str">
        <f t="shared" si="680"/>
        <v>MISSING</v>
      </c>
      <c r="U4325" s="208" t="str">
        <f t="shared" si="681"/>
        <v>MISSING</v>
      </c>
      <c r="X4325" s="56">
        <f t="shared" si="682"/>
        <v>-99</v>
      </c>
      <c r="Y4325" s="56">
        <f t="shared" si="683"/>
        <v>-99</v>
      </c>
      <c r="Z4325" s="56">
        <f t="shared" si="684"/>
        <v>-99</v>
      </c>
      <c r="AA4325" s="56">
        <f t="shared" si="685"/>
        <v>-99</v>
      </c>
      <c r="AB4325" s="56">
        <f t="shared" si="686"/>
        <v>-99</v>
      </c>
      <c r="AC4325" s="56">
        <f t="shared" si="687"/>
        <v>-99</v>
      </c>
      <c r="AD4325" s="3"/>
      <c r="AE4325" s="82">
        <f>IF(D4325=1, 'adjustment factor'!$D$4, IF(D4325=-9,-999,IF(D4325="",-999,0)))</f>
        <v>-999</v>
      </c>
      <c r="AF4325" s="82">
        <f>IF(F4325=1, 'adjustment factor'!$D$5, IF(F4325=-9,-999,IF(F4325="",-999,0)))</f>
        <v>-999</v>
      </c>
      <c r="AG4325" s="82">
        <f>IF(E4325=1, 'adjustment factor'!$D$6, IF(E4325=-9,-999,IF(E4325="",-999,0)))</f>
        <v>-999</v>
      </c>
      <c r="AH4325" s="82">
        <f>IF(K4325&gt;=45,'adjustment factor'!$D$7,IF(K4325=-9,-1200,IF(K4325="",-1200,0)))</f>
        <v>-1200</v>
      </c>
      <c r="AI4325" s="82">
        <f>IF(L4325=1, 'adjustment factor'!$D$8, IF(L4325=-9,-999,IF(L4325="",-999,0)))</f>
        <v>-999</v>
      </c>
      <c r="AJ4325" s="82">
        <f>IF(AND(M4325&gt;=1,M4325&lt;=4),'adjustment factor'!$D$9,IF(M4325=-9,-999,IF(M4325=98,-999,IF(M4325=99,-999,IF(M4325="",-999,0)))))</f>
        <v>-999</v>
      </c>
      <c r="AK4325" s="82">
        <f>IF(H4325=1, 'adjustment factor'!$D$10, IF(H4325=-9,-999,IF(H4325="",-999,0)))</f>
        <v>-999</v>
      </c>
      <c r="AL4325" s="82">
        <f>IF(G4325=1, 'adjustment factor'!$D$11, IF(G4325=-9,-999,IF(G4325="",-999,0)))</f>
        <v>-999</v>
      </c>
      <c r="AM4325" s="82">
        <f>IF(I4325=1, 'adjustment factor'!$D$12, IF(I4325=-9,-999,IF(I4325="",-999,0)))</f>
        <v>-999</v>
      </c>
      <c r="AN4325" s="82">
        <f>IF(J4325=1, 'adjustment factor'!$D$13, IF(J4325=-9,-999,IF(J4325="",-999,0)))</f>
        <v>-999</v>
      </c>
      <c r="AO4325" s="82" t="str">
        <f t="shared" si="688"/>
        <v>-999</v>
      </c>
      <c r="AP4325" s="82" t="str">
        <f t="shared" si="689"/>
        <v>MISSING</v>
      </c>
    </row>
    <row r="4326" spans="2:42">
      <c r="B4326" s="207"/>
      <c r="C4326" s="35">
        <v>4322</v>
      </c>
      <c r="D4326" s="161"/>
      <c r="E4326" s="161"/>
      <c r="F4326" s="161"/>
      <c r="G4326" s="161"/>
      <c r="H4326" s="161"/>
      <c r="I4326" s="161"/>
      <c r="J4326" s="161"/>
      <c r="K4326" s="161"/>
      <c r="L4326" s="161"/>
      <c r="M4326" s="161"/>
      <c r="N4326" s="171"/>
      <c r="O4326" s="171"/>
      <c r="P4326" s="171"/>
      <c r="Q4326" s="171"/>
      <c r="R4326" s="171"/>
      <c r="S4326" s="171"/>
      <c r="T4326" s="208" t="str">
        <f t="shared" si="680"/>
        <v>MISSING</v>
      </c>
      <c r="U4326" s="208" t="str">
        <f t="shared" si="681"/>
        <v>MISSING</v>
      </c>
      <c r="X4326" s="56">
        <f t="shared" si="682"/>
        <v>-99</v>
      </c>
      <c r="Y4326" s="56">
        <f t="shared" si="683"/>
        <v>-99</v>
      </c>
      <c r="Z4326" s="56">
        <f t="shared" si="684"/>
        <v>-99</v>
      </c>
      <c r="AA4326" s="56">
        <f t="shared" si="685"/>
        <v>-99</v>
      </c>
      <c r="AB4326" s="56">
        <f t="shared" si="686"/>
        <v>-99</v>
      </c>
      <c r="AC4326" s="56">
        <f t="shared" si="687"/>
        <v>-99</v>
      </c>
      <c r="AD4326" s="3"/>
      <c r="AE4326" s="82">
        <f>IF(D4326=1, 'adjustment factor'!$D$4, IF(D4326=-9,-999,IF(D4326="",-999,0)))</f>
        <v>-999</v>
      </c>
      <c r="AF4326" s="82">
        <f>IF(F4326=1, 'adjustment factor'!$D$5, IF(F4326=-9,-999,IF(F4326="",-999,0)))</f>
        <v>-999</v>
      </c>
      <c r="AG4326" s="82">
        <f>IF(E4326=1, 'adjustment factor'!$D$6, IF(E4326=-9,-999,IF(E4326="",-999,0)))</f>
        <v>-999</v>
      </c>
      <c r="AH4326" s="82">
        <f>IF(K4326&gt;=45,'adjustment factor'!$D$7,IF(K4326=-9,-1200,IF(K4326="",-1200,0)))</f>
        <v>-1200</v>
      </c>
      <c r="AI4326" s="82">
        <f>IF(L4326=1, 'adjustment factor'!$D$8, IF(L4326=-9,-999,IF(L4326="",-999,0)))</f>
        <v>-999</v>
      </c>
      <c r="AJ4326" s="82">
        <f>IF(AND(M4326&gt;=1,M4326&lt;=4),'adjustment factor'!$D$9,IF(M4326=-9,-999,IF(M4326=98,-999,IF(M4326=99,-999,IF(M4326="",-999,0)))))</f>
        <v>-999</v>
      </c>
      <c r="AK4326" s="82">
        <f>IF(H4326=1, 'adjustment factor'!$D$10, IF(H4326=-9,-999,IF(H4326="",-999,0)))</f>
        <v>-999</v>
      </c>
      <c r="AL4326" s="82">
        <f>IF(G4326=1, 'adjustment factor'!$D$11, IF(G4326=-9,-999,IF(G4326="",-999,0)))</f>
        <v>-999</v>
      </c>
      <c r="AM4326" s="82">
        <f>IF(I4326=1, 'adjustment factor'!$D$12, IF(I4326=-9,-999,IF(I4326="",-999,0)))</f>
        <v>-999</v>
      </c>
      <c r="AN4326" s="82">
        <f>IF(J4326=1, 'adjustment factor'!$D$13, IF(J4326=-9,-999,IF(J4326="",-999,0)))</f>
        <v>-999</v>
      </c>
      <c r="AO4326" s="82" t="str">
        <f t="shared" si="688"/>
        <v>-999</v>
      </c>
      <c r="AP4326" s="82" t="str">
        <f t="shared" si="689"/>
        <v>MISSING</v>
      </c>
    </row>
    <row r="4327" spans="2:42">
      <c r="B4327" s="207"/>
      <c r="C4327" s="35">
        <v>4323</v>
      </c>
      <c r="D4327" s="161"/>
      <c r="E4327" s="161"/>
      <c r="F4327" s="161"/>
      <c r="G4327" s="161"/>
      <c r="H4327" s="161"/>
      <c r="I4327" s="161"/>
      <c r="J4327" s="161"/>
      <c r="K4327" s="161"/>
      <c r="L4327" s="161"/>
      <c r="M4327" s="161"/>
      <c r="N4327" s="171"/>
      <c r="O4327" s="171"/>
      <c r="P4327" s="171"/>
      <c r="Q4327" s="171"/>
      <c r="R4327" s="171"/>
      <c r="S4327" s="171"/>
      <c r="T4327" s="208" t="str">
        <f t="shared" si="680"/>
        <v>MISSING</v>
      </c>
      <c r="U4327" s="208" t="str">
        <f t="shared" si="681"/>
        <v>MISSING</v>
      </c>
      <c r="X4327" s="56">
        <f t="shared" si="682"/>
        <v>-99</v>
      </c>
      <c r="Y4327" s="56">
        <f t="shared" si="683"/>
        <v>-99</v>
      </c>
      <c r="Z4327" s="56">
        <f t="shared" si="684"/>
        <v>-99</v>
      </c>
      <c r="AA4327" s="56">
        <f t="shared" si="685"/>
        <v>-99</v>
      </c>
      <c r="AB4327" s="56">
        <f t="shared" si="686"/>
        <v>-99</v>
      </c>
      <c r="AC4327" s="56">
        <f t="shared" si="687"/>
        <v>-99</v>
      </c>
      <c r="AD4327" s="3"/>
      <c r="AE4327" s="82">
        <f>IF(D4327=1, 'adjustment factor'!$D$4, IF(D4327=-9,-999,IF(D4327="",-999,0)))</f>
        <v>-999</v>
      </c>
      <c r="AF4327" s="82">
        <f>IF(F4327=1, 'adjustment factor'!$D$5, IF(F4327=-9,-999,IF(F4327="",-999,0)))</f>
        <v>-999</v>
      </c>
      <c r="AG4327" s="82">
        <f>IF(E4327=1, 'adjustment factor'!$D$6, IF(E4327=-9,-999,IF(E4327="",-999,0)))</f>
        <v>-999</v>
      </c>
      <c r="AH4327" s="82">
        <f>IF(K4327&gt;=45,'adjustment factor'!$D$7,IF(K4327=-9,-1200,IF(K4327="",-1200,0)))</f>
        <v>-1200</v>
      </c>
      <c r="AI4327" s="82">
        <f>IF(L4327=1, 'adjustment factor'!$D$8, IF(L4327=-9,-999,IF(L4327="",-999,0)))</f>
        <v>-999</v>
      </c>
      <c r="AJ4327" s="82">
        <f>IF(AND(M4327&gt;=1,M4327&lt;=4),'adjustment factor'!$D$9,IF(M4327=-9,-999,IF(M4327=98,-999,IF(M4327=99,-999,IF(M4327="",-999,0)))))</f>
        <v>-999</v>
      </c>
      <c r="AK4327" s="82">
        <f>IF(H4327=1, 'adjustment factor'!$D$10, IF(H4327=-9,-999,IF(H4327="",-999,0)))</f>
        <v>-999</v>
      </c>
      <c r="AL4327" s="82">
        <f>IF(G4327=1, 'adjustment factor'!$D$11, IF(G4327=-9,-999,IF(G4327="",-999,0)))</f>
        <v>-999</v>
      </c>
      <c r="AM4327" s="82">
        <f>IF(I4327=1, 'adjustment factor'!$D$12, IF(I4327=-9,-999,IF(I4327="",-999,0)))</f>
        <v>-999</v>
      </c>
      <c r="AN4327" s="82">
        <f>IF(J4327=1, 'adjustment factor'!$D$13, IF(J4327=-9,-999,IF(J4327="",-999,0)))</f>
        <v>-999</v>
      </c>
      <c r="AO4327" s="82" t="str">
        <f t="shared" si="688"/>
        <v>-999</v>
      </c>
      <c r="AP4327" s="82" t="str">
        <f t="shared" si="689"/>
        <v>MISSING</v>
      </c>
    </row>
    <row r="4328" spans="2:42">
      <c r="B4328" s="207"/>
      <c r="C4328" s="35">
        <v>4324</v>
      </c>
      <c r="D4328" s="161"/>
      <c r="E4328" s="161"/>
      <c r="F4328" s="161"/>
      <c r="G4328" s="161"/>
      <c r="H4328" s="161"/>
      <c r="I4328" s="161"/>
      <c r="J4328" s="161"/>
      <c r="K4328" s="161"/>
      <c r="L4328" s="161"/>
      <c r="M4328" s="161"/>
      <c r="N4328" s="171"/>
      <c r="O4328" s="171"/>
      <c r="P4328" s="171"/>
      <c r="Q4328" s="171"/>
      <c r="R4328" s="171"/>
      <c r="S4328" s="171"/>
      <c r="T4328" s="208" t="str">
        <f t="shared" si="680"/>
        <v>MISSING</v>
      </c>
      <c r="U4328" s="208" t="str">
        <f t="shared" si="681"/>
        <v>MISSING</v>
      </c>
      <c r="X4328" s="56">
        <f t="shared" si="682"/>
        <v>-99</v>
      </c>
      <c r="Y4328" s="56">
        <f t="shared" si="683"/>
        <v>-99</v>
      </c>
      <c r="Z4328" s="56">
        <f t="shared" si="684"/>
        <v>-99</v>
      </c>
      <c r="AA4328" s="56">
        <f t="shared" si="685"/>
        <v>-99</v>
      </c>
      <c r="AB4328" s="56">
        <f t="shared" si="686"/>
        <v>-99</v>
      </c>
      <c r="AC4328" s="56">
        <f t="shared" si="687"/>
        <v>-99</v>
      </c>
      <c r="AD4328" s="3"/>
      <c r="AE4328" s="82">
        <f>IF(D4328=1, 'adjustment factor'!$D$4, IF(D4328=-9,-999,IF(D4328="",-999,0)))</f>
        <v>-999</v>
      </c>
      <c r="AF4328" s="82">
        <f>IF(F4328=1, 'adjustment factor'!$D$5, IF(F4328=-9,-999,IF(F4328="",-999,0)))</f>
        <v>-999</v>
      </c>
      <c r="AG4328" s="82">
        <f>IF(E4328=1, 'adjustment factor'!$D$6, IF(E4328=-9,-999,IF(E4328="",-999,0)))</f>
        <v>-999</v>
      </c>
      <c r="AH4328" s="82">
        <f>IF(K4328&gt;=45,'adjustment factor'!$D$7,IF(K4328=-9,-1200,IF(K4328="",-1200,0)))</f>
        <v>-1200</v>
      </c>
      <c r="AI4328" s="82">
        <f>IF(L4328=1, 'adjustment factor'!$D$8, IF(L4328=-9,-999,IF(L4328="",-999,0)))</f>
        <v>-999</v>
      </c>
      <c r="AJ4328" s="82">
        <f>IF(AND(M4328&gt;=1,M4328&lt;=4),'adjustment factor'!$D$9,IF(M4328=-9,-999,IF(M4328=98,-999,IF(M4328=99,-999,IF(M4328="",-999,0)))))</f>
        <v>-999</v>
      </c>
      <c r="AK4328" s="82">
        <f>IF(H4328=1, 'adjustment factor'!$D$10, IF(H4328=-9,-999,IF(H4328="",-999,0)))</f>
        <v>-999</v>
      </c>
      <c r="AL4328" s="82">
        <f>IF(G4328=1, 'adjustment factor'!$D$11, IF(G4328=-9,-999,IF(G4328="",-999,0)))</f>
        <v>-999</v>
      </c>
      <c r="AM4328" s="82">
        <f>IF(I4328=1, 'adjustment factor'!$D$12, IF(I4328=-9,-999,IF(I4328="",-999,0)))</f>
        <v>-999</v>
      </c>
      <c r="AN4328" s="82">
        <f>IF(J4328=1, 'adjustment factor'!$D$13, IF(J4328=-9,-999,IF(J4328="",-999,0)))</f>
        <v>-999</v>
      </c>
      <c r="AO4328" s="82" t="str">
        <f t="shared" si="688"/>
        <v>-999</v>
      </c>
      <c r="AP4328" s="82" t="str">
        <f t="shared" si="689"/>
        <v>MISSING</v>
      </c>
    </row>
    <row r="4329" spans="2:42">
      <c r="B4329" s="207"/>
      <c r="C4329" s="35">
        <v>4325</v>
      </c>
      <c r="D4329" s="161"/>
      <c r="E4329" s="161"/>
      <c r="F4329" s="161"/>
      <c r="G4329" s="161"/>
      <c r="H4329" s="161"/>
      <c r="I4329" s="161"/>
      <c r="J4329" s="161"/>
      <c r="K4329" s="161"/>
      <c r="L4329" s="161"/>
      <c r="M4329" s="161"/>
      <c r="N4329" s="171"/>
      <c r="O4329" s="171"/>
      <c r="P4329" s="171"/>
      <c r="Q4329" s="171"/>
      <c r="R4329" s="171"/>
      <c r="S4329" s="171"/>
      <c r="T4329" s="208" t="str">
        <f t="shared" si="680"/>
        <v>MISSING</v>
      </c>
      <c r="U4329" s="208" t="str">
        <f t="shared" si="681"/>
        <v>MISSING</v>
      </c>
      <c r="X4329" s="56">
        <f t="shared" si="682"/>
        <v>-99</v>
      </c>
      <c r="Y4329" s="56">
        <f t="shared" si="683"/>
        <v>-99</v>
      </c>
      <c r="Z4329" s="56">
        <f t="shared" si="684"/>
        <v>-99</v>
      </c>
      <c r="AA4329" s="56">
        <f t="shared" si="685"/>
        <v>-99</v>
      </c>
      <c r="AB4329" s="56">
        <f t="shared" si="686"/>
        <v>-99</v>
      </c>
      <c r="AC4329" s="56">
        <f t="shared" si="687"/>
        <v>-99</v>
      </c>
      <c r="AD4329" s="3"/>
      <c r="AE4329" s="82">
        <f>IF(D4329=1, 'adjustment factor'!$D$4, IF(D4329=-9,-999,IF(D4329="",-999,0)))</f>
        <v>-999</v>
      </c>
      <c r="AF4329" s="82">
        <f>IF(F4329=1, 'adjustment factor'!$D$5, IF(F4329=-9,-999,IF(F4329="",-999,0)))</f>
        <v>-999</v>
      </c>
      <c r="AG4329" s="82">
        <f>IF(E4329=1, 'adjustment factor'!$D$6, IF(E4329=-9,-999,IF(E4329="",-999,0)))</f>
        <v>-999</v>
      </c>
      <c r="AH4329" s="82">
        <f>IF(K4329&gt;=45,'adjustment factor'!$D$7,IF(K4329=-9,-1200,IF(K4329="",-1200,0)))</f>
        <v>-1200</v>
      </c>
      <c r="AI4329" s="82">
        <f>IF(L4329=1, 'adjustment factor'!$D$8, IF(L4329=-9,-999,IF(L4329="",-999,0)))</f>
        <v>-999</v>
      </c>
      <c r="AJ4329" s="82">
        <f>IF(AND(M4329&gt;=1,M4329&lt;=4),'adjustment factor'!$D$9,IF(M4329=-9,-999,IF(M4329=98,-999,IF(M4329=99,-999,IF(M4329="",-999,0)))))</f>
        <v>-999</v>
      </c>
      <c r="AK4329" s="82">
        <f>IF(H4329=1, 'adjustment factor'!$D$10, IF(H4329=-9,-999,IF(H4329="",-999,0)))</f>
        <v>-999</v>
      </c>
      <c r="AL4329" s="82">
        <f>IF(G4329=1, 'adjustment factor'!$D$11, IF(G4329=-9,-999,IF(G4329="",-999,0)))</f>
        <v>-999</v>
      </c>
      <c r="AM4329" s="82">
        <f>IF(I4329=1, 'adjustment factor'!$D$12, IF(I4329=-9,-999,IF(I4329="",-999,0)))</f>
        <v>-999</v>
      </c>
      <c r="AN4329" s="82">
        <f>IF(J4329=1, 'adjustment factor'!$D$13, IF(J4329=-9,-999,IF(J4329="",-999,0)))</f>
        <v>-999</v>
      </c>
      <c r="AO4329" s="82" t="str">
        <f t="shared" si="688"/>
        <v>-999</v>
      </c>
      <c r="AP4329" s="82" t="str">
        <f t="shared" si="689"/>
        <v>MISSING</v>
      </c>
    </row>
    <row r="4330" spans="2:42">
      <c r="B4330" s="207"/>
      <c r="C4330" s="35">
        <v>4326</v>
      </c>
      <c r="D4330" s="161"/>
      <c r="E4330" s="161"/>
      <c r="F4330" s="161"/>
      <c r="G4330" s="161"/>
      <c r="H4330" s="161"/>
      <c r="I4330" s="161"/>
      <c r="J4330" s="161"/>
      <c r="K4330" s="161"/>
      <c r="L4330" s="161"/>
      <c r="M4330" s="161"/>
      <c r="N4330" s="171"/>
      <c r="O4330" s="171"/>
      <c r="P4330" s="171"/>
      <c r="Q4330" s="171"/>
      <c r="R4330" s="171"/>
      <c r="S4330" s="171"/>
      <c r="T4330" s="208" t="str">
        <f t="shared" si="680"/>
        <v>MISSING</v>
      </c>
      <c r="U4330" s="208" t="str">
        <f t="shared" si="681"/>
        <v>MISSING</v>
      </c>
      <c r="X4330" s="56">
        <f t="shared" si="682"/>
        <v>-99</v>
      </c>
      <c r="Y4330" s="56">
        <f t="shared" si="683"/>
        <v>-99</v>
      </c>
      <c r="Z4330" s="56">
        <f t="shared" si="684"/>
        <v>-99</v>
      </c>
      <c r="AA4330" s="56">
        <f t="shared" si="685"/>
        <v>-99</v>
      </c>
      <c r="AB4330" s="56">
        <f t="shared" si="686"/>
        <v>-99</v>
      </c>
      <c r="AC4330" s="56">
        <f t="shared" si="687"/>
        <v>-99</v>
      </c>
      <c r="AD4330" s="3"/>
      <c r="AE4330" s="82">
        <f>IF(D4330=1, 'adjustment factor'!$D$4, IF(D4330=-9,-999,IF(D4330="",-999,0)))</f>
        <v>-999</v>
      </c>
      <c r="AF4330" s="82">
        <f>IF(F4330=1, 'adjustment factor'!$D$5, IF(F4330=-9,-999,IF(F4330="",-999,0)))</f>
        <v>-999</v>
      </c>
      <c r="AG4330" s="82">
        <f>IF(E4330=1, 'adjustment factor'!$D$6, IF(E4330=-9,-999,IF(E4330="",-999,0)))</f>
        <v>-999</v>
      </c>
      <c r="AH4330" s="82">
        <f>IF(K4330&gt;=45,'adjustment factor'!$D$7,IF(K4330=-9,-1200,IF(K4330="",-1200,0)))</f>
        <v>-1200</v>
      </c>
      <c r="AI4330" s="82">
        <f>IF(L4330=1, 'adjustment factor'!$D$8, IF(L4330=-9,-999,IF(L4330="",-999,0)))</f>
        <v>-999</v>
      </c>
      <c r="AJ4330" s="82">
        <f>IF(AND(M4330&gt;=1,M4330&lt;=4),'adjustment factor'!$D$9,IF(M4330=-9,-999,IF(M4330=98,-999,IF(M4330=99,-999,IF(M4330="",-999,0)))))</f>
        <v>-999</v>
      </c>
      <c r="AK4330" s="82">
        <f>IF(H4330=1, 'adjustment factor'!$D$10, IF(H4330=-9,-999,IF(H4330="",-999,0)))</f>
        <v>-999</v>
      </c>
      <c r="AL4330" s="82">
        <f>IF(G4330=1, 'adjustment factor'!$D$11, IF(G4330=-9,-999,IF(G4330="",-999,0)))</f>
        <v>-999</v>
      </c>
      <c r="AM4330" s="82">
        <f>IF(I4330=1, 'adjustment factor'!$D$12, IF(I4330=-9,-999,IF(I4330="",-999,0)))</f>
        <v>-999</v>
      </c>
      <c r="AN4330" s="82">
        <f>IF(J4330=1, 'adjustment factor'!$D$13, IF(J4330=-9,-999,IF(J4330="",-999,0)))</f>
        <v>-999</v>
      </c>
      <c r="AO4330" s="82" t="str">
        <f t="shared" si="688"/>
        <v>-999</v>
      </c>
      <c r="AP4330" s="82" t="str">
        <f t="shared" si="689"/>
        <v>MISSING</v>
      </c>
    </row>
    <row r="4331" spans="2:42">
      <c r="B4331" s="207"/>
      <c r="C4331" s="35">
        <v>4327</v>
      </c>
      <c r="D4331" s="161"/>
      <c r="E4331" s="161"/>
      <c r="F4331" s="161"/>
      <c r="G4331" s="161"/>
      <c r="H4331" s="161"/>
      <c r="I4331" s="161"/>
      <c r="J4331" s="161"/>
      <c r="K4331" s="161"/>
      <c r="L4331" s="161"/>
      <c r="M4331" s="161"/>
      <c r="N4331" s="171"/>
      <c r="O4331" s="171"/>
      <c r="P4331" s="171"/>
      <c r="Q4331" s="171"/>
      <c r="R4331" s="171"/>
      <c r="S4331" s="171"/>
      <c r="T4331" s="208" t="str">
        <f t="shared" si="680"/>
        <v>MISSING</v>
      </c>
      <c r="U4331" s="208" t="str">
        <f t="shared" si="681"/>
        <v>MISSING</v>
      </c>
      <c r="X4331" s="56">
        <f t="shared" si="682"/>
        <v>-99</v>
      </c>
      <c r="Y4331" s="56">
        <f t="shared" si="683"/>
        <v>-99</v>
      </c>
      <c r="Z4331" s="56">
        <f t="shared" si="684"/>
        <v>-99</v>
      </c>
      <c r="AA4331" s="56">
        <f t="shared" si="685"/>
        <v>-99</v>
      </c>
      <c r="AB4331" s="56">
        <f t="shared" si="686"/>
        <v>-99</v>
      </c>
      <c r="AC4331" s="56">
        <f t="shared" si="687"/>
        <v>-99</v>
      </c>
      <c r="AD4331" s="3"/>
      <c r="AE4331" s="82">
        <f>IF(D4331=1, 'adjustment factor'!$D$4, IF(D4331=-9,-999,IF(D4331="",-999,0)))</f>
        <v>-999</v>
      </c>
      <c r="AF4331" s="82">
        <f>IF(F4331=1, 'adjustment factor'!$D$5, IF(F4331=-9,-999,IF(F4331="",-999,0)))</f>
        <v>-999</v>
      </c>
      <c r="AG4331" s="82">
        <f>IF(E4331=1, 'adjustment factor'!$D$6, IF(E4331=-9,-999,IF(E4331="",-999,0)))</f>
        <v>-999</v>
      </c>
      <c r="AH4331" s="82">
        <f>IF(K4331&gt;=45,'adjustment factor'!$D$7,IF(K4331=-9,-1200,IF(K4331="",-1200,0)))</f>
        <v>-1200</v>
      </c>
      <c r="AI4331" s="82">
        <f>IF(L4331=1, 'adjustment factor'!$D$8, IF(L4331=-9,-999,IF(L4331="",-999,0)))</f>
        <v>-999</v>
      </c>
      <c r="AJ4331" s="82">
        <f>IF(AND(M4331&gt;=1,M4331&lt;=4),'adjustment factor'!$D$9,IF(M4331=-9,-999,IF(M4331=98,-999,IF(M4331=99,-999,IF(M4331="",-999,0)))))</f>
        <v>-999</v>
      </c>
      <c r="AK4331" s="82">
        <f>IF(H4331=1, 'adjustment factor'!$D$10, IF(H4331=-9,-999,IF(H4331="",-999,0)))</f>
        <v>-999</v>
      </c>
      <c r="AL4331" s="82">
        <f>IF(G4331=1, 'adjustment factor'!$D$11, IF(G4331=-9,-999,IF(G4331="",-999,0)))</f>
        <v>-999</v>
      </c>
      <c r="AM4331" s="82">
        <f>IF(I4331=1, 'adjustment factor'!$D$12, IF(I4331=-9,-999,IF(I4331="",-999,0)))</f>
        <v>-999</v>
      </c>
      <c r="AN4331" s="82">
        <f>IF(J4331=1, 'adjustment factor'!$D$13, IF(J4331=-9,-999,IF(J4331="",-999,0)))</f>
        <v>-999</v>
      </c>
      <c r="AO4331" s="82" t="str">
        <f t="shared" si="688"/>
        <v>-999</v>
      </c>
      <c r="AP4331" s="82" t="str">
        <f t="shared" si="689"/>
        <v>MISSING</v>
      </c>
    </row>
    <row r="4332" spans="2:42">
      <c r="B4332" s="207"/>
      <c r="C4332" s="35">
        <v>4328</v>
      </c>
      <c r="D4332" s="161"/>
      <c r="E4332" s="161"/>
      <c r="F4332" s="161"/>
      <c r="G4332" s="161"/>
      <c r="H4332" s="161"/>
      <c r="I4332" s="161"/>
      <c r="J4332" s="161"/>
      <c r="K4332" s="161"/>
      <c r="L4332" s="161"/>
      <c r="M4332" s="161"/>
      <c r="N4332" s="171"/>
      <c r="O4332" s="171"/>
      <c r="P4332" s="171"/>
      <c r="Q4332" s="171"/>
      <c r="R4332" s="171"/>
      <c r="S4332" s="171"/>
      <c r="T4332" s="208" t="str">
        <f t="shared" si="680"/>
        <v>MISSING</v>
      </c>
      <c r="U4332" s="208" t="str">
        <f t="shared" si="681"/>
        <v>MISSING</v>
      </c>
      <c r="X4332" s="56">
        <f t="shared" si="682"/>
        <v>-99</v>
      </c>
      <c r="Y4332" s="56">
        <f t="shared" si="683"/>
        <v>-99</v>
      </c>
      <c r="Z4332" s="56">
        <f t="shared" si="684"/>
        <v>-99</v>
      </c>
      <c r="AA4332" s="56">
        <f t="shared" si="685"/>
        <v>-99</v>
      </c>
      <c r="AB4332" s="56">
        <f t="shared" si="686"/>
        <v>-99</v>
      </c>
      <c r="AC4332" s="56">
        <f t="shared" si="687"/>
        <v>-99</v>
      </c>
      <c r="AD4332" s="3"/>
      <c r="AE4332" s="82">
        <f>IF(D4332=1, 'adjustment factor'!$D$4, IF(D4332=-9,-999,IF(D4332="",-999,0)))</f>
        <v>-999</v>
      </c>
      <c r="AF4332" s="82">
        <f>IF(F4332=1, 'adjustment factor'!$D$5, IF(F4332=-9,-999,IF(F4332="",-999,0)))</f>
        <v>-999</v>
      </c>
      <c r="AG4332" s="82">
        <f>IF(E4332=1, 'adjustment factor'!$D$6, IF(E4332=-9,-999,IF(E4332="",-999,0)))</f>
        <v>-999</v>
      </c>
      <c r="AH4332" s="82">
        <f>IF(K4332&gt;=45,'adjustment factor'!$D$7,IF(K4332=-9,-1200,IF(K4332="",-1200,0)))</f>
        <v>-1200</v>
      </c>
      <c r="AI4332" s="82">
        <f>IF(L4332=1, 'adjustment factor'!$D$8, IF(L4332=-9,-999,IF(L4332="",-999,0)))</f>
        <v>-999</v>
      </c>
      <c r="AJ4332" s="82">
        <f>IF(AND(M4332&gt;=1,M4332&lt;=4),'adjustment factor'!$D$9,IF(M4332=-9,-999,IF(M4332=98,-999,IF(M4332=99,-999,IF(M4332="",-999,0)))))</f>
        <v>-999</v>
      </c>
      <c r="AK4332" s="82">
        <f>IF(H4332=1, 'adjustment factor'!$D$10, IF(H4332=-9,-999,IF(H4332="",-999,0)))</f>
        <v>-999</v>
      </c>
      <c r="AL4332" s="82">
        <f>IF(G4332=1, 'adjustment factor'!$D$11, IF(G4332=-9,-999,IF(G4332="",-999,0)))</f>
        <v>-999</v>
      </c>
      <c r="AM4332" s="82">
        <f>IF(I4332=1, 'adjustment factor'!$D$12, IF(I4332=-9,-999,IF(I4332="",-999,0)))</f>
        <v>-999</v>
      </c>
      <c r="AN4332" s="82">
        <f>IF(J4332=1, 'adjustment factor'!$D$13, IF(J4332=-9,-999,IF(J4332="",-999,0)))</f>
        <v>-999</v>
      </c>
      <c r="AO4332" s="82" t="str">
        <f t="shared" si="688"/>
        <v>-999</v>
      </c>
      <c r="AP4332" s="82" t="str">
        <f t="shared" si="689"/>
        <v>MISSING</v>
      </c>
    </row>
    <row r="4333" spans="2:42">
      <c r="B4333" s="207"/>
      <c r="C4333" s="35">
        <v>4329</v>
      </c>
      <c r="D4333" s="161"/>
      <c r="E4333" s="161"/>
      <c r="F4333" s="161"/>
      <c r="G4333" s="161"/>
      <c r="H4333" s="161"/>
      <c r="I4333" s="161"/>
      <c r="J4333" s="161"/>
      <c r="K4333" s="161"/>
      <c r="L4333" s="161"/>
      <c r="M4333" s="161"/>
      <c r="N4333" s="171"/>
      <c r="O4333" s="171"/>
      <c r="P4333" s="171"/>
      <c r="Q4333" s="171"/>
      <c r="R4333" s="171"/>
      <c r="S4333" s="171"/>
      <c r="T4333" s="208" t="str">
        <f t="shared" si="680"/>
        <v>MISSING</v>
      </c>
      <c r="U4333" s="208" t="str">
        <f t="shared" si="681"/>
        <v>MISSING</v>
      </c>
      <c r="X4333" s="56">
        <f t="shared" si="682"/>
        <v>-99</v>
      </c>
      <c r="Y4333" s="56">
        <f t="shared" si="683"/>
        <v>-99</v>
      </c>
      <c r="Z4333" s="56">
        <f t="shared" si="684"/>
        <v>-99</v>
      </c>
      <c r="AA4333" s="56">
        <f t="shared" si="685"/>
        <v>-99</v>
      </c>
      <c r="AB4333" s="56">
        <f t="shared" si="686"/>
        <v>-99</v>
      </c>
      <c r="AC4333" s="56">
        <f t="shared" si="687"/>
        <v>-99</v>
      </c>
      <c r="AD4333" s="3"/>
      <c r="AE4333" s="82">
        <f>IF(D4333=1, 'adjustment factor'!$D$4, IF(D4333=-9,-999,IF(D4333="",-999,0)))</f>
        <v>-999</v>
      </c>
      <c r="AF4333" s="82">
        <f>IF(F4333=1, 'adjustment factor'!$D$5, IF(F4333=-9,-999,IF(F4333="",-999,0)))</f>
        <v>-999</v>
      </c>
      <c r="AG4333" s="82">
        <f>IF(E4333=1, 'adjustment factor'!$D$6, IF(E4333=-9,-999,IF(E4333="",-999,0)))</f>
        <v>-999</v>
      </c>
      <c r="AH4333" s="82">
        <f>IF(K4333&gt;=45,'adjustment factor'!$D$7,IF(K4333=-9,-1200,IF(K4333="",-1200,0)))</f>
        <v>-1200</v>
      </c>
      <c r="AI4333" s="82">
        <f>IF(L4333=1, 'adjustment factor'!$D$8, IF(L4333=-9,-999,IF(L4333="",-999,0)))</f>
        <v>-999</v>
      </c>
      <c r="AJ4333" s="82">
        <f>IF(AND(M4333&gt;=1,M4333&lt;=4),'adjustment factor'!$D$9,IF(M4333=-9,-999,IF(M4333=98,-999,IF(M4333=99,-999,IF(M4333="",-999,0)))))</f>
        <v>-999</v>
      </c>
      <c r="AK4333" s="82">
        <f>IF(H4333=1, 'adjustment factor'!$D$10, IF(H4333=-9,-999,IF(H4333="",-999,0)))</f>
        <v>-999</v>
      </c>
      <c r="AL4333" s="82">
        <f>IF(G4333=1, 'adjustment factor'!$D$11, IF(G4333=-9,-999,IF(G4333="",-999,0)))</f>
        <v>-999</v>
      </c>
      <c r="AM4333" s="82">
        <f>IF(I4333=1, 'adjustment factor'!$D$12, IF(I4333=-9,-999,IF(I4333="",-999,0)))</f>
        <v>-999</v>
      </c>
      <c r="AN4333" s="82">
        <f>IF(J4333=1, 'adjustment factor'!$D$13, IF(J4333=-9,-999,IF(J4333="",-999,0)))</f>
        <v>-999</v>
      </c>
      <c r="AO4333" s="82" t="str">
        <f t="shared" si="688"/>
        <v>-999</v>
      </c>
      <c r="AP4333" s="82" t="str">
        <f t="shared" si="689"/>
        <v>MISSING</v>
      </c>
    </row>
    <row r="4334" spans="2:42">
      <c r="B4334" s="207"/>
      <c r="C4334" s="35">
        <v>4330</v>
      </c>
      <c r="D4334" s="161"/>
      <c r="E4334" s="161"/>
      <c r="F4334" s="161"/>
      <c r="G4334" s="161"/>
      <c r="H4334" s="161"/>
      <c r="I4334" s="161"/>
      <c r="J4334" s="161"/>
      <c r="K4334" s="161"/>
      <c r="L4334" s="161"/>
      <c r="M4334" s="161"/>
      <c r="N4334" s="171"/>
      <c r="O4334" s="171"/>
      <c r="P4334" s="171"/>
      <c r="Q4334" s="171"/>
      <c r="R4334" s="171"/>
      <c r="S4334" s="171"/>
      <c r="T4334" s="208" t="str">
        <f t="shared" si="680"/>
        <v>MISSING</v>
      </c>
      <c r="U4334" s="208" t="str">
        <f t="shared" si="681"/>
        <v>MISSING</v>
      </c>
      <c r="X4334" s="56">
        <f t="shared" si="682"/>
        <v>-99</v>
      </c>
      <c r="Y4334" s="56">
        <f t="shared" si="683"/>
        <v>-99</v>
      </c>
      <c r="Z4334" s="56">
        <f t="shared" si="684"/>
        <v>-99</v>
      </c>
      <c r="AA4334" s="56">
        <f t="shared" si="685"/>
        <v>-99</v>
      </c>
      <c r="AB4334" s="56">
        <f t="shared" si="686"/>
        <v>-99</v>
      </c>
      <c r="AC4334" s="56">
        <f t="shared" si="687"/>
        <v>-99</v>
      </c>
      <c r="AD4334" s="3"/>
      <c r="AE4334" s="82">
        <f>IF(D4334=1, 'adjustment factor'!$D$4, IF(D4334=-9,-999,IF(D4334="",-999,0)))</f>
        <v>-999</v>
      </c>
      <c r="AF4334" s="82">
        <f>IF(F4334=1, 'adjustment factor'!$D$5, IF(F4334=-9,-999,IF(F4334="",-999,0)))</f>
        <v>-999</v>
      </c>
      <c r="AG4334" s="82">
        <f>IF(E4334=1, 'adjustment factor'!$D$6, IF(E4334=-9,-999,IF(E4334="",-999,0)))</f>
        <v>-999</v>
      </c>
      <c r="AH4334" s="82">
        <f>IF(K4334&gt;=45,'adjustment factor'!$D$7,IF(K4334=-9,-1200,IF(K4334="",-1200,0)))</f>
        <v>-1200</v>
      </c>
      <c r="AI4334" s="82">
        <f>IF(L4334=1, 'adjustment factor'!$D$8, IF(L4334=-9,-999,IF(L4334="",-999,0)))</f>
        <v>-999</v>
      </c>
      <c r="AJ4334" s="82">
        <f>IF(AND(M4334&gt;=1,M4334&lt;=4),'adjustment factor'!$D$9,IF(M4334=-9,-999,IF(M4334=98,-999,IF(M4334=99,-999,IF(M4334="",-999,0)))))</f>
        <v>-999</v>
      </c>
      <c r="AK4334" s="82">
        <f>IF(H4334=1, 'adjustment factor'!$D$10, IF(H4334=-9,-999,IF(H4334="",-999,0)))</f>
        <v>-999</v>
      </c>
      <c r="AL4334" s="82">
        <f>IF(G4334=1, 'adjustment factor'!$D$11, IF(G4334=-9,-999,IF(G4334="",-999,0)))</f>
        <v>-999</v>
      </c>
      <c r="AM4334" s="82">
        <f>IF(I4334=1, 'adjustment factor'!$D$12, IF(I4334=-9,-999,IF(I4334="",-999,0)))</f>
        <v>-999</v>
      </c>
      <c r="AN4334" s="82">
        <f>IF(J4334=1, 'adjustment factor'!$D$13, IF(J4334=-9,-999,IF(J4334="",-999,0)))</f>
        <v>-999</v>
      </c>
      <c r="AO4334" s="82" t="str">
        <f t="shared" si="688"/>
        <v>-999</v>
      </c>
      <c r="AP4334" s="82" t="str">
        <f t="shared" si="689"/>
        <v>MISSING</v>
      </c>
    </row>
    <row r="4335" spans="2:42">
      <c r="B4335" s="207"/>
      <c r="C4335" s="35">
        <v>4331</v>
      </c>
      <c r="D4335" s="161"/>
      <c r="E4335" s="161"/>
      <c r="F4335" s="161"/>
      <c r="G4335" s="161"/>
      <c r="H4335" s="161"/>
      <c r="I4335" s="161"/>
      <c r="J4335" s="161"/>
      <c r="K4335" s="161"/>
      <c r="L4335" s="161"/>
      <c r="M4335" s="161"/>
      <c r="N4335" s="171"/>
      <c r="O4335" s="171"/>
      <c r="P4335" s="171"/>
      <c r="Q4335" s="171"/>
      <c r="R4335" s="171"/>
      <c r="S4335" s="171"/>
      <c r="T4335" s="208" t="str">
        <f t="shared" si="680"/>
        <v>MISSING</v>
      </c>
      <c r="U4335" s="208" t="str">
        <f t="shared" si="681"/>
        <v>MISSING</v>
      </c>
      <c r="X4335" s="56">
        <f t="shared" si="682"/>
        <v>-99</v>
      </c>
      <c r="Y4335" s="56">
        <f t="shared" si="683"/>
        <v>-99</v>
      </c>
      <c r="Z4335" s="56">
        <f t="shared" si="684"/>
        <v>-99</v>
      </c>
      <c r="AA4335" s="56">
        <f t="shared" si="685"/>
        <v>-99</v>
      </c>
      <c r="AB4335" s="56">
        <f t="shared" si="686"/>
        <v>-99</v>
      </c>
      <c r="AC4335" s="56">
        <f t="shared" si="687"/>
        <v>-99</v>
      </c>
      <c r="AD4335" s="3"/>
      <c r="AE4335" s="82">
        <f>IF(D4335=1, 'adjustment factor'!$D$4, IF(D4335=-9,-999,IF(D4335="",-999,0)))</f>
        <v>-999</v>
      </c>
      <c r="AF4335" s="82">
        <f>IF(F4335=1, 'adjustment factor'!$D$5, IF(F4335=-9,-999,IF(F4335="",-999,0)))</f>
        <v>-999</v>
      </c>
      <c r="AG4335" s="82">
        <f>IF(E4335=1, 'adjustment factor'!$D$6, IF(E4335=-9,-999,IF(E4335="",-999,0)))</f>
        <v>-999</v>
      </c>
      <c r="AH4335" s="82">
        <f>IF(K4335&gt;=45,'adjustment factor'!$D$7,IF(K4335=-9,-1200,IF(K4335="",-1200,0)))</f>
        <v>-1200</v>
      </c>
      <c r="AI4335" s="82">
        <f>IF(L4335=1, 'adjustment factor'!$D$8, IF(L4335=-9,-999,IF(L4335="",-999,0)))</f>
        <v>-999</v>
      </c>
      <c r="AJ4335" s="82">
        <f>IF(AND(M4335&gt;=1,M4335&lt;=4),'adjustment factor'!$D$9,IF(M4335=-9,-999,IF(M4335=98,-999,IF(M4335=99,-999,IF(M4335="",-999,0)))))</f>
        <v>-999</v>
      </c>
      <c r="AK4335" s="82">
        <f>IF(H4335=1, 'adjustment factor'!$D$10, IF(H4335=-9,-999,IF(H4335="",-999,0)))</f>
        <v>-999</v>
      </c>
      <c r="AL4335" s="82">
        <f>IF(G4335=1, 'adjustment factor'!$D$11, IF(G4335=-9,-999,IF(G4335="",-999,0)))</f>
        <v>-999</v>
      </c>
      <c r="AM4335" s="82">
        <f>IF(I4335=1, 'adjustment factor'!$D$12, IF(I4335=-9,-999,IF(I4335="",-999,0)))</f>
        <v>-999</v>
      </c>
      <c r="AN4335" s="82">
        <f>IF(J4335=1, 'adjustment factor'!$D$13, IF(J4335=-9,-999,IF(J4335="",-999,0)))</f>
        <v>-999</v>
      </c>
      <c r="AO4335" s="82" t="str">
        <f t="shared" si="688"/>
        <v>-999</v>
      </c>
      <c r="AP4335" s="82" t="str">
        <f t="shared" si="689"/>
        <v>MISSING</v>
      </c>
    </row>
    <row r="4336" spans="2:42">
      <c r="B4336" s="207"/>
      <c r="C4336" s="35">
        <v>4332</v>
      </c>
      <c r="D4336" s="161"/>
      <c r="E4336" s="161"/>
      <c r="F4336" s="161"/>
      <c r="G4336" s="161"/>
      <c r="H4336" s="161"/>
      <c r="I4336" s="161"/>
      <c r="J4336" s="161"/>
      <c r="K4336" s="161"/>
      <c r="L4336" s="161"/>
      <c r="M4336" s="161"/>
      <c r="N4336" s="171"/>
      <c r="O4336" s="171"/>
      <c r="P4336" s="171"/>
      <c r="Q4336" s="171"/>
      <c r="R4336" s="171"/>
      <c r="S4336" s="171"/>
      <c r="T4336" s="208" t="str">
        <f t="shared" si="680"/>
        <v>MISSING</v>
      </c>
      <c r="U4336" s="208" t="str">
        <f t="shared" si="681"/>
        <v>MISSING</v>
      </c>
      <c r="X4336" s="56">
        <f t="shared" si="682"/>
        <v>-99</v>
      </c>
      <c r="Y4336" s="56">
        <f t="shared" si="683"/>
        <v>-99</v>
      </c>
      <c r="Z4336" s="56">
        <f t="shared" si="684"/>
        <v>-99</v>
      </c>
      <c r="AA4336" s="56">
        <f t="shared" si="685"/>
        <v>-99</v>
      </c>
      <c r="AB4336" s="56">
        <f t="shared" si="686"/>
        <v>-99</v>
      </c>
      <c r="AC4336" s="56">
        <f t="shared" si="687"/>
        <v>-99</v>
      </c>
      <c r="AD4336" s="3"/>
      <c r="AE4336" s="82">
        <f>IF(D4336=1, 'adjustment factor'!$D$4, IF(D4336=-9,-999,IF(D4336="",-999,0)))</f>
        <v>-999</v>
      </c>
      <c r="AF4336" s="82">
        <f>IF(F4336=1, 'adjustment factor'!$D$5, IF(F4336=-9,-999,IF(F4336="",-999,0)))</f>
        <v>-999</v>
      </c>
      <c r="AG4336" s="82">
        <f>IF(E4336=1, 'adjustment factor'!$D$6, IF(E4336=-9,-999,IF(E4336="",-999,0)))</f>
        <v>-999</v>
      </c>
      <c r="AH4336" s="82">
        <f>IF(K4336&gt;=45,'adjustment factor'!$D$7,IF(K4336=-9,-1200,IF(K4336="",-1200,0)))</f>
        <v>-1200</v>
      </c>
      <c r="AI4336" s="82">
        <f>IF(L4336=1, 'adjustment factor'!$D$8, IF(L4336=-9,-999,IF(L4336="",-999,0)))</f>
        <v>-999</v>
      </c>
      <c r="AJ4336" s="82">
        <f>IF(AND(M4336&gt;=1,M4336&lt;=4),'adjustment factor'!$D$9,IF(M4336=-9,-999,IF(M4336=98,-999,IF(M4336=99,-999,IF(M4336="",-999,0)))))</f>
        <v>-999</v>
      </c>
      <c r="AK4336" s="82">
        <f>IF(H4336=1, 'adjustment factor'!$D$10, IF(H4336=-9,-999,IF(H4336="",-999,0)))</f>
        <v>-999</v>
      </c>
      <c r="AL4336" s="82">
        <f>IF(G4336=1, 'adjustment factor'!$D$11, IF(G4336=-9,-999,IF(G4336="",-999,0)))</f>
        <v>-999</v>
      </c>
      <c r="AM4336" s="82">
        <f>IF(I4336=1, 'adjustment factor'!$D$12, IF(I4336=-9,-999,IF(I4336="",-999,0)))</f>
        <v>-999</v>
      </c>
      <c r="AN4336" s="82">
        <f>IF(J4336=1, 'adjustment factor'!$D$13, IF(J4336=-9,-999,IF(J4336="",-999,0)))</f>
        <v>-999</v>
      </c>
      <c r="AO4336" s="82" t="str">
        <f t="shared" si="688"/>
        <v>-999</v>
      </c>
      <c r="AP4336" s="82" t="str">
        <f t="shared" si="689"/>
        <v>MISSING</v>
      </c>
    </row>
    <row r="4337" spans="2:42">
      <c r="B4337" s="207"/>
      <c r="C4337" s="35">
        <v>4333</v>
      </c>
      <c r="D4337" s="161"/>
      <c r="E4337" s="161"/>
      <c r="F4337" s="161"/>
      <c r="G4337" s="161"/>
      <c r="H4337" s="161"/>
      <c r="I4337" s="161"/>
      <c r="J4337" s="161"/>
      <c r="K4337" s="161"/>
      <c r="L4337" s="161"/>
      <c r="M4337" s="161"/>
      <c r="N4337" s="171"/>
      <c r="O4337" s="171"/>
      <c r="P4337" s="171"/>
      <c r="Q4337" s="171"/>
      <c r="R4337" s="171"/>
      <c r="S4337" s="171"/>
      <c r="T4337" s="208" t="str">
        <f t="shared" si="680"/>
        <v>MISSING</v>
      </c>
      <c r="U4337" s="208" t="str">
        <f t="shared" si="681"/>
        <v>MISSING</v>
      </c>
      <c r="X4337" s="56">
        <f t="shared" si="682"/>
        <v>-99</v>
      </c>
      <c r="Y4337" s="56">
        <f t="shared" si="683"/>
        <v>-99</v>
      </c>
      <c r="Z4337" s="56">
        <f t="shared" si="684"/>
        <v>-99</v>
      </c>
      <c r="AA4337" s="56">
        <f t="shared" si="685"/>
        <v>-99</v>
      </c>
      <c r="AB4337" s="56">
        <f t="shared" si="686"/>
        <v>-99</v>
      </c>
      <c r="AC4337" s="56">
        <f t="shared" si="687"/>
        <v>-99</v>
      </c>
      <c r="AD4337" s="3"/>
      <c r="AE4337" s="82">
        <f>IF(D4337=1, 'adjustment factor'!$D$4, IF(D4337=-9,-999,IF(D4337="",-999,0)))</f>
        <v>-999</v>
      </c>
      <c r="AF4337" s="82">
        <f>IF(F4337=1, 'adjustment factor'!$D$5, IF(F4337=-9,-999,IF(F4337="",-999,0)))</f>
        <v>-999</v>
      </c>
      <c r="AG4337" s="82">
        <f>IF(E4337=1, 'adjustment factor'!$D$6, IF(E4337=-9,-999,IF(E4337="",-999,0)))</f>
        <v>-999</v>
      </c>
      <c r="AH4337" s="82">
        <f>IF(K4337&gt;=45,'adjustment factor'!$D$7,IF(K4337=-9,-1200,IF(K4337="",-1200,0)))</f>
        <v>-1200</v>
      </c>
      <c r="AI4337" s="82">
        <f>IF(L4337=1, 'adjustment factor'!$D$8, IF(L4337=-9,-999,IF(L4337="",-999,0)))</f>
        <v>-999</v>
      </c>
      <c r="AJ4337" s="82">
        <f>IF(AND(M4337&gt;=1,M4337&lt;=4),'adjustment factor'!$D$9,IF(M4337=-9,-999,IF(M4337=98,-999,IF(M4337=99,-999,IF(M4337="",-999,0)))))</f>
        <v>-999</v>
      </c>
      <c r="AK4337" s="82">
        <f>IF(H4337=1, 'adjustment factor'!$D$10, IF(H4337=-9,-999,IF(H4337="",-999,0)))</f>
        <v>-999</v>
      </c>
      <c r="AL4337" s="82">
        <f>IF(G4337=1, 'adjustment factor'!$D$11, IF(G4337=-9,-999,IF(G4337="",-999,0)))</f>
        <v>-999</v>
      </c>
      <c r="AM4337" s="82">
        <f>IF(I4337=1, 'adjustment factor'!$D$12, IF(I4337=-9,-999,IF(I4337="",-999,0)))</f>
        <v>-999</v>
      </c>
      <c r="AN4337" s="82">
        <f>IF(J4337=1, 'adjustment factor'!$D$13, IF(J4337=-9,-999,IF(J4337="",-999,0)))</f>
        <v>-999</v>
      </c>
      <c r="AO4337" s="82" t="str">
        <f t="shared" si="688"/>
        <v>-999</v>
      </c>
      <c r="AP4337" s="82" t="str">
        <f t="shared" si="689"/>
        <v>MISSING</v>
      </c>
    </row>
    <row r="4338" spans="2:42">
      <c r="B4338" s="207"/>
      <c r="C4338" s="35">
        <v>4334</v>
      </c>
      <c r="D4338" s="161"/>
      <c r="E4338" s="161"/>
      <c r="F4338" s="161"/>
      <c r="G4338" s="161"/>
      <c r="H4338" s="161"/>
      <c r="I4338" s="161"/>
      <c r="J4338" s="161"/>
      <c r="K4338" s="161"/>
      <c r="L4338" s="161"/>
      <c r="M4338" s="161"/>
      <c r="N4338" s="171"/>
      <c r="O4338" s="171"/>
      <c r="P4338" s="171"/>
      <c r="Q4338" s="171"/>
      <c r="R4338" s="171"/>
      <c r="S4338" s="171"/>
      <c r="T4338" s="208" t="str">
        <f t="shared" si="680"/>
        <v>MISSING</v>
      </c>
      <c r="U4338" s="208" t="str">
        <f t="shared" si="681"/>
        <v>MISSING</v>
      </c>
      <c r="X4338" s="56">
        <f t="shared" si="682"/>
        <v>-99</v>
      </c>
      <c r="Y4338" s="56">
        <f t="shared" si="683"/>
        <v>-99</v>
      </c>
      <c r="Z4338" s="56">
        <f t="shared" si="684"/>
        <v>-99</v>
      </c>
      <c r="AA4338" s="56">
        <f t="shared" si="685"/>
        <v>-99</v>
      </c>
      <c r="AB4338" s="56">
        <f t="shared" si="686"/>
        <v>-99</v>
      </c>
      <c r="AC4338" s="56">
        <f t="shared" si="687"/>
        <v>-99</v>
      </c>
      <c r="AD4338" s="3"/>
      <c r="AE4338" s="82">
        <f>IF(D4338=1, 'adjustment factor'!$D$4, IF(D4338=-9,-999,IF(D4338="",-999,0)))</f>
        <v>-999</v>
      </c>
      <c r="AF4338" s="82">
        <f>IF(F4338=1, 'adjustment factor'!$D$5, IF(F4338=-9,-999,IF(F4338="",-999,0)))</f>
        <v>-999</v>
      </c>
      <c r="AG4338" s="82">
        <f>IF(E4338=1, 'adjustment factor'!$D$6, IF(E4338=-9,-999,IF(E4338="",-999,0)))</f>
        <v>-999</v>
      </c>
      <c r="AH4338" s="82">
        <f>IF(K4338&gt;=45,'adjustment factor'!$D$7,IF(K4338=-9,-1200,IF(K4338="",-1200,0)))</f>
        <v>-1200</v>
      </c>
      <c r="AI4338" s="82">
        <f>IF(L4338=1, 'adjustment factor'!$D$8, IF(L4338=-9,-999,IF(L4338="",-999,0)))</f>
        <v>-999</v>
      </c>
      <c r="AJ4338" s="82">
        <f>IF(AND(M4338&gt;=1,M4338&lt;=4),'adjustment factor'!$D$9,IF(M4338=-9,-999,IF(M4338=98,-999,IF(M4338=99,-999,IF(M4338="",-999,0)))))</f>
        <v>-999</v>
      </c>
      <c r="AK4338" s="82">
        <f>IF(H4338=1, 'adjustment factor'!$D$10, IF(H4338=-9,-999,IF(H4338="",-999,0)))</f>
        <v>-999</v>
      </c>
      <c r="AL4338" s="82">
        <f>IF(G4338=1, 'adjustment factor'!$D$11, IF(G4338=-9,-999,IF(G4338="",-999,0)))</f>
        <v>-999</v>
      </c>
      <c r="AM4338" s="82">
        <f>IF(I4338=1, 'adjustment factor'!$D$12, IF(I4338=-9,-999,IF(I4338="",-999,0)))</f>
        <v>-999</v>
      </c>
      <c r="AN4338" s="82">
        <f>IF(J4338=1, 'adjustment factor'!$D$13, IF(J4338=-9,-999,IF(J4338="",-999,0)))</f>
        <v>-999</v>
      </c>
      <c r="AO4338" s="82" t="str">
        <f t="shared" si="688"/>
        <v>-999</v>
      </c>
      <c r="AP4338" s="82" t="str">
        <f t="shared" si="689"/>
        <v>MISSING</v>
      </c>
    </row>
    <row r="4339" spans="2:42">
      <c r="B4339" s="207"/>
      <c r="C4339" s="35">
        <v>4335</v>
      </c>
      <c r="D4339" s="161"/>
      <c r="E4339" s="161"/>
      <c r="F4339" s="161"/>
      <c r="G4339" s="161"/>
      <c r="H4339" s="161"/>
      <c r="I4339" s="161"/>
      <c r="J4339" s="161"/>
      <c r="K4339" s="161"/>
      <c r="L4339" s="161"/>
      <c r="M4339" s="161"/>
      <c r="N4339" s="171"/>
      <c r="O4339" s="171"/>
      <c r="P4339" s="171"/>
      <c r="Q4339" s="171"/>
      <c r="R4339" s="171"/>
      <c r="S4339" s="171"/>
      <c r="T4339" s="208" t="str">
        <f t="shared" si="680"/>
        <v>MISSING</v>
      </c>
      <c r="U4339" s="208" t="str">
        <f t="shared" si="681"/>
        <v>MISSING</v>
      </c>
      <c r="X4339" s="56">
        <f t="shared" si="682"/>
        <v>-99</v>
      </c>
      <c r="Y4339" s="56">
        <f t="shared" si="683"/>
        <v>-99</v>
      </c>
      <c r="Z4339" s="56">
        <f t="shared" si="684"/>
        <v>-99</v>
      </c>
      <c r="AA4339" s="56">
        <f t="shared" si="685"/>
        <v>-99</v>
      </c>
      <c r="AB4339" s="56">
        <f t="shared" si="686"/>
        <v>-99</v>
      </c>
      <c r="AC4339" s="56">
        <f t="shared" si="687"/>
        <v>-99</v>
      </c>
      <c r="AD4339" s="3"/>
      <c r="AE4339" s="82">
        <f>IF(D4339=1, 'adjustment factor'!$D$4, IF(D4339=-9,-999,IF(D4339="",-999,0)))</f>
        <v>-999</v>
      </c>
      <c r="AF4339" s="82">
        <f>IF(F4339=1, 'adjustment factor'!$D$5, IF(F4339=-9,-999,IF(F4339="",-999,0)))</f>
        <v>-999</v>
      </c>
      <c r="AG4339" s="82">
        <f>IF(E4339=1, 'adjustment factor'!$D$6, IF(E4339=-9,-999,IF(E4339="",-999,0)))</f>
        <v>-999</v>
      </c>
      <c r="AH4339" s="82">
        <f>IF(K4339&gt;=45,'adjustment factor'!$D$7,IF(K4339=-9,-1200,IF(K4339="",-1200,0)))</f>
        <v>-1200</v>
      </c>
      <c r="AI4339" s="82">
        <f>IF(L4339=1, 'adjustment factor'!$D$8, IF(L4339=-9,-999,IF(L4339="",-999,0)))</f>
        <v>-999</v>
      </c>
      <c r="AJ4339" s="82">
        <f>IF(AND(M4339&gt;=1,M4339&lt;=4),'adjustment factor'!$D$9,IF(M4339=-9,-999,IF(M4339=98,-999,IF(M4339=99,-999,IF(M4339="",-999,0)))))</f>
        <v>-999</v>
      </c>
      <c r="AK4339" s="82">
        <f>IF(H4339=1, 'adjustment factor'!$D$10, IF(H4339=-9,-999,IF(H4339="",-999,0)))</f>
        <v>-999</v>
      </c>
      <c r="AL4339" s="82">
        <f>IF(G4339=1, 'adjustment factor'!$D$11, IF(G4339=-9,-999,IF(G4339="",-999,0)))</f>
        <v>-999</v>
      </c>
      <c r="AM4339" s="82">
        <f>IF(I4339=1, 'adjustment factor'!$D$12, IF(I4339=-9,-999,IF(I4339="",-999,0)))</f>
        <v>-999</v>
      </c>
      <c r="AN4339" s="82">
        <f>IF(J4339=1, 'adjustment factor'!$D$13, IF(J4339=-9,-999,IF(J4339="",-999,0)))</f>
        <v>-999</v>
      </c>
      <c r="AO4339" s="82" t="str">
        <f t="shared" si="688"/>
        <v>-999</v>
      </c>
      <c r="AP4339" s="82" t="str">
        <f t="shared" si="689"/>
        <v>MISSING</v>
      </c>
    </row>
    <row r="4340" spans="2:42">
      <c r="B4340" s="207"/>
      <c r="C4340" s="35">
        <v>4336</v>
      </c>
      <c r="D4340" s="161"/>
      <c r="E4340" s="161"/>
      <c r="F4340" s="161"/>
      <c r="G4340" s="161"/>
      <c r="H4340" s="161"/>
      <c r="I4340" s="161"/>
      <c r="J4340" s="161"/>
      <c r="K4340" s="161"/>
      <c r="L4340" s="161"/>
      <c r="M4340" s="161"/>
      <c r="N4340" s="171"/>
      <c r="O4340" s="171"/>
      <c r="P4340" s="171"/>
      <c r="Q4340" s="171"/>
      <c r="R4340" s="171"/>
      <c r="S4340" s="171"/>
      <c r="T4340" s="208" t="str">
        <f t="shared" si="680"/>
        <v>MISSING</v>
      </c>
      <c r="U4340" s="208" t="str">
        <f t="shared" si="681"/>
        <v>MISSING</v>
      </c>
      <c r="X4340" s="56">
        <f t="shared" si="682"/>
        <v>-99</v>
      </c>
      <c r="Y4340" s="56">
        <f t="shared" si="683"/>
        <v>-99</v>
      </c>
      <c r="Z4340" s="56">
        <f t="shared" si="684"/>
        <v>-99</v>
      </c>
      <c r="AA4340" s="56">
        <f t="shared" si="685"/>
        <v>-99</v>
      </c>
      <c r="AB4340" s="56">
        <f t="shared" si="686"/>
        <v>-99</v>
      </c>
      <c r="AC4340" s="56">
        <f t="shared" si="687"/>
        <v>-99</v>
      </c>
      <c r="AD4340" s="3"/>
      <c r="AE4340" s="82">
        <f>IF(D4340=1, 'adjustment factor'!$D$4, IF(D4340=-9,-999,IF(D4340="",-999,0)))</f>
        <v>-999</v>
      </c>
      <c r="AF4340" s="82">
        <f>IF(F4340=1, 'adjustment factor'!$D$5, IF(F4340=-9,-999,IF(F4340="",-999,0)))</f>
        <v>-999</v>
      </c>
      <c r="AG4340" s="82">
        <f>IF(E4340=1, 'adjustment factor'!$D$6, IF(E4340=-9,-999,IF(E4340="",-999,0)))</f>
        <v>-999</v>
      </c>
      <c r="AH4340" s="82">
        <f>IF(K4340&gt;=45,'adjustment factor'!$D$7,IF(K4340=-9,-1200,IF(K4340="",-1200,0)))</f>
        <v>-1200</v>
      </c>
      <c r="AI4340" s="82">
        <f>IF(L4340=1, 'adjustment factor'!$D$8, IF(L4340=-9,-999,IF(L4340="",-999,0)))</f>
        <v>-999</v>
      </c>
      <c r="AJ4340" s="82">
        <f>IF(AND(M4340&gt;=1,M4340&lt;=4),'adjustment factor'!$D$9,IF(M4340=-9,-999,IF(M4340=98,-999,IF(M4340=99,-999,IF(M4340="",-999,0)))))</f>
        <v>-999</v>
      </c>
      <c r="AK4340" s="82">
        <f>IF(H4340=1, 'adjustment factor'!$D$10, IF(H4340=-9,-999,IF(H4340="",-999,0)))</f>
        <v>-999</v>
      </c>
      <c r="AL4340" s="82">
        <f>IF(G4340=1, 'adjustment factor'!$D$11, IF(G4340=-9,-999,IF(G4340="",-999,0)))</f>
        <v>-999</v>
      </c>
      <c r="AM4340" s="82">
        <f>IF(I4340=1, 'adjustment factor'!$D$12, IF(I4340=-9,-999,IF(I4340="",-999,0)))</f>
        <v>-999</v>
      </c>
      <c r="AN4340" s="82">
        <f>IF(J4340=1, 'adjustment factor'!$D$13, IF(J4340=-9,-999,IF(J4340="",-999,0)))</f>
        <v>-999</v>
      </c>
      <c r="AO4340" s="82" t="str">
        <f t="shared" si="688"/>
        <v>-999</v>
      </c>
      <c r="AP4340" s="82" t="str">
        <f t="shared" si="689"/>
        <v>MISSING</v>
      </c>
    </row>
    <row r="4341" spans="2:42">
      <c r="B4341" s="207"/>
      <c r="C4341" s="35">
        <v>4337</v>
      </c>
      <c r="D4341" s="161"/>
      <c r="E4341" s="161"/>
      <c r="F4341" s="161"/>
      <c r="G4341" s="161"/>
      <c r="H4341" s="161"/>
      <c r="I4341" s="161"/>
      <c r="J4341" s="161"/>
      <c r="K4341" s="161"/>
      <c r="L4341" s="161"/>
      <c r="M4341" s="161"/>
      <c r="N4341" s="171"/>
      <c r="O4341" s="171"/>
      <c r="P4341" s="171"/>
      <c r="Q4341" s="171"/>
      <c r="R4341" s="171"/>
      <c r="S4341" s="171"/>
      <c r="T4341" s="208" t="str">
        <f t="shared" si="680"/>
        <v>MISSING</v>
      </c>
      <c r="U4341" s="208" t="str">
        <f t="shared" si="681"/>
        <v>MISSING</v>
      </c>
      <c r="X4341" s="56">
        <f t="shared" si="682"/>
        <v>-99</v>
      </c>
      <c r="Y4341" s="56">
        <f t="shared" si="683"/>
        <v>-99</v>
      </c>
      <c r="Z4341" s="56">
        <f t="shared" si="684"/>
        <v>-99</v>
      </c>
      <c r="AA4341" s="56">
        <f t="shared" si="685"/>
        <v>-99</v>
      </c>
      <c r="AB4341" s="56">
        <f t="shared" si="686"/>
        <v>-99</v>
      </c>
      <c r="AC4341" s="56">
        <f t="shared" si="687"/>
        <v>-99</v>
      </c>
      <c r="AD4341" s="3"/>
      <c r="AE4341" s="82">
        <f>IF(D4341=1, 'adjustment factor'!$D$4, IF(D4341=-9,-999,IF(D4341="",-999,0)))</f>
        <v>-999</v>
      </c>
      <c r="AF4341" s="82">
        <f>IF(F4341=1, 'adjustment factor'!$D$5, IF(F4341=-9,-999,IF(F4341="",-999,0)))</f>
        <v>-999</v>
      </c>
      <c r="AG4341" s="82">
        <f>IF(E4341=1, 'adjustment factor'!$D$6, IF(E4341=-9,-999,IF(E4341="",-999,0)))</f>
        <v>-999</v>
      </c>
      <c r="AH4341" s="82">
        <f>IF(K4341&gt;=45,'adjustment factor'!$D$7,IF(K4341=-9,-1200,IF(K4341="",-1200,0)))</f>
        <v>-1200</v>
      </c>
      <c r="AI4341" s="82">
        <f>IF(L4341=1, 'adjustment factor'!$D$8, IF(L4341=-9,-999,IF(L4341="",-999,0)))</f>
        <v>-999</v>
      </c>
      <c r="AJ4341" s="82">
        <f>IF(AND(M4341&gt;=1,M4341&lt;=4),'adjustment factor'!$D$9,IF(M4341=-9,-999,IF(M4341=98,-999,IF(M4341=99,-999,IF(M4341="",-999,0)))))</f>
        <v>-999</v>
      </c>
      <c r="AK4341" s="82">
        <f>IF(H4341=1, 'adjustment factor'!$D$10, IF(H4341=-9,-999,IF(H4341="",-999,0)))</f>
        <v>-999</v>
      </c>
      <c r="AL4341" s="82">
        <f>IF(G4341=1, 'adjustment factor'!$D$11, IF(G4341=-9,-999,IF(G4341="",-999,0)))</f>
        <v>-999</v>
      </c>
      <c r="AM4341" s="82">
        <f>IF(I4341=1, 'adjustment factor'!$D$12, IF(I4341=-9,-999,IF(I4341="",-999,0)))</f>
        <v>-999</v>
      </c>
      <c r="AN4341" s="82">
        <f>IF(J4341=1, 'adjustment factor'!$D$13, IF(J4341=-9,-999,IF(J4341="",-999,0)))</f>
        <v>-999</v>
      </c>
      <c r="AO4341" s="82" t="str">
        <f t="shared" si="688"/>
        <v>-999</v>
      </c>
      <c r="AP4341" s="82" t="str">
        <f t="shared" si="689"/>
        <v>MISSING</v>
      </c>
    </row>
    <row r="4342" spans="2:42">
      <c r="B4342" s="207"/>
      <c r="C4342" s="35">
        <v>4338</v>
      </c>
      <c r="D4342" s="161"/>
      <c r="E4342" s="161"/>
      <c r="F4342" s="161"/>
      <c r="G4342" s="161"/>
      <c r="H4342" s="161"/>
      <c r="I4342" s="161"/>
      <c r="J4342" s="161"/>
      <c r="K4342" s="161"/>
      <c r="L4342" s="161"/>
      <c r="M4342" s="161"/>
      <c r="N4342" s="171"/>
      <c r="O4342" s="171"/>
      <c r="P4342" s="171"/>
      <c r="Q4342" s="171"/>
      <c r="R4342" s="171"/>
      <c r="S4342" s="171"/>
      <c r="T4342" s="208" t="str">
        <f t="shared" si="680"/>
        <v>MISSING</v>
      </c>
      <c r="U4342" s="208" t="str">
        <f t="shared" si="681"/>
        <v>MISSING</v>
      </c>
      <c r="X4342" s="56">
        <f t="shared" si="682"/>
        <v>-99</v>
      </c>
      <c r="Y4342" s="56">
        <f t="shared" si="683"/>
        <v>-99</v>
      </c>
      <c r="Z4342" s="56">
        <f t="shared" si="684"/>
        <v>-99</v>
      </c>
      <c r="AA4342" s="56">
        <f t="shared" si="685"/>
        <v>-99</v>
      </c>
      <c r="AB4342" s="56">
        <f t="shared" si="686"/>
        <v>-99</v>
      </c>
      <c r="AC4342" s="56">
        <f t="shared" si="687"/>
        <v>-99</v>
      </c>
      <c r="AD4342" s="3"/>
      <c r="AE4342" s="82">
        <f>IF(D4342=1, 'adjustment factor'!$D$4, IF(D4342=-9,-999,IF(D4342="",-999,0)))</f>
        <v>-999</v>
      </c>
      <c r="AF4342" s="82">
        <f>IF(F4342=1, 'adjustment factor'!$D$5, IF(F4342=-9,-999,IF(F4342="",-999,0)))</f>
        <v>-999</v>
      </c>
      <c r="AG4342" s="82">
        <f>IF(E4342=1, 'adjustment factor'!$D$6, IF(E4342=-9,-999,IF(E4342="",-999,0)))</f>
        <v>-999</v>
      </c>
      <c r="AH4342" s="82">
        <f>IF(K4342&gt;=45,'adjustment factor'!$D$7,IF(K4342=-9,-1200,IF(K4342="",-1200,0)))</f>
        <v>-1200</v>
      </c>
      <c r="AI4342" s="82">
        <f>IF(L4342=1, 'adjustment factor'!$D$8, IF(L4342=-9,-999,IF(L4342="",-999,0)))</f>
        <v>-999</v>
      </c>
      <c r="AJ4342" s="82">
        <f>IF(AND(M4342&gt;=1,M4342&lt;=4),'adjustment factor'!$D$9,IF(M4342=-9,-999,IF(M4342=98,-999,IF(M4342=99,-999,IF(M4342="",-999,0)))))</f>
        <v>-999</v>
      </c>
      <c r="AK4342" s="82">
        <f>IF(H4342=1, 'adjustment factor'!$D$10, IF(H4342=-9,-999,IF(H4342="",-999,0)))</f>
        <v>-999</v>
      </c>
      <c r="AL4342" s="82">
        <f>IF(G4342=1, 'adjustment factor'!$D$11, IF(G4342=-9,-999,IF(G4342="",-999,0)))</f>
        <v>-999</v>
      </c>
      <c r="AM4342" s="82">
        <f>IF(I4342=1, 'adjustment factor'!$D$12, IF(I4342=-9,-999,IF(I4342="",-999,0)))</f>
        <v>-999</v>
      </c>
      <c r="AN4342" s="82">
        <f>IF(J4342=1, 'adjustment factor'!$D$13, IF(J4342=-9,-999,IF(J4342="",-999,0)))</f>
        <v>-999</v>
      </c>
      <c r="AO4342" s="82" t="str">
        <f t="shared" si="688"/>
        <v>-999</v>
      </c>
      <c r="AP4342" s="82" t="str">
        <f t="shared" si="689"/>
        <v>MISSING</v>
      </c>
    </row>
    <row r="4343" spans="2:42">
      <c r="B4343" s="207"/>
      <c r="C4343" s="35">
        <v>4339</v>
      </c>
      <c r="D4343" s="161"/>
      <c r="E4343" s="161"/>
      <c r="F4343" s="161"/>
      <c r="G4343" s="161"/>
      <c r="H4343" s="161"/>
      <c r="I4343" s="161"/>
      <c r="J4343" s="161"/>
      <c r="K4343" s="161"/>
      <c r="L4343" s="161"/>
      <c r="M4343" s="161"/>
      <c r="N4343" s="171"/>
      <c r="O4343" s="171"/>
      <c r="P4343" s="171"/>
      <c r="Q4343" s="171"/>
      <c r="R4343" s="171"/>
      <c r="S4343" s="171"/>
      <c r="T4343" s="208" t="str">
        <f t="shared" si="680"/>
        <v>MISSING</v>
      </c>
      <c r="U4343" s="208" t="str">
        <f t="shared" si="681"/>
        <v>MISSING</v>
      </c>
      <c r="X4343" s="56">
        <f t="shared" si="682"/>
        <v>-99</v>
      </c>
      <c r="Y4343" s="56">
        <f t="shared" si="683"/>
        <v>-99</v>
      </c>
      <c r="Z4343" s="56">
        <f t="shared" si="684"/>
        <v>-99</v>
      </c>
      <c r="AA4343" s="56">
        <f t="shared" si="685"/>
        <v>-99</v>
      </c>
      <c r="AB4343" s="56">
        <f t="shared" si="686"/>
        <v>-99</v>
      </c>
      <c r="AC4343" s="56">
        <f t="shared" si="687"/>
        <v>-99</v>
      </c>
      <c r="AD4343" s="3"/>
      <c r="AE4343" s="82">
        <f>IF(D4343=1, 'adjustment factor'!$D$4, IF(D4343=-9,-999,IF(D4343="",-999,0)))</f>
        <v>-999</v>
      </c>
      <c r="AF4343" s="82">
        <f>IF(F4343=1, 'adjustment factor'!$D$5, IF(F4343=-9,-999,IF(F4343="",-999,0)))</f>
        <v>-999</v>
      </c>
      <c r="AG4343" s="82">
        <f>IF(E4343=1, 'adjustment factor'!$D$6, IF(E4343=-9,-999,IF(E4343="",-999,0)))</f>
        <v>-999</v>
      </c>
      <c r="AH4343" s="82">
        <f>IF(K4343&gt;=45,'adjustment factor'!$D$7,IF(K4343=-9,-1200,IF(K4343="",-1200,0)))</f>
        <v>-1200</v>
      </c>
      <c r="AI4343" s="82">
        <f>IF(L4343=1, 'adjustment factor'!$D$8, IF(L4343=-9,-999,IF(L4343="",-999,0)))</f>
        <v>-999</v>
      </c>
      <c r="AJ4343" s="82">
        <f>IF(AND(M4343&gt;=1,M4343&lt;=4),'adjustment factor'!$D$9,IF(M4343=-9,-999,IF(M4343=98,-999,IF(M4343=99,-999,IF(M4343="",-999,0)))))</f>
        <v>-999</v>
      </c>
      <c r="AK4343" s="82">
        <f>IF(H4343=1, 'adjustment factor'!$D$10, IF(H4343=-9,-999,IF(H4343="",-999,0)))</f>
        <v>-999</v>
      </c>
      <c r="AL4343" s="82">
        <f>IF(G4343=1, 'adjustment factor'!$D$11, IF(G4343=-9,-999,IF(G4343="",-999,0)))</f>
        <v>-999</v>
      </c>
      <c r="AM4343" s="82">
        <f>IF(I4343=1, 'adjustment factor'!$D$12, IF(I4343=-9,-999,IF(I4343="",-999,0)))</f>
        <v>-999</v>
      </c>
      <c r="AN4343" s="82">
        <f>IF(J4343=1, 'adjustment factor'!$D$13, IF(J4343=-9,-999,IF(J4343="",-999,0)))</f>
        <v>-999</v>
      </c>
      <c r="AO4343" s="82" t="str">
        <f t="shared" si="688"/>
        <v>-999</v>
      </c>
      <c r="AP4343" s="82" t="str">
        <f t="shared" si="689"/>
        <v>MISSING</v>
      </c>
    </row>
    <row r="4344" spans="2:42">
      <c r="B4344" s="207"/>
      <c r="C4344" s="35">
        <v>4340</v>
      </c>
      <c r="D4344" s="161"/>
      <c r="E4344" s="161"/>
      <c r="F4344" s="161"/>
      <c r="G4344" s="161"/>
      <c r="H4344" s="161"/>
      <c r="I4344" s="161"/>
      <c r="J4344" s="161"/>
      <c r="K4344" s="161"/>
      <c r="L4344" s="161"/>
      <c r="M4344" s="161"/>
      <c r="N4344" s="171"/>
      <c r="O4344" s="171"/>
      <c r="P4344" s="171"/>
      <c r="Q4344" s="171"/>
      <c r="R4344" s="171"/>
      <c r="S4344" s="171"/>
      <c r="T4344" s="208" t="str">
        <f t="shared" si="680"/>
        <v>MISSING</v>
      </c>
      <c r="U4344" s="208" t="str">
        <f t="shared" si="681"/>
        <v>MISSING</v>
      </c>
      <c r="X4344" s="56">
        <f t="shared" si="682"/>
        <v>-99</v>
      </c>
      <c r="Y4344" s="56">
        <f t="shared" si="683"/>
        <v>-99</v>
      </c>
      <c r="Z4344" s="56">
        <f t="shared" si="684"/>
        <v>-99</v>
      </c>
      <c r="AA4344" s="56">
        <f t="shared" si="685"/>
        <v>-99</v>
      </c>
      <c r="AB4344" s="56">
        <f t="shared" si="686"/>
        <v>-99</v>
      </c>
      <c r="AC4344" s="56">
        <f t="shared" si="687"/>
        <v>-99</v>
      </c>
      <c r="AD4344" s="3"/>
      <c r="AE4344" s="82">
        <f>IF(D4344=1, 'adjustment factor'!$D$4, IF(D4344=-9,-999,IF(D4344="",-999,0)))</f>
        <v>-999</v>
      </c>
      <c r="AF4344" s="82">
        <f>IF(F4344=1, 'adjustment factor'!$D$5, IF(F4344=-9,-999,IF(F4344="",-999,0)))</f>
        <v>-999</v>
      </c>
      <c r="AG4344" s="82">
        <f>IF(E4344=1, 'adjustment factor'!$D$6, IF(E4344=-9,-999,IF(E4344="",-999,0)))</f>
        <v>-999</v>
      </c>
      <c r="AH4344" s="82">
        <f>IF(K4344&gt;=45,'adjustment factor'!$D$7,IF(K4344=-9,-1200,IF(K4344="",-1200,0)))</f>
        <v>-1200</v>
      </c>
      <c r="AI4344" s="82">
        <f>IF(L4344=1, 'adjustment factor'!$D$8, IF(L4344=-9,-999,IF(L4344="",-999,0)))</f>
        <v>-999</v>
      </c>
      <c r="AJ4344" s="82">
        <f>IF(AND(M4344&gt;=1,M4344&lt;=4),'adjustment factor'!$D$9,IF(M4344=-9,-999,IF(M4344=98,-999,IF(M4344=99,-999,IF(M4344="",-999,0)))))</f>
        <v>-999</v>
      </c>
      <c r="AK4344" s="82">
        <f>IF(H4344=1, 'adjustment factor'!$D$10, IF(H4344=-9,-999,IF(H4344="",-999,0)))</f>
        <v>-999</v>
      </c>
      <c r="AL4344" s="82">
        <f>IF(G4344=1, 'adjustment factor'!$D$11, IF(G4344=-9,-999,IF(G4344="",-999,0)))</f>
        <v>-999</v>
      </c>
      <c r="AM4344" s="82">
        <f>IF(I4344=1, 'adjustment factor'!$D$12, IF(I4344=-9,-999,IF(I4344="",-999,0)))</f>
        <v>-999</v>
      </c>
      <c r="AN4344" s="82">
        <f>IF(J4344=1, 'adjustment factor'!$D$13, IF(J4344=-9,-999,IF(J4344="",-999,0)))</f>
        <v>-999</v>
      </c>
      <c r="AO4344" s="82" t="str">
        <f t="shared" si="688"/>
        <v>-999</v>
      </c>
      <c r="AP4344" s="82" t="str">
        <f t="shared" si="689"/>
        <v>MISSING</v>
      </c>
    </row>
    <row r="4345" spans="2:42">
      <c r="B4345" s="207"/>
      <c r="C4345" s="35">
        <v>4341</v>
      </c>
      <c r="D4345" s="161"/>
      <c r="E4345" s="161"/>
      <c r="F4345" s="161"/>
      <c r="G4345" s="161"/>
      <c r="H4345" s="161"/>
      <c r="I4345" s="161"/>
      <c r="J4345" s="161"/>
      <c r="K4345" s="161"/>
      <c r="L4345" s="161"/>
      <c r="M4345" s="161"/>
      <c r="N4345" s="171"/>
      <c r="O4345" s="171"/>
      <c r="P4345" s="171"/>
      <c r="Q4345" s="171"/>
      <c r="R4345" s="171"/>
      <c r="S4345" s="171"/>
      <c r="T4345" s="208" t="str">
        <f t="shared" si="680"/>
        <v>MISSING</v>
      </c>
      <c r="U4345" s="208" t="str">
        <f t="shared" si="681"/>
        <v>MISSING</v>
      </c>
      <c r="X4345" s="56">
        <f t="shared" si="682"/>
        <v>-99</v>
      </c>
      <c r="Y4345" s="56">
        <f t="shared" si="683"/>
        <v>-99</v>
      </c>
      <c r="Z4345" s="56">
        <f t="shared" si="684"/>
        <v>-99</v>
      </c>
      <c r="AA4345" s="56">
        <f t="shared" si="685"/>
        <v>-99</v>
      </c>
      <c r="AB4345" s="56">
        <f t="shared" si="686"/>
        <v>-99</v>
      </c>
      <c r="AC4345" s="56">
        <f t="shared" si="687"/>
        <v>-99</v>
      </c>
      <c r="AD4345" s="3"/>
      <c r="AE4345" s="82">
        <f>IF(D4345=1, 'adjustment factor'!$D$4, IF(D4345=-9,-999,IF(D4345="",-999,0)))</f>
        <v>-999</v>
      </c>
      <c r="AF4345" s="82">
        <f>IF(F4345=1, 'adjustment factor'!$D$5, IF(F4345=-9,-999,IF(F4345="",-999,0)))</f>
        <v>-999</v>
      </c>
      <c r="AG4345" s="82">
        <f>IF(E4345=1, 'adjustment factor'!$D$6, IF(E4345=-9,-999,IF(E4345="",-999,0)))</f>
        <v>-999</v>
      </c>
      <c r="AH4345" s="82">
        <f>IF(K4345&gt;=45,'adjustment factor'!$D$7,IF(K4345=-9,-1200,IF(K4345="",-1200,0)))</f>
        <v>-1200</v>
      </c>
      <c r="AI4345" s="82">
        <f>IF(L4345=1, 'adjustment factor'!$D$8, IF(L4345=-9,-999,IF(L4345="",-999,0)))</f>
        <v>-999</v>
      </c>
      <c r="AJ4345" s="82">
        <f>IF(AND(M4345&gt;=1,M4345&lt;=4),'adjustment factor'!$D$9,IF(M4345=-9,-999,IF(M4345=98,-999,IF(M4345=99,-999,IF(M4345="",-999,0)))))</f>
        <v>-999</v>
      </c>
      <c r="AK4345" s="82">
        <f>IF(H4345=1, 'adjustment factor'!$D$10, IF(H4345=-9,-999,IF(H4345="",-999,0)))</f>
        <v>-999</v>
      </c>
      <c r="AL4345" s="82">
        <f>IF(G4345=1, 'adjustment factor'!$D$11, IF(G4345=-9,-999,IF(G4345="",-999,0)))</f>
        <v>-999</v>
      </c>
      <c r="AM4345" s="82">
        <f>IF(I4345=1, 'adjustment factor'!$D$12, IF(I4345=-9,-999,IF(I4345="",-999,0)))</f>
        <v>-999</v>
      </c>
      <c r="AN4345" s="82">
        <f>IF(J4345=1, 'adjustment factor'!$D$13, IF(J4345=-9,-999,IF(J4345="",-999,0)))</f>
        <v>-999</v>
      </c>
      <c r="AO4345" s="82" t="str">
        <f t="shared" si="688"/>
        <v>-999</v>
      </c>
      <c r="AP4345" s="82" t="str">
        <f t="shared" si="689"/>
        <v>MISSING</v>
      </c>
    </row>
    <row r="4346" spans="2:42">
      <c r="B4346" s="207"/>
      <c r="C4346" s="35">
        <v>4342</v>
      </c>
      <c r="D4346" s="161"/>
      <c r="E4346" s="161"/>
      <c r="F4346" s="161"/>
      <c r="G4346" s="161"/>
      <c r="H4346" s="161"/>
      <c r="I4346" s="161"/>
      <c r="J4346" s="161"/>
      <c r="K4346" s="161"/>
      <c r="L4346" s="161"/>
      <c r="M4346" s="161"/>
      <c r="N4346" s="171"/>
      <c r="O4346" s="171"/>
      <c r="P4346" s="171"/>
      <c r="Q4346" s="171"/>
      <c r="R4346" s="171"/>
      <c r="S4346" s="171"/>
      <c r="T4346" s="208" t="str">
        <f t="shared" si="680"/>
        <v>MISSING</v>
      </c>
      <c r="U4346" s="208" t="str">
        <f t="shared" si="681"/>
        <v>MISSING</v>
      </c>
      <c r="X4346" s="56">
        <f t="shared" si="682"/>
        <v>-99</v>
      </c>
      <c r="Y4346" s="56">
        <f t="shared" si="683"/>
        <v>-99</v>
      </c>
      <c r="Z4346" s="56">
        <f t="shared" si="684"/>
        <v>-99</v>
      </c>
      <c r="AA4346" s="56">
        <f t="shared" si="685"/>
        <v>-99</v>
      </c>
      <c r="AB4346" s="56">
        <f t="shared" si="686"/>
        <v>-99</v>
      </c>
      <c r="AC4346" s="56">
        <f t="shared" si="687"/>
        <v>-99</v>
      </c>
      <c r="AD4346" s="3"/>
      <c r="AE4346" s="82">
        <f>IF(D4346=1, 'adjustment factor'!$D$4, IF(D4346=-9,-999,IF(D4346="",-999,0)))</f>
        <v>-999</v>
      </c>
      <c r="AF4346" s="82">
        <f>IF(F4346=1, 'adjustment factor'!$D$5, IF(F4346=-9,-999,IF(F4346="",-999,0)))</f>
        <v>-999</v>
      </c>
      <c r="AG4346" s="82">
        <f>IF(E4346=1, 'adjustment factor'!$D$6, IF(E4346=-9,-999,IF(E4346="",-999,0)))</f>
        <v>-999</v>
      </c>
      <c r="AH4346" s="82">
        <f>IF(K4346&gt;=45,'adjustment factor'!$D$7,IF(K4346=-9,-1200,IF(K4346="",-1200,0)))</f>
        <v>-1200</v>
      </c>
      <c r="AI4346" s="82">
        <f>IF(L4346=1, 'adjustment factor'!$D$8, IF(L4346=-9,-999,IF(L4346="",-999,0)))</f>
        <v>-999</v>
      </c>
      <c r="AJ4346" s="82">
        <f>IF(AND(M4346&gt;=1,M4346&lt;=4),'adjustment factor'!$D$9,IF(M4346=-9,-999,IF(M4346=98,-999,IF(M4346=99,-999,IF(M4346="",-999,0)))))</f>
        <v>-999</v>
      </c>
      <c r="AK4346" s="82">
        <f>IF(H4346=1, 'adjustment factor'!$D$10, IF(H4346=-9,-999,IF(H4346="",-999,0)))</f>
        <v>-999</v>
      </c>
      <c r="AL4346" s="82">
        <f>IF(G4346=1, 'adjustment factor'!$D$11, IF(G4346=-9,-999,IF(G4346="",-999,0)))</f>
        <v>-999</v>
      </c>
      <c r="AM4346" s="82">
        <f>IF(I4346=1, 'adjustment factor'!$D$12, IF(I4346=-9,-999,IF(I4346="",-999,0)))</f>
        <v>-999</v>
      </c>
      <c r="AN4346" s="82">
        <f>IF(J4346=1, 'adjustment factor'!$D$13, IF(J4346=-9,-999,IF(J4346="",-999,0)))</f>
        <v>-999</v>
      </c>
      <c r="AO4346" s="82" t="str">
        <f t="shared" si="688"/>
        <v>-999</v>
      </c>
      <c r="AP4346" s="82" t="str">
        <f t="shared" si="689"/>
        <v>MISSING</v>
      </c>
    </row>
    <row r="4347" spans="2:42">
      <c r="B4347" s="207"/>
      <c r="C4347" s="35">
        <v>4343</v>
      </c>
      <c r="D4347" s="161"/>
      <c r="E4347" s="161"/>
      <c r="F4347" s="161"/>
      <c r="G4347" s="161"/>
      <c r="H4347" s="161"/>
      <c r="I4347" s="161"/>
      <c r="J4347" s="161"/>
      <c r="K4347" s="161"/>
      <c r="L4347" s="161"/>
      <c r="M4347" s="161"/>
      <c r="N4347" s="171"/>
      <c r="O4347" s="171"/>
      <c r="P4347" s="171"/>
      <c r="Q4347" s="171"/>
      <c r="R4347" s="171"/>
      <c r="S4347" s="171"/>
      <c r="T4347" s="208" t="str">
        <f t="shared" si="680"/>
        <v>MISSING</v>
      </c>
      <c r="U4347" s="208" t="str">
        <f t="shared" si="681"/>
        <v>MISSING</v>
      </c>
      <c r="X4347" s="56">
        <f t="shared" si="682"/>
        <v>-99</v>
      </c>
      <c r="Y4347" s="56">
        <f t="shared" si="683"/>
        <v>-99</v>
      </c>
      <c r="Z4347" s="56">
        <f t="shared" si="684"/>
        <v>-99</v>
      </c>
      <c r="AA4347" s="56">
        <f t="shared" si="685"/>
        <v>-99</v>
      </c>
      <c r="AB4347" s="56">
        <f t="shared" si="686"/>
        <v>-99</v>
      </c>
      <c r="AC4347" s="56">
        <f t="shared" si="687"/>
        <v>-99</v>
      </c>
      <c r="AD4347" s="3"/>
      <c r="AE4347" s="82">
        <f>IF(D4347=1, 'adjustment factor'!$D$4, IF(D4347=-9,-999,IF(D4347="",-999,0)))</f>
        <v>-999</v>
      </c>
      <c r="AF4347" s="82">
        <f>IF(F4347=1, 'adjustment factor'!$D$5, IF(F4347=-9,-999,IF(F4347="",-999,0)))</f>
        <v>-999</v>
      </c>
      <c r="AG4347" s="82">
        <f>IF(E4347=1, 'adjustment factor'!$D$6, IF(E4347=-9,-999,IF(E4347="",-999,0)))</f>
        <v>-999</v>
      </c>
      <c r="AH4347" s="82">
        <f>IF(K4347&gt;=45,'adjustment factor'!$D$7,IF(K4347=-9,-1200,IF(K4347="",-1200,0)))</f>
        <v>-1200</v>
      </c>
      <c r="AI4347" s="82">
        <f>IF(L4347=1, 'adjustment factor'!$D$8, IF(L4347=-9,-999,IF(L4347="",-999,0)))</f>
        <v>-999</v>
      </c>
      <c r="AJ4347" s="82">
        <f>IF(AND(M4347&gt;=1,M4347&lt;=4),'adjustment factor'!$D$9,IF(M4347=-9,-999,IF(M4347=98,-999,IF(M4347=99,-999,IF(M4347="",-999,0)))))</f>
        <v>-999</v>
      </c>
      <c r="AK4347" s="82">
        <f>IF(H4347=1, 'adjustment factor'!$D$10, IF(H4347=-9,-999,IF(H4347="",-999,0)))</f>
        <v>-999</v>
      </c>
      <c r="AL4347" s="82">
        <f>IF(G4347=1, 'adjustment factor'!$D$11, IF(G4347=-9,-999,IF(G4347="",-999,0)))</f>
        <v>-999</v>
      </c>
      <c r="AM4347" s="82">
        <f>IF(I4347=1, 'adjustment factor'!$D$12, IF(I4347=-9,-999,IF(I4347="",-999,0)))</f>
        <v>-999</v>
      </c>
      <c r="AN4347" s="82">
        <f>IF(J4347=1, 'adjustment factor'!$D$13, IF(J4347=-9,-999,IF(J4347="",-999,0)))</f>
        <v>-999</v>
      </c>
      <c r="AO4347" s="82" t="str">
        <f t="shared" si="688"/>
        <v>-999</v>
      </c>
      <c r="AP4347" s="82" t="str">
        <f t="shared" si="689"/>
        <v>MISSING</v>
      </c>
    </row>
    <row r="4348" spans="2:42">
      <c r="B4348" s="207"/>
      <c r="C4348" s="35">
        <v>4344</v>
      </c>
      <c r="D4348" s="161"/>
      <c r="E4348" s="161"/>
      <c r="F4348" s="161"/>
      <c r="G4348" s="161"/>
      <c r="H4348" s="161"/>
      <c r="I4348" s="161"/>
      <c r="J4348" s="161"/>
      <c r="K4348" s="161"/>
      <c r="L4348" s="161"/>
      <c r="M4348" s="161"/>
      <c r="N4348" s="171"/>
      <c r="O4348" s="171"/>
      <c r="P4348" s="171"/>
      <c r="Q4348" s="171"/>
      <c r="R4348" s="171"/>
      <c r="S4348" s="171"/>
      <c r="T4348" s="208" t="str">
        <f t="shared" si="680"/>
        <v>MISSING</v>
      </c>
      <c r="U4348" s="208" t="str">
        <f t="shared" si="681"/>
        <v>MISSING</v>
      </c>
      <c r="X4348" s="56">
        <f t="shared" si="682"/>
        <v>-99</v>
      </c>
      <c r="Y4348" s="56">
        <f t="shared" si="683"/>
        <v>-99</v>
      </c>
      <c r="Z4348" s="56">
        <f t="shared" si="684"/>
        <v>-99</v>
      </c>
      <c r="AA4348" s="56">
        <f t="shared" si="685"/>
        <v>-99</v>
      </c>
      <c r="AB4348" s="56">
        <f t="shared" si="686"/>
        <v>-99</v>
      </c>
      <c r="AC4348" s="56">
        <f t="shared" si="687"/>
        <v>-99</v>
      </c>
      <c r="AD4348" s="3"/>
      <c r="AE4348" s="82">
        <f>IF(D4348=1, 'adjustment factor'!$D$4, IF(D4348=-9,-999,IF(D4348="",-999,0)))</f>
        <v>-999</v>
      </c>
      <c r="AF4348" s="82">
        <f>IF(F4348=1, 'adjustment factor'!$D$5, IF(F4348=-9,-999,IF(F4348="",-999,0)))</f>
        <v>-999</v>
      </c>
      <c r="AG4348" s="82">
        <f>IF(E4348=1, 'adjustment factor'!$D$6, IF(E4348=-9,-999,IF(E4348="",-999,0)))</f>
        <v>-999</v>
      </c>
      <c r="AH4348" s="82">
        <f>IF(K4348&gt;=45,'adjustment factor'!$D$7,IF(K4348=-9,-1200,IF(K4348="",-1200,0)))</f>
        <v>-1200</v>
      </c>
      <c r="AI4348" s="82">
        <f>IF(L4348=1, 'adjustment factor'!$D$8, IF(L4348=-9,-999,IF(L4348="",-999,0)))</f>
        <v>-999</v>
      </c>
      <c r="AJ4348" s="82">
        <f>IF(AND(M4348&gt;=1,M4348&lt;=4),'adjustment factor'!$D$9,IF(M4348=-9,-999,IF(M4348=98,-999,IF(M4348=99,-999,IF(M4348="",-999,0)))))</f>
        <v>-999</v>
      </c>
      <c r="AK4348" s="82">
        <f>IF(H4348=1, 'adjustment factor'!$D$10, IF(H4348=-9,-999,IF(H4348="",-999,0)))</f>
        <v>-999</v>
      </c>
      <c r="AL4348" s="82">
        <f>IF(G4348=1, 'adjustment factor'!$D$11, IF(G4348=-9,-999,IF(G4348="",-999,0)))</f>
        <v>-999</v>
      </c>
      <c r="AM4348" s="82">
        <f>IF(I4348=1, 'adjustment factor'!$D$12, IF(I4348=-9,-999,IF(I4348="",-999,0)))</f>
        <v>-999</v>
      </c>
      <c r="AN4348" s="82">
        <f>IF(J4348=1, 'adjustment factor'!$D$13, IF(J4348=-9,-999,IF(J4348="",-999,0)))</f>
        <v>-999</v>
      </c>
      <c r="AO4348" s="82" t="str">
        <f t="shared" si="688"/>
        <v>-999</v>
      </c>
      <c r="AP4348" s="82" t="str">
        <f t="shared" si="689"/>
        <v>MISSING</v>
      </c>
    </row>
    <row r="4349" spans="2:42">
      <c r="B4349" s="207"/>
      <c r="C4349" s="35">
        <v>4345</v>
      </c>
      <c r="D4349" s="161"/>
      <c r="E4349" s="161"/>
      <c r="F4349" s="161"/>
      <c r="G4349" s="161"/>
      <c r="H4349" s="161"/>
      <c r="I4349" s="161"/>
      <c r="J4349" s="161"/>
      <c r="K4349" s="161"/>
      <c r="L4349" s="161"/>
      <c r="M4349" s="161"/>
      <c r="N4349" s="171"/>
      <c r="O4349" s="171"/>
      <c r="P4349" s="171"/>
      <c r="Q4349" s="171"/>
      <c r="R4349" s="171"/>
      <c r="S4349" s="171"/>
      <c r="T4349" s="208" t="str">
        <f t="shared" si="680"/>
        <v>MISSING</v>
      </c>
      <c r="U4349" s="208" t="str">
        <f t="shared" si="681"/>
        <v>MISSING</v>
      </c>
      <c r="X4349" s="56">
        <f t="shared" si="682"/>
        <v>-99</v>
      </c>
      <c r="Y4349" s="56">
        <f t="shared" si="683"/>
        <v>-99</v>
      </c>
      <c r="Z4349" s="56">
        <f t="shared" si="684"/>
        <v>-99</v>
      </c>
      <c r="AA4349" s="56">
        <f t="shared" si="685"/>
        <v>-99</v>
      </c>
      <c r="AB4349" s="56">
        <f t="shared" si="686"/>
        <v>-99</v>
      </c>
      <c r="AC4349" s="56">
        <f t="shared" si="687"/>
        <v>-99</v>
      </c>
      <c r="AD4349" s="3"/>
      <c r="AE4349" s="82">
        <f>IF(D4349=1, 'adjustment factor'!$D$4, IF(D4349=-9,-999,IF(D4349="",-999,0)))</f>
        <v>-999</v>
      </c>
      <c r="AF4349" s="82">
        <f>IF(F4349=1, 'adjustment factor'!$D$5, IF(F4349=-9,-999,IF(F4349="",-999,0)))</f>
        <v>-999</v>
      </c>
      <c r="AG4349" s="82">
        <f>IF(E4349=1, 'adjustment factor'!$D$6, IF(E4349=-9,-999,IF(E4349="",-999,0)))</f>
        <v>-999</v>
      </c>
      <c r="AH4349" s="82">
        <f>IF(K4349&gt;=45,'adjustment factor'!$D$7,IF(K4349=-9,-1200,IF(K4349="",-1200,0)))</f>
        <v>-1200</v>
      </c>
      <c r="AI4349" s="82">
        <f>IF(L4349=1, 'adjustment factor'!$D$8, IF(L4349=-9,-999,IF(L4349="",-999,0)))</f>
        <v>-999</v>
      </c>
      <c r="AJ4349" s="82">
        <f>IF(AND(M4349&gt;=1,M4349&lt;=4),'adjustment factor'!$D$9,IF(M4349=-9,-999,IF(M4349=98,-999,IF(M4349=99,-999,IF(M4349="",-999,0)))))</f>
        <v>-999</v>
      </c>
      <c r="AK4349" s="82">
        <f>IF(H4349=1, 'adjustment factor'!$D$10, IF(H4349=-9,-999,IF(H4349="",-999,0)))</f>
        <v>-999</v>
      </c>
      <c r="AL4349" s="82">
        <f>IF(G4349=1, 'adjustment factor'!$D$11, IF(G4349=-9,-999,IF(G4349="",-999,0)))</f>
        <v>-999</v>
      </c>
      <c r="AM4349" s="82">
        <f>IF(I4349=1, 'adjustment factor'!$D$12, IF(I4349=-9,-999,IF(I4349="",-999,0)))</f>
        <v>-999</v>
      </c>
      <c r="AN4349" s="82">
        <f>IF(J4349=1, 'adjustment factor'!$D$13, IF(J4349=-9,-999,IF(J4349="",-999,0)))</f>
        <v>-999</v>
      </c>
      <c r="AO4349" s="82" t="str">
        <f t="shared" si="688"/>
        <v>-999</v>
      </c>
      <c r="AP4349" s="82" t="str">
        <f t="shared" si="689"/>
        <v>MISSING</v>
      </c>
    </row>
    <row r="4350" spans="2:42">
      <c r="B4350" s="207"/>
      <c r="C4350" s="35">
        <v>4346</v>
      </c>
      <c r="D4350" s="161"/>
      <c r="E4350" s="161"/>
      <c r="F4350" s="161"/>
      <c r="G4350" s="161"/>
      <c r="H4350" s="161"/>
      <c r="I4350" s="161"/>
      <c r="J4350" s="161"/>
      <c r="K4350" s="161"/>
      <c r="L4350" s="161"/>
      <c r="M4350" s="161"/>
      <c r="N4350" s="171"/>
      <c r="O4350" s="171"/>
      <c r="P4350" s="171"/>
      <c r="Q4350" s="171"/>
      <c r="R4350" s="171"/>
      <c r="S4350" s="171"/>
      <c r="T4350" s="208" t="str">
        <f t="shared" si="680"/>
        <v>MISSING</v>
      </c>
      <c r="U4350" s="208" t="str">
        <f t="shared" si="681"/>
        <v>MISSING</v>
      </c>
      <c r="X4350" s="56">
        <f t="shared" si="682"/>
        <v>-99</v>
      </c>
      <c r="Y4350" s="56">
        <f t="shared" si="683"/>
        <v>-99</v>
      </c>
      <c r="Z4350" s="56">
        <f t="shared" si="684"/>
        <v>-99</v>
      </c>
      <c r="AA4350" s="56">
        <f t="shared" si="685"/>
        <v>-99</v>
      </c>
      <c r="AB4350" s="56">
        <f t="shared" si="686"/>
        <v>-99</v>
      </c>
      <c r="AC4350" s="56">
        <f t="shared" si="687"/>
        <v>-99</v>
      </c>
      <c r="AD4350" s="3"/>
      <c r="AE4350" s="82">
        <f>IF(D4350=1, 'adjustment factor'!$D$4, IF(D4350=-9,-999,IF(D4350="",-999,0)))</f>
        <v>-999</v>
      </c>
      <c r="AF4350" s="82">
        <f>IF(F4350=1, 'adjustment factor'!$D$5, IF(F4350=-9,-999,IF(F4350="",-999,0)))</f>
        <v>-999</v>
      </c>
      <c r="AG4350" s="82">
        <f>IF(E4350=1, 'adjustment factor'!$D$6, IF(E4350=-9,-999,IF(E4350="",-999,0)))</f>
        <v>-999</v>
      </c>
      <c r="AH4350" s="82">
        <f>IF(K4350&gt;=45,'adjustment factor'!$D$7,IF(K4350=-9,-1200,IF(K4350="",-1200,0)))</f>
        <v>-1200</v>
      </c>
      <c r="AI4350" s="82">
        <f>IF(L4350=1, 'adjustment factor'!$D$8, IF(L4350=-9,-999,IF(L4350="",-999,0)))</f>
        <v>-999</v>
      </c>
      <c r="AJ4350" s="82">
        <f>IF(AND(M4350&gt;=1,M4350&lt;=4),'adjustment factor'!$D$9,IF(M4350=-9,-999,IF(M4350=98,-999,IF(M4350=99,-999,IF(M4350="",-999,0)))))</f>
        <v>-999</v>
      </c>
      <c r="AK4350" s="82">
        <f>IF(H4350=1, 'adjustment factor'!$D$10, IF(H4350=-9,-999,IF(H4350="",-999,0)))</f>
        <v>-999</v>
      </c>
      <c r="AL4350" s="82">
        <f>IF(G4350=1, 'adjustment factor'!$D$11, IF(G4350=-9,-999,IF(G4350="",-999,0)))</f>
        <v>-999</v>
      </c>
      <c r="AM4350" s="82">
        <f>IF(I4350=1, 'adjustment factor'!$D$12, IF(I4350=-9,-999,IF(I4350="",-999,0)))</f>
        <v>-999</v>
      </c>
      <c r="AN4350" s="82">
        <f>IF(J4350=1, 'adjustment factor'!$D$13, IF(J4350=-9,-999,IF(J4350="",-999,0)))</f>
        <v>-999</v>
      </c>
      <c r="AO4350" s="82" t="str">
        <f t="shared" si="688"/>
        <v>-999</v>
      </c>
      <c r="AP4350" s="82" t="str">
        <f t="shared" si="689"/>
        <v>MISSING</v>
      </c>
    </row>
    <row r="4351" spans="2:42">
      <c r="B4351" s="207"/>
      <c r="C4351" s="35">
        <v>4347</v>
      </c>
      <c r="D4351" s="161"/>
      <c r="E4351" s="161"/>
      <c r="F4351" s="161"/>
      <c r="G4351" s="161"/>
      <c r="H4351" s="161"/>
      <c r="I4351" s="161"/>
      <c r="J4351" s="161"/>
      <c r="K4351" s="161"/>
      <c r="L4351" s="161"/>
      <c r="M4351" s="161"/>
      <c r="N4351" s="171"/>
      <c r="O4351" s="171"/>
      <c r="P4351" s="171"/>
      <c r="Q4351" s="171"/>
      <c r="R4351" s="171"/>
      <c r="S4351" s="171"/>
      <c r="T4351" s="208" t="str">
        <f t="shared" si="680"/>
        <v>MISSING</v>
      </c>
      <c r="U4351" s="208" t="str">
        <f t="shared" si="681"/>
        <v>MISSING</v>
      </c>
      <c r="X4351" s="56">
        <f t="shared" si="682"/>
        <v>-99</v>
      </c>
      <c r="Y4351" s="56">
        <f t="shared" si="683"/>
        <v>-99</v>
      </c>
      <c r="Z4351" s="56">
        <f t="shared" si="684"/>
        <v>-99</v>
      </c>
      <c r="AA4351" s="56">
        <f t="shared" si="685"/>
        <v>-99</v>
      </c>
      <c r="AB4351" s="56">
        <f t="shared" si="686"/>
        <v>-99</v>
      </c>
      <c r="AC4351" s="56">
        <f t="shared" si="687"/>
        <v>-99</v>
      </c>
      <c r="AD4351" s="3"/>
      <c r="AE4351" s="82">
        <f>IF(D4351=1, 'adjustment factor'!$D$4, IF(D4351=-9,-999,IF(D4351="",-999,0)))</f>
        <v>-999</v>
      </c>
      <c r="AF4351" s="82">
        <f>IF(F4351=1, 'adjustment factor'!$D$5, IF(F4351=-9,-999,IF(F4351="",-999,0)))</f>
        <v>-999</v>
      </c>
      <c r="AG4351" s="82">
        <f>IF(E4351=1, 'adjustment factor'!$D$6, IF(E4351=-9,-999,IF(E4351="",-999,0)))</f>
        <v>-999</v>
      </c>
      <c r="AH4351" s="82">
        <f>IF(K4351&gt;=45,'adjustment factor'!$D$7,IF(K4351=-9,-1200,IF(K4351="",-1200,0)))</f>
        <v>-1200</v>
      </c>
      <c r="AI4351" s="82">
        <f>IF(L4351=1, 'adjustment factor'!$D$8, IF(L4351=-9,-999,IF(L4351="",-999,0)))</f>
        <v>-999</v>
      </c>
      <c r="AJ4351" s="82">
        <f>IF(AND(M4351&gt;=1,M4351&lt;=4),'adjustment factor'!$D$9,IF(M4351=-9,-999,IF(M4351=98,-999,IF(M4351=99,-999,IF(M4351="",-999,0)))))</f>
        <v>-999</v>
      </c>
      <c r="AK4351" s="82">
        <f>IF(H4351=1, 'adjustment factor'!$D$10, IF(H4351=-9,-999,IF(H4351="",-999,0)))</f>
        <v>-999</v>
      </c>
      <c r="AL4351" s="82">
        <f>IF(G4351=1, 'adjustment factor'!$D$11, IF(G4351=-9,-999,IF(G4351="",-999,0)))</f>
        <v>-999</v>
      </c>
      <c r="AM4351" s="82">
        <f>IF(I4351=1, 'adjustment factor'!$D$12, IF(I4351=-9,-999,IF(I4351="",-999,0)))</f>
        <v>-999</v>
      </c>
      <c r="AN4351" s="82">
        <f>IF(J4351=1, 'adjustment factor'!$D$13, IF(J4351=-9,-999,IF(J4351="",-999,0)))</f>
        <v>-999</v>
      </c>
      <c r="AO4351" s="82" t="str">
        <f t="shared" si="688"/>
        <v>-999</v>
      </c>
      <c r="AP4351" s="82" t="str">
        <f t="shared" si="689"/>
        <v>MISSING</v>
      </c>
    </row>
    <row r="4352" spans="2:42">
      <c r="B4352" s="207"/>
      <c r="C4352" s="35">
        <v>4348</v>
      </c>
      <c r="D4352" s="161"/>
      <c r="E4352" s="161"/>
      <c r="F4352" s="161"/>
      <c r="G4352" s="161"/>
      <c r="H4352" s="161"/>
      <c r="I4352" s="161"/>
      <c r="J4352" s="161"/>
      <c r="K4352" s="161"/>
      <c r="L4352" s="161"/>
      <c r="M4352" s="161"/>
      <c r="N4352" s="171"/>
      <c r="O4352" s="171"/>
      <c r="P4352" s="171"/>
      <c r="Q4352" s="171"/>
      <c r="R4352" s="171"/>
      <c r="S4352" s="171"/>
      <c r="T4352" s="208" t="str">
        <f t="shared" si="680"/>
        <v>MISSING</v>
      </c>
      <c r="U4352" s="208" t="str">
        <f t="shared" si="681"/>
        <v>MISSING</v>
      </c>
      <c r="X4352" s="56">
        <f t="shared" si="682"/>
        <v>-99</v>
      </c>
      <c r="Y4352" s="56">
        <f t="shared" si="683"/>
        <v>-99</v>
      </c>
      <c r="Z4352" s="56">
        <f t="shared" si="684"/>
        <v>-99</v>
      </c>
      <c r="AA4352" s="56">
        <f t="shared" si="685"/>
        <v>-99</v>
      </c>
      <c r="AB4352" s="56">
        <f t="shared" si="686"/>
        <v>-99</v>
      </c>
      <c r="AC4352" s="56">
        <f t="shared" si="687"/>
        <v>-99</v>
      </c>
      <c r="AD4352" s="3"/>
      <c r="AE4352" s="82">
        <f>IF(D4352=1, 'adjustment factor'!$D$4, IF(D4352=-9,-999,IF(D4352="",-999,0)))</f>
        <v>-999</v>
      </c>
      <c r="AF4352" s="82">
        <f>IF(F4352=1, 'adjustment factor'!$D$5, IF(F4352=-9,-999,IF(F4352="",-999,0)))</f>
        <v>-999</v>
      </c>
      <c r="AG4352" s="82">
        <f>IF(E4352=1, 'adjustment factor'!$D$6, IF(E4352=-9,-999,IF(E4352="",-999,0)))</f>
        <v>-999</v>
      </c>
      <c r="AH4352" s="82">
        <f>IF(K4352&gt;=45,'adjustment factor'!$D$7,IF(K4352=-9,-1200,IF(K4352="",-1200,0)))</f>
        <v>-1200</v>
      </c>
      <c r="AI4352" s="82">
        <f>IF(L4352=1, 'adjustment factor'!$D$8, IF(L4352=-9,-999,IF(L4352="",-999,0)))</f>
        <v>-999</v>
      </c>
      <c r="AJ4352" s="82">
        <f>IF(AND(M4352&gt;=1,M4352&lt;=4),'adjustment factor'!$D$9,IF(M4352=-9,-999,IF(M4352=98,-999,IF(M4352=99,-999,IF(M4352="",-999,0)))))</f>
        <v>-999</v>
      </c>
      <c r="AK4352" s="82">
        <f>IF(H4352=1, 'adjustment factor'!$D$10, IF(H4352=-9,-999,IF(H4352="",-999,0)))</f>
        <v>-999</v>
      </c>
      <c r="AL4352" s="82">
        <f>IF(G4352=1, 'adjustment factor'!$D$11, IF(G4352=-9,-999,IF(G4352="",-999,0)))</f>
        <v>-999</v>
      </c>
      <c r="AM4352" s="82">
        <f>IF(I4352=1, 'adjustment factor'!$D$12, IF(I4352=-9,-999,IF(I4352="",-999,0)))</f>
        <v>-999</v>
      </c>
      <c r="AN4352" s="82">
        <f>IF(J4352=1, 'adjustment factor'!$D$13, IF(J4352=-9,-999,IF(J4352="",-999,0)))</f>
        <v>-999</v>
      </c>
      <c r="AO4352" s="82" t="str">
        <f t="shared" si="688"/>
        <v>-999</v>
      </c>
      <c r="AP4352" s="82" t="str">
        <f t="shared" si="689"/>
        <v>MISSING</v>
      </c>
    </row>
    <row r="4353" spans="2:42">
      <c r="B4353" s="207"/>
      <c r="C4353" s="35">
        <v>4349</v>
      </c>
      <c r="D4353" s="161"/>
      <c r="E4353" s="161"/>
      <c r="F4353" s="161"/>
      <c r="G4353" s="161"/>
      <c r="H4353" s="161"/>
      <c r="I4353" s="161"/>
      <c r="J4353" s="161"/>
      <c r="K4353" s="161"/>
      <c r="L4353" s="161"/>
      <c r="M4353" s="161"/>
      <c r="N4353" s="171"/>
      <c r="O4353" s="171"/>
      <c r="P4353" s="171"/>
      <c r="Q4353" s="171"/>
      <c r="R4353" s="171"/>
      <c r="S4353" s="171"/>
      <c r="T4353" s="208" t="str">
        <f t="shared" si="680"/>
        <v>MISSING</v>
      </c>
      <c r="U4353" s="208" t="str">
        <f t="shared" si="681"/>
        <v>MISSING</v>
      </c>
      <c r="X4353" s="56">
        <f t="shared" si="682"/>
        <v>-99</v>
      </c>
      <c r="Y4353" s="56">
        <f t="shared" si="683"/>
        <v>-99</v>
      </c>
      <c r="Z4353" s="56">
        <f t="shared" si="684"/>
        <v>-99</v>
      </c>
      <c r="AA4353" s="56">
        <f t="shared" si="685"/>
        <v>-99</v>
      </c>
      <c r="AB4353" s="56">
        <f t="shared" si="686"/>
        <v>-99</v>
      </c>
      <c r="AC4353" s="56">
        <f t="shared" si="687"/>
        <v>-99</v>
      </c>
      <c r="AD4353" s="3"/>
      <c r="AE4353" s="82">
        <f>IF(D4353=1, 'adjustment factor'!$D$4, IF(D4353=-9,-999,IF(D4353="",-999,0)))</f>
        <v>-999</v>
      </c>
      <c r="AF4353" s="82">
        <f>IF(F4353=1, 'adjustment factor'!$D$5, IF(F4353=-9,-999,IF(F4353="",-999,0)))</f>
        <v>-999</v>
      </c>
      <c r="AG4353" s="82">
        <f>IF(E4353=1, 'adjustment factor'!$D$6, IF(E4353=-9,-999,IF(E4353="",-999,0)))</f>
        <v>-999</v>
      </c>
      <c r="AH4353" s="82">
        <f>IF(K4353&gt;=45,'adjustment factor'!$D$7,IF(K4353=-9,-1200,IF(K4353="",-1200,0)))</f>
        <v>-1200</v>
      </c>
      <c r="AI4353" s="82">
        <f>IF(L4353=1, 'adjustment factor'!$D$8, IF(L4353=-9,-999,IF(L4353="",-999,0)))</f>
        <v>-999</v>
      </c>
      <c r="AJ4353" s="82">
        <f>IF(AND(M4353&gt;=1,M4353&lt;=4),'adjustment factor'!$D$9,IF(M4353=-9,-999,IF(M4353=98,-999,IF(M4353=99,-999,IF(M4353="",-999,0)))))</f>
        <v>-999</v>
      </c>
      <c r="AK4353" s="82">
        <f>IF(H4353=1, 'adjustment factor'!$D$10, IF(H4353=-9,-999,IF(H4353="",-999,0)))</f>
        <v>-999</v>
      </c>
      <c r="AL4353" s="82">
        <f>IF(G4353=1, 'adjustment factor'!$D$11, IF(G4353=-9,-999,IF(G4353="",-999,0)))</f>
        <v>-999</v>
      </c>
      <c r="AM4353" s="82">
        <f>IF(I4353=1, 'adjustment factor'!$D$12, IF(I4353=-9,-999,IF(I4353="",-999,0)))</f>
        <v>-999</v>
      </c>
      <c r="AN4353" s="82">
        <f>IF(J4353=1, 'adjustment factor'!$D$13, IF(J4353=-9,-999,IF(J4353="",-999,0)))</f>
        <v>-999</v>
      </c>
      <c r="AO4353" s="82" t="str">
        <f t="shared" si="688"/>
        <v>-999</v>
      </c>
      <c r="AP4353" s="82" t="str">
        <f t="shared" si="689"/>
        <v>MISSING</v>
      </c>
    </row>
    <row r="4354" spans="2:42">
      <c r="B4354" s="207"/>
      <c r="C4354" s="35">
        <v>4350</v>
      </c>
      <c r="D4354" s="161"/>
      <c r="E4354" s="161"/>
      <c r="F4354" s="161"/>
      <c r="G4354" s="161"/>
      <c r="H4354" s="161"/>
      <c r="I4354" s="161"/>
      <c r="J4354" s="161"/>
      <c r="K4354" s="161"/>
      <c r="L4354" s="161"/>
      <c r="M4354" s="161"/>
      <c r="N4354" s="171"/>
      <c r="O4354" s="171"/>
      <c r="P4354" s="171"/>
      <c r="Q4354" s="171"/>
      <c r="R4354" s="171"/>
      <c r="S4354" s="171"/>
      <c r="T4354" s="208" t="str">
        <f t="shared" si="680"/>
        <v>MISSING</v>
      </c>
      <c r="U4354" s="208" t="str">
        <f t="shared" si="681"/>
        <v>MISSING</v>
      </c>
      <c r="X4354" s="56">
        <f t="shared" si="682"/>
        <v>-99</v>
      </c>
      <c r="Y4354" s="56">
        <f t="shared" si="683"/>
        <v>-99</v>
      </c>
      <c r="Z4354" s="56">
        <f t="shared" si="684"/>
        <v>-99</v>
      </c>
      <c r="AA4354" s="56">
        <f t="shared" si="685"/>
        <v>-99</v>
      </c>
      <c r="AB4354" s="56">
        <f t="shared" si="686"/>
        <v>-99</v>
      </c>
      <c r="AC4354" s="56">
        <f t="shared" si="687"/>
        <v>-99</v>
      </c>
      <c r="AD4354" s="3"/>
      <c r="AE4354" s="82">
        <f>IF(D4354=1, 'adjustment factor'!$D$4, IF(D4354=-9,-999,IF(D4354="",-999,0)))</f>
        <v>-999</v>
      </c>
      <c r="AF4354" s="82">
        <f>IF(F4354=1, 'adjustment factor'!$D$5, IF(F4354=-9,-999,IF(F4354="",-999,0)))</f>
        <v>-999</v>
      </c>
      <c r="AG4354" s="82">
        <f>IF(E4354=1, 'adjustment factor'!$D$6, IF(E4354=-9,-999,IF(E4354="",-999,0)))</f>
        <v>-999</v>
      </c>
      <c r="AH4354" s="82">
        <f>IF(K4354&gt;=45,'adjustment factor'!$D$7,IF(K4354=-9,-1200,IF(K4354="",-1200,0)))</f>
        <v>-1200</v>
      </c>
      <c r="AI4354" s="82">
        <f>IF(L4354=1, 'adjustment factor'!$D$8, IF(L4354=-9,-999,IF(L4354="",-999,0)))</f>
        <v>-999</v>
      </c>
      <c r="AJ4354" s="82">
        <f>IF(AND(M4354&gt;=1,M4354&lt;=4),'adjustment factor'!$D$9,IF(M4354=-9,-999,IF(M4354=98,-999,IF(M4354=99,-999,IF(M4354="",-999,0)))))</f>
        <v>-999</v>
      </c>
      <c r="AK4354" s="82">
        <f>IF(H4354=1, 'adjustment factor'!$D$10, IF(H4354=-9,-999,IF(H4354="",-999,0)))</f>
        <v>-999</v>
      </c>
      <c r="AL4354" s="82">
        <f>IF(G4354=1, 'adjustment factor'!$D$11, IF(G4354=-9,-999,IF(G4354="",-999,0)))</f>
        <v>-999</v>
      </c>
      <c r="AM4354" s="82">
        <f>IF(I4354=1, 'adjustment factor'!$D$12, IF(I4354=-9,-999,IF(I4354="",-999,0)))</f>
        <v>-999</v>
      </c>
      <c r="AN4354" s="82">
        <f>IF(J4354=1, 'adjustment factor'!$D$13, IF(J4354=-9,-999,IF(J4354="",-999,0)))</f>
        <v>-999</v>
      </c>
      <c r="AO4354" s="82" t="str">
        <f t="shared" si="688"/>
        <v>-999</v>
      </c>
      <c r="AP4354" s="82" t="str">
        <f t="shared" si="689"/>
        <v>MISSING</v>
      </c>
    </row>
    <row r="4355" spans="2:42">
      <c r="B4355" s="207"/>
      <c r="C4355" s="35">
        <v>4351</v>
      </c>
      <c r="D4355" s="161"/>
      <c r="E4355" s="161"/>
      <c r="F4355" s="161"/>
      <c r="G4355" s="161"/>
      <c r="H4355" s="161"/>
      <c r="I4355" s="161"/>
      <c r="J4355" s="161"/>
      <c r="K4355" s="161"/>
      <c r="L4355" s="161"/>
      <c r="M4355" s="161"/>
      <c r="N4355" s="171"/>
      <c r="O4355" s="171"/>
      <c r="P4355" s="171"/>
      <c r="Q4355" s="171"/>
      <c r="R4355" s="171"/>
      <c r="S4355" s="171"/>
      <c r="T4355" s="208" t="str">
        <f t="shared" si="680"/>
        <v>MISSING</v>
      </c>
      <c r="U4355" s="208" t="str">
        <f t="shared" si="681"/>
        <v>MISSING</v>
      </c>
      <c r="X4355" s="56">
        <f t="shared" si="682"/>
        <v>-99</v>
      </c>
      <c r="Y4355" s="56">
        <f t="shared" si="683"/>
        <v>-99</v>
      </c>
      <c r="Z4355" s="56">
        <f t="shared" si="684"/>
        <v>-99</v>
      </c>
      <c r="AA4355" s="56">
        <f t="shared" si="685"/>
        <v>-99</v>
      </c>
      <c r="AB4355" s="56">
        <f t="shared" si="686"/>
        <v>-99</v>
      </c>
      <c r="AC4355" s="56">
        <f t="shared" si="687"/>
        <v>-99</v>
      </c>
      <c r="AD4355" s="3"/>
      <c r="AE4355" s="82">
        <f>IF(D4355=1, 'adjustment factor'!$D$4, IF(D4355=-9,-999,IF(D4355="",-999,0)))</f>
        <v>-999</v>
      </c>
      <c r="AF4355" s="82">
        <f>IF(F4355=1, 'adjustment factor'!$D$5, IF(F4355=-9,-999,IF(F4355="",-999,0)))</f>
        <v>-999</v>
      </c>
      <c r="AG4355" s="82">
        <f>IF(E4355=1, 'adjustment factor'!$D$6, IF(E4355=-9,-999,IF(E4355="",-999,0)))</f>
        <v>-999</v>
      </c>
      <c r="AH4355" s="82">
        <f>IF(K4355&gt;=45,'adjustment factor'!$D$7,IF(K4355=-9,-1200,IF(K4355="",-1200,0)))</f>
        <v>-1200</v>
      </c>
      <c r="AI4355" s="82">
        <f>IF(L4355=1, 'adjustment factor'!$D$8, IF(L4355=-9,-999,IF(L4355="",-999,0)))</f>
        <v>-999</v>
      </c>
      <c r="AJ4355" s="82">
        <f>IF(AND(M4355&gt;=1,M4355&lt;=4),'adjustment factor'!$D$9,IF(M4355=-9,-999,IF(M4355=98,-999,IF(M4355=99,-999,IF(M4355="",-999,0)))))</f>
        <v>-999</v>
      </c>
      <c r="AK4355" s="82">
        <f>IF(H4355=1, 'adjustment factor'!$D$10, IF(H4355=-9,-999,IF(H4355="",-999,0)))</f>
        <v>-999</v>
      </c>
      <c r="AL4355" s="82">
        <f>IF(G4355=1, 'adjustment factor'!$D$11, IF(G4355=-9,-999,IF(G4355="",-999,0)))</f>
        <v>-999</v>
      </c>
      <c r="AM4355" s="82">
        <f>IF(I4355=1, 'adjustment factor'!$D$12, IF(I4355=-9,-999,IF(I4355="",-999,0)))</f>
        <v>-999</v>
      </c>
      <c r="AN4355" s="82">
        <f>IF(J4355=1, 'adjustment factor'!$D$13, IF(J4355=-9,-999,IF(J4355="",-999,0)))</f>
        <v>-999</v>
      </c>
      <c r="AO4355" s="82" t="str">
        <f t="shared" si="688"/>
        <v>-999</v>
      </c>
      <c r="AP4355" s="82" t="str">
        <f t="shared" si="689"/>
        <v>MISSING</v>
      </c>
    </row>
    <row r="4356" spans="2:42">
      <c r="B4356" s="207"/>
      <c r="C4356" s="35">
        <v>4352</v>
      </c>
      <c r="D4356" s="161"/>
      <c r="E4356" s="161"/>
      <c r="F4356" s="161"/>
      <c r="G4356" s="161"/>
      <c r="H4356" s="161"/>
      <c r="I4356" s="161"/>
      <c r="J4356" s="161"/>
      <c r="K4356" s="161"/>
      <c r="L4356" s="161"/>
      <c r="M4356" s="161"/>
      <c r="N4356" s="171"/>
      <c r="O4356" s="171"/>
      <c r="P4356" s="171"/>
      <c r="Q4356" s="171"/>
      <c r="R4356" s="171"/>
      <c r="S4356" s="171"/>
      <c r="T4356" s="208" t="str">
        <f t="shared" si="680"/>
        <v>MISSING</v>
      </c>
      <c r="U4356" s="208" t="str">
        <f t="shared" si="681"/>
        <v>MISSING</v>
      </c>
      <c r="X4356" s="56">
        <f t="shared" si="682"/>
        <v>-99</v>
      </c>
      <c r="Y4356" s="56">
        <f t="shared" si="683"/>
        <v>-99</v>
      </c>
      <c r="Z4356" s="56">
        <f t="shared" si="684"/>
        <v>-99</v>
      </c>
      <c r="AA4356" s="56">
        <f t="shared" si="685"/>
        <v>-99</v>
      </c>
      <c r="AB4356" s="56">
        <f t="shared" si="686"/>
        <v>-99</v>
      </c>
      <c r="AC4356" s="56">
        <f t="shared" si="687"/>
        <v>-99</v>
      </c>
      <c r="AD4356" s="3"/>
      <c r="AE4356" s="82">
        <f>IF(D4356=1, 'adjustment factor'!$D$4, IF(D4356=-9,-999,IF(D4356="",-999,0)))</f>
        <v>-999</v>
      </c>
      <c r="AF4356" s="82">
        <f>IF(F4356=1, 'adjustment factor'!$D$5, IF(F4356=-9,-999,IF(F4356="",-999,0)))</f>
        <v>-999</v>
      </c>
      <c r="AG4356" s="82">
        <f>IF(E4356=1, 'adjustment factor'!$D$6, IF(E4356=-9,-999,IF(E4356="",-999,0)))</f>
        <v>-999</v>
      </c>
      <c r="AH4356" s="82">
        <f>IF(K4356&gt;=45,'adjustment factor'!$D$7,IF(K4356=-9,-1200,IF(K4356="",-1200,0)))</f>
        <v>-1200</v>
      </c>
      <c r="AI4356" s="82">
        <f>IF(L4356=1, 'adjustment factor'!$D$8, IF(L4356=-9,-999,IF(L4356="",-999,0)))</f>
        <v>-999</v>
      </c>
      <c r="AJ4356" s="82">
        <f>IF(AND(M4356&gt;=1,M4356&lt;=4),'adjustment factor'!$D$9,IF(M4356=-9,-999,IF(M4356=98,-999,IF(M4356=99,-999,IF(M4356="",-999,0)))))</f>
        <v>-999</v>
      </c>
      <c r="AK4356" s="82">
        <f>IF(H4356=1, 'adjustment factor'!$D$10, IF(H4356=-9,-999,IF(H4356="",-999,0)))</f>
        <v>-999</v>
      </c>
      <c r="AL4356" s="82">
        <f>IF(G4356=1, 'adjustment factor'!$D$11, IF(G4356=-9,-999,IF(G4356="",-999,0)))</f>
        <v>-999</v>
      </c>
      <c r="AM4356" s="82">
        <f>IF(I4356=1, 'adjustment factor'!$D$12, IF(I4356=-9,-999,IF(I4356="",-999,0)))</f>
        <v>-999</v>
      </c>
      <c r="AN4356" s="82">
        <f>IF(J4356=1, 'adjustment factor'!$D$13, IF(J4356=-9,-999,IF(J4356="",-999,0)))</f>
        <v>-999</v>
      </c>
      <c r="AO4356" s="82" t="str">
        <f t="shared" si="688"/>
        <v>-999</v>
      </c>
      <c r="AP4356" s="82" t="str">
        <f t="shared" si="689"/>
        <v>MISSING</v>
      </c>
    </row>
    <row r="4357" spans="2:42">
      <c r="B4357" s="207"/>
      <c r="C4357" s="35">
        <v>4353</v>
      </c>
      <c r="D4357" s="161"/>
      <c r="E4357" s="161"/>
      <c r="F4357" s="161"/>
      <c r="G4357" s="161"/>
      <c r="H4357" s="161"/>
      <c r="I4357" s="161"/>
      <c r="J4357" s="161"/>
      <c r="K4357" s="161"/>
      <c r="L4357" s="161"/>
      <c r="M4357" s="161"/>
      <c r="N4357" s="171"/>
      <c r="O4357" s="171"/>
      <c r="P4357" s="171"/>
      <c r="Q4357" s="171"/>
      <c r="R4357" s="171"/>
      <c r="S4357" s="171"/>
      <c r="T4357" s="208" t="str">
        <f t="shared" si="680"/>
        <v>MISSING</v>
      </c>
      <c r="U4357" s="208" t="str">
        <f t="shared" si="681"/>
        <v>MISSING</v>
      </c>
      <c r="X4357" s="56">
        <f t="shared" si="682"/>
        <v>-99</v>
      </c>
      <c r="Y4357" s="56">
        <f t="shared" si="683"/>
        <v>-99</v>
      </c>
      <c r="Z4357" s="56">
        <f t="shared" si="684"/>
        <v>-99</v>
      </c>
      <c r="AA4357" s="56">
        <f t="shared" si="685"/>
        <v>-99</v>
      </c>
      <c r="AB4357" s="56">
        <f t="shared" si="686"/>
        <v>-99</v>
      </c>
      <c r="AC4357" s="56">
        <f t="shared" si="687"/>
        <v>-99</v>
      </c>
      <c r="AD4357" s="3"/>
      <c r="AE4357" s="82">
        <f>IF(D4357=1, 'adjustment factor'!$D$4, IF(D4357=-9,-999,IF(D4357="",-999,0)))</f>
        <v>-999</v>
      </c>
      <c r="AF4357" s="82">
        <f>IF(F4357=1, 'adjustment factor'!$D$5, IF(F4357=-9,-999,IF(F4357="",-999,0)))</f>
        <v>-999</v>
      </c>
      <c r="AG4357" s="82">
        <f>IF(E4357=1, 'adjustment factor'!$D$6, IF(E4357=-9,-999,IF(E4357="",-999,0)))</f>
        <v>-999</v>
      </c>
      <c r="AH4357" s="82">
        <f>IF(K4357&gt;=45,'adjustment factor'!$D$7,IF(K4357=-9,-1200,IF(K4357="",-1200,0)))</f>
        <v>-1200</v>
      </c>
      <c r="AI4357" s="82">
        <f>IF(L4357=1, 'adjustment factor'!$D$8, IF(L4357=-9,-999,IF(L4357="",-999,0)))</f>
        <v>-999</v>
      </c>
      <c r="AJ4357" s="82">
        <f>IF(AND(M4357&gt;=1,M4357&lt;=4),'adjustment factor'!$D$9,IF(M4357=-9,-999,IF(M4357=98,-999,IF(M4357=99,-999,IF(M4357="",-999,0)))))</f>
        <v>-999</v>
      </c>
      <c r="AK4357" s="82">
        <f>IF(H4357=1, 'adjustment factor'!$D$10, IF(H4357=-9,-999,IF(H4357="",-999,0)))</f>
        <v>-999</v>
      </c>
      <c r="AL4357" s="82">
        <f>IF(G4357=1, 'adjustment factor'!$D$11, IF(G4357=-9,-999,IF(G4357="",-999,0)))</f>
        <v>-999</v>
      </c>
      <c r="AM4357" s="82">
        <f>IF(I4357=1, 'adjustment factor'!$D$12, IF(I4357=-9,-999,IF(I4357="",-999,0)))</f>
        <v>-999</v>
      </c>
      <c r="AN4357" s="82">
        <f>IF(J4357=1, 'adjustment factor'!$D$13, IF(J4357=-9,-999,IF(J4357="",-999,0)))</f>
        <v>-999</v>
      </c>
      <c r="AO4357" s="82" t="str">
        <f t="shared" si="688"/>
        <v>-999</v>
      </c>
      <c r="AP4357" s="82" t="str">
        <f t="shared" si="689"/>
        <v>MISSING</v>
      </c>
    </row>
    <row r="4358" spans="2:42">
      <c r="B4358" s="207"/>
      <c r="C4358" s="35">
        <v>4354</v>
      </c>
      <c r="D4358" s="161"/>
      <c r="E4358" s="161"/>
      <c r="F4358" s="161"/>
      <c r="G4358" s="161"/>
      <c r="H4358" s="161"/>
      <c r="I4358" s="161"/>
      <c r="J4358" s="161"/>
      <c r="K4358" s="161"/>
      <c r="L4358" s="161"/>
      <c r="M4358" s="161"/>
      <c r="N4358" s="171"/>
      <c r="O4358" s="171"/>
      <c r="P4358" s="171"/>
      <c r="Q4358" s="171"/>
      <c r="R4358" s="171"/>
      <c r="S4358" s="171"/>
      <c r="T4358" s="208" t="str">
        <f t="shared" si="680"/>
        <v>MISSING</v>
      </c>
      <c r="U4358" s="208" t="str">
        <f t="shared" si="681"/>
        <v>MISSING</v>
      </c>
      <c r="X4358" s="56">
        <f t="shared" si="682"/>
        <v>-99</v>
      </c>
      <c r="Y4358" s="56">
        <f t="shared" si="683"/>
        <v>-99</v>
      </c>
      <c r="Z4358" s="56">
        <f t="shared" si="684"/>
        <v>-99</v>
      </c>
      <c r="AA4358" s="56">
        <f t="shared" si="685"/>
        <v>-99</v>
      </c>
      <c r="AB4358" s="56">
        <f t="shared" si="686"/>
        <v>-99</v>
      </c>
      <c r="AC4358" s="56">
        <f t="shared" si="687"/>
        <v>-99</v>
      </c>
      <c r="AD4358" s="3"/>
      <c r="AE4358" s="82">
        <f>IF(D4358=1, 'adjustment factor'!$D$4, IF(D4358=-9,-999,IF(D4358="",-999,0)))</f>
        <v>-999</v>
      </c>
      <c r="AF4358" s="82">
        <f>IF(F4358=1, 'adjustment factor'!$D$5, IF(F4358=-9,-999,IF(F4358="",-999,0)))</f>
        <v>-999</v>
      </c>
      <c r="AG4358" s="82">
        <f>IF(E4358=1, 'adjustment factor'!$D$6, IF(E4358=-9,-999,IF(E4358="",-999,0)))</f>
        <v>-999</v>
      </c>
      <c r="AH4358" s="82">
        <f>IF(K4358&gt;=45,'adjustment factor'!$D$7,IF(K4358=-9,-1200,IF(K4358="",-1200,0)))</f>
        <v>-1200</v>
      </c>
      <c r="AI4358" s="82">
        <f>IF(L4358=1, 'adjustment factor'!$D$8, IF(L4358=-9,-999,IF(L4358="",-999,0)))</f>
        <v>-999</v>
      </c>
      <c r="AJ4358" s="82">
        <f>IF(AND(M4358&gt;=1,M4358&lt;=4),'adjustment factor'!$D$9,IF(M4358=-9,-999,IF(M4358=98,-999,IF(M4358=99,-999,IF(M4358="",-999,0)))))</f>
        <v>-999</v>
      </c>
      <c r="AK4358" s="82">
        <f>IF(H4358=1, 'adjustment factor'!$D$10, IF(H4358=-9,-999,IF(H4358="",-999,0)))</f>
        <v>-999</v>
      </c>
      <c r="AL4358" s="82">
        <f>IF(G4358=1, 'adjustment factor'!$D$11, IF(G4358=-9,-999,IF(G4358="",-999,0)))</f>
        <v>-999</v>
      </c>
      <c r="AM4358" s="82">
        <f>IF(I4358=1, 'adjustment factor'!$D$12, IF(I4358=-9,-999,IF(I4358="",-999,0)))</f>
        <v>-999</v>
      </c>
      <c r="AN4358" s="82">
        <f>IF(J4358=1, 'adjustment factor'!$D$13, IF(J4358=-9,-999,IF(J4358="",-999,0)))</f>
        <v>-999</v>
      </c>
      <c r="AO4358" s="82" t="str">
        <f t="shared" si="688"/>
        <v>-999</v>
      </c>
      <c r="AP4358" s="82" t="str">
        <f t="shared" si="689"/>
        <v>MISSING</v>
      </c>
    </row>
    <row r="4359" spans="2:42">
      <c r="B4359" s="207"/>
      <c r="C4359" s="35">
        <v>4355</v>
      </c>
      <c r="D4359" s="161"/>
      <c r="E4359" s="161"/>
      <c r="F4359" s="161"/>
      <c r="G4359" s="161"/>
      <c r="H4359" s="161"/>
      <c r="I4359" s="161"/>
      <c r="J4359" s="161"/>
      <c r="K4359" s="161"/>
      <c r="L4359" s="161"/>
      <c r="M4359" s="161"/>
      <c r="N4359" s="171"/>
      <c r="O4359" s="171"/>
      <c r="P4359" s="171"/>
      <c r="Q4359" s="171"/>
      <c r="R4359" s="171"/>
      <c r="S4359" s="171"/>
      <c r="T4359" s="208" t="str">
        <f t="shared" si="680"/>
        <v>MISSING</v>
      </c>
      <c r="U4359" s="208" t="str">
        <f t="shared" si="681"/>
        <v>MISSING</v>
      </c>
      <c r="X4359" s="56">
        <f t="shared" si="682"/>
        <v>-99</v>
      </c>
      <c r="Y4359" s="56">
        <f t="shared" si="683"/>
        <v>-99</v>
      </c>
      <c r="Z4359" s="56">
        <f t="shared" si="684"/>
        <v>-99</v>
      </c>
      <c r="AA4359" s="56">
        <f t="shared" si="685"/>
        <v>-99</v>
      </c>
      <c r="AB4359" s="56">
        <f t="shared" si="686"/>
        <v>-99</v>
      </c>
      <c r="AC4359" s="56">
        <f t="shared" si="687"/>
        <v>-99</v>
      </c>
      <c r="AD4359" s="3"/>
      <c r="AE4359" s="82">
        <f>IF(D4359=1, 'adjustment factor'!$D$4, IF(D4359=-9,-999,IF(D4359="",-999,0)))</f>
        <v>-999</v>
      </c>
      <c r="AF4359" s="82">
        <f>IF(F4359=1, 'adjustment factor'!$D$5, IF(F4359=-9,-999,IF(F4359="",-999,0)))</f>
        <v>-999</v>
      </c>
      <c r="AG4359" s="82">
        <f>IF(E4359=1, 'adjustment factor'!$D$6, IF(E4359=-9,-999,IF(E4359="",-999,0)))</f>
        <v>-999</v>
      </c>
      <c r="AH4359" s="82">
        <f>IF(K4359&gt;=45,'adjustment factor'!$D$7,IF(K4359=-9,-1200,IF(K4359="",-1200,0)))</f>
        <v>-1200</v>
      </c>
      <c r="AI4359" s="82">
        <f>IF(L4359=1, 'adjustment factor'!$D$8, IF(L4359=-9,-999,IF(L4359="",-999,0)))</f>
        <v>-999</v>
      </c>
      <c r="AJ4359" s="82">
        <f>IF(AND(M4359&gt;=1,M4359&lt;=4),'adjustment factor'!$D$9,IF(M4359=-9,-999,IF(M4359=98,-999,IF(M4359=99,-999,IF(M4359="",-999,0)))))</f>
        <v>-999</v>
      </c>
      <c r="AK4359" s="82">
        <f>IF(H4359=1, 'adjustment factor'!$D$10, IF(H4359=-9,-999,IF(H4359="",-999,0)))</f>
        <v>-999</v>
      </c>
      <c r="AL4359" s="82">
        <f>IF(G4359=1, 'adjustment factor'!$D$11, IF(G4359=-9,-999,IF(G4359="",-999,0)))</f>
        <v>-999</v>
      </c>
      <c r="AM4359" s="82">
        <f>IF(I4359=1, 'adjustment factor'!$D$12, IF(I4359=-9,-999,IF(I4359="",-999,0)))</f>
        <v>-999</v>
      </c>
      <c r="AN4359" s="82">
        <f>IF(J4359=1, 'adjustment factor'!$D$13, IF(J4359=-9,-999,IF(J4359="",-999,0)))</f>
        <v>-999</v>
      </c>
      <c r="AO4359" s="82" t="str">
        <f t="shared" si="688"/>
        <v>-999</v>
      </c>
      <c r="AP4359" s="82" t="str">
        <f t="shared" si="689"/>
        <v>MISSING</v>
      </c>
    </row>
    <row r="4360" spans="2:42">
      <c r="B4360" s="207"/>
      <c r="C4360" s="35">
        <v>4356</v>
      </c>
      <c r="D4360" s="161"/>
      <c r="E4360" s="161"/>
      <c r="F4360" s="161"/>
      <c r="G4360" s="161"/>
      <c r="H4360" s="161"/>
      <c r="I4360" s="161"/>
      <c r="J4360" s="161"/>
      <c r="K4360" s="161"/>
      <c r="L4360" s="161"/>
      <c r="M4360" s="161"/>
      <c r="N4360" s="171"/>
      <c r="O4360" s="171"/>
      <c r="P4360" s="171"/>
      <c r="Q4360" s="171"/>
      <c r="R4360" s="171"/>
      <c r="S4360" s="171"/>
      <c r="T4360" s="208" t="str">
        <f t="shared" si="680"/>
        <v>MISSING</v>
      </c>
      <c r="U4360" s="208" t="str">
        <f t="shared" si="681"/>
        <v>MISSING</v>
      </c>
      <c r="X4360" s="56">
        <f t="shared" si="682"/>
        <v>-99</v>
      </c>
      <c r="Y4360" s="56">
        <f t="shared" si="683"/>
        <v>-99</v>
      </c>
      <c r="Z4360" s="56">
        <f t="shared" si="684"/>
        <v>-99</v>
      </c>
      <c r="AA4360" s="56">
        <f t="shared" si="685"/>
        <v>-99</v>
      </c>
      <c r="AB4360" s="56">
        <f t="shared" si="686"/>
        <v>-99</v>
      </c>
      <c r="AC4360" s="56">
        <f t="shared" si="687"/>
        <v>-99</v>
      </c>
      <c r="AD4360" s="3"/>
      <c r="AE4360" s="82">
        <f>IF(D4360=1, 'adjustment factor'!$D$4, IF(D4360=-9,-999,IF(D4360="",-999,0)))</f>
        <v>-999</v>
      </c>
      <c r="AF4360" s="82">
        <f>IF(F4360=1, 'adjustment factor'!$D$5, IF(F4360=-9,-999,IF(F4360="",-999,0)))</f>
        <v>-999</v>
      </c>
      <c r="AG4360" s="82">
        <f>IF(E4360=1, 'adjustment factor'!$D$6, IF(E4360=-9,-999,IF(E4360="",-999,0)))</f>
        <v>-999</v>
      </c>
      <c r="AH4360" s="82">
        <f>IF(K4360&gt;=45,'adjustment factor'!$D$7,IF(K4360=-9,-1200,IF(K4360="",-1200,0)))</f>
        <v>-1200</v>
      </c>
      <c r="AI4360" s="82">
        <f>IF(L4360=1, 'adjustment factor'!$D$8, IF(L4360=-9,-999,IF(L4360="",-999,0)))</f>
        <v>-999</v>
      </c>
      <c r="AJ4360" s="82">
        <f>IF(AND(M4360&gt;=1,M4360&lt;=4),'adjustment factor'!$D$9,IF(M4360=-9,-999,IF(M4360=98,-999,IF(M4360=99,-999,IF(M4360="",-999,0)))))</f>
        <v>-999</v>
      </c>
      <c r="AK4360" s="82">
        <f>IF(H4360=1, 'adjustment factor'!$D$10, IF(H4360=-9,-999,IF(H4360="",-999,0)))</f>
        <v>-999</v>
      </c>
      <c r="AL4360" s="82">
        <f>IF(G4360=1, 'adjustment factor'!$D$11, IF(G4360=-9,-999,IF(G4360="",-999,0)))</f>
        <v>-999</v>
      </c>
      <c r="AM4360" s="82">
        <f>IF(I4360=1, 'adjustment factor'!$D$12, IF(I4360=-9,-999,IF(I4360="",-999,0)))</f>
        <v>-999</v>
      </c>
      <c r="AN4360" s="82">
        <f>IF(J4360=1, 'adjustment factor'!$D$13, IF(J4360=-9,-999,IF(J4360="",-999,0)))</f>
        <v>-999</v>
      </c>
      <c r="AO4360" s="82" t="str">
        <f t="shared" si="688"/>
        <v>-999</v>
      </c>
      <c r="AP4360" s="82" t="str">
        <f t="shared" si="689"/>
        <v>MISSING</v>
      </c>
    </row>
    <row r="4361" spans="2:42">
      <c r="B4361" s="207"/>
      <c r="C4361" s="35">
        <v>4357</v>
      </c>
      <c r="D4361" s="161"/>
      <c r="E4361" s="161"/>
      <c r="F4361" s="161"/>
      <c r="G4361" s="161"/>
      <c r="H4361" s="161"/>
      <c r="I4361" s="161"/>
      <c r="J4361" s="161"/>
      <c r="K4361" s="161"/>
      <c r="L4361" s="161"/>
      <c r="M4361" s="161"/>
      <c r="N4361" s="171"/>
      <c r="O4361" s="171"/>
      <c r="P4361" s="171"/>
      <c r="Q4361" s="171"/>
      <c r="R4361" s="171"/>
      <c r="S4361" s="171"/>
      <c r="T4361" s="208" t="str">
        <f t="shared" si="680"/>
        <v>MISSING</v>
      </c>
      <c r="U4361" s="208" t="str">
        <f t="shared" si="681"/>
        <v>MISSING</v>
      </c>
      <c r="X4361" s="56">
        <f t="shared" si="682"/>
        <v>-99</v>
      </c>
      <c r="Y4361" s="56">
        <f t="shared" si="683"/>
        <v>-99</v>
      </c>
      <c r="Z4361" s="56">
        <f t="shared" si="684"/>
        <v>-99</v>
      </c>
      <c r="AA4361" s="56">
        <f t="shared" si="685"/>
        <v>-99</v>
      </c>
      <c r="AB4361" s="56">
        <f t="shared" si="686"/>
        <v>-99</v>
      </c>
      <c r="AC4361" s="56">
        <f t="shared" si="687"/>
        <v>-99</v>
      </c>
      <c r="AD4361" s="3"/>
      <c r="AE4361" s="82">
        <f>IF(D4361=1, 'adjustment factor'!$D$4, IF(D4361=-9,-999,IF(D4361="",-999,0)))</f>
        <v>-999</v>
      </c>
      <c r="AF4361" s="82">
        <f>IF(F4361=1, 'adjustment factor'!$D$5, IF(F4361=-9,-999,IF(F4361="",-999,0)))</f>
        <v>-999</v>
      </c>
      <c r="AG4361" s="82">
        <f>IF(E4361=1, 'adjustment factor'!$D$6, IF(E4361=-9,-999,IF(E4361="",-999,0)))</f>
        <v>-999</v>
      </c>
      <c r="AH4361" s="82">
        <f>IF(K4361&gt;=45,'adjustment factor'!$D$7,IF(K4361=-9,-1200,IF(K4361="",-1200,0)))</f>
        <v>-1200</v>
      </c>
      <c r="AI4361" s="82">
        <f>IF(L4361=1, 'adjustment factor'!$D$8, IF(L4361=-9,-999,IF(L4361="",-999,0)))</f>
        <v>-999</v>
      </c>
      <c r="AJ4361" s="82">
        <f>IF(AND(M4361&gt;=1,M4361&lt;=4),'adjustment factor'!$D$9,IF(M4361=-9,-999,IF(M4361=98,-999,IF(M4361=99,-999,IF(M4361="",-999,0)))))</f>
        <v>-999</v>
      </c>
      <c r="AK4361" s="82">
        <f>IF(H4361=1, 'adjustment factor'!$D$10, IF(H4361=-9,-999,IF(H4361="",-999,0)))</f>
        <v>-999</v>
      </c>
      <c r="AL4361" s="82">
        <f>IF(G4361=1, 'adjustment factor'!$D$11, IF(G4361=-9,-999,IF(G4361="",-999,0)))</f>
        <v>-999</v>
      </c>
      <c r="AM4361" s="82">
        <f>IF(I4361=1, 'adjustment factor'!$D$12, IF(I4361=-9,-999,IF(I4361="",-999,0)))</f>
        <v>-999</v>
      </c>
      <c r="AN4361" s="82">
        <f>IF(J4361=1, 'adjustment factor'!$D$13, IF(J4361=-9,-999,IF(J4361="",-999,0)))</f>
        <v>-999</v>
      </c>
      <c r="AO4361" s="82" t="str">
        <f t="shared" si="688"/>
        <v>-999</v>
      </c>
      <c r="AP4361" s="82" t="str">
        <f t="shared" si="689"/>
        <v>MISSING</v>
      </c>
    </row>
    <row r="4362" spans="2:42">
      <c r="B4362" s="207"/>
      <c r="C4362" s="35">
        <v>4358</v>
      </c>
      <c r="D4362" s="161"/>
      <c r="E4362" s="161"/>
      <c r="F4362" s="161"/>
      <c r="G4362" s="161"/>
      <c r="H4362" s="161"/>
      <c r="I4362" s="161"/>
      <c r="J4362" s="161"/>
      <c r="K4362" s="161"/>
      <c r="L4362" s="161"/>
      <c r="M4362" s="161"/>
      <c r="N4362" s="171"/>
      <c r="O4362" s="171"/>
      <c r="P4362" s="171"/>
      <c r="Q4362" s="171"/>
      <c r="R4362" s="171"/>
      <c r="S4362" s="171"/>
      <c r="T4362" s="208" t="str">
        <f t="shared" si="680"/>
        <v>MISSING</v>
      </c>
      <c r="U4362" s="208" t="str">
        <f t="shared" si="681"/>
        <v>MISSING</v>
      </c>
      <c r="X4362" s="56">
        <f t="shared" si="682"/>
        <v>-99</v>
      </c>
      <c r="Y4362" s="56">
        <f t="shared" si="683"/>
        <v>-99</v>
      </c>
      <c r="Z4362" s="56">
        <f t="shared" si="684"/>
        <v>-99</v>
      </c>
      <c r="AA4362" s="56">
        <f t="shared" si="685"/>
        <v>-99</v>
      </c>
      <c r="AB4362" s="56">
        <f t="shared" si="686"/>
        <v>-99</v>
      </c>
      <c r="AC4362" s="56">
        <f t="shared" si="687"/>
        <v>-99</v>
      </c>
      <c r="AD4362" s="3"/>
      <c r="AE4362" s="82">
        <f>IF(D4362=1, 'adjustment factor'!$D$4, IF(D4362=-9,-999,IF(D4362="",-999,0)))</f>
        <v>-999</v>
      </c>
      <c r="AF4362" s="82">
        <f>IF(F4362=1, 'adjustment factor'!$D$5, IF(F4362=-9,-999,IF(F4362="",-999,0)))</f>
        <v>-999</v>
      </c>
      <c r="AG4362" s="82">
        <f>IF(E4362=1, 'adjustment factor'!$D$6, IF(E4362=-9,-999,IF(E4362="",-999,0)))</f>
        <v>-999</v>
      </c>
      <c r="AH4362" s="82">
        <f>IF(K4362&gt;=45,'adjustment factor'!$D$7,IF(K4362=-9,-1200,IF(K4362="",-1200,0)))</f>
        <v>-1200</v>
      </c>
      <c r="AI4362" s="82">
        <f>IF(L4362=1, 'adjustment factor'!$D$8, IF(L4362=-9,-999,IF(L4362="",-999,0)))</f>
        <v>-999</v>
      </c>
      <c r="AJ4362" s="82">
        <f>IF(AND(M4362&gt;=1,M4362&lt;=4),'adjustment factor'!$D$9,IF(M4362=-9,-999,IF(M4362=98,-999,IF(M4362=99,-999,IF(M4362="",-999,0)))))</f>
        <v>-999</v>
      </c>
      <c r="AK4362" s="82">
        <f>IF(H4362=1, 'adjustment factor'!$D$10, IF(H4362=-9,-999,IF(H4362="",-999,0)))</f>
        <v>-999</v>
      </c>
      <c r="AL4362" s="82">
        <f>IF(G4362=1, 'adjustment factor'!$D$11, IF(G4362=-9,-999,IF(G4362="",-999,0)))</f>
        <v>-999</v>
      </c>
      <c r="AM4362" s="82">
        <f>IF(I4362=1, 'adjustment factor'!$D$12, IF(I4362=-9,-999,IF(I4362="",-999,0)))</f>
        <v>-999</v>
      </c>
      <c r="AN4362" s="82">
        <f>IF(J4362=1, 'adjustment factor'!$D$13, IF(J4362=-9,-999,IF(J4362="",-999,0)))</f>
        <v>-999</v>
      </c>
      <c r="AO4362" s="82" t="str">
        <f t="shared" si="688"/>
        <v>-999</v>
      </c>
      <c r="AP4362" s="82" t="str">
        <f t="shared" si="689"/>
        <v>MISSING</v>
      </c>
    </row>
    <row r="4363" spans="2:42">
      <c r="B4363" s="207"/>
      <c r="C4363" s="35">
        <v>4359</v>
      </c>
      <c r="D4363" s="161"/>
      <c r="E4363" s="161"/>
      <c r="F4363" s="161"/>
      <c r="G4363" s="161"/>
      <c r="H4363" s="161"/>
      <c r="I4363" s="161"/>
      <c r="J4363" s="161"/>
      <c r="K4363" s="161"/>
      <c r="L4363" s="161"/>
      <c r="M4363" s="161"/>
      <c r="N4363" s="171"/>
      <c r="O4363" s="171"/>
      <c r="P4363" s="171"/>
      <c r="Q4363" s="171"/>
      <c r="R4363" s="171"/>
      <c r="S4363" s="171"/>
      <c r="T4363" s="208" t="str">
        <f t="shared" si="680"/>
        <v>MISSING</v>
      </c>
      <c r="U4363" s="208" t="str">
        <f t="shared" si="681"/>
        <v>MISSING</v>
      </c>
      <c r="X4363" s="56">
        <f t="shared" si="682"/>
        <v>-99</v>
      </c>
      <c r="Y4363" s="56">
        <f t="shared" si="683"/>
        <v>-99</v>
      </c>
      <c r="Z4363" s="56">
        <f t="shared" si="684"/>
        <v>-99</v>
      </c>
      <c r="AA4363" s="56">
        <f t="shared" si="685"/>
        <v>-99</v>
      </c>
      <c r="AB4363" s="56">
        <f t="shared" si="686"/>
        <v>-99</v>
      </c>
      <c r="AC4363" s="56">
        <f t="shared" si="687"/>
        <v>-99</v>
      </c>
      <c r="AD4363" s="3"/>
      <c r="AE4363" s="82">
        <f>IF(D4363=1, 'adjustment factor'!$D$4, IF(D4363=-9,-999,IF(D4363="",-999,0)))</f>
        <v>-999</v>
      </c>
      <c r="AF4363" s="82">
        <f>IF(F4363=1, 'adjustment factor'!$D$5, IF(F4363=-9,-999,IF(F4363="",-999,0)))</f>
        <v>-999</v>
      </c>
      <c r="AG4363" s="82">
        <f>IF(E4363=1, 'adjustment factor'!$D$6, IF(E4363=-9,-999,IF(E4363="",-999,0)))</f>
        <v>-999</v>
      </c>
      <c r="AH4363" s="82">
        <f>IF(K4363&gt;=45,'adjustment factor'!$D$7,IF(K4363=-9,-1200,IF(K4363="",-1200,0)))</f>
        <v>-1200</v>
      </c>
      <c r="AI4363" s="82">
        <f>IF(L4363=1, 'adjustment factor'!$D$8, IF(L4363=-9,-999,IF(L4363="",-999,0)))</f>
        <v>-999</v>
      </c>
      <c r="AJ4363" s="82">
        <f>IF(AND(M4363&gt;=1,M4363&lt;=4),'adjustment factor'!$D$9,IF(M4363=-9,-999,IF(M4363=98,-999,IF(M4363=99,-999,IF(M4363="",-999,0)))))</f>
        <v>-999</v>
      </c>
      <c r="AK4363" s="82">
        <f>IF(H4363=1, 'adjustment factor'!$D$10, IF(H4363=-9,-999,IF(H4363="",-999,0)))</f>
        <v>-999</v>
      </c>
      <c r="AL4363" s="82">
        <f>IF(G4363=1, 'adjustment factor'!$D$11, IF(G4363=-9,-999,IF(G4363="",-999,0)))</f>
        <v>-999</v>
      </c>
      <c r="AM4363" s="82">
        <f>IF(I4363=1, 'adjustment factor'!$D$12, IF(I4363=-9,-999,IF(I4363="",-999,0)))</f>
        <v>-999</v>
      </c>
      <c r="AN4363" s="82">
        <f>IF(J4363=1, 'adjustment factor'!$D$13, IF(J4363=-9,-999,IF(J4363="",-999,0)))</f>
        <v>-999</v>
      </c>
      <c r="AO4363" s="82" t="str">
        <f t="shared" si="688"/>
        <v>-999</v>
      </c>
      <c r="AP4363" s="82" t="str">
        <f t="shared" si="689"/>
        <v>MISSING</v>
      </c>
    </row>
    <row r="4364" spans="2:42">
      <c r="B4364" s="207"/>
      <c r="C4364" s="35">
        <v>4360</v>
      </c>
      <c r="D4364" s="161"/>
      <c r="E4364" s="161"/>
      <c r="F4364" s="161"/>
      <c r="G4364" s="161"/>
      <c r="H4364" s="161"/>
      <c r="I4364" s="161"/>
      <c r="J4364" s="161"/>
      <c r="K4364" s="161"/>
      <c r="L4364" s="161"/>
      <c r="M4364" s="161"/>
      <c r="N4364" s="171"/>
      <c r="O4364" s="171"/>
      <c r="P4364" s="171"/>
      <c r="Q4364" s="171"/>
      <c r="R4364" s="171"/>
      <c r="S4364" s="171"/>
      <c r="T4364" s="208" t="str">
        <f t="shared" si="680"/>
        <v>MISSING</v>
      </c>
      <c r="U4364" s="208" t="str">
        <f t="shared" si="681"/>
        <v>MISSING</v>
      </c>
      <c r="X4364" s="56">
        <f t="shared" si="682"/>
        <v>-99</v>
      </c>
      <c r="Y4364" s="56">
        <f t="shared" si="683"/>
        <v>-99</v>
      </c>
      <c r="Z4364" s="56">
        <f t="shared" si="684"/>
        <v>-99</v>
      </c>
      <c r="AA4364" s="56">
        <f t="shared" si="685"/>
        <v>-99</v>
      </c>
      <c r="AB4364" s="56">
        <f t="shared" si="686"/>
        <v>-99</v>
      </c>
      <c r="AC4364" s="56">
        <f t="shared" si="687"/>
        <v>-99</v>
      </c>
      <c r="AD4364" s="3"/>
      <c r="AE4364" s="82">
        <f>IF(D4364=1, 'adjustment factor'!$D$4, IF(D4364=-9,-999,IF(D4364="",-999,0)))</f>
        <v>-999</v>
      </c>
      <c r="AF4364" s="82">
        <f>IF(F4364=1, 'adjustment factor'!$D$5, IF(F4364=-9,-999,IF(F4364="",-999,0)))</f>
        <v>-999</v>
      </c>
      <c r="AG4364" s="82">
        <f>IF(E4364=1, 'adjustment factor'!$D$6, IF(E4364=-9,-999,IF(E4364="",-999,0)))</f>
        <v>-999</v>
      </c>
      <c r="AH4364" s="82">
        <f>IF(K4364&gt;=45,'adjustment factor'!$D$7,IF(K4364=-9,-1200,IF(K4364="",-1200,0)))</f>
        <v>-1200</v>
      </c>
      <c r="AI4364" s="82">
        <f>IF(L4364=1, 'adjustment factor'!$D$8, IF(L4364=-9,-999,IF(L4364="",-999,0)))</f>
        <v>-999</v>
      </c>
      <c r="AJ4364" s="82">
        <f>IF(AND(M4364&gt;=1,M4364&lt;=4),'adjustment factor'!$D$9,IF(M4364=-9,-999,IF(M4364=98,-999,IF(M4364=99,-999,IF(M4364="",-999,0)))))</f>
        <v>-999</v>
      </c>
      <c r="AK4364" s="82">
        <f>IF(H4364=1, 'adjustment factor'!$D$10, IF(H4364=-9,-999,IF(H4364="",-999,0)))</f>
        <v>-999</v>
      </c>
      <c r="AL4364" s="82">
        <f>IF(G4364=1, 'adjustment factor'!$D$11, IF(G4364=-9,-999,IF(G4364="",-999,0)))</f>
        <v>-999</v>
      </c>
      <c r="AM4364" s="82">
        <f>IF(I4364=1, 'adjustment factor'!$D$12, IF(I4364=-9,-999,IF(I4364="",-999,0)))</f>
        <v>-999</v>
      </c>
      <c r="AN4364" s="82">
        <f>IF(J4364=1, 'adjustment factor'!$D$13, IF(J4364=-9,-999,IF(J4364="",-999,0)))</f>
        <v>-999</v>
      </c>
      <c r="AO4364" s="82" t="str">
        <f t="shared" si="688"/>
        <v>-999</v>
      </c>
      <c r="AP4364" s="82" t="str">
        <f t="shared" si="689"/>
        <v>MISSING</v>
      </c>
    </row>
    <row r="4365" spans="2:42">
      <c r="B4365" s="207"/>
      <c r="C4365" s="35">
        <v>4361</v>
      </c>
      <c r="D4365" s="161"/>
      <c r="E4365" s="161"/>
      <c r="F4365" s="161"/>
      <c r="G4365" s="161"/>
      <c r="H4365" s="161"/>
      <c r="I4365" s="161"/>
      <c r="J4365" s="161"/>
      <c r="K4365" s="161"/>
      <c r="L4365" s="161"/>
      <c r="M4365" s="161"/>
      <c r="N4365" s="171"/>
      <c r="O4365" s="171"/>
      <c r="P4365" s="171"/>
      <c r="Q4365" s="171"/>
      <c r="R4365" s="171"/>
      <c r="S4365" s="171"/>
      <c r="T4365" s="208" t="str">
        <f t="shared" si="680"/>
        <v>MISSING</v>
      </c>
      <c r="U4365" s="208" t="str">
        <f t="shared" si="681"/>
        <v>MISSING</v>
      </c>
      <c r="X4365" s="56">
        <f t="shared" si="682"/>
        <v>-99</v>
      </c>
      <c r="Y4365" s="56">
        <f t="shared" si="683"/>
        <v>-99</v>
      </c>
      <c r="Z4365" s="56">
        <f t="shared" si="684"/>
        <v>-99</v>
      </c>
      <c r="AA4365" s="56">
        <f t="shared" si="685"/>
        <v>-99</v>
      </c>
      <c r="AB4365" s="56">
        <f t="shared" si="686"/>
        <v>-99</v>
      </c>
      <c r="AC4365" s="56">
        <f t="shared" si="687"/>
        <v>-99</v>
      </c>
      <c r="AD4365" s="3"/>
      <c r="AE4365" s="82">
        <f>IF(D4365=1, 'adjustment factor'!$D$4, IF(D4365=-9,-999,IF(D4365="",-999,0)))</f>
        <v>-999</v>
      </c>
      <c r="AF4365" s="82">
        <f>IF(F4365=1, 'adjustment factor'!$D$5, IF(F4365=-9,-999,IF(F4365="",-999,0)))</f>
        <v>-999</v>
      </c>
      <c r="AG4365" s="82">
        <f>IF(E4365=1, 'adjustment factor'!$D$6, IF(E4365=-9,-999,IF(E4365="",-999,0)))</f>
        <v>-999</v>
      </c>
      <c r="AH4365" s="82">
        <f>IF(K4365&gt;=45,'adjustment factor'!$D$7,IF(K4365=-9,-1200,IF(K4365="",-1200,0)))</f>
        <v>-1200</v>
      </c>
      <c r="AI4365" s="82">
        <f>IF(L4365=1, 'adjustment factor'!$D$8, IF(L4365=-9,-999,IF(L4365="",-999,0)))</f>
        <v>-999</v>
      </c>
      <c r="AJ4365" s="82">
        <f>IF(AND(M4365&gt;=1,M4365&lt;=4),'adjustment factor'!$D$9,IF(M4365=-9,-999,IF(M4365=98,-999,IF(M4365=99,-999,IF(M4365="",-999,0)))))</f>
        <v>-999</v>
      </c>
      <c r="AK4365" s="82">
        <f>IF(H4365=1, 'adjustment factor'!$D$10, IF(H4365=-9,-999,IF(H4365="",-999,0)))</f>
        <v>-999</v>
      </c>
      <c r="AL4365" s="82">
        <f>IF(G4365=1, 'adjustment factor'!$D$11, IF(G4365=-9,-999,IF(G4365="",-999,0)))</f>
        <v>-999</v>
      </c>
      <c r="AM4365" s="82">
        <f>IF(I4365=1, 'adjustment factor'!$D$12, IF(I4365=-9,-999,IF(I4365="",-999,0)))</f>
        <v>-999</v>
      </c>
      <c r="AN4365" s="82">
        <f>IF(J4365=1, 'adjustment factor'!$D$13, IF(J4365=-9,-999,IF(J4365="",-999,0)))</f>
        <v>-999</v>
      </c>
      <c r="AO4365" s="82" t="str">
        <f t="shared" si="688"/>
        <v>-999</v>
      </c>
      <c r="AP4365" s="82" t="str">
        <f t="shared" si="689"/>
        <v>MISSING</v>
      </c>
    </row>
    <row r="4366" spans="2:42">
      <c r="B4366" s="207"/>
      <c r="C4366" s="35">
        <v>4362</v>
      </c>
      <c r="D4366" s="161"/>
      <c r="E4366" s="161"/>
      <c r="F4366" s="161"/>
      <c r="G4366" s="161"/>
      <c r="H4366" s="161"/>
      <c r="I4366" s="161"/>
      <c r="J4366" s="161"/>
      <c r="K4366" s="161"/>
      <c r="L4366" s="161"/>
      <c r="M4366" s="161"/>
      <c r="N4366" s="171"/>
      <c r="O4366" s="171"/>
      <c r="P4366" s="171"/>
      <c r="Q4366" s="171"/>
      <c r="R4366" s="171"/>
      <c r="S4366" s="171"/>
      <c r="T4366" s="208" t="str">
        <f t="shared" si="680"/>
        <v>MISSING</v>
      </c>
      <c r="U4366" s="208" t="str">
        <f t="shared" si="681"/>
        <v>MISSING</v>
      </c>
      <c r="X4366" s="56">
        <f t="shared" si="682"/>
        <v>-99</v>
      </c>
      <c r="Y4366" s="56">
        <f t="shared" si="683"/>
        <v>-99</v>
      </c>
      <c r="Z4366" s="56">
        <f t="shared" si="684"/>
        <v>-99</v>
      </c>
      <c r="AA4366" s="56">
        <f t="shared" si="685"/>
        <v>-99</v>
      </c>
      <c r="AB4366" s="56">
        <f t="shared" si="686"/>
        <v>-99</v>
      </c>
      <c r="AC4366" s="56">
        <f t="shared" si="687"/>
        <v>-99</v>
      </c>
      <c r="AD4366" s="3"/>
      <c r="AE4366" s="82">
        <f>IF(D4366=1, 'adjustment factor'!$D$4, IF(D4366=-9,-999,IF(D4366="",-999,0)))</f>
        <v>-999</v>
      </c>
      <c r="AF4366" s="82">
        <f>IF(F4366=1, 'adjustment factor'!$D$5, IF(F4366=-9,-999,IF(F4366="",-999,0)))</f>
        <v>-999</v>
      </c>
      <c r="AG4366" s="82">
        <f>IF(E4366=1, 'adjustment factor'!$D$6, IF(E4366=-9,-999,IF(E4366="",-999,0)))</f>
        <v>-999</v>
      </c>
      <c r="AH4366" s="82">
        <f>IF(K4366&gt;=45,'adjustment factor'!$D$7,IF(K4366=-9,-1200,IF(K4366="",-1200,0)))</f>
        <v>-1200</v>
      </c>
      <c r="AI4366" s="82">
        <f>IF(L4366=1, 'adjustment factor'!$D$8, IF(L4366=-9,-999,IF(L4366="",-999,0)))</f>
        <v>-999</v>
      </c>
      <c r="AJ4366" s="82">
        <f>IF(AND(M4366&gt;=1,M4366&lt;=4),'adjustment factor'!$D$9,IF(M4366=-9,-999,IF(M4366=98,-999,IF(M4366=99,-999,IF(M4366="",-999,0)))))</f>
        <v>-999</v>
      </c>
      <c r="AK4366" s="82">
        <f>IF(H4366=1, 'adjustment factor'!$D$10, IF(H4366=-9,-999,IF(H4366="",-999,0)))</f>
        <v>-999</v>
      </c>
      <c r="AL4366" s="82">
        <f>IF(G4366=1, 'adjustment factor'!$D$11, IF(G4366=-9,-999,IF(G4366="",-999,0)))</f>
        <v>-999</v>
      </c>
      <c r="AM4366" s="82">
        <f>IF(I4366=1, 'adjustment factor'!$D$12, IF(I4366=-9,-999,IF(I4366="",-999,0)))</f>
        <v>-999</v>
      </c>
      <c r="AN4366" s="82">
        <f>IF(J4366=1, 'adjustment factor'!$D$13, IF(J4366=-9,-999,IF(J4366="",-999,0)))</f>
        <v>-999</v>
      </c>
      <c r="AO4366" s="82" t="str">
        <f t="shared" si="688"/>
        <v>-999</v>
      </c>
      <c r="AP4366" s="82" t="str">
        <f t="shared" si="689"/>
        <v>MISSING</v>
      </c>
    </row>
    <row r="4367" spans="2:42">
      <c r="B4367" s="207"/>
      <c r="C4367" s="35">
        <v>4363</v>
      </c>
      <c r="D4367" s="161"/>
      <c r="E4367" s="161"/>
      <c r="F4367" s="161"/>
      <c r="G4367" s="161"/>
      <c r="H4367" s="161"/>
      <c r="I4367" s="161"/>
      <c r="J4367" s="161"/>
      <c r="K4367" s="161"/>
      <c r="L4367" s="161"/>
      <c r="M4367" s="161"/>
      <c r="N4367" s="171"/>
      <c r="O4367" s="171"/>
      <c r="P4367" s="171"/>
      <c r="Q4367" s="171"/>
      <c r="R4367" s="171"/>
      <c r="S4367" s="171"/>
      <c r="T4367" s="208" t="str">
        <f t="shared" si="680"/>
        <v>MISSING</v>
      </c>
      <c r="U4367" s="208" t="str">
        <f t="shared" si="681"/>
        <v>MISSING</v>
      </c>
      <c r="X4367" s="56">
        <f t="shared" si="682"/>
        <v>-99</v>
      </c>
      <c r="Y4367" s="56">
        <f t="shared" si="683"/>
        <v>-99</v>
      </c>
      <c r="Z4367" s="56">
        <f t="shared" si="684"/>
        <v>-99</v>
      </c>
      <c r="AA4367" s="56">
        <f t="shared" si="685"/>
        <v>-99</v>
      </c>
      <c r="AB4367" s="56">
        <f t="shared" si="686"/>
        <v>-99</v>
      </c>
      <c r="AC4367" s="56">
        <f t="shared" si="687"/>
        <v>-99</v>
      </c>
      <c r="AD4367" s="3"/>
      <c r="AE4367" s="82">
        <f>IF(D4367=1, 'adjustment factor'!$D$4, IF(D4367=-9,-999,IF(D4367="",-999,0)))</f>
        <v>-999</v>
      </c>
      <c r="AF4367" s="82">
        <f>IF(F4367=1, 'adjustment factor'!$D$5, IF(F4367=-9,-999,IF(F4367="",-999,0)))</f>
        <v>-999</v>
      </c>
      <c r="AG4367" s="82">
        <f>IF(E4367=1, 'adjustment factor'!$D$6, IF(E4367=-9,-999,IF(E4367="",-999,0)))</f>
        <v>-999</v>
      </c>
      <c r="AH4367" s="82">
        <f>IF(K4367&gt;=45,'adjustment factor'!$D$7,IF(K4367=-9,-1200,IF(K4367="",-1200,0)))</f>
        <v>-1200</v>
      </c>
      <c r="AI4367" s="82">
        <f>IF(L4367=1, 'adjustment factor'!$D$8, IF(L4367=-9,-999,IF(L4367="",-999,0)))</f>
        <v>-999</v>
      </c>
      <c r="AJ4367" s="82">
        <f>IF(AND(M4367&gt;=1,M4367&lt;=4),'adjustment factor'!$D$9,IF(M4367=-9,-999,IF(M4367=98,-999,IF(M4367=99,-999,IF(M4367="",-999,0)))))</f>
        <v>-999</v>
      </c>
      <c r="AK4367" s="82">
        <f>IF(H4367=1, 'adjustment factor'!$D$10, IF(H4367=-9,-999,IF(H4367="",-999,0)))</f>
        <v>-999</v>
      </c>
      <c r="AL4367" s="82">
        <f>IF(G4367=1, 'adjustment factor'!$D$11, IF(G4367=-9,-999,IF(G4367="",-999,0)))</f>
        <v>-999</v>
      </c>
      <c r="AM4367" s="82">
        <f>IF(I4367=1, 'adjustment factor'!$D$12, IF(I4367=-9,-999,IF(I4367="",-999,0)))</f>
        <v>-999</v>
      </c>
      <c r="AN4367" s="82">
        <f>IF(J4367=1, 'adjustment factor'!$D$13, IF(J4367=-9,-999,IF(J4367="",-999,0)))</f>
        <v>-999</v>
      </c>
      <c r="AO4367" s="82" t="str">
        <f t="shared" si="688"/>
        <v>-999</v>
      </c>
      <c r="AP4367" s="82" t="str">
        <f t="shared" si="689"/>
        <v>MISSING</v>
      </c>
    </row>
    <row r="4368" spans="2:42">
      <c r="B4368" s="207"/>
      <c r="C4368" s="35">
        <v>4364</v>
      </c>
      <c r="D4368" s="161"/>
      <c r="E4368" s="161"/>
      <c r="F4368" s="161"/>
      <c r="G4368" s="161"/>
      <c r="H4368" s="161"/>
      <c r="I4368" s="161"/>
      <c r="J4368" s="161"/>
      <c r="K4368" s="161"/>
      <c r="L4368" s="161"/>
      <c r="M4368" s="161"/>
      <c r="N4368" s="171"/>
      <c r="O4368" s="171"/>
      <c r="P4368" s="171"/>
      <c r="Q4368" s="171"/>
      <c r="R4368" s="171"/>
      <c r="S4368" s="171"/>
      <c r="T4368" s="208" t="str">
        <f t="shared" si="680"/>
        <v>MISSING</v>
      </c>
      <c r="U4368" s="208" t="str">
        <f t="shared" si="681"/>
        <v>MISSING</v>
      </c>
      <c r="X4368" s="56">
        <f t="shared" si="682"/>
        <v>-99</v>
      </c>
      <c r="Y4368" s="56">
        <f t="shared" si="683"/>
        <v>-99</v>
      </c>
      <c r="Z4368" s="56">
        <f t="shared" si="684"/>
        <v>-99</v>
      </c>
      <c r="AA4368" s="56">
        <f t="shared" si="685"/>
        <v>-99</v>
      </c>
      <c r="AB4368" s="56">
        <f t="shared" si="686"/>
        <v>-99</v>
      </c>
      <c r="AC4368" s="56">
        <f t="shared" si="687"/>
        <v>-99</v>
      </c>
      <c r="AD4368" s="3"/>
      <c r="AE4368" s="82">
        <f>IF(D4368=1, 'adjustment factor'!$D$4, IF(D4368=-9,-999,IF(D4368="",-999,0)))</f>
        <v>-999</v>
      </c>
      <c r="AF4368" s="82">
        <f>IF(F4368=1, 'adjustment factor'!$D$5, IF(F4368=-9,-999,IF(F4368="",-999,0)))</f>
        <v>-999</v>
      </c>
      <c r="AG4368" s="82">
        <f>IF(E4368=1, 'adjustment factor'!$D$6, IF(E4368=-9,-999,IF(E4368="",-999,0)))</f>
        <v>-999</v>
      </c>
      <c r="AH4368" s="82">
        <f>IF(K4368&gt;=45,'adjustment factor'!$D$7,IF(K4368=-9,-1200,IF(K4368="",-1200,0)))</f>
        <v>-1200</v>
      </c>
      <c r="AI4368" s="82">
        <f>IF(L4368=1, 'adjustment factor'!$D$8, IF(L4368=-9,-999,IF(L4368="",-999,0)))</f>
        <v>-999</v>
      </c>
      <c r="AJ4368" s="82">
        <f>IF(AND(M4368&gt;=1,M4368&lt;=4),'adjustment factor'!$D$9,IF(M4368=-9,-999,IF(M4368=98,-999,IF(M4368=99,-999,IF(M4368="",-999,0)))))</f>
        <v>-999</v>
      </c>
      <c r="AK4368" s="82">
        <f>IF(H4368=1, 'adjustment factor'!$D$10, IF(H4368=-9,-999,IF(H4368="",-999,0)))</f>
        <v>-999</v>
      </c>
      <c r="AL4368" s="82">
        <f>IF(G4368=1, 'adjustment factor'!$D$11, IF(G4368=-9,-999,IF(G4368="",-999,0)))</f>
        <v>-999</v>
      </c>
      <c r="AM4368" s="82">
        <f>IF(I4368=1, 'adjustment factor'!$D$12, IF(I4368=-9,-999,IF(I4368="",-999,0)))</f>
        <v>-999</v>
      </c>
      <c r="AN4368" s="82">
        <f>IF(J4368=1, 'adjustment factor'!$D$13, IF(J4368=-9,-999,IF(J4368="",-999,0)))</f>
        <v>-999</v>
      </c>
      <c r="AO4368" s="82" t="str">
        <f t="shared" si="688"/>
        <v>-999</v>
      </c>
      <c r="AP4368" s="82" t="str">
        <f t="shared" si="689"/>
        <v>MISSING</v>
      </c>
    </row>
    <row r="4369" spans="2:42">
      <c r="B4369" s="207"/>
      <c r="C4369" s="35">
        <v>4365</v>
      </c>
      <c r="D4369" s="161"/>
      <c r="E4369" s="161"/>
      <c r="F4369" s="161"/>
      <c r="G4369" s="161"/>
      <c r="H4369" s="161"/>
      <c r="I4369" s="161"/>
      <c r="J4369" s="161"/>
      <c r="K4369" s="161"/>
      <c r="L4369" s="161"/>
      <c r="M4369" s="161"/>
      <c r="N4369" s="171"/>
      <c r="O4369" s="171"/>
      <c r="P4369" s="171"/>
      <c r="Q4369" s="171"/>
      <c r="R4369" s="171"/>
      <c r="S4369" s="171"/>
      <c r="T4369" s="208" t="str">
        <f t="shared" si="680"/>
        <v>MISSING</v>
      </c>
      <c r="U4369" s="208" t="str">
        <f t="shared" si="681"/>
        <v>MISSING</v>
      </c>
      <c r="X4369" s="56">
        <f t="shared" si="682"/>
        <v>-99</v>
      </c>
      <c r="Y4369" s="56">
        <f t="shared" si="683"/>
        <v>-99</v>
      </c>
      <c r="Z4369" s="56">
        <f t="shared" si="684"/>
        <v>-99</v>
      </c>
      <c r="AA4369" s="56">
        <f t="shared" si="685"/>
        <v>-99</v>
      </c>
      <c r="AB4369" s="56">
        <f t="shared" si="686"/>
        <v>-99</v>
      </c>
      <c r="AC4369" s="56">
        <f t="shared" si="687"/>
        <v>-99</v>
      </c>
      <c r="AD4369" s="3"/>
      <c r="AE4369" s="82">
        <f>IF(D4369=1, 'adjustment factor'!$D$4, IF(D4369=-9,-999,IF(D4369="",-999,0)))</f>
        <v>-999</v>
      </c>
      <c r="AF4369" s="82">
        <f>IF(F4369=1, 'adjustment factor'!$D$5, IF(F4369=-9,-999,IF(F4369="",-999,0)))</f>
        <v>-999</v>
      </c>
      <c r="AG4369" s="82">
        <f>IF(E4369=1, 'adjustment factor'!$D$6, IF(E4369=-9,-999,IF(E4369="",-999,0)))</f>
        <v>-999</v>
      </c>
      <c r="AH4369" s="82">
        <f>IF(K4369&gt;=45,'adjustment factor'!$D$7,IF(K4369=-9,-1200,IF(K4369="",-1200,0)))</f>
        <v>-1200</v>
      </c>
      <c r="AI4369" s="82">
        <f>IF(L4369=1, 'adjustment factor'!$D$8, IF(L4369=-9,-999,IF(L4369="",-999,0)))</f>
        <v>-999</v>
      </c>
      <c r="AJ4369" s="82">
        <f>IF(AND(M4369&gt;=1,M4369&lt;=4),'adjustment factor'!$D$9,IF(M4369=-9,-999,IF(M4369=98,-999,IF(M4369=99,-999,IF(M4369="",-999,0)))))</f>
        <v>-999</v>
      </c>
      <c r="AK4369" s="82">
        <f>IF(H4369=1, 'adjustment factor'!$D$10, IF(H4369=-9,-999,IF(H4369="",-999,0)))</f>
        <v>-999</v>
      </c>
      <c r="AL4369" s="82">
        <f>IF(G4369=1, 'adjustment factor'!$D$11, IF(G4369=-9,-999,IF(G4369="",-999,0)))</f>
        <v>-999</v>
      </c>
      <c r="AM4369" s="82">
        <f>IF(I4369=1, 'adjustment factor'!$D$12, IF(I4369=-9,-999,IF(I4369="",-999,0)))</f>
        <v>-999</v>
      </c>
      <c r="AN4369" s="82">
        <f>IF(J4369=1, 'adjustment factor'!$D$13, IF(J4369=-9,-999,IF(J4369="",-999,0)))</f>
        <v>-999</v>
      </c>
      <c r="AO4369" s="82" t="str">
        <f t="shared" si="688"/>
        <v>-999</v>
      </c>
      <c r="AP4369" s="82" t="str">
        <f t="shared" si="689"/>
        <v>MISSING</v>
      </c>
    </row>
    <row r="4370" spans="2:42">
      <c r="B4370" s="207"/>
      <c r="C4370" s="35">
        <v>4366</v>
      </c>
      <c r="D4370" s="161"/>
      <c r="E4370" s="161"/>
      <c r="F4370" s="161"/>
      <c r="G4370" s="161"/>
      <c r="H4370" s="161"/>
      <c r="I4370" s="161"/>
      <c r="J4370" s="161"/>
      <c r="K4370" s="161"/>
      <c r="L4370" s="161"/>
      <c r="M4370" s="161"/>
      <c r="N4370" s="171"/>
      <c r="O4370" s="171"/>
      <c r="P4370" s="171"/>
      <c r="Q4370" s="171"/>
      <c r="R4370" s="171"/>
      <c r="S4370" s="171"/>
      <c r="T4370" s="208" t="str">
        <f t="shared" si="680"/>
        <v>MISSING</v>
      </c>
      <c r="U4370" s="208" t="str">
        <f t="shared" si="681"/>
        <v>MISSING</v>
      </c>
      <c r="X4370" s="56">
        <f t="shared" si="682"/>
        <v>-99</v>
      </c>
      <c r="Y4370" s="56">
        <f t="shared" si="683"/>
        <v>-99</v>
      </c>
      <c r="Z4370" s="56">
        <f t="shared" si="684"/>
        <v>-99</v>
      </c>
      <c r="AA4370" s="56">
        <f t="shared" si="685"/>
        <v>-99</v>
      </c>
      <c r="AB4370" s="56">
        <f t="shared" si="686"/>
        <v>-99</v>
      </c>
      <c r="AC4370" s="56">
        <f t="shared" si="687"/>
        <v>-99</v>
      </c>
      <c r="AD4370" s="3"/>
      <c r="AE4370" s="82">
        <f>IF(D4370=1, 'adjustment factor'!$D$4, IF(D4370=-9,-999,IF(D4370="",-999,0)))</f>
        <v>-999</v>
      </c>
      <c r="AF4370" s="82">
        <f>IF(F4370=1, 'adjustment factor'!$D$5, IF(F4370=-9,-999,IF(F4370="",-999,0)))</f>
        <v>-999</v>
      </c>
      <c r="AG4370" s="82">
        <f>IF(E4370=1, 'adjustment factor'!$D$6, IF(E4370=-9,-999,IF(E4370="",-999,0)))</f>
        <v>-999</v>
      </c>
      <c r="AH4370" s="82">
        <f>IF(K4370&gt;=45,'adjustment factor'!$D$7,IF(K4370=-9,-1200,IF(K4370="",-1200,0)))</f>
        <v>-1200</v>
      </c>
      <c r="AI4370" s="82">
        <f>IF(L4370=1, 'adjustment factor'!$D$8, IF(L4370=-9,-999,IF(L4370="",-999,0)))</f>
        <v>-999</v>
      </c>
      <c r="AJ4370" s="82">
        <f>IF(AND(M4370&gt;=1,M4370&lt;=4),'adjustment factor'!$D$9,IF(M4370=-9,-999,IF(M4370=98,-999,IF(M4370=99,-999,IF(M4370="",-999,0)))))</f>
        <v>-999</v>
      </c>
      <c r="AK4370" s="82">
        <f>IF(H4370=1, 'adjustment factor'!$D$10, IF(H4370=-9,-999,IF(H4370="",-999,0)))</f>
        <v>-999</v>
      </c>
      <c r="AL4370" s="82">
        <f>IF(G4370=1, 'adjustment factor'!$D$11, IF(G4370=-9,-999,IF(G4370="",-999,0)))</f>
        <v>-999</v>
      </c>
      <c r="AM4370" s="82">
        <f>IF(I4370=1, 'adjustment factor'!$D$12, IF(I4370=-9,-999,IF(I4370="",-999,0)))</f>
        <v>-999</v>
      </c>
      <c r="AN4370" s="82">
        <f>IF(J4370=1, 'adjustment factor'!$D$13, IF(J4370=-9,-999,IF(J4370="",-999,0)))</f>
        <v>-999</v>
      </c>
      <c r="AO4370" s="82" t="str">
        <f t="shared" si="688"/>
        <v>-999</v>
      </c>
      <c r="AP4370" s="82" t="str">
        <f t="shared" si="689"/>
        <v>MISSING</v>
      </c>
    </row>
    <row r="4371" spans="2:42">
      <c r="B4371" s="207"/>
      <c r="C4371" s="35">
        <v>4367</v>
      </c>
      <c r="D4371" s="161"/>
      <c r="E4371" s="161"/>
      <c r="F4371" s="161"/>
      <c r="G4371" s="161"/>
      <c r="H4371" s="161"/>
      <c r="I4371" s="161"/>
      <c r="J4371" s="161"/>
      <c r="K4371" s="161"/>
      <c r="L4371" s="161"/>
      <c r="M4371" s="161"/>
      <c r="N4371" s="171"/>
      <c r="O4371" s="171"/>
      <c r="P4371" s="171"/>
      <c r="Q4371" s="171"/>
      <c r="R4371" s="171"/>
      <c r="S4371" s="171"/>
      <c r="T4371" s="208" t="str">
        <f t="shared" si="680"/>
        <v>MISSING</v>
      </c>
      <c r="U4371" s="208" t="str">
        <f t="shared" si="681"/>
        <v>MISSING</v>
      </c>
      <c r="X4371" s="56">
        <f t="shared" si="682"/>
        <v>-99</v>
      </c>
      <c r="Y4371" s="56">
        <f t="shared" si="683"/>
        <v>-99</v>
      </c>
      <c r="Z4371" s="56">
        <f t="shared" si="684"/>
        <v>-99</v>
      </c>
      <c r="AA4371" s="56">
        <f t="shared" si="685"/>
        <v>-99</v>
      </c>
      <c r="AB4371" s="56">
        <f t="shared" si="686"/>
        <v>-99</v>
      </c>
      <c r="AC4371" s="56">
        <f t="shared" si="687"/>
        <v>-99</v>
      </c>
      <c r="AD4371" s="3"/>
      <c r="AE4371" s="82">
        <f>IF(D4371=1, 'adjustment factor'!$D$4, IF(D4371=-9,-999,IF(D4371="",-999,0)))</f>
        <v>-999</v>
      </c>
      <c r="AF4371" s="82">
        <f>IF(F4371=1, 'adjustment factor'!$D$5, IF(F4371=-9,-999,IF(F4371="",-999,0)))</f>
        <v>-999</v>
      </c>
      <c r="AG4371" s="82">
        <f>IF(E4371=1, 'adjustment factor'!$D$6, IF(E4371=-9,-999,IF(E4371="",-999,0)))</f>
        <v>-999</v>
      </c>
      <c r="AH4371" s="82">
        <f>IF(K4371&gt;=45,'adjustment factor'!$D$7,IF(K4371=-9,-1200,IF(K4371="",-1200,0)))</f>
        <v>-1200</v>
      </c>
      <c r="AI4371" s="82">
        <f>IF(L4371=1, 'adjustment factor'!$D$8, IF(L4371=-9,-999,IF(L4371="",-999,0)))</f>
        <v>-999</v>
      </c>
      <c r="AJ4371" s="82">
        <f>IF(AND(M4371&gt;=1,M4371&lt;=4),'adjustment factor'!$D$9,IF(M4371=-9,-999,IF(M4371=98,-999,IF(M4371=99,-999,IF(M4371="",-999,0)))))</f>
        <v>-999</v>
      </c>
      <c r="AK4371" s="82">
        <f>IF(H4371=1, 'adjustment factor'!$D$10, IF(H4371=-9,-999,IF(H4371="",-999,0)))</f>
        <v>-999</v>
      </c>
      <c r="AL4371" s="82">
        <f>IF(G4371=1, 'adjustment factor'!$D$11, IF(G4371=-9,-999,IF(G4371="",-999,0)))</f>
        <v>-999</v>
      </c>
      <c r="AM4371" s="82">
        <f>IF(I4371=1, 'adjustment factor'!$D$12, IF(I4371=-9,-999,IF(I4371="",-999,0)))</f>
        <v>-999</v>
      </c>
      <c r="AN4371" s="82">
        <f>IF(J4371=1, 'adjustment factor'!$D$13, IF(J4371=-9,-999,IF(J4371="",-999,0)))</f>
        <v>-999</v>
      </c>
      <c r="AO4371" s="82" t="str">
        <f t="shared" si="688"/>
        <v>-999</v>
      </c>
      <c r="AP4371" s="82" t="str">
        <f t="shared" si="689"/>
        <v>MISSING</v>
      </c>
    </row>
    <row r="4372" spans="2:42">
      <c r="B4372" s="207"/>
      <c r="C4372" s="35">
        <v>4368</v>
      </c>
      <c r="D4372" s="161"/>
      <c r="E4372" s="161"/>
      <c r="F4372" s="161"/>
      <c r="G4372" s="161"/>
      <c r="H4372" s="161"/>
      <c r="I4372" s="161"/>
      <c r="J4372" s="161"/>
      <c r="K4372" s="161"/>
      <c r="L4372" s="161"/>
      <c r="M4372" s="161"/>
      <c r="N4372" s="171"/>
      <c r="O4372" s="171"/>
      <c r="P4372" s="171"/>
      <c r="Q4372" s="171"/>
      <c r="R4372" s="171"/>
      <c r="S4372" s="171"/>
      <c r="T4372" s="208" t="str">
        <f t="shared" si="680"/>
        <v>MISSING</v>
      </c>
      <c r="U4372" s="208" t="str">
        <f t="shared" si="681"/>
        <v>MISSING</v>
      </c>
      <c r="X4372" s="56">
        <f t="shared" si="682"/>
        <v>-99</v>
      </c>
      <c r="Y4372" s="56">
        <f t="shared" si="683"/>
        <v>-99</v>
      </c>
      <c r="Z4372" s="56">
        <f t="shared" si="684"/>
        <v>-99</v>
      </c>
      <c r="AA4372" s="56">
        <f t="shared" si="685"/>
        <v>-99</v>
      </c>
      <c r="AB4372" s="56">
        <f t="shared" si="686"/>
        <v>-99</v>
      </c>
      <c r="AC4372" s="56">
        <f t="shared" si="687"/>
        <v>-99</v>
      </c>
      <c r="AD4372" s="3"/>
      <c r="AE4372" s="82">
        <f>IF(D4372=1, 'adjustment factor'!$D$4, IF(D4372=-9,-999,IF(D4372="",-999,0)))</f>
        <v>-999</v>
      </c>
      <c r="AF4372" s="82">
        <f>IF(F4372=1, 'adjustment factor'!$D$5, IF(F4372=-9,-999,IF(F4372="",-999,0)))</f>
        <v>-999</v>
      </c>
      <c r="AG4372" s="82">
        <f>IF(E4372=1, 'adjustment factor'!$D$6, IF(E4372=-9,-999,IF(E4372="",-999,0)))</f>
        <v>-999</v>
      </c>
      <c r="AH4372" s="82">
        <f>IF(K4372&gt;=45,'adjustment factor'!$D$7,IF(K4372=-9,-1200,IF(K4372="",-1200,0)))</f>
        <v>-1200</v>
      </c>
      <c r="AI4372" s="82">
        <f>IF(L4372=1, 'adjustment factor'!$D$8, IF(L4372=-9,-999,IF(L4372="",-999,0)))</f>
        <v>-999</v>
      </c>
      <c r="AJ4372" s="82">
        <f>IF(AND(M4372&gt;=1,M4372&lt;=4),'adjustment factor'!$D$9,IF(M4372=-9,-999,IF(M4372=98,-999,IF(M4372=99,-999,IF(M4372="",-999,0)))))</f>
        <v>-999</v>
      </c>
      <c r="AK4372" s="82">
        <f>IF(H4372=1, 'adjustment factor'!$D$10, IF(H4372=-9,-999,IF(H4372="",-999,0)))</f>
        <v>-999</v>
      </c>
      <c r="AL4372" s="82">
        <f>IF(G4372=1, 'adjustment factor'!$D$11, IF(G4372=-9,-999,IF(G4372="",-999,0)))</f>
        <v>-999</v>
      </c>
      <c r="AM4372" s="82">
        <f>IF(I4372=1, 'adjustment factor'!$D$12, IF(I4372=-9,-999,IF(I4372="",-999,0)))</f>
        <v>-999</v>
      </c>
      <c r="AN4372" s="82">
        <f>IF(J4372=1, 'adjustment factor'!$D$13, IF(J4372=-9,-999,IF(J4372="",-999,0)))</f>
        <v>-999</v>
      </c>
      <c r="AO4372" s="82" t="str">
        <f t="shared" si="688"/>
        <v>-999</v>
      </c>
      <c r="AP4372" s="82" t="str">
        <f t="shared" si="689"/>
        <v>MISSING</v>
      </c>
    </row>
    <row r="4373" spans="2:42">
      <c r="B4373" s="207"/>
      <c r="C4373" s="35">
        <v>4369</v>
      </c>
      <c r="D4373" s="161"/>
      <c r="E4373" s="161"/>
      <c r="F4373" s="161"/>
      <c r="G4373" s="161"/>
      <c r="H4373" s="161"/>
      <c r="I4373" s="161"/>
      <c r="J4373" s="161"/>
      <c r="K4373" s="161"/>
      <c r="L4373" s="161"/>
      <c r="M4373" s="161"/>
      <c r="N4373" s="171"/>
      <c r="O4373" s="171"/>
      <c r="P4373" s="171"/>
      <c r="Q4373" s="171"/>
      <c r="R4373" s="171"/>
      <c r="S4373" s="171"/>
      <c r="T4373" s="208" t="str">
        <f t="shared" ref="T4373:T4436" si="690">IF(SUM(X4373:AC4373)&gt;-0.01, SUM(X4373:AC4373), "MISSING")</f>
        <v>MISSING</v>
      </c>
      <c r="U4373" s="208" t="str">
        <f t="shared" ref="U4373:U4436" si="691">IF(AP4373="MISSING","MISSING", 3.88+0.604*T4373+0.055*(T4373^2)-AP4373)</f>
        <v>MISSING</v>
      </c>
      <c r="X4373" s="56">
        <f t="shared" ref="X4373:X4436" si="692">IF(N4373&gt;0,((N4373-3)*-1),-99)</f>
        <v>-99</v>
      </c>
      <c r="Y4373" s="56">
        <f t="shared" ref="Y4373:Y4436" si="693">IF(O4373&gt;0,((O4373-3)*-1),-99)</f>
        <v>-99</v>
      </c>
      <c r="Z4373" s="56">
        <f t="shared" ref="Z4373:Z4436" si="694">IF(P4373&gt;0,((P4373-3)*-1),-99)</f>
        <v>-99</v>
      </c>
      <c r="AA4373" s="56">
        <f t="shared" ref="AA4373:AA4436" si="695">IF(Q4373&gt;0,((Q4373-3)*-1),-99)</f>
        <v>-99</v>
      </c>
      <c r="AB4373" s="56">
        <f t="shared" ref="AB4373:AB4436" si="696">IF(R4373&gt;0,((R4373-3)*-1),-99)</f>
        <v>-99</v>
      </c>
      <c r="AC4373" s="56">
        <f t="shared" ref="AC4373:AC4436" si="697">IF(S4373&gt;0,((S4373-3)*-1),-99)</f>
        <v>-99</v>
      </c>
      <c r="AD4373" s="3"/>
      <c r="AE4373" s="82">
        <f>IF(D4373=1, 'adjustment factor'!$D$4, IF(D4373=-9,-999,IF(D4373="",-999,0)))</f>
        <v>-999</v>
      </c>
      <c r="AF4373" s="82">
        <f>IF(F4373=1, 'adjustment factor'!$D$5, IF(F4373=-9,-999,IF(F4373="",-999,0)))</f>
        <v>-999</v>
      </c>
      <c r="AG4373" s="82">
        <f>IF(E4373=1, 'adjustment factor'!$D$6, IF(E4373=-9,-999,IF(E4373="",-999,0)))</f>
        <v>-999</v>
      </c>
      <c r="AH4373" s="82">
        <f>IF(K4373&gt;=45,'adjustment factor'!$D$7,IF(K4373=-9,-1200,IF(K4373="",-1200,0)))</f>
        <v>-1200</v>
      </c>
      <c r="AI4373" s="82">
        <f>IF(L4373=1, 'adjustment factor'!$D$8, IF(L4373=-9,-999,IF(L4373="",-999,0)))</f>
        <v>-999</v>
      </c>
      <c r="AJ4373" s="82">
        <f>IF(AND(M4373&gt;=1,M4373&lt;=4),'adjustment factor'!$D$9,IF(M4373=-9,-999,IF(M4373=98,-999,IF(M4373=99,-999,IF(M4373="",-999,0)))))</f>
        <v>-999</v>
      </c>
      <c r="AK4373" s="82">
        <f>IF(H4373=1, 'adjustment factor'!$D$10, IF(H4373=-9,-999,IF(H4373="",-999,0)))</f>
        <v>-999</v>
      </c>
      <c r="AL4373" s="82">
        <f>IF(G4373=1, 'adjustment factor'!$D$11, IF(G4373=-9,-999,IF(G4373="",-999,0)))</f>
        <v>-999</v>
      </c>
      <c r="AM4373" s="82">
        <f>IF(I4373=1, 'adjustment factor'!$D$12, IF(I4373=-9,-999,IF(I4373="",-999,0)))</f>
        <v>-999</v>
      </c>
      <c r="AN4373" s="82">
        <f>IF(J4373=1, 'adjustment factor'!$D$13, IF(J4373=-9,-999,IF(J4373="",-999,0)))</f>
        <v>-999</v>
      </c>
      <c r="AO4373" s="82" t="str">
        <f t="shared" ref="AO4373:AO4436" si="698">IF(-AE4373-AF4373-AG4373-AH4373+AI4373+AJ4373-AK4373-AL4373-AM4373-AN4373&lt;3, -AE4373-AF4373-AG4373-AH4373+AI4373+AJ4373-AK4373-AL4373-AM4373-AN4373, "-999")</f>
        <v>-999</v>
      </c>
      <c r="AP4373" s="82" t="str">
        <f t="shared" ref="AP4373:AP4436" si="699">IF(AND(SUM(AE4373:AN4373)&gt;-1, (SUM(X4373:AC4373)&gt;-1)), 14.353-AE4373-AF4373-AG4373-AH4373+AI4373+AJ4373-AK4373-AL4373-AM4373-AN4373, "MISSING")</f>
        <v>MISSING</v>
      </c>
    </row>
    <row r="4374" spans="2:42">
      <c r="B4374" s="207"/>
      <c r="C4374" s="35">
        <v>4370</v>
      </c>
      <c r="D4374" s="161"/>
      <c r="E4374" s="161"/>
      <c r="F4374" s="161"/>
      <c r="G4374" s="161"/>
      <c r="H4374" s="161"/>
      <c r="I4374" s="161"/>
      <c r="J4374" s="161"/>
      <c r="K4374" s="161"/>
      <c r="L4374" s="161"/>
      <c r="M4374" s="161"/>
      <c r="N4374" s="171"/>
      <c r="O4374" s="171"/>
      <c r="P4374" s="171"/>
      <c r="Q4374" s="171"/>
      <c r="R4374" s="171"/>
      <c r="S4374" s="171"/>
      <c r="T4374" s="208" t="str">
        <f t="shared" si="690"/>
        <v>MISSING</v>
      </c>
      <c r="U4374" s="208" t="str">
        <f t="shared" si="691"/>
        <v>MISSING</v>
      </c>
      <c r="X4374" s="56">
        <f t="shared" si="692"/>
        <v>-99</v>
      </c>
      <c r="Y4374" s="56">
        <f t="shared" si="693"/>
        <v>-99</v>
      </c>
      <c r="Z4374" s="56">
        <f t="shared" si="694"/>
        <v>-99</v>
      </c>
      <c r="AA4374" s="56">
        <f t="shared" si="695"/>
        <v>-99</v>
      </c>
      <c r="AB4374" s="56">
        <f t="shared" si="696"/>
        <v>-99</v>
      </c>
      <c r="AC4374" s="56">
        <f t="shared" si="697"/>
        <v>-99</v>
      </c>
      <c r="AD4374" s="3"/>
      <c r="AE4374" s="82">
        <f>IF(D4374=1, 'adjustment factor'!$D$4, IF(D4374=-9,-999,IF(D4374="",-999,0)))</f>
        <v>-999</v>
      </c>
      <c r="AF4374" s="82">
        <f>IF(F4374=1, 'adjustment factor'!$D$5, IF(F4374=-9,-999,IF(F4374="",-999,0)))</f>
        <v>-999</v>
      </c>
      <c r="AG4374" s="82">
        <f>IF(E4374=1, 'adjustment factor'!$D$6, IF(E4374=-9,-999,IF(E4374="",-999,0)))</f>
        <v>-999</v>
      </c>
      <c r="AH4374" s="82">
        <f>IF(K4374&gt;=45,'adjustment factor'!$D$7,IF(K4374=-9,-1200,IF(K4374="",-1200,0)))</f>
        <v>-1200</v>
      </c>
      <c r="AI4374" s="82">
        <f>IF(L4374=1, 'adjustment factor'!$D$8, IF(L4374=-9,-999,IF(L4374="",-999,0)))</f>
        <v>-999</v>
      </c>
      <c r="AJ4374" s="82">
        <f>IF(AND(M4374&gt;=1,M4374&lt;=4),'adjustment factor'!$D$9,IF(M4374=-9,-999,IF(M4374=98,-999,IF(M4374=99,-999,IF(M4374="",-999,0)))))</f>
        <v>-999</v>
      </c>
      <c r="AK4374" s="82">
        <f>IF(H4374=1, 'adjustment factor'!$D$10, IF(H4374=-9,-999,IF(H4374="",-999,0)))</f>
        <v>-999</v>
      </c>
      <c r="AL4374" s="82">
        <f>IF(G4374=1, 'adjustment factor'!$D$11, IF(G4374=-9,-999,IF(G4374="",-999,0)))</f>
        <v>-999</v>
      </c>
      <c r="AM4374" s="82">
        <f>IF(I4374=1, 'adjustment factor'!$D$12, IF(I4374=-9,-999,IF(I4374="",-999,0)))</f>
        <v>-999</v>
      </c>
      <c r="AN4374" s="82">
        <f>IF(J4374=1, 'adjustment factor'!$D$13, IF(J4374=-9,-999,IF(J4374="",-999,0)))</f>
        <v>-999</v>
      </c>
      <c r="AO4374" s="82" t="str">
        <f t="shared" si="698"/>
        <v>-999</v>
      </c>
      <c r="AP4374" s="82" t="str">
        <f t="shared" si="699"/>
        <v>MISSING</v>
      </c>
    </row>
    <row r="4375" spans="2:42">
      <c r="B4375" s="207"/>
      <c r="C4375" s="35">
        <v>4371</v>
      </c>
      <c r="D4375" s="161"/>
      <c r="E4375" s="161"/>
      <c r="F4375" s="161"/>
      <c r="G4375" s="161"/>
      <c r="H4375" s="161"/>
      <c r="I4375" s="161"/>
      <c r="J4375" s="161"/>
      <c r="K4375" s="161"/>
      <c r="L4375" s="161"/>
      <c r="M4375" s="161"/>
      <c r="N4375" s="171"/>
      <c r="O4375" s="171"/>
      <c r="P4375" s="171"/>
      <c r="Q4375" s="171"/>
      <c r="R4375" s="171"/>
      <c r="S4375" s="171"/>
      <c r="T4375" s="208" t="str">
        <f t="shared" si="690"/>
        <v>MISSING</v>
      </c>
      <c r="U4375" s="208" t="str">
        <f t="shared" si="691"/>
        <v>MISSING</v>
      </c>
      <c r="X4375" s="56">
        <f t="shared" si="692"/>
        <v>-99</v>
      </c>
      <c r="Y4375" s="56">
        <f t="shared" si="693"/>
        <v>-99</v>
      </c>
      <c r="Z4375" s="56">
        <f t="shared" si="694"/>
        <v>-99</v>
      </c>
      <c r="AA4375" s="56">
        <f t="shared" si="695"/>
        <v>-99</v>
      </c>
      <c r="AB4375" s="56">
        <f t="shared" si="696"/>
        <v>-99</v>
      </c>
      <c r="AC4375" s="56">
        <f t="shared" si="697"/>
        <v>-99</v>
      </c>
      <c r="AD4375" s="3"/>
      <c r="AE4375" s="82">
        <f>IF(D4375=1, 'adjustment factor'!$D$4, IF(D4375=-9,-999,IF(D4375="",-999,0)))</f>
        <v>-999</v>
      </c>
      <c r="AF4375" s="82">
        <f>IF(F4375=1, 'adjustment factor'!$D$5, IF(F4375=-9,-999,IF(F4375="",-999,0)))</f>
        <v>-999</v>
      </c>
      <c r="AG4375" s="82">
        <f>IF(E4375=1, 'adjustment factor'!$D$6, IF(E4375=-9,-999,IF(E4375="",-999,0)))</f>
        <v>-999</v>
      </c>
      <c r="AH4375" s="82">
        <f>IF(K4375&gt;=45,'adjustment factor'!$D$7,IF(K4375=-9,-1200,IF(K4375="",-1200,0)))</f>
        <v>-1200</v>
      </c>
      <c r="AI4375" s="82">
        <f>IF(L4375=1, 'adjustment factor'!$D$8, IF(L4375=-9,-999,IF(L4375="",-999,0)))</f>
        <v>-999</v>
      </c>
      <c r="AJ4375" s="82">
        <f>IF(AND(M4375&gt;=1,M4375&lt;=4),'adjustment factor'!$D$9,IF(M4375=-9,-999,IF(M4375=98,-999,IF(M4375=99,-999,IF(M4375="",-999,0)))))</f>
        <v>-999</v>
      </c>
      <c r="AK4375" s="82">
        <f>IF(H4375=1, 'adjustment factor'!$D$10, IF(H4375=-9,-999,IF(H4375="",-999,0)))</f>
        <v>-999</v>
      </c>
      <c r="AL4375" s="82">
        <f>IF(G4375=1, 'adjustment factor'!$D$11, IF(G4375=-9,-999,IF(G4375="",-999,0)))</f>
        <v>-999</v>
      </c>
      <c r="AM4375" s="82">
        <f>IF(I4375=1, 'adjustment factor'!$D$12, IF(I4375=-9,-999,IF(I4375="",-999,0)))</f>
        <v>-999</v>
      </c>
      <c r="AN4375" s="82">
        <f>IF(J4375=1, 'adjustment factor'!$D$13, IF(J4375=-9,-999,IF(J4375="",-999,0)))</f>
        <v>-999</v>
      </c>
      <c r="AO4375" s="82" t="str">
        <f t="shared" si="698"/>
        <v>-999</v>
      </c>
      <c r="AP4375" s="82" t="str">
        <f t="shared" si="699"/>
        <v>MISSING</v>
      </c>
    </row>
    <row r="4376" spans="2:42">
      <c r="B4376" s="207"/>
      <c r="C4376" s="35">
        <v>4372</v>
      </c>
      <c r="D4376" s="161"/>
      <c r="E4376" s="161"/>
      <c r="F4376" s="161"/>
      <c r="G4376" s="161"/>
      <c r="H4376" s="161"/>
      <c r="I4376" s="161"/>
      <c r="J4376" s="161"/>
      <c r="K4376" s="161"/>
      <c r="L4376" s="161"/>
      <c r="M4376" s="161"/>
      <c r="N4376" s="171"/>
      <c r="O4376" s="171"/>
      <c r="P4376" s="171"/>
      <c r="Q4376" s="171"/>
      <c r="R4376" s="171"/>
      <c r="S4376" s="171"/>
      <c r="T4376" s="208" t="str">
        <f t="shared" si="690"/>
        <v>MISSING</v>
      </c>
      <c r="U4376" s="208" t="str">
        <f t="shared" si="691"/>
        <v>MISSING</v>
      </c>
      <c r="X4376" s="56">
        <f t="shared" si="692"/>
        <v>-99</v>
      </c>
      <c r="Y4376" s="56">
        <f t="shared" si="693"/>
        <v>-99</v>
      </c>
      <c r="Z4376" s="56">
        <f t="shared" si="694"/>
        <v>-99</v>
      </c>
      <c r="AA4376" s="56">
        <f t="shared" si="695"/>
        <v>-99</v>
      </c>
      <c r="AB4376" s="56">
        <f t="shared" si="696"/>
        <v>-99</v>
      </c>
      <c r="AC4376" s="56">
        <f t="shared" si="697"/>
        <v>-99</v>
      </c>
      <c r="AD4376" s="3"/>
      <c r="AE4376" s="82">
        <f>IF(D4376=1, 'adjustment factor'!$D$4, IF(D4376=-9,-999,IF(D4376="",-999,0)))</f>
        <v>-999</v>
      </c>
      <c r="AF4376" s="82">
        <f>IF(F4376=1, 'adjustment factor'!$D$5, IF(F4376=-9,-999,IF(F4376="",-999,0)))</f>
        <v>-999</v>
      </c>
      <c r="AG4376" s="82">
        <f>IF(E4376=1, 'adjustment factor'!$D$6, IF(E4376=-9,-999,IF(E4376="",-999,0)))</f>
        <v>-999</v>
      </c>
      <c r="AH4376" s="82">
        <f>IF(K4376&gt;=45,'adjustment factor'!$D$7,IF(K4376=-9,-1200,IF(K4376="",-1200,0)))</f>
        <v>-1200</v>
      </c>
      <c r="AI4376" s="82">
        <f>IF(L4376=1, 'adjustment factor'!$D$8, IF(L4376=-9,-999,IF(L4376="",-999,0)))</f>
        <v>-999</v>
      </c>
      <c r="AJ4376" s="82">
        <f>IF(AND(M4376&gt;=1,M4376&lt;=4),'adjustment factor'!$D$9,IF(M4376=-9,-999,IF(M4376=98,-999,IF(M4376=99,-999,IF(M4376="",-999,0)))))</f>
        <v>-999</v>
      </c>
      <c r="AK4376" s="82">
        <f>IF(H4376=1, 'adjustment factor'!$D$10, IF(H4376=-9,-999,IF(H4376="",-999,0)))</f>
        <v>-999</v>
      </c>
      <c r="AL4376" s="82">
        <f>IF(G4376=1, 'adjustment factor'!$D$11, IF(G4376=-9,-999,IF(G4376="",-999,0)))</f>
        <v>-999</v>
      </c>
      <c r="AM4376" s="82">
        <f>IF(I4376=1, 'adjustment factor'!$D$12, IF(I4376=-9,-999,IF(I4376="",-999,0)))</f>
        <v>-999</v>
      </c>
      <c r="AN4376" s="82">
        <f>IF(J4376=1, 'adjustment factor'!$D$13, IF(J4376=-9,-999,IF(J4376="",-999,0)))</f>
        <v>-999</v>
      </c>
      <c r="AO4376" s="82" t="str">
        <f t="shared" si="698"/>
        <v>-999</v>
      </c>
      <c r="AP4376" s="82" t="str">
        <f t="shared" si="699"/>
        <v>MISSING</v>
      </c>
    </row>
    <row r="4377" spans="2:42">
      <c r="B4377" s="207"/>
      <c r="C4377" s="35">
        <v>4373</v>
      </c>
      <c r="D4377" s="161"/>
      <c r="E4377" s="161"/>
      <c r="F4377" s="161"/>
      <c r="G4377" s="161"/>
      <c r="H4377" s="161"/>
      <c r="I4377" s="161"/>
      <c r="J4377" s="161"/>
      <c r="K4377" s="161"/>
      <c r="L4377" s="161"/>
      <c r="M4377" s="161"/>
      <c r="N4377" s="171"/>
      <c r="O4377" s="171"/>
      <c r="P4377" s="171"/>
      <c r="Q4377" s="171"/>
      <c r="R4377" s="171"/>
      <c r="S4377" s="171"/>
      <c r="T4377" s="208" t="str">
        <f t="shared" si="690"/>
        <v>MISSING</v>
      </c>
      <c r="U4377" s="208" t="str">
        <f t="shared" si="691"/>
        <v>MISSING</v>
      </c>
      <c r="X4377" s="56">
        <f t="shared" si="692"/>
        <v>-99</v>
      </c>
      <c r="Y4377" s="56">
        <f t="shared" si="693"/>
        <v>-99</v>
      </c>
      <c r="Z4377" s="56">
        <f t="shared" si="694"/>
        <v>-99</v>
      </c>
      <c r="AA4377" s="56">
        <f t="shared" si="695"/>
        <v>-99</v>
      </c>
      <c r="AB4377" s="56">
        <f t="shared" si="696"/>
        <v>-99</v>
      </c>
      <c r="AC4377" s="56">
        <f t="shared" si="697"/>
        <v>-99</v>
      </c>
      <c r="AD4377" s="3"/>
      <c r="AE4377" s="82">
        <f>IF(D4377=1, 'adjustment factor'!$D$4, IF(D4377=-9,-999,IF(D4377="",-999,0)))</f>
        <v>-999</v>
      </c>
      <c r="AF4377" s="82">
        <f>IF(F4377=1, 'adjustment factor'!$D$5, IF(F4377=-9,-999,IF(F4377="",-999,0)))</f>
        <v>-999</v>
      </c>
      <c r="AG4377" s="82">
        <f>IF(E4377=1, 'adjustment factor'!$D$6, IF(E4377=-9,-999,IF(E4377="",-999,0)))</f>
        <v>-999</v>
      </c>
      <c r="AH4377" s="82">
        <f>IF(K4377&gt;=45,'adjustment factor'!$D$7,IF(K4377=-9,-1200,IF(K4377="",-1200,0)))</f>
        <v>-1200</v>
      </c>
      <c r="AI4377" s="82">
        <f>IF(L4377=1, 'adjustment factor'!$D$8, IF(L4377=-9,-999,IF(L4377="",-999,0)))</f>
        <v>-999</v>
      </c>
      <c r="AJ4377" s="82">
        <f>IF(AND(M4377&gt;=1,M4377&lt;=4),'adjustment factor'!$D$9,IF(M4377=-9,-999,IF(M4377=98,-999,IF(M4377=99,-999,IF(M4377="",-999,0)))))</f>
        <v>-999</v>
      </c>
      <c r="AK4377" s="82">
        <f>IF(H4377=1, 'adjustment factor'!$D$10, IF(H4377=-9,-999,IF(H4377="",-999,0)))</f>
        <v>-999</v>
      </c>
      <c r="AL4377" s="82">
        <f>IF(G4377=1, 'adjustment factor'!$D$11, IF(G4377=-9,-999,IF(G4377="",-999,0)))</f>
        <v>-999</v>
      </c>
      <c r="AM4377" s="82">
        <f>IF(I4377=1, 'adjustment factor'!$D$12, IF(I4377=-9,-999,IF(I4377="",-999,0)))</f>
        <v>-999</v>
      </c>
      <c r="AN4377" s="82">
        <f>IF(J4377=1, 'adjustment factor'!$D$13, IF(J4377=-9,-999,IF(J4377="",-999,0)))</f>
        <v>-999</v>
      </c>
      <c r="AO4377" s="82" t="str">
        <f t="shared" si="698"/>
        <v>-999</v>
      </c>
      <c r="AP4377" s="82" t="str">
        <f t="shared" si="699"/>
        <v>MISSING</v>
      </c>
    </row>
    <row r="4378" spans="2:42">
      <c r="B4378" s="207"/>
      <c r="C4378" s="35">
        <v>4374</v>
      </c>
      <c r="D4378" s="161"/>
      <c r="E4378" s="161"/>
      <c r="F4378" s="161"/>
      <c r="G4378" s="161"/>
      <c r="H4378" s="161"/>
      <c r="I4378" s="161"/>
      <c r="J4378" s="161"/>
      <c r="K4378" s="161"/>
      <c r="L4378" s="161"/>
      <c r="M4378" s="161"/>
      <c r="N4378" s="171"/>
      <c r="O4378" s="171"/>
      <c r="P4378" s="171"/>
      <c r="Q4378" s="171"/>
      <c r="R4378" s="171"/>
      <c r="S4378" s="171"/>
      <c r="T4378" s="208" t="str">
        <f t="shared" si="690"/>
        <v>MISSING</v>
      </c>
      <c r="U4378" s="208" t="str">
        <f t="shared" si="691"/>
        <v>MISSING</v>
      </c>
      <c r="X4378" s="56">
        <f t="shared" si="692"/>
        <v>-99</v>
      </c>
      <c r="Y4378" s="56">
        <f t="shared" si="693"/>
        <v>-99</v>
      </c>
      <c r="Z4378" s="56">
        <f t="shared" si="694"/>
        <v>-99</v>
      </c>
      <c r="AA4378" s="56">
        <f t="shared" si="695"/>
        <v>-99</v>
      </c>
      <c r="AB4378" s="56">
        <f t="shared" si="696"/>
        <v>-99</v>
      </c>
      <c r="AC4378" s="56">
        <f t="shared" si="697"/>
        <v>-99</v>
      </c>
      <c r="AD4378" s="3"/>
      <c r="AE4378" s="82">
        <f>IF(D4378=1, 'adjustment factor'!$D$4, IF(D4378=-9,-999,IF(D4378="",-999,0)))</f>
        <v>-999</v>
      </c>
      <c r="AF4378" s="82">
        <f>IF(F4378=1, 'adjustment factor'!$D$5, IF(F4378=-9,-999,IF(F4378="",-999,0)))</f>
        <v>-999</v>
      </c>
      <c r="AG4378" s="82">
        <f>IF(E4378=1, 'adjustment factor'!$D$6, IF(E4378=-9,-999,IF(E4378="",-999,0)))</f>
        <v>-999</v>
      </c>
      <c r="AH4378" s="82">
        <f>IF(K4378&gt;=45,'adjustment factor'!$D$7,IF(K4378=-9,-1200,IF(K4378="",-1200,0)))</f>
        <v>-1200</v>
      </c>
      <c r="AI4378" s="82">
        <f>IF(L4378=1, 'adjustment factor'!$D$8, IF(L4378=-9,-999,IF(L4378="",-999,0)))</f>
        <v>-999</v>
      </c>
      <c r="AJ4378" s="82">
        <f>IF(AND(M4378&gt;=1,M4378&lt;=4),'adjustment factor'!$D$9,IF(M4378=-9,-999,IF(M4378=98,-999,IF(M4378=99,-999,IF(M4378="",-999,0)))))</f>
        <v>-999</v>
      </c>
      <c r="AK4378" s="82">
        <f>IF(H4378=1, 'adjustment factor'!$D$10, IF(H4378=-9,-999,IF(H4378="",-999,0)))</f>
        <v>-999</v>
      </c>
      <c r="AL4378" s="82">
        <f>IF(G4378=1, 'adjustment factor'!$D$11, IF(G4378=-9,-999,IF(G4378="",-999,0)))</f>
        <v>-999</v>
      </c>
      <c r="AM4378" s="82">
        <f>IF(I4378=1, 'adjustment factor'!$D$12, IF(I4378=-9,-999,IF(I4378="",-999,0)))</f>
        <v>-999</v>
      </c>
      <c r="AN4378" s="82">
        <f>IF(J4378=1, 'adjustment factor'!$D$13, IF(J4378=-9,-999,IF(J4378="",-999,0)))</f>
        <v>-999</v>
      </c>
      <c r="AO4378" s="82" t="str">
        <f t="shared" si="698"/>
        <v>-999</v>
      </c>
      <c r="AP4378" s="82" t="str">
        <f t="shared" si="699"/>
        <v>MISSING</v>
      </c>
    </row>
    <row r="4379" spans="2:42">
      <c r="B4379" s="207"/>
      <c r="C4379" s="35">
        <v>4375</v>
      </c>
      <c r="D4379" s="161"/>
      <c r="E4379" s="161"/>
      <c r="F4379" s="161"/>
      <c r="G4379" s="161"/>
      <c r="H4379" s="161"/>
      <c r="I4379" s="161"/>
      <c r="J4379" s="161"/>
      <c r="K4379" s="161"/>
      <c r="L4379" s="161"/>
      <c r="M4379" s="161"/>
      <c r="N4379" s="171"/>
      <c r="O4379" s="171"/>
      <c r="P4379" s="171"/>
      <c r="Q4379" s="171"/>
      <c r="R4379" s="171"/>
      <c r="S4379" s="171"/>
      <c r="T4379" s="208" t="str">
        <f t="shared" si="690"/>
        <v>MISSING</v>
      </c>
      <c r="U4379" s="208" t="str">
        <f t="shared" si="691"/>
        <v>MISSING</v>
      </c>
      <c r="X4379" s="56">
        <f t="shared" si="692"/>
        <v>-99</v>
      </c>
      <c r="Y4379" s="56">
        <f t="shared" si="693"/>
        <v>-99</v>
      </c>
      <c r="Z4379" s="56">
        <f t="shared" si="694"/>
        <v>-99</v>
      </c>
      <c r="AA4379" s="56">
        <f t="shared" si="695"/>
        <v>-99</v>
      </c>
      <c r="AB4379" s="56">
        <f t="shared" si="696"/>
        <v>-99</v>
      </c>
      <c r="AC4379" s="56">
        <f t="shared" si="697"/>
        <v>-99</v>
      </c>
      <c r="AD4379" s="3"/>
      <c r="AE4379" s="82">
        <f>IF(D4379=1, 'adjustment factor'!$D$4, IF(D4379=-9,-999,IF(D4379="",-999,0)))</f>
        <v>-999</v>
      </c>
      <c r="AF4379" s="82">
        <f>IF(F4379=1, 'adjustment factor'!$D$5, IF(F4379=-9,-999,IF(F4379="",-999,0)))</f>
        <v>-999</v>
      </c>
      <c r="AG4379" s="82">
        <f>IF(E4379=1, 'adjustment factor'!$D$6, IF(E4379=-9,-999,IF(E4379="",-999,0)))</f>
        <v>-999</v>
      </c>
      <c r="AH4379" s="82">
        <f>IF(K4379&gt;=45,'adjustment factor'!$D$7,IF(K4379=-9,-1200,IF(K4379="",-1200,0)))</f>
        <v>-1200</v>
      </c>
      <c r="AI4379" s="82">
        <f>IF(L4379=1, 'adjustment factor'!$D$8, IF(L4379=-9,-999,IF(L4379="",-999,0)))</f>
        <v>-999</v>
      </c>
      <c r="AJ4379" s="82">
        <f>IF(AND(M4379&gt;=1,M4379&lt;=4),'adjustment factor'!$D$9,IF(M4379=-9,-999,IF(M4379=98,-999,IF(M4379=99,-999,IF(M4379="",-999,0)))))</f>
        <v>-999</v>
      </c>
      <c r="AK4379" s="82">
        <f>IF(H4379=1, 'adjustment factor'!$D$10, IF(H4379=-9,-999,IF(H4379="",-999,0)))</f>
        <v>-999</v>
      </c>
      <c r="AL4379" s="82">
        <f>IF(G4379=1, 'adjustment factor'!$D$11, IF(G4379=-9,-999,IF(G4379="",-999,0)))</f>
        <v>-999</v>
      </c>
      <c r="AM4379" s="82">
        <f>IF(I4379=1, 'adjustment factor'!$D$12, IF(I4379=-9,-999,IF(I4379="",-999,0)))</f>
        <v>-999</v>
      </c>
      <c r="AN4379" s="82">
        <f>IF(J4379=1, 'adjustment factor'!$D$13, IF(J4379=-9,-999,IF(J4379="",-999,0)))</f>
        <v>-999</v>
      </c>
      <c r="AO4379" s="82" t="str">
        <f t="shared" si="698"/>
        <v>-999</v>
      </c>
      <c r="AP4379" s="82" t="str">
        <f t="shared" si="699"/>
        <v>MISSING</v>
      </c>
    </row>
    <row r="4380" spans="2:42">
      <c r="B4380" s="207"/>
      <c r="C4380" s="35">
        <v>4376</v>
      </c>
      <c r="D4380" s="161"/>
      <c r="E4380" s="161"/>
      <c r="F4380" s="161"/>
      <c r="G4380" s="161"/>
      <c r="H4380" s="161"/>
      <c r="I4380" s="161"/>
      <c r="J4380" s="161"/>
      <c r="K4380" s="161"/>
      <c r="L4380" s="161"/>
      <c r="M4380" s="161"/>
      <c r="N4380" s="171"/>
      <c r="O4380" s="171"/>
      <c r="P4380" s="171"/>
      <c r="Q4380" s="171"/>
      <c r="R4380" s="171"/>
      <c r="S4380" s="171"/>
      <c r="T4380" s="208" t="str">
        <f t="shared" si="690"/>
        <v>MISSING</v>
      </c>
      <c r="U4380" s="208" t="str">
        <f t="shared" si="691"/>
        <v>MISSING</v>
      </c>
      <c r="X4380" s="56">
        <f t="shared" si="692"/>
        <v>-99</v>
      </c>
      <c r="Y4380" s="56">
        <f t="shared" si="693"/>
        <v>-99</v>
      </c>
      <c r="Z4380" s="56">
        <f t="shared" si="694"/>
        <v>-99</v>
      </c>
      <c r="AA4380" s="56">
        <f t="shared" si="695"/>
        <v>-99</v>
      </c>
      <c r="AB4380" s="56">
        <f t="shared" si="696"/>
        <v>-99</v>
      </c>
      <c r="AC4380" s="56">
        <f t="shared" si="697"/>
        <v>-99</v>
      </c>
      <c r="AD4380" s="3"/>
      <c r="AE4380" s="82">
        <f>IF(D4380=1, 'adjustment factor'!$D$4, IF(D4380=-9,-999,IF(D4380="",-999,0)))</f>
        <v>-999</v>
      </c>
      <c r="AF4380" s="82">
        <f>IF(F4380=1, 'adjustment factor'!$D$5, IF(F4380=-9,-999,IF(F4380="",-999,0)))</f>
        <v>-999</v>
      </c>
      <c r="AG4380" s="82">
        <f>IF(E4380=1, 'adjustment factor'!$D$6, IF(E4380=-9,-999,IF(E4380="",-999,0)))</f>
        <v>-999</v>
      </c>
      <c r="AH4380" s="82">
        <f>IF(K4380&gt;=45,'adjustment factor'!$D$7,IF(K4380=-9,-1200,IF(K4380="",-1200,0)))</f>
        <v>-1200</v>
      </c>
      <c r="AI4380" s="82">
        <f>IF(L4380=1, 'adjustment factor'!$D$8, IF(L4380=-9,-999,IF(L4380="",-999,0)))</f>
        <v>-999</v>
      </c>
      <c r="AJ4380" s="82">
        <f>IF(AND(M4380&gt;=1,M4380&lt;=4),'adjustment factor'!$D$9,IF(M4380=-9,-999,IF(M4380=98,-999,IF(M4380=99,-999,IF(M4380="",-999,0)))))</f>
        <v>-999</v>
      </c>
      <c r="AK4380" s="82">
        <f>IF(H4380=1, 'adjustment factor'!$D$10, IF(H4380=-9,-999,IF(H4380="",-999,0)))</f>
        <v>-999</v>
      </c>
      <c r="AL4380" s="82">
        <f>IF(G4380=1, 'adjustment factor'!$D$11, IF(G4380=-9,-999,IF(G4380="",-999,0)))</f>
        <v>-999</v>
      </c>
      <c r="AM4380" s="82">
        <f>IF(I4380=1, 'adjustment factor'!$D$12, IF(I4380=-9,-999,IF(I4380="",-999,0)))</f>
        <v>-999</v>
      </c>
      <c r="AN4380" s="82">
        <f>IF(J4380=1, 'adjustment factor'!$D$13, IF(J4380=-9,-999,IF(J4380="",-999,0)))</f>
        <v>-999</v>
      </c>
      <c r="AO4380" s="82" t="str">
        <f t="shared" si="698"/>
        <v>-999</v>
      </c>
      <c r="AP4380" s="82" t="str">
        <f t="shared" si="699"/>
        <v>MISSING</v>
      </c>
    </row>
    <row r="4381" spans="2:42">
      <c r="B4381" s="207"/>
      <c r="C4381" s="35">
        <v>4377</v>
      </c>
      <c r="D4381" s="161"/>
      <c r="E4381" s="161"/>
      <c r="F4381" s="161"/>
      <c r="G4381" s="161"/>
      <c r="H4381" s="161"/>
      <c r="I4381" s="161"/>
      <c r="J4381" s="161"/>
      <c r="K4381" s="161"/>
      <c r="L4381" s="161"/>
      <c r="M4381" s="161"/>
      <c r="N4381" s="171"/>
      <c r="O4381" s="171"/>
      <c r="P4381" s="171"/>
      <c r="Q4381" s="171"/>
      <c r="R4381" s="171"/>
      <c r="S4381" s="171"/>
      <c r="T4381" s="208" t="str">
        <f t="shared" si="690"/>
        <v>MISSING</v>
      </c>
      <c r="U4381" s="208" t="str">
        <f t="shared" si="691"/>
        <v>MISSING</v>
      </c>
      <c r="X4381" s="56">
        <f t="shared" si="692"/>
        <v>-99</v>
      </c>
      <c r="Y4381" s="56">
        <f t="shared" si="693"/>
        <v>-99</v>
      </c>
      <c r="Z4381" s="56">
        <f t="shared" si="694"/>
        <v>-99</v>
      </c>
      <c r="AA4381" s="56">
        <f t="shared" si="695"/>
        <v>-99</v>
      </c>
      <c r="AB4381" s="56">
        <f t="shared" si="696"/>
        <v>-99</v>
      </c>
      <c r="AC4381" s="56">
        <f t="shared" si="697"/>
        <v>-99</v>
      </c>
      <c r="AD4381" s="3"/>
      <c r="AE4381" s="82">
        <f>IF(D4381=1, 'adjustment factor'!$D$4, IF(D4381=-9,-999,IF(D4381="",-999,0)))</f>
        <v>-999</v>
      </c>
      <c r="AF4381" s="82">
        <f>IF(F4381=1, 'adjustment factor'!$D$5, IF(F4381=-9,-999,IF(F4381="",-999,0)))</f>
        <v>-999</v>
      </c>
      <c r="AG4381" s="82">
        <f>IF(E4381=1, 'adjustment factor'!$D$6, IF(E4381=-9,-999,IF(E4381="",-999,0)))</f>
        <v>-999</v>
      </c>
      <c r="AH4381" s="82">
        <f>IF(K4381&gt;=45,'adjustment factor'!$D$7,IF(K4381=-9,-1200,IF(K4381="",-1200,0)))</f>
        <v>-1200</v>
      </c>
      <c r="AI4381" s="82">
        <f>IF(L4381=1, 'adjustment factor'!$D$8, IF(L4381=-9,-999,IF(L4381="",-999,0)))</f>
        <v>-999</v>
      </c>
      <c r="AJ4381" s="82">
        <f>IF(AND(M4381&gt;=1,M4381&lt;=4),'adjustment factor'!$D$9,IF(M4381=-9,-999,IF(M4381=98,-999,IF(M4381=99,-999,IF(M4381="",-999,0)))))</f>
        <v>-999</v>
      </c>
      <c r="AK4381" s="82">
        <f>IF(H4381=1, 'adjustment factor'!$D$10, IF(H4381=-9,-999,IF(H4381="",-999,0)))</f>
        <v>-999</v>
      </c>
      <c r="AL4381" s="82">
        <f>IF(G4381=1, 'adjustment factor'!$D$11, IF(G4381=-9,-999,IF(G4381="",-999,0)))</f>
        <v>-999</v>
      </c>
      <c r="AM4381" s="82">
        <f>IF(I4381=1, 'adjustment factor'!$D$12, IF(I4381=-9,-999,IF(I4381="",-999,0)))</f>
        <v>-999</v>
      </c>
      <c r="AN4381" s="82">
        <f>IF(J4381=1, 'adjustment factor'!$D$13, IF(J4381=-9,-999,IF(J4381="",-999,0)))</f>
        <v>-999</v>
      </c>
      <c r="AO4381" s="82" t="str">
        <f t="shared" si="698"/>
        <v>-999</v>
      </c>
      <c r="AP4381" s="82" t="str">
        <f t="shared" si="699"/>
        <v>MISSING</v>
      </c>
    </row>
    <row r="4382" spans="2:42">
      <c r="B4382" s="207"/>
      <c r="C4382" s="35">
        <v>4378</v>
      </c>
      <c r="D4382" s="161"/>
      <c r="E4382" s="161"/>
      <c r="F4382" s="161"/>
      <c r="G4382" s="161"/>
      <c r="H4382" s="161"/>
      <c r="I4382" s="161"/>
      <c r="J4382" s="161"/>
      <c r="K4382" s="161"/>
      <c r="L4382" s="161"/>
      <c r="M4382" s="161"/>
      <c r="N4382" s="171"/>
      <c r="O4382" s="171"/>
      <c r="P4382" s="171"/>
      <c r="Q4382" s="171"/>
      <c r="R4382" s="171"/>
      <c r="S4382" s="171"/>
      <c r="T4382" s="208" t="str">
        <f t="shared" si="690"/>
        <v>MISSING</v>
      </c>
      <c r="U4382" s="208" t="str">
        <f t="shared" si="691"/>
        <v>MISSING</v>
      </c>
      <c r="X4382" s="56">
        <f t="shared" si="692"/>
        <v>-99</v>
      </c>
      <c r="Y4382" s="56">
        <f t="shared" si="693"/>
        <v>-99</v>
      </c>
      <c r="Z4382" s="56">
        <f t="shared" si="694"/>
        <v>-99</v>
      </c>
      <c r="AA4382" s="56">
        <f t="shared" si="695"/>
        <v>-99</v>
      </c>
      <c r="AB4382" s="56">
        <f t="shared" si="696"/>
        <v>-99</v>
      </c>
      <c r="AC4382" s="56">
        <f t="shared" si="697"/>
        <v>-99</v>
      </c>
      <c r="AD4382" s="3"/>
      <c r="AE4382" s="82">
        <f>IF(D4382=1, 'adjustment factor'!$D$4, IF(D4382=-9,-999,IF(D4382="",-999,0)))</f>
        <v>-999</v>
      </c>
      <c r="AF4382" s="82">
        <f>IF(F4382=1, 'adjustment factor'!$D$5, IF(F4382=-9,-999,IF(F4382="",-999,0)))</f>
        <v>-999</v>
      </c>
      <c r="AG4382" s="82">
        <f>IF(E4382=1, 'adjustment factor'!$D$6, IF(E4382=-9,-999,IF(E4382="",-999,0)))</f>
        <v>-999</v>
      </c>
      <c r="AH4382" s="82">
        <f>IF(K4382&gt;=45,'adjustment factor'!$D$7,IF(K4382=-9,-1200,IF(K4382="",-1200,0)))</f>
        <v>-1200</v>
      </c>
      <c r="AI4382" s="82">
        <f>IF(L4382=1, 'adjustment factor'!$D$8, IF(L4382=-9,-999,IF(L4382="",-999,0)))</f>
        <v>-999</v>
      </c>
      <c r="AJ4382" s="82">
        <f>IF(AND(M4382&gt;=1,M4382&lt;=4),'adjustment factor'!$D$9,IF(M4382=-9,-999,IF(M4382=98,-999,IF(M4382=99,-999,IF(M4382="",-999,0)))))</f>
        <v>-999</v>
      </c>
      <c r="AK4382" s="82">
        <f>IF(H4382=1, 'adjustment factor'!$D$10, IF(H4382=-9,-999,IF(H4382="",-999,0)))</f>
        <v>-999</v>
      </c>
      <c r="AL4382" s="82">
        <f>IF(G4382=1, 'adjustment factor'!$D$11, IF(G4382=-9,-999,IF(G4382="",-999,0)))</f>
        <v>-999</v>
      </c>
      <c r="AM4382" s="82">
        <f>IF(I4382=1, 'adjustment factor'!$D$12, IF(I4382=-9,-999,IF(I4382="",-999,0)))</f>
        <v>-999</v>
      </c>
      <c r="AN4382" s="82">
        <f>IF(J4382=1, 'adjustment factor'!$D$13, IF(J4382=-9,-999,IF(J4382="",-999,0)))</f>
        <v>-999</v>
      </c>
      <c r="AO4382" s="82" t="str">
        <f t="shared" si="698"/>
        <v>-999</v>
      </c>
      <c r="AP4382" s="82" t="str">
        <f t="shared" si="699"/>
        <v>MISSING</v>
      </c>
    </row>
    <row r="4383" spans="2:42">
      <c r="B4383" s="207"/>
      <c r="C4383" s="35">
        <v>4379</v>
      </c>
      <c r="D4383" s="161"/>
      <c r="E4383" s="161"/>
      <c r="F4383" s="161"/>
      <c r="G4383" s="161"/>
      <c r="H4383" s="161"/>
      <c r="I4383" s="161"/>
      <c r="J4383" s="161"/>
      <c r="K4383" s="161"/>
      <c r="L4383" s="161"/>
      <c r="M4383" s="161"/>
      <c r="N4383" s="171"/>
      <c r="O4383" s="171"/>
      <c r="P4383" s="171"/>
      <c r="Q4383" s="171"/>
      <c r="R4383" s="171"/>
      <c r="S4383" s="171"/>
      <c r="T4383" s="208" t="str">
        <f t="shared" si="690"/>
        <v>MISSING</v>
      </c>
      <c r="U4383" s="208" t="str">
        <f t="shared" si="691"/>
        <v>MISSING</v>
      </c>
      <c r="X4383" s="56">
        <f t="shared" si="692"/>
        <v>-99</v>
      </c>
      <c r="Y4383" s="56">
        <f t="shared" si="693"/>
        <v>-99</v>
      </c>
      <c r="Z4383" s="56">
        <f t="shared" si="694"/>
        <v>-99</v>
      </c>
      <c r="AA4383" s="56">
        <f t="shared" si="695"/>
        <v>-99</v>
      </c>
      <c r="AB4383" s="56">
        <f t="shared" si="696"/>
        <v>-99</v>
      </c>
      <c r="AC4383" s="56">
        <f t="shared" si="697"/>
        <v>-99</v>
      </c>
      <c r="AD4383" s="3"/>
      <c r="AE4383" s="82">
        <f>IF(D4383=1, 'adjustment factor'!$D$4, IF(D4383=-9,-999,IF(D4383="",-999,0)))</f>
        <v>-999</v>
      </c>
      <c r="AF4383" s="82">
        <f>IF(F4383=1, 'adjustment factor'!$D$5, IF(F4383=-9,-999,IF(F4383="",-999,0)))</f>
        <v>-999</v>
      </c>
      <c r="AG4383" s="82">
        <f>IF(E4383=1, 'adjustment factor'!$D$6, IF(E4383=-9,-999,IF(E4383="",-999,0)))</f>
        <v>-999</v>
      </c>
      <c r="AH4383" s="82">
        <f>IF(K4383&gt;=45,'adjustment factor'!$D$7,IF(K4383=-9,-1200,IF(K4383="",-1200,0)))</f>
        <v>-1200</v>
      </c>
      <c r="AI4383" s="82">
        <f>IF(L4383=1, 'adjustment factor'!$D$8, IF(L4383=-9,-999,IF(L4383="",-999,0)))</f>
        <v>-999</v>
      </c>
      <c r="AJ4383" s="82">
        <f>IF(AND(M4383&gt;=1,M4383&lt;=4),'adjustment factor'!$D$9,IF(M4383=-9,-999,IF(M4383=98,-999,IF(M4383=99,-999,IF(M4383="",-999,0)))))</f>
        <v>-999</v>
      </c>
      <c r="AK4383" s="82">
        <f>IF(H4383=1, 'adjustment factor'!$D$10, IF(H4383=-9,-999,IF(H4383="",-999,0)))</f>
        <v>-999</v>
      </c>
      <c r="AL4383" s="82">
        <f>IF(G4383=1, 'adjustment factor'!$D$11, IF(G4383=-9,-999,IF(G4383="",-999,0)))</f>
        <v>-999</v>
      </c>
      <c r="AM4383" s="82">
        <f>IF(I4383=1, 'adjustment factor'!$D$12, IF(I4383=-9,-999,IF(I4383="",-999,0)))</f>
        <v>-999</v>
      </c>
      <c r="AN4383" s="82">
        <f>IF(J4383=1, 'adjustment factor'!$D$13, IF(J4383=-9,-999,IF(J4383="",-999,0)))</f>
        <v>-999</v>
      </c>
      <c r="AO4383" s="82" t="str">
        <f t="shared" si="698"/>
        <v>-999</v>
      </c>
      <c r="AP4383" s="82" t="str">
        <f t="shared" si="699"/>
        <v>MISSING</v>
      </c>
    </row>
    <row r="4384" spans="2:42">
      <c r="B4384" s="207"/>
      <c r="C4384" s="35">
        <v>4380</v>
      </c>
      <c r="D4384" s="161"/>
      <c r="E4384" s="161"/>
      <c r="F4384" s="161"/>
      <c r="G4384" s="161"/>
      <c r="H4384" s="161"/>
      <c r="I4384" s="161"/>
      <c r="J4384" s="161"/>
      <c r="K4384" s="161"/>
      <c r="L4384" s="161"/>
      <c r="M4384" s="161"/>
      <c r="N4384" s="171"/>
      <c r="O4384" s="171"/>
      <c r="P4384" s="171"/>
      <c r="Q4384" s="171"/>
      <c r="R4384" s="171"/>
      <c r="S4384" s="171"/>
      <c r="T4384" s="208" t="str">
        <f t="shared" si="690"/>
        <v>MISSING</v>
      </c>
      <c r="U4384" s="208" t="str">
        <f t="shared" si="691"/>
        <v>MISSING</v>
      </c>
      <c r="X4384" s="56">
        <f t="shared" si="692"/>
        <v>-99</v>
      </c>
      <c r="Y4384" s="56">
        <f t="shared" si="693"/>
        <v>-99</v>
      </c>
      <c r="Z4384" s="56">
        <f t="shared" si="694"/>
        <v>-99</v>
      </c>
      <c r="AA4384" s="56">
        <f t="shared" si="695"/>
        <v>-99</v>
      </c>
      <c r="AB4384" s="56">
        <f t="shared" si="696"/>
        <v>-99</v>
      </c>
      <c r="AC4384" s="56">
        <f t="shared" si="697"/>
        <v>-99</v>
      </c>
      <c r="AD4384" s="3"/>
      <c r="AE4384" s="82">
        <f>IF(D4384=1, 'adjustment factor'!$D$4, IF(D4384=-9,-999,IF(D4384="",-999,0)))</f>
        <v>-999</v>
      </c>
      <c r="AF4384" s="82">
        <f>IF(F4384=1, 'adjustment factor'!$D$5, IF(F4384=-9,-999,IF(F4384="",-999,0)))</f>
        <v>-999</v>
      </c>
      <c r="AG4384" s="82">
        <f>IF(E4384=1, 'adjustment factor'!$D$6, IF(E4384=-9,-999,IF(E4384="",-999,0)))</f>
        <v>-999</v>
      </c>
      <c r="AH4384" s="82">
        <f>IF(K4384&gt;=45,'adjustment factor'!$D$7,IF(K4384=-9,-1200,IF(K4384="",-1200,0)))</f>
        <v>-1200</v>
      </c>
      <c r="AI4384" s="82">
        <f>IF(L4384=1, 'adjustment factor'!$D$8, IF(L4384=-9,-999,IF(L4384="",-999,0)))</f>
        <v>-999</v>
      </c>
      <c r="AJ4384" s="82">
        <f>IF(AND(M4384&gt;=1,M4384&lt;=4),'adjustment factor'!$D$9,IF(M4384=-9,-999,IF(M4384=98,-999,IF(M4384=99,-999,IF(M4384="",-999,0)))))</f>
        <v>-999</v>
      </c>
      <c r="AK4384" s="82">
        <f>IF(H4384=1, 'adjustment factor'!$D$10, IF(H4384=-9,-999,IF(H4384="",-999,0)))</f>
        <v>-999</v>
      </c>
      <c r="AL4384" s="82">
        <f>IF(G4384=1, 'adjustment factor'!$D$11, IF(G4384=-9,-999,IF(G4384="",-999,0)))</f>
        <v>-999</v>
      </c>
      <c r="AM4384" s="82">
        <f>IF(I4384=1, 'adjustment factor'!$D$12, IF(I4384=-9,-999,IF(I4384="",-999,0)))</f>
        <v>-999</v>
      </c>
      <c r="AN4384" s="82">
        <f>IF(J4384=1, 'adjustment factor'!$D$13, IF(J4384=-9,-999,IF(J4384="",-999,0)))</f>
        <v>-999</v>
      </c>
      <c r="AO4384" s="82" t="str">
        <f t="shared" si="698"/>
        <v>-999</v>
      </c>
      <c r="AP4384" s="82" t="str">
        <f t="shared" si="699"/>
        <v>MISSING</v>
      </c>
    </row>
    <row r="4385" spans="2:42">
      <c r="B4385" s="207"/>
      <c r="C4385" s="35">
        <v>4381</v>
      </c>
      <c r="D4385" s="161"/>
      <c r="E4385" s="161"/>
      <c r="F4385" s="161"/>
      <c r="G4385" s="161"/>
      <c r="H4385" s="161"/>
      <c r="I4385" s="161"/>
      <c r="J4385" s="161"/>
      <c r="K4385" s="161"/>
      <c r="L4385" s="161"/>
      <c r="M4385" s="161"/>
      <c r="N4385" s="171"/>
      <c r="O4385" s="171"/>
      <c r="P4385" s="171"/>
      <c r="Q4385" s="171"/>
      <c r="R4385" s="171"/>
      <c r="S4385" s="171"/>
      <c r="T4385" s="208" t="str">
        <f t="shared" si="690"/>
        <v>MISSING</v>
      </c>
      <c r="U4385" s="208" t="str">
        <f t="shared" si="691"/>
        <v>MISSING</v>
      </c>
      <c r="X4385" s="56">
        <f t="shared" si="692"/>
        <v>-99</v>
      </c>
      <c r="Y4385" s="56">
        <f t="shared" si="693"/>
        <v>-99</v>
      </c>
      <c r="Z4385" s="56">
        <f t="shared" si="694"/>
        <v>-99</v>
      </c>
      <c r="AA4385" s="56">
        <f t="shared" si="695"/>
        <v>-99</v>
      </c>
      <c r="AB4385" s="56">
        <f t="shared" si="696"/>
        <v>-99</v>
      </c>
      <c r="AC4385" s="56">
        <f t="shared" si="697"/>
        <v>-99</v>
      </c>
      <c r="AD4385" s="3"/>
      <c r="AE4385" s="82">
        <f>IF(D4385=1, 'adjustment factor'!$D$4, IF(D4385=-9,-999,IF(D4385="",-999,0)))</f>
        <v>-999</v>
      </c>
      <c r="AF4385" s="82">
        <f>IF(F4385=1, 'adjustment factor'!$D$5, IF(F4385=-9,-999,IF(F4385="",-999,0)))</f>
        <v>-999</v>
      </c>
      <c r="AG4385" s="82">
        <f>IF(E4385=1, 'adjustment factor'!$D$6, IF(E4385=-9,-999,IF(E4385="",-999,0)))</f>
        <v>-999</v>
      </c>
      <c r="AH4385" s="82">
        <f>IF(K4385&gt;=45,'adjustment factor'!$D$7,IF(K4385=-9,-1200,IF(K4385="",-1200,0)))</f>
        <v>-1200</v>
      </c>
      <c r="AI4385" s="82">
        <f>IF(L4385=1, 'adjustment factor'!$D$8, IF(L4385=-9,-999,IF(L4385="",-999,0)))</f>
        <v>-999</v>
      </c>
      <c r="AJ4385" s="82">
        <f>IF(AND(M4385&gt;=1,M4385&lt;=4),'adjustment factor'!$D$9,IF(M4385=-9,-999,IF(M4385=98,-999,IF(M4385=99,-999,IF(M4385="",-999,0)))))</f>
        <v>-999</v>
      </c>
      <c r="AK4385" s="82">
        <f>IF(H4385=1, 'adjustment factor'!$D$10, IF(H4385=-9,-999,IF(H4385="",-999,0)))</f>
        <v>-999</v>
      </c>
      <c r="AL4385" s="82">
        <f>IF(G4385=1, 'adjustment factor'!$D$11, IF(G4385=-9,-999,IF(G4385="",-999,0)))</f>
        <v>-999</v>
      </c>
      <c r="AM4385" s="82">
        <f>IF(I4385=1, 'adjustment factor'!$D$12, IF(I4385=-9,-999,IF(I4385="",-999,0)))</f>
        <v>-999</v>
      </c>
      <c r="AN4385" s="82">
        <f>IF(J4385=1, 'adjustment factor'!$D$13, IF(J4385=-9,-999,IF(J4385="",-999,0)))</f>
        <v>-999</v>
      </c>
      <c r="AO4385" s="82" t="str">
        <f t="shared" si="698"/>
        <v>-999</v>
      </c>
      <c r="AP4385" s="82" t="str">
        <f t="shared" si="699"/>
        <v>MISSING</v>
      </c>
    </row>
    <row r="4386" spans="2:42">
      <c r="B4386" s="207"/>
      <c r="C4386" s="35">
        <v>4382</v>
      </c>
      <c r="D4386" s="161"/>
      <c r="E4386" s="161"/>
      <c r="F4386" s="161"/>
      <c r="G4386" s="161"/>
      <c r="H4386" s="161"/>
      <c r="I4386" s="161"/>
      <c r="J4386" s="161"/>
      <c r="K4386" s="161"/>
      <c r="L4386" s="161"/>
      <c r="M4386" s="161"/>
      <c r="N4386" s="171"/>
      <c r="O4386" s="171"/>
      <c r="P4386" s="171"/>
      <c r="Q4386" s="171"/>
      <c r="R4386" s="171"/>
      <c r="S4386" s="171"/>
      <c r="T4386" s="208" t="str">
        <f t="shared" si="690"/>
        <v>MISSING</v>
      </c>
      <c r="U4386" s="208" t="str">
        <f t="shared" si="691"/>
        <v>MISSING</v>
      </c>
      <c r="X4386" s="56">
        <f t="shared" si="692"/>
        <v>-99</v>
      </c>
      <c r="Y4386" s="56">
        <f t="shared" si="693"/>
        <v>-99</v>
      </c>
      <c r="Z4386" s="56">
        <f t="shared" si="694"/>
        <v>-99</v>
      </c>
      <c r="AA4386" s="56">
        <f t="shared" si="695"/>
        <v>-99</v>
      </c>
      <c r="AB4386" s="56">
        <f t="shared" si="696"/>
        <v>-99</v>
      </c>
      <c r="AC4386" s="56">
        <f t="shared" si="697"/>
        <v>-99</v>
      </c>
      <c r="AD4386" s="3"/>
      <c r="AE4386" s="82">
        <f>IF(D4386=1, 'adjustment factor'!$D$4, IF(D4386=-9,-999,IF(D4386="",-999,0)))</f>
        <v>-999</v>
      </c>
      <c r="AF4386" s="82">
        <f>IF(F4386=1, 'adjustment factor'!$D$5, IF(F4386=-9,-999,IF(F4386="",-999,0)))</f>
        <v>-999</v>
      </c>
      <c r="AG4386" s="82">
        <f>IF(E4386=1, 'adjustment factor'!$D$6, IF(E4386=-9,-999,IF(E4386="",-999,0)))</f>
        <v>-999</v>
      </c>
      <c r="AH4386" s="82">
        <f>IF(K4386&gt;=45,'adjustment factor'!$D$7,IF(K4386=-9,-1200,IF(K4386="",-1200,0)))</f>
        <v>-1200</v>
      </c>
      <c r="AI4386" s="82">
        <f>IF(L4386=1, 'adjustment factor'!$D$8, IF(L4386=-9,-999,IF(L4386="",-999,0)))</f>
        <v>-999</v>
      </c>
      <c r="AJ4386" s="82">
        <f>IF(AND(M4386&gt;=1,M4386&lt;=4),'adjustment factor'!$D$9,IF(M4386=-9,-999,IF(M4386=98,-999,IF(M4386=99,-999,IF(M4386="",-999,0)))))</f>
        <v>-999</v>
      </c>
      <c r="AK4386" s="82">
        <f>IF(H4386=1, 'adjustment factor'!$D$10, IF(H4386=-9,-999,IF(H4386="",-999,0)))</f>
        <v>-999</v>
      </c>
      <c r="AL4386" s="82">
        <f>IF(G4386=1, 'adjustment factor'!$D$11, IF(G4386=-9,-999,IF(G4386="",-999,0)))</f>
        <v>-999</v>
      </c>
      <c r="AM4386" s="82">
        <f>IF(I4386=1, 'adjustment factor'!$D$12, IF(I4386=-9,-999,IF(I4386="",-999,0)))</f>
        <v>-999</v>
      </c>
      <c r="AN4386" s="82">
        <f>IF(J4386=1, 'adjustment factor'!$D$13, IF(J4386=-9,-999,IF(J4386="",-999,0)))</f>
        <v>-999</v>
      </c>
      <c r="AO4386" s="82" t="str">
        <f t="shared" si="698"/>
        <v>-999</v>
      </c>
      <c r="AP4386" s="82" t="str">
        <f t="shared" si="699"/>
        <v>MISSING</v>
      </c>
    </row>
    <row r="4387" spans="2:42">
      <c r="B4387" s="207"/>
      <c r="C4387" s="35">
        <v>4383</v>
      </c>
      <c r="D4387" s="161"/>
      <c r="E4387" s="161"/>
      <c r="F4387" s="161"/>
      <c r="G4387" s="161"/>
      <c r="H4387" s="161"/>
      <c r="I4387" s="161"/>
      <c r="J4387" s="161"/>
      <c r="K4387" s="161"/>
      <c r="L4387" s="161"/>
      <c r="M4387" s="161"/>
      <c r="N4387" s="171"/>
      <c r="O4387" s="171"/>
      <c r="P4387" s="171"/>
      <c r="Q4387" s="171"/>
      <c r="R4387" s="171"/>
      <c r="S4387" s="171"/>
      <c r="T4387" s="208" t="str">
        <f t="shared" si="690"/>
        <v>MISSING</v>
      </c>
      <c r="U4387" s="208" t="str">
        <f t="shared" si="691"/>
        <v>MISSING</v>
      </c>
      <c r="X4387" s="56">
        <f t="shared" si="692"/>
        <v>-99</v>
      </c>
      <c r="Y4387" s="56">
        <f t="shared" si="693"/>
        <v>-99</v>
      </c>
      <c r="Z4387" s="56">
        <f t="shared" si="694"/>
        <v>-99</v>
      </c>
      <c r="AA4387" s="56">
        <f t="shared" si="695"/>
        <v>-99</v>
      </c>
      <c r="AB4387" s="56">
        <f t="shared" si="696"/>
        <v>-99</v>
      </c>
      <c r="AC4387" s="56">
        <f t="shared" si="697"/>
        <v>-99</v>
      </c>
      <c r="AD4387" s="3"/>
      <c r="AE4387" s="82">
        <f>IF(D4387=1, 'adjustment factor'!$D$4, IF(D4387=-9,-999,IF(D4387="",-999,0)))</f>
        <v>-999</v>
      </c>
      <c r="AF4387" s="82">
        <f>IF(F4387=1, 'adjustment factor'!$D$5, IF(F4387=-9,-999,IF(F4387="",-999,0)))</f>
        <v>-999</v>
      </c>
      <c r="AG4387" s="82">
        <f>IF(E4387=1, 'adjustment factor'!$D$6, IF(E4387=-9,-999,IF(E4387="",-999,0)))</f>
        <v>-999</v>
      </c>
      <c r="AH4387" s="82">
        <f>IF(K4387&gt;=45,'adjustment factor'!$D$7,IF(K4387=-9,-1200,IF(K4387="",-1200,0)))</f>
        <v>-1200</v>
      </c>
      <c r="AI4387" s="82">
        <f>IF(L4387=1, 'adjustment factor'!$D$8, IF(L4387=-9,-999,IF(L4387="",-999,0)))</f>
        <v>-999</v>
      </c>
      <c r="AJ4387" s="82">
        <f>IF(AND(M4387&gt;=1,M4387&lt;=4),'adjustment factor'!$D$9,IF(M4387=-9,-999,IF(M4387=98,-999,IF(M4387=99,-999,IF(M4387="",-999,0)))))</f>
        <v>-999</v>
      </c>
      <c r="AK4387" s="82">
        <f>IF(H4387=1, 'adjustment factor'!$D$10, IF(H4387=-9,-999,IF(H4387="",-999,0)))</f>
        <v>-999</v>
      </c>
      <c r="AL4387" s="82">
        <f>IF(G4387=1, 'adjustment factor'!$D$11, IF(G4387=-9,-999,IF(G4387="",-999,0)))</f>
        <v>-999</v>
      </c>
      <c r="AM4387" s="82">
        <f>IF(I4387=1, 'adjustment factor'!$D$12, IF(I4387=-9,-999,IF(I4387="",-999,0)))</f>
        <v>-999</v>
      </c>
      <c r="AN4387" s="82">
        <f>IF(J4387=1, 'adjustment factor'!$D$13, IF(J4387=-9,-999,IF(J4387="",-999,0)))</f>
        <v>-999</v>
      </c>
      <c r="AO4387" s="82" t="str">
        <f t="shared" si="698"/>
        <v>-999</v>
      </c>
      <c r="AP4387" s="82" t="str">
        <f t="shared" si="699"/>
        <v>MISSING</v>
      </c>
    </row>
    <row r="4388" spans="2:42">
      <c r="B4388" s="207"/>
      <c r="C4388" s="35">
        <v>4384</v>
      </c>
      <c r="D4388" s="161"/>
      <c r="E4388" s="161"/>
      <c r="F4388" s="161"/>
      <c r="G4388" s="161"/>
      <c r="H4388" s="161"/>
      <c r="I4388" s="161"/>
      <c r="J4388" s="161"/>
      <c r="K4388" s="161"/>
      <c r="L4388" s="161"/>
      <c r="M4388" s="161"/>
      <c r="N4388" s="171"/>
      <c r="O4388" s="171"/>
      <c r="P4388" s="171"/>
      <c r="Q4388" s="171"/>
      <c r="R4388" s="171"/>
      <c r="S4388" s="171"/>
      <c r="T4388" s="208" t="str">
        <f t="shared" si="690"/>
        <v>MISSING</v>
      </c>
      <c r="U4388" s="208" t="str">
        <f t="shared" si="691"/>
        <v>MISSING</v>
      </c>
      <c r="X4388" s="56">
        <f t="shared" si="692"/>
        <v>-99</v>
      </c>
      <c r="Y4388" s="56">
        <f t="shared" si="693"/>
        <v>-99</v>
      </c>
      <c r="Z4388" s="56">
        <f t="shared" si="694"/>
        <v>-99</v>
      </c>
      <c r="AA4388" s="56">
        <f t="shared" si="695"/>
        <v>-99</v>
      </c>
      <c r="AB4388" s="56">
        <f t="shared" si="696"/>
        <v>-99</v>
      </c>
      <c r="AC4388" s="56">
        <f t="shared" si="697"/>
        <v>-99</v>
      </c>
      <c r="AD4388" s="3"/>
      <c r="AE4388" s="82">
        <f>IF(D4388=1, 'adjustment factor'!$D$4, IF(D4388=-9,-999,IF(D4388="",-999,0)))</f>
        <v>-999</v>
      </c>
      <c r="AF4388" s="82">
        <f>IF(F4388=1, 'adjustment factor'!$D$5, IF(F4388=-9,-999,IF(F4388="",-999,0)))</f>
        <v>-999</v>
      </c>
      <c r="AG4388" s="82">
        <f>IF(E4388=1, 'adjustment factor'!$D$6, IF(E4388=-9,-999,IF(E4388="",-999,0)))</f>
        <v>-999</v>
      </c>
      <c r="AH4388" s="82">
        <f>IF(K4388&gt;=45,'adjustment factor'!$D$7,IF(K4388=-9,-1200,IF(K4388="",-1200,0)))</f>
        <v>-1200</v>
      </c>
      <c r="AI4388" s="82">
        <f>IF(L4388=1, 'adjustment factor'!$D$8, IF(L4388=-9,-999,IF(L4388="",-999,0)))</f>
        <v>-999</v>
      </c>
      <c r="AJ4388" s="82">
        <f>IF(AND(M4388&gt;=1,M4388&lt;=4),'adjustment factor'!$D$9,IF(M4388=-9,-999,IF(M4388=98,-999,IF(M4388=99,-999,IF(M4388="",-999,0)))))</f>
        <v>-999</v>
      </c>
      <c r="AK4388" s="82">
        <f>IF(H4388=1, 'adjustment factor'!$D$10, IF(H4388=-9,-999,IF(H4388="",-999,0)))</f>
        <v>-999</v>
      </c>
      <c r="AL4388" s="82">
        <f>IF(G4388=1, 'adjustment factor'!$D$11, IF(G4388=-9,-999,IF(G4388="",-999,0)))</f>
        <v>-999</v>
      </c>
      <c r="AM4388" s="82">
        <f>IF(I4388=1, 'adjustment factor'!$D$12, IF(I4388=-9,-999,IF(I4388="",-999,0)))</f>
        <v>-999</v>
      </c>
      <c r="AN4388" s="82">
        <f>IF(J4388=1, 'adjustment factor'!$D$13, IF(J4388=-9,-999,IF(J4388="",-999,0)))</f>
        <v>-999</v>
      </c>
      <c r="AO4388" s="82" t="str">
        <f t="shared" si="698"/>
        <v>-999</v>
      </c>
      <c r="AP4388" s="82" t="str">
        <f t="shared" si="699"/>
        <v>MISSING</v>
      </c>
    </row>
    <row r="4389" spans="2:42">
      <c r="B4389" s="207"/>
      <c r="C4389" s="35">
        <v>4385</v>
      </c>
      <c r="D4389" s="161"/>
      <c r="E4389" s="161"/>
      <c r="F4389" s="161"/>
      <c r="G4389" s="161"/>
      <c r="H4389" s="161"/>
      <c r="I4389" s="161"/>
      <c r="J4389" s="161"/>
      <c r="K4389" s="161"/>
      <c r="L4389" s="161"/>
      <c r="M4389" s="161"/>
      <c r="N4389" s="171"/>
      <c r="O4389" s="171"/>
      <c r="P4389" s="171"/>
      <c r="Q4389" s="171"/>
      <c r="R4389" s="171"/>
      <c r="S4389" s="171"/>
      <c r="T4389" s="208" t="str">
        <f t="shared" si="690"/>
        <v>MISSING</v>
      </c>
      <c r="U4389" s="208" t="str">
        <f t="shared" si="691"/>
        <v>MISSING</v>
      </c>
      <c r="X4389" s="56">
        <f t="shared" si="692"/>
        <v>-99</v>
      </c>
      <c r="Y4389" s="56">
        <f t="shared" si="693"/>
        <v>-99</v>
      </c>
      <c r="Z4389" s="56">
        <f t="shared" si="694"/>
        <v>-99</v>
      </c>
      <c r="AA4389" s="56">
        <f t="shared" si="695"/>
        <v>-99</v>
      </c>
      <c r="AB4389" s="56">
        <f t="shared" si="696"/>
        <v>-99</v>
      </c>
      <c r="AC4389" s="56">
        <f t="shared" si="697"/>
        <v>-99</v>
      </c>
      <c r="AD4389" s="3"/>
      <c r="AE4389" s="82">
        <f>IF(D4389=1, 'adjustment factor'!$D$4, IF(D4389=-9,-999,IF(D4389="",-999,0)))</f>
        <v>-999</v>
      </c>
      <c r="AF4389" s="82">
        <f>IF(F4389=1, 'adjustment factor'!$D$5, IF(F4389=-9,-999,IF(F4389="",-999,0)))</f>
        <v>-999</v>
      </c>
      <c r="AG4389" s="82">
        <f>IF(E4389=1, 'adjustment factor'!$D$6, IF(E4389=-9,-999,IF(E4389="",-999,0)))</f>
        <v>-999</v>
      </c>
      <c r="AH4389" s="82">
        <f>IF(K4389&gt;=45,'adjustment factor'!$D$7,IF(K4389=-9,-1200,IF(K4389="",-1200,0)))</f>
        <v>-1200</v>
      </c>
      <c r="AI4389" s="82">
        <f>IF(L4389=1, 'adjustment factor'!$D$8, IF(L4389=-9,-999,IF(L4389="",-999,0)))</f>
        <v>-999</v>
      </c>
      <c r="AJ4389" s="82">
        <f>IF(AND(M4389&gt;=1,M4389&lt;=4),'adjustment factor'!$D$9,IF(M4389=-9,-999,IF(M4389=98,-999,IF(M4389=99,-999,IF(M4389="",-999,0)))))</f>
        <v>-999</v>
      </c>
      <c r="AK4389" s="82">
        <f>IF(H4389=1, 'adjustment factor'!$D$10, IF(H4389=-9,-999,IF(H4389="",-999,0)))</f>
        <v>-999</v>
      </c>
      <c r="AL4389" s="82">
        <f>IF(G4389=1, 'adjustment factor'!$D$11, IF(G4389=-9,-999,IF(G4389="",-999,0)))</f>
        <v>-999</v>
      </c>
      <c r="AM4389" s="82">
        <f>IF(I4389=1, 'adjustment factor'!$D$12, IF(I4389=-9,-999,IF(I4389="",-999,0)))</f>
        <v>-999</v>
      </c>
      <c r="AN4389" s="82">
        <f>IF(J4389=1, 'adjustment factor'!$D$13, IF(J4389=-9,-999,IF(J4389="",-999,0)))</f>
        <v>-999</v>
      </c>
      <c r="AO4389" s="82" t="str">
        <f t="shared" si="698"/>
        <v>-999</v>
      </c>
      <c r="AP4389" s="82" t="str">
        <f t="shared" si="699"/>
        <v>MISSING</v>
      </c>
    </row>
    <row r="4390" spans="2:42">
      <c r="B4390" s="207"/>
      <c r="C4390" s="35">
        <v>4386</v>
      </c>
      <c r="D4390" s="161"/>
      <c r="E4390" s="161"/>
      <c r="F4390" s="161"/>
      <c r="G4390" s="161"/>
      <c r="H4390" s="161"/>
      <c r="I4390" s="161"/>
      <c r="J4390" s="161"/>
      <c r="K4390" s="161"/>
      <c r="L4390" s="161"/>
      <c r="M4390" s="161"/>
      <c r="N4390" s="171"/>
      <c r="O4390" s="171"/>
      <c r="P4390" s="171"/>
      <c r="Q4390" s="171"/>
      <c r="R4390" s="171"/>
      <c r="S4390" s="171"/>
      <c r="T4390" s="208" t="str">
        <f t="shared" si="690"/>
        <v>MISSING</v>
      </c>
      <c r="U4390" s="208" t="str">
        <f t="shared" si="691"/>
        <v>MISSING</v>
      </c>
      <c r="X4390" s="56">
        <f t="shared" si="692"/>
        <v>-99</v>
      </c>
      <c r="Y4390" s="56">
        <f t="shared" si="693"/>
        <v>-99</v>
      </c>
      <c r="Z4390" s="56">
        <f t="shared" si="694"/>
        <v>-99</v>
      </c>
      <c r="AA4390" s="56">
        <f t="shared" si="695"/>
        <v>-99</v>
      </c>
      <c r="AB4390" s="56">
        <f t="shared" si="696"/>
        <v>-99</v>
      </c>
      <c r="AC4390" s="56">
        <f t="shared" si="697"/>
        <v>-99</v>
      </c>
      <c r="AD4390" s="3"/>
      <c r="AE4390" s="82">
        <f>IF(D4390=1, 'adjustment factor'!$D$4, IF(D4390=-9,-999,IF(D4390="",-999,0)))</f>
        <v>-999</v>
      </c>
      <c r="AF4390" s="82">
        <f>IF(F4390=1, 'adjustment factor'!$D$5, IF(F4390=-9,-999,IF(F4390="",-999,0)))</f>
        <v>-999</v>
      </c>
      <c r="AG4390" s="82">
        <f>IF(E4390=1, 'adjustment factor'!$D$6, IF(E4390=-9,-999,IF(E4390="",-999,0)))</f>
        <v>-999</v>
      </c>
      <c r="AH4390" s="82">
        <f>IF(K4390&gt;=45,'adjustment factor'!$D$7,IF(K4390=-9,-1200,IF(K4390="",-1200,0)))</f>
        <v>-1200</v>
      </c>
      <c r="AI4390" s="82">
        <f>IF(L4390=1, 'adjustment factor'!$D$8, IF(L4390=-9,-999,IF(L4390="",-999,0)))</f>
        <v>-999</v>
      </c>
      <c r="AJ4390" s="82">
        <f>IF(AND(M4390&gt;=1,M4390&lt;=4),'adjustment factor'!$D$9,IF(M4390=-9,-999,IF(M4390=98,-999,IF(M4390=99,-999,IF(M4390="",-999,0)))))</f>
        <v>-999</v>
      </c>
      <c r="AK4390" s="82">
        <f>IF(H4390=1, 'adjustment factor'!$D$10, IF(H4390=-9,-999,IF(H4390="",-999,0)))</f>
        <v>-999</v>
      </c>
      <c r="AL4390" s="82">
        <f>IF(G4390=1, 'adjustment factor'!$D$11, IF(G4390=-9,-999,IF(G4390="",-999,0)))</f>
        <v>-999</v>
      </c>
      <c r="AM4390" s="82">
        <f>IF(I4390=1, 'adjustment factor'!$D$12, IF(I4390=-9,-999,IF(I4390="",-999,0)))</f>
        <v>-999</v>
      </c>
      <c r="AN4390" s="82">
        <f>IF(J4390=1, 'adjustment factor'!$D$13, IF(J4390=-9,-999,IF(J4390="",-999,0)))</f>
        <v>-999</v>
      </c>
      <c r="AO4390" s="82" t="str">
        <f t="shared" si="698"/>
        <v>-999</v>
      </c>
      <c r="AP4390" s="82" t="str">
        <f t="shared" si="699"/>
        <v>MISSING</v>
      </c>
    </row>
    <row r="4391" spans="2:42">
      <c r="B4391" s="207"/>
      <c r="C4391" s="35">
        <v>4387</v>
      </c>
      <c r="D4391" s="161"/>
      <c r="E4391" s="161"/>
      <c r="F4391" s="161"/>
      <c r="G4391" s="161"/>
      <c r="H4391" s="161"/>
      <c r="I4391" s="161"/>
      <c r="J4391" s="161"/>
      <c r="K4391" s="161"/>
      <c r="L4391" s="161"/>
      <c r="M4391" s="161"/>
      <c r="N4391" s="171"/>
      <c r="O4391" s="171"/>
      <c r="P4391" s="171"/>
      <c r="Q4391" s="171"/>
      <c r="R4391" s="171"/>
      <c r="S4391" s="171"/>
      <c r="T4391" s="208" t="str">
        <f t="shared" si="690"/>
        <v>MISSING</v>
      </c>
      <c r="U4391" s="208" t="str">
        <f t="shared" si="691"/>
        <v>MISSING</v>
      </c>
      <c r="X4391" s="56">
        <f t="shared" si="692"/>
        <v>-99</v>
      </c>
      <c r="Y4391" s="56">
        <f t="shared" si="693"/>
        <v>-99</v>
      </c>
      <c r="Z4391" s="56">
        <f t="shared" si="694"/>
        <v>-99</v>
      </c>
      <c r="AA4391" s="56">
        <f t="shared" si="695"/>
        <v>-99</v>
      </c>
      <c r="AB4391" s="56">
        <f t="shared" si="696"/>
        <v>-99</v>
      </c>
      <c r="AC4391" s="56">
        <f t="shared" si="697"/>
        <v>-99</v>
      </c>
      <c r="AD4391" s="3"/>
      <c r="AE4391" s="82">
        <f>IF(D4391=1, 'adjustment factor'!$D$4, IF(D4391=-9,-999,IF(D4391="",-999,0)))</f>
        <v>-999</v>
      </c>
      <c r="AF4391" s="82">
        <f>IF(F4391=1, 'adjustment factor'!$D$5, IF(F4391=-9,-999,IF(F4391="",-999,0)))</f>
        <v>-999</v>
      </c>
      <c r="AG4391" s="82">
        <f>IF(E4391=1, 'adjustment factor'!$D$6, IF(E4391=-9,-999,IF(E4391="",-999,0)))</f>
        <v>-999</v>
      </c>
      <c r="AH4391" s="82">
        <f>IF(K4391&gt;=45,'adjustment factor'!$D$7,IF(K4391=-9,-1200,IF(K4391="",-1200,0)))</f>
        <v>-1200</v>
      </c>
      <c r="AI4391" s="82">
        <f>IF(L4391=1, 'adjustment factor'!$D$8, IF(L4391=-9,-999,IF(L4391="",-999,0)))</f>
        <v>-999</v>
      </c>
      <c r="AJ4391" s="82">
        <f>IF(AND(M4391&gt;=1,M4391&lt;=4),'adjustment factor'!$D$9,IF(M4391=-9,-999,IF(M4391=98,-999,IF(M4391=99,-999,IF(M4391="",-999,0)))))</f>
        <v>-999</v>
      </c>
      <c r="AK4391" s="82">
        <f>IF(H4391=1, 'adjustment factor'!$D$10, IF(H4391=-9,-999,IF(H4391="",-999,0)))</f>
        <v>-999</v>
      </c>
      <c r="AL4391" s="82">
        <f>IF(G4391=1, 'adjustment factor'!$D$11, IF(G4391=-9,-999,IF(G4391="",-999,0)))</f>
        <v>-999</v>
      </c>
      <c r="AM4391" s="82">
        <f>IF(I4391=1, 'adjustment factor'!$D$12, IF(I4391=-9,-999,IF(I4391="",-999,0)))</f>
        <v>-999</v>
      </c>
      <c r="AN4391" s="82">
        <f>IF(J4391=1, 'adjustment factor'!$D$13, IF(J4391=-9,-999,IF(J4391="",-999,0)))</f>
        <v>-999</v>
      </c>
      <c r="AO4391" s="82" t="str">
        <f t="shared" si="698"/>
        <v>-999</v>
      </c>
      <c r="AP4391" s="82" t="str">
        <f t="shared" si="699"/>
        <v>MISSING</v>
      </c>
    </row>
    <row r="4392" spans="2:42">
      <c r="B4392" s="207"/>
      <c r="C4392" s="35">
        <v>4388</v>
      </c>
      <c r="D4392" s="161"/>
      <c r="E4392" s="161"/>
      <c r="F4392" s="161"/>
      <c r="G4392" s="161"/>
      <c r="H4392" s="161"/>
      <c r="I4392" s="161"/>
      <c r="J4392" s="161"/>
      <c r="K4392" s="161"/>
      <c r="L4392" s="161"/>
      <c r="M4392" s="161"/>
      <c r="N4392" s="171"/>
      <c r="O4392" s="171"/>
      <c r="P4392" s="171"/>
      <c r="Q4392" s="171"/>
      <c r="R4392" s="171"/>
      <c r="S4392" s="171"/>
      <c r="T4392" s="208" t="str">
        <f t="shared" si="690"/>
        <v>MISSING</v>
      </c>
      <c r="U4392" s="208" t="str">
        <f t="shared" si="691"/>
        <v>MISSING</v>
      </c>
      <c r="X4392" s="56">
        <f t="shared" si="692"/>
        <v>-99</v>
      </c>
      <c r="Y4392" s="56">
        <f t="shared" si="693"/>
        <v>-99</v>
      </c>
      <c r="Z4392" s="56">
        <f t="shared" si="694"/>
        <v>-99</v>
      </c>
      <c r="AA4392" s="56">
        <f t="shared" si="695"/>
        <v>-99</v>
      </c>
      <c r="AB4392" s="56">
        <f t="shared" si="696"/>
        <v>-99</v>
      </c>
      <c r="AC4392" s="56">
        <f t="shared" si="697"/>
        <v>-99</v>
      </c>
      <c r="AD4392" s="3"/>
      <c r="AE4392" s="82">
        <f>IF(D4392=1, 'adjustment factor'!$D$4, IF(D4392=-9,-999,IF(D4392="",-999,0)))</f>
        <v>-999</v>
      </c>
      <c r="AF4392" s="82">
        <f>IF(F4392=1, 'adjustment factor'!$D$5, IF(F4392=-9,-999,IF(F4392="",-999,0)))</f>
        <v>-999</v>
      </c>
      <c r="AG4392" s="82">
        <f>IF(E4392=1, 'adjustment factor'!$D$6, IF(E4392=-9,-999,IF(E4392="",-999,0)))</f>
        <v>-999</v>
      </c>
      <c r="AH4392" s="82">
        <f>IF(K4392&gt;=45,'adjustment factor'!$D$7,IF(K4392=-9,-1200,IF(K4392="",-1200,0)))</f>
        <v>-1200</v>
      </c>
      <c r="AI4392" s="82">
        <f>IF(L4392=1, 'adjustment factor'!$D$8, IF(L4392=-9,-999,IF(L4392="",-999,0)))</f>
        <v>-999</v>
      </c>
      <c r="AJ4392" s="82">
        <f>IF(AND(M4392&gt;=1,M4392&lt;=4),'adjustment factor'!$D$9,IF(M4392=-9,-999,IF(M4392=98,-999,IF(M4392=99,-999,IF(M4392="",-999,0)))))</f>
        <v>-999</v>
      </c>
      <c r="AK4392" s="82">
        <f>IF(H4392=1, 'adjustment factor'!$D$10, IF(H4392=-9,-999,IF(H4392="",-999,0)))</f>
        <v>-999</v>
      </c>
      <c r="AL4392" s="82">
        <f>IF(G4392=1, 'adjustment factor'!$D$11, IF(G4392=-9,-999,IF(G4392="",-999,0)))</f>
        <v>-999</v>
      </c>
      <c r="AM4392" s="82">
        <f>IF(I4392=1, 'adjustment factor'!$D$12, IF(I4392=-9,-999,IF(I4392="",-999,0)))</f>
        <v>-999</v>
      </c>
      <c r="AN4392" s="82">
        <f>IF(J4392=1, 'adjustment factor'!$D$13, IF(J4392=-9,-999,IF(J4392="",-999,0)))</f>
        <v>-999</v>
      </c>
      <c r="AO4392" s="82" t="str">
        <f t="shared" si="698"/>
        <v>-999</v>
      </c>
      <c r="AP4392" s="82" t="str">
        <f t="shared" si="699"/>
        <v>MISSING</v>
      </c>
    </row>
    <row r="4393" spans="2:42">
      <c r="B4393" s="207"/>
      <c r="C4393" s="35">
        <v>4389</v>
      </c>
      <c r="D4393" s="161"/>
      <c r="E4393" s="161"/>
      <c r="F4393" s="161"/>
      <c r="G4393" s="161"/>
      <c r="H4393" s="161"/>
      <c r="I4393" s="161"/>
      <c r="J4393" s="161"/>
      <c r="K4393" s="161"/>
      <c r="L4393" s="161"/>
      <c r="M4393" s="161"/>
      <c r="N4393" s="171"/>
      <c r="O4393" s="171"/>
      <c r="P4393" s="171"/>
      <c r="Q4393" s="171"/>
      <c r="R4393" s="171"/>
      <c r="S4393" s="171"/>
      <c r="T4393" s="208" t="str">
        <f t="shared" si="690"/>
        <v>MISSING</v>
      </c>
      <c r="U4393" s="208" t="str">
        <f t="shared" si="691"/>
        <v>MISSING</v>
      </c>
      <c r="X4393" s="56">
        <f t="shared" si="692"/>
        <v>-99</v>
      </c>
      <c r="Y4393" s="56">
        <f t="shared" si="693"/>
        <v>-99</v>
      </c>
      <c r="Z4393" s="56">
        <f t="shared" si="694"/>
        <v>-99</v>
      </c>
      <c r="AA4393" s="56">
        <f t="shared" si="695"/>
        <v>-99</v>
      </c>
      <c r="AB4393" s="56">
        <f t="shared" si="696"/>
        <v>-99</v>
      </c>
      <c r="AC4393" s="56">
        <f t="shared" si="697"/>
        <v>-99</v>
      </c>
      <c r="AD4393" s="3"/>
      <c r="AE4393" s="82">
        <f>IF(D4393=1, 'adjustment factor'!$D$4, IF(D4393=-9,-999,IF(D4393="",-999,0)))</f>
        <v>-999</v>
      </c>
      <c r="AF4393" s="82">
        <f>IF(F4393=1, 'adjustment factor'!$D$5, IF(F4393=-9,-999,IF(F4393="",-999,0)))</f>
        <v>-999</v>
      </c>
      <c r="AG4393" s="82">
        <f>IF(E4393=1, 'adjustment factor'!$D$6, IF(E4393=-9,-999,IF(E4393="",-999,0)))</f>
        <v>-999</v>
      </c>
      <c r="AH4393" s="82">
        <f>IF(K4393&gt;=45,'adjustment factor'!$D$7,IF(K4393=-9,-1200,IF(K4393="",-1200,0)))</f>
        <v>-1200</v>
      </c>
      <c r="AI4393" s="82">
        <f>IF(L4393=1, 'adjustment factor'!$D$8, IF(L4393=-9,-999,IF(L4393="",-999,0)))</f>
        <v>-999</v>
      </c>
      <c r="AJ4393" s="82">
        <f>IF(AND(M4393&gt;=1,M4393&lt;=4),'adjustment factor'!$D$9,IF(M4393=-9,-999,IF(M4393=98,-999,IF(M4393=99,-999,IF(M4393="",-999,0)))))</f>
        <v>-999</v>
      </c>
      <c r="AK4393" s="82">
        <f>IF(H4393=1, 'adjustment factor'!$D$10, IF(H4393=-9,-999,IF(H4393="",-999,0)))</f>
        <v>-999</v>
      </c>
      <c r="AL4393" s="82">
        <f>IF(G4393=1, 'adjustment factor'!$D$11, IF(G4393=-9,-999,IF(G4393="",-999,0)))</f>
        <v>-999</v>
      </c>
      <c r="AM4393" s="82">
        <f>IF(I4393=1, 'adjustment factor'!$D$12, IF(I4393=-9,-999,IF(I4393="",-999,0)))</f>
        <v>-999</v>
      </c>
      <c r="AN4393" s="82">
        <f>IF(J4393=1, 'adjustment factor'!$D$13, IF(J4393=-9,-999,IF(J4393="",-999,0)))</f>
        <v>-999</v>
      </c>
      <c r="AO4393" s="82" t="str">
        <f t="shared" si="698"/>
        <v>-999</v>
      </c>
      <c r="AP4393" s="82" t="str">
        <f t="shared" si="699"/>
        <v>MISSING</v>
      </c>
    </row>
    <row r="4394" spans="2:42">
      <c r="B4394" s="207"/>
      <c r="C4394" s="35">
        <v>4390</v>
      </c>
      <c r="D4394" s="161"/>
      <c r="E4394" s="161"/>
      <c r="F4394" s="161"/>
      <c r="G4394" s="161"/>
      <c r="H4394" s="161"/>
      <c r="I4394" s="161"/>
      <c r="J4394" s="161"/>
      <c r="K4394" s="161"/>
      <c r="L4394" s="161"/>
      <c r="M4394" s="161"/>
      <c r="N4394" s="171"/>
      <c r="O4394" s="171"/>
      <c r="P4394" s="171"/>
      <c r="Q4394" s="171"/>
      <c r="R4394" s="171"/>
      <c r="S4394" s="171"/>
      <c r="T4394" s="208" t="str">
        <f t="shared" si="690"/>
        <v>MISSING</v>
      </c>
      <c r="U4394" s="208" t="str">
        <f t="shared" si="691"/>
        <v>MISSING</v>
      </c>
      <c r="X4394" s="56">
        <f t="shared" si="692"/>
        <v>-99</v>
      </c>
      <c r="Y4394" s="56">
        <f t="shared" si="693"/>
        <v>-99</v>
      </c>
      <c r="Z4394" s="56">
        <f t="shared" si="694"/>
        <v>-99</v>
      </c>
      <c r="AA4394" s="56">
        <f t="shared" si="695"/>
        <v>-99</v>
      </c>
      <c r="AB4394" s="56">
        <f t="shared" si="696"/>
        <v>-99</v>
      </c>
      <c r="AC4394" s="56">
        <f t="shared" si="697"/>
        <v>-99</v>
      </c>
      <c r="AD4394" s="3"/>
      <c r="AE4394" s="82">
        <f>IF(D4394=1, 'adjustment factor'!$D$4, IF(D4394=-9,-999,IF(D4394="",-999,0)))</f>
        <v>-999</v>
      </c>
      <c r="AF4394" s="82">
        <f>IF(F4394=1, 'adjustment factor'!$D$5, IF(F4394=-9,-999,IF(F4394="",-999,0)))</f>
        <v>-999</v>
      </c>
      <c r="AG4394" s="82">
        <f>IF(E4394=1, 'adjustment factor'!$D$6, IF(E4394=-9,-999,IF(E4394="",-999,0)))</f>
        <v>-999</v>
      </c>
      <c r="AH4394" s="82">
        <f>IF(K4394&gt;=45,'adjustment factor'!$D$7,IF(K4394=-9,-1200,IF(K4394="",-1200,0)))</f>
        <v>-1200</v>
      </c>
      <c r="AI4394" s="82">
        <f>IF(L4394=1, 'adjustment factor'!$D$8, IF(L4394=-9,-999,IF(L4394="",-999,0)))</f>
        <v>-999</v>
      </c>
      <c r="AJ4394" s="82">
        <f>IF(AND(M4394&gt;=1,M4394&lt;=4),'adjustment factor'!$D$9,IF(M4394=-9,-999,IF(M4394=98,-999,IF(M4394=99,-999,IF(M4394="",-999,0)))))</f>
        <v>-999</v>
      </c>
      <c r="AK4394" s="82">
        <f>IF(H4394=1, 'adjustment factor'!$D$10, IF(H4394=-9,-999,IF(H4394="",-999,0)))</f>
        <v>-999</v>
      </c>
      <c r="AL4394" s="82">
        <f>IF(G4394=1, 'adjustment factor'!$D$11, IF(G4394=-9,-999,IF(G4394="",-999,0)))</f>
        <v>-999</v>
      </c>
      <c r="AM4394" s="82">
        <f>IF(I4394=1, 'adjustment factor'!$D$12, IF(I4394=-9,-999,IF(I4394="",-999,0)))</f>
        <v>-999</v>
      </c>
      <c r="AN4394" s="82">
        <f>IF(J4394=1, 'adjustment factor'!$D$13, IF(J4394=-9,-999,IF(J4394="",-999,0)))</f>
        <v>-999</v>
      </c>
      <c r="AO4394" s="82" t="str">
        <f t="shared" si="698"/>
        <v>-999</v>
      </c>
      <c r="AP4394" s="82" t="str">
        <f t="shared" si="699"/>
        <v>MISSING</v>
      </c>
    </row>
    <row r="4395" spans="2:42">
      <c r="B4395" s="207"/>
      <c r="C4395" s="35">
        <v>4391</v>
      </c>
      <c r="D4395" s="161"/>
      <c r="E4395" s="161"/>
      <c r="F4395" s="161"/>
      <c r="G4395" s="161"/>
      <c r="H4395" s="161"/>
      <c r="I4395" s="161"/>
      <c r="J4395" s="161"/>
      <c r="K4395" s="161"/>
      <c r="L4395" s="161"/>
      <c r="M4395" s="161"/>
      <c r="N4395" s="171"/>
      <c r="O4395" s="171"/>
      <c r="P4395" s="171"/>
      <c r="Q4395" s="171"/>
      <c r="R4395" s="171"/>
      <c r="S4395" s="171"/>
      <c r="T4395" s="208" t="str">
        <f t="shared" si="690"/>
        <v>MISSING</v>
      </c>
      <c r="U4395" s="208" t="str">
        <f t="shared" si="691"/>
        <v>MISSING</v>
      </c>
      <c r="X4395" s="56">
        <f t="shared" si="692"/>
        <v>-99</v>
      </c>
      <c r="Y4395" s="56">
        <f t="shared" si="693"/>
        <v>-99</v>
      </c>
      <c r="Z4395" s="56">
        <f t="shared" si="694"/>
        <v>-99</v>
      </c>
      <c r="AA4395" s="56">
        <f t="shared" si="695"/>
        <v>-99</v>
      </c>
      <c r="AB4395" s="56">
        <f t="shared" si="696"/>
        <v>-99</v>
      </c>
      <c r="AC4395" s="56">
        <f t="shared" si="697"/>
        <v>-99</v>
      </c>
      <c r="AD4395" s="3"/>
      <c r="AE4395" s="82">
        <f>IF(D4395=1, 'adjustment factor'!$D$4, IF(D4395=-9,-999,IF(D4395="",-999,0)))</f>
        <v>-999</v>
      </c>
      <c r="AF4395" s="82">
        <f>IF(F4395=1, 'adjustment factor'!$D$5, IF(F4395=-9,-999,IF(F4395="",-999,0)))</f>
        <v>-999</v>
      </c>
      <c r="AG4395" s="82">
        <f>IF(E4395=1, 'adjustment factor'!$D$6, IF(E4395=-9,-999,IF(E4395="",-999,0)))</f>
        <v>-999</v>
      </c>
      <c r="AH4395" s="82">
        <f>IF(K4395&gt;=45,'adjustment factor'!$D$7,IF(K4395=-9,-1200,IF(K4395="",-1200,0)))</f>
        <v>-1200</v>
      </c>
      <c r="AI4395" s="82">
        <f>IF(L4395=1, 'adjustment factor'!$D$8, IF(L4395=-9,-999,IF(L4395="",-999,0)))</f>
        <v>-999</v>
      </c>
      <c r="AJ4395" s="82">
        <f>IF(AND(M4395&gt;=1,M4395&lt;=4),'adjustment factor'!$D$9,IF(M4395=-9,-999,IF(M4395=98,-999,IF(M4395=99,-999,IF(M4395="",-999,0)))))</f>
        <v>-999</v>
      </c>
      <c r="AK4395" s="82">
        <f>IF(H4395=1, 'adjustment factor'!$D$10, IF(H4395=-9,-999,IF(H4395="",-999,0)))</f>
        <v>-999</v>
      </c>
      <c r="AL4395" s="82">
        <f>IF(G4395=1, 'adjustment factor'!$D$11, IF(G4395=-9,-999,IF(G4395="",-999,0)))</f>
        <v>-999</v>
      </c>
      <c r="AM4395" s="82">
        <f>IF(I4395=1, 'adjustment factor'!$D$12, IF(I4395=-9,-999,IF(I4395="",-999,0)))</f>
        <v>-999</v>
      </c>
      <c r="AN4395" s="82">
        <f>IF(J4395=1, 'adjustment factor'!$D$13, IF(J4395=-9,-999,IF(J4395="",-999,0)))</f>
        <v>-999</v>
      </c>
      <c r="AO4395" s="82" t="str">
        <f t="shared" si="698"/>
        <v>-999</v>
      </c>
      <c r="AP4395" s="82" t="str">
        <f t="shared" si="699"/>
        <v>MISSING</v>
      </c>
    </row>
    <row r="4396" spans="2:42">
      <c r="B4396" s="207"/>
      <c r="C4396" s="35">
        <v>4392</v>
      </c>
      <c r="D4396" s="161"/>
      <c r="E4396" s="161"/>
      <c r="F4396" s="161"/>
      <c r="G4396" s="161"/>
      <c r="H4396" s="161"/>
      <c r="I4396" s="161"/>
      <c r="J4396" s="161"/>
      <c r="K4396" s="161"/>
      <c r="L4396" s="161"/>
      <c r="M4396" s="161"/>
      <c r="N4396" s="171"/>
      <c r="O4396" s="171"/>
      <c r="P4396" s="171"/>
      <c r="Q4396" s="171"/>
      <c r="R4396" s="171"/>
      <c r="S4396" s="171"/>
      <c r="T4396" s="208" t="str">
        <f t="shared" si="690"/>
        <v>MISSING</v>
      </c>
      <c r="U4396" s="208" t="str">
        <f t="shared" si="691"/>
        <v>MISSING</v>
      </c>
      <c r="X4396" s="56">
        <f t="shared" si="692"/>
        <v>-99</v>
      </c>
      <c r="Y4396" s="56">
        <f t="shared" si="693"/>
        <v>-99</v>
      </c>
      <c r="Z4396" s="56">
        <f t="shared" si="694"/>
        <v>-99</v>
      </c>
      <c r="AA4396" s="56">
        <f t="shared" si="695"/>
        <v>-99</v>
      </c>
      <c r="AB4396" s="56">
        <f t="shared" si="696"/>
        <v>-99</v>
      </c>
      <c r="AC4396" s="56">
        <f t="shared" si="697"/>
        <v>-99</v>
      </c>
      <c r="AD4396" s="3"/>
      <c r="AE4396" s="82">
        <f>IF(D4396=1, 'adjustment factor'!$D$4, IF(D4396=-9,-999,IF(D4396="",-999,0)))</f>
        <v>-999</v>
      </c>
      <c r="AF4396" s="82">
        <f>IF(F4396=1, 'adjustment factor'!$D$5, IF(F4396=-9,-999,IF(F4396="",-999,0)))</f>
        <v>-999</v>
      </c>
      <c r="AG4396" s="82">
        <f>IF(E4396=1, 'adjustment factor'!$D$6, IF(E4396=-9,-999,IF(E4396="",-999,0)))</f>
        <v>-999</v>
      </c>
      <c r="AH4396" s="82">
        <f>IF(K4396&gt;=45,'adjustment factor'!$D$7,IF(K4396=-9,-1200,IF(K4396="",-1200,0)))</f>
        <v>-1200</v>
      </c>
      <c r="AI4396" s="82">
        <f>IF(L4396=1, 'adjustment factor'!$D$8, IF(L4396=-9,-999,IF(L4396="",-999,0)))</f>
        <v>-999</v>
      </c>
      <c r="AJ4396" s="82">
        <f>IF(AND(M4396&gt;=1,M4396&lt;=4),'adjustment factor'!$D$9,IF(M4396=-9,-999,IF(M4396=98,-999,IF(M4396=99,-999,IF(M4396="",-999,0)))))</f>
        <v>-999</v>
      </c>
      <c r="AK4396" s="82">
        <f>IF(H4396=1, 'adjustment factor'!$D$10, IF(H4396=-9,-999,IF(H4396="",-999,0)))</f>
        <v>-999</v>
      </c>
      <c r="AL4396" s="82">
        <f>IF(G4396=1, 'adjustment factor'!$D$11, IF(G4396=-9,-999,IF(G4396="",-999,0)))</f>
        <v>-999</v>
      </c>
      <c r="AM4396" s="82">
        <f>IF(I4396=1, 'adjustment factor'!$D$12, IF(I4396=-9,-999,IF(I4396="",-999,0)))</f>
        <v>-999</v>
      </c>
      <c r="AN4396" s="82">
        <f>IF(J4396=1, 'adjustment factor'!$D$13, IF(J4396=-9,-999,IF(J4396="",-999,0)))</f>
        <v>-999</v>
      </c>
      <c r="AO4396" s="82" t="str">
        <f t="shared" si="698"/>
        <v>-999</v>
      </c>
      <c r="AP4396" s="82" t="str">
        <f t="shared" si="699"/>
        <v>MISSING</v>
      </c>
    </row>
    <row r="4397" spans="2:42">
      <c r="B4397" s="207"/>
      <c r="C4397" s="35">
        <v>4393</v>
      </c>
      <c r="D4397" s="161"/>
      <c r="E4397" s="161"/>
      <c r="F4397" s="161"/>
      <c r="G4397" s="161"/>
      <c r="H4397" s="161"/>
      <c r="I4397" s="161"/>
      <c r="J4397" s="161"/>
      <c r="K4397" s="161"/>
      <c r="L4397" s="161"/>
      <c r="M4397" s="161"/>
      <c r="N4397" s="171"/>
      <c r="O4397" s="171"/>
      <c r="P4397" s="171"/>
      <c r="Q4397" s="171"/>
      <c r="R4397" s="171"/>
      <c r="S4397" s="171"/>
      <c r="T4397" s="208" t="str">
        <f t="shared" si="690"/>
        <v>MISSING</v>
      </c>
      <c r="U4397" s="208" t="str">
        <f t="shared" si="691"/>
        <v>MISSING</v>
      </c>
      <c r="X4397" s="56">
        <f t="shared" si="692"/>
        <v>-99</v>
      </c>
      <c r="Y4397" s="56">
        <f t="shared" si="693"/>
        <v>-99</v>
      </c>
      <c r="Z4397" s="56">
        <f t="shared" si="694"/>
        <v>-99</v>
      </c>
      <c r="AA4397" s="56">
        <f t="shared" si="695"/>
        <v>-99</v>
      </c>
      <c r="AB4397" s="56">
        <f t="shared" si="696"/>
        <v>-99</v>
      </c>
      <c r="AC4397" s="56">
        <f t="shared" si="697"/>
        <v>-99</v>
      </c>
      <c r="AD4397" s="3"/>
      <c r="AE4397" s="82">
        <f>IF(D4397=1, 'adjustment factor'!$D$4, IF(D4397=-9,-999,IF(D4397="",-999,0)))</f>
        <v>-999</v>
      </c>
      <c r="AF4397" s="82">
        <f>IF(F4397=1, 'adjustment factor'!$D$5, IF(F4397=-9,-999,IF(F4397="",-999,0)))</f>
        <v>-999</v>
      </c>
      <c r="AG4397" s="82">
        <f>IF(E4397=1, 'adjustment factor'!$D$6, IF(E4397=-9,-999,IF(E4397="",-999,0)))</f>
        <v>-999</v>
      </c>
      <c r="AH4397" s="82">
        <f>IF(K4397&gt;=45,'adjustment factor'!$D$7,IF(K4397=-9,-1200,IF(K4397="",-1200,0)))</f>
        <v>-1200</v>
      </c>
      <c r="AI4397" s="82">
        <f>IF(L4397=1, 'adjustment factor'!$D$8, IF(L4397=-9,-999,IF(L4397="",-999,0)))</f>
        <v>-999</v>
      </c>
      <c r="AJ4397" s="82">
        <f>IF(AND(M4397&gt;=1,M4397&lt;=4),'adjustment factor'!$D$9,IF(M4397=-9,-999,IF(M4397=98,-999,IF(M4397=99,-999,IF(M4397="",-999,0)))))</f>
        <v>-999</v>
      </c>
      <c r="AK4397" s="82">
        <f>IF(H4397=1, 'adjustment factor'!$D$10, IF(H4397=-9,-999,IF(H4397="",-999,0)))</f>
        <v>-999</v>
      </c>
      <c r="AL4397" s="82">
        <f>IF(G4397=1, 'adjustment factor'!$D$11, IF(G4397=-9,-999,IF(G4397="",-999,0)))</f>
        <v>-999</v>
      </c>
      <c r="AM4397" s="82">
        <f>IF(I4397=1, 'adjustment factor'!$D$12, IF(I4397=-9,-999,IF(I4397="",-999,0)))</f>
        <v>-999</v>
      </c>
      <c r="AN4397" s="82">
        <f>IF(J4397=1, 'adjustment factor'!$D$13, IF(J4397=-9,-999,IF(J4397="",-999,0)))</f>
        <v>-999</v>
      </c>
      <c r="AO4397" s="82" t="str">
        <f t="shared" si="698"/>
        <v>-999</v>
      </c>
      <c r="AP4397" s="82" t="str">
        <f t="shared" si="699"/>
        <v>MISSING</v>
      </c>
    </row>
    <row r="4398" spans="2:42">
      <c r="B4398" s="207"/>
      <c r="C4398" s="35">
        <v>4394</v>
      </c>
      <c r="D4398" s="161"/>
      <c r="E4398" s="161"/>
      <c r="F4398" s="161"/>
      <c r="G4398" s="161"/>
      <c r="H4398" s="161"/>
      <c r="I4398" s="161"/>
      <c r="J4398" s="161"/>
      <c r="K4398" s="161"/>
      <c r="L4398" s="161"/>
      <c r="M4398" s="161"/>
      <c r="N4398" s="171"/>
      <c r="O4398" s="171"/>
      <c r="P4398" s="171"/>
      <c r="Q4398" s="171"/>
      <c r="R4398" s="171"/>
      <c r="S4398" s="171"/>
      <c r="T4398" s="208" t="str">
        <f t="shared" si="690"/>
        <v>MISSING</v>
      </c>
      <c r="U4398" s="208" t="str">
        <f t="shared" si="691"/>
        <v>MISSING</v>
      </c>
      <c r="X4398" s="56">
        <f t="shared" si="692"/>
        <v>-99</v>
      </c>
      <c r="Y4398" s="56">
        <f t="shared" si="693"/>
        <v>-99</v>
      </c>
      <c r="Z4398" s="56">
        <f t="shared" si="694"/>
        <v>-99</v>
      </c>
      <c r="AA4398" s="56">
        <f t="shared" si="695"/>
        <v>-99</v>
      </c>
      <c r="AB4398" s="56">
        <f t="shared" si="696"/>
        <v>-99</v>
      </c>
      <c r="AC4398" s="56">
        <f t="shared" si="697"/>
        <v>-99</v>
      </c>
      <c r="AD4398" s="3"/>
      <c r="AE4398" s="82">
        <f>IF(D4398=1, 'adjustment factor'!$D$4, IF(D4398=-9,-999,IF(D4398="",-999,0)))</f>
        <v>-999</v>
      </c>
      <c r="AF4398" s="82">
        <f>IF(F4398=1, 'adjustment factor'!$D$5, IF(F4398=-9,-999,IF(F4398="",-999,0)))</f>
        <v>-999</v>
      </c>
      <c r="AG4398" s="82">
        <f>IF(E4398=1, 'adjustment factor'!$D$6, IF(E4398=-9,-999,IF(E4398="",-999,0)))</f>
        <v>-999</v>
      </c>
      <c r="AH4398" s="82">
        <f>IF(K4398&gt;=45,'adjustment factor'!$D$7,IF(K4398=-9,-1200,IF(K4398="",-1200,0)))</f>
        <v>-1200</v>
      </c>
      <c r="AI4398" s="82">
        <f>IF(L4398=1, 'adjustment factor'!$D$8, IF(L4398=-9,-999,IF(L4398="",-999,0)))</f>
        <v>-999</v>
      </c>
      <c r="AJ4398" s="82">
        <f>IF(AND(M4398&gt;=1,M4398&lt;=4),'adjustment factor'!$D$9,IF(M4398=-9,-999,IF(M4398=98,-999,IF(M4398=99,-999,IF(M4398="",-999,0)))))</f>
        <v>-999</v>
      </c>
      <c r="AK4398" s="82">
        <f>IF(H4398=1, 'adjustment factor'!$D$10, IF(H4398=-9,-999,IF(H4398="",-999,0)))</f>
        <v>-999</v>
      </c>
      <c r="AL4398" s="82">
        <f>IF(G4398=1, 'adjustment factor'!$D$11, IF(G4398=-9,-999,IF(G4398="",-999,0)))</f>
        <v>-999</v>
      </c>
      <c r="AM4398" s="82">
        <f>IF(I4398=1, 'adjustment factor'!$D$12, IF(I4398=-9,-999,IF(I4398="",-999,0)))</f>
        <v>-999</v>
      </c>
      <c r="AN4398" s="82">
        <f>IF(J4398=1, 'adjustment factor'!$D$13, IF(J4398=-9,-999,IF(J4398="",-999,0)))</f>
        <v>-999</v>
      </c>
      <c r="AO4398" s="82" t="str">
        <f t="shared" si="698"/>
        <v>-999</v>
      </c>
      <c r="AP4398" s="82" t="str">
        <f t="shared" si="699"/>
        <v>MISSING</v>
      </c>
    </row>
    <row r="4399" spans="2:42">
      <c r="B4399" s="207"/>
      <c r="C4399" s="35">
        <v>4395</v>
      </c>
      <c r="D4399" s="161"/>
      <c r="E4399" s="161"/>
      <c r="F4399" s="161"/>
      <c r="G4399" s="161"/>
      <c r="H4399" s="161"/>
      <c r="I4399" s="161"/>
      <c r="J4399" s="161"/>
      <c r="K4399" s="161"/>
      <c r="L4399" s="161"/>
      <c r="M4399" s="161"/>
      <c r="N4399" s="171"/>
      <c r="O4399" s="171"/>
      <c r="P4399" s="171"/>
      <c r="Q4399" s="171"/>
      <c r="R4399" s="171"/>
      <c r="S4399" s="171"/>
      <c r="T4399" s="208" t="str">
        <f t="shared" si="690"/>
        <v>MISSING</v>
      </c>
      <c r="U4399" s="208" t="str">
        <f t="shared" si="691"/>
        <v>MISSING</v>
      </c>
      <c r="X4399" s="56">
        <f t="shared" si="692"/>
        <v>-99</v>
      </c>
      <c r="Y4399" s="56">
        <f t="shared" si="693"/>
        <v>-99</v>
      </c>
      <c r="Z4399" s="56">
        <f t="shared" si="694"/>
        <v>-99</v>
      </c>
      <c r="AA4399" s="56">
        <f t="shared" si="695"/>
        <v>-99</v>
      </c>
      <c r="AB4399" s="56">
        <f t="shared" si="696"/>
        <v>-99</v>
      </c>
      <c r="AC4399" s="56">
        <f t="shared" si="697"/>
        <v>-99</v>
      </c>
      <c r="AD4399" s="3"/>
      <c r="AE4399" s="82">
        <f>IF(D4399=1, 'adjustment factor'!$D$4, IF(D4399=-9,-999,IF(D4399="",-999,0)))</f>
        <v>-999</v>
      </c>
      <c r="AF4399" s="82">
        <f>IF(F4399=1, 'adjustment factor'!$D$5, IF(F4399=-9,-999,IF(F4399="",-999,0)))</f>
        <v>-999</v>
      </c>
      <c r="AG4399" s="82">
        <f>IF(E4399=1, 'adjustment factor'!$D$6, IF(E4399=-9,-999,IF(E4399="",-999,0)))</f>
        <v>-999</v>
      </c>
      <c r="AH4399" s="82">
        <f>IF(K4399&gt;=45,'adjustment factor'!$D$7,IF(K4399=-9,-1200,IF(K4399="",-1200,0)))</f>
        <v>-1200</v>
      </c>
      <c r="AI4399" s="82">
        <f>IF(L4399=1, 'adjustment factor'!$D$8, IF(L4399=-9,-999,IF(L4399="",-999,0)))</f>
        <v>-999</v>
      </c>
      <c r="AJ4399" s="82">
        <f>IF(AND(M4399&gt;=1,M4399&lt;=4),'adjustment factor'!$D$9,IF(M4399=-9,-999,IF(M4399=98,-999,IF(M4399=99,-999,IF(M4399="",-999,0)))))</f>
        <v>-999</v>
      </c>
      <c r="AK4399" s="82">
        <f>IF(H4399=1, 'adjustment factor'!$D$10, IF(H4399=-9,-999,IF(H4399="",-999,0)))</f>
        <v>-999</v>
      </c>
      <c r="AL4399" s="82">
        <f>IF(G4399=1, 'adjustment factor'!$D$11, IF(G4399=-9,-999,IF(G4399="",-999,0)))</f>
        <v>-999</v>
      </c>
      <c r="AM4399" s="82">
        <f>IF(I4399=1, 'adjustment factor'!$D$12, IF(I4399=-9,-999,IF(I4399="",-999,0)))</f>
        <v>-999</v>
      </c>
      <c r="AN4399" s="82">
        <f>IF(J4399=1, 'adjustment factor'!$D$13, IF(J4399=-9,-999,IF(J4399="",-999,0)))</f>
        <v>-999</v>
      </c>
      <c r="AO4399" s="82" t="str">
        <f t="shared" si="698"/>
        <v>-999</v>
      </c>
      <c r="AP4399" s="82" t="str">
        <f t="shared" si="699"/>
        <v>MISSING</v>
      </c>
    </row>
    <row r="4400" spans="2:42">
      <c r="B4400" s="207"/>
      <c r="C4400" s="35">
        <v>4396</v>
      </c>
      <c r="D4400" s="161"/>
      <c r="E4400" s="161"/>
      <c r="F4400" s="161"/>
      <c r="G4400" s="161"/>
      <c r="H4400" s="161"/>
      <c r="I4400" s="161"/>
      <c r="J4400" s="161"/>
      <c r="K4400" s="161"/>
      <c r="L4400" s="161"/>
      <c r="M4400" s="161"/>
      <c r="N4400" s="171"/>
      <c r="O4400" s="171"/>
      <c r="P4400" s="171"/>
      <c r="Q4400" s="171"/>
      <c r="R4400" s="171"/>
      <c r="S4400" s="171"/>
      <c r="T4400" s="208" t="str">
        <f t="shared" si="690"/>
        <v>MISSING</v>
      </c>
      <c r="U4400" s="208" t="str">
        <f t="shared" si="691"/>
        <v>MISSING</v>
      </c>
      <c r="X4400" s="56">
        <f t="shared" si="692"/>
        <v>-99</v>
      </c>
      <c r="Y4400" s="56">
        <f t="shared" si="693"/>
        <v>-99</v>
      </c>
      <c r="Z4400" s="56">
        <f t="shared" si="694"/>
        <v>-99</v>
      </c>
      <c r="AA4400" s="56">
        <f t="shared" si="695"/>
        <v>-99</v>
      </c>
      <c r="AB4400" s="56">
        <f t="shared" si="696"/>
        <v>-99</v>
      </c>
      <c r="AC4400" s="56">
        <f t="shared" si="697"/>
        <v>-99</v>
      </c>
      <c r="AD4400" s="3"/>
      <c r="AE4400" s="82">
        <f>IF(D4400=1, 'adjustment factor'!$D$4, IF(D4400=-9,-999,IF(D4400="",-999,0)))</f>
        <v>-999</v>
      </c>
      <c r="AF4400" s="82">
        <f>IF(F4400=1, 'adjustment factor'!$D$5, IF(F4400=-9,-999,IF(F4400="",-999,0)))</f>
        <v>-999</v>
      </c>
      <c r="AG4400" s="82">
        <f>IF(E4400=1, 'adjustment factor'!$D$6, IF(E4400=-9,-999,IF(E4400="",-999,0)))</f>
        <v>-999</v>
      </c>
      <c r="AH4400" s="82">
        <f>IF(K4400&gt;=45,'adjustment factor'!$D$7,IF(K4400=-9,-1200,IF(K4400="",-1200,0)))</f>
        <v>-1200</v>
      </c>
      <c r="AI4400" s="82">
        <f>IF(L4400=1, 'adjustment factor'!$D$8, IF(L4400=-9,-999,IF(L4400="",-999,0)))</f>
        <v>-999</v>
      </c>
      <c r="AJ4400" s="82">
        <f>IF(AND(M4400&gt;=1,M4400&lt;=4),'adjustment factor'!$D$9,IF(M4400=-9,-999,IF(M4400=98,-999,IF(M4400=99,-999,IF(M4400="",-999,0)))))</f>
        <v>-999</v>
      </c>
      <c r="AK4400" s="82">
        <f>IF(H4400=1, 'adjustment factor'!$D$10, IF(H4400=-9,-999,IF(H4400="",-999,0)))</f>
        <v>-999</v>
      </c>
      <c r="AL4400" s="82">
        <f>IF(G4400=1, 'adjustment factor'!$D$11, IF(G4400=-9,-999,IF(G4400="",-999,0)))</f>
        <v>-999</v>
      </c>
      <c r="AM4400" s="82">
        <f>IF(I4400=1, 'adjustment factor'!$D$12, IF(I4400=-9,-999,IF(I4400="",-999,0)))</f>
        <v>-999</v>
      </c>
      <c r="AN4400" s="82">
        <f>IF(J4400=1, 'adjustment factor'!$D$13, IF(J4400=-9,-999,IF(J4400="",-999,0)))</f>
        <v>-999</v>
      </c>
      <c r="AO4400" s="82" t="str">
        <f t="shared" si="698"/>
        <v>-999</v>
      </c>
      <c r="AP4400" s="82" t="str">
        <f t="shared" si="699"/>
        <v>MISSING</v>
      </c>
    </row>
    <row r="4401" spans="2:42">
      <c r="B4401" s="207"/>
      <c r="C4401" s="35">
        <v>4397</v>
      </c>
      <c r="D4401" s="161"/>
      <c r="E4401" s="161"/>
      <c r="F4401" s="161"/>
      <c r="G4401" s="161"/>
      <c r="H4401" s="161"/>
      <c r="I4401" s="161"/>
      <c r="J4401" s="161"/>
      <c r="K4401" s="161"/>
      <c r="L4401" s="161"/>
      <c r="M4401" s="161"/>
      <c r="N4401" s="171"/>
      <c r="O4401" s="171"/>
      <c r="P4401" s="171"/>
      <c r="Q4401" s="171"/>
      <c r="R4401" s="171"/>
      <c r="S4401" s="171"/>
      <c r="T4401" s="208" t="str">
        <f t="shared" si="690"/>
        <v>MISSING</v>
      </c>
      <c r="U4401" s="208" t="str">
        <f t="shared" si="691"/>
        <v>MISSING</v>
      </c>
      <c r="X4401" s="56">
        <f t="shared" si="692"/>
        <v>-99</v>
      </c>
      <c r="Y4401" s="56">
        <f t="shared" si="693"/>
        <v>-99</v>
      </c>
      <c r="Z4401" s="56">
        <f t="shared" si="694"/>
        <v>-99</v>
      </c>
      <c r="AA4401" s="56">
        <f t="shared" si="695"/>
        <v>-99</v>
      </c>
      <c r="AB4401" s="56">
        <f t="shared" si="696"/>
        <v>-99</v>
      </c>
      <c r="AC4401" s="56">
        <f t="shared" si="697"/>
        <v>-99</v>
      </c>
      <c r="AD4401" s="3"/>
      <c r="AE4401" s="82">
        <f>IF(D4401=1, 'adjustment factor'!$D$4, IF(D4401=-9,-999,IF(D4401="",-999,0)))</f>
        <v>-999</v>
      </c>
      <c r="AF4401" s="82">
        <f>IF(F4401=1, 'adjustment factor'!$D$5, IF(F4401=-9,-999,IF(F4401="",-999,0)))</f>
        <v>-999</v>
      </c>
      <c r="AG4401" s="82">
        <f>IF(E4401=1, 'adjustment factor'!$D$6, IF(E4401=-9,-999,IF(E4401="",-999,0)))</f>
        <v>-999</v>
      </c>
      <c r="AH4401" s="82">
        <f>IF(K4401&gt;=45,'adjustment factor'!$D$7,IF(K4401=-9,-1200,IF(K4401="",-1200,0)))</f>
        <v>-1200</v>
      </c>
      <c r="AI4401" s="82">
        <f>IF(L4401=1, 'adjustment factor'!$D$8, IF(L4401=-9,-999,IF(L4401="",-999,0)))</f>
        <v>-999</v>
      </c>
      <c r="AJ4401" s="82">
        <f>IF(AND(M4401&gt;=1,M4401&lt;=4),'adjustment factor'!$D$9,IF(M4401=-9,-999,IF(M4401=98,-999,IF(M4401=99,-999,IF(M4401="",-999,0)))))</f>
        <v>-999</v>
      </c>
      <c r="AK4401" s="82">
        <f>IF(H4401=1, 'adjustment factor'!$D$10, IF(H4401=-9,-999,IF(H4401="",-999,0)))</f>
        <v>-999</v>
      </c>
      <c r="AL4401" s="82">
        <f>IF(G4401=1, 'adjustment factor'!$D$11, IF(G4401=-9,-999,IF(G4401="",-999,0)))</f>
        <v>-999</v>
      </c>
      <c r="AM4401" s="82">
        <f>IF(I4401=1, 'adjustment factor'!$D$12, IF(I4401=-9,-999,IF(I4401="",-999,0)))</f>
        <v>-999</v>
      </c>
      <c r="AN4401" s="82">
        <f>IF(J4401=1, 'adjustment factor'!$D$13, IF(J4401=-9,-999,IF(J4401="",-999,0)))</f>
        <v>-999</v>
      </c>
      <c r="AO4401" s="82" t="str">
        <f t="shared" si="698"/>
        <v>-999</v>
      </c>
      <c r="AP4401" s="82" t="str">
        <f t="shared" si="699"/>
        <v>MISSING</v>
      </c>
    </row>
    <row r="4402" spans="2:42">
      <c r="B4402" s="207"/>
      <c r="C4402" s="35">
        <v>4398</v>
      </c>
      <c r="D4402" s="161"/>
      <c r="E4402" s="161"/>
      <c r="F4402" s="161"/>
      <c r="G4402" s="161"/>
      <c r="H4402" s="161"/>
      <c r="I4402" s="161"/>
      <c r="J4402" s="161"/>
      <c r="K4402" s="161"/>
      <c r="L4402" s="161"/>
      <c r="M4402" s="161"/>
      <c r="N4402" s="171"/>
      <c r="O4402" s="171"/>
      <c r="P4402" s="171"/>
      <c r="Q4402" s="171"/>
      <c r="R4402" s="171"/>
      <c r="S4402" s="171"/>
      <c r="T4402" s="208" t="str">
        <f t="shared" si="690"/>
        <v>MISSING</v>
      </c>
      <c r="U4402" s="208" t="str">
        <f t="shared" si="691"/>
        <v>MISSING</v>
      </c>
      <c r="X4402" s="56">
        <f t="shared" si="692"/>
        <v>-99</v>
      </c>
      <c r="Y4402" s="56">
        <f t="shared" si="693"/>
        <v>-99</v>
      </c>
      <c r="Z4402" s="56">
        <f t="shared" si="694"/>
        <v>-99</v>
      </c>
      <c r="AA4402" s="56">
        <f t="shared" si="695"/>
        <v>-99</v>
      </c>
      <c r="AB4402" s="56">
        <f t="shared" si="696"/>
        <v>-99</v>
      </c>
      <c r="AC4402" s="56">
        <f t="shared" si="697"/>
        <v>-99</v>
      </c>
      <c r="AD4402" s="3"/>
      <c r="AE4402" s="82">
        <f>IF(D4402=1, 'adjustment factor'!$D$4, IF(D4402=-9,-999,IF(D4402="",-999,0)))</f>
        <v>-999</v>
      </c>
      <c r="AF4402" s="82">
        <f>IF(F4402=1, 'adjustment factor'!$D$5, IF(F4402=-9,-999,IF(F4402="",-999,0)))</f>
        <v>-999</v>
      </c>
      <c r="AG4402" s="82">
        <f>IF(E4402=1, 'adjustment factor'!$D$6, IF(E4402=-9,-999,IF(E4402="",-999,0)))</f>
        <v>-999</v>
      </c>
      <c r="AH4402" s="82">
        <f>IF(K4402&gt;=45,'adjustment factor'!$D$7,IF(K4402=-9,-1200,IF(K4402="",-1200,0)))</f>
        <v>-1200</v>
      </c>
      <c r="AI4402" s="82">
        <f>IF(L4402=1, 'adjustment factor'!$D$8, IF(L4402=-9,-999,IF(L4402="",-999,0)))</f>
        <v>-999</v>
      </c>
      <c r="AJ4402" s="82">
        <f>IF(AND(M4402&gt;=1,M4402&lt;=4),'adjustment factor'!$D$9,IF(M4402=-9,-999,IF(M4402=98,-999,IF(M4402=99,-999,IF(M4402="",-999,0)))))</f>
        <v>-999</v>
      </c>
      <c r="AK4402" s="82">
        <f>IF(H4402=1, 'adjustment factor'!$D$10, IF(H4402=-9,-999,IF(H4402="",-999,0)))</f>
        <v>-999</v>
      </c>
      <c r="AL4402" s="82">
        <f>IF(G4402=1, 'adjustment factor'!$D$11, IF(G4402=-9,-999,IF(G4402="",-999,0)))</f>
        <v>-999</v>
      </c>
      <c r="AM4402" s="82">
        <f>IF(I4402=1, 'adjustment factor'!$D$12, IF(I4402=-9,-999,IF(I4402="",-999,0)))</f>
        <v>-999</v>
      </c>
      <c r="AN4402" s="82">
        <f>IF(J4402=1, 'adjustment factor'!$D$13, IF(J4402=-9,-999,IF(J4402="",-999,0)))</f>
        <v>-999</v>
      </c>
      <c r="AO4402" s="82" t="str">
        <f t="shared" si="698"/>
        <v>-999</v>
      </c>
      <c r="AP4402" s="82" t="str">
        <f t="shared" si="699"/>
        <v>MISSING</v>
      </c>
    </row>
    <row r="4403" spans="2:42">
      <c r="B4403" s="207"/>
      <c r="C4403" s="35">
        <v>4399</v>
      </c>
      <c r="D4403" s="161"/>
      <c r="E4403" s="161"/>
      <c r="F4403" s="161"/>
      <c r="G4403" s="161"/>
      <c r="H4403" s="161"/>
      <c r="I4403" s="161"/>
      <c r="J4403" s="161"/>
      <c r="K4403" s="161"/>
      <c r="L4403" s="161"/>
      <c r="M4403" s="161"/>
      <c r="N4403" s="171"/>
      <c r="O4403" s="171"/>
      <c r="P4403" s="171"/>
      <c r="Q4403" s="171"/>
      <c r="R4403" s="171"/>
      <c r="S4403" s="171"/>
      <c r="T4403" s="208" t="str">
        <f t="shared" si="690"/>
        <v>MISSING</v>
      </c>
      <c r="U4403" s="208" t="str">
        <f t="shared" si="691"/>
        <v>MISSING</v>
      </c>
      <c r="X4403" s="56">
        <f t="shared" si="692"/>
        <v>-99</v>
      </c>
      <c r="Y4403" s="56">
        <f t="shared" si="693"/>
        <v>-99</v>
      </c>
      <c r="Z4403" s="56">
        <f t="shared" si="694"/>
        <v>-99</v>
      </c>
      <c r="AA4403" s="56">
        <f t="shared" si="695"/>
        <v>-99</v>
      </c>
      <c r="AB4403" s="56">
        <f t="shared" si="696"/>
        <v>-99</v>
      </c>
      <c r="AC4403" s="56">
        <f t="shared" si="697"/>
        <v>-99</v>
      </c>
      <c r="AD4403" s="3"/>
      <c r="AE4403" s="82">
        <f>IF(D4403=1, 'adjustment factor'!$D$4, IF(D4403=-9,-999,IF(D4403="",-999,0)))</f>
        <v>-999</v>
      </c>
      <c r="AF4403" s="82">
        <f>IF(F4403=1, 'adjustment factor'!$D$5, IF(F4403=-9,-999,IF(F4403="",-999,0)))</f>
        <v>-999</v>
      </c>
      <c r="AG4403" s="82">
        <f>IF(E4403=1, 'adjustment factor'!$D$6, IF(E4403=-9,-999,IF(E4403="",-999,0)))</f>
        <v>-999</v>
      </c>
      <c r="AH4403" s="82">
        <f>IF(K4403&gt;=45,'adjustment factor'!$D$7,IF(K4403=-9,-1200,IF(K4403="",-1200,0)))</f>
        <v>-1200</v>
      </c>
      <c r="AI4403" s="82">
        <f>IF(L4403=1, 'adjustment factor'!$D$8, IF(L4403=-9,-999,IF(L4403="",-999,0)))</f>
        <v>-999</v>
      </c>
      <c r="AJ4403" s="82">
        <f>IF(AND(M4403&gt;=1,M4403&lt;=4),'adjustment factor'!$D$9,IF(M4403=-9,-999,IF(M4403=98,-999,IF(M4403=99,-999,IF(M4403="",-999,0)))))</f>
        <v>-999</v>
      </c>
      <c r="AK4403" s="82">
        <f>IF(H4403=1, 'adjustment factor'!$D$10, IF(H4403=-9,-999,IF(H4403="",-999,0)))</f>
        <v>-999</v>
      </c>
      <c r="AL4403" s="82">
        <f>IF(G4403=1, 'adjustment factor'!$D$11, IF(G4403=-9,-999,IF(G4403="",-999,0)))</f>
        <v>-999</v>
      </c>
      <c r="AM4403" s="82">
        <f>IF(I4403=1, 'adjustment factor'!$D$12, IF(I4403=-9,-999,IF(I4403="",-999,0)))</f>
        <v>-999</v>
      </c>
      <c r="AN4403" s="82">
        <f>IF(J4403=1, 'adjustment factor'!$D$13, IF(J4403=-9,-999,IF(J4403="",-999,0)))</f>
        <v>-999</v>
      </c>
      <c r="AO4403" s="82" t="str">
        <f t="shared" si="698"/>
        <v>-999</v>
      </c>
      <c r="AP4403" s="82" t="str">
        <f t="shared" si="699"/>
        <v>MISSING</v>
      </c>
    </row>
    <row r="4404" spans="2:42">
      <c r="B4404" s="207"/>
      <c r="C4404" s="35">
        <v>4400</v>
      </c>
      <c r="D4404" s="161"/>
      <c r="E4404" s="161"/>
      <c r="F4404" s="161"/>
      <c r="G4404" s="161"/>
      <c r="H4404" s="161"/>
      <c r="I4404" s="161"/>
      <c r="J4404" s="161"/>
      <c r="K4404" s="161"/>
      <c r="L4404" s="161"/>
      <c r="M4404" s="161"/>
      <c r="N4404" s="171"/>
      <c r="O4404" s="171"/>
      <c r="P4404" s="171"/>
      <c r="Q4404" s="171"/>
      <c r="R4404" s="171"/>
      <c r="S4404" s="171"/>
      <c r="T4404" s="208" t="str">
        <f t="shared" si="690"/>
        <v>MISSING</v>
      </c>
      <c r="U4404" s="208" t="str">
        <f t="shared" si="691"/>
        <v>MISSING</v>
      </c>
      <c r="X4404" s="56">
        <f t="shared" si="692"/>
        <v>-99</v>
      </c>
      <c r="Y4404" s="56">
        <f t="shared" si="693"/>
        <v>-99</v>
      </c>
      <c r="Z4404" s="56">
        <f t="shared" si="694"/>
        <v>-99</v>
      </c>
      <c r="AA4404" s="56">
        <f t="shared" si="695"/>
        <v>-99</v>
      </c>
      <c r="AB4404" s="56">
        <f t="shared" si="696"/>
        <v>-99</v>
      </c>
      <c r="AC4404" s="56">
        <f t="shared" si="697"/>
        <v>-99</v>
      </c>
      <c r="AD4404" s="3"/>
      <c r="AE4404" s="82">
        <f>IF(D4404=1, 'adjustment factor'!$D$4, IF(D4404=-9,-999,IF(D4404="",-999,0)))</f>
        <v>-999</v>
      </c>
      <c r="AF4404" s="82">
        <f>IF(F4404=1, 'adjustment factor'!$D$5, IF(F4404=-9,-999,IF(F4404="",-999,0)))</f>
        <v>-999</v>
      </c>
      <c r="AG4404" s="82">
        <f>IF(E4404=1, 'adjustment factor'!$D$6, IF(E4404=-9,-999,IF(E4404="",-999,0)))</f>
        <v>-999</v>
      </c>
      <c r="AH4404" s="82">
        <f>IF(K4404&gt;=45,'adjustment factor'!$D$7,IF(K4404=-9,-1200,IF(K4404="",-1200,0)))</f>
        <v>-1200</v>
      </c>
      <c r="AI4404" s="82">
        <f>IF(L4404=1, 'adjustment factor'!$D$8, IF(L4404=-9,-999,IF(L4404="",-999,0)))</f>
        <v>-999</v>
      </c>
      <c r="AJ4404" s="82">
        <f>IF(AND(M4404&gt;=1,M4404&lt;=4),'adjustment factor'!$D$9,IF(M4404=-9,-999,IF(M4404=98,-999,IF(M4404=99,-999,IF(M4404="",-999,0)))))</f>
        <v>-999</v>
      </c>
      <c r="AK4404" s="82">
        <f>IF(H4404=1, 'adjustment factor'!$D$10, IF(H4404=-9,-999,IF(H4404="",-999,0)))</f>
        <v>-999</v>
      </c>
      <c r="AL4404" s="82">
        <f>IF(G4404=1, 'adjustment factor'!$D$11, IF(G4404=-9,-999,IF(G4404="",-999,0)))</f>
        <v>-999</v>
      </c>
      <c r="AM4404" s="82">
        <f>IF(I4404=1, 'adjustment factor'!$D$12, IF(I4404=-9,-999,IF(I4404="",-999,0)))</f>
        <v>-999</v>
      </c>
      <c r="AN4404" s="82">
        <f>IF(J4404=1, 'adjustment factor'!$D$13, IF(J4404=-9,-999,IF(J4404="",-999,0)))</f>
        <v>-999</v>
      </c>
      <c r="AO4404" s="82" t="str">
        <f t="shared" si="698"/>
        <v>-999</v>
      </c>
      <c r="AP4404" s="82" t="str">
        <f t="shared" si="699"/>
        <v>MISSING</v>
      </c>
    </row>
    <row r="4405" spans="2:42">
      <c r="B4405" s="207"/>
      <c r="C4405" s="35">
        <v>4401</v>
      </c>
      <c r="D4405" s="161"/>
      <c r="E4405" s="161"/>
      <c r="F4405" s="161"/>
      <c r="G4405" s="161"/>
      <c r="H4405" s="161"/>
      <c r="I4405" s="161"/>
      <c r="J4405" s="161"/>
      <c r="K4405" s="161"/>
      <c r="L4405" s="161"/>
      <c r="M4405" s="161"/>
      <c r="N4405" s="171"/>
      <c r="O4405" s="171"/>
      <c r="P4405" s="171"/>
      <c r="Q4405" s="171"/>
      <c r="R4405" s="171"/>
      <c r="S4405" s="171"/>
      <c r="T4405" s="208" t="str">
        <f t="shared" si="690"/>
        <v>MISSING</v>
      </c>
      <c r="U4405" s="208" t="str">
        <f t="shared" si="691"/>
        <v>MISSING</v>
      </c>
      <c r="X4405" s="56">
        <f t="shared" si="692"/>
        <v>-99</v>
      </c>
      <c r="Y4405" s="56">
        <f t="shared" si="693"/>
        <v>-99</v>
      </c>
      <c r="Z4405" s="56">
        <f t="shared" si="694"/>
        <v>-99</v>
      </c>
      <c r="AA4405" s="56">
        <f t="shared" si="695"/>
        <v>-99</v>
      </c>
      <c r="AB4405" s="56">
        <f t="shared" si="696"/>
        <v>-99</v>
      </c>
      <c r="AC4405" s="56">
        <f t="shared" si="697"/>
        <v>-99</v>
      </c>
      <c r="AD4405" s="3"/>
      <c r="AE4405" s="82">
        <f>IF(D4405=1, 'adjustment factor'!$D$4, IF(D4405=-9,-999,IF(D4405="",-999,0)))</f>
        <v>-999</v>
      </c>
      <c r="AF4405" s="82">
        <f>IF(F4405=1, 'adjustment factor'!$D$5, IF(F4405=-9,-999,IF(F4405="",-999,0)))</f>
        <v>-999</v>
      </c>
      <c r="AG4405" s="82">
        <f>IF(E4405=1, 'adjustment factor'!$D$6, IF(E4405=-9,-999,IF(E4405="",-999,0)))</f>
        <v>-999</v>
      </c>
      <c r="AH4405" s="82">
        <f>IF(K4405&gt;=45,'adjustment factor'!$D$7,IF(K4405=-9,-1200,IF(K4405="",-1200,0)))</f>
        <v>-1200</v>
      </c>
      <c r="AI4405" s="82">
        <f>IF(L4405=1, 'adjustment factor'!$D$8, IF(L4405=-9,-999,IF(L4405="",-999,0)))</f>
        <v>-999</v>
      </c>
      <c r="AJ4405" s="82">
        <f>IF(AND(M4405&gt;=1,M4405&lt;=4),'adjustment factor'!$D$9,IF(M4405=-9,-999,IF(M4405=98,-999,IF(M4405=99,-999,IF(M4405="",-999,0)))))</f>
        <v>-999</v>
      </c>
      <c r="AK4405" s="82">
        <f>IF(H4405=1, 'adjustment factor'!$D$10, IF(H4405=-9,-999,IF(H4405="",-999,0)))</f>
        <v>-999</v>
      </c>
      <c r="AL4405" s="82">
        <f>IF(G4405=1, 'adjustment factor'!$D$11, IF(G4405=-9,-999,IF(G4405="",-999,0)))</f>
        <v>-999</v>
      </c>
      <c r="AM4405" s="82">
        <f>IF(I4405=1, 'adjustment factor'!$D$12, IF(I4405=-9,-999,IF(I4405="",-999,0)))</f>
        <v>-999</v>
      </c>
      <c r="AN4405" s="82">
        <f>IF(J4405=1, 'adjustment factor'!$D$13, IF(J4405=-9,-999,IF(J4405="",-999,0)))</f>
        <v>-999</v>
      </c>
      <c r="AO4405" s="82" t="str">
        <f t="shared" si="698"/>
        <v>-999</v>
      </c>
      <c r="AP4405" s="82" t="str">
        <f t="shared" si="699"/>
        <v>MISSING</v>
      </c>
    </row>
    <row r="4406" spans="2:42">
      <c r="B4406" s="207"/>
      <c r="C4406" s="35">
        <v>4402</v>
      </c>
      <c r="D4406" s="161"/>
      <c r="E4406" s="161"/>
      <c r="F4406" s="161"/>
      <c r="G4406" s="161"/>
      <c r="H4406" s="161"/>
      <c r="I4406" s="161"/>
      <c r="J4406" s="161"/>
      <c r="K4406" s="161"/>
      <c r="L4406" s="161"/>
      <c r="M4406" s="161"/>
      <c r="N4406" s="171"/>
      <c r="O4406" s="171"/>
      <c r="P4406" s="171"/>
      <c r="Q4406" s="171"/>
      <c r="R4406" s="171"/>
      <c r="S4406" s="171"/>
      <c r="T4406" s="208" t="str">
        <f t="shared" si="690"/>
        <v>MISSING</v>
      </c>
      <c r="U4406" s="208" t="str">
        <f t="shared" si="691"/>
        <v>MISSING</v>
      </c>
      <c r="X4406" s="56">
        <f t="shared" si="692"/>
        <v>-99</v>
      </c>
      <c r="Y4406" s="56">
        <f t="shared" si="693"/>
        <v>-99</v>
      </c>
      <c r="Z4406" s="56">
        <f t="shared" si="694"/>
        <v>-99</v>
      </c>
      <c r="AA4406" s="56">
        <f t="shared" si="695"/>
        <v>-99</v>
      </c>
      <c r="AB4406" s="56">
        <f t="shared" si="696"/>
        <v>-99</v>
      </c>
      <c r="AC4406" s="56">
        <f t="shared" si="697"/>
        <v>-99</v>
      </c>
      <c r="AD4406" s="3"/>
      <c r="AE4406" s="82">
        <f>IF(D4406=1, 'adjustment factor'!$D$4, IF(D4406=-9,-999,IF(D4406="",-999,0)))</f>
        <v>-999</v>
      </c>
      <c r="AF4406" s="82">
        <f>IF(F4406=1, 'adjustment factor'!$D$5, IF(F4406=-9,-999,IF(F4406="",-999,0)))</f>
        <v>-999</v>
      </c>
      <c r="AG4406" s="82">
        <f>IF(E4406=1, 'adjustment factor'!$D$6, IF(E4406=-9,-999,IF(E4406="",-999,0)))</f>
        <v>-999</v>
      </c>
      <c r="AH4406" s="82">
        <f>IF(K4406&gt;=45,'adjustment factor'!$D$7,IF(K4406=-9,-1200,IF(K4406="",-1200,0)))</f>
        <v>-1200</v>
      </c>
      <c r="AI4406" s="82">
        <f>IF(L4406=1, 'adjustment factor'!$D$8, IF(L4406=-9,-999,IF(L4406="",-999,0)))</f>
        <v>-999</v>
      </c>
      <c r="AJ4406" s="82">
        <f>IF(AND(M4406&gt;=1,M4406&lt;=4),'adjustment factor'!$D$9,IF(M4406=-9,-999,IF(M4406=98,-999,IF(M4406=99,-999,IF(M4406="",-999,0)))))</f>
        <v>-999</v>
      </c>
      <c r="AK4406" s="82">
        <f>IF(H4406=1, 'adjustment factor'!$D$10, IF(H4406=-9,-999,IF(H4406="",-999,0)))</f>
        <v>-999</v>
      </c>
      <c r="AL4406" s="82">
        <f>IF(G4406=1, 'adjustment factor'!$D$11, IF(G4406=-9,-999,IF(G4406="",-999,0)))</f>
        <v>-999</v>
      </c>
      <c r="AM4406" s="82">
        <f>IF(I4406=1, 'adjustment factor'!$D$12, IF(I4406=-9,-999,IF(I4406="",-999,0)))</f>
        <v>-999</v>
      </c>
      <c r="AN4406" s="82">
        <f>IF(J4406=1, 'adjustment factor'!$D$13, IF(J4406=-9,-999,IF(J4406="",-999,0)))</f>
        <v>-999</v>
      </c>
      <c r="AO4406" s="82" t="str">
        <f t="shared" si="698"/>
        <v>-999</v>
      </c>
      <c r="AP4406" s="82" t="str">
        <f t="shared" si="699"/>
        <v>MISSING</v>
      </c>
    </row>
    <row r="4407" spans="2:42">
      <c r="B4407" s="207"/>
      <c r="C4407" s="35">
        <v>4403</v>
      </c>
      <c r="D4407" s="161"/>
      <c r="E4407" s="161"/>
      <c r="F4407" s="161"/>
      <c r="G4407" s="161"/>
      <c r="H4407" s="161"/>
      <c r="I4407" s="161"/>
      <c r="J4407" s="161"/>
      <c r="K4407" s="161"/>
      <c r="L4407" s="161"/>
      <c r="M4407" s="161"/>
      <c r="N4407" s="171"/>
      <c r="O4407" s="171"/>
      <c r="P4407" s="171"/>
      <c r="Q4407" s="171"/>
      <c r="R4407" s="171"/>
      <c r="S4407" s="171"/>
      <c r="T4407" s="208" t="str">
        <f t="shared" si="690"/>
        <v>MISSING</v>
      </c>
      <c r="U4407" s="208" t="str">
        <f t="shared" si="691"/>
        <v>MISSING</v>
      </c>
      <c r="X4407" s="56">
        <f t="shared" si="692"/>
        <v>-99</v>
      </c>
      <c r="Y4407" s="56">
        <f t="shared" si="693"/>
        <v>-99</v>
      </c>
      <c r="Z4407" s="56">
        <f t="shared" si="694"/>
        <v>-99</v>
      </c>
      <c r="AA4407" s="56">
        <f t="shared" si="695"/>
        <v>-99</v>
      </c>
      <c r="AB4407" s="56">
        <f t="shared" si="696"/>
        <v>-99</v>
      </c>
      <c r="AC4407" s="56">
        <f t="shared" si="697"/>
        <v>-99</v>
      </c>
      <c r="AD4407" s="3"/>
      <c r="AE4407" s="82">
        <f>IF(D4407=1, 'adjustment factor'!$D$4, IF(D4407=-9,-999,IF(D4407="",-999,0)))</f>
        <v>-999</v>
      </c>
      <c r="AF4407" s="82">
        <f>IF(F4407=1, 'adjustment factor'!$D$5, IF(F4407=-9,-999,IF(F4407="",-999,0)))</f>
        <v>-999</v>
      </c>
      <c r="AG4407" s="82">
        <f>IF(E4407=1, 'adjustment factor'!$D$6, IF(E4407=-9,-999,IF(E4407="",-999,0)))</f>
        <v>-999</v>
      </c>
      <c r="AH4407" s="82">
        <f>IF(K4407&gt;=45,'adjustment factor'!$D$7,IF(K4407=-9,-1200,IF(K4407="",-1200,0)))</f>
        <v>-1200</v>
      </c>
      <c r="AI4407" s="82">
        <f>IF(L4407=1, 'adjustment factor'!$D$8, IF(L4407=-9,-999,IF(L4407="",-999,0)))</f>
        <v>-999</v>
      </c>
      <c r="AJ4407" s="82">
        <f>IF(AND(M4407&gt;=1,M4407&lt;=4),'adjustment factor'!$D$9,IF(M4407=-9,-999,IF(M4407=98,-999,IF(M4407=99,-999,IF(M4407="",-999,0)))))</f>
        <v>-999</v>
      </c>
      <c r="AK4407" s="82">
        <f>IF(H4407=1, 'adjustment factor'!$D$10, IF(H4407=-9,-999,IF(H4407="",-999,0)))</f>
        <v>-999</v>
      </c>
      <c r="AL4407" s="82">
        <f>IF(G4407=1, 'adjustment factor'!$D$11, IF(G4407=-9,-999,IF(G4407="",-999,0)))</f>
        <v>-999</v>
      </c>
      <c r="AM4407" s="82">
        <f>IF(I4407=1, 'adjustment factor'!$D$12, IF(I4407=-9,-999,IF(I4407="",-999,0)))</f>
        <v>-999</v>
      </c>
      <c r="AN4407" s="82">
        <f>IF(J4407=1, 'adjustment factor'!$D$13, IF(J4407=-9,-999,IF(J4407="",-999,0)))</f>
        <v>-999</v>
      </c>
      <c r="AO4407" s="82" t="str">
        <f t="shared" si="698"/>
        <v>-999</v>
      </c>
      <c r="AP4407" s="82" t="str">
        <f t="shared" si="699"/>
        <v>MISSING</v>
      </c>
    </row>
    <row r="4408" spans="2:42">
      <c r="B4408" s="207"/>
      <c r="C4408" s="35">
        <v>4404</v>
      </c>
      <c r="D4408" s="161"/>
      <c r="E4408" s="161"/>
      <c r="F4408" s="161"/>
      <c r="G4408" s="161"/>
      <c r="H4408" s="161"/>
      <c r="I4408" s="161"/>
      <c r="J4408" s="161"/>
      <c r="K4408" s="161"/>
      <c r="L4408" s="161"/>
      <c r="M4408" s="161"/>
      <c r="N4408" s="171"/>
      <c r="O4408" s="171"/>
      <c r="P4408" s="171"/>
      <c r="Q4408" s="171"/>
      <c r="R4408" s="171"/>
      <c r="S4408" s="171"/>
      <c r="T4408" s="208" t="str">
        <f t="shared" si="690"/>
        <v>MISSING</v>
      </c>
      <c r="U4408" s="208" t="str">
        <f t="shared" si="691"/>
        <v>MISSING</v>
      </c>
      <c r="X4408" s="56">
        <f t="shared" si="692"/>
        <v>-99</v>
      </c>
      <c r="Y4408" s="56">
        <f t="shared" si="693"/>
        <v>-99</v>
      </c>
      <c r="Z4408" s="56">
        <f t="shared" si="694"/>
        <v>-99</v>
      </c>
      <c r="AA4408" s="56">
        <f t="shared" si="695"/>
        <v>-99</v>
      </c>
      <c r="AB4408" s="56">
        <f t="shared" si="696"/>
        <v>-99</v>
      </c>
      <c r="AC4408" s="56">
        <f t="shared" si="697"/>
        <v>-99</v>
      </c>
      <c r="AD4408" s="3"/>
      <c r="AE4408" s="82">
        <f>IF(D4408=1, 'adjustment factor'!$D$4, IF(D4408=-9,-999,IF(D4408="",-999,0)))</f>
        <v>-999</v>
      </c>
      <c r="AF4408" s="82">
        <f>IF(F4408=1, 'adjustment factor'!$D$5, IF(F4408=-9,-999,IF(F4408="",-999,0)))</f>
        <v>-999</v>
      </c>
      <c r="AG4408" s="82">
        <f>IF(E4408=1, 'adjustment factor'!$D$6, IF(E4408=-9,-999,IF(E4408="",-999,0)))</f>
        <v>-999</v>
      </c>
      <c r="AH4408" s="82">
        <f>IF(K4408&gt;=45,'adjustment factor'!$D$7,IF(K4408=-9,-1200,IF(K4408="",-1200,0)))</f>
        <v>-1200</v>
      </c>
      <c r="AI4408" s="82">
        <f>IF(L4408=1, 'adjustment factor'!$D$8, IF(L4408=-9,-999,IF(L4408="",-999,0)))</f>
        <v>-999</v>
      </c>
      <c r="AJ4408" s="82">
        <f>IF(AND(M4408&gt;=1,M4408&lt;=4),'adjustment factor'!$D$9,IF(M4408=-9,-999,IF(M4408=98,-999,IF(M4408=99,-999,IF(M4408="",-999,0)))))</f>
        <v>-999</v>
      </c>
      <c r="AK4408" s="82">
        <f>IF(H4408=1, 'adjustment factor'!$D$10, IF(H4408=-9,-999,IF(H4408="",-999,0)))</f>
        <v>-999</v>
      </c>
      <c r="AL4408" s="82">
        <f>IF(G4408=1, 'adjustment factor'!$D$11, IF(G4408=-9,-999,IF(G4408="",-999,0)))</f>
        <v>-999</v>
      </c>
      <c r="AM4408" s="82">
        <f>IF(I4408=1, 'adjustment factor'!$D$12, IF(I4408=-9,-999,IF(I4408="",-999,0)))</f>
        <v>-999</v>
      </c>
      <c r="AN4408" s="82">
        <f>IF(J4408=1, 'adjustment factor'!$D$13, IF(J4408=-9,-999,IF(J4408="",-999,0)))</f>
        <v>-999</v>
      </c>
      <c r="AO4408" s="82" t="str">
        <f t="shared" si="698"/>
        <v>-999</v>
      </c>
      <c r="AP4408" s="82" t="str">
        <f t="shared" si="699"/>
        <v>MISSING</v>
      </c>
    </row>
    <row r="4409" spans="2:42">
      <c r="B4409" s="207"/>
      <c r="C4409" s="35">
        <v>4405</v>
      </c>
      <c r="D4409" s="161"/>
      <c r="E4409" s="161"/>
      <c r="F4409" s="161"/>
      <c r="G4409" s="161"/>
      <c r="H4409" s="161"/>
      <c r="I4409" s="161"/>
      <c r="J4409" s="161"/>
      <c r="K4409" s="161"/>
      <c r="L4409" s="161"/>
      <c r="M4409" s="161"/>
      <c r="N4409" s="171"/>
      <c r="O4409" s="171"/>
      <c r="P4409" s="171"/>
      <c r="Q4409" s="171"/>
      <c r="R4409" s="171"/>
      <c r="S4409" s="171"/>
      <c r="T4409" s="208" t="str">
        <f t="shared" si="690"/>
        <v>MISSING</v>
      </c>
      <c r="U4409" s="208" t="str">
        <f t="shared" si="691"/>
        <v>MISSING</v>
      </c>
      <c r="X4409" s="56">
        <f t="shared" si="692"/>
        <v>-99</v>
      </c>
      <c r="Y4409" s="56">
        <f t="shared" si="693"/>
        <v>-99</v>
      </c>
      <c r="Z4409" s="56">
        <f t="shared" si="694"/>
        <v>-99</v>
      </c>
      <c r="AA4409" s="56">
        <f t="shared" si="695"/>
        <v>-99</v>
      </c>
      <c r="AB4409" s="56">
        <f t="shared" si="696"/>
        <v>-99</v>
      </c>
      <c r="AC4409" s="56">
        <f t="shared" si="697"/>
        <v>-99</v>
      </c>
      <c r="AD4409" s="3"/>
      <c r="AE4409" s="82">
        <f>IF(D4409=1, 'adjustment factor'!$D$4, IF(D4409=-9,-999,IF(D4409="",-999,0)))</f>
        <v>-999</v>
      </c>
      <c r="AF4409" s="82">
        <f>IF(F4409=1, 'adjustment factor'!$D$5, IF(F4409=-9,-999,IF(F4409="",-999,0)))</f>
        <v>-999</v>
      </c>
      <c r="AG4409" s="82">
        <f>IF(E4409=1, 'adjustment factor'!$D$6, IF(E4409=-9,-999,IF(E4409="",-999,0)))</f>
        <v>-999</v>
      </c>
      <c r="AH4409" s="82">
        <f>IF(K4409&gt;=45,'adjustment factor'!$D$7,IF(K4409=-9,-1200,IF(K4409="",-1200,0)))</f>
        <v>-1200</v>
      </c>
      <c r="AI4409" s="82">
        <f>IF(L4409=1, 'adjustment factor'!$D$8, IF(L4409=-9,-999,IF(L4409="",-999,0)))</f>
        <v>-999</v>
      </c>
      <c r="AJ4409" s="82">
        <f>IF(AND(M4409&gt;=1,M4409&lt;=4),'adjustment factor'!$D$9,IF(M4409=-9,-999,IF(M4409=98,-999,IF(M4409=99,-999,IF(M4409="",-999,0)))))</f>
        <v>-999</v>
      </c>
      <c r="AK4409" s="82">
        <f>IF(H4409=1, 'adjustment factor'!$D$10, IF(H4409=-9,-999,IF(H4409="",-999,0)))</f>
        <v>-999</v>
      </c>
      <c r="AL4409" s="82">
        <f>IF(G4409=1, 'adjustment factor'!$D$11, IF(G4409=-9,-999,IF(G4409="",-999,0)))</f>
        <v>-999</v>
      </c>
      <c r="AM4409" s="82">
        <f>IF(I4409=1, 'adjustment factor'!$D$12, IF(I4409=-9,-999,IF(I4409="",-999,0)))</f>
        <v>-999</v>
      </c>
      <c r="AN4409" s="82">
        <f>IF(J4409=1, 'adjustment factor'!$D$13, IF(J4409=-9,-999,IF(J4409="",-999,0)))</f>
        <v>-999</v>
      </c>
      <c r="AO4409" s="82" t="str">
        <f t="shared" si="698"/>
        <v>-999</v>
      </c>
      <c r="AP4409" s="82" t="str">
        <f t="shared" si="699"/>
        <v>MISSING</v>
      </c>
    </row>
    <row r="4410" spans="2:42">
      <c r="B4410" s="207"/>
      <c r="C4410" s="35">
        <v>4406</v>
      </c>
      <c r="D4410" s="161"/>
      <c r="E4410" s="161"/>
      <c r="F4410" s="161"/>
      <c r="G4410" s="161"/>
      <c r="H4410" s="161"/>
      <c r="I4410" s="161"/>
      <c r="J4410" s="161"/>
      <c r="K4410" s="161"/>
      <c r="L4410" s="161"/>
      <c r="M4410" s="161"/>
      <c r="N4410" s="171"/>
      <c r="O4410" s="171"/>
      <c r="P4410" s="171"/>
      <c r="Q4410" s="171"/>
      <c r="R4410" s="171"/>
      <c r="S4410" s="171"/>
      <c r="T4410" s="208" t="str">
        <f t="shared" si="690"/>
        <v>MISSING</v>
      </c>
      <c r="U4410" s="208" t="str">
        <f t="shared" si="691"/>
        <v>MISSING</v>
      </c>
      <c r="X4410" s="56">
        <f t="shared" si="692"/>
        <v>-99</v>
      </c>
      <c r="Y4410" s="56">
        <f t="shared" si="693"/>
        <v>-99</v>
      </c>
      <c r="Z4410" s="56">
        <f t="shared" si="694"/>
        <v>-99</v>
      </c>
      <c r="AA4410" s="56">
        <f t="shared" si="695"/>
        <v>-99</v>
      </c>
      <c r="AB4410" s="56">
        <f t="shared" si="696"/>
        <v>-99</v>
      </c>
      <c r="AC4410" s="56">
        <f t="shared" si="697"/>
        <v>-99</v>
      </c>
      <c r="AD4410" s="3"/>
      <c r="AE4410" s="82">
        <f>IF(D4410=1, 'adjustment factor'!$D$4, IF(D4410=-9,-999,IF(D4410="",-999,0)))</f>
        <v>-999</v>
      </c>
      <c r="AF4410" s="82">
        <f>IF(F4410=1, 'adjustment factor'!$D$5, IF(F4410=-9,-999,IF(F4410="",-999,0)))</f>
        <v>-999</v>
      </c>
      <c r="AG4410" s="82">
        <f>IF(E4410=1, 'adjustment factor'!$D$6, IF(E4410=-9,-999,IF(E4410="",-999,0)))</f>
        <v>-999</v>
      </c>
      <c r="AH4410" s="82">
        <f>IF(K4410&gt;=45,'adjustment factor'!$D$7,IF(K4410=-9,-1200,IF(K4410="",-1200,0)))</f>
        <v>-1200</v>
      </c>
      <c r="AI4410" s="82">
        <f>IF(L4410=1, 'adjustment factor'!$D$8, IF(L4410=-9,-999,IF(L4410="",-999,0)))</f>
        <v>-999</v>
      </c>
      <c r="AJ4410" s="82">
        <f>IF(AND(M4410&gt;=1,M4410&lt;=4),'adjustment factor'!$D$9,IF(M4410=-9,-999,IF(M4410=98,-999,IF(M4410=99,-999,IF(M4410="",-999,0)))))</f>
        <v>-999</v>
      </c>
      <c r="AK4410" s="82">
        <f>IF(H4410=1, 'adjustment factor'!$D$10, IF(H4410=-9,-999,IF(H4410="",-999,0)))</f>
        <v>-999</v>
      </c>
      <c r="AL4410" s="82">
        <f>IF(G4410=1, 'adjustment factor'!$D$11, IF(G4410=-9,-999,IF(G4410="",-999,0)))</f>
        <v>-999</v>
      </c>
      <c r="AM4410" s="82">
        <f>IF(I4410=1, 'adjustment factor'!$D$12, IF(I4410=-9,-999,IF(I4410="",-999,0)))</f>
        <v>-999</v>
      </c>
      <c r="AN4410" s="82">
        <f>IF(J4410=1, 'adjustment factor'!$D$13, IF(J4410=-9,-999,IF(J4410="",-999,0)))</f>
        <v>-999</v>
      </c>
      <c r="AO4410" s="82" t="str">
        <f t="shared" si="698"/>
        <v>-999</v>
      </c>
      <c r="AP4410" s="82" t="str">
        <f t="shared" si="699"/>
        <v>MISSING</v>
      </c>
    </row>
    <row r="4411" spans="2:42">
      <c r="B4411" s="207"/>
      <c r="C4411" s="35">
        <v>4407</v>
      </c>
      <c r="D4411" s="161"/>
      <c r="E4411" s="161"/>
      <c r="F4411" s="161"/>
      <c r="G4411" s="161"/>
      <c r="H4411" s="161"/>
      <c r="I4411" s="161"/>
      <c r="J4411" s="161"/>
      <c r="K4411" s="161"/>
      <c r="L4411" s="161"/>
      <c r="M4411" s="161"/>
      <c r="N4411" s="171"/>
      <c r="O4411" s="171"/>
      <c r="P4411" s="171"/>
      <c r="Q4411" s="171"/>
      <c r="R4411" s="171"/>
      <c r="S4411" s="171"/>
      <c r="T4411" s="208" t="str">
        <f t="shared" si="690"/>
        <v>MISSING</v>
      </c>
      <c r="U4411" s="208" t="str">
        <f t="shared" si="691"/>
        <v>MISSING</v>
      </c>
      <c r="X4411" s="56">
        <f t="shared" si="692"/>
        <v>-99</v>
      </c>
      <c r="Y4411" s="56">
        <f t="shared" si="693"/>
        <v>-99</v>
      </c>
      <c r="Z4411" s="56">
        <f t="shared" si="694"/>
        <v>-99</v>
      </c>
      <c r="AA4411" s="56">
        <f t="shared" si="695"/>
        <v>-99</v>
      </c>
      <c r="AB4411" s="56">
        <f t="shared" si="696"/>
        <v>-99</v>
      </c>
      <c r="AC4411" s="56">
        <f t="shared" si="697"/>
        <v>-99</v>
      </c>
      <c r="AD4411" s="3"/>
      <c r="AE4411" s="82">
        <f>IF(D4411=1, 'adjustment factor'!$D$4, IF(D4411=-9,-999,IF(D4411="",-999,0)))</f>
        <v>-999</v>
      </c>
      <c r="AF4411" s="82">
        <f>IF(F4411=1, 'adjustment factor'!$D$5, IF(F4411=-9,-999,IF(F4411="",-999,0)))</f>
        <v>-999</v>
      </c>
      <c r="AG4411" s="82">
        <f>IF(E4411=1, 'adjustment factor'!$D$6, IF(E4411=-9,-999,IF(E4411="",-999,0)))</f>
        <v>-999</v>
      </c>
      <c r="AH4411" s="82">
        <f>IF(K4411&gt;=45,'adjustment factor'!$D$7,IF(K4411=-9,-1200,IF(K4411="",-1200,0)))</f>
        <v>-1200</v>
      </c>
      <c r="AI4411" s="82">
        <f>IF(L4411=1, 'adjustment factor'!$D$8, IF(L4411=-9,-999,IF(L4411="",-999,0)))</f>
        <v>-999</v>
      </c>
      <c r="AJ4411" s="82">
        <f>IF(AND(M4411&gt;=1,M4411&lt;=4),'adjustment factor'!$D$9,IF(M4411=-9,-999,IF(M4411=98,-999,IF(M4411=99,-999,IF(M4411="",-999,0)))))</f>
        <v>-999</v>
      </c>
      <c r="AK4411" s="82">
        <f>IF(H4411=1, 'adjustment factor'!$D$10, IF(H4411=-9,-999,IF(H4411="",-999,0)))</f>
        <v>-999</v>
      </c>
      <c r="AL4411" s="82">
        <f>IF(G4411=1, 'adjustment factor'!$D$11, IF(G4411=-9,-999,IF(G4411="",-999,0)))</f>
        <v>-999</v>
      </c>
      <c r="AM4411" s="82">
        <f>IF(I4411=1, 'adjustment factor'!$D$12, IF(I4411=-9,-999,IF(I4411="",-999,0)))</f>
        <v>-999</v>
      </c>
      <c r="AN4411" s="82">
        <f>IF(J4411=1, 'adjustment factor'!$D$13, IF(J4411=-9,-999,IF(J4411="",-999,0)))</f>
        <v>-999</v>
      </c>
      <c r="AO4411" s="82" t="str">
        <f t="shared" si="698"/>
        <v>-999</v>
      </c>
      <c r="AP4411" s="82" t="str">
        <f t="shared" si="699"/>
        <v>MISSING</v>
      </c>
    </row>
    <row r="4412" spans="2:42">
      <c r="B4412" s="207"/>
      <c r="C4412" s="35">
        <v>4408</v>
      </c>
      <c r="D4412" s="161"/>
      <c r="E4412" s="161"/>
      <c r="F4412" s="161"/>
      <c r="G4412" s="161"/>
      <c r="H4412" s="161"/>
      <c r="I4412" s="161"/>
      <c r="J4412" s="161"/>
      <c r="K4412" s="161"/>
      <c r="L4412" s="161"/>
      <c r="M4412" s="161"/>
      <c r="N4412" s="171"/>
      <c r="O4412" s="171"/>
      <c r="P4412" s="171"/>
      <c r="Q4412" s="171"/>
      <c r="R4412" s="171"/>
      <c r="S4412" s="171"/>
      <c r="T4412" s="208" t="str">
        <f t="shared" si="690"/>
        <v>MISSING</v>
      </c>
      <c r="U4412" s="208" t="str">
        <f t="shared" si="691"/>
        <v>MISSING</v>
      </c>
      <c r="X4412" s="56">
        <f t="shared" si="692"/>
        <v>-99</v>
      </c>
      <c r="Y4412" s="56">
        <f t="shared" si="693"/>
        <v>-99</v>
      </c>
      <c r="Z4412" s="56">
        <f t="shared" si="694"/>
        <v>-99</v>
      </c>
      <c r="AA4412" s="56">
        <f t="shared" si="695"/>
        <v>-99</v>
      </c>
      <c r="AB4412" s="56">
        <f t="shared" si="696"/>
        <v>-99</v>
      </c>
      <c r="AC4412" s="56">
        <f t="shared" si="697"/>
        <v>-99</v>
      </c>
      <c r="AD4412" s="3"/>
      <c r="AE4412" s="82">
        <f>IF(D4412=1, 'adjustment factor'!$D$4, IF(D4412=-9,-999,IF(D4412="",-999,0)))</f>
        <v>-999</v>
      </c>
      <c r="AF4412" s="82">
        <f>IF(F4412=1, 'adjustment factor'!$D$5, IF(F4412=-9,-999,IF(F4412="",-999,0)))</f>
        <v>-999</v>
      </c>
      <c r="AG4412" s="82">
        <f>IF(E4412=1, 'adjustment factor'!$D$6, IF(E4412=-9,-999,IF(E4412="",-999,0)))</f>
        <v>-999</v>
      </c>
      <c r="AH4412" s="82">
        <f>IF(K4412&gt;=45,'adjustment factor'!$D$7,IF(K4412=-9,-1200,IF(K4412="",-1200,0)))</f>
        <v>-1200</v>
      </c>
      <c r="AI4412" s="82">
        <f>IF(L4412=1, 'adjustment factor'!$D$8, IF(L4412=-9,-999,IF(L4412="",-999,0)))</f>
        <v>-999</v>
      </c>
      <c r="AJ4412" s="82">
        <f>IF(AND(M4412&gt;=1,M4412&lt;=4),'adjustment factor'!$D$9,IF(M4412=-9,-999,IF(M4412=98,-999,IF(M4412=99,-999,IF(M4412="",-999,0)))))</f>
        <v>-999</v>
      </c>
      <c r="AK4412" s="82">
        <f>IF(H4412=1, 'adjustment factor'!$D$10, IF(H4412=-9,-999,IF(H4412="",-999,0)))</f>
        <v>-999</v>
      </c>
      <c r="AL4412" s="82">
        <f>IF(G4412=1, 'adjustment factor'!$D$11, IF(G4412=-9,-999,IF(G4412="",-999,0)))</f>
        <v>-999</v>
      </c>
      <c r="AM4412" s="82">
        <f>IF(I4412=1, 'adjustment factor'!$D$12, IF(I4412=-9,-999,IF(I4412="",-999,0)))</f>
        <v>-999</v>
      </c>
      <c r="AN4412" s="82">
        <f>IF(J4412=1, 'adjustment factor'!$D$13, IF(J4412=-9,-999,IF(J4412="",-999,0)))</f>
        <v>-999</v>
      </c>
      <c r="AO4412" s="82" t="str">
        <f t="shared" si="698"/>
        <v>-999</v>
      </c>
      <c r="AP4412" s="82" t="str">
        <f t="shared" si="699"/>
        <v>MISSING</v>
      </c>
    </row>
    <row r="4413" spans="2:42">
      <c r="B4413" s="207"/>
      <c r="C4413" s="35">
        <v>4409</v>
      </c>
      <c r="D4413" s="161"/>
      <c r="E4413" s="161"/>
      <c r="F4413" s="161"/>
      <c r="G4413" s="161"/>
      <c r="H4413" s="161"/>
      <c r="I4413" s="161"/>
      <c r="J4413" s="161"/>
      <c r="K4413" s="161"/>
      <c r="L4413" s="161"/>
      <c r="M4413" s="161"/>
      <c r="N4413" s="171"/>
      <c r="O4413" s="171"/>
      <c r="P4413" s="171"/>
      <c r="Q4413" s="171"/>
      <c r="R4413" s="171"/>
      <c r="S4413" s="171"/>
      <c r="T4413" s="208" t="str">
        <f t="shared" si="690"/>
        <v>MISSING</v>
      </c>
      <c r="U4413" s="208" t="str">
        <f t="shared" si="691"/>
        <v>MISSING</v>
      </c>
      <c r="X4413" s="56">
        <f t="shared" si="692"/>
        <v>-99</v>
      </c>
      <c r="Y4413" s="56">
        <f t="shared" si="693"/>
        <v>-99</v>
      </c>
      <c r="Z4413" s="56">
        <f t="shared" si="694"/>
        <v>-99</v>
      </c>
      <c r="AA4413" s="56">
        <f t="shared" si="695"/>
        <v>-99</v>
      </c>
      <c r="AB4413" s="56">
        <f t="shared" si="696"/>
        <v>-99</v>
      </c>
      <c r="AC4413" s="56">
        <f t="shared" si="697"/>
        <v>-99</v>
      </c>
      <c r="AD4413" s="3"/>
      <c r="AE4413" s="82">
        <f>IF(D4413=1, 'adjustment factor'!$D$4, IF(D4413=-9,-999,IF(D4413="",-999,0)))</f>
        <v>-999</v>
      </c>
      <c r="AF4413" s="82">
        <f>IF(F4413=1, 'adjustment factor'!$D$5, IF(F4413=-9,-999,IF(F4413="",-999,0)))</f>
        <v>-999</v>
      </c>
      <c r="AG4413" s="82">
        <f>IF(E4413=1, 'adjustment factor'!$D$6, IF(E4413=-9,-999,IF(E4413="",-999,0)))</f>
        <v>-999</v>
      </c>
      <c r="AH4413" s="82">
        <f>IF(K4413&gt;=45,'adjustment factor'!$D$7,IF(K4413=-9,-1200,IF(K4413="",-1200,0)))</f>
        <v>-1200</v>
      </c>
      <c r="AI4413" s="82">
        <f>IF(L4413=1, 'adjustment factor'!$D$8, IF(L4413=-9,-999,IF(L4413="",-999,0)))</f>
        <v>-999</v>
      </c>
      <c r="AJ4413" s="82">
        <f>IF(AND(M4413&gt;=1,M4413&lt;=4),'adjustment factor'!$D$9,IF(M4413=-9,-999,IF(M4413=98,-999,IF(M4413=99,-999,IF(M4413="",-999,0)))))</f>
        <v>-999</v>
      </c>
      <c r="AK4413" s="82">
        <f>IF(H4413=1, 'adjustment factor'!$D$10, IF(H4413=-9,-999,IF(H4413="",-999,0)))</f>
        <v>-999</v>
      </c>
      <c r="AL4413" s="82">
        <f>IF(G4413=1, 'adjustment factor'!$D$11, IF(G4413=-9,-999,IF(G4413="",-999,0)))</f>
        <v>-999</v>
      </c>
      <c r="AM4413" s="82">
        <f>IF(I4413=1, 'adjustment factor'!$D$12, IF(I4413=-9,-999,IF(I4413="",-999,0)))</f>
        <v>-999</v>
      </c>
      <c r="AN4413" s="82">
        <f>IF(J4413=1, 'adjustment factor'!$D$13, IF(J4413=-9,-999,IF(J4413="",-999,0)))</f>
        <v>-999</v>
      </c>
      <c r="AO4413" s="82" t="str">
        <f t="shared" si="698"/>
        <v>-999</v>
      </c>
      <c r="AP4413" s="82" t="str">
        <f t="shared" si="699"/>
        <v>MISSING</v>
      </c>
    </row>
    <row r="4414" spans="2:42">
      <c r="B4414" s="207"/>
      <c r="C4414" s="35">
        <v>4410</v>
      </c>
      <c r="D4414" s="161"/>
      <c r="E4414" s="161"/>
      <c r="F4414" s="161"/>
      <c r="G4414" s="161"/>
      <c r="H4414" s="161"/>
      <c r="I4414" s="161"/>
      <c r="J4414" s="161"/>
      <c r="K4414" s="161"/>
      <c r="L4414" s="161"/>
      <c r="M4414" s="161"/>
      <c r="N4414" s="171"/>
      <c r="O4414" s="171"/>
      <c r="P4414" s="171"/>
      <c r="Q4414" s="171"/>
      <c r="R4414" s="171"/>
      <c r="S4414" s="171"/>
      <c r="T4414" s="208" t="str">
        <f t="shared" si="690"/>
        <v>MISSING</v>
      </c>
      <c r="U4414" s="208" t="str">
        <f t="shared" si="691"/>
        <v>MISSING</v>
      </c>
      <c r="X4414" s="56">
        <f t="shared" si="692"/>
        <v>-99</v>
      </c>
      <c r="Y4414" s="56">
        <f t="shared" si="693"/>
        <v>-99</v>
      </c>
      <c r="Z4414" s="56">
        <f t="shared" si="694"/>
        <v>-99</v>
      </c>
      <c r="AA4414" s="56">
        <f t="shared" si="695"/>
        <v>-99</v>
      </c>
      <c r="AB4414" s="56">
        <f t="shared" si="696"/>
        <v>-99</v>
      </c>
      <c r="AC4414" s="56">
        <f t="shared" si="697"/>
        <v>-99</v>
      </c>
      <c r="AD4414" s="3"/>
      <c r="AE4414" s="82">
        <f>IF(D4414=1, 'adjustment factor'!$D$4, IF(D4414=-9,-999,IF(D4414="",-999,0)))</f>
        <v>-999</v>
      </c>
      <c r="AF4414" s="82">
        <f>IF(F4414=1, 'adjustment factor'!$D$5, IF(F4414=-9,-999,IF(F4414="",-999,0)))</f>
        <v>-999</v>
      </c>
      <c r="AG4414" s="82">
        <f>IF(E4414=1, 'adjustment factor'!$D$6, IF(E4414=-9,-999,IF(E4414="",-999,0)))</f>
        <v>-999</v>
      </c>
      <c r="AH4414" s="82">
        <f>IF(K4414&gt;=45,'adjustment factor'!$D$7,IF(K4414=-9,-1200,IF(K4414="",-1200,0)))</f>
        <v>-1200</v>
      </c>
      <c r="AI4414" s="82">
        <f>IF(L4414=1, 'adjustment factor'!$D$8, IF(L4414=-9,-999,IF(L4414="",-999,0)))</f>
        <v>-999</v>
      </c>
      <c r="AJ4414" s="82">
        <f>IF(AND(M4414&gt;=1,M4414&lt;=4),'adjustment factor'!$D$9,IF(M4414=-9,-999,IF(M4414=98,-999,IF(M4414=99,-999,IF(M4414="",-999,0)))))</f>
        <v>-999</v>
      </c>
      <c r="AK4414" s="82">
        <f>IF(H4414=1, 'adjustment factor'!$D$10, IF(H4414=-9,-999,IF(H4414="",-999,0)))</f>
        <v>-999</v>
      </c>
      <c r="AL4414" s="82">
        <f>IF(G4414=1, 'adjustment factor'!$D$11, IF(G4414=-9,-999,IF(G4414="",-999,0)))</f>
        <v>-999</v>
      </c>
      <c r="AM4414" s="82">
        <f>IF(I4414=1, 'adjustment factor'!$D$12, IF(I4414=-9,-999,IF(I4414="",-999,0)))</f>
        <v>-999</v>
      </c>
      <c r="AN4414" s="82">
        <f>IF(J4414=1, 'adjustment factor'!$D$13, IF(J4414=-9,-999,IF(J4414="",-999,0)))</f>
        <v>-999</v>
      </c>
      <c r="AO4414" s="82" t="str">
        <f t="shared" si="698"/>
        <v>-999</v>
      </c>
      <c r="AP4414" s="82" t="str">
        <f t="shared" si="699"/>
        <v>MISSING</v>
      </c>
    </row>
    <row r="4415" spans="2:42">
      <c r="B4415" s="207"/>
      <c r="C4415" s="35">
        <v>4411</v>
      </c>
      <c r="D4415" s="161"/>
      <c r="E4415" s="161"/>
      <c r="F4415" s="161"/>
      <c r="G4415" s="161"/>
      <c r="H4415" s="161"/>
      <c r="I4415" s="161"/>
      <c r="J4415" s="161"/>
      <c r="K4415" s="161"/>
      <c r="L4415" s="161"/>
      <c r="M4415" s="161"/>
      <c r="N4415" s="171"/>
      <c r="O4415" s="171"/>
      <c r="P4415" s="171"/>
      <c r="Q4415" s="171"/>
      <c r="R4415" s="171"/>
      <c r="S4415" s="171"/>
      <c r="T4415" s="208" t="str">
        <f t="shared" si="690"/>
        <v>MISSING</v>
      </c>
      <c r="U4415" s="208" t="str">
        <f t="shared" si="691"/>
        <v>MISSING</v>
      </c>
      <c r="X4415" s="56">
        <f t="shared" si="692"/>
        <v>-99</v>
      </c>
      <c r="Y4415" s="56">
        <f t="shared" si="693"/>
        <v>-99</v>
      </c>
      <c r="Z4415" s="56">
        <f t="shared" si="694"/>
        <v>-99</v>
      </c>
      <c r="AA4415" s="56">
        <f t="shared" si="695"/>
        <v>-99</v>
      </c>
      <c r="AB4415" s="56">
        <f t="shared" si="696"/>
        <v>-99</v>
      </c>
      <c r="AC4415" s="56">
        <f t="shared" si="697"/>
        <v>-99</v>
      </c>
      <c r="AD4415" s="3"/>
      <c r="AE4415" s="82">
        <f>IF(D4415=1, 'adjustment factor'!$D$4, IF(D4415=-9,-999,IF(D4415="",-999,0)))</f>
        <v>-999</v>
      </c>
      <c r="AF4415" s="82">
        <f>IF(F4415=1, 'adjustment factor'!$D$5, IF(F4415=-9,-999,IF(F4415="",-999,0)))</f>
        <v>-999</v>
      </c>
      <c r="AG4415" s="82">
        <f>IF(E4415=1, 'adjustment factor'!$D$6, IF(E4415=-9,-999,IF(E4415="",-999,0)))</f>
        <v>-999</v>
      </c>
      <c r="AH4415" s="82">
        <f>IF(K4415&gt;=45,'adjustment factor'!$D$7,IF(K4415=-9,-1200,IF(K4415="",-1200,0)))</f>
        <v>-1200</v>
      </c>
      <c r="AI4415" s="82">
        <f>IF(L4415=1, 'adjustment factor'!$D$8, IF(L4415=-9,-999,IF(L4415="",-999,0)))</f>
        <v>-999</v>
      </c>
      <c r="AJ4415" s="82">
        <f>IF(AND(M4415&gt;=1,M4415&lt;=4),'adjustment factor'!$D$9,IF(M4415=-9,-999,IF(M4415=98,-999,IF(M4415=99,-999,IF(M4415="",-999,0)))))</f>
        <v>-999</v>
      </c>
      <c r="AK4415" s="82">
        <f>IF(H4415=1, 'adjustment factor'!$D$10, IF(H4415=-9,-999,IF(H4415="",-999,0)))</f>
        <v>-999</v>
      </c>
      <c r="AL4415" s="82">
        <f>IF(G4415=1, 'adjustment factor'!$D$11, IF(G4415=-9,-999,IF(G4415="",-999,0)))</f>
        <v>-999</v>
      </c>
      <c r="AM4415" s="82">
        <f>IF(I4415=1, 'adjustment factor'!$D$12, IF(I4415=-9,-999,IF(I4415="",-999,0)))</f>
        <v>-999</v>
      </c>
      <c r="AN4415" s="82">
        <f>IF(J4415=1, 'adjustment factor'!$D$13, IF(J4415=-9,-999,IF(J4415="",-999,0)))</f>
        <v>-999</v>
      </c>
      <c r="AO4415" s="82" t="str">
        <f t="shared" si="698"/>
        <v>-999</v>
      </c>
      <c r="AP4415" s="82" t="str">
        <f t="shared" si="699"/>
        <v>MISSING</v>
      </c>
    </row>
    <row r="4416" spans="2:42">
      <c r="B4416" s="207"/>
      <c r="C4416" s="35">
        <v>4412</v>
      </c>
      <c r="D4416" s="161"/>
      <c r="E4416" s="161"/>
      <c r="F4416" s="161"/>
      <c r="G4416" s="161"/>
      <c r="H4416" s="161"/>
      <c r="I4416" s="161"/>
      <c r="J4416" s="161"/>
      <c r="K4416" s="161"/>
      <c r="L4416" s="161"/>
      <c r="M4416" s="161"/>
      <c r="N4416" s="171"/>
      <c r="O4416" s="171"/>
      <c r="P4416" s="171"/>
      <c r="Q4416" s="171"/>
      <c r="R4416" s="171"/>
      <c r="S4416" s="171"/>
      <c r="T4416" s="208" t="str">
        <f t="shared" si="690"/>
        <v>MISSING</v>
      </c>
      <c r="U4416" s="208" t="str">
        <f t="shared" si="691"/>
        <v>MISSING</v>
      </c>
      <c r="X4416" s="56">
        <f t="shared" si="692"/>
        <v>-99</v>
      </c>
      <c r="Y4416" s="56">
        <f t="shared" si="693"/>
        <v>-99</v>
      </c>
      <c r="Z4416" s="56">
        <f t="shared" si="694"/>
        <v>-99</v>
      </c>
      <c r="AA4416" s="56">
        <f t="shared" si="695"/>
        <v>-99</v>
      </c>
      <c r="AB4416" s="56">
        <f t="shared" si="696"/>
        <v>-99</v>
      </c>
      <c r="AC4416" s="56">
        <f t="shared" si="697"/>
        <v>-99</v>
      </c>
      <c r="AD4416" s="3"/>
      <c r="AE4416" s="82">
        <f>IF(D4416=1, 'adjustment factor'!$D$4, IF(D4416=-9,-999,IF(D4416="",-999,0)))</f>
        <v>-999</v>
      </c>
      <c r="AF4416" s="82">
        <f>IF(F4416=1, 'adjustment factor'!$D$5, IF(F4416=-9,-999,IF(F4416="",-999,0)))</f>
        <v>-999</v>
      </c>
      <c r="AG4416" s="82">
        <f>IF(E4416=1, 'adjustment factor'!$D$6, IF(E4416=-9,-999,IF(E4416="",-999,0)))</f>
        <v>-999</v>
      </c>
      <c r="AH4416" s="82">
        <f>IF(K4416&gt;=45,'adjustment factor'!$D$7,IF(K4416=-9,-1200,IF(K4416="",-1200,0)))</f>
        <v>-1200</v>
      </c>
      <c r="AI4416" s="82">
        <f>IF(L4416=1, 'adjustment factor'!$D$8, IF(L4416=-9,-999,IF(L4416="",-999,0)))</f>
        <v>-999</v>
      </c>
      <c r="AJ4416" s="82">
        <f>IF(AND(M4416&gt;=1,M4416&lt;=4),'adjustment factor'!$D$9,IF(M4416=-9,-999,IF(M4416=98,-999,IF(M4416=99,-999,IF(M4416="",-999,0)))))</f>
        <v>-999</v>
      </c>
      <c r="AK4416" s="82">
        <f>IF(H4416=1, 'adjustment factor'!$D$10, IF(H4416=-9,-999,IF(H4416="",-999,0)))</f>
        <v>-999</v>
      </c>
      <c r="AL4416" s="82">
        <f>IF(G4416=1, 'adjustment factor'!$D$11, IF(G4416=-9,-999,IF(G4416="",-999,0)))</f>
        <v>-999</v>
      </c>
      <c r="AM4416" s="82">
        <f>IF(I4416=1, 'adjustment factor'!$D$12, IF(I4416=-9,-999,IF(I4416="",-999,0)))</f>
        <v>-999</v>
      </c>
      <c r="AN4416" s="82">
        <f>IF(J4416=1, 'adjustment factor'!$D$13, IF(J4416=-9,-999,IF(J4416="",-999,0)))</f>
        <v>-999</v>
      </c>
      <c r="AO4416" s="82" t="str">
        <f t="shared" si="698"/>
        <v>-999</v>
      </c>
      <c r="AP4416" s="82" t="str">
        <f t="shared" si="699"/>
        <v>MISSING</v>
      </c>
    </row>
    <row r="4417" spans="2:42">
      <c r="B4417" s="207"/>
      <c r="C4417" s="35">
        <v>4413</v>
      </c>
      <c r="D4417" s="161"/>
      <c r="E4417" s="161"/>
      <c r="F4417" s="161"/>
      <c r="G4417" s="161"/>
      <c r="H4417" s="161"/>
      <c r="I4417" s="161"/>
      <c r="J4417" s="161"/>
      <c r="K4417" s="161"/>
      <c r="L4417" s="161"/>
      <c r="M4417" s="161"/>
      <c r="N4417" s="171"/>
      <c r="O4417" s="171"/>
      <c r="P4417" s="171"/>
      <c r="Q4417" s="171"/>
      <c r="R4417" s="171"/>
      <c r="S4417" s="171"/>
      <c r="T4417" s="208" t="str">
        <f t="shared" si="690"/>
        <v>MISSING</v>
      </c>
      <c r="U4417" s="208" t="str">
        <f t="shared" si="691"/>
        <v>MISSING</v>
      </c>
      <c r="X4417" s="56">
        <f t="shared" si="692"/>
        <v>-99</v>
      </c>
      <c r="Y4417" s="56">
        <f t="shared" si="693"/>
        <v>-99</v>
      </c>
      <c r="Z4417" s="56">
        <f t="shared" si="694"/>
        <v>-99</v>
      </c>
      <c r="AA4417" s="56">
        <f t="shared" si="695"/>
        <v>-99</v>
      </c>
      <c r="AB4417" s="56">
        <f t="shared" si="696"/>
        <v>-99</v>
      </c>
      <c r="AC4417" s="56">
        <f t="shared" si="697"/>
        <v>-99</v>
      </c>
      <c r="AD4417" s="3"/>
      <c r="AE4417" s="82">
        <f>IF(D4417=1, 'adjustment factor'!$D$4, IF(D4417=-9,-999,IF(D4417="",-999,0)))</f>
        <v>-999</v>
      </c>
      <c r="AF4417" s="82">
        <f>IF(F4417=1, 'adjustment factor'!$D$5, IF(F4417=-9,-999,IF(F4417="",-999,0)))</f>
        <v>-999</v>
      </c>
      <c r="AG4417" s="82">
        <f>IF(E4417=1, 'adjustment factor'!$D$6, IF(E4417=-9,-999,IF(E4417="",-999,0)))</f>
        <v>-999</v>
      </c>
      <c r="AH4417" s="82">
        <f>IF(K4417&gt;=45,'adjustment factor'!$D$7,IF(K4417=-9,-1200,IF(K4417="",-1200,0)))</f>
        <v>-1200</v>
      </c>
      <c r="AI4417" s="82">
        <f>IF(L4417=1, 'adjustment factor'!$D$8, IF(L4417=-9,-999,IF(L4417="",-999,0)))</f>
        <v>-999</v>
      </c>
      <c r="AJ4417" s="82">
        <f>IF(AND(M4417&gt;=1,M4417&lt;=4),'adjustment factor'!$D$9,IF(M4417=-9,-999,IF(M4417=98,-999,IF(M4417=99,-999,IF(M4417="",-999,0)))))</f>
        <v>-999</v>
      </c>
      <c r="AK4417" s="82">
        <f>IF(H4417=1, 'adjustment factor'!$D$10, IF(H4417=-9,-999,IF(H4417="",-999,0)))</f>
        <v>-999</v>
      </c>
      <c r="AL4417" s="82">
        <f>IF(G4417=1, 'adjustment factor'!$D$11, IF(G4417=-9,-999,IF(G4417="",-999,0)))</f>
        <v>-999</v>
      </c>
      <c r="AM4417" s="82">
        <f>IF(I4417=1, 'adjustment factor'!$D$12, IF(I4417=-9,-999,IF(I4417="",-999,0)))</f>
        <v>-999</v>
      </c>
      <c r="AN4417" s="82">
        <f>IF(J4417=1, 'adjustment factor'!$D$13, IF(J4417=-9,-999,IF(J4417="",-999,0)))</f>
        <v>-999</v>
      </c>
      <c r="AO4417" s="82" t="str">
        <f t="shared" si="698"/>
        <v>-999</v>
      </c>
      <c r="AP4417" s="82" t="str">
        <f t="shared" si="699"/>
        <v>MISSING</v>
      </c>
    </row>
    <row r="4418" spans="2:42">
      <c r="B4418" s="207"/>
      <c r="C4418" s="35">
        <v>4414</v>
      </c>
      <c r="D4418" s="161"/>
      <c r="E4418" s="161"/>
      <c r="F4418" s="161"/>
      <c r="G4418" s="161"/>
      <c r="H4418" s="161"/>
      <c r="I4418" s="161"/>
      <c r="J4418" s="161"/>
      <c r="K4418" s="161"/>
      <c r="L4418" s="161"/>
      <c r="M4418" s="161"/>
      <c r="N4418" s="171"/>
      <c r="O4418" s="171"/>
      <c r="P4418" s="171"/>
      <c r="Q4418" s="171"/>
      <c r="R4418" s="171"/>
      <c r="S4418" s="171"/>
      <c r="T4418" s="208" t="str">
        <f t="shared" si="690"/>
        <v>MISSING</v>
      </c>
      <c r="U4418" s="208" t="str">
        <f t="shared" si="691"/>
        <v>MISSING</v>
      </c>
      <c r="X4418" s="56">
        <f t="shared" si="692"/>
        <v>-99</v>
      </c>
      <c r="Y4418" s="56">
        <f t="shared" si="693"/>
        <v>-99</v>
      </c>
      <c r="Z4418" s="56">
        <f t="shared" si="694"/>
        <v>-99</v>
      </c>
      <c r="AA4418" s="56">
        <f t="shared" si="695"/>
        <v>-99</v>
      </c>
      <c r="AB4418" s="56">
        <f t="shared" si="696"/>
        <v>-99</v>
      </c>
      <c r="AC4418" s="56">
        <f t="shared" si="697"/>
        <v>-99</v>
      </c>
      <c r="AD4418" s="3"/>
      <c r="AE4418" s="82">
        <f>IF(D4418=1, 'adjustment factor'!$D$4, IF(D4418=-9,-999,IF(D4418="",-999,0)))</f>
        <v>-999</v>
      </c>
      <c r="AF4418" s="82">
        <f>IF(F4418=1, 'adjustment factor'!$D$5, IF(F4418=-9,-999,IF(F4418="",-999,0)))</f>
        <v>-999</v>
      </c>
      <c r="AG4418" s="82">
        <f>IF(E4418=1, 'adjustment factor'!$D$6, IF(E4418=-9,-999,IF(E4418="",-999,0)))</f>
        <v>-999</v>
      </c>
      <c r="AH4418" s="82">
        <f>IF(K4418&gt;=45,'adjustment factor'!$D$7,IF(K4418=-9,-1200,IF(K4418="",-1200,0)))</f>
        <v>-1200</v>
      </c>
      <c r="AI4418" s="82">
        <f>IF(L4418=1, 'adjustment factor'!$D$8, IF(L4418=-9,-999,IF(L4418="",-999,0)))</f>
        <v>-999</v>
      </c>
      <c r="AJ4418" s="82">
        <f>IF(AND(M4418&gt;=1,M4418&lt;=4),'adjustment factor'!$D$9,IF(M4418=-9,-999,IF(M4418=98,-999,IF(M4418=99,-999,IF(M4418="",-999,0)))))</f>
        <v>-999</v>
      </c>
      <c r="AK4418" s="82">
        <f>IF(H4418=1, 'adjustment factor'!$D$10, IF(H4418=-9,-999,IF(H4418="",-999,0)))</f>
        <v>-999</v>
      </c>
      <c r="AL4418" s="82">
        <f>IF(G4418=1, 'adjustment factor'!$D$11, IF(G4418=-9,-999,IF(G4418="",-999,0)))</f>
        <v>-999</v>
      </c>
      <c r="AM4418" s="82">
        <f>IF(I4418=1, 'adjustment factor'!$D$12, IF(I4418=-9,-999,IF(I4418="",-999,0)))</f>
        <v>-999</v>
      </c>
      <c r="AN4418" s="82">
        <f>IF(J4418=1, 'adjustment factor'!$D$13, IF(J4418=-9,-999,IF(J4418="",-999,0)))</f>
        <v>-999</v>
      </c>
      <c r="AO4418" s="82" t="str">
        <f t="shared" si="698"/>
        <v>-999</v>
      </c>
      <c r="AP4418" s="82" t="str">
        <f t="shared" si="699"/>
        <v>MISSING</v>
      </c>
    </row>
    <row r="4419" spans="2:42">
      <c r="B4419" s="207"/>
      <c r="C4419" s="35">
        <v>4415</v>
      </c>
      <c r="D4419" s="161"/>
      <c r="E4419" s="161"/>
      <c r="F4419" s="161"/>
      <c r="G4419" s="161"/>
      <c r="H4419" s="161"/>
      <c r="I4419" s="161"/>
      <c r="J4419" s="161"/>
      <c r="K4419" s="161"/>
      <c r="L4419" s="161"/>
      <c r="M4419" s="161"/>
      <c r="N4419" s="171"/>
      <c r="O4419" s="171"/>
      <c r="P4419" s="171"/>
      <c r="Q4419" s="171"/>
      <c r="R4419" s="171"/>
      <c r="S4419" s="171"/>
      <c r="T4419" s="208" t="str">
        <f t="shared" si="690"/>
        <v>MISSING</v>
      </c>
      <c r="U4419" s="208" t="str">
        <f t="shared" si="691"/>
        <v>MISSING</v>
      </c>
      <c r="X4419" s="56">
        <f t="shared" si="692"/>
        <v>-99</v>
      </c>
      <c r="Y4419" s="56">
        <f t="shared" si="693"/>
        <v>-99</v>
      </c>
      <c r="Z4419" s="56">
        <f t="shared" si="694"/>
        <v>-99</v>
      </c>
      <c r="AA4419" s="56">
        <f t="shared" si="695"/>
        <v>-99</v>
      </c>
      <c r="AB4419" s="56">
        <f t="shared" si="696"/>
        <v>-99</v>
      </c>
      <c r="AC4419" s="56">
        <f t="shared" si="697"/>
        <v>-99</v>
      </c>
      <c r="AD4419" s="3"/>
      <c r="AE4419" s="82">
        <f>IF(D4419=1, 'adjustment factor'!$D$4, IF(D4419=-9,-999,IF(D4419="",-999,0)))</f>
        <v>-999</v>
      </c>
      <c r="AF4419" s="82">
        <f>IF(F4419=1, 'adjustment factor'!$D$5, IF(F4419=-9,-999,IF(F4419="",-999,0)))</f>
        <v>-999</v>
      </c>
      <c r="AG4419" s="82">
        <f>IF(E4419=1, 'adjustment factor'!$D$6, IF(E4419=-9,-999,IF(E4419="",-999,0)))</f>
        <v>-999</v>
      </c>
      <c r="AH4419" s="82">
        <f>IF(K4419&gt;=45,'adjustment factor'!$D$7,IF(K4419=-9,-1200,IF(K4419="",-1200,0)))</f>
        <v>-1200</v>
      </c>
      <c r="AI4419" s="82">
        <f>IF(L4419=1, 'adjustment factor'!$D$8, IF(L4419=-9,-999,IF(L4419="",-999,0)))</f>
        <v>-999</v>
      </c>
      <c r="AJ4419" s="82">
        <f>IF(AND(M4419&gt;=1,M4419&lt;=4),'adjustment factor'!$D$9,IF(M4419=-9,-999,IF(M4419=98,-999,IF(M4419=99,-999,IF(M4419="",-999,0)))))</f>
        <v>-999</v>
      </c>
      <c r="AK4419" s="82">
        <f>IF(H4419=1, 'adjustment factor'!$D$10, IF(H4419=-9,-999,IF(H4419="",-999,0)))</f>
        <v>-999</v>
      </c>
      <c r="AL4419" s="82">
        <f>IF(G4419=1, 'adjustment factor'!$D$11, IF(G4419=-9,-999,IF(G4419="",-999,0)))</f>
        <v>-999</v>
      </c>
      <c r="AM4419" s="82">
        <f>IF(I4419=1, 'adjustment factor'!$D$12, IF(I4419=-9,-999,IF(I4419="",-999,0)))</f>
        <v>-999</v>
      </c>
      <c r="AN4419" s="82">
        <f>IF(J4419=1, 'adjustment factor'!$D$13, IF(J4419=-9,-999,IF(J4419="",-999,0)))</f>
        <v>-999</v>
      </c>
      <c r="AO4419" s="82" t="str">
        <f t="shared" si="698"/>
        <v>-999</v>
      </c>
      <c r="AP4419" s="82" t="str">
        <f t="shared" si="699"/>
        <v>MISSING</v>
      </c>
    </row>
    <row r="4420" spans="2:42">
      <c r="B4420" s="207"/>
      <c r="C4420" s="35">
        <v>4416</v>
      </c>
      <c r="D4420" s="161"/>
      <c r="E4420" s="161"/>
      <c r="F4420" s="161"/>
      <c r="G4420" s="161"/>
      <c r="H4420" s="161"/>
      <c r="I4420" s="161"/>
      <c r="J4420" s="161"/>
      <c r="K4420" s="161"/>
      <c r="L4420" s="161"/>
      <c r="M4420" s="161"/>
      <c r="N4420" s="171"/>
      <c r="O4420" s="171"/>
      <c r="P4420" s="171"/>
      <c r="Q4420" s="171"/>
      <c r="R4420" s="171"/>
      <c r="S4420" s="171"/>
      <c r="T4420" s="208" t="str">
        <f t="shared" si="690"/>
        <v>MISSING</v>
      </c>
      <c r="U4420" s="208" t="str">
        <f t="shared" si="691"/>
        <v>MISSING</v>
      </c>
      <c r="X4420" s="56">
        <f t="shared" si="692"/>
        <v>-99</v>
      </c>
      <c r="Y4420" s="56">
        <f t="shared" si="693"/>
        <v>-99</v>
      </c>
      <c r="Z4420" s="56">
        <f t="shared" si="694"/>
        <v>-99</v>
      </c>
      <c r="AA4420" s="56">
        <f t="shared" si="695"/>
        <v>-99</v>
      </c>
      <c r="AB4420" s="56">
        <f t="shared" si="696"/>
        <v>-99</v>
      </c>
      <c r="AC4420" s="56">
        <f t="shared" si="697"/>
        <v>-99</v>
      </c>
      <c r="AD4420" s="3"/>
      <c r="AE4420" s="82">
        <f>IF(D4420=1, 'adjustment factor'!$D$4, IF(D4420=-9,-999,IF(D4420="",-999,0)))</f>
        <v>-999</v>
      </c>
      <c r="AF4420" s="82">
        <f>IF(F4420=1, 'adjustment factor'!$D$5, IF(F4420=-9,-999,IF(F4420="",-999,0)))</f>
        <v>-999</v>
      </c>
      <c r="AG4420" s="82">
        <f>IF(E4420=1, 'adjustment factor'!$D$6, IF(E4420=-9,-999,IF(E4420="",-999,0)))</f>
        <v>-999</v>
      </c>
      <c r="AH4420" s="82">
        <f>IF(K4420&gt;=45,'adjustment factor'!$D$7,IF(K4420=-9,-1200,IF(K4420="",-1200,0)))</f>
        <v>-1200</v>
      </c>
      <c r="AI4420" s="82">
        <f>IF(L4420=1, 'adjustment factor'!$D$8, IF(L4420=-9,-999,IF(L4420="",-999,0)))</f>
        <v>-999</v>
      </c>
      <c r="AJ4420" s="82">
        <f>IF(AND(M4420&gt;=1,M4420&lt;=4),'adjustment factor'!$D$9,IF(M4420=-9,-999,IF(M4420=98,-999,IF(M4420=99,-999,IF(M4420="",-999,0)))))</f>
        <v>-999</v>
      </c>
      <c r="AK4420" s="82">
        <f>IF(H4420=1, 'adjustment factor'!$D$10, IF(H4420=-9,-999,IF(H4420="",-999,0)))</f>
        <v>-999</v>
      </c>
      <c r="AL4420" s="82">
        <f>IF(G4420=1, 'adjustment factor'!$D$11, IF(G4420=-9,-999,IF(G4420="",-999,0)))</f>
        <v>-999</v>
      </c>
      <c r="AM4420" s="82">
        <f>IF(I4420=1, 'adjustment factor'!$D$12, IF(I4420=-9,-999,IF(I4420="",-999,0)))</f>
        <v>-999</v>
      </c>
      <c r="AN4420" s="82">
        <f>IF(J4420=1, 'adjustment factor'!$D$13, IF(J4420=-9,-999,IF(J4420="",-999,0)))</f>
        <v>-999</v>
      </c>
      <c r="AO4420" s="82" t="str">
        <f t="shared" si="698"/>
        <v>-999</v>
      </c>
      <c r="AP4420" s="82" t="str">
        <f t="shared" si="699"/>
        <v>MISSING</v>
      </c>
    </row>
    <row r="4421" spans="2:42">
      <c r="B4421" s="207"/>
      <c r="C4421" s="35">
        <v>4417</v>
      </c>
      <c r="D4421" s="161"/>
      <c r="E4421" s="161"/>
      <c r="F4421" s="161"/>
      <c r="G4421" s="161"/>
      <c r="H4421" s="161"/>
      <c r="I4421" s="161"/>
      <c r="J4421" s="161"/>
      <c r="K4421" s="161"/>
      <c r="L4421" s="161"/>
      <c r="M4421" s="161"/>
      <c r="N4421" s="171"/>
      <c r="O4421" s="171"/>
      <c r="P4421" s="171"/>
      <c r="Q4421" s="171"/>
      <c r="R4421" s="171"/>
      <c r="S4421" s="171"/>
      <c r="T4421" s="208" t="str">
        <f t="shared" si="690"/>
        <v>MISSING</v>
      </c>
      <c r="U4421" s="208" t="str">
        <f t="shared" si="691"/>
        <v>MISSING</v>
      </c>
      <c r="X4421" s="56">
        <f t="shared" si="692"/>
        <v>-99</v>
      </c>
      <c r="Y4421" s="56">
        <f t="shared" si="693"/>
        <v>-99</v>
      </c>
      <c r="Z4421" s="56">
        <f t="shared" si="694"/>
        <v>-99</v>
      </c>
      <c r="AA4421" s="56">
        <f t="shared" si="695"/>
        <v>-99</v>
      </c>
      <c r="AB4421" s="56">
        <f t="shared" si="696"/>
        <v>-99</v>
      </c>
      <c r="AC4421" s="56">
        <f t="shared" si="697"/>
        <v>-99</v>
      </c>
      <c r="AD4421" s="3"/>
      <c r="AE4421" s="82">
        <f>IF(D4421=1, 'adjustment factor'!$D$4, IF(D4421=-9,-999,IF(D4421="",-999,0)))</f>
        <v>-999</v>
      </c>
      <c r="AF4421" s="82">
        <f>IF(F4421=1, 'adjustment factor'!$D$5, IF(F4421=-9,-999,IF(F4421="",-999,0)))</f>
        <v>-999</v>
      </c>
      <c r="AG4421" s="82">
        <f>IF(E4421=1, 'adjustment factor'!$D$6, IF(E4421=-9,-999,IF(E4421="",-999,0)))</f>
        <v>-999</v>
      </c>
      <c r="AH4421" s="82">
        <f>IF(K4421&gt;=45,'adjustment factor'!$D$7,IF(K4421=-9,-1200,IF(K4421="",-1200,0)))</f>
        <v>-1200</v>
      </c>
      <c r="AI4421" s="82">
        <f>IF(L4421=1, 'adjustment factor'!$D$8, IF(L4421=-9,-999,IF(L4421="",-999,0)))</f>
        <v>-999</v>
      </c>
      <c r="AJ4421" s="82">
        <f>IF(AND(M4421&gt;=1,M4421&lt;=4),'adjustment factor'!$D$9,IF(M4421=-9,-999,IF(M4421=98,-999,IF(M4421=99,-999,IF(M4421="",-999,0)))))</f>
        <v>-999</v>
      </c>
      <c r="AK4421" s="82">
        <f>IF(H4421=1, 'adjustment factor'!$D$10, IF(H4421=-9,-999,IF(H4421="",-999,0)))</f>
        <v>-999</v>
      </c>
      <c r="AL4421" s="82">
        <f>IF(G4421=1, 'adjustment factor'!$D$11, IF(G4421=-9,-999,IF(G4421="",-999,0)))</f>
        <v>-999</v>
      </c>
      <c r="AM4421" s="82">
        <f>IF(I4421=1, 'adjustment factor'!$D$12, IF(I4421=-9,-999,IF(I4421="",-999,0)))</f>
        <v>-999</v>
      </c>
      <c r="AN4421" s="82">
        <f>IF(J4421=1, 'adjustment factor'!$D$13, IF(J4421=-9,-999,IF(J4421="",-999,0)))</f>
        <v>-999</v>
      </c>
      <c r="AO4421" s="82" t="str">
        <f t="shared" si="698"/>
        <v>-999</v>
      </c>
      <c r="AP4421" s="82" t="str">
        <f t="shared" si="699"/>
        <v>MISSING</v>
      </c>
    </row>
    <row r="4422" spans="2:42">
      <c r="B4422" s="207"/>
      <c r="C4422" s="35">
        <v>4418</v>
      </c>
      <c r="D4422" s="161"/>
      <c r="E4422" s="161"/>
      <c r="F4422" s="161"/>
      <c r="G4422" s="161"/>
      <c r="H4422" s="161"/>
      <c r="I4422" s="161"/>
      <c r="J4422" s="161"/>
      <c r="K4422" s="161"/>
      <c r="L4422" s="161"/>
      <c r="M4422" s="161"/>
      <c r="N4422" s="171"/>
      <c r="O4422" s="171"/>
      <c r="P4422" s="171"/>
      <c r="Q4422" s="171"/>
      <c r="R4422" s="171"/>
      <c r="S4422" s="171"/>
      <c r="T4422" s="208" t="str">
        <f t="shared" si="690"/>
        <v>MISSING</v>
      </c>
      <c r="U4422" s="208" t="str">
        <f t="shared" si="691"/>
        <v>MISSING</v>
      </c>
      <c r="X4422" s="56">
        <f t="shared" si="692"/>
        <v>-99</v>
      </c>
      <c r="Y4422" s="56">
        <f t="shared" si="693"/>
        <v>-99</v>
      </c>
      <c r="Z4422" s="56">
        <f t="shared" si="694"/>
        <v>-99</v>
      </c>
      <c r="AA4422" s="56">
        <f t="shared" si="695"/>
        <v>-99</v>
      </c>
      <c r="AB4422" s="56">
        <f t="shared" si="696"/>
        <v>-99</v>
      </c>
      <c r="AC4422" s="56">
        <f t="shared" si="697"/>
        <v>-99</v>
      </c>
      <c r="AD4422" s="3"/>
      <c r="AE4422" s="82">
        <f>IF(D4422=1, 'adjustment factor'!$D$4, IF(D4422=-9,-999,IF(D4422="",-999,0)))</f>
        <v>-999</v>
      </c>
      <c r="AF4422" s="82">
        <f>IF(F4422=1, 'adjustment factor'!$D$5, IF(F4422=-9,-999,IF(F4422="",-999,0)))</f>
        <v>-999</v>
      </c>
      <c r="AG4422" s="82">
        <f>IF(E4422=1, 'adjustment factor'!$D$6, IF(E4422=-9,-999,IF(E4422="",-999,0)))</f>
        <v>-999</v>
      </c>
      <c r="AH4422" s="82">
        <f>IF(K4422&gt;=45,'adjustment factor'!$D$7,IF(K4422=-9,-1200,IF(K4422="",-1200,0)))</f>
        <v>-1200</v>
      </c>
      <c r="AI4422" s="82">
        <f>IF(L4422=1, 'adjustment factor'!$D$8, IF(L4422=-9,-999,IF(L4422="",-999,0)))</f>
        <v>-999</v>
      </c>
      <c r="AJ4422" s="82">
        <f>IF(AND(M4422&gt;=1,M4422&lt;=4),'adjustment factor'!$D$9,IF(M4422=-9,-999,IF(M4422=98,-999,IF(M4422=99,-999,IF(M4422="",-999,0)))))</f>
        <v>-999</v>
      </c>
      <c r="AK4422" s="82">
        <f>IF(H4422=1, 'adjustment factor'!$D$10, IF(H4422=-9,-999,IF(H4422="",-999,0)))</f>
        <v>-999</v>
      </c>
      <c r="AL4422" s="82">
        <f>IF(G4422=1, 'adjustment factor'!$D$11, IF(G4422=-9,-999,IF(G4422="",-999,0)))</f>
        <v>-999</v>
      </c>
      <c r="AM4422" s="82">
        <f>IF(I4422=1, 'adjustment factor'!$D$12, IF(I4422=-9,-999,IF(I4422="",-999,0)))</f>
        <v>-999</v>
      </c>
      <c r="AN4422" s="82">
        <f>IF(J4422=1, 'adjustment factor'!$D$13, IF(J4422=-9,-999,IF(J4422="",-999,0)))</f>
        <v>-999</v>
      </c>
      <c r="AO4422" s="82" t="str">
        <f t="shared" si="698"/>
        <v>-999</v>
      </c>
      <c r="AP4422" s="82" t="str">
        <f t="shared" si="699"/>
        <v>MISSING</v>
      </c>
    </row>
    <row r="4423" spans="2:42">
      <c r="B4423" s="207"/>
      <c r="C4423" s="35">
        <v>4419</v>
      </c>
      <c r="D4423" s="161"/>
      <c r="E4423" s="161"/>
      <c r="F4423" s="161"/>
      <c r="G4423" s="161"/>
      <c r="H4423" s="161"/>
      <c r="I4423" s="161"/>
      <c r="J4423" s="161"/>
      <c r="K4423" s="161"/>
      <c r="L4423" s="161"/>
      <c r="M4423" s="161"/>
      <c r="N4423" s="171"/>
      <c r="O4423" s="171"/>
      <c r="P4423" s="171"/>
      <c r="Q4423" s="171"/>
      <c r="R4423" s="171"/>
      <c r="S4423" s="171"/>
      <c r="T4423" s="208" t="str">
        <f t="shared" si="690"/>
        <v>MISSING</v>
      </c>
      <c r="U4423" s="208" t="str">
        <f t="shared" si="691"/>
        <v>MISSING</v>
      </c>
      <c r="X4423" s="56">
        <f t="shared" si="692"/>
        <v>-99</v>
      </c>
      <c r="Y4423" s="56">
        <f t="shared" si="693"/>
        <v>-99</v>
      </c>
      <c r="Z4423" s="56">
        <f t="shared" si="694"/>
        <v>-99</v>
      </c>
      <c r="AA4423" s="56">
        <f t="shared" si="695"/>
        <v>-99</v>
      </c>
      <c r="AB4423" s="56">
        <f t="shared" si="696"/>
        <v>-99</v>
      </c>
      <c r="AC4423" s="56">
        <f t="shared" si="697"/>
        <v>-99</v>
      </c>
      <c r="AD4423" s="3"/>
      <c r="AE4423" s="82">
        <f>IF(D4423=1, 'adjustment factor'!$D$4, IF(D4423=-9,-999,IF(D4423="",-999,0)))</f>
        <v>-999</v>
      </c>
      <c r="AF4423" s="82">
        <f>IF(F4423=1, 'adjustment factor'!$D$5, IF(F4423=-9,-999,IF(F4423="",-999,0)))</f>
        <v>-999</v>
      </c>
      <c r="AG4423" s="82">
        <f>IF(E4423=1, 'adjustment factor'!$D$6, IF(E4423=-9,-999,IF(E4423="",-999,0)))</f>
        <v>-999</v>
      </c>
      <c r="AH4423" s="82">
        <f>IF(K4423&gt;=45,'adjustment factor'!$D$7,IF(K4423=-9,-1200,IF(K4423="",-1200,0)))</f>
        <v>-1200</v>
      </c>
      <c r="AI4423" s="82">
        <f>IF(L4423=1, 'adjustment factor'!$D$8, IF(L4423=-9,-999,IF(L4423="",-999,0)))</f>
        <v>-999</v>
      </c>
      <c r="AJ4423" s="82">
        <f>IF(AND(M4423&gt;=1,M4423&lt;=4),'adjustment factor'!$D$9,IF(M4423=-9,-999,IF(M4423=98,-999,IF(M4423=99,-999,IF(M4423="",-999,0)))))</f>
        <v>-999</v>
      </c>
      <c r="AK4423" s="82">
        <f>IF(H4423=1, 'adjustment factor'!$D$10, IF(H4423=-9,-999,IF(H4423="",-999,0)))</f>
        <v>-999</v>
      </c>
      <c r="AL4423" s="82">
        <f>IF(G4423=1, 'adjustment factor'!$D$11, IF(G4423=-9,-999,IF(G4423="",-999,0)))</f>
        <v>-999</v>
      </c>
      <c r="AM4423" s="82">
        <f>IF(I4423=1, 'adjustment factor'!$D$12, IF(I4423=-9,-999,IF(I4423="",-999,0)))</f>
        <v>-999</v>
      </c>
      <c r="AN4423" s="82">
        <f>IF(J4423=1, 'adjustment factor'!$D$13, IF(J4423=-9,-999,IF(J4423="",-999,0)))</f>
        <v>-999</v>
      </c>
      <c r="AO4423" s="82" t="str">
        <f t="shared" si="698"/>
        <v>-999</v>
      </c>
      <c r="AP4423" s="82" t="str">
        <f t="shared" si="699"/>
        <v>MISSING</v>
      </c>
    </row>
    <row r="4424" spans="2:42">
      <c r="B4424" s="207"/>
      <c r="C4424" s="35">
        <v>4420</v>
      </c>
      <c r="D4424" s="161"/>
      <c r="E4424" s="161"/>
      <c r="F4424" s="161"/>
      <c r="G4424" s="161"/>
      <c r="H4424" s="161"/>
      <c r="I4424" s="161"/>
      <c r="J4424" s="161"/>
      <c r="K4424" s="161"/>
      <c r="L4424" s="161"/>
      <c r="M4424" s="161"/>
      <c r="N4424" s="171"/>
      <c r="O4424" s="171"/>
      <c r="P4424" s="171"/>
      <c r="Q4424" s="171"/>
      <c r="R4424" s="171"/>
      <c r="S4424" s="171"/>
      <c r="T4424" s="208" t="str">
        <f t="shared" si="690"/>
        <v>MISSING</v>
      </c>
      <c r="U4424" s="208" t="str">
        <f t="shared" si="691"/>
        <v>MISSING</v>
      </c>
      <c r="X4424" s="56">
        <f t="shared" si="692"/>
        <v>-99</v>
      </c>
      <c r="Y4424" s="56">
        <f t="shared" si="693"/>
        <v>-99</v>
      </c>
      <c r="Z4424" s="56">
        <f t="shared" si="694"/>
        <v>-99</v>
      </c>
      <c r="AA4424" s="56">
        <f t="shared" si="695"/>
        <v>-99</v>
      </c>
      <c r="AB4424" s="56">
        <f t="shared" si="696"/>
        <v>-99</v>
      </c>
      <c r="AC4424" s="56">
        <f t="shared" si="697"/>
        <v>-99</v>
      </c>
      <c r="AD4424" s="3"/>
      <c r="AE4424" s="82">
        <f>IF(D4424=1, 'adjustment factor'!$D$4, IF(D4424=-9,-999,IF(D4424="",-999,0)))</f>
        <v>-999</v>
      </c>
      <c r="AF4424" s="82">
        <f>IF(F4424=1, 'adjustment factor'!$D$5, IF(F4424=-9,-999,IF(F4424="",-999,0)))</f>
        <v>-999</v>
      </c>
      <c r="AG4424" s="82">
        <f>IF(E4424=1, 'adjustment factor'!$D$6, IF(E4424=-9,-999,IF(E4424="",-999,0)))</f>
        <v>-999</v>
      </c>
      <c r="AH4424" s="82">
        <f>IF(K4424&gt;=45,'adjustment factor'!$D$7,IF(K4424=-9,-1200,IF(K4424="",-1200,0)))</f>
        <v>-1200</v>
      </c>
      <c r="AI4424" s="82">
        <f>IF(L4424=1, 'adjustment factor'!$D$8, IF(L4424=-9,-999,IF(L4424="",-999,0)))</f>
        <v>-999</v>
      </c>
      <c r="AJ4424" s="82">
        <f>IF(AND(M4424&gt;=1,M4424&lt;=4),'adjustment factor'!$D$9,IF(M4424=-9,-999,IF(M4424=98,-999,IF(M4424=99,-999,IF(M4424="",-999,0)))))</f>
        <v>-999</v>
      </c>
      <c r="AK4424" s="82">
        <f>IF(H4424=1, 'adjustment factor'!$D$10, IF(H4424=-9,-999,IF(H4424="",-999,0)))</f>
        <v>-999</v>
      </c>
      <c r="AL4424" s="82">
        <f>IF(G4424=1, 'adjustment factor'!$D$11, IF(G4424=-9,-999,IF(G4424="",-999,0)))</f>
        <v>-999</v>
      </c>
      <c r="AM4424" s="82">
        <f>IF(I4424=1, 'adjustment factor'!$D$12, IF(I4424=-9,-999,IF(I4424="",-999,0)))</f>
        <v>-999</v>
      </c>
      <c r="AN4424" s="82">
        <f>IF(J4424=1, 'adjustment factor'!$D$13, IF(J4424=-9,-999,IF(J4424="",-999,0)))</f>
        <v>-999</v>
      </c>
      <c r="AO4424" s="82" t="str">
        <f t="shared" si="698"/>
        <v>-999</v>
      </c>
      <c r="AP4424" s="82" t="str">
        <f t="shared" si="699"/>
        <v>MISSING</v>
      </c>
    </row>
    <row r="4425" spans="2:42">
      <c r="B4425" s="207"/>
      <c r="C4425" s="35">
        <v>4421</v>
      </c>
      <c r="D4425" s="161"/>
      <c r="E4425" s="161"/>
      <c r="F4425" s="161"/>
      <c r="G4425" s="161"/>
      <c r="H4425" s="161"/>
      <c r="I4425" s="161"/>
      <c r="J4425" s="161"/>
      <c r="K4425" s="161"/>
      <c r="L4425" s="161"/>
      <c r="M4425" s="161"/>
      <c r="N4425" s="171"/>
      <c r="O4425" s="171"/>
      <c r="P4425" s="171"/>
      <c r="Q4425" s="171"/>
      <c r="R4425" s="171"/>
      <c r="S4425" s="171"/>
      <c r="T4425" s="208" t="str">
        <f t="shared" si="690"/>
        <v>MISSING</v>
      </c>
      <c r="U4425" s="208" t="str">
        <f t="shared" si="691"/>
        <v>MISSING</v>
      </c>
      <c r="X4425" s="56">
        <f t="shared" si="692"/>
        <v>-99</v>
      </c>
      <c r="Y4425" s="56">
        <f t="shared" si="693"/>
        <v>-99</v>
      </c>
      <c r="Z4425" s="56">
        <f t="shared" si="694"/>
        <v>-99</v>
      </c>
      <c r="AA4425" s="56">
        <f t="shared" si="695"/>
        <v>-99</v>
      </c>
      <c r="AB4425" s="56">
        <f t="shared" si="696"/>
        <v>-99</v>
      </c>
      <c r="AC4425" s="56">
        <f t="shared" si="697"/>
        <v>-99</v>
      </c>
      <c r="AD4425" s="3"/>
      <c r="AE4425" s="82">
        <f>IF(D4425=1, 'adjustment factor'!$D$4, IF(D4425=-9,-999,IF(D4425="",-999,0)))</f>
        <v>-999</v>
      </c>
      <c r="AF4425" s="82">
        <f>IF(F4425=1, 'adjustment factor'!$D$5, IF(F4425=-9,-999,IF(F4425="",-999,0)))</f>
        <v>-999</v>
      </c>
      <c r="AG4425" s="82">
        <f>IF(E4425=1, 'adjustment factor'!$D$6, IF(E4425=-9,-999,IF(E4425="",-999,0)))</f>
        <v>-999</v>
      </c>
      <c r="AH4425" s="82">
        <f>IF(K4425&gt;=45,'adjustment factor'!$D$7,IF(K4425=-9,-1200,IF(K4425="",-1200,0)))</f>
        <v>-1200</v>
      </c>
      <c r="AI4425" s="82">
        <f>IF(L4425=1, 'adjustment factor'!$D$8, IF(L4425=-9,-999,IF(L4425="",-999,0)))</f>
        <v>-999</v>
      </c>
      <c r="AJ4425" s="82">
        <f>IF(AND(M4425&gt;=1,M4425&lt;=4),'adjustment factor'!$D$9,IF(M4425=-9,-999,IF(M4425=98,-999,IF(M4425=99,-999,IF(M4425="",-999,0)))))</f>
        <v>-999</v>
      </c>
      <c r="AK4425" s="82">
        <f>IF(H4425=1, 'adjustment factor'!$D$10, IF(H4425=-9,-999,IF(H4425="",-999,0)))</f>
        <v>-999</v>
      </c>
      <c r="AL4425" s="82">
        <f>IF(G4425=1, 'adjustment factor'!$D$11, IF(G4425=-9,-999,IF(G4425="",-999,0)))</f>
        <v>-999</v>
      </c>
      <c r="AM4425" s="82">
        <f>IF(I4425=1, 'adjustment factor'!$D$12, IF(I4425=-9,-999,IF(I4425="",-999,0)))</f>
        <v>-999</v>
      </c>
      <c r="AN4425" s="82">
        <f>IF(J4425=1, 'adjustment factor'!$D$13, IF(J4425=-9,-999,IF(J4425="",-999,0)))</f>
        <v>-999</v>
      </c>
      <c r="AO4425" s="82" t="str">
        <f t="shared" si="698"/>
        <v>-999</v>
      </c>
      <c r="AP4425" s="82" t="str">
        <f t="shared" si="699"/>
        <v>MISSING</v>
      </c>
    </row>
    <row r="4426" spans="2:42">
      <c r="B4426" s="207"/>
      <c r="C4426" s="35">
        <v>4422</v>
      </c>
      <c r="D4426" s="161"/>
      <c r="E4426" s="161"/>
      <c r="F4426" s="161"/>
      <c r="G4426" s="161"/>
      <c r="H4426" s="161"/>
      <c r="I4426" s="161"/>
      <c r="J4426" s="161"/>
      <c r="K4426" s="161"/>
      <c r="L4426" s="161"/>
      <c r="M4426" s="161"/>
      <c r="N4426" s="171"/>
      <c r="O4426" s="171"/>
      <c r="P4426" s="171"/>
      <c r="Q4426" s="171"/>
      <c r="R4426" s="171"/>
      <c r="S4426" s="171"/>
      <c r="T4426" s="208" t="str">
        <f t="shared" si="690"/>
        <v>MISSING</v>
      </c>
      <c r="U4426" s="208" t="str">
        <f t="shared" si="691"/>
        <v>MISSING</v>
      </c>
      <c r="X4426" s="56">
        <f t="shared" si="692"/>
        <v>-99</v>
      </c>
      <c r="Y4426" s="56">
        <f t="shared" si="693"/>
        <v>-99</v>
      </c>
      <c r="Z4426" s="56">
        <f t="shared" si="694"/>
        <v>-99</v>
      </c>
      <c r="AA4426" s="56">
        <f t="shared" si="695"/>
        <v>-99</v>
      </c>
      <c r="AB4426" s="56">
        <f t="shared" si="696"/>
        <v>-99</v>
      </c>
      <c r="AC4426" s="56">
        <f t="shared" si="697"/>
        <v>-99</v>
      </c>
      <c r="AD4426" s="3"/>
      <c r="AE4426" s="82">
        <f>IF(D4426=1, 'adjustment factor'!$D$4, IF(D4426=-9,-999,IF(D4426="",-999,0)))</f>
        <v>-999</v>
      </c>
      <c r="AF4426" s="82">
        <f>IF(F4426=1, 'adjustment factor'!$D$5, IF(F4426=-9,-999,IF(F4426="",-999,0)))</f>
        <v>-999</v>
      </c>
      <c r="AG4426" s="82">
        <f>IF(E4426=1, 'adjustment factor'!$D$6, IF(E4426=-9,-999,IF(E4426="",-999,0)))</f>
        <v>-999</v>
      </c>
      <c r="AH4426" s="82">
        <f>IF(K4426&gt;=45,'adjustment factor'!$D$7,IF(K4426=-9,-1200,IF(K4426="",-1200,0)))</f>
        <v>-1200</v>
      </c>
      <c r="AI4426" s="82">
        <f>IF(L4426=1, 'adjustment factor'!$D$8, IF(L4426=-9,-999,IF(L4426="",-999,0)))</f>
        <v>-999</v>
      </c>
      <c r="AJ4426" s="82">
        <f>IF(AND(M4426&gt;=1,M4426&lt;=4),'adjustment factor'!$D$9,IF(M4426=-9,-999,IF(M4426=98,-999,IF(M4426=99,-999,IF(M4426="",-999,0)))))</f>
        <v>-999</v>
      </c>
      <c r="AK4426" s="82">
        <f>IF(H4426=1, 'adjustment factor'!$D$10, IF(H4426=-9,-999,IF(H4426="",-999,0)))</f>
        <v>-999</v>
      </c>
      <c r="AL4426" s="82">
        <f>IF(G4426=1, 'adjustment factor'!$D$11, IF(G4426=-9,-999,IF(G4426="",-999,0)))</f>
        <v>-999</v>
      </c>
      <c r="AM4426" s="82">
        <f>IF(I4426=1, 'adjustment factor'!$D$12, IF(I4426=-9,-999,IF(I4426="",-999,0)))</f>
        <v>-999</v>
      </c>
      <c r="AN4426" s="82">
        <f>IF(J4426=1, 'adjustment factor'!$D$13, IF(J4426=-9,-999,IF(J4426="",-999,0)))</f>
        <v>-999</v>
      </c>
      <c r="AO4426" s="82" t="str">
        <f t="shared" si="698"/>
        <v>-999</v>
      </c>
      <c r="AP4426" s="82" t="str">
        <f t="shared" si="699"/>
        <v>MISSING</v>
      </c>
    </row>
    <row r="4427" spans="2:42">
      <c r="B4427" s="207"/>
      <c r="C4427" s="35">
        <v>4423</v>
      </c>
      <c r="D4427" s="161"/>
      <c r="E4427" s="161"/>
      <c r="F4427" s="161"/>
      <c r="G4427" s="161"/>
      <c r="H4427" s="161"/>
      <c r="I4427" s="161"/>
      <c r="J4427" s="161"/>
      <c r="K4427" s="161"/>
      <c r="L4427" s="161"/>
      <c r="M4427" s="161"/>
      <c r="N4427" s="171"/>
      <c r="O4427" s="171"/>
      <c r="P4427" s="171"/>
      <c r="Q4427" s="171"/>
      <c r="R4427" s="171"/>
      <c r="S4427" s="171"/>
      <c r="T4427" s="208" t="str">
        <f t="shared" si="690"/>
        <v>MISSING</v>
      </c>
      <c r="U4427" s="208" t="str">
        <f t="shared" si="691"/>
        <v>MISSING</v>
      </c>
      <c r="X4427" s="56">
        <f t="shared" si="692"/>
        <v>-99</v>
      </c>
      <c r="Y4427" s="56">
        <f t="shared" si="693"/>
        <v>-99</v>
      </c>
      <c r="Z4427" s="56">
        <f t="shared" si="694"/>
        <v>-99</v>
      </c>
      <c r="AA4427" s="56">
        <f t="shared" si="695"/>
        <v>-99</v>
      </c>
      <c r="AB4427" s="56">
        <f t="shared" si="696"/>
        <v>-99</v>
      </c>
      <c r="AC4427" s="56">
        <f t="shared" si="697"/>
        <v>-99</v>
      </c>
      <c r="AD4427" s="3"/>
      <c r="AE4427" s="82">
        <f>IF(D4427=1, 'adjustment factor'!$D$4, IF(D4427=-9,-999,IF(D4427="",-999,0)))</f>
        <v>-999</v>
      </c>
      <c r="AF4427" s="82">
        <f>IF(F4427=1, 'adjustment factor'!$D$5, IF(F4427=-9,-999,IF(F4427="",-999,0)))</f>
        <v>-999</v>
      </c>
      <c r="AG4427" s="82">
        <f>IF(E4427=1, 'adjustment factor'!$D$6, IF(E4427=-9,-999,IF(E4427="",-999,0)))</f>
        <v>-999</v>
      </c>
      <c r="AH4427" s="82">
        <f>IF(K4427&gt;=45,'adjustment factor'!$D$7,IF(K4427=-9,-1200,IF(K4427="",-1200,0)))</f>
        <v>-1200</v>
      </c>
      <c r="AI4427" s="82">
        <f>IF(L4427=1, 'adjustment factor'!$D$8, IF(L4427=-9,-999,IF(L4427="",-999,0)))</f>
        <v>-999</v>
      </c>
      <c r="AJ4427" s="82">
        <f>IF(AND(M4427&gt;=1,M4427&lt;=4),'adjustment factor'!$D$9,IF(M4427=-9,-999,IF(M4427=98,-999,IF(M4427=99,-999,IF(M4427="",-999,0)))))</f>
        <v>-999</v>
      </c>
      <c r="AK4427" s="82">
        <f>IF(H4427=1, 'adjustment factor'!$D$10, IF(H4427=-9,-999,IF(H4427="",-999,0)))</f>
        <v>-999</v>
      </c>
      <c r="AL4427" s="82">
        <f>IF(G4427=1, 'adjustment factor'!$D$11, IF(G4427=-9,-999,IF(G4427="",-999,0)))</f>
        <v>-999</v>
      </c>
      <c r="AM4427" s="82">
        <f>IF(I4427=1, 'adjustment factor'!$D$12, IF(I4427=-9,-999,IF(I4427="",-999,0)))</f>
        <v>-999</v>
      </c>
      <c r="AN4427" s="82">
        <f>IF(J4427=1, 'adjustment factor'!$D$13, IF(J4427=-9,-999,IF(J4427="",-999,0)))</f>
        <v>-999</v>
      </c>
      <c r="AO4427" s="82" t="str">
        <f t="shared" si="698"/>
        <v>-999</v>
      </c>
      <c r="AP4427" s="82" t="str">
        <f t="shared" si="699"/>
        <v>MISSING</v>
      </c>
    </row>
    <row r="4428" spans="2:42">
      <c r="B4428" s="207"/>
      <c r="C4428" s="35">
        <v>4424</v>
      </c>
      <c r="D4428" s="161"/>
      <c r="E4428" s="161"/>
      <c r="F4428" s="161"/>
      <c r="G4428" s="161"/>
      <c r="H4428" s="161"/>
      <c r="I4428" s="161"/>
      <c r="J4428" s="161"/>
      <c r="K4428" s="161"/>
      <c r="L4428" s="161"/>
      <c r="M4428" s="161"/>
      <c r="N4428" s="171"/>
      <c r="O4428" s="171"/>
      <c r="P4428" s="171"/>
      <c r="Q4428" s="171"/>
      <c r="R4428" s="171"/>
      <c r="S4428" s="171"/>
      <c r="T4428" s="208" t="str">
        <f t="shared" si="690"/>
        <v>MISSING</v>
      </c>
      <c r="U4428" s="208" t="str">
        <f t="shared" si="691"/>
        <v>MISSING</v>
      </c>
      <c r="X4428" s="56">
        <f t="shared" si="692"/>
        <v>-99</v>
      </c>
      <c r="Y4428" s="56">
        <f t="shared" si="693"/>
        <v>-99</v>
      </c>
      <c r="Z4428" s="56">
        <f t="shared" si="694"/>
        <v>-99</v>
      </c>
      <c r="AA4428" s="56">
        <f t="shared" si="695"/>
        <v>-99</v>
      </c>
      <c r="AB4428" s="56">
        <f t="shared" si="696"/>
        <v>-99</v>
      </c>
      <c r="AC4428" s="56">
        <f t="shared" si="697"/>
        <v>-99</v>
      </c>
      <c r="AD4428" s="3"/>
      <c r="AE4428" s="82">
        <f>IF(D4428=1, 'adjustment factor'!$D$4, IF(D4428=-9,-999,IF(D4428="",-999,0)))</f>
        <v>-999</v>
      </c>
      <c r="AF4428" s="82">
        <f>IF(F4428=1, 'adjustment factor'!$D$5, IF(F4428=-9,-999,IF(F4428="",-999,0)))</f>
        <v>-999</v>
      </c>
      <c r="AG4428" s="82">
        <f>IF(E4428=1, 'adjustment factor'!$D$6, IF(E4428=-9,-999,IF(E4428="",-999,0)))</f>
        <v>-999</v>
      </c>
      <c r="AH4428" s="82">
        <f>IF(K4428&gt;=45,'adjustment factor'!$D$7,IF(K4428=-9,-1200,IF(K4428="",-1200,0)))</f>
        <v>-1200</v>
      </c>
      <c r="AI4428" s="82">
        <f>IF(L4428=1, 'adjustment factor'!$D$8, IF(L4428=-9,-999,IF(L4428="",-999,0)))</f>
        <v>-999</v>
      </c>
      <c r="AJ4428" s="82">
        <f>IF(AND(M4428&gt;=1,M4428&lt;=4),'adjustment factor'!$D$9,IF(M4428=-9,-999,IF(M4428=98,-999,IF(M4428=99,-999,IF(M4428="",-999,0)))))</f>
        <v>-999</v>
      </c>
      <c r="AK4428" s="82">
        <f>IF(H4428=1, 'adjustment factor'!$D$10, IF(H4428=-9,-999,IF(H4428="",-999,0)))</f>
        <v>-999</v>
      </c>
      <c r="AL4428" s="82">
        <f>IF(G4428=1, 'adjustment factor'!$D$11, IF(G4428=-9,-999,IF(G4428="",-999,0)))</f>
        <v>-999</v>
      </c>
      <c r="AM4428" s="82">
        <f>IF(I4428=1, 'adjustment factor'!$D$12, IF(I4428=-9,-999,IF(I4428="",-999,0)))</f>
        <v>-999</v>
      </c>
      <c r="AN4428" s="82">
        <f>IF(J4428=1, 'adjustment factor'!$D$13, IF(J4428=-9,-999,IF(J4428="",-999,0)))</f>
        <v>-999</v>
      </c>
      <c r="AO4428" s="82" t="str">
        <f t="shared" si="698"/>
        <v>-999</v>
      </c>
      <c r="AP4428" s="82" t="str">
        <f t="shared" si="699"/>
        <v>MISSING</v>
      </c>
    </row>
    <row r="4429" spans="2:42">
      <c r="B4429" s="207"/>
      <c r="C4429" s="35">
        <v>4425</v>
      </c>
      <c r="D4429" s="161"/>
      <c r="E4429" s="161"/>
      <c r="F4429" s="161"/>
      <c r="G4429" s="161"/>
      <c r="H4429" s="161"/>
      <c r="I4429" s="161"/>
      <c r="J4429" s="161"/>
      <c r="K4429" s="161"/>
      <c r="L4429" s="161"/>
      <c r="M4429" s="161"/>
      <c r="N4429" s="171"/>
      <c r="O4429" s="171"/>
      <c r="P4429" s="171"/>
      <c r="Q4429" s="171"/>
      <c r="R4429" s="171"/>
      <c r="S4429" s="171"/>
      <c r="T4429" s="208" t="str">
        <f t="shared" si="690"/>
        <v>MISSING</v>
      </c>
      <c r="U4429" s="208" t="str">
        <f t="shared" si="691"/>
        <v>MISSING</v>
      </c>
      <c r="X4429" s="56">
        <f t="shared" si="692"/>
        <v>-99</v>
      </c>
      <c r="Y4429" s="56">
        <f t="shared" si="693"/>
        <v>-99</v>
      </c>
      <c r="Z4429" s="56">
        <f t="shared" si="694"/>
        <v>-99</v>
      </c>
      <c r="AA4429" s="56">
        <f t="shared" si="695"/>
        <v>-99</v>
      </c>
      <c r="AB4429" s="56">
        <f t="shared" si="696"/>
        <v>-99</v>
      </c>
      <c r="AC4429" s="56">
        <f t="shared" si="697"/>
        <v>-99</v>
      </c>
      <c r="AD4429" s="3"/>
      <c r="AE4429" s="82">
        <f>IF(D4429=1, 'adjustment factor'!$D$4, IF(D4429=-9,-999,IF(D4429="",-999,0)))</f>
        <v>-999</v>
      </c>
      <c r="AF4429" s="82">
        <f>IF(F4429=1, 'adjustment factor'!$D$5, IF(F4429=-9,-999,IF(F4429="",-999,0)))</f>
        <v>-999</v>
      </c>
      <c r="AG4429" s="82">
        <f>IF(E4429=1, 'adjustment factor'!$D$6, IF(E4429=-9,-999,IF(E4429="",-999,0)))</f>
        <v>-999</v>
      </c>
      <c r="AH4429" s="82">
        <f>IF(K4429&gt;=45,'adjustment factor'!$D$7,IF(K4429=-9,-1200,IF(K4429="",-1200,0)))</f>
        <v>-1200</v>
      </c>
      <c r="AI4429" s="82">
        <f>IF(L4429=1, 'adjustment factor'!$D$8, IF(L4429=-9,-999,IF(L4429="",-999,0)))</f>
        <v>-999</v>
      </c>
      <c r="AJ4429" s="82">
        <f>IF(AND(M4429&gt;=1,M4429&lt;=4),'adjustment factor'!$D$9,IF(M4429=-9,-999,IF(M4429=98,-999,IF(M4429=99,-999,IF(M4429="",-999,0)))))</f>
        <v>-999</v>
      </c>
      <c r="AK4429" s="82">
        <f>IF(H4429=1, 'adjustment factor'!$D$10, IF(H4429=-9,-999,IF(H4429="",-999,0)))</f>
        <v>-999</v>
      </c>
      <c r="AL4429" s="82">
        <f>IF(G4429=1, 'adjustment factor'!$D$11, IF(G4429=-9,-999,IF(G4429="",-999,0)))</f>
        <v>-999</v>
      </c>
      <c r="AM4429" s="82">
        <f>IF(I4429=1, 'adjustment factor'!$D$12, IF(I4429=-9,-999,IF(I4429="",-999,0)))</f>
        <v>-999</v>
      </c>
      <c r="AN4429" s="82">
        <f>IF(J4429=1, 'adjustment factor'!$D$13, IF(J4429=-9,-999,IF(J4429="",-999,0)))</f>
        <v>-999</v>
      </c>
      <c r="AO4429" s="82" t="str">
        <f t="shared" si="698"/>
        <v>-999</v>
      </c>
      <c r="AP4429" s="82" t="str">
        <f t="shared" si="699"/>
        <v>MISSING</v>
      </c>
    </row>
    <row r="4430" spans="2:42">
      <c r="B4430" s="207"/>
      <c r="C4430" s="35">
        <v>4426</v>
      </c>
      <c r="D4430" s="161"/>
      <c r="E4430" s="161"/>
      <c r="F4430" s="161"/>
      <c r="G4430" s="161"/>
      <c r="H4430" s="161"/>
      <c r="I4430" s="161"/>
      <c r="J4430" s="161"/>
      <c r="K4430" s="161"/>
      <c r="L4430" s="161"/>
      <c r="M4430" s="161"/>
      <c r="N4430" s="171"/>
      <c r="O4430" s="171"/>
      <c r="P4430" s="171"/>
      <c r="Q4430" s="171"/>
      <c r="R4430" s="171"/>
      <c r="S4430" s="171"/>
      <c r="T4430" s="208" t="str">
        <f t="shared" si="690"/>
        <v>MISSING</v>
      </c>
      <c r="U4430" s="208" t="str">
        <f t="shared" si="691"/>
        <v>MISSING</v>
      </c>
      <c r="X4430" s="56">
        <f t="shared" si="692"/>
        <v>-99</v>
      </c>
      <c r="Y4430" s="56">
        <f t="shared" si="693"/>
        <v>-99</v>
      </c>
      <c r="Z4430" s="56">
        <f t="shared" si="694"/>
        <v>-99</v>
      </c>
      <c r="AA4430" s="56">
        <f t="shared" si="695"/>
        <v>-99</v>
      </c>
      <c r="AB4430" s="56">
        <f t="shared" si="696"/>
        <v>-99</v>
      </c>
      <c r="AC4430" s="56">
        <f t="shared" si="697"/>
        <v>-99</v>
      </c>
      <c r="AD4430" s="3"/>
      <c r="AE4430" s="82">
        <f>IF(D4430=1, 'adjustment factor'!$D$4, IF(D4430=-9,-999,IF(D4430="",-999,0)))</f>
        <v>-999</v>
      </c>
      <c r="AF4430" s="82">
        <f>IF(F4430=1, 'adjustment factor'!$D$5, IF(F4430=-9,-999,IF(F4430="",-999,0)))</f>
        <v>-999</v>
      </c>
      <c r="AG4430" s="82">
        <f>IF(E4430=1, 'adjustment factor'!$D$6, IF(E4430=-9,-999,IF(E4430="",-999,0)))</f>
        <v>-999</v>
      </c>
      <c r="AH4430" s="82">
        <f>IF(K4430&gt;=45,'adjustment factor'!$D$7,IF(K4430=-9,-1200,IF(K4430="",-1200,0)))</f>
        <v>-1200</v>
      </c>
      <c r="AI4430" s="82">
        <f>IF(L4430=1, 'adjustment factor'!$D$8, IF(L4430=-9,-999,IF(L4430="",-999,0)))</f>
        <v>-999</v>
      </c>
      <c r="AJ4430" s="82">
        <f>IF(AND(M4430&gt;=1,M4430&lt;=4),'adjustment factor'!$D$9,IF(M4430=-9,-999,IF(M4430=98,-999,IF(M4430=99,-999,IF(M4430="",-999,0)))))</f>
        <v>-999</v>
      </c>
      <c r="AK4430" s="82">
        <f>IF(H4430=1, 'adjustment factor'!$D$10, IF(H4430=-9,-999,IF(H4430="",-999,0)))</f>
        <v>-999</v>
      </c>
      <c r="AL4430" s="82">
        <f>IF(G4430=1, 'adjustment factor'!$D$11, IF(G4430=-9,-999,IF(G4430="",-999,0)))</f>
        <v>-999</v>
      </c>
      <c r="AM4430" s="82">
        <f>IF(I4430=1, 'adjustment factor'!$D$12, IF(I4430=-9,-999,IF(I4430="",-999,0)))</f>
        <v>-999</v>
      </c>
      <c r="AN4430" s="82">
        <f>IF(J4430=1, 'adjustment factor'!$D$13, IF(J4430=-9,-999,IF(J4430="",-999,0)))</f>
        <v>-999</v>
      </c>
      <c r="AO4430" s="82" t="str">
        <f t="shared" si="698"/>
        <v>-999</v>
      </c>
      <c r="AP4430" s="82" t="str">
        <f t="shared" si="699"/>
        <v>MISSING</v>
      </c>
    </row>
    <row r="4431" spans="2:42">
      <c r="B4431" s="207"/>
      <c r="C4431" s="35">
        <v>4427</v>
      </c>
      <c r="D4431" s="161"/>
      <c r="E4431" s="161"/>
      <c r="F4431" s="161"/>
      <c r="G4431" s="161"/>
      <c r="H4431" s="161"/>
      <c r="I4431" s="161"/>
      <c r="J4431" s="161"/>
      <c r="K4431" s="161"/>
      <c r="L4431" s="161"/>
      <c r="M4431" s="161"/>
      <c r="N4431" s="171"/>
      <c r="O4431" s="171"/>
      <c r="P4431" s="171"/>
      <c r="Q4431" s="171"/>
      <c r="R4431" s="171"/>
      <c r="S4431" s="171"/>
      <c r="T4431" s="208" t="str">
        <f t="shared" si="690"/>
        <v>MISSING</v>
      </c>
      <c r="U4431" s="208" t="str">
        <f t="shared" si="691"/>
        <v>MISSING</v>
      </c>
      <c r="X4431" s="56">
        <f t="shared" si="692"/>
        <v>-99</v>
      </c>
      <c r="Y4431" s="56">
        <f t="shared" si="693"/>
        <v>-99</v>
      </c>
      <c r="Z4431" s="56">
        <f t="shared" si="694"/>
        <v>-99</v>
      </c>
      <c r="AA4431" s="56">
        <f t="shared" si="695"/>
        <v>-99</v>
      </c>
      <c r="AB4431" s="56">
        <f t="shared" si="696"/>
        <v>-99</v>
      </c>
      <c r="AC4431" s="56">
        <f t="shared" si="697"/>
        <v>-99</v>
      </c>
      <c r="AD4431" s="3"/>
      <c r="AE4431" s="82">
        <f>IF(D4431=1, 'adjustment factor'!$D$4, IF(D4431=-9,-999,IF(D4431="",-999,0)))</f>
        <v>-999</v>
      </c>
      <c r="AF4431" s="82">
        <f>IF(F4431=1, 'adjustment factor'!$D$5, IF(F4431=-9,-999,IF(F4431="",-999,0)))</f>
        <v>-999</v>
      </c>
      <c r="AG4431" s="82">
        <f>IF(E4431=1, 'adjustment factor'!$D$6, IF(E4431=-9,-999,IF(E4431="",-999,0)))</f>
        <v>-999</v>
      </c>
      <c r="AH4431" s="82">
        <f>IF(K4431&gt;=45,'adjustment factor'!$D$7,IF(K4431=-9,-1200,IF(K4431="",-1200,0)))</f>
        <v>-1200</v>
      </c>
      <c r="AI4431" s="82">
        <f>IF(L4431=1, 'adjustment factor'!$D$8, IF(L4431=-9,-999,IF(L4431="",-999,0)))</f>
        <v>-999</v>
      </c>
      <c r="AJ4431" s="82">
        <f>IF(AND(M4431&gt;=1,M4431&lt;=4),'adjustment factor'!$D$9,IF(M4431=-9,-999,IF(M4431=98,-999,IF(M4431=99,-999,IF(M4431="",-999,0)))))</f>
        <v>-999</v>
      </c>
      <c r="AK4431" s="82">
        <f>IF(H4431=1, 'adjustment factor'!$D$10, IF(H4431=-9,-999,IF(H4431="",-999,0)))</f>
        <v>-999</v>
      </c>
      <c r="AL4431" s="82">
        <f>IF(G4431=1, 'adjustment factor'!$D$11, IF(G4431=-9,-999,IF(G4431="",-999,0)))</f>
        <v>-999</v>
      </c>
      <c r="AM4431" s="82">
        <f>IF(I4431=1, 'adjustment factor'!$D$12, IF(I4431=-9,-999,IF(I4431="",-999,0)))</f>
        <v>-999</v>
      </c>
      <c r="AN4431" s="82">
        <f>IF(J4431=1, 'adjustment factor'!$D$13, IF(J4431=-9,-999,IF(J4431="",-999,0)))</f>
        <v>-999</v>
      </c>
      <c r="AO4431" s="82" t="str">
        <f t="shared" si="698"/>
        <v>-999</v>
      </c>
      <c r="AP4431" s="82" t="str">
        <f t="shared" si="699"/>
        <v>MISSING</v>
      </c>
    </row>
    <row r="4432" spans="2:42">
      <c r="B4432" s="207"/>
      <c r="C4432" s="35">
        <v>4428</v>
      </c>
      <c r="D4432" s="161"/>
      <c r="E4432" s="161"/>
      <c r="F4432" s="161"/>
      <c r="G4432" s="161"/>
      <c r="H4432" s="161"/>
      <c r="I4432" s="161"/>
      <c r="J4432" s="161"/>
      <c r="K4432" s="161"/>
      <c r="L4432" s="161"/>
      <c r="M4432" s="161"/>
      <c r="N4432" s="171"/>
      <c r="O4432" s="171"/>
      <c r="P4432" s="171"/>
      <c r="Q4432" s="171"/>
      <c r="R4432" s="171"/>
      <c r="S4432" s="171"/>
      <c r="T4432" s="208" t="str">
        <f t="shared" si="690"/>
        <v>MISSING</v>
      </c>
      <c r="U4432" s="208" t="str">
        <f t="shared" si="691"/>
        <v>MISSING</v>
      </c>
      <c r="X4432" s="56">
        <f t="shared" si="692"/>
        <v>-99</v>
      </c>
      <c r="Y4432" s="56">
        <f t="shared" si="693"/>
        <v>-99</v>
      </c>
      <c r="Z4432" s="56">
        <f t="shared" si="694"/>
        <v>-99</v>
      </c>
      <c r="AA4432" s="56">
        <f t="shared" si="695"/>
        <v>-99</v>
      </c>
      <c r="AB4432" s="56">
        <f t="shared" si="696"/>
        <v>-99</v>
      </c>
      <c r="AC4432" s="56">
        <f t="shared" si="697"/>
        <v>-99</v>
      </c>
      <c r="AD4432" s="3"/>
      <c r="AE4432" s="82">
        <f>IF(D4432=1, 'adjustment factor'!$D$4, IF(D4432=-9,-999,IF(D4432="",-999,0)))</f>
        <v>-999</v>
      </c>
      <c r="AF4432" s="82">
        <f>IF(F4432=1, 'adjustment factor'!$D$5, IF(F4432=-9,-999,IF(F4432="",-999,0)))</f>
        <v>-999</v>
      </c>
      <c r="AG4432" s="82">
        <f>IF(E4432=1, 'adjustment factor'!$D$6, IF(E4432=-9,-999,IF(E4432="",-999,0)))</f>
        <v>-999</v>
      </c>
      <c r="AH4432" s="82">
        <f>IF(K4432&gt;=45,'adjustment factor'!$D$7,IF(K4432=-9,-1200,IF(K4432="",-1200,0)))</f>
        <v>-1200</v>
      </c>
      <c r="AI4432" s="82">
        <f>IF(L4432=1, 'adjustment factor'!$D$8, IF(L4432=-9,-999,IF(L4432="",-999,0)))</f>
        <v>-999</v>
      </c>
      <c r="AJ4432" s="82">
        <f>IF(AND(M4432&gt;=1,M4432&lt;=4),'adjustment factor'!$D$9,IF(M4432=-9,-999,IF(M4432=98,-999,IF(M4432=99,-999,IF(M4432="",-999,0)))))</f>
        <v>-999</v>
      </c>
      <c r="AK4432" s="82">
        <f>IF(H4432=1, 'adjustment factor'!$D$10, IF(H4432=-9,-999,IF(H4432="",-999,0)))</f>
        <v>-999</v>
      </c>
      <c r="AL4432" s="82">
        <f>IF(G4432=1, 'adjustment factor'!$D$11, IF(G4432=-9,-999,IF(G4432="",-999,0)))</f>
        <v>-999</v>
      </c>
      <c r="AM4432" s="82">
        <f>IF(I4432=1, 'adjustment factor'!$D$12, IF(I4432=-9,-999,IF(I4432="",-999,0)))</f>
        <v>-999</v>
      </c>
      <c r="AN4432" s="82">
        <f>IF(J4432=1, 'adjustment factor'!$D$13, IF(J4432=-9,-999,IF(J4432="",-999,0)))</f>
        <v>-999</v>
      </c>
      <c r="AO4432" s="82" t="str">
        <f t="shared" si="698"/>
        <v>-999</v>
      </c>
      <c r="AP4432" s="82" t="str">
        <f t="shared" si="699"/>
        <v>MISSING</v>
      </c>
    </row>
    <row r="4433" spans="2:42">
      <c r="B4433" s="207"/>
      <c r="C4433" s="35">
        <v>4429</v>
      </c>
      <c r="D4433" s="161"/>
      <c r="E4433" s="161"/>
      <c r="F4433" s="161"/>
      <c r="G4433" s="161"/>
      <c r="H4433" s="161"/>
      <c r="I4433" s="161"/>
      <c r="J4433" s="161"/>
      <c r="K4433" s="161"/>
      <c r="L4433" s="161"/>
      <c r="M4433" s="161"/>
      <c r="N4433" s="171"/>
      <c r="O4433" s="171"/>
      <c r="P4433" s="171"/>
      <c r="Q4433" s="171"/>
      <c r="R4433" s="171"/>
      <c r="S4433" s="171"/>
      <c r="T4433" s="208" t="str">
        <f t="shared" si="690"/>
        <v>MISSING</v>
      </c>
      <c r="U4433" s="208" t="str">
        <f t="shared" si="691"/>
        <v>MISSING</v>
      </c>
      <c r="X4433" s="56">
        <f t="shared" si="692"/>
        <v>-99</v>
      </c>
      <c r="Y4433" s="56">
        <f t="shared" si="693"/>
        <v>-99</v>
      </c>
      <c r="Z4433" s="56">
        <f t="shared" si="694"/>
        <v>-99</v>
      </c>
      <c r="AA4433" s="56">
        <f t="shared" si="695"/>
        <v>-99</v>
      </c>
      <c r="AB4433" s="56">
        <f t="shared" si="696"/>
        <v>-99</v>
      </c>
      <c r="AC4433" s="56">
        <f t="shared" si="697"/>
        <v>-99</v>
      </c>
      <c r="AD4433" s="3"/>
      <c r="AE4433" s="82">
        <f>IF(D4433=1, 'adjustment factor'!$D$4, IF(D4433=-9,-999,IF(D4433="",-999,0)))</f>
        <v>-999</v>
      </c>
      <c r="AF4433" s="82">
        <f>IF(F4433=1, 'adjustment factor'!$D$5, IF(F4433=-9,-999,IF(F4433="",-999,0)))</f>
        <v>-999</v>
      </c>
      <c r="AG4433" s="82">
        <f>IF(E4433=1, 'adjustment factor'!$D$6, IF(E4433=-9,-999,IF(E4433="",-999,0)))</f>
        <v>-999</v>
      </c>
      <c r="AH4433" s="82">
        <f>IF(K4433&gt;=45,'adjustment factor'!$D$7,IF(K4433=-9,-1200,IF(K4433="",-1200,0)))</f>
        <v>-1200</v>
      </c>
      <c r="AI4433" s="82">
        <f>IF(L4433=1, 'adjustment factor'!$D$8, IF(L4433=-9,-999,IF(L4433="",-999,0)))</f>
        <v>-999</v>
      </c>
      <c r="AJ4433" s="82">
        <f>IF(AND(M4433&gt;=1,M4433&lt;=4),'adjustment factor'!$D$9,IF(M4433=-9,-999,IF(M4433=98,-999,IF(M4433=99,-999,IF(M4433="",-999,0)))))</f>
        <v>-999</v>
      </c>
      <c r="AK4433" s="82">
        <f>IF(H4433=1, 'adjustment factor'!$D$10, IF(H4433=-9,-999,IF(H4433="",-999,0)))</f>
        <v>-999</v>
      </c>
      <c r="AL4433" s="82">
        <f>IF(G4433=1, 'adjustment factor'!$D$11, IF(G4433=-9,-999,IF(G4433="",-999,0)))</f>
        <v>-999</v>
      </c>
      <c r="AM4433" s="82">
        <f>IF(I4433=1, 'adjustment factor'!$D$12, IF(I4433=-9,-999,IF(I4433="",-999,0)))</f>
        <v>-999</v>
      </c>
      <c r="AN4433" s="82">
        <f>IF(J4433=1, 'adjustment factor'!$D$13, IF(J4433=-9,-999,IF(J4433="",-999,0)))</f>
        <v>-999</v>
      </c>
      <c r="AO4433" s="82" t="str">
        <f t="shared" si="698"/>
        <v>-999</v>
      </c>
      <c r="AP4433" s="82" t="str">
        <f t="shared" si="699"/>
        <v>MISSING</v>
      </c>
    </row>
    <row r="4434" spans="2:42">
      <c r="B4434" s="207"/>
      <c r="C4434" s="35">
        <v>4430</v>
      </c>
      <c r="D4434" s="161"/>
      <c r="E4434" s="161"/>
      <c r="F4434" s="161"/>
      <c r="G4434" s="161"/>
      <c r="H4434" s="161"/>
      <c r="I4434" s="161"/>
      <c r="J4434" s="161"/>
      <c r="K4434" s="161"/>
      <c r="L4434" s="161"/>
      <c r="M4434" s="161"/>
      <c r="N4434" s="171"/>
      <c r="O4434" s="171"/>
      <c r="P4434" s="171"/>
      <c r="Q4434" s="171"/>
      <c r="R4434" s="171"/>
      <c r="S4434" s="171"/>
      <c r="T4434" s="208" t="str">
        <f t="shared" si="690"/>
        <v>MISSING</v>
      </c>
      <c r="U4434" s="208" t="str">
        <f t="shared" si="691"/>
        <v>MISSING</v>
      </c>
      <c r="X4434" s="56">
        <f t="shared" si="692"/>
        <v>-99</v>
      </c>
      <c r="Y4434" s="56">
        <f t="shared" si="693"/>
        <v>-99</v>
      </c>
      <c r="Z4434" s="56">
        <f t="shared" si="694"/>
        <v>-99</v>
      </c>
      <c r="AA4434" s="56">
        <f t="shared" si="695"/>
        <v>-99</v>
      </c>
      <c r="AB4434" s="56">
        <f t="shared" si="696"/>
        <v>-99</v>
      </c>
      <c r="AC4434" s="56">
        <f t="shared" si="697"/>
        <v>-99</v>
      </c>
      <c r="AD4434" s="3"/>
      <c r="AE4434" s="82">
        <f>IF(D4434=1, 'adjustment factor'!$D$4, IF(D4434=-9,-999,IF(D4434="",-999,0)))</f>
        <v>-999</v>
      </c>
      <c r="AF4434" s="82">
        <f>IF(F4434=1, 'adjustment factor'!$D$5, IF(F4434=-9,-999,IF(F4434="",-999,0)))</f>
        <v>-999</v>
      </c>
      <c r="AG4434" s="82">
        <f>IF(E4434=1, 'adjustment factor'!$D$6, IF(E4434=-9,-999,IF(E4434="",-999,0)))</f>
        <v>-999</v>
      </c>
      <c r="AH4434" s="82">
        <f>IF(K4434&gt;=45,'adjustment factor'!$D$7,IF(K4434=-9,-1200,IF(K4434="",-1200,0)))</f>
        <v>-1200</v>
      </c>
      <c r="AI4434" s="82">
        <f>IF(L4434=1, 'adjustment factor'!$D$8, IF(L4434=-9,-999,IF(L4434="",-999,0)))</f>
        <v>-999</v>
      </c>
      <c r="AJ4434" s="82">
        <f>IF(AND(M4434&gt;=1,M4434&lt;=4),'adjustment factor'!$D$9,IF(M4434=-9,-999,IF(M4434=98,-999,IF(M4434=99,-999,IF(M4434="",-999,0)))))</f>
        <v>-999</v>
      </c>
      <c r="AK4434" s="82">
        <f>IF(H4434=1, 'adjustment factor'!$D$10, IF(H4434=-9,-999,IF(H4434="",-999,0)))</f>
        <v>-999</v>
      </c>
      <c r="AL4434" s="82">
        <f>IF(G4434=1, 'adjustment factor'!$D$11, IF(G4434=-9,-999,IF(G4434="",-999,0)))</f>
        <v>-999</v>
      </c>
      <c r="AM4434" s="82">
        <f>IF(I4434=1, 'adjustment factor'!$D$12, IF(I4434=-9,-999,IF(I4434="",-999,0)))</f>
        <v>-999</v>
      </c>
      <c r="AN4434" s="82">
        <f>IF(J4434=1, 'adjustment factor'!$D$13, IF(J4434=-9,-999,IF(J4434="",-999,0)))</f>
        <v>-999</v>
      </c>
      <c r="AO4434" s="82" t="str">
        <f t="shared" si="698"/>
        <v>-999</v>
      </c>
      <c r="AP4434" s="82" t="str">
        <f t="shared" si="699"/>
        <v>MISSING</v>
      </c>
    </row>
    <row r="4435" spans="2:42">
      <c r="B4435" s="207"/>
      <c r="C4435" s="35">
        <v>4431</v>
      </c>
      <c r="D4435" s="161"/>
      <c r="E4435" s="161"/>
      <c r="F4435" s="161"/>
      <c r="G4435" s="161"/>
      <c r="H4435" s="161"/>
      <c r="I4435" s="161"/>
      <c r="J4435" s="161"/>
      <c r="K4435" s="161"/>
      <c r="L4435" s="161"/>
      <c r="M4435" s="161"/>
      <c r="N4435" s="171"/>
      <c r="O4435" s="171"/>
      <c r="P4435" s="171"/>
      <c r="Q4435" s="171"/>
      <c r="R4435" s="171"/>
      <c r="S4435" s="171"/>
      <c r="T4435" s="208" t="str">
        <f t="shared" si="690"/>
        <v>MISSING</v>
      </c>
      <c r="U4435" s="208" t="str">
        <f t="shared" si="691"/>
        <v>MISSING</v>
      </c>
      <c r="X4435" s="56">
        <f t="shared" si="692"/>
        <v>-99</v>
      </c>
      <c r="Y4435" s="56">
        <f t="shared" si="693"/>
        <v>-99</v>
      </c>
      <c r="Z4435" s="56">
        <f t="shared" si="694"/>
        <v>-99</v>
      </c>
      <c r="AA4435" s="56">
        <f t="shared" si="695"/>
        <v>-99</v>
      </c>
      <c r="AB4435" s="56">
        <f t="shared" si="696"/>
        <v>-99</v>
      </c>
      <c r="AC4435" s="56">
        <f t="shared" si="697"/>
        <v>-99</v>
      </c>
      <c r="AD4435" s="3"/>
      <c r="AE4435" s="82">
        <f>IF(D4435=1, 'adjustment factor'!$D$4, IF(D4435=-9,-999,IF(D4435="",-999,0)))</f>
        <v>-999</v>
      </c>
      <c r="AF4435" s="82">
        <f>IF(F4435=1, 'adjustment factor'!$D$5, IF(F4435=-9,-999,IF(F4435="",-999,0)))</f>
        <v>-999</v>
      </c>
      <c r="AG4435" s="82">
        <f>IF(E4435=1, 'adjustment factor'!$D$6, IF(E4435=-9,-999,IF(E4435="",-999,0)))</f>
        <v>-999</v>
      </c>
      <c r="AH4435" s="82">
        <f>IF(K4435&gt;=45,'adjustment factor'!$D$7,IF(K4435=-9,-1200,IF(K4435="",-1200,0)))</f>
        <v>-1200</v>
      </c>
      <c r="AI4435" s="82">
        <f>IF(L4435=1, 'adjustment factor'!$D$8, IF(L4435=-9,-999,IF(L4435="",-999,0)))</f>
        <v>-999</v>
      </c>
      <c r="AJ4435" s="82">
        <f>IF(AND(M4435&gt;=1,M4435&lt;=4),'adjustment factor'!$D$9,IF(M4435=-9,-999,IF(M4435=98,-999,IF(M4435=99,-999,IF(M4435="",-999,0)))))</f>
        <v>-999</v>
      </c>
      <c r="AK4435" s="82">
        <f>IF(H4435=1, 'adjustment factor'!$D$10, IF(H4435=-9,-999,IF(H4435="",-999,0)))</f>
        <v>-999</v>
      </c>
      <c r="AL4435" s="82">
        <f>IF(G4435=1, 'adjustment factor'!$D$11, IF(G4435=-9,-999,IF(G4435="",-999,0)))</f>
        <v>-999</v>
      </c>
      <c r="AM4435" s="82">
        <f>IF(I4435=1, 'adjustment factor'!$D$12, IF(I4435=-9,-999,IF(I4435="",-999,0)))</f>
        <v>-999</v>
      </c>
      <c r="AN4435" s="82">
        <f>IF(J4435=1, 'adjustment factor'!$D$13, IF(J4435=-9,-999,IF(J4435="",-999,0)))</f>
        <v>-999</v>
      </c>
      <c r="AO4435" s="82" t="str">
        <f t="shared" si="698"/>
        <v>-999</v>
      </c>
      <c r="AP4435" s="82" t="str">
        <f t="shared" si="699"/>
        <v>MISSING</v>
      </c>
    </row>
    <row r="4436" spans="2:42">
      <c r="B4436" s="207"/>
      <c r="C4436" s="35">
        <v>4432</v>
      </c>
      <c r="D4436" s="161"/>
      <c r="E4436" s="161"/>
      <c r="F4436" s="161"/>
      <c r="G4436" s="161"/>
      <c r="H4436" s="161"/>
      <c r="I4436" s="161"/>
      <c r="J4436" s="161"/>
      <c r="K4436" s="161"/>
      <c r="L4436" s="161"/>
      <c r="M4436" s="161"/>
      <c r="N4436" s="171"/>
      <c r="O4436" s="171"/>
      <c r="P4436" s="171"/>
      <c r="Q4436" s="171"/>
      <c r="R4436" s="171"/>
      <c r="S4436" s="171"/>
      <c r="T4436" s="208" t="str">
        <f t="shared" si="690"/>
        <v>MISSING</v>
      </c>
      <c r="U4436" s="208" t="str">
        <f t="shared" si="691"/>
        <v>MISSING</v>
      </c>
      <c r="X4436" s="56">
        <f t="shared" si="692"/>
        <v>-99</v>
      </c>
      <c r="Y4436" s="56">
        <f t="shared" si="693"/>
        <v>-99</v>
      </c>
      <c r="Z4436" s="56">
        <f t="shared" si="694"/>
        <v>-99</v>
      </c>
      <c r="AA4436" s="56">
        <f t="shared" si="695"/>
        <v>-99</v>
      </c>
      <c r="AB4436" s="56">
        <f t="shared" si="696"/>
        <v>-99</v>
      </c>
      <c r="AC4436" s="56">
        <f t="shared" si="697"/>
        <v>-99</v>
      </c>
      <c r="AD4436" s="3"/>
      <c r="AE4436" s="82">
        <f>IF(D4436=1, 'adjustment factor'!$D$4, IF(D4436=-9,-999,IF(D4436="",-999,0)))</f>
        <v>-999</v>
      </c>
      <c r="AF4436" s="82">
        <f>IF(F4436=1, 'adjustment factor'!$D$5, IF(F4436=-9,-999,IF(F4436="",-999,0)))</f>
        <v>-999</v>
      </c>
      <c r="AG4436" s="82">
        <f>IF(E4436=1, 'adjustment factor'!$D$6, IF(E4436=-9,-999,IF(E4436="",-999,0)))</f>
        <v>-999</v>
      </c>
      <c r="AH4436" s="82">
        <f>IF(K4436&gt;=45,'adjustment factor'!$D$7,IF(K4436=-9,-1200,IF(K4436="",-1200,0)))</f>
        <v>-1200</v>
      </c>
      <c r="AI4436" s="82">
        <f>IF(L4436=1, 'adjustment factor'!$D$8, IF(L4436=-9,-999,IF(L4436="",-999,0)))</f>
        <v>-999</v>
      </c>
      <c r="AJ4436" s="82">
        <f>IF(AND(M4436&gt;=1,M4436&lt;=4),'adjustment factor'!$D$9,IF(M4436=-9,-999,IF(M4436=98,-999,IF(M4436=99,-999,IF(M4436="",-999,0)))))</f>
        <v>-999</v>
      </c>
      <c r="AK4436" s="82">
        <f>IF(H4436=1, 'adjustment factor'!$D$10, IF(H4436=-9,-999,IF(H4436="",-999,0)))</f>
        <v>-999</v>
      </c>
      <c r="AL4436" s="82">
        <f>IF(G4436=1, 'adjustment factor'!$D$11, IF(G4436=-9,-999,IF(G4436="",-999,0)))</f>
        <v>-999</v>
      </c>
      <c r="AM4436" s="82">
        <f>IF(I4436=1, 'adjustment factor'!$D$12, IF(I4436=-9,-999,IF(I4436="",-999,0)))</f>
        <v>-999</v>
      </c>
      <c r="AN4436" s="82">
        <f>IF(J4436=1, 'adjustment factor'!$D$13, IF(J4436=-9,-999,IF(J4436="",-999,0)))</f>
        <v>-999</v>
      </c>
      <c r="AO4436" s="82" t="str">
        <f t="shared" si="698"/>
        <v>-999</v>
      </c>
      <c r="AP4436" s="82" t="str">
        <f t="shared" si="699"/>
        <v>MISSING</v>
      </c>
    </row>
    <row r="4437" spans="2:42">
      <c r="B4437" s="207"/>
      <c r="C4437" s="35">
        <v>4433</v>
      </c>
      <c r="D4437" s="161"/>
      <c r="E4437" s="161"/>
      <c r="F4437" s="161"/>
      <c r="G4437" s="161"/>
      <c r="H4437" s="161"/>
      <c r="I4437" s="161"/>
      <c r="J4437" s="161"/>
      <c r="K4437" s="161"/>
      <c r="L4437" s="161"/>
      <c r="M4437" s="161"/>
      <c r="N4437" s="171"/>
      <c r="O4437" s="171"/>
      <c r="P4437" s="171"/>
      <c r="Q4437" s="171"/>
      <c r="R4437" s="171"/>
      <c r="S4437" s="171"/>
      <c r="T4437" s="208" t="str">
        <f t="shared" ref="T4437:T4500" si="700">IF(SUM(X4437:AC4437)&gt;-0.01, SUM(X4437:AC4437), "MISSING")</f>
        <v>MISSING</v>
      </c>
      <c r="U4437" s="208" t="str">
        <f t="shared" ref="U4437:U4500" si="701">IF(AP4437="MISSING","MISSING", 3.88+0.604*T4437+0.055*(T4437^2)-AP4437)</f>
        <v>MISSING</v>
      </c>
      <c r="X4437" s="56">
        <f t="shared" ref="X4437:X4500" si="702">IF(N4437&gt;0,((N4437-3)*-1),-99)</f>
        <v>-99</v>
      </c>
      <c r="Y4437" s="56">
        <f t="shared" ref="Y4437:Y4500" si="703">IF(O4437&gt;0,((O4437-3)*-1),-99)</f>
        <v>-99</v>
      </c>
      <c r="Z4437" s="56">
        <f t="shared" ref="Z4437:Z4500" si="704">IF(P4437&gt;0,((P4437-3)*-1),-99)</f>
        <v>-99</v>
      </c>
      <c r="AA4437" s="56">
        <f t="shared" ref="AA4437:AA4500" si="705">IF(Q4437&gt;0,((Q4437-3)*-1),-99)</f>
        <v>-99</v>
      </c>
      <c r="AB4437" s="56">
        <f t="shared" ref="AB4437:AB4500" si="706">IF(R4437&gt;0,((R4437-3)*-1),-99)</f>
        <v>-99</v>
      </c>
      <c r="AC4437" s="56">
        <f t="shared" ref="AC4437:AC4500" si="707">IF(S4437&gt;0,((S4437-3)*-1),-99)</f>
        <v>-99</v>
      </c>
      <c r="AD4437" s="3"/>
      <c r="AE4437" s="82">
        <f>IF(D4437=1, 'adjustment factor'!$D$4, IF(D4437=-9,-999,IF(D4437="",-999,0)))</f>
        <v>-999</v>
      </c>
      <c r="AF4437" s="82">
        <f>IF(F4437=1, 'adjustment factor'!$D$5, IF(F4437=-9,-999,IF(F4437="",-999,0)))</f>
        <v>-999</v>
      </c>
      <c r="AG4437" s="82">
        <f>IF(E4437=1, 'adjustment factor'!$D$6, IF(E4437=-9,-999,IF(E4437="",-999,0)))</f>
        <v>-999</v>
      </c>
      <c r="AH4437" s="82">
        <f>IF(K4437&gt;=45,'adjustment factor'!$D$7,IF(K4437=-9,-1200,IF(K4437="",-1200,0)))</f>
        <v>-1200</v>
      </c>
      <c r="AI4437" s="82">
        <f>IF(L4437=1, 'adjustment factor'!$D$8, IF(L4437=-9,-999,IF(L4437="",-999,0)))</f>
        <v>-999</v>
      </c>
      <c r="AJ4437" s="82">
        <f>IF(AND(M4437&gt;=1,M4437&lt;=4),'adjustment factor'!$D$9,IF(M4437=-9,-999,IF(M4437=98,-999,IF(M4437=99,-999,IF(M4437="",-999,0)))))</f>
        <v>-999</v>
      </c>
      <c r="AK4437" s="82">
        <f>IF(H4437=1, 'adjustment factor'!$D$10, IF(H4437=-9,-999,IF(H4437="",-999,0)))</f>
        <v>-999</v>
      </c>
      <c r="AL4437" s="82">
        <f>IF(G4437=1, 'adjustment factor'!$D$11, IF(G4437=-9,-999,IF(G4437="",-999,0)))</f>
        <v>-999</v>
      </c>
      <c r="AM4437" s="82">
        <f>IF(I4437=1, 'adjustment factor'!$D$12, IF(I4437=-9,-999,IF(I4437="",-999,0)))</f>
        <v>-999</v>
      </c>
      <c r="AN4437" s="82">
        <f>IF(J4437=1, 'adjustment factor'!$D$13, IF(J4437=-9,-999,IF(J4437="",-999,0)))</f>
        <v>-999</v>
      </c>
      <c r="AO4437" s="82" t="str">
        <f t="shared" ref="AO4437:AO4500" si="708">IF(-AE4437-AF4437-AG4437-AH4437+AI4437+AJ4437-AK4437-AL4437-AM4437-AN4437&lt;3, -AE4437-AF4437-AG4437-AH4437+AI4437+AJ4437-AK4437-AL4437-AM4437-AN4437, "-999")</f>
        <v>-999</v>
      </c>
      <c r="AP4437" s="82" t="str">
        <f t="shared" ref="AP4437:AP4500" si="709">IF(AND(SUM(AE4437:AN4437)&gt;-1, (SUM(X4437:AC4437)&gt;-1)), 14.353-AE4437-AF4437-AG4437-AH4437+AI4437+AJ4437-AK4437-AL4437-AM4437-AN4437, "MISSING")</f>
        <v>MISSING</v>
      </c>
    </row>
    <row r="4438" spans="2:42">
      <c r="B4438" s="207"/>
      <c r="C4438" s="35">
        <v>4434</v>
      </c>
      <c r="D4438" s="161"/>
      <c r="E4438" s="161"/>
      <c r="F4438" s="161"/>
      <c r="G4438" s="161"/>
      <c r="H4438" s="161"/>
      <c r="I4438" s="161"/>
      <c r="J4438" s="161"/>
      <c r="K4438" s="161"/>
      <c r="L4438" s="161"/>
      <c r="M4438" s="161"/>
      <c r="N4438" s="171"/>
      <c r="O4438" s="171"/>
      <c r="P4438" s="171"/>
      <c r="Q4438" s="171"/>
      <c r="R4438" s="171"/>
      <c r="S4438" s="171"/>
      <c r="T4438" s="208" t="str">
        <f t="shared" si="700"/>
        <v>MISSING</v>
      </c>
      <c r="U4438" s="208" t="str">
        <f t="shared" si="701"/>
        <v>MISSING</v>
      </c>
      <c r="X4438" s="56">
        <f t="shared" si="702"/>
        <v>-99</v>
      </c>
      <c r="Y4438" s="56">
        <f t="shared" si="703"/>
        <v>-99</v>
      </c>
      <c r="Z4438" s="56">
        <f t="shared" si="704"/>
        <v>-99</v>
      </c>
      <c r="AA4438" s="56">
        <f t="shared" si="705"/>
        <v>-99</v>
      </c>
      <c r="AB4438" s="56">
        <f t="shared" si="706"/>
        <v>-99</v>
      </c>
      <c r="AC4438" s="56">
        <f t="shared" si="707"/>
        <v>-99</v>
      </c>
      <c r="AD4438" s="3"/>
      <c r="AE4438" s="82">
        <f>IF(D4438=1, 'adjustment factor'!$D$4, IF(D4438=-9,-999,IF(D4438="",-999,0)))</f>
        <v>-999</v>
      </c>
      <c r="AF4438" s="82">
        <f>IF(F4438=1, 'adjustment factor'!$D$5, IF(F4438=-9,-999,IF(F4438="",-999,0)))</f>
        <v>-999</v>
      </c>
      <c r="AG4438" s="82">
        <f>IF(E4438=1, 'adjustment factor'!$D$6, IF(E4438=-9,-999,IF(E4438="",-999,0)))</f>
        <v>-999</v>
      </c>
      <c r="AH4438" s="82">
        <f>IF(K4438&gt;=45,'adjustment factor'!$D$7,IF(K4438=-9,-1200,IF(K4438="",-1200,0)))</f>
        <v>-1200</v>
      </c>
      <c r="AI4438" s="82">
        <f>IF(L4438=1, 'adjustment factor'!$D$8, IF(L4438=-9,-999,IF(L4438="",-999,0)))</f>
        <v>-999</v>
      </c>
      <c r="AJ4438" s="82">
        <f>IF(AND(M4438&gt;=1,M4438&lt;=4),'adjustment factor'!$D$9,IF(M4438=-9,-999,IF(M4438=98,-999,IF(M4438=99,-999,IF(M4438="",-999,0)))))</f>
        <v>-999</v>
      </c>
      <c r="AK4438" s="82">
        <f>IF(H4438=1, 'adjustment factor'!$D$10, IF(H4438=-9,-999,IF(H4438="",-999,0)))</f>
        <v>-999</v>
      </c>
      <c r="AL4438" s="82">
        <f>IF(G4438=1, 'adjustment factor'!$D$11, IF(G4438=-9,-999,IF(G4438="",-999,0)))</f>
        <v>-999</v>
      </c>
      <c r="AM4438" s="82">
        <f>IF(I4438=1, 'adjustment factor'!$D$12, IF(I4438=-9,-999,IF(I4438="",-999,0)))</f>
        <v>-999</v>
      </c>
      <c r="AN4438" s="82">
        <f>IF(J4438=1, 'adjustment factor'!$D$13, IF(J4438=-9,-999,IF(J4438="",-999,0)))</f>
        <v>-999</v>
      </c>
      <c r="AO4438" s="82" t="str">
        <f t="shared" si="708"/>
        <v>-999</v>
      </c>
      <c r="AP4438" s="82" t="str">
        <f t="shared" si="709"/>
        <v>MISSING</v>
      </c>
    </row>
    <row r="4439" spans="2:42">
      <c r="B4439" s="207"/>
      <c r="C4439" s="35">
        <v>4435</v>
      </c>
      <c r="D4439" s="161"/>
      <c r="E4439" s="161"/>
      <c r="F4439" s="161"/>
      <c r="G4439" s="161"/>
      <c r="H4439" s="161"/>
      <c r="I4439" s="161"/>
      <c r="J4439" s="161"/>
      <c r="K4439" s="161"/>
      <c r="L4439" s="161"/>
      <c r="M4439" s="161"/>
      <c r="N4439" s="171"/>
      <c r="O4439" s="171"/>
      <c r="P4439" s="171"/>
      <c r="Q4439" s="171"/>
      <c r="R4439" s="171"/>
      <c r="S4439" s="171"/>
      <c r="T4439" s="208" t="str">
        <f t="shared" si="700"/>
        <v>MISSING</v>
      </c>
      <c r="U4439" s="208" t="str">
        <f t="shared" si="701"/>
        <v>MISSING</v>
      </c>
      <c r="X4439" s="56">
        <f t="shared" si="702"/>
        <v>-99</v>
      </c>
      <c r="Y4439" s="56">
        <f t="shared" si="703"/>
        <v>-99</v>
      </c>
      <c r="Z4439" s="56">
        <f t="shared" si="704"/>
        <v>-99</v>
      </c>
      <c r="AA4439" s="56">
        <f t="shared" si="705"/>
        <v>-99</v>
      </c>
      <c r="AB4439" s="56">
        <f t="shared" si="706"/>
        <v>-99</v>
      </c>
      <c r="AC4439" s="56">
        <f t="shared" si="707"/>
        <v>-99</v>
      </c>
      <c r="AD4439" s="3"/>
      <c r="AE4439" s="82">
        <f>IF(D4439=1, 'adjustment factor'!$D$4, IF(D4439=-9,-999,IF(D4439="",-999,0)))</f>
        <v>-999</v>
      </c>
      <c r="AF4439" s="82">
        <f>IF(F4439=1, 'adjustment factor'!$D$5, IF(F4439=-9,-999,IF(F4439="",-999,0)))</f>
        <v>-999</v>
      </c>
      <c r="AG4439" s="82">
        <f>IF(E4439=1, 'adjustment factor'!$D$6, IF(E4439=-9,-999,IF(E4439="",-999,0)))</f>
        <v>-999</v>
      </c>
      <c r="AH4439" s="82">
        <f>IF(K4439&gt;=45,'adjustment factor'!$D$7,IF(K4439=-9,-1200,IF(K4439="",-1200,0)))</f>
        <v>-1200</v>
      </c>
      <c r="AI4439" s="82">
        <f>IF(L4439=1, 'adjustment factor'!$D$8, IF(L4439=-9,-999,IF(L4439="",-999,0)))</f>
        <v>-999</v>
      </c>
      <c r="AJ4439" s="82">
        <f>IF(AND(M4439&gt;=1,M4439&lt;=4),'adjustment factor'!$D$9,IF(M4439=-9,-999,IF(M4439=98,-999,IF(M4439=99,-999,IF(M4439="",-999,0)))))</f>
        <v>-999</v>
      </c>
      <c r="AK4439" s="82">
        <f>IF(H4439=1, 'adjustment factor'!$D$10, IF(H4439=-9,-999,IF(H4439="",-999,0)))</f>
        <v>-999</v>
      </c>
      <c r="AL4439" s="82">
        <f>IF(G4439=1, 'adjustment factor'!$D$11, IF(G4439=-9,-999,IF(G4439="",-999,0)))</f>
        <v>-999</v>
      </c>
      <c r="AM4439" s="82">
        <f>IF(I4439=1, 'adjustment factor'!$D$12, IF(I4439=-9,-999,IF(I4439="",-999,0)))</f>
        <v>-999</v>
      </c>
      <c r="AN4439" s="82">
        <f>IF(J4439=1, 'adjustment factor'!$D$13, IF(J4439=-9,-999,IF(J4439="",-999,0)))</f>
        <v>-999</v>
      </c>
      <c r="AO4439" s="82" t="str">
        <f t="shared" si="708"/>
        <v>-999</v>
      </c>
      <c r="AP4439" s="82" t="str">
        <f t="shared" si="709"/>
        <v>MISSING</v>
      </c>
    </row>
    <row r="4440" spans="2:42">
      <c r="B4440" s="207"/>
      <c r="C4440" s="35">
        <v>4436</v>
      </c>
      <c r="D4440" s="161"/>
      <c r="E4440" s="161"/>
      <c r="F4440" s="161"/>
      <c r="G4440" s="161"/>
      <c r="H4440" s="161"/>
      <c r="I4440" s="161"/>
      <c r="J4440" s="161"/>
      <c r="K4440" s="161"/>
      <c r="L4440" s="161"/>
      <c r="M4440" s="161"/>
      <c r="N4440" s="171"/>
      <c r="O4440" s="171"/>
      <c r="P4440" s="171"/>
      <c r="Q4440" s="171"/>
      <c r="R4440" s="171"/>
      <c r="S4440" s="171"/>
      <c r="T4440" s="208" t="str">
        <f t="shared" si="700"/>
        <v>MISSING</v>
      </c>
      <c r="U4440" s="208" t="str">
        <f t="shared" si="701"/>
        <v>MISSING</v>
      </c>
      <c r="X4440" s="56">
        <f t="shared" si="702"/>
        <v>-99</v>
      </c>
      <c r="Y4440" s="56">
        <f t="shared" si="703"/>
        <v>-99</v>
      </c>
      <c r="Z4440" s="56">
        <f t="shared" si="704"/>
        <v>-99</v>
      </c>
      <c r="AA4440" s="56">
        <f t="shared" si="705"/>
        <v>-99</v>
      </c>
      <c r="AB4440" s="56">
        <f t="shared" si="706"/>
        <v>-99</v>
      </c>
      <c r="AC4440" s="56">
        <f t="shared" si="707"/>
        <v>-99</v>
      </c>
      <c r="AD4440" s="3"/>
      <c r="AE4440" s="82">
        <f>IF(D4440=1, 'adjustment factor'!$D$4, IF(D4440=-9,-999,IF(D4440="",-999,0)))</f>
        <v>-999</v>
      </c>
      <c r="AF4440" s="82">
        <f>IF(F4440=1, 'adjustment factor'!$D$5, IF(F4440=-9,-999,IF(F4440="",-999,0)))</f>
        <v>-999</v>
      </c>
      <c r="AG4440" s="82">
        <f>IF(E4440=1, 'adjustment factor'!$D$6, IF(E4440=-9,-999,IF(E4440="",-999,0)))</f>
        <v>-999</v>
      </c>
      <c r="AH4440" s="82">
        <f>IF(K4440&gt;=45,'adjustment factor'!$D$7,IF(K4440=-9,-1200,IF(K4440="",-1200,0)))</f>
        <v>-1200</v>
      </c>
      <c r="AI4440" s="82">
        <f>IF(L4440=1, 'adjustment factor'!$D$8, IF(L4440=-9,-999,IF(L4440="",-999,0)))</f>
        <v>-999</v>
      </c>
      <c r="AJ4440" s="82">
        <f>IF(AND(M4440&gt;=1,M4440&lt;=4),'adjustment factor'!$D$9,IF(M4440=-9,-999,IF(M4440=98,-999,IF(M4440=99,-999,IF(M4440="",-999,0)))))</f>
        <v>-999</v>
      </c>
      <c r="AK4440" s="82">
        <f>IF(H4440=1, 'adjustment factor'!$D$10, IF(H4440=-9,-999,IF(H4440="",-999,0)))</f>
        <v>-999</v>
      </c>
      <c r="AL4440" s="82">
        <f>IF(G4440=1, 'adjustment factor'!$D$11, IF(G4440=-9,-999,IF(G4440="",-999,0)))</f>
        <v>-999</v>
      </c>
      <c r="AM4440" s="82">
        <f>IF(I4440=1, 'adjustment factor'!$D$12, IF(I4440=-9,-999,IF(I4440="",-999,0)))</f>
        <v>-999</v>
      </c>
      <c r="AN4440" s="82">
        <f>IF(J4440=1, 'adjustment factor'!$D$13, IF(J4440=-9,-999,IF(J4440="",-999,0)))</f>
        <v>-999</v>
      </c>
      <c r="AO4440" s="82" t="str">
        <f t="shared" si="708"/>
        <v>-999</v>
      </c>
      <c r="AP4440" s="82" t="str">
        <f t="shared" si="709"/>
        <v>MISSING</v>
      </c>
    </row>
    <row r="4441" spans="2:42">
      <c r="B4441" s="207"/>
      <c r="C4441" s="35">
        <v>4437</v>
      </c>
      <c r="D4441" s="161"/>
      <c r="E4441" s="161"/>
      <c r="F4441" s="161"/>
      <c r="G4441" s="161"/>
      <c r="H4441" s="161"/>
      <c r="I4441" s="161"/>
      <c r="J4441" s="161"/>
      <c r="K4441" s="161"/>
      <c r="L4441" s="161"/>
      <c r="M4441" s="161"/>
      <c r="N4441" s="171"/>
      <c r="O4441" s="171"/>
      <c r="P4441" s="171"/>
      <c r="Q4441" s="171"/>
      <c r="R4441" s="171"/>
      <c r="S4441" s="171"/>
      <c r="T4441" s="208" t="str">
        <f t="shared" si="700"/>
        <v>MISSING</v>
      </c>
      <c r="U4441" s="208" t="str">
        <f t="shared" si="701"/>
        <v>MISSING</v>
      </c>
      <c r="X4441" s="56">
        <f t="shared" si="702"/>
        <v>-99</v>
      </c>
      <c r="Y4441" s="56">
        <f t="shared" si="703"/>
        <v>-99</v>
      </c>
      <c r="Z4441" s="56">
        <f t="shared" si="704"/>
        <v>-99</v>
      </c>
      <c r="AA4441" s="56">
        <f t="shared" si="705"/>
        <v>-99</v>
      </c>
      <c r="AB4441" s="56">
        <f t="shared" si="706"/>
        <v>-99</v>
      </c>
      <c r="AC4441" s="56">
        <f t="shared" si="707"/>
        <v>-99</v>
      </c>
      <c r="AD4441" s="3"/>
      <c r="AE4441" s="82">
        <f>IF(D4441=1, 'adjustment factor'!$D$4, IF(D4441=-9,-999,IF(D4441="",-999,0)))</f>
        <v>-999</v>
      </c>
      <c r="AF4441" s="82">
        <f>IF(F4441=1, 'adjustment factor'!$D$5, IF(F4441=-9,-999,IF(F4441="",-999,0)))</f>
        <v>-999</v>
      </c>
      <c r="AG4441" s="82">
        <f>IF(E4441=1, 'adjustment factor'!$D$6, IF(E4441=-9,-999,IF(E4441="",-999,0)))</f>
        <v>-999</v>
      </c>
      <c r="AH4441" s="82">
        <f>IF(K4441&gt;=45,'adjustment factor'!$D$7,IF(K4441=-9,-1200,IF(K4441="",-1200,0)))</f>
        <v>-1200</v>
      </c>
      <c r="AI4441" s="82">
        <f>IF(L4441=1, 'adjustment factor'!$D$8, IF(L4441=-9,-999,IF(L4441="",-999,0)))</f>
        <v>-999</v>
      </c>
      <c r="AJ4441" s="82">
        <f>IF(AND(M4441&gt;=1,M4441&lt;=4),'adjustment factor'!$D$9,IF(M4441=-9,-999,IF(M4441=98,-999,IF(M4441=99,-999,IF(M4441="",-999,0)))))</f>
        <v>-999</v>
      </c>
      <c r="AK4441" s="82">
        <f>IF(H4441=1, 'adjustment factor'!$D$10, IF(H4441=-9,-999,IF(H4441="",-999,0)))</f>
        <v>-999</v>
      </c>
      <c r="AL4441" s="82">
        <f>IF(G4441=1, 'adjustment factor'!$D$11, IF(G4441=-9,-999,IF(G4441="",-999,0)))</f>
        <v>-999</v>
      </c>
      <c r="AM4441" s="82">
        <f>IF(I4441=1, 'adjustment factor'!$D$12, IF(I4441=-9,-999,IF(I4441="",-999,0)))</f>
        <v>-999</v>
      </c>
      <c r="AN4441" s="82">
        <f>IF(J4441=1, 'adjustment factor'!$D$13, IF(J4441=-9,-999,IF(J4441="",-999,0)))</f>
        <v>-999</v>
      </c>
      <c r="AO4441" s="82" t="str">
        <f t="shared" si="708"/>
        <v>-999</v>
      </c>
      <c r="AP4441" s="82" t="str">
        <f t="shared" si="709"/>
        <v>MISSING</v>
      </c>
    </row>
    <row r="4442" spans="2:42">
      <c r="B4442" s="207"/>
      <c r="C4442" s="35">
        <v>4438</v>
      </c>
      <c r="D4442" s="161"/>
      <c r="E4442" s="161"/>
      <c r="F4442" s="161"/>
      <c r="G4442" s="161"/>
      <c r="H4442" s="161"/>
      <c r="I4442" s="161"/>
      <c r="J4442" s="161"/>
      <c r="K4442" s="161"/>
      <c r="L4442" s="161"/>
      <c r="M4442" s="161"/>
      <c r="N4442" s="171"/>
      <c r="O4442" s="171"/>
      <c r="P4442" s="171"/>
      <c r="Q4442" s="171"/>
      <c r="R4442" s="171"/>
      <c r="S4442" s="171"/>
      <c r="T4442" s="208" t="str">
        <f t="shared" si="700"/>
        <v>MISSING</v>
      </c>
      <c r="U4442" s="208" t="str">
        <f t="shared" si="701"/>
        <v>MISSING</v>
      </c>
      <c r="X4442" s="56">
        <f t="shared" si="702"/>
        <v>-99</v>
      </c>
      <c r="Y4442" s="56">
        <f t="shared" si="703"/>
        <v>-99</v>
      </c>
      <c r="Z4442" s="56">
        <f t="shared" si="704"/>
        <v>-99</v>
      </c>
      <c r="AA4442" s="56">
        <f t="shared" si="705"/>
        <v>-99</v>
      </c>
      <c r="AB4442" s="56">
        <f t="shared" si="706"/>
        <v>-99</v>
      </c>
      <c r="AC4442" s="56">
        <f t="shared" si="707"/>
        <v>-99</v>
      </c>
      <c r="AD4442" s="3"/>
      <c r="AE4442" s="82">
        <f>IF(D4442=1, 'adjustment factor'!$D$4, IF(D4442=-9,-999,IF(D4442="",-999,0)))</f>
        <v>-999</v>
      </c>
      <c r="AF4442" s="82">
        <f>IF(F4442=1, 'adjustment factor'!$D$5, IF(F4442=-9,-999,IF(F4442="",-999,0)))</f>
        <v>-999</v>
      </c>
      <c r="AG4442" s="82">
        <f>IF(E4442=1, 'adjustment factor'!$D$6, IF(E4442=-9,-999,IF(E4442="",-999,0)))</f>
        <v>-999</v>
      </c>
      <c r="AH4442" s="82">
        <f>IF(K4442&gt;=45,'adjustment factor'!$D$7,IF(K4442=-9,-1200,IF(K4442="",-1200,0)))</f>
        <v>-1200</v>
      </c>
      <c r="AI4442" s="82">
        <f>IF(L4442=1, 'adjustment factor'!$D$8, IF(L4442=-9,-999,IF(L4442="",-999,0)))</f>
        <v>-999</v>
      </c>
      <c r="AJ4442" s="82">
        <f>IF(AND(M4442&gt;=1,M4442&lt;=4),'adjustment factor'!$D$9,IF(M4442=-9,-999,IF(M4442=98,-999,IF(M4442=99,-999,IF(M4442="",-999,0)))))</f>
        <v>-999</v>
      </c>
      <c r="AK4442" s="82">
        <f>IF(H4442=1, 'adjustment factor'!$D$10, IF(H4442=-9,-999,IF(H4442="",-999,0)))</f>
        <v>-999</v>
      </c>
      <c r="AL4442" s="82">
        <f>IF(G4442=1, 'adjustment factor'!$D$11, IF(G4442=-9,-999,IF(G4442="",-999,0)))</f>
        <v>-999</v>
      </c>
      <c r="AM4442" s="82">
        <f>IF(I4442=1, 'adjustment factor'!$D$12, IF(I4442=-9,-999,IF(I4442="",-999,0)))</f>
        <v>-999</v>
      </c>
      <c r="AN4442" s="82">
        <f>IF(J4442=1, 'adjustment factor'!$D$13, IF(J4442=-9,-999,IF(J4442="",-999,0)))</f>
        <v>-999</v>
      </c>
      <c r="AO4442" s="82" t="str">
        <f t="shared" si="708"/>
        <v>-999</v>
      </c>
      <c r="AP4442" s="82" t="str">
        <f t="shared" si="709"/>
        <v>MISSING</v>
      </c>
    </row>
    <row r="4443" spans="2:42">
      <c r="B4443" s="207"/>
      <c r="C4443" s="35">
        <v>4439</v>
      </c>
      <c r="D4443" s="161"/>
      <c r="E4443" s="161"/>
      <c r="F4443" s="161"/>
      <c r="G4443" s="161"/>
      <c r="H4443" s="161"/>
      <c r="I4443" s="161"/>
      <c r="J4443" s="161"/>
      <c r="K4443" s="161"/>
      <c r="L4443" s="161"/>
      <c r="M4443" s="161"/>
      <c r="N4443" s="171"/>
      <c r="O4443" s="171"/>
      <c r="P4443" s="171"/>
      <c r="Q4443" s="171"/>
      <c r="R4443" s="171"/>
      <c r="S4443" s="171"/>
      <c r="T4443" s="208" t="str">
        <f t="shared" si="700"/>
        <v>MISSING</v>
      </c>
      <c r="U4443" s="208" t="str">
        <f t="shared" si="701"/>
        <v>MISSING</v>
      </c>
      <c r="X4443" s="56">
        <f t="shared" si="702"/>
        <v>-99</v>
      </c>
      <c r="Y4443" s="56">
        <f t="shared" si="703"/>
        <v>-99</v>
      </c>
      <c r="Z4443" s="56">
        <f t="shared" si="704"/>
        <v>-99</v>
      </c>
      <c r="AA4443" s="56">
        <f t="shared" si="705"/>
        <v>-99</v>
      </c>
      <c r="AB4443" s="56">
        <f t="shared" si="706"/>
        <v>-99</v>
      </c>
      <c r="AC4443" s="56">
        <f t="shared" si="707"/>
        <v>-99</v>
      </c>
      <c r="AD4443" s="3"/>
      <c r="AE4443" s="82">
        <f>IF(D4443=1, 'adjustment factor'!$D$4, IF(D4443=-9,-999,IF(D4443="",-999,0)))</f>
        <v>-999</v>
      </c>
      <c r="AF4443" s="82">
        <f>IF(F4443=1, 'adjustment factor'!$D$5, IF(F4443=-9,-999,IF(F4443="",-999,0)))</f>
        <v>-999</v>
      </c>
      <c r="AG4443" s="82">
        <f>IF(E4443=1, 'adjustment factor'!$D$6, IF(E4443=-9,-999,IF(E4443="",-999,0)))</f>
        <v>-999</v>
      </c>
      <c r="AH4443" s="82">
        <f>IF(K4443&gt;=45,'adjustment factor'!$D$7,IF(K4443=-9,-1200,IF(K4443="",-1200,0)))</f>
        <v>-1200</v>
      </c>
      <c r="AI4443" s="82">
        <f>IF(L4443=1, 'adjustment factor'!$D$8, IF(L4443=-9,-999,IF(L4443="",-999,0)))</f>
        <v>-999</v>
      </c>
      <c r="AJ4443" s="82">
        <f>IF(AND(M4443&gt;=1,M4443&lt;=4),'adjustment factor'!$D$9,IF(M4443=-9,-999,IF(M4443=98,-999,IF(M4443=99,-999,IF(M4443="",-999,0)))))</f>
        <v>-999</v>
      </c>
      <c r="AK4443" s="82">
        <f>IF(H4443=1, 'adjustment factor'!$D$10, IF(H4443=-9,-999,IF(H4443="",-999,0)))</f>
        <v>-999</v>
      </c>
      <c r="AL4443" s="82">
        <f>IF(G4443=1, 'adjustment factor'!$D$11, IF(G4443=-9,-999,IF(G4443="",-999,0)))</f>
        <v>-999</v>
      </c>
      <c r="AM4443" s="82">
        <f>IF(I4443=1, 'adjustment factor'!$D$12, IF(I4443=-9,-999,IF(I4443="",-999,0)))</f>
        <v>-999</v>
      </c>
      <c r="AN4443" s="82">
        <f>IF(J4443=1, 'adjustment factor'!$D$13, IF(J4443=-9,-999,IF(J4443="",-999,0)))</f>
        <v>-999</v>
      </c>
      <c r="AO4443" s="82" t="str">
        <f t="shared" si="708"/>
        <v>-999</v>
      </c>
      <c r="AP4443" s="82" t="str">
        <f t="shared" si="709"/>
        <v>MISSING</v>
      </c>
    </row>
    <row r="4444" spans="2:42">
      <c r="B4444" s="207"/>
      <c r="C4444" s="35">
        <v>4440</v>
      </c>
      <c r="D4444" s="161"/>
      <c r="E4444" s="161"/>
      <c r="F4444" s="161"/>
      <c r="G4444" s="161"/>
      <c r="H4444" s="161"/>
      <c r="I4444" s="161"/>
      <c r="J4444" s="161"/>
      <c r="K4444" s="161"/>
      <c r="L4444" s="161"/>
      <c r="M4444" s="161"/>
      <c r="N4444" s="171"/>
      <c r="O4444" s="171"/>
      <c r="P4444" s="171"/>
      <c r="Q4444" s="171"/>
      <c r="R4444" s="171"/>
      <c r="S4444" s="171"/>
      <c r="T4444" s="208" t="str">
        <f t="shared" si="700"/>
        <v>MISSING</v>
      </c>
      <c r="U4444" s="208" t="str">
        <f t="shared" si="701"/>
        <v>MISSING</v>
      </c>
      <c r="X4444" s="56">
        <f t="shared" si="702"/>
        <v>-99</v>
      </c>
      <c r="Y4444" s="56">
        <f t="shared" si="703"/>
        <v>-99</v>
      </c>
      <c r="Z4444" s="56">
        <f t="shared" si="704"/>
        <v>-99</v>
      </c>
      <c r="AA4444" s="56">
        <f t="shared" si="705"/>
        <v>-99</v>
      </c>
      <c r="AB4444" s="56">
        <f t="shared" si="706"/>
        <v>-99</v>
      </c>
      <c r="AC4444" s="56">
        <f t="shared" si="707"/>
        <v>-99</v>
      </c>
      <c r="AD4444" s="3"/>
      <c r="AE4444" s="82">
        <f>IF(D4444=1, 'adjustment factor'!$D$4, IF(D4444=-9,-999,IF(D4444="",-999,0)))</f>
        <v>-999</v>
      </c>
      <c r="AF4444" s="82">
        <f>IF(F4444=1, 'adjustment factor'!$D$5, IF(F4444=-9,-999,IF(F4444="",-999,0)))</f>
        <v>-999</v>
      </c>
      <c r="AG4444" s="82">
        <f>IF(E4444=1, 'adjustment factor'!$D$6, IF(E4444=-9,-999,IF(E4444="",-999,0)))</f>
        <v>-999</v>
      </c>
      <c r="AH4444" s="82">
        <f>IF(K4444&gt;=45,'adjustment factor'!$D$7,IF(K4444=-9,-1200,IF(K4444="",-1200,0)))</f>
        <v>-1200</v>
      </c>
      <c r="AI4444" s="82">
        <f>IF(L4444=1, 'adjustment factor'!$D$8, IF(L4444=-9,-999,IF(L4444="",-999,0)))</f>
        <v>-999</v>
      </c>
      <c r="AJ4444" s="82">
        <f>IF(AND(M4444&gt;=1,M4444&lt;=4),'adjustment factor'!$D$9,IF(M4444=-9,-999,IF(M4444=98,-999,IF(M4444=99,-999,IF(M4444="",-999,0)))))</f>
        <v>-999</v>
      </c>
      <c r="AK4444" s="82">
        <f>IF(H4444=1, 'adjustment factor'!$D$10, IF(H4444=-9,-999,IF(H4444="",-999,0)))</f>
        <v>-999</v>
      </c>
      <c r="AL4444" s="82">
        <f>IF(G4444=1, 'adjustment factor'!$D$11, IF(G4444=-9,-999,IF(G4444="",-999,0)))</f>
        <v>-999</v>
      </c>
      <c r="AM4444" s="82">
        <f>IF(I4444=1, 'adjustment factor'!$D$12, IF(I4444=-9,-999,IF(I4444="",-999,0)))</f>
        <v>-999</v>
      </c>
      <c r="AN4444" s="82">
        <f>IF(J4444=1, 'adjustment factor'!$D$13, IF(J4444=-9,-999,IF(J4444="",-999,0)))</f>
        <v>-999</v>
      </c>
      <c r="AO4444" s="82" t="str">
        <f t="shared" si="708"/>
        <v>-999</v>
      </c>
      <c r="AP4444" s="82" t="str">
        <f t="shared" si="709"/>
        <v>MISSING</v>
      </c>
    </row>
    <row r="4445" spans="2:42">
      <c r="B4445" s="207"/>
      <c r="C4445" s="35">
        <v>4441</v>
      </c>
      <c r="D4445" s="161"/>
      <c r="E4445" s="161"/>
      <c r="F4445" s="161"/>
      <c r="G4445" s="161"/>
      <c r="H4445" s="161"/>
      <c r="I4445" s="161"/>
      <c r="J4445" s="161"/>
      <c r="K4445" s="161"/>
      <c r="L4445" s="161"/>
      <c r="M4445" s="161"/>
      <c r="N4445" s="171"/>
      <c r="O4445" s="171"/>
      <c r="P4445" s="171"/>
      <c r="Q4445" s="171"/>
      <c r="R4445" s="171"/>
      <c r="S4445" s="171"/>
      <c r="T4445" s="208" t="str">
        <f t="shared" si="700"/>
        <v>MISSING</v>
      </c>
      <c r="U4445" s="208" t="str">
        <f t="shared" si="701"/>
        <v>MISSING</v>
      </c>
      <c r="X4445" s="56">
        <f t="shared" si="702"/>
        <v>-99</v>
      </c>
      <c r="Y4445" s="56">
        <f t="shared" si="703"/>
        <v>-99</v>
      </c>
      <c r="Z4445" s="56">
        <f t="shared" si="704"/>
        <v>-99</v>
      </c>
      <c r="AA4445" s="56">
        <f t="shared" si="705"/>
        <v>-99</v>
      </c>
      <c r="AB4445" s="56">
        <f t="shared" si="706"/>
        <v>-99</v>
      </c>
      <c r="AC4445" s="56">
        <f t="shared" si="707"/>
        <v>-99</v>
      </c>
      <c r="AD4445" s="3"/>
      <c r="AE4445" s="82">
        <f>IF(D4445=1, 'adjustment factor'!$D$4, IF(D4445=-9,-999,IF(D4445="",-999,0)))</f>
        <v>-999</v>
      </c>
      <c r="AF4445" s="82">
        <f>IF(F4445=1, 'adjustment factor'!$D$5, IF(F4445=-9,-999,IF(F4445="",-999,0)))</f>
        <v>-999</v>
      </c>
      <c r="AG4445" s="82">
        <f>IF(E4445=1, 'adjustment factor'!$D$6, IF(E4445=-9,-999,IF(E4445="",-999,0)))</f>
        <v>-999</v>
      </c>
      <c r="AH4445" s="82">
        <f>IF(K4445&gt;=45,'adjustment factor'!$D$7,IF(K4445=-9,-1200,IF(K4445="",-1200,0)))</f>
        <v>-1200</v>
      </c>
      <c r="AI4445" s="82">
        <f>IF(L4445=1, 'adjustment factor'!$D$8, IF(L4445=-9,-999,IF(L4445="",-999,0)))</f>
        <v>-999</v>
      </c>
      <c r="AJ4445" s="82">
        <f>IF(AND(M4445&gt;=1,M4445&lt;=4),'adjustment factor'!$D$9,IF(M4445=-9,-999,IF(M4445=98,-999,IF(M4445=99,-999,IF(M4445="",-999,0)))))</f>
        <v>-999</v>
      </c>
      <c r="AK4445" s="82">
        <f>IF(H4445=1, 'adjustment factor'!$D$10, IF(H4445=-9,-999,IF(H4445="",-999,0)))</f>
        <v>-999</v>
      </c>
      <c r="AL4445" s="82">
        <f>IF(G4445=1, 'adjustment factor'!$D$11, IF(G4445=-9,-999,IF(G4445="",-999,0)))</f>
        <v>-999</v>
      </c>
      <c r="AM4445" s="82">
        <f>IF(I4445=1, 'adjustment factor'!$D$12, IF(I4445=-9,-999,IF(I4445="",-999,0)))</f>
        <v>-999</v>
      </c>
      <c r="AN4445" s="82">
        <f>IF(J4445=1, 'adjustment factor'!$D$13, IF(J4445=-9,-999,IF(J4445="",-999,0)))</f>
        <v>-999</v>
      </c>
      <c r="AO4445" s="82" t="str">
        <f t="shared" si="708"/>
        <v>-999</v>
      </c>
      <c r="AP4445" s="82" t="str">
        <f t="shared" si="709"/>
        <v>MISSING</v>
      </c>
    </row>
    <row r="4446" spans="2:42">
      <c r="B4446" s="207"/>
      <c r="C4446" s="35">
        <v>4442</v>
      </c>
      <c r="D4446" s="161"/>
      <c r="E4446" s="161"/>
      <c r="F4446" s="161"/>
      <c r="G4446" s="161"/>
      <c r="H4446" s="161"/>
      <c r="I4446" s="161"/>
      <c r="J4446" s="161"/>
      <c r="K4446" s="161"/>
      <c r="L4446" s="161"/>
      <c r="M4446" s="161"/>
      <c r="N4446" s="171"/>
      <c r="O4446" s="171"/>
      <c r="P4446" s="171"/>
      <c r="Q4446" s="171"/>
      <c r="R4446" s="171"/>
      <c r="S4446" s="171"/>
      <c r="T4446" s="208" t="str">
        <f t="shared" si="700"/>
        <v>MISSING</v>
      </c>
      <c r="U4446" s="208" t="str">
        <f t="shared" si="701"/>
        <v>MISSING</v>
      </c>
      <c r="X4446" s="56">
        <f t="shared" si="702"/>
        <v>-99</v>
      </c>
      <c r="Y4446" s="56">
        <f t="shared" si="703"/>
        <v>-99</v>
      </c>
      <c r="Z4446" s="56">
        <f t="shared" si="704"/>
        <v>-99</v>
      </c>
      <c r="AA4446" s="56">
        <f t="shared" si="705"/>
        <v>-99</v>
      </c>
      <c r="AB4446" s="56">
        <f t="shared" si="706"/>
        <v>-99</v>
      </c>
      <c r="AC4446" s="56">
        <f t="shared" si="707"/>
        <v>-99</v>
      </c>
      <c r="AD4446" s="3"/>
      <c r="AE4446" s="82">
        <f>IF(D4446=1, 'adjustment factor'!$D$4, IF(D4446=-9,-999,IF(D4446="",-999,0)))</f>
        <v>-999</v>
      </c>
      <c r="AF4446" s="82">
        <f>IF(F4446=1, 'adjustment factor'!$D$5, IF(F4446=-9,-999,IF(F4446="",-999,0)))</f>
        <v>-999</v>
      </c>
      <c r="AG4446" s="82">
        <f>IF(E4446=1, 'adjustment factor'!$D$6, IF(E4446=-9,-999,IF(E4446="",-999,0)))</f>
        <v>-999</v>
      </c>
      <c r="AH4446" s="82">
        <f>IF(K4446&gt;=45,'adjustment factor'!$D$7,IF(K4446=-9,-1200,IF(K4446="",-1200,0)))</f>
        <v>-1200</v>
      </c>
      <c r="AI4446" s="82">
        <f>IF(L4446=1, 'adjustment factor'!$D$8, IF(L4446=-9,-999,IF(L4446="",-999,0)))</f>
        <v>-999</v>
      </c>
      <c r="AJ4446" s="82">
        <f>IF(AND(M4446&gt;=1,M4446&lt;=4),'adjustment factor'!$D$9,IF(M4446=-9,-999,IF(M4446=98,-999,IF(M4446=99,-999,IF(M4446="",-999,0)))))</f>
        <v>-999</v>
      </c>
      <c r="AK4446" s="82">
        <f>IF(H4446=1, 'adjustment factor'!$D$10, IF(H4446=-9,-999,IF(H4446="",-999,0)))</f>
        <v>-999</v>
      </c>
      <c r="AL4446" s="82">
        <f>IF(G4446=1, 'adjustment factor'!$D$11, IF(G4446=-9,-999,IF(G4446="",-999,0)))</f>
        <v>-999</v>
      </c>
      <c r="AM4446" s="82">
        <f>IF(I4446=1, 'adjustment factor'!$D$12, IF(I4446=-9,-999,IF(I4446="",-999,0)))</f>
        <v>-999</v>
      </c>
      <c r="AN4446" s="82">
        <f>IF(J4446=1, 'adjustment factor'!$D$13, IF(J4446=-9,-999,IF(J4446="",-999,0)))</f>
        <v>-999</v>
      </c>
      <c r="AO4446" s="82" t="str">
        <f t="shared" si="708"/>
        <v>-999</v>
      </c>
      <c r="AP4446" s="82" t="str">
        <f t="shared" si="709"/>
        <v>MISSING</v>
      </c>
    </row>
    <row r="4447" spans="2:42">
      <c r="B4447" s="207"/>
      <c r="C4447" s="35">
        <v>4443</v>
      </c>
      <c r="D4447" s="161"/>
      <c r="E4447" s="161"/>
      <c r="F4447" s="161"/>
      <c r="G4447" s="161"/>
      <c r="H4447" s="161"/>
      <c r="I4447" s="161"/>
      <c r="J4447" s="161"/>
      <c r="K4447" s="161"/>
      <c r="L4447" s="161"/>
      <c r="M4447" s="161"/>
      <c r="N4447" s="171"/>
      <c r="O4447" s="171"/>
      <c r="P4447" s="171"/>
      <c r="Q4447" s="171"/>
      <c r="R4447" s="171"/>
      <c r="S4447" s="171"/>
      <c r="T4447" s="208" t="str">
        <f t="shared" si="700"/>
        <v>MISSING</v>
      </c>
      <c r="U4447" s="208" t="str">
        <f t="shared" si="701"/>
        <v>MISSING</v>
      </c>
      <c r="X4447" s="56">
        <f t="shared" si="702"/>
        <v>-99</v>
      </c>
      <c r="Y4447" s="56">
        <f t="shared" si="703"/>
        <v>-99</v>
      </c>
      <c r="Z4447" s="56">
        <f t="shared" si="704"/>
        <v>-99</v>
      </c>
      <c r="AA4447" s="56">
        <f t="shared" si="705"/>
        <v>-99</v>
      </c>
      <c r="AB4447" s="56">
        <f t="shared" si="706"/>
        <v>-99</v>
      </c>
      <c r="AC4447" s="56">
        <f t="shared" si="707"/>
        <v>-99</v>
      </c>
      <c r="AD4447" s="3"/>
      <c r="AE4447" s="82">
        <f>IF(D4447=1, 'adjustment factor'!$D$4, IF(D4447=-9,-999,IF(D4447="",-999,0)))</f>
        <v>-999</v>
      </c>
      <c r="AF4447" s="82">
        <f>IF(F4447=1, 'adjustment factor'!$D$5, IF(F4447=-9,-999,IF(F4447="",-999,0)))</f>
        <v>-999</v>
      </c>
      <c r="AG4447" s="82">
        <f>IF(E4447=1, 'adjustment factor'!$D$6, IF(E4447=-9,-999,IF(E4447="",-999,0)))</f>
        <v>-999</v>
      </c>
      <c r="AH4447" s="82">
        <f>IF(K4447&gt;=45,'adjustment factor'!$D$7,IF(K4447=-9,-1200,IF(K4447="",-1200,0)))</f>
        <v>-1200</v>
      </c>
      <c r="AI4447" s="82">
        <f>IF(L4447=1, 'adjustment factor'!$D$8, IF(L4447=-9,-999,IF(L4447="",-999,0)))</f>
        <v>-999</v>
      </c>
      <c r="AJ4447" s="82">
        <f>IF(AND(M4447&gt;=1,M4447&lt;=4),'adjustment factor'!$D$9,IF(M4447=-9,-999,IF(M4447=98,-999,IF(M4447=99,-999,IF(M4447="",-999,0)))))</f>
        <v>-999</v>
      </c>
      <c r="AK4447" s="82">
        <f>IF(H4447=1, 'adjustment factor'!$D$10, IF(H4447=-9,-999,IF(H4447="",-999,0)))</f>
        <v>-999</v>
      </c>
      <c r="AL4447" s="82">
        <f>IF(G4447=1, 'adjustment factor'!$D$11, IF(G4447=-9,-999,IF(G4447="",-999,0)))</f>
        <v>-999</v>
      </c>
      <c r="AM4447" s="82">
        <f>IF(I4447=1, 'adjustment factor'!$D$12, IF(I4447=-9,-999,IF(I4447="",-999,0)))</f>
        <v>-999</v>
      </c>
      <c r="AN4447" s="82">
        <f>IF(J4447=1, 'adjustment factor'!$D$13, IF(J4447=-9,-999,IF(J4447="",-999,0)))</f>
        <v>-999</v>
      </c>
      <c r="AO4447" s="82" t="str">
        <f t="shared" si="708"/>
        <v>-999</v>
      </c>
      <c r="AP4447" s="82" t="str">
        <f t="shared" si="709"/>
        <v>MISSING</v>
      </c>
    </row>
    <row r="4448" spans="2:42">
      <c r="B4448" s="207"/>
      <c r="C4448" s="35">
        <v>4444</v>
      </c>
      <c r="D4448" s="161"/>
      <c r="E4448" s="161"/>
      <c r="F4448" s="161"/>
      <c r="G4448" s="161"/>
      <c r="H4448" s="161"/>
      <c r="I4448" s="161"/>
      <c r="J4448" s="161"/>
      <c r="K4448" s="161"/>
      <c r="L4448" s="161"/>
      <c r="M4448" s="161"/>
      <c r="N4448" s="171"/>
      <c r="O4448" s="171"/>
      <c r="P4448" s="171"/>
      <c r="Q4448" s="171"/>
      <c r="R4448" s="171"/>
      <c r="S4448" s="171"/>
      <c r="T4448" s="208" t="str">
        <f t="shared" si="700"/>
        <v>MISSING</v>
      </c>
      <c r="U4448" s="208" t="str">
        <f t="shared" si="701"/>
        <v>MISSING</v>
      </c>
      <c r="X4448" s="56">
        <f t="shared" si="702"/>
        <v>-99</v>
      </c>
      <c r="Y4448" s="56">
        <f t="shared" si="703"/>
        <v>-99</v>
      </c>
      <c r="Z4448" s="56">
        <f t="shared" si="704"/>
        <v>-99</v>
      </c>
      <c r="AA4448" s="56">
        <f t="shared" si="705"/>
        <v>-99</v>
      </c>
      <c r="AB4448" s="56">
        <f t="shared" si="706"/>
        <v>-99</v>
      </c>
      <c r="AC4448" s="56">
        <f t="shared" si="707"/>
        <v>-99</v>
      </c>
      <c r="AD4448" s="3"/>
      <c r="AE4448" s="82">
        <f>IF(D4448=1, 'adjustment factor'!$D$4, IF(D4448=-9,-999,IF(D4448="",-999,0)))</f>
        <v>-999</v>
      </c>
      <c r="AF4448" s="82">
        <f>IF(F4448=1, 'adjustment factor'!$D$5, IF(F4448=-9,-999,IF(F4448="",-999,0)))</f>
        <v>-999</v>
      </c>
      <c r="AG4448" s="82">
        <f>IF(E4448=1, 'adjustment factor'!$D$6, IF(E4448=-9,-999,IF(E4448="",-999,0)))</f>
        <v>-999</v>
      </c>
      <c r="AH4448" s="82">
        <f>IF(K4448&gt;=45,'adjustment factor'!$D$7,IF(K4448=-9,-1200,IF(K4448="",-1200,0)))</f>
        <v>-1200</v>
      </c>
      <c r="AI4448" s="82">
        <f>IF(L4448=1, 'adjustment factor'!$D$8, IF(L4448=-9,-999,IF(L4448="",-999,0)))</f>
        <v>-999</v>
      </c>
      <c r="AJ4448" s="82">
        <f>IF(AND(M4448&gt;=1,M4448&lt;=4),'adjustment factor'!$D$9,IF(M4448=-9,-999,IF(M4448=98,-999,IF(M4448=99,-999,IF(M4448="",-999,0)))))</f>
        <v>-999</v>
      </c>
      <c r="AK4448" s="82">
        <f>IF(H4448=1, 'adjustment factor'!$D$10, IF(H4448=-9,-999,IF(H4448="",-999,0)))</f>
        <v>-999</v>
      </c>
      <c r="AL4448" s="82">
        <f>IF(G4448=1, 'adjustment factor'!$D$11, IF(G4448=-9,-999,IF(G4448="",-999,0)))</f>
        <v>-999</v>
      </c>
      <c r="AM4448" s="82">
        <f>IF(I4448=1, 'adjustment factor'!$D$12, IF(I4448=-9,-999,IF(I4448="",-999,0)))</f>
        <v>-999</v>
      </c>
      <c r="AN4448" s="82">
        <f>IF(J4448=1, 'adjustment factor'!$D$13, IF(J4448=-9,-999,IF(J4448="",-999,0)))</f>
        <v>-999</v>
      </c>
      <c r="AO4448" s="82" t="str">
        <f t="shared" si="708"/>
        <v>-999</v>
      </c>
      <c r="AP4448" s="82" t="str">
        <f t="shared" si="709"/>
        <v>MISSING</v>
      </c>
    </row>
    <row r="4449" spans="2:42">
      <c r="B4449" s="207"/>
      <c r="C4449" s="35">
        <v>4445</v>
      </c>
      <c r="D4449" s="161"/>
      <c r="E4449" s="161"/>
      <c r="F4449" s="161"/>
      <c r="G4449" s="161"/>
      <c r="H4449" s="161"/>
      <c r="I4449" s="161"/>
      <c r="J4449" s="161"/>
      <c r="K4449" s="161"/>
      <c r="L4449" s="161"/>
      <c r="M4449" s="161"/>
      <c r="N4449" s="171"/>
      <c r="O4449" s="171"/>
      <c r="P4449" s="171"/>
      <c r="Q4449" s="171"/>
      <c r="R4449" s="171"/>
      <c r="S4449" s="171"/>
      <c r="T4449" s="208" t="str">
        <f t="shared" si="700"/>
        <v>MISSING</v>
      </c>
      <c r="U4449" s="208" t="str">
        <f t="shared" si="701"/>
        <v>MISSING</v>
      </c>
      <c r="X4449" s="56">
        <f t="shared" si="702"/>
        <v>-99</v>
      </c>
      <c r="Y4449" s="56">
        <f t="shared" si="703"/>
        <v>-99</v>
      </c>
      <c r="Z4449" s="56">
        <f t="shared" si="704"/>
        <v>-99</v>
      </c>
      <c r="AA4449" s="56">
        <f t="shared" si="705"/>
        <v>-99</v>
      </c>
      <c r="AB4449" s="56">
        <f t="shared" si="706"/>
        <v>-99</v>
      </c>
      <c r="AC4449" s="56">
        <f t="shared" si="707"/>
        <v>-99</v>
      </c>
      <c r="AD4449" s="3"/>
      <c r="AE4449" s="82">
        <f>IF(D4449=1, 'adjustment factor'!$D$4, IF(D4449=-9,-999,IF(D4449="",-999,0)))</f>
        <v>-999</v>
      </c>
      <c r="AF4449" s="82">
        <f>IF(F4449=1, 'adjustment factor'!$D$5, IF(F4449=-9,-999,IF(F4449="",-999,0)))</f>
        <v>-999</v>
      </c>
      <c r="AG4449" s="82">
        <f>IF(E4449=1, 'adjustment factor'!$D$6, IF(E4449=-9,-999,IF(E4449="",-999,0)))</f>
        <v>-999</v>
      </c>
      <c r="AH4449" s="82">
        <f>IF(K4449&gt;=45,'adjustment factor'!$D$7,IF(K4449=-9,-1200,IF(K4449="",-1200,0)))</f>
        <v>-1200</v>
      </c>
      <c r="AI4449" s="82">
        <f>IF(L4449=1, 'adjustment factor'!$D$8, IF(L4449=-9,-999,IF(L4449="",-999,0)))</f>
        <v>-999</v>
      </c>
      <c r="AJ4449" s="82">
        <f>IF(AND(M4449&gt;=1,M4449&lt;=4),'adjustment factor'!$D$9,IF(M4449=-9,-999,IF(M4449=98,-999,IF(M4449=99,-999,IF(M4449="",-999,0)))))</f>
        <v>-999</v>
      </c>
      <c r="AK4449" s="82">
        <f>IF(H4449=1, 'adjustment factor'!$D$10, IF(H4449=-9,-999,IF(H4449="",-999,0)))</f>
        <v>-999</v>
      </c>
      <c r="AL4449" s="82">
        <f>IF(G4449=1, 'adjustment factor'!$D$11, IF(G4449=-9,-999,IF(G4449="",-999,0)))</f>
        <v>-999</v>
      </c>
      <c r="AM4449" s="82">
        <f>IF(I4449=1, 'adjustment factor'!$D$12, IF(I4449=-9,-999,IF(I4449="",-999,0)))</f>
        <v>-999</v>
      </c>
      <c r="AN4449" s="82">
        <f>IF(J4449=1, 'adjustment factor'!$D$13, IF(J4449=-9,-999,IF(J4449="",-999,0)))</f>
        <v>-999</v>
      </c>
      <c r="AO4449" s="82" t="str">
        <f t="shared" si="708"/>
        <v>-999</v>
      </c>
      <c r="AP4449" s="82" t="str">
        <f t="shared" si="709"/>
        <v>MISSING</v>
      </c>
    </row>
    <row r="4450" spans="2:42">
      <c r="B4450" s="207"/>
      <c r="C4450" s="35">
        <v>4446</v>
      </c>
      <c r="D4450" s="161"/>
      <c r="E4450" s="161"/>
      <c r="F4450" s="161"/>
      <c r="G4450" s="161"/>
      <c r="H4450" s="161"/>
      <c r="I4450" s="161"/>
      <c r="J4450" s="161"/>
      <c r="K4450" s="161"/>
      <c r="L4450" s="161"/>
      <c r="M4450" s="161"/>
      <c r="N4450" s="171"/>
      <c r="O4450" s="171"/>
      <c r="P4450" s="171"/>
      <c r="Q4450" s="171"/>
      <c r="R4450" s="171"/>
      <c r="S4450" s="171"/>
      <c r="T4450" s="208" t="str">
        <f t="shared" si="700"/>
        <v>MISSING</v>
      </c>
      <c r="U4450" s="208" t="str">
        <f t="shared" si="701"/>
        <v>MISSING</v>
      </c>
      <c r="X4450" s="56">
        <f t="shared" si="702"/>
        <v>-99</v>
      </c>
      <c r="Y4450" s="56">
        <f t="shared" si="703"/>
        <v>-99</v>
      </c>
      <c r="Z4450" s="56">
        <f t="shared" si="704"/>
        <v>-99</v>
      </c>
      <c r="AA4450" s="56">
        <f t="shared" si="705"/>
        <v>-99</v>
      </c>
      <c r="AB4450" s="56">
        <f t="shared" si="706"/>
        <v>-99</v>
      </c>
      <c r="AC4450" s="56">
        <f t="shared" si="707"/>
        <v>-99</v>
      </c>
      <c r="AD4450" s="3"/>
      <c r="AE4450" s="82">
        <f>IF(D4450=1, 'adjustment factor'!$D$4, IF(D4450=-9,-999,IF(D4450="",-999,0)))</f>
        <v>-999</v>
      </c>
      <c r="AF4450" s="82">
        <f>IF(F4450=1, 'adjustment factor'!$D$5, IF(F4450=-9,-999,IF(F4450="",-999,0)))</f>
        <v>-999</v>
      </c>
      <c r="AG4450" s="82">
        <f>IF(E4450=1, 'adjustment factor'!$D$6, IF(E4450=-9,-999,IF(E4450="",-999,0)))</f>
        <v>-999</v>
      </c>
      <c r="AH4450" s="82">
        <f>IF(K4450&gt;=45,'adjustment factor'!$D$7,IF(K4450=-9,-1200,IF(K4450="",-1200,0)))</f>
        <v>-1200</v>
      </c>
      <c r="AI4450" s="82">
        <f>IF(L4450=1, 'adjustment factor'!$D$8, IF(L4450=-9,-999,IF(L4450="",-999,0)))</f>
        <v>-999</v>
      </c>
      <c r="AJ4450" s="82">
        <f>IF(AND(M4450&gt;=1,M4450&lt;=4),'adjustment factor'!$D$9,IF(M4450=-9,-999,IF(M4450=98,-999,IF(M4450=99,-999,IF(M4450="",-999,0)))))</f>
        <v>-999</v>
      </c>
      <c r="AK4450" s="82">
        <f>IF(H4450=1, 'adjustment factor'!$D$10, IF(H4450=-9,-999,IF(H4450="",-999,0)))</f>
        <v>-999</v>
      </c>
      <c r="AL4450" s="82">
        <f>IF(G4450=1, 'adjustment factor'!$D$11, IF(G4450=-9,-999,IF(G4450="",-999,0)))</f>
        <v>-999</v>
      </c>
      <c r="AM4450" s="82">
        <f>IF(I4450=1, 'adjustment factor'!$D$12, IF(I4450=-9,-999,IF(I4450="",-999,0)))</f>
        <v>-999</v>
      </c>
      <c r="AN4450" s="82">
        <f>IF(J4450=1, 'adjustment factor'!$D$13, IF(J4450=-9,-999,IF(J4450="",-999,0)))</f>
        <v>-999</v>
      </c>
      <c r="AO4450" s="82" t="str">
        <f t="shared" si="708"/>
        <v>-999</v>
      </c>
      <c r="AP4450" s="82" t="str">
        <f t="shared" si="709"/>
        <v>MISSING</v>
      </c>
    </row>
    <row r="4451" spans="2:42">
      <c r="B4451" s="207"/>
      <c r="C4451" s="35">
        <v>4447</v>
      </c>
      <c r="D4451" s="161"/>
      <c r="E4451" s="161"/>
      <c r="F4451" s="161"/>
      <c r="G4451" s="161"/>
      <c r="H4451" s="161"/>
      <c r="I4451" s="161"/>
      <c r="J4451" s="161"/>
      <c r="K4451" s="161"/>
      <c r="L4451" s="161"/>
      <c r="M4451" s="161"/>
      <c r="N4451" s="171"/>
      <c r="O4451" s="171"/>
      <c r="P4451" s="171"/>
      <c r="Q4451" s="171"/>
      <c r="R4451" s="171"/>
      <c r="S4451" s="171"/>
      <c r="T4451" s="208" t="str">
        <f t="shared" si="700"/>
        <v>MISSING</v>
      </c>
      <c r="U4451" s="208" t="str">
        <f t="shared" si="701"/>
        <v>MISSING</v>
      </c>
      <c r="X4451" s="56">
        <f t="shared" si="702"/>
        <v>-99</v>
      </c>
      <c r="Y4451" s="56">
        <f t="shared" si="703"/>
        <v>-99</v>
      </c>
      <c r="Z4451" s="56">
        <f t="shared" si="704"/>
        <v>-99</v>
      </c>
      <c r="AA4451" s="56">
        <f t="shared" si="705"/>
        <v>-99</v>
      </c>
      <c r="AB4451" s="56">
        <f t="shared" si="706"/>
        <v>-99</v>
      </c>
      <c r="AC4451" s="56">
        <f t="shared" si="707"/>
        <v>-99</v>
      </c>
      <c r="AD4451" s="3"/>
      <c r="AE4451" s="82">
        <f>IF(D4451=1, 'adjustment factor'!$D$4, IF(D4451=-9,-999,IF(D4451="",-999,0)))</f>
        <v>-999</v>
      </c>
      <c r="AF4451" s="82">
        <f>IF(F4451=1, 'adjustment factor'!$D$5, IF(F4451=-9,-999,IF(F4451="",-999,0)))</f>
        <v>-999</v>
      </c>
      <c r="AG4451" s="82">
        <f>IF(E4451=1, 'adjustment factor'!$D$6, IF(E4451=-9,-999,IF(E4451="",-999,0)))</f>
        <v>-999</v>
      </c>
      <c r="AH4451" s="82">
        <f>IF(K4451&gt;=45,'adjustment factor'!$D$7,IF(K4451=-9,-1200,IF(K4451="",-1200,0)))</f>
        <v>-1200</v>
      </c>
      <c r="AI4451" s="82">
        <f>IF(L4451=1, 'adjustment factor'!$D$8, IF(L4451=-9,-999,IF(L4451="",-999,0)))</f>
        <v>-999</v>
      </c>
      <c r="AJ4451" s="82">
        <f>IF(AND(M4451&gt;=1,M4451&lt;=4),'adjustment factor'!$D$9,IF(M4451=-9,-999,IF(M4451=98,-999,IF(M4451=99,-999,IF(M4451="",-999,0)))))</f>
        <v>-999</v>
      </c>
      <c r="AK4451" s="82">
        <f>IF(H4451=1, 'adjustment factor'!$D$10, IF(H4451=-9,-999,IF(H4451="",-999,0)))</f>
        <v>-999</v>
      </c>
      <c r="AL4451" s="82">
        <f>IF(G4451=1, 'adjustment factor'!$D$11, IF(G4451=-9,-999,IF(G4451="",-999,0)))</f>
        <v>-999</v>
      </c>
      <c r="AM4451" s="82">
        <f>IF(I4451=1, 'adjustment factor'!$D$12, IF(I4451=-9,-999,IF(I4451="",-999,0)))</f>
        <v>-999</v>
      </c>
      <c r="AN4451" s="82">
        <f>IF(J4451=1, 'adjustment factor'!$D$13, IF(J4451=-9,-999,IF(J4451="",-999,0)))</f>
        <v>-999</v>
      </c>
      <c r="AO4451" s="82" t="str">
        <f t="shared" si="708"/>
        <v>-999</v>
      </c>
      <c r="AP4451" s="82" t="str">
        <f t="shared" si="709"/>
        <v>MISSING</v>
      </c>
    </row>
    <row r="4452" spans="2:42">
      <c r="B4452" s="207"/>
      <c r="C4452" s="35">
        <v>4448</v>
      </c>
      <c r="D4452" s="161"/>
      <c r="E4452" s="161"/>
      <c r="F4452" s="161"/>
      <c r="G4452" s="161"/>
      <c r="H4452" s="161"/>
      <c r="I4452" s="161"/>
      <c r="J4452" s="161"/>
      <c r="K4452" s="161"/>
      <c r="L4452" s="161"/>
      <c r="M4452" s="161"/>
      <c r="N4452" s="171"/>
      <c r="O4452" s="171"/>
      <c r="P4452" s="171"/>
      <c r="Q4452" s="171"/>
      <c r="R4452" s="171"/>
      <c r="S4452" s="171"/>
      <c r="T4452" s="208" t="str">
        <f t="shared" si="700"/>
        <v>MISSING</v>
      </c>
      <c r="U4452" s="208" t="str">
        <f t="shared" si="701"/>
        <v>MISSING</v>
      </c>
      <c r="X4452" s="56">
        <f t="shared" si="702"/>
        <v>-99</v>
      </c>
      <c r="Y4452" s="56">
        <f t="shared" si="703"/>
        <v>-99</v>
      </c>
      <c r="Z4452" s="56">
        <f t="shared" si="704"/>
        <v>-99</v>
      </c>
      <c r="AA4452" s="56">
        <f t="shared" si="705"/>
        <v>-99</v>
      </c>
      <c r="AB4452" s="56">
        <f t="shared" si="706"/>
        <v>-99</v>
      </c>
      <c r="AC4452" s="56">
        <f t="shared" si="707"/>
        <v>-99</v>
      </c>
      <c r="AD4452" s="3"/>
      <c r="AE4452" s="82">
        <f>IF(D4452=1, 'adjustment factor'!$D$4, IF(D4452=-9,-999,IF(D4452="",-999,0)))</f>
        <v>-999</v>
      </c>
      <c r="AF4452" s="82">
        <f>IF(F4452=1, 'adjustment factor'!$D$5, IF(F4452=-9,-999,IF(F4452="",-999,0)))</f>
        <v>-999</v>
      </c>
      <c r="AG4452" s="82">
        <f>IF(E4452=1, 'adjustment factor'!$D$6, IF(E4452=-9,-999,IF(E4452="",-999,0)))</f>
        <v>-999</v>
      </c>
      <c r="AH4452" s="82">
        <f>IF(K4452&gt;=45,'adjustment factor'!$D$7,IF(K4452=-9,-1200,IF(K4452="",-1200,0)))</f>
        <v>-1200</v>
      </c>
      <c r="AI4452" s="82">
        <f>IF(L4452=1, 'adjustment factor'!$D$8, IF(L4452=-9,-999,IF(L4452="",-999,0)))</f>
        <v>-999</v>
      </c>
      <c r="AJ4452" s="82">
        <f>IF(AND(M4452&gt;=1,M4452&lt;=4),'adjustment factor'!$D$9,IF(M4452=-9,-999,IF(M4452=98,-999,IF(M4452=99,-999,IF(M4452="",-999,0)))))</f>
        <v>-999</v>
      </c>
      <c r="AK4452" s="82">
        <f>IF(H4452=1, 'adjustment factor'!$D$10, IF(H4452=-9,-999,IF(H4452="",-999,0)))</f>
        <v>-999</v>
      </c>
      <c r="AL4452" s="82">
        <f>IF(G4452=1, 'adjustment factor'!$D$11, IF(G4452=-9,-999,IF(G4452="",-999,0)))</f>
        <v>-999</v>
      </c>
      <c r="AM4452" s="82">
        <f>IF(I4452=1, 'adjustment factor'!$D$12, IF(I4452=-9,-999,IF(I4452="",-999,0)))</f>
        <v>-999</v>
      </c>
      <c r="AN4452" s="82">
        <f>IF(J4452=1, 'adjustment factor'!$D$13, IF(J4452=-9,-999,IF(J4452="",-999,0)))</f>
        <v>-999</v>
      </c>
      <c r="AO4452" s="82" t="str">
        <f t="shared" si="708"/>
        <v>-999</v>
      </c>
      <c r="AP4452" s="82" t="str">
        <f t="shared" si="709"/>
        <v>MISSING</v>
      </c>
    </row>
    <row r="4453" spans="2:42">
      <c r="B4453" s="207"/>
      <c r="C4453" s="35">
        <v>4449</v>
      </c>
      <c r="D4453" s="161"/>
      <c r="E4453" s="161"/>
      <c r="F4453" s="161"/>
      <c r="G4453" s="161"/>
      <c r="H4453" s="161"/>
      <c r="I4453" s="161"/>
      <c r="J4453" s="161"/>
      <c r="K4453" s="161"/>
      <c r="L4453" s="161"/>
      <c r="M4453" s="161"/>
      <c r="N4453" s="171"/>
      <c r="O4453" s="171"/>
      <c r="P4453" s="171"/>
      <c r="Q4453" s="171"/>
      <c r="R4453" s="171"/>
      <c r="S4453" s="171"/>
      <c r="T4453" s="208" t="str">
        <f t="shared" si="700"/>
        <v>MISSING</v>
      </c>
      <c r="U4453" s="208" t="str">
        <f t="shared" si="701"/>
        <v>MISSING</v>
      </c>
      <c r="X4453" s="56">
        <f t="shared" si="702"/>
        <v>-99</v>
      </c>
      <c r="Y4453" s="56">
        <f t="shared" si="703"/>
        <v>-99</v>
      </c>
      <c r="Z4453" s="56">
        <f t="shared" si="704"/>
        <v>-99</v>
      </c>
      <c r="AA4453" s="56">
        <f t="shared" si="705"/>
        <v>-99</v>
      </c>
      <c r="AB4453" s="56">
        <f t="shared" si="706"/>
        <v>-99</v>
      </c>
      <c r="AC4453" s="56">
        <f t="shared" si="707"/>
        <v>-99</v>
      </c>
      <c r="AD4453" s="3"/>
      <c r="AE4453" s="82">
        <f>IF(D4453=1, 'adjustment factor'!$D$4, IF(D4453=-9,-999,IF(D4453="",-999,0)))</f>
        <v>-999</v>
      </c>
      <c r="AF4453" s="82">
        <f>IF(F4453=1, 'adjustment factor'!$D$5, IF(F4453=-9,-999,IF(F4453="",-999,0)))</f>
        <v>-999</v>
      </c>
      <c r="AG4453" s="82">
        <f>IF(E4453=1, 'adjustment factor'!$D$6, IF(E4453=-9,-999,IF(E4453="",-999,0)))</f>
        <v>-999</v>
      </c>
      <c r="AH4453" s="82">
        <f>IF(K4453&gt;=45,'adjustment factor'!$D$7,IF(K4453=-9,-1200,IF(K4453="",-1200,0)))</f>
        <v>-1200</v>
      </c>
      <c r="AI4453" s="82">
        <f>IF(L4453=1, 'adjustment factor'!$D$8, IF(L4453=-9,-999,IF(L4453="",-999,0)))</f>
        <v>-999</v>
      </c>
      <c r="AJ4453" s="82">
        <f>IF(AND(M4453&gt;=1,M4453&lt;=4),'adjustment factor'!$D$9,IF(M4453=-9,-999,IF(M4453=98,-999,IF(M4453=99,-999,IF(M4453="",-999,0)))))</f>
        <v>-999</v>
      </c>
      <c r="AK4453" s="82">
        <f>IF(H4453=1, 'adjustment factor'!$D$10, IF(H4453=-9,-999,IF(H4453="",-999,0)))</f>
        <v>-999</v>
      </c>
      <c r="AL4453" s="82">
        <f>IF(G4453=1, 'adjustment factor'!$D$11, IF(G4453=-9,-999,IF(G4453="",-999,0)))</f>
        <v>-999</v>
      </c>
      <c r="AM4453" s="82">
        <f>IF(I4453=1, 'adjustment factor'!$D$12, IF(I4453=-9,-999,IF(I4453="",-999,0)))</f>
        <v>-999</v>
      </c>
      <c r="AN4453" s="82">
        <f>IF(J4453=1, 'adjustment factor'!$D$13, IF(J4453=-9,-999,IF(J4453="",-999,0)))</f>
        <v>-999</v>
      </c>
      <c r="AO4453" s="82" t="str">
        <f t="shared" si="708"/>
        <v>-999</v>
      </c>
      <c r="AP4453" s="82" t="str">
        <f t="shared" si="709"/>
        <v>MISSING</v>
      </c>
    </row>
    <row r="4454" spans="2:42">
      <c r="B4454" s="207"/>
      <c r="C4454" s="35">
        <v>4450</v>
      </c>
      <c r="D4454" s="161"/>
      <c r="E4454" s="161"/>
      <c r="F4454" s="161"/>
      <c r="G4454" s="161"/>
      <c r="H4454" s="161"/>
      <c r="I4454" s="161"/>
      <c r="J4454" s="161"/>
      <c r="K4454" s="161"/>
      <c r="L4454" s="161"/>
      <c r="M4454" s="161"/>
      <c r="N4454" s="171"/>
      <c r="O4454" s="171"/>
      <c r="P4454" s="171"/>
      <c r="Q4454" s="171"/>
      <c r="R4454" s="171"/>
      <c r="S4454" s="171"/>
      <c r="T4454" s="208" t="str">
        <f t="shared" si="700"/>
        <v>MISSING</v>
      </c>
      <c r="U4454" s="208" t="str">
        <f t="shared" si="701"/>
        <v>MISSING</v>
      </c>
      <c r="X4454" s="56">
        <f t="shared" si="702"/>
        <v>-99</v>
      </c>
      <c r="Y4454" s="56">
        <f t="shared" si="703"/>
        <v>-99</v>
      </c>
      <c r="Z4454" s="56">
        <f t="shared" si="704"/>
        <v>-99</v>
      </c>
      <c r="AA4454" s="56">
        <f t="shared" si="705"/>
        <v>-99</v>
      </c>
      <c r="AB4454" s="56">
        <f t="shared" si="706"/>
        <v>-99</v>
      </c>
      <c r="AC4454" s="56">
        <f t="shared" si="707"/>
        <v>-99</v>
      </c>
      <c r="AD4454" s="3"/>
      <c r="AE4454" s="82">
        <f>IF(D4454=1, 'adjustment factor'!$D$4, IF(D4454=-9,-999,IF(D4454="",-999,0)))</f>
        <v>-999</v>
      </c>
      <c r="AF4454" s="82">
        <f>IF(F4454=1, 'adjustment factor'!$D$5, IF(F4454=-9,-999,IF(F4454="",-999,0)))</f>
        <v>-999</v>
      </c>
      <c r="AG4454" s="82">
        <f>IF(E4454=1, 'adjustment factor'!$D$6, IF(E4454=-9,-999,IF(E4454="",-999,0)))</f>
        <v>-999</v>
      </c>
      <c r="AH4454" s="82">
        <f>IF(K4454&gt;=45,'adjustment factor'!$D$7,IF(K4454=-9,-1200,IF(K4454="",-1200,0)))</f>
        <v>-1200</v>
      </c>
      <c r="AI4454" s="82">
        <f>IF(L4454=1, 'adjustment factor'!$D$8, IF(L4454=-9,-999,IF(L4454="",-999,0)))</f>
        <v>-999</v>
      </c>
      <c r="AJ4454" s="82">
        <f>IF(AND(M4454&gt;=1,M4454&lt;=4),'adjustment factor'!$D$9,IF(M4454=-9,-999,IF(M4454=98,-999,IF(M4454=99,-999,IF(M4454="",-999,0)))))</f>
        <v>-999</v>
      </c>
      <c r="AK4454" s="82">
        <f>IF(H4454=1, 'adjustment factor'!$D$10, IF(H4454=-9,-999,IF(H4454="",-999,0)))</f>
        <v>-999</v>
      </c>
      <c r="AL4454" s="82">
        <f>IF(G4454=1, 'adjustment factor'!$D$11, IF(G4454=-9,-999,IF(G4454="",-999,0)))</f>
        <v>-999</v>
      </c>
      <c r="AM4454" s="82">
        <f>IF(I4454=1, 'adjustment factor'!$D$12, IF(I4454=-9,-999,IF(I4454="",-999,0)))</f>
        <v>-999</v>
      </c>
      <c r="AN4454" s="82">
        <f>IF(J4454=1, 'adjustment factor'!$D$13, IF(J4454=-9,-999,IF(J4454="",-999,0)))</f>
        <v>-999</v>
      </c>
      <c r="AO4454" s="82" t="str">
        <f t="shared" si="708"/>
        <v>-999</v>
      </c>
      <c r="AP4454" s="82" t="str">
        <f t="shared" si="709"/>
        <v>MISSING</v>
      </c>
    </row>
    <row r="4455" spans="2:42">
      <c r="B4455" s="207"/>
      <c r="C4455" s="35">
        <v>4451</v>
      </c>
      <c r="D4455" s="161"/>
      <c r="E4455" s="161"/>
      <c r="F4455" s="161"/>
      <c r="G4455" s="161"/>
      <c r="H4455" s="161"/>
      <c r="I4455" s="161"/>
      <c r="J4455" s="161"/>
      <c r="K4455" s="161"/>
      <c r="L4455" s="161"/>
      <c r="M4455" s="161"/>
      <c r="N4455" s="171"/>
      <c r="O4455" s="171"/>
      <c r="P4455" s="171"/>
      <c r="Q4455" s="171"/>
      <c r="R4455" s="171"/>
      <c r="S4455" s="171"/>
      <c r="T4455" s="208" t="str">
        <f t="shared" si="700"/>
        <v>MISSING</v>
      </c>
      <c r="U4455" s="208" t="str">
        <f t="shared" si="701"/>
        <v>MISSING</v>
      </c>
      <c r="X4455" s="56">
        <f t="shared" si="702"/>
        <v>-99</v>
      </c>
      <c r="Y4455" s="56">
        <f t="shared" si="703"/>
        <v>-99</v>
      </c>
      <c r="Z4455" s="56">
        <f t="shared" si="704"/>
        <v>-99</v>
      </c>
      <c r="AA4455" s="56">
        <f t="shared" si="705"/>
        <v>-99</v>
      </c>
      <c r="AB4455" s="56">
        <f t="shared" si="706"/>
        <v>-99</v>
      </c>
      <c r="AC4455" s="56">
        <f t="shared" si="707"/>
        <v>-99</v>
      </c>
      <c r="AD4455" s="3"/>
      <c r="AE4455" s="82">
        <f>IF(D4455=1, 'adjustment factor'!$D$4, IF(D4455=-9,-999,IF(D4455="",-999,0)))</f>
        <v>-999</v>
      </c>
      <c r="AF4455" s="82">
        <f>IF(F4455=1, 'adjustment factor'!$D$5, IF(F4455=-9,-999,IF(F4455="",-999,0)))</f>
        <v>-999</v>
      </c>
      <c r="AG4455" s="82">
        <f>IF(E4455=1, 'adjustment factor'!$D$6, IF(E4455=-9,-999,IF(E4455="",-999,0)))</f>
        <v>-999</v>
      </c>
      <c r="AH4455" s="82">
        <f>IF(K4455&gt;=45,'adjustment factor'!$D$7,IF(K4455=-9,-1200,IF(K4455="",-1200,0)))</f>
        <v>-1200</v>
      </c>
      <c r="AI4455" s="82">
        <f>IF(L4455=1, 'adjustment factor'!$D$8, IF(L4455=-9,-999,IF(L4455="",-999,0)))</f>
        <v>-999</v>
      </c>
      <c r="AJ4455" s="82">
        <f>IF(AND(M4455&gt;=1,M4455&lt;=4),'adjustment factor'!$D$9,IF(M4455=-9,-999,IF(M4455=98,-999,IF(M4455=99,-999,IF(M4455="",-999,0)))))</f>
        <v>-999</v>
      </c>
      <c r="AK4455" s="82">
        <f>IF(H4455=1, 'adjustment factor'!$D$10, IF(H4455=-9,-999,IF(H4455="",-999,0)))</f>
        <v>-999</v>
      </c>
      <c r="AL4455" s="82">
        <f>IF(G4455=1, 'adjustment factor'!$D$11, IF(G4455=-9,-999,IF(G4455="",-999,0)))</f>
        <v>-999</v>
      </c>
      <c r="AM4455" s="82">
        <f>IF(I4455=1, 'adjustment factor'!$D$12, IF(I4455=-9,-999,IF(I4455="",-999,0)))</f>
        <v>-999</v>
      </c>
      <c r="AN4455" s="82">
        <f>IF(J4455=1, 'adjustment factor'!$D$13, IF(J4455=-9,-999,IF(J4455="",-999,0)))</f>
        <v>-999</v>
      </c>
      <c r="AO4455" s="82" t="str">
        <f t="shared" si="708"/>
        <v>-999</v>
      </c>
      <c r="AP4455" s="82" t="str">
        <f t="shared" si="709"/>
        <v>MISSING</v>
      </c>
    </row>
    <row r="4456" spans="2:42">
      <c r="B4456" s="207"/>
      <c r="C4456" s="35">
        <v>4452</v>
      </c>
      <c r="D4456" s="161"/>
      <c r="E4456" s="161"/>
      <c r="F4456" s="161"/>
      <c r="G4456" s="161"/>
      <c r="H4456" s="161"/>
      <c r="I4456" s="161"/>
      <c r="J4456" s="161"/>
      <c r="K4456" s="161"/>
      <c r="L4456" s="161"/>
      <c r="M4456" s="161"/>
      <c r="N4456" s="171"/>
      <c r="O4456" s="171"/>
      <c r="P4456" s="171"/>
      <c r="Q4456" s="171"/>
      <c r="R4456" s="171"/>
      <c r="S4456" s="171"/>
      <c r="T4456" s="208" t="str">
        <f t="shared" si="700"/>
        <v>MISSING</v>
      </c>
      <c r="U4456" s="208" t="str">
        <f t="shared" si="701"/>
        <v>MISSING</v>
      </c>
      <c r="X4456" s="56">
        <f t="shared" si="702"/>
        <v>-99</v>
      </c>
      <c r="Y4456" s="56">
        <f t="shared" si="703"/>
        <v>-99</v>
      </c>
      <c r="Z4456" s="56">
        <f t="shared" si="704"/>
        <v>-99</v>
      </c>
      <c r="AA4456" s="56">
        <f t="shared" si="705"/>
        <v>-99</v>
      </c>
      <c r="AB4456" s="56">
        <f t="shared" si="706"/>
        <v>-99</v>
      </c>
      <c r="AC4456" s="56">
        <f t="shared" si="707"/>
        <v>-99</v>
      </c>
      <c r="AD4456" s="3"/>
      <c r="AE4456" s="82">
        <f>IF(D4456=1, 'adjustment factor'!$D$4, IF(D4456=-9,-999,IF(D4456="",-999,0)))</f>
        <v>-999</v>
      </c>
      <c r="AF4456" s="82">
        <f>IF(F4456=1, 'adjustment factor'!$D$5, IF(F4456=-9,-999,IF(F4456="",-999,0)))</f>
        <v>-999</v>
      </c>
      <c r="AG4456" s="82">
        <f>IF(E4456=1, 'adjustment factor'!$D$6, IF(E4456=-9,-999,IF(E4456="",-999,0)))</f>
        <v>-999</v>
      </c>
      <c r="AH4456" s="82">
        <f>IF(K4456&gt;=45,'adjustment factor'!$D$7,IF(K4456=-9,-1200,IF(K4456="",-1200,0)))</f>
        <v>-1200</v>
      </c>
      <c r="AI4456" s="82">
        <f>IF(L4456=1, 'adjustment factor'!$D$8, IF(L4456=-9,-999,IF(L4456="",-999,0)))</f>
        <v>-999</v>
      </c>
      <c r="AJ4456" s="82">
        <f>IF(AND(M4456&gt;=1,M4456&lt;=4),'adjustment factor'!$D$9,IF(M4456=-9,-999,IF(M4456=98,-999,IF(M4456=99,-999,IF(M4456="",-999,0)))))</f>
        <v>-999</v>
      </c>
      <c r="AK4456" s="82">
        <f>IF(H4456=1, 'adjustment factor'!$D$10, IF(H4456=-9,-999,IF(H4456="",-999,0)))</f>
        <v>-999</v>
      </c>
      <c r="AL4456" s="82">
        <f>IF(G4456=1, 'adjustment factor'!$D$11, IF(G4456=-9,-999,IF(G4456="",-999,0)))</f>
        <v>-999</v>
      </c>
      <c r="AM4456" s="82">
        <f>IF(I4456=1, 'adjustment factor'!$D$12, IF(I4456=-9,-999,IF(I4456="",-999,0)))</f>
        <v>-999</v>
      </c>
      <c r="AN4456" s="82">
        <f>IF(J4456=1, 'adjustment factor'!$D$13, IF(J4456=-9,-999,IF(J4456="",-999,0)))</f>
        <v>-999</v>
      </c>
      <c r="AO4456" s="82" t="str">
        <f t="shared" si="708"/>
        <v>-999</v>
      </c>
      <c r="AP4456" s="82" t="str">
        <f t="shared" si="709"/>
        <v>MISSING</v>
      </c>
    </row>
    <row r="4457" spans="2:42">
      <c r="B4457" s="207"/>
      <c r="C4457" s="35">
        <v>4453</v>
      </c>
      <c r="D4457" s="161"/>
      <c r="E4457" s="161"/>
      <c r="F4457" s="161"/>
      <c r="G4457" s="161"/>
      <c r="H4457" s="161"/>
      <c r="I4457" s="161"/>
      <c r="J4457" s="161"/>
      <c r="K4457" s="161"/>
      <c r="L4457" s="161"/>
      <c r="M4457" s="161"/>
      <c r="N4457" s="171"/>
      <c r="O4457" s="171"/>
      <c r="P4457" s="171"/>
      <c r="Q4457" s="171"/>
      <c r="R4457" s="171"/>
      <c r="S4457" s="171"/>
      <c r="T4457" s="208" t="str">
        <f t="shared" si="700"/>
        <v>MISSING</v>
      </c>
      <c r="U4457" s="208" t="str">
        <f t="shared" si="701"/>
        <v>MISSING</v>
      </c>
      <c r="X4457" s="56">
        <f t="shared" si="702"/>
        <v>-99</v>
      </c>
      <c r="Y4457" s="56">
        <f t="shared" si="703"/>
        <v>-99</v>
      </c>
      <c r="Z4457" s="56">
        <f t="shared" si="704"/>
        <v>-99</v>
      </c>
      <c r="AA4457" s="56">
        <f t="shared" si="705"/>
        <v>-99</v>
      </c>
      <c r="AB4457" s="56">
        <f t="shared" si="706"/>
        <v>-99</v>
      </c>
      <c r="AC4457" s="56">
        <f t="shared" si="707"/>
        <v>-99</v>
      </c>
      <c r="AD4457" s="3"/>
      <c r="AE4457" s="82">
        <f>IF(D4457=1, 'adjustment factor'!$D$4, IF(D4457=-9,-999,IF(D4457="",-999,0)))</f>
        <v>-999</v>
      </c>
      <c r="AF4457" s="82">
        <f>IF(F4457=1, 'adjustment factor'!$D$5, IF(F4457=-9,-999,IF(F4457="",-999,0)))</f>
        <v>-999</v>
      </c>
      <c r="AG4457" s="82">
        <f>IF(E4457=1, 'adjustment factor'!$D$6, IF(E4457=-9,-999,IF(E4457="",-999,0)))</f>
        <v>-999</v>
      </c>
      <c r="AH4457" s="82">
        <f>IF(K4457&gt;=45,'adjustment factor'!$D$7,IF(K4457=-9,-1200,IF(K4457="",-1200,0)))</f>
        <v>-1200</v>
      </c>
      <c r="AI4457" s="82">
        <f>IF(L4457=1, 'adjustment factor'!$D$8, IF(L4457=-9,-999,IF(L4457="",-999,0)))</f>
        <v>-999</v>
      </c>
      <c r="AJ4457" s="82">
        <f>IF(AND(M4457&gt;=1,M4457&lt;=4),'adjustment factor'!$D$9,IF(M4457=-9,-999,IF(M4457=98,-999,IF(M4457=99,-999,IF(M4457="",-999,0)))))</f>
        <v>-999</v>
      </c>
      <c r="AK4457" s="82">
        <f>IF(H4457=1, 'adjustment factor'!$D$10, IF(H4457=-9,-999,IF(H4457="",-999,0)))</f>
        <v>-999</v>
      </c>
      <c r="AL4457" s="82">
        <f>IF(G4457=1, 'adjustment factor'!$D$11, IF(G4457=-9,-999,IF(G4457="",-999,0)))</f>
        <v>-999</v>
      </c>
      <c r="AM4457" s="82">
        <f>IF(I4457=1, 'adjustment factor'!$D$12, IF(I4457=-9,-999,IF(I4457="",-999,0)))</f>
        <v>-999</v>
      </c>
      <c r="AN4457" s="82">
        <f>IF(J4457=1, 'adjustment factor'!$D$13, IF(J4457=-9,-999,IF(J4457="",-999,0)))</f>
        <v>-999</v>
      </c>
      <c r="AO4457" s="82" t="str">
        <f t="shared" si="708"/>
        <v>-999</v>
      </c>
      <c r="AP4457" s="82" t="str">
        <f t="shared" si="709"/>
        <v>MISSING</v>
      </c>
    </row>
    <row r="4458" spans="2:42">
      <c r="B4458" s="207"/>
      <c r="C4458" s="35">
        <v>4454</v>
      </c>
      <c r="D4458" s="161"/>
      <c r="E4458" s="161"/>
      <c r="F4458" s="161"/>
      <c r="G4458" s="161"/>
      <c r="H4458" s="161"/>
      <c r="I4458" s="161"/>
      <c r="J4458" s="161"/>
      <c r="K4458" s="161"/>
      <c r="L4458" s="161"/>
      <c r="M4458" s="161"/>
      <c r="N4458" s="171"/>
      <c r="O4458" s="171"/>
      <c r="P4458" s="171"/>
      <c r="Q4458" s="171"/>
      <c r="R4458" s="171"/>
      <c r="S4458" s="171"/>
      <c r="T4458" s="208" t="str">
        <f t="shared" si="700"/>
        <v>MISSING</v>
      </c>
      <c r="U4458" s="208" t="str">
        <f t="shared" si="701"/>
        <v>MISSING</v>
      </c>
      <c r="X4458" s="56">
        <f t="shared" si="702"/>
        <v>-99</v>
      </c>
      <c r="Y4458" s="56">
        <f t="shared" si="703"/>
        <v>-99</v>
      </c>
      <c r="Z4458" s="56">
        <f t="shared" si="704"/>
        <v>-99</v>
      </c>
      <c r="AA4458" s="56">
        <f t="shared" si="705"/>
        <v>-99</v>
      </c>
      <c r="AB4458" s="56">
        <f t="shared" si="706"/>
        <v>-99</v>
      </c>
      <c r="AC4458" s="56">
        <f t="shared" si="707"/>
        <v>-99</v>
      </c>
      <c r="AD4458" s="3"/>
      <c r="AE4458" s="82">
        <f>IF(D4458=1, 'adjustment factor'!$D$4, IF(D4458=-9,-999,IF(D4458="",-999,0)))</f>
        <v>-999</v>
      </c>
      <c r="AF4458" s="82">
        <f>IF(F4458=1, 'adjustment factor'!$D$5, IF(F4458=-9,-999,IF(F4458="",-999,0)))</f>
        <v>-999</v>
      </c>
      <c r="AG4458" s="82">
        <f>IF(E4458=1, 'adjustment factor'!$D$6, IF(E4458=-9,-999,IF(E4458="",-999,0)))</f>
        <v>-999</v>
      </c>
      <c r="AH4458" s="82">
        <f>IF(K4458&gt;=45,'adjustment factor'!$D$7,IF(K4458=-9,-1200,IF(K4458="",-1200,0)))</f>
        <v>-1200</v>
      </c>
      <c r="AI4458" s="82">
        <f>IF(L4458=1, 'adjustment factor'!$D$8, IF(L4458=-9,-999,IF(L4458="",-999,0)))</f>
        <v>-999</v>
      </c>
      <c r="AJ4458" s="82">
        <f>IF(AND(M4458&gt;=1,M4458&lt;=4),'adjustment factor'!$D$9,IF(M4458=-9,-999,IF(M4458=98,-999,IF(M4458=99,-999,IF(M4458="",-999,0)))))</f>
        <v>-999</v>
      </c>
      <c r="AK4458" s="82">
        <f>IF(H4458=1, 'adjustment factor'!$D$10, IF(H4458=-9,-999,IF(H4458="",-999,0)))</f>
        <v>-999</v>
      </c>
      <c r="AL4458" s="82">
        <f>IF(G4458=1, 'adjustment factor'!$D$11, IF(G4458=-9,-999,IF(G4458="",-999,0)))</f>
        <v>-999</v>
      </c>
      <c r="AM4458" s="82">
        <f>IF(I4458=1, 'adjustment factor'!$D$12, IF(I4458=-9,-999,IF(I4458="",-999,0)))</f>
        <v>-999</v>
      </c>
      <c r="AN4458" s="82">
        <f>IF(J4458=1, 'adjustment factor'!$D$13, IF(J4458=-9,-999,IF(J4458="",-999,0)))</f>
        <v>-999</v>
      </c>
      <c r="AO4458" s="82" t="str">
        <f t="shared" si="708"/>
        <v>-999</v>
      </c>
      <c r="AP4458" s="82" t="str">
        <f t="shared" si="709"/>
        <v>MISSING</v>
      </c>
    </row>
    <row r="4459" spans="2:42">
      <c r="B4459" s="207"/>
      <c r="C4459" s="35">
        <v>4455</v>
      </c>
      <c r="D4459" s="161"/>
      <c r="E4459" s="161"/>
      <c r="F4459" s="161"/>
      <c r="G4459" s="161"/>
      <c r="H4459" s="161"/>
      <c r="I4459" s="161"/>
      <c r="J4459" s="161"/>
      <c r="K4459" s="161"/>
      <c r="L4459" s="161"/>
      <c r="M4459" s="161"/>
      <c r="N4459" s="171"/>
      <c r="O4459" s="171"/>
      <c r="P4459" s="171"/>
      <c r="Q4459" s="171"/>
      <c r="R4459" s="171"/>
      <c r="S4459" s="171"/>
      <c r="T4459" s="208" t="str">
        <f t="shared" si="700"/>
        <v>MISSING</v>
      </c>
      <c r="U4459" s="208" t="str">
        <f t="shared" si="701"/>
        <v>MISSING</v>
      </c>
      <c r="X4459" s="56">
        <f t="shared" si="702"/>
        <v>-99</v>
      </c>
      <c r="Y4459" s="56">
        <f t="shared" si="703"/>
        <v>-99</v>
      </c>
      <c r="Z4459" s="56">
        <f t="shared" si="704"/>
        <v>-99</v>
      </c>
      <c r="AA4459" s="56">
        <f t="shared" si="705"/>
        <v>-99</v>
      </c>
      <c r="AB4459" s="56">
        <f t="shared" si="706"/>
        <v>-99</v>
      </c>
      <c r="AC4459" s="56">
        <f t="shared" si="707"/>
        <v>-99</v>
      </c>
      <c r="AD4459" s="3"/>
      <c r="AE4459" s="82">
        <f>IF(D4459=1, 'adjustment factor'!$D$4, IF(D4459=-9,-999,IF(D4459="",-999,0)))</f>
        <v>-999</v>
      </c>
      <c r="AF4459" s="82">
        <f>IF(F4459=1, 'adjustment factor'!$D$5, IF(F4459=-9,-999,IF(F4459="",-999,0)))</f>
        <v>-999</v>
      </c>
      <c r="AG4459" s="82">
        <f>IF(E4459=1, 'adjustment factor'!$D$6, IF(E4459=-9,-999,IF(E4459="",-999,0)))</f>
        <v>-999</v>
      </c>
      <c r="AH4459" s="82">
        <f>IF(K4459&gt;=45,'adjustment factor'!$D$7,IF(K4459=-9,-1200,IF(K4459="",-1200,0)))</f>
        <v>-1200</v>
      </c>
      <c r="AI4459" s="82">
        <f>IF(L4459=1, 'adjustment factor'!$D$8, IF(L4459=-9,-999,IF(L4459="",-999,0)))</f>
        <v>-999</v>
      </c>
      <c r="AJ4459" s="82">
        <f>IF(AND(M4459&gt;=1,M4459&lt;=4),'adjustment factor'!$D$9,IF(M4459=-9,-999,IF(M4459=98,-999,IF(M4459=99,-999,IF(M4459="",-999,0)))))</f>
        <v>-999</v>
      </c>
      <c r="AK4459" s="82">
        <f>IF(H4459=1, 'adjustment factor'!$D$10, IF(H4459=-9,-999,IF(H4459="",-999,0)))</f>
        <v>-999</v>
      </c>
      <c r="AL4459" s="82">
        <f>IF(G4459=1, 'adjustment factor'!$D$11, IF(G4459=-9,-999,IF(G4459="",-999,0)))</f>
        <v>-999</v>
      </c>
      <c r="AM4459" s="82">
        <f>IF(I4459=1, 'adjustment factor'!$D$12, IF(I4459=-9,-999,IF(I4459="",-999,0)))</f>
        <v>-999</v>
      </c>
      <c r="AN4459" s="82">
        <f>IF(J4459=1, 'adjustment factor'!$D$13, IF(J4459=-9,-999,IF(J4459="",-999,0)))</f>
        <v>-999</v>
      </c>
      <c r="AO4459" s="82" t="str">
        <f t="shared" si="708"/>
        <v>-999</v>
      </c>
      <c r="AP4459" s="82" t="str">
        <f t="shared" si="709"/>
        <v>MISSING</v>
      </c>
    </row>
    <row r="4460" spans="2:42">
      <c r="B4460" s="207"/>
      <c r="C4460" s="35">
        <v>4456</v>
      </c>
      <c r="D4460" s="161"/>
      <c r="E4460" s="161"/>
      <c r="F4460" s="161"/>
      <c r="G4460" s="161"/>
      <c r="H4460" s="161"/>
      <c r="I4460" s="161"/>
      <c r="J4460" s="161"/>
      <c r="K4460" s="161"/>
      <c r="L4460" s="161"/>
      <c r="M4460" s="161"/>
      <c r="N4460" s="171"/>
      <c r="O4460" s="171"/>
      <c r="P4460" s="171"/>
      <c r="Q4460" s="171"/>
      <c r="R4460" s="171"/>
      <c r="S4460" s="171"/>
      <c r="T4460" s="208" t="str">
        <f t="shared" si="700"/>
        <v>MISSING</v>
      </c>
      <c r="U4460" s="208" t="str">
        <f t="shared" si="701"/>
        <v>MISSING</v>
      </c>
      <c r="X4460" s="56">
        <f t="shared" si="702"/>
        <v>-99</v>
      </c>
      <c r="Y4460" s="56">
        <f t="shared" si="703"/>
        <v>-99</v>
      </c>
      <c r="Z4460" s="56">
        <f t="shared" si="704"/>
        <v>-99</v>
      </c>
      <c r="AA4460" s="56">
        <f t="shared" si="705"/>
        <v>-99</v>
      </c>
      <c r="AB4460" s="56">
        <f t="shared" si="706"/>
        <v>-99</v>
      </c>
      <c r="AC4460" s="56">
        <f t="shared" si="707"/>
        <v>-99</v>
      </c>
      <c r="AD4460" s="3"/>
      <c r="AE4460" s="82">
        <f>IF(D4460=1, 'adjustment factor'!$D$4, IF(D4460=-9,-999,IF(D4460="",-999,0)))</f>
        <v>-999</v>
      </c>
      <c r="AF4460" s="82">
        <f>IF(F4460=1, 'adjustment factor'!$D$5, IF(F4460=-9,-999,IF(F4460="",-999,0)))</f>
        <v>-999</v>
      </c>
      <c r="AG4460" s="82">
        <f>IF(E4460=1, 'adjustment factor'!$D$6, IF(E4460=-9,-999,IF(E4460="",-999,0)))</f>
        <v>-999</v>
      </c>
      <c r="AH4460" s="82">
        <f>IF(K4460&gt;=45,'adjustment factor'!$D$7,IF(K4460=-9,-1200,IF(K4460="",-1200,0)))</f>
        <v>-1200</v>
      </c>
      <c r="AI4460" s="82">
        <f>IF(L4460=1, 'adjustment factor'!$D$8, IF(L4460=-9,-999,IF(L4460="",-999,0)))</f>
        <v>-999</v>
      </c>
      <c r="AJ4460" s="82">
        <f>IF(AND(M4460&gt;=1,M4460&lt;=4),'adjustment factor'!$D$9,IF(M4460=-9,-999,IF(M4460=98,-999,IF(M4460=99,-999,IF(M4460="",-999,0)))))</f>
        <v>-999</v>
      </c>
      <c r="AK4460" s="82">
        <f>IF(H4460=1, 'adjustment factor'!$D$10, IF(H4460=-9,-999,IF(H4460="",-999,0)))</f>
        <v>-999</v>
      </c>
      <c r="AL4460" s="82">
        <f>IF(G4460=1, 'adjustment factor'!$D$11, IF(G4460=-9,-999,IF(G4460="",-999,0)))</f>
        <v>-999</v>
      </c>
      <c r="AM4460" s="82">
        <f>IF(I4460=1, 'adjustment factor'!$D$12, IF(I4460=-9,-999,IF(I4460="",-999,0)))</f>
        <v>-999</v>
      </c>
      <c r="AN4460" s="82">
        <f>IF(J4460=1, 'adjustment factor'!$D$13, IF(J4460=-9,-999,IF(J4460="",-999,0)))</f>
        <v>-999</v>
      </c>
      <c r="AO4460" s="82" t="str">
        <f t="shared" si="708"/>
        <v>-999</v>
      </c>
      <c r="AP4460" s="82" t="str">
        <f t="shared" si="709"/>
        <v>MISSING</v>
      </c>
    </row>
    <row r="4461" spans="2:42">
      <c r="B4461" s="207"/>
      <c r="C4461" s="35">
        <v>4457</v>
      </c>
      <c r="D4461" s="161"/>
      <c r="E4461" s="161"/>
      <c r="F4461" s="161"/>
      <c r="G4461" s="161"/>
      <c r="H4461" s="161"/>
      <c r="I4461" s="161"/>
      <c r="J4461" s="161"/>
      <c r="K4461" s="161"/>
      <c r="L4461" s="161"/>
      <c r="M4461" s="161"/>
      <c r="N4461" s="171"/>
      <c r="O4461" s="171"/>
      <c r="P4461" s="171"/>
      <c r="Q4461" s="171"/>
      <c r="R4461" s="171"/>
      <c r="S4461" s="171"/>
      <c r="T4461" s="208" t="str">
        <f t="shared" si="700"/>
        <v>MISSING</v>
      </c>
      <c r="U4461" s="208" t="str">
        <f t="shared" si="701"/>
        <v>MISSING</v>
      </c>
      <c r="X4461" s="56">
        <f t="shared" si="702"/>
        <v>-99</v>
      </c>
      <c r="Y4461" s="56">
        <f t="shared" si="703"/>
        <v>-99</v>
      </c>
      <c r="Z4461" s="56">
        <f t="shared" si="704"/>
        <v>-99</v>
      </c>
      <c r="AA4461" s="56">
        <f t="shared" si="705"/>
        <v>-99</v>
      </c>
      <c r="AB4461" s="56">
        <f t="shared" si="706"/>
        <v>-99</v>
      </c>
      <c r="AC4461" s="56">
        <f t="shared" si="707"/>
        <v>-99</v>
      </c>
      <c r="AD4461" s="3"/>
      <c r="AE4461" s="82">
        <f>IF(D4461=1, 'adjustment factor'!$D$4, IF(D4461=-9,-999,IF(D4461="",-999,0)))</f>
        <v>-999</v>
      </c>
      <c r="AF4461" s="82">
        <f>IF(F4461=1, 'adjustment factor'!$D$5, IF(F4461=-9,-999,IF(F4461="",-999,0)))</f>
        <v>-999</v>
      </c>
      <c r="AG4461" s="82">
        <f>IF(E4461=1, 'adjustment factor'!$D$6, IF(E4461=-9,-999,IF(E4461="",-999,0)))</f>
        <v>-999</v>
      </c>
      <c r="AH4461" s="82">
        <f>IF(K4461&gt;=45,'adjustment factor'!$D$7,IF(K4461=-9,-1200,IF(K4461="",-1200,0)))</f>
        <v>-1200</v>
      </c>
      <c r="AI4461" s="82">
        <f>IF(L4461=1, 'adjustment factor'!$D$8, IF(L4461=-9,-999,IF(L4461="",-999,0)))</f>
        <v>-999</v>
      </c>
      <c r="AJ4461" s="82">
        <f>IF(AND(M4461&gt;=1,M4461&lt;=4),'adjustment factor'!$D$9,IF(M4461=-9,-999,IF(M4461=98,-999,IF(M4461=99,-999,IF(M4461="",-999,0)))))</f>
        <v>-999</v>
      </c>
      <c r="AK4461" s="82">
        <f>IF(H4461=1, 'adjustment factor'!$D$10, IF(H4461=-9,-999,IF(H4461="",-999,0)))</f>
        <v>-999</v>
      </c>
      <c r="AL4461" s="82">
        <f>IF(G4461=1, 'adjustment factor'!$D$11, IF(G4461=-9,-999,IF(G4461="",-999,0)))</f>
        <v>-999</v>
      </c>
      <c r="AM4461" s="82">
        <f>IF(I4461=1, 'adjustment factor'!$D$12, IF(I4461=-9,-999,IF(I4461="",-999,0)))</f>
        <v>-999</v>
      </c>
      <c r="AN4461" s="82">
        <f>IF(J4461=1, 'adjustment factor'!$D$13, IF(J4461=-9,-999,IF(J4461="",-999,0)))</f>
        <v>-999</v>
      </c>
      <c r="AO4461" s="82" t="str">
        <f t="shared" si="708"/>
        <v>-999</v>
      </c>
      <c r="AP4461" s="82" t="str">
        <f t="shared" si="709"/>
        <v>MISSING</v>
      </c>
    </row>
    <row r="4462" spans="2:42">
      <c r="B4462" s="207"/>
      <c r="C4462" s="35">
        <v>4458</v>
      </c>
      <c r="D4462" s="161"/>
      <c r="E4462" s="161"/>
      <c r="F4462" s="161"/>
      <c r="G4462" s="161"/>
      <c r="H4462" s="161"/>
      <c r="I4462" s="161"/>
      <c r="J4462" s="161"/>
      <c r="K4462" s="161"/>
      <c r="L4462" s="161"/>
      <c r="M4462" s="161"/>
      <c r="N4462" s="171"/>
      <c r="O4462" s="171"/>
      <c r="P4462" s="171"/>
      <c r="Q4462" s="171"/>
      <c r="R4462" s="171"/>
      <c r="S4462" s="171"/>
      <c r="T4462" s="208" t="str">
        <f t="shared" si="700"/>
        <v>MISSING</v>
      </c>
      <c r="U4462" s="208" t="str">
        <f t="shared" si="701"/>
        <v>MISSING</v>
      </c>
      <c r="X4462" s="56">
        <f t="shared" si="702"/>
        <v>-99</v>
      </c>
      <c r="Y4462" s="56">
        <f t="shared" si="703"/>
        <v>-99</v>
      </c>
      <c r="Z4462" s="56">
        <f t="shared" si="704"/>
        <v>-99</v>
      </c>
      <c r="AA4462" s="56">
        <f t="shared" si="705"/>
        <v>-99</v>
      </c>
      <c r="AB4462" s="56">
        <f t="shared" si="706"/>
        <v>-99</v>
      </c>
      <c r="AC4462" s="56">
        <f t="shared" si="707"/>
        <v>-99</v>
      </c>
      <c r="AD4462" s="3"/>
      <c r="AE4462" s="82">
        <f>IF(D4462=1, 'adjustment factor'!$D$4, IF(D4462=-9,-999,IF(D4462="",-999,0)))</f>
        <v>-999</v>
      </c>
      <c r="AF4462" s="82">
        <f>IF(F4462=1, 'adjustment factor'!$D$5, IF(F4462=-9,-999,IF(F4462="",-999,0)))</f>
        <v>-999</v>
      </c>
      <c r="AG4462" s="82">
        <f>IF(E4462=1, 'adjustment factor'!$D$6, IF(E4462=-9,-999,IF(E4462="",-999,0)))</f>
        <v>-999</v>
      </c>
      <c r="AH4462" s="82">
        <f>IF(K4462&gt;=45,'adjustment factor'!$D$7,IF(K4462=-9,-1200,IF(K4462="",-1200,0)))</f>
        <v>-1200</v>
      </c>
      <c r="AI4462" s="82">
        <f>IF(L4462=1, 'adjustment factor'!$D$8, IF(L4462=-9,-999,IF(L4462="",-999,0)))</f>
        <v>-999</v>
      </c>
      <c r="AJ4462" s="82">
        <f>IF(AND(M4462&gt;=1,M4462&lt;=4),'adjustment factor'!$D$9,IF(M4462=-9,-999,IF(M4462=98,-999,IF(M4462=99,-999,IF(M4462="",-999,0)))))</f>
        <v>-999</v>
      </c>
      <c r="AK4462" s="82">
        <f>IF(H4462=1, 'adjustment factor'!$D$10, IF(H4462=-9,-999,IF(H4462="",-999,0)))</f>
        <v>-999</v>
      </c>
      <c r="AL4462" s="82">
        <f>IF(G4462=1, 'adjustment factor'!$D$11, IF(G4462=-9,-999,IF(G4462="",-999,0)))</f>
        <v>-999</v>
      </c>
      <c r="AM4462" s="82">
        <f>IF(I4462=1, 'adjustment factor'!$D$12, IF(I4462=-9,-999,IF(I4462="",-999,0)))</f>
        <v>-999</v>
      </c>
      <c r="AN4462" s="82">
        <f>IF(J4462=1, 'adjustment factor'!$D$13, IF(J4462=-9,-999,IF(J4462="",-999,0)))</f>
        <v>-999</v>
      </c>
      <c r="AO4462" s="82" t="str">
        <f t="shared" si="708"/>
        <v>-999</v>
      </c>
      <c r="AP4462" s="82" t="str">
        <f t="shared" si="709"/>
        <v>MISSING</v>
      </c>
    </row>
    <row r="4463" spans="2:42">
      <c r="B4463" s="207"/>
      <c r="C4463" s="35">
        <v>4459</v>
      </c>
      <c r="D4463" s="161"/>
      <c r="E4463" s="161"/>
      <c r="F4463" s="161"/>
      <c r="G4463" s="161"/>
      <c r="H4463" s="161"/>
      <c r="I4463" s="161"/>
      <c r="J4463" s="161"/>
      <c r="K4463" s="161"/>
      <c r="L4463" s="161"/>
      <c r="M4463" s="161"/>
      <c r="N4463" s="171"/>
      <c r="O4463" s="171"/>
      <c r="P4463" s="171"/>
      <c r="Q4463" s="171"/>
      <c r="R4463" s="171"/>
      <c r="S4463" s="171"/>
      <c r="T4463" s="208" t="str">
        <f t="shared" si="700"/>
        <v>MISSING</v>
      </c>
      <c r="U4463" s="208" t="str">
        <f t="shared" si="701"/>
        <v>MISSING</v>
      </c>
      <c r="X4463" s="56">
        <f t="shared" si="702"/>
        <v>-99</v>
      </c>
      <c r="Y4463" s="56">
        <f t="shared" si="703"/>
        <v>-99</v>
      </c>
      <c r="Z4463" s="56">
        <f t="shared" si="704"/>
        <v>-99</v>
      </c>
      <c r="AA4463" s="56">
        <f t="shared" si="705"/>
        <v>-99</v>
      </c>
      <c r="AB4463" s="56">
        <f t="shared" si="706"/>
        <v>-99</v>
      </c>
      <c r="AC4463" s="56">
        <f t="shared" si="707"/>
        <v>-99</v>
      </c>
      <c r="AD4463" s="3"/>
      <c r="AE4463" s="82">
        <f>IF(D4463=1, 'adjustment factor'!$D$4, IF(D4463=-9,-999,IF(D4463="",-999,0)))</f>
        <v>-999</v>
      </c>
      <c r="AF4463" s="82">
        <f>IF(F4463=1, 'adjustment factor'!$D$5, IF(F4463=-9,-999,IF(F4463="",-999,0)))</f>
        <v>-999</v>
      </c>
      <c r="AG4463" s="82">
        <f>IF(E4463=1, 'adjustment factor'!$D$6, IF(E4463=-9,-999,IF(E4463="",-999,0)))</f>
        <v>-999</v>
      </c>
      <c r="AH4463" s="82">
        <f>IF(K4463&gt;=45,'adjustment factor'!$D$7,IF(K4463=-9,-1200,IF(K4463="",-1200,0)))</f>
        <v>-1200</v>
      </c>
      <c r="AI4463" s="82">
        <f>IF(L4463=1, 'adjustment factor'!$D$8, IF(L4463=-9,-999,IF(L4463="",-999,0)))</f>
        <v>-999</v>
      </c>
      <c r="AJ4463" s="82">
        <f>IF(AND(M4463&gt;=1,M4463&lt;=4),'adjustment factor'!$D$9,IF(M4463=-9,-999,IF(M4463=98,-999,IF(M4463=99,-999,IF(M4463="",-999,0)))))</f>
        <v>-999</v>
      </c>
      <c r="AK4463" s="82">
        <f>IF(H4463=1, 'adjustment factor'!$D$10, IF(H4463=-9,-999,IF(H4463="",-999,0)))</f>
        <v>-999</v>
      </c>
      <c r="AL4463" s="82">
        <f>IF(G4463=1, 'adjustment factor'!$D$11, IF(G4463=-9,-999,IF(G4463="",-999,0)))</f>
        <v>-999</v>
      </c>
      <c r="AM4463" s="82">
        <f>IF(I4463=1, 'adjustment factor'!$D$12, IF(I4463=-9,-999,IF(I4463="",-999,0)))</f>
        <v>-999</v>
      </c>
      <c r="AN4463" s="82">
        <f>IF(J4463=1, 'adjustment factor'!$D$13, IF(J4463=-9,-999,IF(J4463="",-999,0)))</f>
        <v>-999</v>
      </c>
      <c r="AO4463" s="82" t="str">
        <f t="shared" si="708"/>
        <v>-999</v>
      </c>
      <c r="AP4463" s="82" t="str">
        <f t="shared" si="709"/>
        <v>MISSING</v>
      </c>
    </row>
    <row r="4464" spans="2:42">
      <c r="B4464" s="207"/>
      <c r="C4464" s="35">
        <v>4460</v>
      </c>
      <c r="D4464" s="161"/>
      <c r="E4464" s="161"/>
      <c r="F4464" s="161"/>
      <c r="G4464" s="161"/>
      <c r="H4464" s="161"/>
      <c r="I4464" s="161"/>
      <c r="J4464" s="161"/>
      <c r="K4464" s="161"/>
      <c r="L4464" s="161"/>
      <c r="M4464" s="161"/>
      <c r="N4464" s="171"/>
      <c r="O4464" s="171"/>
      <c r="P4464" s="171"/>
      <c r="Q4464" s="171"/>
      <c r="R4464" s="171"/>
      <c r="S4464" s="171"/>
      <c r="T4464" s="208" t="str">
        <f t="shared" si="700"/>
        <v>MISSING</v>
      </c>
      <c r="U4464" s="208" t="str">
        <f t="shared" si="701"/>
        <v>MISSING</v>
      </c>
      <c r="X4464" s="56">
        <f t="shared" si="702"/>
        <v>-99</v>
      </c>
      <c r="Y4464" s="56">
        <f t="shared" si="703"/>
        <v>-99</v>
      </c>
      <c r="Z4464" s="56">
        <f t="shared" si="704"/>
        <v>-99</v>
      </c>
      <c r="AA4464" s="56">
        <f t="shared" si="705"/>
        <v>-99</v>
      </c>
      <c r="AB4464" s="56">
        <f t="shared" si="706"/>
        <v>-99</v>
      </c>
      <c r="AC4464" s="56">
        <f t="shared" si="707"/>
        <v>-99</v>
      </c>
      <c r="AD4464" s="3"/>
      <c r="AE4464" s="82">
        <f>IF(D4464=1, 'adjustment factor'!$D$4, IF(D4464=-9,-999,IF(D4464="",-999,0)))</f>
        <v>-999</v>
      </c>
      <c r="AF4464" s="82">
        <f>IF(F4464=1, 'adjustment factor'!$D$5, IF(F4464=-9,-999,IF(F4464="",-999,0)))</f>
        <v>-999</v>
      </c>
      <c r="AG4464" s="82">
        <f>IF(E4464=1, 'adjustment factor'!$D$6, IF(E4464=-9,-999,IF(E4464="",-999,0)))</f>
        <v>-999</v>
      </c>
      <c r="AH4464" s="82">
        <f>IF(K4464&gt;=45,'adjustment factor'!$D$7,IF(K4464=-9,-1200,IF(K4464="",-1200,0)))</f>
        <v>-1200</v>
      </c>
      <c r="AI4464" s="82">
        <f>IF(L4464=1, 'adjustment factor'!$D$8, IF(L4464=-9,-999,IF(L4464="",-999,0)))</f>
        <v>-999</v>
      </c>
      <c r="AJ4464" s="82">
        <f>IF(AND(M4464&gt;=1,M4464&lt;=4),'adjustment factor'!$D$9,IF(M4464=-9,-999,IF(M4464=98,-999,IF(M4464=99,-999,IF(M4464="",-999,0)))))</f>
        <v>-999</v>
      </c>
      <c r="AK4464" s="82">
        <f>IF(H4464=1, 'adjustment factor'!$D$10, IF(H4464=-9,-999,IF(H4464="",-999,0)))</f>
        <v>-999</v>
      </c>
      <c r="AL4464" s="82">
        <f>IF(G4464=1, 'adjustment factor'!$D$11, IF(G4464=-9,-999,IF(G4464="",-999,0)))</f>
        <v>-999</v>
      </c>
      <c r="AM4464" s="82">
        <f>IF(I4464=1, 'adjustment factor'!$D$12, IF(I4464=-9,-999,IF(I4464="",-999,0)))</f>
        <v>-999</v>
      </c>
      <c r="AN4464" s="82">
        <f>IF(J4464=1, 'adjustment factor'!$D$13, IF(J4464=-9,-999,IF(J4464="",-999,0)))</f>
        <v>-999</v>
      </c>
      <c r="AO4464" s="82" t="str">
        <f t="shared" si="708"/>
        <v>-999</v>
      </c>
      <c r="AP4464" s="82" t="str">
        <f t="shared" si="709"/>
        <v>MISSING</v>
      </c>
    </row>
    <row r="4465" spans="2:42">
      <c r="B4465" s="207"/>
      <c r="C4465" s="35">
        <v>4461</v>
      </c>
      <c r="D4465" s="161"/>
      <c r="E4465" s="161"/>
      <c r="F4465" s="161"/>
      <c r="G4465" s="161"/>
      <c r="H4465" s="161"/>
      <c r="I4465" s="161"/>
      <c r="J4465" s="161"/>
      <c r="K4465" s="161"/>
      <c r="L4465" s="161"/>
      <c r="M4465" s="161"/>
      <c r="N4465" s="171"/>
      <c r="O4465" s="171"/>
      <c r="P4465" s="171"/>
      <c r="Q4465" s="171"/>
      <c r="R4465" s="171"/>
      <c r="S4465" s="171"/>
      <c r="T4465" s="208" t="str">
        <f t="shared" si="700"/>
        <v>MISSING</v>
      </c>
      <c r="U4465" s="208" t="str">
        <f t="shared" si="701"/>
        <v>MISSING</v>
      </c>
      <c r="X4465" s="56">
        <f t="shared" si="702"/>
        <v>-99</v>
      </c>
      <c r="Y4465" s="56">
        <f t="shared" si="703"/>
        <v>-99</v>
      </c>
      <c r="Z4465" s="56">
        <f t="shared" si="704"/>
        <v>-99</v>
      </c>
      <c r="AA4465" s="56">
        <f t="shared" si="705"/>
        <v>-99</v>
      </c>
      <c r="AB4465" s="56">
        <f t="shared" si="706"/>
        <v>-99</v>
      </c>
      <c r="AC4465" s="56">
        <f t="shared" si="707"/>
        <v>-99</v>
      </c>
      <c r="AD4465" s="3"/>
      <c r="AE4465" s="82">
        <f>IF(D4465=1, 'adjustment factor'!$D$4, IF(D4465=-9,-999,IF(D4465="",-999,0)))</f>
        <v>-999</v>
      </c>
      <c r="AF4465" s="82">
        <f>IF(F4465=1, 'adjustment factor'!$D$5, IF(F4465=-9,-999,IF(F4465="",-999,0)))</f>
        <v>-999</v>
      </c>
      <c r="AG4465" s="82">
        <f>IF(E4465=1, 'adjustment factor'!$D$6, IF(E4465=-9,-999,IF(E4465="",-999,0)))</f>
        <v>-999</v>
      </c>
      <c r="AH4465" s="82">
        <f>IF(K4465&gt;=45,'adjustment factor'!$D$7,IF(K4465=-9,-1200,IF(K4465="",-1200,0)))</f>
        <v>-1200</v>
      </c>
      <c r="AI4465" s="82">
        <f>IF(L4465=1, 'adjustment factor'!$D$8, IF(L4465=-9,-999,IF(L4465="",-999,0)))</f>
        <v>-999</v>
      </c>
      <c r="AJ4465" s="82">
        <f>IF(AND(M4465&gt;=1,M4465&lt;=4),'adjustment factor'!$D$9,IF(M4465=-9,-999,IF(M4465=98,-999,IF(M4465=99,-999,IF(M4465="",-999,0)))))</f>
        <v>-999</v>
      </c>
      <c r="AK4465" s="82">
        <f>IF(H4465=1, 'adjustment factor'!$D$10, IF(H4465=-9,-999,IF(H4465="",-999,0)))</f>
        <v>-999</v>
      </c>
      <c r="AL4465" s="82">
        <f>IF(G4465=1, 'adjustment factor'!$D$11, IF(G4465=-9,-999,IF(G4465="",-999,0)))</f>
        <v>-999</v>
      </c>
      <c r="AM4465" s="82">
        <f>IF(I4465=1, 'adjustment factor'!$D$12, IF(I4465=-9,-999,IF(I4465="",-999,0)))</f>
        <v>-999</v>
      </c>
      <c r="AN4465" s="82">
        <f>IF(J4465=1, 'adjustment factor'!$D$13, IF(J4465=-9,-999,IF(J4465="",-999,0)))</f>
        <v>-999</v>
      </c>
      <c r="AO4465" s="82" t="str">
        <f t="shared" si="708"/>
        <v>-999</v>
      </c>
      <c r="AP4465" s="82" t="str">
        <f t="shared" si="709"/>
        <v>MISSING</v>
      </c>
    </row>
    <row r="4466" spans="2:42">
      <c r="B4466" s="207"/>
      <c r="C4466" s="35">
        <v>4462</v>
      </c>
      <c r="D4466" s="161"/>
      <c r="E4466" s="161"/>
      <c r="F4466" s="161"/>
      <c r="G4466" s="161"/>
      <c r="H4466" s="161"/>
      <c r="I4466" s="161"/>
      <c r="J4466" s="161"/>
      <c r="K4466" s="161"/>
      <c r="L4466" s="161"/>
      <c r="M4466" s="161"/>
      <c r="N4466" s="171"/>
      <c r="O4466" s="171"/>
      <c r="P4466" s="171"/>
      <c r="Q4466" s="171"/>
      <c r="R4466" s="171"/>
      <c r="S4466" s="171"/>
      <c r="T4466" s="208" t="str">
        <f t="shared" si="700"/>
        <v>MISSING</v>
      </c>
      <c r="U4466" s="208" t="str">
        <f t="shared" si="701"/>
        <v>MISSING</v>
      </c>
      <c r="X4466" s="56">
        <f t="shared" si="702"/>
        <v>-99</v>
      </c>
      <c r="Y4466" s="56">
        <f t="shared" si="703"/>
        <v>-99</v>
      </c>
      <c r="Z4466" s="56">
        <f t="shared" si="704"/>
        <v>-99</v>
      </c>
      <c r="AA4466" s="56">
        <f t="shared" si="705"/>
        <v>-99</v>
      </c>
      <c r="AB4466" s="56">
        <f t="shared" si="706"/>
        <v>-99</v>
      </c>
      <c r="AC4466" s="56">
        <f t="shared" si="707"/>
        <v>-99</v>
      </c>
      <c r="AD4466" s="3"/>
      <c r="AE4466" s="82">
        <f>IF(D4466=1, 'adjustment factor'!$D$4, IF(D4466=-9,-999,IF(D4466="",-999,0)))</f>
        <v>-999</v>
      </c>
      <c r="AF4466" s="82">
        <f>IF(F4466=1, 'adjustment factor'!$D$5, IF(F4466=-9,-999,IF(F4466="",-999,0)))</f>
        <v>-999</v>
      </c>
      <c r="AG4466" s="82">
        <f>IF(E4466=1, 'adjustment factor'!$D$6, IF(E4466=-9,-999,IF(E4466="",-999,0)))</f>
        <v>-999</v>
      </c>
      <c r="AH4466" s="82">
        <f>IF(K4466&gt;=45,'adjustment factor'!$D$7,IF(K4466=-9,-1200,IF(K4466="",-1200,0)))</f>
        <v>-1200</v>
      </c>
      <c r="AI4466" s="82">
        <f>IF(L4466=1, 'adjustment factor'!$D$8, IF(L4466=-9,-999,IF(L4466="",-999,0)))</f>
        <v>-999</v>
      </c>
      <c r="AJ4466" s="82">
        <f>IF(AND(M4466&gt;=1,M4466&lt;=4),'adjustment factor'!$D$9,IF(M4466=-9,-999,IF(M4466=98,-999,IF(M4466=99,-999,IF(M4466="",-999,0)))))</f>
        <v>-999</v>
      </c>
      <c r="AK4466" s="82">
        <f>IF(H4466=1, 'adjustment factor'!$D$10, IF(H4466=-9,-999,IF(H4466="",-999,0)))</f>
        <v>-999</v>
      </c>
      <c r="AL4466" s="82">
        <f>IF(G4466=1, 'adjustment factor'!$D$11, IF(G4466=-9,-999,IF(G4466="",-999,0)))</f>
        <v>-999</v>
      </c>
      <c r="AM4466" s="82">
        <f>IF(I4466=1, 'adjustment factor'!$D$12, IF(I4466=-9,-999,IF(I4466="",-999,0)))</f>
        <v>-999</v>
      </c>
      <c r="AN4466" s="82">
        <f>IF(J4466=1, 'adjustment factor'!$D$13, IF(J4466=-9,-999,IF(J4466="",-999,0)))</f>
        <v>-999</v>
      </c>
      <c r="AO4466" s="82" t="str">
        <f t="shared" si="708"/>
        <v>-999</v>
      </c>
      <c r="AP4466" s="82" t="str">
        <f t="shared" si="709"/>
        <v>MISSING</v>
      </c>
    </row>
    <row r="4467" spans="2:42">
      <c r="B4467" s="207"/>
      <c r="C4467" s="35">
        <v>4463</v>
      </c>
      <c r="D4467" s="161"/>
      <c r="E4467" s="161"/>
      <c r="F4467" s="161"/>
      <c r="G4467" s="161"/>
      <c r="H4467" s="161"/>
      <c r="I4467" s="161"/>
      <c r="J4467" s="161"/>
      <c r="K4467" s="161"/>
      <c r="L4467" s="161"/>
      <c r="M4467" s="161"/>
      <c r="N4467" s="171"/>
      <c r="O4467" s="171"/>
      <c r="P4467" s="171"/>
      <c r="Q4467" s="171"/>
      <c r="R4467" s="171"/>
      <c r="S4467" s="171"/>
      <c r="T4467" s="208" t="str">
        <f t="shared" si="700"/>
        <v>MISSING</v>
      </c>
      <c r="U4467" s="208" t="str">
        <f t="shared" si="701"/>
        <v>MISSING</v>
      </c>
      <c r="X4467" s="56">
        <f t="shared" si="702"/>
        <v>-99</v>
      </c>
      <c r="Y4467" s="56">
        <f t="shared" si="703"/>
        <v>-99</v>
      </c>
      <c r="Z4467" s="56">
        <f t="shared" si="704"/>
        <v>-99</v>
      </c>
      <c r="AA4467" s="56">
        <f t="shared" si="705"/>
        <v>-99</v>
      </c>
      <c r="AB4467" s="56">
        <f t="shared" si="706"/>
        <v>-99</v>
      </c>
      <c r="AC4467" s="56">
        <f t="shared" si="707"/>
        <v>-99</v>
      </c>
      <c r="AD4467" s="3"/>
      <c r="AE4467" s="82">
        <f>IF(D4467=1, 'adjustment factor'!$D$4, IF(D4467=-9,-999,IF(D4467="",-999,0)))</f>
        <v>-999</v>
      </c>
      <c r="AF4467" s="82">
        <f>IF(F4467=1, 'adjustment factor'!$D$5, IF(F4467=-9,-999,IF(F4467="",-999,0)))</f>
        <v>-999</v>
      </c>
      <c r="AG4467" s="82">
        <f>IF(E4467=1, 'adjustment factor'!$D$6, IF(E4467=-9,-999,IF(E4467="",-999,0)))</f>
        <v>-999</v>
      </c>
      <c r="AH4467" s="82">
        <f>IF(K4467&gt;=45,'adjustment factor'!$D$7,IF(K4467=-9,-1200,IF(K4467="",-1200,0)))</f>
        <v>-1200</v>
      </c>
      <c r="AI4467" s="82">
        <f>IF(L4467=1, 'adjustment factor'!$D$8, IF(L4467=-9,-999,IF(L4467="",-999,0)))</f>
        <v>-999</v>
      </c>
      <c r="AJ4467" s="82">
        <f>IF(AND(M4467&gt;=1,M4467&lt;=4),'adjustment factor'!$D$9,IF(M4467=-9,-999,IF(M4467=98,-999,IF(M4467=99,-999,IF(M4467="",-999,0)))))</f>
        <v>-999</v>
      </c>
      <c r="AK4467" s="82">
        <f>IF(H4467=1, 'adjustment factor'!$D$10, IF(H4467=-9,-999,IF(H4467="",-999,0)))</f>
        <v>-999</v>
      </c>
      <c r="AL4467" s="82">
        <f>IF(G4467=1, 'adjustment factor'!$D$11, IF(G4467=-9,-999,IF(G4467="",-999,0)))</f>
        <v>-999</v>
      </c>
      <c r="AM4467" s="82">
        <f>IF(I4467=1, 'adjustment factor'!$D$12, IF(I4467=-9,-999,IF(I4467="",-999,0)))</f>
        <v>-999</v>
      </c>
      <c r="AN4467" s="82">
        <f>IF(J4467=1, 'adjustment factor'!$D$13, IF(J4467=-9,-999,IF(J4467="",-999,0)))</f>
        <v>-999</v>
      </c>
      <c r="AO4467" s="82" t="str">
        <f t="shared" si="708"/>
        <v>-999</v>
      </c>
      <c r="AP4467" s="82" t="str">
        <f t="shared" si="709"/>
        <v>MISSING</v>
      </c>
    </row>
    <row r="4468" spans="2:42">
      <c r="B4468" s="207"/>
      <c r="C4468" s="35">
        <v>4464</v>
      </c>
      <c r="D4468" s="161"/>
      <c r="E4468" s="161"/>
      <c r="F4468" s="161"/>
      <c r="G4468" s="161"/>
      <c r="H4468" s="161"/>
      <c r="I4468" s="161"/>
      <c r="J4468" s="161"/>
      <c r="K4468" s="161"/>
      <c r="L4468" s="161"/>
      <c r="M4468" s="161"/>
      <c r="N4468" s="171"/>
      <c r="O4468" s="171"/>
      <c r="P4468" s="171"/>
      <c r="Q4468" s="171"/>
      <c r="R4468" s="171"/>
      <c r="S4468" s="171"/>
      <c r="T4468" s="208" t="str">
        <f t="shared" si="700"/>
        <v>MISSING</v>
      </c>
      <c r="U4468" s="208" t="str">
        <f t="shared" si="701"/>
        <v>MISSING</v>
      </c>
      <c r="X4468" s="56">
        <f t="shared" si="702"/>
        <v>-99</v>
      </c>
      <c r="Y4468" s="56">
        <f t="shared" si="703"/>
        <v>-99</v>
      </c>
      <c r="Z4468" s="56">
        <f t="shared" si="704"/>
        <v>-99</v>
      </c>
      <c r="AA4468" s="56">
        <f t="shared" si="705"/>
        <v>-99</v>
      </c>
      <c r="AB4468" s="56">
        <f t="shared" si="706"/>
        <v>-99</v>
      </c>
      <c r="AC4468" s="56">
        <f t="shared" si="707"/>
        <v>-99</v>
      </c>
      <c r="AD4468" s="3"/>
      <c r="AE4468" s="82">
        <f>IF(D4468=1, 'adjustment factor'!$D$4, IF(D4468=-9,-999,IF(D4468="",-999,0)))</f>
        <v>-999</v>
      </c>
      <c r="AF4468" s="82">
        <f>IF(F4468=1, 'adjustment factor'!$D$5, IF(F4468=-9,-999,IF(F4468="",-999,0)))</f>
        <v>-999</v>
      </c>
      <c r="AG4468" s="82">
        <f>IF(E4468=1, 'adjustment factor'!$D$6, IF(E4468=-9,-999,IF(E4468="",-999,0)))</f>
        <v>-999</v>
      </c>
      <c r="AH4468" s="82">
        <f>IF(K4468&gt;=45,'adjustment factor'!$D$7,IF(K4468=-9,-1200,IF(K4468="",-1200,0)))</f>
        <v>-1200</v>
      </c>
      <c r="AI4468" s="82">
        <f>IF(L4468=1, 'adjustment factor'!$D$8, IF(L4468=-9,-999,IF(L4468="",-999,0)))</f>
        <v>-999</v>
      </c>
      <c r="AJ4468" s="82">
        <f>IF(AND(M4468&gt;=1,M4468&lt;=4),'adjustment factor'!$D$9,IF(M4468=-9,-999,IF(M4468=98,-999,IF(M4468=99,-999,IF(M4468="",-999,0)))))</f>
        <v>-999</v>
      </c>
      <c r="AK4468" s="82">
        <f>IF(H4468=1, 'adjustment factor'!$D$10, IF(H4468=-9,-999,IF(H4468="",-999,0)))</f>
        <v>-999</v>
      </c>
      <c r="AL4468" s="82">
        <f>IF(G4468=1, 'adjustment factor'!$D$11, IF(G4468=-9,-999,IF(G4468="",-999,0)))</f>
        <v>-999</v>
      </c>
      <c r="AM4468" s="82">
        <f>IF(I4468=1, 'adjustment factor'!$D$12, IF(I4468=-9,-999,IF(I4468="",-999,0)))</f>
        <v>-999</v>
      </c>
      <c r="AN4468" s="82">
        <f>IF(J4468=1, 'adjustment factor'!$D$13, IF(J4468=-9,-999,IF(J4468="",-999,0)))</f>
        <v>-999</v>
      </c>
      <c r="AO4468" s="82" t="str">
        <f t="shared" si="708"/>
        <v>-999</v>
      </c>
      <c r="AP4468" s="82" t="str">
        <f t="shared" si="709"/>
        <v>MISSING</v>
      </c>
    </row>
    <row r="4469" spans="2:42">
      <c r="B4469" s="207"/>
      <c r="C4469" s="35">
        <v>4465</v>
      </c>
      <c r="D4469" s="161"/>
      <c r="E4469" s="161"/>
      <c r="F4469" s="161"/>
      <c r="G4469" s="161"/>
      <c r="H4469" s="161"/>
      <c r="I4469" s="161"/>
      <c r="J4469" s="161"/>
      <c r="K4469" s="161"/>
      <c r="L4469" s="161"/>
      <c r="M4469" s="161"/>
      <c r="N4469" s="171"/>
      <c r="O4469" s="171"/>
      <c r="P4469" s="171"/>
      <c r="Q4469" s="171"/>
      <c r="R4469" s="171"/>
      <c r="S4469" s="171"/>
      <c r="T4469" s="208" t="str">
        <f t="shared" si="700"/>
        <v>MISSING</v>
      </c>
      <c r="U4469" s="208" t="str">
        <f t="shared" si="701"/>
        <v>MISSING</v>
      </c>
      <c r="X4469" s="56">
        <f t="shared" si="702"/>
        <v>-99</v>
      </c>
      <c r="Y4469" s="56">
        <f t="shared" si="703"/>
        <v>-99</v>
      </c>
      <c r="Z4469" s="56">
        <f t="shared" si="704"/>
        <v>-99</v>
      </c>
      <c r="AA4469" s="56">
        <f t="shared" si="705"/>
        <v>-99</v>
      </c>
      <c r="AB4469" s="56">
        <f t="shared" si="706"/>
        <v>-99</v>
      </c>
      <c r="AC4469" s="56">
        <f t="shared" si="707"/>
        <v>-99</v>
      </c>
      <c r="AD4469" s="3"/>
      <c r="AE4469" s="82">
        <f>IF(D4469=1, 'adjustment factor'!$D$4, IF(D4469=-9,-999,IF(D4469="",-999,0)))</f>
        <v>-999</v>
      </c>
      <c r="AF4469" s="82">
        <f>IF(F4469=1, 'adjustment factor'!$D$5, IF(F4469=-9,-999,IF(F4469="",-999,0)))</f>
        <v>-999</v>
      </c>
      <c r="AG4469" s="82">
        <f>IF(E4469=1, 'adjustment factor'!$D$6, IF(E4469=-9,-999,IF(E4469="",-999,0)))</f>
        <v>-999</v>
      </c>
      <c r="AH4469" s="82">
        <f>IF(K4469&gt;=45,'adjustment factor'!$D$7,IF(K4469=-9,-1200,IF(K4469="",-1200,0)))</f>
        <v>-1200</v>
      </c>
      <c r="AI4469" s="82">
        <f>IF(L4469=1, 'adjustment factor'!$D$8, IF(L4469=-9,-999,IF(L4469="",-999,0)))</f>
        <v>-999</v>
      </c>
      <c r="AJ4469" s="82">
        <f>IF(AND(M4469&gt;=1,M4469&lt;=4),'adjustment factor'!$D$9,IF(M4469=-9,-999,IF(M4469=98,-999,IF(M4469=99,-999,IF(M4469="",-999,0)))))</f>
        <v>-999</v>
      </c>
      <c r="AK4469" s="82">
        <f>IF(H4469=1, 'adjustment factor'!$D$10, IF(H4469=-9,-999,IF(H4469="",-999,0)))</f>
        <v>-999</v>
      </c>
      <c r="AL4469" s="82">
        <f>IF(G4469=1, 'adjustment factor'!$D$11, IF(G4469=-9,-999,IF(G4469="",-999,0)))</f>
        <v>-999</v>
      </c>
      <c r="AM4469" s="82">
        <f>IF(I4469=1, 'adjustment factor'!$D$12, IF(I4469=-9,-999,IF(I4469="",-999,0)))</f>
        <v>-999</v>
      </c>
      <c r="AN4469" s="82">
        <f>IF(J4469=1, 'adjustment factor'!$D$13, IF(J4469=-9,-999,IF(J4469="",-999,0)))</f>
        <v>-999</v>
      </c>
      <c r="AO4469" s="82" t="str">
        <f t="shared" si="708"/>
        <v>-999</v>
      </c>
      <c r="AP4469" s="82" t="str">
        <f t="shared" si="709"/>
        <v>MISSING</v>
      </c>
    </row>
    <row r="4470" spans="2:42">
      <c r="B4470" s="207"/>
      <c r="C4470" s="35">
        <v>4466</v>
      </c>
      <c r="D4470" s="161"/>
      <c r="E4470" s="161"/>
      <c r="F4470" s="161"/>
      <c r="G4470" s="161"/>
      <c r="H4470" s="161"/>
      <c r="I4470" s="161"/>
      <c r="J4470" s="161"/>
      <c r="K4470" s="161"/>
      <c r="L4470" s="161"/>
      <c r="M4470" s="161"/>
      <c r="N4470" s="171"/>
      <c r="O4470" s="171"/>
      <c r="P4470" s="171"/>
      <c r="Q4470" s="171"/>
      <c r="R4470" s="171"/>
      <c r="S4470" s="171"/>
      <c r="T4470" s="208" t="str">
        <f t="shared" si="700"/>
        <v>MISSING</v>
      </c>
      <c r="U4470" s="208" t="str">
        <f t="shared" si="701"/>
        <v>MISSING</v>
      </c>
      <c r="X4470" s="56">
        <f t="shared" si="702"/>
        <v>-99</v>
      </c>
      <c r="Y4470" s="56">
        <f t="shared" si="703"/>
        <v>-99</v>
      </c>
      <c r="Z4470" s="56">
        <f t="shared" si="704"/>
        <v>-99</v>
      </c>
      <c r="AA4470" s="56">
        <f t="shared" si="705"/>
        <v>-99</v>
      </c>
      <c r="AB4470" s="56">
        <f t="shared" si="706"/>
        <v>-99</v>
      </c>
      <c r="AC4470" s="56">
        <f t="shared" si="707"/>
        <v>-99</v>
      </c>
      <c r="AD4470" s="3"/>
      <c r="AE4470" s="82">
        <f>IF(D4470=1, 'adjustment factor'!$D$4, IF(D4470=-9,-999,IF(D4470="",-999,0)))</f>
        <v>-999</v>
      </c>
      <c r="AF4470" s="82">
        <f>IF(F4470=1, 'adjustment factor'!$D$5, IF(F4470=-9,-999,IF(F4470="",-999,0)))</f>
        <v>-999</v>
      </c>
      <c r="AG4470" s="82">
        <f>IF(E4470=1, 'adjustment factor'!$D$6, IF(E4470=-9,-999,IF(E4470="",-999,0)))</f>
        <v>-999</v>
      </c>
      <c r="AH4470" s="82">
        <f>IF(K4470&gt;=45,'adjustment factor'!$D$7,IF(K4470=-9,-1200,IF(K4470="",-1200,0)))</f>
        <v>-1200</v>
      </c>
      <c r="AI4470" s="82">
        <f>IF(L4470=1, 'adjustment factor'!$D$8, IF(L4470=-9,-999,IF(L4470="",-999,0)))</f>
        <v>-999</v>
      </c>
      <c r="AJ4470" s="82">
        <f>IF(AND(M4470&gt;=1,M4470&lt;=4),'adjustment factor'!$D$9,IF(M4470=-9,-999,IF(M4470=98,-999,IF(M4470=99,-999,IF(M4470="",-999,0)))))</f>
        <v>-999</v>
      </c>
      <c r="AK4470" s="82">
        <f>IF(H4470=1, 'adjustment factor'!$D$10, IF(H4470=-9,-999,IF(H4470="",-999,0)))</f>
        <v>-999</v>
      </c>
      <c r="AL4470" s="82">
        <f>IF(G4470=1, 'adjustment factor'!$D$11, IF(G4470=-9,-999,IF(G4470="",-999,0)))</f>
        <v>-999</v>
      </c>
      <c r="AM4470" s="82">
        <f>IF(I4470=1, 'adjustment factor'!$D$12, IF(I4470=-9,-999,IF(I4470="",-999,0)))</f>
        <v>-999</v>
      </c>
      <c r="AN4470" s="82">
        <f>IF(J4470=1, 'adjustment factor'!$D$13, IF(J4470=-9,-999,IF(J4470="",-999,0)))</f>
        <v>-999</v>
      </c>
      <c r="AO4470" s="82" t="str">
        <f t="shared" si="708"/>
        <v>-999</v>
      </c>
      <c r="AP4470" s="82" t="str">
        <f t="shared" si="709"/>
        <v>MISSING</v>
      </c>
    </row>
    <row r="4471" spans="2:42">
      <c r="B4471" s="207"/>
      <c r="C4471" s="35">
        <v>4467</v>
      </c>
      <c r="D4471" s="161"/>
      <c r="E4471" s="161"/>
      <c r="F4471" s="161"/>
      <c r="G4471" s="161"/>
      <c r="H4471" s="161"/>
      <c r="I4471" s="161"/>
      <c r="J4471" s="161"/>
      <c r="K4471" s="161"/>
      <c r="L4471" s="161"/>
      <c r="M4471" s="161"/>
      <c r="N4471" s="171"/>
      <c r="O4471" s="171"/>
      <c r="P4471" s="171"/>
      <c r="Q4471" s="171"/>
      <c r="R4471" s="171"/>
      <c r="S4471" s="171"/>
      <c r="T4471" s="208" t="str">
        <f t="shared" si="700"/>
        <v>MISSING</v>
      </c>
      <c r="U4471" s="208" t="str">
        <f t="shared" si="701"/>
        <v>MISSING</v>
      </c>
      <c r="X4471" s="56">
        <f t="shared" si="702"/>
        <v>-99</v>
      </c>
      <c r="Y4471" s="56">
        <f t="shared" si="703"/>
        <v>-99</v>
      </c>
      <c r="Z4471" s="56">
        <f t="shared" si="704"/>
        <v>-99</v>
      </c>
      <c r="AA4471" s="56">
        <f t="shared" si="705"/>
        <v>-99</v>
      </c>
      <c r="AB4471" s="56">
        <f t="shared" si="706"/>
        <v>-99</v>
      </c>
      <c r="AC4471" s="56">
        <f t="shared" si="707"/>
        <v>-99</v>
      </c>
      <c r="AD4471" s="3"/>
      <c r="AE4471" s="82">
        <f>IF(D4471=1, 'adjustment factor'!$D$4, IF(D4471=-9,-999,IF(D4471="",-999,0)))</f>
        <v>-999</v>
      </c>
      <c r="AF4471" s="82">
        <f>IF(F4471=1, 'adjustment factor'!$D$5, IF(F4471=-9,-999,IF(F4471="",-999,0)))</f>
        <v>-999</v>
      </c>
      <c r="AG4471" s="82">
        <f>IF(E4471=1, 'adjustment factor'!$D$6, IF(E4471=-9,-999,IF(E4471="",-999,0)))</f>
        <v>-999</v>
      </c>
      <c r="AH4471" s="82">
        <f>IF(K4471&gt;=45,'adjustment factor'!$D$7,IF(K4471=-9,-1200,IF(K4471="",-1200,0)))</f>
        <v>-1200</v>
      </c>
      <c r="AI4471" s="82">
        <f>IF(L4471=1, 'adjustment factor'!$D$8, IF(L4471=-9,-999,IF(L4471="",-999,0)))</f>
        <v>-999</v>
      </c>
      <c r="AJ4471" s="82">
        <f>IF(AND(M4471&gt;=1,M4471&lt;=4),'adjustment factor'!$D$9,IF(M4471=-9,-999,IF(M4471=98,-999,IF(M4471=99,-999,IF(M4471="",-999,0)))))</f>
        <v>-999</v>
      </c>
      <c r="AK4471" s="82">
        <f>IF(H4471=1, 'adjustment factor'!$D$10, IF(H4471=-9,-999,IF(H4471="",-999,0)))</f>
        <v>-999</v>
      </c>
      <c r="AL4471" s="82">
        <f>IF(G4471=1, 'adjustment factor'!$D$11, IF(G4471=-9,-999,IF(G4471="",-999,0)))</f>
        <v>-999</v>
      </c>
      <c r="AM4471" s="82">
        <f>IF(I4471=1, 'adjustment factor'!$D$12, IF(I4471=-9,-999,IF(I4471="",-999,0)))</f>
        <v>-999</v>
      </c>
      <c r="AN4471" s="82">
        <f>IF(J4471=1, 'adjustment factor'!$D$13, IF(J4471=-9,-999,IF(J4471="",-999,0)))</f>
        <v>-999</v>
      </c>
      <c r="AO4471" s="82" t="str">
        <f t="shared" si="708"/>
        <v>-999</v>
      </c>
      <c r="AP4471" s="82" t="str">
        <f t="shared" si="709"/>
        <v>MISSING</v>
      </c>
    </row>
    <row r="4472" spans="2:42">
      <c r="B4472" s="207"/>
      <c r="C4472" s="35">
        <v>4468</v>
      </c>
      <c r="D4472" s="161"/>
      <c r="E4472" s="161"/>
      <c r="F4472" s="161"/>
      <c r="G4472" s="161"/>
      <c r="H4472" s="161"/>
      <c r="I4472" s="161"/>
      <c r="J4472" s="161"/>
      <c r="K4472" s="161"/>
      <c r="L4472" s="161"/>
      <c r="M4472" s="161"/>
      <c r="N4472" s="171"/>
      <c r="O4472" s="171"/>
      <c r="P4472" s="171"/>
      <c r="Q4472" s="171"/>
      <c r="R4472" s="171"/>
      <c r="S4472" s="171"/>
      <c r="T4472" s="208" t="str">
        <f t="shared" si="700"/>
        <v>MISSING</v>
      </c>
      <c r="U4472" s="208" t="str">
        <f t="shared" si="701"/>
        <v>MISSING</v>
      </c>
      <c r="X4472" s="56">
        <f t="shared" si="702"/>
        <v>-99</v>
      </c>
      <c r="Y4472" s="56">
        <f t="shared" si="703"/>
        <v>-99</v>
      </c>
      <c r="Z4472" s="56">
        <f t="shared" si="704"/>
        <v>-99</v>
      </c>
      <c r="AA4472" s="56">
        <f t="shared" si="705"/>
        <v>-99</v>
      </c>
      <c r="AB4472" s="56">
        <f t="shared" si="706"/>
        <v>-99</v>
      </c>
      <c r="AC4472" s="56">
        <f t="shared" si="707"/>
        <v>-99</v>
      </c>
      <c r="AD4472" s="3"/>
      <c r="AE4472" s="82">
        <f>IF(D4472=1, 'adjustment factor'!$D$4, IF(D4472=-9,-999,IF(D4472="",-999,0)))</f>
        <v>-999</v>
      </c>
      <c r="AF4472" s="82">
        <f>IF(F4472=1, 'adjustment factor'!$D$5, IF(F4472=-9,-999,IF(F4472="",-999,0)))</f>
        <v>-999</v>
      </c>
      <c r="AG4472" s="82">
        <f>IF(E4472=1, 'adjustment factor'!$D$6, IF(E4472=-9,-999,IF(E4472="",-999,0)))</f>
        <v>-999</v>
      </c>
      <c r="AH4472" s="82">
        <f>IF(K4472&gt;=45,'adjustment factor'!$D$7,IF(K4472=-9,-1200,IF(K4472="",-1200,0)))</f>
        <v>-1200</v>
      </c>
      <c r="AI4472" s="82">
        <f>IF(L4472=1, 'adjustment factor'!$D$8, IF(L4472=-9,-999,IF(L4472="",-999,0)))</f>
        <v>-999</v>
      </c>
      <c r="AJ4472" s="82">
        <f>IF(AND(M4472&gt;=1,M4472&lt;=4),'adjustment factor'!$D$9,IF(M4472=-9,-999,IF(M4472=98,-999,IF(M4472=99,-999,IF(M4472="",-999,0)))))</f>
        <v>-999</v>
      </c>
      <c r="AK4472" s="82">
        <f>IF(H4472=1, 'adjustment factor'!$D$10, IF(H4472=-9,-999,IF(H4472="",-999,0)))</f>
        <v>-999</v>
      </c>
      <c r="AL4472" s="82">
        <f>IF(G4472=1, 'adjustment factor'!$D$11, IF(G4472=-9,-999,IF(G4472="",-999,0)))</f>
        <v>-999</v>
      </c>
      <c r="AM4472" s="82">
        <f>IF(I4472=1, 'adjustment factor'!$D$12, IF(I4472=-9,-999,IF(I4472="",-999,0)))</f>
        <v>-999</v>
      </c>
      <c r="AN4472" s="82">
        <f>IF(J4472=1, 'adjustment factor'!$D$13, IF(J4472=-9,-999,IF(J4472="",-999,0)))</f>
        <v>-999</v>
      </c>
      <c r="AO4472" s="82" t="str">
        <f t="shared" si="708"/>
        <v>-999</v>
      </c>
      <c r="AP4472" s="82" t="str">
        <f t="shared" si="709"/>
        <v>MISSING</v>
      </c>
    </row>
    <row r="4473" spans="2:42">
      <c r="B4473" s="207"/>
      <c r="C4473" s="35">
        <v>4469</v>
      </c>
      <c r="D4473" s="161"/>
      <c r="E4473" s="161"/>
      <c r="F4473" s="161"/>
      <c r="G4473" s="161"/>
      <c r="H4473" s="161"/>
      <c r="I4473" s="161"/>
      <c r="J4473" s="161"/>
      <c r="K4473" s="161"/>
      <c r="L4473" s="161"/>
      <c r="M4473" s="161"/>
      <c r="N4473" s="171"/>
      <c r="O4473" s="171"/>
      <c r="P4473" s="171"/>
      <c r="Q4473" s="171"/>
      <c r="R4473" s="171"/>
      <c r="S4473" s="171"/>
      <c r="T4473" s="208" t="str">
        <f t="shared" si="700"/>
        <v>MISSING</v>
      </c>
      <c r="U4473" s="208" t="str">
        <f t="shared" si="701"/>
        <v>MISSING</v>
      </c>
      <c r="X4473" s="56">
        <f t="shared" si="702"/>
        <v>-99</v>
      </c>
      <c r="Y4473" s="56">
        <f t="shared" si="703"/>
        <v>-99</v>
      </c>
      <c r="Z4473" s="56">
        <f t="shared" si="704"/>
        <v>-99</v>
      </c>
      <c r="AA4473" s="56">
        <f t="shared" si="705"/>
        <v>-99</v>
      </c>
      <c r="AB4473" s="56">
        <f t="shared" si="706"/>
        <v>-99</v>
      </c>
      <c r="AC4473" s="56">
        <f t="shared" si="707"/>
        <v>-99</v>
      </c>
      <c r="AD4473" s="3"/>
      <c r="AE4473" s="82">
        <f>IF(D4473=1, 'adjustment factor'!$D$4, IF(D4473=-9,-999,IF(D4473="",-999,0)))</f>
        <v>-999</v>
      </c>
      <c r="AF4473" s="82">
        <f>IF(F4473=1, 'adjustment factor'!$D$5, IF(F4473=-9,-999,IF(F4473="",-999,0)))</f>
        <v>-999</v>
      </c>
      <c r="AG4473" s="82">
        <f>IF(E4473=1, 'adjustment factor'!$D$6, IF(E4473=-9,-999,IF(E4473="",-999,0)))</f>
        <v>-999</v>
      </c>
      <c r="AH4473" s="82">
        <f>IF(K4473&gt;=45,'adjustment factor'!$D$7,IF(K4473=-9,-1200,IF(K4473="",-1200,0)))</f>
        <v>-1200</v>
      </c>
      <c r="AI4473" s="82">
        <f>IF(L4473=1, 'adjustment factor'!$D$8, IF(L4473=-9,-999,IF(L4473="",-999,0)))</f>
        <v>-999</v>
      </c>
      <c r="AJ4473" s="82">
        <f>IF(AND(M4473&gt;=1,M4473&lt;=4),'adjustment factor'!$D$9,IF(M4473=-9,-999,IF(M4473=98,-999,IF(M4473=99,-999,IF(M4473="",-999,0)))))</f>
        <v>-999</v>
      </c>
      <c r="AK4473" s="82">
        <f>IF(H4473=1, 'adjustment factor'!$D$10, IF(H4473=-9,-999,IF(H4473="",-999,0)))</f>
        <v>-999</v>
      </c>
      <c r="AL4473" s="82">
        <f>IF(G4473=1, 'adjustment factor'!$D$11, IF(G4473=-9,-999,IF(G4473="",-999,0)))</f>
        <v>-999</v>
      </c>
      <c r="AM4473" s="82">
        <f>IF(I4473=1, 'adjustment factor'!$D$12, IF(I4473=-9,-999,IF(I4473="",-999,0)))</f>
        <v>-999</v>
      </c>
      <c r="AN4473" s="82">
        <f>IF(J4473=1, 'adjustment factor'!$D$13, IF(J4473=-9,-999,IF(J4473="",-999,0)))</f>
        <v>-999</v>
      </c>
      <c r="AO4473" s="82" t="str">
        <f t="shared" si="708"/>
        <v>-999</v>
      </c>
      <c r="AP4473" s="82" t="str">
        <f t="shared" si="709"/>
        <v>MISSING</v>
      </c>
    </row>
    <row r="4474" spans="2:42">
      <c r="B4474" s="207"/>
      <c r="C4474" s="35">
        <v>4470</v>
      </c>
      <c r="D4474" s="161"/>
      <c r="E4474" s="161"/>
      <c r="F4474" s="161"/>
      <c r="G4474" s="161"/>
      <c r="H4474" s="161"/>
      <c r="I4474" s="161"/>
      <c r="J4474" s="161"/>
      <c r="K4474" s="161"/>
      <c r="L4474" s="161"/>
      <c r="M4474" s="161"/>
      <c r="N4474" s="171"/>
      <c r="O4474" s="171"/>
      <c r="P4474" s="171"/>
      <c r="Q4474" s="171"/>
      <c r="R4474" s="171"/>
      <c r="S4474" s="171"/>
      <c r="T4474" s="208" t="str">
        <f t="shared" si="700"/>
        <v>MISSING</v>
      </c>
      <c r="U4474" s="208" t="str">
        <f t="shared" si="701"/>
        <v>MISSING</v>
      </c>
      <c r="X4474" s="56">
        <f t="shared" si="702"/>
        <v>-99</v>
      </c>
      <c r="Y4474" s="56">
        <f t="shared" si="703"/>
        <v>-99</v>
      </c>
      <c r="Z4474" s="56">
        <f t="shared" si="704"/>
        <v>-99</v>
      </c>
      <c r="AA4474" s="56">
        <f t="shared" si="705"/>
        <v>-99</v>
      </c>
      <c r="AB4474" s="56">
        <f t="shared" si="706"/>
        <v>-99</v>
      </c>
      <c r="AC4474" s="56">
        <f t="shared" si="707"/>
        <v>-99</v>
      </c>
      <c r="AD4474" s="3"/>
      <c r="AE4474" s="82">
        <f>IF(D4474=1, 'adjustment factor'!$D$4, IF(D4474=-9,-999,IF(D4474="",-999,0)))</f>
        <v>-999</v>
      </c>
      <c r="AF4474" s="82">
        <f>IF(F4474=1, 'adjustment factor'!$D$5, IF(F4474=-9,-999,IF(F4474="",-999,0)))</f>
        <v>-999</v>
      </c>
      <c r="AG4474" s="82">
        <f>IF(E4474=1, 'adjustment factor'!$D$6, IF(E4474=-9,-999,IF(E4474="",-999,0)))</f>
        <v>-999</v>
      </c>
      <c r="AH4474" s="82">
        <f>IF(K4474&gt;=45,'adjustment factor'!$D$7,IF(K4474=-9,-1200,IF(K4474="",-1200,0)))</f>
        <v>-1200</v>
      </c>
      <c r="AI4474" s="82">
        <f>IF(L4474=1, 'adjustment factor'!$D$8, IF(L4474=-9,-999,IF(L4474="",-999,0)))</f>
        <v>-999</v>
      </c>
      <c r="AJ4474" s="82">
        <f>IF(AND(M4474&gt;=1,M4474&lt;=4),'adjustment factor'!$D$9,IF(M4474=-9,-999,IF(M4474=98,-999,IF(M4474=99,-999,IF(M4474="",-999,0)))))</f>
        <v>-999</v>
      </c>
      <c r="AK4474" s="82">
        <f>IF(H4474=1, 'adjustment factor'!$D$10, IF(H4474=-9,-999,IF(H4474="",-999,0)))</f>
        <v>-999</v>
      </c>
      <c r="AL4474" s="82">
        <f>IF(G4474=1, 'adjustment factor'!$D$11, IF(G4474=-9,-999,IF(G4474="",-999,0)))</f>
        <v>-999</v>
      </c>
      <c r="AM4474" s="82">
        <f>IF(I4474=1, 'adjustment factor'!$D$12, IF(I4474=-9,-999,IF(I4474="",-999,0)))</f>
        <v>-999</v>
      </c>
      <c r="AN4474" s="82">
        <f>IF(J4474=1, 'adjustment factor'!$D$13, IF(J4474=-9,-999,IF(J4474="",-999,0)))</f>
        <v>-999</v>
      </c>
      <c r="AO4474" s="82" t="str">
        <f t="shared" si="708"/>
        <v>-999</v>
      </c>
      <c r="AP4474" s="82" t="str">
        <f t="shared" si="709"/>
        <v>MISSING</v>
      </c>
    </row>
    <row r="4475" spans="2:42">
      <c r="B4475" s="207"/>
      <c r="C4475" s="35">
        <v>4471</v>
      </c>
      <c r="D4475" s="161"/>
      <c r="E4475" s="161"/>
      <c r="F4475" s="161"/>
      <c r="G4475" s="161"/>
      <c r="H4475" s="161"/>
      <c r="I4475" s="161"/>
      <c r="J4475" s="161"/>
      <c r="K4475" s="161"/>
      <c r="L4475" s="161"/>
      <c r="M4475" s="161"/>
      <c r="N4475" s="171"/>
      <c r="O4475" s="171"/>
      <c r="P4475" s="171"/>
      <c r="Q4475" s="171"/>
      <c r="R4475" s="171"/>
      <c r="S4475" s="171"/>
      <c r="T4475" s="208" t="str">
        <f t="shared" si="700"/>
        <v>MISSING</v>
      </c>
      <c r="U4475" s="208" t="str">
        <f t="shared" si="701"/>
        <v>MISSING</v>
      </c>
      <c r="X4475" s="56">
        <f t="shared" si="702"/>
        <v>-99</v>
      </c>
      <c r="Y4475" s="56">
        <f t="shared" si="703"/>
        <v>-99</v>
      </c>
      <c r="Z4475" s="56">
        <f t="shared" si="704"/>
        <v>-99</v>
      </c>
      <c r="AA4475" s="56">
        <f t="shared" si="705"/>
        <v>-99</v>
      </c>
      <c r="AB4475" s="56">
        <f t="shared" si="706"/>
        <v>-99</v>
      </c>
      <c r="AC4475" s="56">
        <f t="shared" si="707"/>
        <v>-99</v>
      </c>
      <c r="AD4475" s="3"/>
      <c r="AE4475" s="82">
        <f>IF(D4475=1, 'adjustment factor'!$D$4, IF(D4475=-9,-999,IF(D4475="",-999,0)))</f>
        <v>-999</v>
      </c>
      <c r="AF4475" s="82">
        <f>IF(F4475=1, 'adjustment factor'!$D$5, IF(F4475=-9,-999,IF(F4475="",-999,0)))</f>
        <v>-999</v>
      </c>
      <c r="AG4475" s="82">
        <f>IF(E4475=1, 'adjustment factor'!$D$6, IF(E4475=-9,-999,IF(E4475="",-999,0)))</f>
        <v>-999</v>
      </c>
      <c r="AH4475" s="82">
        <f>IF(K4475&gt;=45,'adjustment factor'!$D$7,IF(K4475=-9,-1200,IF(K4475="",-1200,0)))</f>
        <v>-1200</v>
      </c>
      <c r="AI4475" s="82">
        <f>IF(L4475=1, 'adjustment factor'!$D$8, IF(L4475=-9,-999,IF(L4475="",-999,0)))</f>
        <v>-999</v>
      </c>
      <c r="AJ4475" s="82">
        <f>IF(AND(M4475&gt;=1,M4475&lt;=4),'adjustment factor'!$D$9,IF(M4475=-9,-999,IF(M4475=98,-999,IF(M4475=99,-999,IF(M4475="",-999,0)))))</f>
        <v>-999</v>
      </c>
      <c r="AK4475" s="82">
        <f>IF(H4475=1, 'adjustment factor'!$D$10, IF(H4475=-9,-999,IF(H4475="",-999,0)))</f>
        <v>-999</v>
      </c>
      <c r="AL4475" s="82">
        <f>IF(G4475=1, 'adjustment factor'!$D$11, IF(G4475=-9,-999,IF(G4475="",-999,0)))</f>
        <v>-999</v>
      </c>
      <c r="AM4475" s="82">
        <f>IF(I4475=1, 'adjustment factor'!$D$12, IF(I4475=-9,-999,IF(I4475="",-999,0)))</f>
        <v>-999</v>
      </c>
      <c r="AN4475" s="82">
        <f>IF(J4475=1, 'adjustment factor'!$D$13, IF(J4475=-9,-999,IF(J4475="",-999,0)))</f>
        <v>-999</v>
      </c>
      <c r="AO4475" s="82" t="str">
        <f t="shared" si="708"/>
        <v>-999</v>
      </c>
      <c r="AP4475" s="82" t="str">
        <f t="shared" si="709"/>
        <v>MISSING</v>
      </c>
    </row>
    <row r="4476" spans="2:42">
      <c r="B4476" s="207"/>
      <c r="C4476" s="35">
        <v>4472</v>
      </c>
      <c r="D4476" s="161"/>
      <c r="E4476" s="161"/>
      <c r="F4476" s="161"/>
      <c r="G4476" s="161"/>
      <c r="H4476" s="161"/>
      <c r="I4476" s="161"/>
      <c r="J4476" s="161"/>
      <c r="K4476" s="161"/>
      <c r="L4476" s="161"/>
      <c r="M4476" s="161"/>
      <c r="N4476" s="171"/>
      <c r="O4476" s="171"/>
      <c r="P4476" s="171"/>
      <c r="Q4476" s="171"/>
      <c r="R4476" s="171"/>
      <c r="S4476" s="171"/>
      <c r="T4476" s="208" t="str">
        <f t="shared" si="700"/>
        <v>MISSING</v>
      </c>
      <c r="U4476" s="208" t="str">
        <f t="shared" si="701"/>
        <v>MISSING</v>
      </c>
      <c r="X4476" s="56">
        <f t="shared" si="702"/>
        <v>-99</v>
      </c>
      <c r="Y4476" s="56">
        <f t="shared" si="703"/>
        <v>-99</v>
      </c>
      <c r="Z4476" s="56">
        <f t="shared" si="704"/>
        <v>-99</v>
      </c>
      <c r="AA4476" s="56">
        <f t="shared" si="705"/>
        <v>-99</v>
      </c>
      <c r="AB4476" s="56">
        <f t="shared" si="706"/>
        <v>-99</v>
      </c>
      <c r="AC4476" s="56">
        <f t="shared" si="707"/>
        <v>-99</v>
      </c>
      <c r="AD4476" s="3"/>
      <c r="AE4476" s="82">
        <f>IF(D4476=1, 'adjustment factor'!$D$4, IF(D4476=-9,-999,IF(D4476="",-999,0)))</f>
        <v>-999</v>
      </c>
      <c r="AF4476" s="82">
        <f>IF(F4476=1, 'adjustment factor'!$D$5, IF(F4476=-9,-999,IF(F4476="",-999,0)))</f>
        <v>-999</v>
      </c>
      <c r="AG4476" s="82">
        <f>IF(E4476=1, 'adjustment factor'!$D$6, IF(E4476=-9,-999,IF(E4476="",-999,0)))</f>
        <v>-999</v>
      </c>
      <c r="AH4476" s="82">
        <f>IF(K4476&gt;=45,'adjustment factor'!$D$7,IF(K4476=-9,-1200,IF(K4476="",-1200,0)))</f>
        <v>-1200</v>
      </c>
      <c r="AI4476" s="82">
        <f>IF(L4476=1, 'adjustment factor'!$D$8, IF(L4476=-9,-999,IF(L4476="",-999,0)))</f>
        <v>-999</v>
      </c>
      <c r="AJ4476" s="82">
        <f>IF(AND(M4476&gt;=1,M4476&lt;=4),'adjustment factor'!$D$9,IF(M4476=-9,-999,IF(M4476=98,-999,IF(M4476=99,-999,IF(M4476="",-999,0)))))</f>
        <v>-999</v>
      </c>
      <c r="AK4476" s="82">
        <f>IF(H4476=1, 'adjustment factor'!$D$10, IF(H4476=-9,-999,IF(H4476="",-999,0)))</f>
        <v>-999</v>
      </c>
      <c r="AL4476" s="82">
        <f>IF(G4476=1, 'adjustment factor'!$D$11, IF(G4476=-9,-999,IF(G4476="",-999,0)))</f>
        <v>-999</v>
      </c>
      <c r="AM4476" s="82">
        <f>IF(I4476=1, 'adjustment factor'!$D$12, IF(I4476=-9,-999,IF(I4476="",-999,0)))</f>
        <v>-999</v>
      </c>
      <c r="AN4476" s="82">
        <f>IF(J4476=1, 'adjustment factor'!$D$13, IF(J4476=-9,-999,IF(J4476="",-999,0)))</f>
        <v>-999</v>
      </c>
      <c r="AO4476" s="82" t="str">
        <f t="shared" si="708"/>
        <v>-999</v>
      </c>
      <c r="AP4476" s="82" t="str">
        <f t="shared" si="709"/>
        <v>MISSING</v>
      </c>
    </row>
    <row r="4477" spans="2:42">
      <c r="B4477" s="207"/>
      <c r="C4477" s="35">
        <v>4473</v>
      </c>
      <c r="D4477" s="161"/>
      <c r="E4477" s="161"/>
      <c r="F4477" s="161"/>
      <c r="G4477" s="161"/>
      <c r="H4477" s="161"/>
      <c r="I4477" s="161"/>
      <c r="J4477" s="161"/>
      <c r="K4477" s="161"/>
      <c r="L4477" s="161"/>
      <c r="M4477" s="161"/>
      <c r="N4477" s="171"/>
      <c r="O4477" s="171"/>
      <c r="P4477" s="171"/>
      <c r="Q4477" s="171"/>
      <c r="R4477" s="171"/>
      <c r="S4477" s="171"/>
      <c r="T4477" s="208" t="str">
        <f t="shared" si="700"/>
        <v>MISSING</v>
      </c>
      <c r="U4477" s="208" t="str">
        <f t="shared" si="701"/>
        <v>MISSING</v>
      </c>
      <c r="X4477" s="56">
        <f t="shared" si="702"/>
        <v>-99</v>
      </c>
      <c r="Y4477" s="56">
        <f t="shared" si="703"/>
        <v>-99</v>
      </c>
      <c r="Z4477" s="56">
        <f t="shared" si="704"/>
        <v>-99</v>
      </c>
      <c r="AA4477" s="56">
        <f t="shared" si="705"/>
        <v>-99</v>
      </c>
      <c r="AB4477" s="56">
        <f t="shared" si="706"/>
        <v>-99</v>
      </c>
      <c r="AC4477" s="56">
        <f t="shared" si="707"/>
        <v>-99</v>
      </c>
      <c r="AD4477" s="3"/>
      <c r="AE4477" s="82">
        <f>IF(D4477=1, 'adjustment factor'!$D$4, IF(D4477=-9,-999,IF(D4477="",-999,0)))</f>
        <v>-999</v>
      </c>
      <c r="AF4477" s="82">
        <f>IF(F4477=1, 'adjustment factor'!$D$5, IF(F4477=-9,-999,IF(F4477="",-999,0)))</f>
        <v>-999</v>
      </c>
      <c r="AG4477" s="82">
        <f>IF(E4477=1, 'adjustment factor'!$D$6, IF(E4477=-9,-999,IF(E4477="",-999,0)))</f>
        <v>-999</v>
      </c>
      <c r="AH4477" s="82">
        <f>IF(K4477&gt;=45,'adjustment factor'!$D$7,IF(K4477=-9,-1200,IF(K4477="",-1200,0)))</f>
        <v>-1200</v>
      </c>
      <c r="AI4477" s="82">
        <f>IF(L4477=1, 'adjustment factor'!$D$8, IF(L4477=-9,-999,IF(L4477="",-999,0)))</f>
        <v>-999</v>
      </c>
      <c r="AJ4477" s="82">
        <f>IF(AND(M4477&gt;=1,M4477&lt;=4),'adjustment factor'!$D$9,IF(M4477=-9,-999,IF(M4477=98,-999,IF(M4477=99,-999,IF(M4477="",-999,0)))))</f>
        <v>-999</v>
      </c>
      <c r="AK4477" s="82">
        <f>IF(H4477=1, 'adjustment factor'!$D$10, IF(H4477=-9,-999,IF(H4477="",-999,0)))</f>
        <v>-999</v>
      </c>
      <c r="AL4477" s="82">
        <f>IF(G4477=1, 'adjustment factor'!$D$11, IF(G4477=-9,-999,IF(G4477="",-999,0)))</f>
        <v>-999</v>
      </c>
      <c r="AM4477" s="82">
        <f>IF(I4477=1, 'adjustment factor'!$D$12, IF(I4477=-9,-999,IF(I4477="",-999,0)))</f>
        <v>-999</v>
      </c>
      <c r="AN4477" s="82">
        <f>IF(J4477=1, 'adjustment factor'!$D$13, IF(J4477=-9,-999,IF(J4477="",-999,0)))</f>
        <v>-999</v>
      </c>
      <c r="AO4477" s="82" t="str">
        <f t="shared" si="708"/>
        <v>-999</v>
      </c>
      <c r="AP4477" s="82" t="str">
        <f t="shared" si="709"/>
        <v>MISSING</v>
      </c>
    </row>
    <row r="4478" spans="2:42">
      <c r="B4478" s="207"/>
      <c r="C4478" s="35">
        <v>4474</v>
      </c>
      <c r="D4478" s="161"/>
      <c r="E4478" s="161"/>
      <c r="F4478" s="161"/>
      <c r="G4478" s="161"/>
      <c r="H4478" s="161"/>
      <c r="I4478" s="161"/>
      <c r="J4478" s="161"/>
      <c r="K4478" s="161"/>
      <c r="L4478" s="161"/>
      <c r="M4478" s="161"/>
      <c r="N4478" s="171"/>
      <c r="O4478" s="171"/>
      <c r="P4478" s="171"/>
      <c r="Q4478" s="171"/>
      <c r="R4478" s="171"/>
      <c r="S4478" s="171"/>
      <c r="T4478" s="208" t="str">
        <f t="shared" si="700"/>
        <v>MISSING</v>
      </c>
      <c r="U4478" s="208" t="str">
        <f t="shared" si="701"/>
        <v>MISSING</v>
      </c>
      <c r="X4478" s="56">
        <f t="shared" si="702"/>
        <v>-99</v>
      </c>
      <c r="Y4478" s="56">
        <f t="shared" si="703"/>
        <v>-99</v>
      </c>
      <c r="Z4478" s="56">
        <f t="shared" si="704"/>
        <v>-99</v>
      </c>
      <c r="AA4478" s="56">
        <f t="shared" si="705"/>
        <v>-99</v>
      </c>
      <c r="AB4478" s="56">
        <f t="shared" si="706"/>
        <v>-99</v>
      </c>
      <c r="AC4478" s="56">
        <f t="shared" si="707"/>
        <v>-99</v>
      </c>
      <c r="AD4478" s="3"/>
      <c r="AE4478" s="82">
        <f>IF(D4478=1, 'adjustment factor'!$D$4, IF(D4478=-9,-999,IF(D4478="",-999,0)))</f>
        <v>-999</v>
      </c>
      <c r="AF4478" s="82">
        <f>IF(F4478=1, 'adjustment factor'!$D$5, IF(F4478=-9,-999,IF(F4478="",-999,0)))</f>
        <v>-999</v>
      </c>
      <c r="AG4478" s="82">
        <f>IF(E4478=1, 'adjustment factor'!$D$6, IF(E4478=-9,-999,IF(E4478="",-999,0)))</f>
        <v>-999</v>
      </c>
      <c r="AH4478" s="82">
        <f>IF(K4478&gt;=45,'adjustment factor'!$D$7,IF(K4478=-9,-1200,IF(K4478="",-1200,0)))</f>
        <v>-1200</v>
      </c>
      <c r="AI4478" s="82">
        <f>IF(L4478=1, 'adjustment factor'!$D$8, IF(L4478=-9,-999,IF(L4478="",-999,0)))</f>
        <v>-999</v>
      </c>
      <c r="AJ4478" s="82">
        <f>IF(AND(M4478&gt;=1,M4478&lt;=4),'adjustment factor'!$D$9,IF(M4478=-9,-999,IF(M4478=98,-999,IF(M4478=99,-999,IF(M4478="",-999,0)))))</f>
        <v>-999</v>
      </c>
      <c r="AK4478" s="82">
        <f>IF(H4478=1, 'adjustment factor'!$D$10, IF(H4478=-9,-999,IF(H4478="",-999,0)))</f>
        <v>-999</v>
      </c>
      <c r="AL4478" s="82">
        <f>IF(G4478=1, 'adjustment factor'!$D$11, IF(G4478=-9,-999,IF(G4478="",-999,0)))</f>
        <v>-999</v>
      </c>
      <c r="AM4478" s="82">
        <f>IF(I4478=1, 'adjustment factor'!$D$12, IF(I4478=-9,-999,IF(I4478="",-999,0)))</f>
        <v>-999</v>
      </c>
      <c r="AN4478" s="82">
        <f>IF(J4478=1, 'adjustment factor'!$D$13, IF(J4478=-9,-999,IF(J4478="",-999,0)))</f>
        <v>-999</v>
      </c>
      <c r="AO4478" s="82" t="str">
        <f t="shared" si="708"/>
        <v>-999</v>
      </c>
      <c r="AP4478" s="82" t="str">
        <f t="shared" si="709"/>
        <v>MISSING</v>
      </c>
    </row>
    <row r="4479" spans="2:42">
      <c r="B4479" s="207"/>
      <c r="C4479" s="35">
        <v>4475</v>
      </c>
      <c r="D4479" s="161"/>
      <c r="E4479" s="161"/>
      <c r="F4479" s="161"/>
      <c r="G4479" s="161"/>
      <c r="H4479" s="161"/>
      <c r="I4479" s="161"/>
      <c r="J4479" s="161"/>
      <c r="K4479" s="161"/>
      <c r="L4479" s="161"/>
      <c r="M4479" s="161"/>
      <c r="N4479" s="171"/>
      <c r="O4479" s="171"/>
      <c r="P4479" s="171"/>
      <c r="Q4479" s="171"/>
      <c r="R4479" s="171"/>
      <c r="S4479" s="171"/>
      <c r="T4479" s="208" t="str">
        <f t="shared" si="700"/>
        <v>MISSING</v>
      </c>
      <c r="U4479" s="208" t="str">
        <f t="shared" si="701"/>
        <v>MISSING</v>
      </c>
      <c r="X4479" s="56">
        <f t="shared" si="702"/>
        <v>-99</v>
      </c>
      <c r="Y4479" s="56">
        <f t="shared" si="703"/>
        <v>-99</v>
      </c>
      <c r="Z4479" s="56">
        <f t="shared" si="704"/>
        <v>-99</v>
      </c>
      <c r="AA4479" s="56">
        <f t="shared" si="705"/>
        <v>-99</v>
      </c>
      <c r="AB4479" s="56">
        <f t="shared" si="706"/>
        <v>-99</v>
      </c>
      <c r="AC4479" s="56">
        <f t="shared" si="707"/>
        <v>-99</v>
      </c>
      <c r="AD4479" s="3"/>
      <c r="AE4479" s="82">
        <f>IF(D4479=1, 'adjustment factor'!$D$4, IF(D4479=-9,-999,IF(D4479="",-999,0)))</f>
        <v>-999</v>
      </c>
      <c r="AF4479" s="82">
        <f>IF(F4479=1, 'adjustment factor'!$D$5, IF(F4479=-9,-999,IF(F4479="",-999,0)))</f>
        <v>-999</v>
      </c>
      <c r="AG4479" s="82">
        <f>IF(E4479=1, 'adjustment factor'!$D$6, IF(E4479=-9,-999,IF(E4479="",-999,0)))</f>
        <v>-999</v>
      </c>
      <c r="AH4479" s="82">
        <f>IF(K4479&gt;=45,'adjustment factor'!$D$7,IF(K4479=-9,-1200,IF(K4479="",-1200,0)))</f>
        <v>-1200</v>
      </c>
      <c r="AI4479" s="82">
        <f>IF(L4479=1, 'adjustment factor'!$D$8, IF(L4479=-9,-999,IF(L4479="",-999,0)))</f>
        <v>-999</v>
      </c>
      <c r="AJ4479" s="82">
        <f>IF(AND(M4479&gt;=1,M4479&lt;=4),'adjustment factor'!$D$9,IF(M4479=-9,-999,IF(M4479=98,-999,IF(M4479=99,-999,IF(M4479="",-999,0)))))</f>
        <v>-999</v>
      </c>
      <c r="AK4479" s="82">
        <f>IF(H4479=1, 'adjustment factor'!$D$10, IF(H4479=-9,-999,IF(H4479="",-999,0)))</f>
        <v>-999</v>
      </c>
      <c r="AL4479" s="82">
        <f>IF(G4479=1, 'adjustment factor'!$D$11, IF(G4479=-9,-999,IF(G4479="",-999,0)))</f>
        <v>-999</v>
      </c>
      <c r="AM4479" s="82">
        <f>IF(I4479=1, 'adjustment factor'!$D$12, IF(I4479=-9,-999,IF(I4479="",-999,0)))</f>
        <v>-999</v>
      </c>
      <c r="AN4479" s="82">
        <f>IF(J4479=1, 'adjustment factor'!$D$13, IF(J4479=-9,-999,IF(J4479="",-999,0)))</f>
        <v>-999</v>
      </c>
      <c r="AO4479" s="82" t="str">
        <f t="shared" si="708"/>
        <v>-999</v>
      </c>
      <c r="AP4479" s="82" t="str">
        <f t="shared" si="709"/>
        <v>MISSING</v>
      </c>
    </row>
    <row r="4480" spans="2:42">
      <c r="B4480" s="207"/>
      <c r="C4480" s="35">
        <v>4476</v>
      </c>
      <c r="D4480" s="161"/>
      <c r="E4480" s="161"/>
      <c r="F4480" s="161"/>
      <c r="G4480" s="161"/>
      <c r="H4480" s="161"/>
      <c r="I4480" s="161"/>
      <c r="J4480" s="161"/>
      <c r="K4480" s="161"/>
      <c r="L4480" s="161"/>
      <c r="M4480" s="161"/>
      <c r="N4480" s="171"/>
      <c r="O4480" s="171"/>
      <c r="P4480" s="171"/>
      <c r="Q4480" s="171"/>
      <c r="R4480" s="171"/>
      <c r="S4480" s="171"/>
      <c r="T4480" s="208" t="str">
        <f t="shared" si="700"/>
        <v>MISSING</v>
      </c>
      <c r="U4480" s="208" t="str">
        <f t="shared" si="701"/>
        <v>MISSING</v>
      </c>
      <c r="X4480" s="56">
        <f t="shared" si="702"/>
        <v>-99</v>
      </c>
      <c r="Y4480" s="56">
        <f t="shared" si="703"/>
        <v>-99</v>
      </c>
      <c r="Z4480" s="56">
        <f t="shared" si="704"/>
        <v>-99</v>
      </c>
      <c r="AA4480" s="56">
        <f t="shared" si="705"/>
        <v>-99</v>
      </c>
      <c r="AB4480" s="56">
        <f t="shared" si="706"/>
        <v>-99</v>
      </c>
      <c r="AC4480" s="56">
        <f t="shared" si="707"/>
        <v>-99</v>
      </c>
      <c r="AD4480" s="3"/>
      <c r="AE4480" s="82">
        <f>IF(D4480=1, 'adjustment factor'!$D$4, IF(D4480=-9,-999,IF(D4480="",-999,0)))</f>
        <v>-999</v>
      </c>
      <c r="AF4480" s="82">
        <f>IF(F4480=1, 'adjustment factor'!$D$5, IF(F4480=-9,-999,IF(F4480="",-999,0)))</f>
        <v>-999</v>
      </c>
      <c r="AG4480" s="82">
        <f>IF(E4480=1, 'adjustment factor'!$D$6, IF(E4480=-9,-999,IF(E4480="",-999,0)))</f>
        <v>-999</v>
      </c>
      <c r="AH4480" s="82">
        <f>IF(K4480&gt;=45,'adjustment factor'!$D$7,IF(K4480=-9,-1200,IF(K4480="",-1200,0)))</f>
        <v>-1200</v>
      </c>
      <c r="AI4480" s="82">
        <f>IF(L4480=1, 'adjustment factor'!$D$8, IF(L4480=-9,-999,IF(L4480="",-999,0)))</f>
        <v>-999</v>
      </c>
      <c r="AJ4480" s="82">
        <f>IF(AND(M4480&gt;=1,M4480&lt;=4),'adjustment factor'!$D$9,IF(M4480=-9,-999,IF(M4480=98,-999,IF(M4480=99,-999,IF(M4480="",-999,0)))))</f>
        <v>-999</v>
      </c>
      <c r="AK4480" s="82">
        <f>IF(H4480=1, 'adjustment factor'!$D$10, IF(H4480=-9,-999,IF(H4480="",-999,0)))</f>
        <v>-999</v>
      </c>
      <c r="AL4480" s="82">
        <f>IF(G4480=1, 'adjustment factor'!$D$11, IF(G4480=-9,-999,IF(G4480="",-999,0)))</f>
        <v>-999</v>
      </c>
      <c r="AM4480" s="82">
        <f>IF(I4480=1, 'adjustment factor'!$D$12, IF(I4480=-9,-999,IF(I4480="",-999,0)))</f>
        <v>-999</v>
      </c>
      <c r="AN4480" s="82">
        <f>IF(J4480=1, 'adjustment factor'!$D$13, IF(J4480=-9,-999,IF(J4480="",-999,0)))</f>
        <v>-999</v>
      </c>
      <c r="AO4480" s="82" t="str">
        <f t="shared" si="708"/>
        <v>-999</v>
      </c>
      <c r="AP4480" s="82" t="str">
        <f t="shared" si="709"/>
        <v>MISSING</v>
      </c>
    </row>
    <row r="4481" spans="2:42">
      <c r="B4481" s="207"/>
      <c r="C4481" s="35">
        <v>4477</v>
      </c>
      <c r="D4481" s="161"/>
      <c r="E4481" s="161"/>
      <c r="F4481" s="161"/>
      <c r="G4481" s="161"/>
      <c r="H4481" s="161"/>
      <c r="I4481" s="161"/>
      <c r="J4481" s="161"/>
      <c r="K4481" s="161"/>
      <c r="L4481" s="161"/>
      <c r="M4481" s="161"/>
      <c r="N4481" s="171"/>
      <c r="O4481" s="171"/>
      <c r="P4481" s="171"/>
      <c r="Q4481" s="171"/>
      <c r="R4481" s="171"/>
      <c r="S4481" s="171"/>
      <c r="T4481" s="208" t="str">
        <f t="shared" si="700"/>
        <v>MISSING</v>
      </c>
      <c r="U4481" s="208" t="str">
        <f t="shared" si="701"/>
        <v>MISSING</v>
      </c>
      <c r="X4481" s="56">
        <f t="shared" si="702"/>
        <v>-99</v>
      </c>
      <c r="Y4481" s="56">
        <f t="shared" si="703"/>
        <v>-99</v>
      </c>
      <c r="Z4481" s="56">
        <f t="shared" si="704"/>
        <v>-99</v>
      </c>
      <c r="AA4481" s="56">
        <f t="shared" si="705"/>
        <v>-99</v>
      </c>
      <c r="AB4481" s="56">
        <f t="shared" si="706"/>
        <v>-99</v>
      </c>
      <c r="AC4481" s="56">
        <f t="shared" si="707"/>
        <v>-99</v>
      </c>
      <c r="AD4481" s="3"/>
      <c r="AE4481" s="82">
        <f>IF(D4481=1, 'adjustment factor'!$D$4, IF(D4481=-9,-999,IF(D4481="",-999,0)))</f>
        <v>-999</v>
      </c>
      <c r="AF4481" s="82">
        <f>IF(F4481=1, 'adjustment factor'!$D$5, IF(F4481=-9,-999,IF(F4481="",-999,0)))</f>
        <v>-999</v>
      </c>
      <c r="AG4481" s="82">
        <f>IF(E4481=1, 'adjustment factor'!$D$6, IF(E4481=-9,-999,IF(E4481="",-999,0)))</f>
        <v>-999</v>
      </c>
      <c r="AH4481" s="82">
        <f>IF(K4481&gt;=45,'adjustment factor'!$D$7,IF(K4481=-9,-1200,IF(K4481="",-1200,0)))</f>
        <v>-1200</v>
      </c>
      <c r="AI4481" s="82">
        <f>IF(L4481=1, 'adjustment factor'!$D$8, IF(L4481=-9,-999,IF(L4481="",-999,0)))</f>
        <v>-999</v>
      </c>
      <c r="AJ4481" s="82">
        <f>IF(AND(M4481&gt;=1,M4481&lt;=4),'adjustment factor'!$D$9,IF(M4481=-9,-999,IF(M4481=98,-999,IF(M4481=99,-999,IF(M4481="",-999,0)))))</f>
        <v>-999</v>
      </c>
      <c r="AK4481" s="82">
        <f>IF(H4481=1, 'adjustment factor'!$D$10, IF(H4481=-9,-999,IF(H4481="",-999,0)))</f>
        <v>-999</v>
      </c>
      <c r="AL4481" s="82">
        <f>IF(G4481=1, 'adjustment factor'!$D$11, IF(G4481=-9,-999,IF(G4481="",-999,0)))</f>
        <v>-999</v>
      </c>
      <c r="AM4481" s="82">
        <f>IF(I4481=1, 'adjustment factor'!$D$12, IF(I4481=-9,-999,IF(I4481="",-999,0)))</f>
        <v>-999</v>
      </c>
      <c r="AN4481" s="82">
        <f>IF(J4481=1, 'adjustment factor'!$D$13, IF(J4481=-9,-999,IF(J4481="",-999,0)))</f>
        <v>-999</v>
      </c>
      <c r="AO4481" s="82" t="str">
        <f t="shared" si="708"/>
        <v>-999</v>
      </c>
      <c r="AP4481" s="82" t="str">
        <f t="shared" si="709"/>
        <v>MISSING</v>
      </c>
    </row>
    <row r="4482" spans="2:42">
      <c r="B4482" s="207"/>
      <c r="C4482" s="35">
        <v>4478</v>
      </c>
      <c r="D4482" s="161"/>
      <c r="E4482" s="161"/>
      <c r="F4482" s="161"/>
      <c r="G4482" s="161"/>
      <c r="H4482" s="161"/>
      <c r="I4482" s="161"/>
      <c r="J4482" s="161"/>
      <c r="K4482" s="161"/>
      <c r="L4482" s="161"/>
      <c r="M4482" s="161"/>
      <c r="N4482" s="171"/>
      <c r="O4482" s="171"/>
      <c r="P4482" s="171"/>
      <c r="Q4482" s="171"/>
      <c r="R4482" s="171"/>
      <c r="S4482" s="171"/>
      <c r="T4482" s="208" t="str">
        <f t="shared" si="700"/>
        <v>MISSING</v>
      </c>
      <c r="U4482" s="208" t="str">
        <f t="shared" si="701"/>
        <v>MISSING</v>
      </c>
      <c r="X4482" s="56">
        <f t="shared" si="702"/>
        <v>-99</v>
      </c>
      <c r="Y4482" s="56">
        <f t="shared" si="703"/>
        <v>-99</v>
      </c>
      <c r="Z4482" s="56">
        <f t="shared" si="704"/>
        <v>-99</v>
      </c>
      <c r="AA4482" s="56">
        <f t="shared" si="705"/>
        <v>-99</v>
      </c>
      <c r="AB4482" s="56">
        <f t="shared" si="706"/>
        <v>-99</v>
      </c>
      <c r="AC4482" s="56">
        <f t="shared" si="707"/>
        <v>-99</v>
      </c>
      <c r="AD4482" s="3"/>
      <c r="AE4482" s="82">
        <f>IF(D4482=1, 'adjustment factor'!$D$4, IF(D4482=-9,-999,IF(D4482="",-999,0)))</f>
        <v>-999</v>
      </c>
      <c r="AF4482" s="82">
        <f>IF(F4482=1, 'adjustment factor'!$D$5, IF(F4482=-9,-999,IF(F4482="",-999,0)))</f>
        <v>-999</v>
      </c>
      <c r="AG4482" s="82">
        <f>IF(E4482=1, 'adjustment factor'!$D$6, IF(E4482=-9,-999,IF(E4482="",-999,0)))</f>
        <v>-999</v>
      </c>
      <c r="AH4482" s="82">
        <f>IF(K4482&gt;=45,'adjustment factor'!$D$7,IF(K4482=-9,-1200,IF(K4482="",-1200,0)))</f>
        <v>-1200</v>
      </c>
      <c r="AI4482" s="82">
        <f>IF(L4482=1, 'adjustment factor'!$D$8, IF(L4482=-9,-999,IF(L4482="",-999,0)))</f>
        <v>-999</v>
      </c>
      <c r="AJ4482" s="82">
        <f>IF(AND(M4482&gt;=1,M4482&lt;=4),'adjustment factor'!$D$9,IF(M4482=-9,-999,IF(M4482=98,-999,IF(M4482=99,-999,IF(M4482="",-999,0)))))</f>
        <v>-999</v>
      </c>
      <c r="AK4482" s="82">
        <f>IF(H4482=1, 'adjustment factor'!$D$10, IF(H4482=-9,-999,IF(H4482="",-999,0)))</f>
        <v>-999</v>
      </c>
      <c r="AL4482" s="82">
        <f>IF(G4482=1, 'adjustment factor'!$D$11, IF(G4482=-9,-999,IF(G4482="",-999,0)))</f>
        <v>-999</v>
      </c>
      <c r="AM4482" s="82">
        <f>IF(I4482=1, 'adjustment factor'!$D$12, IF(I4482=-9,-999,IF(I4482="",-999,0)))</f>
        <v>-999</v>
      </c>
      <c r="AN4482" s="82">
        <f>IF(J4482=1, 'adjustment factor'!$D$13, IF(J4482=-9,-999,IF(J4482="",-999,0)))</f>
        <v>-999</v>
      </c>
      <c r="AO4482" s="82" t="str">
        <f t="shared" si="708"/>
        <v>-999</v>
      </c>
      <c r="AP4482" s="82" t="str">
        <f t="shared" si="709"/>
        <v>MISSING</v>
      </c>
    </row>
    <row r="4483" spans="2:42">
      <c r="B4483" s="207"/>
      <c r="C4483" s="35">
        <v>4479</v>
      </c>
      <c r="D4483" s="161"/>
      <c r="E4483" s="161"/>
      <c r="F4483" s="161"/>
      <c r="G4483" s="161"/>
      <c r="H4483" s="161"/>
      <c r="I4483" s="161"/>
      <c r="J4483" s="161"/>
      <c r="K4483" s="161"/>
      <c r="L4483" s="161"/>
      <c r="M4483" s="161"/>
      <c r="N4483" s="171"/>
      <c r="O4483" s="171"/>
      <c r="P4483" s="171"/>
      <c r="Q4483" s="171"/>
      <c r="R4483" s="171"/>
      <c r="S4483" s="171"/>
      <c r="T4483" s="208" t="str">
        <f t="shared" si="700"/>
        <v>MISSING</v>
      </c>
      <c r="U4483" s="208" t="str">
        <f t="shared" si="701"/>
        <v>MISSING</v>
      </c>
      <c r="X4483" s="56">
        <f t="shared" si="702"/>
        <v>-99</v>
      </c>
      <c r="Y4483" s="56">
        <f t="shared" si="703"/>
        <v>-99</v>
      </c>
      <c r="Z4483" s="56">
        <f t="shared" si="704"/>
        <v>-99</v>
      </c>
      <c r="AA4483" s="56">
        <f t="shared" si="705"/>
        <v>-99</v>
      </c>
      <c r="AB4483" s="56">
        <f t="shared" si="706"/>
        <v>-99</v>
      </c>
      <c r="AC4483" s="56">
        <f t="shared" si="707"/>
        <v>-99</v>
      </c>
      <c r="AD4483" s="3"/>
      <c r="AE4483" s="82">
        <f>IF(D4483=1, 'adjustment factor'!$D$4, IF(D4483=-9,-999,IF(D4483="",-999,0)))</f>
        <v>-999</v>
      </c>
      <c r="AF4483" s="82">
        <f>IF(F4483=1, 'adjustment factor'!$D$5, IF(F4483=-9,-999,IF(F4483="",-999,0)))</f>
        <v>-999</v>
      </c>
      <c r="AG4483" s="82">
        <f>IF(E4483=1, 'adjustment factor'!$D$6, IF(E4483=-9,-999,IF(E4483="",-999,0)))</f>
        <v>-999</v>
      </c>
      <c r="AH4483" s="82">
        <f>IF(K4483&gt;=45,'adjustment factor'!$D$7,IF(K4483=-9,-1200,IF(K4483="",-1200,0)))</f>
        <v>-1200</v>
      </c>
      <c r="AI4483" s="82">
        <f>IF(L4483=1, 'adjustment factor'!$D$8, IF(L4483=-9,-999,IF(L4483="",-999,0)))</f>
        <v>-999</v>
      </c>
      <c r="AJ4483" s="82">
        <f>IF(AND(M4483&gt;=1,M4483&lt;=4),'adjustment factor'!$D$9,IF(M4483=-9,-999,IF(M4483=98,-999,IF(M4483=99,-999,IF(M4483="",-999,0)))))</f>
        <v>-999</v>
      </c>
      <c r="AK4483" s="82">
        <f>IF(H4483=1, 'adjustment factor'!$D$10, IF(H4483=-9,-999,IF(H4483="",-999,0)))</f>
        <v>-999</v>
      </c>
      <c r="AL4483" s="82">
        <f>IF(G4483=1, 'adjustment factor'!$D$11, IF(G4483=-9,-999,IF(G4483="",-999,0)))</f>
        <v>-999</v>
      </c>
      <c r="AM4483" s="82">
        <f>IF(I4483=1, 'adjustment factor'!$D$12, IF(I4483=-9,-999,IF(I4483="",-999,0)))</f>
        <v>-999</v>
      </c>
      <c r="AN4483" s="82">
        <f>IF(J4483=1, 'adjustment factor'!$D$13, IF(J4483=-9,-999,IF(J4483="",-999,0)))</f>
        <v>-999</v>
      </c>
      <c r="AO4483" s="82" t="str">
        <f t="shared" si="708"/>
        <v>-999</v>
      </c>
      <c r="AP4483" s="82" t="str">
        <f t="shared" si="709"/>
        <v>MISSING</v>
      </c>
    </row>
    <row r="4484" spans="2:42">
      <c r="B4484" s="207"/>
      <c r="C4484" s="35">
        <v>4480</v>
      </c>
      <c r="D4484" s="161"/>
      <c r="E4484" s="161"/>
      <c r="F4484" s="161"/>
      <c r="G4484" s="161"/>
      <c r="H4484" s="161"/>
      <c r="I4484" s="161"/>
      <c r="J4484" s="161"/>
      <c r="K4484" s="161"/>
      <c r="L4484" s="161"/>
      <c r="M4484" s="161"/>
      <c r="N4484" s="171"/>
      <c r="O4484" s="171"/>
      <c r="P4484" s="171"/>
      <c r="Q4484" s="171"/>
      <c r="R4484" s="171"/>
      <c r="S4484" s="171"/>
      <c r="T4484" s="208" t="str">
        <f t="shared" si="700"/>
        <v>MISSING</v>
      </c>
      <c r="U4484" s="208" t="str">
        <f t="shared" si="701"/>
        <v>MISSING</v>
      </c>
      <c r="X4484" s="56">
        <f t="shared" si="702"/>
        <v>-99</v>
      </c>
      <c r="Y4484" s="56">
        <f t="shared" si="703"/>
        <v>-99</v>
      </c>
      <c r="Z4484" s="56">
        <f t="shared" si="704"/>
        <v>-99</v>
      </c>
      <c r="AA4484" s="56">
        <f t="shared" si="705"/>
        <v>-99</v>
      </c>
      <c r="AB4484" s="56">
        <f t="shared" si="706"/>
        <v>-99</v>
      </c>
      <c r="AC4484" s="56">
        <f t="shared" si="707"/>
        <v>-99</v>
      </c>
      <c r="AD4484" s="3"/>
      <c r="AE4484" s="82">
        <f>IF(D4484=1, 'adjustment factor'!$D$4, IF(D4484=-9,-999,IF(D4484="",-999,0)))</f>
        <v>-999</v>
      </c>
      <c r="AF4484" s="82">
        <f>IF(F4484=1, 'adjustment factor'!$D$5, IF(F4484=-9,-999,IF(F4484="",-999,0)))</f>
        <v>-999</v>
      </c>
      <c r="AG4484" s="82">
        <f>IF(E4484=1, 'adjustment factor'!$D$6, IF(E4484=-9,-999,IF(E4484="",-999,0)))</f>
        <v>-999</v>
      </c>
      <c r="AH4484" s="82">
        <f>IF(K4484&gt;=45,'adjustment factor'!$D$7,IF(K4484=-9,-1200,IF(K4484="",-1200,0)))</f>
        <v>-1200</v>
      </c>
      <c r="AI4484" s="82">
        <f>IF(L4484=1, 'adjustment factor'!$D$8, IF(L4484=-9,-999,IF(L4484="",-999,0)))</f>
        <v>-999</v>
      </c>
      <c r="AJ4484" s="82">
        <f>IF(AND(M4484&gt;=1,M4484&lt;=4),'adjustment factor'!$D$9,IF(M4484=-9,-999,IF(M4484=98,-999,IF(M4484=99,-999,IF(M4484="",-999,0)))))</f>
        <v>-999</v>
      </c>
      <c r="AK4484" s="82">
        <f>IF(H4484=1, 'adjustment factor'!$D$10, IF(H4484=-9,-999,IF(H4484="",-999,0)))</f>
        <v>-999</v>
      </c>
      <c r="AL4484" s="82">
        <f>IF(G4484=1, 'adjustment factor'!$D$11, IF(G4484=-9,-999,IF(G4484="",-999,0)))</f>
        <v>-999</v>
      </c>
      <c r="AM4484" s="82">
        <f>IF(I4484=1, 'adjustment factor'!$D$12, IF(I4484=-9,-999,IF(I4484="",-999,0)))</f>
        <v>-999</v>
      </c>
      <c r="AN4484" s="82">
        <f>IF(J4484=1, 'adjustment factor'!$D$13, IF(J4484=-9,-999,IF(J4484="",-999,0)))</f>
        <v>-999</v>
      </c>
      <c r="AO4484" s="82" t="str">
        <f t="shared" si="708"/>
        <v>-999</v>
      </c>
      <c r="AP4484" s="82" t="str">
        <f t="shared" si="709"/>
        <v>MISSING</v>
      </c>
    </row>
    <row r="4485" spans="2:42">
      <c r="B4485" s="207"/>
      <c r="C4485" s="35">
        <v>4481</v>
      </c>
      <c r="D4485" s="161"/>
      <c r="E4485" s="161"/>
      <c r="F4485" s="161"/>
      <c r="G4485" s="161"/>
      <c r="H4485" s="161"/>
      <c r="I4485" s="161"/>
      <c r="J4485" s="161"/>
      <c r="K4485" s="161"/>
      <c r="L4485" s="161"/>
      <c r="M4485" s="161"/>
      <c r="N4485" s="171"/>
      <c r="O4485" s="171"/>
      <c r="P4485" s="171"/>
      <c r="Q4485" s="171"/>
      <c r="R4485" s="171"/>
      <c r="S4485" s="171"/>
      <c r="T4485" s="208" t="str">
        <f t="shared" si="700"/>
        <v>MISSING</v>
      </c>
      <c r="U4485" s="208" t="str">
        <f t="shared" si="701"/>
        <v>MISSING</v>
      </c>
      <c r="X4485" s="56">
        <f t="shared" si="702"/>
        <v>-99</v>
      </c>
      <c r="Y4485" s="56">
        <f t="shared" si="703"/>
        <v>-99</v>
      </c>
      <c r="Z4485" s="56">
        <f t="shared" si="704"/>
        <v>-99</v>
      </c>
      <c r="AA4485" s="56">
        <f t="shared" si="705"/>
        <v>-99</v>
      </c>
      <c r="AB4485" s="56">
        <f t="shared" si="706"/>
        <v>-99</v>
      </c>
      <c r="AC4485" s="56">
        <f t="shared" si="707"/>
        <v>-99</v>
      </c>
      <c r="AD4485" s="3"/>
      <c r="AE4485" s="82">
        <f>IF(D4485=1, 'adjustment factor'!$D$4, IF(D4485=-9,-999,IF(D4485="",-999,0)))</f>
        <v>-999</v>
      </c>
      <c r="AF4485" s="82">
        <f>IF(F4485=1, 'adjustment factor'!$D$5, IF(F4485=-9,-999,IF(F4485="",-999,0)))</f>
        <v>-999</v>
      </c>
      <c r="AG4485" s="82">
        <f>IF(E4485=1, 'adjustment factor'!$D$6, IF(E4485=-9,-999,IF(E4485="",-999,0)))</f>
        <v>-999</v>
      </c>
      <c r="AH4485" s="82">
        <f>IF(K4485&gt;=45,'adjustment factor'!$D$7,IF(K4485=-9,-1200,IF(K4485="",-1200,0)))</f>
        <v>-1200</v>
      </c>
      <c r="AI4485" s="82">
        <f>IF(L4485=1, 'adjustment factor'!$D$8, IF(L4485=-9,-999,IF(L4485="",-999,0)))</f>
        <v>-999</v>
      </c>
      <c r="AJ4485" s="82">
        <f>IF(AND(M4485&gt;=1,M4485&lt;=4),'adjustment factor'!$D$9,IF(M4485=-9,-999,IF(M4485=98,-999,IF(M4485=99,-999,IF(M4485="",-999,0)))))</f>
        <v>-999</v>
      </c>
      <c r="AK4485" s="82">
        <f>IF(H4485=1, 'adjustment factor'!$D$10, IF(H4485=-9,-999,IF(H4485="",-999,0)))</f>
        <v>-999</v>
      </c>
      <c r="AL4485" s="82">
        <f>IF(G4485=1, 'adjustment factor'!$D$11, IF(G4485=-9,-999,IF(G4485="",-999,0)))</f>
        <v>-999</v>
      </c>
      <c r="AM4485" s="82">
        <f>IF(I4485=1, 'adjustment factor'!$D$12, IF(I4485=-9,-999,IF(I4485="",-999,0)))</f>
        <v>-999</v>
      </c>
      <c r="AN4485" s="82">
        <f>IF(J4485=1, 'adjustment factor'!$D$13, IF(J4485=-9,-999,IF(J4485="",-999,0)))</f>
        <v>-999</v>
      </c>
      <c r="AO4485" s="82" t="str">
        <f t="shared" si="708"/>
        <v>-999</v>
      </c>
      <c r="AP4485" s="82" t="str">
        <f t="shared" si="709"/>
        <v>MISSING</v>
      </c>
    </row>
    <row r="4486" spans="2:42">
      <c r="B4486" s="207"/>
      <c r="C4486" s="35">
        <v>4482</v>
      </c>
      <c r="D4486" s="161"/>
      <c r="E4486" s="161"/>
      <c r="F4486" s="161"/>
      <c r="G4486" s="161"/>
      <c r="H4486" s="161"/>
      <c r="I4486" s="161"/>
      <c r="J4486" s="161"/>
      <c r="K4486" s="161"/>
      <c r="L4486" s="161"/>
      <c r="M4486" s="161"/>
      <c r="N4486" s="171"/>
      <c r="O4486" s="171"/>
      <c r="P4486" s="171"/>
      <c r="Q4486" s="171"/>
      <c r="R4486" s="171"/>
      <c r="S4486" s="171"/>
      <c r="T4486" s="208" t="str">
        <f t="shared" si="700"/>
        <v>MISSING</v>
      </c>
      <c r="U4486" s="208" t="str">
        <f t="shared" si="701"/>
        <v>MISSING</v>
      </c>
      <c r="X4486" s="56">
        <f t="shared" si="702"/>
        <v>-99</v>
      </c>
      <c r="Y4486" s="56">
        <f t="shared" si="703"/>
        <v>-99</v>
      </c>
      <c r="Z4486" s="56">
        <f t="shared" si="704"/>
        <v>-99</v>
      </c>
      <c r="AA4486" s="56">
        <f t="shared" si="705"/>
        <v>-99</v>
      </c>
      <c r="AB4486" s="56">
        <f t="shared" si="706"/>
        <v>-99</v>
      </c>
      <c r="AC4486" s="56">
        <f t="shared" si="707"/>
        <v>-99</v>
      </c>
      <c r="AD4486" s="3"/>
      <c r="AE4486" s="82">
        <f>IF(D4486=1, 'adjustment factor'!$D$4, IF(D4486=-9,-999,IF(D4486="",-999,0)))</f>
        <v>-999</v>
      </c>
      <c r="AF4486" s="82">
        <f>IF(F4486=1, 'adjustment factor'!$D$5, IF(F4486=-9,-999,IF(F4486="",-999,0)))</f>
        <v>-999</v>
      </c>
      <c r="AG4486" s="82">
        <f>IF(E4486=1, 'adjustment factor'!$D$6, IF(E4486=-9,-999,IF(E4486="",-999,0)))</f>
        <v>-999</v>
      </c>
      <c r="AH4486" s="82">
        <f>IF(K4486&gt;=45,'adjustment factor'!$D$7,IF(K4486=-9,-1200,IF(K4486="",-1200,0)))</f>
        <v>-1200</v>
      </c>
      <c r="AI4486" s="82">
        <f>IF(L4486=1, 'adjustment factor'!$D$8, IF(L4486=-9,-999,IF(L4486="",-999,0)))</f>
        <v>-999</v>
      </c>
      <c r="AJ4486" s="82">
        <f>IF(AND(M4486&gt;=1,M4486&lt;=4),'adjustment factor'!$D$9,IF(M4486=-9,-999,IF(M4486=98,-999,IF(M4486=99,-999,IF(M4486="",-999,0)))))</f>
        <v>-999</v>
      </c>
      <c r="AK4486" s="82">
        <f>IF(H4486=1, 'adjustment factor'!$D$10, IF(H4486=-9,-999,IF(H4486="",-999,0)))</f>
        <v>-999</v>
      </c>
      <c r="AL4486" s="82">
        <f>IF(G4486=1, 'adjustment factor'!$D$11, IF(G4486=-9,-999,IF(G4486="",-999,0)))</f>
        <v>-999</v>
      </c>
      <c r="AM4486" s="82">
        <f>IF(I4486=1, 'adjustment factor'!$D$12, IF(I4486=-9,-999,IF(I4486="",-999,0)))</f>
        <v>-999</v>
      </c>
      <c r="AN4486" s="82">
        <f>IF(J4486=1, 'adjustment factor'!$D$13, IF(J4486=-9,-999,IF(J4486="",-999,0)))</f>
        <v>-999</v>
      </c>
      <c r="AO4486" s="82" t="str">
        <f t="shared" si="708"/>
        <v>-999</v>
      </c>
      <c r="AP4486" s="82" t="str">
        <f t="shared" si="709"/>
        <v>MISSING</v>
      </c>
    </row>
    <row r="4487" spans="2:42">
      <c r="B4487" s="207"/>
      <c r="C4487" s="35">
        <v>4483</v>
      </c>
      <c r="D4487" s="161"/>
      <c r="E4487" s="161"/>
      <c r="F4487" s="161"/>
      <c r="G4487" s="161"/>
      <c r="H4487" s="161"/>
      <c r="I4487" s="161"/>
      <c r="J4487" s="161"/>
      <c r="K4487" s="161"/>
      <c r="L4487" s="161"/>
      <c r="M4487" s="161"/>
      <c r="N4487" s="171"/>
      <c r="O4487" s="171"/>
      <c r="P4487" s="171"/>
      <c r="Q4487" s="171"/>
      <c r="R4487" s="171"/>
      <c r="S4487" s="171"/>
      <c r="T4487" s="208" t="str">
        <f t="shared" si="700"/>
        <v>MISSING</v>
      </c>
      <c r="U4487" s="208" t="str">
        <f t="shared" si="701"/>
        <v>MISSING</v>
      </c>
      <c r="X4487" s="56">
        <f t="shared" si="702"/>
        <v>-99</v>
      </c>
      <c r="Y4487" s="56">
        <f t="shared" si="703"/>
        <v>-99</v>
      </c>
      <c r="Z4487" s="56">
        <f t="shared" si="704"/>
        <v>-99</v>
      </c>
      <c r="AA4487" s="56">
        <f t="shared" si="705"/>
        <v>-99</v>
      </c>
      <c r="AB4487" s="56">
        <f t="shared" si="706"/>
        <v>-99</v>
      </c>
      <c r="AC4487" s="56">
        <f t="shared" si="707"/>
        <v>-99</v>
      </c>
      <c r="AD4487" s="3"/>
      <c r="AE4487" s="82">
        <f>IF(D4487=1, 'adjustment factor'!$D$4, IF(D4487=-9,-999,IF(D4487="",-999,0)))</f>
        <v>-999</v>
      </c>
      <c r="AF4487" s="82">
        <f>IF(F4487=1, 'adjustment factor'!$D$5, IF(F4487=-9,-999,IF(F4487="",-999,0)))</f>
        <v>-999</v>
      </c>
      <c r="AG4487" s="82">
        <f>IF(E4487=1, 'adjustment factor'!$D$6, IF(E4487=-9,-999,IF(E4487="",-999,0)))</f>
        <v>-999</v>
      </c>
      <c r="AH4487" s="82">
        <f>IF(K4487&gt;=45,'adjustment factor'!$D$7,IF(K4487=-9,-1200,IF(K4487="",-1200,0)))</f>
        <v>-1200</v>
      </c>
      <c r="AI4487" s="82">
        <f>IF(L4487=1, 'adjustment factor'!$D$8, IF(L4487=-9,-999,IF(L4487="",-999,0)))</f>
        <v>-999</v>
      </c>
      <c r="AJ4487" s="82">
        <f>IF(AND(M4487&gt;=1,M4487&lt;=4),'adjustment factor'!$D$9,IF(M4487=-9,-999,IF(M4487=98,-999,IF(M4487=99,-999,IF(M4487="",-999,0)))))</f>
        <v>-999</v>
      </c>
      <c r="AK4487" s="82">
        <f>IF(H4487=1, 'adjustment factor'!$D$10, IF(H4487=-9,-999,IF(H4487="",-999,0)))</f>
        <v>-999</v>
      </c>
      <c r="AL4487" s="82">
        <f>IF(G4487=1, 'adjustment factor'!$D$11, IF(G4487=-9,-999,IF(G4487="",-999,0)))</f>
        <v>-999</v>
      </c>
      <c r="AM4487" s="82">
        <f>IF(I4487=1, 'adjustment factor'!$D$12, IF(I4487=-9,-999,IF(I4487="",-999,0)))</f>
        <v>-999</v>
      </c>
      <c r="AN4487" s="82">
        <f>IF(J4487=1, 'adjustment factor'!$D$13, IF(J4487=-9,-999,IF(J4487="",-999,0)))</f>
        <v>-999</v>
      </c>
      <c r="AO4487" s="82" t="str">
        <f t="shared" si="708"/>
        <v>-999</v>
      </c>
      <c r="AP4487" s="82" t="str">
        <f t="shared" si="709"/>
        <v>MISSING</v>
      </c>
    </row>
    <row r="4488" spans="2:42">
      <c r="B4488" s="207"/>
      <c r="C4488" s="35">
        <v>4484</v>
      </c>
      <c r="D4488" s="161"/>
      <c r="E4488" s="161"/>
      <c r="F4488" s="161"/>
      <c r="G4488" s="161"/>
      <c r="H4488" s="161"/>
      <c r="I4488" s="161"/>
      <c r="J4488" s="161"/>
      <c r="K4488" s="161"/>
      <c r="L4488" s="161"/>
      <c r="M4488" s="161"/>
      <c r="N4488" s="171"/>
      <c r="O4488" s="171"/>
      <c r="P4488" s="171"/>
      <c r="Q4488" s="171"/>
      <c r="R4488" s="171"/>
      <c r="S4488" s="171"/>
      <c r="T4488" s="208" t="str">
        <f t="shared" si="700"/>
        <v>MISSING</v>
      </c>
      <c r="U4488" s="208" t="str">
        <f t="shared" si="701"/>
        <v>MISSING</v>
      </c>
      <c r="X4488" s="56">
        <f t="shared" si="702"/>
        <v>-99</v>
      </c>
      <c r="Y4488" s="56">
        <f t="shared" si="703"/>
        <v>-99</v>
      </c>
      <c r="Z4488" s="56">
        <f t="shared" si="704"/>
        <v>-99</v>
      </c>
      <c r="AA4488" s="56">
        <f t="shared" si="705"/>
        <v>-99</v>
      </c>
      <c r="AB4488" s="56">
        <f t="shared" si="706"/>
        <v>-99</v>
      </c>
      <c r="AC4488" s="56">
        <f t="shared" si="707"/>
        <v>-99</v>
      </c>
      <c r="AD4488" s="3"/>
      <c r="AE4488" s="82">
        <f>IF(D4488=1, 'adjustment factor'!$D$4, IF(D4488=-9,-999,IF(D4488="",-999,0)))</f>
        <v>-999</v>
      </c>
      <c r="AF4488" s="82">
        <f>IF(F4488=1, 'adjustment factor'!$D$5, IF(F4488=-9,-999,IF(F4488="",-999,0)))</f>
        <v>-999</v>
      </c>
      <c r="AG4488" s="82">
        <f>IF(E4488=1, 'adjustment factor'!$D$6, IF(E4488=-9,-999,IF(E4488="",-999,0)))</f>
        <v>-999</v>
      </c>
      <c r="AH4488" s="82">
        <f>IF(K4488&gt;=45,'adjustment factor'!$D$7,IF(K4488=-9,-1200,IF(K4488="",-1200,0)))</f>
        <v>-1200</v>
      </c>
      <c r="AI4488" s="82">
        <f>IF(L4488=1, 'adjustment factor'!$D$8, IF(L4488=-9,-999,IF(L4488="",-999,0)))</f>
        <v>-999</v>
      </c>
      <c r="AJ4488" s="82">
        <f>IF(AND(M4488&gt;=1,M4488&lt;=4),'adjustment factor'!$D$9,IF(M4488=-9,-999,IF(M4488=98,-999,IF(M4488=99,-999,IF(M4488="",-999,0)))))</f>
        <v>-999</v>
      </c>
      <c r="AK4488" s="82">
        <f>IF(H4488=1, 'adjustment factor'!$D$10, IF(H4488=-9,-999,IF(H4488="",-999,0)))</f>
        <v>-999</v>
      </c>
      <c r="AL4488" s="82">
        <f>IF(G4488=1, 'adjustment factor'!$D$11, IF(G4488=-9,-999,IF(G4488="",-999,0)))</f>
        <v>-999</v>
      </c>
      <c r="AM4488" s="82">
        <f>IF(I4488=1, 'adjustment factor'!$D$12, IF(I4488=-9,-999,IF(I4488="",-999,0)))</f>
        <v>-999</v>
      </c>
      <c r="AN4488" s="82">
        <f>IF(J4488=1, 'adjustment factor'!$D$13, IF(J4488=-9,-999,IF(J4488="",-999,0)))</f>
        <v>-999</v>
      </c>
      <c r="AO4488" s="82" t="str">
        <f t="shared" si="708"/>
        <v>-999</v>
      </c>
      <c r="AP4488" s="82" t="str">
        <f t="shared" si="709"/>
        <v>MISSING</v>
      </c>
    </row>
    <row r="4489" spans="2:42">
      <c r="B4489" s="207"/>
      <c r="C4489" s="35">
        <v>4485</v>
      </c>
      <c r="D4489" s="161"/>
      <c r="E4489" s="161"/>
      <c r="F4489" s="161"/>
      <c r="G4489" s="161"/>
      <c r="H4489" s="161"/>
      <c r="I4489" s="161"/>
      <c r="J4489" s="161"/>
      <c r="K4489" s="161"/>
      <c r="L4489" s="161"/>
      <c r="M4489" s="161"/>
      <c r="N4489" s="171"/>
      <c r="O4489" s="171"/>
      <c r="P4489" s="171"/>
      <c r="Q4489" s="171"/>
      <c r="R4489" s="171"/>
      <c r="S4489" s="171"/>
      <c r="T4489" s="208" t="str">
        <f t="shared" si="700"/>
        <v>MISSING</v>
      </c>
      <c r="U4489" s="208" t="str">
        <f t="shared" si="701"/>
        <v>MISSING</v>
      </c>
      <c r="X4489" s="56">
        <f t="shared" si="702"/>
        <v>-99</v>
      </c>
      <c r="Y4489" s="56">
        <f t="shared" si="703"/>
        <v>-99</v>
      </c>
      <c r="Z4489" s="56">
        <f t="shared" si="704"/>
        <v>-99</v>
      </c>
      <c r="AA4489" s="56">
        <f t="shared" si="705"/>
        <v>-99</v>
      </c>
      <c r="AB4489" s="56">
        <f t="shared" si="706"/>
        <v>-99</v>
      </c>
      <c r="AC4489" s="56">
        <f t="shared" si="707"/>
        <v>-99</v>
      </c>
      <c r="AD4489" s="3"/>
      <c r="AE4489" s="82">
        <f>IF(D4489=1, 'adjustment factor'!$D$4, IF(D4489=-9,-999,IF(D4489="",-999,0)))</f>
        <v>-999</v>
      </c>
      <c r="AF4489" s="82">
        <f>IF(F4489=1, 'adjustment factor'!$D$5, IF(F4489=-9,-999,IF(F4489="",-999,0)))</f>
        <v>-999</v>
      </c>
      <c r="AG4489" s="82">
        <f>IF(E4489=1, 'adjustment factor'!$D$6, IF(E4489=-9,-999,IF(E4489="",-999,0)))</f>
        <v>-999</v>
      </c>
      <c r="AH4489" s="82">
        <f>IF(K4489&gt;=45,'adjustment factor'!$D$7,IF(K4489=-9,-1200,IF(K4489="",-1200,0)))</f>
        <v>-1200</v>
      </c>
      <c r="AI4489" s="82">
        <f>IF(L4489=1, 'adjustment factor'!$D$8, IF(L4489=-9,-999,IF(L4489="",-999,0)))</f>
        <v>-999</v>
      </c>
      <c r="AJ4489" s="82">
        <f>IF(AND(M4489&gt;=1,M4489&lt;=4),'adjustment factor'!$D$9,IF(M4489=-9,-999,IF(M4489=98,-999,IF(M4489=99,-999,IF(M4489="",-999,0)))))</f>
        <v>-999</v>
      </c>
      <c r="AK4489" s="82">
        <f>IF(H4489=1, 'adjustment factor'!$D$10, IF(H4489=-9,-999,IF(H4489="",-999,0)))</f>
        <v>-999</v>
      </c>
      <c r="AL4489" s="82">
        <f>IF(G4489=1, 'adjustment factor'!$D$11, IF(G4489=-9,-999,IF(G4489="",-999,0)))</f>
        <v>-999</v>
      </c>
      <c r="AM4489" s="82">
        <f>IF(I4489=1, 'adjustment factor'!$D$12, IF(I4489=-9,-999,IF(I4489="",-999,0)))</f>
        <v>-999</v>
      </c>
      <c r="AN4489" s="82">
        <f>IF(J4489=1, 'adjustment factor'!$D$13, IF(J4489=-9,-999,IF(J4489="",-999,0)))</f>
        <v>-999</v>
      </c>
      <c r="AO4489" s="82" t="str">
        <f t="shared" si="708"/>
        <v>-999</v>
      </c>
      <c r="AP4489" s="82" t="str">
        <f t="shared" si="709"/>
        <v>MISSING</v>
      </c>
    </row>
    <row r="4490" spans="2:42">
      <c r="B4490" s="207"/>
      <c r="C4490" s="35">
        <v>4486</v>
      </c>
      <c r="D4490" s="161"/>
      <c r="E4490" s="161"/>
      <c r="F4490" s="161"/>
      <c r="G4490" s="161"/>
      <c r="H4490" s="161"/>
      <c r="I4490" s="161"/>
      <c r="J4490" s="161"/>
      <c r="K4490" s="161"/>
      <c r="L4490" s="161"/>
      <c r="M4490" s="161"/>
      <c r="N4490" s="171"/>
      <c r="O4490" s="171"/>
      <c r="P4490" s="171"/>
      <c r="Q4490" s="171"/>
      <c r="R4490" s="171"/>
      <c r="S4490" s="171"/>
      <c r="T4490" s="208" t="str">
        <f t="shared" si="700"/>
        <v>MISSING</v>
      </c>
      <c r="U4490" s="208" t="str">
        <f t="shared" si="701"/>
        <v>MISSING</v>
      </c>
      <c r="X4490" s="56">
        <f t="shared" si="702"/>
        <v>-99</v>
      </c>
      <c r="Y4490" s="56">
        <f t="shared" si="703"/>
        <v>-99</v>
      </c>
      <c r="Z4490" s="56">
        <f t="shared" si="704"/>
        <v>-99</v>
      </c>
      <c r="AA4490" s="56">
        <f t="shared" si="705"/>
        <v>-99</v>
      </c>
      <c r="AB4490" s="56">
        <f t="shared" si="706"/>
        <v>-99</v>
      </c>
      <c r="AC4490" s="56">
        <f t="shared" si="707"/>
        <v>-99</v>
      </c>
      <c r="AD4490" s="3"/>
      <c r="AE4490" s="82">
        <f>IF(D4490=1, 'adjustment factor'!$D$4, IF(D4490=-9,-999,IF(D4490="",-999,0)))</f>
        <v>-999</v>
      </c>
      <c r="AF4490" s="82">
        <f>IF(F4490=1, 'adjustment factor'!$D$5, IF(F4490=-9,-999,IF(F4490="",-999,0)))</f>
        <v>-999</v>
      </c>
      <c r="AG4490" s="82">
        <f>IF(E4490=1, 'adjustment factor'!$D$6, IF(E4490=-9,-999,IF(E4490="",-999,0)))</f>
        <v>-999</v>
      </c>
      <c r="AH4490" s="82">
        <f>IF(K4490&gt;=45,'adjustment factor'!$D$7,IF(K4490=-9,-1200,IF(K4490="",-1200,0)))</f>
        <v>-1200</v>
      </c>
      <c r="AI4490" s="82">
        <f>IF(L4490=1, 'adjustment factor'!$D$8, IF(L4490=-9,-999,IF(L4490="",-999,0)))</f>
        <v>-999</v>
      </c>
      <c r="AJ4490" s="82">
        <f>IF(AND(M4490&gt;=1,M4490&lt;=4),'adjustment factor'!$D$9,IF(M4490=-9,-999,IF(M4490=98,-999,IF(M4490=99,-999,IF(M4490="",-999,0)))))</f>
        <v>-999</v>
      </c>
      <c r="AK4490" s="82">
        <f>IF(H4490=1, 'adjustment factor'!$D$10, IF(H4490=-9,-999,IF(H4490="",-999,0)))</f>
        <v>-999</v>
      </c>
      <c r="AL4490" s="82">
        <f>IF(G4490=1, 'adjustment factor'!$D$11, IF(G4490=-9,-999,IF(G4490="",-999,0)))</f>
        <v>-999</v>
      </c>
      <c r="AM4490" s="82">
        <f>IF(I4490=1, 'adjustment factor'!$D$12, IF(I4490=-9,-999,IF(I4490="",-999,0)))</f>
        <v>-999</v>
      </c>
      <c r="AN4490" s="82">
        <f>IF(J4490=1, 'adjustment factor'!$D$13, IF(J4490=-9,-999,IF(J4490="",-999,0)))</f>
        <v>-999</v>
      </c>
      <c r="AO4490" s="82" t="str">
        <f t="shared" si="708"/>
        <v>-999</v>
      </c>
      <c r="AP4490" s="82" t="str">
        <f t="shared" si="709"/>
        <v>MISSING</v>
      </c>
    </row>
    <row r="4491" spans="2:42">
      <c r="B4491" s="207"/>
      <c r="C4491" s="35">
        <v>4487</v>
      </c>
      <c r="D4491" s="161"/>
      <c r="E4491" s="161"/>
      <c r="F4491" s="161"/>
      <c r="G4491" s="161"/>
      <c r="H4491" s="161"/>
      <c r="I4491" s="161"/>
      <c r="J4491" s="161"/>
      <c r="K4491" s="161"/>
      <c r="L4491" s="161"/>
      <c r="M4491" s="161"/>
      <c r="N4491" s="171"/>
      <c r="O4491" s="171"/>
      <c r="P4491" s="171"/>
      <c r="Q4491" s="171"/>
      <c r="R4491" s="171"/>
      <c r="S4491" s="171"/>
      <c r="T4491" s="208" t="str">
        <f t="shared" si="700"/>
        <v>MISSING</v>
      </c>
      <c r="U4491" s="208" t="str">
        <f t="shared" si="701"/>
        <v>MISSING</v>
      </c>
      <c r="X4491" s="56">
        <f t="shared" si="702"/>
        <v>-99</v>
      </c>
      <c r="Y4491" s="56">
        <f t="shared" si="703"/>
        <v>-99</v>
      </c>
      <c r="Z4491" s="56">
        <f t="shared" si="704"/>
        <v>-99</v>
      </c>
      <c r="AA4491" s="56">
        <f t="shared" si="705"/>
        <v>-99</v>
      </c>
      <c r="AB4491" s="56">
        <f t="shared" si="706"/>
        <v>-99</v>
      </c>
      <c r="AC4491" s="56">
        <f t="shared" si="707"/>
        <v>-99</v>
      </c>
      <c r="AD4491" s="3"/>
      <c r="AE4491" s="82">
        <f>IF(D4491=1, 'adjustment factor'!$D$4, IF(D4491=-9,-999,IF(D4491="",-999,0)))</f>
        <v>-999</v>
      </c>
      <c r="AF4491" s="82">
        <f>IF(F4491=1, 'adjustment factor'!$D$5, IF(F4491=-9,-999,IF(F4491="",-999,0)))</f>
        <v>-999</v>
      </c>
      <c r="AG4491" s="82">
        <f>IF(E4491=1, 'adjustment factor'!$D$6, IF(E4491=-9,-999,IF(E4491="",-999,0)))</f>
        <v>-999</v>
      </c>
      <c r="AH4491" s="82">
        <f>IF(K4491&gt;=45,'adjustment factor'!$D$7,IF(K4491=-9,-1200,IF(K4491="",-1200,0)))</f>
        <v>-1200</v>
      </c>
      <c r="AI4491" s="82">
        <f>IF(L4491=1, 'adjustment factor'!$D$8, IF(L4491=-9,-999,IF(L4491="",-999,0)))</f>
        <v>-999</v>
      </c>
      <c r="AJ4491" s="82">
        <f>IF(AND(M4491&gt;=1,M4491&lt;=4),'adjustment factor'!$D$9,IF(M4491=-9,-999,IF(M4491=98,-999,IF(M4491=99,-999,IF(M4491="",-999,0)))))</f>
        <v>-999</v>
      </c>
      <c r="AK4491" s="82">
        <f>IF(H4491=1, 'adjustment factor'!$D$10, IF(H4491=-9,-999,IF(H4491="",-999,0)))</f>
        <v>-999</v>
      </c>
      <c r="AL4491" s="82">
        <f>IF(G4491=1, 'adjustment factor'!$D$11, IF(G4491=-9,-999,IF(G4491="",-999,0)))</f>
        <v>-999</v>
      </c>
      <c r="AM4491" s="82">
        <f>IF(I4491=1, 'adjustment factor'!$D$12, IF(I4491=-9,-999,IF(I4491="",-999,0)))</f>
        <v>-999</v>
      </c>
      <c r="AN4491" s="82">
        <f>IF(J4491=1, 'adjustment factor'!$D$13, IF(J4491=-9,-999,IF(J4491="",-999,0)))</f>
        <v>-999</v>
      </c>
      <c r="AO4491" s="82" t="str">
        <f t="shared" si="708"/>
        <v>-999</v>
      </c>
      <c r="AP4491" s="82" t="str">
        <f t="shared" si="709"/>
        <v>MISSING</v>
      </c>
    </row>
    <row r="4492" spans="2:42">
      <c r="B4492" s="207"/>
      <c r="C4492" s="35">
        <v>4488</v>
      </c>
      <c r="D4492" s="161"/>
      <c r="E4492" s="161"/>
      <c r="F4492" s="161"/>
      <c r="G4492" s="161"/>
      <c r="H4492" s="161"/>
      <c r="I4492" s="161"/>
      <c r="J4492" s="161"/>
      <c r="K4492" s="161"/>
      <c r="L4492" s="161"/>
      <c r="M4492" s="161"/>
      <c r="N4492" s="171"/>
      <c r="O4492" s="171"/>
      <c r="P4492" s="171"/>
      <c r="Q4492" s="171"/>
      <c r="R4492" s="171"/>
      <c r="S4492" s="171"/>
      <c r="T4492" s="208" t="str">
        <f t="shared" si="700"/>
        <v>MISSING</v>
      </c>
      <c r="U4492" s="208" t="str">
        <f t="shared" si="701"/>
        <v>MISSING</v>
      </c>
      <c r="X4492" s="56">
        <f t="shared" si="702"/>
        <v>-99</v>
      </c>
      <c r="Y4492" s="56">
        <f t="shared" si="703"/>
        <v>-99</v>
      </c>
      <c r="Z4492" s="56">
        <f t="shared" si="704"/>
        <v>-99</v>
      </c>
      <c r="AA4492" s="56">
        <f t="shared" si="705"/>
        <v>-99</v>
      </c>
      <c r="AB4492" s="56">
        <f t="shared" si="706"/>
        <v>-99</v>
      </c>
      <c r="AC4492" s="56">
        <f t="shared" si="707"/>
        <v>-99</v>
      </c>
      <c r="AD4492" s="3"/>
      <c r="AE4492" s="82">
        <f>IF(D4492=1, 'adjustment factor'!$D$4, IF(D4492=-9,-999,IF(D4492="",-999,0)))</f>
        <v>-999</v>
      </c>
      <c r="AF4492" s="82">
        <f>IF(F4492=1, 'adjustment factor'!$D$5, IF(F4492=-9,-999,IF(F4492="",-999,0)))</f>
        <v>-999</v>
      </c>
      <c r="AG4492" s="82">
        <f>IF(E4492=1, 'adjustment factor'!$D$6, IF(E4492=-9,-999,IF(E4492="",-999,0)))</f>
        <v>-999</v>
      </c>
      <c r="AH4492" s="82">
        <f>IF(K4492&gt;=45,'adjustment factor'!$D$7,IF(K4492=-9,-1200,IF(K4492="",-1200,0)))</f>
        <v>-1200</v>
      </c>
      <c r="AI4492" s="82">
        <f>IF(L4492=1, 'adjustment factor'!$D$8, IF(L4492=-9,-999,IF(L4492="",-999,0)))</f>
        <v>-999</v>
      </c>
      <c r="AJ4492" s="82">
        <f>IF(AND(M4492&gt;=1,M4492&lt;=4),'adjustment factor'!$D$9,IF(M4492=-9,-999,IF(M4492=98,-999,IF(M4492=99,-999,IF(M4492="",-999,0)))))</f>
        <v>-999</v>
      </c>
      <c r="AK4492" s="82">
        <f>IF(H4492=1, 'adjustment factor'!$D$10, IF(H4492=-9,-999,IF(H4492="",-999,0)))</f>
        <v>-999</v>
      </c>
      <c r="AL4492" s="82">
        <f>IF(G4492=1, 'adjustment factor'!$D$11, IF(G4492=-9,-999,IF(G4492="",-999,0)))</f>
        <v>-999</v>
      </c>
      <c r="AM4492" s="82">
        <f>IF(I4492=1, 'adjustment factor'!$D$12, IF(I4492=-9,-999,IF(I4492="",-999,0)))</f>
        <v>-999</v>
      </c>
      <c r="AN4492" s="82">
        <f>IF(J4492=1, 'adjustment factor'!$D$13, IF(J4492=-9,-999,IF(J4492="",-999,0)))</f>
        <v>-999</v>
      </c>
      <c r="AO4492" s="82" t="str">
        <f t="shared" si="708"/>
        <v>-999</v>
      </c>
      <c r="AP4492" s="82" t="str">
        <f t="shared" si="709"/>
        <v>MISSING</v>
      </c>
    </row>
    <row r="4493" spans="2:42">
      <c r="B4493" s="207"/>
      <c r="C4493" s="35">
        <v>4489</v>
      </c>
      <c r="D4493" s="161"/>
      <c r="E4493" s="161"/>
      <c r="F4493" s="161"/>
      <c r="G4493" s="161"/>
      <c r="H4493" s="161"/>
      <c r="I4493" s="161"/>
      <c r="J4493" s="161"/>
      <c r="K4493" s="161"/>
      <c r="L4493" s="161"/>
      <c r="M4493" s="161"/>
      <c r="N4493" s="171"/>
      <c r="O4493" s="171"/>
      <c r="P4493" s="171"/>
      <c r="Q4493" s="171"/>
      <c r="R4493" s="171"/>
      <c r="S4493" s="171"/>
      <c r="T4493" s="208" t="str">
        <f t="shared" si="700"/>
        <v>MISSING</v>
      </c>
      <c r="U4493" s="208" t="str">
        <f t="shared" si="701"/>
        <v>MISSING</v>
      </c>
      <c r="X4493" s="56">
        <f t="shared" si="702"/>
        <v>-99</v>
      </c>
      <c r="Y4493" s="56">
        <f t="shared" si="703"/>
        <v>-99</v>
      </c>
      <c r="Z4493" s="56">
        <f t="shared" si="704"/>
        <v>-99</v>
      </c>
      <c r="AA4493" s="56">
        <f t="shared" si="705"/>
        <v>-99</v>
      </c>
      <c r="AB4493" s="56">
        <f t="shared" si="706"/>
        <v>-99</v>
      </c>
      <c r="AC4493" s="56">
        <f t="shared" si="707"/>
        <v>-99</v>
      </c>
      <c r="AD4493" s="3"/>
      <c r="AE4493" s="82">
        <f>IF(D4493=1, 'adjustment factor'!$D$4, IF(D4493=-9,-999,IF(D4493="",-999,0)))</f>
        <v>-999</v>
      </c>
      <c r="AF4493" s="82">
        <f>IF(F4493=1, 'adjustment factor'!$D$5, IF(F4493=-9,-999,IF(F4493="",-999,0)))</f>
        <v>-999</v>
      </c>
      <c r="AG4493" s="82">
        <f>IF(E4493=1, 'adjustment factor'!$D$6, IF(E4493=-9,-999,IF(E4493="",-999,0)))</f>
        <v>-999</v>
      </c>
      <c r="AH4493" s="82">
        <f>IF(K4493&gt;=45,'adjustment factor'!$D$7,IF(K4493=-9,-1200,IF(K4493="",-1200,0)))</f>
        <v>-1200</v>
      </c>
      <c r="AI4493" s="82">
        <f>IF(L4493=1, 'adjustment factor'!$D$8, IF(L4493=-9,-999,IF(L4493="",-999,0)))</f>
        <v>-999</v>
      </c>
      <c r="AJ4493" s="82">
        <f>IF(AND(M4493&gt;=1,M4493&lt;=4),'adjustment factor'!$D$9,IF(M4493=-9,-999,IF(M4493=98,-999,IF(M4493=99,-999,IF(M4493="",-999,0)))))</f>
        <v>-999</v>
      </c>
      <c r="AK4493" s="82">
        <f>IF(H4493=1, 'adjustment factor'!$D$10, IF(H4493=-9,-999,IF(H4493="",-999,0)))</f>
        <v>-999</v>
      </c>
      <c r="AL4493" s="82">
        <f>IF(G4493=1, 'adjustment factor'!$D$11, IF(G4493=-9,-999,IF(G4493="",-999,0)))</f>
        <v>-999</v>
      </c>
      <c r="AM4493" s="82">
        <f>IF(I4493=1, 'adjustment factor'!$D$12, IF(I4493=-9,-999,IF(I4493="",-999,0)))</f>
        <v>-999</v>
      </c>
      <c r="AN4493" s="82">
        <f>IF(J4493=1, 'adjustment factor'!$D$13, IF(J4493=-9,-999,IF(J4493="",-999,0)))</f>
        <v>-999</v>
      </c>
      <c r="AO4493" s="82" t="str">
        <f t="shared" si="708"/>
        <v>-999</v>
      </c>
      <c r="AP4493" s="82" t="str">
        <f t="shared" si="709"/>
        <v>MISSING</v>
      </c>
    </row>
    <row r="4494" spans="2:42">
      <c r="B4494" s="207"/>
      <c r="C4494" s="35">
        <v>4490</v>
      </c>
      <c r="D4494" s="161"/>
      <c r="E4494" s="161"/>
      <c r="F4494" s="161"/>
      <c r="G4494" s="161"/>
      <c r="H4494" s="161"/>
      <c r="I4494" s="161"/>
      <c r="J4494" s="161"/>
      <c r="K4494" s="161"/>
      <c r="L4494" s="161"/>
      <c r="M4494" s="161"/>
      <c r="N4494" s="171"/>
      <c r="O4494" s="171"/>
      <c r="P4494" s="171"/>
      <c r="Q4494" s="171"/>
      <c r="R4494" s="171"/>
      <c r="S4494" s="171"/>
      <c r="T4494" s="208" t="str">
        <f t="shared" si="700"/>
        <v>MISSING</v>
      </c>
      <c r="U4494" s="208" t="str">
        <f t="shared" si="701"/>
        <v>MISSING</v>
      </c>
      <c r="X4494" s="56">
        <f t="shared" si="702"/>
        <v>-99</v>
      </c>
      <c r="Y4494" s="56">
        <f t="shared" si="703"/>
        <v>-99</v>
      </c>
      <c r="Z4494" s="56">
        <f t="shared" si="704"/>
        <v>-99</v>
      </c>
      <c r="AA4494" s="56">
        <f t="shared" si="705"/>
        <v>-99</v>
      </c>
      <c r="AB4494" s="56">
        <f t="shared" si="706"/>
        <v>-99</v>
      </c>
      <c r="AC4494" s="56">
        <f t="shared" si="707"/>
        <v>-99</v>
      </c>
      <c r="AD4494" s="3"/>
      <c r="AE4494" s="82">
        <f>IF(D4494=1, 'adjustment factor'!$D$4, IF(D4494=-9,-999,IF(D4494="",-999,0)))</f>
        <v>-999</v>
      </c>
      <c r="AF4494" s="82">
        <f>IF(F4494=1, 'adjustment factor'!$D$5, IF(F4494=-9,-999,IF(F4494="",-999,0)))</f>
        <v>-999</v>
      </c>
      <c r="AG4494" s="82">
        <f>IF(E4494=1, 'adjustment factor'!$D$6, IF(E4494=-9,-999,IF(E4494="",-999,0)))</f>
        <v>-999</v>
      </c>
      <c r="AH4494" s="82">
        <f>IF(K4494&gt;=45,'adjustment factor'!$D$7,IF(K4494=-9,-1200,IF(K4494="",-1200,0)))</f>
        <v>-1200</v>
      </c>
      <c r="AI4494" s="82">
        <f>IF(L4494=1, 'adjustment factor'!$D$8, IF(L4494=-9,-999,IF(L4494="",-999,0)))</f>
        <v>-999</v>
      </c>
      <c r="AJ4494" s="82">
        <f>IF(AND(M4494&gt;=1,M4494&lt;=4),'adjustment factor'!$D$9,IF(M4494=-9,-999,IF(M4494=98,-999,IF(M4494=99,-999,IF(M4494="",-999,0)))))</f>
        <v>-999</v>
      </c>
      <c r="AK4494" s="82">
        <f>IF(H4494=1, 'adjustment factor'!$D$10, IF(H4494=-9,-999,IF(H4494="",-999,0)))</f>
        <v>-999</v>
      </c>
      <c r="AL4494" s="82">
        <f>IF(G4494=1, 'adjustment factor'!$D$11, IF(G4494=-9,-999,IF(G4494="",-999,0)))</f>
        <v>-999</v>
      </c>
      <c r="AM4494" s="82">
        <f>IF(I4494=1, 'adjustment factor'!$D$12, IF(I4494=-9,-999,IF(I4494="",-999,0)))</f>
        <v>-999</v>
      </c>
      <c r="AN4494" s="82">
        <f>IF(J4494=1, 'adjustment factor'!$D$13, IF(J4494=-9,-999,IF(J4494="",-999,0)))</f>
        <v>-999</v>
      </c>
      <c r="AO4494" s="82" t="str">
        <f t="shared" si="708"/>
        <v>-999</v>
      </c>
      <c r="AP4494" s="82" t="str">
        <f t="shared" si="709"/>
        <v>MISSING</v>
      </c>
    </row>
    <row r="4495" spans="2:42">
      <c r="B4495" s="207"/>
      <c r="C4495" s="35">
        <v>4491</v>
      </c>
      <c r="D4495" s="161"/>
      <c r="E4495" s="161"/>
      <c r="F4495" s="161"/>
      <c r="G4495" s="161"/>
      <c r="H4495" s="161"/>
      <c r="I4495" s="161"/>
      <c r="J4495" s="161"/>
      <c r="K4495" s="161"/>
      <c r="L4495" s="161"/>
      <c r="M4495" s="161"/>
      <c r="N4495" s="171"/>
      <c r="O4495" s="171"/>
      <c r="P4495" s="171"/>
      <c r="Q4495" s="171"/>
      <c r="R4495" s="171"/>
      <c r="S4495" s="171"/>
      <c r="T4495" s="208" t="str">
        <f t="shared" si="700"/>
        <v>MISSING</v>
      </c>
      <c r="U4495" s="208" t="str">
        <f t="shared" si="701"/>
        <v>MISSING</v>
      </c>
      <c r="X4495" s="56">
        <f t="shared" si="702"/>
        <v>-99</v>
      </c>
      <c r="Y4495" s="56">
        <f t="shared" si="703"/>
        <v>-99</v>
      </c>
      <c r="Z4495" s="56">
        <f t="shared" si="704"/>
        <v>-99</v>
      </c>
      <c r="AA4495" s="56">
        <f t="shared" si="705"/>
        <v>-99</v>
      </c>
      <c r="AB4495" s="56">
        <f t="shared" si="706"/>
        <v>-99</v>
      </c>
      <c r="AC4495" s="56">
        <f t="shared" si="707"/>
        <v>-99</v>
      </c>
      <c r="AD4495" s="3"/>
      <c r="AE4495" s="82">
        <f>IF(D4495=1, 'adjustment factor'!$D$4, IF(D4495=-9,-999,IF(D4495="",-999,0)))</f>
        <v>-999</v>
      </c>
      <c r="AF4495" s="82">
        <f>IF(F4495=1, 'adjustment factor'!$D$5, IF(F4495=-9,-999,IF(F4495="",-999,0)))</f>
        <v>-999</v>
      </c>
      <c r="AG4495" s="82">
        <f>IF(E4495=1, 'adjustment factor'!$D$6, IF(E4495=-9,-999,IF(E4495="",-999,0)))</f>
        <v>-999</v>
      </c>
      <c r="AH4495" s="82">
        <f>IF(K4495&gt;=45,'adjustment factor'!$D$7,IF(K4495=-9,-1200,IF(K4495="",-1200,0)))</f>
        <v>-1200</v>
      </c>
      <c r="AI4495" s="82">
        <f>IF(L4495=1, 'adjustment factor'!$D$8, IF(L4495=-9,-999,IF(L4495="",-999,0)))</f>
        <v>-999</v>
      </c>
      <c r="AJ4495" s="82">
        <f>IF(AND(M4495&gt;=1,M4495&lt;=4),'adjustment factor'!$D$9,IF(M4495=-9,-999,IF(M4495=98,-999,IF(M4495=99,-999,IF(M4495="",-999,0)))))</f>
        <v>-999</v>
      </c>
      <c r="AK4495" s="82">
        <f>IF(H4495=1, 'adjustment factor'!$D$10, IF(H4495=-9,-999,IF(H4495="",-999,0)))</f>
        <v>-999</v>
      </c>
      <c r="AL4495" s="82">
        <f>IF(G4495=1, 'adjustment factor'!$D$11, IF(G4495=-9,-999,IF(G4495="",-999,0)))</f>
        <v>-999</v>
      </c>
      <c r="AM4495" s="82">
        <f>IF(I4495=1, 'adjustment factor'!$D$12, IF(I4495=-9,-999,IF(I4495="",-999,0)))</f>
        <v>-999</v>
      </c>
      <c r="AN4495" s="82">
        <f>IF(J4495=1, 'adjustment factor'!$D$13, IF(J4495=-9,-999,IF(J4495="",-999,0)))</f>
        <v>-999</v>
      </c>
      <c r="AO4495" s="82" t="str">
        <f t="shared" si="708"/>
        <v>-999</v>
      </c>
      <c r="AP4495" s="82" t="str">
        <f t="shared" si="709"/>
        <v>MISSING</v>
      </c>
    </row>
    <row r="4496" spans="2:42">
      <c r="B4496" s="207"/>
      <c r="C4496" s="35">
        <v>4492</v>
      </c>
      <c r="D4496" s="161"/>
      <c r="E4496" s="161"/>
      <c r="F4496" s="161"/>
      <c r="G4496" s="161"/>
      <c r="H4496" s="161"/>
      <c r="I4496" s="161"/>
      <c r="J4496" s="161"/>
      <c r="K4496" s="161"/>
      <c r="L4496" s="161"/>
      <c r="M4496" s="161"/>
      <c r="N4496" s="171"/>
      <c r="O4496" s="171"/>
      <c r="P4496" s="171"/>
      <c r="Q4496" s="171"/>
      <c r="R4496" s="171"/>
      <c r="S4496" s="171"/>
      <c r="T4496" s="208" t="str">
        <f t="shared" si="700"/>
        <v>MISSING</v>
      </c>
      <c r="U4496" s="208" t="str">
        <f t="shared" si="701"/>
        <v>MISSING</v>
      </c>
      <c r="X4496" s="56">
        <f t="shared" si="702"/>
        <v>-99</v>
      </c>
      <c r="Y4496" s="56">
        <f t="shared" si="703"/>
        <v>-99</v>
      </c>
      <c r="Z4496" s="56">
        <f t="shared" si="704"/>
        <v>-99</v>
      </c>
      <c r="AA4496" s="56">
        <f t="shared" si="705"/>
        <v>-99</v>
      </c>
      <c r="AB4496" s="56">
        <f t="shared" si="706"/>
        <v>-99</v>
      </c>
      <c r="AC4496" s="56">
        <f t="shared" si="707"/>
        <v>-99</v>
      </c>
      <c r="AD4496" s="3"/>
      <c r="AE4496" s="82">
        <f>IF(D4496=1, 'adjustment factor'!$D$4, IF(D4496=-9,-999,IF(D4496="",-999,0)))</f>
        <v>-999</v>
      </c>
      <c r="AF4496" s="82">
        <f>IF(F4496=1, 'adjustment factor'!$D$5, IF(F4496=-9,-999,IF(F4496="",-999,0)))</f>
        <v>-999</v>
      </c>
      <c r="AG4496" s="82">
        <f>IF(E4496=1, 'adjustment factor'!$D$6, IF(E4496=-9,-999,IF(E4496="",-999,0)))</f>
        <v>-999</v>
      </c>
      <c r="AH4496" s="82">
        <f>IF(K4496&gt;=45,'adjustment factor'!$D$7,IF(K4496=-9,-1200,IF(K4496="",-1200,0)))</f>
        <v>-1200</v>
      </c>
      <c r="AI4496" s="82">
        <f>IF(L4496=1, 'adjustment factor'!$D$8, IF(L4496=-9,-999,IF(L4496="",-999,0)))</f>
        <v>-999</v>
      </c>
      <c r="AJ4496" s="82">
        <f>IF(AND(M4496&gt;=1,M4496&lt;=4),'adjustment factor'!$D$9,IF(M4496=-9,-999,IF(M4496=98,-999,IF(M4496=99,-999,IF(M4496="",-999,0)))))</f>
        <v>-999</v>
      </c>
      <c r="AK4496" s="82">
        <f>IF(H4496=1, 'adjustment factor'!$D$10, IF(H4496=-9,-999,IF(H4496="",-999,0)))</f>
        <v>-999</v>
      </c>
      <c r="AL4496" s="82">
        <f>IF(G4496=1, 'adjustment factor'!$D$11, IF(G4496=-9,-999,IF(G4496="",-999,0)))</f>
        <v>-999</v>
      </c>
      <c r="AM4496" s="82">
        <f>IF(I4496=1, 'adjustment factor'!$D$12, IF(I4496=-9,-999,IF(I4496="",-999,0)))</f>
        <v>-999</v>
      </c>
      <c r="AN4496" s="82">
        <f>IF(J4496=1, 'adjustment factor'!$D$13, IF(J4496=-9,-999,IF(J4496="",-999,0)))</f>
        <v>-999</v>
      </c>
      <c r="AO4496" s="82" t="str">
        <f t="shared" si="708"/>
        <v>-999</v>
      </c>
      <c r="AP4496" s="82" t="str">
        <f t="shared" si="709"/>
        <v>MISSING</v>
      </c>
    </row>
    <row r="4497" spans="2:42">
      <c r="B4497" s="207"/>
      <c r="C4497" s="35">
        <v>4493</v>
      </c>
      <c r="D4497" s="161"/>
      <c r="E4497" s="161"/>
      <c r="F4497" s="161"/>
      <c r="G4497" s="161"/>
      <c r="H4497" s="161"/>
      <c r="I4497" s="161"/>
      <c r="J4497" s="161"/>
      <c r="K4497" s="161"/>
      <c r="L4497" s="161"/>
      <c r="M4497" s="161"/>
      <c r="N4497" s="171"/>
      <c r="O4497" s="171"/>
      <c r="P4497" s="171"/>
      <c r="Q4497" s="171"/>
      <c r="R4497" s="171"/>
      <c r="S4497" s="171"/>
      <c r="T4497" s="208" t="str">
        <f t="shared" si="700"/>
        <v>MISSING</v>
      </c>
      <c r="U4497" s="208" t="str">
        <f t="shared" si="701"/>
        <v>MISSING</v>
      </c>
      <c r="X4497" s="56">
        <f t="shared" si="702"/>
        <v>-99</v>
      </c>
      <c r="Y4497" s="56">
        <f t="shared" si="703"/>
        <v>-99</v>
      </c>
      <c r="Z4497" s="56">
        <f t="shared" si="704"/>
        <v>-99</v>
      </c>
      <c r="AA4497" s="56">
        <f t="shared" si="705"/>
        <v>-99</v>
      </c>
      <c r="AB4497" s="56">
        <f t="shared" si="706"/>
        <v>-99</v>
      </c>
      <c r="AC4497" s="56">
        <f t="shared" si="707"/>
        <v>-99</v>
      </c>
      <c r="AD4497" s="3"/>
      <c r="AE4497" s="82">
        <f>IF(D4497=1, 'adjustment factor'!$D$4, IF(D4497=-9,-999,IF(D4497="",-999,0)))</f>
        <v>-999</v>
      </c>
      <c r="AF4497" s="82">
        <f>IF(F4497=1, 'adjustment factor'!$D$5, IF(F4497=-9,-999,IF(F4497="",-999,0)))</f>
        <v>-999</v>
      </c>
      <c r="AG4497" s="82">
        <f>IF(E4497=1, 'adjustment factor'!$D$6, IF(E4497=-9,-999,IF(E4497="",-999,0)))</f>
        <v>-999</v>
      </c>
      <c r="AH4497" s="82">
        <f>IF(K4497&gt;=45,'adjustment factor'!$D$7,IF(K4497=-9,-1200,IF(K4497="",-1200,0)))</f>
        <v>-1200</v>
      </c>
      <c r="AI4497" s="82">
        <f>IF(L4497=1, 'adjustment factor'!$D$8, IF(L4497=-9,-999,IF(L4497="",-999,0)))</f>
        <v>-999</v>
      </c>
      <c r="AJ4497" s="82">
        <f>IF(AND(M4497&gt;=1,M4497&lt;=4),'adjustment factor'!$D$9,IF(M4497=-9,-999,IF(M4497=98,-999,IF(M4497=99,-999,IF(M4497="",-999,0)))))</f>
        <v>-999</v>
      </c>
      <c r="AK4497" s="82">
        <f>IF(H4497=1, 'adjustment factor'!$D$10, IF(H4497=-9,-999,IF(H4497="",-999,0)))</f>
        <v>-999</v>
      </c>
      <c r="AL4497" s="82">
        <f>IF(G4497=1, 'adjustment factor'!$D$11, IF(G4497=-9,-999,IF(G4497="",-999,0)))</f>
        <v>-999</v>
      </c>
      <c r="AM4497" s="82">
        <f>IF(I4497=1, 'adjustment factor'!$D$12, IF(I4497=-9,-999,IF(I4497="",-999,0)))</f>
        <v>-999</v>
      </c>
      <c r="AN4497" s="82">
        <f>IF(J4497=1, 'adjustment factor'!$D$13, IF(J4497=-9,-999,IF(J4497="",-999,0)))</f>
        <v>-999</v>
      </c>
      <c r="AO4497" s="82" t="str">
        <f t="shared" si="708"/>
        <v>-999</v>
      </c>
      <c r="AP4497" s="82" t="str">
        <f t="shared" si="709"/>
        <v>MISSING</v>
      </c>
    </row>
    <row r="4498" spans="2:42">
      <c r="B4498" s="207"/>
      <c r="C4498" s="35">
        <v>4494</v>
      </c>
      <c r="D4498" s="161"/>
      <c r="E4498" s="161"/>
      <c r="F4498" s="161"/>
      <c r="G4498" s="161"/>
      <c r="H4498" s="161"/>
      <c r="I4498" s="161"/>
      <c r="J4498" s="161"/>
      <c r="K4498" s="161"/>
      <c r="L4498" s="161"/>
      <c r="M4498" s="161"/>
      <c r="N4498" s="171"/>
      <c r="O4498" s="171"/>
      <c r="P4498" s="171"/>
      <c r="Q4498" s="171"/>
      <c r="R4498" s="171"/>
      <c r="S4498" s="171"/>
      <c r="T4498" s="208" t="str">
        <f t="shared" si="700"/>
        <v>MISSING</v>
      </c>
      <c r="U4498" s="208" t="str">
        <f t="shared" si="701"/>
        <v>MISSING</v>
      </c>
      <c r="X4498" s="56">
        <f t="shared" si="702"/>
        <v>-99</v>
      </c>
      <c r="Y4498" s="56">
        <f t="shared" si="703"/>
        <v>-99</v>
      </c>
      <c r="Z4498" s="56">
        <f t="shared" si="704"/>
        <v>-99</v>
      </c>
      <c r="AA4498" s="56">
        <f t="shared" si="705"/>
        <v>-99</v>
      </c>
      <c r="AB4498" s="56">
        <f t="shared" si="706"/>
        <v>-99</v>
      </c>
      <c r="AC4498" s="56">
        <f t="shared" si="707"/>
        <v>-99</v>
      </c>
      <c r="AD4498" s="3"/>
      <c r="AE4498" s="82">
        <f>IF(D4498=1, 'adjustment factor'!$D$4, IF(D4498=-9,-999,IF(D4498="",-999,0)))</f>
        <v>-999</v>
      </c>
      <c r="AF4498" s="82">
        <f>IF(F4498=1, 'adjustment factor'!$D$5, IF(F4498=-9,-999,IF(F4498="",-999,0)))</f>
        <v>-999</v>
      </c>
      <c r="AG4498" s="82">
        <f>IF(E4498=1, 'adjustment factor'!$D$6, IF(E4498=-9,-999,IF(E4498="",-999,0)))</f>
        <v>-999</v>
      </c>
      <c r="AH4498" s="82">
        <f>IF(K4498&gt;=45,'adjustment factor'!$D$7,IF(K4498=-9,-1200,IF(K4498="",-1200,0)))</f>
        <v>-1200</v>
      </c>
      <c r="AI4498" s="82">
        <f>IF(L4498=1, 'adjustment factor'!$D$8, IF(L4498=-9,-999,IF(L4498="",-999,0)))</f>
        <v>-999</v>
      </c>
      <c r="AJ4498" s="82">
        <f>IF(AND(M4498&gt;=1,M4498&lt;=4),'adjustment factor'!$D$9,IF(M4498=-9,-999,IF(M4498=98,-999,IF(M4498=99,-999,IF(M4498="",-999,0)))))</f>
        <v>-999</v>
      </c>
      <c r="AK4498" s="82">
        <f>IF(H4498=1, 'adjustment factor'!$D$10, IF(H4498=-9,-999,IF(H4498="",-999,0)))</f>
        <v>-999</v>
      </c>
      <c r="AL4498" s="82">
        <f>IF(G4498=1, 'adjustment factor'!$D$11, IF(G4498=-9,-999,IF(G4498="",-999,0)))</f>
        <v>-999</v>
      </c>
      <c r="AM4498" s="82">
        <f>IF(I4498=1, 'adjustment factor'!$D$12, IF(I4498=-9,-999,IF(I4498="",-999,0)))</f>
        <v>-999</v>
      </c>
      <c r="AN4498" s="82">
        <f>IF(J4498=1, 'adjustment factor'!$D$13, IF(J4498=-9,-999,IF(J4498="",-999,0)))</f>
        <v>-999</v>
      </c>
      <c r="AO4498" s="82" t="str">
        <f t="shared" si="708"/>
        <v>-999</v>
      </c>
      <c r="AP4498" s="82" t="str">
        <f t="shared" si="709"/>
        <v>MISSING</v>
      </c>
    </row>
    <row r="4499" spans="2:42">
      <c r="B4499" s="207"/>
      <c r="C4499" s="35">
        <v>4495</v>
      </c>
      <c r="D4499" s="161"/>
      <c r="E4499" s="161"/>
      <c r="F4499" s="161"/>
      <c r="G4499" s="161"/>
      <c r="H4499" s="161"/>
      <c r="I4499" s="161"/>
      <c r="J4499" s="161"/>
      <c r="K4499" s="161"/>
      <c r="L4499" s="161"/>
      <c r="M4499" s="161"/>
      <c r="N4499" s="171"/>
      <c r="O4499" s="171"/>
      <c r="P4499" s="171"/>
      <c r="Q4499" s="171"/>
      <c r="R4499" s="171"/>
      <c r="S4499" s="171"/>
      <c r="T4499" s="208" t="str">
        <f t="shared" si="700"/>
        <v>MISSING</v>
      </c>
      <c r="U4499" s="208" t="str">
        <f t="shared" si="701"/>
        <v>MISSING</v>
      </c>
      <c r="X4499" s="56">
        <f t="shared" si="702"/>
        <v>-99</v>
      </c>
      <c r="Y4499" s="56">
        <f t="shared" si="703"/>
        <v>-99</v>
      </c>
      <c r="Z4499" s="56">
        <f t="shared" si="704"/>
        <v>-99</v>
      </c>
      <c r="AA4499" s="56">
        <f t="shared" si="705"/>
        <v>-99</v>
      </c>
      <c r="AB4499" s="56">
        <f t="shared" si="706"/>
        <v>-99</v>
      </c>
      <c r="AC4499" s="56">
        <f t="shared" si="707"/>
        <v>-99</v>
      </c>
      <c r="AD4499" s="3"/>
      <c r="AE4499" s="82">
        <f>IF(D4499=1, 'adjustment factor'!$D$4, IF(D4499=-9,-999,IF(D4499="",-999,0)))</f>
        <v>-999</v>
      </c>
      <c r="AF4499" s="82">
        <f>IF(F4499=1, 'adjustment factor'!$D$5, IF(F4499=-9,-999,IF(F4499="",-999,0)))</f>
        <v>-999</v>
      </c>
      <c r="AG4499" s="82">
        <f>IF(E4499=1, 'adjustment factor'!$D$6, IF(E4499=-9,-999,IF(E4499="",-999,0)))</f>
        <v>-999</v>
      </c>
      <c r="AH4499" s="82">
        <f>IF(K4499&gt;=45,'adjustment factor'!$D$7,IF(K4499=-9,-1200,IF(K4499="",-1200,0)))</f>
        <v>-1200</v>
      </c>
      <c r="AI4499" s="82">
        <f>IF(L4499=1, 'adjustment factor'!$D$8, IF(L4499=-9,-999,IF(L4499="",-999,0)))</f>
        <v>-999</v>
      </c>
      <c r="AJ4499" s="82">
        <f>IF(AND(M4499&gt;=1,M4499&lt;=4),'adjustment factor'!$D$9,IF(M4499=-9,-999,IF(M4499=98,-999,IF(M4499=99,-999,IF(M4499="",-999,0)))))</f>
        <v>-999</v>
      </c>
      <c r="AK4499" s="82">
        <f>IF(H4499=1, 'adjustment factor'!$D$10, IF(H4499=-9,-999,IF(H4499="",-999,0)))</f>
        <v>-999</v>
      </c>
      <c r="AL4499" s="82">
        <f>IF(G4499=1, 'adjustment factor'!$D$11, IF(G4499=-9,-999,IF(G4499="",-999,0)))</f>
        <v>-999</v>
      </c>
      <c r="AM4499" s="82">
        <f>IF(I4499=1, 'adjustment factor'!$D$12, IF(I4499=-9,-999,IF(I4499="",-999,0)))</f>
        <v>-999</v>
      </c>
      <c r="AN4499" s="82">
        <f>IF(J4499=1, 'adjustment factor'!$D$13, IF(J4499=-9,-999,IF(J4499="",-999,0)))</f>
        <v>-999</v>
      </c>
      <c r="AO4499" s="82" t="str">
        <f t="shared" si="708"/>
        <v>-999</v>
      </c>
      <c r="AP4499" s="82" t="str">
        <f t="shared" si="709"/>
        <v>MISSING</v>
      </c>
    </row>
    <row r="4500" spans="2:42">
      <c r="B4500" s="207"/>
      <c r="C4500" s="35">
        <v>4496</v>
      </c>
      <c r="D4500" s="161"/>
      <c r="E4500" s="161"/>
      <c r="F4500" s="161"/>
      <c r="G4500" s="161"/>
      <c r="H4500" s="161"/>
      <c r="I4500" s="161"/>
      <c r="J4500" s="161"/>
      <c r="K4500" s="161"/>
      <c r="L4500" s="161"/>
      <c r="M4500" s="161"/>
      <c r="N4500" s="171"/>
      <c r="O4500" s="171"/>
      <c r="P4500" s="171"/>
      <c r="Q4500" s="171"/>
      <c r="R4500" s="171"/>
      <c r="S4500" s="171"/>
      <c r="T4500" s="208" t="str">
        <f t="shared" si="700"/>
        <v>MISSING</v>
      </c>
      <c r="U4500" s="208" t="str">
        <f t="shared" si="701"/>
        <v>MISSING</v>
      </c>
      <c r="X4500" s="56">
        <f t="shared" si="702"/>
        <v>-99</v>
      </c>
      <c r="Y4500" s="56">
        <f t="shared" si="703"/>
        <v>-99</v>
      </c>
      <c r="Z4500" s="56">
        <f t="shared" si="704"/>
        <v>-99</v>
      </c>
      <c r="AA4500" s="56">
        <f t="shared" si="705"/>
        <v>-99</v>
      </c>
      <c r="AB4500" s="56">
        <f t="shared" si="706"/>
        <v>-99</v>
      </c>
      <c r="AC4500" s="56">
        <f t="shared" si="707"/>
        <v>-99</v>
      </c>
      <c r="AD4500" s="3"/>
      <c r="AE4500" s="82">
        <f>IF(D4500=1, 'adjustment factor'!$D$4, IF(D4500=-9,-999,IF(D4500="",-999,0)))</f>
        <v>-999</v>
      </c>
      <c r="AF4500" s="82">
        <f>IF(F4500=1, 'adjustment factor'!$D$5, IF(F4500=-9,-999,IF(F4500="",-999,0)))</f>
        <v>-999</v>
      </c>
      <c r="AG4500" s="82">
        <f>IF(E4500=1, 'adjustment factor'!$D$6, IF(E4500=-9,-999,IF(E4500="",-999,0)))</f>
        <v>-999</v>
      </c>
      <c r="AH4500" s="82">
        <f>IF(K4500&gt;=45,'adjustment factor'!$D$7,IF(K4500=-9,-1200,IF(K4500="",-1200,0)))</f>
        <v>-1200</v>
      </c>
      <c r="AI4500" s="82">
        <f>IF(L4500=1, 'adjustment factor'!$D$8, IF(L4500=-9,-999,IF(L4500="",-999,0)))</f>
        <v>-999</v>
      </c>
      <c r="AJ4500" s="82">
        <f>IF(AND(M4500&gt;=1,M4500&lt;=4),'adjustment factor'!$D$9,IF(M4500=-9,-999,IF(M4500=98,-999,IF(M4500=99,-999,IF(M4500="",-999,0)))))</f>
        <v>-999</v>
      </c>
      <c r="AK4500" s="82">
        <f>IF(H4500=1, 'adjustment factor'!$D$10, IF(H4500=-9,-999,IF(H4500="",-999,0)))</f>
        <v>-999</v>
      </c>
      <c r="AL4500" s="82">
        <f>IF(G4500=1, 'adjustment factor'!$D$11, IF(G4500=-9,-999,IF(G4500="",-999,0)))</f>
        <v>-999</v>
      </c>
      <c r="AM4500" s="82">
        <f>IF(I4500=1, 'adjustment factor'!$D$12, IF(I4500=-9,-999,IF(I4500="",-999,0)))</f>
        <v>-999</v>
      </c>
      <c r="AN4500" s="82">
        <f>IF(J4500=1, 'adjustment factor'!$D$13, IF(J4500=-9,-999,IF(J4500="",-999,0)))</f>
        <v>-999</v>
      </c>
      <c r="AO4500" s="82" t="str">
        <f t="shared" si="708"/>
        <v>-999</v>
      </c>
      <c r="AP4500" s="82" t="str">
        <f t="shared" si="709"/>
        <v>MISSING</v>
      </c>
    </row>
    <row r="4501" spans="2:42">
      <c r="B4501" s="207"/>
      <c r="C4501" s="35">
        <v>4497</v>
      </c>
      <c r="D4501" s="161"/>
      <c r="E4501" s="161"/>
      <c r="F4501" s="161"/>
      <c r="G4501" s="161"/>
      <c r="H4501" s="161"/>
      <c r="I4501" s="161"/>
      <c r="J4501" s="161"/>
      <c r="K4501" s="161"/>
      <c r="L4501" s="161"/>
      <c r="M4501" s="161"/>
      <c r="N4501" s="171"/>
      <c r="O4501" s="171"/>
      <c r="P4501" s="171"/>
      <c r="Q4501" s="171"/>
      <c r="R4501" s="171"/>
      <c r="S4501" s="171"/>
      <c r="T4501" s="208" t="str">
        <f t="shared" ref="T4501:T4564" si="710">IF(SUM(X4501:AC4501)&gt;-0.01, SUM(X4501:AC4501), "MISSING")</f>
        <v>MISSING</v>
      </c>
      <c r="U4501" s="208" t="str">
        <f t="shared" ref="U4501:U4564" si="711">IF(AP4501="MISSING","MISSING", 3.88+0.604*T4501+0.055*(T4501^2)-AP4501)</f>
        <v>MISSING</v>
      </c>
      <c r="X4501" s="56">
        <f t="shared" ref="X4501:X4564" si="712">IF(N4501&gt;0,((N4501-3)*-1),-99)</f>
        <v>-99</v>
      </c>
      <c r="Y4501" s="56">
        <f t="shared" ref="Y4501:Y4564" si="713">IF(O4501&gt;0,((O4501-3)*-1),-99)</f>
        <v>-99</v>
      </c>
      <c r="Z4501" s="56">
        <f t="shared" ref="Z4501:Z4564" si="714">IF(P4501&gt;0,((P4501-3)*-1),-99)</f>
        <v>-99</v>
      </c>
      <c r="AA4501" s="56">
        <f t="shared" ref="AA4501:AA4564" si="715">IF(Q4501&gt;0,((Q4501-3)*-1),-99)</f>
        <v>-99</v>
      </c>
      <c r="AB4501" s="56">
        <f t="shared" ref="AB4501:AB4564" si="716">IF(R4501&gt;0,((R4501-3)*-1),-99)</f>
        <v>-99</v>
      </c>
      <c r="AC4501" s="56">
        <f t="shared" ref="AC4501:AC4564" si="717">IF(S4501&gt;0,((S4501-3)*-1),-99)</f>
        <v>-99</v>
      </c>
      <c r="AD4501" s="3"/>
      <c r="AE4501" s="82">
        <f>IF(D4501=1, 'adjustment factor'!$D$4, IF(D4501=-9,-999,IF(D4501="",-999,0)))</f>
        <v>-999</v>
      </c>
      <c r="AF4501" s="82">
        <f>IF(F4501=1, 'adjustment factor'!$D$5, IF(F4501=-9,-999,IF(F4501="",-999,0)))</f>
        <v>-999</v>
      </c>
      <c r="AG4501" s="82">
        <f>IF(E4501=1, 'adjustment factor'!$D$6, IF(E4501=-9,-999,IF(E4501="",-999,0)))</f>
        <v>-999</v>
      </c>
      <c r="AH4501" s="82">
        <f>IF(K4501&gt;=45,'adjustment factor'!$D$7,IF(K4501=-9,-1200,IF(K4501="",-1200,0)))</f>
        <v>-1200</v>
      </c>
      <c r="AI4501" s="82">
        <f>IF(L4501=1, 'adjustment factor'!$D$8, IF(L4501=-9,-999,IF(L4501="",-999,0)))</f>
        <v>-999</v>
      </c>
      <c r="AJ4501" s="82">
        <f>IF(AND(M4501&gt;=1,M4501&lt;=4),'adjustment factor'!$D$9,IF(M4501=-9,-999,IF(M4501=98,-999,IF(M4501=99,-999,IF(M4501="",-999,0)))))</f>
        <v>-999</v>
      </c>
      <c r="AK4501" s="82">
        <f>IF(H4501=1, 'adjustment factor'!$D$10, IF(H4501=-9,-999,IF(H4501="",-999,0)))</f>
        <v>-999</v>
      </c>
      <c r="AL4501" s="82">
        <f>IF(G4501=1, 'adjustment factor'!$D$11, IF(G4501=-9,-999,IF(G4501="",-999,0)))</f>
        <v>-999</v>
      </c>
      <c r="AM4501" s="82">
        <f>IF(I4501=1, 'adjustment factor'!$D$12, IF(I4501=-9,-999,IF(I4501="",-999,0)))</f>
        <v>-999</v>
      </c>
      <c r="AN4501" s="82">
        <f>IF(J4501=1, 'adjustment factor'!$D$13, IF(J4501=-9,-999,IF(J4501="",-999,0)))</f>
        <v>-999</v>
      </c>
      <c r="AO4501" s="82" t="str">
        <f t="shared" ref="AO4501:AO4564" si="718">IF(-AE4501-AF4501-AG4501-AH4501+AI4501+AJ4501-AK4501-AL4501-AM4501-AN4501&lt;3, -AE4501-AF4501-AG4501-AH4501+AI4501+AJ4501-AK4501-AL4501-AM4501-AN4501, "-999")</f>
        <v>-999</v>
      </c>
      <c r="AP4501" s="82" t="str">
        <f t="shared" ref="AP4501:AP4564" si="719">IF(AND(SUM(AE4501:AN4501)&gt;-1, (SUM(X4501:AC4501)&gt;-1)), 14.353-AE4501-AF4501-AG4501-AH4501+AI4501+AJ4501-AK4501-AL4501-AM4501-AN4501, "MISSING")</f>
        <v>MISSING</v>
      </c>
    </row>
    <row r="4502" spans="2:42">
      <c r="B4502" s="207"/>
      <c r="C4502" s="35">
        <v>4498</v>
      </c>
      <c r="D4502" s="161"/>
      <c r="E4502" s="161"/>
      <c r="F4502" s="161"/>
      <c r="G4502" s="161"/>
      <c r="H4502" s="161"/>
      <c r="I4502" s="161"/>
      <c r="J4502" s="161"/>
      <c r="K4502" s="161"/>
      <c r="L4502" s="161"/>
      <c r="M4502" s="161"/>
      <c r="N4502" s="171"/>
      <c r="O4502" s="171"/>
      <c r="P4502" s="171"/>
      <c r="Q4502" s="171"/>
      <c r="R4502" s="171"/>
      <c r="S4502" s="171"/>
      <c r="T4502" s="208" t="str">
        <f t="shared" si="710"/>
        <v>MISSING</v>
      </c>
      <c r="U4502" s="208" t="str">
        <f t="shared" si="711"/>
        <v>MISSING</v>
      </c>
      <c r="X4502" s="56">
        <f t="shared" si="712"/>
        <v>-99</v>
      </c>
      <c r="Y4502" s="56">
        <f t="shared" si="713"/>
        <v>-99</v>
      </c>
      <c r="Z4502" s="56">
        <f t="shared" si="714"/>
        <v>-99</v>
      </c>
      <c r="AA4502" s="56">
        <f t="shared" si="715"/>
        <v>-99</v>
      </c>
      <c r="AB4502" s="56">
        <f t="shared" si="716"/>
        <v>-99</v>
      </c>
      <c r="AC4502" s="56">
        <f t="shared" si="717"/>
        <v>-99</v>
      </c>
      <c r="AD4502" s="3"/>
      <c r="AE4502" s="82">
        <f>IF(D4502=1, 'adjustment factor'!$D$4, IF(D4502=-9,-999,IF(D4502="",-999,0)))</f>
        <v>-999</v>
      </c>
      <c r="AF4502" s="82">
        <f>IF(F4502=1, 'adjustment factor'!$D$5, IF(F4502=-9,-999,IF(F4502="",-999,0)))</f>
        <v>-999</v>
      </c>
      <c r="AG4502" s="82">
        <f>IF(E4502=1, 'adjustment factor'!$D$6, IF(E4502=-9,-999,IF(E4502="",-999,0)))</f>
        <v>-999</v>
      </c>
      <c r="AH4502" s="82">
        <f>IF(K4502&gt;=45,'adjustment factor'!$D$7,IF(K4502=-9,-1200,IF(K4502="",-1200,0)))</f>
        <v>-1200</v>
      </c>
      <c r="AI4502" s="82">
        <f>IF(L4502=1, 'adjustment factor'!$D$8, IF(L4502=-9,-999,IF(L4502="",-999,0)))</f>
        <v>-999</v>
      </c>
      <c r="AJ4502" s="82">
        <f>IF(AND(M4502&gt;=1,M4502&lt;=4),'adjustment factor'!$D$9,IF(M4502=-9,-999,IF(M4502=98,-999,IF(M4502=99,-999,IF(M4502="",-999,0)))))</f>
        <v>-999</v>
      </c>
      <c r="AK4502" s="82">
        <f>IF(H4502=1, 'adjustment factor'!$D$10, IF(H4502=-9,-999,IF(H4502="",-999,0)))</f>
        <v>-999</v>
      </c>
      <c r="AL4502" s="82">
        <f>IF(G4502=1, 'adjustment factor'!$D$11, IF(G4502=-9,-999,IF(G4502="",-999,0)))</f>
        <v>-999</v>
      </c>
      <c r="AM4502" s="82">
        <f>IF(I4502=1, 'adjustment factor'!$D$12, IF(I4502=-9,-999,IF(I4502="",-999,0)))</f>
        <v>-999</v>
      </c>
      <c r="AN4502" s="82">
        <f>IF(J4502=1, 'adjustment factor'!$D$13, IF(J4502=-9,-999,IF(J4502="",-999,0)))</f>
        <v>-999</v>
      </c>
      <c r="AO4502" s="82" t="str">
        <f t="shared" si="718"/>
        <v>-999</v>
      </c>
      <c r="AP4502" s="82" t="str">
        <f t="shared" si="719"/>
        <v>MISSING</v>
      </c>
    </row>
    <row r="4503" spans="2:42">
      <c r="B4503" s="207"/>
      <c r="C4503" s="35">
        <v>4499</v>
      </c>
      <c r="D4503" s="161"/>
      <c r="E4503" s="161"/>
      <c r="F4503" s="161"/>
      <c r="G4503" s="161"/>
      <c r="H4503" s="161"/>
      <c r="I4503" s="161"/>
      <c r="J4503" s="161"/>
      <c r="K4503" s="161"/>
      <c r="L4503" s="161"/>
      <c r="M4503" s="161"/>
      <c r="N4503" s="171"/>
      <c r="O4503" s="171"/>
      <c r="P4503" s="171"/>
      <c r="Q4503" s="171"/>
      <c r="R4503" s="171"/>
      <c r="S4503" s="171"/>
      <c r="T4503" s="208" t="str">
        <f t="shared" si="710"/>
        <v>MISSING</v>
      </c>
      <c r="U4503" s="208" t="str">
        <f t="shared" si="711"/>
        <v>MISSING</v>
      </c>
      <c r="X4503" s="56">
        <f t="shared" si="712"/>
        <v>-99</v>
      </c>
      <c r="Y4503" s="56">
        <f t="shared" si="713"/>
        <v>-99</v>
      </c>
      <c r="Z4503" s="56">
        <f t="shared" si="714"/>
        <v>-99</v>
      </c>
      <c r="AA4503" s="56">
        <f t="shared" si="715"/>
        <v>-99</v>
      </c>
      <c r="AB4503" s="56">
        <f t="shared" si="716"/>
        <v>-99</v>
      </c>
      <c r="AC4503" s="56">
        <f t="shared" si="717"/>
        <v>-99</v>
      </c>
      <c r="AD4503" s="3"/>
      <c r="AE4503" s="82">
        <f>IF(D4503=1, 'adjustment factor'!$D$4, IF(D4503=-9,-999,IF(D4503="",-999,0)))</f>
        <v>-999</v>
      </c>
      <c r="AF4503" s="82">
        <f>IF(F4503=1, 'adjustment factor'!$D$5, IF(F4503=-9,-999,IF(F4503="",-999,0)))</f>
        <v>-999</v>
      </c>
      <c r="AG4503" s="82">
        <f>IF(E4503=1, 'adjustment factor'!$D$6, IF(E4503=-9,-999,IF(E4503="",-999,0)))</f>
        <v>-999</v>
      </c>
      <c r="AH4503" s="82">
        <f>IF(K4503&gt;=45,'adjustment factor'!$D$7,IF(K4503=-9,-1200,IF(K4503="",-1200,0)))</f>
        <v>-1200</v>
      </c>
      <c r="AI4503" s="82">
        <f>IF(L4503=1, 'adjustment factor'!$D$8, IF(L4503=-9,-999,IF(L4503="",-999,0)))</f>
        <v>-999</v>
      </c>
      <c r="AJ4503" s="82">
        <f>IF(AND(M4503&gt;=1,M4503&lt;=4),'adjustment factor'!$D$9,IF(M4503=-9,-999,IF(M4503=98,-999,IF(M4503=99,-999,IF(M4503="",-999,0)))))</f>
        <v>-999</v>
      </c>
      <c r="AK4503" s="82">
        <f>IF(H4503=1, 'adjustment factor'!$D$10, IF(H4503=-9,-999,IF(H4503="",-999,0)))</f>
        <v>-999</v>
      </c>
      <c r="AL4503" s="82">
        <f>IF(G4503=1, 'adjustment factor'!$D$11, IF(G4503=-9,-999,IF(G4503="",-999,0)))</f>
        <v>-999</v>
      </c>
      <c r="AM4503" s="82">
        <f>IF(I4503=1, 'adjustment factor'!$D$12, IF(I4503=-9,-999,IF(I4503="",-999,0)))</f>
        <v>-999</v>
      </c>
      <c r="AN4503" s="82">
        <f>IF(J4503=1, 'adjustment factor'!$D$13, IF(J4503=-9,-999,IF(J4503="",-999,0)))</f>
        <v>-999</v>
      </c>
      <c r="AO4503" s="82" t="str">
        <f t="shared" si="718"/>
        <v>-999</v>
      </c>
      <c r="AP4503" s="82" t="str">
        <f t="shared" si="719"/>
        <v>MISSING</v>
      </c>
    </row>
    <row r="4504" spans="2:42">
      <c r="B4504" s="207"/>
      <c r="C4504" s="35">
        <v>4500</v>
      </c>
      <c r="D4504" s="161"/>
      <c r="E4504" s="161"/>
      <c r="F4504" s="161"/>
      <c r="G4504" s="161"/>
      <c r="H4504" s="161"/>
      <c r="I4504" s="161"/>
      <c r="J4504" s="161"/>
      <c r="K4504" s="161"/>
      <c r="L4504" s="161"/>
      <c r="M4504" s="161"/>
      <c r="N4504" s="171"/>
      <c r="O4504" s="171"/>
      <c r="P4504" s="171"/>
      <c r="Q4504" s="171"/>
      <c r="R4504" s="171"/>
      <c r="S4504" s="171"/>
      <c r="T4504" s="208" t="str">
        <f t="shared" si="710"/>
        <v>MISSING</v>
      </c>
      <c r="U4504" s="208" t="str">
        <f t="shared" si="711"/>
        <v>MISSING</v>
      </c>
      <c r="X4504" s="56">
        <f t="shared" si="712"/>
        <v>-99</v>
      </c>
      <c r="Y4504" s="56">
        <f t="shared" si="713"/>
        <v>-99</v>
      </c>
      <c r="Z4504" s="56">
        <f t="shared" si="714"/>
        <v>-99</v>
      </c>
      <c r="AA4504" s="56">
        <f t="shared" si="715"/>
        <v>-99</v>
      </c>
      <c r="AB4504" s="56">
        <f t="shared" si="716"/>
        <v>-99</v>
      </c>
      <c r="AC4504" s="56">
        <f t="shared" si="717"/>
        <v>-99</v>
      </c>
      <c r="AD4504" s="3"/>
      <c r="AE4504" s="82">
        <f>IF(D4504=1, 'adjustment factor'!$D$4, IF(D4504=-9,-999,IF(D4504="",-999,0)))</f>
        <v>-999</v>
      </c>
      <c r="AF4504" s="82">
        <f>IF(F4504=1, 'adjustment factor'!$D$5, IF(F4504=-9,-999,IF(F4504="",-999,0)))</f>
        <v>-999</v>
      </c>
      <c r="AG4504" s="82">
        <f>IF(E4504=1, 'adjustment factor'!$D$6, IF(E4504=-9,-999,IF(E4504="",-999,0)))</f>
        <v>-999</v>
      </c>
      <c r="AH4504" s="82">
        <f>IF(K4504&gt;=45,'adjustment factor'!$D$7,IF(K4504=-9,-1200,IF(K4504="",-1200,0)))</f>
        <v>-1200</v>
      </c>
      <c r="AI4504" s="82">
        <f>IF(L4504=1, 'adjustment factor'!$D$8, IF(L4504=-9,-999,IF(L4504="",-999,0)))</f>
        <v>-999</v>
      </c>
      <c r="AJ4504" s="82">
        <f>IF(AND(M4504&gt;=1,M4504&lt;=4),'adjustment factor'!$D$9,IF(M4504=-9,-999,IF(M4504=98,-999,IF(M4504=99,-999,IF(M4504="",-999,0)))))</f>
        <v>-999</v>
      </c>
      <c r="AK4504" s="82">
        <f>IF(H4504=1, 'adjustment factor'!$D$10, IF(H4504=-9,-999,IF(H4504="",-999,0)))</f>
        <v>-999</v>
      </c>
      <c r="AL4504" s="82">
        <f>IF(G4504=1, 'adjustment factor'!$D$11, IF(G4504=-9,-999,IF(G4504="",-999,0)))</f>
        <v>-999</v>
      </c>
      <c r="AM4504" s="82">
        <f>IF(I4504=1, 'adjustment factor'!$D$12, IF(I4504=-9,-999,IF(I4504="",-999,0)))</f>
        <v>-999</v>
      </c>
      <c r="AN4504" s="82">
        <f>IF(J4504=1, 'adjustment factor'!$D$13, IF(J4504=-9,-999,IF(J4504="",-999,0)))</f>
        <v>-999</v>
      </c>
      <c r="AO4504" s="82" t="str">
        <f t="shared" si="718"/>
        <v>-999</v>
      </c>
      <c r="AP4504" s="82" t="str">
        <f t="shared" si="719"/>
        <v>MISSING</v>
      </c>
    </row>
    <row r="4505" spans="2:42">
      <c r="B4505" s="207"/>
      <c r="C4505" s="35">
        <v>4501</v>
      </c>
      <c r="D4505" s="161"/>
      <c r="E4505" s="161"/>
      <c r="F4505" s="161"/>
      <c r="G4505" s="161"/>
      <c r="H4505" s="161"/>
      <c r="I4505" s="161"/>
      <c r="J4505" s="161"/>
      <c r="K4505" s="161"/>
      <c r="L4505" s="161"/>
      <c r="M4505" s="161"/>
      <c r="N4505" s="171"/>
      <c r="O4505" s="171"/>
      <c r="P4505" s="171"/>
      <c r="Q4505" s="171"/>
      <c r="R4505" s="171"/>
      <c r="S4505" s="171"/>
      <c r="T4505" s="208" t="str">
        <f t="shared" si="710"/>
        <v>MISSING</v>
      </c>
      <c r="U4505" s="208" t="str">
        <f t="shared" si="711"/>
        <v>MISSING</v>
      </c>
      <c r="X4505" s="56">
        <f t="shared" si="712"/>
        <v>-99</v>
      </c>
      <c r="Y4505" s="56">
        <f t="shared" si="713"/>
        <v>-99</v>
      </c>
      <c r="Z4505" s="56">
        <f t="shared" si="714"/>
        <v>-99</v>
      </c>
      <c r="AA4505" s="56">
        <f t="shared" si="715"/>
        <v>-99</v>
      </c>
      <c r="AB4505" s="56">
        <f t="shared" si="716"/>
        <v>-99</v>
      </c>
      <c r="AC4505" s="56">
        <f t="shared" si="717"/>
        <v>-99</v>
      </c>
      <c r="AD4505" s="3"/>
      <c r="AE4505" s="82">
        <f>IF(D4505=1, 'adjustment factor'!$D$4, IF(D4505=-9,-999,IF(D4505="",-999,0)))</f>
        <v>-999</v>
      </c>
      <c r="AF4505" s="82">
        <f>IF(F4505=1, 'adjustment factor'!$D$5, IF(F4505=-9,-999,IF(F4505="",-999,0)))</f>
        <v>-999</v>
      </c>
      <c r="AG4505" s="82">
        <f>IF(E4505=1, 'adjustment factor'!$D$6, IF(E4505=-9,-999,IF(E4505="",-999,0)))</f>
        <v>-999</v>
      </c>
      <c r="AH4505" s="82">
        <f>IF(K4505&gt;=45,'adjustment factor'!$D$7,IF(K4505=-9,-1200,IF(K4505="",-1200,0)))</f>
        <v>-1200</v>
      </c>
      <c r="AI4505" s="82">
        <f>IF(L4505=1, 'adjustment factor'!$D$8, IF(L4505=-9,-999,IF(L4505="",-999,0)))</f>
        <v>-999</v>
      </c>
      <c r="AJ4505" s="82">
        <f>IF(AND(M4505&gt;=1,M4505&lt;=4),'adjustment factor'!$D$9,IF(M4505=-9,-999,IF(M4505=98,-999,IF(M4505=99,-999,IF(M4505="",-999,0)))))</f>
        <v>-999</v>
      </c>
      <c r="AK4505" s="82">
        <f>IF(H4505=1, 'adjustment factor'!$D$10, IF(H4505=-9,-999,IF(H4505="",-999,0)))</f>
        <v>-999</v>
      </c>
      <c r="AL4505" s="82">
        <f>IF(G4505=1, 'adjustment factor'!$D$11, IF(G4505=-9,-999,IF(G4505="",-999,0)))</f>
        <v>-999</v>
      </c>
      <c r="AM4505" s="82">
        <f>IF(I4505=1, 'adjustment factor'!$D$12, IF(I4505=-9,-999,IF(I4505="",-999,0)))</f>
        <v>-999</v>
      </c>
      <c r="AN4505" s="82">
        <f>IF(J4505=1, 'adjustment factor'!$D$13, IF(J4505=-9,-999,IF(J4505="",-999,0)))</f>
        <v>-999</v>
      </c>
      <c r="AO4505" s="82" t="str">
        <f t="shared" si="718"/>
        <v>-999</v>
      </c>
      <c r="AP4505" s="82" t="str">
        <f t="shared" si="719"/>
        <v>MISSING</v>
      </c>
    </row>
    <row r="4506" spans="2:42">
      <c r="B4506" s="207"/>
      <c r="C4506" s="35">
        <v>4502</v>
      </c>
      <c r="D4506" s="161"/>
      <c r="E4506" s="161"/>
      <c r="F4506" s="161"/>
      <c r="G4506" s="161"/>
      <c r="H4506" s="161"/>
      <c r="I4506" s="161"/>
      <c r="J4506" s="161"/>
      <c r="K4506" s="161"/>
      <c r="L4506" s="161"/>
      <c r="M4506" s="161"/>
      <c r="N4506" s="171"/>
      <c r="O4506" s="171"/>
      <c r="P4506" s="171"/>
      <c r="Q4506" s="171"/>
      <c r="R4506" s="171"/>
      <c r="S4506" s="171"/>
      <c r="T4506" s="208" t="str">
        <f t="shared" si="710"/>
        <v>MISSING</v>
      </c>
      <c r="U4506" s="208" t="str">
        <f t="shared" si="711"/>
        <v>MISSING</v>
      </c>
      <c r="X4506" s="56">
        <f t="shared" si="712"/>
        <v>-99</v>
      </c>
      <c r="Y4506" s="56">
        <f t="shared" si="713"/>
        <v>-99</v>
      </c>
      <c r="Z4506" s="56">
        <f t="shared" si="714"/>
        <v>-99</v>
      </c>
      <c r="AA4506" s="56">
        <f t="shared" si="715"/>
        <v>-99</v>
      </c>
      <c r="AB4506" s="56">
        <f t="shared" si="716"/>
        <v>-99</v>
      </c>
      <c r="AC4506" s="56">
        <f t="shared" si="717"/>
        <v>-99</v>
      </c>
      <c r="AD4506" s="3"/>
      <c r="AE4506" s="82">
        <f>IF(D4506=1, 'adjustment factor'!$D$4, IF(D4506=-9,-999,IF(D4506="",-999,0)))</f>
        <v>-999</v>
      </c>
      <c r="AF4506" s="82">
        <f>IF(F4506=1, 'adjustment factor'!$D$5, IF(F4506=-9,-999,IF(F4506="",-999,0)))</f>
        <v>-999</v>
      </c>
      <c r="AG4506" s="82">
        <f>IF(E4506=1, 'adjustment factor'!$D$6, IF(E4506=-9,-999,IF(E4506="",-999,0)))</f>
        <v>-999</v>
      </c>
      <c r="AH4506" s="82">
        <f>IF(K4506&gt;=45,'adjustment factor'!$D$7,IF(K4506=-9,-1200,IF(K4506="",-1200,0)))</f>
        <v>-1200</v>
      </c>
      <c r="AI4506" s="82">
        <f>IF(L4506=1, 'adjustment factor'!$D$8, IF(L4506=-9,-999,IF(L4506="",-999,0)))</f>
        <v>-999</v>
      </c>
      <c r="AJ4506" s="82">
        <f>IF(AND(M4506&gt;=1,M4506&lt;=4),'adjustment factor'!$D$9,IF(M4506=-9,-999,IF(M4506=98,-999,IF(M4506=99,-999,IF(M4506="",-999,0)))))</f>
        <v>-999</v>
      </c>
      <c r="AK4506" s="82">
        <f>IF(H4506=1, 'adjustment factor'!$D$10, IF(H4506=-9,-999,IF(H4506="",-999,0)))</f>
        <v>-999</v>
      </c>
      <c r="AL4506" s="82">
        <f>IF(G4506=1, 'adjustment factor'!$D$11, IF(G4506=-9,-999,IF(G4506="",-999,0)))</f>
        <v>-999</v>
      </c>
      <c r="AM4506" s="82">
        <f>IF(I4506=1, 'adjustment factor'!$D$12, IF(I4506=-9,-999,IF(I4506="",-999,0)))</f>
        <v>-999</v>
      </c>
      <c r="AN4506" s="82">
        <f>IF(J4506=1, 'adjustment factor'!$D$13, IF(J4506=-9,-999,IF(J4506="",-999,0)))</f>
        <v>-999</v>
      </c>
      <c r="AO4506" s="82" t="str">
        <f t="shared" si="718"/>
        <v>-999</v>
      </c>
      <c r="AP4506" s="82" t="str">
        <f t="shared" si="719"/>
        <v>MISSING</v>
      </c>
    </row>
    <row r="4507" spans="2:42">
      <c r="B4507" s="207"/>
      <c r="C4507" s="35">
        <v>4503</v>
      </c>
      <c r="D4507" s="161"/>
      <c r="E4507" s="161"/>
      <c r="F4507" s="161"/>
      <c r="G4507" s="161"/>
      <c r="H4507" s="161"/>
      <c r="I4507" s="161"/>
      <c r="J4507" s="161"/>
      <c r="K4507" s="161"/>
      <c r="L4507" s="161"/>
      <c r="M4507" s="161"/>
      <c r="N4507" s="171"/>
      <c r="O4507" s="171"/>
      <c r="P4507" s="171"/>
      <c r="Q4507" s="171"/>
      <c r="R4507" s="171"/>
      <c r="S4507" s="171"/>
      <c r="T4507" s="208" t="str">
        <f t="shared" si="710"/>
        <v>MISSING</v>
      </c>
      <c r="U4507" s="208" t="str">
        <f t="shared" si="711"/>
        <v>MISSING</v>
      </c>
      <c r="X4507" s="56">
        <f t="shared" si="712"/>
        <v>-99</v>
      </c>
      <c r="Y4507" s="56">
        <f t="shared" si="713"/>
        <v>-99</v>
      </c>
      <c r="Z4507" s="56">
        <f t="shared" si="714"/>
        <v>-99</v>
      </c>
      <c r="AA4507" s="56">
        <f t="shared" si="715"/>
        <v>-99</v>
      </c>
      <c r="AB4507" s="56">
        <f t="shared" si="716"/>
        <v>-99</v>
      </c>
      <c r="AC4507" s="56">
        <f t="shared" si="717"/>
        <v>-99</v>
      </c>
      <c r="AD4507" s="3"/>
      <c r="AE4507" s="82">
        <f>IF(D4507=1, 'adjustment factor'!$D$4, IF(D4507=-9,-999,IF(D4507="",-999,0)))</f>
        <v>-999</v>
      </c>
      <c r="AF4507" s="82">
        <f>IF(F4507=1, 'adjustment factor'!$D$5, IF(F4507=-9,-999,IF(F4507="",-999,0)))</f>
        <v>-999</v>
      </c>
      <c r="AG4507" s="82">
        <f>IF(E4507=1, 'adjustment factor'!$D$6, IF(E4507=-9,-999,IF(E4507="",-999,0)))</f>
        <v>-999</v>
      </c>
      <c r="AH4507" s="82">
        <f>IF(K4507&gt;=45,'adjustment factor'!$D$7,IF(K4507=-9,-1200,IF(K4507="",-1200,0)))</f>
        <v>-1200</v>
      </c>
      <c r="AI4507" s="82">
        <f>IF(L4507=1, 'adjustment factor'!$D$8, IF(L4507=-9,-999,IF(L4507="",-999,0)))</f>
        <v>-999</v>
      </c>
      <c r="AJ4507" s="82">
        <f>IF(AND(M4507&gt;=1,M4507&lt;=4),'adjustment factor'!$D$9,IF(M4507=-9,-999,IF(M4507=98,-999,IF(M4507=99,-999,IF(M4507="",-999,0)))))</f>
        <v>-999</v>
      </c>
      <c r="AK4507" s="82">
        <f>IF(H4507=1, 'adjustment factor'!$D$10, IF(H4507=-9,-999,IF(H4507="",-999,0)))</f>
        <v>-999</v>
      </c>
      <c r="AL4507" s="82">
        <f>IF(G4507=1, 'adjustment factor'!$D$11, IF(G4507=-9,-999,IF(G4507="",-999,0)))</f>
        <v>-999</v>
      </c>
      <c r="AM4507" s="82">
        <f>IF(I4507=1, 'adjustment factor'!$D$12, IF(I4507=-9,-999,IF(I4507="",-999,0)))</f>
        <v>-999</v>
      </c>
      <c r="AN4507" s="82">
        <f>IF(J4507=1, 'adjustment factor'!$D$13, IF(J4507=-9,-999,IF(J4507="",-999,0)))</f>
        <v>-999</v>
      </c>
      <c r="AO4507" s="82" t="str">
        <f t="shared" si="718"/>
        <v>-999</v>
      </c>
      <c r="AP4507" s="82" t="str">
        <f t="shared" si="719"/>
        <v>MISSING</v>
      </c>
    </row>
    <row r="4508" spans="2:42">
      <c r="B4508" s="207"/>
      <c r="C4508" s="35">
        <v>4504</v>
      </c>
      <c r="D4508" s="161"/>
      <c r="E4508" s="161"/>
      <c r="F4508" s="161"/>
      <c r="G4508" s="161"/>
      <c r="H4508" s="161"/>
      <c r="I4508" s="161"/>
      <c r="J4508" s="161"/>
      <c r="K4508" s="161"/>
      <c r="L4508" s="161"/>
      <c r="M4508" s="161"/>
      <c r="N4508" s="171"/>
      <c r="O4508" s="171"/>
      <c r="P4508" s="171"/>
      <c r="Q4508" s="171"/>
      <c r="R4508" s="171"/>
      <c r="S4508" s="171"/>
      <c r="T4508" s="208" t="str">
        <f t="shared" si="710"/>
        <v>MISSING</v>
      </c>
      <c r="U4508" s="208" t="str">
        <f t="shared" si="711"/>
        <v>MISSING</v>
      </c>
      <c r="X4508" s="56">
        <f t="shared" si="712"/>
        <v>-99</v>
      </c>
      <c r="Y4508" s="56">
        <f t="shared" si="713"/>
        <v>-99</v>
      </c>
      <c r="Z4508" s="56">
        <f t="shared" si="714"/>
        <v>-99</v>
      </c>
      <c r="AA4508" s="56">
        <f t="shared" si="715"/>
        <v>-99</v>
      </c>
      <c r="AB4508" s="56">
        <f t="shared" si="716"/>
        <v>-99</v>
      </c>
      <c r="AC4508" s="56">
        <f t="shared" si="717"/>
        <v>-99</v>
      </c>
      <c r="AD4508" s="3"/>
      <c r="AE4508" s="82">
        <f>IF(D4508=1, 'adjustment factor'!$D$4, IF(D4508=-9,-999,IF(D4508="",-999,0)))</f>
        <v>-999</v>
      </c>
      <c r="AF4508" s="82">
        <f>IF(F4508=1, 'adjustment factor'!$D$5, IF(F4508=-9,-999,IF(F4508="",-999,0)))</f>
        <v>-999</v>
      </c>
      <c r="AG4508" s="82">
        <f>IF(E4508=1, 'adjustment factor'!$D$6, IF(E4508=-9,-999,IF(E4508="",-999,0)))</f>
        <v>-999</v>
      </c>
      <c r="AH4508" s="82">
        <f>IF(K4508&gt;=45,'adjustment factor'!$D$7,IF(K4508=-9,-1200,IF(K4508="",-1200,0)))</f>
        <v>-1200</v>
      </c>
      <c r="AI4508" s="82">
        <f>IF(L4508=1, 'adjustment factor'!$D$8, IF(L4508=-9,-999,IF(L4508="",-999,0)))</f>
        <v>-999</v>
      </c>
      <c r="AJ4508" s="82">
        <f>IF(AND(M4508&gt;=1,M4508&lt;=4),'adjustment factor'!$D$9,IF(M4508=-9,-999,IF(M4508=98,-999,IF(M4508=99,-999,IF(M4508="",-999,0)))))</f>
        <v>-999</v>
      </c>
      <c r="AK4508" s="82">
        <f>IF(H4508=1, 'adjustment factor'!$D$10, IF(H4508=-9,-999,IF(H4508="",-999,0)))</f>
        <v>-999</v>
      </c>
      <c r="AL4508" s="82">
        <f>IF(G4508=1, 'adjustment factor'!$D$11, IF(G4508=-9,-999,IF(G4508="",-999,0)))</f>
        <v>-999</v>
      </c>
      <c r="AM4508" s="82">
        <f>IF(I4508=1, 'adjustment factor'!$D$12, IF(I4508=-9,-999,IF(I4508="",-999,0)))</f>
        <v>-999</v>
      </c>
      <c r="AN4508" s="82">
        <f>IF(J4508=1, 'adjustment factor'!$D$13, IF(J4508=-9,-999,IF(J4508="",-999,0)))</f>
        <v>-999</v>
      </c>
      <c r="AO4508" s="82" t="str">
        <f t="shared" si="718"/>
        <v>-999</v>
      </c>
      <c r="AP4508" s="82" t="str">
        <f t="shared" si="719"/>
        <v>MISSING</v>
      </c>
    </row>
    <row r="4509" spans="2:42">
      <c r="B4509" s="207"/>
      <c r="C4509" s="35">
        <v>4505</v>
      </c>
      <c r="D4509" s="161"/>
      <c r="E4509" s="161"/>
      <c r="F4509" s="161"/>
      <c r="G4509" s="161"/>
      <c r="H4509" s="161"/>
      <c r="I4509" s="161"/>
      <c r="J4509" s="161"/>
      <c r="K4509" s="161"/>
      <c r="L4509" s="161"/>
      <c r="M4509" s="161"/>
      <c r="N4509" s="171"/>
      <c r="O4509" s="171"/>
      <c r="P4509" s="171"/>
      <c r="Q4509" s="171"/>
      <c r="R4509" s="171"/>
      <c r="S4509" s="171"/>
      <c r="T4509" s="208" t="str">
        <f t="shared" si="710"/>
        <v>MISSING</v>
      </c>
      <c r="U4509" s="208" t="str">
        <f t="shared" si="711"/>
        <v>MISSING</v>
      </c>
      <c r="X4509" s="56">
        <f t="shared" si="712"/>
        <v>-99</v>
      </c>
      <c r="Y4509" s="56">
        <f t="shared" si="713"/>
        <v>-99</v>
      </c>
      <c r="Z4509" s="56">
        <f t="shared" si="714"/>
        <v>-99</v>
      </c>
      <c r="AA4509" s="56">
        <f t="shared" si="715"/>
        <v>-99</v>
      </c>
      <c r="AB4509" s="56">
        <f t="shared" si="716"/>
        <v>-99</v>
      </c>
      <c r="AC4509" s="56">
        <f t="shared" si="717"/>
        <v>-99</v>
      </c>
      <c r="AD4509" s="3"/>
      <c r="AE4509" s="82">
        <f>IF(D4509=1, 'adjustment factor'!$D$4, IF(D4509=-9,-999,IF(D4509="",-999,0)))</f>
        <v>-999</v>
      </c>
      <c r="AF4509" s="82">
        <f>IF(F4509=1, 'adjustment factor'!$D$5, IF(F4509=-9,-999,IF(F4509="",-999,0)))</f>
        <v>-999</v>
      </c>
      <c r="AG4509" s="82">
        <f>IF(E4509=1, 'adjustment factor'!$D$6, IF(E4509=-9,-999,IF(E4509="",-999,0)))</f>
        <v>-999</v>
      </c>
      <c r="AH4509" s="82">
        <f>IF(K4509&gt;=45,'adjustment factor'!$D$7,IF(K4509=-9,-1200,IF(K4509="",-1200,0)))</f>
        <v>-1200</v>
      </c>
      <c r="AI4509" s="82">
        <f>IF(L4509=1, 'adjustment factor'!$D$8, IF(L4509=-9,-999,IF(L4509="",-999,0)))</f>
        <v>-999</v>
      </c>
      <c r="AJ4509" s="82">
        <f>IF(AND(M4509&gt;=1,M4509&lt;=4),'adjustment factor'!$D$9,IF(M4509=-9,-999,IF(M4509=98,-999,IF(M4509=99,-999,IF(M4509="",-999,0)))))</f>
        <v>-999</v>
      </c>
      <c r="AK4509" s="82">
        <f>IF(H4509=1, 'adjustment factor'!$D$10, IF(H4509=-9,-999,IF(H4509="",-999,0)))</f>
        <v>-999</v>
      </c>
      <c r="AL4509" s="82">
        <f>IF(G4509=1, 'adjustment factor'!$D$11, IF(G4509=-9,-999,IF(G4509="",-999,0)))</f>
        <v>-999</v>
      </c>
      <c r="AM4509" s="82">
        <f>IF(I4509=1, 'adjustment factor'!$D$12, IF(I4509=-9,-999,IF(I4509="",-999,0)))</f>
        <v>-999</v>
      </c>
      <c r="AN4509" s="82">
        <f>IF(J4509=1, 'adjustment factor'!$D$13, IF(J4509=-9,-999,IF(J4509="",-999,0)))</f>
        <v>-999</v>
      </c>
      <c r="AO4509" s="82" t="str">
        <f t="shared" si="718"/>
        <v>-999</v>
      </c>
      <c r="AP4509" s="82" t="str">
        <f t="shared" si="719"/>
        <v>MISSING</v>
      </c>
    </row>
    <row r="4510" spans="2:42">
      <c r="B4510" s="207"/>
      <c r="C4510" s="35">
        <v>4506</v>
      </c>
      <c r="D4510" s="161"/>
      <c r="E4510" s="161"/>
      <c r="F4510" s="161"/>
      <c r="G4510" s="161"/>
      <c r="H4510" s="161"/>
      <c r="I4510" s="161"/>
      <c r="J4510" s="161"/>
      <c r="K4510" s="161"/>
      <c r="L4510" s="161"/>
      <c r="M4510" s="161"/>
      <c r="N4510" s="171"/>
      <c r="O4510" s="171"/>
      <c r="P4510" s="171"/>
      <c r="Q4510" s="171"/>
      <c r="R4510" s="171"/>
      <c r="S4510" s="171"/>
      <c r="T4510" s="208" t="str">
        <f t="shared" si="710"/>
        <v>MISSING</v>
      </c>
      <c r="U4510" s="208" t="str">
        <f t="shared" si="711"/>
        <v>MISSING</v>
      </c>
      <c r="X4510" s="56">
        <f t="shared" si="712"/>
        <v>-99</v>
      </c>
      <c r="Y4510" s="56">
        <f t="shared" si="713"/>
        <v>-99</v>
      </c>
      <c r="Z4510" s="56">
        <f t="shared" si="714"/>
        <v>-99</v>
      </c>
      <c r="AA4510" s="56">
        <f t="shared" si="715"/>
        <v>-99</v>
      </c>
      <c r="AB4510" s="56">
        <f t="shared" si="716"/>
        <v>-99</v>
      </c>
      <c r="AC4510" s="56">
        <f t="shared" si="717"/>
        <v>-99</v>
      </c>
      <c r="AD4510" s="3"/>
      <c r="AE4510" s="82">
        <f>IF(D4510=1, 'adjustment factor'!$D$4, IF(D4510=-9,-999,IF(D4510="",-999,0)))</f>
        <v>-999</v>
      </c>
      <c r="AF4510" s="82">
        <f>IF(F4510=1, 'adjustment factor'!$D$5, IF(F4510=-9,-999,IF(F4510="",-999,0)))</f>
        <v>-999</v>
      </c>
      <c r="AG4510" s="82">
        <f>IF(E4510=1, 'adjustment factor'!$D$6, IF(E4510=-9,-999,IF(E4510="",-999,0)))</f>
        <v>-999</v>
      </c>
      <c r="AH4510" s="82">
        <f>IF(K4510&gt;=45,'adjustment factor'!$D$7,IF(K4510=-9,-1200,IF(K4510="",-1200,0)))</f>
        <v>-1200</v>
      </c>
      <c r="AI4510" s="82">
        <f>IF(L4510=1, 'adjustment factor'!$D$8, IF(L4510=-9,-999,IF(L4510="",-999,0)))</f>
        <v>-999</v>
      </c>
      <c r="AJ4510" s="82">
        <f>IF(AND(M4510&gt;=1,M4510&lt;=4),'adjustment factor'!$D$9,IF(M4510=-9,-999,IF(M4510=98,-999,IF(M4510=99,-999,IF(M4510="",-999,0)))))</f>
        <v>-999</v>
      </c>
      <c r="AK4510" s="82">
        <f>IF(H4510=1, 'adjustment factor'!$D$10, IF(H4510=-9,-999,IF(H4510="",-999,0)))</f>
        <v>-999</v>
      </c>
      <c r="AL4510" s="82">
        <f>IF(G4510=1, 'adjustment factor'!$D$11, IF(G4510=-9,-999,IF(G4510="",-999,0)))</f>
        <v>-999</v>
      </c>
      <c r="AM4510" s="82">
        <f>IF(I4510=1, 'adjustment factor'!$D$12, IF(I4510=-9,-999,IF(I4510="",-999,0)))</f>
        <v>-999</v>
      </c>
      <c r="AN4510" s="82">
        <f>IF(J4510=1, 'adjustment factor'!$D$13, IF(J4510=-9,-999,IF(J4510="",-999,0)))</f>
        <v>-999</v>
      </c>
      <c r="AO4510" s="82" t="str">
        <f t="shared" si="718"/>
        <v>-999</v>
      </c>
      <c r="AP4510" s="82" t="str">
        <f t="shared" si="719"/>
        <v>MISSING</v>
      </c>
    </row>
    <row r="4511" spans="2:42">
      <c r="B4511" s="207"/>
      <c r="C4511" s="35">
        <v>4507</v>
      </c>
      <c r="D4511" s="161"/>
      <c r="E4511" s="161"/>
      <c r="F4511" s="161"/>
      <c r="G4511" s="161"/>
      <c r="H4511" s="161"/>
      <c r="I4511" s="161"/>
      <c r="J4511" s="161"/>
      <c r="K4511" s="161"/>
      <c r="L4511" s="161"/>
      <c r="M4511" s="161"/>
      <c r="N4511" s="171"/>
      <c r="O4511" s="171"/>
      <c r="P4511" s="171"/>
      <c r="Q4511" s="171"/>
      <c r="R4511" s="171"/>
      <c r="S4511" s="171"/>
      <c r="T4511" s="208" t="str">
        <f t="shared" si="710"/>
        <v>MISSING</v>
      </c>
      <c r="U4511" s="208" t="str">
        <f t="shared" si="711"/>
        <v>MISSING</v>
      </c>
      <c r="X4511" s="56">
        <f t="shared" si="712"/>
        <v>-99</v>
      </c>
      <c r="Y4511" s="56">
        <f t="shared" si="713"/>
        <v>-99</v>
      </c>
      <c r="Z4511" s="56">
        <f t="shared" si="714"/>
        <v>-99</v>
      </c>
      <c r="AA4511" s="56">
        <f t="shared" si="715"/>
        <v>-99</v>
      </c>
      <c r="AB4511" s="56">
        <f t="shared" si="716"/>
        <v>-99</v>
      </c>
      <c r="AC4511" s="56">
        <f t="shared" si="717"/>
        <v>-99</v>
      </c>
      <c r="AD4511" s="3"/>
      <c r="AE4511" s="82">
        <f>IF(D4511=1, 'adjustment factor'!$D$4, IF(D4511=-9,-999,IF(D4511="",-999,0)))</f>
        <v>-999</v>
      </c>
      <c r="AF4511" s="82">
        <f>IF(F4511=1, 'adjustment factor'!$D$5, IF(F4511=-9,-999,IF(F4511="",-999,0)))</f>
        <v>-999</v>
      </c>
      <c r="AG4511" s="82">
        <f>IF(E4511=1, 'adjustment factor'!$D$6, IF(E4511=-9,-999,IF(E4511="",-999,0)))</f>
        <v>-999</v>
      </c>
      <c r="AH4511" s="82">
        <f>IF(K4511&gt;=45,'adjustment factor'!$D$7,IF(K4511=-9,-1200,IF(K4511="",-1200,0)))</f>
        <v>-1200</v>
      </c>
      <c r="AI4511" s="82">
        <f>IF(L4511=1, 'adjustment factor'!$D$8, IF(L4511=-9,-999,IF(L4511="",-999,0)))</f>
        <v>-999</v>
      </c>
      <c r="AJ4511" s="82">
        <f>IF(AND(M4511&gt;=1,M4511&lt;=4),'adjustment factor'!$D$9,IF(M4511=-9,-999,IF(M4511=98,-999,IF(M4511=99,-999,IF(M4511="",-999,0)))))</f>
        <v>-999</v>
      </c>
      <c r="AK4511" s="82">
        <f>IF(H4511=1, 'adjustment factor'!$D$10, IF(H4511=-9,-999,IF(H4511="",-999,0)))</f>
        <v>-999</v>
      </c>
      <c r="AL4511" s="82">
        <f>IF(G4511=1, 'adjustment factor'!$D$11, IF(G4511=-9,-999,IF(G4511="",-999,0)))</f>
        <v>-999</v>
      </c>
      <c r="AM4511" s="82">
        <f>IF(I4511=1, 'adjustment factor'!$D$12, IF(I4511=-9,-999,IF(I4511="",-999,0)))</f>
        <v>-999</v>
      </c>
      <c r="AN4511" s="82">
        <f>IF(J4511=1, 'adjustment factor'!$D$13, IF(J4511=-9,-999,IF(J4511="",-999,0)))</f>
        <v>-999</v>
      </c>
      <c r="AO4511" s="82" t="str">
        <f t="shared" si="718"/>
        <v>-999</v>
      </c>
      <c r="AP4511" s="82" t="str">
        <f t="shared" si="719"/>
        <v>MISSING</v>
      </c>
    </row>
    <row r="4512" spans="2:42">
      <c r="B4512" s="207"/>
      <c r="C4512" s="35">
        <v>4508</v>
      </c>
      <c r="D4512" s="161"/>
      <c r="E4512" s="161"/>
      <c r="F4512" s="161"/>
      <c r="G4512" s="161"/>
      <c r="H4512" s="161"/>
      <c r="I4512" s="161"/>
      <c r="J4512" s="161"/>
      <c r="K4512" s="161"/>
      <c r="L4512" s="161"/>
      <c r="M4512" s="161"/>
      <c r="N4512" s="171"/>
      <c r="O4512" s="171"/>
      <c r="P4512" s="171"/>
      <c r="Q4512" s="171"/>
      <c r="R4512" s="171"/>
      <c r="S4512" s="171"/>
      <c r="T4512" s="208" t="str">
        <f t="shared" si="710"/>
        <v>MISSING</v>
      </c>
      <c r="U4512" s="208" t="str">
        <f t="shared" si="711"/>
        <v>MISSING</v>
      </c>
      <c r="X4512" s="56">
        <f t="shared" si="712"/>
        <v>-99</v>
      </c>
      <c r="Y4512" s="56">
        <f t="shared" si="713"/>
        <v>-99</v>
      </c>
      <c r="Z4512" s="56">
        <f t="shared" si="714"/>
        <v>-99</v>
      </c>
      <c r="AA4512" s="56">
        <f t="shared" si="715"/>
        <v>-99</v>
      </c>
      <c r="AB4512" s="56">
        <f t="shared" si="716"/>
        <v>-99</v>
      </c>
      <c r="AC4512" s="56">
        <f t="shared" si="717"/>
        <v>-99</v>
      </c>
      <c r="AD4512" s="3"/>
      <c r="AE4512" s="82">
        <f>IF(D4512=1, 'adjustment factor'!$D$4, IF(D4512=-9,-999,IF(D4512="",-999,0)))</f>
        <v>-999</v>
      </c>
      <c r="AF4512" s="82">
        <f>IF(F4512=1, 'adjustment factor'!$D$5, IF(F4512=-9,-999,IF(F4512="",-999,0)))</f>
        <v>-999</v>
      </c>
      <c r="AG4512" s="82">
        <f>IF(E4512=1, 'adjustment factor'!$D$6, IF(E4512=-9,-999,IF(E4512="",-999,0)))</f>
        <v>-999</v>
      </c>
      <c r="AH4512" s="82">
        <f>IF(K4512&gt;=45,'adjustment factor'!$D$7,IF(K4512=-9,-1200,IF(K4512="",-1200,0)))</f>
        <v>-1200</v>
      </c>
      <c r="AI4512" s="82">
        <f>IF(L4512=1, 'adjustment factor'!$D$8, IF(L4512=-9,-999,IF(L4512="",-999,0)))</f>
        <v>-999</v>
      </c>
      <c r="AJ4512" s="82">
        <f>IF(AND(M4512&gt;=1,M4512&lt;=4),'adjustment factor'!$D$9,IF(M4512=-9,-999,IF(M4512=98,-999,IF(M4512=99,-999,IF(M4512="",-999,0)))))</f>
        <v>-999</v>
      </c>
      <c r="AK4512" s="82">
        <f>IF(H4512=1, 'adjustment factor'!$D$10, IF(H4512=-9,-999,IF(H4512="",-999,0)))</f>
        <v>-999</v>
      </c>
      <c r="AL4512" s="82">
        <f>IF(G4512=1, 'adjustment factor'!$D$11, IF(G4512=-9,-999,IF(G4512="",-999,0)))</f>
        <v>-999</v>
      </c>
      <c r="AM4512" s="82">
        <f>IF(I4512=1, 'adjustment factor'!$D$12, IF(I4512=-9,-999,IF(I4512="",-999,0)))</f>
        <v>-999</v>
      </c>
      <c r="AN4512" s="82">
        <f>IF(J4512=1, 'adjustment factor'!$D$13, IF(J4512=-9,-999,IF(J4512="",-999,0)))</f>
        <v>-999</v>
      </c>
      <c r="AO4512" s="82" t="str">
        <f t="shared" si="718"/>
        <v>-999</v>
      </c>
      <c r="AP4512" s="82" t="str">
        <f t="shared" si="719"/>
        <v>MISSING</v>
      </c>
    </row>
    <row r="4513" spans="2:42">
      <c r="B4513" s="207"/>
      <c r="C4513" s="35">
        <v>4509</v>
      </c>
      <c r="D4513" s="161"/>
      <c r="E4513" s="161"/>
      <c r="F4513" s="161"/>
      <c r="G4513" s="161"/>
      <c r="H4513" s="161"/>
      <c r="I4513" s="161"/>
      <c r="J4513" s="161"/>
      <c r="K4513" s="161"/>
      <c r="L4513" s="161"/>
      <c r="M4513" s="161"/>
      <c r="N4513" s="171"/>
      <c r="O4513" s="171"/>
      <c r="P4513" s="171"/>
      <c r="Q4513" s="171"/>
      <c r="R4513" s="171"/>
      <c r="S4513" s="171"/>
      <c r="T4513" s="208" t="str">
        <f t="shared" si="710"/>
        <v>MISSING</v>
      </c>
      <c r="U4513" s="208" t="str">
        <f t="shared" si="711"/>
        <v>MISSING</v>
      </c>
      <c r="X4513" s="56">
        <f t="shared" si="712"/>
        <v>-99</v>
      </c>
      <c r="Y4513" s="56">
        <f t="shared" si="713"/>
        <v>-99</v>
      </c>
      <c r="Z4513" s="56">
        <f t="shared" si="714"/>
        <v>-99</v>
      </c>
      <c r="AA4513" s="56">
        <f t="shared" si="715"/>
        <v>-99</v>
      </c>
      <c r="AB4513" s="56">
        <f t="shared" si="716"/>
        <v>-99</v>
      </c>
      <c r="AC4513" s="56">
        <f t="shared" si="717"/>
        <v>-99</v>
      </c>
      <c r="AD4513" s="3"/>
      <c r="AE4513" s="82">
        <f>IF(D4513=1, 'adjustment factor'!$D$4, IF(D4513=-9,-999,IF(D4513="",-999,0)))</f>
        <v>-999</v>
      </c>
      <c r="AF4513" s="82">
        <f>IF(F4513=1, 'adjustment factor'!$D$5, IF(F4513=-9,-999,IF(F4513="",-999,0)))</f>
        <v>-999</v>
      </c>
      <c r="AG4513" s="82">
        <f>IF(E4513=1, 'adjustment factor'!$D$6, IF(E4513=-9,-999,IF(E4513="",-999,0)))</f>
        <v>-999</v>
      </c>
      <c r="AH4513" s="82">
        <f>IF(K4513&gt;=45,'adjustment factor'!$D$7,IF(K4513=-9,-1200,IF(K4513="",-1200,0)))</f>
        <v>-1200</v>
      </c>
      <c r="AI4513" s="82">
        <f>IF(L4513=1, 'adjustment factor'!$D$8, IF(L4513=-9,-999,IF(L4513="",-999,0)))</f>
        <v>-999</v>
      </c>
      <c r="AJ4513" s="82">
        <f>IF(AND(M4513&gt;=1,M4513&lt;=4),'adjustment factor'!$D$9,IF(M4513=-9,-999,IF(M4513=98,-999,IF(M4513=99,-999,IF(M4513="",-999,0)))))</f>
        <v>-999</v>
      </c>
      <c r="AK4513" s="82">
        <f>IF(H4513=1, 'adjustment factor'!$D$10, IF(H4513=-9,-999,IF(H4513="",-999,0)))</f>
        <v>-999</v>
      </c>
      <c r="AL4513" s="82">
        <f>IF(G4513=1, 'adjustment factor'!$D$11, IF(G4513=-9,-999,IF(G4513="",-999,0)))</f>
        <v>-999</v>
      </c>
      <c r="AM4513" s="82">
        <f>IF(I4513=1, 'adjustment factor'!$D$12, IF(I4513=-9,-999,IF(I4513="",-999,0)))</f>
        <v>-999</v>
      </c>
      <c r="AN4513" s="82">
        <f>IF(J4513=1, 'adjustment factor'!$D$13, IF(J4513=-9,-999,IF(J4513="",-999,0)))</f>
        <v>-999</v>
      </c>
      <c r="AO4513" s="82" t="str">
        <f t="shared" si="718"/>
        <v>-999</v>
      </c>
      <c r="AP4513" s="82" t="str">
        <f t="shared" si="719"/>
        <v>MISSING</v>
      </c>
    </row>
    <row r="4514" spans="2:42">
      <c r="B4514" s="207"/>
      <c r="C4514" s="35">
        <v>4510</v>
      </c>
      <c r="D4514" s="161"/>
      <c r="E4514" s="161"/>
      <c r="F4514" s="161"/>
      <c r="G4514" s="161"/>
      <c r="H4514" s="161"/>
      <c r="I4514" s="161"/>
      <c r="J4514" s="161"/>
      <c r="K4514" s="161"/>
      <c r="L4514" s="161"/>
      <c r="M4514" s="161"/>
      <c r="N4514" s="171"/>
      <c r="O4514" s="171"/>
      <c r="P4514" s="171"/>
      <c r="Q4514" s="171"/>
      <c r="R4514" s="171"/>
      <c r="S4514" s="171"/>
      <c r="T4514" s="208" t="str">
        <f t="shared" si="710"/>
        <v>MISSING</v>
      </c>
      <c r="U4514" s="208" t="str">
        <f t="shared" si="711"/>
        <v>MISSING</v>
      </c>
      <c r="X4514" s="56">
        <f t="shared" si="712"/>
        <v>-99</v>
      </c>
      <c r="Y4514" s="56">
        <f t="shared" si="713"/>
        <v>-99</v>
      </c>
      <c r="Z4514" s="56">
        <f t="shared" si="714"/>
        <v>-99</v>
      </c>
      <c r="AA4514" s="56">
        <f t="shared" si="715"/>
        <v>-99</v>
      </c>
      <c r="AB4514" s="56">
        <f t="shared" si="716"/>
        <v>-99</v>
      </c>
      <c r="AC4514" s="56">
        <f t="shared" si="717"/>
        <v>-99</v>
      </c>
      <c r="AD4514" s="3"/>
      <c r="AE4514" s="82">
        <f>IF(D4514=1, 'adjustment factor'!$D$4, IF(D4514=-9,-999,IF(D4514="",-999,0)))</f>
        <v>-999</v>
      </c>
      <c r="AF4514" s="82">
        <f>IF(F4514=1, 'adjustment factor'!$D$5, IF(F4514=-9,-999,IF(F4514="",-999,0)))</f>
        <v>-999</v>
      </c>
      <c r="AG4514" s="82">
        <f>IF(E4514=1, 'adjustment factor'!$D$6, IF(E4514=-9,-999,IF(E4514="",-999,0)))</f>
        <v>-999</v>
      </c>
      <c r="AH4514" s="82">
        <f>IF(K4514&gt;=45,'adjustment factor'!$D$7,IF(K4514=-9,-1200,IF(K4514="",-1200,0)))</f>
        <v>-1200</v>
      </c>
      <c r="AI4514" s="82">
        <f>IF(L4514=1, 'adjustment factor'!$D$8, IF(L4514=-9,-999,IF(L4514="",-999,0)))</f>
        <v>-999</v>
      </c>
      <c r="AJ4514" s="82">
        <f>IF(AND(M4514&gt;=1,M4514&lt;=4),'adjustment factor'!$D$9,IF(M4514=-9,-999,IF(M4514=98,-999,IF(M4514=99,-999,IF(M4514="",-999,0)))))</f>
        <v>-999</v>
      </c>
      <c r="AK4514" s="82">
        <f>IF(H4514=1, 'adjustment factor'!$D$10, IF(H4514=-9,-999,IF(H4514="",-999,0)))</f>
        <v>-999</v>
      </c>
      <c r="AL4514" s="82">
        <f>IF(G4514=1, 'adjustment factor'!$D$11, IF(G4514=-9,-999,IF(G4514="",-999,0)))</f>
        <v>-999</v>
      </c>
      <c r="AM4514" s="82">
        <f>IF(I4514=1, 'adjustment factor'!$D$12, IF(I4514=-9,-999,IF(I4514="",-999,0)))</f>
        <v>-999</v>
      </c>
      <c r="AN4514" s="82">
        <f>IF(J4514=1, 'adjustment factor'!$D$13, IF(J4514=-9,-999,IF(J4514="",-999,0)))</f>
        <v>-999</v>
      </c>
      <c r="AO4514" s="82" t="str">
        <f t="shared" si="718"/>
        <v>-999</v>
      </c>
      <c r="AP4514" s="82" t="str">
        <f t="shared" si="719"/>
        <v>MISSING</v>
      </c>
    </row>
    <row r="4515" spans="2:42">
      <c r="B4515" s="207"/>
      <c r="C4515" s="35">
        <v>4511</v>
      </c>
      <c r="D4515" s="161"/>
      <c r="E4515" s="161"/>
      <c r="F4515" s="161"/>
      <c r="G4515" s="161"/>
      <c r="H4515" s="161"/>
      <c r="I4515" s="161"/>
      <c r="J4515" s="161"/>
      <c r="K4515" s="161"/>
      <c r="L4515" s="161"/>
      <c r="M4515" s="161"/>
      <c r="N4515" s="171"/>
      <c r="O4515" s="171"/>
      <c r="P4515" s="171"/>
      <c r="Q4515" s="171"/>
      <c r="R4515" s="171"/>
      <c r="S4515" s="171"/>
      <c r="T4515" s="208" t="str">
        <f t="shared" si="710"/>
        <v>MISSING</v>
      </c>
      <c r="U4515" s="208" t="str">
        <f t="shared" si="711"/>
        <v>MISSING</v>
      </c>
      <c r="X4515" s="56">
        <f t="shared" si="712"/>
        <v>-99</v>
      </c>
      <c r="Y4515" s="56">
        <f t="shared" si="713"/>
        <v>-99</v>
      </c>
      <c r="Z4515" s="56">
        <f t="shared" si="714"/>
        <v>-99</v>
      </c>
      <c r="AA4515" s="56">
        <f t="shared" si="715"/>
        <v>-99</v>
      </c>
      <c r="AB4515" s="56">
        <f t="shared" si="716"/>
        <v>-99</v>
      </c>
      <c r="AC4515" s="56">
        <f t="shared" si="717"/>
        <v>-99</v>
      </c>
      <c r="AD4515" s="3"/>
      <c r="AE4515" s="82">
        <f>IF(D4515=1, 'adjustment factor'!$D$4, IF(D4515=-9,-999,IF(D4515="",-999,0)))</f>
        <v>-999</v>
      </c>
      <c r="AF4515" s="82">
        <f>IF(F4515=1, 'adjustment factor'!$D$5, IF(F4515=-9,-999,IF(F4515="",-999,0)))</f>
        <v>-999</v>
      </c>
      <c r="AG4515" s="82">
        <f>IF(E4515=1, 'adjustment factor'!$D$6, IF(E4515=-9,-999,IF(E4515="",-999,0)))</f>
        <v>-999</v>
      </c>
      <c r="AH4515" s="82">
        <f>IF(K4515&gt;=45,'adjustment factor'!$D$7,IF(K4515=-9,-1200,IF(K4515="",-1200,0)))</f>
        <v>-1200</v>
      </c>
      <c r="AI4515" s="82">
        <f>IF(L4515=1, 'adjustment factor'!$D$8, IF(L4515=-9,-999,IF(L4515="",-999,0)))</f>
        <v>-999</v>
      </c>
      <c r="AJ4515" s="82">
        <f>IF(AND(M4515&gt;=1,M4515&lt;=4),'adjustment factor'!$D$9,IF(M4515=-9,-999,IF(M4515=98,-999,IF(M4515=99,-999,IF(M4515="",-999,0)))))</f>
        <v>-999</v>
      </c>
      <c r="AK4515" s="82">
        <f>IF(H4515=1, 'adjustment factor'!$D$10, IF(H4515=-9,-999,IF(H4515="",-999,0)))</f>
        <v>-999</v>
      </c>
      <c r="AL4515" s="82">
        <f>IF(G4515=1, 'adjustment factor'!$D$11, IF(G4515=-9,-999,IF(G4515="",-999,0)))</f>
        <v>-999</v>
      </c>
      <c r="AM4515" s="82">
        <f>IF(I4515=1, 'adjustment factor'!$D$12, IF(I4515=-9,-999,IF(I4515="",-999,0)))</f>
        <v>-999</v>
      </c>
      <c r="AN4515" s="82">
        <f>IF(J4515=1, 'adjustment factor'!$D$13, IF(J4515=-9,-999,IF(J4515="",-999,0)))</f>
        <v>-999</v>
      </c>
      <c r="AO4515" s="82" t="str">
        <f t="shared" si="718"/>
        <v>-999</v>
      </c>
      <c r="AP4515" s="82" t="str">
        <f t="shared" si="719"/>
        <v>MISSING</v>
      </c>
    </row>
    <row r="4516" spans="2:42">
      <c r="B4516" s="207"/>
      <c r="C4516" s="35">
        <v>4512</v>
      </c>
      <c r="D4516" s="161"/>
      <c r="E4516" s="161"/>
      <c r="F4516" s="161"/>
      <c r="G4516" s="161"/>
      <c r="H4516" s="161"/>
      <c r="I4516" s="161"/>
      <c r="J4516" s="161"/>
      <c r="K4516" s="161"/>
      <c r="L4516" s="161"/>
      <c r="M4516" s="161"/>
      <c r="N4516" s="171"/>
      <c r="O4516" s="171"/>
      <c r="P4516" s="171"/>
      <c r="Q4516" s="171"/>
      <c r="R4516" s="171"/>
      <c r="S4516" s="171"/>
      <c r="T4516" s="208" t="str">
        <f t="shared" si="710"/>
        <v>MISSING</v>
      </c>
      <c r="U4516" s="208" t="str">
        <f t="shared" si="711"/>
        <v>MISSING</v>
      </c>
      <c r="X4516" s="56">
        <f t="shared" si="712"/>
        <v>-99</v>
      </c>
      <c r="Y4516" s="56">
        <f t="shared" si="713"/>
        <v>-99</v>
      </c>
      <c r="Z4516" s="56">
        <f t="shared" si="714"/>
        <v>-99</v>
      </c>
      <c r="AA4516" s="56">
        <f t="shared" si="715"/>
        <v>-99</v>
      </c>
      <c r="AB4516" s="56">
        <f t="shared" si="716"/>
        <v>-99</v>
      </c>
      <c r="AC4516" s="56">
        <f t="shared" si="717"/>
        <v>-99</v>
      </c>
      <c r="AD4516" s="3"/>
      <c r="AE4516" s="82">
        <f>IF(D4516=1, 'adjustment factor'!$D$4, IF(D4516=-9,-999,IF(D4516="",-999,0)))</f>
        <v>-999</v>
      </c>
      <c r="AF4516" s="82">
        <f>IF(F4516=1, 'adjustment factor'!$D$5, IF(F4516=-9,-999,IF(F4516="",-999,0)))</f>
        <v>-999</v>
      </c>
      <c r="AG4516" s="82">
        <f>IF(E4516=1, 'adjustment factor'!$D$6, IF(E4516=-9,-999,IF(E4516="",-999,0)))</f>
        <v>-999</v>
      </c>
      <c r="AH4516" s="82">
        <f>IF(K4516&gt;=45,'adjustment factor'!$D$7,IF(K4516=-9,-1200,IF(K4516="",-1200,0)))</f>
        <v>-1200</v>
      </c>
      <c r="AI4516" s="82">
        <f>IF(L4516=1, 'adjustment factor'!$D$8, IF(L4516=-9,-999,IF(L4516="",-999,0)))</f>
        <v>-999</v>
      </c>
      <c r="AJ4516" s="82">
        <f>IF(AND(M4516&gt;=1,M4516&lt;=4),'adjustment factor'!$D$9,IF(M4516=-9,-999,IF(M4516=98,-999,IF(M4516=99,-999,IF(M4516="",-999,0)))))</f>
        <v>-999</v>
      </c>
      <c r="AK4516" s="82">
        <f>IF(H4516=1, 'adjustment factor'!$D$10, IF(H4516=-9,-999,IF(H4516="",-999,0)))</f>
        <v>-999</v>
      </c>
      <c r="AL4516" s="82">
        <f>IF(G4516=1, 'adjustment factor'!$D$11, IF(G4516=-9,-999,IF(G4516="",-999,0)))</f>
        <v>-999</v>
      </c>
      <c r="AM4516" s="82">
        <f>IF(I4516=1, 'adjustment factor'!$D$12, IF(I4516=-9,-999,IF(I4516="",-999,0)))</f>
        <v>-999</v>
      </c>
      <c r="AN4516" s="82">
        <f>IF(J4516=1, 'adjustment factor'!$D$13, IF(J4516=-9,-999,IF(J4516="",-999,0)))</f>
        <v>-999</v>
      </c>
      <c r="AO4516" s="82" t="str">
        <f t="shared" si="718"/>
        <v>-999</v>
      </c>
      <c r="AP4516" s="82" t="str">
        <f t="shared" si="719"/>
        <v>MISSING</v>
      </c>
    </row>
    <row r="4517" spans="2:42">
      <c r="B4517" s="207"/>
      <c r="C4517" s="35">
        <v>4513</v>
      </c>
      <c r="D4517" s="161"/>
      <c r="E4517" s="161"/>
      <c r="F4517" s="161"/>
      <c r="G4517" s="161"/>
      <c r="H4517" s="161"/>
      <c r="I4517" s="161"/>
      <c r="J4517" s="161"/>
      <c r="K4517" s="161"/>
      <c r="L4517" s="161"/>
      <c r="M4517" s="161"/>
      <c r="N4517" s="171"/>
      <c r="O4517" s="171"/>
      <c r="P4517" s="171"/>
      <c r="Q4517" s="171"/>
      <c r="R4517" s="171"/>
      <c r="S4517" s="171"/>
      <c r="T4517" s="208" t="str">
        <f t="shared" si="710"/>
        <v>MISSING</v>
      </c>
      <c r="U4517" s="208" t="str">
        <f t="shared" si="711"/>
        <v>MISSING</v>
      </c>
      <c r="X4517" s="56">
        <f t="shared" si="712"/>
        <v>-99</v>
      </c>
      <c r="Y4517" s="56">
        <f t="shared" si="713"/>
        <v>-99</v>
      </c>
      <c r="Z4517" s="56">
        <f t="shared" si="714"/>
        <v>-99</v>
      </c>
      <c r="AA4517" s="56">
        <f t="shared" si="715"/>
        <v>-99</v>
      </c>
      <c r="AB4517" s="56">
        <f t="shared" si="716"/>
        <v>-99</v>
      </c>
      <c r="AC4517" s="56">
        <f t="shared" si="717"/>
        <v>-99</v>
      </c>
      <c r="AD4517" s="3"/>
      <c r="AE4517" s="82">
        <f>IF(D4517=1, 'adjustment factor'!$D$4, IF(D4517=-9,-999,IF(D4517="",-999,0)))</f>
        <v>-999</v>
      </c>
      <c r="AF4517" s="82">
        <f>IF(F4517=1, 'adjustment factor'!$D$5, IF(F4517=-9,-999,IF(F4517="",-999,0)))</f>
        <v>-999</v>
      </c>
      <c r="AG4517" s="82">
        <f>IF(E4517=1, 'adjustment factor'!$D$6, IF(E4517=-9,-999,IF(E4517="",-999,0)))</f>
        <v>-999</v>
      </c>
      <c r="AH4517" s="82">
        <f>IF(K4517&gt;=45,'adjustment factor'!$D$7,IF(K4517=-9,-1200,IF(K4517="",-1200,0)))</f>
        <v>-1200</v>
      </c>
      <c r="AI4517" s="82">
        <f>IF(L4517=1, 'adjustment factor'!$D$8, IF(L4517=-9,-999,IF(L4517="",-999,0)))</f>
        <v>-999</v>
      </c>
      <c r="AJ4517" s="82">
        <f>IF(AND(M4517&gt;=1,M4517&lt;=4),'adjustment factor'!$D$9,IF(M4517=-9,-999,IF(M4517=98,-999,IF(M4517=99,-999,IF(M4517="",-999,0)))))</f>
        <v>-999</v>
      </c>
      <c r="AK4517" s="82">
        <f>IF(H4517=1, 'adjustment factor'!$D$10, IF(H4517=-9,-999,IF(H4517="",-999,0)))</f>
        <v>-999</v>
      </c>
      <c r="AL4517" s="82">
        <f>IF(G4517=1, 'adjustment factor'!$D$11, IF(G4517=-9,-999,IF(G4517="",-999,0)))</f>
        <v>-999</v>
      </c>
      <c r="AM4517" s="82">
        <f>IF(I4517=1, 'adjustment factor'!$D$12, IF(I4517=-9,-999,IF(I4517="",-999,0)))</f>
        <v>-999</v>
      </c>
      <c r="AN4517" s="82">
        <f>IF(J4517=1, 'adjustment factor'!$D$13, IF(J4517=-9,-999,IF(J4517="",-999,0)))</f>
        <v>-999</v>
      </c>
      <c r="AO4517" s="82" t="str">
        <f t="shared" si="718"/>
        <v>-999</v>
      </c>
      <c r="AP4517" s="82" t="str">
        <f t="shared" si="719"/>
        <v>MISSING</v>
      </c>
    </row>
    <row r="4518" spans="2:42">
      <c r="B4518" s="207"/>
      <c r="C4518" s="35">
        <v>4514</v>
      </c>
      <c r="D4518" s="161"/>
      <c r="E4518" s="161"/>
      <c r="F4518" s="161"/>
      <c r="G4518" s="161"/>
      <c r="H4518" s="161"/>
      <c r="I4518" s="161"/>
      <c r="J4518" s="161"/>
      <c r="K4518" s="161"/>
      <c r="L4518" s="161"/>
      <c r="M4518" s="161"/>
      <c r="N4518" s="171"/>
      <c r="O4518" s="171"/>
      <c r="P4518" s="171"/>
      <c r="Q4518" s="171"/>
      <c r="R4518" s="171"/>
      <c r="S4518" s="171"/>
      <c r="T4518" s="208" t="str">
        <f t="shared" si="710"/>
        <v>MISSING</v>
      </c>
      <c r="U4518" s="208" t="str">
        <f t="shared" si="711"/>
        <v>MISSING</v>
      </c>
      <c r="X4518" s="56">
        <f t="shared" si="712"/>
        <v>-99</v>
      </c>
      <c r="Y4518" s="56">
        <f t="shared" si="713"/>
        <v>-99</v>
      </c>
      <c r="Z4518" s="56">
        <f t="shared" si="714"/>
        <v>-99</v>
      </c>
      <c r="AA4518" s="56">
        <f t="shared" si="715"/>
        <v>-99</v>
      </c>
      <c r="AB4518" s="56">
        <f t="shared" si="716"/>
        <v>-99</v>
      </c>
      <c r="AC4518" s="56">
        <f t="shared" si="717"/>
        <v>-99</v>
      </c>
      <c r="AD4518" s="3"/>
      <c r="AE4518" s="82">
        <f>IF(D4518=1, 'adjustment factor'!$D$4, IF(D4518=-9,-999,IF(D4518="",-999,0)))</f>
        <v>-999</v>
      </c>
      <c r="AF4518" s="82">
        <f>IF(F4518=1, 'adjustment factor'!$D$5, IF(F4518=-9,-999,IF(F4518="",-999,0)))</f>
        <v>-999</v>
      </c>
      <c r="AG4518" s="82">
        <f>IF(E4518=1, 'adjustment factor'!$D$6, IF(E4518=-9,-999,IF(E4518="",-999,0)))</f>
        <v>-999</v>
      </c>
      <c r="AH4518" s="82">
        <f>IF(K4518&gt;=45,'adjustment factor'!$D$7,IF(K4518=-9,-1200,IF(K4518="",-1200,0)))</f>
        <v>-1200</v>
      </c>
      <c r="AI4518" s="82">
        <f>IF(L4518=1, 'adjustment factor'!$D$8, IF(L4518=-9,-999,IF(L4518="",-999,0)))</f>
        <v>-999</v>
      </c>
      <c r="AJ4518" s="82">
        <f>IF(AND(M4518&gt;=1,M4518&lt;=4),'adjustment factor'!$D$9,IF(M4518=-9,-999,IF(M4518=98,-999,IF(M4518=99,-999,IF(M4518="",-999,0)))))</f>
        <v>-999</v>
      </c>
      <c r="AK4518" s="82">
        <f>IF(H4518=1, 'adjustment factor'!$D$10, IF(H4518=-9,-999,IF(H4518="",-999,0)))</f>
        <v>-999</v>
      </c>
      <c r="AL4518" s="82">
        <f>IF(G4518=1, 'adjustment factor'!$D$11, IF(G4518=-9,-999,IF(G4518="",-999,0)))</f>
        <v>-999</v>
      </c>
      <c r="AM4518" s="82">
        <f>IF(I4518=1, 'adjustment factor'!$D$12, IF(I4518=-9,-999,IF(I4518="",-999,0)))</f>
        <v>-999</v>
      </c>
      <c r="AN4518" s="82">
        <f>IF(J4518=1, 'adjustment factor'!$D$13, IF(J4518=-9,-999,IF(J4518="",-999,0)))</f>
        <v>-999</v>
      </c>
      <c r="AO4518" s="82" t="str">
        <f t="shared" si="718"/>
        <v>-999</v>
      </c>
      <c r="AP4518" s="82" t="str">
        <f t="shared" si="719"/>
        <v>MISSING</v>
      </c>
    </row>
    <row r="4519" spans="2:42">
      <c r="B4519" s="207"/>
      <c r="C4519" s="35">
        <v>4515</v>
      </c>
      <c r="D4519" s="161"/>
      <c r="E4519" s="161"/>
      <c r="F4519" s="161"/>
      <c r="G4519" s="161"/>
      <c r="H4519" s="161"/>
      <c r="I4519" s="161"/>
      <c r="J4519" s="161"/>
      <c r="K4519" s="161"/>
      <c r="L4519" s="161"/>
      <c r="M4519" s="161"/>
      <c r="N4519" s="171"/>
      <c r="O4519" s="171"/>
      <c r="P4519" s="171"/>
      <c r="Q4519" s="171"/>
      <c r="R4519" s="171"/>
      <c r="S4519" s="171"/>
      <c r="T4519" s="208" t="str">
        <f t="shared" si="710"/>
        <v>MISSING</v>
      </c>
      <c r="U4519" s="208" t="str">
        <f t="shared" si="711"/>
        <v>MISSING</v>
      </c>
      <c r="X4519" s="56">
        <f t="shared" si="712"/>
        <v>-99</v>
      </c>
      <c r="Y4519" s="56">
        <f t="shared" si="713"/>
        <v>-99</v>
      </c>
      <c r="Z4519" s="56">
        <f t="shared" si="714"/>
        <v>-99</v>
      </c>
      <c r="AA4519" s="56">
        <f t="shared" si="715"/>
        <v>-99</v>
      </c>
      <c r="AB4519" s="56">
        <f t="shared" si="716"/>
        <v>-99</v>
      </c>
      <c r="AC4519" s="56">
        <f t="shared" si="717"/>
        <v>-99</v>
      </c>
      <c r="AD4519" s="3"/>
      <c r="AE4519" s="82">
        <f>IF(D4519=1, 'adjustment factor'!$D$4, IF(D4519=-9,-999,IF(D4519="",-999,0)))</f>
        <v>-999</v>
      </c>
      <c r="AF4519" s="82">
        <f>IF(F4519=1, 'adjustment factor'!$D$5, IF(F4519=-9,-999,IF(F4519="",-999,0)))</f>
        <v>-999</v>
      </c>
      <c r="AG4519" s="82">
        <f>IF(E4519=1, 'adjustment factor'!$D$6, IF(E4519=-9,-999,IF(E4519="",-999,0)))</f>
        <v>-999</v>
      </c>
      <c r="AH4519" s="82">
        <f>IF(K4519&gt;=45,'adjustment factor'!$D$7,IF(K4519=-9,-1200,IF(K4519="",-1200,0)))</f>
        <v>-1200</v>
      </c>
      <c r="AI4519" s="82">
        <f>IF(L4519=1, 'adjustment factor'!$D$8, IF(L4519=-9,-999,IF(L4519="",-999,0)))</f>
        <v>-999</v>
      </c>
      <c r="AJ4519" s="82">
        <f>IF(AND(M4519&gt;=1,M4519&lt;=4),'adjustment factor'!$D$9,IF(M4519=-9,-999,IF(M4519=98,-999,IF(M4519=99,-999,IF(M4519="",-999,0)))))</f>
        <v>-999</v>
      </c>
      <c r="AK4519" s="82">
        <f>IF(H4519=1, 'adjustment factor'!$D$10, IF(H4519=-9,-999,IF(H4519="",-999,0)))</f>
        <v>-999</v>
      </c>
      <c r="AL4519" s="82">
        <f>IF(G4519=1, 'adjustment factor'!$D$11, IF(G4519=-9,-999,IF(G4519="",-999,0)))</f>
        <v>-999</v>
      </c>
      <c r="AM4519" s="82">
        <f>IF(I4519=1, 'adjustment factor'!$D$12, IF(I4519=-9,-999,IF(I4519="",-999,0)))</f>
        <v>-999</v>
      </c>
      <c r="AN4519" s="82">
        <f>IF(J4519=1, 'adjustment factor'!$D$13, IF(J4519=-9,-999,IF(J4519="",-999,0)))</f>
        <v>-999</v>
      </c>
      <c r="AO4519" s="82" t="str">
        <f t="shared" si="718"/>
        <v>-999</v>
      </c>
      <c r="AP4519" s="82" t="str">
        <f t="shared" si="719"/>
        <v>MISSING</v>
      </c>
    </row>
    <row r="4520" spans="2:42">
      <c r="B4520" s="207"/>
      <c r="C4520" s="35">
        <v>4516</v>
      </c>
      <c r="D4520" s="161"/>
      <c r="E4520" s="161"/>
      <c r="F4520" s="161"/>
      <c r="G4520" s="161"/>
      <c r="H4520" s="161"/>
      <c r="I4520" s="161"/>
      <c r="J4520" s="161"/>
      <c r="K4520" s="161"/>
      <c r="L4520" s="161"/>
      <c r="M4520" s="161"/>
      <c r="N4520" s="171"/>
      <c r="O4520" s="171"/>
      <c r="P4520" s="171"/>
      <c r="Q4520" s="171"/>
      <c r="R4520" s="171"/>
      <c r="S4520" s="171"/>
      <c r="T4520" s="208" t="str">
        <f t="shared" si="710"/>
        <v>MISSING</v>
      </c>
      <c r="U4520" s="208" t="str">
        <f t="shared" si="711"/>
        <v>MISSING</v>
      </c>
      <c r="X4520" s="56">
        <f t="shared" si="712"/>
        <v>-99</v>
      </c>
      <c r="Y4520" s="56">
        <f t="shared" si="713"/>
        <v>-99</v>
      </c>
      <c r="Z4520" s="56">
        <f t="shared" si="714"/>
        <v>-99</v>
      </c>
      <c r="AA4520" s="56">
        <f t="shared" si="715"/>
        <v>-99</v>
      </c>
      <c r="AB4520" s="56">
        <f t="shared" si="716"/>
        <v>-99</v>
      </c>
      <c r="AC4520" s="56">
        <f t="shared" si="717"/>
        <v>-99</v>
      </c>
      <c r="AD4520" s="3"/>
      <c r="AE4520" s="82">
        <f>IF(D4520=1, 'adjustment factor'!$D$4, IF(D4520=-9,-999,IF(D4520="",-999,0)))</f>
        <v>-999</v>
      </c>
      <c r="AF4520" s="82">
        <f>IF(F4520=1, 'adjustment factor'!$D$5, IF(F4520=-9,-999,IF(F4520="",-999,0)))</f>
        <v>-999</v>
      </c>
      <c r="AG4520" s="82">
        <f>IF(E4520=1, 'adjustment factor'!$D$6, IF(E4520=-9,-999,IF(E4520="",-999,0)))</f>
        <v>-999</v>
      </c>
      <c r="AH4520" s="82">
        <f>IF(K4520&gt;=45,'adjustment factor'!$D$7,IF(K4520=-9,-1200,IF(K4520="",-1200,0)))</f>
        <v>-1200</v>
      </c>
      <c r="AI4520" s="82">
        <f>IF(L4520=1, 'adjustment factor'!$D$8, IF(L4520=-9,-999,IF(L4520="",-999,0)))</f>
        <v>-999</v>
      </c>
      <c r="AJ4520" s="82">
        <f>IF(AND(M4520&gt;=1,M4520&lt;=4),'adjustment factor'!$D$9,IF(M4520=-9,-999,IF(M4520=98,-999,IF(M4520=99,-999,IF(M4520="",-999,0)))))</f>
        <v>-999</v>
      </c>
      <c r="AK4520" s="82">
        <f>IF(H4520=1, 'adjustment factor'!$D$10, IF(H4520=-9,-999,IF(H4520="",-999,0)))</f>
        <v>-999</v>
      </c>
      <c r="AL4520" s="82">
        <f>IF(G4520=1, 'adjustment factor'!$D$11, IF(G4520=-9,-999,IF(G4520="",-999,0)))</f>
        <v>-999</v>
      </c>
      <c r="AM4520" s="82">
        <f>IF(I4520=1, 'adjustment factor'!$D$12, IF(I4520=-9,-999,IF(I4520="",-999,0)))</f>
        <v>-999</v>
      </c>
      <c r="AN4520" s="82">
        <f>IF(J4520=1, 'adjustment factor'!$D$13, IF(J4520=-9,-999,IF(J4520="",-999,0)))</f>
        <v>-999</v>
      </c>
      <c r="AO4520" s="82" t="str">
        <f t="shared" si="718"/>
        <v>-999</v>
      </c>
      <c r="AP4520" s="82" t="str">
        <f t="shared" si="719"/>
        <v>MISSING</v>
      </c>
    </row>
    <row r="4521" spans="2:42">
      <c r="B4521" s="207"/>
      <c r="C4521" s="35">
        <v>4517</v>
      </c>
      <c r="D4521" s="161"/>
      <c r="E4521" s="161"/>
      <c r="F4521" s="161"/>
      <c r="G4521" s="161"/>
      <c r="H4521" s="161"/>
      <c r="I4521" s="161"/>
      <c r="J4521" s="161"/>
      <c r="K4521" s="161"/>
      <c r="L4521" s="161"/>
      <c r="M4521" s="161"/>
      <c r="N4521" s="171"/>
      <c r="O4521" s="171"/>
      <c r="P4521" s="171"/>
      <c r="Q4521" s="171"/>
      <c r="R4521" s="171"/>
      <c r="S4521" s="171"/>
      <c r="T4521" s="208" t="str">
        <f t="shared" si="710"/>
        <v>MISSING</v>
      </c>
      <c r="U4521" s="208" t="str">
        <f t="shared" si="711"/>
        <v>MISSING</v>
      </c>
      <c r="X4521" s="56">
        <f t="shared" si="712"/>
        <v>-99</v>
      </c>
      <c r="Y4521" s="56">
        <f t="shared" si="713"/>
        <v>-99</v>
      </c>
      <c r="Z4521" s="56">
        <f t="shared" si="714"/>
        <v>-99</v>
      </c>
      <c r="AA4521" s="56">
        <f t="shared" si="715"/>
        <v>-99</v>
      </c>
      <c r="AB4521" s="56">
        <f t="shared" si="716"/>
        <v>-99</v>
      </c>
      <c r="AC4521" s="56">
        <f t="shared" si="717"/>
        <v>-99</v>
      </c>
      <c r="AD4521" s="3"/>
      <c r="AE4521" s="82">
        <f>IF(D4521=1, 'adjustment factor'!$D$4, IF(D4521=-9,-999,IF(D4521="",-999,0)))</f>
        <v>-999</v>
      </c>
      <c r="AF4521" s="82">
        <f>IF(F4521=1, 'adjustment factor'!$D$5, IF(F4521=-9,-999,IF(F4521="",-999,0)))</f>
        <v>-999</v>
      </c>
      <c r="AG4521" s="82">
        <f>IF(E4521=1, 'adjustment factor'!$D$6, IF(E4521=-9,-999,IF(E4521="",-999,0)))</f>
        <v>-999</v>
      </c>
      <c r="AH4521" s="82">
        <f>IF(K4521&gt;=45,'adjustment factor'!$D$7,IF(K4521=-9,-1200,IF(K4521="",-1200,0)))</f>
        <v>-1200</v>
      </c>
      <c r="AI4521" s="82">
        <f>IF(L4521=1, 'adjustment factor'!$D$8, IF(L4521=-9,-999,IF(L4521="",-999,0)))</f>
        <v>-999</v>
      </c>
      <c r="AJ4521" s="82">
        <f>IF(AND(M4521&gt;=1,M4521&lt;=4),'adjustment factor'!$D$9,IF(M4521=-9,-999,IF(M4521=98,-999,IF(M4521=99,-999,IF(M4521="",-999,0)))))</f>
        <v>-999</v>
      </c>
      <c r="AK4521" s="82">
        <f>IF(H4521=1, 'adjustment factor'!$D$10, IF(H4521=-9,-999,IF(H4521="",-999,0)))</f>
        <v>-999</v>
      </c>
      <c r="AL4521" s="82">
        <f>IF(G4521=1, 'adjustment factor'!$D$11, IF(G4521=-9,-999,IF(G4521="",-999,0)))</f>
        <v>-999</v>
      </c>
      <c r="AM4521" s="82">
        <f>IF(I4521=1, 'adjustment factor'!$D$12, IF(I4521=-9,-999,IF(I4521="",-999,0)))</f>
        <v>-999</v>
      </c>
      <c r="AN4521" s="82">
        <f>IF(J4521=1, 'adjustment factor'!$D$13, IF(J4521=-9,-999,IF(J4521="",-999,0)))</f>
        <v>-999</v>
      </c>
      <c r="AO4521" s="82" t="str">
        <f t="shared" si="718"/>
        <v>-999</v>
      </c>
      <c r="AP4521" s="82" t="str">
        <f t="shared" si="719"/>
        <v>MISSING</v>
      </c>
    </row>
    <row r="4522" spans="2:42">
      <c r="B4522" s="207"/>
      <c r="C4522" s="35">
        <v>4518</v>
      </c>
      <c r="D4522" s="161"/>
      <c r="E4522" s="161"/>
      <c r="F4522" s="161"/>
      <c r="G4522" s="161"/>
      <c r="H4522" s="161"/>
      <c r="I4522" s="161"/>
      <c r="J4522" s="161"/>
      <c r="K4522" s="161"/>
      <c r="L4522" s="161"/>
      <c r="M4522" s="161"/>
      <c r="N4522" s="171"/>
      <c r="O4522" s="171"/>
      <c r="P4522" s="171"/>
      <c r="Q4522" s="171"/>
      <c r="R4522" s="171"/>
      <c r="S4522" s="171"/>
      <c r="T4522" s="208" t="str">
        <f t="shared" si="710"/>
        <v>MISSING</v>
      </c>
      <c r="U4522" s="208" t="str">
        <f t="shared" si="711"/>
        <v>MISSING</v>
      </c>
      <c r="X4522" s="56">
        <f t="shared" si="712"/>
        <v>-99</v>
      </c>
      <c r="Y4522" s="56">
        <f t="shared" si="713"/>
        <v>-99</v>
      </c>
      <c r="Z4522" s="56">
        <f t="shared" si="714"/>
        <v>-99</v>
      </c>
      <c r="AA4522" s="56">
        <f t="shared" si="715"/>
        <v>-99</v>
      </c>
      <c r="AB4522" s="56">
        <f t="shared" si="716"/>
        <v>-99</v>
      </c>
      <c r="AC4522" s="56">
        <f t="shared" si="717"/>
        <v>-99</v>
      </c>
      <c r="AD4522" s="3"/>
      <c r="AE4522" s="82">
        <f>IF(D4522=1, 'adjustment factor'!$D$4, IF(D4522=-9,-999,IF(D4522="",-999,0)))</f>
        <v>-999</v>
      </c>
      <c r="AF4522" s="82">
        <f>IF(F4522=1, 'adjustment factor'!$D$5, IF(F4522=-9,-999,IF(F4522="",-999,0)))</f>
        <v>-999</v>
      </c>
      <c r="AG4522" s="82">
        <f>IF(E4522=1, 'adjustment factor'!$D$6, IF(E4522=-9,-999,IF(E4522="",-999,0)))</f>
        <v>-999</v>
      </c>
      <c r="AH4522" s="82">
        <f>IF(K4522&gt;=45,'adjustment factor'!$D$7,IF(K4522=-9,-1200,IF(K4522="",-1200,0)))</f>
        <v>-1200</v>
      </c>
      <c r="AI4522" s="82">
        <f>IF(L4522=1, 'adjustment factor'!$D$8, IF(L4522=-9,-999,IF(L4522="",-999,0)))</f>
        <v>-999</v>
      </c>
      <c r="AJ4522" s="82">
        <f>IF(AND(M4522&gt;=1,M4522&lt;=4),'adjustment factor'!$D$9,IF(M4522=-9,-999,IF(M4522=98,-999,IF(M4522=99,-999,IF(M4522="",-999,0)))))</f>
        <v>-999</v>
      </c>
      <c r="AK4522" s="82">
        <f>IF(H4522=1, 'adjustment factor'!$D$10, IF(H4522=-9,-999,IF(H4522="",-999,0)))</f>
        <v>-999</v>
      </c>
      <c r="AL4522" s="82">
        <f>IF(G4522=1, 'adjustment factor'!$D$11, IF(G4522=-9,-999,IF(G4522="",-999,0)))</f>
        <v>-999</v>
      </c>
      <c r="AM4522" s="82">
        <f>IF(I4522=1, 'adjustment factor'!$D$12, IF(I4522=-9,-999,IF(I4522="",-999,0)))</f>
        <v>-999</v>
      </c>
      <c r="AN4522" s="82">
        <f>IF(J4522=1, 'adjustment factor'!$D$13, IF(J4522=-9,-999,IF(J4522="",-999,0)))</f>
        <v>-999</v>
      </c>
      <c r="AO4522" s="82" t="str">
        <f t="shared" si="718"/>
        <v>-999</v>
      </c>
      <c r="AP4522" s="82" t="str">
        <f t="shared" si="719"/>
        <v>MISSING</v>
      </c>
    </row>
    <row r="4523" spans="2:42">
      <c r="B4523" s="207"/>
      <c r="C4523" s="35">
        <v>4519</v>
      </c>
      <c r="D4523" s="161"/>
      <c r="E4523" s="161"/>
      <c r="F4523" s="161"/>
      <c r="G4523" s="161"/>
      <c r="H4523" s="161"/>
      <c r="I4523" s="161"/>
      <c r="J4523" s="161"/>
      <c r="K4523" s="161"/>
      <c r="L4523" s="161"/>
      <c r="M4523" s="161"/>
      <c r="N4523" s="171"/>
      <c r="O4523" s="171"/>
      <c r="P4523" s="171"/>
      <c r="Q4523" s="171"/>
      <c r="R4523" s="171"/>
      <c r="S4523" s="171"/>
      <c r="T4523" s="208" t="str">
        <f t="shared" si="710"/>
        <v>MISSING</v>
      </c>
      <c r="U4523" s="208" t="str">
        <f t="shared" si="711"/>
        <v>MISSING</v>
      </c>
      <c r="X4523" s="56">
        <f t="shared" si="712"/>
        <v>-99</v>
      </c>
      <c r="Y4523" s="56">
        <f t="shared" si="713"/>
        <v>-99</v>
      </c>
      <c r="Z4523" s="56">
        <f t="shared" si="714"/>
        <v>-99</v>
      </c>
      <c r="AA4523" s="56">
        <f t="shared" si="715"/>
        <v>-99</v>
      </c>
      <c r="AB4523" s="56">
        <f t="shared" si="716"/>
        <v>-99</v>
      </c>
      <c r="AC4523" s="56">
        <f t="shared" si="717"/>
        <v>-99</v>
      </c>
      <c r="AD4523" s="3"/>
      <c r="AE4523" s="82">
        <f>IF(D4523=1, 'adjustment factor'!$D$4, IF(D4523=-9,-999,IF(D4523="",-999,0)))</f>
        <v>-999</v>
      </c>
      <c r="AF4523" s="82">
        <f>IF(F4523=1, 'adjustment factor'!$D$5, IF(F4523=-9,-999,IF(F4523="",-999,0)))</f>
        <v>-999</v>
      </c>
      <c r="AG4523" s="82">
        <f>IF(E4523=1, 'adjustment factor'!$D$6, IF(E4523=-9,-999,IF(E4523="",-999,0)))</f>
        <v>-999</v>
      </c>
      <c r="AH4523" s="82">
        <f>IF(K4523&gt;=45,'adjustment factor'!$D$7,IF(K4523=-9,-1200,IF(K4523="",-1200,0)))</f>
        <v>-1200</v>
      </c>
      <c r="AI4523" s="82">
        <f>IF(L4523=1, 'adjustment factor'!$D$8, IF(L4523=-9,-999,IF(L4523="",-999,0)))</f>
        <v>-999</v>
      </c>
      <c r="AJ4523" s="82">
        <f>IF(AND(M4523&gt;=1,M4523&lt;=4),'adjustment factor'!$D$9,IF(M4523=-9,-999,IF(M4523=98,-999,IF(M4523=99,-999,IF(M4523="",-999,0)))))</f>
        <v>-999</v>
      </c>
      <c r="AK4523" s="82">
        <f>IF(H4523=1, 'adjustment factor'!$D$10, IF(H4523=-9,-999,IF(H4523="",-999,0)))</f>
        <v>-999</v>
      </c>
      <c r="AL4523" s="82">
        <f>IF(G4523=1, 'adjustment factor'!$D$11, IF(G4523=-9,-999,IF(G4523="",-999,0)))</f>
        <v>-999</v>
      </c>
      <c r="AM4523" s="82">
        <f>IF(I4523=1, 'adjustment factor'!$D$12, IF(I4523=-9,-999,IF(I4523="",-999,0)))</f>
        <v>-999</v>
      </c>
      <c r="AN4523" s="82">
        <f>IF(J4523=1, 'adjustment factor'!$D$13, IF(J4523=-9,-999,IF(J4523="",-999,0)))</f>
        <v>-999</v>
      </c>
      <c r="AO4523" s="82" t="str">
        <f t="shared" si="718"/>
        <v>-999</v>
      </c>
      <c r="AP4523" s="82" t="str">
        <f t="shared" si="719"/>
        <v>MISSING</v>
      </c>
    </row>
    <row r="4524" spans="2:42">
      <c r="B4524" s="207"/>
      <c r="C4524" s="35">
        <v>4520</v>
      </c>
      <c r="D4524" s="161"/>
      <c r="E4524" s="161"/>
      <c r="F4524" s="161"/>
      <c r="G4524" s="161"/>
      <c r="H4524" s="161"/>
      <c r="I4524" s="161"/>
      <c r="J4524" s="161"/>
      <c r="K4524" s="161"/>
      <c r="L4524" s="161"/>
      <c r="M4524" s="161"/>
      <c r="N4524" s="171"/>
      <c r="O4524" s="171"/>
      <c r="P4524" s="171"/>
      <c r="Q4524" s="171"/>
      <c r="R4524" s="171"/>
      <c r="S4524" s="171"/>
      <c r="T4524" s="208" t="str">
        <f t="shared" si="710"/>
        <v>MISSING</v>
      </c>
      <c r="U4524" s="208" t="str">
        <f t="shared" si="711"/>
        <v>MISSING</v>
      </c>
      <c r="X4524" s="56">
        <f t="shared" si="712"/>
        <v>-99</v>
      </c>
      <c r="Y4524" s="56">
        <f t="shared" si="713"/>
        <v>-99</v>
      </c>
      <c r="Z4524" s="56">
        <f t="shared" si="714"/>
        <v>-99</v>
      </c>
      <c r="AA4524" s="56">
        <f t="shared" si="715"/>
        <v>-99</v>
      </c>
      <c r="AB4524" s="56">
        <f t="shared" si="716"/>
        <v>-99</v>
      </c>
      <c r="AC4524" s="56">
        <f t="shared" si="717"/>
        <v>-99</v>
      </c>
      <c r="AD4524" s="3"/>
      <c r="AE4524" s="82">
        <f>IF(D4524=1, 'adjustment factor'!$D$4, IF(D4524=-9,-999,IF(D4524="",-999,0)))</f>
        <v>-999</v>
      </c>
      <c r="AF4524" s="82">
        <f>IF(F4524=1, 'adjustment factor'!$D$5, IF(F4524=-9,-999,IF(F4524="",-999,0)))</f>
        <v>-999</v>
      </c>
      <c r="AG4524" s="82">
        <f>IF(E4524=1, 'adjustment factor'!$D$6, IF(E4524=-9,-999,IF(E4524="",-999,0)))</f>
        <v>-999</v>
      </c>
      <c r="AH4524" s="82">
        <f>IF(K4524&gt;=45,'adjustment factor'!$D$7,IF(K4524=-9,-1200,IF(K4524="",-1200,0)))</f>
        <v>-1200</v>
      </c>
      <c r="AI4524" s="82">
        <f>IF(L4524=1, 'adjustment factor'!$D$8, IF(L4524=-9,-999,IF(L4524="",-999,0)))</f>
        <v>-999</v>
      </c>
      <c r="AJ4524" s="82">
        <f>IF(AND(M4524&gt;=1,M4524&lt;=4),'adjustment factor'!$D$9,IF(M4524=-9,-999,IF(M4524=98,-999,IF(M4524=99,-999,IF(M4524="",-999,0)))))</f>
        <v>-999</v>
      </c>
      <c r="AK4524" s="82">
        <f>IF(H4524=1, 'adjustment factor'!$D$10, IF(H4524=-9,-999,IF(H4524="",-999,0)))</f>
        <v>-999</v>
      </c>
      <c r="AL4524" s="82">
        <f>IF(G4524=1, 'adjustment factor'!$D$11, IF(G4524=-9,-999,IF(G4524="",-999,0)))</f>
        <v>-999</v>
      </c>
      <c r="AM4524" s="82">
        <f>IF(I4524=1, 'adjustment factor'!$D$12, IF(I4524=-9,-999,IF(I4524="",-999,0)))</f>
        <v>-999</v>
      </c>
      <c r="AN4524" s="82">
        <f>IF(J4524=1, 'adjustment factor'!$D$13, IF(J4524=-9,-999,IF(J4524="",-999,0)))</f>
        <v>-999</v>
      </c>
      <c r="AO4524" s="82" t="str">
        <f t="shared" si="718"/>
        <v>-999</v>
      </c>
      <c r="AP4524" s="82" t="str">
        <f t="shared" si="719"/>
        <v>MISSING</v>
      </c>
    </row>
    <row r="4525" spans="2:42">
      <c r="B4525" s="207"/>
      <c r="C4525" s="35">
        <v>4521</v>
      </c>
      <c r="D4525" s="161"/>
      <c r="E4525" s="161"/>
      <c r="F4525" s="161"/>
      <c r="G4525" s="161"/>
      <c r="H4525" s="161"/>
      <c r="I4525" s="161"/>
      <c r="J4525" s="161"/>
      <c r="K4525" s="161"/>
      <c r="L4525" s="161"/>
      <c r="M4525" s="161"/>
      <c r="N4525" s="171"/>
      <c r="O4525" s="171"/>
      <c r="P4525" s="171"/>
      <c r="Q4525" s="171"/>
      <c r="R4525" s="171"/>
      <c r="S4525" s="171"/>
      <c r="T4525" s="208" t="str">
        <f t="shared" si="710"/>
        <v>MISSING</v>
      </c>
      <c r="U4525" s="208" t="str">
        <f t="shared" si="711"/>
        <v>MISSING</v>
      </c>
      <c r="X4525" s="56">
        <f t="shared" si="712"/>
        <v>-99</v>
      </c>
      <c r="Y4525" s="56">
        <f t="shared" si="713"/>
        <v>-99</v>
      </c>
      <c r="Z4525" s="56">
        <f t="shared" si="714"/>
        <v>-99</v>
      </c>
      <c r="AA4525" s="56">
        <f t="shared" si="715"/>
        <v>-99</v>
      </c>
      <c r="AB4525" s="56">
        <f t="shared" si="716"/>
        <v>-99</v>
      </c>
      <c r="AC4525" s="56">
        <f t="shared" si="717"/>
        <v>-99</v>
      </c>
      <c r="AD4525" s="3"/>
      <c r="AE4525" s="82">
        <f>IF(D4525=1, 'adjustment factor'!$D$4, IF(D4525=-9,-999,IF(D4525="",-999,0)))</f>
        <v>-999</v>
      </c>
      <c r="AF4525" s="82">
        <f>IF(F4525=1, 'adjustment factor'!$D$5, IF(F4525=-9,-999,IF(F4525="",-999,0)))</f>
        <v>-999</v>
      </c>
      <c r="AG4525" s="82">
        <f>IF(E4525=1, 'adjustment factor'!$D$6, IF(E4525=-9,-999,IF(E4525="",-999,0)))</f>
        <v>-999</v>
      </c>
      <c r="AH4525" s="82">
        <f>IF(K4525&gt;=45,'adjustment factor'!$D$7,IF(K4525=-9,-1200,IF(K4525="",-1200,0)))</f>
        <v>-1200</v>
      </c>
      <c r="AI4525" s="82">
        <f>IF(L4525=1, 'adjustment factor'!$D$8, IF(L4525=-9,-999,IF(L4525="",-999,0)))</f>
        <v>-999</v>
      </c>
      <c r="AJ4525" s="82">
        <f>IF(AND(M4525&gt;=1,M4525&lt;=4),'adjustment factor'!$D$9,IF(M4525=-9,-999,IF(M4525=98,-999,IF(M4525=99,-999,IF(M4525="",-999,0)))))</f>
        <v>-999</v>
      </c>
      <c r="AK4525" s="82">
        <f>IF(H4525=1, 'adjustment factor'!$D$10, IF(H4525=-9,-999,IF(H4525="",-999,0)))</f>
        <v>-999</v>
      </c>
      <c r="AL4525" s="82">
        <f>IF(G4525=1, 'adjustment factor'!$D$11, IF(G4525=-9,-999,IF(G4525="",-999,0)))</f>
        <v>-999</v>
      </c>
      <c r="AM4525" s="82">
        <f>IF(I4525=1, 'adjustment factor'!$D$12, IF(I4525=-9,-999,IF(I4525="",-999,0)))</f>
        <v>-999</v>
      </c>
      <c r="AN4525" s="82">
        <f>IF(J4525=1, 'adjustment factor'!$D$13, IF(J4525=-9,-999,IF(J4525="",-999,0)))</f>
        <v>-999</v>
      </c>
      <c r="AO4525" s="82" t="str">
        <f t="shared" si="718"/>
        <v>-999</v>
      </c>
      <c r="AP4525" s="82" t="str">
        <f t="shared" si="719"/>
        <v>MISSING</v>
      </c>
    </row>
    <row r="4526" spans="2:42">
      <c r="B4526" s="207"/>
      <c r="C4526" s="35">
        <v>4522</v>
      </c>
      <c r="D4526" s="161"/>
      <c r="E4526" s="161"/>
      <c r="F4526" s="161"/>
      <c r="G4526" s="161"/>
      <c r="H4526" s="161"/>
      <c r="I4526" s="161"/>
      <c r="J4526" s="161"/>
      <c r="K4526" s="161"/>
      <c r="L4526" s="161"/>
      <c r="M4526" s="161"/>
      <c r="N4526" s="171"/>
      <c r="O4526" s="171"/>
      <c r="P4526" s="171"/>
      <c r="Q4526" s="171"/>
      <c r="R4526" s="171"/>
      <c r="S4526" s="171"/>
      <c r="T4526" s="208" t="str">
        <f t="shared" si="710"/>
        <v>MISSING</v>
      </c>
      <c r="U4526" s="208" t="str">
        <f t="shared" si="711"/>
        <v>MISSING</v>
      </c>
      <c r="X4526" s="56">
        <f t="shared" si="712"/>
        <v>-99</v>
      </c>
      <c r="Y4526" s="56">
        <f t="shared" si="713"/>
        <v>-99</v>
      </c>
      <c r="Z4526" s="56">
        <f t="shared" si="714"/>
        <v>-99</v>
      </c>
      <c r="AA4526" s="56">
        <f t="shared" si="715"/>
        <v>-99</v>
      </c>
      <c r="AB4526" s="56">
        <f t="shared" si="716"/>
        <v>-99</v>
      </c>
      <c r="AC4526" s="56">
        <f t="shared" si="717"/>
        <v>-99</v>
      </c>
      <c r="AD4526" s="3"/>
      <c r="AE4526" s="82">
        <f>IF(D4526=1, 'adjustment factor'!$D$4, IF(D4526=-9,-999,IF(D4526="",-999,0)))</f>
        <v>-999</v>
      </c>
      <c r="AF4526" s="82">
        <f>IF(F4526=1, 'adjustment factor'!$D$5, IF(F4526=-9,-999,IF(F4526="",-999,0)))</f>
        <v>-999</v>
      </c>
      <c r="AG4526" s="82">
        <f>IF(E4526=1, 'adjustment factor'!$D$6, IF(E4526=-9,-999,IF(E4526="",-999,0)))</f>
        <v>-999</v>
      </c>
      <c r="AH4526" s="82">
        <f>IF(K4526&gt;=45,'adjustment factor'!$D$7,IF(K4526=-9,-1200,IF(K4526="",-1200,0)))</f>
        <v>-1200</v>
      </c>
      <c r="AI4526" s="82">
        <f>IF(L4526=1, 'adjustment factor'!$D$8, IF(L4526=-9,-999,IF(L4526="",-999,0)))</f>
        <v>-999</v>
      </c>
      <c r="AJ4526" s="82">
        <f>IF(AND(M4526&gt;=1,M4526&lt;=4),'adjustment factor'!$D$9,IF(M4526=-9,-999,IF(M4526=98,-999,IF(M4526=99,-999,IF(M4526="",-999,0)))))</f>
        <v>-999</v>
      </c>
      <c r="AK4526" s="82">
        <f>IF(H4526=1, 'adjustment factor'!$D$10, IF(H4526=-9,-999,IF(H4526="",-999,0)))</f>
        <v>-999</v>
      </c>
      <c r="AL4526" s="82">
        <f>IF(G4526=1, 'adjustment factor'!$D$11, IF(G4526=-9,-999,IF(G4526="",-999,0)))</f>
        <v>-999</v>
      </c>
      <c r="AM4526" s="82">
        <f>IF(I4526=1, 'adjustment factor'!$D$12, IF(I4526=-9,-999,IF(I4526="",-999,0)))</f>
        <v>-999</v>
      </c>
      <c r="AN4526" s="82">
        <f>IF(J4526=1, 'adjustment factor'!$D$13, IF(J4526=-9,-999,IF(J4526="",-999,0)))</f>
        <v>-999</v>
      </c>
      <c r="AO4526" s="82" t="str">
        <f t="shared" si="718"/>
        <v>-999</v>
      </c>
      <c r="AP4526" s="82" t="str">
        <f t="shared" si="719"/>
        <v>MISSING</v>
      </c>
    </row>
    <row r="4527" spans="2:42">
      <c r="B4527" s="207"/>
      <c r="C4527" s="35">
        <v>4523</v>
      </c>
      <c r="D4527" s="161"/>
      <c r="E4527" s="161"/>
      <c r="F4527" s="161"/>
      <c r="G4527" s="161"/>
      <c r="H4527" s="161"/>
      <c r="I4527" s="161"/>
      <c r="J4527" s="161"/>
      <c r="K4527" s="161"/>
      <c r="L4527" s="161"/>
      <c r="M4527" s="161"/>
      <c r="N4527" s="171"/>
      <c r="O4527" s="171"/>
      <c r="P4527" s="171"/>
      <c r="Q4527" s="171"/>
      <c r="R4527" s="171"/>
      <c r="S4527" s="171"/>
      <c r="T4527" s="208" t="str">
        <f t="shared" si="710"/>
        <v>MISSING</v>
      </c>
      <c r="U4527" s="208" t="str">
        <f t="shared" si="711"/>
        <v>MISSING</v>
      </c>
      <c r="X4527" s="56">
        <f t="shared" si="712"/>
        <v>-99</v>
      </c>
      <c r="Y4527" s="56">
        <f t="shared" si="713"/>
        <v>-99</v>
      </c>
      <c r="Z4527" s="56">
        <f t="shared" si="714"/>
        <v>-99</v>
      </c>
      <c r="AA4527" s="56">
        <f t="shared" si="715"/>
        <v>-99</v>
      </c>
      <c r="AB4527" s="56">
        <f t="shared" si="716"/>
        <v>-99</v>
      </c>
      <c r="AC4527" s="56">
        <f t="shared" si="717"/>
        <v>-99</v>
      </c>
      <c r="AD4527" s="3"/>
      <c r="AE4527" s="82">
        <f>IF(D4527=1, 'adjustment factor'!$D$4, IF(D4527=-9,-999,IF(D4527="",-999,0)))</f>
        <v>-999</v>
      </c>
      <c r="AF4527" s="82">
        <f>IF(F4527=1, 'adjustment factor'!$D$5, IF(F4527=-9,-999,IF(F4527="",-999,0)))</f>
        <v>-999</v>
      </c>
      <c r="AG4527" s="82">
        <f>IF(E4527=1, 'adjustment factor'!$D$6, IF(E4527=-9,-999,IF(E4527="",-999,0)))</f>
        <v>-999</v>
      </c>
      <c r="AH4527" s="82">
        <f>IF(K4527&gt;=45,'adjustment factor'!$D$7,IF(K4527=-9,-1200,IF(K4527="",-1200,0)))</f>
        <v>-1200</v>
      </c>
      <c r="AI4527" s="82">
        <f>IF(L4527=1, 'adjustment factor'!$D$8, IF(L4527=-9,-999,IF(L4527="",-999,0)))</f>
        <v>-999</v>
      </c>
      <c r="AJ4527" s="82">
        <f>IF(AND(M4527&gt;=1,M4527&lt;=4),'adjustment factor'!$D$9,IF(M4527=-9,-999,IF(M4527=98,-999,IF(M4527=99,-999,IF(M4527="",-999,0)))))</f>
        <v>-999</v>
      </c>
      <c r="AK4527" s="82">
        <f>IF(H4527=1, 'adjustment factor'!$D$10, IF(H4527=-9,-999,IF(H4527="",-999,0)))</f>
        <v>-999</v>
      </c>
      <c r="AL4527" s="82">
        <f>IF(G4527=1, 'adjustment factor'!$D$11, IF(G4527=-9,-999,IF(G4527="",-999,0)))</f>
        <v>-999</v>
      </c>
      <c r="AM4527" s="82">
        <f>IF(I4527=1, 'adjustment factor'!$D$12, IF(I4527=-9,-999,IF(I4527="",-999,0)))</f>
        <v>-999</v>
      </c>
      <c r="AN4527" s="82">
        <f>IF(J4527=1, 'adjustment factor'!$D$13, IF(J4527=-9,-999,IF(J4527="",-999,0)))</f>
        <v>-999</v>
      </c>
      <c r="AO4527" s="82" t="str">
        <f t="shared" si="718"/>
        <v>-999</v>
      </c>
      <c r="AP4527" s="82" t="str">
        <f t="shared" si="719"/>
        <v>MISSING</v>
      </c>
    </row>
    <row r="4528" spans="2:42">
      <c r="B4528" s="207"/>
      <c r="C4528" s="35">
        <v>4524</v>
      </c>
      <c r="D4528" s="161"/>
      <c r="E4528" s="161"/>
      <c r="F4528" s="161"/>
      <c r="G4528" s="161"/>
      <c r="H4528" s="161"/>
      <c r="I4528" s="161"/>
      <c r="J4528" s="161"/>
      <c r="K4528" s="161"/>
      <c r="L4528" s="161"/>
      <c r="M4528" s="161"/>
      <c r="N4528" s="171"/>
      <c r="O4528" s="171"/>
      <c r="P4528" s="171"/>
      <c r="Q4528" s="171"/>
      <c r="R4528" s="171"/>
      <c r="S4528" s="171"/>
      <c r="T4528" s="208" t="str">
        <f t="shared" si="710"/>
        <v>MISSING</v>
      </c>
      <c r="U4528" s="208" t="str">
        <f t="shared" si="711"/>
        <v>MISSING</v>
      </c>
      <c r="X4528" s="56">
        <f t="shared" si="712"/>
        <v>-99</v>
      </c>
      <c r="Y4528" s="56">
        <f t="shared" si="713"/>
        <v>-99</v>
      </c>
      <c r="Z4528" s="56">
        <f t="shared" si="714"/>
        <v>-99</v>
      </c>
      <c r="AA4528" s="56">
        <f t="shared" si="715"/>
        <v>-99</v>
      </c>
      <c r="AB4528" s="56">
        <f t="shared" si="716"/>
        <v>-99</v>
      </c>
      <c r="AC4528" s="56">
        <f t="shared" si="717"/>
        <v>-99</v>
      </c>
      <c r="AD4528" s="3"/>
      <c r="AE4528" s="82">
        <f>IF(D4528=1, 'adjustment factor'!$D$4, IF(D4528=-9,-999,IF(D4528="",-999,0)))</f>
        <v>-999</v>
      </c>
      <c r="AF4528" s="82">
        <f>IF(F4528=1, 'adjustment factor'!$D$5, IF(F4528=-9,-999,IF(F4528="",-999,0)))</f>
        <v>-999</v>
      </c>
      <c r="AG4528" s="82">
        <f>IF(E4528=1, 'adjustment factor'!$D$6, IF(E4528=-9,-999,IF(E4528="",-999,0)))</f>
        <v>-999</v>
      </c>
      <c r="AH4528" s="82">
        <f>IF(K4528&gt;=45,'adjustment factor'!$D$7,IF(K4528=-9,-1200,IF(K4528="",-1200,0)))</f>
        <v>-1200</v>
      </c>
      <c r="AI4528" s="82">
        <f>IF(L4528=1, 'adjustment factor'!$D$8, IF(L4528=-9,-999,IF(L4528="",-999,0)))</f>
        <v>-999</v>
      </c>
      <c r="AJ4528" s="82">
        <f>IF(AND(M4528&gt;=1,M4528&lt;=4),'adjustment factor'!$D$9,IF(M4528=-9,-999,IF(M4528=98,-999,IF(M4528=99,-999,IF(M4528="",-999,0)))))</f>
        <v>-999</v>
      </c>
      <c r="AK4528" s="82">
        <f>IF(H4528=1, 'adjustment factor'!$D$10, IF(H4528=-9,-999,IF(H4528="",-999,0)))</f>
        <v>-999</v>
      </c>
      <c r="AL4528" s="82">
        <f>IF(G4528=1, 'adjustment factor'!$D$11, IF(G4528=-9,-999,IF(G4528="",-999,0)))</f>
        <v>-999</v>
      </c>
      <c r="AM4528" s="82">
        <f>IF(I4528=1, 'adjustment factor'!$D$12, IF(I4528=-9,-999,IF(I4528="",-999,0)))</f>
        <v>-999</v>
      </c>
      <c r="AN4528" s="82">
        <f>IF(J4528=1, 'adjustment factor'!$D$13, IF(J4528=-9,-999,IF(J4528="",-999,0)))</f>
        <v>-999</v>
      </c>
      <c r="AO4528" s="82" t="str">
        <f t="shared" si="718"/>
        <v>-999</v>
      </c>
      <c r="AP4528" s="82" t="str">
        <f t="shared" si="719"/>
        <v>MISSING</v>
      </c>
    </row>
    <row r="4529" spans="2:42">
      <c r="B4529" s="207"/>
      <c r="C4529" s="35">
        <v>4525</v>
      </c>
      <c r="D4529" s="161"/>
      <c r="E4529" s="161"/>
      <c r="F4529" s="161"/>
      <c r="G4529" s="161"/>
      <c r="H4529" s="161"/>
      <c r="I4529" s="161"/>
      <c r="J4529" s="161"/>
      <c r="K4529" s="161"/>
      <c r="L4529" s="161"/>
      <c r="M4529" s="161"/>
      <c r="N4529" s="171"/>
      <c r="O4529" s="171"/>
      <c r="P4529" s="171"/>
      <c r="Q4529" s="171"/>
      <c r="R4529" s="171"/>
      <c r="S4529" s="171"/>
      <c r="T4529" s="208" t="str">
        <f t="shared" si="710"/>
        <v>MISSING</v>
      </c>
      <c r="U4529" s="208" t="str">
        <f t="shared" si="711"/>
        <v>MISSING</v>
      </c>
      <c r="X4529" s="56">
        <f t="shared" si="712"/>
        <v>-99</v>
      </c>
      <c r="Y4529" s="56">
        <f t="shared" si="713"/>
        <v>-99</v>
      </c>
      <c r="Z4529" s="56">
        <f t="shared" si="714"/>
        <v>-99</v>
      </c>
      <c r="AA4529" s="56">
        <f t="shared" si="715"/>
        <v>-99</v>
      </c>
      <c r="AB4529" s="56">
        <f t="shared" si="716"/>
        <v>-99</v>
      </c>
      <c r="AC4529" s="56">
        <f t="shared" si="717"/>
        <v>-99</v>
      </c>
      <c r="AD4529" s="3"/>
      <c r="AE4529" s="82">
        <f>IF(D4529=1, 'adjustment factor'!$D$4, IF(D4529=-9,-999,IF(D4529="",-999,0)))</f>
        <v>-999</v>
      </c>
      <c r="AF4529" s="82">
        <f>IF(F4529=1, 'adjustment factor'!$D$5, IF(F4529=-9,-999,IF(F4529="",-999,0)))</f>
        <v>-999</v>
      </c>
      <c r="AG4529" s="82">
        <f>IF(E4529=1, 'adjustment factor'!$D$6, IF(E4529=-9,-999,IF(E4529="",-999,0)))</f>
        <v>-999</v>
      </c>
      <c r="AH4529" s="82">
        <f>IF(K4529&gt;=45,'adjustment factor'!$D$7,IF(K4529=-9,-1200,IF(K4529="",-1200,0)))</f>
        <v>-1200</v>
      </c>
      <c r="AI4529" s="82">
        <f>IF(L4529=1, 'adjustment factor'!$D$8, IF(L4529=-9,-999,IF(L4529="",-999,0)))</f>
        <v>-999</v>
      </c>
      <c r="AJ4529" s="82">
        <f>IF(AND(M4529&gt;=1,M4529&lt;=4),'adjustment factor'!$D$9,IF(M4529=-9,-999,IF(M4529=98,-999,IF(M4529=99,-999,IF(M4529="",-999,0)))))</f>
        <v>-999</v>
      </c>
      <c r="AK4529" s="82">
        <f>IF(H4529=1, 'adjustment factor'!$D$10, IF(H4529=-9,-999,IF(H4529="",-999,0)))</f>
        <v>-999</v>
      </c>
      <c r="AL4529" s="82">
        <f>IF(G4529=1, 'adjustment factor'!$D$11, IF(G4529=-9,-999,IF(G4529="",-999,0)))</f>
        <v>-999</v>
      </c>
      <c r="AM4529" s="82">
        <f>IF(I4529=1, 'adjustment factor'!$D$12, IF(I4529=-9,-999,IF(I4529="",-999,0)))</f>
        <v>-999</v>
      </c>
      <c r="AN4529" s="82">
        <f>IF(J4529=1, 'adjustment factor'!$D$13, IF(J4529=-9,-999,IF(J4529="",-999,0)))</f>
        <v>-999</v>
      </c>
      <c r="AO4529" s="82" t="str">
        <f t="shared" si="718"/>
        <v>-999</v>
      </c>
      <c r="AP4529" s="82" t="str">
        <f t="shared" si="719"/>
        <v>MISSING</v>
      </c>
    </row>
    <row r="4530" spans="2:42">
      <c r="B4530" s="207"/>
      <c r="C4530" s="35">
        <v>4526</v>
      </c>
      <c r="D4530" s="161"/>
      <c r="E4530" s="161"/>
      <c r="F4530" s="161"/>
      <c r="G4530" s="161"/>
      <c r="H4530" s="161"/>
      <c r="I4530" s="161"/>
      <c r="J4530" s="161"/>
      <c r="K4530" s="161"/>
      <c r="L4530" s="161"/>
      <c r="M4530" s="161"/>
      <c r="N4530" s="171"/>
      <c r="O4530" s="171"/>
      <c r="P4530" s="171"/>
      <c r="Q4530" s="171"/>
      <c r="R4530" s="171"/>
      <c r="S4530" s="171"/>
      <c r="T4530" s="208" t="str">
        <f t="shared" si="710"/>
        <v>MISSING</v>
      </c>
      <c r="U4530" s="208" t="str">
        <f t="shared" si="711"/>
        <v>MISSING</v>
      </c>
      <c r="X4530" s="56">
        <f t="shared" si="712"/>
        <v>-99</v>
      </c>
      <c r="Y4530" s="56">
        <f t="shared" si="713"/>
        <v>-99</v>
      </c>
      <c r="Z4530" s="56">
        <f t="shared" si="714"/>
        <v>-99</v>
      </c>
      <c r="AA4530" s="56">
        <f t="shared" si="715"/>
        <v>-99</v>
      </c>
      <c r="AB4530" s="56">
        <f t="shared" si="716"/>
        <v>-99</v>
      </c>
      <c r="AC4530" s="56">
        <f t="shared" si="717"/>
        <v>-99</v>
      </c>
      <c r="AD4530" s="3"/>
      <c r="AE4530" s="82">
        <f>IF(D4530=1, 'adjustment factor'!$D$4, IF(D4530=-9,-999,IF(D4530="",-999,0)))</f>
        <v>-999</v>
      </c>
      <c r="AF4530" s="82">
        <f>IF(F4530=1, 'adjustment factor'!$D$5, IF(F4530=-9,-999,IF(F4530="",-999,0)))</f>
        <v>-999</v>
      </c>
      <c r="AG4530" s="82">
        <f>IF(E4530=1, 'adjustment factor'!$D$6, IF(E4530=-9,-999,IF(E4530="",-999,0)))</f>
        <v>-999</v>
      </c>
      <c r="AH4530" s="82">
        <f>IF(K4530&gt;=45,'adjustment factor'!$D$7,IF(K4530=-9,-1200,IF(K4530="",-1200,0)))</f>
        <v>-1200</v>
      </c>
      <c r="AI4530" s="82">
        <f>IF(L4530=1, 'adjustment factor'!$D$8, IF(L4530=-9,-999,IF(L4530="",-999,0)))</f>
        <v>-999</v>
      </c>
      <c r="AJ4530" s="82">
        <f>IF(AND(M4530&gt;=1,M4530&lt;=4),'adjustment factor'!$D$9,IF(M4530=-9,-999,IF(M4530=98,-999,IF(M4530=99,-999,IF(M4530="",-999,0)))))</f>
        <v>-999</v>
      </c>
      <c r="AK4530" s="82">
        <f>IF(H4530=1, 'adjustment factor'!$D$10, IF(H4530=-9,-999,IF(H4530="",-999,0)))</f>
        <v>-999</v>
      </c>
      <c r="AL4530" s="82">
        <f>IF(G4530=1, 'adjustment factor'!$D$11, IF(G4530=-9,-999,IF(G4530="",-999,0)))</f>
        <v>-999</v>
      </c>
      <c r="AM4530" s="82">
        <f>IF(I4530=1, 'adjustment factor'!$D$12, IF(I4530=-9,-999,IF(I4530="",-999,0)))</f>
        <v>-999</v>
      </c>
      <c r="AN4530" s="82">
        <f>IF(J4530=1, 'adjustment factor'!$D$13, IF(J4530=-9,-999,IF(J4530="",-999,0)))</f>
        <v>-999</v>
      </c>
      <c r="AO4530" s="82" t="str">
        <f t="shared" si="718"/>
        <v>-999</v>
      </c>
      <c r="AP4530" s="82" t="str">
        <f t="shared" si="719"/>
        <v>MISSING</v>
      </c>
    </row>
    <row r="4531" spans="2:42">
      <c r="B4531" s="207"/>
      <c r="C4531" s="35">
        <v>4527</v>
      </c>
      <c r="D4531" s="161"/>
      <c r="E4531" s="161"/>
      <c r="F4531" s="161"/>
      <c r="G4531" s="161"/>
      <c r="H4531" s="161"/>
      <c r="I4531" s="161"/>
      <c r="J4531" s="161"/>
      <c r="K4531" s="161"/>
      <c r="L4531" s="161"/>
      <c r="M4531" s="161"/>
      <c r="N4531" s="171"/>
      <c r="O4531" s="171"/>
      <c r="P4531" s="171"/>
      <c r="Q4531" s="171"/>
      <c r="R4531" s="171"/>
      <c r="S4531" s="171"/>
      <c r="T4531" s="208" t="str">
        <f t="shared" si="710"/>
        <v>MISSING</v>
      </c>
      <c r="U4531" s="208" t="str">
        <f t="shared" si="711"/>
        <v>MISSING</v>
      </c>
      <c r="X4531" s="56">
        <f t="shared" si="712"/>
        <v>-99</v>
      </c>
      <c r="Y4531" s="56">
        <f t="shared" si="713"/>
        <v>-99</v>
      </c>
      <c r="Z4531" s="56">
        <f t="shared" si="714"/>
        <v>-99</v>
      </c>
      <c r="AA4531" s="56">
        <f t="shared" si="715"/>
        <v>-99</v>
      </c>
      <c r="AB4531" s="56">
        <f t="shared" si="716"/>
        <v>-99</v>
      </c>
      <c r="AC4531" s="56">
        <f t="shared" si="717"/>
        <v>-99</v>
      </c>
      <c r="AD4531" s="3"/>
      <c r="AE4531" s="82">
        <f>IF(D4531=1, 'adjustment factor'!$D$4, IF(D4531=-9,-999,IF(D4531="",-999,0)))</f>
        <v>-999</v>
      </c>
      <c r="AF4531" s="82">
        <f>IF(F4531=1, 'adjustment factor'!$D$5, IF(F4531=-9,-999,IF(F4531="",-999,0)))</f>
        <v>-999</v>
      </c>
      <c r="AG4531" s="82">
        <f>IF(E4531=1, 'adjustment factor'!$D$6, IF(E4531=-9,-999,IF(E4531="",-999,0)))</f>
        <v>-999</v>
      </c>
      <c r="AH4531" s="82">
        <f>IF(K4531&gt;=45,'adjustment factor'!$D$7,IF(K4531=-9,-1200,IF(K4531="",-1200,0)))</f>
        <v>-1200</v>
      </c>
      <c r="AI4531" s="82">
        <f>IF(L4531=1, 'adjustment factor'!$D$8, IF(L4531=-9,-999,IF(L4531="",-999,0)))</f>
        <v>-999</v>
      </c>
      <c r="AJ4531" s="82">
        <f>IF(AND(M4531&gt;=1,M4531&lt;=4),'adjustment factor'!$D$9,IF(M4531=-9,-999,IF(M4531=98,-999,IF(M4531=99,-999,IF(M4531="",-999,0)))))</f>
        <v>-999</v>
      </c>
      <c r="AK4531" s="82">
        <f>IF(H4531=1, 'adjustment factor'!$D$10, IF(H4531=-9,-999,IF(H4531="",-999,0)))</f>
        <v>-999</v>
      </c>
      <c r="AL4531" s="82">
        <f>IF(G4531=1, 'adjustment factor'!$D$11, IF(G4531=-9,-999,IF(G4531="",-999,0)))</f>
        <v>-999</v>
      </c>
      <c r="AM4531" s="82">
        <f>IF(I4531=1, 'adjustment factor'!$D$12, IF(I4531=-9,-999,IF(I4531="",-999,0)))</f>
        <v>-999</v>
      </c>
      <c r="AN4531" s="82">
        <f>IF(J4531=1, 'adjustment factor'!$D$13, IF(J4531=-9,-999,IF(J4531="",-999,0)))</f>
        <v>-999</v>
      </c>
      <c r="AO4531" s="82" t="str">
        <f t="shared" si="718"/>
        <v>-999</v>
      </c>
      <c r="AP4531" s="82" t="str">
        <f t="shared" si="719"/>
        <v>MISSING</v>
      </c>
    </row>
    <row r="4532" spans="2:42">
      <c r="B4532" s="207"/>
      <c r="C4532" s="35">
        <v>4528</v>
      </c>
      <c r="D4532" s="161"/>
      <c r="E4532" s="161"/>
      <c r="F4532" s="161"/>
      <c r="G4532" s="161"/>
      <c r="H4532" s="161"/>
      <c r="I4532" s="161"/>
      <c r="J4532" s="161"/>
      <c r="K4532" s="161"/>
      <c r="L4532" s="161"/>
      <c r="M4532" s="161"/>
      <c r="N4532" s="171"/>
      <c r="O4532" s="171"/>
      <c r="P4532" s="171"/>
      <c r="Q4532" s="171"/>
      <c r="R4532" s="171"/>
      <c r="S4532" s="171"/>
      <c r="T4532" s="208" t="str">
        <f t="shared" si="710"/>
        <v>MISSING</v>
      </c>
      <c r="U4532" s="208" t="str">
        <f t="shared" si="711"/>
        <v>MISSING</v>
      </c>
      <c r="X4532" s="56">
        <f t="shared" si="712"/>
        <v>-99</v>
      </c>
      <c r="Y4532" s="56">
        <f t="shared" si="713"/>
        <v>-99</v>
      </c>
      <c r="Z4532" s="56">
        <f t="shared" si="714"/>
        <v>-99</v>
      </c>
      <c r="AA4532" s="56">
        <f t="shared" si="715"/>
        <v>-99</v>
      </c>
      <c r="AB4532" s="56">
        <f t="shared" si="716"/>
        <v>-99</v>
      </c>
      <c r="AC4532" s="56">
        <f t="shared" si="717"/>
        <v>-99</v>
      </c>
      <c r="AD4532" s="3"/>
      <c r="AE4532" s="82">
        <f>IF(D4532=1, 'adjustment factor'!$D$4, IF(D4532=-9,-999,IF(D4532="",-999,0)))</f>
        <v>-999</v>
      </c>
      <c r="AF4532" s="82">
        <f>IF(F4532=1, 'adjustment factor'!$D$5, IF(F4532=-9,-999,IF(F4532="",-999,0)))</f>
        <v>-999</v>
      </c>
      <c r="AG4532" s="82">
        <f>IF(E4532=1, 'adjustment factor'!$D$6, IF(E4532=-9,-999,IF(E4532="",-999,0)))</f>
        <v>-999</v>
      </c>
      <c r="AH4532" s="82">
        <f>IF(K4532&gt;=45,'adjustment factor'!$D$7,IF(K4532=-9,-1200,IF(K4532="",-1200,0)))</f>
        <v>-1200</v>
      </c>
      <c r="AI4532" s="82">
        <f>IF(L4532=1, 'adjustment factor'!$D$8, IF(L4532=-9,-999,IF(L4532="",-999,0)))</f>
        <v>-999</v>
      </c>
      <c r="AJ4532" s="82">
        <f>IF(AND(M4532&gt;=1,M4532&lt;=4),'adjustment factor'!$D$9,IF(M4532=-9,-999,IF(M4532=98,-999,IF(M4532=99,-999,IF(M4532="",-999,0)))))</f>
        <v>-999</v>
      </c>
      <c r="AK4532" s="82">
        <f>IF(H4532=1, 'adjustment factor'!$D$10, IF(H4532=-9,-999,IF(H4532="",-999,0)))</f>
        <v>-999</v>
      </c>
      <c r="AL4532" s="82">
        <f>IF(G4532=1, 'adjustment factor'!$D$11, IF(G4532=-9,-999,IF(G4532="",-999,0)))</f>
        <v>-999</v>
      </c>
      <c r="AM4532" s="82">
        <f>IF(I4532=1, 'adjustment factor'!$D$12, IF(I4532=-9,-999,IF(I4532="",-999,0)))</f>
        <v>-999</v>
      </c>
      <c r="AN4532" s="82">
        <f>IF(J4532=1, 'adjustment factor'!$D$13, IF(J4532=-9,-999,IF(J4532="",-999,0)))</f>
        <v>-999</v>
      </c>
      <c r="AO4532" s="82" t="str">
        <f t="shared" si="718"/>
        <v>-999</v>
      </c>
      <c r="AP4532" s="82" t="str">
        <f t="shared" si="719"/>
        <v>MISSING</v>
      </c>
    </row>
    <row r="4533" spans="2:42">
      <c r="B4533" s="207"/>
      <c r="C4533" s="35">
        <v>4529</v>
      </c>
      <c r="D4533" s="161"/>
      <c r="E4533" s="161"/>
      <c r="F4533" s="161"/>
      <c r="G4533" s="161"/>
      <c r="H4533" s="161"/>
      <c r="I4533" s="161"/>
      <c r="J4533" s="161"/>
      <c r="K4533" s="161"/>
      <c r="L4533" s="161"/>
      <c r="M4533" s="161"/>
      <c r="N4533" s="171"/>
      <c r="O4533" s="171"/>
      <c r="P4533" s="171"/>
      <c r="Q4533" s="171"/>
      <c r="R4533" s="171"/>
      <c r="S4533" s="171"/>
      <c r="T4533" s="208" t="str">
        <f t="shared" si="710"/>
        <v>MISSING</v>
      </c>
      <c r="U4533" s="208" t="str">
        <f t="shared" si="711"/>
        <v>MISSING</v>
      </c>
      <c r="X4533" s="56">
        <f t="shared" si="712"/>
        <v>-99</v>
      </c>
      <c r="Y4533" s="56">
        <f t="shared" si="713"/>
        <v>-99</v>
      </c>
      <c r="Z4533" s="56">
        <f t="shared" si="714"/>
        <v>-99</v>
      </c>
      <c r="AA4533" s="56">
        <f t="shared" si="715"/>
        <v>-99</v>
      </c>
      <c r="AB4533" s="56">
        <f t="shared" si="716"/>
        <v>-99</v>
      </c>
      <c r="AC4533" s="56">
        <f t="shared" si="717"/>
        <v>-99</v>
      </c>
      <c r="AD4533" s="3"/>
      <c r="AE4533" s="82">
        <f>IF(D4533=1, 'adjustment factor'!$D$4, IF(D4533=-9,-999,IF(D4533="",-999,0)))</f>
        <v>-999</v>
      </c>
      <c r="AF4533" s="82">
        <f>IF(F4533=1, 'adjustment factor'!$D$5, IF(F4533=-9,-999,IF(F4533="",-999,0)))</f>
        <v>-999</v>
      </c>
      <c r="AG4533" s="82">
        <f>IF(E4533=1, 'adjustment factor'!$D$6, IF(E4533=-9,-999,IF(E4533="",-999,0)))</f>
        <v>-999</v>
      </c>
      <c r="AH4533" s="82">
        <f>IF(K4533&gt;=45,'adjustment factor'!$D$7,IF(K4533=-9,-1200,IF(K4533="",-1200,0)))</f>
        <v>-1200</v>
      </c>
      <c r="AI4533" s="82">
        <f>IF(L4533=1, 'adjustment factor'!$D$8, IF(L4533=-9,-999,IF(L4533="",-999,0)))</f>
        <v>-999</v>
      </c>
      <c r="AJ4533" s="82">
        <f>IF(AND(M4533&gt;=1,M4533&lt;=4),'adjustment factor'!$D$9,IF(M4533=-9,-999,IF(M4533=98,-999,IF(M4533=99,-999,IF(M4533="",-999,0)))))</f>
        <v>-999</v>
      </c>
      <c r="AK4533" s="82">
        <f>IF(H4533=1, 'adjustment factor'!$D$10, IF(H4533=-9,-999,IF(H4533="",-999,0)))</f>
        <v>-999</v>
      </c>
      <c r="AL4533" s="82">
        <f>IF(G4533=1, 'adjustment factor'!$D$11, IF(G4533=-9,-999,IF(G4533="",-999,0)))</f>
        <v>-999</v>
      </c>
      <c r="AM4533" s="82">
        <f>IF(I4533=1, 'adjustment factor'!$D$12, IF(I4533=-9,-999,IF(I4533="",-999,0)))</f>
        <v>-999</v>
      </c>
      <c r="AN4533" s="82">
        <f>IF(J4533=1, 'adjustment factor'!$D$13, IF(J4533=-9,-999,IF(J4533="",-999,0)))</f>
        <v>-999</v>
      </c>
      <c r="AO4533" s="82" t="str">
        <f t="shared" si="718"/>
        <v>-999</v>
      </c>
      <c r="AP4533" s="82" t="str">
        <f t="shared" si="719"/>
        <v>MISSING</v>
      </c>
    </row>
    <row r="4534" spans="2:42">
      <c r="B4534" s="207"/>
      <c r="C4534" s="35">
        <v>4530</v>
      </c>
      <c r="D4534" s="161"/>
      <c r="E4534" s="161"/>
      <c r="F4534" s="161"/>
      <c r="G4534" s="161"/>
      <c r="H4534" s="161"/>
      <c r="I4534" s="161"/>
      <c r="J4534" s="161"/>
      <c r="K4534" s="161"/>
      <c r="L4534" s="161"/>
      <c r="M4534" s="161"/>
      <c r="N4534" s="171"/>
      <c r="O4534" s="171"/>
      <c r="P4534" s="171"/>
      <c r="Q4534" s="171"/>
      <c r="R4534" s="171"/>
      <c r="S4534" s="171"/>
      <c r="T4534" s="208" t="str">
        <f t="shared" si="710"/>
        <v>MISSING</v>
      </c>
      <c r="U4534" s="208" t="str">
        <f t="shared" si="711"/>
        <v>MISSING</v>
      </c>
      <c r="X4534" s="56">
        <f t="shared" si="712"/>
        <v>-99</v>
      </c>
      <c r="Y4534" s="56">
        <f t="shared" si="713"/>
        <v>-99</v>
      </c>
      <c r="Z4534" s="56">
        <f t="shared" si="714"/>
        <v>-99</v>
      </c>
      <c r="AA4534" s="56">
        <f t="shared" si="715"/>
        <v>-99</v>
      </c>
      <c r="AB4534" s="56">
        <f t="shared" si="716"/>
        <v>-99</v>
      </c>
      <c r="AC4534" s="56">
        <f t="shared" si="717"/>
        <v>-99</v>
      </c>
      <c r="AD4534" s="3"/>
      <c r="AE4534" s="82">
        <f>IF(D4534=1, 'adjustment factor'!$D$4, IF(D4534=-9,-999,IF(D4534="",-999,0)))</f>
        <v>-999</v>
      </c>
      <c r="AF4534" s="82">
        <f>IF(F4534=1, 'adjustment factor'!$D$5, IF(F4534=-9,-999,IF(F4534="",-999,0)))</f>
        <v>-999</v>
      </c>
      <c r="AG4534" s="82">
        <f>IF(E4534=1, 'adjustment factor'!$D$6, IF(E4534=-9,-999,IF(E4534="",-999,0)))</f>
        <v>-999</v>
      </c>
      <c r="AH4534" s="82">
        <f>IF(K4534&gt;=45,'adjustment factor'!$D$7,IF(K4534=-9,-1200,IF(K4534="",-1200,0)))</f>
        <v>-1200</v>
      </c>
      <c r="AI4534" s="82">
        <f>IF(L4534=1, 'adjustment factor'!$D$8, IF(L4534=-9,-999,IF(L4534="",-999,0)))</f>
        <v>-999</v>
      </c>
      <c r="AJ4534" s="82">
        <f>IF(AND(M4534&gt;=1,M4534&lt;=4),'adjustment factor'!$D$9,IF(M4534=-9,-999,IF(M4534=98,-999,IF(M4534=99,-999,IF(M4534="",-999,0)))))</f>
        <v>-999</v>
      </c>
      <c r="AK4534" s="82">
        <f>IF(H4534=1, 'adjustment factor'!$D$10, IF(H4534=-9,-999,IF(H4534="",-999,0)))</f>
        <v>-999</v>
      </c>
      <c r="AL4534" s="82">
        <f>IF(G4534=1, 'adjustment factor'!$D$11, IF(G4534=-9,-999,IF(G4534="",-999,0)))</f>
        <v>-999</v>
      </c>
      <c r="AM4534" s="82">
        <f>IF(I4534=1, 'adjustment factor'!$D$12, IF(I4534=-9,-999,IF(I4534="",-999,0)))</f>
        <v>-999</v>
      </c>
      <c r="AN4534" s="82">
        <f>IF(J4534=1, 'adjustment factor'!$D$13, IF(J4534=-9,-999,IF(J4534="",-999,0)))</f>
        <v>-999</v>
      </c>
      <c r="AO4534" s="82" t="str">
        <f t="shared" si="718"/>
        <v>-999</v>
      </c>
      <c r="AP4534" s="82" t="str">
        <f t="shared" si="719"/>
        <v>MISSING</v>
      </c>
    </row>
    <row r="4535" spans="2:42">
      <c r="B4535" s="207"/>
      <c r="C4535" s="35">
        <v>4531</v>
      </c>
      <c r="D4535" s="161"/>
      <c r="E4535" s="161"/>
      <c r="F4535" s="161"/>
      <c r="G4535" s="161"/>
      <c r="H4535" s="161"/>
      <c r="I4535" s="161"/>
      <c r="J4535" s="161"/>
      <c r="K4535" s="161"/>
      <c r="L4535" s="161"/>
      <c r="M4535" s="161"/>
      <c r="N4535" s="171"/>
      <c r="O4535" s="171"/>
      <c r="P4535" s="171"/>
      <c r="Q4535" s="171"/>
      <c r="R4535" s="171"/>
      <c r="S4535" s="171"/>
      <c r="T4535" s="208" t="str">
        <f t="shared" si="710"/>
        <v>MISSING</v>
      </c>
      <c r="U4535" s="208" t="str">
        <f t="shared" si="711"/>
        <v>MISSING</v>
      </c>
      <c r="X4535" s="56">
        <f t="shared" si="712"/>
        <v>-99</v>
      </c>
      <c r="Y4535" s="56">
        <f t="shared" si="713"/>
        <v>-99</v>
      </c>
      <c r="Z4535" s="56">
        <f t="shared" si="714"/>
        <v>-99</v>
      </c>
      <c r="AA4535" s="56">
        <f t="shared" si="715"/>
        <v>-99</v>
      </c>
      <c r="AB4535" s="56">
        <f t="shared" si="716"/>
        <v>-99</v>
      </c>
      <c r="AC4535" s="56">
        <f t="shared" si="717"/>
        <v>-99</v>
      </c>
      <c r="AD4535" s="3"/>
      <c r="AE4535" s="82">
        <f>IF(D4535=1, 'adjustment factor'!$D$4, IF(D4535=-9,-999,IF(D4535="",-999,0)))</f>
        <v>-999</v>
      </c>
      <c r="AF4535" s="82">
        <f>IF(F4535=1, 'adjustment factor'!$D$5, IF(F4535=-9,-999,IF(F4535="",-999,0)))</f>
        <v>-999</v>
      </c>
      <c r="AG4535" s="82">
        <f>IF(E4535=1, 'adjustment factor'!$D$6, IF(E4535=-9,-999,IF(E4535="",-999,0)))</f>
        <v>-999</v>
      </c>
      <c r="AH4535" s="82">
        <f>IF(K4535&gt;=45,'adjustment factor'!$D$7,IF(K4535=-9,-1200,IF(K4535="",-1200,0)))</f>
        <v>-1200</v>
      </c>
      <c r="AI4535" s="82">
        <f>IF(L4535=1, 'adjustment factor'!$D$8, IF(L4535=-9,-999,IF(L4535="",-999,0)))</f>
        <v>-999</v>
      </c>
      <c r="AJ4535" s="82">
        <f>IF(AND(M4535&gt;=1,M4535&lt;=4),'adjustment factor'!$D$9,IF(M4535=-9,-999,IF(M4535=98,-999,IF(M4535=99,-999,IF(M4535="",-999,0)))))</f>
        <v>-999</v>
      </c>
      <c r="AK4535" s="82">
        <f>IF(H4535=1, 'adjustment factor'!$D$10, IF(H4535=-9,-999,IF(H4535="",-999,0)))</f>
        <v>-999</v>
      </c>
      <c r="AL4535" s="82">
        <f>IF(G4535=1, 'adjustment factor'!$D$11, IF(G4535=-9,-999,IF(G4535="",-999,0)))</f>
        <v>-999</v>
      </c>
      <c r="AM4535" s="82">
        <f>IF(I4535=1, 'adjustment factor'!$D$12, IF(I4535=-9,-999,IF(I4535="",-999,0)))</f>
        <v>-999</v>
      </c>
      <c r="AN4535" s="82">
        <f>IF(J4535=1, 'adjustment factor'!$D$13, IF(J4535=-9,-999,IF(J4535="",-999,0)))</f>
        <v>-999</v>
      </c>
      <c r="AO4535" s="82" t="str">
        <f t="shared" si="718"/>
        <v>-999</v>
      </c>
      <c r="AP4535" s="82" t="str">
        <f t="shared" si="719"/>
        <v>MISSING</v>
      </c>
    </row>
    <row r="4536" spans="2:42">
      <c r="B4536" s="207"/>
      <c r="C4536" s="35">
        <v>4532</v>
      </c>
      <c r="D4536" s="161"/>
      <c r="E4536" s="161"/>
      <c r="F4536" s="161"/>
      <c r="G4536" s="161"/>
      <c r="H4536" s="161"/>
      <c r="I4536" s="161"/>
      <c r="J4536" s="161"/>
      <c r="K4536" s="161"/>
      <c r="L4536" s="161"/>
      <c r="M4536" s="161"/>
      <c r="N4536" s="171"/>
      <c r="O4536" s="171"/>
      <c r="P4536" s="171"/>
      <c r="Q4536" s="171"/>
      <c r="R4536" s="171"/>
      <c r="S4536" s="171"/>
      <c r="T4536" s="208" t="str">
        <f t="shared" si="710"/>
        <v>MISSING</v>
      </c>
      <c r="U4536" s="208" t="str">
        <f t="shared" si="711"/>
        <v>MISSING</v>
      </c>
      <c r="X4536" s="56">
        <f t="shared" si="712"/>
        <v>-99</v>
      </c>
      <c r="Y4536" s="56">
        <f t="shared" si="713"/>
        <v>-99</v>
      </c>
      <c r="Z4536" s="56">
        <f t="shared" si="714"/>
        <v>-99</v>
      </c>
      <c r="AA4536" s="56">
        <f t="shared" si="715"/>
        <v>-99</v>
      </c>
      <c r="AB4536" s="56">
        <f t="shared" si="716"/>
        <v>-99</v>
      </c>
      <c r="AC4536" s="56">
        <f t="shared" si="717"/>
        <v>-99</v>
      </c>
      <c r="AD4536" s="3"/>
      <c r="AE4536" s="82">
        <f>IF(D4536=1, 'adjustment factor'!$D$4, IF(D4536=-9,-999,IF(D4536="",-999,0)))</f>
        <v>-999</v>
      </c>
      <c r="AF4536" s="82">
        <f>IF(F4536=1, 'adjustment factor'!$D$5, IF(F4536=-9,-999,IF(F4536="",-999,0)))</f>
        <v>-999</v>
      </c>
      <c r="AG4536" s="82">
        <f>IF(E4536=1, 'adjustment factor'!$D$6, IF(E4536=-9,-999,IF(E4536="",-999,0)))</f>
        <v>-999</v>
      </c>
      <c r="AH4536" s="82">
        <f>IF(K4536&gt;=45,'adjustment factor'!$D$7,IF(K4536=-9,-1200,IF(K4536="",-1200,0)))</f>
        <v>-1200</v>
      </c>
      <c r="AI4536" s="82">
        <f>IF(L4536=1, 'adjustment factor'!$D$8, IF(L4536=-9,-999,IF(L4536="",-999,0)))</f>
        <v>-999</v>
      </c>
      <c r="AJ4536" s="82">
        <f>IF(AND(M4536&gt;=1,M4536&lt;=4),'adjustment factor'!$D$9,IF(M4536=-9,-999,IF(M4536=98,-999,IF(M4536=99,-999,IF(M4536="",-999,0)))))</f>
        <v>-999</v>
      </c>
      <c r="AK4536" s="82">
        <f>IF(H4536=1, 'adjustment factor'!$D$10, IF(H4536=-9,-999,IF(H4536="",-999,0)))</f>
        <v>-999</v>
      </c>
      <c r="AL4536" s="82">
        <f>IF(G4536=1, 'adjustment factor'!$D$11, IF(G4536=-9,-999,IF(G4536="",-999,0)))</f>
        <v>-999</v>
      </c>
      <c r="AM4536" s="82">
        <f>IF(I4536=1, 'adjustment factor'!$D$12, IF(I4536=-9,-999,IF(I4536="",-999,0)))</f>
        <v>-999</v>
      </c>
      <c r="AN4536" s="82">
        <f>IF(J4536=1, 'adjustment factor'!$D$13, IF(J4536=-9,-999,IF(J4536="",-999,0)))</f>
        <v>-999</v>
      </c>
      <c r="AO4536" s="82" t="str">
        <f t="shared" si="718"/>
        <v>-999</v>
      </c>
      <c r="AP4536" s="82" t="str">
        <f t="shared" si="719"/>
        <v>MISSING</v>
      </c>
    </row>
    <row r="4537" spans="2:42">
      <c r="B4537" s="207"/>
      <c r="C4537" s="35">
        <v>4533</v>
      </c>
      <c r="D4537" s="161"/>
      <c r="E4537" s="161"/>
      <c r="F4537" s="161"/>
      <c r="G4537" s="161"/>
      <c r="H4537" s="161"/>
      <c r="I4537" s="161"/>
      <c r="J4537" s="161"/>
      <c r="K4537" s="161"/>
      <c r="L4537" s="161"/>
      <c r="M4537" s="161"/>
      <c r="N4537" s="171"/>
      <c r="O4537" s="171"/>
      <c r="P4537" s="171"/>
      <c r="Q4537" s="171"/>
      <c r="R4537" s="171"/>
      <c r="S4537" s="171"/>
      <c r="T4537" s="208" t="str">
        <f t="shared" si="710"/>
        <v>MISSING</v>
      </c>
      <c r="U4537" s="208" t="str">
        <f t="shared" si="711"/>
        <v>MISSING</v>
      </c>
      <c r="X4537" s="56">
        <f t="shared" si="712"/>
        <v>-99</v>
      </c>
      <c r="Y4537" s="56">
        <f t="shared" si="713"/>
        <v>-99</v>
      </c>
      <c r="Z4537" s="56">
        <f t="shared" si="714"/>
        <v>-99</v>
      </c>
      <c r="AA4537" s="56">
        <f t="shared" si="715"/>
        <v>-99</v>
      </c>
      <c r="AB4537" s="56">
        <f t="shared" si="716"/>
        <v>-99</v>
      </c>
      <c r="AC4537" s="56">
        <f t="shared" si="717"/>
        <v>-99</v>
      </c>
      <c r="AD4537" s="3"/>
      <c r="AE4537" s="82">
        <f>IF(D4537=1, 'adjustment factor'!$D$4, IF(D4537=-9,-999,IF(D4537="",-999,0)))</f>
        <v>-999</v>
      </c>
      <c r="AF4537" s="82">
        <f>IF(F4537=1, 'adjustment factor'!$D$5, IF(F4537=-9,-999,IF(F4537="",-999,0)))</f>
        <v>-999</v>
      </c>
      <c r="AG4537" s="82">
        <f>IF(E4537=1, 'adjustment factor'!$D$6, IF(E4537=-9,-999,IF(E4537="",-999,0)))</f>
        <v>-999</v>
      </c>
      <c r="AH4537" s="82">
        <f>IF(K4537&gt;=45,'adjustment factor'!$D$7,IF(K4537=-9,-1200,IF(K4537="",-1200,0)))</f>
        <v>-1200</v>
      </c>
      <c r="AI4537" s="82">
        <f>IF(L4537=1, 'adjustment factor'!$D$8, IF(L4537=-9,-999,IF(L4537="",-999,0)))</f>
        <v>-999</v>
      </c>
      <c r="AJ4537" s="82">
        <f>IF(AND(M4537&gt;=1,M4537&lt;=4),'adjustment factor'!$D$9,IF(M4537=-9,-999,IF(M4537=98,-999,IF(M4537=99,-999,IF(M4537="",-999,0)))))</f>
        <v>-999</v>
      </c>
      <c r="AK4537" s="82">
        <f>IF(H4537=1, 'adjustment factor'!$D$10, IF(H4537=-9,-999,IF(H4537="",-999,0)))</f>
        <v>-999</v>
      </c>
      <c r="AL4537" s="82">
        <f>IF(G4537=1, 'adjustment factor'!$D$11, IF(G4537=-9,-999,IF(G4537="",-999,0)))</f>
        <v>-999</v>
      </c>
      <c r="AM4537" s="82">
        <f>IF(I4537=1, 'adjustment factor'!$D$12, IF(I4537=-9,-999,IF(I4537="",-999,0)))</f>
        <v>-999</v>
      </c>
      <c r="AN4537" s="82">
        <f>IF(J4537=1, 'adjustment factor'!$D$13, IF(J4537=-9,-999,IF(J4537="",-999,0)))</f>
        <v>-999</v>
      </c>
      <c r="AO4537" s="82" t="str">
        <f t="shared" si="718"/>
        <v>-999</v>
      </c>
      <c r="AP4537" s="82" t="str">
        <f t="shared" si="719"/>
        <v>MISSING</v>
      </c>
    </row>
    <row r="4538" spans="2:42">
      <c r="B4538" s="207"/>
      <c r="C4538" s="35">
        <v>4534</v>
      </c>
      <c r="D4538" s="161"/>
      <c r="E4538" s="161"/>
      <c r="F4538" s="161"/>
      <c r="G4538" s="161"/>
      <c r="H4538" s="161"/>
      <c r="I4538" s="161"/>
      <c r="J4538" s="161"/>
      <c r="K4538" s="161"/>
      <c r="L4538" s="161"/>
      <c r="M4538" s="161"/>
      <c r="N4538" s="171"/>
      <c r="O4538" s="171"/>
      <c r="P4538" s="171"/>
      <c r="Q4538" s="171"/>
      <c r="R4538" s="171"/>
      <c r="S4538" s="171"/>
      <c r="T4538" s="208" t="str">
        <f t="shared" si="710"/>
        <v>MISSING</v>
      </c>
      <c r="U4538" s="208" t="str">
        <f t="shared" si="711"/>
        <v>MISSING</v>
      </c>
      <c r="X4538" s="56">
        <f t="shared" si="712"/>
        <v>-99</v>
      </c>
      <c r="Y4538" s="56">
        <f t="shared" si="713"/>
        <v>-99</v>
      </c>
      <c r="Z4538" s="56">
        <f t="shared" si="714"/>
        <v>-99</v>
      </c>
      <c r="AA4538" s="56">
        <f t="shared" si="715"/>
        <v>-99</v>
      </c>
      <c r="AB4538" s="56">
        <f t="shared" si="716"/>
        <v>-99</v>
      </c>
      <c r="AC4538" s="56">
        <f t="shared" si="717"/>
        <v>-99</v>
      </c>
      <c r="AD4538" s="3"/>
      <c r="AE4538" s="82">
        <f>IF(D4538=1, 'adjustment factor'!$D$4, IF(D4538=-9,-999,IF(D4538="",-999,0)))</f>
        <v>-999</v>
      </c>
      <c r="AF4538" s="82">
        <f>IF(F4538=1, 'adjustment factor'!$D$5, IF(F4538=-9,-999,IF(F4538="",-999,0)))</f>
        <v>-999</v>
      </c>
      <c r="AG4538" s="82">
        <f>IF(E4538=1, 'adjustment factor'!$D$6, IF(E4538=-9,-999,IF(E4538="",-999,0)))</f>
        <v>-999</v>
      </c>
      <c r="AH4538" s="82">
        <f>IF(K4538&gt;=45,'adjustment factor'!$D$7,IF(K4538=-9,-1200,IF(K4538="",-1200,0)))</f>
        <v>-1200</v>
      </c>
      <c r="AI4538" s="82">
        <f>IF(L4538=1, 'adjustment factor'!$D$8, IF(L4538=-9,-999,IF(L4538="",-999,0)))</f>
        <v>-999</v>
      </c>
      <c r="AJ4538" s="82">
        <f>IF(AND(M4538&gt;=1,M4538&lt;=4),'adjustment factor'!$D$9,IF(M4538=-9,-999,IF(M4538=98,-999,IF(M4538=99,-999,IF(M4538="",-999,0)))))</f>
        <v>-999</v>
      </c>
      <c r="AK4538" s="82">
        <f>IF(H4538=1, 'adjustment factor'!$D$10, IF(H4538=-9,-999,IF(H4538="",-999,0)))</f>
        <v>-999</v>
      </c>
      <c r="AL4538" s="82">
        <f>IF(G4538=1, 'adjustment factor'!$D$11, IF(G4538=-9,-999,IF(G4538="",-999,0)))</f>
        <v>-999</v>
      </c>
      <c r="AM4538" s="82">
        <f>IF(I4538=1, 'adjustment factor'!$D$12, IF(I4538=-9,-999,IF(I4538="",-999,0)))</f>
        <v>-999</v>
      </c>
      <c r="AN4538" s="82">
        <f>IF(J4538=1, 'adjustment factor'!$D$13, IF(J4538=-9,-999,IF(J4538="",-999,0)))</f>
        <v>-999</v>
      </c>
      <c r="AO4538" s="82" t="str">
        <f t="shared" si="718"/>
        <v>-999</v>
      </c>
      <c r="AP4538" s="82" t="str">
        <f t="shared" si="719"/>
        <v>MISSING</v>
      </c>
    </row>
    <row r="4539" spans="2:42">
      <c r="B4539" s="207"/>
      <c r="C4539" s="35">
        <v>4535</v>
      </c>
      <c r="D4539" s="161"/>
      <c r="E4539" s="161"/>
      <c r="F4539" s="161"/>
      <c r="G4539" s="161"/>
      <c r="H4539" s="161"/>
      <c r="I4539" s="161"/>
      <c r="J4539" s="161"/>
      <c r="K4539" s="161"/>
      <c r="L4539" s="161"/>
      <c r="M4539" s="161"/>
      <c r="N4539" s="171"/>
      <c r="O4539" s="171"/>
      <c r="P4539" s="171"/>
      <c r="Q4539" s="171"/>
      <c r="R4539" s="171"/>
      <c r="S4539" s="171"/>
      <c r="T4539" s="208" t="str">
        <f t="shared" si="710"/>
        <v>MISSING</v>
      </c>
      <c r="U4539" s="208" t="str">
        <f t="shared" si="711"/>
        <v>MISSING</v>
      </c>
      <c r="X4539" s="56">
        <f t="shared" si="712"/>
        <v>-99</v>
      </c>
      <c r="Y4539" s="56">
        <f t="shared" si="713"/>
        <v>-99</v>
      </c>
      <c r="Z4539" s="56">
        <f t="shared" si="714"/>
        <v>-99</v>
      </c>
      <c r="AA4539" s="56">
        <f t="shared" si="715"/>
        <v>-99</v>
      </c>
      <c r="AB4539" s="56">
        <f t="shared" si="716"/>
        <v>-99</v>
      </c>
      <c r="AC4539" s="56">
        <f t="shared" si="717"/>
        <v>-99</v>
      </c>
      <c r="AD4539" s="3"/>
      <c r="AE4539" s="82">
        <f>IF(D4539=1, 'adjustment factor'!$D$4, IF(D4539=-9,-999,IF(D4539="",-999,0)))</f>
        <v>-999</v>
      </c>
      <c r="AF4539" s="82">
        <f>IF(F4539=1, 'adjustment factor'!$D$5, IF(F4539=-9,-999,IF(F4539="",-999,0)))</f>
        <v>-999</v>
      </c>
      <c r="AG4539" s="82">
        <f>IF(E4539=1, 'adjustment factor'!$D$6, IF(E4539=-9,-999,IF(E4539="",-999,0)))</f>
        <v>-999</v>
      </c>
      <c r="AH4539" s="82">
        <f>IF(K4539&gt;=45,'adjustment factor'!$D$7,IF(K4539=-9,-1200,IF(K4539="",-1200,0)))</f>
        <v>-1200</v>
      </c>
      <c r="AI4539" s="82">
        <f>IF(L4539=1, 'adjustment factor'!$D$8, IF(L4539=-9,-999,IF(L4539="",-999,0)))</f>
        <v>-999</v>
      </c>
      <c r="AJ4539" s="82">
        <f>IF(AND(M4539&gt;=1,M4539&lt;=4),'adjustment factor'!$D$9,IF(M4539=-9,-999,IF(M4539=98,-999,IF(M4539=99,-999,IF(M4539="",-999,0)))))</f>
        <v>-999</v>
      </c>
      <c r="AK4539" s="82">
        <f>IF(H4539=1, 'adjustment factor'!$D$10, IF(H4539=-9,-999,IF(H4539="",-999,0)))</f>
        <v>-999</v>
      </c>
      <c r="AL4539" s="82">
        <f>IF(G4539=1, 'adjustment factor'!$D$11, IF(G4539=-9,-999,IF(G4539="",-999,0)))</f>
        <v>-999</v>
      </c>
      <c r="AM4539" s="82">
        <f>IF(I4539=1, 'adjustment factor'!$D$12, IF(I4539=-9,-999,IF(I4539="",-999,0)))</f>
        <v>-999</v>
      </c>
      <c r="AN4539" s="82">
        <f>IF(J4539=1, 'adjustment factor'!$D$13, IF(J4539=-9,-999,IF(J4539="",-999,0)))</f>
        <v>-999</v>
      </c>
      <c r="AO4539" s="82" t="str">
        <f t="shared" si="718"/>
        <v>-999</v>
      </c>
      <c r="AP4539" s="82" t="str">
        <f t="shared" si="719"/>
        <v>MISSING</v>
      </c>
    </row>
    <row r="4540" spans="2:42">
      <c r="B4540" s="207"/>
      <c r="C4540" s="35">
        <v>4536</v>
      </c>
      <c r="D4540" s="161"/>
      <c r="E4540" s="161"/>
      <c r="F4540" s="161"/>
      <c r="G4540" s="161"/>
      <c r="H4540" s="161"/>
      <c r="I4540" s="161"/>
      <c r="J4540" s="161"/>
      <c r="K4540" s="161"/>
      <c r="L4540" s="161"/>
      <c r="M4540" s="161"/>
      <c r="N4540" s="171"/>
      <c r="O4540" s="171"/>
      <c r="P4540" s="171"/>
      <c r="Q4540" s="171"/>
      <c r="R4540" s="171"/>
      <c r="S4540" s="171"/>
      <c r="T4540" s="208" t="str">
        <f t="shared" si="710"/>
        <v>MISSING</v>
      </c>
      <c r="U4540" s="208" t="str">
        <f t="shared" si="711"/>
        <v>MISSING</v>
      </c>
      <c r="X4540" s="56">
        <f t="shared" si="712"/>
        <v>-99</v>
      </c>
      <c r="Y4540" s="56">
        <f t="shared" si="713"/>
        <v>-99</v>
      </c>
      <c r="Z4540" s="56">
        <f t="shared" si="714"/>
        <v>-99</v>
      </c>
      <c r="AA4540" s="56">
        <f t="shared" si="715"/>
        <v>-99</v>
      </c>
      <c r="AB4540" s="56">
        <f t="shared" si="716"/>
        <v>-99</v>
      </c>
      <c r="AC4540" s="56">
        <f t="shared" si="717"/>
        <v>-99</v>
      </c>
      <c r="AD4540" s="3"/>
      <c r="AE4540" s="82">
        <f>IF(D4540=1, 'adjustment factor'!$D$4, IF(D4540=-9,-999,IF(D4540="",-999,0)))</f>
        <v>-999</v>
      </c>
      <c r="AF4540" s="82">
        <f>IF(F4540=1, 'adjustment factor'!$D$5, IF(F4540=-9,-999,IF(F4540="",-999,0)))</f>
        <v>-999</v>
      </c>
      <c r="AG4540" s="82">
        <f>IF(E4540=1, 'adjustment factor'!$D$6, IF(E4540=-9,-999,IF(E4540="",-999,0)))</f>
        <v>-999</v>
      </c>
      <c r="AH4540" s="82">
        <f>IF(K4540&gt;=45,'adjustment factor'!$D$7,IF(K4540=-9,-1200,IF(K4540="",-1200,0)))</f>
        <v>-1200</v>
      </c>
      <c r="AI4540" s="82">
        <f>IF(L4540=1, 'adjustment factor'!$D$8, IF(L4540=-9,-999,IF(L4540="",-999,0)))</f>
        <v>-999</v>
      </c>
      <c r="AJ4540" s="82">
        <f>IF(AND(M4540&gt;=1,M4540&lt;=4),'adjustment factor'!$D$9,IF(M4540=-9,-999,IF(M4540=98,-999,IF(M4540=99,-999,IF(M4540="",-999,0)))))</f>
        <v>-999</v>
      </c>
      <c r="AK4540" s="82">
        <f>IF(H4540=1, 'adjustment factor'!$D$10, IF(H4540=-9,-999,IF(H4540="",-999,0)))</f>
        <v>-999</v>
      </c>
      <c r="AL4540" s="82">
        <f>IF(G4540=1, 'adjustment factor'!$D$11, IF(G4540=-9,-999,IF(G4540="",-999,0)))</f>
        <v>-999</v>
      </c>
      <c r="AM4540" s="82">
        <f>IF(I4540=1, 'adjustment factor'!$D$12, IF(I4540=-9,-999,IF(I4540="",-999,0)))</f>
        <v>-999</v>
      </c>
      <c r="AN4540" s="82">
        <f>IF(J4540=1, 'adjustment factor'!$D$13, IF(J4540=-9,-999,IF(J4540="",-999,0)))</f>
        <v>-999</v>
      </c>
      <c r="AO4540" s="82" t="str">
        <f t="shared" si="718"/>
        <v>-999</v>
      </c>
      <c r="AP4540" s="82" t="str">
        <f t="shared" si="719"/>
        <v>MISSING</v>
      </c>
    </row>
    <row r="4541" spans="2:42">
      <c r="B4541" s="207"/>
      <c r="C4541" s="35">
        <v>4537</v>
      </c>
      <c r="D4541" s="161"/>
      <c r="E4541" s="161"/>
      <c r="F4541" s="161"/>
      <c r="G4541" s="161"/>
      <c r="H4541" s="161"/>
      <c r="I4541" s="161"/>
      <c r="J4541" s="161"/>
      <c r="K4541" s="161"/>
      <c r="L4541" s="161"/>
      <c r="M4541" s="161"/>
      <c r="N4541" s="171"/>
      <c r="O4541" s="171"/>
      <c r="P4541" s="171"/>
      <c r="Q4541" s="171"/>
      <c r="R4541" s="171"/>
      <c r="S4541" s="171"/>
      <c r="T4541" s="208" t="str">
        <f t="shared" si="710"/>
        <v>MISSING</v>
      </c>
      <c r="U4541" s="208" t="str">
        <f t="shared" si="711"/>
        <v>MISSING</v>
      </c>
      <c r="X4541" s="56">
        <f t="shared" si="712"/>
        <v>-99</v>
      </c>
      <c r="Y4541" s="56">
        <f t="shared" si="713"/>
        <v>-99</v>
      </c>
      <c r="Z4541" s="56">
        <f t="shared" si="714"/>
        <v>-99</v>
      </c>
      <c r="AA4541" s="56">
        <f t="shared" si="715"/>
        <v>-99</v>
      </c>
      <c r="AB4541" s="56">
        <f t="shared" si="716"/>
        <v>-99</v>
      </c>
      <c r="AC4541" s="56">
        <f t="shared" si="717"/>
        <v>-99</v>
      </c>
      <c r="AD4541" s="3"/>
      <c r="AE4541" s="82">
        <f>IF(D4541=1, 'adjustment factor'!$D$4, IF(D4541=-9,-999,IF(D4541="",-999,0)))</f>
        <v>-999</v>
      </c>
      <c r="AF4541" s="82">
        <f>IF(F4541=1, 'adjustment factor'!$D$5, IF(F4541=-9,-999,IF(F4541="",-999,0)))</f>
        <v>-999</v>
      </c>
      <c r="AG4541" s="82">
        <f>IF(E4541=1, 'adjustment factor'!$D$6, IF(E4541=-9,-999,IF(E4541="",-999,0)))</f>
        <v>-999</v>
      </c>
      <c r="AH4541" s="82">
        <f>IF(K4541&gt;=45,'adjustment factor'!$D$7,IF(K4541=-9,-1200,IF(K4541="",-1200,0)))</f>
        <v>-1200</v>
      </c>
      <c r="AI4541" s="82">
        <f>IF(L4541=1, 'adjustment factor'!$D$8, IF(L4541=-9,-999,IF(L4541="",-999,0)))</f>
        <v>-999</v>
      </c>
      <c r="AJ4541" s="82">
        <f>IF(AND(M4541&gt;=1,M4541&lt;=4),'adjustment factor'!$D$9,IF(M4541=-9,-999,IF(M4541=98,-999,IF(M4541=99,-999,IF(M4541="",-999,0)))))</f>
        <v>-999</v>
      </c>
      <c r="AK4541" s="82">
        <f>IF(H4541=1, 'adjustment factor'!$D$10, IF(H4541=-9,-999,IF(H4541="",-999,0)))</f>
        <v>-999</v>
      </c>
      <c r="AL4541" s="82">
        <f>IF(G4541=1, 'adjustment factor'!$D$11, IF(G4541=-9,-999,IF(G4541="",-999,0)))</f>
        <v>-999</v>
      </c>
      <c r="AM4541" s="82">
        <f>IF(I4541=1, 'adjustment factor'!$D$12, IF(I4541=-9,-999,IF(I4541="",-999,0)))</f>
        <v>-999</v>
      </c>
      <c r="AN4541" s="82">
        <f>IF(J4541=1, 'adjustment factor'!$D$13, IF(J4541=-9,-999,IF(J4541="",-999,0)))</f>
        <v>-999</v>
      </c>
      <c r="AO4541" s="82" t="str">
        <f t="shared" si="718"/>
        <v>-999</v>
      </c>
      <c r="AP4541" s="82" t="str">
        <f t="shared" si="719"/>
        <v>MISSING</v>
      </c>
    </row>
    <row r="4542" spans="2:42">
      <c r="B4542" s="207"/>
      <c r="C4542" s="35">
        <v>4538</v>
      </c>
      <c r="D4542" s="161"/>
      <c r="E4542" s="161"/>
      <c r="F4542" s="161"/>
      <c r="G4542" s="161"/>
      <c r="H4542" s="161"/>
      <c r="I4542" s="161"/>
      <c r="J4542" s="161"/>
      <c r="K4542" s="161"/>
      <c r="L4542" s="161"/>
      <c r="M4542" s="161"/>
      <c r="N4542" s="171"/>
      <c r="O4542" s="171"/>
      <c r="P4542" s="171"/>
      <c r="Q4542" s="171"/>
      <c r="R4542" s="171"/>
      <c r="S4542" s="171"/>
      <c r="T4542" s="208" t="str">
        <f t="shared" si="710"/>
        <v>MISSING</v>
      </c>
      <c r="U4542" s="208" t="str">
        <f t="shared" si="711"/>
        <v>MISSING</v>
      </c>
      <c r="X4542" s="56">
        <f t="shared" si="712"/>
        <v>-99</v>
      </c>
      <c r="Y4542" s="56">
        <f t="shared" si="713"/>
        <v>-99</v>
      </c>
      <c r="Z4542" s="56">
        <f t="shared" si="714"/>
        <v>-99</v>
      </c>
      <c r="AA4542" s="56">
        <f t="shared" si="715"/>
        <v>-99</v>
      </c>
      <c r="AB4542" s="56">
        <f t="shared" si="716"/>
        <v>-99</v>
      </c>
      <c r="AC4542" s="56">
        <f t="shared" si="717"/>
        <v>-99</v>
      </c>
      <c r="AD4542" s="3"/>
      <c r="AE4542" s="82">
        <f>IF(D4542=1, 'adjustment factor'!$D$4, IF(D4542=-9,-999,IF(D4542="",-999,0)))</f>
        <v>-999</v>
      </c>
      <c r="AF4542" s="82">
        <f>IF(F4542=1, 'adjustment factor'!$D$5, IF(F4542=-9,-999,IF(F4542="",-999,0)))</f>
        <v>-999</v>
      </c>
      <c r="AG4542" s="82">
        <f>IF(E4542=1, 'adjustment factor'!$D$6, IF(E4542=-9,-999,IF(E4542="",-999,0)))</f>
        <v>-999</v>
      </c>
      <c r="AH4542" s="82">
        <f>IF(K4542&gt;=45,'adjustment factor'!$D$7,IF(K4542=-9,-1200,IF(K4542="",-1200,0)))</f>
        <v>-1200</v>
      </c>
      <c r="AI4542" s="82">
        <f>IF(L4542=1, 'adjustment factor'!$D$8, IF(L4542=-9,-999,IF(L4542="",-999,0)))</f>
        <v>-999</v>
      </c>
      <c r="AJ4542" s="82">
        <f>IF(AND(M4542&gt;=1,M4542&lt;=4),'adjustment factor'!$D$9,IF(M4542=-9,-999,IF(M4542=98,-999,IF(M4542=99,-999,IF(M4542="",-999,0)))))</f>
        <v>-999</v>
      </c>
      <c r="AK4542" s="82">
        <f>IF(H4542=1, 'adjustment factor'!$D$10, IF(H4542=-9,-999,IF(H4542="",-999,0)))</f>
        <v>-999</v>
      </c>
      <c r="AL4542" s="82">
        <f>IF(G4542=1, 'adjustment factor'!$D$11, IF(G4542=-9,-999,IF(G4542="",-999,0)))</f>
        <v>-999</v>
      </c>
      <c r="AM4542" s="82">
        <f>IF(I4542=1, 'adjustment factor'!$D$12, IF(I4542=-9,-999,IF(I4542="",-999,0)))</f>
        <v>-999</v>
      </c>
      <c r="AN4542" s="82">
        <f>IF(J4542=1, 'adjustment factor'!$D$13, IF(J4542=-9,-999,IF(J4542="",-999,0)))</f>
        <v>-999</v>
      </c>
      <c r="AO4542" s="82" t="str">
        <f t="shared" si="718"/>
        <v>-999</v>
      </c>
      <c r="AP4542" s="82" t="str">
        <f t="shared" si="719"/>
        <v>MISSING</v>
      </c>
    </row>
    <row r="4543" spans="2:42">
      <c r="B4543" s="207"/>
      <c r="C4543" s="35">
        <v>4539</v>
      </c>
      <c r="D4543" s="161"/>
      <c r="E4543" s="161"/>
      <c r="F4543" s="161"/>
      <c r="G4543" s="161"/>
      <c r="H4543" s="161"/>
      <c r="I4543" s="161"/>
      <c r="J4543" s="161"/>
      <c r="K4543" s="161"/>
      <c r="L4543" s="161"/>
      <c r="M4543" s="161"/>
      <c r="N4543" s="171"/>
      <c r="O4543" s="171"/>
      <c r="P4543" s="171"/>
      <c r="Q4543" s="171"/>
      <c r="R4543" s="171"/>
      <c r="S4543" s="171"/>
      <c r="T4543" s="208" t="str">
        <f t="shared" si="710"/>
        <v>MISSING</v>
      </c>
      <c r="U4543" s="208" t="str">
        <f t="shared" si="711"/>
        <v>MISSING</v>
      </c>
      <c r="X4543" s="56">
        <f t="shared" si="712"/>
        <v>-99</v>
      </c>
      <c r="Y4543" s="56">
        <f t="shared" si="713"/>
        <v>-99</v>
      </c>
      <c r="Z4543" s="56">
        <f t="shared" si="714"/>
        <v>-99</v>
      </c>
      <c r="AA4543" s="56">
        <f t="shared" si="715"/>
        <v>-99</v>
      </c>
      <c r="AB4543" s="56">
        <f t="shared" si="716"/>
        <v>-99</v>
      </c>
      <c r="AC4543" s="56">
        <f t="shared" si="717"/>
        <v>-99</v>
      </c>
      <c r="AD4543" s="3"/>
      <c r="AE4543" s="82">
        <f>IF(D4543=1, 'adjustment factor'!$D$4, IF(D4543=-9,-999,IF(D4543="",-999,0)))</f>
        <v>-999</v>
      </c>
      <c r="AF4543" s="82">
        <f>IF(F4543=1, 'adjustment factor'!$D$5, IF(F4543=-9,-999,IF(F4543="",-999,0)))</f>
        <v>-999</v>
      </c>
      <c r="AG4543" s="82">
        <f>IF(E4543=1, 'adjustment factor'!$D$6, IF(E4543=-9,-999,IF(E4543="",-999,0)))</f>
        <v>-999</v>
      </c>
      <c r="AH4543" s="82">
        <f>IF(K4543&gt;=45,'adjustment factor'!$D$7,IF(K4543=-9,-1200,IF(K4543="",-1200,0)))</f>
        <v>-1200</v>
      </c>
      <c r="AI4543" s="82">
        <f>IF(L4543=1, 'adjustment factor'!$D$8, IF(L4543=-9,-999,IF(L4543="",-999,0)))</f>
        <v>-999</v>
      </c>
      <c r="AJ4543" s="82">
        <f>IF(AND(M4543&gt;=1,M4543&lt;=4),'adjustment factor'!$D$9,IF(M4543=-9,-999,IF(M4543=98,-999,IF(M4543=99,-999,IF(M4543="",-999,0)))))</f>
        <v>-999</v>
      </c>
      <c r="AK4543" s="82">
        <f>IF(H4543=1, 'adjustment factor'!$D$10, IF(H4543=-9,-999,IF(H4543="",-999,0)))</f>
        <v>-999</v>
      </c>
      <c r="AL4543" s="82">
        <f>IF(G4543=1, 'adjustment factor'!$D$11, IF(G4543=-9,-999,IF(G4543="",-999,0)))</f>
        <v>-999</v>
      </c>
      <c r="AM4543" s="82">
        <f>IF(I4543=1, 'adjustment factor'!$D$12, IF(I4543=-9,-999,IF(I4543="",-999,0)))</f>
        <v>-999</v>
      </c>
      <c r="AN4543" s="82">
        <f>IF(J4543=1, 'adjustment factor'!$D$13, IF(J4543=-9,-999,IF(J4543="",-999,0)))</f>
        <v>-999</v>
      </c>
      <c r="AO4543" s="82" t="str">
        <f t="shared" si="718"/>
        <v>-999</v>
      </c>
      <c r="AP4543" s="82" t="str">
        <f t="shared" si="719"/>
        <v>MISSING</v>
      </c>
    </row>
    <row r="4544" spans="2:42">
      <c r="B4544" s="207"/>
      <c r="C4544" s="35">
        <v>4540</v>
      </c>
      <c r="D4544" s="161"/>
      <c r="E4544" s="161"/>
      <c r="F4544" s="161"/>
      <c r="G4544" s="161"/>
      <c r="H4544" s="161"/>
      <c r="I4544" s="161"/>
      <c r="J4544" s="161"/>
      <c r="K4544" s="161"/>
      <c r="L4544" s="161"/>
      <c r="M4544" s="161"/>
      <c r="N4544" s="171"/>
      <c r="O4544" s="171"/>
      <c r="P4544" s="171"/>
      <c r="Q4544" s="171"/>
      <c r="R4544" s="171"/>
      <c r="S4544" s="171"/>
      <c r="T4544" s="208" t="str">
        <f t="shared" si="710"/>
        <v>MISSING</v>
      </c>
      <c r="U4544" s="208" t="str">
        <f t="shared" si="711"/>
        <v>MISSING</v>
      </c>
      <c r="X4544" s="56">
        <f t="shared" si="712"/>
        <v>-99</v>
      </c>
      <c r="Y4544" s="56">
        <f t="shared" si="713"/>
        <v>-99</v>
      </c>
      <c r="Z4544" s="56">
        <f t="shared" si="714"/>
        <v>-99</v>
      </c>
      <c r="AA4544" s="56">
        <f t="shared" si="715"/>
        <v>-99</v>
      </c>
      <c r="AB4544" s="56">
        <f t="shared" si="716"/>
        <v>-99</v>
      </c>
      <c r="AC4544" s="56">
        <f t="shared" si="717"/>
        <v>-99</v>
      </c>
      <c r="AD4544" s="3"/>
      <c r="AE4544" s="82">
        <f>IF(D4544=1, 'adjustment factor'!$D$4, IF(D4544=-9,-999,IF(D4544="",-999,0)))</f>
        <v>-999</v>
      </c>
      <c r="AF4544" s="82">
        <f>IF(F4544=1, 'adjustment factor'!$D$5, IF(F4544=-9,-999,IF(F4544="",-999,0)))</f>
        <v>-999</v>
      </c>
      <c r="AG4544" s="82">
        <f>IF(E4544=1, 'adjustment factor'!$D$6, IF(E4544=-9,-999,IF(E4544="",-999,0)))</f>
        <v>-999</v>
      </c>
      <c r="AH4544" s="82">
        <f>IF(K4544&gt;=45,'adjustment factor'!$D$7,IF(K4544=-9,-1200,IF(K4544="",-1200,0)))</f>
        <v>-1200</v>
      </c>
      <c r="AI4544" s="82">
        <f>IF(L4544=1, 'adjustment factor'!$D$8, IF(L4544=-9,-999,IF(L4544="",-999,0)))</f>
        <v>-999</v>
      </c>
      <c r="AJ4544" s="82">
        <f>IF(AND(M4544&gt;=1,M4544&lt;=4),'adjustment factor'!$D$9,IF(M4544=-9,-999,IF(M4544=98,-999,IF(M4544=99,-999,IF(M4544="",-999,0)))))</f>
        <v>-999</v>
      </c>
      <c r="AK4544" s="82">
        <f>IF(H4544=1, 'adjustment factor'!$D$10, IF(H4544=-9,-999,IF(H4544="",-999,0)))</f>
        <v>-999</v>
      </c>
      <c r="AL4544" s="82">
        <f>IF(G4544=1, 'adjustment factor'!$D$11, IF(G4544=-9,-999,IF(G4544="",-999,0)))</f>
        <v>-999</v>
      </c>
      <c r="AM4544" s="82">
        <f>IF(I4544=1, 'adjustment factor'!$D$12, IF(I4544=-9,-999,IF(I4544="",-999,0)))</f>
        <v>-999</v>
      </c>
      <c r="AN4544" s="82">
        <f>IF(J4544=1, 'adjustment factor'!$D$13, IF(J4544=-9,-999,IF(J4544="",-999,0)))</f>
        <v>-999</v>
      </c>
      <c r="AO4544" s="82" t="str">
        <f t="shared" si="718"/>
        <v>-999</v>
      </c>
      <c r="AP4544" s="82" t="str">
        <f t="shared" si="719"/>
        <v>MISSING</v>
      </c>
    </row>
    <row r="4545" spans="2:42">
      <c r="B4545" s="207"/>
      <c r="C4545" s="35">
        <v>4541</v>
      </c>
      <c r="D4545" s="161"/>
      <c r="E4545" s="161"/>
      <c r="F4545" s="161"/>
      <c r="G4545" s="161"/>
      <c r="H4545" s="161"/>
      <c r="I4545" s="161"/>
      <c r="J4545" s="161"/>
      <c r="K4545" s="161"/>
      <c r="L4545" s="161"/>
      <c r="M4545" s="161"/>
      <c r="N4545" s="171"/>
      <c r="O4545" s="171"/>
      <c r="P4545" s="171"/>
      <c r="Q4545" s="171"/>
      <c r="R4545" s="171"/>
      <c r="S4545" s="171"/>
      <c r="T4545" s="208" t="str">
        <f t="shared" si="710"/>
        <v>MISSING</v>
      </c>
      <c r="U4545" s="208" t="str">
        <f t="shared" si="711"/>
        <v>MISSING</v>
      </c>
      <c r="X4545" s="56">
        <f t="shared" si="712"/>
        <v>-99</v>
      </c>
      <c r="Y4545" s="56">
        <f t="shared" si="713"/>
        <v>-99</v>
      </c>
      <c r="Z4545" s="56">
        <f t="shared" si="714"/>
        <v>-99</v>
      </c>
      <c r="AA4545" s="56">
        <f t="shared" si="715"/>
        <v>-99</v>
      </c>
      <c r="AB4545" s="56">
        <f t="shared" si="716"/>
        <v>-99</v>
      </c>
      <c r="AC4545" s="56">
        <f t="shared" si="717"/>
        <v>-99</v>
      </c>
      <c r="AD4545" s="3"/>
      <c r="AE4545" s="82">
        <f>IF(D4545=1, 'adjustment factor'!$D$4, IF(D4545=-9,-999,IF(D4545="",-999,0)))</f>
        <v>-999</v>
      </c>
      <c r="AF4545" s="82">
        <f>IF(F4545=1, 'adjustment factor'!$D$5, IF(F4545=-9,-999,IF(F4545="",-999,0)))</f>
        <v>-999</v>
      </c>
      <c r="AG4545" s="82">
        <f>IF(E4545=1, 'adjustment factor'!$D$6, IF(E4545=-9,-999,IF(E4545="",-999,0)))</f>
        <v>-999</v>
      </c>
      <c r="AH4545" s="82">
        <f>IF(K4545&gt;=45,'adjustment factor'!$D$7,IF(K4545=-9,-1200,IF(K4545="",-1200,0)))</f>
        <v>-1200</v>
      </c>
      <c r="AI4545" s="82">
        <f>IF(L4545=1, 'adjustment factor'!$D$8, IF(L4545=-9,-999,IF(L4545="",-999,0)))</f>
        <v>-999</v>
      </c>
      <c r="AJ4545" s="82">
        <f>IF(AND(M4545&gt;=1,M4545&lt;=4),'adjustment factor'!$D$9,IF(M4545=-9,-999,IF(M4545=98,-999,IF(M4545=99,-999,IF(M4545="",-999,0)))))</f>
        <v>-999</v>
      </c>
      <c r="AK4545" s="82">
        <f>IF(H4545=1, 'adjustment factor'!$D$10, IF(H4545=-9,-999,IF(H4545="",-999,0)))</f>
        <v>-999</v>
      </c>
      <c r="AL4545" s="82">
        <f>IF(G4545=1, 'adjustment factor'!$D$11, IF(G4545=-9,-999,IF(G4545="",-999,0)))</f>
        <v>-999</v>
      </c>
      <c r="AM4545" s="82">
        <f>IF(I4545=1, 'adjustment factor'!$D$12, IF(I4545=-9,-999,IF(I4545="",-999,0)))</f>
        <v>-999</v>
      </c>
      <c r="AN4545" s="82">
        <f>IF(J4545=1, 'adjustment factor'!$D$13, IF(J4545=-9,-999,IF(J4545="",-999,0)))</f>
        <v>-999</v>
      </c>
      <c r="AO4545" s="82" t="str">
        <f t="shared" si="718"/>
        <v>-999</v>
      </c>
      <c r="AP4545" s="82" t="str">
        <f t="shared" si="719"/>
        <v>MISSING</v>
      </c>
    </row>
    <row r="4546" spans="2:42">
      <c r="B4546" s="207"/>
      <c r="C4546" s="35">
        <v>4542</v>
      </c>
      <c r="D4546" s="161"/>
      <c r="E4546" s="161"/>
      <c r="F4546" s="161"/>
      <c r="G4546" s="161"/>
      <c r="H4546" s="161"/>
      <c r="I4546" s="161"/>
      <c r="J4546" s="161"/>
      <c r="K4546" s="161"/>
      <c r="L4546" s="161"/>
      <c r="M4546" s="161"/>
      <c r="N4546" s="171"/>
      <c r="O4546" s="171"/>
      <c r="P4546" s="171"/>
      <c r="Q4546" s="171"/>
      <c r="R4546" s="171"/>
      <c r="S4546" s="171"/>
      <c r="T4546" s="208" t="str">
        <f t="shared" si="710"/>
        <v>MISSING</v>
      </c>
      <c r="U4546" s="208" t="str">
        <f t="shared" si="711"/>
        <v>MISSING</v>
      </c>
      <c r="X4546" s="56">
        <f t="shared" si="712"/>
        <v>-99</v>
      </c>
      <c r="Y4546" s="56">
        <f t="shared" si="713"/>
        <v>-99</v>
      </c>
      <c r="Z4546" s="56">
        <f t="shared" si="714"/>
        <v>-99</v>
      </c>
      <c r="AA4546" s="56">
        <f t="shared" si="715"/>
        <v>-99</v>
      </c>
      <c r="AB4546" s="56">
        <f t="shared" si="716"/>
        <v>-99</v>
      </c>
      <c r="AC4546" s="56">
        <f t="shared" si="717"/>
        <v>-99</v>
      </c>
      <c r="AD4546" s="3"/>
      <c r="AE4546" s="82">
        <f>IF(D4546=1, 'adjustment factor'!$D$4, IF(D4546=-9,-999,IF(D4546="",-999,0)))</f>
        <v>-999</v>
      </c>
      <c r="AF4546" s="82">
        <f>IF(F4546=1, 'adjustment factor'!$D$5, IF(F4546=-9,-999,IF(F4546="",-999,0)))</f>
        <v>-999</v>
      </c>
      <c r="AG4546" s="82">
        <f>IF(E4546=1, 'adjustment factor'!$D$6, IF(E4546=-9,-999,IF(E4546="",-999,0)))</f>
        <v>-999</v>
      </c>
      <c r="AH4546" s="82">
        <f>IF(K4546&gt;=45,'adjustment factor'!$D$7,IF(K4546=-9,-1200,IF(K4546="",-1200,0)))</f>
        <v>-1200</v>
      </c>
      <c r="AI4546" s="82">
        <f>IF(L4546=1, 'adjustment factor'!$D$8, IF(L4546=-9,-999,IF(L4546="",-999,0)))</f>
        <v>-999</v>
      </c>
      <c r="AJ4546" s="82">
        <f>IF(AND(M4546&gt;=1,M4546&lt;=4),'adjustment factor'!$D$9,IF(M4546=-9,-999,IF(M4546=98,-999,IF(M4546=99,-999,IF(M4546="",-999,0)))))</f>
        <v>-999</v>
      </c>
      <c r="AK4546" s="82">
        <f>IF(H4546=1, 'adjustment factor'!$D$10, IF(H4546=-9,-999,IF(H4546="",-999,0)))</f>
        <v>-999</v>
      </c>
      <c r="AL4546" s="82">
        <f>IF(G4546=1, 'adjustment factor'!$D$11, IF(G4546=-9,-999,IF(G4546="",-999,0)))</f>
        <v>-999</v>
      </c>
      <c r="AM4546" s="82">
        <f>IF(I4546=1, 'adjustment factor'!$D$12, IF(I4546=-9,-999,IF(I4546="",-999,0)))</f>
        <v>-999</v>
      </c>
      <c r="AN4546" s="82">
        <f>IF(J4546=1, 'adjustment factor'!$D$13, IF(J4546=-9,-999,IF(J4546="",-999,0)))</f>
        <v>-999</v>
      </c>
      <c r="AO4546" s="82" t="str">
        <f t="shared" si="718"/>
        <v>-999</v>
      </c>
      <c r="AP4546" s="82" t="str">
        <f t="shared" si="719"/>
        <v>MISSING</v>
      </c>
    </row>
    <row r="4547" spans="2:42">
      <c r="B4547" s="207"/>
      <c r="C4547" s="35">
        <v>4543</v>
      </c>
      <c r="D4547" s="161"/>
      <c r="E4547" s="161"/>
      <c r="F4547" s="161"/>
      <c r="G4547" s="161"/>
      <c r="H4547" s="161"/>
      <c r="I4547" s="161"/>
      <c r="J4547" s="161"/>
      <c r="K4547" s="161"/>
      <c r="L4547" s="161"/>
      <c r="M4547" s="161"/>
      <c r="N4547" s="171"/>
      <c r="O4547" s="171"/>
      <c r="P4547" s="171"/>
      <c r="Q4547" s="171"/>
      <c r="R4547" s="171"/>
      <c r="S4547" s="171"/>
      <c r="T4547" s="208" t="str">
        <f t="shared" si="710"/>
        <v>MISSING</v>
      </c>
      <c r="U4547" s="208" t="str">
        <f t="shared" si="711"/>
        <v>MISSING</v>
      </c>
      <c r="X4547" s="56">
        <f t="shared" si="712"/>
        <v>-99</v>
      </c>
      <c r="Y4547" s="56">
        <f t="shared" si="713"/>
        <v>-99</v>
      </c>
      <c r="Z4547" s="56">
        <f t="shared" si="714"/>
        <v>-99</v>
      </c>
      <c r="AA4547" s="56">
        <f t="shared" si="715"/>
        <v>-99</v>
      </c>
      <c r="AB4547" s="56">
        <f t="shared" si="716"/>
        <v>-99</v>
      </c>
      <c r="AC4547" s="56">
        <f t="shared" si="717"/>
        <v>-99</v>
      </c>
      <c r="AD4547" s="3"/>
      <c r="AE4547" s="82">
        <f>IF(D4547=1, 'adjustment factor'!$D$4, IF(D4547=-9,-999,IF(D4547="",-999,0)))</f>
        <v>-999</v>
      </c>
      <c r="AF4547" s="82">
        <f>IF(F4547=1, 'adjustment factor'!$D$5, IF(F4547=-9,-999,IF(F4547="",-999,0)))</f>
        <v>-999</v>
      </c>
      <c r="AG4547" s="82">
        <f>IF(E4547=1, 'adjustment factor'!$D$6, IF(E4547=-9,-999,IF(E4547="",-999,0)))</f>
        <v>-999</v>
      </c>
      <c r="AH4547" s="82">
        <f>IF(K4547&gt;=45,'adjustment factor'!$D$7,IF(K4547=-9,-1200,IF(K4547="",-1200,0)))</f>
        <v>-1200</v>
      </c>
      <c r="AI4547" s="82">
        <f>IF(L4547=1, 'adjustment factor'!$D$8, IF(L4547=-9,-999,IF(L4547="",-999,0)))</f>
        <v>-999</v>
      </c>
      <c r="AJ4547" s="82">
        <f>IF(AND(M4547&gt;=1,M4547&lt;=4),'adjustment factor'!$D$9,IF(M4547=-9,-999,IF(M4547=98,-999,IF(M4547=99,-999,IF(M4547="",-999,0)))))</f>
        <v>-999</v>
      </c>
      <c r="AK4547" s="82">
        <f>IF(H4547=1, 'adjustment factor'!$D$10, IF(H4547=-9,-999,IF(H4547="",-999,0)))</f>
        <v>-999</v>
      </c>
      <c r="AL4547" s="82">
        <f>IF(G4547=1, 'adjustment factor'!$D$11, IF(G4547=-9,-999,IF(G4547="",-999,0)))</f>
        <v>-999</v>
      </c>
      <c r="AM4547" s="82">
        <f>IF(I4547=1, 'adjustment factor'!$D$12, IF(I4547=-9,-999,IF(I4547="",-999,0)))</f>
        <v>-999</v>
      </c>
      <c r="AN4547" s="82">
        <f>IF(J4547=1, 'adjustment factor'!$D$13, IF(J4547=-9,-999,IF(J4547="",-999,0)))</f>
        <v>-999</v>
      </c>
      <c r="AO4547" s="82" t="str">
        <f t="shared" si="718"/>
        <v>-999</v>
      </c>
      <c r="AP4547" s="82" t="str">
        <f t="shared" si="719"/>
        <v>MISSING</v>
      </c>
    </row>
    <row r="4548" spans="2:42">
      <c r="B4548" s="207"/>
      <c r="C4548" s="35">
        <v>4544</v>
      </c>
      <c r="D4548" s="161"/>
      <c r="E4548" s="161"/>
      <c r="F4548" s="161"/>
      <c r="G4548" s="161"/>
      <c r="H4548" s="161"/>
      <c r="I4548" s="161"/>
      <c r="J4548" s="161"/>
      <c r="K4548" s="161"/>
      <c r="L4548" s="161"/>
      <c r="M4548" s="161"/>
      <c r="N4548" s="171"/>
      <c r="O4548" s="171"/>
      <c r="P4548" s="171"/>
      <c r="Q4548" s="171"/>
      <c r="R4548" s="171"/>
      <c r="S4548" s="171"/>
      <c r="T4548" s="208" t="str">
        <f t="shared" si="710"/>
        <v>MISSING</v>
      </c>
      <c r="U4548" s="208" t="str">
        <f t="shared" si="711"/>
        <v>MISSING</v>
      </c>
      <c r="X4548" s="56">
        <f t="shared" si="712"/>
        <v>-99</v>
      </c>
      <c r="Y4548" s="56">
        <f t="shared" si="713"/>
        <v>-99</v>
      </c>
      <c r="Z4548" s="56">
        <f t="shared" si="714"/>
        <v>-99</v>
      </c>
      <c r="AA4548" s="56">
        <f t="shared" si="715"/>
        <v>-99</v>
      </c>
      <c r="AB4548" s="56">
        <f t="shared" si="716"/>
        <v>-99</v>
      </c>
      <c r="AC4548" s="56">
        <f t="shared" si="717"/>
        <v>-99</v>
      </c>
      <c r="AD4548" s="3"/>
      <c r="AE4548" s="82">
        <f>IF(D4548=1, 'adjustment factor'!$D$4, IF(D4548=-9,-999,IF(D4548="",-999,0)))</f>
        <v>-999</v>
      </c>
      <c r="AF4548" s="82">
        <f>IF(F4548=1, 'adjustment factor'!$D$5, IF(F4548=-9,-999,IF(F4548="",-999,0)))</f>
        <v>-999</v>
      </c>
      <c r="AG4548" s="82">
        <f>IF(E4548=1, 'adjustment factor'!$D$6, IF(E4548=-9,-999,IF(E4548="",-999,0)))</f>
        <v>-999</v>
      </c>
      <c r="AH4548" s="82">
        <f>IF(K4548&gt;=45,'adjustment factor'!$D$7,IF(K4548=-9,-1200,IF(K4548="",-1200,0)))</f>
        <v>-1200</v>
      </c>
      <c r="AI4548" s="82">
        <f>IF(L4548=1, 'adjustment factor'!$D$8, IF(L4548=-9,-999,IF(L4548="",-999,0)))</f>
        <v>-999</v>
      </c>
      <c r="AJ4548" s="82">
        <f>IF(AND(M4548&gt;=1,M4548&lt;=4),'adjustment factor'!$D$9,IF(M4548=-9,-999,IF(M4548=98,-999,IF(M4548=99,-999,IF(M4548="",-999,0)))))</f>
        <v>-999</v>
      </c>
      <c r="AK4548" s="82">
        <f>IF(H4548=1, 'adjustment factor'!$D$10, IF(H4548=-9,-999,IF(H4548="",-999,0)))</f>
        <v>-999</v>
      </c>
      <c r="AL4548" s="82">
        <f>IF(G4548=1, 'adjustment factor'!$D$11, IF(G4548=-9,-999,IF(G4548="",-999,0)))</f>
        <v>-999</v>
      </c>
      <c r="AM4548" s="82">
        <f>IF(I4548=1, 'adjustment factor'!$D$12, IF(I4548=-9,-999,IF(I4548="",-999,0)))</f>
        <v>-999</v>
      </c>
      <c r="AN4548" s="82">
        <f>IF(J4548=1, 'adjustment factor'!$D$13, IF(J4548=-9,-999,IF(J4548="",-999,0)))</f>
        <v>-999</v>
      </c>
      <c r="AO4548" s="82" t="str">
        <f t="shared" si="718"/>
        <v>-999</v>
      </c>
      <c r="AP4548" s="82" t="str">
        <f t="shared" si="719"/>
        <v>MISSING</v>
      </c>
    </row>
    <row r="4549" spans="2:42">
      <c r="B4549" s="207"/>
      <c r="C4549" s="35">
        <v>4545</v>
      </c>
      <c r="D4549" s="161"/>
      <c r="E4549" s="161"/>
      <c r="F4549" s="161"/>
      <c r="G4549" s="161"/>
      <c r="H4549" s="161"/>
      <c r="I4549" s="161"/>
      <c r="J4549" s="161"/>
      <c r="K4549" s="161"/>
      <c r="L4549" s="161"/>
      <c r="M4549" s="161"/>
      <c r="N4549" s="171"/>
      <c r="O4549" s="171"/>
      <c r="P4549" s="171"/>
      <c r="Q4549" s="171"/>
      <c r="R4549" s="171"/>
      <c r="S4549" s="171"/>
      <c r="T4549" s="208" t="str">
        <f t="shared" si="710"/>
        <v>MISSING</v>
      </c>
      <c r="U4549" s="208" t="str">
        <f t="shared" si="711"/>
        <v>MISSING</v>
      </c>
      <c r="X4549" s="56">
        <f t="shared" si="712"/>
        <v>-99</v>
      </c>
      <c r="Y4549" s="56">
        <f t="shared" si="713"/>
        <v>-99</v>
      </c>
      <c r="Z4549" s="56">
        <f t="shared" si="714"/>
        <v>-99</v>
      </c>
      <c r="AA4549" s="56">
        <f t="shared" si="715"/>
        <v>-99</v>
      </c>
      <c r="AB4549" s="56">
        <f t="shared" si="716"/>
        <v>-99</v>
      </c>
      <c r="AC4549" s="56">
        <f t="shared" si="717"/>
        <v>-99</v>
      </c>
      <c r="AD4549" s="3"/>
      <c r="AE4549" s="82">
        <f>IF(D4549=1, 'adjustment factor'!$D$4, IF(D4549=-9,-999,IF(D4549="",-999,0)))</f>
        <v>-999</v>
      </c>
      <c r="AF4549" s="82">
        <f>IF(F4549=1, 'adjustment factor'!$D$5, IF(F4549=-9,-999,IF(F4549="",-999,0)))</f>
        <v>-999</v>
      </c>
      <c r="AG4549" s="82">
        <f>IF(E4549=1, 'adjustment factor'!$D$6, IF(E4549=-9,-999,IF(E4549="",-999,0)))</f>
        <v>-999</v>
      </c>
      <c r="AH4549" s="82">
        <f>IF(K4549&gt;=45,'adjustment factor'!$D$7,IF(K4549=-9,-1200,IF(K4549="",-1200,0)))</f>
        <v>-1200</v>
      </c>
      <c r="AI4549" s="82">
        <f>IF(L4549=1, 'adjustment factor'!$D$8, IF(L4549=-9,-999,IF(L4549="",-999,0)))</f>
        <v>-999</v>
      </c>
      <c r="AJ4549" s="82">
        <f>IF(AND(M4549&gt;=1,M4549&lt;=4),'adjustment factor'!$D$9,IF(M4549=-9,-999,IF(M4549=98,-999,IF(M4549=99,-999,IF(M4549="",-999,0)))))</f>
        <v>-999</v>
      </c>
      <c r="AK4549" s="82">
        <f>IF(H4549=1, 'adjustment factor'!$D$10, IF(H4549=-9,-999,IF(H4549="",-999,0)))</f>
        <v>-999</v>
      </c>
      <c r="AL4549" s="82">
        <f>IF(G4549=1, 'adjustment factor'!$D$11, IF(G4549=-9,-999,IF(G4549="",-999,0)))</f>
        <v>-999</v>
      </c>
      <c r="AM4549" s="82">
        <f>IF(I4549=1, 'adjustment factor'!$D$12, IF(I4549=-9,-999,IF(I4549="",-999,0)))</f>
        <v>-999</v>
      </c>
      <c r="AN4549" s="82">
        <f>IF(J4549=1, 'adjustment factor'!$D$13, IF(J4549=-9,-999,IF(J4549="",-999,0)))</f>
        <v>-999</v>
      </c>
      <c r="AO4549" s="82" t="str">
        <f t="shared" si="718"/>
        <v>-999</v>
      </c>
      <c r="AP4549" s="82" t="str">
        <f t="shared" si="719"/>
        <v>MISSING</v>
      </c>
    </row>
    <row r="4550" spans="2:42">
      <c r="B4550" s="207"/>
      <c r="C4550" s="35">
        <v>4546</v>
      </c>
      <c r="D4550" s="161"/>
      <c r="E4550" s="161"/>
      <c r="F4550" s="161"/>
      <c r="G4550" s="161"/>
      <c r="H4550" s="161"/>
      <c r="I4550" s="161"/>
      <c r="J4550" s="161"/>
      <c r="K4550" s="161"/>
      <c r="L4550" s="161"/>
      <c r="M4550" s="161"/>
      <c r="N4550" s="171"/>
      <c r="O4550" s="171"/>
      <c r="P4550" s="171"/>
      <c r="Q4550" s="171"/>
      <c r="R4550" s="171"/>
      <c r="S4550" s="171"/>
      <c r="T4550" s="208" t="str">
        <f t="shared" si="710"/>
        <v>MISSING</v>
      </c>
      <c r="U4550" s="208" t="str">
        <f t="shared" si="711"/>
        <v>MISSING</v>
      </c>
      <c r="X4550" s="56">
        <f t="shared" si="712"/>
        <v>-99</v>
      </c>
      <c r="Y4550" s="56">
        <f t="shared" si="713"/>
        <v>-99</v>
      </c>
      <c r="Z4550" s="56">
        <f t="shared" si="714"/>
        <v>-99</v>
      </c>
      <c r="AA4550" s="56">
        <f t="shared" si="715"/>
        <v>-99</v>
      </c>
      <c r="AB4550" s="56">
        <f t="shared" si="716"/>
        <v>-99</v>
      </c>
      <c r="AC4550" s="56">
        <f t="shared" si="717"/>
        <v>-99</v>
      </c>
      <c r="AD4550" s="3"/>
      <c r="AE4550" s="82">
        <f>IF(D4550=1, 'adjustment factor'!$D$4, IF(D4550=-9,-999,IF(D4550="",-999,0)))</f>
        <v>-999</v>
      </c>
      <c r="AF4550" s="82">
        <f>IF(F4550=1, 'adjustment factor'!$D$5, IF(F4550=-9,-999,IF(F4550="",-999,0)))</f>
        <v>-999</v>
      </c>
      <c r="AG4550" s="82">
        <f>IF(E4550=1, 'adjustment factor'!$D$6, IF(E4550=-9,-999,IF(E4550="",-999,0)))</f>
        <v>-999</v>
      </c>
      <c r="AH4550" s="82">
        <f>IF(K4550&gt;=45,'adjustment factor'!$D$7,IF(K4550=-9,-1200,IF(K4550="",-1200,0)))</f>
        <v>-1200</v>
      </c>
      <c r="AI4550" s="82">
        <f>IF(L4550=1, 'adjustment factor'!$D$8, IF(L4550=-9,-999,IF(L4550="",-999,0)))</f>
        <v>-999</v>
      </c>
      <c r="AJ4550" s="82">
        <f>IF(AND(M4550&gt;=1,M4550&lt;=4),'adjustment factor'!$D$9,IF(M4550=-9,-999,IF(M4550=98,-999,IF(M4550=99,-999,IF(M4550="",-999,0)))))</f>
        <v>-999</v>
      </c>
      <c r="AK4550" s="82">
        <f>IF(H4550=1, 'adjustment factor'!$D$10, IF(H4550=-9,-999,IF(H4550="",-999,0)))</f>
        <v>-999</v>
      </c>
      <c r="AL4550" s="82">
        <f>IF(G4550=1, 'adjustment factor'!$D$11, IF(G4550=-9,-999,IF(G4550="",-999,0)))</f>
        <v>-999</v>
      </c>
      <c r="AM4550" s="82">
        <f>IF(I4550=1, 'adjustment factor'!$D$12, IF(I4550=-9,-999,IF(I4550="",-999,0)))</f>
        <v>-999</v>
      </c>
      <c r="AN4550" s="82">
        <f>IF(J4550=1, 'adjustment factor'!$D$13, IF(J4550=-9,-999,IF(J4550="",-999,0)))</f>
        <v>-999</v>
      </c>
      <c r="AO4550" s="82" t="str">
        <f t="shared" si="718"/>
        <v>-999</v>
      </c>
      <c r="AP4550" s="82" t="str">
        <f t="shared" si="719"/>
        <v>MISSING</v>
      </c>
    </row>
    <row r="4551" spans="2:42">
      <c r="B4551" s="207"/>
      <c r="C4551" s="35">
        <v>4547</v>
      </c>
      <c r="D4551" s="161"/>
      <c r="E4551" s="161"/>
      <c r="F4551" s="161"/>
      <c r="G4551" s="161"/>
      <c r="H4551" s="161"/>
      <c r="I4551" s="161"/>
      <c r="J4551" s="161"/>
      <c r="K4551" s="161"/>
      <c r="L4551" s="161"/>
      <c r="M4551" s="161"/>
      <c r="N4551" s="171"/>
      <c r="O4551" s="171"/>
      <c r="P4551" s="171"/>
      <c r="Q4551" s="171"/>
      <c r="R4551" s="171"/>
      <c r="S4551" s="171"/>
      <c r="T4551" s="208" t="str">
        <f t="shared" si="710"/>
        <v>MISSING</v>
      </c>
      <c r="U4551" s="208" t="str">
        <f t="shared" si="711"/>
        <v>MISSING</v>
      </c>
      <c r="X4551" s="56">
        <f t="shared" si="712"/>
        <v>-99</v>
      </c>
      <c r="Y4551" s="56">
        <f t="shared" si="713"/>
        <v>-99</v>
      </c>
      <c r="Z4551" s="56">
        <f t="shared" si="714"/>
        <v>-99</v>
      </c>
      <c r="AA4551" s="56">
        <f t="shared" si="715"/>
        <v>-99</v>
      </c>
      <c r="AB4551" s="56">
        <f t="shared" si="716"/>
        <v>-99</v>
      </c>
      <c r="AC4551" s="56">
        <f t="shared" si="717"/>
        <v>-99</v>
      </c>
      <c r="AD4551" s="3"/>
      <c r="AE4551" s="82">
        <f>IF(D4551=1, 'adjustment factor'!$D$4, IF(D4551=-9,-999,IF(D4551="",-999,0)))</f>
        <v>-999</v>
      </c>
      <c r="AF4551" s="82">
        <f>IF(F4551=1, 'adjustment factor'!$D$5, IF(F4551=-9,-999,IF(F4551="",-999,0)))</f>
        <v>-999</v>
      </c>
      <c r="AG4551" s="82">
        <f>IF(E4551=1, 'adjustment factor'!$D$6, IF(E4551=-9,-999,IF(E4551="",-999,0)))</f>
        <v>-999</v>
      </c>
      <c r="AH4551" s="82">
        <f>IF(K4551&gt;=45,'adjustment factor'!$D$7,IF(K4551=-9,-1200,IF(K4551="",-1200,0)))</f>
        <v>-1200</v>
      </c>
      <c r="AI4551" s="82">
        <f>IF(L4551=1, 'adjustment factor'!$D$8, IF(L4551=-9,-999,IF(L4551="",-999,0)))</f>
        <v>-999</v>
      </c>
      <c r="AJ4551" s="82">
        <f>IF(AND(M4551&gt;=1,M4551&lt;=4),'adjustment factor'!$D$9,IF(M4551=-9,-999,IF(M4551=98,-999,IF(M4551=99,-999,IF(M4551="",-999,0)))))</f>
        <v>-999</v>
      </c>
      <c r="AK4551" s="82">
        <f>IF(H4551=1, 'adjustment factor'!$D$10, IF(H4551=-9,-999,IF(H4551="",-999,0)))</f>
        <v>-999</v>
      </c>
      <c r="AL4551" s="82">
        <f>IF(G4551=1, 'adjustment factor'!$D$11, IF(G4551=-9,-999,IF(G4551="",-999,0)))</f>
        <v>-999</v>
      </c>
      <c r="AM4551" s="82">
        <f>IF(I4551=1, 'adjustment factor'!$D$12, IF(I4551=-9,-999,IF(I4551="",-999,0)))</f>
        <v>-999</v>
      </c>
      <c r="AN4551" s="82">
        <f>IF(J4551=1, 'adjustment factor'!$D$13, IF(J4551=-9,-999,IF(J4551="",-999,0)))</f>
        <v>-999</v>
      </c>
      <c r="AO4551" s="82" t="str">
        <f t="shared" si="718"/>
        <v>-999</v>
      </c>
      <c r="AP4551" s="82" t="str">
        <f t="shared" si="719"/>
        <v>MISSING</v>
      </c>
    </row>
    <row r="4552" spans="2:42">
      <c r="B4552" s="207"/>
      <c r="C4552" s="35">
        <v>4548</v>
      </c>
      <c r="D4552" s="161"/>
      <c r="E4552" s="161"/>
      <c r="F4552" s="161"/>
      <c r="G4552" s="161"/>
      <c r="H4552" s="161"/>
      <c r="I4552" s="161"/>
      <c r="J4552" s="161"/>
      <c r="K4552" s="161"/>
      <c r="L4552" s="161"/>
      <c r="M4552" s="161"/>
      <c r="N4552" s="171"/>
      <c r="O4552" s="171"/>
      <c r="P4552" s="171"/>
      <c r="Q4552" s="171"/>
      <c r="R4552" s="171"/>
      <c r="S4552" s="171"/>
      <c r="T4552" s="208" t="str">
        <f t="shared" si="710"/>
        <v>MISSING</v>
      </c>
      <c r="U4552" s="208" t="str">
        <f t="shared" si="711"/>
        <v>MISSING</v>
      </c>
      <c r="X4552" s="56">
        <f t="shared" si="712"/>
        <v>-99</v>
      </c>
      <c r="Y4552" s="56">
        <f t="shared" si="713"/>
        <v>-99</v>
      </c>
      <c r="Z4552" s="56">
        <f t="shared" si="714"/>
        <v>-99</v>
      </c>
      <c r="AA4552" s="56">
        <f t="shared" si="715"/>
        <v>-99</v>
      </c>
      <c r="AB4552" s="56">
        <f t="shared" si="716"/>
        <v>-99</v>
      </c>
      <c r="AC4552" s="56">
        <f t="shared" si="717"/>
        <v>-99</v>
      </c>
      <c r="AD4552" s="3"/>
      <c r="AE4552" s="82">
        <f>IF(D4552=1, 'adjustment factor'!$D$4, IF(D4552=-9,-999,IF(D4552="",-999,0)))</f>
        <v>-999</v>
      </c>
      <c r="AF4552" s="82">
        <f>IF(F4552=1, 'adjustment factor'!$D$5, IF(F4552=-9,-999,IF(F4552="",-999,0)))</f>
        <v>-999</v>
      </c>
      <c r="AG4552" s="82">
        <f>IF(E4552=1, 'adjustment factor'!$D$6, IF(E4552=-9,-999,IF(E4552="",-999,0)))</f>
        <v>-999</v>
      </c>
      <c r="AH4552" s="82">
        <f>IF(K4552&gt;=45,'adjustment factor'!$D$7,IF(K4552=-9,-1200,IF(K4552="",-1200,0)))</f>
        <v>-1200</v>
      </c>
      <c r="AI4552" s="82">
        <f>IF(L4552=1, 'adjustment factor'!$D$8, IF(L4552=-9,-999,IF(L4552="",-999,0)))</f>
        <v>-999</v>
      </c>
      <c r="AJ4552" s="82">
        <f>IF(AND(M4552&gt;=1,M4552&lt;=4),'adjustment factor'!$D$9,IF(M4552=-9,-999,IF(M4552=98,-999,IF(M4552=99,-999,IF(M4552="",-999,0)))))</f>
        <v>-999</v>
      </c>
      <c r="AK4552" s="82">
        <f>IF(H4552=1, 'adjustment factor'!$D$10, IF(H4552=-9,-999,IF(H4552="",-999,0)))</f>
        <v>-999</v>
      </c>
      <c r="AL4552" s="82">
        <f>IF(G4552=1, 'adjustment factor'!$D$11, IF(G4552=-9,-999,IF(G4552="",-999,0)))</f>
        <v>-999</v>
      </c>
      <c r="AM4552" s="82">
        <f>IF(I4552=1, 'adjustment factor'!$D$12, IF(I4552=-9,-999,IF(I4552="",-999,0)))</f>
        <v>-999</v>
      </c>
      <c r="AN4552" s="82">
        <f>IF(J4552=1, 'adjustment factor'!$D$13, IF(J4552=-9,-999,IF(J4552="",-999,0)))</f>
        <v>-999</v>
      </c>
      <c r="AO4552" s="82" t="str">
        <f t="shared" si="718"/>
        <v>-999</v>
      </c>
      <c r="AP4552" s="82" t="str">
        <f t="shared" si="719"/>
        <v>MISSING</v>
      </c>
    </row>
    <row r="4553" spans="2:42">
      <c r="B4553" s="207"/>
      <c r="C4553" s="35">
        <v>4549</v>
      </c>
      <c r="D4553" s="161"/>
      <c r="E4553" s="161"/>
      <c r="F4553" s="161"/>
      <c r="G4553" s="161"/>
      <c r="H4553" s="161"/>
      <c r="I4553" s="161"/>
      <c r="J4553" s="161"/>
      <c r="K4553" s="161"/>
      <c r="L4553" s="161"/>
      <c r="M4553" s="161"/>
      <c r="N4553" s="171"/>
      <c r="O4553" s="171"/>
      <c r="P4553" s="171"/>
      <c r="Q4553" s="171"/>
      <c r="R4553" s="171"/>
      <c r="S4553" s="171"/>
      <c r="T4553" s="208" t="str">
        <f t="shared" si="710"/>
        <v>MISSING</v>
      </c>
      <c r="U4553" s="208" t="str">
        <f t="shared" si="711"/>
        <v>MISSING</v>
      </c>
      <c r="X4553" s="56">
        <f t="shared" si="712"/>
        <v>-99</v>
      </c>
      <c r="Y4553" s="56">
        <f t="shared" si="713"/>
        <v>-99</v>
      </c>
      <c r="Z4553" s="56">
        <f t="shared" si="714"/>
        <v>-99</v>
      </c>
      <c r="AA4553" s="56">
        <f t="shared" si="715"/>
        <v>-99</v>
      </c>
      <c r="AB4553" s="56">
        <f t="shared" si="716"/>
        <v>-99</v>
      </c>
      <c r="AC4553" s="56">
        <f t="shared" si="717"/>
        <v>-99</v>
      </c>
      <c r="AD4553" s="3"/>
      <c r="AE4553" s="82">
        <f>IF(D4553=1, 'adjustment factor'!$D$4, IF(D4553=-9,-999,IF(D4553="",-999,0)))</f>
        <v>-999</v>
      </c>
      <c r="AF4553" s="82">
        <f>IF(F4553=1, 'adjustment factor'!$D$5, IF(F4553=-9,-999,IF(F4553="",-999,0)))</f>
        <v>-999</v>
      </c>
      <c r="AG4553" s="82">
        <f>IF(E4553=1, 'adjustment factor'!$D$6, IF(E4553=-9,-999,IF(E4553="",-999,0)))</f>
        <v>-999</v>
      </c>
      <c r="AH4553" s="82">
        <f>IF(K4553&gt;=45,'adjustment factor'!$D$7,IF(K4553=-9,-1200,IF(K4553="",-1200,0)))</f>
        <v>-1200</v>
      </c>
      <c r="AI4553" s="82">
        <f>IF(L4553=1, 'adjustment factor'!$D$8, IF(L4553=-9,-999,IF(L4553="",-999,0)))</f>
        <v>-999</v>
      </c>
      <c r="AJ4553" s="82">
        <f>IF(AND(M4553&gt;=1,M4553&lt;=4),'adjustment factor'!$D$9,IF(M4553=-9,-999,IF(M4553=98,-999,IF(M4553=99,-999,IF(M4553="",-999,0)))))</f>
        <v>-999</v>
      </c>
      <c r="AK4553" s="82">
        <f>IF(H4553=1, 'adjustment factor'!$D$10, IF(H4553=-9,-999,IF(H4553="",-999,0)))</f>
        <v>-999</v>
      </c>
      <c r="AL4553" s="82">
        <f>IF(G4553=1, 'adjustment factor'!$D$11, IF(G4553=-9,-999,IF(G4553="",-999,0)))</f>
        <v>-999</v>
      </c>
      <c r="AM4553" s="82">
        <f>IF(I4553=1, 'adjustment factor'!$D$12, IF(I4553=-9,-999,IF(I4553="",-999,0)))</f>
        <v>-999</v>
      </c>
      <c r="AN4553" s="82">
        <f>IF(J4553=1, 'adjustment factor'!$D$13, IF(J4553=-9,-999,IF(J4553="",-999,0)))</f>
        <v>-999</v>
      </c>
      <c r="AO4553" s="82" t="str">
        <f t="shared" si="718"/>
        <v>-999</v>
      </c>
      <c r="AP4553" s="82" t="str">
        <f t="shared" si="719"/>
        <v>MISSING</v>
      </c>
    </row>
    <row r="4554" spans="2:42">
      <c r="B4554" s="207"/>
      <c r="C4554" s="35">
        <v>4550</v>
      </c>
      <c r="D4554" s="161"/>
      <c r="E4554" s="161"/>
      <c r="F4554" s="161"/>
      <c r="G4554" s="161"/>
      <c r="H4554" s="161"/>
      <c r="I4554" s="161"/>
      <c r="J4554" s="161"/>
      <c r="K4554" s="161"/>
      <c r="L4554" s="161"/>
      <c r="M4554" s="161"/>
      <c r="N4554" s="171"/>
      <c r="O4554" s="171"/>
      <c r="P4554" s="171"/>
      <c r="Q4554" s="171"/>
      <c r="R4554" s="171"/>
      <c r="S4554" s="171"/>
      <c r="T4554" s="208" t="str">
        <f t="shared" si="710"/>
        <v>MISSING</v>
      </c>
      <c r="U4554" s="208" t="str">
        <f t="shared" si="711"/>
        <v>MISSING</v>
      </c>
      <c r="X4554" s="56">
        <f t="shared" si="712"/>
        <v>-99</v>
      </c>
      <c r="Y4554" s="56">
        <f t="shared" si="713"/>
        <v>-99</v>
      </c>
      <c r="Z4554" s="56">
        <f t="shared" si="714"/>
        <v>-99</v>
      </c>
      <c r="AA4554" s="56">
        <f t="shared" si="715"/>
        <v>-99</v>
      </c>
      <c r="AB4554" s="56">
        <f t="shared" si="716"/>
        <v>-99</v>
      </c>
      <c r="AC4554" s="56">
        <f t="shared" si="717"/>
        <v>-99</v>
      </c>
      <c r="AD4554" s="3"/>
      <c r="AE4554" s="82">
        <f>IF(D4554=1, 'adjustment factor'!$D$4, IF(D4554=-9,-999,IF(D4554="",-999,0)))</f>
        <v>-999</v>
      </c>
      <c r="AF4554" s="82">
        <f>IF(F4554=1, 'adjustment factor'!$D$5, IF(F4554=-9,-999,IF(F4554="",-999,0)))</f>
        <v>-999</v>
      </c>
      <c r="AG4554" s="82">
        <f>IF(E4554=1, 'adjustment factor'!$D$6, IF(E4554=-9,-999,IF(E4554="",-999,0)))</f>
        <v>-999</v>
      </c>
      <c r="AH4554" s="82">
        <f>IF(K4554&gt;=45,'adjustment factor'!$D$7,IF(K4554=-9,-1200,IF(K4554="",-1200,0)))</f>
        <v>-1200</v>
      </c>
      <c r="AI4554" s="82">
        <f>IF(L4554=1, 'adjustment factor'!$D$8, IF(L4554=-9,-999,IF(L4554="",-999,0)))</f>
        <v>-999</v>
      </c>
      <c r="AJ4554" s="82">
        <f>IF(AND(M4554&gt;=1,M4554&lt;=4),'adjustment factor'!$D$9,IF(M4554=-9,-999,IF(M4554=98,-999,IF(M4554=99,-999,IF(M4554="",-999,0)))))</f>
        <v>-999</v>
      </c>
      <c r="AK4554" s="82">
        <f>IF(H4554=1, 'adjustment factor'!$D$10, IF(H4554=-9,-999,IF(H4554="",-999,0)))</f>
        <v>-999</v>
      </c>
      <c r="AL4554" s="82">
        <f>IF(G4554=1, 'adjustment factor'!$D$11, IF(G4554=-9,-999,IF(G4554="",-999,0)))</f>
        <v>-999</v>
      </c>
      <c r="AM4554" s="82">
        <f>IF(I4554=1, 'adjustment factor'!$D$12, IF(I4554=-9,-999,IF(I4554="",-999,0)))</f>
        <v>-999</v>
      </c>
      <c r="AN4554" s="82">
        <f>IF(J4554=1, 'adjustment factor'!$D$13, IF(J4554=-9,-999,IF(J4554="",-999,0)))</f>
        <v>-999</v>
      </c>
      <c r="AO4554" s="82" t="str">
        <f t="shared" si="718"/>
        <v>-999</v>
      </c>
      <c r="AP4554" s="82" t="str">
        <f t="shared" si="719"/>
        <v>MISSING</v>
      </c>
    </row>
    <row r="4555" spans="2:42">
      <c r="B4555" s="207"/>
      <c r="C4555" s="35">
        <v>4551</v>
      </c>
      <c r="D4555" s="161"/>
      <c r="E4555" s="161"/>
      <c r="F4555" s="161"/>
      <c r="G4555" s="161"/>
      <c r="H4555" s="161"/>
      <c r="I4555" s="161"/>
      <c r="J4555" s="161"/>
      <c r="K4555" s="161"/>
      <c r="L4555" s="161"/>
      <c r="M4555" s="161"/>
      <c r="N4555" s="171"/>
      <c r="O4555" s="171"/>
      <c r="P4555" s="171"/>
      <c r="Q4555" s="171"/>
      <c r="R4555" s="171"/>
      <c r="S4555" s="171"/>
      <c r="T4555" s="208" t="str">
        <f t="shared" si="710"/>
        <v>MISSING</v>
      </c>
      <c r="U4555" s="208" t="str">
        <f t="shared" si="711"/>
        <v>MISSING</v>
      </c>
      <c r="X4555" s="56">
        <f t="shared" si="712"/>
        <v>-99</v>
      </c>
      <c r="Y4555" s="56">
        <f t="shared" si="713"/>
        <v>-99</v>
      </c>
      <c r="Z4555" s="56">
        <f t="shared" si="714"/>
        <v>-99</v>
      </c>
      <c r="AA4555" s="56">
        <f t="shared" si="715"/>
        <v>-99</v>
      </c>
      <c r="AB4555" s="56">
        <f t="shared" si="716"/>
        <v>-99</v>
      </c>
      <c r="AC4555" s="56">
        <f t="shared" si="717"/>
        <v>-99</v>
      </c>
      <c r="AD4555" s="3"/>
      <c r="AE4555" s="82">
        <f>IF(D4555=1, 'adjustment factor'!$D$4, IF(D4555=-9,-999,IF(D4555="",-999,0)))</f>
        <v>-999</v>
      </c>
      <c r="AF4555" s="82">
        <f>IF(F4555=1, 'adjustment factor'!$D$5, IF(F4555=-9,-999,IF(F4555="",-999,0)))</f>
        <v>-999</v>
      </c>
      <c r="AG4555" s="82">
        <f>IF(E4555=1, 'adjustment factor'!$D$6, IF(E4555=-9,-999,IF(E4555="",-999,0)))</f>
        <v>-999</v>
      </c>
      <c r="AH4555" s="82">
        <f>IF(K4555&gt;=45,'adjustment factor'!$D$7,IF(K4555=-9,-1200,IF(K4555="",-1200,0)))</f>
        <v>-1200</v>
      </c>
      <c r="AI4555" s="82">
        <f>IF(L4555=1, 'adjustment factor'!$D$8, IF(L4555=-9,-999,IF(L4555="",-999,0)))</f>
        <v>-999</v>
      </c>
      <c r="AJ4555" s="82">
        <f>IF(AND(M4555&gt;=1,M4555&lt;=4),'adjustment factor'!$D$9,IF(M4555=-9,-999,IF(M4555=98,-999,IF(M4555=99,-999,IF(M4555="",-999,0)))))</f>
        <v>-999</v>
      </c>
      <c r="AK4555" s="82">
        <f>IF(H4555=1, 'adjustment factor'!$D$10, IF(H4555=-9,-999,IF(H4555="",-999,0)))</f>
        <v>-999</v>
      </c>
      <c r="AL4555" s="82">
        <f>IF(G4555=1, 'adjustment factor'!$D$11, IF(G4555=-9,-999,IF(G4555="",-999,0)))</f>
        <v>-999</v>
      </c>
      <c r="AM4555" s="82">
        <f>IF(I4555=1, 'adjustment factor'!$D$12, IF(I4555=-9,-999,IF(I4555="",-999,0)))</f>
        <v>-999</v>
      </c>
      <c r="AN4555" s="82">
        <f>IF(J4555=1, 'adjustment factor'!$D$13, IF(J4555=-9,-999,IF(J4555="",-999,0)))</f>
        <v>-999</v>
      </c>
      <c r="AO4555" s="82" t="str">
        <f t="shared" si="718"/>
        <v>-999</v>
      </c>
      <c r="AP4555" s="82" t="str">
        <f t="shared" si="719"/>
        <v>MISSING</v>
      </c>
    </row>
    <row r="4556" spans="2:42">
      <c r="B4556" s="207"/>
      <c r="C4556" s="35">
        <v>4552</v>
      </c>
      <c r="D4556" s="161"/>
      <c r="E4556" s="161"/>
      <c r="F4556" s="161"/>
      <c r="G4556" s="161"/>
      <c r="H4556" s="161"/>
      <c r="I4556" s="161"/>
      <c r="J4556" s="161"/>
      <c r="K4556" s="161"/>
      <c r="L4556" s="161"/>
      <c r="M4556" s="161"/>
      <c r="N4556" s="171"/>
      <c r="O4556" s="171"/>
      <c r="P4556" s="171"/>
      <c r="Q4556" s="171"/>
      <c r="R4556" s="171"/>
      <c r="S4556" s="171"/>
      <c r="T4556" s="208" t="str">
        <f t="shared" si="710"/>
        <v>MISSING</v>
      </c>
      <c r="U4556" s="208" t="str">
        <f t="shared" si="711"/>
        <v>MISSING</v>
      </c>
      <c r="X4556" s="56">
        <f t="shared" si="712"/>
        <v>-99</v>
      </c>
      <c r="Y4556" s="56">
        <f t="shared" si="713"/>
        <v>-99</v>
      </c>
      <c r="Z4556" s="56">
        <f t="shared" si="714"/>
        <v>-99</v>
      </c>
      <c r="AA4556" s="56">
        <f t="shared" si="715"/>
        <v>-99</v>
      </c>
      <c r="AB4556" s="56">
        <f t="shared" si="716"/>
        <v>-99</v>
      </c>
      <c r="AC4556" s="56">
        <f t="shared" si="717"/>
        <v>-99</v>
      </c>
      <c r="AD4556" s="3"/>
      <c r="AE4556" s="82">
        <f>IF(D4556=1, 'adjustment factor'!$D$4, IF(D4556=-9,-999,IF(D4556="",-999,0)))</f>
        <v>-999</v>
      </c>
      <c r="AF4556" s="82">
        <f>IF(F4556=1, 'adjustment factor'!$D$5, IF(F4556=-9,-999,IF(F4556="",-999,0)))</f>
        <v>-999</v>
      </c>
      <c r="AG4556" s="82">
        <f>IF(E4556=1, 'adjustment factor'!$D$6, IF(E4556=-9,-999,IF(E4556="",-999,0)))</f>
        <v>-999</v>
      </c>
      <c r="AH4556" s="82">
        <f>IF(K4556&gt;=45,'adjustment factor'!$D$7,IF(K4556=-9,-1200,IF(K4556="",-1200,0)))</f>
        <v>-1200</v>
      </c>
      <c r="AI4556" s="82">
        <f>IF(L4556=1, 'adjustment factor'!$D$8, IF(L4556=-9,-999,IF(L4556="",-999,0)))</f>
        <v>-999</v>
      </c>
      <c r="AJ4556" s="82">
        <f>IF(AND(M4556&gt;=1,M4556&lt;=4),'adjustment factor'!$D$9,IF(M4556=-9,-999,IF(M4556=98,-999,IF(M4556=99,-999,IF(M4556="",-999,0)))))</f>
        <v>-999</v>
      </c>
      <c r="AK4556" s="82">
        <f>IF(H4556=1, 'adjustment factor'!$D$10, IF(H4556=-9,-999,IF(H4556="",-999,0)))</f>
        <v>-999</v>
      </c>
      <c r="AL4556" s="82">
        <f>IF(G4556=1, 'adjustment factor'!$D$11, IF(G4556=-9,-999,IF(G4556="",-999,0)))</f>
        <v>-999</v>
      </c>
      <c r="AM4556" s="82">
        <f>IF(I4556=1, 'adjustment factor'!$D$12, IF(I4556=-9,-999,IF(I4556="",-999,0)))</f>
        <v>-999</v>
      </c>
      <c r="AN4556" s="82">
        <f>IF(J4556=1, 'adjustment factor'!$D$13, IF(J4556=-9,-999,IF(J4556="",-999,0)))</f>
        <v>-999</v>
      </c>
      <c r="AO4556" s="82" t="str">
        <f t="shared" si="718"/>
        <v>-999</v>
      </c>
      <c r="AP4556" s="82" t="str">
        <f t="shared" si="719"/>
        <v>MISSING</v>
      </c>
    </row>
    <row r="4557" spans="2:42">
      <c r="B4557" s="207"/>
      <c r="C4557" s="35">
        <v>4553</v>
      </c>
      <c r="D4557" s="161"/>
      <c r="E4557" s="161"/>
      <c r="F4557" s="161"/>
      <c r="G4557" s="161"/>
      <c r="H4557" s="161"/>
      <c r="I4557" s="161"/>
      <c r="J4557" s="161"/>
      <c r="K4557" s="161"/>
      <c r="L4557" s="161"/>
      <c r="M4557" s="161"/>
      <c r="N4557" s="171"/>
      <c r="O4557" s="171"/>
      <c r="P4557" s="171"/>
      <c r="Q4557" s="171"/>
      <c r="R4557" s="171"/>
      <c r="S4557" s="171"/>
      <c r="T4557" s="208" t="str">
        <f t="shared" si="710"/>
        <v>MISSING</v>
      </c>
      <c r="U4557" s="208" t="str">
        <f t="shared" si="711"/>
        <v>MISSING</v>
      </c>
      <c r="X4557" s="56">
        <f t="shared" si="712"/>
        <v>-99</v>
      </c>
      <c r="Y4557" s="56">
        <f t="shared" si="713"/>
        <v>-99</v>
      </c>
      <c r="Z4557" s="56">
        <f t="shared" si="714"/>
        <v>-99</v>
      </c>
      <c r="AA4557" s="56">
        <f t="shared" si="715"/>
        <v>-99</v>
      </c>
      <c r="AB4557" s="56">
        <f t="shared" si="716"/>
        <v>-99</v>
      </c>
      <c r="AC4557" s="56">
        <f t="shared" si="717"/>
        <v>-99</v>
      </c>
      <c r="AD4557" s="3"/>
      <c r="AE4557" s="82">
        <f>IF(D4557=1, 'adjustment factor'!$D$4, IF(D4557=-9,-999,IF(D4557="",-999,0)))</f>
        <v>-999</v>
      </c>
      <c r="AF4557" s="82">
        <f>IF(F4557=1, 'adjustment factor'!$D$5, IF(F4557=-9,-999,IF(F4557="",-999,0)))</f>
        <v>-999</v>
      </c>
      <c r="AG4557" s="82">
        <f>IF(E4557=1, 'adjustment factor'!$D$6, IF(E4557=-9,-999,IF(E4557="",-999,0)))</f>
        <v>-999</v>
      </c>
      <c r="AH4557" s="82">
        <f>IF(K4557&gt;=45,'adjustment factor'!$D$7,IF(K4557=-9,-1200,IF(K4557="",-1200,0)))</f>
        <v>-1200</v>
      </c>
      <c r="AI4557" s="82">
        <f>IF(L4557=1, 'adjustment factor'!$D$8, IF(L4557=-9,-999,IF(L4557="",-999,0)))</f>
        <v>-999</v>
      </c>
      <c r="AJ4557" s="82">
        <f>IF(AND(M4557&gt;=1,M4557&lt;=4),'adjustment factor'!$D$9,IF(M4557=-9,-999,IF(M4557=98,-999,IF(M4557=99,-999,IF(M4557="",-999,0)))))</f>
        <v>-999</v>
      </c>
      <c r="AK4557" s="82">
        <f>IF(H4557=1, 'adjustment factor'!$D$10, IF(H4557=-9,-999,IF(H4557="",-999,0)))</f>
        <v>-999</v>
      </c>
      <c r="AL4557" s="82">
        <f>IF(G4557=1, 'adjustment factor'!$D$11, IF(G4557=-9,-999,IF(G4557="",-999,0)))</f>
        <v>-999</v>
      </c>
      <c r="AM4557" s="82">
        <f>IF(I4557=1, 'adjustment factor'!$D$12, IF(I4557=-9,-999,IF(I4557="",-999,0)))</f>
        <v>-999</v>
      </c>
      <c r="AN4557" s="82">
        <f>IF(J4557=1, 'adjustment factor'!$D$13, IF(J4557=-9,-999,IF(J4557="",-999,0)))</f>
        <v>-999</v>
      </c>
      <c r="AO4557" s="82" t="str">
        <f t="shared" si="718"/>
        <v>-999</v>
      </c>
      <c r="AP4557" s="82" t="str">
        <f t="shared" si="719"/>
        <v>MISSING</v>
      </c>
    </row>
    <row r="4558" spans="2:42">
      <c r="B4558" s="207"/>
      <c r="C4558" s="35">
        <v>4554</v>
      </c>
      <c r="D4558" s="161"/>
      <c r="E4558" s="161"/>
      <c r="F4558" s="161"/>
      <c r="G4558" s="161"/>
      <c r="H4558" s="161"/>
      <c r="I4558" s="161"/>
      <c r="J4558" s="161"/>
      <c r="K4558" s="161"/>
      <c r="L4558" s="161"/>
      <c r="M4558" s="161"/>
      <c r="N4558" s="171"/>
      <c r="O4558" s="171"/>
      <c r="P4558" s="171"/>
      <c r="Q4558" s="171"/>
      <c r="R4558" s="171"/>
      <c r="S4558" s="171"/>
      <c r="T4558" s="208" t="str">
        <f t="shared" si="710"/>
        <v>MISSING</v>
      </c>
      <c r="U4558" s="208" t="str">
        <f t="shared" si="711"/>
        <v>MISSING</v>
      </c>
      <c r="X4558" s="56">
        <f t="shared" si="712"/>
        <v>-99</v>
      </c>
      <c r="Y4558" s="56">
        <f t="shared" si="713"/>
        <v>-99</v>
      </c>
      <c r="Z4558" s="56">
        <f t="shared" si="714"/>
        <v>-99</v>
      </c>
      <c r="AA4558" s="56">
        <f t="shared" si="715"/>
        <v>-99</v>
      </c>
      <c r="AB4558" s="56">
        <f t="shared" si="716"/>
        <v>-99</v>
      </c>
      <c r="AC4558" s="56">
        <f t="shared" si="717"/>
        <v>-99</v>
      </c>
      <c r="AD4558" s="3"/>
      <c r="AE4558" s="82">
        <f>IF(D4558=1, 'adjustment factor'!$D$4, IF(D4558=-9,-999,IF(D4558="",-999,0)))</f>
        <v>-999</v>
      </c>
      <c r="AF4558" s="82">
        <f>IF(F4558=1, 'adjustment factor'!$D$5, IF(F4558=-9,-999,IF(F4558="",-999,0)))</f>
        <v>-999</v>
      </c>
      <c r="AG4558" s="82">
        <f>IF(E4558=1, 'adjustment factor'!$D$6, IF(E4558=-9,-999,IF(E4558="",-999,0)))</f>
        <v>-999</v>
      </c>
      <c r="AH4558" s="82">
        <f>IF(K4558&gt;=45,'adjustment factor'!$D$7,IF(K4558=-9,-1200,IF(K4558="",-1200,0)))</f>
        <v>-1200</v>
      </c>
      <c r="AI4558" s="82">
        <f>IF(L4558=1, 'adjustment factor'!$D$8, IF(L4558=-9,-999,IF(L4558="",-999,0)))</f>
        <v>-999</v>
      </c>
      <c r="AJ4558" s="82">
        <f>IF(AND(M4558&gt;=1,M4558&lt;=4),'adjustment factor'!$D$9,IF(M4558=-9,-999,IF(M4558=98,-999,IF(M4558=99,-999,IF(M4558="",-999,0)))))</f>
        <v>-999</v>
      </c>
      <c r="AK4558" s="82">
        <f>IF(H4558=1, 'adjustment factor'!$D$10, IF(H4558=-9,-999,IF(H4558="",-999,0)))</f>
        <v>-999</v>
      </c>
      <c r="AL4558" s="82">
        <f>IF(G4558=1, 'adjustment factor'!$D$11, IF(G4558=-9,-999,IF(G4558="",-999,0)))</f>
        <v>-999</v>
      </c>
      <c r="AM4558" s="82">
        <f>IF(I4558=1, 'adjustment factor'!$D$12, IF(I4558=-9,-999,IF(I4558="",-999,0)))</f>
        <v>-999</v>
      </c>
      <c r="AN4558" s="82">
        <f>IF(J4558=1, 'adjustment factor'!$D$13, IF(J4558=-9,-999,IF(J4558="",-999,0)))</f>
        <v>-999</v>
      </c>
      <c r="AO4558" s="82" t="str">
        <f t="shared" si="718"/>
        <v>-999</v>
      </c>
      <c r="AP4558" s="82" t="str">
        <f t="shared" si="719"/>
        <v>MISSING</v>
      </c>
    </row>
    <row r="4559" spans="2:42">
      <c r="B4559" s="207"/>
      <c r="C4559" s="35">
        <v>4555</v>
      </c>
      <c r="D4559" s="161"/>
      <c r="E4559" s="161"/>
      <c r="F4559" s="161"/>
      <c r="G4559" s="161"/>
      <c r="H4559" s="161"/>
      <c r="I4559" s="161"/>
      <c r="J4559" s="161"/>
      <c r="K4559" s="161"/>
      <c r="L4559" s="161"/>
      <c r="M4559" s="161"/>
      <c r="N4559" s="171"/>
      <c r="O4559" s="171"/>
      <c r="P4559" s="171"/>
      <c r="Q4559" s="171"/>
      <c r="R4559" s="171"/>
      <c r="S4559" s="171"/>
      <c r="T4559" s="208" t="str">
        <f t="shared" si="710"/>
        <v>MISSING</v>
      </c>
      <c r="U4559" s="208" t="str">
        <f t="shared" si="711"/>
        <v>MISSING</v>
      </c>
      <c r="X4559" s="56">
        <f t="shared" si="712"/>
        <v>-99</v>
      </c>
      <c r="Y4559" s="56">
        <f t="shared" si="713"/>
        <v>-99</v>
      </c>
      <c r="Z4559" s="56">
        <f t="shared" si="714"/>
        <v>-99</v>
      </c>
      <c r="AA4559" s="56">
        <f t="shared" si="715"/>
        <v>-99</v>
      </c>
      <c r="AB4559" s="56">
        <f t="shared" si="716"/>
        <v>-99</v>
      </c>
      <c r="AC4559" s="56">
        <f t="shared" si="717"/>
        <v>-99</v>
      </c>
      <c r="AD4559" s="3"/>
      <c r="AE4559" s="82">
        <f>IF(D4559=1, 'adjustment factor'!$D$4, IF(D4559=-9,-999,IF(D4559="",-999,0)))</f>
        <v>-999</v>
      </c>
      <c r="AF4559" s="82">
        <f>IF(F4559=1, 'adjustment factor'!$D$5, IF(F4559=-9,-999,IF(F4559="",-999,0)))</f>
        <v>-999</v>
      </c>
      <c r="AG4559" s="82">
        <f>IF(E4559=1, 'adjustment factor'!$D$6, IF(E4559=-9,-999,IF(E4559="",-999,0)))</f>
        <v>-999</v>
      </c>
      <c r="AH4559" s="82">
        <f>IF(K4559&gt;=45,'adjustment factor'!$D$7,IF(K4559=-9,-1200,IF(K4559="",-1200,0)))</f>
        <v>-1200</v>
      </c>
      <c r="AI4559" s="82">
        <f>IF(L4559=1, 'adjustment factor'!$D$8, IF(L4559=-9,-999,IF(L4559="",-999,0)))</f>
        <v>-999</v>
      </c>
      <c r="AJ4559" s="82">
        <f>IF(AND(M4559&gt;=1,M4559&lt;=4),'adjustment factor'!$D$9,IF(M4559=-9,-999,IF(M4559=98,-999,IF(M4559=99,-999,IF(M4559="",-999,0)))))</f>
        <v>-999</v>
      </c>
      <c r="AK4559" s="82">
        <f>IF(H4559=1, 'adjustment factor'!$D$10, IF(H4559=-9,-999,IF(H4559="",-999,0)))</f>
        <v>-999</v>
      </c>
      <c r="AL4559" s="82">
        <f>IF(G4559=1, 'adjustment factor'!$D$11, IF(G4559=-9,-999,IF(G4559="",-999,0)))</f>
        <v>-999</v>
      </c>
      <c r="AM4559" s="82">
        <f>IF(I4559=1, 'adjustment factor'!$D$12, IF(I4559=-9,-999,IF(I4559="",-999,0)))</f>
        <v>-999</v>
      </c>
      <c r="AN4559" s="82">
        <f>IF(J4559=1, 'adjustment factor'!$D$13, IF(J4559=-9,-999,IF(J4559="",-999,0)))</f>
        <v>-999</v>
      </c>
      <c r="AO4559" s="82" t="str">
        <f t="shared" si="718"/>
        <v>-999</v>
      </c>
      <c r="AP4559" s="82" t="str">
        <f t="shared" si="719"/>
        <v>MISSING</v>
      </c>
    </row>
    <row r="4560" spans="2:42">
      <c r="B4560" s="207"/>
      <c r="C4560" s="35">
        <v>4556</v>
      </c>
      <c r="D4560" s="161"/>
      <c r="E4560" s="161"/>
      <c r="F4560" s="161"/>
      <c r="G4560" s="161"/>
      <c r="H4560" s="161"/>
      <c r="I4560" s="161"/>
      <c r="J4560" s="161"/>
      <c r="K4560" s="161"/>
      <c r="L4560" s="161"/>
      <c r="M4560" s="161"/>
      <c r="N4560" s="171"/>
      <c r="O4560" s="171"/>
      <c r="P4560" s="171"/>
      <c r="Q4560" s="171"/>
      <c r="R4560" s="171"/>
      <c r="S4560" s="171"/>
      <c r="T4560" s="208" t="str">
        <f t="shared" si="710"/>
        <v>MISSING</v>
      </c>
      <c r="U4560" s="208" t="str">
        <f t="shared" si="711"/>
        <v>MISSING</v>
      </c>
      <c r="X4560" s="56">
        <f t="shared" si="712"/>
        <v>-99</v>
      </c>
      <c r="Y4560" s="56">
        <f t="shared" si="713"/>
        <v>-99</v>
      </c>
      <c r="Z4560" s="56">
        <f t="shared" si="714"/>
        <v>-99</v>
      </c>
      <c r="AA4560" s="56">
        <f t="shared" si="715"/>
        <v>-99</v>
      </c>
      <c r="AB4560" s="56">
        <f t="shared" si="716"/>
        <v>-99</v>
      </c>
      <c r="AC4560" s="56">
        <f t="shared" si="717"/>
        <v>-99</v>
      </c>
      <c r="AD4560" s="3"/>
      <c r="AE4560" s="82">
        <f>IF(D4560=1, 'adjustment factor'!$D$4, IF(D4560=-9,-999,IF(D4560="",-999,0)))</f>
        <v>-999</v>
      </c>
      <c r="AF4560" s="82">
        <f>IF(F4560=1, 'adjustment factor'!$D$5, IF(F4560=-9,-999,IF(F4560="",-999,0)))</f>
        <v>-999</v>
      </c>
      <c r="AG4560" s="82">
        <f>IF(E4560=1, 'adjustment factor'!$D$6, IF(E4560=-9,-999,IF(E4560="",-999,0)))</f>
        <v>-999</v>
      </c>
      <c r="AH4560" s="82">
        <f>IF(K4560&gt;=45,'adjustment factor'!$D$7,IF(K4560=-9,-1200,IF(K4560="",-1200,0)))</f>
        <v>-1200</v>
      </c>
      <c r="AI4560" s="82">
        <f>IF(L4560=1, 'adjustment factor'!$D$8, IF(L4560=-9,-999,IF(L4560="",-999,0)))</f>
        <v>-999</v>
      </c>
      <c r="AJ4560" s="82">
        <f>IF(AND(M4560&gt;=1,M4560&lt;=4),'adjustment factor'!$D$9,IF(M4560=-9,-999,IF(M4560=98,-999,IF(M4560=99,-999,IF(M4560="",-999,0)))))</f>
        <v>-999</v>
      </c>
      <c r="AK4560" s="82">
        <f>IF(H4560=1, 'adjustment factor'!$D$10, IF(H4560=-9,-999,IF(H4560="",-999,0)))</f>
        <v>-999</v>
      </c>
      <c r="AL4560" s="82">
        <f>IF(G4560=1, 'adjustment factor'!$D$11, IF(G4560=-9,-999,IF(G4560="",-999,0)))</f>
        <v>-999</v>
      </c>
      <c r="AM4560" s="82">
        <f>IF(I4560=1, 'adjustment factor'!$D$12, IF(I4560=-9,-999,IF(I4560="",-999,0)))</f>
        <v>-999</v>
      </c>
      <c r="AN4560" s="82">
        <f>IF(J4560=1, 'adjustment factor'!$D$13, IF(J4560=-9,-999,IF(J4560="",-999,0)))</f>
        <v>-999</v>
      </c>
      <c r="AO4560" s="82" t="str">
        <f t="shared" si="718"/>
        <v>-999</v>
      </c>
      <c r="AP4560" s="82" t="str">
        <f t="shared" si="719"/>
        <v>MISSING</v>
      </c>
    </row>
    <row r="4561" spans="2:42">
      <c r="B4561" s="207"/>
      <c r="C4561" s="35">
        <v>4557</v>
      </c>
      <c r="D4561" s="161"/>
      <c r="E4561" s="161"/>
      <c r="F4561" s="161"/>
      <c r="G4561" s="161"/>
      <c r="H4561" s="161"/>
      <c r="I4561" s="161"/>
      <c r="J4561" s="161"/>
      <c r="K4561" s="161"/>
      <c r="L4561" s="161"/>
      <c r="M4561" s="161"/>
      <c r="N4561" s="171"/>
      <c r="O4561" s="171"/>
      <c r="P4561" s="171"/>
      <c r="Q4561" s="171"/>
      <c r="R4561" s="171"/>
      <c r="S4561" s="171"/>
      <c r="T4561" s="208" t="str">
        <f t="shared" si="710"/>
        <v>MISSING</v>
      </c>
      <c r="U4561" s="208" t="str">
        <f t="shared" si="711"/>
        <v>MISSING</v>
      </c>
      <c r="X4561" s="56">
        <f t="shared" si="712"/>
        <v>-99</v>
      </c>
      <c r="Y4561" s="56">
        <f t="shared" si="713"/>
        <v>-99</v>
      </c>
      <c r="Z4561" s="56">
        <f t="shared" si="714"/>
        <v>-99</v>
      </c>
      <c r="AA4561" s="56">
        <f t="shared" si="715"/>
        <v>-99</v>
      </c>
      <c r="AB4561" s="56">
        <f t="shared" si="716"/>
        <v>-99</v>
      </c>
      <c r="AC4561" s="56">
        <f t="shared" si="717"/>
        <v>-99</v>
      </c>
      <c r="AD4561" s="3"/>
      <c r="AE4561" s="82">
        <f>IF(D4561=1, 'adjustment factor'!$D$4, IF(D4561=-9,-999,IF(D4561="",-999,0)))</f>
        <v>-999</v>
      </c>
      <c r="AF4561" s="82">
        <f>IF(F4561=1, 'adjustment factor'!$D$5, IF(F4561=-9,-999,IF(F4561="",-999,0)))</f>
        <v>-999</v>
      </c>
      <c r="AG4561" s="82">
        <f>IF(E4561=1, 'adjustment factor'!$D$6, IF(E4561=-9,-999,IF(E4561="",-999,0)))</f>
        <v>-999</v>
      </c>
      <c r="AH4561" s="82">
        <f>IF(K4561&gt;=45,'adjustment factor'!$D$7,IF(K4561=-9,-1200,IF(K4561="",-1200,0)))</f>
        <v>-1200</v>
      </c>
      <c r="AI4561" s="82">
        <f>IF(L4561=1, 'adjustment factor'!$D$8, IF(L4561=-9,-999,IF(L4561="",-999,0)))</f>
        <v>-999</v>
      </c>
      <c r="AJ4561" s="82">
        <f>IF(AND(M4561&gt;=1,M4561&lt;=4),'adjustment factor'!$D$9,IF(M4561=-9,-999,IF(M4561=98,-999,IF(M4561=99,-999,IF(M4561="",-999,0)))))</f>
        <v>-999</v>
      </c>
      <c r="AK4561" s="82">
        <f>IF(H4561=1, 'adjustment factor'!$D$10, IF(H4561=-9,-999,IF(H4561="",-999,0)))</f>
        <v>-999</v>
      </c>
      <c r="AL4561" s="82">
        <f>IF(G4561=1, 'adjustment factor'!$D$11, IF(G4561=-9,-999,IF(G4561="",-999,0)))</f>
        <v>-999</v>
      </c>
      <c r="AM4561" s="82">
        <f>IF(I4561=1, 'adjustment factor'!$D$12, IF(I4561=-9,-999,IF(I4561="",-999,0)))</f>
        <v>-999</v>
      </c>
      <c r="AN4561" s="82">
        <f>IF(J4561=1, 'adjustment factor'!$D$13, IF(J4561=-9,-999,IF(J4561="",-999,0)))</f>
        <v>-999</v>
      </c>
      <c r="AO4561" s="82" t="str">
        <f t="shared" si="718"/>
        <v>-999</v>
      </c>
      <c r="AP4561" s="82" t="str">
        <f t="shared" si="719"/>
        <v>MISSING</v>
      </c>
    </row>
    <row r="4562" spans="2:42">
      <c r="B4562" s="207"/>
      <c r="C4562" s="35">
        <v>4558</v>
      </c>
      <c r="D4562" s="161"/>
      <c r="E4562" s="161"/>
      <c r="F4562" s="161"/>
      <c r="G4562" s="161"/>
      <c r="H4562" s="161"/>
      <c r="I4562" s="161"/>
      <c r="J4562" s="161"/>
      <c r="K4562" s="161"/>
      <c r="L4562" s="161"/>
      <c r="M4562" s="161"/>
      <c r="N4562" s="171"/>
      <c r="O4562" s="171"/>
      <c r="P4562" s="171"/>
      <c r="Q4562" s="171"/>
      <c r="R4562" s="171"/>
      <c r="S4562" s="171"/>
      <c r="T4562" s="208" t="str">
        <f t="shared" si="710"/>
        <v>MISSING</v>
      </c>
      <c r="U4562" s="208" t="str">
        <f t="shared" si="711"/>
        <v>MISSING</v>
      </c>
      <c r="X4562" s="56">
        <f t="shared" si="712"/>
        <v>-99</v>
      </c>
      <c r="Y4562" s="56">
        <f t="shared" si="713"/>
        <v>-99</v>
      </c>
      <c r="Z4562" s="56">
        <f t="shared" si="714"/>
        <v>-99</v>
      </c>
      <c r="AA4562" s="56">
        <f t="shared" si="715"/>
        <v>-99</v>
      </c>
      <c r="AB4562" s="56">
        <f t="shared" si="716"/>
        <v>-99</v>
      </c>
      <c r="AC4562" s="56">
        <f t="shared" si="717"/>
        <v>-99</v>
      </c>
      <c r="AD4562" s="3"/>
      <c r="AE4562" s="82">
        <f>IF(D4562=1, 'adjustment factor'!$D$4, IF(D4562=-9,-999,IF(D4562="",-999,0)))</f>
        <v>-999</v>
      </c>
      <c r="AF4562" s="82">
        <f>IF(F4562=1, 'adjustment factor'!$D$5, IF(F4562=-9,-999,IF(F4562="",-999,0)))</f>
        <v>-999</v>
      </c>
      <c r="AG4562" s="82">
        <f>IF(E4562=1, 'adjustment factor'!$D$6, IF(E4562=-9,-999,IF(E4562="",-999,0)))</f>
        <v>-999</v>
      </c>
      <c r="AH4562" s="82">
        <f>IF(K4562&gt;=45,'adjustment factor'!$D$7,IF(K4562=-9,-1200,IF(K4562="",-1200,0)))</f>
        <v>-1200</v>
      </c>
      <c r="AI4562" s="82">
        <f>IF(L4562=1, 'adjustment factor'!$D$8, IF(L4562=-9,-999,IF(L4562="",-999,0)))</f>
        <v>-999</v>
      </c>
      <c r="AJ4562" s="82">
        <f>IF(AND(M4562&gt;=1,M4562&lt;=4),'adjustment factor'!$D$9,IF(M4562=-9,-999,IF(M4562=98,-999,IF(M4562=99,-999,IF(M4562="",-999,0)))))</f>
        <v>-999</v>
      </c>
      <c r="AK4562" s="82">
        <f>IF(H4562=1, 'adjustment factor'!$D$10, IF(H4562=-9,-999,IF(H4562="",-999,0)))</f>
        <v>-999</v>
      </c>
      <c r="AL4562" s="82">
        <f>IF(G4562=1, 'adjustment factor'!$D$11, IF(G4562=-9,-999,IF(G4562="",-999,0)))</f>
        <v>-999</v>
      </c>
      <c r="AM4562" s="82">
        <f>IF(I4562=1, 'adjustment factor'!$D$12, IF(I4562=-9,-999,IF(I4562="",-999,0)))</f>
        <v>-999</v>
      </c>
      <c r="AN4562" s="82">
        <f>IF(J4562=1, 'adjustment factor'!$D$13, IF(J4562=-9,-999,IF(J4562="",-999,0)))</f>
        <v>-999</v>
      </c>
      <c r="AO4562" s="82" t="str">
        <f t="shared" si="718"/>
        <v>-999</v>
      </c>
      <c r="AP4562" s="82" t="str">
        <f t="shared" si="719"/>
        <v>MISSING</v>
      </c>
    </row>
    <row r="4563" spans="2:42">
      <c r="B4563" s="207"/>
      <c r="C4563" s="35">
        <v>4559</v>
      </c>
      <c r="D4563" s="161"/>
      <c r="E4563" s="161"/>
      <c r="F4563" s="161"/>
      <c r="G4563" s="161"/>
      <c r="H4563" s="161"/>
      <c r="I4563" s="161"/>
      <c r="J4563" s="161"/>
      <c r="K4563" s="161"/>
      <c r="L4563" s="161"/>
      <c r="M4563" s="161"/>
      <c r="N4563" s="171"/>
      <c r="O4563" s="171"/>
      <c r="P4563" s="171"/>
      <c r="Q4563" s="171"/>
      <c r="R4563" s="171"/>
      <c r="S4563" s="171"/>
      <c r="T4563" s="208" t="str">
        <f t="shared" si="710"/>
        <v>MISSING</v>
      </c>
      <c r="U4563" s="208" t="str">
        <f t="shared" si="711"/>
        <v>MISSING</v>
      </c>
      <c r="X4563" s="56">
        <f t="shared" si="712"/>
        <v>-99</v>
      </c>
      <c r="Y4563" s="56">
        <f t="shared" si="713"/>
        <v>-99</v>
      </c>
      <c r="Z4563" s="56">
        <f t="shared" si="714"/>
        <v>-99</v>
      </c>
      <c r="AA4563" s="56">
        <f t="shared" si="715"/>
        <v>-99</v>
      </c>
      <c r="AB4563" s="56">
        <f t="shared" si="716"/>
        <v>-99</v>
      </c>
      <c r="AC4563" s="56">
        <f t="shared" si="717"/>
        <v>-99</v>
      </c>
      <c r="AD4563" s="3"/>
      <c r="AE4563" s="82">
        <f>IF(D4563=1, 'adjustment factor'!$D$4, IF(D4563=-9,-999,IF(D4563="",-999,0)))</f>
        <v>-999</v>
      </c>
      <c r="AF4563" s="82">
        <f>IF(F4563=1, 'adjustment factor'!$D$5, IF(F4563=-9,-999,IF(F4563="",-999,0)))</f>
        <v>-999</v>
      </c>
      <c r="AG4563" s="82">
        <f>IF(E4563=1, 'adjustment factor'!$D$6, IF(E4563=-9,-999,IF(E4563="",-999,0)))</f>
        <v>-999</v>
      </c>
      <c r="AH4563" s="82">
        <f>IF(K4563&gt;=45,'adjustment factor'!$D$7,IF(K4563=-9,-1200,IF(K4563="",-1200,0)))</f>
        <v>-1200</v>
      </c>
      <c r="AI4563" s="82">
        <f>IF(L4563=1, 'adjustment factor'!$D$8, IF(L4563=-9,-999,IF(L4563="",-999,0)))</f>
        <v>-999</v>
      </c>
      <c r="AJ4563" s="82">
        <f>IF(AND(M4563&gt;=1,M4563&lt;=4),'adjustment factor'!$D$9,IF(M4563=-9,-999,IF(M4563=98,-999,IF(M4563=99,-999,IF(M4563="",-999,0)))))</f>
        <v>-999</v>
      </c>
      <c r="AK4563" s="82">
        <f>IF(H4563=1, 'adjustment factor'!$D$10, IF(H4563=-9,-999,IF(H4563="",-999,0)))</f>
        <v>-999</v>
      </c>
      <c r="AL4563" s="82">
        <f>IF(G4563=1, 'adjustment factor'!$D$11, IF(G4563=-9,-999,IF(G4563="",-999,0)))</f>
        <v>-999</v>
      </c>
      <c r="AM4563" s="82">
        <f>IF(I4563=1, 'adjustment factor'!$D$12, IF(I4563=-9,-999,IF(I4563="",-999,0)))</f>
        <v>-999</v>
      </c>
      <c r="AN4563" s="82">
        <f>IF(J4563=1, 'adjustment factor'!$D$13, IF(J4563=-9,-999,IF(J4563="",-999,0)))</f>
        <v>-999</v>
      </c>
      <c r="AO4563" s="82" t="str">
        <f t="shared" si="718"/>
        <v>-999</v>
      </c>
      <c r="AP4563" s="82" t="str">
        <f t="shared" si="719"/>
        <v>MISSING</v>
      </c>
    </row>
    <row r="4564" spans="2:42">
      <c r="B4564" s="207"/>
      <c r="C4564" s="35">
        <v>4560</v>
      </c>
      <c r="D4564" s="161"/>
      <c r="E4564" s="161"/>
      <c r="F4564" s="161"/>
      <c r="G4564" s="161"/>
      <c r="H4564" s="161"/>
      <c r="I4564" s="161"/>
      <c r="J4564" s="161"/>
      <c r="K4564" s="161"/>
      <c r="L4564" s="161"/>
      <c r="M4564" s="161"/>
      <c r="N4564" s="171"/>
      <c r="O4564" s="171"/>
      <c r="P4564" s="171"/>
      <c r="Q4564" s="171"/>
      <c r="R4564" s="171"/>
      <c r="S4564" s="171"/>
      <c r="T4564" s="208" t="str">
        <f t="shared" si="710"/>
        <v>MISSING</v>
      </c>
      <c r="U4564" s="208" t="str">
        <f t="shared" si="711"/>
        <v>MISSING</v>
      </c>
      <c r="X4564" s="56">
        <f t="shared" si="712"/>
        <v>-99</v>
      </c>
      <c r="Y4564" s="56">
        <f t="shared" si="713"/>
        <v>-99</v>
      </c>
      <c r="Z4564" s="56">
        <f t="shared" si="714"/>
        <v>-99</v>
      </c>
      <c r="AA4564" s="56">
        <f t="shared" si="715"/>
        <v>-99</v>
      </c>
      <c r="AB4564" s="56">
        <f t="shared" si="716"/>
        <v>-99</v>
      </c>
      <c r="AC4564" s="56">
        <f t="shared" si="717"/>
        <v>-99</v>
      </c>
      <c r="AD4564" s="3"/>
      <c r="AE4564" s="82">
        <f>IF(D4564=1, 'adjustment factor'!$D$4, IF(D4564=-9,-999,IF(D4564="",-999,0)))</f>
        <v>-999</v>
      </c>
      <c r="AF4564" s="82">
        <f>IF(F4564=1, 'adjustment factor'!$D$5, IF(F4564=-9,-999,IF(F4564="",-999,0)))</f>
        <v>-999</v>
      </c>
      <c r="AG4564" s="82">
        <f>IF(E4564=1, 'adjustment factor'!$D$6, IF(E4564=-9,-999,IF(E4564="",-999,0)))</f>
        <v>-999</v>
      </c>
      <c r="AH4564" s="82">
        <f>IF(K4564&gt;=45,'adjustment factor'!$D$7,IF(K4564=-9,-1200,IF(K4564="",-1200,0)))</f>
        <v>-1200</v>
      </c>
      <c r="AI4564" s="82">
        <f>IF(L4564=1, 'adjustment factor'!$D$8, IF(L4564=-9,-999,IF(L4564="",-999,0)))</f>
        <v>-999</v>
      </c>
      <c r="AJ4564" s="82">
        <f>IF(AND(M4564&gt;=1,M4564&lt;=4),'adjustment factor'!$D$9,IF(M4564=-9,-999,IF(M4564=98,-999,IF(M4564=99,-999,IF(M4564="",-999,0)))))</f>
        <v>-999</v>
      </c>
      <c r="AK4564" s="82">
        <f>IF(H4564=1, 'adjustment factor'!$D$10, IF(H4564=-9,-999,IF(H4564="",-999,0)))</f>
        <v>-999</v>
      </c>
      <c r="AL4564" s="82">
        <f>IF(G4564=1, 'adjustment factor'!$D$11, IF(G4564=-9,-999,IF(G4564="",-999,0)))</f>
        <v>-999</v>
      </c>
      <c r="AM4564" s="82">
        <f>IF(I4564=1, 'adjustment factor'!$D$12, IF(I4564=-9,-999,IF(I4564="",-999,0)))</f>
        <v>-999</v>
      </c>
      <c r="AN4564" s="82">
        <f>IF(J4564=1, 'adjustment factor'!$D$13, IF(J4564=-9,-999,IF(J4564="",-999,0)))</f>
        <v>-999</v>
      </c>
      <c r="AO4564" s="82" t="str">
        <f t="shared" si="718"/>
        <v>-999</v>
      </c>
      <c r="AP4564" s="82" t="str">
        <f t="shared" si="719"/>
        <v>MISSING</v>
      </c>
    </row>
    <row r="4565" spans="2:42">
      <c r="B4565" s="207"/>
      <c r="C4565" s="35">
        <v>4561</v>
      </c>
      <c r="D4565" s="161"/>
      <c r="E4565" s="161"/>
      <c r="F4565" s="161"/>
      <c r="G4565" s="161"/>
      <c r="H4565" s="161"/>
      <c r="I4565" s="161"/>
      <c r="J4565" s="161"/>
      <c r="K4565" s="161"/>
      <c r="L4565" s="161"/>
      <c r="M4565" s="161"/>
      <c r="N4565" s="171"/>
      <c r="O4565" s="171"/>
      <c r="P4565" s="171"/>
      <c r="Q4565" s="171"/>
      <c r="R4565" s="171"/>
      <c r="S4565" s="171"/>
      <c r="T4565" s="208" t="str">
        <f t="shared" ref="T4565:T4628" si="720">IF(SUM(X4565:AC4565)&gt;-0.01, SUM(X4565:AC4565), "MISSING")</f>
        <v>MISSING</v>
      </c>
      <c r="U4565" s="208" t="str">
        <f t="shared" ref="U4565:U4628" si="721">IF(AP4565="MISSING","MISSING", 3.88+0.604*T4565+0.055*(T4565^2)-AP4565)</f>
        <v>MISSING</v>
      </c>
      <c r="X4565" s="56">
        <f t="shared" ref="X4565:X4628" si="722">IF(N4565&gt;0,((N4565-3)*-1),-99)</f>
        <v>-99</v>
      </c>
      <c r="Y4565" s="56">
        <f t="shared" ref="Y4565:Y4628" si="723">IF(O4565&gt;0,((O4565-3)*-1),-99)</f>
        <v>-99</v>
      </c>
      <c r="Z4565" s="56">
        <f t="shared" ref="Z4565:Z4628" si="724">IF(P4565&gt;0,((P4565-3)*-1),-99)</f>
        <v>-99</v>
      </c>
      <c r="AA4565" s="56">
        <f t="shared" ref="AA4565:AA4628" si="725">IF(Q4565&gt;0,((Q4565-3)*-1),-99)</f>
        <v>-99</v>
      </c>
      <c r="AB4565" s="56">
        <f t="shared" ref="AB4565:AB4628" si="726">IF(R4565&gt;0,((R4565-3)*-1),-99)</f>
        <v>-99</v>
      </c>
      <c r="AC4565" s="56">
        <f t="shared" ref="AC4565:AC4628" si="727">IF(S4565&gt;0,((S4565-3)*-1),-99)</f>
        <v>-99</v>
      </c>
      <c r="AD4565" s="3"/>
      <c r="AE4565" s="82">
        <f>IF(D4565=1, 'adjustment factor'!$D$4, IF(D4565=-9,-999,IF(D4565="",-999,0)))</f>
        <v>-999</v>
      </c>
      <c r="AF4565" s="82">
        <f>IF(F4565=1, 'adjustment factor'!$D$5, IF(F4565=-9,-999,IF(F4565="",-999,0)))</f>
        <v>-999</v>
      </c>
      <c r="AG4565" s="82">
        <f>IF(E4565=1, 'adjustment factor'!$D$6, IF(E4565=-9,-999,IF(E4565="",-999,0)))</f>
        <v>-999</v>
      </c>
      <c r="AH4565" s="82">
        <f>IF(K4565&gt;=45,'adjustment factor'!$D$7,IF(K4565=-9,-1200,IF(K4565="",-1200,0)))</f>
        <v>-1200</v>
      </c>
      <c r="AI4565" s="82">
        <f>IF(L4565=1, 'adjustment factor'!$D$8, IF(L4565=-9,-999,IF(L4565="",-999,0)))</f>
        <v>-999</v>
      </c>
      <c r="AJ4565" s="82">
        <f>IF(AND(M4565&gt;=1,M4565&lt;=4),'adjustment factor'!$D$9,IF(M4565=-9,-999,IF(M4565=98,-999,IF(M4565=99,-999,IF(M4565="",-999,0)))))</f>
        <v>-999</v>
      </c>
      <c r="AK4565" s="82">
        <f>IF(H4565=1, 'adjustment factor'!$D$10, IF(H4565=-9,-999,IF(H4565="",-999,0)))</f>
        <v>-999</v>
      </c>
      <c r="AL4565" s="82">
        <f>IF(G4565=1, 'adjustment factor'!$D$11, IF(G4565=-9,-999,IF(G4565="",-999,0)))</f>
        <v>-999</v>
      </c>
      <c r="AM4565" s="82">
        <f>IF(I4565=1, 'adjustment factor'!$D$12, IF(I4565=-9,-999,IF(I4565="",-999,0)))</f>
        <v>-999</v>
      </c>
      <c r="AN4565" s="82">
        <f>IF(J4565=1, 'adjustment factor'!$D$13, IF(J4565=-9,-999,IF(J4565="",-999,0)))</f>
        <v>-999</v>
      </c>
      <c r="AO4565" s="82" t="str">
        <f t="shared" ref="AO4565:AO4628" si="728">IF(-AE4565-AF4565-AG4565-AH4565+AI4565+AJ4565-AK4565-AL4565-AM4565-AN4565&lt;3, -AE4565-AF4565-AG4565-AH4565+AI4565+AJ4565-AK4565-AL4565-AM4565-AN4565, "-999")</f>
        <v>-999</v>
      </c>
      <c r="AP4565" s="82" t="str">
        <f t="shared" ref="AP4565:AP4628" si="729">IF(AND(SUM(AE4565:AN4565)&gt;-1, (SUM(X4565:AC4565)&gt;-1)), 14.353-AE4565-AF4565-AG4565-AH4565+AI4565+AJ4565-AK4565-AL4565-AM4565-AN4565, "MISSING")</f>
        <v>MISSING</v>
      </c>
    </row>
    <row r="4566" spans="2:42">
      <c r="B4566" s="207"/>
      <c r="C4566" s="35">
        <v>4562</v>
      </c>
      <c r="D4566" s="161"/>
      <c r="E4566" s="161"/>
      <c r="F4566" s="161"/>
      <c r="G4566" s="161"/>
      <c r="H4566" s="161"/>
      <c r="I4566" s="161"/>
      <c r="J4566" s="161"/>
      <c r="K4566" s="161"/>
      <c r="L4566" s="161"/>
      <c r="M4566" s="161"/>
      <c r="N4566" s="171"/>
      <c r="O4566" s="171"/>
      <c r="P4566" s="171"/>
      <c r="Q4566" s="171"/>
      <c r="R4566" s="171"/>
      <c r="S4566" s="171"/>
      <c r="T4566" s="208" t="str">
        <f t="shared" si="720"/>
        <v>MISSING</v>
      </c>
      <c r="U4566" s="208" t="str">
        <f t="shared" si="721"/>
        <v>MISSING</v>
      </c>
      <c r="X4566" s="56">
        <f t="shared" si="722"/>
        <v>-99</v>
      </c>
      <c r="Y4566" s="56">
        <f t="shared" si="723"/>
        <v>-99</v>
      </c>
      <c r="Z4566" s="56">
        <f t="shared" si="724"/>
        <v>-99</v>
      </c>
      <c r="AA4566" s="56">
        <f t="shared" si="725"/>
        <v>-99</v>
      </c>
      <c r="AB4566" s="56">
        <f t="shared" si="726"/>
        <v>-99</v>
      </c>
      <c r="AC4566" s="56">
        <f t="shared" si="727"/>
        <v>-99</v>
      </c>
      <c r="AD4566" s="3"/>
      <c r="AE4566" s="82">
        <f>IF(D4566=1, 'adjustment factor'!$D$4, IF(D4566=-9,-999,IF(D4566="",-999,0)))</f>
        <v>-999</v>
      </c>
      <c r="AF4566" s="82">
        <f>IF(F4566=1, 'adjustment factor'!$D$5, IF(F4566=-9,-999,IF(F4566="",-999,0)))</f>
        <v>-999</v>
      </c>
      <c r="AG4566" s="82">
        <f>IF(E4566=1, 'adjustment factor'!$D$6, IF(E4566=-9,-999,IF(E4566="",-999,0)))</f>
        <v>-999</v>
      </c>
      <c r="AH4566" s="82">
        <f>IF(K4566&gt;=45,'adjustment factor'!$D$7,IF(K4566=-9,-1200,IF(K4566="",-1200,0)))</f>
        <v>-1200</v>
      </c>
      <c r="AI4566" s="82">
        <f>IF(L4566=1, 'adjustment factor'!$D$8, IF(L4566=-9,-999,IF(L4566="",-999,0)))</f>
        <v>-999</v>
      </c>
      <c r="AJ4566" s="82">
        <f>IF(AND(M4566&gt;=1,M4566&lt;=4),'adjustment factor'!$D$9,IF(M4566=-9,-999,IF(M4566=98,-999,IF(M4566=99,-999,IF(M4566="",-999,0)))))</f>
        <v>-999</v>
      </c>
      <c r="AK4566" s="82">
        <f>IF(H4566=1, 'adjustment factor'!$D$10, IF(H4566=-9,-999,IF(H4566="",-999,0)))</f>
        <v>-999</v>
      </c>
      <c r="AL4566" s="82">
        <f>IF(G4566=1, 'adjustment factor'!$D$11, IF(G4566=-9,-999,IF(G4566="",-999,0)))</f>
        <v>-999</v>
      </c>
      <c r="AM4566" s="82">
        <f>IF(I4566=1, 'adjustment factor'!$D$12, IF(I4566=-9,-999,IF(I4566="",-999,0)))</f>
        <v>-999</v>
      </c>
      <c r="AN4566" s="82">
        <f>IF(J4566=1, 'adjustment factor'!$D$13, IF(J4566=-9,-999,IF(J4566="",-999,0)))</f>
        <v>-999</v>
      </c>
      <c r="AO4566" s="82" t="str">
        <f t="shared" si="728"/>
        <v>-999</v>
      </c>
      <c r="AP4566" s="82" t="str">
        <f t="shared" si="729"/>
        <v>MISSING</v>
      </c>
    </row>
    <row r="4567" spans="2:42">
      <c r="B4567" s="207"/>
      <c r="C4567" s="35">
        <v>4563</v>
      </c>
      <c r="D4567" s="161"/>
      <c r="E4567" s="161"/>
      <c r="F4567" s="161"/>
      <c r="G4567" s="161"/>
      <c r="H4567" s="161"/>
      <c r="I4567" s="161"/>
      <c r="J4567" s="161"/>
      <c r="K4567" s="161"/>
      <c r="L4567" s="161"/>
      <c r="M4567" s="161"/>
      <c r="N4567" s="171"/>
      <c r="O4567" s="171"/>
      <c r="P4567" s="171"/>
      <c r="Q4567" s="171"/>
      <c r="R4567" s="171"/>
      <c r="S4567" s="171"/>
      <c r="T4567" s="208" t="str">
        <f t="shared" si="720"/>
        <v>MISSING</v>
      </c>
      <c r="U4567" s="208" t="str">
        <f t="shared" si="721"/>
        <v>MISSING</v>
      </c>
      <c r="X4567" s="56">
        <f t="shared" si="722"/>
        <v>-99</v>
      </c>
      <c r="Y4567" s="56">
        <f t="shared" si="723"/>
        <v>-99</v>
      </c>
      <c r="Z4567" s="56">
        <f t="shared" si="724"/>
        <v>-99</v>
      </c>
      <c r="AA4567" s="56">
        <f t="shared" si="725"/>
        <v>-99</v>
      </c>
      <c r="AB4567" s="56">
        <f t="shared" si="726"/>
        <v>-99</v>
      </c>
      <c r="AC4567" s="56">
        <f t="shared" si="727"/>
        <v>-99</v>
      </c>
      <c r="AD4567" s="3"/>
      <c r="AE4567" s="82">
        <f>IF(D4567=1, 'adjustment factor'!$D$4, IF(D4567=-9,-999,IF(D4567="",-999,0)))</f>
        <v>-999</v>
      </c>
      <c r="AF4567" s="82">
        <f>IF(F4567=1, 'adjustment factor'!$D$5, IF(F4567=-9,-999,IF(F4567="",-999,0)))</f>
        <v>-999</v>
      </c>
      <c r="AG4567" s="82">
        <f>IF(E4567=1, 'adjustment factor'!$D$6, IF(E4567=-9,-999,IF(E4567="",-999,0)))</f>
        <v>-999</v>
      </c>
      <c r="AH4567" s="82">
        <f>IF(K4567&gt;=45,'adjustment factor'!$D$7,IF(K4567=-9,-1200,IF(K4567="",-1200,0)))</f>
        <v>-1200</v>
      </c>
      <c r="AI4567" s="82">
        <f>IF(L4567=1, 'adjustment factor'!$D$8, IF(L4567=-9,-999,IF(L4567="",-999,0)))</f>
        <v>-999</v>
      </c>
      <c r="AJ4567" s="82">
        <f>IF(AND(M4567&gt;=1,M4567&lt;=4),'adjustment factor'!$D$9,IF(M4567=-9,-999,IF(M4567=98,-999,IF(M4567=99,-999,IF(M4567="",-999,0)))))</f>
        <v>-999</v>
      </c>
      <c r="AK4567" s="82">
        <f>IF(H4567=1, 'adjustment factor'!$D$10, IF(H4567=-9,-999,IF(H4567="",-999,0)))</f>
        <v>-999</v>
      </c>
      <c r="AL4567" s="82">
        <f>IF(G4567=1, 'adjustment factor'!$D$11, IF(G4567=-9,-999,IF(G4567="",-999,0)))</f>
        <v>-999</v>
      </c>
      <c r="AM4567" s="82">
        <f>IF(I4567=1, 'adjustment factor'!$D$12, IF(I4567=-9,-999,IF(I4567="",-999,0)))</f>
        <v>-999</v>
      </c>
      <c r="AN4567" s="82">
        <f>IF(J4567=1, 'adjustment factor'!$D$13, IF(J4567=-9,-999,IF(J4567="",-999,0)))</f>
        <v>-999</v>
      </c>
      <c r="AO4567" s="82" t="str">
        <f t="shared" si="728"/>
        <v>-999</v>
      </c>
      <c r="AP4567" s="82" t="str">
        <f t="shared" si="729"/>
        <v>MISSING</v>
      </c>
    </row>
    <row r="4568" spans="2:42">
      <c r="B4568" s="207"/>
      <c r="C4568" s="35">
        <v>4564</v>
      </c>
      <c r="D4568" s="161"/>
      <c r="E4568" s="161"/>
      <c r="F4568" s="161"/>
      <c r="G4568" s="161"/>
      <c r="H4568" s="161"/>
      <c r="I4568" s="161"/>
      <c r="J4568" s="161"/>
      <c r="K4568" s="161"/>
      <c r="L4568" s="161"/>
      <c r="M4568" s="161"/>
      <c r="N4568" s="171"/>
      <c r="O4568" s="171"/>
      <c r="P4568" s="171"/>
      <c r="Q4568" s="171"/>
      <c r="R4568" s="171"/>
      <c r="S4568" s="171"/>
      <c r="T4568" s="208" t="str">
        <f t="shared" si="720"/>
        <v>MISSING</v>
      </c>
      <c r="U4568" s="208" t="str">
        <f t="shared" si="721"/>
        <v>MISSING</v>
      </c>
      <c r="X4568" s="56">
        <f t="shared" si="722"/>
        <v>-99</v>
      </c>
      <c r="Y4568" s="56">
        <f t="shared" si="723"/>
        <v>-99</v>
      </c>
      <c r="Z4568" s="56">
        <f t="shared" si="724"/>
        <v>-99</v>
      </c>
      <c r="AA4568" s="56">
        <f t="shared" si="725"/>
        <v>-99</v>
      </c>
      <c r="AB4568" s="56">
        <f t="shared" si="726"/>
        <v>-99</v>
      </c>
      <c r="AC4568" s="56">
        <f t="shared" si="727"/>
        <v>-99</v>
      </c>
      <c r="AD4568" s="3"/>
      <c r="AE4568" s="82">
        <f>IF(D4568=1, 'adjustment factor'!$D$4, IF(D4568=-9,-999,IF(D4568="",-999,0)))</f>
        <v>-999</v>
      </c>
      <c r="AF4568" s="82">
        <f>IF(F4568=1, 'adjustment factor'!$D$5, IF(F4568=-9,-999,IF(F4568="",-999,0)))</f>
        <v>-999</v>
      </c>
      <c r="AG4568" s="82">
        <f>IF(E4568=1, 'adjustment factor'!$D$6, IF(E4568=-9,-999,IF(E4568="",-999,0)))</f>
        <v>-999</v>
      </c>
      <c r="AH4568" s="82">
        <f>IF(K4568&gt;=45,'adjustment factor'!$D$7,IF(K4568=-9,-1200,IF(K4568="",-1200,0)))</f>
        <v>-1200</v>
      </c>
      <c r="AI4568" s="82">
        <f>IF(L4568=1, 'adjustment factor'!$D$8, IF(L4568=-9,-999,IF(L4568="",-999,0)))</f>
        <v>-999</v>
      </c>
      <c r="AJ4568" s="82">
        <f>IF(AND(M4568&gt;=1,M4568&lt;=4),'adjustment factor'!$D$9,IF(M4568=-9,-999,IF(M4568=98,-999,IF(M4568=99,-999,IF(M4568="",-999,0)))))</f>
        <v>-999</v>
      </c>
      <c r="AK4568" s="82">
        <f>IF(H4568=1, 'adjustment factor'!$D$10, IF(H4568=-9,-999,IF(H4568="",-999,0)))</f>
        <v>-999</v>
      </c>
      <c r="AL4568" s="82">
        <f>IF(G4568=1, 'adjustment factor'!$D$11, IF(G4568=-9,-999,IF(G4568="",-999,0)))</f>
        <v>-999</v>
      </c>
      <c r="AM4568" s="82">
        <f>IF(I4568=1, 'adjustment factor'!$D$12, IF(I4568=-9,-999,IF(I4568="",-999,0)))</f>
        <v>-999</v>
      </c>
      <c r="AN4568" s="82">
        <f>IF(J4568=1, 'adjustment factor'!$D$13, IF(J4568=-9,-999,IF(J4568="",-999,0)))</f>
        <v>-999</v>
      </c>
      <c r="AO4568" s="82" t="str">
        <f t="shared" si="728"/>
        <v>-999</v>
      </c>
      <c r="AP4568" s="82" t="str">
        <f t="shared" si="729"/>
        <v>MISSING</v>
      </c>
    </row>
    <row r="4569" spans="2:42">
      <c r="B4569" s="207"/>
      <c r="C4569" s="35">
        <v>4565</v>
      </c>
      <c r="D4569" s="161"/>
      <c r="E4569" s="161"/>
      <c r="F4569" s="161"/>
      <c r="G4569" s="161"/>
      <c r="H4569" s="161"/>
      <c r="I4569" s="161"/>
      <c r="J4569" s="161"/>
      <c r="K4569" s="161"/>
      <c r="L4569" s="161"/>
      <c r="M4569" s="161"/>
      <c r="N4569" s="171"/>
      <c r="O4569" s="171"/>
      <c r="P4569" s="171"/>
      <c r="Q4569" s="171"/>
      <c r="R4569" s="171"/>
      <c r="S4569" s="171"/>
      <c r="T4569" s="208" t="str">
        <f t="shared" si="720"/>
        <v>MISSING</v>
      </c>
      <c r="U4569" s="208" t="str">
        <f t="shared" si="721"/>
        <v>MISSING</v>
      </c>
      <c r="X4569" s="56">
        <f t="shared" si="722"/>
        <v>-99</v>
      </c>
      <c r="Y4569" s="56">
        <f t="shared" si="723"/>
        <v>-99</v>
      </c>
      <c r="Z4569" s="56">
        <f t="shared" si="724"/>
        <v>-99</v>
      </c>
      <c r="AA4569" s="56">
        <f t="shared" si="725"/>
        <v>-99</v>
      </c>
      <c r="AB4569" s="56">
        <f t="shared" si="726"/>
        <v>-99</v>
      </c>
      <c r="AC4569" s="56">
        <f t="shared" si="727"/>
        <v>-99</v>
      </c>
      <c r="AD4569" s="3"/>
      <c r="AE4569" s="82">
        <f>IF(D4569=1, 'adjustment factor'!$D$4, IF(D4569=-9,-999,IF(D4569="",-999,0)))</f>
        <v>-999</v>
      </c>
      <c r="AF4569" s="82">
        <f>IF(F4569=1, 'adjustment factor'!$D$5, IF(F4569=-9,-999,IF(F4569="",-999,0)))</f>
        <v>-999</v>
      </c>
      <c r="AG4569" s="82">
        <f>IF(E4569=1, 'adjustment factor'!$D$6, IF(E4569=-9,-999,IF(E4569="",-999,0)))</f>
        <v>-999</v>
      </c>
      <c r="AH4569" s="82">
        <f>IF(K4569&gt;=45,'adjustment factor'!$D$7,IF(K4569=-9,-1200,IF(K4569="",-1200,0)))</f>
        <v>-1200</v>
      </c>
      <c r="AI4569" s="82">
        <f>IF(L4569=1, 'adjustment factor'!$D$8, IF(L4569=-9,-999,IF(L4569="",-999,0)))</f>
        <v>-999</v>
      </c>
      <c r="AJ4569" s="82">
        <f>IF(AND(M4569&gt;=1,M4569&lt;=4),'adjustment factor'!$D$9,IF(M4569=-9,-999,IF(M4569=98,-999,IF(M4569=99,-999,IF(M4569="",-999,0)))))</f>
        <v>-999</v>
      </c>
      <c r="AK4569" s="82">
        <f>IF(H4569=1, 'adjustment factor'!$D$10, IF(H4569=-9,-999,IF(H4569="",-999,0)))</f>
        <v>-999</v>
      </c>
      <c r="AL4569" s="82">
        <f>IF(G4569=1, 'adjustment factor'!$D$11, IF(G4569=-9,-999,IF(G4569="",-999,0)))</f>
        <v>-999</v>
      </c>
      <c r="AM4569" s="82">
        <f>IF(I4569=1, 'adjustment factor'!$D$12, IF(I4569=-9,-999,IF(I4569="",-999,0)))</f>
        <v>-999</v>
      </c>
      <c r="AN4569" s="82">
        <f>IF(J4569=1, 'adjustment factor'!$D$13, IF(J4569=-9,-999,IF(J4569="",-999,0)))</f>
        <v>-999</v>
      </c>
      <c r="AO4569" s="82" t="str">
        <f t="shared" si="728"/>
        <v>-999</v>
      </c>
      <c r="AP4569" s="82" t="str">
        <f t="shared" si="729"/>
        <v>MISSING</v>
      </c>
    </row>
    <row r="4570" spans="2:42">
      <c r="B4570" s="207"/>
      <c r="C4570" s="35">
        <v>4566</v>
      </c>
      <c r="D4570" s="161"/>
      <c r="E4570" s="161"/>
      <c r="F4570" s="161"/>
      <c r="G4570" s="161"/>
      <c r="H4570" s="161"/>
      <c r="I4570" s="161"/>
      <c r="J4570" s="161"/>
      <c r="K4570" s="161"/>
      <c r="L4570" s="161"/>
      <c r="M4570" s="161"/>
      <c r="N4570" s="171"/>
      <c r="O4570" s="171"/>
      <c r="P4570" s="171"/>
      <c r="Q4570" s="171"/>
      <c r="R4570" s="171"/>
      <c r="S4570" s="171"/>
      <c r="T4570" s="208" t="str">
        <f t="shared" si="720"/>
        <v>MISSING</v>
      </c>
      <c r="U4570" s="208" t="str">
        <f t="shared" si="721"/>
        <v>MISSING</v>
      </c>
      <c r="X4570" s="56">
        <f t="shared" si="722"/>
        <v>-99</v>
      </c>
      <c r="Y4570" s="56">
        <f t="shared" si="723"/>
        <v>-99</v>
      </c>
      <c r="Z4570" s="56">
        <f t="shared" si="724"/>
        <v>-99</v>
      </c>
      <c r="AA4570" s="56">
        <f t="shared" si="725"/>
        <v>-99</v>
      </c>
      <c r="AB4570" s="56">
        <f t="shared" si="726"/>
        <v>-99</v>
      </c>
      <c r="AC4570" s="56">
        <f t="shared" si="727"/>
        <v>-99</v>
      </c>
      <c r="AD4570" s="3"/>
      <c r="AE4570" s="82">
        <f>IF(D4570=1, 'adjustment factor'!$D$4, IF(D4570=-9,-999,IF(D4570="",-999,0)))</f>
        <v>-999</v>
      </c>
      <c r="AF4570" s="82">
        <f>IF(F4570=1, 'adjustment factor'!$D$5, IF(F4570=-9,-999,IF(F4570="",-999,0)))</f>
        <v>-999</v>
      </c>
      <c r="AG4570" s="82">
        <f>IF(E4570=1, 'adjustment factor'!$D$6, IF(E4570=-9,-999,IF(E4570="",-999,0)))</f>
        <v>-999</v>
      </c>
      <c r="AH4570" s="82">
        <f>IF(K4570&gt;=45,'adjustment factor'!$D$7,IF(K4570=-9,-1200,IF(K4570="",-1200,0)))</f>
        <v>-1200</v>
      </c>
      <c r="AI4570" s="82">
        <f>IF(L4570=1, 'adjustment factor'!$D$8, IF(L4570=-9,-999,IF(L4570="",-999,0)))</f>
        <v>-999</v>
      </c>
      <c r="AJ4570" s="82">
        <f>IF(AND(M4570&gt;=1,M4570&lt;=4),'adjustment factor'!$D$9,IF(M4570=-9,-999,IF(M4570=98,-999,IF(M4570=99,-999,IF(M4570="",-999,0)))))</f>
        <v>-999</v>
      </c>
      <c r="AK4570" s="82">
        <f>IF(H4570=1, 'adjustment factor'!$D$10, IF(H4570=-9,-999,IF(H4570="",-999,0)))</f>
        <v>-999</v>
      </c>
      <c r="AL4570" s="82">
        <f>IF(G4570=1, 'adjustment factor'!$D$11, IF(G4570=-9,-999,IF(G4570="",-999,0)))</f>
        <v>-999</v>
      </c>
      <c r="AM4570" s="82">
        <f>IF(I4570=1, 'adjustment factor'!$D$12, IF(I4570=-9,-999,IF(I4570="",-999,0)))</f>
        <v>-999</v>
      </c>
      <c r="AN4570" s="82">
        <f>IF(J4570=1, 'adjustment factor'!$D$13, IF(J4570=-9,-999,IF(J4570="",-999,0)))</f>
        <v>-999</v>
      </c>
      <c r="AO4570" s="82" t="str">
        <f t="shared" si="728"/>
        <v>-999</v>
      </c>
      <c r="AP4570" s="82" t="str">
        <f t="shared" si="729"/>
        <v>MISSING</v>
      </c>
    </row>
    <row r="4571" spans="2:42">
      <c r="B4571" s="207"/>
      <c r="C4571" s="35">
        <v>4567</v>
      </c>
      <c r="D4571" s="161"/>
      <c r="E4571" s="161"/>
      <c r="F4571" s="161"/>
      <c r="G4571" s="161"/>
      <c r="H4571" s="161"/>
      <c r="I4571" s="161"/>
      <c r="J4571" s="161"/>
      <c r="K4571" s="161"/>
      <c r="L4571" s="161"/>
      <c r="M4571" s="161"/>
      <c r="N4571" s="171"/>
      <c r="O4571" s="171"/>
      <c r="P4571" s="171"/>
      <c r="Q4571" s="171"/>
      <c r="R4571" s="171"/>
      <c r="S4571" s="171"/>
      <c r="T4571" s="208" t="str">
        <f t="shared" si="720"/>
        <v>MISSING</v>
      </c>
      <c r="U4571" s="208" t="str">
        <f t="shared" si="721"/>
        <v>MISSING</v>
      </c>
      <c r="X4571" s="56">
        <f t="shared" si="722"/>
        <v>-99</v>
      </c>
      <c r="Y4571" s="56">
        <f t="shared" si="723"/>
        <v>-99</v>
      </c>
      <c r="Z4571" s="56">
        <f t="shared" si="724"/>
        <v>-99</v>
      </c>
      <c r="AA4571" s="56">
        <f t="shared" si="725"/>
        <v>-99</v>
      </c>
      <c r="AB4571" s="56">
        <f t="shared" si="726"/>
        <v>-99</v>
      </c>
      <c r="AC4571" s="56">
        <f t="shared" si="727"/>
        <v>-99</v>
      </c>
      <c r="AD4571" s="3"/>
      <c r="AE4571" s="82">
        <f>IF(D4571=1, 'adjustment factor'!$D$4, IF(D4571=-9,-999,IF(D4571="",-999,0)))</f>
        <v>-999</v>
      </c>
      <c r="AF4571" s="82">
        <f>IF(F4571=1, 'adjustment factor'!$D$5, IF(F4571=-9,-999,IF(F4571="",-999,0)))</f>
        <v>-999</v>
      </c>
      <c r="AG4571" s="82">
        <f>IF(E4571=1, 'adjustment factor'!$D$6, IF(E4571=-9,-999,IF(E4571="",-999,0)))</f>
        <v>-999</v>
      </c>
      <c r="AH4571" s="82">
        <f>IF(K4571&gt;=45,'adjustment factor'!$D$7,IF(K4571=-9,-1200,IF(K4571="",-1200,0)))</f>
        <v>-1200</v>
      </c>
      <c r="AI4571" s="82">
        <f>IF(L4571=1, 'adjustment factor'!$D$8, IF(L4571=-9,-999,IF(L4571="",-999,0)))</f>
        <v>-999</v>
      </c>
      <c r="AJ4571" s="82">
        <f>IF(AND(M4571&gt;=1,M4571&lt;=4),'adjustment factor'!$D$9,IF(M4571=-9,-999,IF(M4571=98,-999,IF(M4571=99,-999,IF(M4571="",-999,0)))))</f>
        <v>-999</v>
      </c>
      <c r="AK4571" s="82">
        <f>IF(H4571=1, 'adjustment factor'!$D$10, IF(H4571=-9,-999,IF(H4571="",-999,0)))</f>
        <v>-999</v>
      </c>
      <c r="AL4571" s="82">
        <f>IF(G4571=1, 'adjustment factor'!$D$11, IF(G4571=-9,-999,IF(G4571="",-999,0)))</f>
        <v>-999</v>
      </c>
      <c r="AM4571" s="82">
        <f>IF(I4571=1, 'adjustment factor'!$D$12, IF(I4571=-9,-999,IF(I4571="",-999,0)))</f>
        <v>-999</v>
      </c>
      <c r="AN4571" s="82">
        <f>IF(J4571=1, 'adjustment factor'!$D$13, IF(J4571=-9,-999,IF(J4571="",-999,0)))</f>
        <v>-999</v>
      </c>
      <c r="AO4571" s="82" t="str">
        <f t="shared" si="728"/>
        <v>-999</v>
      </c>
      <c r="AP4571" s="82" t="str">
        <f t="shared" si="729"/>
        <v>MISSING</v>
      </c>
    </row>
    <row r="4572" spans="2:42">
      <c r="B4572" s="207"/>
      <c r="C4572" s="35">
        <v>4568</v>
      </c>
      <c r="D4572" s="161"/>
      <c r="E4572" s="161"/>
      <c r="F4572" s="161"/>
      <c r="G4572" s="161"/>
      <c r="H4572" s="161"/>
      <c r="I4572" s="161"/>
      <c r="J4572" s="161"/>
      <c r="K4572" s="161"/>
      <c r="L4572" s="161"/>
      <c r="M4572" s="161"/>
      <c r="N4572" s="171"/>
      <c r="O4572" s="171"/>
      <c r="P4572" s="171"/>
      <c r="Q4572" s="171"/>
      <c r="R4572" s="171"/>
      <c r="S4572" s="171"/>
      <c r="T4572" s="208" t="str">
        <f t="shared" si="720"/>
        <v>MISSING</v>
      </c>
      <c r="U4572" s="208" t="str">
        <f t="shared" si="721"/>
        <v>MISSING</v>
      </c>
      <c r="X4572" s="56">
        <f t="shared" si="722"/>
        <v>-99</v>
      </c>
      <c r="Y4572" s="56">
        <f t="shared" si="723"/>
        <v>-99</v>
      </c>
      <c r="Z4572" s="56">
        <f t="shared" si="724"/>
        <v>-99</v>
      </c>
      <c r="AA4572" s="56">
        <f t="shared" si="725"/>
        <v>-99</v>
      </c>
      <c r="AB4572" s="56">
        <f t="shared" si="726"/>
        <v>-99</v>
      </c>
      <c r="AC4572" s="56">
        <f t="shared" si="727"/>
        <v>-99</v>
      </c>
      <c r="AD4572" s="3"/>
      <c r="AE4572" s="82">
        <f>IF(D4572=1, 'adjustment factor'!$D$4, IF(D4572=-9,-999,IF(D4572="",-999,0)))</f>
        <v>-999</v>
      </c>
      <c r="AF4572" s="82">
        <f>IF(F4572=1, 'adjustment factor'!$D$5, IF(F4572=-9,-999,IF(F4572="",-999,0)))</f>
        <v>-999</v>
      </c>
      <c r="AG4572" s="82">
        <f>IF(E4572=1, 'adjustment factor'!$D$6, IF(E4572=-9,-999,IF(E4572="",-999,0)))</f>
        <v>-999</v>
      </c>
      <c r="AH4572" s="82">
        <f>IF(K4572&gt;=45,'adjustment factor'!$D$7,IF(K4572=-9,-1200,IF(K4572="",-1200,0)))</f>
        <v>-1200</v>
      </c>
      <c r="AI4572" s="82">
        <f>IF(L4572=1, 'adjustment factor'!$D$8, IF(L4572=-9,-999,IF(L4572="",-999,0)))</f>
        <v>-999</v>
      </c>
      <c r="AJ4572" s="82">
        <f>IF(AND(M4572&gt;=1,M4572&lt;=4),'adjustment factor'!$D$9,IF(M4572=-9,-999,IF(M4572=98,-999,IF(M4572=99,-999,IF(M4572="",-999,0)))))</f>
        <v>-999</v>
      </c>
      <c r="AK4572" s="82">
        <f>IF(H4572=1, 'adjustment factor'!$D$10, IF(H4572=-9,-999,IF(H4572="",-999,0)))</f>
        <v>-999</v>
      </c>
      <c r="AL4572" s="82">
        <f>IF(G4572=1, 'adjustment factor'!$D$11, IF(G4572=-9,-999,IF(G4572="",-999,0)))</f>
        <v>-999</v>
      </c>
      <c r="AM4572" s="82">
        <f>IF(I4572=1, 'adjustment factor'!$D$12, IF(I4572=-9,-999,IF(I4572="",-999,0)))</f>
        <v>-999</v>
      </c>
      <c r="AN4572" s="82">
        <f>IF(J4572=1, 'adjustment factor'!$D$13, IF(J4572=-9,-999,IF(J4572="",-999,0)))</f>
        <v>-999</v>
      </c>
      <c r="AO4572" s="82" t="str">
        <f t="shared" si="728"/>
        <v>-999</v>
      </c>
      <c r="AP4572" s="82" t="str">
        <f t="shared" si="729"/>
        <v>MISSING</v>
      </c>
    </row>
    <row r="4573" spans="2:42">
      <c r="B4573" s="207"/>
      <c r="C4573" s="35">
        <v>4569</v>
      </c>
      <c r="D4573" s="161"/>
      <c r="E4573" s="161"/>
      <c r="F4573" s="161"/>
      <c r="G4573" s="161"/>
      <c r="H4573" s="161"/>
      <c r="I4573" s="161"/>
      <c r="J4573" s="161"/>
      <c r="K4573" s="161"/>
      <c r="L4573" s="161"/>
      <c r="M4573" s="161"/>
      <c r="N4573" s="171"/>
      <c r="O4573" s="171"/>
      <c r="P4573" s="171"/>
      <c r="Q4573" s="171"/>
      <c r="R4573" s="171"/>
      <c r="S4573" s="171"/>
      <c r="T4573" s="208" t="str">
        <f t="shared" si="720"/>
        <v>MISSING</v>
      </c>
      <c r="U4573" s="208" t="str">
        <f t="shared" si="721"/>
        <v>MISSING</v>
      </c>
      <c r="X4573" s="56">
        <f t="shared" si="722"/>
        <v>-99</v>
      </c>
      <c r="Y4573" s="56">
        <f t="shared" si="723"/>
        <v>-99</v>
      </c>
      <c r="Z4573" s="56">
        <f t="shared" si="724"/>
        <v>-99</v>
      </c>
      <c r="AA4573" s="56">
        <f t="shared" si="725"/>
        <v>-99</v>
      </c>
      <c r="AB4573" s="56">
        <f t="shared" si="726"/>
        <v>-99</v>
      </c>
      <c r="AC4573" s="56">
        <f t="shared" si="727"/>
        <v>-99</v>
      </c>
      <c r="AD4573" s="3"/>
      <c r="AE4573" s="82">
        <f>IF(D4573=1, 'adjustment factor'!$D$4, IF(D4573=-9,-999,IF(D4573="",-999,0)))</f>
        <v>-999</v>
      </c>
      <c r="AF4573" s="82">
        <f>IF(F4573=1, 'adjustment factor'!$D$5, IF(F4573=-9,-999,IF(F4573="",-999,0)))</f>
        <v>-999</v>
      </c>
      <c r="AG4573" s="82">
        <f>IF(E4573=1, 'adjustment factor'!$D$6, IF(E4573=-9,-999,IF(E4573="",-999,0)))</f>
        <v>-999</v>
      </c>
      <c r="AH4573" s="82">
        <f>IF(K4573&gt;=45,'adjustment factor'!$D$7,IF(K4573=-9,-1200,IF(K4573="",-1200,0)))</f>
        <v>-1200</v>
      </c>
      <c r="AI4573" s="82">
        <f>IF(L4573=1, 'adjustment factor'!$D$8, IF(L4573=-9,-999,IF(L4573="",-999,0)))</f>
        <v>-999</v>
      </c>
      <c r="AJ4573" s="82">
        <f>IF(AND(M4573&gt;=1,M4573&lt;=4),'adjustment factor'!$D$9,IF(M4573=-9,-999,IF(M4573=98,-999,IF(M4573=99,-999,IF(M4573="",-999,0)))))</f>
        <v>-999</v>
      </c>
      <c r="AK4573" s="82">
        <f>IF(H4573=1, 'adjustment factor'!$D$10, IF(H4573=-9,-999,IF(H4573="",-999,0)))</f>
        <v>-999</v>
      </c>
      <c r="AL4573" s="82">
        <f>IF(G4573=1, 'adjustment factor'!$D$11, IF(G4573=-9,-999,IF(G4573="",-999,0)))</f>
        <v>-999</v>
      </c>
      <c r="AM4573" s="82">
        <f>IF(I4573=1, 'adjustment factor'!$D$12, IF(I4573=-9,-999,IF(I4573="",-999,0)))</f>
        <v>-999</v>
      </c>
      <c r="AN4573" s="82">
        <f>IF(J4573=1, 'adjustment factor'!$D$13, IF(J4573=-9,-999,IF(J4573="",-999,0)))</f>
        <v>-999</v>
      </c>
      <c r="AO4573" s="82" t="str">
        <f t="shared" si="728"/>
        <v>-999</v>
      </c>
      <c r="AP4573" s="82" t="str">
        <f t="shared" si="729"/>
        <v>MISSING</v>
      </c>
    </row>
    <row r="4574" spans="2:42">
      <c r="B4574" s="207"/>
      <c r="C4574" s="35">
        <v>4570</v>
      </c>
      <c r="D4574" s="161"/>
      <c r="E4574" s="161"/>
      <c r="F4574" s="161"/>
      <c r="G4574" s="161"/>
      <c r="H4574" s="161"/>
      <c r="I4574" s="161"/>
      <c r="J4574" s="161"/>
      <c r="K4574" s="161"/>
      <c r="L4574" s="161"/>
      <c r="M4574" s="161"/>
      <c r="N4574" s="171"/>
      <c r="O4574" s="171"/>
      <c r="P4574" s="171"/>
      <c r="Q4574" s="171"/>
      <c r="R4574" s="171"/>
      <c r="S4574" s="171"/>
      <c r="T4574" s="208" t="str">
        <f t="shared" si="720"/>
        <v>MISSING</v>
      </c>
      <c r="U4574" s="208" t="str">
        <f t="shared" si="721"/>
        <v>MISSING</v>
      </c>
      <c r="X4574" s="56">
        <f t="shared" si="722"/>
        <v>-99</v>
      </c>
      <c r="Y4574" s="56">
        <f t="shared" si="723"/>
        <v>-99</v>
      </c>
      <c r="Z4574" s="56">
        <f t="shared" si="724"/>
        <v>-99</v>
      </c>
      <c r="AA4574" s="56">
        <f t="shared" si="725"/>
        <v>-99</v>
      </c>
      <c r="AB4574" s="56">
        <f t="shared" si="726"/>
        <v>-99</v>
      </c>
      <c r="AC4574" s="56">
        <f t="shared" si="727"/>
        <v>-99</v>
      </c>
      <c r="AD4574" s="3"/>
      <c r="AE4574" s="82">
        <f>IF(D4574=1, 'adjustment factor'!$D$4, IF(D4574=-9,-999,IF(D4574="",-999,0)))</f>
        <v>-999</v>
      </c>
      <c r="AF4574" s="82">
        <f>IF(F4574=1, 'adjustment factor'!$D$5, IF(F4574=-9,-999,IF(F4574="",-999,0)))</f>
        <v>-999</v>
      </c>
      <c r="AG4574" s="82">
        <f>IF(E4574=1, 'adjustment factor'!$D$6, IF(E4574=-9,-999,IF(E4574="",-999,0)))</f>
        <v>-999</v>
      </c>
      <c r="AH4574" s="82">
        <f>IF(K4574&gt;=45,'adjustment factor'!$D$7,IF(K4574=-9,-1200,IF(K4574="",-1200,0)))</f>
        <v>-1200</v>
      </c>
      <c r="AI4574" s="82">
        <f>IF(L4574=1, 'adjustment factor'!$D$8, IF(L4574=-9,-999,IF(L4574="",-999,0)))</f>
        <v>-999</v>
      </c>
      <c r="AJ4574" s="82">
        <f>IF(AND(M4574&gt;=1,M4574&lt;=4),'adjustment factor'!$D$9,IF(M4574=-9,-999,IF(M4574=98,-999,IF(M4574=99,-999,IF(M4574="",-999,0)))))</f>
        <v>-999</v>
      </c>
      <c r="AK4574" s="82">
        <f>IF(H4574=1, 'adjustment factor'!$D$10, IF(H4574=-9,-999,IF(H4574="",-999,0)))</f>
        <v>-999</v>
      </c>
      <c r="AL4574" s="82">
        <f>IF(G4574=1, 'adjustment factor'!$D$11, IF(G4574=-9,-999,IF(G4574="",-999,0)))</f>
        <v>-999</v>
      </c>
      <c r="AM4574" s="82">
        <f>IF(I4574=1, 'adjustment factor'!$D$12, IF(I4574=-9,-999,IF(I4574="",-999,0)))</f>
        <v>-999</v>
      </c>
      <c r="AN4574" s="82">
        <f>IF(J4574=1, 'adjustment factor'!$D$13, IF(J4574=-9,-999,IF(J4574="",-999,0)))</f>
        <v>-999</v>
      </c>
      <c r="AO4574" s="82" t="str">
        <f t="shared" si="728"/>
        <v>-999</v>
      </c>
      <c r="AP4574" s="82" t="str">
        <f t="shared" si="729"/>
        <v>MISSING</v>
      </c>
    </row>
    <row r="4575" spans="2:42">
      <c r="B4575" s="207"/>
      <c r="C4575" s="35">
        <v>4571</v>
      </c>
      <c r="D4575" s="161"/>
      <c r="E4575" s="161"/>
      <c r="F4575" s="161"/>
      <c r="G4575" s="161"/>
      <c r="H4575" s="161"/>
      <c r="I4575" s="161"/>
      <c r="J4575" s="161"/>
      <c r="K4575" s="161"/>
      <c r="L4575" s="161"/>
      <c r="M4575" s="161"/>
      <c r="N4575" s="171"/>
      <c r="O4575" s="171"/>
      <c r="P4575" s="171"/>
      <c r="Q4575" s="171"/>
      <c r="R4575" s="171"/>
      <c r="S4575" s="171"/>
      <c r="T4575" s="208" t="str">
        <f t="shared" si="720"/>
        <v>MISSING</v>
      </c>
      <c r="U4575" s="208" t="str">
        <f t="shared" si="721"/>
        <v>MISSING</v>
      </c>
      <c r="X4575" s="56">
        <f t="shared" si="722"/>
        <v>-99</v>
      </c>
      <c r="Y4575" s="56">
        <f t="shared" si="723"/>
        <v>-99</v>
      </c>
      <c r="Z4575" s="56">
        <f t="shared" si="724"/>
        <v>-99</v>
      </c>
      <c r="AA4575" s="56">
        <f t="shared" si="725"/>
        <v>-99</v>
      </c>
      <c r="AB4575" s="56">
        <f t="shared" si="726"/>
        <v>-99</v>
      </c>
      <c r="AC4575" s="56">
        <f t="shared" si="727"/>
        <v>-99</v>
      </c>
      <c r="AD4575" s="3"/>
      <c r="AE4575" s="82">
        <f>IF(D4575=1, 'adjustment factor'!$D$4, IF(D4575=-9,-999,IF(D4575="",-999,0)))</f>
        <v>-999</v>
      </c>
      <c r="AF4575" s="82">
        <f>IF(F4575=1, 'adjustment factor'!$D$5, IF(F4575=-9,-999,IF(F4575="",-999,0)))</f>
        <v>-999</v>
      </c>
      <c r="AG4575" s="82">
        <f>IF(E4575=1, 'adjustment factor'!$D$6, IF(E4575=-9,-999,IF(E4575="",-999,0)))</f>
        <v>-999</v>
      </c>
      <c r="AH4575" s="82">
        <f>IF(K4575&gt;=45,'adjustment factor'!$D$7,IF(K4575=-9,-1200,IF(K4575="",-1200,0)))</f>
        <v>-1200</v>
      </c>
      <c r="AI4575" s="82">
        <f>IF(L4575=1, 'adjustment factor'!$D$8, IF(L4575=-9,-999,IF(L4575="",-999,0)))</f>
        <v>-999</v>
      </c>
      <c r="AJ4575" s="82">
        <f>IF(AND(M4575&gt;=1,M4575&lt;=4),'adjustment factor'!$D$9,IF(M4575=-9,-999,IF(M4575=98,-999,IF(M4575=99,-999,IF(M4575="",-999,0)))))</f>
        <v>-999</v>
      </c>
      <c r="AK4575" s="82">
        <f>IF(H4575=1, 'adjustment factor'!$D$10, IF(H4575=-9,-999,IF(H4575="",-999,0)))</f>
        <v>-999</v>
      </c>
      <c r="AL4575" s="82">
        <f>IF(G4575=1, 'adjustment factor'!$D$11, IF(G4575=-9,-999,IF(G4575="",-999,0)))</f>
        <v>-999</v>
      </c>
      <c r="AM4575" s="82">
        <f>IF(I4575=1, 'adjustment factor'!$D$12, IF(I4575=-9,-999,IF(I4575="",-999,0)))</f>
        <v>-999</v>
      </c>
      <c r="AN4575" s="82">
        <f>IF(J4575=1, 'adjustment factor'!$D$13, IF(J4575=-9,-999,IF(J4575="",-999,0)))</f>
        <v>-999</v>
      </c>
      <c r="AO4575" s="82" t="str">
        <f t="shared" si="728"/>
        <v>-999</v>
      </c>
      <c r="AP4575" s="82" t="str">
        <f t="shared" si="729"/>
        <v>MISSING</v>
      </c>
    </row>
    <row r="4576" spans="2:42">
      <c r="B4576" s="207"/>
      <c r="C4576" s="35">
        <v>4572</v>
      </c>
      <c r="D4576" s="161"/>
      <c r="E4576" s="161"/>
      <c r="F4576" s="161"/>
      <c r="G4576" s="161"/>
      <c r="H4576" s="161"/>
      <c r="I4576" s="161"/>
      <c r="J4576" s="161"/>
      <c r="K4576" s="161"/>
      <c r="L4576" s="161"/>
      <c r="M4576" s="161"/>
      <c r="N4576" s="171"/>
      <c r="O4576" s="171"/>
      <c r="P4576" s="171"/>
      <c r="Q4576" s="171"/>
      <c r="R4576" s="171"/>
      <c r="S4576" s="171"/>
      <c r="T4576" s="208" t="str">
        <f t="shared" si="720"/>
        <v>MISSING</v>
      </c>
      <c r="U4576" s="208" t="str">
        <f t="shared" si="721"/>
        <v>MISSING</v>
      </c>
      <c r="X4576" s="56">
        <f t="shared" si="722"/>
        <v>-99</v>
      </c>
      <c r="Y4576" s="56">
        <f t="shared" si="723"/>
        <v>-99</v>
      </c>
      <c r="Z4576" s="56">
        <f t="shared" si="724"/>
        <v>-99</v>
      </c>
      <c r="AA4576" s="56">
        <f t="shared" si="725"/>
        <v>-99</v>
      </c>
      <c r="AB4576" s="56">
        <f t="shared" si="726"/>
        <v>-99</v>
      </c>
      <c r="AC4576" s="56">
        <f t="shared" si="727"/>
        <v>-99</v>
      </c>
      <c r="AD4576" s="3"/>
      <c r="AE4576" s="82">
        <f>IF(D4576=1, 'adjustment factor'!$D$4, IF(D4576=-9,-999,IF(D4576="",-999,0)))</f>
        <v>-999</v>
      </c>
      <c r="AF4576" s="82">
        <f>IF(F4576=1, 'adjustment factor'!$D$5, IF(F4576=-9,-999,IF(F4576="",-999,0)))</f>
        <v>-999</v>
      </c>
      <c r="AG4576" s="82">
        <f>IF(E4576=1, 'adjustment factor'!$D$6, IF(E4576=-9,-999,IF(E4576="",-999,0)))</f>
        <v>-999</v>
      </c>
      <c r="AH4576" s="82">
        <f>IF(K4576&gt;=45,'adjustment factor'!$D$7,IF(K4576=-9,-1200,IF(K4576="",-1200,0)))</f>
        <v>-1200</v>
      </c>
      <c r="AI4576" s="82">
        <f>IF(L4576=1, 'adjustment factor'!$D$8, IF(L4576=-9,-999,IF(L4576="",-999,0)))</f>
        <v>-999</v>
      </c>
      <c r="AJ4576" s="82">
        <f>IF(AND(M4576&gt;=1,M4576&lt;=4),'adjustment factor'!$D$9,IF(M4576=-9,-999,IF(M4576=98,-999,IF(M4576=99,-999,IF(M4576="",-999,0)))))</f>
        <v>-999</v>
      </c>
      <c r="AK4576" s="82">
        <f>IF(H4576=1, 'adjustment factor'!$D$10, IF(H4576=-9,-999,IF(H4576="",-999,0)))</f>
        <v>-999</v>
      </c>
      <c r="AL4576" s="82">
        <f>IF(G4576=1, 'adjustment factor'!$D$11, IF(G4576=-9,-999,IF(G4576="",-999,0)))</f>
        <v>-999</v>
      </c>
      <c r="AM4576" s="82">
        <f>IF(I4576=1, 'adjustment factor'!$D$12, IF(I4576=-9,-999,IF(I4576="",-999,0)))</f>
        <v>-999</v>
      </c>
      <c r="AN4576" s="82">
        <f>IF(J4576=1, 'adjustment factor'!$D$13, IF(J4576=-9,-999,IF(J4576="",-999,0)))</f>
        <v>-999</v>
      </c>
      <c r="AO4576" s="82" t="str">
        <f t="shared" si="728"/>
        <v>-999</v>
      </c>
      <c r="AP4576" s="82" t="str">
        <f t="shared" si="729"/>
        <v>MISSING</v>
      </c>
    </row>
    <row r="4577" spans="2:42">
      <c r="B4577" s="207"/>
      <c r="C4577" s="35">
        <v>4573</v>
      </c>
      <c r="D4577" s="161"/>
      <c r="E4577" s="161"/>
      <c r="F4577" s="161"/>
      <c r="G4577" s="161"/>
      <c r="H4577" s="161"/>
      <c r="I4577" s="161"/>
      <c r="J4577" s="161"/>
      <c r="K4577" s="161"/>
      <c r="L4577" s="161"/>
      <c r="M4577" s="161"/>
      <c r="N4577" s="171"/>
      <c r="O4577" s="171"/>
      <c r="P4577" s="171"/>
      <c r="Q4577" s="171"/>
      <c r="R4577" s="171"/>
      <c r="S4577" s="171"/>
      <c r="T4577" s="208" t="str">
        <f t="shared" si="720"/>
        <v>MISSING</v>
      </c>
      <c r="U4577" s="208" t="str">
        <f t="shared" si="721"/>
        <v>MISSING</v>
      </c>
      <c r="X4577" s="56">
        <f t="shared" si="722"/>
        <v>-99</v>
      </c>
      <c r="Y4577" s="56">
        <f t="shared" si="723"/>
        <v>-99</v>
      </c>
      <c r="Z4577" s="56">
        <f t="shared" si="724"/>
        <v>-99</v>
      </c>
      <c r="AA4577" s="56">
        <f t="shared" si="725"/>
        <v>-99</v>
      </c>
      <c r="AB4577" s="56">
        <f t="shared" si="726"/>
        <v>-99</v>
      </c>
      <c r="AC4577" s="56">
        <f t="shared" si="727"/>
        <v>-99</v>
      </c>
      <c r="AD4577" s="3"/>
      <c r="AE4577" s="82">
        <f>IF(D4577=1, 'adjustment factor'!$D$4, IF(D4577=-9,-999,IF(D4577="",-999,0)))</f>
        <v>-999</v>
      </c>
      <c r="AF4577" s="82">
        <f>IF(F4577=1, 'adjustment factor'!$D$5, IF(F4577=-9,-999,IF(F4577="",-999,0)))</f>
        <v>-999</v>
      </c>
      <c r="AG4577" s="82">
        <f>IF(E4577=1, 'adjustment factor'!$D$6, IF(E4577=-9,-999,IF(E4577="",-999,0)))</f>
        <v>-999</v>
      </c>
      <c r="AH4577" s="82">
        <f>IF(K4577&gt;=45,'adjustment factor'!$D$7,IF(K4577=-9,-1200,IF(K4577="",-1200,0)))</f>
        <v>-1200</v>
      </c>
      <c r="AI4577" s="82">
        <f>IF(L4577=1, 'adjustment factor'!$D$8, IF(L4577=-9,-999,IF(L4577="",-999,0)))</f>
        <v>-999</v>
      </c>
      <c r="AJ4577" s="82">
        <f>IF(AND(M4577&gt;=1,M4577&lt;=4),'adjustment factor'!$D$9,IF(M4577=-9,-999,IF(M4577=98,-999,IF(M4577=99,-999,IF(M4577="",-999,0)))))</f>
        <v>-999</v>
      </c>
      <c r="AK4577" s="82">
        <f>IF(H4577=1, 'adjustment factor'!$D$10, IF(H4577=-9,-999,IF(H4577="",-999,0)))</f>
        <v>-999</v>
      </c>
      <c r="AL4577" s="82">
        <f>IF(G4577=1, 'adjustment factor'!$D$11, IF(G4577=-9,-999,IF(G4577="",-999,0)))</f>
        <v>-999</v>
      </c>
      <c r="AM4577" s="82">
        <f>IF(I4577=1, 'adjustment factor'!$D$12, IF(I4577=-9,-999,IF(I4577="",-999,0)))</f>
        <v>-999</v>
      </c>
      <c r="AN4577" s="82">
        <f>IF(J4577=1, 'adjustment factor'!$D$13, IF(J4577=-9,-999,IF(J4577="",-999,0)))</f>
        <v>-999</v>
      </c>
      <c r="AO4577" s="82" t="str">
        <f t="shared" si="728"/>
        <v>-999</v>
      </c>
      <c r="AP4577" s="82" t="str">
        <f t="shared" si="729"/>
        <v>MISSING</v>
      </c>
    </row>
    <row r="4578" spans="2:42">
      <c r="B4578" s="207"/>
      <c r="C4578" s="35">
        <v>4574</v>
      </c>
      <c r="D4578" s="161"/>
      <c r="E4578" s="161"/>
      <c r="F4578" s="161"/>
      <c r="G4578" s="161"/>
      <c r="H4578" s="161"/>
      <c r="I4578" s="161"/>
      <c r="J4578" s="161"/>
      <c r="K4578" s="161"/>
      <c r="L4578" s="161"/>
      <c r="M4578" s="161"/>
      <c r="N4578" s="171"/>
      <c r="O4578" s="171"/>
      <c r="P4578" s="171"/>
      <c r="Q4578" s="171"/>
      <c r="R4578" s="171"/>
      <c r="S4578" s="171"/>
      <c r="T4578" s="208" t="str">
        <f t="shared" si="720"/>
        <v>MISSING</v>
      </c>
      <c r="U4578" s="208" t="str">
        <f t="shared" si="721"/>
        <v>MISSING</v>
      </c>
      <c r="X4578" s="56">
        <f t="shared" si="722"/>
        <v>-99</v>
      </c>
      <c r="Y4578" s="56">
        <f t="shared" si="723"/>
        <v>-99</v>
      </c>
      <c r="Z4578" s="56">
        <f t="shared" si="724"/>
        <v>-99</v>
      </c>
      <c r="AA4578" s="56">
        <f t="shared" si="725"/>
        <v>-99</v>
      </c>
      <c r="AB4578" s="56">
        <f t="shared" si="726"/>
        <v>-99</v>
      </c>
      <c r="AC4578" s="56">
        <f t="shared" si="727"/>
        <v>-99</v>
      </c>
      <c r="AD4578" s="3"/>
      <c r="AE4578" s="82">
        <f>IF(D4578=1, 'adjustment factor'!$D$4, IF(D4578=-9,-999,IF(D4578="",-999,0)))</f>
        <v>-999</v>
      </c>
      <c r="AF4578" s="82">
        <f>IF(F4578=1, 'adjustment factor'!$D$5, IF(F4578=-9,-999,IF(F4578="",-999,0)))</f>
        <v>-999</v>
      </c>
      <c r="AG4578" s="82">
        <f>IF(E4578=1, 'adjustment factor'!$D$6, IF(E4578=-9,-999,IF(E4578="",-999,0)))</f>
        <v>-999</v>
      </c>
      <c r="AH4578" s="82">
        <f>IF(K4578&gt;=45,'adjustment factor'!$D$7,IF(K4578=-9,-1200,IF(K4578="",-1200,0)))</f>
        <v>-1200</v>
      </c>
      <c r="AI4578" s="82">
        <f>IF(L4578=1, 'adjustment factor'!$D$8, IF(L4578=-9,-999,IF(L4578="",-999,0)))</f>
        <v>-999</v>
      </c>
      <c r="AJ4578" s="82">
        <f>IF(AND(M4578&gt;=1,M4578&lt;=4),'adjustment factor'!$D$9,IF(M4578=-9,-999,IF(M4578=98,-999,IF(M4578=99,-999,IF(M4578="",-999,0)))))</f>
        <v>-999</v>
      </c>
      <c r="AK4578" s="82">
        <f>IF(H4578=1, 'adjustment factor'!$D$10, IF(H4578=-9,-999,IF(H4578="",-999,0)))</f>
        <v>-999</v>
      </c>
      <c r="AL4578" s="82">
        <f>IF(G4578=1, 'adjustment factor'!$D$11, IF(G4578=-9,-999,IF(G4578="",-999,0)))</f>
        <v>-999</v>
      </c>
      <c r="AM4578" s="82">
        <f>IF(I4578=1, 'adjustment factor'!$D$12, IF(I4578=-9,-999,IF(I4578="",-999,0)))</f>
        <v>-999</v>
      </c>
      <c r="AN4578" s="82">
        <f>IF(J4578=1, 'adjustment factor'!$D$13, IF(J4578=-9,-999,IF(J4578="",-999,0)))</f>
        <v>-999</v>
      </c>
      <c r="AO4578" s="82" t="str">
        <f t="shared" si="728"/>
        <v>-999</v>
      </c>
      <c r="AP4578" s="82" t="str">
        <f t="shared" si="729"/>
        <v>MISSING</v>
      </c>
    </row>
    <row r="4579" spans="2:42">
      <c r="B4579" s="207"/>
      <c r="C4579" s="35">
        <v>4575</v>
      </c>
      <c r="D4579" s="161"/>
      <c r="E4579" s="161"/>
      <c r="F4579" s="161"/>
      <c r="G4579" s="161"/>
      <c r="H4579" s="161"/>
      <c r="I4579" s="161"/>
      <c r="J4579" s="161"/>
      <c r="K4579" s="161"/>
      <c r="L4579" s="161"/>
      <c r="M4579" s="161"/>
      <c r="N4579" s="171"/>
      <c r="O4579" s="171"/>
      <c r="P4579" s="171"/>
      <c r="Q4579" s="171"/>
      <c r="R4579" s="171"/>
      <c r="S4579" s="171"/>
      <c r="T4579" s="208" t="str">
        <f t="shared" si="720"/>
        <v>MISSING</v>
      </c>
      <c r="U4579" s="208" t="str">
        <f t="shared" si="721"/>
        <v>MISSING</v>
      </c>
      <c r="X4579" s="56">
        <f t="shared" si="722"/>
        <v>-99</v>
      </c>
      <c r="Y4579" s="56">
        <f t="shared" si="723"/>
        <v>-99</v>
      </c>
      <c r="Z4579" s="56">
        <f t="shared" si="724"/>
        <v>-99</v>
      </c>
      <c r="AA4579" s="56">
        <f t="shared" si="725"/>
        <v>-99</v>
      </c>
      <c r="AB4579" s="56">
        <f t="shared" si="726"/>
        <v>-99</v>
      </c>
      <c r="AC4579" s="56">
        <f t="shared" si="727"/>
        <v>-99</v>
      </c>
      <c r="AD4579" s="3"/>
      <c r="AE4579" s="82">
        <f>IF(D4579=1, 'adjustment factor'!$D$4, IF(D4579=-9,-999,IF(D4579="",-999,0)))</f>
        <v>-999</v>
      </c>
      <c r="AF4579" s="82">
        <f>IF(F4579=1, 'adjustment factor'!$D$5, IF(F4579=-9,-999,IF(F4579="",-999,0)))</f>
        <v>-999</v>
      </c>
      <c r="AG4579" s="82">
        <f>IF(E4579=1, 'adjustment factor'!$D$6, IF(E4579=-9,-999,IF(E4579="",-999,0)))</f>
        <v>-999</v>
      </c>
      <c r="AH4579" s="82">
        <f>IF(K4579&gt;=45,'adjustment factor'!$D$7,IF(K4579=-9,-1200,IF(K4579="",-1200,0)))</f>
        <v>-1200</v>
      </c>
      <c r="AI4579" s="82">
        <f>IF(L4579=1, 'adjustment factor'!$D$8, IF(L4579=-9,-999,IF(L4579="",-999,0)))</f>
        <v>-999</v>
      </c>
      <c r="AJ4579" s="82">
        <f>IF(AND(M4579&gt;=1,M4579&lt;=4),'adjustment factor'!$D$9,IF(M4579=-9,-999,IF(M4579=98,-999,IF(M4579=99,-999,IF(M4579="",-999,0)))))</f>
        <v>-999</v>
      </c>
      <c r="AK4579" s="82">
        <f>IF(H4579=1, 'adjustment factor'!$D$10, IF(H4579=-9,-999,IF(H4579="",-999,0)))</f>
        <v>-999</v>
      </c>
      <c r="AL4579" s="82">
        <f>IF(G4579=1, 'adjustment factor'!$D$11, IF(G4579=-9,-999,IF(G4579="",-999,0)))</f>
        <v>-999</v>
      </c>
      <c r="AM4579" s="82">
        <f>IF(I4579=1, 'adjustment factor'!$D$12, IF(I4579=-9,-999,IF(I4579="",-999,0)))</f>
        <v>-999</v>
      </c>
      <c r="AN4579" s="82">
        <f>IF(J4579=1, 'adjustment factor'!$D$13, IF(J4579=-9,-999,IF(J4579="",-999,0)))</f>
        <v>-999</v>
      </c>
      <c r="AO4579" s="82" t="str">
        <f t="shared" si="728"/>
        <v>-999</v>
      </c>
      <c r="AP4579" s="82" t="str">
        <f t="shared" si="729"/>
        <v>MISSING</v>
      </c>
    </row>
    <row r="4580" spans="2:42">
      <c r="B4580" s="207"/>
      <c r="C4580" s="35">
        <v>4576</v>
      </c>
      <c r="D4580" s="161"/>
      <c r="E4580" s="161"/>
      <c r="F4580" s="161"/>
      <c r="G4580" s="161"/>
      <c r="H4580" s="161"/>
      <c r="I4580" s="161"/>
      <c r="J4580" s="161"/>
      <c r="K4580" s="161"/>
      <c r="L4580" s="161"/>
      <c r="M4580" s="161"/>
      <c r="N4580" s="171"/>
      <c r="O4580" s="171"/>
      <c r="P4580" s="171"/>
      <c r="Q4580" s="171"/>
      <c r="R4580" s="171"/>
      <c r="S4580" s="171"/>
      <c r="T4580" s="208" t="str">
        <f t="shared" si="720"/>
        <v>MISSING</v>
      </c>
      <c r="U4580" s="208" t="str">
        <f t="shared" si="721"/>
        <v>MISSING</v>
      </c>
      <c r="X4580" s="56">
        <f t="shared" si="722"/>
        <v>-99</v>
      </c>
      <c r="Y4580" s="56">
        <f t="shared" si="723"/>
        <v>-99</v>
      </c>
      <c r="Z4580" s="56">
        <f t="shared" si="724"/>
        <v>-99</v>
      </c>
      <c r="AA4580" s="56">
        <f t="shared" si="725"/>
        <v>-99</v>
      </c>
      <c r="AB4580" s="56">
        <f t="shared" si="726"/>
        <v>-99</v>
      </c>
      <c r="AC4580" s="56">
        <f t="shared" si="727"/>
        <v>-99</v>
      </c>
      <c r="AD4580" s="3"/>
      <c r="AE4580" s="82">
        <f>IF(D4580=1, 'adjustment factor'!$D$4, IF(D4580=-9,-999,IF(D4580="",-999,0)))</f>
        <v>-999</v>
      </c>
      <c r="AF4580" s="82">
        <f>IF(F4580=1, 'adjustment factor'!$D$5, IF(F4580=-9,-999,IF(F4580="",-999,0)))</f>
        <v>-999</v>
      </c>
      <c r="AG4580" s="82">
        <f>IF(E4580=1, 'adjustment factor'!$D$6, IF(E4580=-9,-999,IF(E4580="",-999,0)))</f>
        <v>-999</v>
      </c>
      <c r="AH4580" s="82">
        <f>IF(K4580&gt;=45,'adjustment factor'!$D$7,IF(K4580=-9,-1200,IF(K4580="",-1200,0)))</f>
        <v>-1200</v>
      </c>
      <c r="AI4580" s="82">
        <f>IF(L4580=1, 'adjustment factor'!$D$8, IF(L4580=-9,-999,IF(L4580="",-999,0)))</f>
        <v>-999</v>
      </c>
      <c r="AJ4580" s="82">
        <f>IF(AND(M4580&gt;=1,M4580&lt;=4),'adjustment factor'!$D$9,IF(M4580=-9,-999,IF(M4580=98,-999,IF(M4580=99,-999,IF(M4580="",-999,0)))))</f>
        <v>-999</v>
      </c>
      <c r="AK4580" s="82">
        <f>IF(H4580=1, 'adjustment factor'!$D$10, IF(H4580=-9,-999,IF(H4580="",-999,0)))</f>
        <v>-999</v>
      </c>
      <c r="AL4580" s="82">
        <f>IF(G4580=1, 'adjustment factor'!$D$11, IF(G4580=-9,-999,IF(G4580="",-999,0)))</f>
        <v>-999</v>
      </c>
      <c r="AM4580" s="82">
        <f>IF(I4580=1, 'adjustment factor'!$D$12, IF(I4580=-9,-999,IF(I4580="",-999,0)))</f>
        <v>-999</v>
      </c>
      <c r="AN4580" s="82">
        <f>IF(J4580=1, 'adjustment factor'!$D$13, IF(J4580=-9,-999,IF(J4580="",-999,0)))</f>
        <v>-999</v>
      </c>
      <c r="AO4580" s="82" t="str">
        <f t="shared" si="728"/>
        <v>-999</v>
      </c>
      <c r="AP4580" s="82" t="str">
        <f t="shared" si="729"/>
        <v>MISSING</v>
      </c>
    </row>
    <row r="4581" spans="2:42">
      <c r="B4581" s="207"/>
      <c r="C4581" s="35">
        <v>4577</v>
      </c>
      <c r="D4581" s="161"/>
      <c r="E4581" s="161"/>
      <c r="F4581" s="161"/>
      <c r="G4581" s="161"/>
      <c r="H4581" s="161"/>
      <c r="I4581" s="161"/>
      <c r="J4581" s="161"/>
      <c r="K4581" s="161"/>
      <c r="L4581" s="161"/>
      <c r="M4581" s="161"/>
      <c r="N4581" s="171"/>
      <c r="O4581" s="171"/>
      <c r="P4581" s="171"/>
      <c r="Q4581" s="171"/>
      <c r="R4581" s="171"/>
      <c r="S4581" s="171"/>
      <c r="T4581" s="208" t="str">
        <f t="shared" si="720"/>
        <v>MISSING</v>
      </c>
      <c r="U4581" s="208" t="str">
        <f t="shared" si="721"/>
        <v>MISSING</v>
      </c>
      <c r="X4581" s="56">
        <f t="shared" si="722"/>
        <v>-99</v>
      </c>
      <c r="Y4581" s="56">
        <f t="shared" si="723"/>
        <v>-99</v>
      </c>
      <c r="Z4581" s="56">
        <f t="shared" si="724"/>
        <v>-99</v>
      </c>
      <c r="AA4581" s="56">
        <f t="shared" si="725"/>
        <v>-99</v>
      </c>
      <c r="AB4581" s="56">
        <f t="shared" si="726"/>
        <v>-99</v>
      </c>
      <c r="AC4581" s="56">
        <f t="shared" si="727"/>
        <v>-99</v>
      </c>
      <c r="AD4581" s="3"/>
      <c r="AE4581" s="82">
        <f>IF(D4581=1, 'adjustment factor'!$D$4, IF(D4581=-9,-999,IF(D4581="",-999,0)))</f>
        <v>-999</v>
      </c>
      <c r="AF4581" s="82">
        <f>IF(F4581=1, 'adjustment factor'!$D$5, IF(F4581=-9,-999,IF(F4581="",-999,0)))</f>
        <v>-999</v>
      </c>
      <c r="AG4581" s="82">
        <f>IF(E4581=1, 'adjustment factor'!$D$6, IF(E4581=-9,-999,IF(E4581="",-999,0)))</f>
        <v>-999</v>
      </c>
      <c r="AH4581" s="82">
        <f>IF(K4581&gt;=45,'adjustment factor'!$D$7,IF(K4581=-9,-1200,IF(K4581="",-1200,0)))</f>
        <v>-1200</v>
      </c>
      <c r="AI4581" s="82">
        <f>IF(L4581=1, 'adjustment factor'!$D$8, IF(L4581=-9,-999,IF(L4581="",-999,0)))</f>
        <v>-999</v>
      </c>
      <c r="AJ4581" s="82">
        <f>IF(AND(M4581&gt;=1,M4581&lt;=4),'adjustment factor'!$D$9,IF(M4581=-9,-999,IF(M4581=98,-999,IF(M4581=99,-999,IF(M4581="",-999,0)))))</f>
        <v>-999</v>
      </c>
      <c r="AK4581" s="82">
        <f>IF(H4581=1, 'adjustment factor'!$D$10, IF(H4581=-9,-999,IF(H4581="",-999,0)))</f>
        <v>-999</v>
      </c>
      <c r="AL4581" s="82">
        <f>IF(G4581=1, 'adjustment factor'!$D$11, IF(G4581=-9,-999,IF(G4581="",-999,0)))</f>
        <v>-999</v>
      </c>
      <c r="AM4581" s="82">
        <f>IF(I4581=1, 'adjustment factor'!$D$12, IF(I4581=-9,-999,IF(I4581="",-999,0)))</f>
        <v>-999</v>
      </c>
      <c r="AN4581" s="82">
        <f>IF(J4581=1, 'adjustment factor'!$D$13, IF(J4581=-9,-999,IF(J4581="",-999,0)))</f>
        <v>-999</v>
      </c>
      <c r="AO4581" s="82" t="str">
        <f t="shared" si="728"/>
        <v>-999</v>
      </c>
      <c r="AP4581" s="82" t="str">
        <f t="shared" si="729"/>
        <v>MISSING</v>
      </c>
    </row>
    <row r="4582" spans="2:42">
      <c r="B4582" s="207"/>
      <c r="C4582" s="35">
        <v>4578</v>
      </c>
      <c r="D4582" s="161"/>
      <c r="E4582" s="161"/>
      <c r="F4582" s="161"/>
      <c r="G4582" s="161"/>
      <c r="H4582" s="161"/>
      <c r="I4582" s="161"/>
      <c r="J4582" s="161"/>
      <c r="K4582" s="161"/>
      <c r="L4582" s="161"/>
      <c r="M4582" s="161"/>
      <c r="N4582" s="171"/>
      <c r="O4582" s="171"/>
      <c r="P4582" s="171"/>
      <c r="Q4582" s="171"/>
      <c r="R4582" s="171"/>
      <c r="S4582" s="171"/>
      <c r="T4582" s="208" t="str">
        <f t="shared" si="720"/>
        <v>MISSING</v>
      </c>
      <c r="U4582" s="208" t="str">
        <f t="shared" si="721"/>
        <v>MISSING</v>
      </c>
      <c r="X4582" s="56">
        <f t="shared" si="722"/>
        <v>-99</v>
      </c>
      <c r="Y4582" s="56">
        <f t="shared" si="723"/>
        <v>-99</v>
      </c>
      <c r="Z4582" s="56">
        <f t="shared" si="724"/>
        <v>-99</v>
      </c>
      <c r="AA4582" s="56">
        <f t="shared" si="725"/>
        <v>-99</v>
      </c>
      <c r="AB4582" s="56">
        <f t="shared" si="726"/>
        <v>-99</v>
      </c>
      <c r="AC4582" s="56">
        <f t="shared" si="727"/>
        <v>-99</v>
      </c>
      <c r="AD4582" s="3"/>
      <c r="AE4582" s="82">
        <f>IF(D4582=1, 'adjustment factor'!$D$4, IF(D4582=-9,-999,IF(D4582="",-999,0)))</f>
        <v>-999</v>
      </c>
      <c r="AF4582" s="82">
        <f>IF(F4582=1, 'adjustment factor'!$D$5, IF(F4582=-9,-999,IF(F4582="",-999,0)))</f>
        <v>-999</v>
      </c>
      <c r="AG4582" s="82">
        <f>IF(E4582=1, 'adjustment factor'!$D$6, IF(E4582=-9,-999,IF(E4582="",-999,0)))</f>
        <v>-999</v>
      </c>
      <c r="AH4582" s="82">
        <f>IF(K4582&gt;=45,'adjustment factor'!$D$7,IF(K4582=-9,-1200,IF(K4582="",-1200,0)))</f>
        <v>-1200</v>
      </c>
      <c r="AI4582" s="82">
        <f>IF(L4582=1, 'adjustment factor'!$D$8, IF(L4582=-9,-999,IF(L4582="",-999,0)))</f>
        <v>-999</v>
      </c>
      <c r="AJ4582" s="82">
        <f>IF(AND(M4582&gt;=1,M4582&lt;=4),'adjustment factor'!$D$9,IF(M4582=-9,-999,IF(M4582=98,-999,IF(M4582=99,-999,IF(M4582="",-999,0)))))</f>
        <v>-999</v>
      </c>
      <c r="AK4582" s="82">
        <f>IF(H4582=1, 'adjustment factor'!$D$10, IF(H4582=-9,-999,IF(H4582="",-999,0)))</f>
        <v>-999</v>
      </c>
      <c r="AL4582" s="82">
        <f>IF(G4582=1, 'adjustment factor'!$D$11, IF(G4582=-9,-999,IF(G4582="",-999,0)))</f>
        <v>-999</v>
      </c>
      <c r="AM4582" s="82">
        <f>IF(I4582=1, 'adjustment factor'!$D$12, IF(I4582=-9,-999,IF(I4582="",-999,0)))</f>
        <v>-999</v>
      </c>
      <c r="AN4582" s="82">
        <f>IF(J4582=1, 'adjustment factor'!$D$13, IF(J4582=-9,-999,IF(J4582="",-999,0)))</f>
        <v>-999</v>
      </c>
      <c r="AO4582" s="82" t="str">
        <f t="shared" si="728"/>
        <v>-999</v>
      </c>
      <c r="AP4582" s="82" t="str">
        <f t="shared" si="729"/>
        <v>MISSING</v>
      </c>
    </row>
    <row r="4583" spans="2:42">
      <c r="B4583" s="207"/>
      <c r="C4583" s="35">
        <v>4579</v>
      </c>
      <c r="D4583" s="161"/>
      <c r="E4583" s="161"/>
      <c r="F4583" s="161"/>
      <c r="G4583" s="161"/>
      <c r="H4583" s="161"/>
      <c r="I4583" s="161"/>
      <c r="J4583" s="161"/>
      <c r="K4583" s="161"/>
      <c r="L4583" s="161"/>
      <c r="M4583" s="161"/>
      <c r="N4583" s="171"/>
      <c r="O4583" s="171"/>
      <c r="P4583" s="171"/>
      <c r="Q4583" s="171"/>
      <c r="R4583" s="171"/>
      <c r="S4583" s="171"/>
      <c r="T4583" s="208" t="str">
        <f t="shared" si="720"/>
        <v>MISSING</v>
      </c>
      <c r="U4583" s="208" t="str">
        <f t="shared" si="721"/>
        <v>MISSING</v>
      </c>
      <c r="X4583" s="56">
        <f t="shared" si="722"/>
        <v>-99</v>
      </c>
      <c r="Y4583" s="56">
        <f t="shared" si="723"/>
        <v>-99</v>
      </c>
      <c r="Z4583" s="56">
        <f t="shared" si="724"/>
        <v>-99</v>
      </c>
      <c r="AA4583" s="56">
        <f t="shared" si="725"/>
        <v>-99</v>
      </c>
      <c r="AB4583" s="56">
        <f t="shared" si="726"/>
        <v>-99</v>
      </c>
      <c r="AC4583" s="56">
        <f t="shared" si="727"/>
        <v>-99</v>
      </c>
      <c r="AD4583" s="3"/>
      <c r="AE4583" s="82">
        <f>IF(D4583=1, 'adjustment factor'!$D$4, IF(D4583=-9,-999,IF(D4583="",-999,0)))</f>
        <v>-999</v>
      </c>
      <c r="AF4583" s="82">
        <f>IF(F4583=1, 'adjustment factor'!$D$5, IF(F4583=-9,-999,IF(F4583="",-999,0)))</f>
        <v>-999</v>
      </c>
      <c r="AG4583" s="82">
        <f>IF(E4583=1, 'adjustment factor'!$D$6, IF(E4583=-9,-999,IF(E4583="",-999,0)))</f>
        <v>-999</v>
      </c>
      <c r="AH4583" s="82">
        <f>IF(K4583&gt;=45,'adjustment factor'!$D$7,IF(K4583=-9,-1200,IF(K4583="",-1200,0)))</f>
        <v>-1200</v>
      </c>
      <c r="AI4583" s="82">
        <f>IF(L4583=1, 'adjustment factor'!$D$8, IF(L4583=-9,-999,IF(L4583="",-999,0)))</f>
        <v>-999</v>
      </c>
      <c r="AJ4583" s="82">
        <f>IF(AND(M4583&gt;=1,M4583&lt;=4),'adjustment factor'!$D$9,IF(M4583=-9,-999,IF(M4583=98,-999,IF(M4583=99,-999,IF(M4583="",-999,0)))))</f>
        <v>-999</v>
      </c>
      <c r="AK4583" s="82">
        <f>IF(H4583=1, 'adjustment factor'!$D$10, IF(H4583=-9,-999,IF(H4583="",-999,0)))</f>
        <v>-999</v>
      </c>
      <c r="AL4583" s="82">
        <f>IF(G4583=1, 'adjustment factor'!$D$11, IF(G4583=-9,-999,IF(G4583="",-999,0)))</f>
        <v>-999</v>
      </c>
      <c r="AM4583" s="82">
        <f>IF(I4583=1, 'adjustment factor'!$D$12, IF(I4583=-9,-999,IF(I4583="",-999,0)))</f>
        <v>-999</v>
      </c>
      <c r="AN4583" s="82">
        <f>IF(J4583=1, 'adjustment factor'!$D$13, IF(J4583=-9,-999,IF(J4583="",-999,0)))</f>
        <v>-999</v>
      </c>
      <c r="AO4583" s="82" t="str">
        <f t="shared" si="728"/>
        <v>-999</v>
      </c>
      <c r="AP4583" s="82" t="str">
        <f t="shared" si="729"/>
        <v>MISSING</v>
      </c>
    </row>
    <row r="4584" spans="2:42">
      <c r="B4584" s="207"/>
      <c r="C4584" s="35">
        <v>4580</v>
      </c>
      <c r="D4584" s="161"/>
      <c r="E4584" s="161"/>
      <c r="F4584" s="161"/>
      <c r="G4584" s="161"/>
      <c r="H4584" s="161"/>
      <c r="I4584" s="161"/>
      <c r="J4584" s="161"/>
      <c r="K4584" s="161"/>
      <c r="L4584" s="161"/>
      <c r="M4584" s="161"/>
      <c r="N4584" s="171"/>
      <c r="O4584" s="171"/>
      <c r="P4584" s="171"/>
      <c r="Q4584" s="171"/>
      <c r="R4584" s="171"/>
      <c r="S4584" s="171"/>
      <c r="T4584" s="208" t="str">
        <f t="shared" si="720"/>
        <v>MISSING</v>
      </c>
      <c r="U4584" s="208" t="str">
        <f t="shared" si="721"/>
        <v>MISSING</v>
      </c>
      <c r="X4584" s="56">
        <f t="shared" si="722"/>
        <v>-99</v>
      </c>
      <c r="Y4584" s="56">
        <f t="shared" si="723"/>
        <v>-99</v>
      </c>
      <c r="Z4584" s="56">
        <f t="shared" si="724"/>
        <v>-99</v>
      </c>
      <c r="AA4584" s="56">
        <f t="shared" si="725"/>
        <v>-99</v>
      </c>
      <c r="AB4584" s="56">
        <f t="shared" si="726"/>
        <v>-99</v>
      </c>
      <c r="AC4584" s="56">
        <f t="shared" si="727"/>
        <v>-99</v>
      </c>
      <c r="AD4584" s="3"/>
      <c r="AE4584" s="82">
        <f>IF(D4584=1, 'adjustment factor'!$D$4, IF(D4584=-9,-999,IF(D4584="",-999,0)))</f>
        <v>-999</v>
      </c>
      <c r="AF4584" s="82">
        <f>IF(F4584=1, 'adjustment factor'!$D$5, IF(F4584=-9,-999,IF(F4584="",-999,0)))</f>
        <v>-999</v>
      </c>
      <c r="AG4584" s="82">
        <f>IF(E4584=1, 'adjustment factor'!$D$6, IF(E4584=-9,-999,IF(E4584="",-999,0)))</f>
        <v>-999</v>
      </c>
      <c r="AH4584" s="82">
        <f>IF(K4584&gt;=45,'adjustment factor'!$D$7,IF(K4584=-9,-1200,IF(K4584="",-1200,0)))</f>
        <v>-1200</v>
      </c>
      <c r="AI4584" s="82">
        <f>IF(L4584=1, 'adjustment factor'!$D$8, IF(L4584=-9,-999,IF(L4584="",-999,0)))</f>
        <v>-999</v>
      </c>
      <c r="AJ4584" s="82">
        <f>IF(AND(M4584&gt;=1,M4584&lt;=4),'adjustment factor'!$D$9,IF(M4584=-9,-999,IF(M4584=98,-999,IF(M4584=99,-999,IF(M4584="",-999,0)))))</f>
        <v>-999</v>
      </c>
      <c r="AK4584" s="82">
        <f>IF(H4584=1, 'adjustment factor'!$D$10, IF(H4584=-9,-999,IF(H4584="",-999,0)))</f>
        <v>-999</v>
      </c>
      <c r="AL4584" s="82">
        <f>IF(G4584=1, 'adjustment factor'!$D$11, IF(G4584=-9,-999,IF(G4584="",-999,0)))</f>
        <v>-999</v>
      </c>
      <c r="AM4584" s="82">
        <f>IF(I4584=1, 'adjustment factor'!$D$12, IF(I4584=-9,-999,IF(I4584="",-999,0)))</f>
        <v>-999</v>
      </c>
      <c r="AN4584" s="82">
        <f>IF(J4584=1, 'adjustment factor'!$D$13, IF(J4584=-9,-999,IF(J4584="",-999,0)))</f>
        <v>-999</v>
      </c>
      <c r="AO4584" s="82" t="str">
        <f t="shared" si="728"/>
        <v>-999</v>
      </c>
      <c r="AP4584" s="82" t="str">
        <f t="shared" si="729"/>
        <v>MISSING</v>
      </c>
    </row>
    <row r="4585" spans="2:42">
      <c r="B4585" s="207"/>
      <c r="C4585" s="35">
        <v>4581</v>
      </c>
      <c r="D4585" s="161"/>
      <c r="E4585" s="161"/>
      <c r="F4585" s="161"/>
      <c r="G4585" s="161"/>
      <c r="H4585" s="161"/>
      <c r="I4585" s="161"/>
      <c r="J4585" s="161"/>
      <c r="K4585" s="161"/>
      <c r="L4585" s="161"/>
      <c r="M4585" s="161"/>
      <c r="N4585" s="171"/>
      <c r="O4585" s="171"/>
      <c r="P4585" s="171"/>
      <c r="Q4585" s="171"/>
      <c r="R4585" s="171"/>
      <c r="S4585" s="171"/>
      <c r="T4585" s="208" t="str">
        <f t="shared" si="720"/>
        <v>MISSING</v>
      </c>
      <c r="U4585" s="208" t="str">
        <f t="shared" si="721"/>
        <v>MISSING</v>
      </c>
      <c r="X4585" s="56">
        <f t="shared" si="722"/>
        <v>-99</v>
      </c>
      <c r="Y4585" s="56">
        <f t="shared" si="723"/>
        <v>-99</v>
      </c>
      <c r="Z4585" s="56">
        <f t="shared" si="724"/>
        <v>-99</v>
      </c>
      <c r="AA4585" s="56">
        <f t="shared" si="725"/>
        <v>-99</v>
      </c>
      <c r="AB4585" s="56">
        <f t="shared" si="726"/>
        <v>-99</v>
      </c>
      <c r="AC4585" s="56">
        <f t="shared" si="727"/>
        <v>-99</v>
      </c>
      <c r="AD4585" s="3"/>
      <c r="AE4585" s="82">
        <f>IF(D4585=1, 'adjustment factor'!$D$4, IF(D4585=-9,-999,IF(D4585="",-999,0)))</f>
        <v>-999</v>
      </c>
      <c r="AF4585" s="82">
        <f>IF(F4585=1, 'adjustment factor'!$D$5, IF(F4585=-9,-999,IF(F4585="",-999,0)))</f>
        <v>-999</v>
      </c>
      <c r="AG4585" s="82">
        <f>IF(E4585=1, 'adjustment factor'!$D$6, IF(E4585=-9,-999,IF(E4585="",-999,0)))</f>
        <v>-999</v>
      </c>
      <c r="AH4585" s="82">
        <f>IF(K4585&gt;=45,'adjustment factor'!$D$7,IF(K4585=-9,-1200,IF(K4585="",-1200,0)))</f>
        <v>-1200</v>
      </c>
      <c r="AI4585" s="82">
        <f>IF(L4585=1, 'adjustment factor'!$D$8, IF(L4585=-9,-999,IF(L4585="",-999,0)))</f>
        <v>-999</v>
      </c>
      <c r="AJ4585" s="82">
        <f>IF(AND(M4585&gt;=1,M4585&lt;=4),'adjustment factor'!$D$9,IF(M4585=-9,-999,IF(M4585=98,-999,IF(M4585=99,-999,IF(M4585="",-999,0)))))</f>
        <v>-999</v>
      </c>
      <c r="AK4585" s="82">
        <f>IF(H4585=1, 'adjustment factor'!$D$10, IF(H4585=-9,-999,IF(H4585="",-999,0)))</f>
        <v>-999</v>
      </c>
      <c r="AL4585" s="82">
        <f>IF(G4585=1, 'adjustment factor'!$D$11, IF(G4585=-9,-999,IF(G4585="",-999,0)))</f>
        <v>-999</v>
      </c>
      <c r="AM4585" s="82">
        <f>IF(I4585=1, 'adjustment factor'!$D$12, IF(I4585=-9,-999,IF(I4585="",-999,0)))</f>
        <v>-999</v>
      </c>
      <c r="AN4585" s="82">
        <f>IF(J4585=1, 'adjustment factor'!$D$13, IF(J4585=-9,-999,IF(J4585="",-999,0)))</f>
        <v>-999</v>
      </c>
      <c r="AO4585" s="82" t="str">
        <f t="shared" si="728"/>
        <v>-999</v>
      </c>
      <c r="AP4585" s="82" t="str">
        <f t="shared" si="729"/>
        <v>MISSING</v>
      </c>
    </row>
    <row r="4586" spans="2:42">
      <c r="B4586" s="207"/>
      <c r="C4586" s="35">
        <v>4582</v>
      </c>
      <c r="D4586" s="161"/>
      <c r="E4586" s="161"/>
      <c r="F4586" s="161"/>
      <c r="G4586" s="161"/>
      <c r="H4586" s="161"/>
      <c r="I4586" s="161"/>
      <c r="J4586" s="161"/>
      <c r="K4586" s="161"/>
      <c r="L4586" s="161"/>
      <c r="M4586" s="161"/>
      <c r="N4586" s="171"/>
      <c r="O4586" s="171"/>
      <c r="P4586" s="171"/>
      <c r="Q4586" s="171"/>
      <c r="R4586" s="171"/>
      <c r="S4586" s="171"/>
      <c r="T4586" s="208" t="str">
        <f t="shared" si="720"/>
        <v>MISSING</v>
      </c>
      <c r="U4586" s="208" t="str">
        <f t="shared" si="721"/>
        <v>MISSING</v>
      </c>
      <c r="X4586" s="56">
        <f t="shared" si="722"/>
        <v>-99</v>
      </c>
      <c r="Y4586" s="56">
        <f t="shared" si="723"/>
        <v>-99</v>
      </c>
      <c r="Z4586" s="56">
        <f t="shared" si="724"/>
        <v>-99</v>
      </c>
      <c r="AA4586" s="56">
        <f t="shared" si="725"/>
        <v>-99</v>
      </c>
      <c r="AB4586" s="56">
        <f t="shared" si="726"/>
        <v>-99</v>
      </c>
      <c r="AC4586" s="56">
        <f t="shared" si="727"/>
        <v>-99</v>
      </c>
      <c r="AD4586" s="3"/>
      <c r="AE4586" s="82">
        <f>IF(D4586=1, 'adjustment factor'!$D$4, IF(D4586=-9,-999,IF(D4586="",-999,0)))</f>
        <v>-999</v>
      </c>
      <c r="AF4586" s="82">
        <f>IF(F4586=1, 'adjustment factor'!$D$5, IF(F4586=-9,-999,IF(F4586="",-999,0)))</f>
        <v>-999</v>
      </c>
      <c r="AG4586" s="82">
        <f>IF(E4586=1, 'adjustment factor'!$D$6, IF(E4586=-9,-999,IF(E4586="",-999,0)))</f>
        <v>-999</v>
      </c>
      <c r="AH4586" s="82">
        <f>IF(K4586&gt;=45,'adjustment factor'!$D$7,IF(K4586=-9,-1200,IF(K4586="",-1200,0)))</f>
        <v>-1200</v>
      </c>
      <c r="AI4586" s="82">
        <f>IF(L4586=1, 'adjustment factor'!$D$8, IF(L4586=-9,-999,IF(L4586="",-999,0)))</f>
        <v>-999</v>
      </c>
      <c r="AJ4586" s="82">
        <f>IF(AND(M4586&gt;=1,M4586&lt;=4),'adjustment factor'!$D$9,IF(M4586=-9,-999,IF(M4586=98,-999,IF(M4586=99,-999,IF(M4586="",-999,0)))))</f>
        <v>-999</v>
      </c>
      <c r="AK4586" s="82">
        <f>IF(H4586=1, 'adjustment factor'!$D$10, IF(H4586=-9,-999,IF(H4586="",-999,0)))</f>
        <v>-999</v>
      </c>
      <c r="AL4586" s="82">
        <f>IF(G4586=1, 'adjustment factor'!$D$11, IF(G4586=-9,-999,IF(G4586="",-999,0)))</f>
        <v>-999</v>
      </c>
      <c r="AM4586" s="82">
        <f>IF(I4586=1, 'adjustment factor'!$D$12, IF(I4586=-9,-999,IF(I4586="",-999,0)))</f>
        <v>-999</v>
      </c>
      <c r="AN4586" s="82">
        <f>IF(J4586=1, 'adjustment factor'!$D$13, IF(J4586=-9,-999,IF(J4586="",-999,0)))</f>
        <v>-999</v>
      </c>
      <c r="AO4586" s="82" t="str">
        <f t="shared" si="728"/>
        <v>-999</v>
      </c>
      <c r="AP4586" s="82" t="str">
        <f t="shared" si="729"/>
        <v>MISSING</v>
      </c>
    </row>
    <row r="4587" spans="2:42">
      <c r="B4587" s="207"/>
      <c r="C4587" s="35">
        <v>4583</v>
      </c>
      <c r="D4587" s="161"/>
      <c r="E4587" s="161"/>
      <c r="F4587" s="161"/>
      <c r="G4587" s="161"/>
      <c r="H4587" s="161"/>
      <c r="I4587" s="161"/>
      <c r="J4587" s="161"/>
      <c r="K4587" s="161"/>
      <c r="L4587" s="161"/>
      <c r="M4587" s="161"/>
      <c r="N4587" s="171"/>
      <c r="O4587" s="171"/>
      <c r="P4587" s="171"/>
      <c r="Q4587" s="171"/>
      <c r="R4587" s="171"/>
      <c r="S4587" s="171"/>
      <c r="T4587" s="208" t="str">
        <f t="shared" si="720"/>
        <v>MISSING</v>
      </c>
      <c r="U4587" s="208" t="str">
        <f t="shared" si="721"/>
        <v>MISSING</v>
      </c>
      <c r="X4587" s="56">
        <f t="shared" si="722"/>
        <v>-99</v>
      </c>
      <c r="Y4587" s="56">
        <f t="shared" si="723"/>
        <v>-99</v>
      </c>
      <c r="Z4587" s="56">
        <f t="shared" si="724"/>
        <v>-99</v>
      </c>
      <c r="AA4587" s="56">
        <f t="shared" si="725"/>
        <v>-99</v>
      </c>
      <c r="AB4587" s="56">
        <f t="shared" si="726"/>
        <v>-99</v>
      </c>
      <c r="AC4587" s="56">
        <f t="shared" si="727"/>
        <v>-99</v>
      </c>
      <c r="AD4587" s="3"/>
      <c r="AE4587" s="82">
        <f>IF(D4587=1, 'adjustment factor'!$D$4, IF(D4587=-9,-999,IF(D4587="",-999,0)))</f>
        <v>-999</v>
      </c>
      <c r="AF4587" s="82">
        <f>IF(F4587=1, 'adjustment factor'!$D$5, IF(F4587=-9,-999,IF(F4587="",-999,0)))</f>
        <v>-999</v>
      </c>
      <c r="AG4587" s="82">
        <f>IF(E4587=1, 'adjustment factor'!$D$6, IF(E4587=-9,-999,IF(E4587="",-999,0)))</f>
        <v>-999</v>
      </c>
      <c r="AH4587" s="82">
        <f>IF(K4587&gt;=45,'adjustment factor'!$D$7,IF(K4587=-9,-1200,IF(K4587="",-1200,0)))</f>
        <v>-1200</v>
      </c>
      <c r="AI4587" s="82">
        <f>IF(L4587=1, 'adjustment factor'!$D$8, IF(L4587=-9,-999,IF(L4587="",-999,0)))</f>
        <v>-999</v>
      </c>
      <c r="AJ4587" s="82">
        <f>IF(AND(M4587&gt;=1,M4587&lt;=4),'adjustment factor'!$D$9,IF(M4587=-9,-999,IF(M4587=98,-999,IF(M4587=99,-999,IF(M4587="",-999,0)))))</f>
        <v>-999</v>
      </c>
      <c r="AK4587" s="82">
        <f>IF(H4587=1, 'adjustment factor'!$D$10, IF(H4587=-9,-999,IF(H4587="",-999,0)))</f>
        <v>-999</v>
      </c>
      <c r="AL4587" s="82">
        <f>IF(G4587=1, 'adjustment factor'!$D$11, IF(G4587=-9,-999,IF(G4587="",-999,0)))</f>
        <v>-999</v>
      </c>
      <c r="AM4587" s="82">
        <f>IF(I4587=1, 'adjustment factor'!$D$12, IF(I4587=-9,-999,IF(I4587="",-999,0)))</f>
        <v>-999</v>
      </c>
      <c r="AN4587" s="82">
        <f>IF(J4587=1, 'adjustment factor'!$D$13, IF(J4587=-9,-999,IF(J4587="",-999,0)))</f>
        <v>-999</v>
      </c>
      <c r="AO4587" s="82" t="str">
        <f t="shared" si="728"/>
        <v>-999</v>
      </c>
      <c r="AP4587" s="82" t="str">
        <f t="shared" si="729"/>
        <v>MISSING</v>
      </c>
    </row>
    <row r="4588" spans="2:42">
      <c r="B4588" s="207"/>
      <c r="C4588" s="35">
        <v>4584</v>
      </c>
      <c r="D4588" s="161"/>
      <c r="E4588" s="161"/>
      <c r="F4588" s="161"/>
      <c r="G4588" s="161"/>
      <c r="H4588" s="161"/>
      <c r="I4588" s="161"/>
      <c r="J4588" s="161"/>
      <c r="K4588" s="161"/>
      <c r="L4588" s="161"/>
      <c r="M4588" s="161"/>
      <c r="N4588" s="171"/>
      <c r="O4588" s="171"/>
      <c r="P4588" s="171"/>
      <c r="Q4588" s="171"/>
      <c r="R4588" s="171"/>
      <c r="S4588" s="171"/>
      <c r="T4588" s="208" t="str">
        <f t="shared" si="720"/>
        <v>MISSING</v>
      </c>
      <c r="U4588" s="208" t="str">
        <f t="shared" si="721"/>
        <v>MISSING</v>
      </c>
      <c r="X4588" s="56">
        <f t="shared" si="722"/>
        <v>-99</v>
      </c>
      <c r="Y4588" s="56">
        <f t="shared" si="723"/>
        <v>-99</v>
      </c>
      <c r="Z4588" s="56">
        <f t="shared" si="724"/>
        <v>-99</v>
      </c>
      <c r="AA4588" s="56">
        <f t="shared" si="725"/>
        <v>-99</v>
      </c>
      <c r="AB4588" s="56">
        <f t="shared" si="726"/>
        <v>-99</v>
      </c>
      <c r="AC4588" s="56">
        <f t="shared" si="727"/>
        <v>-99</v>
      </c>
      <c r="AD4588" s="3"/>
      <c r="AE4588" s="82">
        <f>IF(D4588=1, 'adjustment factor'!$D$4, IF(D4588=-9,-999,IF(D4588="",-999,0)))</f>
        <v>-999</v>
      </c>
      <c r="AF4588" s="82">
        <f>IF(F4588=1, 'adjustment factor'!$D$5, IF(F4588=-9,-999,IF(F4588="",-999,0)))</f>
        <v>-999</v>
      </c>
      <c r="AG4588" s="82">
        <f>IF(E4588=1, 'adjustment factor'!$D$6, IF(E4588=-9,-999,IF(E4588="",-999,0)))</f>
        <v>-999</v>
      </c>
      <c r="AH4588" s="82">
        <f>IF(K4588&gt;=45,'adjustment factor'!$D$7,IF(K4588=-9,-1200,IF(K4588="",-1200,0)))</f>
        <v>-1200</v>
      </c>
      <c r="AI4588" s="82">
        <f>IF(L4588=1, 'adjustment factor'!$D$8, IF(L4588=-9,-999,IF(L4588="",-999,0)))</f>
        <v>-999</v>
      </c>
      <c r="AJ4588" s="82">
        <f>IF(AND(M4588&gt;=1,M4588&lt;=4),'adjustment factor'!$D$9,IF(M4588=-9,-999,IF(M4588=98,-999,IF(M4588=99,-999,IF(M4588="",-999,0)))))</f>
        <v>-999</v>
      </c>
      <c r="AK4588" s="82">
        <f>IF(H4588=1, 'adjustment factor'!$D$10, IF(H4588=-9,-999,IF(H4588="",-999,0)))</f>
        <v>-999</v>
      </c>
      <c r="AL4588" s="82">
        <f>IF(G4588=1, 'adjustment factor'!$D$11, IF(G4588=-9,-999,IF(G4588="",-999,0)))</f>
        <v>-999</v>
      </c>
      <c r="AM4588" s="82">
        <f>IF(I4588=1, 'adjustment factor'!$D$12, IF(I4588=-9,-999,IF(I4588="",-999,0)))</f>
        <v>-999</v>
      </c>
      <c r="AN4588" s="82">
        <f>IF(J4588=1, 'adjustment factor'!$D$13, IF(J4588=-9,-999,IF(J4588="",-999,0)))</f>
        <v>-999</v>
      </c>
      <c r="AO4588" s="82" t="str">
        <f t="shared" si="728"/>
        <v>-999</v>
      </c>
      <c r="AP4588" s="82" t="str">
        <f t="shared" si="729"/>
        <v>MISSING</v>
      </c>
    </row>
    <row r="4589" spans="2:42">
      <c r="B4589" s="207"/>
      <c r="C4589" s="35">
        <v>4585</v>
      </c>
      <c r="D4589" s="161"/>
      <c r="E4589" s="161"/>
      <c r="F4589" s="161"/>
      <c r="G4589" s="161"/>
      <c r="H4589" s="161"/>
      <c r="I4589" s="161"/>
      <c r="J4589" s="161"/>
      <c r="K4589" s="161"/>
      <c r="L4589" s="161"/>
      <c r="M4589" s="161"/>
      <c r="N4589" s="171"/>
      <c r="O4589" s="171"/>
      <c r="P4589" s="171"/>
      <c r="Q4589" s="171"/>
      <c r="R4589" s="171"/>
      <c r="S4589" s="171"/>
      <c r="T4589" s="208" t="str">
        <f t="shared" si="720"/>
        <v>MISSING</v>
      </c>
      <c r="U4589" s="208" t="str">
        <f t="shared" si="721"/>
        <v>MISSING</v>
      </c>
      <c r="X4589" s="56">
        <f t="shared" si="722"/>
        <v>-99</v>
      </c>
      <c r="Y4589" s="56">
        <f t="shared" si="723"/>
        <v>-99</v>
      </c>
      <c r="Z4589" s="56">
        <f t="shared" si="724"/>
        <v>-99</v>
      </c>
      <c r="AA4589" s="56">
        <f t="shared" si="725"/>
        <v>-99</v>
      </c>
      <c r="AB4589" s="56">
        <f t="shared" si="726"/>
        <v>-99</v>
      </c>
      <c r="AC4589" s="56">
        <f t="shared" si="727"/>
        <v>-99</v>
      </c>
      <c r="AD4589" s="3"/>
      <c r="AE4589" s="82">
        <f>IF(D4589=1, 'adjustment factor'!$D$4, IF(D4589=-9,-999,IF(D4589="",-999,0)))</f>
        <v>-999</v>
      </c>
      <c r="AF4589" s="82">
        <f>IF(F4589=1, 'adjustment factor'!$D$5, IF(F4589=-9,-999,IF(F4589="",-999,0)))</f>
        <v>-999</v>
      </c>
      <c r="AG4589" s="82">
        <f>IF(E4589=1, 'adjustment factor'!$D$6, IF(E4589=-9,-999,IF(E4589="",-999,0)))</f>
        <v>-999</v>
      </c>
      <c r="AH4589" s="82">
        <f>IF(K4589&gt;=45,'adjustment factor'!$D$7,IF(K4589=-9,-1200,IF(K4589="",-1200,0)))</f>
        <v>-1200</v>
      </c>
      <c r="AI4589" s="82">
        <f>IF(L4589=1, 'adjustment factor'!$D$8, IF(L4589=-9,-999,IF(L4589="",-999,0)))</f>
        <v>-999</v>
      </c>
      <c r="AJ4589" s="82">
        <f>IF(AND(M4589&gt;=1,M4589&lt;=4),'adjustment factor'!$D$9,IF(M4589=-9,-999,IF(M4589=98,-999,IF(M4589=99,-999,IF(M4589="",-999,0)))))</f>
        <v>-999</v>
      </c>
      <c r="AK4589" s="82">
        <f>IF(H4589=1, 'adjustment factor'!$D$10, IF(H4589=-9,-999,IF(H4589="",-999,0)))</f>
        <v>-999</v>
      </c>
      <c r="AL4589" s="82">
        <f>IF(G4589=1, 'adjustment factor'!$D$11, IF(G4589=-9,-999,IF(G4589="",-999,0)))</f>
        <v>-999</v>
      </c>
      <c r="AM4589" s="82">
        <f>IF(I4589=1, 'adjustment factor'!$D$12, IF(I4589=-9,-999,IF(I4589="",-999,0)))</f>
        <v>-999</v>
      </c>
      <c r="AN4589" s="82">
        <f>IF(J4589=1, 'adjustment factor'!$D$13, IF(J4589=-9,-999,IF(J4589="",-999,0)))</f>
        <v>-999</v>
      </c>
      <c r="AO4589" s="82" t="str">
        <f t="shared" si="728"/>
        <v>-999</v>
      </c>
      <c r="AP4589" s="82" t="str">
        <f t="shared" si="729"/>
        <v>MISSING</v>
      </c>
    </row>
    <row r="4590" spans="2:42">
      <c r="B4590" s="207"/>
      <c r="C4590" s="35">
        <v>4586</v>
      </c>
      <c r="D4590" s="161"/>
      <c r="E4590" s="161"/>
      <c r="F4590" s="161"/>
      <c r="G4590" s="161"/>
      <c r="H4590" s="161"/>
      <c r="I4590" s="161"/>
      <c r="J4590" s="161"/>
      <c r="K4590" s="161"/>
      <c r="L4590" s="161"/>
      <c r="M4590" s="161"/>
      <c r="N4590" s="171"/>
      <c r="O4590" s="171"/>
      <c r="P4590" s="171"/>
      <c r="Q4590" s="171"/>
      <c r="R4590" s="171"/>
      <c r="S4590" s="171"/>
      <c r="T4590" s="208" t="str">
        <f t="shared" si="720"/>
        <v>MISSING</v>
      </c>
      <c r="U4590" s="208" t="str">
        <f t="shared" si="721"/>
        <v>MISSING</v>
      </c>
      <c r="X4590" s="56">
        <f t="shared" si="722"/>
        <v>-99</v>
      </c>
      <c r="Y4590" s="56">
        <f t="shared" si="723"/>
        <v>-99</v>
      </c>
      <c r="Z4590" s="56">
        <f t="shared" si="724"/>
        <v>-99</v>
      </c>
      <c r="AA4590" s="56">
        <f t="shared" si="725"/>
        <v>-99</v>
      </c>
      <c r="AB4590" s="56">
        <f t="shared" si="726"/>
        <v>-99</v>
      </c>
      <c r="AC4590" s="56">
        <f t="shared" si="727"/>
        <v>-99</v>
      </c>
      <c r="AD4590" s="3"/>
      <c r="AE4590" s="82">
        <f>IF(D4590=1, 'adjustment factor'!$D$4, IF(D4590=-9,-999,IF(D4590="",-999,0)))</f>
        <v>-999</v>
      </c>
      <c r="AF4590" s="82">
        <f>IF(F4590=1, 'adjustment factor'!$D$5, IF(F4590=-9,-999,IF(F4590="",-999,0)))</f>
        <v>-999</v>
      </c>
      <c r="AG4590" s="82">
        <f>IF(E4590=1, 'adjustment factor'!$D$6, IF(E4590=-9,-999,IF(E4590="",-999,0)))</f>
        <v>-999</v>
      </c>
      <c r="AH4590" s="82">
        <f>IF(K4590&gt;=45,'adjustment factor'!$D$7,IF(K4590=-9,-1200,IF(K4590="",-1200,0)))</f>
        <v>-1200</v>
      </c>
      <c r="AI4590" s="82">
        <f>IF(L4590=1, 'adjustment factor'!$D$8, IF(L4590=-9,-999,IF(L4590="",-999,0)))</f>
        <v>-999</v>
      </c>
      <c r="AJ4590" s="82">
        <f>IF(AND(M4590&gt;=1,M4590&lt;=4),'adjustment factor'!$D$9,IF(M4590=-9,-999,IF(M4590=98,-999,IF(M4590=99,-999,IF(M4590="",-999,0)))))</f>
        <v>-999</v>
      </c>
      <c r="AK4590" s="82">
        <f>IF(H4590=1, 'adjustment factor'!$D$10, IF(H4590=-9,-999,IF(H4590="",-999,0)))</f>
        <v>-999</v>
      </c>
      <c r="AL4590" s="82">
        <f>IF(G4590=1, 'adjustment factor'!$D$11, IF(G4590=-9,-999,IF(G4590="",-999,0)))</f>
        <v>-999</v>
      </c>
      <c r="AM4590" s="82">
        <f>IF(I4590=1, 'adjustment factor'!$D$12, IF(I4590=-9,-999,IF(I4590="",-999,0)))</f>
        <v>-999</v>
      </c>
      <c r="AN4590" s="82">
        <f>IF(J4590=1, 'adjustment factor'!$D$13, IF(J4590=-9,-999,IF(J4590="",-999,0)))</f>
        <v>-999</v>
      </c>
      <c r="AO4590" s="82" t="str">
        <f t="shared" si="728"/>
        <v>-999</v>
      </c>
      <c r="AP4590" s="82" t="str">
        <f t="shared" si="729"/>
        <v>MISSING</v>
      </c>
    </row>
    <row r="4591" spans="2:42">
      <c r="B4591" s="207"/>
      <c r="C4591" s="35">
        <v>4587</v>
      </c>
      <c r="D4591" s="161"/>
      <c r="E4591" s="161"/>
      <c r="F4591" s="161"/>
      <c r="G4591" s="161"/>
      <c r="H4591" s="161"/>
      <c r="I4591" s="161"/>
      <c r="J4591" s="161"/>
      <c r="K4591" s="161"/>
      <c r="L4591" s="161"/>
      <c r="M4591" s="161"/>
      <c r="N4591" s="171"/>
      <c r="O4591" s="171"/>
      <c r="P4591" s="171"/>
      <c r="Q4591" s="171"/>
      <c r="R4591" s="171"/>
      <c r="S4591" s="171"/>
      <c r="T4591" s="208" t="str">
        <f t="shared" si="720"/>
        <v>MISSING</v>
      </c>
      <c r="U4591" s="208" t="str">
        <f t="shared" si="721"/>
        <v>MISSING</v>
      </c>
      <c r="X4591" s="56">
        <f t="shared" si="722"/>
        <v>-99</v>
      </c>
      <c r="Y4591" s="56">
        <f t="shared" si="723"/>
        <v>-99</v>
      </c>
      <c r="Z4591" s="56">
        <f t="shared" si="724"/>
        <v>-99</v>
      </c>
      <c r="AA4591" s="56">
        <f t="shared" si="725"/>
        <v>-99</v>
      </c>
      <c r="AB4591" s="56">
        <f t="shared" si="726"/>
        <v>-99</v>
      </c>
      <c r="AC4591" s="56">
        <f t="shared" si="727"/>
        <v>-99</v>
      </c>
      <c r="AD4591" s="3"/>
      <c r="AE4591" s="82">
        <f>IF(D4591=1, 'adjustment factor'!$D$4, IF(D4591=-9,-999,IF(D4591="",-999,0)))</f>
        <v>-999</v>
      </c>
      <c r="AF4591" s="82">
        <f>IF(F4591=1, 'adjustment factor'!$D$5, IF(F4591=-9,-999,IF(F4591="",-999,0)))</f>
        <v>-999</v>
      </c>
      <c r="AG4591" s="82">
        <f>IF(E4591=1, 'adjustment factor'!$D$6, IF(E4591=-9,-999,IF(E4591="",-999,0)))</f>
        <v>-999</v>
      </c>
      <c r="AH4591" s="82">
        <f>IF(K4591&gt;=45,'adjustment factor'!$D$7,IF(K4591=-9,-1200,IF(K4591="",-1200,0)))</f>
        <v>-1200</v>
      </c>
      <c r="AI4591" s="82">
        <f>IF(L4591=1, 'adjustment factor'!$D$8, IF(L4591=-9,-999,IF(L4591="",-999,0)))</f>
        <v>-999</v>
      </c>
      <c r="AJ4591" s="82">
        <f>IF(AND(M4591&gt;=1,M4591&lt;=4),'adjustment factor'!$D$9,IF(M4591=-9,-999,IF(M4591=98,-999,IF(M4591=99,-999,IF(M4591="",-999,0)))))</f>
        <v>-999</v>
      </c>
      <c r="AK4591" s="82">
        <f>IF(H4591=1, 'adjustment factor'!$D$10, IF(H4591=-9,-999,IF(H4591="",-999,0)))</f>
        <v>-999</v>
      </c>
      <c r="AL4591" s="82">
        <f>IF(G4591=1, 'adjustment factor'!$D$11, IF(G4591=-9,-999,IF(G4591="",-999,0)))</f>
        <v>-999</v>
      </c>
      <c r="AM4591" s="82">
        <f>IF(I4591=1, 'adjustment factor'!$D$12, IF(I4591=-9,-999,IF(I4591="",-999,0)))</f>
        <v>-999</v>
      </c>
      <c r="AN4591" s="82">
        <f>IF(J4591=1, 'adjustment factor'!$D$13, IF(J4591=-9,-999,IF(J4591="",-999,0)))</f>
        <v>-999</v>
      </c>
      <c r="AO4591" s="82" t="str">
        <f t="shared" si="728"/>
        <v>-999</v>
      </c>
      <c r="AP4591" s="82" t="str">
        <f t="shared" si="729"/>
        <v>MISSING</v>
      </c>
    </row>
    <row r="4592" spans="2:42">
      <c r="B4592" s="207"/>
      <c r="C4592" s="35">
        <v>4588</v>
      </c>
      <c r="D4592" s="161"/>
      <c r="E4592" s="161"/>
      <c r="F4592" s="161"/>
      <c r="G4592" s="161"/>
      <c r="H4592" s="161"/>
      <c r="I4592" s="161"/>
      <c r="J4592" s="161"/>
      <c r="K4592" s="161"/>
      <c r="L4592" s="161"/>
      <c r="M4592" s="161"/>
      <c r="N4592" s="171"/>
      <c r="O4592" s="171"/>
      <c r="P4592" s="171"/>
      <c r="Q4592" s="171"/>
      <c r="R4592" s="171"/>
      <c r="S4592" s="171"/>
      <c r="T4592" s="208" t="str">
        <f t="shared" si="720"/>
        <v>MISSING</v>
      </c>
      <c r="U4592" s="208" t="str">
        <f t="shared" si="721"/>
        <v>MISSING</v>
      </c>
      <c r="X4592" s="56">
        <f t="shared" si="722"/>
        <v>-99</v>
      </c>
      <c r="Y4592" s="56">
        <f t="shared" si="723"/>
        <v>-99</v>
      </c>
      <c r="Z4592" s="56">
        <f t="shared" si="724"/>
        <v>-99</v>
      </c>
      <c r="AA4592" s="56">
        <f t="shared" si="725"/>
        <v>-99</v>
      </c>
      <c r="AB4592" s="56">
        <f t="shared" si="726"/>
        <v>-99</v>
      </c>
      <c r="AC4592" s="56">
        <f t="shared" si="727"/>
        <v>-99</v>
      </c>
      <c r="AD4592" s="3"/>
      <c r="AE4592" s="82">
        <f>IF(D4592=1, 'adjustment factor'!$D$4, IF(D4592=-9,-999,IF(D4592="",-999,0)))</f>
        <v>-999</v>
      </c>
      <c r="AF4592" s="82">
        <f>IF(F4592=1, 'adjustment factor'!$D$5, IF(F4592=-9,-999,IF(F4592="",-999,0)))</f>
        <v>-999</v>
      </c>
      <c r="AG4592" s="82">
        <f>IF(E4592=1, 'adjustment factor'!$D$6, IF(E4592=-9,-999,IF(E4592="",-999,0)))</f>
        <v>-999</v>
      </c>
      <c r="AH4592" s="82">
        <f>IF(K4592&gt;=45,'adjustment factor'!$D$7,IF(K4592=-9,-1200,IF(K4592="",-1200,0)))</f>
        <v>-1200</v>
      </c>
      <c r="AI4592" s="82">
        <f>IF(L4592=1, 'adjustment factor'!$D$8, IF(L4592=-9,-999,IF(L4592="",-999,0)))</f>
        <v>-999</v>
      </c>
      <c r="AJ4592" s="82">
        <f>IF(AND(M4592&gt;=1,M4592&lt;=4),'adjustment factor'!$D$9,IF(M4592=-9,-999,IF(M4592=98,-999,IF(M4592=99,-999,IF(M4592="",-999,0)))))</f>
        <v>-999</v>
      </c>
      <c r="AK4592" s="82">
        <f>IF(H4592=1, 'adjustment factor'!$D$10, IF(H4592=-9,-999,IF(H4592="",-999,0)))</f>
        <v>-999</v>
      </c>
      <c r="AL4592" s="82">
        <f>IF(G4592=1, 'adjustment factor'!$D$11, IF(G4592=-9,-999,IF(G4592="",-999,0)))</f>
        <v>-999</v>
      </c>
      <c r="AM4592" s="82">
        <f>IF(I4592=1, 'adjustment factor'!$D$12, IF(I4592=-9,-999,IF(I4592="",-999,0)))</f>
        <v>-999</v>
      </c>
      <c r="AN4592" s="82">
        <f>IF(J4592=1, 'adjustment factor'!$D$13, IF(J4592=-9,-999,IF(J4592="",-999,0)))</f>
        <v>-999</v>
      </c>
      <c r="AO4592" s="82" t="str">
        <f t="shared" si="728"/>
        <v>-999</v>
      </c>
      <c r="AP4592" s="82" t="str">
        <f t="shared" si="729"/>
        <v>MISSING</v>
      </c>
    </row>
    <row r="4593" spans="2:42">
      <c r="B4593" s="207"/>
      <c r="C4593" s="35">
        <v>4589</v>
      </c>
      <c r="D4593" s="161"/>
      <c r="E4593" s="161"/>
      <c r="F4593" s="161"/>
      <c r="G4593" s="161"/>
      <c r="H4593" s="161"/>
      <c r="I4593" s="161"/>
      <c r="J4593" s="161"/>
      <c r="K4593" s="161"/>
      <c r="L4593" s="161"/>
      <c r="M4593" s="161"/>
      <c r="N4593" s="171"/>
      <c r="O4593" s="171"/>
      <c r="P4593" s="171"/>
      <c r="Q4593" s="171"/>
      <c r="R4593" s="171"/>
      <c r="S4593" s="171"/>
      <c r="T4593" s="208" t="str">
        <f t="shared" si="720"/>
        <v>MISSING</v>
      </c>
      <c r="U4593" s="208" t="str">
        <f t="shared" si="721"/>
        <v>MISSING</v>
      </c>
      <c r="X4593" s="56">
        <f t="shared" si="722"/>
        <v>-99</v>
      </c>
      <c r="Y4593" s="56">
        <f t="shared" si="723"/>
        <v>-99</v>
      </c>
      <c r="Z4593" s="56">
        <f t="shared" si="724"/>
        <v>-99</v>
      </c>
      <c r="AA4593" s="56">
        <f t="shared" si="725"/>
        <v>-99</v>
      </c>
      <c r="AB4593" s="56">
        <f t="shared" si="726"/>
        <v>-99</v>
      </c>
      <c r="AC4593" s="56">
        <f t="shared" si="727"/>
        <v>-99</v>
      </c>
      <c r="AD4593" s="3"/>
      <c r="AE4593" s="82">
        <f>IF(D4593=1, 'adjustment factor'!$D$4, IF(D4593=-9,-999,IF(D4593="",-999,0)))</f>
        <v>-999</v>
      </c>
      <c r="AF4593" s="82">
        <f>IF(F4593=1, 'adjustment factor'!$D$5, IF(F4593=-9,-999,IF(F4593="",-999,0)))</f>
        <v>-999</v>
      </c>
      <c r="AG4593" s="82">
        <f>IF(E4593=1, 'adjustment factor'!$D$6, IF(E4593=-9,-999,IF(E4593="",-999,0)))</f>
        <v>-999</v>
      </c>
      <c r="AH4593" s="82">
        <f>IF(K4593&gt;=45,'adjustment factor'!$D$7,IF(K4593=-9,-1200,IF(K4593="",-1200,0)))</f>
        <v>-1200</v>
      </c>
      <c r="AI4593" s="82">
        <f>IF(L4593=1, 'adjustment factor'!$D$8, IF(L4593=-9,-999,IF(L4593="",-999,0)))</f>
        <v>-999</v>
      </c>
      <c r="AJ4593" s="82">
        <f>IF(AND(M4593&gt;=1,M4593&lt;=4),'adjustment factor'!$D$9,IF(M4593=-9,-999,IF(M4593=98,-999,IF(M4593=99,-999,IF(M4593="",-999,0)))))</f>
        <v>-999</v>
      </c>
      <c r="AK4593" s="82">
        <f>IF(H4593=1, 'adjustment factor'!$D$10, IF(H4593=-9,-999,IF(H4593="",-999,0)))</f>
        <v>-999</v>
      </c>
      <c r="AL4593" s="82">
        <f>IF(G4593=1, 'adjustment factor'!$D$11, IF(G4593=-9,-999,IF(G4593="",-999,0)))</f>
        <v>-999</v>
      </c>
      <c r="AM4593" s="82">
        <f>IF(I4593=1, 'adjustment factor'!$D$12, IF(I4593=-9,-999,IF(I4593="",-999,0)))</f>
        <v>-999</v>
      </c>
      <c r="AN4593" s="82">
        <f>IF(J4593=1, 'adjustment factor'!$D$13, IF(J4593=-9,-999,IF(J4593="",-999,0)))</f>
        <v>-999</v>
      </c>
      <c r="AO4593" s="82" t="str">
        <f t="shared" si="728"/>
        <v>-999</v>
      </c>
      <c r="AP4593" s="82" t="str">
        <f t="shared" si="729"/>
        <v>MISSING</v>
      </c>
    </row>
    <row r="4594" spans="2:42">
      <c r="B4594" s="207"/>
      <c r="C4594" s="35">
        <v>4590</v>
      </c>
      <c r="D4594" s="161"/>
      <c r="E4594" s="161"/>
      <c r="F4594" s="161"/>
      <c r="G4594" s="161"/>
      <c r="H4594" s="161"/>
      <c r="I4594" s="161"/>
      <c r="J4594" s="161"/>
      <c r="K4594" s="161"/>
      <c r="L4594" s="161"/>
      <c r="M4594" s="161"/>
      <c r="N4594" s="171"/>
      <c r="O4594" s="171"/>
      <c r="P4594" s="171"/>
      <c r="Q4594" s="171"/>
      <c r="R4594" s="171"/>
      <c r="S4594" s="171"/>
      <c r="T4594" s="208" t="str">
        <f t="shared" si="720"/>
        <v>MISSING</v>
      </c>
      <c r="U4594" s="208" t="str">
        <f t="shared" si="721"/>
        <v>MISSING</v>
      </c>
      <c r="X4594" s="56">
        <f t="shared" si="722"/>
        <v>-99</v>
      </c>
      <c r="Y4594" s="56">
        <f t="shared" si="723"/>
        <v>-99</v>
      </c>
      <c r="Z4594" s="56">
        <f t="shared" si="724"/>
        <v>-99</v>
      </c>
      <c r="AA4594" s="56">
        <f t="shared" si="725"/>
        <v>-99</v>
      </c>
      <c r="AB4594" s="56">
        <f t="shared" si="726"/>
        <v>-99</v>
      </c>
      <c r="AC4594" s="56">
        <f t="shared" si="727"/>
        <v>-99</v>
      </c>
      <c r="AD4594" s="3"/>
      <c r="AE4594" s="82">
        <f>IF(D4594=1, 'adjustment factor'!$D$4, IF(D4594=-9,-999,IF(D4594="",-999,0)))</f>
        <v>-999</v>
      </c>
      <c r="AF4594" s="82">
        <f>IF(F4594=1, 'adjustment factor'!$D$5, IF(F4594=-9,-999,IF(F4594="",-999,0)))</f>
        <v>-999</v>
      </c>
      <c r="AG4594" s="82">
        <f>IF(E4594=1, 'adjustment factor'!$D$6, IF(E4594=-9,-999,IF(E4594="",-999,0)))</f>
        <v>-999</v>
      </c>
      <c r="AH4594" s="82">
        <f>IF(K4594&gt;=45,'adjustment factor'!$D$7,IF(K4594=-9,-1200,IF(K4594="",-1200,0)))</f>
        <v>-1200</v>
      </c>
      <c r="AI4594" s="82">
        <f>IF(L4594=1, 'adjustment factor'!$D$8, IF(L4594=-9,-999,IF(L4594="",-999,0)))</f>
        <v>-999</v>
      </c>
      <c r="AJ4594" s="82">
        <f>IF(AND(M4594&gt;=1,M4594&lt;=4),'adjustment factor'!$D$9,IF(M4594=-9,-999,IF(M4594=98,-999,IF(M4594=99,-999,IF(M4594="",-999,0)))))</f>
        <v>-999</v>
      </c>
      <c r="AK4594" s="82">
        <f>IF(H4594=1, 'adjustment factor'!$D$10, IF(H4594=-9,-999,IF(H4594="",-999,0)))</f>
        <v>-999</v>
      </c>
      <c r="AL4594" s="82">
        <f>IF(G4594=1, 'adjustment factor'!$D$11, IF(G4594=-9,-999,IF(G4594="",-999,0)))</f>
        <v>-999</v>
      </c>
      <c r="AM4594" s="82">
        <f>IF(I4594=1, 'adjustment factor'!$D$12, IF(I4594=-9,-999,IF(I4594="",-999,0)))</f>
        <v>-999</v>
      </c>
      <c r="AN4594" s="82">
        <f>IF(J4594=1, 'adjustment factor'!$D$13, IF(J4594=-9,-999,IF(J4594="",-999,0)))</f>
        <v>-999</v>
      </c>
      <c r="AO4594" s="82" t="str">
        <f t="shared" si="728"/>
        <v>-999</v>
      </c>
      <c r="AP4594" s="82" t="str">
        <f t="shared" si="729"/>
        <v>MISSING</v>
      </c>
    </row>
    <row r="4595" spans="2:42">
      <c r="B4595" s="207"/>
      <c r="C4595" s="35">
        <v>4591</v>
      </c>
      <c r="D4595" s="161"/>
      <c r="E4595" s="161"/>
      <c r="F4595" s="161"/>
      <c r="G4595" s="161"/>
      <c r="H4595" s="161"/>
      <c r="I4595" s="161"/>
      <c r="J4595" s="161"/>
      <c r="K4595" s="161"/>
      <c r="L4595" s="161"/>
      <c r="M4595" s="161"/>
      <c r="N4595" s="171"/>
      <c r="O4595" s="171"/>
      <c r="P4595" s="171"/>
      <c r="Q4595" s="171"/>
      <c r="R4595" s="171"/>
      <c r="S4595" s="171"/>
      <c r="T4595" s="208" t="str">
        <f t="shared" si="720"/>
        <v>MISSING</v>
      </c>
      <c r="U4595" s="208" t="str">
        <f t="shared" si="721"/>
        <v>MISSING</v>
      </c>
      <c r="X4595" s="56">
        <f t="shared" si="722"/>
        <v>-99</v>
      </c>
      <c r="Y4595" s="56">
        <f t="shared" si="723"/>
        <v>-99</v>
      </c>
      <c r="Z4595" s="56">
        <f t="shared" si="724"/>
        <v>-99</v>
      </c>
      <c r="AA4595" s="56">
        <f t="shared" si="725"/>
        <v>-99</v>
      </c>
      <c r="AB4595" s="56">
        <f t="shared" si="726"/>
        <v>-99</v>
      </c>
      <c r="AC4595" s="56">
        <f t="shared" si="727"/>
        <v>-99</v>
      </c>
      <c r="AD4595" s="3"/>
      <c r="AE4595" s="82">
        <f>IF(D4595=1, 'adjustment factor'!$D$4, IF(D4595=-9,-999,IF(D4595="",-999,0)))</f>
        <v>-999</v>
      </c>
      <c r="AF4595" s="82">
        <f>IF(F4595=1, 'adjustment factor'!$D$5, IF(F4595=-9,-999,IF(F4595="",-999,0)))</f>
        <v>-999</v>
      </c>
      <c r="AG4595" s="82">
        <f>IF(E4595=1, 'adjustment factor'!$D$6, IF(E4595=-9,-999,IF(E4595="",-999,0)))</f>
        <v>-999</v>
      </c>
      <c r="AH4595" s="82">
        <f>IF(K4595&gt;=45,'adjustment factor'!$D$7,IF(K4595=-9,-1200,IF(K4595="",-1200,0)))</f>
        <v>-1200</v>
      </c>
      <c r="AI4595" s="82">
        <f>IF(L4595=1, 'adjustment factor'!$D$8, IF(L4595=-9,-999,IF(L4595="",-999,0)))</f>
        <v>-999</v>
      </c>
      <c r="AJ4595" s="82">
        <f>IF(AND(M4595&gt;=1,M4595&lt;=4),'adjustment factor'!$D$9,IF(M4595=-9,-999,IF(M4595=98,-999,IF(M4595=99,-999,IF(M4595="",-999,0)))))</f>
        <v>-999</v>
      </c>
      <c r="AK4595" s="82">
        <f>IF(H4595=1, 'adjustment factor'!$D$10, IF(H4595=-9,-999,IF(H4595="",-999,0)))</f>
        <v>-999</v>
      </c>
      <c r="AL4595" s="82">
        <f>IF(G4595=1, 'adjustment factor'!$D$11, IF(G4595=-9,-999,IF(G4595="",-999,0)))</f>
        <v>-999</v>
      </c>
      <c r="AM4595" s="82">
        <f>IF(I4595=1, 'adjustment factor'!$D$12, IF(I4595=-9,-999,IF(I4595="",-999,0)))</f>
        <v>-999</v>
      </c>
      <c r="AN4595" s="82">
        <f>IF(J4595=1, 'adjustment factor'!$D$13, IF(J4595=-9,-999,IF(J4595="",-999,0)))</f>
        <v>-999</v>
      </c>
      <c r="AO4595" s="82" t="str">
        <f t="shared" si="728"/>
        <v>-999</v>
      </c>
      <c r="AP4595" s="82" t="str">
        <f t="shared" si="729"/>
        <v>MISSING</v>
      </c>
    </row>
    <row r="4596" spans="2:42">
      <c r="B4596" s="207"/>
      <c r="C4596" s="35">
        <v>4592</v>
      </c>
      <c r="D4596" s="161"/>
      <c r="E4596" s="161"/>
      <c r="F4596" s="161"/>
      <c r="G4596" s="161"/>
      <c r="H4596" s="161"/>
      <c r="I4596" s="161"/>
      <c r="J4596" s="161"/>
      <c r="K4596" s="161"/>
      <c r="L4596" s="161"/>
      <c r="M4596" s="161"/>
      <c r="N4596" s="171"/>
      <c r="O4596" s="171"/>
      <c r="P4596" s="171"/>
      <c r="Q4596" s="171"/>
      <c r="R4596" s="171"/>
      <c r="S4596" s="171"/>
      <c r="T4596" s="208" t="str">
        <f t="shared" si="720"/>
        <v>MISSING</v>
      </c>
      <c r="U4596" s="208" t="str">
        <f t="shared" si="721"/>
        <v>MISSING</v>
      </c>
      <c r="X4596" s="56">
        <f t="shared" si="722"/>
        <v>-99</v>
      </c>
      <c r="Y4596" s="56">
        <f t="shared" si="723"/>
        <v>-99</v>
      </c>
      <c r="Z4596" s="56">
        <f t="shared" si="724"/>
        <v>-99</v>
      </c>
      <c r="AA4596" s="56">
        <f t="shared" si="725"/>
        <v>-99</v>
      </c>
      <c r="AB4596" s="56">
        <f t="shared" si="726"/>
        <v>-99</v>
      </c>
      <c r="AC4596" s="56">
        <f t="shared" si="727"/>
        <v>-99</v>
      </c>
      <c r="AD4596" s="3"/>
      <c r="AE4596" s="82">
        <f>IF(D4596=1, 'adjustment factor'!$D$4, IF(D4596=-9,-999,IF(D4596="",-999,0)))</f>
        <v>-999</v>
      </c>
      <c r="AF4596" s="82">
        <f>IF(F4596=1, 'adjustment factor'!$D$5, IF(F4596=-9,-999,IF(F4596="",-999,0)))</f>
        <v>-999</v>
      </c>
      <c r="AG4596" s="82">
        <f>IF(E4596=1, 'adjustment factor'!$D$6, IF(E4596=-9,-999,IF(E4596="",-999,0)))</f>
        <v>-999</v>
      </c>
      <c r="AH4596" s="82">
        <f>IF(K4596&gt;=45,'adjustment factor'!$D$7,IF(K4596=-9,-1200,IF(K4596="",-1200,0)))</f>
        <v>-1200</v>
      </c>
      <c r="AI4596" s="82">
        <f>IF(L4596=1, 'adjustment factor'!$D$8, IF(L4596=-9,-999,IF(L4596="",-999,0)))</f>
        <v>-999</v>
      </c>
      <c r="AJ4596" s="82">
        <f>IF(AND(M4596&gt;=1,M4596&lt;=4),'adjustment factor'!$D$9,IF(M4596=-9,-999,IF(M4596=98,-999,IF(M4596=99,-999,IF(M4596="",-999,0)))))</f>
        <v>-999</v>
      </c>
      <c r="AK4596" s="82">
        <f>IF(H4596=1, 'adjustment factor'!$D$10, IF(H4596=-9,-999,IF(H4596="",-999,0)))</f>
        <v>-999</v>
      </c>
      <c r="AL4596" s="82">
        <f>IF(G4596=1, 'adjustment factor'!$D$11, IF(G4596=-9,-999,IF(G4596="",-999,0)))</f>
        <v>-999</v>
      </c>
      <c r="AM4596" s="82">
        <f>IF(I4596=1, 'adjustment factor'!$D$12, IF(I4596=-9,-999,IF(I4596="",-999,0)))</f>
        <v>-999</v>
      </c>
      <c r="AN4596" s="82">
        <f>IF(J4596=1, 'adjustment factor'!$D$13, IF(J4596=-9,-999,IF(J4596="",-999,0)))</f>
        <v>-999</v>
      </c>
      <c r="AO4596" s="82" t="str">
        <f t="shared" si="728"/>
        <v>-999</v>
      </c>
      <c r="AP4596" s="82" t="str">
        <f t="shared" si="729"/>
        <v>MISSING</v>
      </c>
    </row>
    <row r="4597" spans="2:42">
      <c r="B4597" s="207"/>
      <c r="C4597" s="35">
        <v>4593</v>
      </c>
      <c r="D4597" s="161"/>
      <c r="E4597" s="161"/>
      <c r="F4597" s="161"/>
      <c r="G4597" s="161"/>
      <c r="H4597" s="161"/>
      <c r="I4597" s="161"/>
      <c r="J4597" s="161"/>
      <c r="K4597" s="161"/>
      <c r="L4597" s="161"/>
      <c r="M4597" s="161"/>
      <c r="N4597" s="171"/>
      <c r="O4597" s="171"/>
      <c r="P4597" s="171"/>
      <c r="Q4597" s="171"/>
      <c r="R4597" s="171"/>
      <c r="S4597" s="171"/>
      <c r="T4597" s="208" t="str">
        <f t="shared" si="720"/>
        <v>MISSING</v>
      </c>
      <c r="U4597" s="208" t="str">
        <f t="shared" si="721"/>
        <v>MISSING</v>
      </c>
      <c r="X4597" s="56">
        <f t="shared" si="722"/>
        <v>-99</v>
      </c>
      <c r="Y4597" s="56">
        <f t="shared" si="723"/>
        <v>-99</v>
      </c>
      <c r="Z4597" s="56">
        <f t="shared" si="724"/>
        <v>-99</v>
      </c>
      <c r="AA4597" s="56">
        <f t="shared" si="725"/>
        <v>-99</v>
      </c>
      <c r="AB4597" s="56">
        <f t="shared" si="726"/>
        <v>-99</v>
      </c>
      <c r="AC4597" s="56">
        <f t="shared" si="727"/>
        <v>-99</v>
      </c>
      <c r="AD4597" s="3"/>
      <c r="AE4597" s="82">
        <f>IF(D4597=1, 'adjustment factor'!$D$4, IF(D4597=-9,-999,IF(D4597="",-999,0)))</f>
        <v>-999</v>
      </c>
      <c r="AF4597" s="82">
        <f>IF(F4597=1, 'adjustment factor'!$D$5, IF(F4597=-9,-999,IF(F4597="",-999,0)))</f>
        <v>-999</v>
      </c>
      <c r="AG4597" s="82">
        <f>IF(E4597=1, 'adjustment factor'!$D$6, IF(E4597=-9,-999,IF(E4597="",-999,0)))</f>
        <v>-999</v>
      </c>
      <c r="AH4597" s="82">
        <f>IF(K4597&gt;=45,'adjustment factor'!$D$7,IF(K4597=-9,-1200,IF(K4597="",-1200,0)))</f>
        <v>-1200</v>
      </c>
      <c r="AI4597" s="82">
        <f>IF(L4597=1, 'adjustment factor'!$D$8, IF(L4597=-9,-999,IF(L4597="",-999,0)))</f>
        <v>-999</v>
      </c>
      <c r="AJ4597" s="82">
        <f>IF(AND(M4597&gt;=1,M4597&lt;=4),'adjustment factor'!$D$9,IF(M4597=-9,-999,IF(M4597=98,-999,IF(M4597=99,-999,IF(M4597="",-999,0)))))</f>
        <v>-999</v>
      </c>
      <c r="AK4597" s="82">
        <f>IF(H4597=1, 'adjustment factor'!$D$10, IF(H4597=-9,-999,IF(H4597="",-999,0)))</f>
        <v>-999</v>
      </c>
      <c r="AL4597" s="82">
        <f>IF(G4597=1, 'adjustment factor'!$D$11, IF(G4597=-9,-999,IF(G4597="",-999,0)))</f>
        <v>-999</v>
      </c>
      <c r="AM4597" s="82">
        <f>IF(I4597=1, 'adjustment factor'!$D$12, IF(I4597=-9,-999,IF(I4597="",-999,0)))</f>
        <v>-999</v>
      </c>
      <c r="AN4597" s="82">
        <f>IF(J4597=1, 'adjustment factor'!$D$13, IF(J4597=-9,-999,IF(J4597="",-999,0)))</f>
        <v>-999</v>
      </c>
      <c r="AO4597" s="82" t="str">
        <f t="shared" si="728"/>
        <v>-999</v>
      </c>
      <c r="AP4597" s="82" t="str">
        <f t="shared" si="729"/>
        <v>MISSING</v>
      </c>
    </row>
    <row r="4598" spans="2:42">
      <c r="B4598" s="207"/>
      <c r="C4598" s="35">
        <v>4594</v>
      </c>
      <c r="D4598" s="161"/>
      <c r="E4598" s="161"/>
      <c r="F4598" s="161"/>
      <c r="G4598" s="161"/>
      <c r="H4598" s="161"/>
      <c r="I4598" s="161"/>
      <c r="J4598" s="161"/>
      <c r="K4598" s="161"/>
      <c r="L4598" s="161"/>
      <c r="M4598" s="161"/>
      <c r="N4598" s="171"/>
      <c r="O4598" s="171"/>
      <c r="P4598" s="171"/>
      <c r="Q4598" s="171"/>
      <c r="R4598" s="171"/>
      <c r="S4598" s="171"/>
      <c r="T4598" s="208" t="str">
        <f t="shared" si="720"/>
        <v>MISSING</v>
      </c>
      <c r="U4598" s="208" t="str">
        <f t="shared" si="721"/>
        <v>MISSING</v>
      </c>
      <c r="X4598" s="56">
        <f t="shared" si="722"/>
        <v>-99</v>
      </c>
      <c r="Y4598" s="56">
        <f t="shared" si="723"/>
        <v>-99</v>
      </c>
      <c r="Z4598" s="56">
        <f t="shared" si="724"/>
        <v>-99</v>
      </c>
      <c r="AA4598" s="56">
        <f t="shared" si="725"/>
        <v>-99</v>
      </c>
      <c r="AB4598" s="56">
        <f t="shared" si="726"/>
        <v>-99</v>
      </c>
      <c r="AC4598" s="56">
        <f t="shared" si="727"/>
        <v>-99</v>
      </c>
      <c r="AD4598" s="3"/>
      <c r="AE4598" s="82">
        <f>IF(D4598=1, 'adjustment factor'!$D$4, IF(D4598=-9,-999,IF(D4598="",-999,0)))</f>
        <v>-999</v>
      </c>
      <c r="AF4598" s="82">
        <f>IF(F4598=1, 'adjustment factor'!$D$5, IF(F4598=-9,-999,IF(F4598="",-999,0)))</f>
        <v>-999</v>
      </c>
      <c r="AG4598" s="82">
        <f>IF(E4598=1, 'adjustment factor'!$D$6, IF(E4598=-9,-999,IF(E4598="",-999,0)))</f>
        <v>-999</v>
      </c>
      <c r="AH4598" s="82">
        <f>IF(K4598&gt;=45,'adjustment factor'!$D$7,IF(K4598=-9,-1200,IF(K4598="",-1200,0)))</f>
        <v>-1200</v>
      </c>
      <c r="AI4598" s="82">
        <f>IF(L4598=1, 'adjustment factor'!$D$8, IF(L4598=-9,-999,IF(L4598="",-999,0)))</f>
        <v>-999</v>
      </c>
      <c r="AJ4598" s="82">
        <f>IF(AND(M4598&gt;=1,M4598&lt;=4),'adjustment factor'!$D$9,IF(M4598=-9,-999,IF(M4598=98,-999,IF(M4598=99,-999,IF(M4598="",-999,0)))))</f>
        <v>-999</v>
      </c>
      <c r="AK4598" s="82">
        <f>IF(H4598=1, 'adjustment factor'!$D$10, IF(H4598=-9,-999,IF(H4598="",-999,0)))</f>
        <v>-999</v>
      </c>
      <c r="AL4598" s="82">
        <f>IF(G4598=1, 'adjustment factor'!$D$11, IF(G4598=-9,-999,IF(G4598="",-999,0)))</f>
        <v>-999</v>
      </c>
      <c r="AM4598" s="82">
        <f>IF(I4598=1, 'adjustment factor'!$D$12, IF(I4598=-9,-999,IF(I4598="",-999,0)))</f>
        <v>-999</v>
      </c>
      <c r="AN4598" s="82">
        <f>IF(J4598=1, 'adjustment factor'!$D$13, IF(J4598=-9,-999,IF(J4598="",-999,0)))</f>
        <v>-999</v>
      </c>
      <c r="AO4598" s="82" t="str">
        <f t="shared" si="728"/>
        <v>-999</v>
      </c>
      <c r="AP4598" s="82" t="str">
        <f t="shared" si="729"/>
        <v>MISSING</v>
      </c>
    </row>
    <row r="4599" spans="2:42">
      <c r="B4599" s="207"/>
      <c r="C4599" s="35">
        <v>4595</v>
      </c>
      <c r="D4599" s="161"/>
      <c r="E4599" s="161"/>
      <c r="F4599" s="161"/>
      <c r="G4599" s="161"/>
      <c r="H4599" s="161"/>
      <c r="I4599" s="161"/>
      <c r="J4599" s="161"/>
      <c r="K4599" s="161"/>
      <c r="L4599" s="161"/>
      <c r="M4599" s="161"/>
      <c r="N4599" s="171"/>
      <c r="O4599" s="171"/>
      <c r="P4599" s="171"/>
      <c r="Q4599" s="171"/>
      <c r="R4599" s="171"/>
      <c r="S4599" s="171"/>
      <c r="T4599" s="208" t="str">
        <f t="shared" si="720"/>
        <v>MISSING</v>
      </c>
      <c r="U4599" s="208" t="str">
        <f t="shared" si="721"/>
        <v>MISSING</v>
      </c>
      <c r="X4599" s="56">
        <f t="shared" si="722"/>
        <v>-99</v>
      </c>
      <c r="Y4599" s="56">
        <f t="shared" si="723"/>
        <v>-99</v>
      </c>
      <c r="Z4599" s="56">
        <f t="shared" si="724"/>
        <v>-99</v>
      </c>
      <c r="AA4599" s="56">
        <f t="shared" si="725"/>
        <v>-99</v>
      </c>
      <c r="AB4599" s="56">
        <f t="shared" si="726"/>
        <v>-99</v>
      </c>
      <c r="AC4599" s="56">
        <f t="shared" si="727"/>
        <v>-99</v>
      </c>
      <c r="AD4599" s="3"/>
      <c r="AE4599" s="82">
        <f>IF(D4599=1, 'adjustment factor'!$D$4, IF(D4599=-9,-999,IF(D4599="",-999,0)))</f>
        <v>-999</v>
      </c>
      <c r="AF4599" s="82">
        <f>IF(F4599=1, 'adjustment factor'!$D$5, IF(F4599=-9,-999,IF(F4599="",-999,0)))</f>
        <v>-999</v>
      </c>
      <c r="AG4599" s="82">
        <f>IF(E4599=1, 'adjustment factor'!$D$6, IF(E4599=-9,-999,IF(E4599="",-999,0)))</f>
        <v>-999</v>
      </c>
      <c r="AH4599" s="82">
        <f>IF(K4599&gt;=45,'adjustment factor'!$D$7,IF(K4599=-9,-1200,IF(K4599="",-1200,0)))</f>
        <v>-1200</v>
      </c>
      <c r="AI4599" s="82">
        <f>IF(L4599=1, 'adjustment factor'!$D$8, IF(L4599=-9,-999,IF(L4599="",-999,0)))</f>
        <v>-999</v>
      </c>
      <c r="AJ4599" s="82">
        <f>IF(AND(M4599&gt;=1,M4599&lt;=4),'adjustment factor'!$D$9,IF(M4599=-9,-999,IF(M4599=98,-999,IF(M4599=99,-999,IF(M4599="",-999,0)))))</f>
        <v>-999</v>
      </c>
      <c r="AK4599" s="82">
        <f>IF(H4599=1, 'adjustment factor'!$D$10, IF(H4599=-9,-999,IF(H4599="",-999,0)))</f>
        <v>-999</v>
      </c>
      <c r="AL4599" s="82">
        <f>IF(G4599=1, 'adjustment factor'!$D$11, IF(G4599=-9,-999,IF(G4599="",-999,0)))</f>
        <v>-999</v>
      </c>
      <c r="AM4599" s="82">
        <f>IF(I4599=1, 'adjustment factor'!$D$12, IF(I4599=-9,-999,IF(I4599="",-999,0)))</f>
        <v>-999</v>
      </c>
      <c r="AN4599" s="82">
        <f>IF(J4599=1, 'adjustment factor'!$D$13, IF(J4599=-9,-999,IF(J4599="",-999,0)))</f>
        <v>-999</v>
      </c>
      <c r="AO4599" s="82" t="str">
        <f t="shared" si="728"/>
        <v>-999</v>
      </c>
      <c r="AP4599" s="82" t="str">
        <f t="shared" si="729"/>
        <v>MISSING</v>
      </c>
    </row>
    <row r="4600" spans="2:42">
      <c r="B4600" s="207"/>
      <c r="C4600" s="35">
        <v>4596</v>
      </c>
      <c r="D4600" s="161"/>
      <c r="E4600" s="161"/>
      <c r="F4600" s="161"/>
      <c r="G4600" s="161"/>
      <c r="H4600" s="161"/>
      <c r="I4600" s="161"/>
      <c r="J4600" s="161"/>
      <c r="K4600" s="161"/>
      <c r="L4600" s="161"/>
      <c r="M4600" s="161"/>
      <c r="N4600" s="171"/>
      <c r="O4600" s="171"/>
      <c r="P4600" s="171"/>
      <c r="Q4600" s="171"/>
      <c r="R4600" s="171"/>
      <c r="S4600" s="171"/>
      <c r="T4600" s="208" t="str">
        <f t="shared" si="720"/>
        <v>MISSING</v>
      </c>
      <c r="U4600" s="208" t="str">
        <f t="shared" si="721"/>
        <v>MISSING</v>
      </c>
      <c r="X4600" s="56">
        <f t="shared" si="722"/>
        <v>-99</v>
      </c>
      <c r="Y4600" s="56">
        <f t="shared" si="723"/>
        <v>-99</v>
      </c>
      <c r="Z4600" s="56">
        <f t="shared" si="724"/>
        <v>-99</v>
      </c>
      <c r="AA4600" s="56">
        <f t="shared" si="725"/>
        <v>-99</v>
      </c>
      <c r="AB4600" s="56">
        <f t="shared" si="726"/>
        <v>-99</v>
      </c>
      <c r="AC4600" s="56">
        <f t="shared" si="727"/>
        <v>-99</v>
      </c>
      <c r="AD4600" s="3"/>
      <c r="AE4600" s="82">
        <f>IF(D4600=1, 'adjustment factor'!$D$4, IF(D4600=-9,-999,IF(D4600="",-999,0)))</f>
        <v>-999</v>
      </c>
      <c r="AF4600" s="82">
        <f>IF(F4600=1, 'adjustment factor'!$D$5, IF(F4600=-9,-999,IF(F4600="",-999,0)))</f>
        <v>-999</v>
      </c>
      <c r="AG4600" s="82">
        <f>IF(E4600=1, 'adjustment factor'!$D$6, IF(E4600=-9,-999,IF(E4600="",-999,0)))</f>
        <v>-999</v>
      </c>
      <c r="AH4600" s="82">
        <f>IF(K4600&gt;=45,'adjustment factor'!$D$7,IF(K4600=-9,-1200,IF(K4600="",-1200,0)))</f>
        <v>-1200</v>
      </c>
      <c r="AI4600" s="82">
        <f>IF(L4600=1, 'adjustment factor'!$D$8, IF(L4600=-9,-999,IF(L4600="",-999,0)))</f>
        <v>-999</v>
      </c>
      <c r="AJ4600" s="82">
        <f>IF(AND(M4600&gt;=1,M4600&lt;=4),'adjustment factor'!$D$9,IF(M4600=-9,-999,IF(M4600=98,-999,IF(M4600=99,-999,IF(M4600="",-999,0)))))</f>
        <v>-999</v>
      </c>
      <c r="AK4600" s="82">
        <f>IF(H4600=1, 'adjustment factor'!$D$10, IF(H4600=-9,-999,IF(H4600="",-999,0)))</f>
        <v>-999</v>
      </c>
      <c r="AL4600" s="82">
        <f>IF(G4600=1, 'adjustment factor'!$D$11, IF(G4600=-9,-999,IF(G4600="",-999,0)))</f>
        <v>-999</v>
      </c>
      <c r="AM4600" s="82">
        <f>IF(I4600=1, 'adjustment factor'!$D$12, IF(I4600=-9,-999,IF(I4600="",-999,0)))</f>
        <v>-999</v>
      </c>
      <c r="AN4600" s="82">
        <f>IF(J4600=1, 'adjustment factor'!$D$13, IF(J4600=-9,-999,IF(J4600="",-999,0)))</f>
        <v>-999</v>
      </c>
      <c r="AO4600" s="82" t="str">
        <f t="shared" si="728"/>
        <v>-999</v>
      </c>
      <c r="AP4600" s="82" t="str">
        <f t="shared" si="729"/>
        <v>MISSING</v>
      </c>
    </row>
    <row r="4601" spans="2:42">
      <c r="B4601" s="207"/>
      <c r="C4601" s="35">
        <v>4597</v>
      </c>
      <c r="D4601" s="161"/>
      <c r="E4601" s="161"/>
      <c r="F4601" s="161"/>
      <c r="G4601" s="161"/>
      <c r="H4601" s="161"/>
      <c r="I4601" s="161"/>
      <c r="J4601" s="161"/>
      <c r="K4601" s="161"/>
      <c r="L4601" s="161"/>
      <c r="M4601" s="161"/>
      <c r="N4601" s="171"/>
      <c r="O4601" s="171"/>
      <c r="P4601" s="171"/>
      <c r="Q4601" s="171"/>
      <c r="R4601" s="171"/>
      <c r="S4601" s="171"/>
      <c r="T4601" s="208" t="str">
        <f t="shared" si="720"/>
        <v>MISSING</v>
      </c>
      <c r="U4601" s="208" t="str">
        <f t="shared" si="721"/>
        <v>MISSING</v>
      </c>
      <c r="X4601" s="56">
        <f t="shared" si="722"/>
        <v>-99</v>
      </c>
      <c r="Y4601" s="56">
        <f t="shared" si="723"/>
        <v>-99</v>
      </c>
      <c r="Z4601" s="56">
        <f t="shared" si="724"/>
        <v>-99</v>
      </c>
      <c r="AA4601" s="56">
        <f t="shared" si="725"/>
        <v>-99</v>
      </c>
      <c r="AB4601" s="56">
        <f t="shared" si="726"/>
        <v>-99</v>
      </c>
      <c r="AC4601" s="56">
        <f t="shared" si="727"/>
        <v>-99</v>
      </c>
      <c r="AD4601" s="3"/>
      <c r="AE4601" s="82">
        <f>IF(D4601=1, 'adjustment factor'!$D$4, IF(D4601=-9,-999,IF(D4601="",-999,0)))</f>
        <v>-999</v>
      </c>
      <c r="AF4601" s="82">
        <f>IF(F4601=1, 'adjustment factor'!$D$5, IF(F4601=-9,-999,IF(F4601="",-999,0)))</f>
        <v>-999</v>
      </c>
      <c r="AG4601" s="82">
        <f>IF(E4601=1, 'adjustment factor'!$D$6, IF(E4601=-9,-999,IF(E4601="",-999,0)))</f>
        <v>-999</v>
      </c>
      <c r="AH4601" s="82">
        <f>IF(K4601&gt;=45,'adjustment factor'!$D$7,IF(K4601=-9,-1200,IF(K4601="",-1200,0)))</f>
        <v>-1200</v>
      </c>
      <c r="AI4601" s="82">
        <f>IF(L4601=1, 'adjustment factor'!$D$8, IF(L4601=-9,-999,IF(L4601="",-999,0)))</f>
        <v>-999</v>
      </c>
      <c r="AJ4601" s="82">
        <f>IF(AND(M4601&gt;=1,M4601&lt;=4),'adjustment factor'!$D$9,IF(M4601=-9,-999,IF(M4601=98,-999,IF(M4601=99,-999,IF(M4601="",-999,0)))))</f>
        <v>-999</v>
      </c>
      <c r="AK4601" s="82">
        <f>IF(H4601=1, 'adjustment factor'!$D$10, IF(H4601=-9,-999,IF(H4601="",-999,0)))</f>
        <v>-999</v>
      </c>
      <c r="AL4601" s="82">
        <f>IF(G4601=1, 'adjustment factor'!$D$11, IF(G4601=-9,-999,IF(G4601="",-999,0)))</f>
        <v>-999</v>
      </c>
      <c r="AM4601" s="82">
        <f>IF(I4601=1, 'adjustment factor'!$D$12, IF(I4601=-9,-999,IF(I4601="",-999,0)))</f>
        <v>-999</v>
      </c>
      <c r="AN4601" s="82">
        <f>IF(J4601=1, 'adjustment factor'!$D$13, IF(J4601=-9,-999,IF(J4601="",-999,0)))</f>
        <v>-999</v>
      </c>
      <c r="AO4601" s="82" t="str">
        <f t="shared" si="728"/>
        <v>-999</v>
      </c>
      <c r="AP4601" s="82" t="str">
        <f t="shared" si="729"/>
        <v>MISSING</v>
      </c>
    </row>
    <row r="4602" spans="2:42">
      <c r="B4602" s="207"/>
      <c r="C4602" s="35">
        <v>4598</v>
      </c>
      <c r="D4602" s="161"/>
      <c r="E4602" s="161"/>
      <c r="F4602" s="161"/>
      <c r="G4602" s="161"/>
      <c r="H4602" s="161"/>
      <c r="I4602" s="161"/>
      <c r="J4602" s="161"/>
      <c r="K4602" s="161"/>
      <c r="L4602" s="161"/>
      <c r="M4602" s="161"/>
      <c r="N4602" s="171"/>
      <c r="O4602" s="171"/>
      <c r="P4602" s="171"/>
      <c r="Q4602" s="171"/>
      <c r="R4602" s="171"/>
      <c r="S4602" s="171"/>
      <c r="T4602" s="208" t="str">
        <f t="shared" si="720"/>
        <v>MISSING</v>
      </c>
      <c r="U4602" s="208" t="str">
        <f t="shared" si="721"/>
        <v>MISSING</v>
      </c>
      <c r="X4602" s="56">
        <f t="shared" si="722"/>
        <v>-99</v>
      </c>
      <c r="Y4602" s="56">
        <f t="shared" si="723"/>
        <v>-99</v>
      </c>
      <c r="Z4602" s="56">
        <f t="shared" si="724"/>
        <v>-99</v>
      </c>
      <c r="AA4602" s="56">
        <f t="shared" si="725"/>
        <v>-99</v>
      </c>
      <c r="AB4602" s="56">
        <f t="shared" si="726"/>
        <v>-99</v>
      </c>
      <c r="AC4602" s="56">
        <f t="shared" si="727"/>
        <v>-99</v>
      </c>
      <c r="AD4602" s="3"/>
      <c r="AE4602" s="82">
        <f>IF(D4602=1, 'adjustment factor'!$D$4, IF(D4602=-9,-999,IF(D4602="",-999,0)))</f>
        <v>-999</v>
      </c>
      <c r="AF4602" s="82">
        <f>IF(F4602=1, 'adjustment factor'!$D$5, IF(F4602=-9,-999,IF(F4602="",-999,0)))</f>
        <v>-999</v>
      </c>
      <c r="AG4602" s="82">
        <f>IF(E4602=1, 'adjustment factor'!$D$6, IF(E4602=-9,-999,IF(E4602="",-999,0)))</f>
        <v>-999</v>
      </c>
      <c r="AH4602" s="82">
        <f>IF(K4602&gt;=45,'adjustment factor'!$D$7,IF(K4602=-9,-1200,IF(K4602="",-1200,0)))</f>
        <v>-1200</v>
      </c>
      <c r="AI4602" s="82">
        <f>IF(L4602=1, 'adjustment factor'!$D$8, IF(L4602=-9,-999,IF(L4602="",-999,0)))</f>
        <v>-999</v>
      </c>
      <c r="AJ4602" s="82">
        <f>IF(AND(M4602&gt;=1,M4602&lt;=4),'adjustment factor'!$D$9,IF(M4602=-9,-999,IF(M4602=98,-999,IF(M4602=99,-999,IF(M4602="",-999,0)))))</f>
        <v>-999</v>
      </c>
      <c r="AK4602" s="82">
        <f>IF(H4602=1, 'adjustment factor'!$D$10, IF(H4602=-9,-999,IF(H4602="",-999,0)))</f>
        <v>-999</v>
      </c>
      <c r="AL4602" s="82">
        <f>IF(G4602=1, 'adjustment factor'!$D$11, IF(G4602=-9,-999,IF(G4602="",-999,0)))</f>
        <v>-999</v>
      </c>
      <c r="AM4602" s="82">
        <f>IF(I4602=1, 'adjustment factor'!$D$12, IF(I4602=-9,-999,IF(I4602="",-999,0)))</f>
        <v>-999</v>
      </c>
      <c r="AN4602" s="82">
        <f>IF(J4602=1, 'adjustment factor'!$D$13, IF(J4602=-9,-999,IF(J4602="",-999,0)))</f>
        <v>-999</v>
      </c>
      <c r="AO4602" s="82" t="str">
        <f t="shared" si="728"/>
        <v>-999</v>
      </c>
      <c r="AP4602" s="82" t="str">
        <f t="shared" si="729"/>
        <v>MISSING</v>
      </c>
    </row>
    <row r="4603" spans="2:42">
      <c r="B4603" s="207"/>
      <c r="C4603" s="35">
        <v>4599</v>
      </c>
      <c r="D4603" s="161"/>
      <c r="E4603" s="161"/>
      <c r="F4603" s="161"/>
      <c r="G4603" s="161"/>
      <c r="H4603" s="161"/>
      <c r="I4603" s="161"/>
      <c r="J4603" s="161"/>
      <c r="K4603" s="161"/>
      <c r="L4603" s="161"/>
      <c r="M4603" s="161"/>
      <c r="N4603" s="171"/>
      <c r="O4603" s="171"/>
      <c r="P4603" s="171"/>
      <c r="Q4603" s="171"/>
      <c r="R4603" s="171"/>
      <c r="S4603" s="171"/>
      <c r="T4603" s="208" t="str">
        <f t="shared" si="720"/>
        <v>MISSING</v>
      </c>
      <c r="U4603" s="208" t="str">
        <f t="shared" si="721"/>
        <v>MISSING</v>
      </c>
      <c r="X4603" s="56">
        <f t="shared" si="722"/>
        <v>-99</v>
      </c>
      <c r="Y4603" s="56">
        <f t="shared" si="723"/>
        <v>-99</v>
      </c>
      <c r="Z4603" s="56">
        <f t="shared" si="724"/>
        <v>-99</v>
      </c>
      <c r="AA4603" s="56">
        <f t="shared" si="725"/>
        <v>-99</v>
      </c>
      <c r="AB4603" s="56">
        <f t="shared" si="726"/>
        <v>-99</v>
      </c>
      <c r="AC4603" s="56">
        <f t="shared" si="727"/>
        <v>-99</v>
      </c>
      <c r="AD4603" s="3"/>
      <c r="AE4603" s="82">
        <f>IF(D4603=1, 'adjustment factor'!$D$4, IF(D4603=-9,-999,IF(D4603="",-999,0)))</f>
        <v>-999</v>
      </c>
      <c r="AF4603" s="82">
        <f>IF(F4603=1, 'adjustment factor'!$D$5, IF(F4603=-9,-999,IF(F4603="",-999,0)))</f>
        <v>-999</v>
      </c>
      <c r="AG4603" s="82">
        <f>IF(E4603=1, 'adjustment factor'!$D$6, IF(E4603=-9,-999,IF(E4603="",-999,0)))</f>
        <v>-999</v>
      </c>
      <c r="AH4603" s="82">
        <f>IF(K4603&gt;=45,'adjustment factor'!$D$7,IF(K4603=-9,-1200,IF(K4603="",-1200,0)))</f>
        <v>-1200</v>
      </c>
      <c r="AI4603" s="82">
        <f>IF(L4603=1, 'adjustment factor'!$D$8, IF(L4603=-9,-999,IF(L4603="",-999,0)))</f>
        <v>-999</v>
      </c>
      <c r="AJ4603" s="82">
        <f>IF(AND(M4603&gt;=1,M4603&lt;=4),'adjustment factor'!$D$9,IF(M4603=-9,-999,IF(M4603=98,-999,IF(M4603=99,-999,IF(M4603="",-999,0)))))</f>
        <v>-999</v>
      </c>
      <c r="AK4603" s="82">
        <f>IF(H4603=1, 'adjustment factor'!$D$10, IF(H4603=-9,-999,IF(H4603="",-999,0)))</f>
        <v>-999</v>
      </c>
      <c r="AL4603" s="82">
        <f>IF(G4603=1, 'adjustment factor'!$D$11, IF(G4603=-9,-999,IF(G4603="",-999,0)))</f>
        <v>-999</v>
      </c>
      <c r="AM4603" s="82">
        <f>IF(I4603=1, 'adjustment factor'!$D$12, IF(I4603=-9,-999,IF(I4603="",-999,0)))</f>
        <v>-999</v>
      </c>
      <c r="AN4603" s="82">
        <f>IF(J4603=1, 'adjustment factor'!$D$13, IF(J4603=-9,-999,IF(J4603="",-999,0)))</f>
        <v>-999</v>
      </c>
      <c r="AO4603" s="82" t="str">
        <f t="shared" si="728"/>
        <v>-999</v>
      </c>
      <c r="AP4603" s="82" t="str">
        <f t="shared" si="729"/>
        <v>MISSING</v>
      </c>
    </row>
    <row r="4604" spans="2:42">
      <c r="B4604" s="207"/>
      <c r="C4604" s="35">
        <v>4600</v>
      </c>
      <c r="D4604" s="161"/>
      <c r="E4604" s="161"/>
      <c r="F4604" s="161"/>
      <c r="G4604" s="161"/>
      <c r="H4604" s="161"/>
      <c r="I4604" s="161"/>
      <c r="J4604" s="161"/>
      <c r="K4604" s="161"/>
      <c r="L4604" s="161"/>
      <c r="M4604" s="161"/>
      <c r="N4604" s="171"/>
      <c r="O4604" s="171"/>
      <c r="P4604" s="171"/>
      <c r="Q4604" s="171"/>
      <c r="R4604" s="171"/>
      <c r="S4604" s="171"/>
      <c r="T4604" s="208" t="str">
        <f t="shared" si="720"/>
        <v>MISSING</v>
      </c>
      <c r="U4604" s="208" t="str">
        <f t="shared" si="721"/>
        <v>MISSING</v>
      </c>
      <c r="X4604" s="56">
        <f t="shared" si="722"/>
        <v>-99</v>
      </c>
      <c r="Y4604" s="56">
        <f t="shared" si="723"/>
        <v>-99</v>
      </c>
      <c r="Z4604" s="56">
        <f t="shared" si="724"/>
        <v>-99</v>
      </c>
      <c r="AA4604" s="56">
        <f t="shared" si="725"/>
        <v>-99</v>
      </c>
      <c r="AB4604" s="56">
        <f t="shared" si="726"/>
        <v>-99</v>
      </c>
      <c r="AC4604" s="56">
        <f t="shared" si="727"/>
        <v>-99</v>
      </c>
      <c r="AD4604" s="3"/>
      <c r="AE4604" s="82">
        <f>IF(D4604=1, 'adjustment factor'!$D$4, IF(D4604=-9,-999,IF(D4604="",-999,0)))</f>
        <v>-999</v>
      </c>
      <c r="AF4604" s="82">
        <f>IF(F4604=1, 'adjustment factor'!$D$5, IF(F4604=-9,-999,IF(F4604="",-999,0)))</f>
        <v>-999</v>
      </c>
      <c r="AG4604" s="82">
        <f>IF(E4604=1, 'adjustment factor'!$D$6, IF(E4604=-9,-999,IF(E4604="",-999,0)))</f>
        <v>-999</v>
      </c>
      <c r="AH4604" s="82">
        <f>IF(K4604&gt;=45,'adjustment factor'!$D$7,IF(K4604=-9,-1200,IF(K4604="",-1200,0)))</f>
        <v>-1200</v>
      </c>
      <c r="AI4604" s="82">
        <f>IF(L4604=1, 'adjustment factor'!$D$8, IF(L4604=-9,-999,IF(L4604="",-999,0)))</f>
        <v>-999</v>
      </c>
      <c r="AJ4604" s="82">
        <f>IF(AND(M4604&gt;=1,M4604&lt;=4),'adjustment factor'!$D$9,IF(M4604=-9,-999,IF(M4604=98,-999,IF(M4604=99,-999,IF(M4604="",-999,0)))))</f>
        <v>-999</v>
      </c>
      <c r="AK4604" s="82">
        <f>IF(H4604=1, 'adjustment factor'!$D$10, IF(H4604=-9,-999,IF(H4604="",-999,0)))</f>
        <v>-999</v>
      </c>
      <c r="AL4604" s="82">
        <f>IF(G4604=1, 'adjustment factor'!$D$11, IF(G4604=-9,-999,IF(G4604="",-999,0)))</f>
        <v>-999</v>
      </c>
      <c r="AM4604" s="82">
        <f>IF(I4604=1, 'adjustment factor'!$D$12, IF(I4604=-9,-999,IF(I4604="",-999,0)))</f>
        <v>-999</v>
      </c>
      <c r="AN4604" s="82">
        <f>IF(J4604=1, 'adjustment factor'!$D$13, IF(J4604=-9,-999,IF(J4604="",-999,0)))</f>
        <v>-999</v>
      </c>
      <c r="AO4604" s="82" t="str">
        <f t="shared" si="728"/>
        <v>-999</v>
      </c>
      <c r="AP4604" s="82" t="str">
        <f t="shared" si="729"/>
        <v>MISSING</v>
      </c>
    </row>
    <row r="4605" spans="2:42">
      <c r="B4605" s="207"/>
      <c r="C4605" s="35">
        <v>4601</v>
      </c>
      <c r="D4605" s="161"/>
      <c r="E4605" s="161"/>
      <c r="F4605" s="161"/>
      <c r="G4605" s="161"/>
      <c r="H4605" s="161"/>
      <c r="I4605" s="161"/>
      <c r="J4605" s="161"/>
      <c r="K4605" s="161"/>
      <c r="L4605" s="161"/>
      <c r="M4605" s="161"/>
      <c r="N4605" s="171"/>
      <c r="O4605" s="171"/>
      <c r="P4605" s="171"/>
      <c r="Q4605" s="171"/>
      <c r="R4605" s="171"/>
      <c r="S4605" s="171"/>
      <c r="T4605" s="208" t="str">
        <f t="shared" si="720"/>
        <v>MISSING</v>
      </c>
      <c r="U4605" s="208" t="str">
        <f t="shared" si="721"/>
        <v>MISSING</v>
      </c>
      <c r="X4605" s="56">
        <f t="shared" si="722"/>
        <v>-99</v>
      </c>
      <c r="Y4605" s="56">
        <f t="shared" si="723"/>
        <v>-99</v>
      </c>
      <c r="Z4605" s="56">
        <f t="shared" si="724"/>
        <v>-99</v>
      </c>
      <c r="AA4605" s="56">
        <f t="shared" si="725"/>
        <v>-99</v>
      </c>
      <c r="AB4605" s="56">
        <f t="shared" si="726"/>
        <v>-99</v>
      </c>
      <c r="AC4605" s="56">
        <f t="shared" si="727"/>
        <v>-99</v>
      </c>
      <c r="AD4605" s="3"/>
      <c r="AE4605" s="82">
        <f>IF(D4605=1, 'adjustment factor'!$D$4, IF(D4605=-9,-999,IF(D4605="",-999,0)))</f>
        <v>-999</v>
      </c>
      <c r="AF4605" s="82">
        <f>IF(F4605=1, 'adjustment factor'!$D$5, IF(F4605=-9,-999,IF(F4605="",-999,0)))</f>
        <v>-999</v>
      </c>
      <c r="AG4605" s="82">
        <f>IF(E4605=1, 'adjustment factor'!$D$6, IF(E4605=-9,-999,IF(E4605="",-999,0)))</f>
        <v>-999</v>
      </c>
      <c r="AH4605" s="82">
        <f>IF(K4605&gt;=45,'adjustment factor'!$D$7,IF(K4605=-9,-1200,IF(K4605="",-1200,0)))</f>
        <v>-1200</v>
      </c>
      <c r="AI4605" s="82">
        <f>IF(L4605=1, 'adjustment factor'!$D$8, IF(L4605=-9,-999,IF(L4605="",-999,0)))</f>
        <v>-999</v>
      </c>
      <c r="AJ4605" s="82">
        <f>IF(AND(M4605&gt;=1,M4605&lt;=4),'adjustment factor'!$D$9,IF(M4605=-9,-999,IF(M4605=98,-999,IF(M4605=99,-999,IF(M4605="",-999,0)))))</f>
        <v>-999</v>
      </c>
      <c r="AK4605" s="82">
        <f>IF(H4605=1, 'adjustment factor'!$D$10, IF(H4605=-9,-999,IF(H4605="",-999,0)))</f>
        <v>-999</v>
      </c>
      <c r="AL4605" s="82">
        <f>IF(G4605=1, 'adjustment factor'!$D$11, IF(G4605=-9,-999,IF(G4605="",-999,0)))</f>
        <v>-999</v>
      </c>
      <c r="AM4605" s="82">
        <f>IF(I4605=1, 'adjustment factor'!$D$12, IF(I4605=-9,-999,IF(I4605="",-999,0)))</f>
        <v>-999</v>
      </c>
      <c r="AN4605" s="82">
        <f>IF(J4605=1, 'adjustment factor'!$D$13, IF(J4605=-9,-999,IF(J4605="",-999,0)))</f>
        <v>-999</v>
      </c>
      <c r="AO4605" s="82" t="str">
        <f t="shared" si="728"/>
        <v>-999</v>
      </c>
      <c r="AP4605" s="82" t="str">
        <f t="shared" si="729"/>
        <v>MISSING</v>
      </c>
    </row>
    <row r="4606" spans="2:42">
      <c r="B4606" s="207"/>
      <c r="C4606" s="35">
        <v>4602</v>
      </c>
      <c r="D4606" s="161"/>
      <c r="E4606" s="161"/>
      <c r="F4606" s="161"/>
      <c r="G4606" s="161"/>
      <c r="H4606" s="161"/>
      <c r="I4606" s="161"/>
      <c r="J4606" s="161"/>
      <c r="K4606" s="161"/>
      <c r="L4606" s="161"/>
      <c r="M4606" s="161"/>
      <c r="N4606" s="171"/>
      <c r="O4606" s="171"/>
      <c r="P4606" s="171"/>
      <c r="Q4606" s="171"/>
      <c r="R4606" s="171"/>
      <c r="S4606" s="171"/>
      <c r="T4606" s="208" t="str">
        <f t="shared" si="720"/>
        <v>MISSING</v>
      </c>
      <c r="U4606" s="208" t="str">
        <f t="shared" si="721"/>
        <v>MISSING</v>
      </c>
      <c r="X4606" s="56">
        <f t="shared" si="722"/>
        <v>-99</v>
      </c>
      <c r="Y4606" s="56">
        <f t="shared" si="723"/>
        <v>-99</v>
      </c>
      <c r="Z4606" s="56">
        <f t="shared" si="724"/>
        <v>-99</v>
      </c>
      <c r="AA4606" s="56">
        <f t="shared" si="725"/>
        <v>-99</v>
      </c>
      <c r="AB4606" s="56">
        <f t="shared" si="726"/>
        <v>-99</v>
      </c>
      <c r="AC4606" s="56">
        <f t="shared" si="727"/>
        <v>-99</v>
      </c>
      <c r="AD4606" s="3"/>
      <c r="AE4606" s="82">
        <f>IF(D4606=1, 'adjustment factor'!$D$4, IF(D4606=-9,-999,IF(D4606="",-999,0)))</f>
        <v>-999</v>
      </c>
      <c r="AF4606" s="82">
        <f>IF(F4606=1, 'adjustment factor'!$D$5, IF(F4606=-9,-999,IF(F4606="",-999,0)))</f>
        <v>-999</v>
      </c>
      <c r="AG4606" s="82">
        <f>IF(E4606=1, 'adjustment factor'!$D$6, IF(E4606=-9,-999,IF(E4606="",-999,0)))</f>
        <v>-999</v>
      </c>
      <c r="AH4606" s="82">
        <f>IF(K4606&gt;=45,'adjustment factor'!$D$7,IF(K4606=-9,-1200,IF(K4606="",-1200,0)))</f>
        <v>-1200</v>
      </c>
      <c r="AI4606" s="82">
        <f>IF(L4606=1, 'adjustment factor'!$D$8, IF(L4606=-9,-999,IF(L4606="",-999,0)))</f>
        <v>-999</v>
      </c>
      <c r="AJ4606" s="82">
        <f>IF(AND(M4606&gt;=1,M4606&lt;=4),'adjustment factor'!$D$9,IF(M4606=-9,-999,IF(M4606=98,-999,IF(M4606=99,-999,IF(M4606="",-999,0)))))</f>
        <v>-999</v>
      </c>
      <c r="AK4606" s="82">
        <f>IF(H4606=1, 'adjustment factor'!$D$10, IF(H4606=-9,-999,IF(H4606="",-999,0)))</f>
        <v>-999</v>
      </c>
      <c r="AL4606" s="82">
        <f>IF(G4606=1, 'adjustment factor'!$D$11, IF(G4606=-9,-999,IF(G4606="",-999,0)))</f>
        <v>-999</v>
      </c>
      <c r="AM4606" s="82">
        <f>IF(I4606=1, 'adjustment factor'!$D$12, IF(I4606=-9,-999,IF(I4606="",-999,0)))</f>
        <v>-999</v>
      </c>
      <c r="AN4606" s="82">
        <f>IF(J4606=1, 'adjustment factor'!$D$13, IF(J4606=-9,-999,IF(J4606="",-999,0)))</f>
        <v>-999</v>
      </c>
      <c r="AO4606" s="82" t="str">
        <f t="shared" si="728"/>
        <v>-999</v>
      </c>
      <c r="AP4606" s="82" t="str">
        <f t="shared" si="729"/>
        <v>MISSING</v>
      </c>
    </row>
    <row r="4607" spans="2:42">
      <c r="B4607" s="207"/>
      <c r="C4607" s="35">
        <v>4603</v>
      </c>
      <c r="D4607" s="161"/>
      <c r="E4607" s="161"/>
      <c r="F4607" s="161"/>
      <c r="G4607" s="161"/>
      <c r="H4607" s="161"/>
      <c r="I4607" s="161"/>
      <c r="J4607" s="161"/>
      <c r="K4607" s="161"/>
      <c r="L4607" s="161"/>
      <c r="M4607" s="161"/>
      <c r="N4607" s="171"/>
      <c r="O4607" s="171"/>
      <c r="P4607" s="171"/>
      <c r="Q4607" s="171"/>
      <c r="R4607" s="171"/>
      <c r="S4607" s="171"/>
      <c r="T4607" s="208" t="str">
        <f t="shared" si="720"/>
        <v>MISSING</v>
      </c>
      <c r="U4607" s="208" t="str">
        <f t="shared" si="721"/>
        <v>MISSING</v>
      </c>
      <c r="X4607" s="56">
        <f t="shared" si="722"/>
        <v>-99</v>
      </c>
      <c r="Y4607" s="56">
        <f t="shared" si="723"/>
        <v>-99</v>
      </c>
      <c r="Z4607" s="56">
        <f t="shared" si="724"/>
        <v>-99</v>
      </c>
      <c r="AA4607" s="56">
        <f t="shared" si="725"/>
        <v>-99</v>
      </c>
      <c r="AB4607" s="56">
        <f t="shared" si="726"/>
        <v>-99</v>
      </c>
      <c r="AC4607" s="56">
        <f t="shared" si="727"/>
        <v>-99</v>
      </c>
      <c r="AD4607" s="3"/>
      <c r="AE4607" s="82">
        <f>IF(D4607=1, 'adjustment factor'!$D$4, IF(D4607=-9,-999,IF(D4607="",-999,0)))</f>
        <v>-999</v>
      </c>
      <c r="AF4607" s="82">
        <f>IF(F4607=1, 'adjustment factor'!$D$5, IF(F4607=-9,-999,IF(F4607="",-999,0)))</f>
        <v>-999</v>
      </c>
      <c r="AG4607" s="82">
        <f>IF(E4607=1, 'adjustment factor'!$D$6, IF(E4607=-9,-999,IF(E4607="",-999,0)))</f>
        <v>-999</v>
      </c>
      <c r="AH4607" s="82">
        <f>IF(K4607&gt;=45,'adjustment factor'!$D$7,IF(K4607=-9,-1200,IF(K4607="",-1200,0)))</f>
        <v>-1200</v>
      </c>
      <c r="AI4607" s="82">
        <f>IF(L4607=1, 'adjustment factor'!$D$8, IF(L4607=-9,-999,IF(L4607="",-999,0)))</f>
        <v>-999</v>
      </c>
      <c r="AJ4607" s="82">
        <f>IF(AND(M4607&gt;=1,M4607&lt;=4),'adjustment factor'!$D$9,IF(M4607=-9,-999,IF(M4607=98,-999,IF(M4607=99,-999,IF(M4607="",-999,0)))))</f>
        <v>-999</v>
      </c>
      <c r="AK4607" s="82">
        <f>IF(H4607=1, 'adjustment factor'!$D$10, IF(H4607=-9,-999,IF(H4607="",-999,0)))</f>
        <v>-999</v>
      </c>
      <c r="AL4607" s="82">
        <f>IF(G4607=1, 'adjustment factor'!$D$11, IF(G4607=-9,-999,IF(G4607="",-999,0)))</f>
        <v>-999</v>
      </c>
      <c r="AM4607" s="82">
        <f>IF(I4607=1, 'adjustment factor'!$D$12, IF(I4607=-9,-999,IF(I4607="",-999,0)))</f>
        <v>-999</v>
      </c>
      <c r="AN4607" s="82">
        <f>IF(J4607=1, 'adjustment factor'!$D$13, IF(J4607=-9,-999,IF(J4607="",-999,0)))</f>
        <v>-999</v>
      </c>
      <c r="AO4607" s="82" t="str">
        <f t="shared" si="728"/>
        <v>-999</v>
      </c>
      <c r="AP4607" s="82" t="str">
        <f t="shared" si="729"/>
        <v>MISSING</v>
      </c>
    </row>
    <row r="4608" spans="2:42">
      <c r="B4608" s="207"/>
      <c r="C4608" s="35">
        <v>4604</v>
      </c>
      <c r="D4608" s="161"/>
      <c r="E4608" s="161"/>
      <c r="F4608" s="161"/>
      <c r="G4608" s="161"/>
      <c r="H4608" s="161"/>
      <c r="I4608" s="161"/>
      <c r="J4608" s="161"/>
      <c r="K4608" s="161"/>
      <c r="L4608" s="161"/>
      <c r="M4608" s="161"/>
      <c r="N4608" s="171"/>
      <c r="O4608" s="171"/>
      <c r="P4608" s="171"/>
      <c r="Q4608" s="171"/>
      <c r="R4608" s="171"/>
      <c r="S4608" s="171"/>
      <c r="T4608" s="208" t="str">
        <f t="shared" si="720"/>
        <v>MISSING</v>
      </c>
      <c r="U4608" s="208" t="str">
        <f t="shared" si="721"/>
        <v>MISSING</v>
      </c>
      <c r="X4608" s="56">
        <f t="shared" si="722"/>
        <v>-99</v>
      </c>
      <c r="Y4608" s="56">
        <f t="shared" si="723"/>
        <v>-99</v>
      </c>
      <c r="Z4608" s="56">
        <f t="shared" si="724"/>
        <v>-99</v>
      </c>
      <c r="AA4608" s="56">
        <f t="shared" si="725"/>
        <v>-99</v>
      </c>
      <c r="AB4608" s="56">
        <f t="shared" si="726"/>
        <v>-99</v>
      </c>
      <c r="AC4608" s="56">
        <f t="shared" si="727"/>
        <v>-99</v>
      </c>
      <c r="AD4608" s="3"/>
      <c r="AE4608" s="82">
        <f>IF(D4608=1, 'adjustment factor'!$D$4, IF(D4608=-9,-999,IF(D4608="",-999,0)))</f>
        <v>-999</v>
      </c>
      <c r="AF4608" s="82">
        <f>IF(F4608=1, 'adjustment factor'!$D$5, IF(F4608=-9,-999,IF(F4608="",-999,0)))</f>
        <v>-999</v>
      </c>
      <c r="AG4608" s="82">
        <f>IF(E4608=1, 'adjustment factor'!$D$6, IF(E4608=-9,-999,IF(E4608="",-999,0)))</f>
        <v>-999</v>
      </c>
      <c r="AH4608" s="82">
        <f>IF(K4608&gt;=45,'adjustment factor'!$D$7,IF(K4608=-9,-1200,IF(K4608="",-1200,0)))</f>
        <v>-1200</v>
      </c>
      <c r="AI4608" s="82">
        <f>IF(L4608=1, 'adjustment factor'!$D$8, IF(L4608=-9,-999,IF(L4608="",-999,0)))</f>
        <v>-999</v>
      </c>
      <c r="AJ4608" s="82">
        <f>IF(AND(M4608&gt;=1,M4608&lt;=4),'adjustment factor'!$D$9,IF(M4608=-9,-999,IF(M4608=98,-999,IF(M4608=99,-999,IF(M4608="",-999,0)))))</f>
        <v>-999</v>
      </c>
      <c r="AK4608" s="82">
        <f>IF(H4608=1, 'adjustment factor'!$D$10, IF(H4608=-9,-999,IF(H4608="",-999,0)))</f>
        <v>-999</v>
      </c>
      <c r="AL4608" s="82">
        <f>IF(G4608=1, 'adjustment factor'!$D$11, IF(G4608=-9,-999,IF(G4608="",-999,0)))</f>
        <v>-999</v>
      </c>
      <c r="AM4608" s="82">
        <f>IF(I4608=1, 'adjustment factor'!$D$12, IF(I4608=-9,-999,IF(I4608="",-999,0)))</f>
        <v>-999</v>
      </c>
      <c r="AN4608" s="82">
        <f>IF(J4608=1, 'adjustment factor'!$D$13, IF(J4608=-9,-999,IF(J4608="",-999,0)))</f>
        <v>-999</v>
      </c>
      <c r="AO4608" s="82" t="str">
        <f t="shared" si="728"/>
        <v>-999</v>
      </c>
      <c r="AP4608" s="82" t="str">
        <f t="shared" si="729"/>
        <v>MISSING</v>
      </c>
    </row>
    <row r="4609" spans="2:42">
      <c r="B4609" s="207"/>
      <c r="C4609" s="35">
        <v>4605</v>
      </c>
      <c r="D4609" s="161"/>
      <c r="E4609" s="161"/>
      <c r="F4609" s="161"/>
      <c r="G4609" s="161"/>
      <c r="H4609" s="161"/>
      <c r="I4609" s="161"/>
      <c r="J4609" s="161"/>
      <c r="K4609" s="161"/>
      <c r="L4609" s="161"/>
      <c r="M4609" s="161"/>
      <c r="N4609" s="171"/>
      <c r="O4609" s="171"/>
      <c r="P4609" s="171"/>
      <c r="Q4609" s="171"/>
      <c r="R4609" s="171"/>
      <c r="S4609" s="171"/>
      <c r="T4609" s="208" t="str">
        <f t="shared" si="720"/>
        <v>MISSING</v>
      </c>
      <c r="U4609" s="208" t="str">
        <f t="shared" si="721"/>
        <v>MISSING</v>
      </c>
      <c r="X4609" s="56">
        <f t="shared" si="722"/>
        <v>-99</v>
      </c>
      <c r="Y4609" s="56">
        <f t="shared" si="723"/>
        <v>-99</v>
      </c>
      <c r="Z4609" s="56">
        <f t="shared" si="724"/>
        <v>-99</v>
      </c>
      <c r="AA4609" s="56">
        <f t="shared" si="725"/>
        <v>-99</v>
      </c>
      <c r="AB4609" s="56">
        <f t="shared" si="726"/>
        <v>-99</v>
      </c>
      <c r="AC4609" s="56">
        <f t="shared" si="727"/>
        <v>-99</v>
      </c>
      <c r="AD4609" s="3"/>
      <c r="AE4609" s="82">
        <f>IF(D4609=1, 'adjustment factor'!$D$4, IF(D4609=-9,-999,IF(D4609="",-999,0)))</f>
        <v>-999</v>
      </c>
      <c r="AF4609" s="82">
        <f>IF(F4609=1, 'adjustment factor'!$D$5, IF(F4609=-9,-999,IF(F4609="",-999,0)))</f>
        <v>-999</v>
      </c>
      <c r="AG4609" s="82">
        <f>IF(E4609=1, 'adjustment factor'!$D$6, IF(E4609=-9,-999,IF(E4609="",-999,0)))</f>
        <v>-999</v>
      </c>
      <c r="AH4609" s="82">
        <f>IF(K4609&gt;=45,'adjustment factor'!$D$7,IF(K4609=-9,-1200,IF(K4609="",-1200,0)))</f>
        <v>-1200</v>
      </c>
      <c r="AI4609" s="82">
        <f>IF(L4609=1, 'adjustment factor'!$D$8, IF(L4609=-9,-999,IF(L4609="",-999,0)))</f>
        <v>-999</v>
      </c>
      <c r="AJ4609" s="82">
        <f>IF(AND(M4609&gt;=1,M4609&lt;=4),'adjustment factor'!$D$9,IF(M4609=-9,-999,IF(M4609=98,-999,IF(M4609=99,-999,IF(M4609="",-999,0)))))</f>
        <v>-999</v>
      </c>
      <c r="AK4609" s="82">
        <f>IF(H4609=1, 'adjustment factor'!$D$10, IF(H4609=-9,-999,IF(H4609="",-999,0)))</f>
        <v>-999</v>
      </c>
      <c r="AL4609" s="82">
        <f>IF(G4609=1, 'adjustment factor'!$D$11, IF(G4609=-9,-999,IF(G4609="",-999,0)))</f>
        <v>-999</v>
      </c>
      <c r="AM4609" s="82">
        <f>IF(I4609=1, 'adjustment factor'!$D$12, IF(I4609=-9,-999,IF(I4609="",-999,0)))</f>
        <v>-999</v>
      </c>
      <c r="AN4609" s="82">
        <f>IF(J4609=1, 'adjustment factor'!$D$13, IF(J4609=-9,-999,IF(J4609="",-999,0)))</f>
        <v>-999</v>
      </c>
      <c r="AO4609" s="82" t="str">
        <f t="shared" si="728"/>
        <v>-999</v>
      </c>
      <c r="AP4609" s="82" t="str">
        <f t="shared" si="729"/>
        <v>MISSING</v>
      </c>
    </row>
    <row r="4610" spans="2:42">
      <c r="B4610" s="207"/>
      <c r="C4610" s="35">
        <v>4606</v>
      </c>
      <c r="D4610" s="161"/>
      <c r="E4610" s="161"/>
      <c r="F4610" s="161"/>
      <c r="G4610" s="161"/>
      <c r="H4610" s="161"/>
      <c r="I4610" s="161"/>
      <c r="J4610" s="161"/>
      <c r="K4610" s="161"/>
      <c r="L4610" s="161"/>
      <c r="M4610" s="161"/>
      <c r="N4610" s="171"/>
      <c r="O4610" s="171"/>
      <c r="P4610" s="171"/>
      <c r="Q4610" s="171"/>
      <c r="R4610" s="171"/>
      <c r="S4610" s="171"/>
      <c r="T4610" s="208" t="str">
        <f t="shared" si="720"/>
        <v>MISSING</v>
      </c>
      <c r="U4610" s="208" t="str">
        <f t="shared" si="721"/>
        <v>MISSING</v>
      </c>
      <c r="X4610" s="56">
        <f t="shared" si="722"/>
        <v>-99</v>
      </c>
      <c r="Y4610" s="56">
        <f t="shared" si="723"/>
        <v>-99</v>
      </c>
      <c r="Z4610" s="56">
        <f t="shared" si="724"/>
        <v>-99</v>
      </c>
      <c r="AA4610" s="56">
        <f t="shared" si="725"/>
        <v>-99</v>
      </c>
      <c r="AB4610" s="56">
        <f t="shared" si="726"/>
        <v>-99</v>
      </c>
      <c r="AC4610" s="56">
        <f t="shared" si="727"/>
        <v>-99</v>
      </c>
      <c r="AD4610" s="3"/>
      <c r="AE4610" s="82">
        <f>IF(D4610=1, 'adjustment factor'!$D$4, IF(D4610=-9,-999,IF(D4610="",-999,0)))</f>
        <v>-999</v>
      </c>
      <c r="AF4610" s="82">
        <f>IF(F4610=1, 'adjustment factor'!$D$5, IF(F4610=-9,-999,IF(F4610="",-999,0)))</f>
        <v>-999</v>
      </c>
      <c r="AG4610" s="82">
        <f>IF(E4610=1, 'adjustment factor'!$D$6, IF(E4610=-9,-999,IF(E4610="",-999,0)))</f>
        <v>-999</v>
      </c>
      <c r="AH4610" s="82">
        <f>IF(K4610&gt;=45,'adjustment factor'!$D$7,IF(K4610=-9,-1200,IF(K4610="",-1200,0)))</f>
        <v>-1200</v>
      </c>
      <c r="AI4610" s="82">
        <f>IF(L4610=1, 'adjustment factor'!$D$8, IF(L4610=-9,-999,IF(L4610="",-999,0)))</f>
        <v>-999</v>
      </c>
      <c r="AJ4610" s="82">
        <f>IF(AND(M4610&gt;=1,M4610&lt;=4),'adjustment factor'!$D$9,IF(M4610=-9,-999,IF(M4610=98,-999,IF(M4610=99,-999,IF(M4610="",-999,0)))))</f>
        <v>-999</v>
      </c>
      <c r="AK4610" s="82">
        <f>IF(H4610=1, 'adjustment factor'!$D$10, IF(H4610=-9,-999,IF(H4610="",-999,0)))</f>
        <v>-999</v>
      </c>
      <c r="AL4610" s="82">
        <f>IF(G4610=1, 'adjustment factor'!$D$11, IF(G4610=-9,-999,IF(G4610="",-999,0)))</f>
        <v>-999</v>
      </c>
      <c r="AM4610" s="82">
        <f>IF(I4610=1, 'adjustment factor'!$D$12, IF(I4610=-9,-999,IF(I4610="",-999,0)))</f>
        <v>-999</v>
      </c>
      <c r="AN4610" s="82">
        <f>IF(J4610=1, 'adjustment factor'!$D$13, IF(J4610=-9,-999,IF(J4610="",-999,0)))</f>
        <v>-999</v>
      </c>
      <c r="AO4610" s="82" t="str">
        <f t="shared" si="728"/>
        <v>-999</v>
      </c>
      <c r="AP4610" s="82" t="str">
        <f t="shared" si="729"/>
        <v>MISSING</v>
      </c>
    </row>
    <row r="4611" spans="2:42">
      <c r="B4611" s="207"/>
      <c r="C4611" s="35">
        <v>4607</v>
      </c>
      <c r="D4611" s="161"/>
      <c r="E4611" s="161"/>
      <c r="F4611" s="161"/>
      <c r="G4611" s="161"/>
      <c r="H4611" s="161"/>
      <c r="I4611" s="161"/>
      <c r="J4611" s="161"/>
      <c r="K4611" s="161"/>
      <c r="L4611" s="161"/>
      <c r="M4611" s="161"/>
      <c r="N4611" s="171"/>
      <c r="O4611" s="171"/>
      <c r="P4611" s="171"/>
      <c r="Q4611" s="171"/>
      <c r="R4611" s="171"/>
      <c r="S4611" s="171"/>
      <c r="T4611" s="208" t="str">
        <f t="shared" si="720"/>
        <v>MISSING</v>
      </c>
      <c r="U4611" s="208" t="str">
        <f t="shared" si="721"/>
        <v>MISSING</v>
      </c>
      <c r="X4611" s="56">
        <f t="shared" si="722"/>
        <v>-99</v>
      </c>
      <c r="Y4611" s="56">
        <f t="shared" si="723"/>
        <v>-99</v>
      </c>
      <c r="Z4611" s="56">
        <f t="shared" si="724"/>
        <v>-99</v>
      </c>
      <c r="AA4611" s="56">
        <f t="shared" si="725"/>
        <v>-99</v>
      </c>
      <c r="AB4611" s="56">
        <f t="shared" si="726"/>
        <v>-99</v>
      </c>
      <c r="AC4611" s="56">
        <f t="shared" si="727"/>
        <v>-99</v>
      </c>
      <c r="AD4611" s="3"/>
      <c r="AE4611" s="82">
        <f>IF(D4611=1, 'adjustment factor'!$D$4, IF(D4611=-9,-999,IF(D4611="",-999,0)))</f>
        <v>-999</v>
      </c>
      <c r="AF4611" s="82">
        <f>IF(F4611=1, 'adjustment factor'!$D$5, IF(F4611=-9,-999,IF(F4611="",-999,0)))</f>
        <v>-999</v>
      </c>
      <c r="AG4611" s="82">
        <f>IF(E4611=1, 'adjustment factor'!$D$6, IF(E4611=-9,-999,IF(E4611="",-999,0)))</f>
        <v>-999</v>
      </c>
      <c r="AH4611" s="82">
        <f>IF(K4611&gt;=45,'adjustment factor'!$D$7,IF(K4611=-9,-1200,IF(K4611="",-1200,0)))</f>
        <v>-1200</v>
      </c>
      <c r="AI4611" s="82">
        <f>IF(L4611=1, 'adjustment factor'!$D$8, IF(L4611=-9,-999,IF(L4611="",-999,0)))</f>
        <v>-999</v>
      </c>
      <c r="AJ4611" s="82">
        <f>IF(AND(M4611&gt;=1,M4611&lt;=4),'adjustment factor'!$D$9,IF(M4611=-9,-999,IF(M4611=98,-999,IF(M4611=99,-999,IF(M4611="",-999,0)))))</f>
        <v>-999</v>
      </c>
      <c r="AK4611" s="82">
        <f>IF(H4611=1, 'adjustment factor'!$D$10, IF(H4611=-9,-999,IF(H4611="",-999,0)))</f>
        <v>-999</v>
      </c>
      <c r="AL4611" s="82">
        <f>IF(G4611=1, 'adjustment factor'!$D$11, IF(G4611=-9,-999,IF(G4611="",-999,0)))</f>
        <v>-999</v>
      </c>
      <c r="AM4611" s="82">
        <f>IF(I4611=1, 'adjustment factor'!$D$12, IF(I4611=-9,-999,IF(I4611="",-999,0)))</f>
        <v>-999</v>
      </c>
      <c r="AN4611" s="82">
        <f>IF(J4611=1, 'adjustment factor'!$D$13, IF(J4611=-9,-999,IF(J4611="",-999,0)))</f>
        <v>-999</v>
      </c>
      <c r="AO4611" s="82" t="str">
        <f t="shared" si="728"/>
        <v>-999</v>
      </c>
      <c r="AP4611" s="82" t="str">
        <f t="shared" si="729"/>
        <v>MISSING</v>
      </c>
    </row>
    <row r="4612" spans="2:42">
      <c r="B4612" s="207"/>
      <c r="C4612" s="35">
        <v>4608</v>
      </c>
      <c r="D4612" s="161"/>
      <c r="E4612" s="161"/>
      <c r="F4612" s="161"/>
      <c r="G4612" s="161"/>
      <c r="H4612" s="161"/>
      <c r="I4612" s="161"/>
      <c r="J4612" s="161"/>
      <c r="K4612" s="161"/>
      <c r="L4612" s="161"/>
      <c r="M4612" s="161"/>
      <c r="N4612" s="171"/>
      <c r="O4612" s="171"/>
      <c r="P4612" s="171"/>
      <c r="Q4612" s="171"/>
      <c r="R4612" s="171"/>
      <c r="S4612" s="171"/>
      <c r="T4612" s="208" t="str">
        <f t="shared" si="720"/>
        <v>MISSING</v>
      </c>
      <c r="U4612" s="208" t="str">
        <f t="shared" si="721"/>
        <v>MISSING</v>
      </c>
      <c r="X4612" s="56">
        <f t="shared" si="722"/>
        <v>-99</v>
      </c>
      <c r="Y4612" s="56">
        <f t="shared" si="723"/>
        <v>-99</v>
      </c>
      <c r="Z4612" s="56">
        <f t="shared" si="724"/>
        <v>-99</v>
      </c>
      <c r="AA4612" s="56">
        <f t="shared" si="725"/>
        <v>-99</v>
      </c>
      <c r="AB4612" s="56">
        <f t="shared" si="726"/>
        <v>-99</v>
      </c>
      <c r="AC4612" s="56">
        <f t="shared" si="727"/>
        <v>-99</v>
      </c>
      <c r="AD4612" s="3"/>
      <c r="AE4612" s="82">
        <f>IF(D4612=1, 'adjustment factor'!$D$4, IF(D4612=-9,-999,IF(D4612="",-999,0)))</f>
        <v>-999</v>
      </c>
      <c r="AF4612" s="82">
        <f>IF(F4612=1, 'adjustment factor'!$D$5, IF(F4612=-9,-999,IF(F4612="",-999,0)))</f>
        <v>-999</v>
      </c>
      <c r="AG4612" s="82">
        <f>IF(E4612=1, 'adjustment factor'!$D$6, IF(E4612=-9,-999,IF(E4612="",-999,0)))</f>
        <v>-999</v>
      </c>
      <c r="AH4612" s="82">
        <f>IF(K4612&gt;=45,'adjustment factor'!$D$7,IF(K4612=-9,-1200,IF(K4612="",-1200,0)))</f>
        <v>-1200</v>
      </c>
      <c r="AI4612" s="82">
        <f>IF(L4612=1, 'adjustment factor'!$D$8, IF(L4612=-9,-999,IF(L4612="",-999,0)))</f>
        <v>-999</v>
      </c>
      <c r="AJ4612" s="82">
        <f>IF(AND(M4612&gt;=1,M4612&lt;=4),'adjustment factor'!$D$9,IF(M4612=-9,-999,IF(M4612=98,-999,IF(M4612=99,-999,IF(M4612="",-999,0)))))</f>
        <v>-999</v>
      </c>
      <c r="AK4612" s="82">
        <f>IF(H4612=1, 'adjustment factor'!$D$10, IF(H4612=-9,-999,IF(H4612="",-999,0)))</f>
        <v>-999</v>
      </c>
      <c r="AL4612" s="82">
        <f>IF(G4612=1, 'adjustment factor'!$D$11, IF(G4612=-9,-999,IF(G4612="",-999,0)))</f>
        <v>-999</v>
      </c>
      <c r="AM4612" s="82">
        <f>IF(I4612=1, 'adjustment factor'!$D$12, IF(I4612=-9,-999,IF(I4612="",-999,0)))</f>
        <v>-999</v>
      </c>
      <c r="AN4612" s="82">
        <f>IF(J4612=1, 'adjustment factor'!$D$13, IF(J4612=-9,-999,IF(J4612="",-999,0)))</f>
        <v>-999</v>
      </c>
      <c r="AO4612" s="82" t="str">
        <f t="shared" si="728"/>
        <v>-999</v>
      </c>
      <c r="AP4612" s="82" t="str">
        <f t="shared" si="729"/>
        <v>MISSING</v>
      </c>
    </row>
    <row r="4613" spans="2:42">
      <c r="B4613" s="207"/>
      <c r="C4613" s="35">
        <v>4609</v>
      </c>
      <c r="D4613" s="161"/>
      <c r="E4613" s="161"/>
      <c r="F4613" s="161"/>
      <c r="G4613" s="161"/>
      <c r="H4613" s="161"/>
      <c r="I4613" s="161"/>
      <c r="J4613" s="161"/>
      <c r="K4613" s="161"/>
      <c r="L4613" s="161"/>
      <c r="M4613" s="161"/>
      <c r="N4613" s="171"/>
      <c r="O4613" s="171"/>
      <c r="P4613" s="171"/>
      <c r="Q4613" s="171"/>
      <c r="R4613" s="171"/>
      <c r="S4613" s="171"/>
      <c r="T4613" s="208" t="str">
        <f t="shared" si="720"/>
        <v>MISSING</v>
      </c>
      <c r="U4613" s="208" t="str">
        <f t="shared" si="721"/>
        <v>MISSING</v>
      </c>
      <c r="X4613" s="56">
        <f t="shared" si="722"/>
        <v>-99</v>
      </c>
      <c r="Y4613" s="56">
        <f t="shared" si="723"/>
        <v>-99</v>
      </c>
      <c r="Z4613" s="56">
        <f t="shared" si="724"/>
        <v>-99</v>
      </c>
      <c r="AA4613" s="56">
        <f t="shared" si="725"/>
        <v>-99</v>
      </c>
      <c r="AB4613" s="56">
        <f t="shared" si="726"/>
        <v>-99</v>
      </c>
      <c r="AC4613" s="56">
        <f t="shared" si="727"/>
        <v>-99</v>
      </c>
      <c r="AD4613" s="3"/>
      <c r="AE4613" s="82">
        <f>IF(D4613=1, 'adjustment factor'!$D$4, IF(D4613=-9,-999,IF(D4613="",-999,0)))</f>
        <v>-999</v>
      </c>
      <c r="AF4613" s="82">
        <f>IF(F4613=1, 'adjustment factor'!$D$5, IF(F4613=-9,-999,IF(F4613="",-999,0)))</f>
        <v>-999</v>
      </c>
      <c r="AG4613" s="82">
        <f>IF(E4613=1, 'adjustment factor'!$D$6, IF(E4613=-9,-999,IF(E4613="",-999,0)))</f>
        <v>-999</v>
      </c>
      <c r="AH4613" s="82">
        <f>IF(K4613&gt;=45,'adjustment factor'!$D$7,IF(K4613=-9,-1200,IF(K4613="",-1200,0)))</f>
        <v>-1200</v>
      </c>
      <c r="AI4613" s="82">
        <f>IF(L4613=1, 'adjustment factor'!$D$8, IF(L4613=-9,-999,IF(L4613="",-999,0)))</f>
        <v>-999</v>
      </c>
      <c r="AJ4613" s="82">
        <f>IF(AND(M4613&gt;=1,M4613&lt;=4),'adjustment factor'!$D$9,IF(M4613=-9,-999,IF(M4613=98,-999,IF(M4613=99,-999,IF(M4613="",-999,0)))))</f>
        <v>-999</v>
      </c>
      <c r="AK4613" s="82">
        <f>IF(H4613=1, 'adjustment factor'!$D$10, IF(H4613=-9,-999,IF(H4613="",-999,0)))</f>
        <v>-999</v>
      </c>
      <c r="AL4613" s="82">
        <f>IF(G4613=1, 'adjustment factor'!$D$11, IF(G4613=-9,-999,IF(G4613="",-999,0)))</f>
        <v>-999</v>
      </c>
      <c r="AM4613" s="82">
        <f>IF(I4613=1, 'adjustment factor'!$D$12, IF(I4613=-9,-999,IF(I4613="",-999,0)))</f>
        <v>-999</v>
      </c>
      <c r="AN4613" s="82">
        <f>IF(J4613=1, 'adjustment factor'!$D$13, IF(J4613=-9,-999,IF(J4613="",-999,0)))</f>
        <v>-999</v>
      </c>
      <c r="AO4613" s="82" t="str">
        <f t="shared" si="728"/>
        <v>-999</v>
      </c>
      <c r="AP4613" s="82" t="str">
        <f t="shared" si="729"/>
        <v>MISSING</v>
      </c>
    </row>
    <row r="4614" spans="2:42">
      <c r="B4614" s="207"/>
      <c r="C4614" s="35">
        <v>4610</v>
      </c>
      <c r="D4614" s="161"/>
      <c r="E4614" s="161"/>
      <c r="F4614" s="161"/>
      <c r="G4614" s="161"/>
      <c r="H4614" s="161"/>
      <c r="I4614" s="161"/>
      <c r="J4614" s="161"/>
      <c r="K4614" s="161"/>
      <c r="L4614" s="161"/>
      <c r="M4614" s="161"/>
      <c r="N4614" s="171"/>
      <c r="O4614" s="171"/>
      <c r="P4614" s="171"/>
      <c r="Q4614" s="171"/>
      <c r="R4614" s="171"/>
      <c r="S4614" s="171"/>
      <c r="T4614" s="208" t="str">
        <f t="shared" si="720"/>
        <v>MISSING</v>
      </c>
      <c r="U4614" s="208" t="str">
        <f t="shared" si="721"/>
        <v>MISSING</v>
      </c>
      <c r="X4614" s="56">
        <f t="shared" si="722"/>
        <v>-99</v>
      </c>
      <c r="Y4614" s="56">
        <f t="shared" si="723"/>
        <v>-99</v>
      </c>
      <c r="Z4614" s="56">
        <f t="shared" si="724"/>
        <v>-99</v>
      </c>
      <c r="AA4614" s="56">
        <f t="shared" si="725"/>
        <v>-99</v>
      </c>
      <c r="AB4614" s="56">
        <f t="shared" si="726"/>
        <v>-99</v>
      </c>
      <c r="AC4614" s="56">
        <f t="shared" si="727"/>
        <v>-99</v>
      </c>
      <c r="AD4614" s="3"/>
      <c r="AE4614" s="82">
        <f>IF(D4614=1, 'adjustment factor'!$D$4, IF(D4614=-9,-999,IF(D4614="",-999,0)))</f>
        <v>-999</v>
      </c>
      <c r="AF4614" s="82">
        <f>IF(F4614=1, 'adjustment factor'!$D$5, IF(F4614=-9,-999,IF(F4614="",-999,0)))</f>
        <v>-999</v>
      </c>
      <c r="AG4614" s="82">
        <f>IF(E4614=1, 'adjustment factor'!$D$6, IF(E4614=-9,-999,IF(E4614="",-999,0)))</f>
        <v>-999</v>
      </c>
      <c r="AH4614" s="82">
        <f>IF(K4614&gt;=45,'adjustment factor'!$D$7,IF(K4614=-9,-1200,IF(K4614="",-1200,0)))</f>
        <v>-1200</v>
      </c>
      <c r="AI4614" s="82">
        <f>IF(L4614=1, 'adjustment factor'!$D$8, IF(L4614=-9,-999,IF(L4614="",-999,0)))</f>
        <v>-999</v>
      </c>
      <c r="AJ4614" s="82">
        <f>IF(AND(M4614&gt;=1,M4614&lt;=4),'adjustment factor'!$D$9,IF(M4614=-9,-999,IF(M4614=98,-999,IF(M4614=99,-999,IF(M4614="",-999,0)))))</f>
        <v>-999</v>
      </c>
      <c r="AK4614" s="82">
        <f>IF(H4614=1, 'adjustment factor'!$D$10, IF(H4614=-9,-999,IF(H4614="",-999,0)))</f>
        <v>-999</v>
      </c>
      <c r="AL4614" s="82">
        <f>IF(G4614=1, 'adjustment factor'!$D$11, IF(G4614=-9,-999,IF(G4614="",-999,0)))</f>
        <v>-999</v>
      </c>
      <c r="AM4614" s="82">
        <f>IF(I4614=1, 'adjustment factor'!$D$12, IF(I4614=-9,-999,IF(I4614="",-999,0)))</f>
        <v>-999</v>
      </c>
      <c r="AN4614" s="82">
        <f>IF(J4614=1, 'adjustment factor'!$D$13, IF(J4614=-9,-999,IF(J4614="",-999,0)))</f>
        <v>-999</v>
      </c>
      <c r="AO4614" s="82" t="str">
        <f t="shared" si="728"/>
        <v>-999</v>
      </c>
      <c r="AP4614" s="82" t="str">
        <f t="shared" si="729"/>
        <v>MISSING</v>
      </c>
    </row>
    <row r="4615" spans="2:42">
      <c r="B4615" s="207"/>
      <c r="C4615" s="35">
        <v>4611</v>
      </c>
      <c r="D4615" s="161"/>
      <c r="E4615" s="161"/>
      <c r="F4615" s="161"/>
      <c r="G4615" s="161"/>
      <c r="H4615" s="161"/>
      <c r="I4615" s="161"/>
      <c r="J4615" s="161"/>
      <c r="K4615" s="161"/>
      <c r="L4615" s="161"/>
      <c r="M4615" s="161"/>
      <c r="N4615" s="171"/>
      <c r="O4615" s="171"/>
      <c r="P4615" s="171"/>
      <c r="Q4615" s="171"/>
      <c r="R4615" s="171"/>
      <c r="S4615" s="171"/>
      <c r="T4615" s="208" t="str">
        <f t="shared" si="720"/>
        <v>MISSING</v>
      </c>
      <c r="U4615" s="208" t="str">
        <f t="shared" si="721"/>
        <v>MISSING</v>
      </c>
      <c r="X4615" s="56">
        <f t="shared" si="722"/>
        <v>-99</v>
      </c>
      <c r="Y4615" s="56">
        <f t="shared" si="723"/>
        <v>-99</v>
      </c>
      <c r="Z4615" s="56">
        <f t="shared" si="724"/>
        <v>-99</v>
      </c>
      <c r="AA4615" s="56">
        <f t="shared" si="725"/>
        <v>-99</v>
      </c>
      <c r="AB4615" s="56">
        <f t="shared" si="726"/>
        <v>-99</v>
      </c>
      <c r="AC4615" s="56">
        <f t="shared" si="727"/>
        <v>-99</v>
      </c>
      <c r="AD4615" s="3"/>
      <c r="AE4615" s="82">
        <f>IF(D4615=1, 'adjustment factor'!$D$4, IF(D4615=-9,-999,IF(D4615="",-999,0)))</f>
        <v>-999</v>
      </c>
      <c r="AF4615" s="82">
        <f>IF(F4615=1, 'adjustment factor'!$D$5, IF(F4615=-9,-999,IF(F4615="",-999,0)))</f>
        <v>-999</v>
      </c>
      <c r="AG4615" s="82">
        <f>IF(E4615=1, 'adjustment factor'!$D$6, IF(E4615=-9,-999,IF(E4615="",-999,0)))</f>
        <v>-999</v>
      </c>
      <c r="AH4615" s="82">
        <f>IF(K4615&gt;=45,'adjustment factor'!$D$7,IF(K4615=-9,-1200,IF(K4615="",-1200,0)))</f>
        <v>-1200</v>
      </c>
      <c r="AI4615" s="82">
        <f>IF(L4615=1, 'adjustment factor'!$D$8, IF(L4615=-9,-999,IF(L4615="",-999,0)))</f>
        <v>-999</v>
      </c>
      <c r="AJ4615" s="82">
        <f>IF(AND(M4615&gt;=1,M4615&lt;=4),'adjustment factor'!$D$9,IF(M4615=-9,-999,IF(M4615=98,-999,IF(M4615=99,-999,IF(M4615="",-999,0)))))</f>
        <v>-999</v>
      </c>
      <c r="AK4615" s="82">
        <f>IF(H4615=1, 'adjustment factor'!$D$10, IF(H4615=-9,-999,IF(H4615="",-999,0)))</f>
        <v>-999</v>
      </c>
      <c r="AL4615" s="82">
        <f>IF(G4615=1, 'adjustment factor'!$D$11, IF(G4615=-9,-999,IF(G4615="",-999,0)))</f>
        <v>-999</v>
      </c>
      <c r="AM4615" s="82">
        <f>IF(I4615=1, 'adjustment factor'!$D$12, IF(I4615=-9,-999,IF(I4615="",-999,0)))</f>
        <v>-999</v>
      </c>
      <c r="AN4615" s="82">
        <f>IF(J4615=1, 'adjustment factor'!$D$13, IF(J4615=-9,-999,IF(J4615="",-999,0)))</f>
        <v>-999</v>
      </c>
      <c r="AO4615" s="82" t="str">
        <f t="shared" si="728"/>
        <v>-999</v>
      </c>
      <c r="AP4615" s="82" t="str">
        <f t="shared" si="729"/>
        <v>MISSING</v>
      </c>
    </row>
    <row r="4616" spans="2:42">
      <c r="B4616" s="207"/>
      <c r="C4616" s="35">
        <v>4612</v>
      </c>
      <c r="D4616" s="161"/>
      <c r="E4616" s="161"/>
      <c r="F4616" s="161"/>
      <c r="G4616" s="161"/>
      <c r="H4616" s="161"/>
      <c r="I4616" s="161"/>
      <c r="J4616" s="161"/>
      <c r="K4616" s="161"/>
      <c r="L4616" s="161"/>
      <c r="M4616" s="161"/>
      <c r="N4616" s="171"/>
      <c r="O4616" s="171"/>
      <c r="P4616" s="171"/>
      <c r="Q4616" s="171"/>
      <c r="R4616" s="171"/>
      <c r="S4616" s="171"/>
      <c r="T4616" s="208" t="str">
        <f t="shared" si="720"/>
        <v>MISSING</v>
      </c>
      <c r="U4616" s="208" t="str">
        <f t="shared" si="721"/>
        <v>MISSING</v>
      </c>
      <c r="X4616" s="56">
        <f t="shared" si="722"/>
        <v>-99</v>
      </c>
      <c r="Y4616" s="56">
        <f t="shared" si="723"/>
        <v>-99</v>
      </c>
      <c r="Z4616" s="56">
        <f t="shared" si="724"/>
        <v>-99</v>
      </c>
      <c r="AA4616" s="56">
        <f t="shared" si="725"/>
        <v>-99</v>
      </c>
      <c r="AB4616" s="56">
        <f t="shared" si="726"/>
        <v>-99</v>
      </c>
      <c r="AC4616" s="56">
        <f t="shared" si="727"/>
        <v>-99</v>
      </c>
      <c r="AD4616" s="3"/>
      <c r="AE4616" s="82">
        <f>IF(D4616=1, 'adjustment factor'!$D$4, IF(D4616=-9,-999,IF(D4616="",-999,0)))</f>
        <v>-999</v>
      </c>
      <c r="AF4616" s="82">
        <f>IF(F4616=1, 'adjustment factor'!$D$5, IF(F4616=-9,-999,IF(F4616="",-999,0)))</f>
        <v>-999</v>
      </c>
      <c r="AG4616" s="82">
        <f>IF(E4616=1, 'adjustment factor'!$D$6, IF(E4616=-9,-999,IF(E4616="",-999,0)))</f>
        <v>-999</v>
      </c>
      <c r="AH4616" s="82">
        <f>IF(K4616&gt;=45,'adjustment factor'!$D$7,IF(K4616=-9,-1200,IF(K4616="",-1200,0)))</f>
        <v>-1200</v>
      </c>
      <c r="AI4616" s="82">
        <f>IF(L4616=1, 'adjustment factor'!$D$8, IF(L4616=-9,-999,IF(L4616="",-999,0)))</f>
        <v>-999</v>
      </c>
      <c r="AJ4616" s="82">
        <f>IF(AND(M4616&gt;=1,M4616&lt;=4),'adjustment factor'!$D$9,IF(M4616=-9,-999,IF(M4616=98,-999,IF(M4616=99,-999,IF(M4616="",-999,0)))))</f>
        <v>-999</v>
      </c>
      <c r="AK4616" s="82">
        <f>IF(H4616=1, 'adjustment factor'!$D$10, IF(H4616=-9,-999,IF(H4616="",-999,0)))</f>
        <v>-999</v>
      </c>
      <c r="AL4616" s="82">
        <f>IF(G4616=1, 'adjustment factor'!$D$11, IF(G4616=-9,-999,IF(G4616="",-999,0)))</f>
        <v>-999</v>
      </c>
      <c r="AM4616" s="82">
        <f>IF(I4616=1, 'adjustment factor'!$D$12, IF(I4616=-9,-999,IF(I4616="",-999,0)))</f>
        <v>-999</v>
      </c>
      <c r="AN4616" s="82">
        <f>IF(J4616=1, 'adjustment factor'!$D$13, IF(J4616=-9,-999,IF(J4616="",-999,0)))</f>
        <v>-999</v>
      </c>
      <c r="AO4616" s="82" t="str">
        <f t="shared" si="728"/>
        <v>-999</v>
      </c>
      <c r="AP4616" s="82" t="str">
        <f t="shared" si="729"/>
        <v>MISSING</v>
      </c>
    </row>
    <row r="4617" spans="2:42">
      <c r="B4617" s="207"/>
      <c r="C4617" s="35">
        <v>4613</v>
      </c>
      <c r="D4617" s="161"/>
      <c r="E4617" s="161"/>
      <c r="F4617" s="161"/>
      <c r="G4617" s="161"/>
      <c r="H4617" s="161"/>
      <c r="I4617" s="161"/>
      <c r="J4617" s="161"/>
      <c r="K4617" s="161"/>
      <c r="L4617" s="161"/>
      <c r="M4617" s="161"/>
      <c r="N4617" s="171"/>
      <c r="O4617" s="171"/>
      <c r="P4617" s="171"/>
      <c r="Q4617" s="171"/>
      <c r="R4617" s="171"/>
      <c r="S4617" s="171"/>
      <c r="T4617" s="208" t="str">
        <f t="shared" si="720"/>
        <v>MISSING</v>
      </c>
      <c r="U4617" s="208" t="str">
        <f t="shared" si="721"/>
        <v>MISSING</v>
      </c>
      <c r="X4617" s="56">
        <f t="shared" si="722"/>
        <v>-99</v>
      </c>
      <c r="Y4617" s="56">
        <f t="shared" si="723"/>
        <v>-99</v>
      </c>
      <c r="Z4617" s="56">
        <f t="shared" si="724"/>
        <v>-99</v>
      </c>
      <c r="AA4617" s="56">
        <f t="shared" si="725"/>
        <v>-99</v>
      </c>
      <c r="AB4617" s="56">
        <f t="shared" si="726"/>
        <v>-99</v>
      </c>
      <c r="AC4617" s="56">
        <f t="shared" si="727"/>
        <v>-99</v>
      </c>
      <c r="AD4617" s="3"/>
      <c r="AE4617" s="82">
        <f>IF(D4617=1, 'adjustment factor'!$D$4, IF(D4617=-9,-999,IF(D4617="",-999,0)))</f>
        <v>-999</v>
      </c>
      <c r="AF4617" s="82">
        <f>IF(F4617=1, 'adjustment factor'!$D$5, IF(F4617=-9,-999,IF(F4617="",-999,0)))</f>
        <v>-999</v>
      </c>
      <c r="AG4617" s="82">
        <f>IF(E4617=1, 'adjustment factor'!$D$6, IF(E4617=-9,-999,IF(E4617="",-999,0)))</f>
        <v>-999</v>
      </c>
      <c r="AH4617" s="82">
        <f>IF(K4617&gt;=45,'adjustment factor'!$D$7,IF(K4617=-9,-1200,IF(K4617="",-1200,0)))</f>
        <v>-1200</v>
      </c>
      <c r="AI4617" s="82">
        <f>IF(L4617=1, 'adjustment factor'!$D$8, IF(L4617=-9,-999,IF(L4617="",-999,0)))</f>
        <v>-999</v>
      </c>
      <c r="AJ4617" s="82">
        <f>IF(AND(M4617&gt;=1,M4617&lt;=4),'adjustment factor'!$D$9,IF(M4617=-9,-999,IF(M4617=98,-999,IF(M4617=99,-999,IF(M4617="",-999,0)))))</f>
        <v>-999</v>
      </c>
      <c r="AK4617" s="82">
        <f>IF(H4617=1, 'adjustment factor'!$D$10, IF(H4617=-9,-999,IF(H4617="",-999,0)))</f>
        <v>-999</v>
      </c>
      <c r="AL4617" s="82">
        <f>IF(G4617=1, 'adjustment factor'!$D$11, IF(G4617=-9,-999,IF(G4617="",-999,0)))</f>
        <v>-999</v>
      </c>
      <c r="AM4617" s="82">
        <f>IF(I4617=1, 'adjustment factor'!$D$12, IF(I4617=-9,-999,IF(I4617="",-999,0)))</f>
        <v>-999</v>
      </c>
      <c r="AN4617" s="82">
        <f>IF(J4617=1, 'adjustment factor'!$D$13, IF(J4617=-9,-999,IF(J4617="",-999,0)))</f>
        <v>-999</v>
      </c>
      <c r="AO4617" s="82" t="str">
        <f t="shared" si="728"/>
        <v>-999</v>
      </c>
      <c r="AP4617" s="82" t="str">
        <f t="shared" si="729"/>
        <v>MISSING</v>
      </c>
    </row>
    <row r="4618" spans="2:42">
      <c r="B4618" s="207"/>
      <c r="C4618" s="35">
        <v>4614</v>
      </c>
      <c r="D4618" s="161"/>
      <c r="E4618" s="161"/>
      <c r="F4618" s="161"/>
      <c r="G4618" s="161"/>
      <c r="H4618" s="161"/>
      <c r="I4618" s="161"/>
      <c r="J4618" s="161"/>
      <c r="K4618" s="161"/>
      <c r="L4618" s="161"/>
      <c r="M4618" s="161"/>
      <c r="N4618" s="171"/>
      <c r="O4618" s="171"/>
      <c r="P4618" s="171"/>
      <c r="Q4618" s="171"/>
      <c r="R4618" s="171"/>
      <c r="S4618" s="171"/>
      <c r="T4618" s="208" t="str">
        <f t="shared" si="720"/>
        <v>MISSING</v>
      </c>
      <c r="U4618" s="208" t="str">
        <f t="shared" si="721"/>
        <v>MISSING</v>
      </c>
      <c r="X4618" s="56">
        <f t="shared" si="722"/>
        <v>-99</v>
      </c>
      <c r="Y4618" s="56">
        <f t="shared" si="723"/>
        <v>-99</v>
      </c>
      <c r="Z4618" s="56">
        <f t="shared" si="724"/>
        <v>-99</v>
      </c>
      <c r="AA4618" s="56">
        <f t="shared" si="725"/>
        <v>-99</v>
      </c>
      <c r="AB4618" s="56">
        <f t="shared" si="726"/>
        <v>-99</v>
      </c>
      <c r="AC4618" s="56">
        <f t="shared" si="727"/>
        <v>-99</v>
      </c>
      <c r="AD4618" s="3"/>
      <c r="AE4618" s="82">
        <f>IF(D4618=1, 'adjustment factor'!$D$4, IF(D4618=-9,-999,IF(D4618="",-999,0)))</f>
        <v>-999</v>
      </c>
      <c r="AF4618" s="82">
        <f>IF(F4618=1, 'adjustment factor'!$D$5, IF(F4618=-9,-999,IF(F4618="",-999,0)))</f>
        <v>-999</v>
      </c>
      <c r="AG4618" s="82">
        <f>IF(E4618=1, 'adjustment factor'!$D$6, IF(E4618=-9,-999,IF(E4618="",-999,0)))</f>
        <v>-999</v>
      </c>
      <c r="AH4618" s="82">
        <f>IF(K4618&gt;=45,'adjustment factor'!$D$7,IF(K4618=-9,-1200,IF(K4618="",-1200,0)))</f>
        <v>-1200</v>
      </c>
      <c r="AI4618" s="82">
        <f>IF(L4618=1, 'adjustment factor'!$D$8, IF(L4618=-9,-999,IF(L4618="",-999,0)))</f>
        <v>-999</v>
      </c>
      <c r="AJ4618" s="82">
        <f>IF(AND(M4618&gt;=1,M4618&lt;=4),'adjustment factor'!$D$9,IF(M4618=-9,-999,IF(M4618=98,-999,IF(M4618=99,-999,IF(M4618="",-999,0)))))</f>
        <v>-999</v>
      </c>
      <c r="AK4618" s="82">
        <f>IF(H4618=1, 'adjustment factor'!$D$10, IF(H4618=-9,-999,IF(H4618="",-999,0)))</f>
        <v>-999</v>
      </c>
      <c r="AL4618" s="82">
        <f>IF(G4618=1, 'adjustment factor'!$D$11, IF(G4618=-9,-999,IF(G4618="",-999,0)))</f>
        <v>-999</v>
      </c>
      <c r="AM4618" s="82">
        <f>IF(I4618=1, 'adjustment factor'!$D$12, IF(I4618=-9,-999,IF(I4618="",-999,0)))</f>
        <v>-999</v>
      </c>
      <c r="AN4618" s="82">
        <f>IF(J4618=1, 'adjustment factor'!$D$13, IF(J4618=-9,-999,IF(J4618="",-999,0)))</f>
        <v>-999</v>
      </c>
      <c r="AO4618" s="82" t="str">
        <f t="shared" si="728"/>
        <v>-999</v>
      </c>
      <c r="AP4618" s="82" t="str">
        <f t="shared" si="729"/>
        <v>MISSING</v>
      </c>
    </row>
    <row r="4619" spans="2:42">
      <c r="B4619" s="207"/>
      <c r="C4619" s="35">
        <v>4615</v>
      </c>
      <c r="D4619" s="161"/>
      <c r="E4619" s="161"/>
      <c r="F4619" s="161"/>
      <c r="G4619" s="161"/>
      <c r="H4619" s="161"/>
      <c r="I4619" s="161"/>
      <c r="J4619" s="161"/>
      <c r="K4619" s="161"/>
      <c r="L4619" s="161"/>
      <c r="M4619" s="161"/>
      <c r="N4619" s="171"/>
      <c r="O4619" s="171"/>
      <c r="P4619" s="171"/>
      <c r="Q4619" s="171"/>
      <c r="R4619" s="171"/>
      <c r="S4619" s="171"/>
      <c r="T4619" s="208" t="str">
        <f t="shared" si="720"/>
        <v>MISSING</v>
      </c>
      <c r="U4619" s="208" t="str">
        <f t="shared" si="721"/>
        <v>MISSING</v>
      </c>
      <c r="X4619" s="56">
        <f t="shared" si="722"/>
        <v>-99</v>
      </c>
      <c r="Y4619" s="56">
        <f t="shared" si="723"/>
        <v>-99</v>
      </c>
      <c r="Z4619" s="56">
        <f t="shared" si="724"/>
        <v>-99</v>
      </c>
      <c r="AA4619" s="56">
        <f t="shared" si="725"/>
        <v>-99</v>
      </c>
      <c r="AB4619" s="56">
        <f t="shared" si="726"/>
        <v>-99</v>
      </c>
      <c r="AC4619" s="56">
        <f t="shared" si="727"/>
        <v>-99</v>
      </c>
      <c r="AD4619" s="3"/>
      <c r="AE4619" s="82">
        <f>IF(D4619=1, 'adjustment factor'!$D$4, IF(D4619=-9,-999,IF(D4619="",-999,0)))</f>
        <v>-999</v>
      </c>
      <c r="AF4619" s="82">
        <f>IF(F4619=1, 'adjustment factor'!$D$5, IF(F4619=-9,-999,IF(F4619="",-999,0)))</f>
        <v>-999</v>
      </c>
      <c r="AG4619" s="82">
        <f>IF(E4619=1, 'adjustment factor'!$D$6, IF(E4619=-9,-999,IF(E4619="",-999,0)))</f>
        <v>-999</v>
      </c>
      <c r="AH4619" s="82">
        <f>IF(K4619&gt;=45,'adjustment factor'!$D$7,IF(K4619=-9,-1200,IF(K4619="",-1200,0)))</f>
        <v>-1200</v>
      </c>
      <c r="AI4619" s="82">
        <f>IF(L4619=1, 'adjustment factor'!$D$8, IF(L4619=-9,-999,IF(L4619="",-999,0)))</f>
        <v>-999</v>
      </c>
      <c r="AJ4619" s="82">
        <f>IF(AND(M4619&gt;=1,M4619&lt;=4),'adjustment factor'!$D$9,IF(M4619=-9,-999,IF(M4619=98,-999,IF(M4619=99,-999,IF(M4619="",-999,0)))))</f>
        <v>-999</v>
      </c>
      <c r="AK4619" s="82">
        <f>IF(H4619=1, 'adjustment factor'!$D$10, IF(H4619=-9,-999,IF(H4619="",-999,0)))</f>
        <v>-999</v>
      </c>
      <c r="AL4619" s="82">
        <f>IF(G4619=1, 'adjustment factor'!$D$11, IF(G4619=-9,-999,IF(G4619="",-999,0)))</f>
        <v>-999</v>
      </c>
      <c r="AM4619" s="82">
        <f>IF(I4619=1, 'adjustment factor'!$D$12, IF(I4619=-9,-999,IF(I4619="",-999,0)))</f>
        <v>-999</v>
      </c>
      <c r="AN4619" s="82">
        <f>IF(J4619=1, 'adjustment factor'!$D$13, IF(J4619=-9,-999,IF(J4619="",-999,0)))</f>
        <v>-999</v>
      </c>
      <c r="AO4619" s="82" t="str">
        <f t="shared" si="728"/>
        <v>-999</v>
      </c>
      <c r="AP4619" s="82" t="str">
        <f t="shared" si="729"/>
        <v>MISSING</v>
      </c>
    </row>
    <row r="4620" spans="2:42">
      <c r="B4620" s="207"/>
      <c r="C4620" s="35">
        <v>4616</v>
      </c>
      <c r="D4620" s="161"/>
      <c r="E4620" s="161"/>
      <c r="F4620" s="161"/>
      <c r="G4620" s="161"/>
      <c r="H4620" s="161"/>
      <c r="I4620" s="161"/>
      <c r="J4620" s="161"/>
      <c r="K4620" s="161"/>
      <c r="L4620" s="161"/>
      <c r="M4620" s="161"/>
      <c r="N4620" s="171"/>
      <c r="O4620" s="171"/>
      <c r="P4620" s="171"/>
      <c r="Q4620" s="171"/>
      <c r="R4620" s="171"/>
      <c r="S4620" s="171"/>
      <c r="T4620" s="208" t="str">
        <f t="shared" si="720"/>
        <v>MISSING</v>
      </c>
      <c r="U4620" s="208" t="str">
        <f t="shared" si="721"/>
        <v>MISSING</v>
      </c>
      <c r="X4620" s="56">
        <f t="shared" si="722"/>
        <v>-99</v>
      </c>
      <c r="Y4620" s="56">
        <f t="shared" si="723"/>
        <v>-99</v>
      </c>
      <c r="Z4620" s="56">
        <f t="shared" si="724"/>
        <v>-99</v>
      </c>
      <c r="AA4620" s="56">
        <f t="shared" si="725"/>
        <v>-99</v>
      </c>
      <c r="AB4620" s="56">
        <f t="shared" si="726"/>
        <v>-99</v>
      </c>
      <c r="AC4620" s="56">
        <f t="shared" si="727"/>
        <v>-99</v>
      </c>
      <c r="AD4620" s="3"/>
      <c r="AE4620" s="82">
        <f>IF(D4620=1, 'adjustment factor'!$D$4, IF(D4620=-9,-999,IF(D4620="",-999,0)))</f>
        <v>-999</v>
      </c>
      <c r="AF4620" s="82">
        <f>IF(F4620=1, 'adjustment factor'!$D$5, IF(F4620=-9,-999,IF(F4620="",-999,0)))</f>
        <v>-999</v>
      </c>
      <c r="AG4620" s="82">
        <f>IF(E4620=1, 'adjustment factor'!$D$6, IF(E4620=-9,-999,IF(E4620="",-999,0)))</f>
        <v>-999</v>
      </c>
      <c r="AH4620" s="82">
        <f>IF(K4620&gt;=45,'adjustment factor'!$D$7,IF(K4620=-9,-1200,IF(K4620="",-1200,0)))</f>
        <v>-1200</v>
      </c>
      <c r="AI4620" s="82">
        <f>IF(L4620=1, 'adjustment factor'!$D$8, IF(L4620=-9,-999,IF(L4620="",-999,0)))</f>
        <v>-999</v>
      </c>
      <c r="AJ4620" s="82">
        <f>IF(AND(M4620&gt;=1,M4620&lt;=4),'adjustment factor'!$D$9,IF(M4620=-9,-999,IF(M4620=98,-999,IF(M4620=99,-999,IF(M4620="",-999,0)))))</f>
        <v>-999</v>
      </c>
      <c r="AK4620" s="82">
        <f>IF(H4620=1, 'adjustment factor'!$D$10, IF(H4620=-9,-999,IF(H4620="",-999,0)))</f>
        <v>-999</v>
      </c>
      <c r="AL4620" s="82">
        <f>IF(G4620=1, 'adjustment factor'!$D$11, IF(G4620=-9,-999,IF(G4620="",-999,0)))</f>
        <v>-999</v>
      </c>
      <c r="AM4620" s="82">
        <f>IF(I4620=1, 'adjustment factor'!$D$12, IF(I4620=-9,-999,IF(I4620="",-999,0)))</f>
        <v>-999</v>
      </c>
      <c r="AN4620" s="82">
        <f>IF(J4620=1, 'adjustment factor'!$D$13, IF(J4620=-9,-999,IF(J4620="",-999,0)))</f>
        <v>-999</v>
      </c>
      <c r="AO4620" s="82" t="str">
        <f t="shared" si="728"/>
        <v>-999</v>
      </c>
      <c r="AP4620" s="82" t="str">
        <f t="shared" si="729"/>
        <v>MISSING</v>
      </c>
    </row>
    <row r="4621" spans="2:42">
      <c r="B4621" s="207"/>
      <c r="C4621" s="35">
        <v>4617</v>
      </c>
      <c r="D4621" s="161"/>
      <c r="E4621" s="161"/>
      <c r="F4621" s="161"/>
      <c r="G4621" s="161"/>
      <c r="H4621" s="161"/>
      <c r="I4621" s="161"/>
      <c r="J4621" s="161"/>
      <c r="K4621" s="161"/>
      <c r="L4621" s="161"/>
      <c r="M4621" s="161"/>
      <c r="N4621" s="171"/>
      <c r="O4621" s="171"/>
      <c r="P4621" s="171"/>
      <c r="Q4621" s="171"/>
      <c r="R4621" s="171"/>
      <c r="S4621" s="171"/>
      <c r="T4621" s="208" t="str">
        <f t="shared" si="720"/>
        <v>MISSING</v>
      </c>
      <c r="U4621" s="208" t="str">
        <f t="shared" si="721"/>
        <v>MISSING</v>
      </c>
      <c r="X4621" s="56">
        <f t="shared" si="722"/>
        <v>-99</v>
      </c>
      <c r="Y4621" s="56">
        <f t="shared" si="723"/>
        <v>-99</v>
      </c>
      <c r="Z4621" s="56">
        <f t="shared" si="724"/>
        <v>-99</v>
      </c>
      <c r="AA4621" s="56">
        <f t="shared" si="725"/>
        <v>-99</v>
      </c>
      <c r="AB4621" s="56">
        <f t="shared" si="726"/>
        <v>-99</v>
      </c>
      <c r="AC4621" s="56">
        <f t="shared" si="727"/>
        <v>-99</v>
      </c>
      <c r="AD4621" s="3"/>
      <c r="AE4621" s="82">
        <f>IF(D4621=1, 'adjustment factor'!$D$4, IF(D4621=-9,-999,IF(D4621="",-999,0)))</f>
        <v>-999</v>
      </c>
      <c r="AF4621" s="82">
        <f>IF(F4621=1, 'adjustment factor'!$D$5, IF(F4621=-9,-999,IF(F4621="",-999,0)))</f>
        <v>-999</v>
      </c>
      <c r="AG4621" s="82">
        <f>IF(E4621=1, 'adjustment factor'!$D$6, IF(E4621=-9,-999,IF(E4621="",-999,0)))</f>
        <v>-999</v>
      </c>
      <c r="AH4621" s="82">
        <f>IF(K4621&gt;=45,'adjustment factor'!$D$7,IF(K4621=-9,-1200,IF(K4621="",-1200,0)))</f>
        <v>-1200</v>
      </c>
      <c r="AI4621" s="82">
        <f>IF(L4621=1, 'adjustment factor'!$D$8, IF(L4621=-9,-999,IF(L4621="",-999,0)))</f>
        <v>-999</v>
      </c>
      <c r="AJ4621" s="82">
        <f>IF(AND(M4621&gt;=1,M4621&lt;=4),'adjustment factor'!$D$9,IF(M4621=-9,-999,IF(M4621=98,-999,IF(M4621=99,-999,IF(M4621="",-999,0)))))</f>
        <v>-999</v>
      </c>
      <c r="AK4621" s="82">
        <f>IF(H4621=1, 'adjustment factor'!$D$10, IF(H4621=-9,-999,IF(H4621="",-999,0)))</f>
        <v>-999</v>
      </c>
      <c r="AL4621" s="82">
        <f>IF(G4621=1, 'adjustment factor'!$D$11, IF(G4621=-9,-999,IF(G4621="",-999,0)))</f>
        <v>-999</v>
      </c>
      <c r="AM4621" s="82">
        <f>IF(I4621=1, 'adjustment factor'!$D$12, IF(I4621=-9,-999,IF(I4621="",-999,0)))</f>
        <v>-999</v>
      </c>
      <c r="AN4621" s="82">
        <f>IF(J4621=1, 'adjustment factor'!$D$13, IF(J4621=-9,-999,IF(J4621="",-999,0)))</f>
        <v>-999</v>
      </c>
      <c r="AO4621" s="82" t="str">
        <f t="shared" si="728"/>
        <v>-999</v>
      </c>
      <c r="AP4621" s="82" t="str">
        <f t="shared" si="729"/>
        <v>MISSING</v>
      </c>
    </row>
    <row r="4622" spans="2:42">
      <c r="B4622" s="207"/>
      <c r="C4622" s="35">
        <v>4618</v>
      </c>
      <c r="D4622" s="161"/>
      <c r="E4622" s="161"/>
      <c r="F4622" s="161"/>
      <c r="G4622" s="161"/>
      <c r="H4622" s="161"/>
      <c r="I4622" s="161"/>
      <c r="J4622" s="161"/>
      <c r="K4622" s="161"/>
      <c r="L4622" s="161"/>
      <c r="M4622" s="161"/>
      <c r="N4622" s="171"/>
      <c r="O4622" s="171"/>
      <c r="P4622" s="171"/>
      <c r="Q4622" s="171"/>
      <c r="R4622" s="171"/>
      <c r="S4622" s="171"/>
      <c r="T4622" s="208" t="str">
        <f t="shared" si="720"/>
        <v>MISSING</v>
      </c>
      <c r="U4622" s="208" t="str">
        <f t="shared" si="721"/>
        <v>MISSING</v>
      </c>
      <c r="X4622" s="56">
        <f t="shared" si="722"/>
        <v>-99</v>
      </c>
      <c r="Y4622" s="56">
        <f t="shared" si="723"/>
        <v>-99</v>
      </c>
      <c r="Z4622" s="56">
        <f t="shared" si="724"/>
        <v>-99</v>
      </c>
      <c r="AA4622" s="56">
        <f t="shared" si="725"/>
        <v>-99</v>
      </c>
      <c r="AB4622" s="56">
        <f t="shared" si="726"/>
        <v>-99</v>
      </c>
      <c r="AC4622" s="56">
        <f t="shared" si="727"/>
        <v>-99</v>
      </c>
      <c r="AD4622" s="3"/>
      <c r="AE4622" s="82">
        <f>IF(D4622=1, 'adjustment factor'!$D$4, IF(D4622=-9,-999,IF(D4622="",-999,0)))</f>
        <v>-999</v>
      </c>
      <c r="AF4622" s="82">
        <f>IF(F4622=1, 'adjustment factor'!$D$5, IF(F4622=-9,-999,IF(F4622="",-999,0)))</f>
        <v>-999</v>
      </c>
      <c r="AG4622" s="82">
        <f>IF(E4622=1, 'adjustment factor'!$D$6, IF(E4622=-9,-999,IF(E4622="",-999,0)))</f>
        <v>-999</v>
      </c>
      <c r="AH4622" s="82">
        <f>IF(K4622&gt;=45,'adjustment factor'!$D$7,IF(K4622=-9,-1200,IF(K4622="",-1200,0)))</f>
        <v>-1200</v>
      </c>
      <c r="AI4622" s="82">
        <f>IF(L4622=1, 'adjustment factor'!$D$8, IF(L4622=-9,-999,IF(L4622="",-999,0)))</f>
        <v>-999</v>
      </c>
      <c r="AJ4622" s="82">
        <f>IF(AND(M4622&gt;=1,M4622&lt;=4),'adjustment factor'!$D$9,IF(M4622=-9,-999,IF(M4622=98,-999,IF(M4622=99,-999,IF(M4622="",-999,0)))))</f>
        <v>-999</v>
      </c>
      <c r="AK4622" s="82">
        <f>IF(H4622=1, 'adjustment factor'!$D$10, IF(H4622=-9,-999,IF(H4622="",-999,0)))</f>
        <v>-999</v>
      </c>
      <c r="AL4622" s="82">
        <f>IF(G4622=1, 'adjustment factor'!$D$11, IF(G4622=-9,-999,IF(G4622="",-999,0)))</f>
        <v>-999</v>
      </c>
      <c r="AM4622" s="82">
        <f>IF(I4622=1, 'adjustment factor'!$D$12, IF(I4622=-9,-999,IF(I4622="",-999,0)))</f>
        <v>-999</v>
      </c>
      <c r="AN4622" s="82">
        <f>IF(J4622=1, 'adjustment factor'!$D$13, IF(J4622=-9,-999,IF(J4622="",-999,0)))</f>
        <v>-999</v>
      </c>
      <c r="AO4622" s="82" t="str">
        <f t="shared" si="728"/>
        <v>-999</v>
      </c>
      <c r="AP4622" s="82" t="str">
        <f t="shared" si="729"/>
        <v>MISSING</v>
      </c>
    </row>
    <row r="4623" spans="2:42">
      <c r="B4623" s="207"/>
      <c r="C4623" s="35">
        <v>4619</v>
      </c>
      <c r="D4623" s="161"/>
      <c r="E4623" s="161"/>
      <c r="F4623" s="161"/>
      <c r="G4623" s="161"/>
      <c r="H4623" s="161"/>
      <c r="I4623" s="161"/>
      <c r="J4623" s="161"/>
      <c r="K4623" s="161"/>
      <c r="L4623" s="161"/>
      <c r="M4623" s="161"/>
      <c r="N4623" s="171"/>
      <c r="O4623" s="171"/>
      <c r="P4623" s="171"/>
      <c r="Q4623" s="171"/>
      <c r="R4623" s="171"/>
      <c r="S4623" s="171"/>
      <c r="T4623" s="208" t="str">
        <f t="shared" si="720"/>
        <v>MISSING</v>
      </c>
      <c r="U4623" s="208" t="str">
        <f t="shared" si="721"/>
        <v>MISSING</v>
      </c>
      <c r="X4623" s="56">
        <f t="shared" si="722"/>
        <v>-99</v>
      </c>
      <c r="Y4623" s="56">
        <f t="shared" si="723"/>
        <v>-99</v>
      </c>
      <c r="Z4623" s="56">
        <f t="shared" si="724"/>
        <v>-99</v>
      </c>
      <c r="AA4623" s="56">
        <f t="shared" si="725"/>
        <v>-99</v>
      </c>
      <c r="AB4623" s="56">
        <f t="shared" si="726"/>
        <v>-99</v>
      </c>
      <c r="AC4623" s="56">
        <f t="shared" si="727"/>
        <v>-99</v>
      </c>
      <c r="AD4623" s="3"/>
      <c r="AE4623" s="82">
        <f>IF(D4623=1, 'adjustment factor'!$D$4, IF(D4623=-9,-999,IF(D4623="",-999,0)))</f>
        <v>-999</v>
      </c>
      <c r="AF4623" s="82">
        <f>IF(F4623=1, 'adjustment factor'!$D$5, IF(F4623=-9,-999,IF(F4623="",-999,0)))</f>
        <v>-999</v>
      </c>
      <c r="AG4623" s="82">
        <f>IF(E4623=1, 'adjustment factor'!$D$6, IF(E4623=-9,-999,IF(E4623="",-999,0)))</f>
        <v>-999</v>
      </c>
      <c r="AH4623" s="82">
        <f>IF(K4623&gt;=45,'adjustment factor'!$D$7,IF(K4623=-9,-1200,IF(K4623="",-1200,0)))</f>
        <v>-1200</v>
      </c>
      <c r="AI4623" s="82">
        <f>IF(L4623=1, 'adjustment factor'!$D$8, IF(L4623=-9,-999,IF(L4623="",-999,0)))</f>
        <v>-999</v>
      </c>
      <c r="AJ4623" s="82">
        <f>IF(AND(M4623&gt;=1,M4623&lt;=4),'adjustment factor'!$D$9,IF(M4623=-9,-999,IF(M4623=98,-999,IF(M4623=99,-999,IF(M4623="",-999,0)))))</f>
        <v>-999</v>
      </c>
      <c r="AK4623" s="82">
        <f>IF(H4623=1, 'adjustment factor'!$D$10, IF(H4623=-9,-999,IF(H4623="",-999,0)))</f>
        <v>-999</v>
      </c>
      <c r="AL4623" s="82">
        <f>IF(G4623=1, 'adjustment factor'!$D$11, IF(G4623=-9,-999,IF(G4623="",-999,0)))</f>
        <v>-999</v>
      </c>
      <c r="AM4623" s="82">
        <f>IF(I4623=1, 'adjustment factor'!$D$12, IF(I4623=-9,-999,IF(I4623="",-999,0)))</f>
        <v>-999</v>
      </c>
      <c r="AN4623" s="82">
        <f>IF(J4623=1, 'adjustment factor'!$D$13, IF(J4623=-9,-999,IF(J4623="",-999,0)))</f>
        <v>-999</v>
      </c>
      <c r="AO4623" s="82" t="str">
        <f t="shared" si="728"/>
        <v>-999</v>
      </c>
      <c r="AP4623" s="82" t="str">
        <f t="shared" si="729"/>
        <v>MISSING</v>
      </c>
    </row>
    <row r="4624" spans="2:42">
      <c r="B4624" s="207"/>
      <c r="C4624" s="35">
        <v>4620</v>
      </c>
      <c r="D4624" s="161"/>
      <c r="E4624" s="161"/>
      <c r="F4624" s="161"/>
      <c r="G4624" s="161"/>
      <c r="H4624" s="161"/>
      <c r="I4624" s="161"/>
      <c r="J4624" s="161"/>
      <c r="K4624" s="161"/>
      <c r="L4624" s="161"/>
      <c r="M4624" s="161"/>
      <c r="N4624" s="171"/>
      <c r="O4624" s="171"/>
      <c r="P4624" s="171"/>
      <c r="Q4624" s="171"/>
      <c r="R4624" s="171"/>
      <c r="S4624" s="171"/>
      <c r="T4624" s="208" t="str">
        <f t="shared" si="720"/>
        <v>MISSING</v>
      </c>
      <c r="U4624" s="208" t="str">
        <f t="shared" si="721"/>
        <v>MISSING</v>
      </c>
      <c r="X4624" s="56">
        <f t="shared" si="722"/>
        <v>-99</v>
      </c>
      <c r="Y4624" s="56">
        <f t="shared" si="723"/>
        <v>-99</v>
      </c>
      <c r="Z4624" s="56">
        <f t="shared" si="724"/>
        <v>-99</v>
      </c>
      <c r="AA4624" s="56">
        <f t="shared" si="725"/>
        <v>-99</v>
      </c>
      <c r="AB4624" s="56">
        <f t="shared" si="726"/>
        <v>-99</v>
      </c>
      <c r="AC4624" s="56">
        <f t="shared" si="727"/>
        <v>-99</v>
      </c>
      <c r="AD4624" s="3"/>
      <c r="AE4624" s="82">
        <f>IF(D4624=1, 'adjustment factor'!$D$4, IF(D4624=-9,-999,IF(D4624="",-999,0)))</f>
        <v>-999</v>
      </c>
      <c r="AF4624" s="82">
        <f>IF(F4624=1, 'adjustment factor'!$D$5, IF(F4624=-9,-999,IF(F4624="",-999,0)))</f>
        <v>-999</v>
      </c>
      <c r="AG4624" s="82">
        <f>IF(E4624=1, 'adjustment factor'!$D$6, IF(E4624=-9,-999,IF(E4624="",-999,0)))</f>
        <v>-999</v>
      </c>
      <c r="AH4624" s="82">
        <f>IF(K4624&gt;=45,'adjustment factor'!$D$7,IF(K4624=-9,-1200,IF(K4624="",-1200,0)))</f>
        <v>-1200</v>
      </c>
      <c r="AI4624" s="82">
        <f>IF(L4624=1, 'adjustment factor'!$D$8, IF(L4624=-9,-999,IF(L4624="",-999,0)))</f>
        <v>-999</v>
      </c>
      <c r="AJ4624" s="82">
        <f>IF(AND(M4624&gt;=1,M4624&lt;=4),'adjustment factor'!$D$9,IF(M4624=-9,-999,IF(M4624=98,-999,IF(M4624=99,-999,IF(M4624="",-999,0)))))</f>
        <v>-999</v>
      </c>
      <c r="AK4624" s="82">
        <f>IF(H4624=1, 'adjustment factor'!$D$10, IF(H4624=-9,-999,IF(H4624="",-999,0)))</f>
        <v>-999</v>
      </c>
      <c r="AL4624" s="82">
        <f>IF(G4624=1, 'adjustment factor'!$D$11, IF(G4624=-9,-999,IF(G4624="",-999,0)))</f>
        <v>-999</v>
      </c>
      <c r="AM4624" s="82">
        <f>IF(I4624=1, 'adjustment factor'!$D$12, IF(I4624=-9,-999,IF(I4624="",-999,0)))</f>
        <v>-999</v>
      </c>
      <c r="AN4624" s="82">
        <f>IF(J4624=1, 'adjustment factor'!$D$13, IF(J4624=-9,-999,IF(J4624="",-999,0)))</f>
        <v>-999</v>
      </c>
      <c r="AO4624" s="82" t="str">
        <f t="shared" si="728"/>
        <v>-999</v>
      </c>
      <c r="AP4624" s="82" t="str">
        <f t="shared" si="729"/>
        <v>MISSING</v>
      </c>
    </row>
    <row r="4625" spans="2:42">
      <c r="B4625" s="207"/>
      <c r="C4625" s="35">
        <v>4621</v>
      </c>
      <c r="D4625" s="161"/>
      <c r="E4625" s="161"/>
      <c r="F4625" s="161"/>
      <c r="G4625" s="161"/>
      <c r="H4625" s="161"/>
      <c r="I4625" s="161"/>
      <c r="J4625" s="161"/>
      <c r="K4625" s="161"/>
      <c r="L4625" s="161"/>
      <c r="M4625" s="161"/>
      <c r="N4625" s="171"/>
      <c r="O4625" s="171"/>
      <c r="P4625" s="171"/>
      <c r="Q4625" s="171"/>
      <c r="R4625" s="171"/>
      <c r="S4625" s="171"/>
      <c r="T4625" s="208" t="str">
        <f t="shared" si="720"/>
        <v>MISSING</v>
      </c>
      <c r="U4625" s="208" t="str">
        <f t="shared" si="721"/>
        <v>MISSING</v>
      </c>
      <c r="X4625" s="56">
        <f t="shared" si="722"/>
        <v>-99</v>
      </c>
      <c r="Y4625" s="56">
        <f t="shared" si="723"/>
        <v>-99</v>
      </c>
      <c r="Z4625" s="56">
        <f t="shared" si="724"/>
        <v>-99</v>
      </c>
      <c r="AA4625" s="56">
        <f t="shared" si="725"/>
        <v>-99</v>
      </c>
      <c r="AB4625" s="56">
        <f t="shared" si="726"/>
        <v>-99</v>
      </c>
      <c r="AC4625" s="56">
        <f t="shared" si="727"/>
        <v>-99</v>
      </c>
      <c r="AD4625" s="3"/>
      <c r="AE4625" s="82">
        <f>IF(D4625=1, 'adjustment factor'!$D$4, IF(D4625=-9,-999,IF(D4625="",-999,0)))</f>
        <v>-999</v>
      </c>
      <c r="AF4625" s="82">
        <f>IF(F4625=1, 'adjustment factor'!$D$5, IF(F4625=-9,-999,IF(F4625="",-999,0)))</f>
        <v>-999</v>
      </c>
      <c r="AG4625" s="82">
        <f>IF(E4625=1, 'adjustment factor'!$D$6, IF(E4625=-9,-999,IF(E4625="",-999,0)))</f>
        <v>-999</v>
      </c>
      <c r="AH4625" s="82">
        <f>IF(K4625&gt;=45,'adjustment factor'!$D$7,IF(K4625=-9,-1200,IF(K4625="",-1200,0)))</f>
        <v>-1200</v>
      </c>
      <c r="AI4625" s="82">
        <f>IF(L4625=1, 'adjustment factor'!$D$8, IF(L4625=-9,-999,IF(L4625="",-999,0)))</f>
        <v>-999</v>
      </c>
      <c r="AJ4625" s="82">
        <f>IF(AND(M4625&gt;=1,M4625&lt;=4),'adjustment factor'!$D$9,IF(M4625=-9,-999,IF(M4625=98,-999,IF(M4625=99,-999,IF(M4625="",-999,0)))))</f>
        <v>-999</v>
      </c>
      <c r="AK4625" s="82">
        <f>IF(H4625=1, 'adjustment factor'!$D$10, IF(H4625=-9,-999,IF(H4625="",-999,0)))</f>
        <v>-999</v>
      </c>
      <c r="AL4625" s="82">
        <f>IF(G4625=1, 'adjustment factor'!$D$11, IF(G4625=-9,-999,IF(G4625="",-999,0)))</f>
        <v>-999</v>
      </c>
      <c r="AM4625" s="82">
        <f>IF(I4625=1, 'adjustment factor'!$D$12, IF(I4625=-9,-999,IF(I4625="",-999,0)))</f>
        <v>-999</v>
      </c>
      <c r="AN4625" s="82">
        <f>IF(J4625=1, 'adjustment factor'!$D$13, IF(J4625=-9,-999,IF(J4625="",-999,0)))</f>
        <v>-999</v>
      </c>
      <c r="AO4625" s="82" t="str">
        <f t="shared" si="728"/>
        <v>-999</v>
      </c>
      <c r="AP4625" s="82" t="str">
        <f t="shared" si="729"/>
        <v>MISSING</v>
      </c>
    </row>
    <row r="4626" spans="2:42">
      <c r="B4626" s="207"/>
      <c r="C4626" s="35">
        <v>4622</v>
      </c>
      <c r="D4626" s="161"/>
      <c r="E4626" s="161"/>
      <c r="F4626" s="161"/>
      <c r="G4626" s="161"/>
      <c r="H4626" s="161"/>
      <c r="I4626" s="161"/>
      <c r="J4626" s="161"/>
      <c r="K4626" s="161"/>
      <c r="L4626" s="161"/>
      <c r="M4626" s="161"/>
      <c r="N4626" s="171"/>
      <c r="O4626" s="171"/>
      <c r="P4626" s="171"/>
      <c r="Q4626" s="171"/>
      <c r="R4626" s="171"/>
      <c r="S4626" s="171"/>
      <c r="T4626" s="208" t="str">
        <f t="shared" si="720"/>
        <v>MISSING</v>
      </c>
      <c r="U4626" s="208" t="str">
        <f t="shared" si="721"/>
        <v>MISSING</v>
      </c>
      <c r="X4626" s="56">
        <f t="shared" si="722"/>
        <v>-99</v>
      </c>
      <c r="Y4626" s="56">
        <f t="shared" si="723"/>
        <v>-99</v>
      </c>
      <c r="Z4626" s="56">
        <f t="shared" si="724"/>
        <v>-99</v>
      </c>
      <c r="AA4626" s="56">
        <f t="shared" si="725"/>
        <v>-99</v>
      </c>
      <c r="AB4626" s="56">
        <f t="shared" si="726"/>
        <v>-99</v>
      </c>
      <c r="AC4626" s="56">
        <f t="shared" si="727"/>
        <v>-99</v>
      </c>
      <c r="AD4626" s="3"/>
      <c r="AE4626" s="82">
        <f>IF(D4626=1, 'adjustment factor'!$D$4, IF(D4626=-9,-999,IF(D4626="",-999,0)))</f>
        <v>-999</v>
      </c>
      <c r="AF4626" s="82">
        <f>IF(F4626=1, 'adjustment factor'!$D$5, IF(F4626=-9,-999,IF(F4626="",-999,0)))</f>
        <v>-999</v>
      </c>
      <c r="AG4626" s="82">
        <f>IF(E4626=1, 'adjustment factor'!$D$6, IF(E4626=-9,-999,IF(E4626="",-999,0)))</f>
        <v>-999</v>
      </c>
      <c r="AH4626" s="82">
        <f>IF(K4626&gt;=45,'adjustment factor'!$D$7,IF(K4626=-9,-1200,IF(K4626="",-1200,0)))</f>
        <v>-1200</v>
      </c>
      <c r="AI4626" s="82">
        <f>IF(L4626=1, 'adjustment factor'!$D$8, IF(L4626=-9,-999,IF(L4626="",-999,0)))</f>
        <v>-999</v>
      </c>
      <c r="AJ4626" s="82">
        <f>IF(AND(M4626&gt;=1,M4626&lt;=4),'adjustment factor'!$D$9,IF(M4626=-9,-999,IF(M4626=98,-999,IF(M4626=99,-999,IF(M4626="",-999,0)))))</f>
        <v>-999</v>
      </c>
      <c r="AK4626" s="82">
        <f>IF(H4626=1, 'adjustment factor'!$D$10, IF(H4626=-9,-999,IF(H4626="",-999,0)))</f>
        <v>-999</v>
      </c>
      <c r="AL4626" s="82">
        <f>IF(G4626=1, 'adjustment factor'!$D$11, IF(G4626=-9,-999,IF(G4626="",-999,0)))</f>
        <v>-999</v>
      </c>
      <c r="AM4626" s="82">
        <f>IF(I4626=1, 'adjustment factor'!$D$12, IF(I4626=-9,-999,IF(I4626="",-999,0)))</f>
        <v>-999</v>
      </c>
      <c r="AN4626" s="82">
        <f>IF(J4626=1, 'adjustment factor'!$D$13, IF(J4626=-9,-999,IF(J4626="",-999,0)))</f>
        <v>-999</v>
      </c>
      <c r="AO4626" s="82" t="str">
        <f t="shared" si="728"/>
        <v>-999</v>
      </c>
      <c r="AP4626" s="82" t="str">
        <f t="shared" si="729"/>
        <v>MISSING</v>
      </c>
    </row>
    <row r="4627" spans="2:42">
      <c r="B4627" s="207"/>
      <c r="C4627" s="35">
        <v>4623</v>
      </c>
      <c r="D4627" s="161"/>
      <c r="E4627" s="161"/>
      <c r="F4627" s="161"/>
      <c r="G4627" s="161"/>
      <c r="H4627" s="161"/>
      <c r="I4627" s="161"/>
      <c r="J4627" s="161"/>
      <c r="K4627" s="161"/>
      <c r="L4627" s="161"/>
      <c r="M4627" s="161"/>
      <c r="N4627" s="171"/>
      <c r="O4627" s="171"/>
      <c r="P4627" s="171"/>
      <c r="Q4627" s="171"/>
      <c r="R4627" s="171"/>
      <c r="S4627" s="171"/>
      <c r="T4627" s="208" t="str">
        <f t="shared" si="720"/>
        <v>MISSING</v>
      </c>
      <c r="U4627" s="208" t="str">
        <f t="shared" si="721"/>
        <v>MISSING</v>
      </c>
      <c r="X4627" s="56">
        <f t="shared" si="722"/>
        <v>-99</v>
      </c>
      <c r="Y4627" s="56">
        <f t="shared" si="723"/>
        <v>-99</v>
      </c>
      <c r="Z4627" s="56">
        <f t="shared" si="724"/>
        <v>-99</v>
      </c>
      <c r="AA4627" s="56">
        <f t="shared" si="725"/>
        <v>-99</v>
      </c>
      <c r="AB4627" s="56">
        <f t="shared" si="726"/>
        <v>-99</v>
      </c>
      <c r="AC4627" s="56">
        <f t="shared" si="727"/>
        <v>-99</v>
      </c>
      <c r="AD4627" s="3"/>
      <c r="AE4627" s="82">
        <f>IF(D4627=1, 'adjustment factor'!$D$4, IF(D4627=-9,-999,IF(D4627="",-999,0)))</f>
        <v>-999</v>
      </c>
      <c r="AF4627" s="82">
        <f>IF(F4627=1, 'adjustment factor'!$D$5, IF(F4627=-9,-999,IF(F4627="",-999,0)))</f>
        <v>-999</v>
      </c>
      <c r="AG4627" s="82">
        <f>IF(E4627=1, 'adjustment factor'!$D$6, IF(E4627=-9,-999,IF(E4627="",-999,0)))</f>
        <v>-999</v>
      </c>
      <c r="AH4627" s="82">
        <f>IF(K4627&gt;=45,'adjustment factor'!$D$7,IF(K4627=-9,-1200,IF(K4627="",-1200,0)))</f>
        <v>-1200</v>
      </c>
      <c r="AI4627" s="82">
        <f>IF(L4627=1, 'adjustment factor'!$D$8, IF(L4627=-9,-999,IF(L4627="",-999,0)))</f>
        <v>-999</v>
      </c>
      <c r="AJ4627" s="82">
        <f>IF(AND(M4627&gt;=1,M4627&lt;=4),'adjustment factor'!$D$9,IF(M4627=-9,-999,IF(M4627=98,-999,IF(M4627=99,-999,IF(M4627="",-999,0)))))</f>
        <v>-999</v>
      </c>
      <c r="AK4627" s="82">
        <f>IF(H4627=1, 'adjustment factor'!$D$10, IF(H4627=-9,-999,IF(H4627="",-999,0)))</f>
        <v>-999</v>
      </c>
      <c r="AL4627" s="82">
        <f>IF(G4627=1, 'adjustment factor'!$D$11, IF(G4627=-9,-999,IF(G4627="",-999,0)))</f>
        <v>-999</v>
      </c>
      <c r="AM4627" s="82">
        <f>IF(I4627=1, 'adjustment factor'!$D$12, IF(I4627=-9,-999,IF(I4627="",-999,0)))</f>
        <v>-999</v>
      </c>
      <c r="AN4627" s="82">
        <f>IF(J4627=1, 'adjustment factor'!$D$13, IF(J4627=-9,-999,IF(J4627="",-999,0)))</f>
        <v>-999</v>
      </c>
      <c r="AO4627" s="82" t="str">
        <f t="shared" si="728"/>
        <v>-999</v>
      </c>
      <c r="AP4627" s="82" t="str">
        <f t="shared" si="729"/>
        <v>MISSING</v>
      </c>
    </row>
    <row r="4628" spans="2:42">
      <c r="B4628" s="207"/>
      <c r="C4628" s="35">
        <v>4624</v>
      </c>
      <c r="D4628" s="161"/>
      <c r="E4628" s="161"/>
      <c r="F4628" s="161"/>
      <c r="G4628" s="161"/>
      <c r="H4628" s="161"/>
      <c r="I4628" s="161"/>
      <c r="J4628" s="161"/>
      <c r="K4628" s="161"/>
      <c r="L4628" s="161"/>
      <c r="M4628" s="161"/>
      <c r="N4628" s="171"/>
      <c r="O4628" s="171"/>
      <c r="P4628" s="171"/>
      <c r="Q4628" s="171"/>
      <c r="R4628" s="171"/>
      <c r="S4628" s="171"/>
      <c r="T4628" s="208" t="str">
        <f t="shared" si="720"/>
        <v>MISSING</v>
      </c>
      <c r="U4628" s="208" t="str">
        <f t="shared" si="721"/>
        <v>MISSING</v>
      </c>
      <c r="X4628" s="56">
        <f t="shared" si="722"/>
        <v>-99</v>
      </c>
      <c r="Y4628" s="56">
        <f t="shared" si="723"/>
        <v>-99</v>
      </c>
      <c r="Z4628" s="56">
        <f t="shared" si="724"/>
        <v>-99</v>
      </c>
      <c r="AA4628" s="56">
        <f t="shared" si="725"/>
        <v>-99</v>
      </c>
      <c r="AB4628" s="56">
        <f t="shared" si="726"/>
        <v>-99</v>
      </c>
      <c r="AC4628" s="56">
        <f t="shared" si="727"/>
        <v>-99</v>
      </c>
      <c r="AD4628" s="3"/>
      <c r="AE4628" s="82">
        <f>IF(D4628=1, 'adjustment factor'!$D$4, IF(D4628=-9,-999,IF(D4628="",-999,0)))</f>
        <v>-999</v>
      </c>
      <c r="AF4628" s="82">
        <f>IF(F4628=1, 'adjustment factor'!$D$5, IF(F4628=-9,-999,IF(F4628="",-999,0)))</f>
        <v>-999</v>
      </c>
      <c r="AG4628" s="82">
        <f>IF(E4628=1, 'adjustment factor'!$D$6, IF(E4628=-9,-999,IF(E4628="",-999,0)))</f>
        <v>-999</v>
      </c>
      <c r="AH4628" s="82">
        <f>IF(K4628&gt;=45,'adjustment factor'!$D$7,IF(K4628=-9,-1200,IF(K4628="",-1200,0)))</f>
        <v>-1200</v>
      </c>
      <c r="AI4628" s="82">
        <f>IF(L4628=1, 'adjustment factor'!$D$8, IF(L4628=-9,-999,IF(L4628="",-999,0)))</f>
        <v>-999</v>
      </c>
      <c r="AJ4628" s="82">
        <f>IF(AND(M4628&gt;=1,M4628&lt;=4),'adjustment factor'!$D$9,IF(M4628=-9,-999,IF(M4628=98,-999,IF(M4628=99,-999,IF(M4628="",-999,0)))))</f>
        <v>-999</v>
      </c>
      <c r="AK4628" s="82">
        <f>IF(H4628=1, 'adjustment factor'!$D$10, IF(H4628=-9,-999,IF(H4628="",-999,0)))</f>
        <v>-999</v>
      </c>
      <c r="AL4628" s="82">
        <f>IF(G4628=1, 'adjustment factor'!$D$11, IF(G4628=-9,-999,IF(G4628="",-999,0)))</f>
        <v>-999</v>
      </c>
      <c r="AM4628" s="82">
        <f>IF(I4628=1, 'adjustment factor'!$D$12, IF(I4628=-9,-999,IF(I4628="",-999,0)))</f>
        <v>-999</v>
      </c>
      <c r="AN4628" s="82">
        <f>IF(J4628=1, 'adjustment factor'!$D$13, IF(J4628=-9,-999,IF(J4628="",-999,0)))</f>
        <v>-999</v>
      </c>
      <c r="AO4628" s="82" t="str">
        <f t="shared" si="728"/>
        <v>-999</v>
      </c>
      <c r="AP4628" s="82" t="str">
        <f t="shared" si="729"/>
        <v>MISSING</v>
      </c>
    </row>
    <row r="4629" spans="2:42">
      <c r="B4629" s="207"/>
      <c r="C4629" s="35">
        <v>4625</v>
      </c>
      <c r="D4629" s="161"/>
      <c r="E4629" s="161"/>
      <c r="F4629" s="161"/>
      <c r="G4629" s="161"/>
      <c r="H4629" s="161"/>
      <c r="I4629" s="161"/>
      <c r="J4629" s="161"/>
      <c r="K4629" s="161"/>
      <c r="L4629" s="161"/>
      <c r="M4629" s="161"/>
      <c r="N4629" s="171"/>
      <c r="O4629" s="171"/>
      <c r="P4629" s="171"/>
      <c r="Q4629" s="171"/>
      <c r="R4629" s="171"/>
      <c r="S4629" s="171"/>
      <c r="T4629" s="208" t="str">
        <f t="shared" ref="T4629:T4692" si="730">IF(SUM(X4629:AC4629)&gt;-0.01, SUM(X4629:AC4629), "MISSING")</f>
        <v>MISSING</v>
      </c>
      <c r="U4629" s="208" t="str">
        <f t="shared" ref="U4629:U4692" si="731">IF(AP4629="MISSING","MISSING", 3.88+0.604*T4629+0.055*(T4629^2)-AP4629)</f>
        <v>MISSING</v>
      </c>
      <c r="X4629" s="56">
        <f t="shared" ref="X4629:X4692" si="732">IF(N4629&gt;0,((N4629-3)*-1),-99)</f>
        <v>-99</v>
      </c>
      <c r="Y4629" s="56">
        <f t="shared" ref="Y4629:Y4692" si="733">IF(O4629&gt;0,((O4629-3)*-1),-99)</f>
        <v>-99</v>
      </c>
      <c r="Z4629" s="56">
        <f t="shared" ref="Z4629:Z4692" si="734">IF(P4629&gt;0,((P4629-3)*-1),-99)</f>
        <v>-99</v>
      </c>
      <c r="AA4629" s="56">
        <f t="shared" ref="AA4629:AA4692" si="735">IF(Q4629&gt;0,((Q4629-3)*-1),-99)</f>
        <v>-99</v>
      </c>
      <c r="AB4629" s="56">
        <f t="shared" ref="AB4629:AB4692" si="736">IF(R4629&gt;0,((R4629-3)*-1),-99)</f>
        <v>-99</v>
      </c>
      <c r="AC4629" s="56">
        <f t="shared" ref="AC4629:AC4692" si="737">IF(S4629&gt;0,((S4629-3)*-1),-99)</f>
        <v>-99</v>
      </c>
      <c r="AD4629" s="3"/>
      <c r="AE4629" s="82">
        <f>IF(D4629=1, 'adjustment factor'!$D$4, IF(D4629=-9,-999,IF(D4629="",-999,0)))</f>
        <v>-999</v>
      </c>
      <c r="AF4629" s="82">
        <f>IF(F4629=1, 'adjustment factor'!$D$5, IF(F4629=-9,-999,IF(F4629="",-999,0)))</f>
        <v>-999</v>
      </c>
      <c r="AG4629" s="82">
        <f>IF(E4629=1, 'adjustment factor'!$D$6, IF(E4629=-9,-999,IF(E4629="",-999,0)))</f>
        <v>-999</v>
      </c>
      <c r="AH4629" s="82">
        <f>IF(K4629&gt;=45,'adjustment factor'!$D$7,IF(K4629=-9,-1200,IF(K4629="",-1200,0)))</f>
        <v>-1200</v>
      </c>
      <c r="AI4629" s="82">
        <f>IF(L4629=1, 'adjustment factor'!$D$8, IF(L4629=-9,-999,IF(L4629="",-999,0)))</f>
        <v>-999</v>
      </c>
      <c r="AJ4629" s="82">
        <f>IF(AND(M4629&gt;=1,M4629&lt;=4),'adjustment factor'!$D$9,IF(M4629=-9,-999,IF(M4629=98,-999,IF(M4629=99,-999,IF(M4629="",-999,0)))))</f>
        <v>-999</v>
      </c>
      <c r="AK4629" s="82">
        <f>IF(H4629=1, 'adjustment factor'!$D$10, IF(H4629=-9,-999,IF(H4629="",-999,0)))</f>
        <v>-999</v>
      </c>
      <c r="AL4629" s="82">
        <f>IF(G4629=1, 'adjustment factor'!$D$11, IF(G4629=-9,-999,IF(G4629="",-999,0)))</f>
        <v>-999</v>
      </c>
      <c r="AM4629" s="82">
        <f>IF(I4629=1, 'adjustment factor'!$D$12, IF(I4629=-9,-999,IF(I4629="",-999,0)))</f>
        <v>-999</v>
      </c>
      <c r="AN4629" s="82">
        <f>IF(J4629=1, 'adjustment factor'!$D$13, IF(J4629=-9,-999,IF(J4629="",-999,0)))</f>
        <v>-999</v>
      </c>
      <c r="AO4629" s="82" t="str">
        <f t="shared" ref="AO4629:AO4692" si="738">IF(-AE4629-AF4629-AG4629-AH4629+AI4629+AJ4629-AK4629-AL4629-AM4629-AN4629&lt;3, -AE4629-AF4629-AG4629-AH4629+AI4629+AJ4629-AK4629-AL4629-AM4629-AN4629, "-999")</f>
        <v>-999</v>
      </c>
      <c r="AP4629" s="82" t="str">
        <f t="shared" ref="AP4629:AP4692" si="739">IF(AND(SUM(AE4629:AN4629)&gt;-1, (SUM(X4629:AC4629)&gt;-1)), 14.353-AE4629-AF4629-AG4629-AH4629+AI4629+AJ4629-AK4629-AL4629-AM4629-AN4629, "MISSING")</f>
        <v>MISSING</v>
      </c>
    </row>
    <row r="4630" spans="2:42">
      <c r="B4630" s="207"/>
      <c r="C4630" s="35">
        <v>4626</v>
      </c>
      <c r="D4630" s="161"/>
      <c r="E4630" s="161"/>
      <c r="F4630" s="161"/>
      <c r="G4630" s="161"/>
      <c r="H4630" s="161"/>
      <c r="I4630" s="161"/>
      <c r="J4630" s="161"/>
      <c r="K4630" s="161"/>
      <c r="L4630" s="161"/>
      <c r="M4630" s="161"/>
      <c r="N4630" s="171"/>
      <c r="O4630" s="171"/>
      <c r="P4630" s="171"/>
      <c r="Q4630" s="171"/>
      <c r="R4630" s="171"/>
      <c r="S4630" s="171"/>
      <c r="T4630" s="208" t="str">
        <f t="shared" si="730"/>
        <v>MISSING</v>
      </c>
      <c r="U4630" s="208" t="str">
        <f t="shared" si="731"/>
        <v>MISSING</v>
      </c>
      <c r="X4630" s="56">
        <f t="shared" si="732"/>
        <v>-99</v>
      </c>
      <c r="Y4630" s="56">
        <f t="shared" si="733"/>
        <v>-99</v>
      </c>
      <c r="Z4630" s="56">
        <f t="shared" si="734"/>
        <v>-99</v>
      </c>
      <c r="AA4630" s="56">
        <f t="shared" si="735"/>
        <v>-99</v>
      </c>
      <c r="AB4630" s="56">
        <f t="shared" si="736"/>
        <v>-99</v>
      </c>
      <c r="AC4630" s="56">
        <f t="shared" si="737"/>
        <v>-99</v>
      </c>
      <c r="AD4630" s="3"/>
      <c r="AE4630" s="82">
        <f>IF(D4630=1, 'adjustment factor'!$D$4, IF(D4630=-9,-999,IF(D4630="",-999,0)))</f>
        <v>-999</v>
      </c>
      <c r="AF4630" s="82">
        <f>IF(F4630=1, 'adjustment factor'!$D$5, IF(F4630=-9,-999,IF(F4630="",-999,0)))</f>
        <v>-999</v>
      </c>
      <c r="AG4630" s="82">
        <f>IF(E4630=1, 'adjustment factor'!$D$6, IF(E4630=-9,-999,IF(E4630="",-999,0)))</f>
        <v>-999</v>
      </c>
      <c r="AH4630" s="82">
        <f>IF(K4630&gt;=45,'adjustment factor'!$D$7,IF(K4630=-9,-1200,IF(K4630="",-1200,0)))</f>
        <v>-1200</v>
      </c>
      <c r="AI4630" s="82">
        <f>IF(L4630=1, 'adjustment factor'!$D$8, IF(L4630=-9,-999,IF(L4630="",-999,0)))</f>
        <v>-999</v>
      </c>
      <c r="AJ4630" s="82">
        <f>IF(AND(M4630&gt;=1,M4630&lt;=4),'adjustment factor'!$D$9,IF(M4630=-9,-999,IF(M4630=98,-999,IF(M4630=99,-999,IF(M4630="",-999,0)))))</f>
        <v>-999</v>
      </c>
      <c r="AK4630" s="82">
        <f>IF(H4630=1, 'adjustment factor'!$D$10, IF(H4630=-9,-999,IF(H4630="",-999,0)))</f>
        <v>-999</v>
      </c>
      <c r="AL4630" s="82">
        <f>IF(G4630=1, 'adjustment factor'!$D$11, IF(G4630=-9,-999,IF(G4630="",-999,0)))</f>
        <v>-999</v>
      </c>
      <c r="AM4630" s="82">
        <f>IF(I4630=1, 'adjustment factor'!$D$12, IF(I4630=-9,-999,IF(I4630="",-999,0)))</f>
        <v>-999</v>
      </c>
      <c r="AN4630" s="82">
        <f>IF(J4630=1, 'adjustment factor'!$D$13, IF(J4630=-9,-999,IF(J4630="",-999,0)))</f>
        <v>-999</v>
      </c>
      <c r="AO4630" s="82" t="str">
        <f t="shared" si="738"/>
        <v>-999</v>
      </c>
      <c r="AP4630" s="82" t="str">
        <f t="shared" si="739"/>
        <v>MISSING</v>
      </c>
    </row>
    <row r="4631" spans="2:42">
      <c r="B4631" s="207"/>
      <c r="C4631" s="35">
        <v>4627</v>
      </c>
      <c r="D4631" s="161"/>
      <c r="E4631" s="161"/>
      <c r="F4631" s="161"/>
      <c r="G4631" s="161"/>
      <c r="H4631" s="161"/>
      <c r="I4631" s="161"/>
      <c r="J4631" s="161"/>
      <c r="K4631" s="161"/>
      <c r="L4631" s="161"/>
      <c r="M4631" s="161"/>
      <c r="N4631" s="171"/>
      <c r="O4631" s="171"/>
      <c r="P4631" s="171"/>
      <c r="Q4631" s="171"/>
      <c r="R4631" s="171"/>
      <c r="S4631" s="171"/>
      <c r="T4631" s="208" t="str">
        <f t="shared" si="730"/>
        <v>MISSING</v>
      </c>
      <c r="U4631" s="208" t="str">
        <f t="shared" si="731"/>
        <v>MISSING</v>
      </c>
      <c r="X4631" s="56">
        <f t="shared" si="732"/>
        <v>-99</v>
      </c>
      <c r="Y4631" s="56">
        <f t="shared" si="733"/>
        <v>-99</v>
      </c>
      <c r="Z4631" s="56">
        <f t="shared" si="734"/>
        <v>-99</v>
      </c>
      <c r="AA4631" s="56">
        <f t="shared" si="735"/>
        <v>-99</v>
      </c>
      <c r="AB4631" s="56">
        <f t="shared" si="736"/>
        <v>-99</v>
      </c>
      <c r="AC4631" s="56">
        <f t="shared" si="737"/>
        <v>-99</v>
      </c>
      <c r="AD4631" s="3"/>
      <c r="AE4631" s="82">
        <f>IF(D4631=1, 'adjustment factor'!$D$4, IF(D4631=-9,-999,IF(D4631="",-999,0)))</f>
        <v>-999</v>
      </c>
      <c r="AF4631" s="82">
        <f>IF(F4631=1, 'adjustment factor'!$D$5, IF(F4631=-9,-999,IF(F4631="",-999,0)))</f>
        <v>-999</v>
      </c>
      <c r="AG4631" s="82">
        <f>IF(E4631=1, 'adjustment factor'!$D$6, IF(E4631=-9,-999,IF(E4631="",-999,0)))</f>
        <v>-999</v>
      </c>
      <c r="AH4631" s="82">
        <f>IF(K4631&gt;=45,'adjustment factor'!$D$7,IF(K4631=-9,-1200,IF(K4631="",-1200,0)))</f>
        <v>-1200</v>
      </c>
      <c r="AI4631" s="82">
        <f>IF(L4631=1, 'adjustment factor'!$D$8, IF(L4631=-9,-999,IF(L4631="",-999,0)))</f>
        <v>-999</v>
      </c>
      <c r="AJ4631" s="82">
        <f>IF(AND(M4631&gt;=1,M4631&lt;=4),'adjustment factor'!$D$9,IF(M4631=-9,-999,IF(M4631=98,-999,IF(M4631=99,-999,IF(M4631="",-999,0)))))</f>
        <v>-999</v>
      </c>
      <c r="AK4631" s="82">
        <f>IF(H4631=1, 'adjustment factor'!$D$10, IF(H4631=-9,-999,IF(H4631="",-999,0)))</f>
        <v>-999</v>
      </c>
      <c r="AL4631" s="82">
        <f>IF(G4631=1, 'adjustment factor'!$D$11, IF(G4631=-9,-999,IF(G4631="",-999,0)))</f>
        <v>-999</v>
      </c>
      <c r="AM4631" s="82">
        <f>IF(I4631=1, 'adjustment factor'!$D$12, IF(I4631=-9,-999,IF(I4631="",-999,0)))</f>
        <v>-999</v>
      </c>
      <c r="AN4631" s="82">
        <f>IF(J4631=1, 'adjustment factor'!$D$13, IF(J4631=-9,-999,IF(J4631="",-999,0)))</f>
        <v>-999</v>
      </c>
      <c r="AO4631" s="82" t="str">
        <f t="shared" si="738"/>
        <v>-999</v>
      </c>
      <c r="AP4631" s="82" t="str">
        <f t="shared" si="739"/>
        <v>MISSING</v>
      </c>
    </row>
    <row r="4632" spans="2:42">
      <c r="B4632" s="207"/>
      <c r="C4632" s="35">
        <v>4628</v>
      </c>
      <c r="D4632" s="161"/>
      <c r="E4632" s="161"/>
      <c r="F4632" s="161"/>
      <c r="G4632" s="161"/>
      <c r="H4632" s="161"/>
      <c r="I4632" s="161"/>
      <c r="J4632" s="161"/>
      <c r="K4632" s="161"/>
      <c r="L4632" s="161"/>
      <c r="M4632" s="161"/>
      <c r="N4632" s="171"/>
      <c r="O4632" s="171"/>
      <c r="P4632" s="171"/>
      <c r="Q4632" s="171"/>
      <c r="R4632" s="171"/>
      <c r="S4632" s="171"/>
      <c r="T4632" s="208" t="str">
        <f t="shared" si="730"/>
        <v>MISSING</v>
      </c>
      <c r="U4632" s="208" t="str">
        <f t="shared" si="731"/>
        <v>MISSING</v>
      </c>
      <c r="X4632" s="56">
        <f t="shared" si="732"/>
        <v>-99</v>
      </c>
      <c r="Y4632" s="56">
        <f t="shared" si="733"/>
        <v>-99</v>
      </c>
      <c r="Z4632" s="56">
        <f t="shared" si="734"/>
        <v>-99</v>
      </c>
      <c r="AA4632" s="56">
        <f t="shared" si="735"/>
        <v>-99</v>
      </c>
      <c r="AB4632" s="56">
        <f t="shared" si="736"/>
        <v>-99</v>
      </c>
      <c r="AC4632" s="56">
        <f t="shared" si="737"/>
        <v>-99</v>
      </c>
      <c r="AD4632" s="3"/>
      <c r="AE4632" s="82">
        <f>IF(D4632=1, 'adjustment factor'!$D$4, IF(D4632=-9,-999,IF(D4632="",-999,0)))</f>
        <v>-999</v>
      </c>
      <c r="AF4632" s="82">
        <f>IF(F4632=1, 'adjustment factor'!$D$5, IF(F4632=-9,-999,IF(F4632="",-999,0)))</f>
        <v>-999</v>
      </c>
      <c r="AG4632" s="82">
        <f>IF(E4632=1, 'adjustment factor'!$D$6, IF(E4632=-9,-999,IF(E4632="",-999,0)))</f>
        <v>-999</v>
      </c>
      <c r="AH4632" s="82">
        <f>IF(K4632&gt;=45,'adjustment factor'!$D$7,IF(K4632=-9,-1200,IF(K4632="",-1200,0)))</f>
        <v>-1200</v>
      </c>
      <c r="AI4632" s="82">
        <f>IF(L4632=1, 'adjustment factor'!$D$8, IF(L4632=-9,-999,IF(L4632="",-999,0)))</f>
        <v>-999</v>
      </c>
      <c r="AJ4632" s="82">
        <f>IF(AND(M4632&gt;=1,M4632&lt;=4),'adjustment factor'!$D$9,IF(M4632=-9,-999,IF(M4632=98,-999,IF(M4632=99,-999,IF(M4632="",-999,0)))))</f>
        <v>-999</v>
      </c>
      <c r="AK4632" s="82">
        <f>IF(H4632=1, 'adjustment factor'!$D$10, IF(H4632=-9,-999,IF(H4632="",-999,0)))</f>
        <v>-999</v>
      </c>
      <c r="AL4632" s="82">
        <f>IF(G4632=1, 'adjustment factor'!$D$11, IF(G4632=-9,-999,IF(G4632="",-999,0)))</f>
        <v>-999</v>
      </c>
      <c r="AM4632" s="82">
        <f>IF(I4632=1, 'adjustment factor'!$D$12, IF(I4632=-9,-999,IF(I4632="",-999,0)))</f>
        <v>-999</v>
      </c>
      <c r="AN4632" s="82">
        <f>IF(J4632=1, 'adjustment factor'!$D$13, IF(J4632=-9,-999,IF(J4632="",-999,0)))</f>
        <v>-999</v>
      </c>
      <c r="AO4632" s="82" t="str">
        <f t="shared" si="738"/>
        <v>-999</v>
      </c>
      <c r="AP4632" s="82" t="str">
        <f t="shared" si="739"/>
        <v>MISSING</v>
      </c>
    </row>
    <row r="4633" spans="2:42">
      <c r="B4633" s="207"/>
      <c r="C4633" s="35">
        <v>4629</v>
      </c>
      <c r="D4633" s="161"/>
      <c r="E4633" s="161"/>
      <c r="F4633" s="161"/>
      <c r="G4633" s="161"/>
      <c r="H4633" s="161"/>
      <c r="I4633" s="161"/>
      <c r="J4633" s="161"/>
      <c r="K4633" s="161"/>
      <c r="L4633" s="161"/>
      <c r="M4633" s="161"/>
      <c r="N4633" s="171"/>
      <c r="O4633" s="171"/>
      <c r="P4633" s="171"/>
      <c r="Q4633" s="171"/>
      <c r="R4633" s="171"/>
      <c r="S4633" s="171"/>
      <c r="T4633" s="208" t="str">
        <f t="shared" si="730"/>
        <v>MISSING</v>
      </c>
      <c r="U4633" s="208" t="str">
        <f t="shared" si="731"/>
        <v>MISSING</v>
      </c>
      <c r="X4633" s="56">
        <f t="shared" si="732"/>
        <v>-99</v>
      </c>
      <c r="Y4633" s="56">
        <f t="shared" si="733"/>
        <v>-99</v>
      </c>
      <c r="Z4633" s="56">
        <f t="shared" si="734"/>
        <v>-99</v>
      </c>
      <c r="AA4633" s="56">
        <f t="shared" si="735"/>
        <v>-99</v>
      </c>
      <c r="AB4633" s="56">
        <f t="shared" si="736"/>
        <v>-99</v>
      </c>
      <c r="AC4633" s="56">
        <f t="shared" si="737"/>
        <v>-99</v>
      </c>
      <c r="AD4633" s="3"/>
      <c r="AE4633" s="82">
        <f>IF(D4633=1, 'adjustment factor'!$D$4, IF(D4633=-9,-999,IF(D4633="",-999,0)))</f>
        <v>-999</v>
      </c>
      <c r="AF4633" s="82">
        <f>IF(F4633=1, 'adjustment factor'!$D$5, IF(F4633=-9,-999,IF(F4633="",-999,0)))</f>
        <v>-999</v>
      </c>
      <c r="AG4633" s="82">
        <f>IF(E4633=1, 'adjustment factor'!$D$6, IF(E4633=-9,-999,IF(E4633="",-999,0)))</f>
        <v>-999</v>
      </c>
      <c r="AH4633" s="82">
        <f>IF(K4633&gt;=45,'adjustment factor'!$D$7,IF(K4633=-9,-1200,IF(K4633="",-1200,0)))</f>
        <v>-1200</v>
      </c>
      <c r="AI4633" s="82">
        <f>IF(L4633=1, 'adjustment factor'!$D$8, IF(L4633=-9,-999,IF(L4633="",-999,0)))</f>
        <v>-999</v>
      </c>
      <c r="AJ4633" s="82">
        <f>IF(AND(M4633&gt;=1,M4633&lt;=4),'adjustment factor'!$D$9,IF(M4633=-9,-999,IF(M4633=98,-999,IF(M4633=99,-999,IF(M4633="",-999,0)))))</f>
        <v>-999</v>
      </c>
      <c r="AK4633" s="82">
        <f>IF(H4633=1, 'adjustment factor'!$D$10, IF(H4633=-9,-999,IF(H4633="",-999,0)))</f>
        <v>-999</v>
      </c>
      <c r="AL4633" s="82">
        <f>IF(G4633=1, 'adjustment factor'!$D$11, IF(G4633=-9,-999,IF(G4633="",-999,0)))</f>
        <v>-999</v>
      </c>
      <c r="AM4633" s="82">
        <f>IF(I4633=1, 'adjustment factor'!$D$12, IF(I4633=-9,-999,IF(I4633="",-999,0)))</f>
        <v>-999</v>
      </c>
      <c r="AN4633" s="82">
        <f>IF(J4633=1, 'adjustment factor'!$D$13, IF(J4633=-9,-999,IF(J4633="",-999,0)))</f>
        <v>-999</v>
      </c>
      <c r="AO4633" s="82" t="str">
        <f t="shared" si="738"/>
        <v>-999</v>
      </c>
      <c r="AP4633" s="82" t="str">
        <f t="shared" si="739"/>
        <v>MISSING</v>
      </c>
    </row>
    <row r="4634" spans="2:42">
      <c r="B4634" s="207"/>
      <c r="C4634" s="35">
        <v>4630</v>
      </c>
      <c r="D4634" s="161"/>
      <c r="E4634" s="161"/>
      <c r="F4634" s="161"/>
      <c r="G4634" s="161"/>
      <c r="H4634" s="161"/>
      <c r="I4634" s="161"/>
      <c r="J4634" s="161"/>
      <c r="K4634" s="161"/>
      <c r="L4634" s="161"/>
      <c r="M4634" s="161"/>
      <c r="N4634" s="171"/>
      <c r="O4634" s="171"/>
      <c r="P4634" s="171"/>
      <c r="Q4634" s="171"/>
      <c r="R4634" s="171"/>
      <c r="S4634" s="171"/>
      <c r="T4634" s="208" t="str">
        <f t="shared" si="730"/>
        <v>MISSING</v>
      </c>
      <c r="U4634" s="208" t="str">
        <f t="shared" si="731"/>
        <v>MISSING</v>
      </c>
      <c r="X4634" s="56">
        <f t="shared" si="732"/>
        <v>-99</v>
      </c>
      <c r="Y4634" s="56">
        <f t="shared" si="733"/>
        <v>-99</v>
      </c>
      <c r="Z4634" s="56">
        <f t="shared" si="734"/>
        <v>-99</v>
      </c>
      <c r="AA4634" s="56">
        <f t="shared" si="735"/>
        <v>-99</v>
      </c>
      <c r="AB4634" s="56">
        <f t="shared" si="736"/>
        <v>-99</v>
      </c>
      <c r="AC4634" s="56">
        <f t="shared" si="737"/>
        <v>-99</v>
      </c>
      <c r="AD4634" s="3"/>
      <c r="AE4634" s="82">
        <f>IF(D4634=1, 'adjustment factor'!$D$4, IF(D4634=-9,-999,IF(D4634="",-999,0)))</f>
        <v>-999</v>
      </c>
      <c r="AF4634" s="82">
        <f>IF(F4634=1, 'adjustment factor'!$D$5, IF(F4634=-9,-999,IF(F4634="",-999,0)))</f>
        <v>-999</v>
      </c>
      <c r="AG4634" s="82">
        <f>IF(E4634=1, 'adjustment factor'!$D$6, IF(E4634=-9,-999,IF(E4634="",-999,0)))</f>
        <v>-999</v>
      </c>
      <c r="AH4634" s="82">
        <f>IF(K4634&gt;=45,'adjustment factor'!$D$7,IF(K4634=-9,-1200,IF(K4634="",-1200,0)))</f>
        <v>-1200</v>
      </c>
      <c r="AI4634" s="82">
        <f>IF(L4634=1, 'adjustment factor'!$D$8, IF(L4634=-9,-999,IF(L4634="",-999,0)))</f>
        <v>-999</v>
      </c>
      <c r="AJ4634" s="82">
        <f>IF(AND(M4634&gt;=1,M4634&lt;=4),'adjustment factor'!$D$9,IF(M4634=-9,-999,IF(M4634=98,-999,IF(M4634=99,-999,IF(M4634="",-999,0)))))</f>
        <v>-999</v>
      </c>
      <c r="AK4634" s="82">
        <f>IF(H4634=1, 'adjustment factor'!$D$10, IF(H4634=-9,-999,IF(H4634="",-999,0)))</f>
        <v>-999</v>
      </c>
      <c r="AL4634" s="82">
        <f>IF(G4634=1, 'adjustment factor'!$D$11, IF(G4634=-9,-999,IF(G4634="",-999,0)))</f>
        <v>-999</v>
      </c>
      <c r="AM4634" s="82">
        <f>IF(I4634=1, 'adjustment factor'!$D$12, IF(I4634=-9,-999,IF(I4634="",-999,0)))</f>
        <v>-999</v>
      </c>
      <c r="AN4634" s="82">
        <f>IF(J4634=1, 'adjustment factor'!$D$13, IF(J4634=-9,-999,IF(J4634="",-999,0)))</f>
        <v>-999</v>
      </c>
      <c r="AO4634" s="82" t="str">
        <f t="shared" si="738"/>
        <v>-999</v>
      </c>
      <c r="AP4634" s="82" t="str">
        <f t="shared" si="739"/>
        <v>MISSING</v>
      </c>
    </row>
    <row r="4635" spans="2:42">
      <c r="B4635" s="207"/>
      <c r="C4635" s="35">
        <v>4631</v>
      </c>
      <c r="D4635" s="161"/>
      <c r="E4635" s="161"/>
      <c r="F4635" s="161"/>
      <c r="G4635" s="161"/>
      <c r="H4635" s="161"/>
      <c r="I4635" s="161"/>
      <c r="J4635" s="161"/>
      <c r="K4635" s="161"/>
      <c r="L4635" s="161"/>
      <c r="M4635" s="161"/>
      <c r="N4635" s="171"/>
      <c r="O4635" s="171"/>
      <c r="P4635" s="171"/>
      <c r="Q4635" s="171"/>
      <c r="R4635" s="171"/>
      <c r="S4635" s="171"/>
      <c r="T4635" s="208" t="str">
        <f t="shared" si="730"/>
        <v>MISSING</v>
      </c>
      <c r="U4635" s="208" t="str">
        <f t="shared" si="731"/>
        <v>MISSING</v>
      </c>
      <c r="X4635" s="56">
        <f t="shared" si="732"/>
        <v>-99</v>
      </c>
      <c r="Y4635" s="56">
        <f t="shared" si="733"/>
        <v>-99</v>
      </c>
      <c r="Z4635" s="56">
        <f t="shared" si="734"/>
        <v>-99</v>
      </c>
      <c r="AA4635" s="56">
        <f t="shared" si="735"/>
        <v>-99</v>
      </c>
      <c r="AB4635" s="56">
        <f t="shared" si="736"/>
        <v>-99</v>
      </c>
      <c r="AC4635" s="56">
        <f t="shared" si="737"/>
        <v>-99</v>
      </c>
      <c r="AD4635" s="3"/>
      <c r="AE4635" s="82">
        <f>IF(D4635=1, 'adjustment factor'!$D$4, IF(D4635=-9,-999,IF(D4635="",-999,0)))</f>
        <v>-999</v>
      </c>
      <c r="AF4635" s="82">
        <f>IF(F4635=1, 'adjustment factor'!$D$5, IF(F4635=-9,-999,IF(F4635="",-999,0)))</f>
        <v>-999</v>
      </c>
      <c r="AG4635" s="82">
        <f>IF(E4635=1, 'adjustment factor'!$D$6, IF(E4635=-9,-999,IF(E4635="",-999,0)))</f>
        <v>-999</v>
      </c>
      <c r="AH4635" s="82">
        <f>IF(K4635&gt;=45,'adjustment factor'!$D$7,IF(K4635=-9,-1200,IF(K4635="",-1200,0)))</f>
        <v>-1200</v>
      </c>
      <c r="AI4635" s="82">
        <f>IF(L4635=1, 'adjustment factor'!$D$8, IF(L4635=-9,-999,IF(L4635="",-999,0)))</f>
        <v>-999</v>
      </c>
      <c r="AJ4635" s="82">
        <f>IF(AND(M4635&gt;=1,M4635&lt;=4),'adjustment factor'!$D$9,IF(M4635=-9,-999,IF(M4635=98,-999,IF(M4635=99,-999,IF(M4635="",-999,0)))))</f>
        <v>-999</v>
      </c>
      <c r="AK4635" s="82">
        <f>IF(H4635=1, 'adjustment factor'!$D$10, IF(H4635=-9,-999,IF(H4635="",-999,0)))</f>
        <v>-999</v>
      </c>
      <c r="AL4635" s="82">
        <f>IF(G4635=1, 'adjustment factor'!$D$11, IF(G4635=-9,-999,IF(G4635="",-999,0)))</f>
        <v>-999</v>
      </c>
      <c r="AM4635" s="82">
        <f>IF(I4635=1, 'adjustment factor'!$D$12, IF(I4635=-9,-999,IF(I4635="",-999,0)))</f>
        <v>-999</v>
      </c>
      <c r="AN4635" s="82">
        <f>IF(J4635=1, 'adjustment factor'!$D$13, IF(J4635=-9,-999,IF(J4635="",-999,0)))</f>
        <v>-999</v>
      </c>
      <c r="AO4635" s="82" t="str">
        <f t="shared" si="738"/>
        <v>-999</v>
      </c>
      <c r="AP4635" s="82" t="str">
        <f t="shared" si="739"/>
        <v>MISSING</v>
      </c>
    </row>
    <row r="4636" spans="2:42">
      <c r="B4636" s="207"/>
      <c r="C4636" s="35">
        <v>4632</v>
      </c>
      <c r="D4636" s="161"/>
      <c r="E4636" s="161"/>
      <c r="F4636" s="161"/>
      <c r="G4636" s="161"/>
      <c r="H4636" s="161"/>
      <c r="I4636" s="161"/>
      <c r="J4636" s="161"/>
      <c r="K4636" s="161"/>
      <c r="L4636" s="161"/>
      <c r="M4636" s="161"/>
      <c r="N4636" s="171"/>
      <c r="O4636" s="171"/>
      <c r="P4636" s="171"/>
      <c r="Q4636" s="171"/>
      <c r="R4636" s="171"/>
      <c r="S4636" s="171"/>
      <c r="T4636" s="208" t="str">
        <f t="shared" si="730"/>
        <v>MISSING</v>
      </c>
      <c r="U4636" s="208" t="str">
        <f t="shared" si="731"/>
        <v>MISSING</v>
      </c>
      <c r="X4636" s="56">
        <f t="shared" si="732"/>
        <v>-99</v>
      </c>
      <c r="Y4636" s="56">
        <f t="shared" si="733"/>
        <v>-99</v>
      </c>
      <c r="Z4636" s="56">
        <f t="shared" si="734"/>
        <v>-99</v>
      </c>
      <c r="AA4636" s="56">
        <f t="shared" si="735"/>
        <v>-99</v>
      </c>
      <c r="AB4636" s="56">
        <f t="shared" si="736"/>
        <v>-99</v>
      </c>
      <c r="AC4636" s="56">
        <f t="shared" si="737"/>
        <v>-99</v>
      </c>
      <c r="AD4636" s="3"/>
      <c r="AE4636" s="82">
        <f>IF(D4636=1, 'adjustment factor'!$D$4, IF(D4636=-9,-999,IF(D4636="",-999,0)))</f>
        <v>-999</v>
      </c>
      <c r="AF4636" s="82">
        <f>IF(F4636=1, 'adjustment factor'!$D$5, IF(F4636=-9,-999,IF(F4636="",-999,0)))</f>
        <v>-999</v>
      </c>
      <c r="AG4636" s="82">
        <f>IF(E4636=1, 'adjustment factor'!$D$6, IF(E4636=-9,-999,IF(E4636="",-999,0)))</f>
        <v>-999</v>
      </c>
      <c r="AH4636" s="82">
        <f>IF(K4636&gt;=45,'adjustment factor'!$D$7,IF(K4636=-9,-1200,IF(K4636="",-1200,0)))</f>
        <v>-1200</v>
      </c>
      <c r="AI4636" s="82">
        <f>IF(L4636=1, 'adjustment factor'!$D$8, IF(L4636=-9,-999,IF(L4636="",-999,0)))</f>
        <v>-999</v>
      </c>
      <c r="AJ4636" s="82">
        <f>IF(AND(M4636&gt;=1,M4636&lt;=4),'adjustment factor'!$D$9,IF(M4636=-9,-999,IF(M4636=98,-999,IF(M4636=99,-999,IF(M4636="",-999,0)))))</f>
        <v>-999</v>
      </c>
      <c r="AK4636" s="82">
        <f>IF(H4636=1, 'adjustment factor'!$D$10, IF(H4636=-9,-999,IF(H4636="",-999,0)))</f>
        <v>-999</v>
      </c>
      <c r="AL4636" s="82">
        <f>IF(G4636=1, 'adjustment factor'!$D$11, IF(G4636=-9,-999,IF(G4636="",-999,0)))</f>
        <v>-999</v>
      </c>
      <c r="AM4636" s="82">
        <f>IF(I4636=1, 'adjustment factor'!$D$12, IF(I4636=-9,-999,IF(I4636="",-999,0)))</f>
        <v>-999</v>
      </c>
      <c r="AN4636" s="82">
        <f>IF(J4636=1, 'adjustment factor'!$D$13, IF(J4636=-9,-999,IF(J4636="",-999,0)))</f>
        <v>-999</v>
      </c>
      <c r="AO4636" s="82" t="str">
        <f t="shared" si="738"/>
        <v>-999</v>
      </c>
      <c r="AP4636" s="82" t="str">
        <f t="shared" si="739"/>
        <v>MISSING</v>
      </c>
    </row>
    <row r="4637" spans="2:42">
      <c r="B4637" s="207"/>
      <c r="C4637" s="35">
        <v>4633</v>
      </c>
      <c r="D4637" s="161"/>
      <c r="E4637" s="161"/>
      <c r="F4637" s="161"/>
      <c r="G4637" s="161"/>
      <c r="H4637" s="161"/>
      <c r="I4637" s="161"/>
      <c r="J4637" s="161"/>
      <c r="K4637" s="161"/>
      <c r="L4637" s="161"/>
      <c r="M4637" s="161"/>
      <c r="N4637" s="171"/>
      <c r="O4637" s="171"/>
      <c r="P4637" s="171"/>
      <c r="Q4637" s="171"/>
      <c r="R4637" s="171"/>
      <c r="S4637" s="171"/>
      <c r="T4637" s="208" t="str">
        <f t="shared" si="730"/>
        <v>MISSING</v>
      </c>
      <c r="U4637" s="208" t="str">
        <f t="shared" si="731"/>
        <v>MISSING</v>
      </c>
      <c r="X4637" s="56">
        <f t="shared" si="732"/>
        <v>-99</v>
      </c>
      <c r="Y4637" s="56">
        <f t="shared" si="733"/>
        <v>-99</v>
      </c>
      <c r="Z4637" s="56">
        <f t="shared" si="734"/>
        <v>-99</v>
      </c>
      <c r="AA4637" s="56">
        <f t="shared" si="735"/>
        <v>-99</v>
      </c>
      <c r="AB4637" s="56">
        <f t="shared" si="736"/>
        <v>-99</v>
      </c>
      <c r="AC4637" s="56">
        <f t="shared" si="737"/>
        <v>-99</v>
      </c>
      <c r="AD4637" s="3"/>
      <c r="AE4637" s="82">
        <f>IF(D4637=1, 'adjustment factor'!$D$4, IF(D4637=-9,-999,IF(D4637="",-999,0)))</f>
        <v>-999</v>
      </c>
      <c r="AF4637" s="82">
        <f>IF(F4637=1, 'adjustment factor'!$D$5, IF(F4637=-9,-999,IF(F4637="",-999,0)))</f>
        <v>-999</v>
      </c>
      <c r="AG4637" s="82">
        <f>IF(E4637=1, 'adjustment factor'!$D$6, IF(E4637=-9,-999,IF(E4637="",-999,0)))</f>
        <v>-999</v>
      </c>
      <c r="AH4637" s="82">
        <f>IF(K4637&gt;=45,'adjustment factor'!$D$7,IF(K4637=-9,-1200,IF(K4637="",-1200,0)))</f>
        <v>-1200</v>
      </c>
      <c r="AI4637" s="82">
        <f>IF(L4637=1, 'adjustment factor'!$D$8, IF(L4637=-9,-999,IF(L4637="",-999,0)))</f>
        <v>-999</v>
      </c>
      <c r="AJ4637" s="82">
        <f>IF(AND(M4637&gt;=1,M4637&lt;=4),'adjustment factor'!$D$9,IF(M4637=-9,-999,IF(M4637=98,-999,IF(M4637=99,-999,IF(M4637="",-999,0)))))</f>
        <v>-999</v>
      </c>
      <c r="AK4637" s="82">
        <f>IF(H4637=1, 'adjustment factor'!$D$10, IF(H4637=-9,-999,IF(H4637="",-999,0)))</f>
        <v>-999</v>
      </c>
      <c r="AL4637" s="82">
        <f>IF(G4637=1, 'adjustment factor'!$D$11, IF(G4637=-9,-999,IF(G4637="",-999,0)))</f>
        <v>-999</v>
      </c>
      <c r="AM4637" s="82">
        <f>IF(I4637=1, 'adjustment factor'!$D$12, IF(I4637=-9,-999,IF(I4637="",-999,0)))</f>
        <v>-999</v>
      </c>
      <c r="AN4637" s="82">
        <f>IF(J4637=1, 'adjustment factor'!$D$13, IF(J4637=-9,-999,IF(J4637="",-999,0)))</f>
        <v>-999</v>
      </c>
      <c r="AO4637" s="82" t="str">
        <f t="shared" si="738"/>
        <v>-999</v>
      </c>
      <c r="AP4637" s="82" t="str">
        <f t="shared" si="739"/>
        <v>MISSING</v>
      </c>
    </row>
    <row r="4638" spans="2:42">
      <c r="B4638" s="207"/>
      <c r="C4638" s="35">
        <v>4634</v>
      </c>
      <c r="D4638" s="161"/>
      <c r="E4638" s="161"/>
      <c r="F4638" s="161"/>
      <c r="G4638" s="161"/>
      <c r="H4638" s="161"/>
      <c r="I4638" s="161"/>
      <c r="J4638" s="161"/>
      <c r="K4638" s="161"/>
      <c r="L4638" s="161"/>
      <c r="M4638" s="161"/>
      <c r="N4638" s="171"/>
      <c r="O4638" s="171"/>
      <c r="P4638" s="171"/>
      <c r="Q4638" s="171"/>
      <c r="R4638" s="171"/>
      <c r="S4638" s="171"/>
      <c r="T4638" s="208" t="str">
        <f t="shared" si="730"/>
        <v>MISSING</v>
      </c>
      <c r="U4638" s="208" t="str">
        <f t="shared" si="731"/>
        <v>MISSING</v>
      </c>
      <c r="X4638" s="56">
        <f t="shared" si="732"/>
        <v>-99</v>
      </c>
      <c r="Y4638" s="56">
        <f t="shared" si="733"/>
        <v>-99</v>
      </c>
      <c r="Z4638" s="56">
        <f t="shared" si="734"/>
        <v>-99</v>
      </c>
      <c r="AA4638" s="56">
        <f t="shared" si="735"/>
        <v>-99</v>
      </c>
      <c r="AB4638" s="56">
        <f t="shared" si="736"/>
        <v>-99</v>
      </c>
      <c r="AC4638" s="56">
        <f t="shared" si="737"/>
        <v>-99</v>
      </c>
      <c r="AD4638" s="3"/>
      <c r="AE4638" s="82">
        <f>IF(D4638=1, 'adjustment factor'!$D$4, IF(D4638=-9,-999,IF(D4638="",-999,0)))</f>
        <v>-999</v>
      </c>
      <c r="AF4638" s="82">
        <f>IF(F4638=1, 'adjustment factor'!$D$5, IF(F4638=-9,-999,IF(F4638="",-999,0)))</f>
        <v>-999</v>
      </c>
      <c r="AG4638" s="82">
        <f>IF(E4638=1, 'adjustment factor'!$D$6, IF(E4638=-9,-999,IF(E4638="",-999,0)))</f>
        <v>-999</v>
      </c>
      <c r="AH4638" s="82">
        <f>IF(K4638&gt;=45,'adjustment factor'!$D$7,IF(K4638=-9,-1200,IF(K4638="",-1200,0)))</f>
        <v>-1200</v>
      </c>
      <c r="AI4638" s="82">
        <f>IF(L4638=1, 'adjustment factor'!$D$8, IF(L4638=-9,-999,IF(L4638="",-999,0)))</f>
        <v>-999</v>
      </c>
      <c r="AJ4638" s="82">
        <f>IF(AND(M4638&gt;=1,M4638&lt;=4),'adjustment factor'!$D$9,IF(M4638=-9,-999,IF(M4638=98,-999,IF(M4638=99,-999,IF(M4638="",-999,0)))))</f>
        <v>-999</v>
      </c>
      <c r="AK4638" s="82">
        <f>IF(H4638=1, 'adjustment factor'!$D$10, IF(H4638=-9,-999,IF(H4638="",-999,0)))</f>
        <v>-999</v>
      </c>
      <c r="AL4638" s="82">
        <f>IF(G4638=1, 'adjustment factor'!$D$11, IF(G4638=-9,-999,IF(G4638="",-999,0)))</f>
        <v>-999</v>
      </c>
      <c r="AM4638" s="82">
        <f>IF(I4638=1, 'adjustment factor'!$D$12, IF(I4638=-9,-999,IF(I4638="",-999,0)))</f>
        <v>-999</v>
      </c>
      <c r="AN4638" s="82">
        <f>IF(J4638=1, 'adjustment factor'!$D$13, IF(J4638=-9,-999,IF(J4638="",-999,0)))</f>
        <v>-999</v>
      </c>
      <c r="AO4638" s="82" t="str">
        <f t="shared" si="738"/>
        <v>-999</v>
      </c>
      <c r="AP4638" s="82" t="str">
        <f t="shared" si="739"/>
        <v>MISSING</v>
      </c>
    </row>
    <row r="4639" spans="2:42">
      <c r="B4639" s="207"/>
      <c r="C4639" s="35">
        <v>4635</v>
      </c>
      <c r="D4639" s="161"/>
      <c r="E4639" s="161"/>
      <c r="F4639" s="161"/>
      <c r="G4639" s="161"/>
      <c r="H4639" s="161"/>
      <c r="I4639" s="161"/>
      <c r="J4639" s="161"/>
      <c r="K4639" s="161"/>
      <c r="L4639" s="161"/>
      <c r="M4639" s="161"/>
      <c r="N4639" s="171"/>
      <c r="O4639" s="171"/>
      <c r="P4639" s="171"/>
      <c r="Q4639" s="171"/>
      <c r="R4639" s="171"/>
      <c r="S4639" s="171"/>
      <c r="T4639" s="208" t="str">
        <f t="shared" si="730"/>
        <v>MISSING</v>
      </c>
      <c r="U4639" s="208" t="str">
        <f t="shared" si="731"/>
        <v>MISSING</v>
      </c>
      <c r="X4639" s="56">
        <f t="shared" si="732"/>
        <v>-99</v>
      </c>
      <c r="Y4639" s="56">
        <f t="shared" si="733"/>
        <v>-99</v>
      </c>
      <c r="Z4639" s="56">
        <f t="shared" si="734"/>
        <v>-99</v>
      </c>
      <c r="AA4639" s="56">
        <f t="shared" si="735"/>
        <v>-99</v>
      </c>
      <c r="AB4639" s="56">
        <f t="shared" si="736"/>
        <v>-99</v>
      </c>
      <c r="AC4639" s="56">
        <f t="shared" si="737"/>
        <v>-99</v>
      </c>
      <c r="AD4639" s="3"/>
      <c r="AE4639" s="82">
        <f>IF(D4639=1, 'adjustment factor'!$D$4, IF(D4639=-9,-999,IF(D4639="",-999,0)))</f>
        <v>-999</v>
      </c>
      <c r="AF4639" s="82">
        <f>IF(F4639=1, 'adjustment factor'!$D$5, IF(F4639=-9,-999,IF(F4639="",-999,0)))</f>
        <v>-999</v>
      </c>
      <c r="AG4639" s="82">
        <f>IF(E4639=1, 'adjustment factor'!$D$6, IF(E4639=-9,-999,IF(E4639="",-999,0)))</f>
        <v>-999</v>
      </c>
      <c r="AH4639" s="82">
        <f>IF(K4639&gt;=45,'adjustment factor'!$D$7,IF(K4639=-9,-1200,IF(K4639="",-1200,0)))</f>
        <v>-1200</v>
      </c>
      <c r="AI4639" s="82">
        <f>IF(L4639=1, 'adjustment factor'!$D$8, IF(L4639=-9,-999,IF(L4639="",-999,0)))</f>
        <v>-999</v>
      </c>
      <c r="AJ4639" s="82">
        <f>IF(AND(M4639&gt;=1,M4639&lt;=4),'adjustment factor'!$D$9,IF(M4639=-9,-999,IF(M4639=98,-999,IF(M4639=99,-999,IF(M4639="",-999,0)))))</f>
        <v>-999</v>
      </c>
      <c r="AK4639" s="82">
        <f>IF(H4639=1, 'adjustment factor'!$D$10, IF(H4639=-9,-999,IF(H4639="",-999,0)))</f>
        <v>-999</v>
      </c>
      <c r="AL4639" s="82">
        <f>IF(G4639=1, 'adjustment factor'!$D$11, IF(G4639=-9,-999,IF(G4639="",-999,0)))</f>
        <v>-999</v>
      </c>
      <c r="AM4639" s="82">
        <f>IF(I4639=1, 'adjustment factor'!$D$12, IF(I4639=-9,-999,IF(I4639="",-999,0)))</f>
        <v>-999</v>
      </c>
      <c r="AN4639" s="82">
        <f>IF(J4639=1, 'adjustment factor'!$D$13, IF(J4639=-9,-999,IF(J4639="",-999,0)))</f>
        <v>-999</v>
      </c>
      <c r="AO4639" s="82" t="str">
        <f t="shared" si="738"/>
        <v>-999</v>
      </c>
      <c r="AP4639" s="82" t="str">
        <f t="shared" si="739"/>
        <v>MISSING</v>
      </c>
    </row>
    <row r="4640" spans="2:42">
      <c r="B4640" s="207"/>
      <c r="C4640" s="35">
        <v>4636</v>
      </c>
      <c r="D4640" s="161"/>
      <c r="E4640" s="161"/>
      <c r="F4640" s="161"/>
      <c r="G4640" s="161"/>
      <c r="H4640" s="161"/>
      <c r="I4640" s="161"/>
      <c r="J4640" s="161"/>
      <c r="K4640" s="161"/>
      <c r="L4640" s="161"/>
      <c r="M4640" s="161"/>
      <c r="N4640" s="171"/>
      <c r="O4640" s="171"/>
      <c r="P4640" s="171"/>
      <c r="Q4640" s="171"/>
      <c r="R4640" s="171"/>
      <c r="S4640" s="171"/>
      <c r="T4640" s="208" t="str">
        <f t="shared" si="730"/>
        <v>MISSING</v>
      </c>
      <c r="U4640" s="208" t="str">
        <f t="shared" si="731"/>
        <v>MISSING</v>
      </c>
      <c r="X4640" s="56">
        <f t="shared" si="732"/>
        <v>-99</v>
      </c>
      <c r="Y4640" s="56">
        <f t="shared" si="733"/>
        <v>-99</v>
      </c>
      <c r="Z4640" s="56">
        <f t="shared" si="734"/>
        <v>-99</v>
      </c>
      <c r="AA4640" s="56">
        <f t="shared" si="735"/>
        <v>-99</v>
      </c>
      <c r="AB4640" s="56">
        <f t="shared" si="736"/>
        <v>-99</v>
      </c>
      <c r="AC4640" s="56">
        <f t="shared" si="737"/>
        <v>-99</v>
      </c>
      <c r="AD4640" s="3"/>
      <c r="AE4640" s="82">
        <f>IF(D4640=1, 'adjustment factor'!$D$4, IF(D4640=-9,-999,IF(D4640="",-999,0)))</f>
        <v>-999</v>
      </c>
      <c r="AF4640" s="82">
        <f>IF(F4640=1, 'adjustment factor'!$D$5, IF(F4640=-9,-999,IF(F4640="",-999,0)))</f>
        <v>-999</v>
      </c>
      <c r="AG4640" s="82">
        <f>IF(E4640=1, 'adjustment factor'!$D$6, IF(E4640=-9,-999,IF(E4640="",-999,0)))</f>
        <v>-999</v>
      </c>
      <c r="AH4640" s="82">
        <f>IF(K4640&gt;=45,'adjustment factor'!$D$7,IF(K4640=-9,-1200,IF(K4640="",-1200,0)))</f>
        <v>-1200</v>
      </c>
      <c r="AI4640" s="82">
        <f>IF(L4640=1, 'adjustment factor'!$D$8, IF(L4640=-9,-999,IF(L4640="",-999,0)))</f>
        <v>-999</v>
      </c>
      <c r="AJ4640" s="82">
        <f>IF(AND(M4640&gt;=1,M4640&lt;=4),'adjustment factor'!$D$9,IF(M4640=-9,-999,IF(M4640=98,-999,IF(M4640=99,-999,IF(M4640="",-999,0)))))</f>
        <v>-999</v>
      </c>
      <c r="AK4640" s="82">
        <f>IF(H4640=1, 'adjustment factor'!$D$10, IF(H4640=-9,-999,IF(H4640="",-999,0)))</f>
        <v>-999</v>
      </c>
      <c r="AL4640" s="82">
        <f>IF(G4640=1, 'adjustment factor'!$D$11, IF(G4640=-9,-999,IF(G4640="",-999,0)))</f>
        <v>-999</v>
      </c>
      <c r="AM4640" s="82">
        <f>IF(I4640=1, 'adjustment factor'!$D$12, IF(I4640=-9,-999,IF(I4640="",-999,0)))</f>
        <v>-999</v>
      </c>
      <c r="AN4640" s="82">
        <f>IF(J4640=1, 'adjustment factor'!$D$13, IF(J4640=-9,-999,IF(J4640="",-999,0)))</f>
        <v>-999</v>
      </c>
      <c r="AO4640" s="82" t="str">
        <f t="shared" si="738"/>
        <v>-999</v>
      </c>
      <c r="AP4640" s="82" t="str">
        <f t="shared" si="739"/>
        <v>MISSING</v>
      </c>
    </row>
    <row r="4641" spans="2:42">
      <c r="B4641" s="207"/>
      <c r="C4641" s="35">
        <v>4637</v>
      </c>
      <c r="D4641" s="161"/>
      <c r="E4641" s="161"/>
      <c r="F4641" s="161"/>
      <c r="G4641" s="161"/>
      <c r="H4641" s="161"/>
      <c r="I4641" s="161"/>
      <c r="J4641" s="161"/>
      <c r="K4641" s="161"/>
      <c r="L4641" s="161"/>
      <c r="M4641" s="161"/>
      <c r="N4641" s="171"/>
      <c r="O4641" s="171"/>
      <c r="P4641" s="171"/>
      <c r="Q4641" s="171"/>
      <c r="R4641" s="171"/>
      <c r="S4641" s="171"/>
      <c r="T4641" s="208" t="str">
        <f t="shared" si="730"/>
        <v>MISSING</v>
      </c>
      <c r="U4641" s="208" t="str">
        <f t="shared" si="731"/>
        <v>MISSING</v>
      </c>
      <c r="X4641" s="56">
        <f t="shared" si="732"/>
        <v>-99</v>
      </c>
      <c r="Y4641" s="56">
        <f t="shared" si="733"/>
        <v>-99</v>
      </c>
      <c r="Z4641" s="56">
        <f t="shared" si="734"/>
        <v>-99</v>
      </c>
      <c r="AA4641" s="56">
        <f t="shared" si="735"/>
        <v>-99</v>
      </c>
      <c r="AB4641" s="56">
        <f t="shared" si="736"/>
        <v>-99</v>
      </c>
      <c r="AC4641" s="56">
        <f t="shared" si="737"/>
        <v>-99</v>
      </c>
      <c r="AD4641" s="3"/>
      <c r="AE4641" s="82">
        <f>IF(D4641=1, 'adjustment factor'!$D$4, IF(D4641=-9,-999,IF(D4641="",-999,0)))</f>
        <v>-999</v>
      </c>
      <c r="AF4641" s="82">
        <f>IF(F4641=1, 'adjustment factor'!$D$5, IF(F4641=-9,-999,IF(F4641="",-999,0)))</f>
        <v>-999</v>
      </c>
      <c r="AG4641" s="82">
        <f>IF(E4641=1, 'adjustment factor'!$D$6, IF(E4641=-9,-999,IF(E4641="",-999,0)))</f>
        <v>-999</v>
      </c>
      <c r="AH4641" s="82">
        <f>IF(K4641&gt;=45,'adjustment factor'!$D$7,IF(K4641=-9,-1200,IF(K4641="",-1200,0)))</f>
        <v>-1200</v>
      </c>
      <c r="AI4641" s="82">
        <f>IF(L4641=1, 'adjustment factor'!$D$8, IF(L4641=-9,-999,IF(L4641="",-999,0)))</f>
        <v>-999</v>
      </c>
      <c r="AJ4641" s="82">
        <f>IF(AND(M4641&gt;=1,M4641&lt;=4),'adjustment factor'!$D$9,IF(M4641=-9,-999,IF(M4641=98,-999,IF(M4641=99,-999,IF(M4641="",-999,0)))))</f>
        <v>-999</v>
      </c>
      <c r="AK4641" s="82">
        <f>IF(H4641=1, 'adjustment factor'!$D$10, IF(H4641=-9,-999,IF(H4641="",-999,0)))</f>
        <v>-999</v>
      </c>
      <c r="AL4641" s="82">
        <f>IF(G4641=1, 'adjustment factor'!$D$11, IF(G4641=-9,-999,IF(G4641="",-999,0)))</f>
        <v>-999</v>
      </c>
      <c r="AM4641" s="82">
        <f>IF(I4641=1, 'adjustment factor'!$D$12, IF(I4641=-9,-999,IF(I4641="",-999,0)))</f>
        <v>-999</v>
      </c>
      <c r="AN4641" s="82">
        <f>IF(J4641=1, 'adjustment factor'!$D$13, IF(J4641=-9,-999,IF(J4641="",-999,0)))</f>
        <v>-999</v>
      </c>
      <c r="AO4641" s="82" t="str">
        <f t="shared" si="738"/>
        <v>-999</v>
      </c>
      <c r="AP4641" s="82" t="str">
        <f t="shared" si="739"/>
        <v>MISSING</v>
      </c>
    </row>
    <row r="4642" spans="2:42">
      <c r="B4642" s="207"/>
      <c r="C4642" s="35">
        <v>4638</v>
      </c>
      <c r="D4642" s="161"/>
      <c r="E4642" s="161"/>
      <c r="F4642" s="161"/>
      <c r="G4642" s="161"/>
      <c r="H4642" s="161"/>
      <c r="I4642" s="161"/>
      <c r="J4642" s="161"/>
      <c r="K4642" s="161"/>
      <c r="L4642" s="161"/>
      <c r="M4642" s="161"/>
      <c r="N4642" s="171"/>
      <c r="O4642" s="171"/>
      <c r="P4642" s="171"/>
      <c r="Q4642" s="171"/>
      <c r="R4642" s="171"/>
      <c r="S4642" s="171"/>
      <c r="T4642" s="208" t="str">
        <f t="shared" si="730"/>
        <v>MISSING</v>
      </c>
      <c r="U4642" s="208" t="str">
        <f t="shared" si="731"/>
        <v>MISSING</v>
      </c>
      <c r="X4642" s="56">
        <f t="shared" si="732"/>
        <v>-99</v>
      </c>
      <c r="Y4642" s="56">
        <f t="shared" si="733"/>
        <v>-99</v>
      </c>
      <c r="Z4642" s="56">
        <f t="shared" si="734"/>
        <v>-99</v>
      </c>
      <c r="AA4642" s="56">
        <f t="shared" si="735"/>
        <v>-99</v>
      </c>
      <c r="AB4642" s="56">
        <f t="shared" si="736"/>
        <v>-99</v>
      </c>
      <c r="AC4642" s="56">
        <f t="shared" si="737"/>
        <v>-99</v>
      </c>
      <c r="AD4642" s="3"/>
      <c r="AE4642" s="82">
        <f>IF(D4642=1, 'adjustment factor'!$D$4, IF(D4642=-9,-999,IF(D4642="",-999,0)))</f>
        <v>-999</v>
      </c>
      <c r="AF4642" s="82">
        <f>IF(F4642=1, 'adjustment factor'!$D$5, IF(F4642=-9,-999,IF(F4642="",-999,0)))</f>
        <v>-999</v>
      </c>
      <c r="AG4642" s="82">
        <f>IF(E4642=1, 'adjustment factor'!$D$6, IF(E4642=-9,-999,IF(E4642="",-999,0)))</f>
        <v>-999</v>
      </c>
      <c r="AH4642" s="82">
        <f>IF(K4642&gt;=45,'adjustment factor'!$D$7,IF(K4642=-9,-1200,IF(K4642="",-1200,0)))</f>
        <v>-1200</v>
      </c>
      <c r="AI4642" s="82">
        <f>IF(L4642=1, 'adjustment factor'!$D$8, IF(L4642=-9,-999,IF(L4642="",-999,0)))</f>
        <v>-999</v>
      </c>
      <c r="AJ4642" s="82">
        <f>IF(AND(M4642&gt;=1,M4642&lt;=4),'adjustment factor'!$D$9,IF(M4642=-9,-999,IF(M4642=98,-999,IF(M4642=99,-999,IF(M4642="",-999,0)))))</f>
        <v>-999</v>
      </c>
      <c r="AK4642" s="82">
        <f>IF(H4642=1, 'adjustment factor'!$D$10, IF(H4642=-9,-999,IF(H4642="",-999,0)))</f>
        <v>-999</v>
      </c>
      <c r="AL4642" s="82">
        <f>IF(G4642=1, 'adjustment factor'!$D$11, IF(G4642=-9,-999,IF(G4642="",-999,0)))</f>
        <v>-999</v>
      </c>
      <c r="AM4642" s="82">
        <f>IF(I4642=1, 'adjustment factor'!$D$12, IF(I4642=-9,-999,IF(I4642="",-999,0)))</f>
        <v>-999</v>
      </c>
      <c r="AN4642" s="82">
        <f>IF(J4642=1, 'adjustment factor'!$D$13, IF(J4642=-9,-999,IF(J4642="",-999,0)))</f>
        <v>-999</v>
      </c>
      <c r="AO4642" s="82" t="str">
        <f t="shared" si="738"/>
        <v>-999</v>
      </c>
      <c r="AP4642" s="82" t="str">
        <f t="shared" si="739"/>
        <v>MISSING</v>
      </c>
    </row>
    <row r="4643" spans="2:42">
      <c r="B4643" s="207"/>
      <c r="C4643" s="35">
        <v>4639</v>
      </c>
      <c r="D4643" s="161"/>
      <c r="E4643" s="161"/>
      <c r="F4643" s="161"/>
      <c r="G4643" s="161"/>
      <c r="H4643" s="161"/>
      <c r="I4643" s="161"/>
      <c r="J4643" s="161"/>
      <c r="K4643" s="161"/>
      <c r="L4643" s="161"/>
      <c r="M4643" s="161"/>
      <c r="N4643" s="171"/>
      <c r="O4643" s="171"/>
      <c r="P4643" s="171"/>
      <c r="Q4643" s="171"/>
      <c r="R4643" s="171"/>
      <c r="S4643" s="171"/>
      <c r="T4643" s="208" t="str">
        <f t="shared" si="730"/>
        <v>MISSING</v>
      </c>
      <c r="U4643" s="208" t="str">
        <f t="shared" si="731"/>
        <v>MISSING</v>
      </c>
      <c r="X4643" s="56">
        <f t="shared" si="732"/>
        <v>-99</v>
      </c>
      <c r="Y4643" s="56">
        <f t="shared" si="733"/>
        <v>-99</v>
      </c>
      <c r="Z4643" s="56">
        <f t="shared" si="734"/>
        <v>-99</v>
      </c>
      <c r="AA4643" s="56">
        <f t="shared" si="735"/>
        <v>-99</v>
      </c>
      <c r="AB4643" s="56">
        <f t="shared" si="736"/>
        <v>-99</v>
      </c>
      <c r="AC4643" s="56">
        <f t="shared" si="737"/>
        <v>-99</v>
      </c>
      <c r="AD4643" s="3"/>
      <c r="AE4643" s="82">
        <f>IF(D4643=1, 'adjustment factor'!$D$4, IF(D4643=-9,-999,IF(D4643="",-999,0)))</f>
        <v>-999</v>
      </c>
      <c r="AF4643" s="82">
        <f>IF(F4643=1, 'adjustment factor'!$D$5, IF(F4643=-9,-999,IF(F4643="",-999,0)))</f>
        <v>-999</v>
      </c>
      <c r="AG4643" s="82">
        <f>IF(E4643=1, 'adjustment factor'!$D$6, IF(E4643=-9,-999,IF(E4643="",-999,0)))</f>
        <v>-999</v>
      </c>
      <c r="AH4643" s="82">
        <f>IF(K4643&gt;=45,'adjustment factor'!$D$7,IF(K4643=-9,-1200,IF(K4643="",-1200,0)))</f>
        <v>-1200</v>
      </c>
      <c r="AI4643" s="82">
        <f>IF(L4643=1, 'adjustment factor'!$D$8, IF(L4643=-9,-999,IF(L4643="",-999,0)))</f>
        <v>-999</v>
      </c>
      <c r="AJ4643" s="82">
        <f>IF(AND(M4643&gt;=1,M4643&lt;=4),'adjustment factor'!$D$9,IF(M4643=-9,-999,IF(M4643=98,-999,IF(M4643=99,-999,IF(M4643="",-999,0)))))</f>
        <v>-999</v>
      </c>
      <c r="AK4643" s="82">
        <f>IF(H4643=1, 'adjustment factor'!$D$10, IF(H4643=-9,-999,IF(H4643="",-999,0)))</f>
        <v>-999</v>
      </c>
      <c r="AL4643" s="82">
        <f>IF(G4643=1, 'adjustment factor'!$D$11, IF(G4643=-9,-999,IF(G4643="",-999,0)))</f>
        <v>-999</v>
      </c>
      <c r="AM4643" s="82">
        <f>IF(I4643=1, 'adjustment factor'!$D$12, IF(I4643=-9,-999,IF(I4643="",-999,0)))</f>
        <v>-999</v>
      </c>
      <c r="AN4643" s="82">
        <f>IF(J4643=1, 'adjustment factor'!$D$13, IF(J4643=-9,-999,IF(J4643="",-999,0)))</f>
        <v>-999</v>
      </c>
      <c r="AO4643" s="82" t="str">
        <f t="shared" si="738"/>
        <v>-999</v>
      </c>
      <c r="AP4643" s="82" t="str">
        <f t="shared" si="739"/>
        <v>MISSING</v>
      </c>
    </row>
    <row r="4644" spans="2:42">
      <c r="B4644" s="207"/>
      <c r="C4644" s="35">
        <v>4640</v>
      </c>
      <c r="D4644" s="161"/>
      <c r="E4644" s="161"/>
      <c r="F4644" s="161"/>
      <c r="G4644" s="161"/>
      <c r="H4644" s="161"/>
      <c r="I4644" s="161"/>
      <c r="J4644" s="161"/>
      <c r="K4644" s="161"/>
      <c r="L4644" s="161"/>
      <c r="M4644" s="161"/>
      <c r="N4644" s="171"/>
      <c r="O4644" s="171"/>
      <c r="P4644" s="171"/>
      <c r="Q4644" s="171"/>
      <c r="R4644" s="171"/>
      <c r="S4644" s="171"/>
      <c r="T4644" s="208" t="str">
        <f t="shared" si="730"/>
        <v>MISSING</v>
      </c>
      <c r="U4644" s="208" t="str">
        <f t="shared" si="731"/>
        <v>MISSING</v>
      </c>
      <c r="X4644" s="56">
        <f t="shared" si="732"/>
        <v>-99</v>
      </c>
      <c r="Y4644" s="56">
        <f t="shared" si="733"/>
        <v>-99</v>
      </c>
      <c r="Z4644" s="56">
        <f t="shared" si="734"/>
        <v>-99</v>
      </c>
      <c r="AA4644" s="56">
        <f t="shared" si="735"/>
        <v>-99</v>
      </c>
      <c r="AB4644" s="56">
        <f t="shared" si="736"/>
        <v>-99</v>
      </c>
      <c r="AC4644" s="56">
        <f t="shared" si="737"/>
        <v>-99</v>
      </c>
      <c r="AD4644" s="3"/>
      <c r="AE4644" s="82">
        <f>IF(D4644=1, 'adjustment factor'!$D$4, IF(D4644=-9,-999,IF(D4644="",-999,0)))</f>
        <v>-999</v>
      </c>
      <c r="AF4644" s="82">
        <f>IF(F4644=1, 'adjustment factor'!$D$5, IF(F4644=-9,-999,IF(F4644="",-999,0)))</f>
        <v>-999</v>
      </c>
      <c r="AG4644" s="82">
        <f>IF(E4644=1, 'adjustment factor'!$D$6, IF(E4644=-9,-999,IF(E4644="",-999,0)))</f>
        <v>-999</v>
      </c>
      <c r="AH4644" s="82">
        <f>IF(K4644&gt;=45,'adjustment factor'!$D$7,IF(K4644=-9,-1200,IF(K4644="",-1200,0)))</f>
        <v>-1200</v>
      </c>
      <c r="AI4644" s="82">
        <f>IF(L4644=1, 'adjustment factor'!$D$8, IF(L4644=-9,-999,IF(L4644="",-999,0)))</f>
        <v>-999</v>
      </c>
      <c r="AJ4644" s="82">
        <f>IF(AND(M4644&gt;=1,M4644&lt;=4),'adjustment factor'!$D$9,IF(M4644=-9,-999,IF(M4644=98,-999,IF(M4644=99,-999,IF(M4644="",-999,0)))))</f>
        <v>-999</v>
      </c>
      <c r="AK4644" s="82">
        <f>IF(H4644=1, 'adjustment factor'!$D$10, IF(H4644=-9,-999,IF(H4644="",-999,0)))</f>
        <v>-999</v>
      </c>
      <c r="AL4644" s="82">
        <f>IF(G4644=1, 'adjustment factor'!$D$11, IF(G4644=-9,-999,IF(G4644="",-999,0)))</f>
        <v>-999</v>
      </c>
      <c r="AM4644" s="82">
        <f>IF(I4644=1, 'adjustment factor'!$D$12, IF(I4644=-9,-999,IF(I4644="",-999,0)))</f>
        <v>-999</v>
      </c>
      <c r="AN4644" s="82">
        <f>IF(J4644=1, 'adjustment factor'!$D$13, IF(J4644=-9,-999,IF(J4644="",-999,0)))</f>
        <v>-999</v>
      </c>
      <c r="AO4644" s="82" t="str">
        <f t="shared" si="738"/>
        <v>-999</v>
      </c>
      <c r="AP4644" s="82" t="str">
        <f t="shared" si="739"/>
        <v>MISSING</v>
      </c>
    </row>
    <row r="4645" spans="2:42">
      <c r="B4645" s="207"/>
      <c r="C4645" s="35">
        <v>4641</v>
      </c>
      <c r="D4645" s="161"/>
      <c r="E4645" s="161"/>
      <c r="F4645" s="161"/>
      <c r="G4645" s="161"/>
      <c r="H4645" s="161"/>
      <c r="I4645" s="161"/>
      <c r="J4645" s="161"/>
      <c r="K4645" s="161"/>
      <c r="L4645" s="161"/>
      <c r="M4645" s="161"/>
      <c r="N4645" s="171"/>
      <c r="O4645" s="171"/>
      <c r="P4645" s="171"/>
      <c r="Q4645" s="171"/>
      <c r="R4645" s="171"/>
      <c r="S4645" s="171"/>
      <c r="T4645" s="208" t="str">
        <f t="shared" si="730"/>
        <v>MISSING</v>
      </c>
      <c r="U4645" s="208" t="str">
        <f t="shared" si="731"/>
        <v>MISSING</v>
      </c>
      <c r="X4645" s="56">
        <f t="shared" si="732"/>
        <v>-99</v>
      </c>
      <c r="Y4645" s="56">
        <f t="shared" si="733"/>
        <v>-99</v>
      </c>
      <c r="Z4645" s="56">
        <f t="shared" si="734"/>
        <v>-99</v>
      </c>
      <c r="AA4645" s="56">
        <f t="shared" si="735"/>
        <v>-99</v>
      </c>
      <c r="AB4645" s="56">
        <f t="shared" si="736"/>
        <v>-99</v>
      </c>
      <c r="AC4645" s="56">
        <f t="shared" si="737"/>
        <v>-99</v>
      </c>
      <c r="AD4645" s="3"/>
      <c r="AE4645" s="82">
        <f>IF(D4645=1, 'adjustment factor'!$D$4, IF(D4645=-9,-999,IF(D4645="",-999,0)))</f>
        <v>-999</v>
      </c>
      <c r="AF4645" s="82">
        <f>IF(F4645=1, 'adjustment factor'!$D$5, IF(F4645=-9,-999,IF(F4645="",-999,0)))</f>
        <v>-999</v>
      </c>
      <c r="AG4645" s="82">
        <f>IF(E4645=1, 'adjustment factor'!$D$6, IF(E4645=-9,-999,IF(E4645="",-999,0)))</f>
        <v>-999</v>
      </c>
      <c r="AH4645" s="82">
        <f>IF(K4645&gt;=45,'adjustment factor'!$D$7,IF(K4645=-9,-1200,IF(K4645="",-1200,0)))</f>
        <v>-1200</v>
      </c>
      <c r="AI4645" s="82">
        <f>IF(L4645=1, 'adjustment factor'!$D$8, IF(L4645=-9,-999,IF(L4645="",-999,0)))</f>
        <v>-999</v>
      </c>
      <c r="AJ4645" s="82">
        <f>IF(AND(M4645&gt;=1,M4645&lt;=4),'adjustment factor'!$D$9,IF(M4645=-9,-999,IF(M4645=98,-999,IF(M4645=99,-999,IF(M4645="",-999,0)))))</f>
        <v>-999</v>
      </c>
      <c r="AK4645" s="82">
        <f>IF(H4645=1, 'adjustment factor'!$D$10, IF(H4645=-9,-999,IF(H4645="",-999,0)))</f>
        <v>-999</v>
      </c>
      <c r="AL4645" s="82">
        <f>IF(G4645=1, 'adjustment factor'!$D$11, IF(G4645=-9,-999,IF(G4645="",-999,0)))</f>
        <v>-999</v>
      </c>
      <c r="AM4645" s="82">
        <f>IF(I4645=1, 'adjustment factor'!$D$12, IF(I4645=-9,-999,IF(I4645="",-999,0)))</f>
        <v>-999</v>
      </c>
      <c r="AN4645" s="82">
        <f>IF(J4645=1, 'adjustment factor'!$D$13, IF(J4645=-9,-999,IF(J4645="",-999,0)))</f>
        <v>-999</v>
      </c>
      <c r="AO4645" s="82" t="str">
        <f t="shared" si="738"/>
        <v>-999</v>
      </c>
      <c r="AP4645" s="82" t="str">
        <f t="shared" si="739"/>
        <v>MISSING</v>
      </c>
    </row>
    <row r="4646" spans="2:42">
      <c r="B4646" s="207"/>
      <c r="C4646" s="35">
        <v>4642</v>
      </c>
      <c r="D4646" s="161"/>
      <c r="E4646" s="161"/>
      <c r="F4646" s="161"/>
      <c r="G4646" s="161"/>
      <c r="H4646" s="161"/>
      <c r="I4646" s="161"/>
      <c r="J4646" s="161"/>
      <c r="K4646" s="161"/>
      <c r="L4646" s="161"/>
      <c r="M4646" s="161"/>
      <c r="N4646" s="171"/>
      <c r="O4646" s="171"/>
      <c r="P4646" s="171"/>
      <c r="Q4646" s="171"/>
      <c r="R4646" s="171"/>
      <c r="S4646" s="171"/>
      <c r="T4646" s="208" t="str">
        <f t="shared" si="730"/>
        <v>MISSING</v>
      </c>
      <c r="U4646" s="208" t="str">
        <f t="shared" si="731"/>
        <v>MISSING</v>
      </c>
      <c r="X4646" s="56">
        <f t="shared" si="732"/>
        <v>-99</v>
      </c>
      <c r="Y4646" s="56">
        <f t="shared" si="733"/>
        <v>-99</v>
      </c>
      <c r="Z4646" s="56">
        <f t="shared" si="734"/>
        <v>-99</v>
      </c>
      <c r="AA4646" s="56">
        <f t="shared" si="735"/>
        <v>-99</v>
      </c>
      <c r="AB4646" s="56">
        <f t="shared" si="736"/>
        <v>-99</v>
      </c>
      <c r="AC4646" s="56">
        <f t="shared" si="737"/>
        <v>-99</v>
      </c>
      <c r="AD4646" s="3"/>
      <c r="AE4646" s="82">
        <f>IF(D4646=1, 'adjustment factor'!$D$4, IF(D4646=-9,-999,IF(D4646="",-999,0)))</f>
        <v>-999</v>
      </c>
      <c r="AF4646" s="82">
        <f>IF(F4646=1, 'adjustment factor'!$D$5, IF(F4646=-9,-999,IF(F4646="",-999,0)))</f>
        <v>-999</v>
      </c>
      <c r="AG4646" s="82">
        <f>IF(E4646=1, 'adjustment factor'!$D$6, IF(E4646=-9,-999,IF(E4646="",-999,0)))</f>
        <v>-999</v>
      </c>
      <c r="AH4646" s="82">
        <f>IF(K4646&gt;=45,'adjustment factor'!$D$7,IF(K4646=-9,-1200,IF(K4646="",-1200,0)))</f>
        <v>-1200</v>
      </c>
      <c r="AI4646" s="82">
        <f>IF(L4646=1, 'adjustment factor'!$D$8, IF(L4646=-9,-999,IF(L4646="",-999,0)))</f>
        <v>-999</v>
      </c>
      <c r="AJ4646" s="82">
        <f>IF(AND(M4646&gt;=1,M4646&lt;=4),'adjustment factor'!$D$9,IF(M4646=-9,-999,IF(M4646=98,-999,IF(M4646=99,-999,IF(M4646="",-999,0)))))</f>
        <v>-999</v>
      </c>
      <c r="AK4646" s="82">
        <f>IF(H4646=1, 'adjustment factor'!$D$10, IF(H4646=-9,-999,IF(H4646="",-999,0)))</f>
        <v>-999</v>
      </c>
      <c r="AL4646" s="82">
        <f>IF(G4646=1, 'adjustment factor'!$D$11, IF(G4646=-9,-999,IF(G4646="",-999,0)))</f>
        <v>-999</v>
      </c>
      <c r="AM4646" s="82">
        <f>IF(I4646=1, 'adjustment factor'!$D$12, IF(I4646=-9,-999,IF(I4646="",-999,0)))</f>
        <v>-999</v>
      </c>
      <c r="AN4646" s="82">
        <f>IF(J4646=1, 'adjustment factor'!$D$13, IF(J4646=-9,-999,IF(J4646="",-999,0)))</f>
        <v>-999</v>
      </c>
      <c r="AO4646" s="82" t="str">
        <f t="shared" si="738"/>
        <v>-999</v>
      </c>
      <c r="AP4646" s="82" t="str">
        <f t="shared" si="739"/>
        <v>MISSING</v>
      </c>
    </row>
    <row r="4647" spans="2:42">
      <c r="B4647" s="207"/>
      <c r="C4647" s="35">
        <v>4643</v>
      </c>
      <c r="D4647" s="161"/>
      <c r="E4647" s="161"/>
      <c r="F4647" s="161"/>
      <c r="G4647" s="161"/>
      <c r="H4647" s="161"/>
      <c r="I4647" s="161"/>
      <c r="J4647" s="161"/>
      <c r="K4647" s="161"/>
      <c r="L4647" s="161"/>
      <c r="M4647" s="161"/>
      <c r="N4647" s="171"/>
      <c r="O4647" s="171"/>
      <c r="P4647" s="171"/>
      <c r="Q4647" s="171"/>
      <c r="R4647" s="171"/>
      <c r="S4647" s="171"/>
      <c r="T4647" s="208" t="str">
        <f t="shared" si="730"/>
        <v>MISSING</v>
      </c>
      <c r="U4647" s="208" t="str">
        <f t="shared" si="731"/>
        <v>MISSING</v>
      </c>
      <c r="X4647" s="56">
        <f t="shared" si="732"/>
        <v>-99</v>
      </c>
      <c r="Y4647" s="56">
        <f t="shared" si="733"/>
        <v>-99</v>
      </c>
      <c r="Z4647" s="56">
        <f t="shared" si="734"/>
        <v>-99</v>
      </c>
      <c r="AA4647" s="56">
        <f t="shared" si="735"/>
        <v>-99</v>
      </c>
      <c r="AB4647" s="56">
        <f t="shared" si="736"/>
        <v>-99</v>
      </c>
      <c r="AC4647" s="56">
        <f t="shared" si="737"/>
        <v>-99</v>
      </c>
      <c r="AD4647" s="3"/>
      <c r="AE4647" s="82">
        <f>IF(D4647=1, 'adjustment factor'!$D$4, IF(D4647=-9,-999,IF(D4647="",-999,0)))</f>
        <v>-999</v>
      </c>
      <c r="AF4647" s="82">
        <f>IF(F4647=1, 'adjustment factor'!$D$5, IF(F4647=-9,-999,IF(F4647="",-999,0)))</f>
        <v>-999</v>
      </c>
      <c r="AG4647" s="82">
        <f>IF(E4647=1, 'adjustment factor'!$D$6, IF(E4647=-9,-999,IF(E4647="",-999,0)))</f>
        <v>-999</v>
      </c>
      <c r="AH4647" s="82">
        <f>IF(K4647&gt;=45,'adjustment factor'!$D$7,IF(K4647=-9,-1200,IF(K4647="",-1200,0)))</f>
        <v>-1200</v>
      </c>
      <c r="AI4647" s="82">
        <f>IF(L4647=1, 'adjustment factor'!$D$8, IF(L4647=-9,-999,IF(L4647="",-999,0)))</f>
        <v>-999</v>
      </c>
      <c r="AJ4647" s="82">
        <f>IF(AND(M4647&gt;=1,M4647&lt;=4),'adjustment factor'!$D$9,IF(M4647=-9,-999,IF(M4647=98,-999,IF(M4647=99,-999,IF(M4647="",-999,0)))))</f>
        <v>-999</v>
      </c>
      <c r="AK4647" s="82">
        <f>IF(H4647=1, 'adjustment factor'!$D$10, IF(H4647=-9,-999,IF(H4647="",-999,0)))</f>
        <v>-999</v>
      </c>
      <c r="AL4647" s="82">
        <f>IF(G4647=1, 'adjustment factor'!$D$11, IF(G4647=-9,-999,IF(G4647="",-999,0)))</f>
        <v>-999</v>
      </c>
      <c r="AM4647" s="82">
        <f>IF(I4647=1, 'adjustment factor'!$D$12, IF(I4647=-9,-999,IF(I4647="",-999,0)))</f>
        <v>-999</v>
      </c>
      <c r="AN4647" s="82">
        <f>IF(J4647=1, 'adjustment factor'!$D$13, IF(J4647=-9,-999,IF(J4647="",-999,0)))</f>
        <v>-999</v>
      </c>
      <c r="AO4647" s="82" t="str">
        <f t="shared" si="738"/>
        <v>-999</v>
      </c>
      <c r="AP4647" s="82" t="str">
        <f t="shared" si="739"/>
        <v>MISSING</v>
      </c>
    </row>
    <row r="4648" spans="2:42">
      <c r="B4648" s="207"/>
      <c r="C4648" s="35">
        <v>4644</v>
      </c>
      <c r="D4648" s="161"/>
      <c r="E4648" s="161"/>
      <c r="F4648" s="161"/>
      <c r="G4648" s="161"/>
      <c r="H4648" s="161"/>
      <c r="I4648" s="161"/>
      <c r="J4648" s="161"/>
      <c r="K4648" s="161"/>
      <c r="L4648" s="161"/>
      <c r="M4648" s="161"/>
      <c r="N4648" s="171"/>
      <c r="O4648" s="171"/>
      <c r="P4648" s="171"/>
      <c r="Q4648" s="171"/>
      <c r="R4648" s="171"/>
      <c r="S4648" s="171"/>
      <c r="T4648" s="208" t="str">
        <f t="shared" si="730"/>
        <v>MISSING</v>
      </c>
      <c r="U4648" s="208" t="str">
        <f t="shared" si="731"/>
        <v>MISSING</v>
      </c>
      <c r="X4648" s="56">
        <f t="shared" si="732"/>
        <v>-99</v>
      </c>
      <c r="Y4648" s="56">
        <f t="shared" si="733"/>
        <v>-99</v>
      </c>
      <c r="Z4648" s="56">
        <f t="shared" si="734"/>
        <v>-99</v>
      </c>
      <c r="AA4648" s="56">
        <f t="shared" si="735"/>
        <v>-99</v>
      </c>
      <c r="AB4648" s="56">
        <f t="shared" si="736"/>
        <v>-99</v>
      </c>
      <c r="AC4648" s="56">
        <f t="shared" si="737"/>
        <v>-99</v>
      </c>
      <c r="AD4648" s="3"/>
      <c r="AE4648" s="82">
        <f>IF(D4648=1, 'adjustment factor'!$D$4, IF(D4648=-9,-999,IF(D4648="",-999,0)))</f>
        <v>-999</v>
      </c>
      <c r="AF4648" s="82">
        <f>IF(F4648=1, 'adjustment factor'!$D$5, IF(F4648=-9,-999,IF(F4648="",-999,0)))</f>
        <v>-999</v>
      </c>
      <c r="AG4648" s="82">
        <f>IF(E4648=1, 'adjustment factor'!$D$6, IF(E4648=-9,-999,IF(E4648="",-999,0)))</f>
        <v>-999</v>
      </c>
      <c r="AH4648" s="82">
        <f>IF(K4648&gt;=45,'adjustment factor'!$D$7,IF(K4648=-9,-1200,IF(K4648="",-1200,0)))</f>
        <v>-1200</v>
      </c>
      <c r="AI4648" s="82">
        <f>IF(L4648=1, 'adjustment factor'!$D$8, IF(L4648=-9,-999,IF(L4648="",-999,0)))</f>
        <v>-999</v>
      </c>
      <c r="AJ4648" s="82">
        <f>IF(AND(M4648&gt;=1,M4648&lt;=4),'adjustment factor'!$D$9,IF(M4648=-9,-999,IF(M4648=98,-999,IF(M4648=99,-999,IF(M4648="",-999,0)))))</f>
        <v>-999</v>
      </c>
      <c r="AK4648" s="82">
        <f>IF(H4648=1, 'adjustment factor'!$D$10, IF(H4648=-9,-999,IF(H4648="",-999,0)))</f>
        <v>-999</v>
      </c>
      <c r="AL4648" s="82">
        <f>IF(G4648=1, 'adjustment factor'!$D$11, IF(G4648=-9,-999,IF(G4648="",-999,0)))</f>
        <v>-999</v>
      </c>
      <c r="AM4648" s="82">
        <f>IF(I4648=1, 'adjustment factor'!$D$12, IF(I4648=-9,-999,IF(I4648="",-999,0)))</f>
        <v>-999</v>
      </c>
      <c r="AN4648" s="82">
        <f>IF(J4648=1, 'adjustment factor'!$D$13, IF(J4648=-9,-999,IF(J4648="",-999,0)))</f>
        <v>-999</v>
      </c>
      <c r="AO4648" s="82" t="str">
        <f t="shared" si="738"/>
        <v>-999</v>
      </c>
      <c r="AP4648" s="82" t="str">
        <f t="shared" si="739"/>
        <v>MISSING</v>
      </c>
    </row>
    <row r="4649" spans="2:42">
      <c r="B4649" s="207"/>
      <c r="C4649" s="35">
        <v>4645</v>
      </c>
      <c r="D4649" s="161"/>
      <c r="E4649" s="161"/>
      <c r="F4649" s="161"/>
      <c r="G4649" s="161"/>
      <c r="H4649" s="161"/>
      <c r="I4649" s="161"/>
      <c r="J4649" s="161"/>
      <c r="K4649" s="161"/>
      <c r="L4649" s="161"/>
      <c r="M4649" s="161"/>
      <c r="N4649" s="171"/>
      <c r="O4649" s="171"/>
      <c r="P4649" s="171"/>
      <c r="Q4649" s="171"/>
      <c r="R4649" s="171"/>
      <c r="S4649" s="171"/>
      <c r="T4649" s="208" t="str">
        <f t="shared" si="730"/>
        <v>MISSING</v>
      </c>
      <c r="U4649" s="208" t="str">
        <f t="shared" si="731"/>
        <v>MISSING</v>
      </c>
      <c r="X4649" s="56">
        <f t="shared" si="732"/>
        <v>-99</v>
      </c>
      <c r="Y4649" s="56">
        <f t="shared" si="733"/>
        <v>-99</v>
      </c>
      <c r="Z4649" s="56">
        <f t="shared" si="734"/>
        <v>-99</v>
      </c>
      <c r="AA4649" s="56">
        <f t="shared" si="735"/>
        <v>-99</v>
      </c>
      <c r="AB4649" s="56">
        <f t="shared" si="736"/>
        <v>-99</v>
      </c>
      <c r="AC4649" s="56">
        <f t="shared" si="737"/>
        <v>-99</v>
      </c>
      <c r="AD4649" s="3"/>
      <c r="AE4649" s="82">
        <f>IF(D4649=1, 'adjustment factor'!$D$4, IF(D4649=-9,-999,IF(D4649="",-999,0)))</f>
        <v>-999</v>
      </c>
      <c r="AF4649" s="82">
        <f>IF(F4649=1, 'adjustment factor'!$D$5, IF(F4649=-9,-999,IF(F4649="",-999,0)))</f>
        <v>-999</v>
      </c>
      <c r="AG4649" s="82">
        <f>IF(E4649=1, 'adjustment factor'!$D$6, IF(E4649=-9,-999,IF(E4649="",-999,0)))</f>
        <v>-999</v>
      </c>
      <c r="AH4649" s="82">
        <f>IF(K4649&gt;=45,'adjustment factor'!$D$7,IF(K4649=-9,-1200,IF(K4649="",-1200,0)))</f>
        <v>-1200</v>
      </c>
      <c r="AI4649" s="82">
        <f>IF(L4649=1, 'adjustment factor'!$D$8, IF(L4649=-9,-999,IF(L4649="",-999,0)))</f>
        <v>-999</v>
      </c>
      <c r="AJ4649" s="82">
        <f>IF(AND(M4649&gt;=1,M4649&lt;=4),'adjustment factor'!$D$9,IF(M4649=-9,-999,IF(M4649=98,-999,IF(M4649=99,-999,IF(M4649="",-999,0)))))</f>
        <v>-999</v>
      </c>
      <c r="AK4649" s="82">
        <f>IF(H4649=1, 'adjustment factor'!$D$10, IF(H4649=-9,-999,IF(H4649="",-999,0)))</f>
        <v>-999</v>
      </c>
      <c r="AL4649" s="82">
        <f>IF(G4649=1, 'adjustment factor'!$D$11, IF(G4649=-9,-999,IF(G4649="",-999,0)))</f>
        <v>-999</v>
      </c>
      <c r="AM4649" s="82">
        <f>IF(I4649=1, 'adjustment factor'!$D$12, IF(I4649=-9,-999,IF(I4649="",-999,0)))</f>
        <v>-999</v>
      </c>
      <c r="AN4649" s="82">
        <f>IF(J4649=1, 'adjustment factor'!$D$13, IF(J4649=-9,-999,IF(J4649="",-999,0)))</f>
        <v>-999</v>
      </c>
      <c r="AO4649" s="82" t="str">
        <f t="shared" si="738"/>
        <v>-999</v>
      </c>
      <c r="AP4649" s="82" t="str">
        <f t="shared" si="739"/>
        <v>MISSING</v>
      </c>
    </row>
    <row r="4650" spans="2:42">
      <c r="B4650" s="207"/>
      <c r="C4650" s="35">
        <v>4646</v>
      </c>
      <c r="D4650" s="161"/>
      <c r="E4650" s="161"/>
      <c r="F4650" s="161"/>
      <c r="G4650" s="161"/>
      <c r="H4650" s="161"/>
      <c r="I4650" s="161"/>
      <c r="J4650" s="161"/>
      <c r="K4650" s="161"/>
      <c r="L4650" s="161"/>
      <c r="M4650" s="161"/>
      <c r="N4650" s="171"/>
      <c r="O4650" s="171"/>
      <c r="P4650" s="171"/>
      <c r="Q4650" s="171"/>
      <c r="R4650" s="171"/>
      <c r="S4650" s="171"/>
      <c r="T4650" s="208" t="str">
        <f t="shared" si="730"/>
        <v>MISSING</v>
      </c>
      <c r="U4650" s="208" t="str">
        <f t="shared" si="731"/>
        <v>MISSING</v>
      </c>
      <c r="X4650" s="56">
        <f t="shared" si="732"/>
        <v>-99</v>
      </c>
      <c r="Y4650" s="56">
        <f t="shared" si="733"/>
        <v>-99</v>
      </c>
      <c r="Z4650" s="56">
        <f t="shared" si="734"/>
        <v>-99</v>
      </c>
      <c r="AA4650" s="56">
        <f t="shared" si="735"/>
        <v>-99</v>
      </c>
      <c r="AB4650" s="56">
        <f t="shared" si="736"/>
        <v>-99</v>
      </c>
      <c r="AC4650" s="56">
        <f t="shared" si="737"/>
        <v>-99</v>
      </c>
      <c r="AD4650" s="3"/>
      <c r="AE4650" s="82">
        <f>IF(D4650=1, 'adjustment factor'!$D$4, IF(D4650=-9,-999,IF(D4650="",-999,0)))</f>
        <v>-999</v>
      </c>
      <c r="AF4650" s="82">
        <f>IF(F4650=1, 'adjustment factor'!$D$5, IF(F4650=-9,-999,IF(F4650="",-999,0)))</f>
        <v>-999</v>
      </c>
      <c r="AG4650" s="82">
        <f>IF(E4650=1, 'adjustment factor'!$D$6, IF(E4650=-9,-999,IF(E4650="",-999,0)))</f>
        <v>-999</v>
      </c>
      <c r="AH4650" s="82">
        <f>IF(K4650&gt;=45,'adjustment factor'!$D$7,IF(K4650=-9,-1200,IF(K4650="",-1200,0)))</f>
        <v>-1200</v>
      </c>
      <c r="AI4650" s="82">
        <f>IF(L4650=1, 'adjustment factor'!$D$8, IF(L4650=-9,-999,IF(L4650="",-999,0)))</f>
        <v>-999</v>
      </c>
      <c r="AJ4650" s="82">
        <f>IF(AND(M4650&gt;=1,M4650&lt;=4),'adjustment factor'!$D$9,IF(M4650=-9,-999,IF(M4650=98,-999,IF(M4650=99,-999,IF(M4650="",-999,0)))))</f>
        <v>-999</v>
      </c>
      <c r="AK4650" s="82">
        <f>IF(H4650=1, 'adjustment factor'!$D$10, IF(H4650=-9,-999,IF(H4650="",-999,0)))</f>
        <v>-999</v>
      </c>
      <c r="AL4650" s="82">
        <f>IF(G4650=1, 'adjustment factor'!$D$11, IF(G4650=-9,-999,IF(G4650="",-999,0)))</f>
        <v>-999</v>
      </c>
      <c r="AM4650" s="82">
        <f>IF(I4650=1, 'adjustment factor'!$D$12, IF(I4650=-9,-999,IF(I4650="",-999,0)))</f>
        <v>-999</v>
      </c>
      <c r="AN4650" s="82">
        <f>IF(J4650=1, 'adjustment factor'!$D$13, IF(J4650=-9,-999,IF(J4650="",-999,0)))</f>
        <v>-999</v>
      </c>
      <c r="AO4650" s="82" t="str">
        <f t="shared" si="738"/>
        <v>-999</v>
      </c>
      <c r="AP4650" s="82" t="str">
        <f t="shared" si="739"/>
        <v>MISSING</v>
      </c>
    </row>
    <row r="4651" spans="2:42">
      <c r="B4651" s="207"/>
      <c r="C4651" s="35">
        <v>4647</v>
      </c>
      <c r="D4651" s="161"/>
      <c r="E4651" s="161"/>
      <c r="F4651" s="161"/>
      <c r="G4651" s="161"/>
      <c r="H4651" s="161"/>
      <c r="I4651" s="161"/>
      <c r="J4651" s="161"/>
      <c r="K4651" s="161"/>
      <c r="L4651" s="161"/>
      <c r="M4651" s="161"/>
      <c r="N4651" s="171"/>
      <c r="O4651" s="171"/>
      <c r="P4651" s="171"/>
      <c r="Q4651" s="171"/>
      <c r="R4651" s="171"/>
      <c r="S4651" s="171"/>
      <c r="T4651" s="208" t="str">
        <f t="shared" si="730"/>
        <v>MISSING</v>
      </c>
      <c r="U4651" s="208" t="str">
        <f t="shared" si="731"/>
        <v>MISSING</v>
      </c>
      <c r="X4651" s="56">
        <f t="shared" si="732"/>
        <v>-99</v>
      </c>
      <c r="Y4651" s="56">
        <f t="shared" si="733"/>
        <v>-99</v>
      </c>
      <c r="Z4651" s="56">
        <f t="shared" si="734"/>
        <v>-99</v>
      </c>
      <c r="AA4651" s="56">
        <f t="shared" si="735"/>
        <v>-99</v>
      </c>
      <c r="AB4651" s="56">
        <f t="shared" si="736"/>
        <v>-99</v>
      </c>
      <c r="AC4651" s="56">
        <f t="shared" si="737"/>
        <v>-99</v>
      </c>
      <c r="AD4651" s="3"/>
      <c r="AE4651" s="82">
        <f>IF(D4651=1, 'adjustment factor'!$D$4, IF(D4651=-9,-999,IF(D4651="",-999,0)))</f>
        <v>-999</v>
      </c>
      <c r="AF4651" s="82">
        <f>IF(F4651=1, 'adjustment factor'!$D$5, IF(F4651=-9,-999,IF(F4651="",-999,0)))</f>
        <v>-999</v>
      </c>
      <c r="AG4651" s="82">
        <f>IF(E4651=1, 'adjustment factor'!$D$6, IF(E4651=-9,-999,IF(E4651="",-999,0)))</f>
        <v>-999</v>
      </c>
      <c r="AH4651" s="82">
        <f>IF(K4651&gt;=45,'adjustment factor'!$D$7,IF(K4651=-9,-1200,IF(K4651="",-1200,0)))</f>
        <v>-1200</v>
      </c>
      <c r="AI4651" s="82">
        <f>IF(L4651=1, 'adjustment factor'!$D$8, IF(L4651=-9,-999,IF(L4651="",-999,0)))</f>
        <v>-999</v>
      </c>
      <c r="AJ4651" s="82">
        <f>IF(AND(M4651&gt;=1,M4651&lt;=4),'adjustment factor'!$D$9,IF(M4651=-9,-999,IF(M4651=98,-999,IF(M4651=99,-999,IF(M4651="",-999,0)))))</f>
        <v>-999</v>
      </c>
      <c r="AK4651" s="82">
        <f>IF(H4651=1, 'adjustment factor'!$D$10, IF(H4651=-9,-999,IF(H4651="",-999,0)))</f>
        <v>-999</v>
      </c>
      <c r="AL4651" s="82">
        <f>IF(G4651=1, 'adjustment factor'!$D$11, IF(G4651=-9,-999,IF(G4651="",-999,0)))</f>
        <v>-999</v>
      </c>
      <c r="AM4651" s="82">
        <f>IF(I4651=1, 'adjustment factor'!$D$12, IF(I4651=-9,-999,IF(I4651="",-999,0)))</f>
        <v>-999</v>
      </c>
      <c r="AN4651" s="82">
        <f>IF(J4651=1, 'adjustment factor'!$D$13, IF(J4651=-9,-999,IF(J4651="",-999,0)))</f>
        <v>-999</v>
      </c>
      <c r="AO4651" s="82" t="str">
        <f t="shared" si="738"/>
        <v>-999</v>
      </c>
      <c r="AP4651" s="82" t="str">
        <f t="shared" si="739"/>
        <v>MISSING</v>
      </c>
    </row>
    <row r="4652" spans="2:42">
      <c r="B4652" s="207"/>
      <c r="C4652" s="35">
        <v>4648</v>
      </c>
      <c r="D4652" s="161"/>
      <c r="E4652" s="161"/>
      <c r="F4652" s="161"/>
      <c r="G4652" s="161"/>
      <c r="H4652" s="161"/>
      <c r="I4652" s="161"/>
      <c r="J4652" s="161"/>
      <c r="K4652" s="161"/>
      <c r="L4652" s="161"/>
      <c r="M4652" s="161"/>
      <c r="N4652" s="171"/>
      <c r="O4652" s="171"/>
      <c r="P4652" s="171"/>
      <c r="Q4652" s="171"/>
      <c r="R4652" s="171"/>
      <c r="S4652" s="171"/>
      <c r="T4652" s="208" t="str">
        <f t="shared" si="730"/>
        <v>MISSING</v>
      </c>
      <c r="U4652" s="208" t="str">
        <f t="shared" si="731"/>
        <v>MISSING</v>
      </c>
      <c r="X4652" s="56">
        <f t="shared" si="732"/>
        <v>-99</v>
      </c>
      <c r="Y4652" s="56">
        <f t="shared" si="733"/>
        <v>-99</v>
      </c>
      <c r="Z4652" s="56">
        <f t="shared" si="734"/>
        <v>-99</v>
      </c>
      <c r="AA4652" s="56">
        <f t="shared" si="735"/>
        <v>-99</v>
      </c>
      <c r="AB4652" s="56">
        <f t="shared" si="736"/>
        <v>-99</v>
      </c>
      <c r="AC4652" s="56">
        <f t="shared" si="737"/>
        <v>-99</v>
      </c>
      <c r="AD4652" s="3"/>
      <c r="AE4652" s="82">
        <f>IF(D4652=1, 'adjustment factor'!$D$4, IF(D4652=-9,-999,IF(D4652="",-999,0)))</f>
        <v>-999</v>
      </c>
      <c r="AF4652" s="82">
        <f>IF(F4652=1, 'adjustment factor'!$D$5, IF(F4652=-9,-999,IF(F4652="",-999,0)))</f>
        <v>-999</v>
      </c>
      <c r="AG4652" s="82">
        <f>IF(E4652=1, 'adjustment factor'!$D$6, IF(E4652=-9,-999,IF(E4652="",-999,0)))</f>
        <v>-999</v>
      </c>
      <c r="AH4652" s="82">
        <f>IF(K4652&gt;=45,'adjustment factor'!$D$7,IF(K4652=-9,-1200,IF(K4652="",-1200,0)))</f>
        <v>-1200</v>
      </c>
      <c r="AI4652" s="82">
        <f>IF(L4652=1, 'adjustment factor'!$D$8, IF(L4652=-9,-999,IF(L4652="",-999,0)))</f>
        <v>-999</v>
      </c>
      <c r="AJ4652" s="82">
        <f>IF(AND(M4652&gt;=1,M4652&lt;=4),'adjustment factor'!$D$9,IF(M4652=-9,-999,IF(M4652=98,-999,IF(M4652=99,-999,IF(M4652="",-999,0)))))</f>
        <v>-999</v>
      </c>
      <c r="AK4652" s="82">
        <f>IF(H4652=1, 'adjustment factor'!$D$10, IF(H4652=-9,-999,IF(H4652="",-999,0)))</f>
        <v>-999</v>
      </c>
      <c r="AL4652" s="82">
        <f>IF(G4652=1, 'adjustment factor'!$D$11, IF(G4652=-9,-999,IF(G4652="",-999,0)))</f>
        <v>-999</v>
      </c>
      <c r="AM4652" s="82">
        <f>IF(I4652=1, 'adjustment factor'!$D$12, IF(I4652=-9,-999,IF(I4652="",-999,0)))</f>
        <v>-999</v>
      </c>
      <c r="AN4652" s="82">
        <f>IF(J4652=1, 'adjustment factor'!$D$13, IF(J4652=-9,-999,IF(J4652="",-999,0)))</f>
        <v>-999</v>
      </c>
      <c r="AO4652" s="82" t="str">
        <f t="shared" si="738"/>
        <v>-999</v>
      </c>
      <c r="AP4652" s="82" t="str">
        <f t="shared" si="739"/>
        <v>MISSING</v>
      </c>
    </row>
    <row r="4653" spans="2:42">
      <c r="B4653" s="207"/>
      <c r="C4653" s="35">
        <v>4649</v>
      </c>
      <c r="D4653" s="161"/>
      <c r="E4653" s="161"/>
      <c r="F4653" s="161"/>
      <c r="G4653" s="161"/>
      <c r="H4653" s="161"/>
      <c r="I4653" s="161"/>
      <c r="J4653" s="161"/>
      <c r="K4653" s="161"/>
      <c r="L4653" s="161"/>
      <c r="M4653" s="161"/>
      <c r="N4653" s="171"/>
      <c r="O4653" s="171"/>
      <c r="P4653" s="171"/>
      <c r="Q4653" s="171"/>
      <c r="R4653" s="171"/>
      <c r="S4653" s="171"/>
      <c r="T4653" s="208" t="str">
        <f t="shared" si="730"/>
        <v>MISSING</v>
      </c>
      <c r="U4653" s="208" t="str">
        <f t="shared" si="731"/>
        <v>MISSING</v>
      </c>
      <c r="X4653" s="56">
        <f t="shared" si="732"/>
        <v>-99</v>
      </c>
      <c r="Y4653" s="56">
        <f t="shared" si="733"/>
        <v>-99</v>
      </c>
      <c r="Z4653" s="56">
        <f t="shared" si="734"/>
        <v>-99</v>
      </c>
      <c r="AA4653" s="56">
        <f t="shared" si="735"/>
        <v>-99</v>
      </c>
      <c r="AB4653" s="56">
        <f t="shared" si="736"/>
        <v>-99</v>
      </c>
      <c r="AC4653" s="56">
        <f t="shared" si="737"/>
        <v>-99</v>
      </c>
      <c r="AD4653" s="3"/>
      <c r="AE4653" s="82">
        <f>IF(D4653=1, 'adjustment factor'!$D$4, IF(D4653=-9,-999,IF(D4653="",-999,0)))</f>
        <v>-999</v>
      </c>
      <c r="AF4653" s="82">
        <f>IF(F4653=1, 'adjustment factor'!$D$5, IF(F4653=-9,-999,IF(F4653="",-999,0)))</f>
        <v>-999</v>
      </c>
      <c r="AG4653" s="82">
        <f>IF(E4653=1, 'adjustment factor'!$D$6, IF(E4653=-9,-999,IF(E4653="",-999,0)))</f>
        <v>-999</v>
      </c>
      <c r="AH4653" s="82">
        <f>IF(K4653&gt;=45,'adjustment factor'!$D$7,IF(K4653=-9,-1200,IF(K4653="",-1200,0)))</f>
        <v>-1200</v>
      </c>
      <c r="AI4653" s="82">
        <f>IF(L4653=1, 'adjustment factor'!$D$8, IF(L4653=-9,-999,IF(L4653="",-999,0)))</f>
        <v>-999</v>
      </c>
      <c r="AJ4653" s="82">
        <f>IF(AND(M4653&gt;=1,M4653&lt;=4),'adjustment factor'!$D$9,IF(M4653=-9,-999,IF(M4653=98,-999,IF(M4653=99,-999,IF(M4653="",-999,0)))))</f>
        <v>-999</v>
      </c>
      <c r="AK4653" s="82">
        <f>IF(H4653=1, 'adjustment factor'!$D$10, IF(H4653=-9,-999,IF(H4653="",-999,0)))</f>
        <v>-999</v>
      </c>
      <c r="AL4653" s="82">
        <f>IF(G4653=1, 'adjustment factor'!$D$11, IF(G4653=-9,-999,IF(G4653="",-999,0)))</f>
        <v>-999</v>
      </c>
      <c r="AM4653" s="82">
        <f>IF(I4653=1, 'adjustment factor'!$D$12, IF(I4653=-9,-999,IF(I4653="",-999,0)))</f>
        <v>-999</v>
      </c>
      <c r="AN4653" s="82">
        <f>IF(J4653=1, 'adjustment factor'!$D$13, IF(J4653=-9,-999,IF(J4653="",-999,0)))</f>
        <v>-999</v>
      </c>
      <c r="AO4653" s="82" t="str">
        <f t="shared" si="738"/>
        <v>-999</v>
      </c>
      <c r="AP4653" s="82" t="str">
        <f t="shared" si="739"/>
        <v>MISSING</v>
      </c>
    </row>
    <row r="4654" spans="2:42">
      <c r="B4654" s="207"/>
      <c r="C4654" s="35">
        <v>4650</v>
      </c>
      <c r="D4654" s="161"/>
      <c r="E4654" s="161"/>
      <c r="F4654" s="161"/>
      <c r="G4654" s="161"/>
      <c r="H4654" s="161"/>
      <c r="I4654" s="161"/>
      <c r="J4654" s="161"/>
      <c r="K4654" s="161"/>
      <c r="L4654" s="161"/>
      <c r="M4654" s="161"/>
      <c r="N4654" s="171"/>
      <c r="O4654" s="171"/>
      <c r="P4654" s="171"/>
      <c r="Q4654" s="171"/>
      <c r="R4654" s="171"/>
      <c r="S4654" s="171"/>
      <c r="T4654" s="208" t="str">
        <f t="shared" si="730"/>
        <v>MISSING</v>
      </c>
      <c r="U4654" s="208" t="str">
        <f t="shared" si="731"/>
        <v>MISSING</v>
      </c>
      <c r="X4654" s="56">
        <f t="shared" si="732"/>
        <v>-99</v>
      </c>
      <c r="Y4654" s="56">
        <f t="shared" si="733"/>
        <v>-99</v>
      </c>
      <c r="Z4654" s="56">
        <f t="shared" si="734"/>
        <v>-99</v>
      </c>
      <c r="AA4654" s="56">
        <f t="shared" si="735"/>
        <v>-99</v>
      </c>
      <c r="AB4654" s="56">
        <f t="shared" si="736"/>
        <v>-99</v>
      </c>
      <c r="AC4654" s="56">
        <f t="shared" si="737"/>
        <v>-99</v>
      </c>
      <c r="AD4654" s="3"/>
      <c r="AE4654" s="82">
        <f>IF(D4654=1, 'adjustment factor'!$D$4, IF(D4654=-9,-999,IF(D4654="",-999,0)))</f>
        <v>-999</v>
      </c>
      <c r="AF4654" s="82">
        <f>IF(F4654=1, 'adjustment factor'!$D$5, IF(F4654=-9,-999,IF(F4654="",-999,0)))</f>
        <v>-999</v>
      </c>
      <c r="AG4654" s="82">
        <f>IF(E4654=1, 'adjustment factor'!$D$6, IF(E4654=-9,-999,IF(E4654="",-999,0)))</f>
        <v>-999</v>
      </c>
      <c r="AH4654" s="82">
        <f>IF(K4654&gt;=45,'adjustment factor'!$D$7,IF(K4654=-9,-1200,IF(K4654="",-1200,0)))</f>
        <v>-1200</v>
      </c>
      <c r="AI4654" s="82">
        <f>IF(L4654=1, 'adjustment factor'!$D$8, IF(L4654=-9,-999,IF(L4654="",-999,0)))</f>
        <v>-999</v>
      </c>
      <c r="AJ4654" s="82">
        <f>IF(AND(M4654&gt;=1,M4654&lt;=4),'adjustment factor'!$D$9,IF(M4654=-9,-999,IF(M4654=98,-999,IF(M4654=99,-999,IF(M4654="",-999,0)))))</f>
        <v>-999</v>
      </c>
      <c r="AK4654" s="82">
        <f>IF(H4654=1, 'adjustment factor'!$D$10, IF(H4654=-9,-999,IF(H4654="",-999,0)))</f>
        <v>-999</v>
      </c>
      <c r="AL4654" s="82">
        <f>IF(G4654=1, 'adjustment factor'!$D$11, IF(G4654=-9,-999,IF(G4654="",-999,0)))</f>
        <v>-999</v>
      </c>
      <c r="AM4654" s="82">
        <f>IF(I4654=1, 'adjustment factor'!$D$12, IF(I4654=-9,-999,IF(I4654="",-999,0)))</f>
        <v>-999</v>
      </c>
      <c r="AN4654" s="82">
        <f>IF(J4654=1, 'adjustment factor'!$D$13, IF(J4654=-9,-999,IF(J4654="",-999,0)))</f>
        <v>-999</v>
      </c>
      <c r="AO4654" s="82" t="str">
        <f t="shared" si="738"/>
        <v>-999</v>
      </c>
      <c r="AP4654" s="82" t="str">
        <f t="shared" si="739"/>
        <v>MISSING</v>
      </c>
    </row>
    <row r="4655" spans="2:42">
      <c r="B4655" s="207"/>
      <c r="C4655" s="35">
        <v>4651</v>
      </c>
      <c r="D4655" s="161"/>
      <c r="E4655" s="161"/>
      <c r="F4655" s="161"/>
      <c r="G4655" s="161"/>
      <c r="H4655" s="161"/>
      <c r="I4655" s="161"/>
      <c r="J4655" s="161"/>
      <c r="K4655" s="161"/>
      <c r="L4655" s="161"/>
      <c r="M4655" s="161"/>
      <c r="N4655" s="171"/>
      <c r="O4655" s="171"/>
      <c r="P4655" s="171"/>
      <c r="Q4655" s="171"/>
      <c r="R4655" s="171"/>
      <c r="S4655" s="171"/>
      <c r="T4655" s="208" t="str">
        <f t="shared" si="730"/>
        <v>MISSING</v>
      </c>
      <c r="U4655" s="208" t="str">
        <f t="shared" si="731"/>
        <v>MISSING</v>
      </c>
      <c r="X4655" s="56">
        <f t="shared" si="732"/>
        <v>-99</v>
      </c>
      <c r="Y4655" s="56">
        <f t="shared" si="733"/>
        <v>-99</v>
      </c>
      <c r="Z4655" s="56">
        <f t="shared" si="734"/>
        <v>-99</v>
      </c>
      <c r="AA4655" s="56">
        <f t="shared" si="735"/>
        <v>-99</v>
      </c>
      <c r="AB4655" s="56">
        <f t="shared" si="736"/>
        <v>-99</v>
      </c>
      <c r="AC4655" s="56">
        <f t="shared" si="737"/>
        <v>-99</v>
      </c>
      <c r="AD4655" s="3"/>
      <c r="AE4655" s="82">
        <f>IF(D4655=1, 'adjustment factor'!$D$4, IF(D4655=-9,-999,IF(D4655="",-999,0)))</f>
        <v>-999</v>
      </c>
      <c r="AF4655" s="82">
        <f>IF(F4655=1, 'adjustment factor'!$D$5, IF(F4655=-9,-999,IF(F4655="",-999,0)))</f>
        <v>-999</v>
      </c>
      <c r="AG4655" s="82">
        <f>IF(E4655=1, 'adjustment factor'!$D$6, IF(E4655=-9,-999,IF(E4655="",-999,0)))</f>
        <v>-999</v>
      </c>
      <c r="AH4655" s="82">
        <f>IF(K4655&gt;=45,'adjustment factor'!$D$7,IF(K4655=-9,-1200,IF(K4655="",-1200,0)))</f>
        <v>-1200</v>
      </c>
      <c r="AI4655" s="82">
        <f>IF(L4655=1, 'adjustment factor'!$D$8, IF(L4655=-9,-999,IF(L4655="",-999,0)))</f>
        <v>-999</v>
      </c>
      <c r="AJ4655" s="82">
        <f>IF(AND(M4655&gt;=1,M4655&lt;=4),'adjustment factor'!$D$9,IF(M4655=-9,-999,IF(M4655=98,-999,IF(M4655=99,-999,IF(M4655="",-999,0)))))</f>
        <v>-999</v>
      </c>
      <c r="AK4655" s="82">
        <f>IF(H4655=1, 'adjustment factor'!$D$10, IF(H4655=-9,-999,IF(H4655="",-999,0)))</f>
        <v>-999</v>
      </c>
      <c r="AL4655" s="82">
        <f>IF(G4655=1, 'adjustment factor'!$D$11, IF(G4655=-9,-999,IF(G4655="",-999,0)))</f>
        <v>-999</v>
      </c>
      <c r="AM4655" s="82">
        <f>IF(I4655=1, 'adjustment factor'!$D$12, IF(I4655=-9,-999,IF(I4655="",-999,0)))</f>
        <v>-999</v>
      </c>
      <c r="AN4655" s="82">
        <f>IF(J4655=1, 'adjustment factor'!$D$13, IF(J4655=-9,-999,IF(J4655="",-999,0)))</f>
        <v>-999</v>
      </c>
      <c r="AO4655" s="82" t="str">
        <f t="shared" si="738"/>
        <v>-999</v>
      </c>
      <c r="AP4655" s="82" t="str">
        <f t="shared" si="739"/>
        <v>MISSING</v>
      </c>
    </row>
    <row r="4656" spans="2:42">
      <c r="B4656" s="207"/>
      <c r="C4656" s="35">
        <v>4652</v>
      </c>
      <c r="D4656" s="161"/>
      <c r="E4656" s="161"/>
      <c r="F4656" s="161"/>
      <c r="G4656" s="161"/>
      <c r="H4656" s="161"/>
      <c r="I4656" s="161"/>
      <c r="J4656" s="161"/>
      <c r="K4656" s="161"/>
      <c r="L4656" s="161"/>
      <c r="M4656" s="161"/>
      <c r="N4656" s="171"/>
      <c r="O4656" s="171"/>
      <c r="P4656" s="171"/>
      <c r="Q4656" s="171"/>
      <c r="R4656" s="171"/>
      <c r="S4656" s="171"/>
      <c r="T4656" s="208" t="str">
        <f t="shared" si="730"/>
        <v>MISSING</v>
      </c>
      <c r="U4656" s="208" t="str">
        <f t="shared" si="731"/>
        <v>MISSING</v>
      </c>
      <c r="X4656" s="56">
        <f t="shared" si="732"/>
        <v>-99</v>
      </c>
      <c r="Y4656" s="56">
        <f t="shared" si="733"/>
        <v>-99</v>
      </c>
      <c r="Z4656" s="56">
        <f t="shared" si="734"/>
        <v>-99</v>
      </c>
      <c r="AA4656" s="56">
        <f t="shared" si="735"/>
        <v>-99</v>
      </c>
      <c r="AB4656" s="56">
        <f t="shared" si="736"/>
        <v>-99</v>
      </c>
      <c r="AC4656" s="56">
        <f t="shared" si="737"/>
        <v>-99</v>
      </c>
      <c r="AD4656" s="3"/>
      <c r="AE4656" s="82">
        <f>IF(D4656=1, 'adjustment factor'!$D$4, IF(D4656=-9,-999,IF(D4656="",-999,0)))</f>
        <v>-999</v>
      </c>
      <c r="AF4656" s="82">
        <f>IF(F4656=1, 'adjustment factor'!$D$5, IF(F4656=-9,-999,IF(F4656="",-999,0)))</f>
        <v>-999</v>
      </c>
      <c r="AG4656" s="82">
        <f>IF(E4656=1, 'adjustment factor'!$D$6, IF(E4656=-9,-999,IF(E4656="",-999,0)))</f>
        <v>-999</v>
      </c>
      <c r="AH4656" s="82">
        <f>IF(K4656&gt;=45,'adjustment factor'!$D$7,IF(K4656=-9,-1200,IF(K4656="",-1200,0)))</f>
        <v>-1200</v>
      </c>
      <c r="AI4656" s="82">
        <f>IF(L4656=1, 'adjustment factor'!$D$8, IF(L4656=-9,-999,IF(L4656="",-999,0)))</f>
        <v>-999</v>
      </c>
      <c r="AJ4656" s="82">
        <f>IF(AND(M4656&gt;=1,M4656&lt;=4),'adjustment factor'!$D$9,IF(M4656=-9,-999,IF(M4656=98,-999,IF(M4656=99,-999,IF(M4656="",-999,0)))))</f>
        <v>-999</v>
      </c>
      <c r="AK4656" s="82">
        <f>IF(H4656=1, 'adjustment factor'!$D$10, IF(H4656=-9,-999,IF(H4656="",-999,0)))</f>
        <v>-999</v>
      </c>
      <c r="AL4656" s="82">
        <f>IF(G4656=1, 'adjustment factor'!$D$11, IF(G4656=-9,-999,IF(G4656="",-999,0)))</f>
        <v>-999</v>
      </c>
      <c r="AM4656" s="82">
        <f>IF(I4656=1, 'adjustment factor'!$D$12, IF(I4656=-9,-999,IF(I4656="",-999,0)))</f>
        <v>-999</v>
      </c>
      <c r="AN4656" s="82">
        <f>IF(J4656=1, 'adjustment factor'!$D$13, IF(J4656=-9,-999,IF(J4656="",-999,0)))</f>
        <v>-999</v>
      </c>
      <c r="AO4656" s="82" t="str">
        <f t="shared" si="738"/>
        <v>-999</v>
      </c>
      <c r="AP4656" s="82" t="str">
        <f t="shared" si="739"/>
        <v>MISSING</v>
      </c>
    </row>
    <row r="4657" spans="2:42">
      <c r="B4657" s="207"/>
      <c r="C4657" s="35">
        <v>4653</v>
      </c>
      <c r="D4657" s="161"/>
      <c r="E4657" s="161"/>
      <c r="F4657" s="161"/>
      <c r="G4657" s="161"/>
      <c r="H4657" s="161"/>
      <c r="I4657" s="161"/>
      <c r="J4657" s="161"/>
      <c r="K4657" s="161"/>
      <c r="L4657" s="161"/>
      <c r="M4657" s="161"/>
      <c r="N4657" s="171"/>
      <c r="O4657" s="171"/>
      <c r="P4657" s="171"/>
      <c r="Q4657" s="171"/>
      <c r="R4657" s="171"/>
      <c r="S4657" s="171"/>
      <c r="T4657" s="208" t="str">
        <f t="shared" si="730"/>
        <v>MISSING</v>
      </c>
      <c r="U4657" s="208" t="str">
        <f t="shared" si="731"/>
        <v>MISSING</v>
      </c>
      <c r="X4657" s="56">
        <f t="shared" si="732"/>
        <v>-99</v>
      </c>
      <c r="Y4657" s="56">
        <f t="shared" si="733"/>
        <v>-99</v>
      </c>
      <c r="Z4657" s="56">
        <f t="shared" si="734"/>
        <v>-99</v>
      </c>
      <c r="AA4657" s="56">
        <f t="shared" si="735"/>
        <v>-99</v>
      </c>
      <c r="AB4657" s="56">
        <f t="shared" si="736"/>
        <v>-99</v>
      </c>
      <c r="AC4657" s="56">
        <f t="shared" si="737"/>
        <v>-99</v>
      </c>
      <c r="AD4657" s="3"/>
      <c r="AE4657" s="82">
        <f>IF(D4657=1, 'adjustment factor'!$D$4, IF(D4657=-9,-999,IF(D4657="",-999,0)))</f>
        <v>-999</v>
      </c>
      <c r="AF4657" s="82">
        <f>IF(F4657=1, 'adjustment factor'!$D$5, IF(F4657=-9,-999,IF(F4657="",-999,0)))</f>
        <v>-999</v>
      </c>
      <c r="AG4657" s="82">
        <f>IF(E4657=1, 'adjustment factor'!$D$6, IF(E4657=-9,-999,IF(E4657="",-999,0)))</f>
        <v>-999</v>
      </c>
      <c r="AH4657" s="82">
        <f>IF(K4657&gt;=45,'adjustment factor'!$D$7,IF(K4657=-9,-1200,IF(K4657="",-1200,0)))</f>
        <v>-1200</v>
      </c>
      <c r="AI4657" s="82">
        <f>IF(L4657=1, 'adjustment factor'!$D$8, IF(L4657=-9,-999,IF(L4657="",-999,0)))</f>
        <v>-999</v>
      </c>
      <c r="AJ4657" s="82">
        <f>IF(AND(M4657&gt;=1,M4657&lt;=4),'adjustment factor'!$D$9,IF(M4657=-9,-999,IF(M4657=98,-999,IF(M4657=99,-999,IF(M4657="",-999,0)))))</f>
        <v>-999</v>
      </c>
      <c r="AK4657" s="82">
        <f>IF(H4657=1, 'adjustment factor'!$D$10, IF(H4657=-9,-999,IF(H4657="",-999,0)))</f>
        <v>-999</v>
      </c>
      <c r="AL4657" s="82">
        <f>IF(G4657=1, 'adjustment factor'!$D$11, IF(G4657=-9,-999,IF(G4657="",-999,0)))</f>
        <v>-999</v>
      </c>
      <c r="AM4657" s="82">
        <f>IF(I4657=1, 'adjustment factor'!$D$12, IF(I4657=-9,-999,IF(I4657="",-999,0)))</f>
        <v>-999</v>
      </c>
      <c r="AN4657" s="82">
        <f>IF(J4657=1, 'adjustment factor'!$D$13, IF(J4657=-9,-999,IF(J4657="",-999,0)))</f>
        <v>-999</v>
      </c>
      <c r="AO4657" s="82" t="str">
        <f t="shared" si="738"/>
        <v>-999</v>
      </c>
      <c r="AP4657" s="82" t="str">
        <f t="shared" si="739"/>
        <v>MISSING</v>
      </c>
    </row>
    <row r="4658" spans="2:42">
      <c r="B4658" s="207"/>
      <c r="C4658" s="35">
        <v>4654</v>
      </c>
      <c r="D4658" s="161"/>
      <c r="E4658" s="161"/>
      <c r="F4658" s="161"/>
      <c r="G4658" s="161"/>
      <c r="H4658" s="161"/>
      <c r="I4658" s="161"/>
      <c r="J4658" s="161"/>
      <c r="K4658" s="161"/>
      <c r="L4658" s="161"/>
      <c r="M4658" s="161"/>
      <c r="N4658" s="171"/>
      <c r="O4658" s="171"/>
      <c r="P4658" s="171"/>
      <c r="Q4658" s="171"/>
      <c r="R4658" s="171"/>
      <c r="S4658" s="171"/>
      <c r="T4658" s="208" t="str">
        <f t="shared" si="730"/>
        <v>MISSING</v>
      </c>
      <c r="U4658" s="208" t="str">
        <f t="shared" si="731"/>
        <v>MISSING</v>
      </c>
      <c r="X4658" s="56">
        <f t="shared" si="732"/>
        <v>-99</v>
      </c>
      <c r="Y4658" s="56">
        <f t="shared" si="733"/>
        <v>-99</v>
      </c>
      <c r="Z4658" s="56">
        <f t="shared" si="734"/>
        <v>-99</v>
      </c>
      <c r="AA4658" s="56">
        <f t="shared" si="735"/>
        <v>-99</v>
      </c>
      <c r="AB4658" s="56">
        <f t="shared" si="736"/>
        <v>-99</v>
      </c>
      <c r="AC4658" s="56">
        <f t="shared" si="737"/>
        <v>-99</v>
      </c>
      <c r="AD4658" s="3"/>
      <c r="AE4658" s="82">
        <f>IF(D4658=1, 'adjustment factor'!$D$4, IF(D4658=-9,-999,IF(D4658="",-999,0)))</f>
        <v>-999</v>
      </c>
      <c r="AF4658" s="82">
        <f>IF(F4658=1, 'adjustment factor'!$D$5, IF(F4658=-9,-999,IF(F4658="",-999,0)))</f>
        <v>-999</v>
      </c>
      <c r="AG4658" s="82">
        <f>IF(E4658=1, 'adjustment factor'!$D$6, IF(E4658=-9,-999,IF(E4658="",-999,0)))</f>
        <v>-999</v>
      </c>
      <c r="AH4658" s="82">
        <f>IF(K4658&gt;=45,'adjustment factor'!$D$7,IF(K4658=-9,-1200,IF(K4658="",-1200,0)))</f>
        <v>-1200</v>
      </c>
      <c r="AI4658" s="82">
        <f>IF(L4658=1, 'adjustment factor'!$D$8, IF(L4658=-9,-999,IF(L4658="",-999,0)))</f>
        <v>-999</v>
      </c>
      <c r="AJ4658" s="82">
        <f>IF(AND(M4658&gt;=1,M4658&lt;=4),'adjustment factor'!$D$9,IF(M4658=-9,-999,IF(M4658=98,-999,IF(M4658=99,-999,IF(M4658="",-999,0)))))</f>
        <v>-999</v>
      </c>
      <c r="AK4658" s="82">
        <f>IF(H4658=1, 'adjustment factor'!$D$10, IF(H4658=-9,-999,IF(H4658="",-999,0)))</f>
        <v>-999</v>
      </c>
      <c r="AL4658" s="82">
        <f>IF(G4658=1, 'adjustment factor'!$D$11, IF(G4658=-9,-999,IF(G4658="",-999,0)))</f>
        <v>-999</v>
      </c>
      <c r="AM4658" s="82">
        <f>IF(I4658=1, 'adjustment factor'!$D$12, IF(I4658=-9,-999,IF(I4658="",-999,0)))</f>
        <v>-999</v>
      </c>
      <c r="AN4658" s="82">
        <f>IF(J4658=1, 'adjustment factor'!$D$13, IF(J4658=-9,-999,IF(J4658="",-999,0)))</f>
        <v>-999</v>
      </c>
      <c r="AO4658" s="82" t="str">
        <f t="shared" si="738"/>
        <v>-999</v>
      </c>
      <c r="AP4658" s="82" t="str">
        <f t="shared" si="739"/>
        <v>MISSING</v>
      </c>
    </row>
    <row r="4659" spans="2:42">
      <c r="B4659" s="207"/>
      <c r="C4659" s="35">
        <v>4655</v>
      </c>
      <c r="D4659" s="161"/>
      <c r="E4659" s="161"/>
      <c r="F4659" s="161"/>
      <c r="G4659" s="161"/>
      <c r="H4659" s="161"/>
      <c r="I4659" s="161"/>
      <c r="J4659" s="161"/>
      <c r="K4659" s="161"/>
      <c r="L4659" s="161"/>
      <c r="M4659" s="161"/>
      <c r="N4659" s="171"/>
      <c r="O4659" s="171"/>
      <c r="P4659" s="171"/>
      <c r="Q4659" s="171"/>
      <c r="R4659" s="171"/>
      <c r="S4659" s="171"/>
      <c r="T4659" s="208" t="str">
        <f t="shared" si="730"/>
        <v>MISSING</v>
      </c>
      <c r="U4659" s="208" t="str">
        <f t="shared" si="731"/>
        <v>MISSING</v>
      </c>
      <c r="X4659" s="56">
        <f t="shared" si="732"/>
        <v>-99</v>
      </c>
      <c r="Y4659" s="56">
        <f t="shared" si="733"/>
        <v>-99</v>
      </c>
      <c r="Z4659" s="56">
        <f t="shared" si="734"/>
        <v>-99</v>
      </c>
      <c r="AA4659" s="56">
        <f t="shared" si="735"/>
        <v>-99</v>
      </c>
      <c r="AB4659" s="56">
        <f t="shared" si="736"/>
        <v>-99</v>
      </c>
      <c r="AC4659" s="56">
        <f t="shared" si="737"/>
        <v>-99</v>
      </c>
      <c r="AD4659" s="3"/>
      <c r="AE4659" s="82">
        <f>IF(D4659=1, 'adjustment factor'!$D$4, IF(D4659=-9,-999,IF(D4659="",-999,0)))</f>
        <v>-999</v>
      </c>
      <c r="AF4659" s="82">
        <f>IF(F4659=1, 'adjustment factor'!$D$5, IF(F4659=-9,-999,IF(F4659="",-999,0)))</f>
        <v>-999</v>
      </c>
      <c r="AG4659" s="82">
        <f>IF(E4659=1, 'adjustment factor'!$D$6, IF(E4659=-9,-999,IF(E4659="",-999,0)))</f>
        <v>-999</v>
      </c>
      <c r="AH4659" s="82">
        <f>IF(K4659&gt;=45,'adjustment factor'!$D$7,IF(K4659=-9,-1200,IF(K4659="",-1200,0)))</f>
        <v>-1200</v>
      </c>
      <c r="AI4659" s="82">
        <f>IF(L4659=1, 'adjustment factor'!$D$8, IF(L4659=-9,-999,IF(L4659="",-999,0)))</f>
        <v>-999</v>
      </c>
      <c r="AJ4659" s="82">
        <f>IF(AND(M4659&gt;=1,M4659&lt;=4),'adjustment factor'!$D$9,IF(M4659=-9,-999,IF(M4659=98,-999,IF(M4659=99,-999,IF(M4659="",-999,0)))))</f>
        <v>-999</v>
      </c>
      <c r="AK4659" s="82">
        <f>IF(H4659=1, 'adjustment factor'!$D$10, IF(H4659=-9,-999,IF(H4659="",-999,0)))</f>
        <v>-999</v>
      </c>
      <c r="AL4659" s="82">
        <f>IF(G4659=1, 'adjustment factor'!$D$11, IF(G4659=-9,-999,IF(G4659="",-999,0)))</f>
        <v>-999</v>
      </c>
      <c r="AM4659" s="82">
        <f>IF(I4659=1, 'adjustment factor'!$D$12, IF(I4659=-9,-999,IF(I4659="",-999,0)))</f>
        <v>-999</v>
      </c>
      <c r="AN4659" s="82">
        <f>IF(J4659=1, 'adjustment factor'!$D$13, IF(J4659=-9,-999,IF(J4659="",-999,0)))</f>
        <v>-999</v>
      </c>
      <c r="AO4659" s="82" t="str">
        <f t="shared" si="738"/>
        <v>-999</v>
      </c>
      <c r="AP4659" s="82" t="str">
        <f t="shared" si="739"/>
        <v>MISSING</v>
      </c>
    </row>
    <row r="4660" spans="2:42">
      <c r="B4660" s="207"/>
      <c r="C4660" s="35">
        <v>4656</v>
      </c>
      <c r="D4660" s="161"/>
      <c r="E4660" s="161"/>
      <c r="F4660" s="161"/>
      <c r="G4660" s="161"/>
      <c r="H4660" s="161"/>
      <c r="I4660" s="161"/>
      <c r="J4660" s="161"/>
      <c r="K4660" s="161"/>
      <c r="L4660" s="161"/>
      <c r="M4660" s="161"/>
      <c r="N4660" s="171"/>
      <c r="O4660" s="171"/>
      <c r="P4660" s="171"/>
      <c r="Q4660" s="171"/>
      <c r="R4660" s="171"/>
      <c r="S4660" s="171"/>
      <c r="T4660" s="208" t="str">
        <f t="shared" si="730"/>
        <v>MISSING</v>
      </c>
      <c r="U4660" s="208" t="str">
        <f t="shared" si="731"/>
        <v>MISSING</v>
      </c>
      <c r="X4660" s="56">
        <f t="shared" si="732"/>
        <v>-99</v>
      </c>
      <c r="Y4660" s="56">
        <f t="shared" si="733"/>
        <v>-99</v>
      </c>
      <c r="Z4660" s="56">
        <f t="shared" si="734"/>
        <v>-99</v>
      </c>
      <c r="AA4660" s="56">
        <f t="shared" si="735"/>
        <v>-99</v>
      </c>
      <c r="AB4660" s="56">
        <f t="shared" si="736"/>
        <v>-99</v>
      </c>
      <c r="AC4660" s="56">
        <f t="shared" si="737"/>
        <v>-99</v>
      </c>
      <c r="AD4660" s="3"/>
      <c r="AE4660" s="82">
        <f>IF(D4660=1, 'adjustment factor'!$D$4, IF(D4660=-9,-999,IF(D4660="",-999,0)))</f>
        <v>-999</v>
      </c>
      <c r="AF4660" s="82">
        <f>IF(F4660=1, 'adjustment factor'!$D$5, IF(F4660=-9,-999,IF(F4660="",-999,0)))</f>
        <v>-999</v>
      </c>
      <c r="AG4660" s="82">
        <f>IF(E4660=1, 'adjustment factor'!$D$6, IF(E4660=-9,-999,IF(E4660="",-999,0)))</f>
        <v>-999</v>
      </c>
      <c r="AH4660" s="82">
        <f>IF(K4660&gt;=45,'adjustment factor'!$D$7,IF(K4660=-9,-1200,IF(K4660="",-1200,0)))</f>
        <v>-1200</v>
      </c>
      <c r="AI4660" s="82">
        <f>IF(L4660=1, 'adjustment factor'!$D$8, IF(L4660=-9,-999,IF(L4660="",-999,0)))</f>
        <v>-999</v>
      </c>
      <c r="AJ4660" s="82">
        <f>IF(AND(M4660&gt;=1,M4660&lt;=4),'adjustment factor'!$D$9,IF(M4660=-9,-999,IF(M4660=98,-999,IF(M4660=99,-999,IF(M4660="",-999,0)))))</f>
        <v>-999</v>
      </c>
      <c r="AK4660" s="82">
        <f>IF(H4660=1, 'adjustment factor'!$D$10, IF(H4660=-9,-999,IF(H4660="",-999,0)))</f>
        <v>-999</v>
      </c>
      <c r="AL4660" s="82">
        <f>IF(G4660=1, 'adjustment factor'!$D$11, IF(G4660=-9,-999,IF(G4660="",-999,0)))</f>
        <v>-999</v>
      </c>
      <c r="AM4660" s="82">
        <f>IF(I4660=1, 'adjustment factor'!$D$12, IF(I4660=-9,-999,IF(I4660="",-999,0)))</f>
        <v>-999</v>
      </c>
      <c r="AN4660" s="82">
        <f>IF(J4660=1, 'adjustment factor'!$D$13, IF(J4660=-9,-999,IF(J4660="",-999,0)))</f>
        <v>-999</v>
      </c>
      <c r="AO4660" s="82" t="str">
        <f t="shared" si="738"/>
        <v>-999</v>
      </c>
      <c r="AP4660" s="82" t="str">
        <f t="shared" si="739"/>
        <v>MISSING</v>
      </c>
    </row>
    <row r="4661" spans="2:42">
      <c r="B4661" s="207"/>
      <c r="C4661" s="35">
        <v>4657</v>
      </c>
      <c r="D4661" s="161"/>
      <c r="E4661" s="161"/>
      <c r="F4661" s="161"/>
      <c r="G4661" s="161"/>
      <c r="H4661" s="161"/>
      <c r="I4661" s="161"/>
      <c r="J4661" s="161"/>
      <c r="K4661" s="161"/>
      <c r="L4661" s="161"/>
      <c r="M4661" s="161"/>
      <c r="N4661" s="171"/>
      <c r="O4661" s="171"/>
      <c r="P4661" s="171"/>
      <c r="Q4661" s="171"/>
      <c r="R4661" s="171"/>
      <c r="S4661" s="171"/>
      <c r="T4661" s="208" t="str">
        <f t="shared" si="730"/>
        <v>MISSING</v>
      </c>
      <c r="U4661" s="208" t="str">
        <f t="shared" si="731"/>
        <v>MISSING</v>
      </c>
      <c r="X4661" s="56">
        <f t="shared" si="732"/>
        <v>-99</v>
      </c>
      <c r="Y4661" s="56">
        <f t="shared" si="733"/>
        <v>-99</v>
      </c>
      <c r="Z4661" s="56">
        <f t="shared" si="734"/>
        <v>-99</v>
      </c>
      <c r="AA4661" s="56">
        <f t="shared" si="735"/>
        <v>-99</v>
      </c>
      <c r="AB4661" s="56">
        <f t="shared" si="736"/>
        <v>-99</v>
      </c>
      <c r="AC4661" s="56">
        <f t="shared" si="737"/>
        <v>-99</v>
      </c>
      <c r="AD4661" s="3"/>
      <c r="AE4661" s="82">
        <f>IF(D4661=1, 'adjustment factor'!$D$4, IF(D4661=-9,-999,IF(D4661="",-999,0)))</f>
        <v>-999</v>
      </c>
      <c r="AF4661" s="82">
        <f>IF(F4661=1, 'adjustment factor'!$D$5, IF(F4661=-9,-999,IF(F4661="",-999,0)))</f>
        <v>-999</v>
      </c>
      <c r="AG4661" s="82">
        <f>IF(E4661=1, 'adjustment factor'!$D$6, IF(E4661=-9,-999,IF(E4661="",-999,0)))</f>
        <v>-999</v>
      </c>
      <c r="AH4661" s="82">
        <f>IF(K4661&gt;=45,'adjustment factor'!$D$7,IF(K4661=-9,-1200,IF(K4661="",-1200,0)))</f>
        <v>-1200</v>
      </c>
      <c r="AI4661" s="82">
        <f>IF(L4661=1, 'adjustment factor'!$D$8, IF(L4661=-9,-999,IF(L4661="",-999,0)))</f>
        <v>-999</v>
      </c>
      <c r="AJ4661" s="82">
        <f>IF(AND(M4661&gt;=1,M4661&lt;=4),'adjustment factor'!$D$9,IF(M4661=-9,-999,IF(M4661=98,-999,IF(M4661=99,-999,IF(M4661="",-999,0)))))</f>
        <v>-999</v>
      </c>
      <c r="AK4661" s="82">
        <f>IF(H4661=1, 'adjustment factor'!$D$10, IF(H4661=-9,-999,IF(H4661="",-999,0)))</f>
        <v>-999</v>
      </c>
      <c r="AL4661" s="82">
        <f>IF(G4661=1, 'adjustment factor'!$D$11, IF(G4661=-9,-999,IF(G4661="",-999,0)))</f>
        <v>-999</v>
      </c>
      <c r="AM4661" s="82">
        <f>IF(I4661=1, 'adjustment factor'!$D$12, IF(I4661=-9,-999,IF(I4661="",-999,0)))</f>
        <v>-999</v>
      </c>
      <c r="AN4661" s="82">
        <f>IF(J4661=1, 'adjustment factor'!$D$13, IF(J4661=-9,-999,IF(J4661="",-999,0)))</f>
        <v>-999</v>
      </c>
      <c r="AO4661" s="82" t="str">
        <f t="shared" si="738"/>
        <v>-999</v>
      </c>
      <c r="AP4661" s="82" t="str">
        <f t="shared" si="739"/>
        <v>MISSING</v>
      </c>
    </row>
    <row r="4662" spans="2:42">
      <c r="B4662" s="207"/>
      <c r="C4662" s="35">
        <v>4658</v>
      </c>
      <c r="D4662" s="161"/>
      <c r="E4662" s="161"/>
      <c r="F4662" s="161"/>
      <c r="G4662" s="161"/>
      <c r="H4662" s="161"/>
      <c r="I4662" s="161"/>
      <c r="J4662" s="161"/>
      <c r="K4662" s="161"/>
      <c r="L4662" s="161"/>
      <c r="M4662" s="161"/>
      <c r="N4662" s="171"/>
      <c r="O4662" s="171"/>
      <c r="P4662" s="171"/>
      <c r="Q4662" s="171"/>
      <c r="R4662" s="171"/>
      <c r="S4662" s="171"/>
      <c r="T4662" s="208" t="str">
        <f t="shared" si="730"/>
        <v>MISSING</v>
      </c>
      <c r="U4662" s="208" t="str">
        <f t="shared" si="731"/>
        <v>MISSING</v>
      </c>
      <c r="X4662" s="56">
        <f t="shared" si="732"/>
        <v>-99</v>
      </c>
      <c r="Y4662" s="56">
        <f t="shared" si="733"/>
        <v>-99</v>
      </c>
      <c r="Z4662" s="56">
        <f t="shared" si="734"/>
        <v>-99</v>
      </c>
      <c r="AA4662" s="56">
        <f t="shared" si="735"/>
        <v>-99</v>
      </c>
      <c r="AB4662" s="56">
        <f t="shared" si="736"/>
        <v>-99</v>
      </c>
      <c r="AC4662" s="56">
        <f t="shared" si="737"/>
        <v>-99</v>
      </c>
      <c r="AD4662" s="3"/>
      <c r="AE4662" s="82">
        <f>IF(D4662=1, 'adjustment factor'!$D$4, IF(D4662=-9,-999,IF(D4662="",-999,0)))</f>
        <v>-999</v>
      </c>
      <c r="AF4662" s="82">
        <f>IF(F4662=1, 'adjustment factor'!$D$5, IF(F4662=-9,-999,IF(F4662="",-999,0)))</f>
        <v>-999</v>
      </c>
      <c r="AG4662" s="82">
        <f>IF(E4662=1, 'adjustment factor'!$D$6, IF(E4662=-9,-999,IF(E4662="",-999,0)))</f>
        <v>-999</v>
      </c>
      <c r="AH4662" s="82">
        <f>IF(K4662&gt;=45,'adjustment factor'!$D$7,IF(K4662=-9,-1200,IF(K4662="",-1200,0)))</f>
        <v>-1200</v>
      </c>
      <c r="AI4662" s="82">
        <f>IF(L4662=1, 'adjustment factor'!$D$8, IF(L4662=-9,-999,IF(L4662="",-999,0)))</f>
        <v>-999</v>
      </c>
      <c r="AJ4662" s="82">
        <f>IF(AND(M4662&gt;=1,M4662&lt;=4),'adjustment factor'!$D$9,IF(M4662=-9,-999,IF(M4662=98,-999,IF(M4662=99,-999,IF(M4662="",-999,0)))))</f>
        <v>-999</v>
      </c>
      <c r="AK4662" s="82">
        <f>IF(H4662=1, 'adjustment factor'!$D$10, IF(H4662=-9,-999,IF(H4662="",-999,0)))</f>
        <v>-999</v>
      </c>
      <c r="AL4662" s="82">
        <f>IF(G4662=1, 'adjustment factor'!$D$11, IF(G4662=-9,-999,IF(G4662="",-999,0)))</f>
        <v>-999</v>
      </c>
      <c r="AM4662" s="82">
        <f>IF(I4662=1, 'adjustment factor'!$D$12, IF(I4662=-9,-999,IF(I4662="",-999,0)))</f>
        <v>-999</v>
      </c>
      <c r="AN4662" s="82">
        <f>IF(J4662=1, 'adjustment factor'!$D$13, IF(J4662=-9,-999,IF(J4662="",-999,0)))</f>
        <v>-999</v>
      </c>
      <c r="AO4662" s="82" t="str">
        <f t="shared" si="738"/>
        <v>-999</v>
      </c>
      <c r="AP4662" s="82" t="str">
        <f t="shared" si="739"/>
        <v>MISSING</v>
      </c>
    </row>
    <row r="4663" spans="2:42">
      <c r="B4663" s="207"/>
      <c r="C4663" s="35">
        <v>4659</v>
      </c>
      <c r="D4663" s="161"/>
      <c r="E4663" s="161"/>
      <c r="F4663" s="161"/>
      <c r="G4663" s="161"/>
      <c r="H4663" s="161"/>
      <c r="I4663" s="161"/>
      <c r="J4663" s="161"/>
      <c r="K4663" s="161"/>
      <c r="L4663" s="161"/>
      <c r="M4663" s="161"/>
      <c r="N4663" s="171"/>
      <c r="O4663" s="171"/>
      <c r="P4663" s="171"/>
      <c r="Q4663" s="171"/>
      <c r="R4663" s="171"/>
      <c r="S4663" s="171"/>
      <c r="T4663" s="208" t="str">
        <f t="shared" si="730"/>
        <v>MISSING</v>
      </c>
      <c r="U4663" s="208" t="str">
        <f t="shared" si="731"/>
        <v>MISSING</v>
      </c>
      <c r="X4663" s="56">
        <f t="shared" si="732"/>
        <v>-99</v>
      </c>
      <c r="Y4663" s="56">
        <f t="shared" si="733"/>
        <v>-99</v>
      </c>
      <c r="Z4663" s="56">
        <f t="shared" si="734"/>
        <v>-99</v>
      </c>
      <c r="AA4663" s="56">
        <f t="shared" si="735"/>
        <v>-99</v>
      </c>
      <c r="AB4663" s="56">
        <f t="shared" si="736"/>
        <v>-99</v>
      </c>
      <c r="AC4663" s="56">
        <f t="shared" si="737"/>
        <v>-99</v>
      </c>
      <c r="AD4663" s="3"/>
      <c r="AE4663" s="82">
        <f>IF(D4663=1, 'adjustment factor'!$D$4, IF(D4663=-9,-999,IF(D4663="",-999,0)))</f>
        <v>-999</v>
      </c>
      <c r="AF4663" s="82">
        <f>IF(F4663=1, 'adjustment factor'!$D$5, IF(F4663=-9,-999,IF(F4663="",-999,0)))</f>
        <v>-999</v>
      </c>
      <c r="AG4663" s="82">
        <f>IF(E4663=1, 'adjustment factor'!$D$6, IF(E4663=-9,-999,IF(E4663="",-999,0)))</f>
        <v>-999</v>
      </c>
      <c r="AH4663" s="82">
        <f>IF(K4663&gt;=45,'adjustment factor'!$D$7,IF(K4663=-9,-1200,IF(K4663="",-1200,0)))</f>
        <v>-1200</v>
      </c>
      <c r="AI4663" s="82">
        <f>IF(L4663=1, 'adjustment factor'!$D$8, IF(L4663=-9,-999,IF(L4663="",-999,0)))</f>
        <v>-999</v>
      </c>
      <c r="AJ4663" s="82">
        <f>IF(AND(M4663&gt;=1,M4663&lt;=4),'adjustment factor'!$D$9,IF(M4663=-9,-999,IF(M4663=98,-999,IF(M4663=99,-999,IF(M4663="",-999,0)))))</f>
        <v>-999</v>
      </c>
      <c r="AK4663" s="82">
        <f>IF(H4663=1, 'adjustment factor'!$D$10, IF(H4663=-9,-999,IF(H4663="",-999,0)))</f>
        <v>-999</v>
      </c>
      <c r="AL4663" s="82">
        <f>IF(G4663=1, 'adjustment factor'!$D$11, IF(G4663=-9,-999,IF(G4663="",-999,0)))</f>
        <v>-999</v>
      </c>
      <c r="AM4663" s="82">
        <f>IF(I4663=1, 'adjustment factor'!$D$12, IF(I4663=-9,-999,IF(I4663="",-999,0)))</f>
        <v>-999</v>
      </c>
      <c r="AN4663" s="82">
        <f>IF(J4663=1, 'adjustment factor'!$D$13, IF(J4663=-9,-999,IF(J4663="",-999,0)))</f>
        <v>-999</v>
      </c>
      <c r="AO4663" s="82" t="str">
        <f t="shared" si="738"/>
        <v>-999</v>
      </c>
      <c r="AP4663" s="82" t="str">
        <f t="shared" si="739"/>
        <v>MISSING</v>
      </c>
    </row>
    <row r="4664" spans="2:42">
      <c r="B4664" s="207"/>
      <c r="C4664" s="35">
        <v>4660</v>
      </c>
      <c r="D4664" s="161"/>
      <c r="E4664" s="161"/>
      <c r="F4664" s="161"/>
      <c r="G4664" s="161"/>
      <c r="H4664" s="161"/>
      <c r="I4664" s="161"/>
      <c r="J4664" s="161"/>
      <c r="K4664" s="161"/>
      <c r="L4664" s="161"/>
      <c r="M4664" s="161"/>
      <c r="N4664" s="171"/>
      <c r="O4664" s="171"/>
      <c r="P4664" s="171"/>
      <c r="Q4664" s="171"/>
      <c r="R4664" s="171"/>
      <c r="S4664" s="171"/>
      <c r="T4664" s="208" t="str">
        <f t="shared" si="730"/>
        <v>MISSING</v>
      </c>
      <c r="U4664" s="208" t="str">
        <f t="shared" si="731"/>
        <v>MISSING</v>
      </c>
      <c r="X4664" s="56">
        <f t="shared" si="732"/>
        <v>-99</v>
      </c>
      <c r="Y4664" s="56">
        <f t="shared" si="733"/>
        <v>-99</v>
      </c>
      <c r="Z4664" s="56">
        <f t="shared" si="734"/>
        <v>-99</v>
      </c>
      <c r="AA4664" s="56">
        <f t="shared" si="735"/>
        <v>-99</v>
      </c>
      <c r="AB4664" s="56">
        <f t="shared" si="736"/>
        <v>-99</v>
      </c>
      <c r="AC4664" s="56">
        <f t="shared" si="737"/>
        <v>-99</v>
      </c>
      <c r="AD4664" s="3"/>
      <c r="AE4664" s="82">
        <f>IF(D4664=1, 'adjustment factor'!$D$4, IF(D4664=-9,-999,IF(D4664="",-999,0)))</f>
        <v>-999</v>
      </c>
      <c r="AF4664" s="82">
        <f>IF(F4664=1, 'adjustment factor'!$D$5, IF(F4664=-9,-999,IF(F4664="",-999,0)))</f>
        <v>-999</v>
      </c>
      <c r="AG4664" s="82">
        <f>IF(E4664=1, 'adjustment factor'!$D$6, IF(E4664=-9,-999,IF(E4664="",-999,0)))</f>
        <v>-999</v>
      </c>
      <c r="AH4664" s="82">
        <f>IF(K4664&gt;=45,'adjustment factor'!$D$7,IF(K4664=-9,-1200,IF(K4664="",-1200,0)))</f>
        <v>-1200</v>
      </c>
      <c r="AI4664" s="82">
        <f>IF(L4664=1, 'adjustment factor'!$D$8, IF(L4664=-9,-999,IF(L4664="",-999,0)))</f>
        <v>-999</v>
      </c>
      <c r="AJ4664" s="82">
        <f>IF(AND(M4664&gt;=1,M4664&lt;=4),'adjustment factor'!$D$9,IF(M4664=-9,-999,IF(M4664=98,-999,IF(M4664=99,-999,IF(M4664="",-999,0)))))</f>
        <v>-999</v>
      </c>
      <c r="AK4664" s="82">
        <f>IF(H4664=1, 'adjustment factor'!$D$10, IF(H4664=-9,-999,IF(H4664="",-999,0)))</f>
        <v>-999</v>
      </c>
      <c r="AL4664" s="82">
        <f>IF(G4664=1, 'adjustment factor'!$D$11, IF(G4664=-9,-999,IF(G4664="",-999,0)))</f>
        <v>-999</v>
      </c>
      <c r="AM4664" s="82">
        <f>IF(I4664=1, 'adjustment factor'!$D$12, IF(I4664=-9,-999,IF(I4664="",-999,0)))</f>
        <v>-999</v>
      </c>
      <c r="AN4664" s="82">
        <f>IF(J4664=1, 'adjustment factor'!$D$13, IF(J4664=-9,-999,IF(J4664="",-999,0)))</f>
        <v>-999</v>
      </c>
      <c r="AO4664" s="82" t="str">
        <f t="shared" si="738"/>
        <v>-999</v>
      </c>
      <c r="AP4664" s="82" t="str">
        <f t="shared" si="739"/>
        <v>MISSING</v>
      </c>
    </row>
    <row r="4665" spans="2:42">
      <c r="B4665" s="207"/>
      <c r="C4665" s="35">
        <v>4661</v>
      </c>
      <c r="D4665" s="161"/>
      <c r="E4665" s="161"/>
      <c r="F4665" s="161"/>
      <c r="G4665" s="161"/>
      <c r="H4665" s="161"/>
      <c r="I4665" s="161"/>
      <c r="J4665" s="161"/>
      <c r="K4665" s="161"/>
      <c r="L4665" s="161"/>
      <c r="M4665" s="161"/>
      <c r="N4665" s="171"/>
      <c r="O4665" s="171"/>
      <c r="P4665" s="171"/>
      <c r="Q4665" s="171"/>
      <c r="R4665" s="171"/>
      <c r="S4665" s="171"/>
      <c r="T4665" s="208" t="str">
        <f t="shared" si="730"/>
        <v>MISSING</v>
      </c>
      <c r="U4665" s="208" t="str">
        <f t="shared" si="731"/>
        <v>MISSING</v>
      </c>
      <c r="X4665" s="56">
        <f t="shared" si="732"/>
        <v>-99</v>
      </c>
      <c r="Y4665" s="56">
        <f t="shared" si="733"/>
        <v>-99</v>
      </c>
      <c r="Z4665" s="56">
        <f t="shared" si="734"/>
        <v>-99</v>
      </c>
      <c r="AA4665" s="56">
        <f t="shared" si="735"/>
        <v>-99</v>
      </c>
      <c r="AB4665" s="56">
        <f t="shared" si="736"/>
        <v>-99</v>
      </c>
      <c r="AC4665" s="56">
        <f t="shared" si="737"/>
        <v>-99</v>
      </c>
      <c r="AD4665" s="3"/>
      <c r="AE4665" s="82">
        <f>IF(D4665=1, 'adjustment factor'!$D$4, IF(D4665=-9,-999,IF(D4665="",-999,0)))</f>
        <v>-999</v>
      </c>
      <c r="AF4665" s="82">
        <f>IF(F4665=1, 'adjustment factor'!$D$5, IF(F4665=-9,-999,IF(F4665="",-999,0)))</f>
        <v>-999</v>
      </c>
      <c r="AG4665" s="82">
        <f>IF(E4665=1, 'adjustment factor'!$D$6, IF(E4665=-9,-999,IF(E4665="",-999,0)))</f>
        <v>-999</v>
      </c>
      <c r="AH4665" s="82">
        <f>IF(K4665&gt;=45,'adjustment factor'!$D$7,IF(K4665=-9,-1200,IF(K4665="",-1200,0)))</f>
        <v>-1200</v>
      </c>
      <c r="AI4665" s="82">
        <f>IF(L4665=1, 'adjustment factor'!$D$8, IF(L4665=-9,-999,IF(L4665="",-999,0)))</f>
        <v>-999</v>
      </c>
      <c r="AJ4665" s="82">
        <f>IF(AND(M4665&gt;=1,M4665&lt;=4),'adjustment factor'!$D$9,IF(M4665=-9,-999,IF(M4665=98,-999,IF(M4665=99,-999,IF(M4665="",-999,0)))))</f>
        <v>-999</v>
      </c>
      <c r="AK4665" s="82">
        <f>IF(H4665=1, 'adjustment factor'!$D$10, IF(H4665=-9,-999,IF(H4665="",-999,0)))</f>
        <v>-999</v>
      </c>
      <c r="AL4665" s="82">
        <f>IF(G4665=1, 'adjustment factor'!$D$11, IF(G4665=-9,-999,IF(G4665="",-999,0)))</f>
        <v>-999</v>
      </c>
      <c r="AM4665" s="82">
        <f>IF(I4665=1, 'adjustment factor'!$D$12, IF(I4665=-9,-999,IF(I4665="",-999,0)))</f>
        <v>-999</v>
      </c>
      <c r="AN4665" s="82">
        <f>IF(J4665=1, 'adjustment factor'!$D$13, IF(J4665=-9,-999,IF(J4665="",-999,0)))</f>
        <v>-999</v>
      </c>
      <c r="AO4665" s="82" t="str">
        <f t="shared" si="738"/>
        <v>-999</v>
      </c>
      <c r="AP4665" s="82" t="str">
        <f t="shared" si="739"/>
        <v>MISSING</v>
      </c>
    </row>
    <row r="4666" spans="2:42">
      <c r="B4666" s="207"/>
      <c r="C4666" s="35">
        <v>4662</v>
      </c>
      <c r="D4666" s="161"/>
      <c r="E4666" s="161"/>
      <c r="F4666" s="161"/>
      <c r="G4666" s="161"/>
      <c r="H4666" s="161"/>
      <c r="I4666" s="161"/>
      <c r="J4666" s="161"/>
      <c r="K4666" s="161"/>
      <c r="L4666" s="161"/>
      <c r="M4666" s="161"/>
      <c r="N4666" s="171"/>
      <c r="O4666" s="171"/>
      <c r="P4666" s="171"/>
      <c r="Q4666" s="171"/>
      <c r="R4666" s="171"/>
      <c r="S4666" s="171"/>
      <c r="T4666" s="208" t="str">
        <f t="shared" si="730"/>
        <v>MISSING</v>
      </c>
      <c r="U4666" s="208" t="str">
        <f t="shared" si="731"/>
        <v>MISSING</v>
      </c>
      <c r="X4666" s="56">
        <f t="shared" si="732"/>
        <v>-99</v>
      </c>
      <c r="Y4666" s="56">
        <f t="shared" si="733"/>
        <v>-99</v>
      </c>
      <c r="Z4666" s="56">
        <f t="shared" si="734"/>
        <v>-99</v>
      </c>
      <c r="AA4666" s="56">
        <f t="shared" si="735"/>
        <v>-99</v>
      </c>
      <c r="AB4666" s="56">
        <f t="shared" si="736"/>
        <v>-99</v>
      </c>
      <c r="AC4666" s="56">
        <f t="shared" si="737"/>
        <v>-99</v>
      </c>
      <c r="AD4666" s="3"/>
      <c r="AE4666" s="82">
        <f>IF(D4666=1, 'adjustment factor'!$D$4, IF(D4666=-9,-999,IF(D4666="",-999,0)))</f>
        <v>-999</v>
      </c>
      <c r="AF4666" s="82">
        <f>IF(F4666=1, 'adjustment factor'!$D$5, IF(F4666=-9,-999,IF(F4666="",-999,0)))</f>
        <v>-999</v>
      </c>
      <c r="AG4666" s="82">
        <f>IF(E4666=1, 'adjustment factor'!$D$6, IF(E4666=-9,-999,IF(E4666="",-999,0)))</f>
        <v>-999</v>
      </c>
      <c r="AH4666" s="82">
        <f>IF(K4666&gt;=45,'adjustment factor'!$D$7,IF(K4666=-9,-1200,IF(K4666="",-1200,0)))</f>
        <v>-1200</v>
      </c>
      <c r="AI4666" s="82">
        <f>IF(L4666=1, 'adjustment factor'!$D$8, IF(L4666=-9,-999,IF(L4666="",-999,0)))</f>
        <v>-999</v>
      </c>
      <c r="AJ4666" s="82">
        <f>IF(AND(M4666&gt;=1,M4666&lt;=4),'adjustment factor'!$D$9,IF(M4666=-9,-999,IF(M4666=98,-999,IF(M4666=99,-999,IF(M4666="",-999,0)))))</f>
        <v>-999</v>
      </c>
      <c r="AK4666" s="82">
        <f>IF(H4666=1, 'adjustment factor'!$D$10, IF(H4666=-9,-999,IF(H4666="",-999,0)))</f>
        <v>-999</v>
      </c>
      <c r="AL4666" s="82">
        <f>IF(G4666=1, 'adjustment factor'!$D$11, IF(G4666=-9,-999,IF(G4666="",-999,0)))</f>
        <v>-999</v>
      </c>
      <c r="AM4666" s="82">
        <f>IF(I4666=1, 'adjustment factor'!$D$12, IF(I4666=-9,-999,IF(I4666="",-999,0)))</f>
        <v>-999</v>
      </c>
      <c r="AN4666" s="82">
        <f>IF(J4666=1, 'adjustment factor'!$D$13, IF(J4666=-9,-999,IF(J4666="",-999,0)))</f>
        <v>-999</v>
      </c>
      <c r="AO4666" s="82" t="str">
        <f t="shared" si="738"/>
        <v>-999</v>
      </c>
      <c r="AP4666" s="82" t="str">
        <f t="shared" si="739"/>
        <v>MISSING</v>
      </c>
    </row>
    <row r="4667" spans="2:42">
      <c r="B4667" s="207"/>
      <c r="C4667" s="35">
        <v>4663</v>
      </c>
      <c r="D4667" s="161"/>
      <c r="E4667" s="161"/>
      <c r="F4667" s="161"/>
      <c r="G4667" s="161"/>
      <c r="H4667" s="161"/>
      <c r="I4667" s="161"/>
      <c r="J4667" s="161"/>
      <c r="K4667" s="161"/>
      <c r="L4667" s="161"/>
      <c r="M4667" s="161"/>
      <c r="N4667" s="171"/>
      <c r="O4667" s="171"/>
      <c r="P4667" s="171"/>
      <c r="Q4667" s="171"/>
      <c r="R4667" s="171"/>
      <c r="S4667" s="171"/>
      <c r="T4667" s="208" t="str">
        <f t="shared" si="730"/>
        <v>MISSING</v>
      </c>
      <c r="U4667" s="208" t="str">
        <f t="shared" si="731"/>
        <v>MISSING</v>
      </c>
      <c r="X4667" s="56">
        <f t="shared" si="732"/>
        <v>-99</v>
      </c>
      <c r="Y4667" s="56">
        <f t="shared" si="733"/>
        <v>-99</v>
      </c>
      <c r="Z4667" s="56">
        <f t="shared" si="734"/>
        <v>-99</v>
      </c>
      <c r="AA4667" s="56">
        <f t="shared" si="735"/>
        <v>-99</v>
      </c>
      <c r="AB4667" s="56">
        <f t="shared" si="736"/>
        <v>-99</v>
      </c>
      <c r="AC4667" s="56">
        <f t="shared" si="737"/>
        <v>-99</v>
      </c>
      <c r="AD4667" s="3"/>
      <c r="AE4667" s="82">
        <f>IF(D4667=1, 'adjustment factor'!$D$4, IF(D4667=-9,-999,IF(D4667="",-999,0)))</f>
        <v>-999</v>
      </c>
      <c r="AF4667" s="82">
        <f>IF(F4667=1, 'adjustment factor'!$D$5, IF(F4667=-9,-999,IF(F4667="",-999,0)))</f>
        <v>-999</v>
      </c>
      <c r="AG4667" s="82">
        <f>IF(E4667=1, 'adjustment factor'!$D$6, IF(E4667=-9,-999,IF(E4667="",-999,0)))</f>
        <v>-999</v>
      </c>
      <c r="AH4667" s="82">
        <f>IF(K4667&gt;=45,'adjustment factor'!$D$7,IF(K4667=-9,-1200,IF(K4667="",-1200,0)))</f>
        <v>-1200</v>
      </c>
      <c r="AI4667" s="82">
        <f>IF(L4667=1, 'adjustment factor'!$D$8, IF(L4667=-9,-999,IF(L4667="",-999,0)))</f>
        <v>-999</v>
      </c>
      <c r="AJ4667" s="82">
        <f>IF(AND(M4667&gt;=1,M4667&lt;=4),'adjustment factor'!$D$9,IF(M4667=-9,-999,IF(M4667=98,-999,IF(M4667=99,-999,IF(M4667="",-999,0)))))</f>
        <v>-999</v>
      </c>
      <c r="AK4667" s="82">
        <f>IF(H4667=1, 'adjustment factor'!$D$10, IF(H4667=-9,-999,IF(H4667="",-999,0)))</f>
        <v>-999</v>
      </c>
      <c r="AL4667" s="82">
        <f>IF(G4667=1, 'adjustment factor'!$D$11, IF(G4667=-9,-999,IF(G4667="",-999,0)))</f>
        <v>-999</v>
      </c>
      <c r="AM4667" s="82">
        <f>IF(I4667=1, 'adjustment factor'!$D$12, IF(I4667=-9,-999,IF(I4667="",-999,0)))</f>
        <v>-999</v>
      </c>
      <c r="AN4667" s="82">
        <f>IF(J4667=1, 'adjustment factor'!$D$13, IF(J4667=-9,-999,IF(J4667="",-999,0)))</f>
        <v>-999</v>
      </c>
      <c r="AO4667" s="82" t="str">
        <f t="shared" si="738"/>
        <v>-999</v>
      </c>
      <c r="AP4667" s="82" t="str">
        <f t="shared" si="739"/>
        <v>MISSING</v>
      </c>
    </row>
    <row r="4668" spans="2:42">
      <c r="B4668" s="207"/>
      <c r="C4668" s="35">
        <v>4664</v>
      </c>
      <c r="D4668" s="161"/>
      <c r="E4668" s="161"/>
      <c r="F4668" s="161"/>
      <c r="G4668" s="161"/>
      <c r="H4668" s="161"/>
      <c r="I4668" s="161"/>
      <c r="J4668" s="161"/>
      <c r="K4668" s="161"/>
      <c r="L4668" s="161"/>
      <c r="M4668" s="161"/>
      <c r="N4668" s="171"/>
      <c r="O4668" s="171"/>
      <c r="P4668" s="171"/>
      <c r="Q4668" s="171"/>
      <c r="R4668" s="171"/>
      <c r="S4668" s="171"/>
      <c r="T4668" s="208" t="str">
        <f t="shared" si="730"/>
        <v>MISSING</v>
      </c>
      <c r="U4668" s="208" t="str">
        <f t="shared" si="731"/>
        <v>MISSING</v>
      </c>
      <c r="X4668" s="56">
        <f t="shared" si="732"/>
        <v>-99</v>
      </c>
      <c r="Y4668" s="56">
        <f t="shared" si="733"/>
        <v>-99</v>
      </c>
      <c r="Z4668" s="56">
        <f t="shared" si="734"/>
        <v>-99</v>
      </c>
      <c r="AA4668" s="56">
        <f t="shared" si="735"/>
        <v>-99</v>
      </c>
      <c r="AB4668" s="56">
        <f t="shared" si="736"/>
        <v>-99</v>
      </c>
      <c r="AC4668" s="56">
        <f t="shared" si="737"/>
        <v>-99</v>
      </c>
      <c r="AD4668" s="3"/>
      <c r="AE4668" s="82">
        <f>IF(D4668=1, 'adjustment factor'!$D$4, IF(D4668=-9,-999,IF(D4668="",-999,0)))</f>
        <v>-999</v>
      </c>
      <c r="AF4668" s="82">
        <f>IF(F4668=1, 'adjustment factor'!$D$5, IF(F4668=-9,-999,IF(F4668="",-999,0)))</f>
        <v>-999</v>
      </c>
      <c r="AG4668" s="82">
        <f>IF(E4668=1, 'adjustment factor'!$D$6, IF(E4668=-9,-999,IF(E4668="",-999,0)))</f>
        <v>-999</v>
      </c>
      <c r="AH4668" s="82">
        <f>IF(K4668&gt;=45,'adjustment factor'!$D$7,IF(K4668=-9,-1200,IF(K4668="",-1200,0)))</f>
        <v>-1200</v>
      </c>
      <c r="AI4668" s="82">
        <f>IF(L4668=1, 'adjustment factor'!$D$8, IF(L4668=-9,-999,IF(L4668="",-999,0)))</f>
        <v>-999</v>
      </c>
      <c r="AJ4668" s="82">
        <f>IF(AND(M4668&gt;=1,M4668&lt;=4),'adjustment factor'!$D$9,IF(M4668=-9,-999,IF(M4668=98,-999,IF(M4668=99,-999,IF(M4668="",-999,0)))))</f>
        <v>-999</v>
      </c>
      <c r="AK4668" s="82">
        <f>IF(H4668=1, 'adjustment factor'!$D$10, IF(H4668=-9,-999,IF(H4668="",-999,0)))</f>
        <v>-999</v>
      </c>
      <c r="AL4668" s="82">
        <f>IF(G4668=1, 'adjustment factor'!$D$11, IF(G4668=-9,-999,IF(G4668="",-999,0)))</f>
        <v>-999</v>
      </c>
      <c r="AM4668" s="82">
        <f>IF(I4668=1, 'adjustment factor'!$D$12, IF(I4668=-9,-999,IF(I4668="",-999,0)))</f>
        <v>-999</v>
      </c>
      <c r="AN4668" s="82">
        <f>IF(J4668=1, 'adjustment factor'!$D$13, IF(J4668=-9,-999,IF(J4668="",-999,0)))</f>
        <v>-999</v>
      </c>
      <c r="AO4668" s="82" t="str">
        <f t="shared" si="738"/>
        <v>-999</v>
      </c>
      <c r="AP4668" s="82" t="str">
        <f t="shared" si="739"/>
        <v>MISSING</v>
      </c>
    </row>
    <row r="4669" spans="2:42">
      <c r="B4669" s="207"/>
      <c r="C4669" s="35">
        <v>4665</v>
      </c>
      <c r="D4669" s="161"/>
      <c r="E4669" s="161"/>
      <c r="F4669" s="161"/>
      <c r="G4669" s="161"/>
      <c r="H4669" s="161"/>
      <c r="I4669" s="161"/>
      <c r="J4669" s="161"/>
      <c r="K4669" s="161"/>
      <c r="L4669" s="161"/>
      <c r="M4669" s="161"/>
      <c r="N4669" s="171"/>
      <c r="O4669" s="171"/>
      <c r="P4669" s="171"/>
      <c r="Q4669" s="171"/>
      <c r="R4669" s="171"/>
      <c r="S4669" s="171"/>
      <c r="T4669" s="208" t="str">
        <f t="shared" si="730"/>
        <v>MISSING</v>
      </c>
      <c r="U4669" s="208" t="str">
        <f t="shared" si="731"/>
        <v>MISSING</v>
      </c>
      <c r="X4669" s="56">
        <f t="shared" si="732"/>
        <v>-99</v>
      </c>
      <c r="Y4669" s="56">
        <f t="shared" si="733"/>
        <v>-99</v>
      </c>
      <c r="Z4669" s="56">
        <f t="shared" si="734"/>
        <v>-99</v>
      </c>
      <c r="AA4669" s="56">
        <f t="shared" si="735"/>
        <v>-99</v>
      </c>
      <c r="AB4669" s="56">
        <f t="shared" si="736"/>
        <v>-99</v>
      </c>
      <c r="AC4669" s="56">
        <f t="shared" si="737"/>
        <v>-99</v>
      </c>
      <c r="AD4669" s="3"/>
      <c r="AE4669" s="82">
        <f>IF(D4669=1, 'adjustment factor'!$D$4, IF(D4669=-9,-999,IF(D4669="",-999,0)))</f>
        <v>-999</v>
      </c>
      <c r="AF4669" s="82">
        <f>IF(F4669=1, 'adjustment factor'!$D$5, IF(F4669=-9,-999,IF(F4669="",-999,0)))</f>
        <v>-999</v>
      </c>
      <c r="AG4669" s="82">
        <f>IF(E4669=1, 'adjustment factor'!$D$6, IF(E4669=-9,-999,IF(E4669="",-999,0)))</f>
        <v>-999</v>
      </c>
      <c r="AH4669" s="82">
        <f>IF(K4669&gt;=45,'adjustment factor'!$D$7,IF(K4669=-9,-1200,IF(K4669="",-1200,0)))</f>
        <v>-1200</v>
      </c>
      <c r="AI4669" s="82">
        <f>IF(L4669=1, 'adjustment factor'!$D$8, IF(L4669=-9,-999,IF(L4669="",-999,0)))</f>
        <v>-999</v>
      </c>
      <c r="AJ4669" s="82">
        <f>IF(AND(M4669&gt;=1,M4669&lt;=4),'adjustment factor'!$D$9,IF(M4669=-9,-999,IF(M4669=98,-999,IF(M4669=99,-999,IF(M4669="",-999,0)))))</f>
        <v>-999</v>
      </c>
      <c r="AK4669" s="82">
        <f>IF(H4669=1, 'adjustment factor'!$D$10, IF(H4669=-9,-999,IF(H4669="",-999,0)))</f>
        <v>-999</v>
      </c>
      <c r="AL4669" s="82">
        <f>IF(G4669=1, 'adjustment factor'!$D$11, IF(G4669=-9,-999,IF(G4669="",-999,0)))</f>
        <v>-999</v>
      </c>
      <c r="AM4669" s="82">
        <f>IF(I4669=1, 'adjustment factor'!$D$12, IF(I4669=-9,-999,IF(I4669="",-999,0)))</f>
        <v>-999</v>
      </c>
      <c r="AN4669" s="82">
        <f>IF(J4669=1, 'adjustment factor'!$D$13, IF(J4669=-9,-999,IF(J4669="",-999,0)))</f>
        <v>-999</v>
      </c>
      <c r="AO4669" s="82" t="str">
        <f t="shared" si="738"/>
        <v>-999</v>
      </c>
      <c r="AP4669" s="82" t="str">
        <f t="shared" si="739"/>
        <v>MISSING</v>
      </c>
    </row>
    <row r="4670" spans="2:42">
      <c r="B4670" s="207"/>
      <c r="C4670" s="35">
        <v>4666</v>
      </c>
      <c r="D4670" s="161"/>
      <c r="E4670" s="161"/>
      <c r="F4670" s="161"/>
      <c r="G4670" s="161"/>
      <c r="H4670" s="161"/>
      <c r="I4670" s="161"/>
      <c r="J4670" s="161"/>
      <c r="K4670" s="161"/>
      <c r="L4670" s="161"/>
      <c r="M4670" s="161"/>
      <c r="N4670" s="171"/>
      <c r="O4670" s="171"/>
      <c r="P4670" s="171"/>
      <c r="Q4670" s="171"/>
      <c r="R4670" s="171"/>
      <c r="S4670" s="171"/>
      <c r="T4670" s="208" t="str">
        <f t="shared" si="730"/>
        <v>MISSING</v>
      </c>
      <c r="U4670" s="208" t="str">
        <f t="shared" si="731"/>
        <v>MISSING</v>
      </c>
      <c r="X4670" s="56">
        <f t="shared" si="732"/>
        <v>-99</v>
      </c>
      <c r="Y4670" s="56">
        <f t="shared" si="733"/>
        <v>-99</v>
      </c>
      <c r="Z4670" s="56">
        <f t="shared" si="734"/>
        <v>-99</v>
      </c>
      <c r="AA4670" s="56">
        <f t="shared" si="735"/>
        <v>-99</v>
      </c>
      <c r="AB4670" s="56">
        <f t="shared" si="736"/>
        <v>-99</v>
      </c>
      <c r="AC4670" s="56">
        <f t="shared" si="737"/>
        <v>-99</v>
      </c>
      <c r="AD4670" s="3"/>
      <c r="AE4670" s="82">
        <f>IF(D4670=1, 'adjustment factor'!$D$4, IF(D4670=-9,-999,IF(D4670="",-999,0)))</f>
        <v>-999</v>
      </c>
      <c r="AF4670" s="82">
        <f>IF(F4670=1, 'adjustment factor'!$D$5, IF(F4670=-9,-999,IF(F4670="",-999,0)))</f>
        <v>-999</v>
      </c>
      <c r="AG4670" s="82">
        <f>IF(E4670=1, 'adjustment factor'!$D$6, IF(E4670=-9,-999,IF(E4670="",-999,0)))</f>
        <v>-999</v>
      </c>
      <c r="AH4670" s="82">
        <f>IF(K4670&gt;=45,'adjustment factor'!$D$7,IF(K4670=-9,-1200,IF(K4670="",-1200,0)))</f>
        <v>-1200</v>
      </c>
      <c r="AI4670" s="82">
        <f>IF(L4670=1, 'adjustment factor'!$D$8, IF(L4670=-9,-999,IF(L4670="",-999,0)))</f>
        <v>-999</v>
      </c>
      <c r="AJ4670" s="82">
        <f>IF(AND(M4670&gt;=1,M4670&lt;=4),'adjustment factor'!$D$9,IF(M4670=-9,-999,IF(M4670=98,-999,IF(M4670=99,-999,IF(M4670="",-999,0)))))</f>
        <v>-999</v>
      </c>
      <c r="AK4670" s="82">
        <f>IF(H4670=1, 'adjustment factor'!$D$10, IF(H4670=-9,-999,IF(H4670="",-999,0)))</f>
        <v>-999</v>
      </c>
      <c r="AL4670" s="82">
        <f>IF(G4670=1, 'adjustment factor'!$D$11, IF(G4670=-9,-999,IF(G4670="",-999,0)))</f>
        <v>-999</v>
      </c>
      <c r="AM4670" s="82">
        <f>IF(I4670=1, 'adjustment factor'!$D$12, IF(I4670=-9,-999,IF(I4670="",-999,0)))</f>
        <v>-999</v>
      </c>
      <c r="AN4670" s="82">
        <f>IF(J4670=1, 'adjustment factor'!$D$13, IF(J4670=-9,-999,IF(J4670="",-999,0)))</f>
        <v>-999</v>
      </c>
      <c r="AO4670" s="82" t="str">
        <f t="shared" si="738"/>
        <v>-999</v>
      </c>
      <c r="AP4670" s="82" t="str">
        <f t="shared" si="739"/>
        <v>MISSING</v>
      </c>
    </row>
    <row r="4671" spans="2:42">
      <c r="B4671" s="207"/>
      <c r="C4671" s="35">
        <v>4667</v>
      </c>
      <c r="D4671" s="161"/>
      <c r="E4671" s="161"/>
      <c r="F4671" s="161"/>
      <c r="G4671" s="161"/>
      <c r="H4671" s="161"/>
      <c r="I4671" s="161"/>
      <c r="J4671" s="161"/>
      <c r="K4671" s="161"/>
      <c r="L4671" s="161"/>
      <c r="M4671" s="161"/>
      <c r="N4671" s="171"/>
      <c r="O4671" s="171"/>
      <c r="P4671" s="171"/>
      <c r="Q4671" s="171"/>
      <c r="R4671" s="171"/>
      <c r="S4671" s="171"/>
      <c r="T4671" s="208" t="str">
        <f t="shared" si="730"/>
        <v>MISSING</v>
      </c>
      <c r="U4671" s="208" t="str">
        <f t="shared" si="731"/>
        <v>MISSING</v>
      </c>
      <c r="X4671" s="56">
        <f t="shared" si="732"/>
        <v>-99</v>
      </c>
      <c r="Y4671" s="56">
        <f t="shared" si="733"/>
        <v>-99</v>
      </c>
      <c r="Z4671" s="56">
        <f t="shared" si="734"/>
        <v>-99</v>
      </c>
      <c r="AA4671" s="56">
        <f t="shared" si="735"/>
        <v>-99</v>
      </c>
      <c r="AB4671" s="56">
        <f t="shared" si="736"/>
        <v>-99</v>
      </c>
      <c r="AC4671" s="56">
        <f t="shared" si="737"/>
        <v>-99</v>
      </c>
      <c r="AD4671" s="3"/>
      <c r="AE4671" s="82">
        <f>IF(D4671=1, 'adjustment factor'!$D$4, IF(D4671=-9,-999,IF(D4671="",-999,0)))</f>
        <v>-999</v>
      </c>
      <c r="AF4671" s="82">
        <f>IF(F4671=1, 'adjustment factor'!$D$5, IF(F4671=-9,-999,IF(F4671="",-999,0)))</f>
        <v>-999</v>
      </c>
      <c r="AG4671" s="82">
        <f>IF(E4671=1, 'adjustment factor'!$D$6, IF(E4671=-9,-999,IF(E4671="",-999,0)))</f>
        <v>-999</v>
      </c>
      <c r="AH4671" s="82">
        <f>IF(K4671&gt;=45,'adjustment factor'!$D$7,IF(K4671=-9,-1200,IF(K4671="",-1200,0)))</f>
        <v>-1200</v>
      </c>
      <c r="AI4671" s="82">
        <f>IF(L4671=1, 'adjustment factor'!$D$8, IF(L4671=-9,-999,IF(L4671="",-999,0)))</f>
        <v>-999</v>
      </c>
      <c r="AJ4671" s="82">
        <f>IF(AND(M4671&gt;=1,M4671&lt;=4),'adjustment factor'!$D$9,IF(M4671=-9,-999,IF(M4671=98,-999,IF(M4671=99,-999,IF(M4671="",-999,0)))))</f>
        <v>-999</v>
      </c>
      <c r="AK4671" s="82">
        <f>IF(H4671=1, 'adjustment factor'!$D$10, IF(H4671=-9,-999,IF(H4671="",-999,0)))</f>
        <v>-999</v>
      </c>
      <c r="AL4671" s="82">
        <f>IF(G4671=1, 'adjustment factor'!$D$11, IF(G4671=-9,-999,IF(G4671="",-999,0)))</f>
        <v>-999</v>
      </c>
      <c r="AM4671" s="82">
        <f>IF(I4671=1, 'adjustment factor'!$D$12, IF(I4671=-9,-999,IF(I4671="",-999,0)))</f>
        <v>-999</v>
      </c>
      <c r="AN4671" s="82">
        <f>IF(J4671=1, 'adjustment factor'!$D$13, IF(J4671=-9,-999,IF(J4671="",-999,0)))</f>
        <v>-999</v>
      </c>
      <c r="AO4671" s="82" t="str">
        <f t="shared" si="738"/>
        <v>-999</v>
      </c>
      <c r="AP4671" s="82" t="str">
        <f t="shared" si="739"/>
        <v>MISSING</v>
      </c>
    </row>
    <row r="4672" spans="2:42">
      <c r="B4672" s="207"/>
      <c r="C4672" s="35">
        <v>4668</v>
      </c>
      <c r="D4672" s="161"/>
      <c r="E4672" s="161"/>
      <c r="F4672" s="161"/>
      <c r="G4672" s="161"/>
      <c r="H4672" s="161"/>
      <c r="I4672" s="161"/>
      <c r="J4672" s="161"/>
      <c r="K4672" s="161"/>
      <c r="L4672" s="161"/>
      <c r="M4672" s="161"/>
      <c r="N4672" s="171"/>
      <c r="O4672" s="171"/>
      <c r="P4672" s="171"/>
      <c r="Q4672" s="171"/>
      <c r="R4672" s="171"/>
      <c r="S4672" s="171"/>
      <c r="T4672" s="208" t="str">
        <f t="shared" si="730"/>
        <v>MISSING</v>
      </c>
      <c r="U4672" s="208" t="str">
        <f t="shared" si="731"/>
        <v>MISSING</v>
      </c>
      <c r="X4672" s="56">
        <f t="shared" si="732"/>
        <v>-99</v>
      </c>
      <c r="Y4672" s="56">
        <f t="shared" si="733"/>
        <v>-99</v>
      </c>
      <c r="Z4672" s="56">
        <f t="shared" si="734"/>
        <v>-99</v>
      </c>
      <c r="AA4672" s="56">
        <f t="shared" si="735"/>
        <v>-99</v>
      </c>
      <c r="AB4672" s="56">
        <f t="shared" si="736"/>
        <v>-99</v>
      </c>
      <c r="AC4672" s="56">
        <f t="shared" si="737"/>
        <v>-99</v>
      </c>
      <c r="AD4672" s="3"/>
      <c r="AE4672" s="82">
        <f>IF(D4672=1, 'adjustment factor'!$D$4, IF(D4672=-9,-999,IF(D4672="",-999,0)))</f>
        <v>-999</v>
      </c>
      <c r="AF4672" s="82">
        <f>IF(F4672=1, 'adjustment factor'!$D$5, IF(F4672=-9,-999,IF(F4672="",-999,0)))</f>
        <v>-999</v>
      </c>
      <c r="AG4672" s="82">
        <f>IF(E4672=1, 'adjustment factor'!$D$6, IF(E4672=-9,-999,IF(E4672="",-999,0)))</f>
        <v>-999</v>
      </c>
      <c r="AH4672" s="82">
        <f>IF(K4672&gt;=45,'adjustment factor'!$D$7,IF(K4672=-9,-1200,IF(K4672="",-1200,0)))</f>
        <v>-1200</v>
      </c>
      <c r="AI4672" s="82">
        <f>IF(L4672=1, 'adjustment factor'!$D$8, IF(L4672=-9,-999,IF(L4672="",-999,0)))</f>
        <v>-999</v>
      </c>
      <c r="AJ4672" s="82">
        <f>IF(AND(M4672&gt;=1,M4672&lt;=4),'adjustment factor'!$D$9,IF(M4672=-9,-999,IF(M4672=98,-999,IF(M4672=99,-999,IF(M4672="",-999,0)))))</f>
        <v>-999</v>
      </c>
      <c r="AK4672" s="82">
        <f>IF(H4672=1, 'adjustment factor'!$D$10, IF(H4672=-9,-999,IF(H4672="",-999,0)))</f>
        <v>-999</v>
      </c>
      <c r="AL4672" s="82">
        <f>IF(G4672=1, 'adjustment factor'!$D$11, IF(G4672=-9,-999,IF(G4672="",-999,0)))</f>
        <v>-999</v>
      </c>
      <c r="AM4672" s="82">
        <f>IF(I4672=1, 'adjustment factor'!$D$12, IF(I4672=-9,-999,IF(I4672="",-999,0)))</f>
        <v>-999</v>
      </c>
      <c r="AN4672" s="82">
        <f>IF(J4672=1, 'adjustment factor'!$D$13, IF(J4672=-9,-999,IF(J4672="",-999,0)))</f>
        <v>-999</v>
      </c>
      <c r="AO4672" s="82" t="str">
        <f t="shared" si="738"/>
        <v>-999</v>
      </c>
      <c r="AP4672" s="82" t="str">
        <f t="shared" si="739"/>
        <v>MISSING</v>
      </c>
    </row>
    <row r="4673" spans="2:42">
      <c r="B4673" s="207"/>
      <c r="C4673" s="35">
        <v>4669</v>
      </c>
      <c r="D4673" s="161"/>
      <c r="E4673" s="161"/>
      <c r="F4673" s="161"/>
      <c r="G4673" s="161"/>
      <c r="H4673" s="161"/>
      <c r="I4673" s="161"/>
      <c r="J4673" s="161"/>
      <c r="K4673" s="161"/>
      <c r="L4673" s="161"/>
      <c r="M4673" s="161"/>
      <c r="N4673" s="171"/>
      <c r="O4673" s="171"/>
      <c r="P4673" s="171"/>
      <c r="Q4673" s="171"/>
      <c r="R4673" s="171"/>
      <c r="S4673" s="171"/>
      <c r="T4673" s="208" t="str">
        <f t="shared" si="730"/>
        <v>MISSING</v>
      </c>
      <c r="U4673" s="208" t="str">
        <f t="shared" si="731"/>
        <v>MISSING</v>
      </c>
      <c r="X4673" s="56">
        <f t="shared" si="732"/>
        <v>-99</v>
      </c>
      <c r="Y4673" s="56">
        <f t="shared" si="733"/>
        <v>-99</v>
      </c>
      <c r="Z4673" s="56">
        <f t="shared" si="734"/>
        <v>-99</v>
      </c>
      <c r="AA4673" s="56">
        <f t="shared" si="735"/>
        <v>-99</v>
      </c>
      <c r="AB4673" s="56">
        <f t="shared" si="736"/>
        <v>-99</v>
      </c>
      <c r="AC4673" s="56">
        <f t="shared" si="737"/>
        <v>-99</v>
      </c>
      <c r="AD4673" s="3"/>
      <c r="AE4673" s="82">
        <f>IF(D4673=1, 'adjustment factor'!$D$4, IF(D4673=-9,-999,IF(D4673="",-999,0)))</f>
        <v>-999</v>
      </c>
      <c r="AF4673" s="82">
        <f>IF(F4673=1, 'adjustment factor'!$D$5, IF(F4673=-9,-999,IF(F4673="",-999,0)))</f>
        <v>-999</v>
      </c>
      <c r="AG4673" s="82">
        <f>IF(E4673=1, 'adjustment factor'!$D$6, IF(E4673=-9,-999,IF(E4673="",-999,0)))</f>
        <v>-999</v>
      </c>
      <c r="AH4673" s="82">
        <f>IF(K4673&gt;=45,'adjustment factor'!$D$7,IF(K4673=-9,-1200,IF(K4673="",-1200,0)))</f>
        <v>-1200</v>
      </c>
      <c r="AI4673" s="82">
        <f>IF(L4673=1, 'adjustment factor'!$D$8, IF(L4673=-9,-999,IF(L4673="",-999,0)))</f>
        <v>-999</v>
      </c>
      <c r="AJ4673" s="82">
        <f>IF(AND(M4673&gt;=1,M4673&lt;=4),'adjustment factor'!$D$9,IF(M4673=-9,-999,IF(M4673=98,-999,IF(M4673=99,-999,IF(M4673="",-999,0)))))</f>
        <v>-999</v>
      </c>
      <c r="AK4673" s="82">
        <f>IF(H4673=1, 'adjustment factor'!$D$10, IF(H4673=-9,-999,IF(H4673="",-999,0)))</f>
        <v>-999</v>
      </c>
      <c r="AL4673" s="82">
        <f>IF(G4673=1, 'adjustment factor'!$D$11, IF(G4673=-9,-999,IF(G4673="",-999,0)))</f>
        <v>-999</v>
      </c>
      <c r="AM4673" s="82">
        <f>IF(I4673=1, 'adjustment factor'!$D$12, IF(I4673=-9,-999,IF(I4673="",-999,0)))</f>
        <v>-999</v>
      </c>
      <c r="AN4673" s="82">
        <f>IF(J4673=1, 'adjustment factor'!$D$13, IF(J4673=-9,-999,IF(J4673="",-999,0)))</f>
        <v>-999</v>
      </c>
      <c r="AO4673" s="82" t="str">
        <f t="shared" si="738"/>
        <v>-999</v>
      </c>
      <c r="AP4673" s="82" t="str">
        <f t="shared" si="739"/>
        <v>MISSING</v>
      </c>
    </row>
    <row r="4674" spans="2:42">
      <c r="B4674" s="207"/>
      <c r="C4674" s="35">
        <v>4670</v>
      </c>
      <c r="D4674" s="161"/>
      <c r="E4674" s="161"/>
      <c r="F4674" s="161"/>
      <c r="G4674" s="161"/>
      <c r="H4674" s="161"/>
      <c r="I4674" s="161"/>
      <c r="J4674" s="161"/>
      <c r="K4674" s="161"/>
      <c r="L4674" s="161"/>
      <c r="M4674" s="161"/>
      <c r="N4674" s="171"/>
      <c r="O4674" s="171"/>
      <c r="P4674" s="171"/>
      <c r="Q4674" s="171"/>
      <c r="R4674" s="171"/>
      <c r="S4674" s="171"/>
      <c r="T4674" s="208" t="str">
        <f t="shared" si="730"/>
        <v>MISSING</v>
      </c>
      <c r="U4674" s="208" t="str">
        <f t="shared" si="731"/>
        <v>MISSING</v>
      </c>
      <c r="X4674" s="56">
        <f t="shared" si="732"/>
        <v>-99</v>
      </c>
      <c r="Y4674" s="56">
        <f t="shared" si="733"/>
        <v>-99</v>
      </c>
      <c r="Z4674" s="56">
        <f t="shared" si="734"/>
        <v>-99</v>
      </c>
      <c r="AA4674" s="56">
        <f t="shared" si="735"/>
        <v>-99</v>
      </c>
      <c r="AB4674" s="56">
        <f t="shared" si="736"/>
        <v>-99</v>
      </c>
      <c r="AC4674" s="56">
        <f t="shared" si="737"/>
        <v>-99</v>
      </c>
      <c r="AD4674" s="3"/>
      <c r="AE4674" s="82">
        <f>IF(D4674=1, 'adjustment factor'!$D$4, IF(D4674=-9,-999,IF(D4674="",-999,0)))</f>
        <v>-999</v>
      </c>
      <c r="AF4674" s="82">
        <f>IF(F4674=1, 'adjustment factor'!$D$5, IF(F4674=-9,-999,IF(F4674="",-999,0)))</f>
        <v>-999</v>
      </c>
      <c r="AG4674" s="82">
        <f>IF(E4674=1, 'adjustment factor'!$D$6, IF(E4674=-9,-999,IF(E4674="",-999,0)))</f>
        <v>-999</v>
      </c>
      <c r="AH4674" s="82">
        <f>IF(K4674&gt;=45,'adjustment factor'!$D$7,IF(K4674=-9,-1200,IF(K4674="",-1200,0)))</f>
        <v>-1200</v>
      </c>
      <c r="AI4674" s="82">
        <f>IF(L4674=1, 'adjustment factor'!$D$8, IF(L4674=-9,-999,IF(L4674="",-999,0)))</f>
        <v>-999</v>
      </c>
      <c r="AJ4674" s="82">
        <f>IF(AND(M4674&gt;=1,M4674&lt;=4),'adjustment factor'!$D$9,IF(M4674=-9,-999,IF(M4674=98,-999,IF(M4674=99,-999,IF(M4674="",-999,0)))))</f>
        <v>-999</v>
      </c>
      <c r="AK4674" s="82">
        <f>IF(H4674=1, 'adjustment factor'!$D$10, IF(H4674=-9,-999,IF(H4674="",-999,0)))</f>
        <v>-999</v>
      </c>
      <c r="AL4674" s="82">
        <f>IF(G4674=1, 'adjustment factor'!$D$11, IF(G4674=-9,-999,IF(G4674="",-999,0)))</f>
        <v>-999</v>
      </c>
      <c r="AM4674" s="82">
        <f>IF(I4674=1, 'adjustment factor'!$D$12, IF(I4674=-9,-999,IF(I4674="",-999,0)))</f>
        <v>-999</v>
      </c>
      <c r="AN4674" s="82">
        <f>IF(J4674=1, 'adjustment factor'!$D$13, IF(J4674=-9,-999,IF(J4674="",-999,0)))</f>
        <v>-999</v>
      </c>
      <c r="AO4674" s="82" t="str">
        <f t="shared" si="738"/>
        <v>-999</v>
      </c>
      <c r="AP4674" s="82" t="str">
        <f t="shared" si="739"/>
        <v>MISSING</v>
      </c>
    </row>
    <row r="4675" spans="2:42">
      <c r="B4675" s="207"/>
      <c r="C4675" s="35">
        <v>4671</v>
      </c>
      <c r="D4675" s="161"/>
      <c r="E4675" s="161"/>
      <c r="F4675" s="161"/>
      <c r="G4675" s="161"/>
      <c r="H4675" s="161"/>
      <c r="I4675" s="161"/>
      <c r="J4675" s="161"/>
      <c r="K4675" s="161"/>
      <c r="L4675" s="161"/>
      <c r="M4675" s="161"/>
      <c r="N4675" s="171"/>
      <c r="O4675" s="171"/>
      <c r="P4675" s="171"/>
      <c r="Q4675" s="171"/>
      <c r="R4675" s="171"/>
      <c r="S4675" s="171"/>
      <c r="T4675" s="208" t="str">
        <f t="shared" si="730"/>
        <v>MISSING</v>
      </c>
      <c r="U4675" s="208" t="str">
        <f t="shared" si="731"/>
        <v>MISSING</v>
      </c>
      <c r="X4675" s="56">
        <f t="shared" si="732"/>
        <v>-99</v>
      </c>
      <c r="Y4675" s="56">
        <f t="shared" si="733"/>
        <v>-99</v>
      </c>
      <c r="Z4675" s="56">
        <f t="shared" si="734"/>
        <v>-99</v>
      </c>
      <c r="AA4675" s="56">
        <f t="shared" si="735"/>
        <v>-99</v>
      </c>
      <c r="AB4675" s="56">
        <f t="shared" si="736"/>
        <v>-99</v>
      </c>
      <c r="AC4675" s="56">
        <f t="shared" si="737"/>
        <v>-99</v>
      </c>
      <c r="AD4675" s="3"/>
      <c r="AE4675" s="82">
        <f>IF(D4675=1, 'adjustment factor'!$D$4, IF(D4675=-9,-999,IF(D4675="",-999,0)))</f>
        <v>-999</v>
      </c>
      <c r="AF4675" s="82">
        <f>IF(F4675=1, 'adjustment factor'!$D$5, IF(F4675=-9,-999,IF(F4675="",-999,0)))</f>
        <v>-999</v>
      </c>
      <c r="AG4675" s="82">
        <f>IF(E4675=1, 'adjustment factor'!$D$6, IF(E4675=-9,-999,IF(E4675="",-999,0)))</f>
        <v>-999</v>
      </c>
      <c r="AH4675" s="82">
        <f>IF(K4675&gt;=45,'adjustment factor'!$D$7,IF(K4675=-9,-1200,IF(K4675="",-1200,0)))</f>
        <v>-1200</v>
      </c>
      <c r="AI4675" s="82">
        <f>IF(L4675=1, 'adjustment factor'!$D$8, IF(L4675=-9,-999,IF(L4675="",-999,0)))</f>
        <v>-999</v>
      </c>
      <c r="AJ4675" s="82">
        <f>IF(AND(M4675&gt;=1,M4675&lt;=4),'adjustment factor'!$D$9,IF(M4675=-9,-999,IF(M4675=98,-999,IF(M4675=99,-999,IF(M4675="",-999,0)))))</f>
        <v>-999</v>
      </c>
      <c r="AK4675" s="82">
        <f>IF(H4675=1, 'adjustment factor'!$D$10, IF(H4675=-9,-999,IF(H4675="",-999,0)))</f>
        <v>-999</v>
      </c>
      <c r="AL4675" s="82">
        <f>IF(G4675=1, 'adjustment factor'!$D$11, IF(G4675=-9,-999,IF(G4675="",-999,0)))</f>
        <v>-999</v>
      </c>
      <c r="AM4675" s="82">
        <f>IF(I4675=1, 'adjustment factor'!$D$12, IF(I4675=-9,-999,IF(I4675="",-999,0)))</f>
        <v>-999</v>
      </c>
      <c r="AN4675" s="82">
        <f>IF(J4675=1, 'adjustment factor'!$D$13, IF(J4675=-9,-999,IF(J4675="",-999,0)))</f>
        <v>-999</v>
      </c>
      <c r="AO4675" s="82" t="str">
        <f t="shared" si="738"/>
        <v>-999</v>
      </c>
      <c r="AP4675" s="82" t="str">
        <f t="shared" si="739"/>
        <v>MISSING</v>
      </c>
    </row>
    <row r="4676" spans="2:42">
      <c r="B4676" s="207"/>
      <c r="C4676" s="35">
        <v>4672</v>
      </c>
      <c r="D4676" s="161"/>
      <c r="E4676" s="161"/>
      <c r="F4676" s="161"/>
      <c r="G4676" s="161"/>
      <c r="H4676" s="161"/>
      <c r="I4676" s="161"/>
      <c r="J4676" s="161"/>
      <c r="K4676" s="161"/>
      <c r="L4676" s="161"/>
      <c r="M4676" s="161"/>
      <c r="N4676" s="171"/>
      <c r="O4676" s="171"/>
      <c r="P4676" s="171"/>
      <c r="Q4676" s="171"/>
      <c r="R4676" s="171"/>
      <c r="S4676" s="171"/>
      <c r="T4676" s="208" t="str">
        <f t="shared" si="730"/>
        <v>MISSING</v>
      </c>
      <c r="U4676" s="208" t="str">
        <f t="shared" si="731"/>
        <v>MISSING</v>
      </c>
      <c r="X4676" s="56">
        <f t="shared" si="732"/>
        <v>-99</v>
      </c>
      <c r="Y4676" s="56">
        <f t="shared" si="733"/>
        <v>-99</v>
      </c>
      <c r="Z4676" s="56">
        <f t="shared" si="734"/>
        <v>-99</v>
      </c>
      <c r="AA4676" s="56">
        <f t="shared" si="735"/>
        <v>-99</v>
      </c>
      <c r="AB4676" s="56">
        <f t="shared" si="736"/>
        <v>-99</v>
      </c>
      <c r="AC4676" s="56">
        <f t="shared" si="737"/>
        <v>-99</v>
      </c>
      <c r="AD4676" s="3"/>
      <c r="AE4676" s="82">
        <f>IF(D4676=1, 'adjustment factor'!$D$4, IF(D4676=-9,-999,IF(D4676="",-999,0)))</f>
        <v>-999</v>
      </c>
      <c r="AF4676" s="82">
        <f>IF(F4676=1, 'adjustment factor'!$D$5, IF(F4676=-9,-999,IF(F4676="",-999,0)))</f>
        <v>-999</v>
      </c>
      <c r="AG4676" s="82">
        <f>IF(E4676=1, 'adjustment factor'!$D$6, IF(E4676=-9,-999,IF(E4676="",-999,0)))</f>
        <v>-999</v>
      </c>
      <c r="AH4676" s="82">
        <f>IF(K4676&gt;=45,'adjustment factor'!$D$7,IF(K4676=-9,-1200,IF(K4676="",-1200,0)))</f>
        <v>-1200</v>
      </c>
      <c r="AI4676" s="82">
        <f>IF(L4676=1, 'adjustment factor'!$D$8, IF(L4676=-9,-999,IF(L4676="",-999,0)))</f>
        <v>-999</v>
      </c>
      <c r="AJ4676" s="82">
        <f>IF(AND(M4676&gt;=1,M4676&lt;=4),'adjustment factor'!$D$9,IF(M4676=-9,-999,IF(M4676=98,-999,IF(M4676=99,-999,IF(M4676="",-999,0)))))</f>
        <v>-999</v>
      </c>
      <c r="AK4676" s="82">
        <f>IF(H4676=1, 'adjustment factor'!$D$10, IF(H4676=-9,-999,IF(H4676="",-999,0)))</f>
        <v>-999</v>
      </c>
      <c r="AL4676" s="82">
        <f>IF(G4676=1, 'adjustment factor'!$D$11, IF(G4676=-9,-999,IF(G4676="",-999,0)))</f>
        <v>-999</v>
      </c>
      <c r="AM4676" s="82">
        <f>IF(I4676=1, 'adjustment factor'!$D$12, IF(I4676=-9,-999,IF(I4676="",-999,0)))</f>
        <v>-999</v>
      </c>
      <c r="AN4676" s="82">
        <f>IF(J4676=1, 'adjustment factor'!$D$13, IF(J4676=-9,-999,IF(J4676="",-999,0)))</f>
        <v>-999</v>
      </c>
      <c r="AO4676" s="82" t="str">
        <f t="shared" si="738"/>
        <v>-999</v>
      </c>
      <c r="AP4676" s="82" t="str">
        <f t="shared" si="739"/>
        <v>MISSING</v>
      </c>
    </row>
    <row r="4677" spans="2:42">
      <c r="B4677" s="207"/>
      <c r="C4677" s="35">
        <v>4673</v>
      </c>
      <c r="D4677" s="161"/>
      <c r="E4677" s="161"/>
      <c r="F4677" s="161"/>
      <c r="G4677" s="161"/>
      <c r="H4677" s="161"/>
      <c r="I4677" s="161"/>
      <c r="J4677" s="161"/>
      <c r="K4677" s="161"/>
      <c r="L4677" s="161"/>
      <c r="M4677" s="161"/>
      <c r="N4677" s="171"/>
      <c r="O4677" s="171"/>
      <c r="P4677" s="171"/>
      <c r="Q4677" s="171"/>
      <c r="R4677" s="171"/>
      <c r="S4677" s="171"/>
      <c r="T4677" s="208" t="str">
        <f t="shared" si="730"/>
        <v>MISSING</v>
      </c>
      <c r="U4677" s="208" t="str">
        <f t="shared" si="731"/>
        <v>MISSING</v>
      </c>
      <c r="X4677" s="56">
        <f t="shared" si="732"/>
        <v>-99</v>
      </c>
      <c r="Y4677" s="56">
        <f t="shared" si="733"/>
        <v>-99</v>
      </c>
      <c r="Z4677" s="56">
        <f t="shared" si="734"/>
        <v>-99</v>
      </c>
      <c r="AA4677" s="56">
        <f t="shared" si="735"/>
        <v>-99</v>
      </c>
      <c r="AB4677" s="56">
        <f t="shared" si="736"/>
        <v>-99</v>
      </c>
      <c r="AC4677" s="56">
        <f t="shared" si="737"/>
        <v>-99</v>
      </c>
      <c r="AD4677" s="3"/>
      <c r="AE4677" s="82">
        <f>IF(D4677=1, 'adjustment factor'!$D$4, IF(D4677=-9,-999,IF(D4677="",-999,0)))</f>
        <v>-999</v>
      </c>
      <c r="AF4677" s="82">
        <f>IF(F4677=1, 'adjustment factor'!$D$5, IF(F4677=-9,-999,IF(F4677="",-999,0)))</f>
        <v>-999</v>
      </c>
      <c r="AG4677" s="82">
        <f>IF(E4677=1, 'adjustment factor'!$D$6, IF(E4677=-9,-999,IF(E4677="",-999,0)))</f>
        <v>-999</v>
      </c>
      <c r="AH4677" s="82">
        <f>IF(K4677&gt;=45,'adjustment factor'!$D$7,IF(K4677=-9,-1200,IF(K4677="",-1200,0)))</f>
        <v>-1200</v>
      </c>
      <c r="AI4677" s="82">
        <f>IF(L4677=1, 'adjustment factor'!$D$8, IF(L4677=-9,-999,IF(L4677="",-999,0)))</f>
        <v>-999</v>
      </c>
      <c r="AJ4677" s="82">
        <f>IF(AND(M4677&gt;=1,M4677&lt;=4),'adjustment factor'!$D$9,IF(M4677=-9,-999,IF(M4677=98,-999,IF(M4677=99,-999,IF(M4677="",-999,0)))))</f>
        <v>-999</v>
      </c>
      <c r="AK4677" s="82">
        <f>IF(H4677=1, 'adjustment factor'!$D$10, IF(H4677=-9,-999,IF(H4677="",-999,0)))</f>
        <v>-999</v>
      </c>
      <c r="AL4677" s="82">
        <f>IF(G4677=1, 'adjustment factor'!$D$11, IF(G4677=-9,-999,IF(G4677="",-999,0)))</f>
        <v>-999</v>
      </c>
      <c r="AM4677" s="82">
        <f>IF(I4677=1, 'adjustment factor'!$D$12, IF(I4677=-9,-999,IF(I4677="",-999,0)))</f>
        <v>-999</v>
      </c>
      <c r="AN4677" s="82">
        <f>IF(J4677=1, 'adjustment factor'!$D$13, IF(J4677=-9,-999,IF(J4677="",-999,0)))</f>
        <v>-999</v>
      </c>
      <c r="AO4677" s="82" t="str">
        <f t="shared" si="738"/>
        <v>-999</v>
      </c>
      <c r="AP4677" s="82" t="str">
        <f t="shared" si="739"/>
        <v>MISSING</v>
      </c>
    </row>
    <row r="4678" spans="2:42">
      <c r="B4678" s="207"/>
      <c r="C4678" s="35">
        <v>4674</v>
      </c>
      <c r="D4678" s="161"/>
      <c r="E4678" s="161"/>
      <c r="F4678" s="161"/>
      <c r="G4678" s="161"/>
      <c r="H4678" s="161"/>
      <c r="I4678" s="161"/>
      <c r="J4678" s="161"/>
      <c r="K4678" s="161"/>
      <c r="L4678" s="161"/>
      <c r="M4678" s="161"/>
      <c r="N4678" s="171"/>
      <c r="O4678" s="171"/>
      <c r="P4678" s="171"/>
      <c r="Q4678" s="171"/>
      <c r="R4678" s="171"/>
      <c r="S4678" s="171"/>
      <c r="T4678" s="208" t="str">
        <f t="shared" si="730"/>
        <v>MISSING</v>
      </c>
      <c r="U4678" s="208" t="str">
        <f t="shared" si="731"/>
        <v>MISSING</v>
      </c>
      <c r="X4678" s="56">
        <f t="shared" si="732"/>
        <v>-99</v>
      </c>
      <c r="Y4678" s="56">
        <f t="shared" si="733"/>
        <v>-99</v>
      </c>
      <c r="Z4678" s="56">
        <f t="shared" si="734"/>
        <v>-99</v>
      </c>
      <c r="AA4678" s="56">
        <f t="shared" si="735"/>
        <v>-99</v>
      </c>
      <c r="AB4678" s="56">
        <f t="shared" si="736"/>
        <v>-99</v>
      </c>
      <c r="AC4678" s="56">
        <f t="shared" si="737"/>
        <v>-99</v>
      </c>
      <c r="AD4678" s="3"/>
      <c r="AE4678" s="82">
        <f>IF(D4678=1, 'adjustment factor'!$D$4, IF(D4678=-9,-999,IF(D4678="",-999,0)))</f>
        <v>-999</v>
      </c>
      <c r="AF4678" s="82">
        <f>IF(F4678=1, 'adjustment factor'!$D$5, IF(F4678=-9,-999,IF(F4678="",-999,0)))</f>
        <v>-999</v>
      </c>
      <c r="AG4678" s="82">
        <f>IF(E4678=1, 'adjustment factor'!$D$6, IF(E4678=-9,-999,IF(E4678="",-999,0)))</f>
        <v>-999</v>
      </c>
      <c r="AH4678" s="82">
        <f>IF(K4678&gt;=45,'adjustment factor'!$D$7,IF(K4678=-9,-1200,IF(K4678="",-1200,0)))</f>
        <v>-1200</v>
      </c>
      <c r="AI4678" s="82">
        <f>IF(L4678=1, 'adjustment factor'!$D$8, IF(L4678=-9,-999,IF(L4678="",-999,0)))</f>
        <v>-999</v>
      </c>
      <c r="AJ4678" s="82">
        <f>IF(AND(M4678&gt;=1,M4678&lt;=4),'adjustment factor'!$D$9,IF(M4678=-9,-999,IF(M4678=98,-999,IF(M4678=99,-999,IF(M4678="",-999,0)))))</f>
        <v>-999</v>
      </c>
      <c r="AK4678" s="82">
        <f>IF(H4678=1, 'adjustment factor'!$D$10, IF(H4678=-9,-999,IF(H4678="",-999,0)))</f>
        <v>-999</v>
      </c>
      <c r="AL4678" s="82">
        <f>IF(G4678=1, 'adjustment factor'!$D$11, IF(G4678=-9,-999,IF(G4678="",-999,0)))</f>
        <v>-999</v>
      </c>
      <c r="AM4678" s="82">
        <f>IF(I4678=1, 'adjustment factor'!$D$12, IF(I4678=-9,-999,IF(I4678="",-999,0)))</f>
        <v>-999</v>
      </c>
      <c r="AN4678" s="82">
        <f>IF(J4678=1, 'adjustment factor'!$D$13, IF(J4678=-9,-999,IF(J4678="",-999,0)))</f>
        <v>-999</v>
      </c>
      <c r="AO4678" s="82" t="str">
        <f t="shared" si="738"/>
        <v>-999</v>
      </c>
      <c r="AP4678" s="82" t="str">
        <f t="shared" si="739"/>
        <v>MISSING</v>
      </c>
    </row>
    <row r="4679" spans="2:42">
      <c r="B4679" s="207"/>
      <c r="C4679" s="35">
        <v>4675</v>
      </c>
      <c r="D4679" s="161"/>
      <c r="E4679" s="161"/>
      <c r="F4679" s="161"/>
      <c r="G4679" s="161"/>
      <c r="H4679" s="161"/>
      <c r="I4679" s="161"/>
      <c r="J4679" s="161"/>
      <c r="K4679" s="161"/>
      <c r="L4679" s="161"/>
      <c r="M4679" s="161"/>
      <c r="N4679" s="171"/>
      <c r="O4679" s="171"/>
      <c r="P4679" s="171"/>
      <c r="Q4679" s="171"/>
      <c r="R4679" s="171"/>
      <c r="S4679" s="171"/>
      <c r="T4679" s="208" t="str">
        <f t="shared" si="730"/>
        <v>MISSING</v>
      </c>
      <c r="U4679" s="208" t="str">
        <f t="shared" si="731"/>
        <v>MISSING</v>
      </c>
      <c r="X4679" s="56">
        <f t="shared" si="732"/>
        <v>-99</v>
      </c>
      <c r="Y4679" s="56">
        <f t="shared" si="733"/>
        <v>-99</v>
      </c>
      <c r="Z4679" s="56">
        <f t="shared" si="734"/>
        <v>-99</v>
      </c>
      <c r="AA4679" s="56">
        <f t="shared" si="735"/>
        <v>-99</v>
      </c>
      <c r="AB4679" s="56">
        <f t="shared" si="736"/>
        <v>-99</v>
      </c>
      <c r="AC4679" s="56">
        <f t="shared" si="737"/>
        <v>-99</v>
      </c>
      <c r="AD4679" s="3"/>
      <c r="AE4679" s="82">
        <f>IF(D4679=1, 'adjustment factor'!$D$4, IF(D4679=-9,-999,IF(D4679="",-999,0)))</f>
        <v>-999</v>
      </c>
      <c r="AF4679" s="82">
        <f>IF(F4679=1, 'adjustment factor'!$D$5, IF(F4679=-9,-999,IF(F4679="",-999,0)))</f>
        <v>-999</v>
      </c>
      <c r="AG4679" s="82">
        <f>IF(E4679=1, 'adjustment factor'!$D$6, IF(E4679=-9,-999,IF(E4679="",-999,0)))</f>
        <v>-999</v>
      </c>
      <c r="AH4679" s="82">
        <f>IF(K4679&gt;=45,'adjustment factor'!$D$7,IF(K4679=-9,-1200,IF(K4679="",-1200,0)))</f>
        <v>-1200</v>
      </c>
      <c r="AI4679" s="82">
        <f>IF(L4679=1, 'adjustment factor'!$D$8, IF(L4679=-9,-999,IF(L4679="",-999,0)))</f>
        <v>-999</v>
      </c>
      <c r="AJ4679" s="82">
        <f>IF(AND(M4679&gt;=1,M4679&lt;=4),'adjustment factor'!$D$9,IF(M4679=-9,-999,IF(M4679=98,-999,IF(M4679=99,-999,IF(M4679="",-999,0)))))</f>
        <v>-999</v>
      </c>
      <c r="AK4679" s="82">
        <f>IF(H4679=1, 'adjustment factor'!$D$10, IF(H4679=-9,-999,IF(H4679="",-999,0)))</f>
        <v>-999</v>
      </c>
      <c r="AL4679" s="82">
        <f>IF(G4679=1, 'adjustment factor'!$D$11, IF(G4679=-9,-999,IF(G4679="",-999,0)))</f>
        <v>-999</v>
      </c>
      <c r="AM4679" s="82">
        <f>IF(I4679=1, 'adjustment factor'!$D$12, IF(I4679=-9,-999,IF(I4679="",-999,0)))</f>
        <v>-999</v>
      </c>
      <c r="AN4679" s="82">
        <f>IF(J4679=1, 'adjustment factor'!$D$13, IF(J4679=-9,-999,IF(J4679="",-999,0)))</f>
        <v>-999</v>
      </c>
      <c r="AO4679" s="82" t="str">
        <f t="shared" si="738"/>
        <v>-999</v>
      </c>
      <c r="AP4679" s="82" t="str">
        <f t="shared" si="739"/>
        <v>MISSING</v>
      </c>
    </row>
    <row r="4680" spans="2:42">
      <c r="B4680" s="207"/>
      <c r="C4680" s="35">
        <v>4676</v>
      </c>
      <c r="D4680" s="161"/>
      <c r="E4680" s="161"/>
      <c r="F4680" s="161"/>
      <c r="G4680" s="161"/>
      <c r="H4680" s="161"/>
      <c r="I4680" s="161"/>
      <c r="J4680" s="161"/>
      <c r="K4680" s="161"/>
      <c r="L4680" s="161"/>
      <c r="M4680" s="161"/>
      <c r="N4680" s="171"/>
      <c r="O4680" s="171"/>
      <c r="P4680" s="171"/>
      <c r="Q4680" s="171"/>
      <c r="R4680" s="171"/>
      <c r="S4680" s="171"/>
      <c r="T4680" s="208" t="str">
        <f t="shared" si="730"/>
        <v>MISSING</v>
      </c>
      <c r="U4680" s="208" t="str">
        <f t="shared" si="731"/>
        <v>MISSING</v>
      </c>
      <c r="X4680" s="56">
        <f t="shared" si="732"/>
        <v>-99</v>
      </c>
      <c r="Y4680" s="56">
        <f t="shared" si="733"/>
        <v>-99</v>
      </c>
      <c r="Z4680" s="56">
        <f t="shared" si="734"/>
        <v>-99</v>
      </c>
      <c r="AA4680" s="56">
        <f t="shared" si="735"/>
        <v>-99</v>
      </c>
      <c r="AB4680" s="56">
        <f t="shared" si="736"/>
        <v>-99</v>
      </c>
      <c r="AC4680" s="56">
        <f t="shared" si="737"/>
        <v>-99</v>
      </c>
      <c r="AD4680" s="3"/>
      <c r="AE4680" s="82">
        <f>IF(D4680=1, 'adjustment factor'!$D$4, IF(D4680=-9,-999,IF(D4680="",-999,0)))</f>
        <v>-999</v>
      </c>
      <c r="AF4680" s="82">
        <f>IF(F4680=1, 'adjustment factor'!$D$5, IF(F4680=-9,-999,IF(F4680="",-999,0)))</f>
        <v>-999</v>
      </c>
      <c r="AG4680" s="82">
        <f>IF(E4680=1, 'adjustment factor'!$D$6, IF(E4680=-9,-999,IF(E4680="",-999,0)))</f>
        <v>-999</v>
      </c>
      <c r="AH4680" s="82">
        <f>IF(K4680&gt;=45,'adjustment factor'!$D$7,IF(K4680=-9,-1200,IF(K4680="",-1200,0)))</f>
        <v>-1200</v>
      </c>
      <c r="AI4680" s="82">
        <f>IF(L4680=1, 'adjustment factor'!$D$8, IF(L4680=-9,-999,IF(L4680="",-999,0)))</f>
        <v>-999</v>
      </c>
      <c r="AJ4680" s="82">
        <f>IF(AND(M4680&gt;=1,M4680&lt;=4),'adjustment factor'!$D$9,IF(M4680=-9,-999,IF(M4680=98,-999,IF(M4680=99,-999,IF(M4680="",-999,0)))))</f>
        <v>-999</v>
      </c>
      <c r="AK4680" s="82">
        <f>IF(H4680=1, 'adjustment factor'!$D$10, IF(H4680=-9,-999,IF(H4680="",-999,0)))</f>
        <v>-999</v>
      </c>
      <c r="AL4680" s="82">
        <f>IF(G4680=1, 'adjustment factor'!$D$11, IF(G4680=-9,-999,IF(G4680="",-999,0)))</f>
        <v>-999</v>
      </c>
      <c r="AM4680" s="82">
        <f>IF(I4680=1, 'adjustment factor'!$D$12, IF(I4680=-9,-999,IF(I4680="",-999,0)))</f>
        <v>-999</v>
      </c>
      <c r="AN4680" s="82">
        <f>IF(J4680=1, 'adjustment factor'!$D$13, IF(J4680=-9,-999,IF(J4680="",-999,0)))</f>
        <v>-999</v>
      </c>
      <c r="AO4680" s="82" t="str">
        <f t="shared" si="738"/>
        <v>-999</v>
      </c>
      <c r="AP4680" s="82" t="str">
        <f t="shared" si="739"/>
        <v>MISSING</v>
      </c>
    </row>
    <row r="4681" spans="2:42">
      <c r="B4681" s="207"/>
      <c r="C4681" s="35">
        <v>4677</v>
      </c>
      <c r="D4681" s="161"/>
      <c r="E4681" s="161"/>
      <c r="F4681" s="161"/>
      <c r="G4681" s="161"/>
      <c r="H4681" s="161"/>
      <c r="I4681" s="161"/>
      <c r="J4681" s="161"/>
      <c r="K4681" s="161"/>
      <c r="L4681" s="161"/>
      <c r="M4681" s="161"/>
      <c r="N4681" s="171"/>
      <c r="O4681" s="171"/>
      <c r="P4681" s="171"/>
      <c r="Q4681" s="171"/>
      <c r="R4681" s="171"/>
      <c r="S4681" s="171"/>
      <c r="T4681" s="208" t="str">
        <f t="shared" si="730"/>
        <v>MISSING</v>
      </c>
      <c r="U4681" s="208" t="str">
        <f t="shared" si="731"/>
        <v>MISSING</v>
      </c>
      <c r="X4681" s="56">
        <f t="shared" si="732"/>
        <v>-99</v>
      </c>
      <c r="Y4681" s="56">
        <f t="shared" si="733"/>
        <v>-99</v>
      </c>
      <c r="Z4681" s="56">
        <f t="shared" si="734"/>
        <v>-99</v>
      </c>
      <c r="AA4681" s="56">
        <f t="shared" si="735"/>
        <v>-99</v>
      </c>
      <c r="AB4681" s="56">
        <f t="shared" si="736"/>
        <v>-99</v>
      </c>
      <c r="AC4681" s="56">
        <f t="shared" si="737"/>
        <v>-99</v>
      </c>
      <c r="AD4681" s="3"/>
      <c r="AE4681" s="82">
        <f>IF(D4681=1, 'adjustment factor'!$D$4, IF(D4681=-9,-999,IF(D4681="",-999,0)))</f>
        <v>-999</v>
      </c>
      <c r="AF4681" s="82">
        <f>IF(F4681=1, 'adjustment factor'!$D$5, IF(F4681=-9,-999,IF(F4681="",-999,0)))</f>
        <v>-999</v>
      </c>
      <c r="AG4681" s="82">
        <f>IF(E4681=1, 'adjustment factor'!$D$6, IF(E4681=-9,-999,IF(E4681="",-999,0)))</f>
        <v>-999</v>
      </c>
      <c r="AH4681" s="82">
        <f>IF(K4681&gt;=45,'adjustment factor'!$D$7,IF(K4681=-9,-1200,IF(K4681="",-1200,0)))</f>
        <v>-1200</v>
      </c>
      <c r="AI4681" s="82">
        <f>IF(L4681=1, 'adjustment factor'!$D$8, IF(L4681=-9,-999,IF(L4681="",-999,0)))</f>
        <v>-999</v>
      </c>
      <c r="AJ4681" s="82">
        <f>IF(AND(M4681&gt;=1,M4681&lt;=4),'adjustment factor'!$D$9,IF(M4681=-9,-999,IF(M4681=98,-999,IF(M4681=99,-999,IF(M4681="",-999,0)))))</f>
        <v>-999</v>
      </c>
      <c r="AK4681" s="82">
        <f>IF(H4681=1, 'adjustment factor'!$D$10, IF(H4681=-9,-999,IF(H4681="",-999,0)))</f>
        <v>-999</v>
      </c>
      <c r="AL4681" s="82">
        <f>IF(G4681=1, 'adjustment factor'!$D$11, IF(G4681=-9,-999,IF(G4681="",-999,0)))</f>
        <v>-999</v>
      </c>
      <c r="AM4681" s="82">
        <f>IF(I4681=1, 'adjustment factor'!$D$12, IF(I4681=-9,-999,IF(I4681="",-999,0)))</f>
        <v>-999</v>
      </c>
      <c r="AN4681" s="82">
        <f>IF(J4681=1, 'adjustment factor'!$D$13, IF(J4681=-9,-999,IF(J4681="",-999,0)))</f>
        <v>-999</v>
      </c>
      <c r="AO4681" s="82" t="str">
        <f t="shared" si="738"/>
        <v>-999</v>
      </c>
      <c r="AP4681" s="82" t="str">
        <f t="shared" si="739"/>
        <v>MISSING</v>
      </c>
    </row>
    <row r="4682" spans="2:42">
      <c r="B4682" s="207"/>
      <c r="C4682" s="35">
        <v>4678</v>
      </c>
      <c r="D4682" s="161"/>
      <c r="E4682" s="161"/>
      <c r="F4682" s="161"/>
      <c r="G4682" s="161"/>
      <c r="H4682" s="161"/>
      <c r="I4682" s="161"/>
      <c r="J4682" s="161"/>
      <c r="K4682" s="161"/>
      <c r="L4682" s="161"/>
      <c r="M4682" s="161"/>
      <c r="N4682" s="171"/>
      <c r="O4682" s="171"/>
      <c r="P4682" s="171"/>
      <c r="Q4682" s="171"/>
      <c r="R4682" s="171"/>
      <c r="S4682" s="171"/>
      <c r="T4682" s="208" t="str">
        <f t="shared" si="730"/>
        <v>MISSING</v>
      </c>
      <c r="U4682" s="208" t="str">
        <f t="shared" si="731"/>
        <v>MISSING</v>
      </c>
      <c r="X4682" s="56">
        <f t="shared" si="732"/>
        <v>-99</v>
      </c>
      <c r="Y4682" s="56">
        <f t="shared" si="733"/>
        <v>-99</v>
      </c>
      <c r="Z4682" s="56">
        <f t="shared" si="734"/>
        <v>-99</v>
      </c>
      <c r="AA4682" s="56">
        <f t="shared" si="735"/>
        <v>-99</v>
      </c>
      <c r="AB4682" s="56">
        <f t="shared" si="736"/>
        <v>-99</v>
      </c>
      <c r="AC4682" s="56">
        <f t="shared" si="737"/>
        <v>-99</v>
      </c>
      <c r="AD4682" s="3"/>
      <c r="AE4682" s="82">
        <f>IF(D4682=1, 'adjustment factor'!$D$4, IF(D4682=-9,-999,IF(D4682="",-999,0)))</f>
        <v>-999</v>
      </c>
      <c r="AF4682" s="82">
        <f>IF(F4682=1, 'adjustment factor'!$D$5, IF(F4682=-9,-999,IF(F4682="",-999,0)))</f>
        <v>-999</v>
      </c>
      <c r="AG4682" s="82">
        <f>IF(E4682=1, 'adjustment factor'!$D$6, IF(E4682=-9,-999,IF(E4682="",-999,0)))</f>
        <v>-999</v>
      </c>
      <c r="AH4682" s="82">
        <f>IF(K4682&gt;=45,'adjustment factor'!$D$7,IF(K4682=-9,-1200,IF(K4682="",-1200,0)))</f>
        <v>-1200</v>
      </c>
      <c r="AI4682" s="82">
        <f>IF(L4682=1, 'adjustment factor'!$D$8, IF(L4682=-9,-999,IF(L4682="",-999,0)))</f>
        <v>-999</v>
      </c>
      <c r="AJ4682" s="82">
        <f>IF(AND(M4682&gt;=1,M4682&lt;=4),'adjustment factor'!$D$9,IF(M4682=-9,-999,IF(M4682=98,-999,IF(M4682=99,-999,IF(M4682="",-999,0)))))</f>
        <v>-999</v>
      </c>
      <c r="AK4682" s="82">
        <f>IF(H4682=1, 'adjustment factor'!$D$10, IF(H4682=-9,-999,IF(H4682="",-999,0)))</f>
        <v>-999</v>
      </c>
      <c r="AL4682" s="82">
        <f>IF(G4682=1, 'adjustment factor'!$D$11, IF(G4682=-9,-999,IF(G4682="",-999,0)))</f>
        <v>-999</v>
      </c>
      <c r="AM4682" s="82">
        <f>IF(I4682=1, 'adjustment factor'!$D$12, IF(I4682=-9,-999,IF(I4682="",-999,0)))</f>
        <v>-999</v>
      </c>
      <c r="AN4682" s="82">
        <f>IF(J4682=1, 'adjustment factor'!$D$13, IF(J4682=-9,-999,IF(J4682="",-999,0)))</f>
        <v>-999</v>
      </c>
      <c r="AO4682" s="82" t="str">
        <f t="shared" si="738"/>
        <v>-999</v>
      </c>
      <c r="AP4682" s="82" t="str">
        <f t="shared" si="739"/>
        <v>MISSING</v>
      </c>
    </row>
    <row r="4683" spans="2:42">
      <c r="B4683" s="207"/>
      <c r="C4683" s="35">
        <v>4679</v>
      </c>
      <c r="D4683" s="161"/>
      <c r="E4683" s="161"/>
      <c r="F4683" s="161"/>
      <c r="G4683" s="161"/>
      <c r="H4683" s="161"/>
      <c r="I4683" s="161"/>
      <c r="J4683" s="161"/>
      <c r="K4683" s="161"/>
      <c r="L4683" s="161"/>
      <c r="M4683" s="161"/>
      <c r="N4683" s="171"/>
      <c r="O4683" s="171"/>
      <c r="P4683" s="171"/>
      <c r="Q4683" s="171"/>
      <c r="R4683" s="171"/>
      <c r="S4683" s="171"/>
      <c r="T4683" s="208" t="str">
        <f t="shared" si="730"/>
        <v>MISSING</v>
      </c>
      <c r="U4683" s="208" t="str">
        <f t="shared" si="731"/>
        <v>MISSING</v>
      </c>
      <c r="X4683" s="56">
        <f t="shared" si="732"/>
        <v>-99</v>
      </c>
      <c r="Y4683" s="56">
        <f t="shared" si="733"/>
        <v>-99</v>
      </c>
      <c r="Z4683" s="56">
        <f t="shared" si="734"/>
        <v>-99</v>
      </c>
      <c r="AA4683" s="56">
        <f t="shared" si="735"/>
        <v>-99</v>
      </c>
      <c r="AB4683" s="56">
        <f t="shared" si="736"/>
        <v>-99</v>
      </c>
      <c r="AC4683" s="56">
        <f t="shared" si="737"/>
        <v>-99</v>
      </c>
      <c r="AD4683" s="3"/>
      <c r="AE4683" s="82">
        <f>IF(D4683=1, 'adjustment factor'!$D$4, IF(D4683=-9,-999,IF(D4683="",-999,0)))</f>
        <v>-999</v>
      </c>
      <c r="AF4683" s="82">
        <f>IF(F4683=1, 'adjustment factor'!$D$5, IF(F4683=-9,-999,IF(F4683="",-999,0)))</f>
        <v>-999</v>
      </c>
      <c r="AG4683" s="82">
        <f>IF(E4683=1, 'adjustment factor'!$D$6, IF(E4683=-9,-999,IF(E4683="",-999,0)))</f>
        <v>-999</v>
      </c>
      <c r="AH4683" s="82">
        <f>IF(K4683&gt;=45,'adjustment factor'!$D$7,IF(K4683=-9,-1200,IF(K4683="",-1200,0)))</f>
        <v>-1200</v>
      </c>
      <c r="AI4683" s="82">
        <f>IF(L4683=1, 'adjustment factor'!$D$8, IF(L4683=-9,-999,IF(L4683="",-999,0)))</f>
        <v>-999</v>
      </c>
      <c r="AJ4683" s="82">
        <f>IF(AND(M4683&gt;=1,M4683&lt;=4),'adjustment factor'!$D$9,IF(M4683=-9,-999,IF(M4683=98,-999,IF(M4683=99,-999,IF(M4683="",-999,0)))))</f>
        <v>-999</v>
      </c>
      <c r="AK4683" s="82">
        <f>IF(H4683=1, 'adjustment factor'!$D$10, IF(H4683=-9,-999,IF(H4683="",-999,0)))</f>
        <v>-999</v>
      </c>
      <c r="AL4683" s="82">
        <f>IF(G4683=1, 'adjustment factor'!$D$11, IF(G4683=-9,-999,IF(G4683="",-999,0)))</f>
        <v>-999</v>
      </c>
      <c r="AM4683" s="82">
        <f>IF(I4683=1, 'adjustment factor'!$D$12, IF(I4683=-9,-999,IF(I4683="",-999,0)))</f>
        <v>-999</v>
      </c>
      <c r="AN4683" s="82">
        <f>IF(J4683=1, 'adjustment factor'!$D$13, IF(J4683=-9,-999,IF(J4683="",-999,0)))</f>
        <v>-999</v>
      </c>
      <c r="AO4683" s="82" t="str">
        <f t="shared" si="738"/>
        <v>-999</v>
      </c>
      <c r="AP4683" s="82" t="str">
        <f t="shared" si="739"/>
        <v>MISSING</v>
      </c>
    </row>
    <row r="4684" spans="2:42">
      <c r="B4684" s="207"/>
      <c r="C4684" s="35">
        <v>4680</v>
      </c>
      <c r="D4684" s="161"/>
      <c r="E4684" s="161"/>
      <c r="F4684" s="161"/>
      <c r="G4684" s="161"/>
      <c r="H4684" s="161"/>
      <c r="I4684" s="161"/>
      <c r="J4684" s="161"/>
      <c r="K4684" s="161"/>
      <c r="L4684" s="161"/>
      <c r="M4684" s="161"/>
      <c r="N4684" s="171"/>
      <c r="O4684" s="171"/>
      <c r="P4684" s="171"/>
      <c r="Q4684" s="171"/>
      <c r="R4684" s="171"/>
      <c r="S4684" s="171"/>
      <c r="T4684" s="208" t="str">
        <f t="shared" si="730"/>
        <v>MISSING</v>
      </c>
      <c r="U4684" s="208" t="str">
        <f t="shared" si="731"/>
        <v>MISSING</v>
      </c>
      <c r="X4684" s="56">
        <f t="shared" si="732"/>
        <v>-99</v>
      </c>
      <c r="Y4684" s="56">
        <f t="shared" si="733"/>
        <v>-99</v>
      </c>
      <c r="Z4684" s="56">
        <f t="shared" si="734"/>
        <v>-99</v>
      </c>
      <c r="AA4684" s="56">
        <f t="shared" si="735"/>
        <v>-99</v>
      </c>
      <c r="AB4684" s="56">
        <f t="shared" si="736"/>
        <v>-99</v>
      </c>
      <c r="AC4684" s="56">
        <f t="shared" si="737"/>
        <v>-99</v>
      </c>
      <c r="AD4684" s="3"/>
      <c r="AE4684" s="82">
        <f>IF(D4684=1, 'adjustment factor'!$D$4, IF(D4684=-9,-999,IF(D4684="",-999,0)))</f>
        <v>-999</v>
      </c>
      <c r="AF4684" s="82">
        <f>IF(F4684=1, 'adjustment factor'!$D$5, IF(F4684=-9,-999,IF(F4684="",-999,0)))</f>
        <v>-999</v>
      </c>
      <c r="AG4684" s="82">
        <f>IF(E4684=1, 'adjustment factor'!$D$6, IF(E4684=-9,-999,IF(E4684="",-999,0)))</f>
        <v>-999</v>
      </c>
      <c r="AH4684" s="82">
        <f>IF(K4684&gt;=45,'adjustment factor'!$D$7,IF(K4684=-9,-1200,IF(K4684="",-1200,0)))</f>
        <v>-1200</v>
      </c>
      <c r="AI4684" s="82">
        <f>IF(L4684=1, 'adjustment factor'!$D$8, IF(L4684=-9,-999,IF(L4684="",-999,0)))</f>
        <v>-999</v>
      </c>
      <c r="AJ4684" s="82">
        <f>IF(AND(M4684&gt;=1,M4684&lt;=4),'adjustment factor'!$D$9,IF(M4684=-9,-999,IF(M4684=98,-999,IF(M4684=99,-999,IF(M4684="",-999,0)))))</f>
        <v>-999</v>
      </c>
      <c r="AK4684" s="82">
        <f>IF(H4684=1, 'adjustment factor'!$D$10, IF(H4684=-9,-999,IF(H4684="",-999,0)))</f>
        <v>-999</v>
      </c>
      <c r="AL4684" s="82">
        <f>IF(G4684=1, 'adjustment factor'!$D$11, IF(G4684=-9,-999,IF(G4684="",-999,0)))</f>
        <v>-999</v>
      </c>
      <c r="AM4684" s="82">
        <f>IF(I4684=1, 'adjustment factor'!$D$12, IF(I4684=-9,-999,IF(I4684="",-999,0)))</f>
        <v>-999</v>
      </c>
      <c r="AN4684" s="82">
        <f>IF(J4684=1, 'adjustment factor'!$D$13, IF(J4684=-9,-999,IF(J4684="",-999,0)))</f>
        <v>-999</v>
      </c>
      <c r="AO4684" s="82" t="str">
        <f t="shared" si="738"/>
        <v>-999</v>
      </c>
      <c r="AP4684" s="82" t="str">
        <f t="shared" si="739"/>
        <v>MISSING</v>
      </c>
    </row>
    <row r="4685" spans="2:42">
      <c r="B4685" s="207"/>
      <c r="C4685" s="35">
        <v>4681</v>
      </c>
      <c r="D4685" s="161"/>
      <c r="E4685" s="161"/>
      <c r="F4685" s="161"/>
      <c r="G4685" s="161"/>
      <c r="H4685" s="161"/>
      <c r="I4685" s="161"/>
      <c r="J4685" s="161"/>
      <c r="K4685" s="161"/>
      <c r="L4685" s="161"/>
      <c r="M4685" s="161"/>
      <c r="N4685" s="171"/>
      <c r="O4685" s="171"/>
      <c r="P4685" s="171"/>
      <c r="Q4685" s="171"/>
      <c r="R4685" s="171"/>
      <c r="S4685" s="171"/>
      <c r="T4685" s="208" t="str">
        <f t="shared" si="730"/>
        <v>MISSING</v>
      </c>
      <c r="U4685" s="208" t="str">
        <f t="shared" si="731"/>
        <v>MISSING</v>
      </c>
      <c r="X4685" s="56">
        <f t="shared" si="732"/>
        <v>-99</v>
      </c>
      <c r="Y4685" s="56">
        <f t="shared" si="733"/>
        <v>-99</v>
      </c>
      <c r="Z4685" s="56">
        <f t="shared" si="734"/>
        <v>-99</v>
      </c>
      <c r="AA4685" s="56">
        <f t="shared" si="735"/>
        <v>-99</v>
      </c>
      <c r="AB4685" s="56">
        <f t="shared" si="736"/>
        <v>-99</v>
      </c>
      <c r="AC4685" s="56">
        <f t="shared" si="737"/>
        <v>-99</v>
      </c>
      <c r="AD4685" s="3"/>
      <c r="AE4685" s="82">
        <f>IF(D4685=1, 'adjustment factor'!$D$4, IF(D4685=-9,-999,IF(D4685="",-999,0)))</f>
        <v>-999</v>
      </c>
      <c r="AF4685" s="82">
        <f>IF(F4685=1, 'adjustment factor'!$D$5, IF(F4685=-9,-999,IF(F4685="",-999,0)))</f>
        <v>-999</v>
      </c>
      <c r="AG4685" s="82">
        <f>IF(E4685=1, 'adjustment factor'!$D$6, IF(E4685=-9,-999,IF(E4685="",-999,0)))</f>
        <v>-999</v>
      </c>
      <c r="AH4685" s="82">
        <f>IF(K4685&gt;=45,'adjustment factor'!$D$7,IF(K4685=-9,-1200,IF(K4685="",-1200,0)))</f>
        <v>-1200</v>
      </c>
      <c r="AI4685" s="82">
        <f>IF(L4685=1, 'adjustment factor'!$D$8, IF(L4685=-9,-999,IF(L4685="",-999,0)))</f>
        <v>-999</v>
      </c>
      <c r="AJ4685" s="82">
        <f>IF(AND(M4685&gt;=1,M4685&lt;=4),'adjustment factor'!$D$9,IF(M4685=-9,-999,IF(M4685=98,-999,IF(M4685=99,-999,IF(M4685="",-999,0)))))</f>
        <v>-999</v>
      </c>
      <c r="AK4685" s="82">
        <f>IF(H4685=1, 'adjustment factor'!$D$10, IF(H4685=-9,-999,IF(H4685="",-999,0)))</f>
        <v>-999</v>
      </c>
      <c r="AL4685" s="82">
        <f>IF(G4685=1, 'adjustment factor'!$D$11, IF(G4685=-9,-999,IF(G4685="",-999,0)))</f>
        <v>-999</v>
      </c>
      <c r="AM4685" s="82">
        <f>IF(I4685=1, 'adjustment factor'!$D$12, IF(I4685=-9,-999,IF(I4685="",-999,0)))</f>
        <v>-999</v>
      </c>
      <c r="AN4685" s="82">
        <f>IF(J4685=1, 'adjustment factor'!$D$13, IF(J4685=-9,-999,IF(J4685="",-999,0)))</f>
        <v>-999</v>
      </c>
      <c r="AO4685" s="82" t="str">
        <f t="shared" si="738"/>
        <v>-999</v>
      </c>
      <c r="AP4685" s="82" t="str">
        <f t="shared" si="739"/>
        <v>MISSING</v>
      </c>
    </row>
    <row r="4686" spans="2:42">
      <c r="B4686" s="207"/>
      <c r="C4686" s="35">
        <v>4682</v>
      </c>
      <c r="D4686" s="161"/>
      <c r="E4686" s="161"/>
      <c r="F4686" s="161"/>
      <c r="G4686" s="161"/>
      <c r="H4686" s="161"/>
      <c r="I4686" s="161"/>
      <c r="J4686" s="161"/>
      <c r="K4686" s="161"/>
      <c r="L4686" s="161"/>
      <c r="M4686" s="161"/>
      <c r="N4686" s="171"/>
      <c r="O4686" s="171"/>
      <c r="P4686" s="171"/>
      <c r="Q4686" s="171"/>
      <c r="R4686" s="171"/>
      <c r="S4686" s="171"/>
      <c r="T4686" s="208" t="str">
        <f t="shared" si="730"/>
        <v>MISSING</v>
      </c>
      <c r="U4686" s="208" t="str">
        <f t="shared" si="731"/>
        <v>MISSING</v>
      </c>
      <c r="X4686" s="56">
        <f t="shared" si="732"/>
        <v>-99</v>
      </c>
      <c r="Y4686" s="56">
        <f t="shared" si="733"/>
        <v>-99</v>
      </c>
      <c r="Z4686" s="56">
        <f t="shared" si="734"/>
        <v>-99</v>
      </c>
      <c r="AA4686" s="56">
        <f t="shared" si="735"/>
        <v>-99</v>
      </c>
      <c r="AB4686" s="56">
        <f t="shared" si="736"/>
        <v>-99</v>
      </c>
      <c r="AC4686" s="56">
        <f t="shared" si="737"/>
        <v>-99</v>
      </c>
      <c r="AD4686" s="3"/>
      <c r="AE4686" s="82">
        <f>IF(D4686=1, 'adjustment factor'!$D$4, IF(D4686=-9,-999,IF(D4686="",-999,0)))</f>
        <v>-999</v>
      </c>
      <c r="AF4686" s="82">
        <f>IF(F4686=1, 'adjustment factor'!$D$5, IF(F4686=-9,-999,IF(F4686="",-999,0)))</f>
        <v>-999</v>
      </c>
      <c r="AG4686" s="82">
        <f>IF(E4686=1, 'adjustment factor'!$D$6, IF(E4686=-9,-999,IF(E4686="",-999,0)))</f>
        <v>-999</v>
      </c>
      <c r="AH4686" s="82">
        <f>IF(K4686&gt;=45,'adjustment factor'!$D$7,IF(K4686=-9,-1200,IF(K4686="",-1200,0)))</f>
        <v>-1200</v>
      </c>
      <c r="AI4686" s="82">
        <f>IF(L4686=1, 'adjustment factor'!$D$8, IF(L4686=-9,-999,IF(L4686="",-999,0)))</f>
        <v>-999</v>
      </c>
      <c r="AJ4686" s="82">
        <f>IF(AND(M4686&gt;=1,M4686&lt;=4),'adjustment factor'!$D$9,IF(M4686=-9,-999,IF(M4686=98,-999,IF(M4686=99,-999,IF(M4686="",-999,0)))))</f>
        <v>-999</v>
      </c>
      <c r="AK4686" s="82">
        <f>IF(H4686=1, 'adjustment factor'!$D$10, IF(H4686=-9,-999,IF(H4686="",-999,0)))</f>
        <v>-999</v>
      </c>
      <c r="AL4686" s="82">
        <f>IF(G4686=1, 'adjustment factor'!$D$11, IF(G4686=-9,-999,IF(G4686="",-999,0)))</f>
        <v>-999</v>
      </c>
      <c r="AM4686" s="82">
        <f>IF(I4686=1, 'adjustment factor'!$D$12, IF(I4686=-9,-999,IF(I4686="",-999,0)))</f>
        <v>-999</v>
      </c>
      <c r="AN4686" s="82">
        <f>IF(J4686=1, 'adjustment factor'!$D$13, IF(J4686=-9,-999,IF(J4686="",-999,0)))</f>
        <v>-999</v>
      </c>
      <c r="AO4686" s="82" t="str">
        <f t="shared" si="738"/>
        <v>-999</v>
      </c>
      <c r="AP4686" s="82" t="str">
        <f t="shared" si="739"/>
        <v>MISSING</v>
      </c>
    </row>
    <row r="4687" spans="2:42">
      <c r="B4687" s="207"/>
      <c r="C4687" s="35">
        <v>4683</v>
      </c>
      <c r="D4687" s="161"/>
      <c r="E4687" s="161"/>
      <c r="F4687" s="161"/>
      <c r="G4687" s="161"/>
      <c r="H4687" s="161"/>
      <c r="I4687" s="161"/>
      <c r="J4687" s="161"/>
      <c r="K4687" s="161"/>
      <c r="L4687" s="161"/>
      <c r="M4687" s="161"/>
      <c r="N4687" s="171"/>
      <c r="O4687" s="171"/>
      <c r="P4687" s="171"/>
      <c r="Q4687" s="171"/>
      <c r="R4687" s="171"/>
      <c r="S4687" s="171"/>
      <c r="T4687" s="208" t="str">
        <f t="shared" si="730"/>
        <v>MISSING</v>
      </c>
      <c r="U4687" s="208" t="str">
        <f t="shared" si="731"/>
        <v>MISSING</v>
      </c>
      <c r="X4687" s="56">
        <f t="shared" si="732"/>
        <v>-99</v>
      </c>
      <c r="Y4687" s="56">
        <f t="shared" si="733"/>
        <v>-99</v>
      </c>
      <c r="Z4687" s="56">
        <f t="shared" si="734"/>
        <v>-99</v>
      </c>
      <c r="AA4687" s="56">
        <f t="shared" si="735"/>
        <v>-99</v>
      </c>
      <c r="AB4687" s="56">
        <f t="shared" si="736"/>
        <v>-99</v>
      </c>
      <c r="AC4687" s="56">
        <f t="shared" si="737"/>
        <v>-99</v>
      </c>
      <c r="AD4687" s="3"/>
      <c r="AE4687" s="82">
        <f>IF(D4687=1, 'adjustment factor'!$D$4, IF(D4687=-9,-999,IF(D4687="",-999,0)))</f>
        <v>-999</v>
      </c>
      <c r="AF4687" s="82">
        <f>IF(F4687=1, 'adjustment factor'!$D$5, IF(F4687=-9,-999,IF(F4687="",-999,0)))</f>
        <v>-999</v>
      </c>
      <c r="AG4687" s="82">
        <f>IF(E4687=1, 'adjustment factor'!$D$6, IF(E4687=-9,-999,IF(E4687="",-999,0)))</f>
        <v>-999</v>
      </c>
      <c r="AH4687" s="82">
        <f>IF(K4687&gt;=45,'adjustment factor'!$D$7,IF(K4687=-9,-1200,IF(K4687="",-1200,0)))</f>
        <v>-1200</v>
      </c>
      <c r="AI4687" s="82">
        <f>IF(L4687=1, 'adjustment factor'!$D$8, IF(L4687=-9,-999,IF(L4687="",-999,0)))</f>
        <v>-999</v>
      </c>
      <c r="AJ4687" s="82">
        <f>IF(AND(M4687&gt;=1,M4687&lt;=4),'adjustment factor'!$D$9,IF(M4687=-9,-999,IF(M4687=98,-999,IF(M4687=99,-999,IF(M4687="",-999,0)))))</f>
        <v>-999</v>
      </c>
      <c r="AK4687" s="82">
        <f>IF(H4687=1, 'adjustment factor'!$D$10, IF(H4687=-9,-999,IF(H4687="",-999,0)))</f>
        <v>-999</v>
      </c>
      <c r="AL4687" s="82">
        <f>IF(G4687=1, 'adjustment factor'!$D$11, IF(G4687=-9,-999,IF(G4687="",-999,0)))</f>
        <v>-999</v>
      </c>
      <c r="AM4687" s="82">
        <f>IF(I4687=1, 'adjustment factor'!$D$12, IF(I4687=-9,-999,IF(I4687="",-999,0)))</f>
        <v>-999</v>
      </c>
      <c r="AN4687" s="82">
        <f>IF(J4687=1, 'adjustment factor'!$D$13, IF(J4687=-9,-999,IF(J4687="",-999,0)))</f>
        <v>-999</v>
      </c>
      <c r="AO4687" s="82" t="str">
        <f t="shared" si="738"/>
        <v>-999</v>
      </c>
      <c r="AP4687" s="82" t="str">
        <f t="shared" si="739"/>
        <v>MISSING</v>
      </c>
    </row>
    <row r="4688" spans="2:42">
      <c r="B4688" s="207"/>
      <c r="C4688" s="35">
        <v>4684</v>
      </c>
      <c r="D4688" s="161"/>
      <c r="E4688" s="161"/>
      <c r="F4688" s="161"/>
      <c r="G4688" s="161"/>
      <c r="H4688" s="161"/>
      <c r="I4688" s="161"/>
      <c r="J4688" s="161"/>
      <c r="K4688" s="161"/>
      <c r="L4688" s="161"/>
      <c r="M4688" s="161"/>
      <c r="N4688" s="171"/>
      <c r="O4688" s="171"/>
      <c r="P4688" s="171"/>
      <c r="Q4688" s="171"/>
      <c r="R4688" s="171"/>
      <c r="S4688" s="171"/>
      <c r="T4688" s="208" t="str">
        <f t="shared" si="730"/>
        <v>MISSING</v>
      </c>
      <c r="U4688" s="208" t="str">
        <f t="shared" si="731"/>
        <v>MISSING</v>
      </c>
      <c r="X4688" s="56">
        <f t="shared" si="732"/>
        <v>-99</v>
      </c>
      <c r="Y4688" s="56">
        <f t="shared" si="733"/>
        <v>-99</v>
      </c>
      <c r="Z4688" s="56">
        <f t="shared" si="734"/>
        <v>-99</v>
      </c>
      <c r="AA4688" s="56">
        <f t="shared" si="735"/>
        <v>-99</v>
      </c>
      <c r="AB4688" s="56">
        <f t="shared" si="736"/>
        <v>-99</v>
      </c>
      <c r="AC4688" s="56">
        <f t="shared" si="737"/>
        <v>-99</v>
      </c>
      <c r="AD4688" s="3"/>
      <c r="AE4688" s="82">
        <f>IF(D4688=1, 'adjustment factor'!$D$4, IF(D4688=-9,-999,IF(D4688="",-999,0)))</f>
        <v>-999</v>
      </c>
      <c r="AF4688" s="82">
        <f>IF(F4688=1, 'adjustment factor'!$D$5, IF(F4688=-9,-999,IF(F4688="",-999,0)))</f>
        <v>-999</v>
      </c>
      <c r="AG4688" s="82">
        <f>IF(E4688=1, 'adjustment factor'!$D$6, IF(E4688=-9,-999,IF(E4688="",-999,0)))</f>
        <v>-999</v>
      </c>
      <c r="AH4688" s="82">
        <f>IF(K4688&gt;=45,'adjustment factor'!$D$7,IF(K4688=-9,-1200,IF(K4688="",-1200,0)))</f>
        <v>-1200</v>
      </c>
      <c r="AI4688" s="82">
        <f>IF(L4688=1, 'adjustment factor'!$D$8, IF(L4688=-9,-999,IF(L4688="",-999,0)))</f>
        <v>-999</v>
      </c>
      <c r="AJ4688" s="82">
        <f>IF(AND(M4688&gt;=1,M4688&lt;=4),'adjustment factor'!$D$9,IF(M4688=-9,-999,IF(M4688=98,-999,IF(M4688=99,-999,IF(M4688="",-999,0)))))</f>
        <v>-999</v>
      </c>
      <c r="AK4688" s="82">
        <f>IF(H4688=1, 'adjustment factor'!$D$10, IF(H4688=-9,-999,IF(H4688="",-999,0)))</f>
        <v>-999</v>
      </c>
      <c r="AL4688" s="82">
        <f>IF(G4688=1, 'adjustment factor'!$D$11, IF(G4688=-9,-999,IF(G4688="",-999,0)))</f>
        <v>-999</v>
      </c>
      <c r="AM4688" s="82">
        <f>IF(I4688=1, 'adjustment factor'!$D$12, IF(I4688=-9,-999,IF(I4688="",-999,0)))</f>
        <v>-999</v>
      </c>
      <c r="AN4688" s="82">
        <f>IF(J4688=1, 'adjustment factor'!$D$13, IF(J4688=-9,-999,IF(J4688="",-999,0)))</f>
        <v>-999</v>
      </c>
      <c r="AO4688" s="82" t="str">
        <f t="shared" si="738"/>
        <v>-999</v>
      </c>
      <c r="AP4688" s="82" t="str">
        <f t="shared" si="739"/>
        <v>MISSING</v>
      </c>
    </row>
    <row r="4689" spans="2:42">
      <c r="B4689" s="207"/>
      <c r="C4689" s="35">
        <v>4685</v>
      </c>
      <c r="D4689" s="161"/>
      <c r="E4689" s="161"/>
      <c r="F4689" s="161"/>
      <c r="G4689" s="161"/>
      <c r="H4689" s="161"/>
      <c r="I4689" s="161"/>
      <c r="J4689" s="161"/>
      <c r="K4689" s="161"/>
      <c r="L4689" s="161"/>
      <c r="M4689" s="161"/>
      <c r="N4689" s="171"/>
      <c r="O4689" s="171"/>
      <c r="P4689" s="171"/>
      <c r="Q4689" s="171"/>
      <c r="R4689" s="171"/>
      <c r="S4689" s="171"/>
      <c r="T4689" s="208" t="str">
        <f t="shared" si="730"/>
        <v>MISSING</v>
      </c>
      <c r="U4689" s="208" t="str">
        <f t="shared" si="731"/>
        <v>MISSING</v>
      </c>
      <c r="X4689" s="56">
        <f t="shared" si="732"/>
        <v>-99</v>
      </c>
      <c r="Y4689" s="56">
        <f t="shared" si="733"/>
        <v>-99</v>
      </c>
      <c r="Z4689" s="56">
        <f t="shared" si="734"/>
        <v>-99</v>
      </c>
      <c r="AA4689" s="56">
        <f t="shared" si="735"/>
        <v>-99</v>
      </c>
      <c r="AB4689" s="56">
        <f t="shared" si="736"/>
        <v>-99</v>
      </c>
      <c r="AC4689" s="56">
        <f t="shared" si="737"/>
        <v>-99</v>
      </c>
      <c r="AD4689" s="3"/>
      <c r="AE4689" s="82">
        <f>IF(D4689=1, 'adjustment factor'!$D$4, IF(D4689=-9,-999,IF(D4689="",-999,0)))</f>
        <v>-999</v>
      </c>
      <c r="AF4689" s="82">
        <f>IF(F4689=1, 'adjustment factor'!$D$5, IF(F4689=-9,-999,IF(F4689="",-999,0)))</f>
        <v>-999</v>
      </c>
      <c r="AG4689" s="82">
        <f>IF(E4689=1, 'adjustment factor'!$D$6, IF(E4689=-9,-999,IF(E4689="",-999,0)))</f>
        <v>-999</v>
      </c>
      <c r="AH4689" s="82">
        <f>IF(K4689&gt;=45,'adjustment factor'!$D$7,IF(K4689=-9,-1200,IF(K4689="",-1200,0)))</f>
        <v>-1200</v>
      </c>
      <c r="AI4689" s="82">
        <f>IF(L4689=1, 'adjustment factor'!$D$8, IF(L4689=-9,-999,IF(L4689="",-999,0)))</f>
        <v>-999</v>
      </c>
      <c r="AJ4689" s="82">
        <f>IF(AND(M4689&gt;=1,M4689&lt;=4),'adjustment factor'!$D$9,IF(M4689=-9,-999,IF(M4689=98,-999,IF(M4689=99,-999,IF(M4689="",-999,0)))))</f>
        <v>-999</v>
      </c>
      <c r="AK4689" s="82">
        <f>IF(H4689=1, 'adjustment factor'!$D$10, IF(H4689=-9,-999,IF(H4689="",-999,0)))</f>
        <v>-999</v>
      </c>
      <c r="AL4689" s="82">
        <f>IF(G4689=1, 'adjustment factor'!$D$11, IF(G4689=-9,-999,IF(G4689="",-999,0)))</f>
        <v>-999</v>
      </c>
      <c r="AM4689" s="82">
        <f>IF(I4689=1, 'adjustment factor'!$D$12, IF(I4689=-9,-999,IF(I4689="",-999,0)))</f>
        <v>-999</v>
      </c>
      <c r="AN4689" s="82">
        <f>IF(J4689=1, 'adjustment factor'!$D$13, IF(J4689=-9,-999,IF(J4689="",-999,0)))</f>
        <v>-999</v>
      </c>
      <c r="AO4689" s="82" t="str">
        <f t="shared" si="738"/>
        <v>-999</v>
      </c>
      <c r="AP4689" s="82" t="str">
        <f t="shared" si="739"/>
        <v>MISSING</v>
      </c>
    </row>
    <row r="4690" spans="2:42">
      <c r="B4690" s="207"/>
      <c r="C4690" s="35">
        <v>4686</v>
      </c>
      <c r="D4690" s="161"/>
      <c r="E4690" s="161"/>
      <c r="F4690" s="161"/>
      <c r="G4690" s="161"/>
      <c r="H4690" s="161"/>
      <c r="I4690" s="161"/>
      <c r="J4690" s="161"/>
      <c r="K4690" s="161"/>
      <c r="L4690" s="161"/>
      <c r="M4690" s="161"/>
      <c r="N4690" s="171"/>
      <c r="O4690" s="171"/>
      <c r="P4690" s="171"/>
      <c r="Q4690" s="171"/>
      <c r="R4690" s="171"/>
      <c r="S4690" s="171"/>
      <c r="T4690" s="208" t="str">
        <f t="shared" si="730"/>
        <v>MISSING</v>
      </c>
      <c r="U4690" s="208" t="str">
        <f t="shared" si="731"/>
        <v>MISSING</v>
      </c>
      <c r="X4690" s="56">
        <f t="shared" si="732"/>
        <v>-99</v>
      </c>
      <c r="Y4690" s="56">
        <f t="shared" si="733"/>
        <v>-99</v>
      </c>
      <c r="Z4690" s="56">
        <f t="shared" si="734"/>
        <v>-99</v>
      </c>
      <c r="AA4690" s="56">
        <f t="shared" si="735"/>
        <v>-99</v>
      </c>
      <c r="AB4690" s="56">
        <f t="shared" si="736"/>
        <v>-99</v>
      </c>
      <c r="AC4690" s="56">
        <f t="shared" si="737"/>
        <v>-99</v>
      </c>
      <c r="AD4690" s="3"/>
      <c r="AE4690" s="82">
        <f>IF(D4690=1, 'adjustment factor'!$D$4, IF(D4690=-9,-999,IF(D4690="",-999,0)))</f>
        <v>-999</v>
      </c>
      <c r="AF4690" s="82">
        <f>IF(F4690=1, 'adjustment factor'!$D$5, IF(F4690=-9,-999,IF(F4690="",-999,0)))</f>
        <v>-999</v>
      </c>
      <c r="AG4690" s="82">
        <f>IF(E4690=1, 'adjustment factor'!$D$6, IF(E4690=-9,-999,IF(E4690="",-999,0)))</f>
        <v>-999</v>
      </c>
      <c r="AH4690" s="82">
        <f>IF(K4690&gt;=45,'adjustment factor'!$D$7,IF(K4690=-9,-1200,IF(K4690="",-1200,0)))</f>
        <v>-1200</v>
      </c>
      <c r="AI4690" s="82">
        <f>IF(L4690=1, 'adjustment factor'!$D$8, IF(L4690=-9,-999,IF(L4690="",-999,0)))</f>
        <v>-999</v>
      </c>
      <c r="AJ4690" s="82">
        <f>IF(AND(M4690&gt;=1,M4690&lt;=4),'adjustment factor'!$D$9,IF(M4690=-9,-999,IF(M4690=98,-999,IF(M4690=99,-999,IF(M4690="",-999,0)))))</f>
        <v>-999</v>
      </c>
      <c r="AK4690" s="82">
        <f>IF(H4690=1, 'adjustment factor'!$D$10, IF(H4690=-9,-999,IF(H4690="",-999,0)))</f>
        <v>-999</v>
      </c>
      <c r="AL4690" s="82">
        <f>IF(G4690=1, 'adjustment factor'!$D$11, IF(G4690=-9,-999,IF(G4690="",-999,0)))</f>
        <v>-999</v>
      </c>
      <c r="AM4690" s="82">
        <f>IF(I4690=1, 'adjustment factor'!$D$12, IF(I4690=-9,-999,IF(I4690="",-999,0)))</f>
        <v>-999</v>
      </c>
      <c r="AN4690" s="82">
        <f>IF(J4690=1, 'adjustment factor'!$D$13, IF(J4690=-9,-999,IF(J4690="",-999,0)))</f>
        <v>-999</v>
      </c>
      <c r="AO4690" s="82" t="str">
        <f t="shared" si="738"/>
        <v>-999</v>
      </c>
      <c r="AP4690" s="82" t="str">
        <f t="shared" si="739"/>
        <v>MISSING</v>
      </c>
    </row>
    <row r="4691" spans="2:42">
      <c r="B4691" s="207"/>
      <c r="C4691" s="35">
        <v>4687</v>
      </c>
      <c r="D4691" s="161"/>
      <c r="E4691" s="161"/>
      <c r="F4691" s="161"/>
      <c r="G4691" s="161"/>
      <c r="H4691" s="161"/>
      <c r="I4691" s="161"/>
      <c r="J4691" s="161"/>
      <c r="K4691" s="161"/>
      <c r="L4691" s="161"/>
      <c r="M4691" s="161"/>
      <c r="N4691" s="171"/>
      <c r="O4691" s="171"/>
      <c r="P4691" s="171"/>
      <c r="Q4691" s="171"/>
      <c r="R4691" s="171"/>
      <c r="S4691" s="171"/>
      <c r="T4691" s="208" t="str">
        <f t="shared" si="730"/>
        <v>MISSING</v>
      </c>
      <c r="U4691" s="208" t="str">
        <f t="shared" si="731"/>
        <v>MISSING</v>
      </c>
      <c r="X4691" s="56">
        <f t="shared" si="732"/>
        <v>-99</v>
      </c>
      <c r="Y4691" s="56">
        <f t="shared" si="733"/>
        <v>-99</v>
      </c>
      <c r="Z4691" s="56">
        <f t="shared" si="734"/>
        <v>-99</v>
      </c>
      <c r="AA4691" s="56">
        <f t="shared" si="735"/>
        <v>-99</v>
      </c>
      <c r="AB4691" s="56">
        <f t="shared" si="736"/>
        <v>-99</v>
      </c>
      <c r="AC4691" s="56">
        <f t="shared" si="737"/>
        <v>-99</v>
      </c>
      <c r="AD4691" s="3"/>
      <c r="AE4691" s="82">
        <f>IF(D4691=1, 'adjustment factor'!$D$4, IF(D4691=-9,-999,IF(D4691="",-999,0)))</f>
        <v>-999</v>
      </c>
      <c r="AF4691" s="82">
        <f>IF(F4691=1, 'adjustment factor'!$D$5, IF(F4691=-9,-999,IF(F4691="",-999,0)))</f>
        <v>-999</v>
      </c>
      <c r="AG4691" s="82">
        <f>IF(E4691=1, 'adjustment factor'!$D$6, IF(E4691=-9,-999,IF(E4691="",-999,0)))</f>
        <v>-999</v>
      </c>
      <c r="AH4691" s="82">
        <f>IF(K4691&gt;=45,'adjustment factor'!$D$7,IF(K4691=-9,-1200,IF(K4691="",-1200,0)))</f>
        <v>-1200</v>
      </c>
      <c r="AI4691" s="82">
        <f>IF(L4691=1, 'adjustment factor'!$D$8, IF(L4691=-9,-999,IF(L4691="",-999,0)))</f>
        <v>-999</v>
      </c>
      <c r="AJ4691" s="82">
        <f>IF(AND(M4691&gt;=1,M4691&lt;=4),'adjustment factor'!$D$9,IF(M4691=-9,-999,IF(M4691=98,-999,IF(M4691=99,-999,IF(M4691="",-999,0)))))</f>
        <v>-999</v>
      </c>
      <c r="AK4691" s="82">
        <f>IF(H4691=1, 'adjustment factor'!$D$10, IF(H4691=-9,-999,IF(H4691="",-999,0)))</f>
        <v>-999</v>
      </c>
      <c r="AL4691" s="82">
        <f>IF(G4691=1, 'adjustment factor'!$D$11, IF(G4691=-9,-999,IF(G4691="",-999,0)))</f>
        <v>-999</v>
      </c>
      <c r="AM4691" s="82">
        <f>IF(I4691=1, 'adjustment factor'!$D$12, IF(I4691=-9,-999,IF(I4691="",-999,0)))</f>
        <v>-999</v>
      </c>
      <c r="AN4691" s="82">
        <f>IF(J4691=1, 'adjustment factor'!$D$13, IF(J4691=-9,-999,IF(J4691="",-999,0)))</f>
        <v>-999</v>
      </c>
      <c r="AO4691" s="82" t="str">
        <f t="shared" si="738"/>
        <v>-999</v>
      </c>
      <c r="AP4691" s="82" t="str">
        <f t="shared" si="739"/>
        <v>MISSING</v>
      </c>
    </row>
    <row r="4692" spans="2:42">
      <c r="B4692" s="207"/>
      <c r="C4692" s="35">
        <v>4688</v>
      </c>
      <c r="D4692" s="161"/>
      <c r="E4692" s="161"/>
      <c r="F4692" s="161"/>
      <c r="G4692" s="161"/>
      <c r="H4692" s="161"/>
      <c r="I4692" s="161"/>
      <c r="J4692" s="161"/>
      <c r="K4692" s="161"/>
      <c r="L4692" s="161"/>
      <c r="M4692" s="161"/>
      <c r="N4692" s="171"/>
      <c r="O4692" s="171"/>
      <c r="P4692" s="171"/>
      <c r="Q4692" s="171"/>
      <c r="R4692" s="171"/>
      <c r="S4692" s="171"/>
      <c r="T4692" s="208" t="str">
        <f t="shared" si="730"/>
        <v>MISSING</v>
      </c>
      <c r="U4692" s="208" t="str">
        <f t="shared" si="731"/>
        <v>MISSING</v>
      </c>
      <c r="X4692" s="56">
        <f t="shared" si="732"/>
        <v>-99</v>
      </c>
      <c r="Y4692" s="56">
        <f t="shared" si="733"/>
        <v>-99</v>
      </c>
      <c r="Z4692" s="56">
        <f t="shared" si="734"/>
        <v>-99</v>
      </c>
      <c r="AA4692" s="56">
        <f t="shared" si="735"/>
        <v>-99</v>
      </c>
      <c r="AB4692" s="56">
        <f t="shared" si="736"/>
        <v>-99</v>
      </c>
      <c r="AC4692" s="56">
        <f t="shared" si="737"/>
        <v>-99</v>
      </c>
      <c r="AD4692" s="3"/>
      <c r="AE4692" s="82">
        <f>IF(D4692=1, 'adjustment factor'!$D$4, IF(D4692=-9,-999,IF(D4692="",-999,0)))</f>
        <v>-999</v>
      </c>
      <c r="AF4692" s="82">
        <f>IF(F4692=1, 'adjustment factor'!$D$5, IF(F4692=-9,-999,IF(F4692="",-999,0)))</f>
        <v>-999</v>
      </c>
      <c r="AG4692" s="82">
        <f>IF(E4692=1, 'adjustment factor'!$D$6, IF(E4692=-9,-999,IF(E4692="",-999,0)))</f>
        <v>-999</v>
      </c>
      <c r="AH4692" s="82">
        <f>IF(K4692&gt;=45,'adjustment factor'!$D$7,IF(K4692=-9,-1200,IF(K4692="",-1200,0)))</f>
        <v>-1200</v>
      </c>
      <c r="AI4692" s="82">
        <f>IF(L4692=1, 'adjustment factor'!$D$8, IF(L4692=-9,-999,IF(L4692="",-999,0)))</f>
        <v>-999</v>
      </c>
      <c r="AJ4692" s="82">
        <f>IF(AND(M4692&gt;=1,M4692&lt;=4),'adjustment factor'!$D$9,IF(M4692=-9,-999,IF(M4692=98,-999,IF(M4692=99,-999,IF(M4692="",-999,0)))))</f>
        <v>-999</v>
      </c>
      <c r="AK4692" s="82">
        <f>IF(H4692=1, 'adjustment factor'!$D$10, IF(H4692=-9,-999,IF(H4692="",-999,0)))</f>
        <v>-999</v>
      </c>
      <c r="AL4692" s="82">
        <f>IF(G4692=1, 'adjustment factor'!$D$11, IF(G4692=-9,-999,IF(G4692="",-999,0)))</f>
        <v>-999</v>
      </c>
      <c r="AM4692" s="82">
        <f>IF(I4692=1, 'adjustment factor'!$D$12, IF(I4692=-9,-999,IF(I4692="",-999,0)))</f>
        <v>-999</v>
      </c>
      <c r="AN4692" s="82">
        <f>IF(J4692=1, 'adjustment factor'!$D$13, IF(J4692=-9,-999,IF(J4692="",-999,0)))</f>
        <v>-999</v>
      </c>
      <c r="AO4692" s="82" t="str">
        <f t="shared" si="738"/>
        <v>-999</v>
      </c>
      <c r="AP4692" s="82" t="str">
        <f t="shared" si="739"/>
        <v>MISSING</v>
      </c>
    </row>
    <row r="4693" spans="2:42">
      <c r="B4693" s="207"/>
      <c r="C4693" s="35">
        <v>4689</v>
      </c>
      <c r="D4693" s="161"/>
      <c r="E4693" s="161"/>
      <c r="F4693" s="161"/>
      <c r="G4693" s="161"/>
      <c r="H4693" s="161"/>
      <c r="I4693" s="161"/>
      <c r="J4693" s="161"/>
      <c r="K4693" s="161"/>
      <c r="L4693" s="161"/>
      <c r="M4693" s="161"/>
      <c r="N4693" s="171"/>
      <c r="O4693" s="171"/>
      <c r="P4693" s="171"/>
      <c r="Q4693" s="171"/>
      <c r="R4693" s="171"/>
      <c r="S4693" s="171"/>
      <c r="T4693" s="208" t="str">
        <f t="shared" ref="T4693:T4756" si="740">IF(SUM(X4693:AC4693)&gt;-0.01, SUM(X4693:AC4693), "MISSING")</f>
        <v>MISSING</v>
      </c>
      <c r="U4693" s="208" t="str">
        <f t="shared" ref="U4693:U4756" si="741">IF(AP4693="MISSING","MISSING", 3.88+0.604*T4693+0.055*(T4693^2)-AP4693)</f>
        <v>MISSING</v>
      </c>
      <c r="X4693" s="56">
        <f t="shared" ref="X4693:X4756" si="742">IF(N4693&gt;0,((N4693-3)*-1),-99)</f>
        <v>-99</v>
      </c>
      <c r="Y4693" s="56">
        <f t="shared" ref="Y4693:Y4756" si="743">IF(O4693&gt;0,((O4693-3)*-1),-99)</f>
        <v>-99</v>
      </c>
      <c r="Z4693" s="56">
        <f t="shared" ref="Z4693:Z4756" si="744">IF(P4693&gt;0,((P4693-3)*-1),-99)</f>
        <v>-99</v>
      </c>
      <c r="AA4693" s="56">
        <f t="shared" ref="AA4693:AA4756" si="745">IF(Q4693&gt;0,((Q4693-3)*-1),-99)</f>
        <v>-99</v>
      </c>
      <c r="AB4693" s="56">
        <f t="shared" ref="AB4693:AB4756" si="746">IF(R4693&gt;0,((R4693-3)*-1),-99)</f>
        <v>-99</v>
      </c>
      <c r="AC4693" s="56">
        <f t="shared" ref="AC4693:AC4756" si="747">IF(S4693&gt;0,((S4693-3)*-1),-99)</f>
        <v>-99</v>
      </c>
      <c r="AD4693" s="3"/>
      <c r="AE4693" s="82">
        <f>IF(D4693=1, 'adjustment factor'!$D$4, IF(D4693=-9,-999,IF(D4693="",-999,0)))</f>
        <v>-999</v>
      </c>
      <c r="AF4693" s="82">
        <f>IF(F4693=1, 'adjustment factor'!$D$5, IF(F4693=-9,-999,IF(F4693="",-999,0)))</f>
        <v>-999</v>
      </c>
      <c r="AG4693" s="82">
        <f>IF(E4693=1, 'adjustment factor'!$D$6, IF(E4693=-9,-999,IF(E4693="",-999,0)))</f>
        <v>-999</v>
      </c>
      <c r="AH4693" s="82">
        <f>IF(K4693&gt;=45,'adjustment factor'!$D$7,IF(K4693=-9,-1200,IF(K4693="",-1200,0)))</f>
        <v>-1200</v>
      </c>
      <c r="AI4693" s="82">
        <f>IF(L4693=1, 'adjustment factor'!$D$8, IF(L4693=-9,-999,IF(L4693="",-999,0)))</f>
        <v>-999</v>
      </c>
      <c r="AJ4693" s="82">
        <f>IF(AND(M4693&gt;=1,M4693&lt;=4),'adjustment factor'!$D$9,IF(M4693=-9,-999,IF(M4693=98,-999,IF(M4693=99,-999,IF(M4693="",-999,0)))))</f>
        <v>-999</v>
      </c>
      <c r="AK4693" s="82">
        <f>IF(H4693=1, 'adjustment factor'!$D$10, IF(H4693=-9,-999,IF(H4693="",-999,0)))</f>
        <v>-999</v>
      </c>
      <c r="AL4693" s="82">
        <f>IF(G4693=1, 'adjustment factor'!$D$11, IF(G4693=-9,-999,IF(G4693="",-999,0)))</f>
        <v>-999</v>
      </c>
      <c r="AM4693" s="82">
        <f>IF(I4693=1, 'adjustment factor'!$D$12, IF(I4693=-9,-999,IF(I4693="",-999,0)))</f>
        <v>-999</v>
      </c>
      <c r="AN4693" s="82">
        <f>IF(J4693=1, 'adjustment factor'!$D$13, IF(J4693=-9,-999,IF(J4693="",-999,0)))</f>
        <v>-999</v>
      </c>
      <c r="AO4693" s="82" t="str">
        <f t="shared" ref="AO4693:AO4756" si="748">IF(-AE4693-AF4693-AG4693-AH4693+AI4693+AJ4693-AK4693-AL4693-AM4693-AN4693&lt;3, -AE4693-AF4693-AG4693-AH4693+AI4693+AJ4693-AK4693-AL4693-AM4693-AN4693, "-999")</f>
        <v>-999</v>
      </c>
      <c r="AP4693" s="82" t="str">
        <f t="shared" ref="AP4693:AP4756" si="749">IF(AND(SUM(AE4693:AN4693)&gt;-1, (SUM(X4693:AC4693)&gt;-1)), 14.353-AE4693-AF4693-AG4693-AH4693+AI4693+AJ4693-AK4693-AL4693-AM4693-AN4693, "MISSING")</f>
        <v>MISSING</v>
      </c>
    </row>
    <row r="4694" spans="2:42">
      <c r="B4694" s="207"/>
      <c r="C4694" s="35">
        <v>4690</v>
      </c>
      <c r="D4694" s="161"/>
      <c r="E4694" s="161"/>
      <c r="F4694" s="161"/>
      <c r="G4694" s="161"/>
      <c r="H4694" s="161"/>
      <c r="I4694" s="161"/>
      <c r="J4694" s="161"/>
      <c r="K4694" s="161"/>
      <c r="L4694" s="161"/>
      <c r="M4694" s="161"/>
      <c r="N4694" s="171"/>
      <c r="O4694" s="171"/>
      <c r="P4694" s="171"/>
      <c r="Q4694" s="171"/>
      <c r="R4694" s="171"/>
      <c r="S4694" s="171"/>
      <c r="T4694" s="208" t="str">
        <f t="shared" si="740"/>
        <v>MISSING</v>
      </c>
      <c r="U4694" s="208" t="str">
        <f t="shared" si="741"/>
        <v>MISSING</v>
      </c>
      <c r="X4694" s="56">
        <f t="shared" si="742"/>
        <v>-99</v>
      </c>
      <c r="Y4694" s="56">
        <f t="shared" si="743"/>
        <v>-99</v>
      </c>
      <c r="Z4694" s="56">
        <f t="shared" si="744"/>
        <v>-99</v>
      </c>
      <c r="AA4694" s="56">
        <f t="shared" si="745"/>
        <v>-99</v>
      </c>
      <c r="AB4694" s="56">
        <f t="shared" si="746"/>
        <v>-99</v>
      </c>
      <c r="AC4694" s="56">
        <f t="shared" si="747"/>
        <v>-99</v>
      </c>
      <c r="AD4694" s="3"/>
      <c r="AE4694" s="82">
        <f>IF(D4694=1, 'adjustment factor'!$D$4, IF(D4694=-9,-999,IF(D4694="",-999,0)))</f>
        <v>-999</v>
      </c>
      <c r="AF4694" s="82">
        <f>IF(F4694=1, 'adjustment factor'!$D$5, IF(F4694=-9,-999,IF(F4694="",-999,0)))</f>
        <v>-999</v>
      </c>
      <c r="AG4694" s="82">
        <f>IF(E4694=1, 'adjustment factor'!$D$6, IF(E4694=-9,-999,IF(E4694="",-999,0)))</f>
        <v>-999</v>
      </c>
      <c r="AH4694" s="82">
        <f>IF(K4694&gt;=45,'adjustment factor'!$D$7,IF(K4694=-9,-1200,IF(K4694="",-1200,0)))</f>
        <v>-1200</v>
      </c>
      <c r="AI4694" s="82">
        <f>IF(L4694=1, 'adjustment factor'!$D$8, IF(L4694=-9,-999,IF(L4694="",-999,0)))</f>
        <v>-999</v>
      </c>
      <c r="AJ4694" s="82">
        <f>IF(AND(M4694&gt;=1,M4694&lt;=4),'adjustment factor'!$D$9,IF(M4694=-9,-999,IF(M4694=98,-999,IF(M4694=99,-999,IF(M4694="",-999,0)))))</f>
        <v>-999</v>
      </c>
      <c r="AK4694" s="82">
        <f>IF(H4694=1, 'adjustment factor'!$D$10, IF(H4694=-9,-999,IF(H4694="",-999,0)))</f>
        <v>-999</v>
      </c>
      <c r="AL4694" s="82">
        <f>IF(G4694=1, 'adjustment factor'!$D$11, IF(G4694=-9,-999,IF(G4694="",-999,0)))</f>
        <v>-999</v>
      </c>
      <c r="AM4694" s="82">
        <f>IF(I4694=1, 'adjustment factor'!$D$12, IF(I4694=-9,-999,IF(I4694="",-999,0)))</f>
        <v>-999</v>
      </c>
      <c r="AN4694" s="82">
        <f>IF(J4694=1, 'adjustment factor'!$D$13, IF(J4694=-9,-999,IF(J4694="",-999,0)))</f>
        <v>-999</v>
      </c>
      <c r="AO4694" s="82" t="str">
        <f t="shared" si="748"/>
        <v>-999</v>
      </c>
      <c r="AP4694" s="82" t="str">
        <f t="shared" si="749"/>
        <v>MISSING</v>
      </c>
    </row>
    <row r="4695" spans="2:42">
      <c r="B4695" s="207"/>
      <c r="C4695" s="35">
        <v>4691</v>
      </c>
      <c r="D4695" s="161"/>
      <c r="E4695" s="161"/>
      <c r="F4695" s="161"/>
      <c r="G4695" s="161"/>
      <c r="H4695" s="161"/>
      <c r="I4695" s="161"/>
      <c r="J4695" s="161"/>
      <c r="K4695" s="161"/>
      <c r="L4695" s="161"/>
      <c r="M4695" s="161"/>
      <c r="N4695" s="171"/>
      <c r="O4695" s="171"/>
      <c r="P4695" s="171"/>
      <c r="Q4695" s="171"/>
      <c r="R4695" s="171"/>
      <c r="S4695" s="171"/>
      <c r="T4695" s="208" t="str">
        <f t="shared" si="740"/>
        <v>MISSING</v>
      </c>
      <c r="U4695" s="208" t="str">
        <f t="shared" si="741"/>
        <v>MISSING</v>
      </c>
      <c r="X4695" s="56">
        <f t="shared" si="742"/>
        <v>-99</v>
      </c>
      <c r="Y4695" s="56">
        <f t="shared" si="743"/>
        <v>-99</v>
      </c>
      <c r="Z4695" s="56">
        <f t="shared" si="744"/>
        <v>-99</v>
      </c>
      <c r="AA4695" s="56">
        <f t="shared" si="745"/>
        <v>-99</v>
      </c>
      <c r="AB4695" s="56">
        <f t="shared" si="746"/>
        <v>-99</v>
      </c>
      <c r="AC4695" s="56">
        <f t="shared" si="747"/>
        <v>-99</v>
      </c>
      <c r="AD4695" s="3"/>
      <c r="AE4695" s="82">
        <f>IF(D4695=1, 'adjustment factor'!$D$4, IF(D4695=-9,-999,IF(D4695="",-999,0)))</f>
        <v>-999</v>
      </c>
      <c r="AF4695" s="82">
        <f>IF(F4695=1, 'adjustment factor'!$D$5, IF(F4695=-9,-999,IF(F4695="",-999,0)))</f>
        <v>-999</v>
      </c>
      <c r="AG4695" s="82">
        <f>IF(E4695=1, 'adjustment factor'!$D$6, IF(E4695=-9,-999,IF(E4695="",-999,0)))</f>
        <v>-999</v>
      </c>
      <c r="AH4695" s="82">
        <f>IF(K4695&gt;=45,'adjustment factor'!$D$7,IF(K4695=-9,-1200,IF(K4695="",-1200,0)))</f>
        <v>-1200</v>
      </c>
      <c r="AI4695" s="82">
        <f>IF(L4695=1, 'adjustment factor'!$D$8, IF(L4695=-9,-999,IF(L4695="",-999,0)))</f>
        <v>-999</v>
      </c>
      <c r="AJ4695" s="82">
        <f>IF(AND(M4695&gt;=1,M4695&lt;=4),'adjustment factor'!$D$9,IF(M4695=-9,-999,IF(M4695=98,-999,IF(M4695=99,-999,IF(M4695="",-999,0)))))</f>
        <v>-999</v>
      </c>
      <c r="AK4695" s="82">
        <f>IF(H4695=1, 'adjustment factor'!$D$10, IF(H4695=-9,-999,IF(H4695="",-999,0)))</f>
        <v>-999</v>
      </c>
      <c r="AL4695" s="82">
        <f>IF(G4695=1, 'adjustment factor'!$D$11, IF(G4695=-9,-999,IF(G4695="",-999,0)))</f>
        <v>-999</v>
      </c>
      <c r="AM4695" s="82">
        <f>IF(I4695=1, 'adjustment factor'!$D$12, IF(I4695=-9,-999,IF(I4695="",-999,0)))</f>
        <v>-999</v>
      </c>
      <c r="AN4695" s="82">
        <f>IF(J4695=1, 'adjustment factor'!$D$13, IF(J4695=-9,-999,IF(J4695="",-999,0)))</f>
        <v>-999</v>
      </c>
      <c r="AO4695" s="82" t="str">
        <f t="shared" si="748"/>
        <v>-999</v>
      </c>
      <c r="AP4695" s="82" t="str">
        <f t="shared" si="749"/>
        <v>MISSING</v>
      </c>
    </row>
    <row r="4696" spans="2:42">
      <c r="B4696" s="207"/>
      <c r="C4696" s="35">
        <v>4692</v>
      </c>
      <c r="D4696" s="161"/>
      <c r="E4696" s="161"/>
      <c r="F4696" s="161"/>
      <c r="G4696" s="161"/>
      <c r="H4696" s="161"/>
      <c r="I4696" s="161"/>
      <c r="J4696" s="161"/>
      <c r="K4696" s="161"/>
      <c r="L4696" s="161"/>
      <c r="M4696" s="161"/>
      <c r="N4696" s="171"/>
      <c r="O4696" s="171"/>
      <c r="P4696" s="171"/>
      <c r="Q4696" s="171"/>
      <c r="R4696" s="171"/>
      <c r="S4696" s="171"/>
      <c r="T4696" s="208" t="str">
        <f t="shared" si="740"/>
        <v>MISSING</v>
      </c>
      <c r="U4696" s="208" t="str">
        <f t="shared" si="741"/>
        <v>MISSING</v>
      </c>
      <c r="X4696" s="56">
        <f t="shared" si="742"/>
        <v>-99</v>
      </c>
      <c r="Y4696" s="56">
        <f t="shared" si="743"/>
        <v>-99</v>
      </c>
      <c r="Z4696" s="56">
        <f t="shared" si="744"/>
        <v>-99</v>
      </c>
      <c r="AA4696" s="56">
        <f t="shared" si="745"/>
        <v>-99</v>
      </c>
      <c r="AB4696" s="56">
        <f t="shared" si="746"/>
        <v>-99</v>
      </c>
      <c r="AC4696" s="56">
        <f t="shared" si="747"/>
        <v>-99</v>
      </c>
      <c r="AD4696" s="3"/>
      <c r="AE4696" s="82">
        <f>IF(D4696=1, 'adjustment factor'!$D$4, IF(D4696=-9,-999,IF(D4696="",-999,0)))</f>
        <v>-999</v>
      </c>
      <c r="AF4696" s="82">
        <f>IF(F4696=1, 'adjustment factor'!$D$5, IF(F4696=-9,-999,IF(F4696="",-999,0)))</f>
        <v>-999</v>
      </c>
      <c r="AG4696" s="82">
        <f>IF(E4696=1, 'adjustment factor'!$D$6, IF(E4696=-9,-999,IF(E4696="",-999,0)))</f>
        <v>-999</v>
      </c>
      <c r="AH4696" s="82">
        <f>IF(K4696&gt;=45,'adjustment factor'!$D$7,IF(K4696=-9,-1200,IF(K4696="",-1200,0)))</f>
        <v>-1200</v>
      </c>
      <c r="AI4696" s="82">
        <f>IF(L4696=1, 'adjustment factor'!$D$8, IF(L4696=-9,-999,IF(L4696="",-999,0)))</f>
        <v>-999</v>
      </c>
      <c r="AJ4696" s="82">
        <f>IF(AND(M4696&gt;=1,M4696&lt;=4),'adjustment factor'!$D$9,IF(M4696=-9,-999,IF(M4696=98,-999,IF(M4696=99,-999,IF(M4696="",-999,0)))))</f>
        <v>-999</v>
      </c>
      <c r="AK4696" s="82">
        <f>IF(H4696=1, 'adjustment factor'!$D$10, IF(H4696=-9,-999,IF(H4696="",-999,0)))</f>
        <v>-999</v>
      </c>
      <c r="AL4696" s="82">
        <f>IF(G4696=1, 'adjustment factor'!$D$11, IF(G4696=-9,-999,IF(G4696="",-999,0)))</f>
        <v>-999</v>
      </c>
      <c r="AM4696" s="82">
        <f>IF(I4696=1, 'adjustment factor'!$D$12, IF(I4696=-9,-999,IF(I4696="",-999,0)))</f>
        <v>-999</v>
      </c>
      <c r="AN4696" s="82">
        <f>IF(J4696=1, 'adjustment factor'!$D$13, IF(J4696=-9,-999,IF(J4696="",-999,0)))</f>
        <v>-999</v>
      </c>
      <c r="AO4696" s="82" t="str">
        <f t="shared" si="748"/>
        <v>-999</v>
      </c>
      <c r="AP4696" s="82" t="str">
        <f t="shared" si="749"/>
        <v>MISSING</v>
      </c>
    </row>
    <row r="4697" spans="2:42">
      <c r="B4697" s="207"/>
      <c r="C4697" s="35">
        <v>4693</v>
      </c>
      <c r="D4697" s="161"/>
      <c r="E4697" s="161"/>
      <c r="F4697" s="161"/>
      <c r="G4697" s="161"/>
      <c r="H4697" s="161"/>
      <c r="I4697" s="161"/>
      <c r="J4697" s="161"/>
      <c r="K4697" s="161"/>
      <c r="L4697" s="161"/>
      <c r="M4697" s="161"/>
      <c r="N4697" s="171"/>
      <c r="O4697" s="171"/>
      <c r="P4697" s="171"/>
      <c r="Q4697" s="171"/>
      <c r="R4697" s="171"/>
      <c r="S4697" s="171"/>
      <c r="T4697" s="208" t="str">
        <f t="shared" si="740"/>
        <v>MISSING</v>
      </c>
      <c r="U4697" s="208" t="str">
        <f t="shared" si="741"/>
        <v>MISSING</v>
      </c>
      <c r="X4697" s="56">
        <f t="shared" si="742"/>
        <v>-99</v>
      </c>
      <c r="Y4697" s="56">
        <f t="shared" si="743"/>
        <v>-99</v>
      </c>
      <c r="Z4697" s="56">
        <f t="shared" si="744"/>
        <v>-99</v>
      </c>
      <c r="AA4697" s="56">
        <f t="shared" si="745"/>
        <v>-99</v>
      </c>
      <c r="AB4697" s="56">
        <f t="shared" si="746"/>
        <v>-99</v>
      </c>
      <c r="AC4697" s="56">
        <f t="shared" si="747"/>
        <v>-99</v>
      </c>
      <c r="AD4697" s="3"/>
      <c r="AE4697" s="82">
        <f>IF(D4697=1, 'adjustment factor'!$D$4, IF(D4697=-9,-999,IF(D4697="",-999,0)))</f>
        <v>-999</v>
      </c>
      <c r="AF4697" s="82">
        <f>IF(F4697=1, 'adjustment factor'!$D$5, IF(F4697=-9,-999,IF(F4697="",-999,0)))</f>
        <v>-999</v>
      </c>
      <c r="AG4697" s="82">
        <f>IF(E4697=1, 'adjustment factor'!$D$6, IF(E4697=-9,-999,IF(E4697="",-999,0)))</f>
        <v>-999</v>
      </c>
      <c r="AH4697" s="82">
        <f>IF(K4697&gt;=45,'adjustment factor'!$D$7,IF(K4697=-9,-1200,IF(K4697="",-1200,0)))</f>
        <v>-1200</v>
      </c>
      <c r="AI4697" s="82">
        <f>IF(L4697=1, 'adjustment factor'!$D$8, IF(L4697=-9,-999,IF(L4697="",-999,0)))</f>
        <v>-999</v>
      </c>
      <c r="AJ4697" s="82">
        <f>IF(AND(M4697&gt;=1,M4697&lt;=4),'adjustment factor'!$D$9,IF(M4697=-9,-999,IF(M4697=98,-999,IF(M4697=99,-999,IF(M4697="",-999,0)))))</f>
        <v>-999</v>
      </c>
      <c r="AK4697" s="82">
        <f>IF(H4697=1, 'adjustment factor'!$D$10, IF(H4697=-9,-999,IF(H4697="",-999,0)))</f>
        <v>-999</v>
      </c>
      <c r="AL4697" s="82">
        <f>IF(G4697=1, 'adjustment factor'!$D$11, IF(G4697=-9,-999,IF(G4697="",-999,0)))</f>
        <v>-999</v>
      </c>
      <c r="AM4697" s="82">
        <f>IF(I4697=1, 'adjustment factor'!$D$12, IF(I4697=-9,-999,IF(I4697="",-999,0)))</f>
        <v>-999</v>
      </c>
      <c r="AN4697" s="82">
        <f>IF(J4697=1, 'adjustment factor'!$D$13, IF(J4697=-9,-999,IF(J4697="",-999,0)))</f>
        <v>-999</v>
      </c>
      <c r="AO4697" s="82" t="str">
        <f t="shared" si="748"/>
        <v>-999</v>
      </c>
      <c r="AP4697" s="82" t="str">
        <f t="shared" si="749"/>
        <v>MISSING</v>
      </c>
    </row>
    <row r="4698" spans="2:42">
      <c r="B4698" s="207"/>
      <c r="C4698" s="35">
        <v>4694</v>
      </c>
      <c r="D4698" s="161"/>
      <c r="E4698" s="161"/>
      <c r="F4698" s="161"/>
      <c r="G4698" s="161"/>
      <c r="H4698" s="161"/>
      <c r="I4698" s="161"/>
      <c r="J4698" s="161"/>
      <c r="K4698" s="161"/>
      <c r="L4698" s="161"/>
      <c r="M4698" s="161"/>
      <c r="N4698" s="171"/>
      <c r="O4698" s="171"/>
      <c r="P4698" s="171"/>
      <c r="Q4698" s="171"/>
      <c r="R4698" s="171"/>
      <c r="S4698" s="171"/>
      <c r="T4698" s="208" t="str">
        <f t="shared" si="740"/>
        <v>MISSING</v>
      </c>
      <c r="U4698" s="208" t="str">
        <f t="shared" si="741"/>
        <v>MISSING</v>
      </c>
      <c r="X4698" s="56">
        <f t="shared" si="742"/>
        <v>-99</v>
      </c>
      <c r="Y4698" s="56">
        <f t="shared" si="743"/>
        <v>-99</v>
      </c>
      <c r="Z4698" s="56">
        <f t="shared" si="744"/>
        <v>-99</v>
      </c>
      <c r="AA4698" s="56">
        <f t="shared" si="745"/>
        <v>-99</v>
      </c>
      <c r="AB4698" s="56">
        <f t="shared" si="746"/>
        <v>-99</v>
      </c>
      <c r="AC4698" s="56">
        <f t="shared" si="747"/>
        <v>-99</v>
      </c>
      <c r="AD4698" s="3"/>
      <c r="AE4698" s="82">
        <f>IF(D4698=1, 'adjustment factor'!$D$4, IF(D4698=-9,-999,IF(D4698="",-999,0)))</f>
        <v>-999</v>
      </c>
      <c r="AF4698" s="82">
        <f>IF(F4698=1, 'adjustment factor'!$D$5, IF(F4698=-9,-999,IF(F4698="",-999,0)))</f>
        <v>-999</v>
      </c>
      <c r="AG4698" s="82">
        <f>IF(E4698=1, 'adjustment factor'!$D$6, IF(E4698=-9,-999,IF(E4698="",-999,0)))</f>
        <v>-999</v>
      </c>
      <c r="AH4698" s="82">
        <f>IF(K4698&gt;=45,'adjustment factor'!$D$7,IF(K4698=-9,-1200,IF(K4698="",-1200,0)))</f>
        <v>-1200</v>
      </c>
      <c r="AI4698" s="82">
        <f>IF(L4698=1, 'adjustment factor'!$D$8, IF(L4698=-9,-999,IF(L4698="",-999,0)))</f>
        <v>-999</v>
      </c>
      <c r="AJ4698" s="82">
        <f>IF(AND(M4698&gt;=1,M4698&lt;=4),'adjustment factor'!$D$9,IF(M4698=-9,-999,IF(M4698=98,-999,IF(M4698=99,-999,IF(M4698="",-999,0)))))</f>
        <v>-999</v>
      </c>
      <c r="AK4698" s="82">
        <f>IF(H4698=1, 'adjustment factor'!$D$10, IF(H4698=-9,-999,IF(H4698="",-999,0)))</f>
        <v>-999</v>
      </c>
      <c r="AL4698" s="82">
        <f>IF(G4698=1, 'adjustment factor'!$D$11, IF(G4698=-9,-999,IF(G4698="",-999,0)))</f>
        <v>-999</v>
      </c>
      <c r="AM4698" s="82">
        <f>IF(I4698=1, 'adjustment factor'!$D$12, IF(I4698=-9,-999,IF(I4698="",-999,0)))</f>
        <v>-999</v>
      </c>
      <c r="AN4698" s="82">
        <f>IF(J4698=1, 'adjustment factor'!$D$13, IF(J4698=-9,-999,IF(J4698="",-999,0)))</f>
        <v>-999</v>
      </c>
      <c r="AO4698" s="82" t="str">
        <f t="shared" si="748"/>
        <v>-999</v>
      </c>
      <c r="AP4698" s="82" t="str">
        <f t="shared" si="749"/>
        <v>MISSING</v>
      </c>
    </row>
    <row r="4699" spans="2:42">
      <c r="B4699" s="207"/>
      <c r="C4699" s="35">
        <v>4695</v>
      </c>
      <c r="D4699" s="161"/>
      <c r="E4699" s="161"/>
      <c r="F4699" s="161"/>
      <c r="G4699" s="161"/>
      <c r="H4699" s="161"/>
      <c r="I4699" s="161"/>
      <c r="J4699" s="161"/>
      <c r="K4699" s="161"/>
      <c r="L4699" s="161"/>
      <c r="M4699" s="161"/>
      <c r="N4699" s="171"/>
      <c r="O4699" s="171"/>
      <c r="P4699" s="171"/>
      <c r="Q4699" s="171"/>
      <c r="R4699" s="171"/>
      <c r="S4699" s="171"/>
      <c r="T4699" s="208" t="str">
        <f t="shared" si="740"/>
        <v>MISSING</v>
      </c>
      <c r="U4699" s="208" t="str">
        <f t="shared" si="741"/>
        <v>MISSING</v>
      </c>
      <c r="X4699" s="56">
        <f t="shared" si="742"/>
        <v>-99</v>
      </c>
      <c r="Y4699" s="56">
        <f t="shared" si="743"/>
        <v>-99</v>
      </c>
      <c r="Z4699" s="56">
        <f t="shared" si="744"/>
        <v>-99</v>
      </c>
      <c r="AA4699" s="56">
        <f t="shared" si="745"/>
        <v>-99</v>
      </c>
      <c r="AB4699" s="56">
        <f t="shared" si="746"/>
        <v>-99</v>
      </c>
      <c r="AC4699" s="56">
        <f t="shared" si="747"/>
        <v>-99</v>
      </c>
      <c r="AD4699" s="3"/>
      <c r="AE4699" s="82">
        <f>IF(D4699=1, 'adjustment factor'!$D$4, IF(D4699=-9,-999,IF(D4699="",-999,0)))</f>
        <v>-999</v>
      </c>
      <c r="AF4699" s="82">
        <f>IF(F4699=1, 'adjustment factor'!$D$5, IF(F4699=-9,-999,IF(F4699="",-999,0)))</f>
        <v>-999</v>
      </c>
      <c r="AG4699" s="82">
        <f>IF(E4699=1, 'adjustment factor'!$D$6, IF(E4699=-9,-999,IF(E4699="",-999,0)))</f>
        <v>-999</v>
      </c>
      <c r="AH4699" s="82">
        <f>IF(K4699&gt;=45,'adjustment factor'!$D$7,IF(K4699=-9,-1200,IF(K4699="",-1200,0)))</f>
        <v>-1200</v>
      </c>
      <c r="AI4699" s="82">
        <f>IF(L4699=1, 'adjustment factor'!$D$8, IF(L4699=-9,-999,IF(L4699="",-999,0)))</f>
        <v>-999</v>
      </c>
      <c r="AJ4699" s="82">
        <f>IF(AND(M4699&gt;=1,M4699&lt;=4),'adjustment factor'!$D$9,IF(M4699=-9,-999,IF(M4699=98,-999,IF(M4699=99,-999,IF(M4699="",-999,0)))))</f>
        <v>-999</v>
      </c>
      <c r="AK4699" s="82">
        <f>IF(H4699=1, 'adjustment factor'!$D$10, IF(H4699=-9,-999,IF(H4699="",-999,0)))</f>
        <v>-999</v>
      </c>
      <c r="AL4699" s="82">
        <f>IF(G4699=1, 'adjustment factor'!$D$11, IF(G4699=-9,-999,IF(G4699="",-999,0)))</f>
        <v>-999</v>
      </c>
      <c r="AM4699" s="82">
        <f>IF(I4699=1, 'adjustment factor'!$D$12, IF(I4699=-9,-999,IF(I4699="",-999,0)))</f>
        <v>-999</v>
      </c>
      <c r="AN4699" s="82">
        <f>IF(J4699=1, 'adjustment factor'!$D$13, IF(J4699=-9,-999,IF(J4699="",-999,0)))</f>
        <v>-999</v>
      </c>
      <c r="AO4699" s="82" t="str">
        <f t="shared" si="748"/>
        <v>-999</v>
      </c>
      <c r="AP4699" s="82" t="str">
        <f t="shared" si="749"/>
        <v>MISSING</v>
      </c>
    </row>
    <row r="4700" spans="2:42">
      <c r="B4700" s="207"/>
      <c r="C4700" s="35">
        <v>4696</v>
      </c>
      <c r="D4700" s="161"/>
      <c r="E4700" s="161"/>
      <c r="F4700" s="161"/>
      <c r="G4700" s="161"/>
      <c r="H4700" s="161"/>
      <c r="I4700" s="161"/>
      <c r="J4700" s="161"/>
      <c r="K4700" s="161"/>
      <c r="L4700" s="161"/>
      <c r="M4700" s="161"/>
      <c r="N4700" s="171"/>
      <c r="O4700" s="171"/>
      <c r="P4700" s="171"/>
      <c r="Q4700" s="171"/>
      <c r="R4700" s="171"/>
      <c r="S4700" s="171"/>
      <c r="T4700" s="208" t="str">
        <f t="shared" si="740"/>
        <v>MISSING</v>
      </c>
      <c r="U4700" s="208" t="str">
        <f t="shared" si="741"/>
        <v>MISSING</v>
      </c>
      <c r="X4700" s="56">
        <f t="shared" si="742"/>
        <v>-99</v>
      </c>
      <c r="Y4700" s="56">
        <f t="shared" si="743"/>
        <v>-99</v>
      </c>
      <c r="Z4700" s="56">
        <f t="shared" si="744"/>
        <v>-99</v>
      </c>
      <c r="AA4700" s="56">
        <f t="shared" si="745"/>
        <v>-99</v>
      </c>
      <c r="AB4700" s="56">
        <f t="shared" si="746"/>
        <v>-99</v>
      </c>
      <c r="AC4700" s="56">
        <f t="shared" si="747"/>
        <v>-99</v>
      </c>
      <c r="AD4700" s="3"/>
      <c r="AE4700" s="82">
        <f>IF(D4700=1, 'adjustment factor'!$D$4, IF(D4700=-9,-999,IF(D4700="",-999,0)))</f>
        <v>-999</v>
      </c>
      <c r="AF4700" s="82">
        <f>IF(F4700=1, 'adjustment factor'!$D$5, IF(F4700=-9,-999,IF(F4700="",-999,0)))</f>
        <v>-999</v>
      </c>
      <c r="AG4700" s="82">
        <f>IF(E4700=1, 'adjustment factor'!$D$6, IF(E4700=-9,-999,IF(E4700="",-999,0)))</f>
        <v>-999</v>
      </c>
      <c r="AH4700" s="82">
        <f>IF(K4700&gt;=45,'adjustment factor'!$D$7,IF(K4700=-9,-1200,IF(K4700="",-1200,0)))</f>
        <v>-1200</v>
      </c>
      <c r="AI4700" s="82">
        <f>IF(L4700=1, 'adjustment factor'!$D$8, IF(L4700=-9,-999,IF(L4700="",-999,0)))</f>
        <v>-999</v>
      </c>
      <c r="AJ4700" s="82">
        <f>IF(AND(M4700&gt;=1,M4700&lt;=4),'adjustment factor'!$D$9,IF(M4700=-9,-999,IF(M4700=98,-999,IF(M4700=99,-999,IF(M4700="",-999,0)))))</f>
        <v>-999</v>
      </c>
      <c r="AK4700" s="82">
        <f>IF(H4700=1, 'adjustment factor'!$D$10, IF(H4700=-9,-999,IF(H4700="",-999,0)))</f>
        <v>-999</v>
      </c>
      <c r="AL4700" s="82">
        <f>IF(G4700=1, 'adjustment factor'!$D$11, IF(G4700=-9,-999,IF(G4700="",-999,0)))</f>
        <v>-999</v>
      </c>
      <c r="AM4700" s="82">
        <f>IF(I4700=1, 'adjustment factor'!$D$12, IF(I4700=-9,-999,IF(I4700="",-999,0)))</f>
        <v>-999</v>
      </c>
      <c r="AN4700" s="82">
        <f>IF(J4700=1, 'adjustment factor'!$D$13, IF(J4700=-9,-999,IF(J4700="",-999,0)))</f>
        <v>-999</v>
      </c>
      <c r="AO4700" s="82" t="str">
        <f t="shared" si="748"/>
        <v>-999</v>
      </c>
      <c r="AP4700" s="82" t="str">
        <f t="shared" si="749"/>
        <v>MISSING</v>
      </c>
    </row>
    <row r="4701" spans="2:42">
      <c r="B4701" s="207"/>
      <c r="C4701" s="35">
        <v>4697</v>
      </c>
      <c r="D4701" s="161"/>
      <c r="E4701" s="161"/>
      <c r="F4701" s="161"/>
      <c r="G4701" s="161"/>
      <c r="H4701" s="161"/>
      <c r="I4701" s="161"/>
      <c r="J4701" s="161"/>
      <c r="K4701" s="161"/>
      <c r="L4701" s="161"/>
      <c r="M4701" s="161"/>
      <c r="N4701" s="171"/>
      <c r="O4701" s="171"/>
      <c r="P4701" s="171"/>
      <c r="Q4701" s="171"/>
      <c r="R4701" s="171"/>
      <c r="S4701" s="171"/>
      <c r="T4701" s="208" t="str">
        <f t="shared" si="740"/>
        <v>MISSING</v>
      </c>
      <c r="U4701" s="208" t="str">
        <f t="shared" si="741"/>
        <v>MISSING</v>
      </c>
      <c r="X4701" s="56">
        <f t="shared" si="742"/>
        <v>-99</v>
      </c>
      <c r="Y4701" s="56">
        <f t="shared" si="743"/>
        <v>-99</v>
      </c>
      <c r="Z4701" s="56">
        <f t="shared" si="744"/>
        <v>-99</v>
      </c>
      <c r="AA4701" s="56">
        <f t="shared" si="745"/>
        <v>-99</v>
      </c>
      <c r="AB4701" s="56">
        <f t="shared" si="746"/>
        <v>-99</v>
      </c>
      <c r="AC4701" s="56">
        <f t="shared" si="747"/>
        <v>-99</v>
      </c>
      <c r="AD4701" s="3"/>
      <c r="AE4701" s="82">
        <f>IF(D4701=1, 'adjustment factor'!$D$4, IF(D4701=-9,-999,IF(D4701="",-999,0)))</f>
        <v>-999</v>
      </c>
      <c r="AF4701" s="82">
        <f>IF(F4701=1, 'adjustment factor'!$D$5, IF(F4701=-9,-999,IF(F4701="",-999,0)))</f>
        <v>-999</v>
      </c>
      <c r="AG4701" s="82">
        <f>IF(E4701=1, 'adjustment factor'!$D$6, IF(E4701=-9,-999,IF(E4701="",-999,0)))</f>
        <v>-999</v>
      </c>
      <c r="AH4701" s="82">
        <f>IF(K4701&gt;=45,'adjustment factor'!$D$7,IF(K4701=-9,-1200,IF(K4701="",-1200,0)))</f>
        <v>-1200</v>
      </c>
      <c r="AI4701" s="82">
        <f>IF(L4701=1, 'adjustment factor'!$D$8, IF(L4701=-9,-999,IF(L4701="",-999,0)))</f>
        <v>-999</v>
      </c>
      <c r="AJ4701" s="82">
        <f>IF(AND(M4701&gt;=1,M4701&lt;=4),'adjustment factor'!$D$9,IF(M4701=-9,-999,IF(M4701=98,-999,IF(M4701=99,-999,IF(M4701="",-999,0)))))</f>
        <v>-999</v>
      </c>
      <c r="AK4701" s="82">
        <f>IF(H4701=1, 'adjustment factor'!$D$10, IF(H4701=-9,-999,IF(H4701="",-999,0)))</f>
        <v>-999</v>
      </c>
      <c r="AL4701" s="82">
        <f>IF(G4701=1, 'adjustment factor'!$D$11, IF(G4701=-9,-999,IF(G4701="",-999,0)))</f>
        <v>-999</v>
      </c>
      <c r="AM4701" s="82">
        <f>IF(I4701=1, 'adjustment factor'!$D$12, IF(I4701=-9,-999,IF(I4701="",-999,0)))</f>
        <v>-999</v>
      </c>
      <c r="AN4701" s="82">
        <f>IF(J4701=1, 'adjustment factor'!$D$13, IF(J4701=-9,-999,IF(J4701="",-999,0)))</f>
        <v>-999</v>
      </c>
      <c r="AO4701" s="82" t="str">
        <f t="shared" si="748"/>
        <v>-999</v>
      </c>
      <c r="AP4701" s="82" t="str">
        <f t="shared" si="749"/>
        <v>MISSING</v>
      </c>
    </row>
    <row r="4702" spans="2:42">
      <c r="B4702" s="207"/>
      <c r="C4702" s="35">
        <v>4698</v>
      </c>
      <c r="D4702" s="161"/>
      <c r="E4702" s="161"/>
      <c r="F4702" s="161"/>
      <c r="G4702" s="161"/>
      <c r="H4702" s="161"/>
      <c r="I4702" s="161"/>
      <c r="J4702" s="161"/>
      <c r="K4702" s="161"/>
      <c r="L4702" s="161"/>
      <c r="M4702" s="161"/>
      <c r="N4702" s="171"/>
      <c r="O4702" s="171"/>
      <c r="P4702" s="171"/>
      <c r="Q4702" s="171"/>
      <c r="R4702" s="171"/>
      <c r="S4702" s="171"/>
      <c r="T4702" s="208" t="str">
        <f t="shared" si="740"/>
        <v>MISSING</v>
      </c>
      <c r="U4702" s="208" t="str">
        <f t="shared" si="741"/>
        <v>MISSING</v>
      </c>
      <c r="X4702" s="56">
        <f t="shared" si="742"/>
        <v>-99</v>
      </c>
      <c r="Y4702" s="56">
        <f t="shared" si="743"/>
        <v>-99</v>
      </c>
      <c r="Z4702" s="56">
        <f t="shared" si="744"/>
        <v>-99</v>
      </c>
      <c r="AA4702" s="56">
        <f t="shared" si="745"/>
        <v>-99</v>
      </c>
      <c r="AB4702" s="56">
        <f t="shared" si="746"/>
        <v>-99</v>
      </c>
      <c r="AC4702" s="56">
        <f t="shared" si="747"/>
        <v>-99</v>
      </c>
      <c r="AD4702" s="3"/>
      <c r="AE4702" s="82">
        <f>IF(D4702=1, 'adjustment factor'!$D$4, IF(D4702=-9,-999,IF(D4702="",-999,0)))</f>
        <v>-999</v>
      </c>
      <c r="AF4702" s="82">
        <f>IF(F4702=1, 'adjustment factor'!$D$5, IF(F4702=-9,-999,IF(F4702="",-999,0)))</f>
        <v>-999</v>
      </c>
      <c r="AG4702" s="82">
        <f>IF(E4702=1, 'adjustment factor'!$D$6, IF(E4702=-9,-999,IF(E4702="",-999,0)))</f>
        <v>-999</v>
      </c>
      <c r="AH4702" s="82">
        <f>IF(K4702&gt;=45,'adjustment factor'!$D$7,IF(K4702=-9,-1200,IF(K4702="",-1200,0)))</f>
        <v>-1200</v>
      </c>
      <c r="AI4702" s="82">
        <f>IF(L4702=1, 'adjustment factor'!$D$8, IF(L4702=-9,-999,IF(L4702="",-999,0)))</f>
        <v>-999</v>
      </c>
      <c r="AJ4702" s="82">
        <f>IF(AND(M4702&gt;=1,M4702&lt;=4),'adjustment factor'!$D$9,IF(M4702=-9,-999,IF(M4702=98,-999,IF(M4702=99,-999,IF(M4702="",-999,0)))))</f>
        <v>-999</v>
      </c>
      <c r="AK4702" s="82">
        <f>IF(H4702=1, 'adjustment factor'!$D$10, IF(H4702=-9,-999,IF(H4702="",-999,0)))</f>
        <v>-999</v>
      </c>
      <c r="AL4702" s="82">
        <f>IF(G4702=1, 'adjustment factor'!$D$11, IF(G4702=-9,-999,IF(G4702="",-999,0)))</f>
        <v>-999</v>
      </c>
      <c r="AM4702" s="82">
        <f>IF(I4702=1, 'adjustment factor'!$D$12, IF(I4702=-9,-999,IF(I4702="",-999,0)))</f>
        <v>-999</v>
      </c>
      <c r="AN4702" s="82">
        <f>IF(J4702=1, 'adjustment factor'!$D$13, IF(J4702=-9,-999,IF(J4702="",-999,0)))</f>
        <v>-999</v>
      </c>
      <c r="AO4702" s="82" t="str">
        <f t="shared" si="748"/>
        <v>-999</v>
      </c>
      <c r="AP4702" s="82" t="str">
        <f t="shared" si="749"/>
        <v>MISSING</v>
      </c>
    </row>
    <row r="4703" spans="2:42">
      <c r="B4703" s="207"/>
      <c r="C4703" s="35">
        <v>4699</v>
      </c>
      <c r="D4703" s="161"/>
      <c r="E4703" s="161"/>
      <c r="F4703" s="161"/>
      <c r="G4703" s="161"/>
      <c r="H4703" s="161"/>
      <c r="I4703" s="161"/>
      <c r="J4703" s="161"/>
      <c r="K4703" s="161"/>
      <c r="L4703" s="161"/>
      <c r="M4703" s="161"/>
      <c r="N4703" s="171"/>
      <c r="O4703" s="171"/>
      <c r="P4703" s="171"/>
      <c r="Q4703" s="171"/>
      <c r="R4703" s="171"/>
      <c r="S4703" s="171"/>
      <c r="T4703" s="208" t="str">
        <f t="shared" si="740"/>
        <v>MISSING</v>
      </c>
      <c r="U4703" s="208" t="str">
        <f t="shared" si="741"/>
        <v>MISSING</v>
      </c>
      <c r="X4703" s="56">
        <f t="shared" si="742"/>
        <v>-99</v>
      </c>
      <c r="Y4703" s="56">
        <f t="shared" si="743"/>
        <v>-99</v>
      </c>
      <c r="Z4703" s="56">
        <f t="shared" si="744"/>
        <v>-99</v>
      </c>
      <c r="AA4703" s="56">
        <f t="shared" si="745"/>
        <v>-99</v>
      </c>
      <c r="AB4703" s="56">
        <f t="shared" si="746"/>
        <v>-99</v>
      </c>
      <c r="AC4703" s="56">
        <f t="shared" si="747"/>
        <v>-99</v>
      </c>
      <c r="AD4703" s="3"/>
      <c r="AE4703" s="82">
        <f>IF(D4703=1, 'adjustment factor'!$D$4, IF(D4703=-9,-999,IF(D4703="",-999,0)))</f>
        <v>-999</v>
      </c>
      <c r="AF4703" s="82">
        <f>IF(F4703=1, 'adjustment factor'!$D$5, IF(F4703=-9,-999,IF(F4703="",-999,0)))</f>
        <v>-999</v>
      </c>
      <c r="AG4703" s="82">
        <f>IF(E4703=1, 'adjustment factor'!$D$6, IF(E4703=-9,-999,IF(E4703="",-999,0)))</f>
        <v>-999</v>
      </c>
      <c r="AH4703" s="82">
        <f>IF(K4703&gt;=45,'adjustment factor'!$D$7,IF(K4703=-9,-1200,IF(K4703="",-1200,0)))</f>
        <v>-1200</v>
      </c>
      <c r="AI4703" s="82">
        <f>IF(L4703=1, 'adjustment factor'!$D$8, IF(L4703=-9,-999,IF(L4703="",-999,0)))</f>
        <v>-999</v>
      </c>
      <c r="AJ4703" s="82">
        <f>IF(AND(M4703&gt;=1,M4703&lt;=4),'adjustment factor'!$D$9,IF(M4703=-9,-999,IF(M4703=98,-999,IF(M4703=99,-999,IF(M4703="",-999,0)))))</f>
        <v>-999</v>
      </c>
      <c r="AK4703" s="82">
        <f>IF(H4703=1, 'adjustment factor'!$D$10, IF(H4703=-9,-999,IF(H4703="",-999,0)))</f>
        <v>-999</v>
      </c>
      <c r="AL4703" s="82">
        <f>IF(G4703=1, 'adjustment factor'!$D$11, IF(G4703=-9,-999,IF(G4703="",-999,0)))</f>
        <v>-999</v>
      </c>
      <c r="AM4703" s="82">
        <f>IF(I4703=1, 'adjustment factor'!$D$12, IF(I4703=-9,-999,IF(I4703="",-999,0)))</f>
        <v>-999</v>
      </c>
      <c r="AN4703" s="82">
        <f>IF(J4703=1, 'adjustment factor'!$D$13, IF(J4703=-9,-999,IF(J4703="",-999,0)))</f>
        <v>-999</v>
      </c>
      <c r="AO4703" s="82" t="str">
        <f t="shared" si="748"/>
        <v>-999</v>
      </c>
      <c r="AP4703" s="82" t="str">
        <f t="shared" si="749"/>
        <v>MISSING</v>
      </c>
    </row>
    <row r="4704" spans="2:42">
      <c r="B4704" s="207"/>
      <c r="C4704" s="35">
        <v>4700</v>
      </c>
      <c r="D4704" s="161"/>
      <c r="E4704" s="161"/>
      <c r="F4704" s="161"/>
      <c r="G4704" s="161"/>
      <c r="H4704" s="161"/>
      <c r="I4704" s="161"/>
      <c r="J4704" s="161"/>
      <c r="K4704" s="161"/>
      <c r="L4704" s="161"/>
      <c r="M4704" s="161"/>
      <c r="N4704" s="171"/>
      <c r="O4704" s="171"/>
      <c r="P4704" s="171"/>
      <c r="Q4704" s="171"/>
      <c r="R4704" s="171"/>
      <c r="S4704" s="171"/>
      <c r="T4704" s="208" t="str">
        <f t="shared" si="740"/>
        <v>MISSING</v>
      </c>
      <c r="U4704" s="208" t="str">
        <f t="shared" si="741"/>
        <v>MISSING</v>
      </c>
      <c r="X4704" s="56">
        <f t="shared" si="742"/>
        <v>-99</v>
      </c>
      <c r="Y4704" s="56">
        <f t="shared" si="743"/>
        <v>-99</v>
      </c>
      <c r="Z4704" s="56">
        <f t="shared" si="744"/>
        <v>-99</v>
      </c>
      <c r="AA4704" s="56">
        <f t="shared" si="745"/>
        <v>-99</v>
      </c>
      <c r="AB4704" s="56">
        <f t="shared" si="746"/>
        <v>-99</v>
      </c>
      <c r="AC4704" s="56">
        <f t="shared" si="747"/>
        <v>-99</v>
      </c>
      <c r="AD4704" s="3"/>
      <c r="AE4704" s="82">
        <f>IF(D4704=1, 'adjustment factor'!$D$4, IF(D4704=-9,-999,IF(D4704="",-999,0)))</f>
        <v>-999</v>
      </c>
      <c r="AF4704" s="82">
        <f>IF(F4704=1, 'adjustment factor'!$D$5, IF(F4704=-9,-999,IF(F4704="",-999,0)))</f>
        <v>-999</v>
      </c>
      <c r="AG4704" s="82">
        <f>IF(E4704=1, 'adjustment factor'!$D$6, IF(E4704=-9,-999,IF(E4704="",-999,0)))</f>
        <v>-999</v>
      </c>
      <c r="AH4704" s="82">
        <f>IF(K4704&gt;=45,'adjustment factor'!$D$7,IF(K4704=-9,-1200,IF(K4704="",-1200,0)))</f>
        <v>-1200</v>
      </c>
      <c r="AI4704" s="82">
        <f>IF(L4704=1, 'adjustment factor'!$D$8, IF(L4704=-9,-999,IF(L4704="",-999,0)))</f>
        <v>-999</v>
      </c>
      <c r="AJ4704" s="82">
        <f>IF(AND(M4704&gt;=1,M4704&lt;=4),'adjustment factor'!$D$9,IF(M4704=-9,-999,IF(M4704=98,-999,IF(M4704=99,-999,IF(M4704="",-999,0)))))</f>
        <v>-999</v>
      </c>
      <c r="AK4704" s="82">
        <f>IF(H4704=1, 'adjustment factor'!$D$10, IF(H4704=-9,-999,IF(H4704="",-999,0)))</f>
        <v>-999</v>
      </c>
      <c r="AL4704" s="82">
        <f>IF(G4704=1, 'adjustment factor'!$D$11, IF(G4704=-9,-999,IF(G4704="",-999,0)))</f>
        <v>-999</v>
      </c>
      <c r="AM4704" s="82">
        <f>IF(I4704=1, 'adjustment factor'!$D$12, IF(I4704=-9,-999,IF(I4704="",-999,0)))</f>
        <v>-999</v>
      </c>
      <c r="AN4704" s="82">
        <f>IF(J4704=1, 'adjustment factor'!$D$13, IF(J4704=-9,-999,IF(J4704="",-999,0)))</f>
        <v>-999</v>
      </c>
      <c r="AO4704" s="82" t="str">
        <f t="shared" si="748"/>
        <v>-999</v>
      </c>
      <c r="AP4704" s="82" t="str">
        <f t="shared" si="749"/>
        <v>MISSING</v>
      </c>
    </row>
    <row r="4705" spans="2:42">
      <c r="B4705" s="207"/>
      <c r="C4705" s="35">
        <v>4701</v>
      </c>
      <c r="D4705" s="161"/>
      <c r="E4705" s="161"/>
      <c r="F4705" s="161"/>
      <c r="G4705" s="161"/>
      <c r="H4705" s="161"/>
      <c r="I4705" s="161"/>
      <c r="J4705" s="161"/>
      <c r="K4705" s="161"/>
      <c r="L4705" s="161"/>
      <c r="M4705" s="161"/>
      <c r="N4705" s="171"/>
      <c r="O4705" s="171"/>
      <c r="P4705" s="171"/>
      <c r="Q4705" s="171"/>
      <c r="R4705" s="171"/>
      <c r="S4705" s="171"/>
      <c r="T4705" s="208" t="str">
        <f t="shared" si="740"/>
        <v>MISSING</v>
      </c>
      <c r="U4705" s="208" t="str">
        <f t="shared" si="741"/>
        <v>MISSING</v>
      </c>
      <c r="X4705" s="56">
        <f t="shared" si="742"/>
        <v>-99</v>
      </c>
      <c r="Y4705" s="56">
        <f t="shared" si="743"/>
        <v>-99</v>
      </c>
      <c r="Z4705" s="56">
        <f t="shared" si="744"/>
        <v>-99</v>
      </c>
      <c r="AA4705" s="56">
        <f t="shared" si="745"/>
        <v>-99</v>
      </c>
      <c r="AB4705" s="56">
        <f t="shared" si="746"/>
        <v>-99</v>
      </c>
      <c r="AC4705" s="56">
        <f t="shared" si="747"/>
        <v>-99</v>
      </c>
      <c r="AD4705" s="3"/>
      <c r="AE4705" s="82">
        <f>IF(D4705=1, 'adjustment factor'!$D$4, IF(D4705=-9,-999,IF(D4705="",-999,0)))</f>
        <v>-999</v>
      </c>
      <c r="AF4705" s="82">
        <f>IF(F4705=1, 'adjustment factor'!$D$5, IF(F4705=-9,-999,IF(F4705="",-999,0)))</f>
        <v>-999</v>
      </c>
      <c r="AG4705" s="82">
        <f>IF(E4705=1, 'adjustment factor'!$D$6, IF(E4705=-9,-999,IF(E4705="",-999,0)))</f>
        <v>-999</v>
      </c>
      <c r="AH4705" s="82">
        <f>IF(K4705&gt;=45,'adjustment factor'!$D$7,IF(K4705=-9,-1200,IF(K4705="",-1200,0)))</f>
        <v>-1200</v>
      </c>
      <c r="AI4705" s="82">
        <f>IF(L4705=1, 'adjustment factor'!$D$8, IF(L4705=-9,-999,IF(L4705="",-999,0)))</f>
        <v>-999</v>
      </c>
      <c r="AJ4705" s="82">
        <f>IF(AND(M4705&gt;=1,M4705&lt;=4),'adjustment factor'!$D$9,IF(M4705=-9,-999,IF(M4705=98,-999,IF(M4705=99,-999,IF(M4705="",-999,0)))))</f>
        <v>-999</v>
      </c>
      <c r="AK4705" s="82">
        <f>IF(H4705=1, 'adjustment factor'!$D$10, IF(H4705=-9,-999,IF(H4705="",-999,0)))</f>
        <v>-999</v>
      </c>
      <c r="AL4705" s="82">
        <f>IF(G4705=1, 'adjustment factor'!$D$11, IF(G4705=-9,-999,IF(G4705="",-999,0)))</f>
        <v>-999</v>
      </c>
      <c r="AM4705" s="82">
        <f>IF(I4705=1, 'adjustment factor'!$D$12, IF(I4705=-9,-999,IF(I4705="",-999,0)))</f>
        <v>-999</v>
      </c>
      <c r="AN4705" s="82">
        <f>IF(J4705=1, 'adjustment factor'!$D$13, IF(J4705=-9,-999,IF(J4705="",-999,0)))</f>
        <v>-999</v>
      </c>
      <c r="AO4705" s="82" t="str">
        <f t="shared" si="748"/>
        <v>-999</v>
      </c>
      <c r="AP4705" s="82" t="str">
        <f t="shared" si="749"/>
        <v>MISSING</v>
      </c>
    </row>
    <row r="4706" spans="2:42">
      <c r="B4706" s="207"/>
      <c r="C4706" s="35">
        <v>4702</v>
      </c>
      <c r="D4706" s="161"/>
      <c r="E4706" s="161"/>
      <c r="F4706" s="161"/>
      <c r="G4706" s="161"/>
      <c r="H4706" s="161"/>
      <c r="I4706" s="161"/>
      <c r="J4706" s="161"/>
      <c r="K4706" s="161"/>
      <c r="L4706" s="161"/>
      <c r="M4706" s="161"/>
      <c r="N4706" s="171"/>
      <c r="O4706" s="171"/>
      <c r="P4706" s="171"/>
      <c r="Q4706" s="171"/>
      <c r="R4706" s="171"/>
      <c r="S4706" s="171"/>
      <c r="T4706" s="208" t="str">
        <f t="shared" si="740"/>
        <v>MISSING</v>
      </c>
      <c r="U4706" s="208" t="str">
        <f t="shared" si="741"/>
        <v>MISSING</v>
      </c>
      <c r="X4706" s="56">
        <f t="shared" si="742"/>
        <v>-99</v>
      </c>
      <c r="Y4706" s="56">
        <f t="shared" si="743"/>
        <v>-99</v>
      </c>
      <c r="Z4706" s="56">
        <f t="shared" si="744"/>
        <v>-99</v>
      </c>
      <c r="AA4706" s="56">
        <f t="shared" si="745"/>
        <v>-99</v>
      </c>
      <c r="AB4706" s="56">
        <f t="shared" si="746"/>
        <v>-99</v>
      </c>
      <c r="AC4706" s="56">
        <f t="shared" si="747"/>
        <v>-99</v>
      </c>
      <c r="AD4706" s="3"/>
      <c r="AE4706" s="82">
        <f>IF(D4706=1, 'adjustment factor'!$D$4, IF(D4706=-9,-999,IF(D4706="",-999,0)))</f>
        <v>-999</v>
      </c>
      <c r="AF4706" s="82">
        <f>IF(F4706=1, 'adjustment factor'!$D$5, IF(F4706=-9,-999,IF(F4706="",-999,0)))</f>
        <v>-999</v>
      </c>
      <c r="AG4706" s="82">
        <f>IF(E4706=1, 'adjustment factor'!$D$6, IF(E4706=-9,-999,IF(E4706="",-999,0)))</f>
        <v>-999</v>
      </c>
      <c r="AH4706" s="82">
        <f>IF(K4706&gt;=45,'adjustment factor'!$D$7,IF(K4706=-9,-1200,IF(K4706="",-1200,0)))</f>
        <v>-1200</v>
      </c>
      <c r="AI4706" s="82">
        <f>IF(L4706=1, 'adjustment factor'!$D$8, IF(L4706=-9,-999,IF(L4706="",-999,0)))</f>
        <v>-999</v>
      </c>
      <c r="AJ4706" s="82">
        <f>IF(AND(M4706&gt;=1,M4706&lt;=4),'adjustment factor'!$D$9,IF(M4706=-9,-999,IF(M4706=98,-999,IF(M4706=99,-999,IF(M4706="",-999,0)))))</f>
        <v>-999</v>
      </c>
      <c r="AK4706" s="82">
        <f>IF(H4706=1, 'adjustment factor'!$D$10, IF(H4706=-9,-999,IF(H4706="",-999,0)))</f>
        <v>-999</v>
      </c>
      <c r="AL4706" s="82">
        <f>IF(G4706=1, 'adjustment factor'!$D$11, IF(G4706=-9,-999,IF(G4706="",-999,0)))</f>
        <v>-999</v>
      </c>
      <c r="AM4706" s="82">
        <f>IF(I4706=1, 'adjustment factor'!$D$12, IF(I4706=-9,-999,IF(I4706="",-999,0)))</f>
        <v>-999</v>
      </c>
      <c r="AN4706" s="82">
        <f>IF(J4706=1, 'adjustment factor'!$D$13, IF(J4706=-9,-999,IF(J4706="",-999,0)))</f>
        <v>-999</v>
      </c>
      <c r="AO4706" s="82" t="str">
        <f t="shared" si="748"/>
        <v>-999</v>
      </c>
      <c r="AP4706" s="82" t="str">
        <f t="shared" si="749"/>
        <v>MISSING</v>
      </c>
    </row>
    <row r="4707" spans="2:42">
      <c r="B4707" s="207"/>
      <c r="C4707" s="35">
        <v>4703</v>
      </c>
      <c r="D4707" s="161"/>
      <c r="E4707" s="161"/>
      <c r="F4707" s="161"/>
      <c r="G4707" s="161"/>
      <c r="H4707" s="161"/>
      <c r="I4707" s="161"/>
      <c r="J4707" s="161"/>
      <c r="K4707" s="161"/>
      <c r="L4707" s="161"/>
      <c r="M4707" s="161"/>
      <c r="N4707" s="171"/>
      <c r="O4707" s="171"/>
      <c r="P4707" s="171"/>
      <c r="Q4707" s="171"/>
      <c r="R4707" s="171"/>
      <c r="S4707" s="171"/>
      <c r="T4707" s="208" t="str">
        <f t="shared" si="740"/>
        <v>MISSING</v>
      </c>
      <c r="U4707" s="208" t="str">
        <f t="shared" si="741"/>
        <v>MISSING</v>
      </c>
      <c r="X4707" s="56">
        <f t="shared" si="742"/>
        <v>-99</v>
      </c>
      <c r="Y4707" s="56">
        <f t="shared" si="743"/>
        <v>-99</v>
      </c>
      <c r="Z4707" s="56">
        <f t="shared" si="744"/>
        <v>-99</v>
      </c>
      <c r="AA4707" s="56">
        <f t="shared" si="745"/>
        <v>-99</v>
      </c>
      <c r="AB4707" s="56">
        <f t="shared" si="746"/>
        <v>-99</v>
      </c>
      <c r="AC4707" s="56">
        <f t="shared" si="747"/>
        <v>-99</v>
      </c>
      <c r="AD4707" s="3"/>
      <c r="AE4707" s="82">
        <f>IF(D4707=1, 'adjustment factor'!$D$4, IF(D4707=-9,-999,IF(D4707="",-999,0)))</f>
        <v>-999</v>
      </c>
      <c r="AF4707" s="82">
        <f>IF(F4707=1, 'adjustment factor'!$D$5, IF(F4707=-9,-999,IF(F4707="",-999,0)))</f>
        <v>-999</v>
      </c>
      <c r="AG4707" s="82">
        <f>IF(E4707=1, 'adjustment factor'!$D$6, IF(E4707=-9,-999,IF(E4707="",-999,0)))</f>
        <v>-999</v>
      </c>
      <c r="AH4707" s="82">
        <f>IF(K4707&gt;=45,'adjustment factor'!$D$7,IF(K4707=-9,-1200,IF(K4707="",-1200,0)))</f>
        <v>-1200</v>
      </c>
      <c r="AI4707" s="82">
        <f>IF(L4707=1, 'adjustment factor'!$D$8, IF(L4707=-9,-999,IF(L4707="",-999,0)))</f>
        <v>-999</v>
      </c>
      <c r="AJ4707" s="82">
        <f>IF(AND(M4707&gt;=1,M4707&lt;=4),'adjustment factor'!$D$9,IF(M4707=-9,-999,IF(M4707=98,-999,IF(M4707=99,-999,IF(M4707="",-999,0)))))</f>
        <v>-999</v>
      </c>
      <c r="AK4707" s="82">
        <f>IF(H4707=1, 'adjustment factor'!$D$10, IF(H4707=-9,-999,IF(H4707="",-999,0)))</f>
        <v>-999</v>
      </c>
      <c r="AL4707" s="82">
        <f>IF(G4707=1, 'adjustment factor'!$D$11, IF(G4707=-9,-999,IF(G4707="",-999,0)))</f>
        <v>-999</v>
      </c>
      <c r="AM4707" s="82">
        <f>IF(I4707=1, 'adjustment factor'!$D$12, IF(I4707=-9,-999,IF(I4707="",-999,0)))</f>
        <v>-999</v>
      </c>
      <c r="AN4707" s="82">
        <f>IF(J4707=1, 'adjustment factor'!$D$13, IF(J4707=-9,-999,IF(J4707="",-999,0)))</f>
        <v>-999</v>
      </c>
      <c r="AO4707" s="82" t="str">
        <f t="shared" si="748"/>
        <v>-999</v>
      </c>
      <c r="AP4707" s="82" t="str">
        <f t="shared" si="749"/>
        <v>MISSING</v>
      </c>
    </row>
    <row r="4708" spans="2:42">
      <c r="B4708" s="207"/>
      <c r="C4708" s="35">
        <v>4704</v>
      </c>
      <c r="D4708" s="161"/>
      <c r="E4708" s="161"/>
      <c r="F4708" s="161"/>
      <c r="G4708" s="161"/>
      <c r="H4708" s="161"/>
      <c r="I4708" s="161"/>
      <c r="J4708" s="161"/>
      <c r="K4708" s="161"/>
      <c r="L4708" s="161"/>
      <c r="M4708" s="161"/>
      <c r="N4708" s="171"/>
      <c r="O4708" s="171"/>
      <c r="P4708" s="171"/>
      <c r="Q4708" s="171"/>
      <c r="R4708" s="171"/>
      <c r="S4708" s="171"/>
      <c r="T4708" s="208" t="str">
        <f t="shared" si="740"/>
        <v>MISSING</v>
      </c>
      <c r="U4708" s="208" t="str">
        <f t="shared" si="741"/>
        <v>MISSING</v>
      </c>
      <c r="X4708" s="56">
        <f t="shared" si="742"/>
        <v>-99</v>
      </c>
      <c r="Y4708" s="56">
        <f t="shared" si="743"/>
        <v>-99</v>
      </c>
      <c r="Z4708" s="56">
        <f t="shared" si="744"/>
        <v>-99</v>
      </c>
      <c r="AA4708" s="56">
        <f t="shared" si="745"/>
        <v>-99</v>
      </c>
      <c r="AB4708" s="56">
        <f t="shared" si="746"/>
        <v>-99</v>
      </c>
      <c r="AC4708" s="56">
        <f t="shared" si="747"/>
        <v>-99</v>
      </c>
      <c r="AD4708" s="3"/>
      <c r="AE4708" s="82">
        <f>IF(D4708=1, 'adjustment factor'!$D$4, IF(D4708=-9,-999,IF(D4708="",-999,0)))</f>
        <v>-999</v>
      </c>
      <c r="AF4708" s="82">
        <f>IF(F4708=1, 'adjustment factor'!$D$5, IF(F4708=-9,-999,IF(F4708="",-999,0)))</f>
        <v>-999</v>
      </c>
      <c r="AG4708" s="82">
        <f>IF(E4708=1, 'adjustment factor'!$D$6, IF(E4708=-9,-999,IF(E4708="",-999,0)))</f>
        <v>-999</v>
      </c>
      <c r="AH4708" s="82">
        <f>IF(K4708&gt;=45,'adjustment factor'!$D$7,IF(K4708=-9,-1200,IF(K4708="",-1200,0)))</f>
        <v>-1200</v>
      </c>
      <c r="AI4708" s="82">
        <f>IF(L4708=1, 'adjustment factor'!$D$8, IF(L4708=-9,-999,IF(L4708="",-999,0)))</f>
        <v>-999</v>
      </c>
      <c r="AJ4708" s="82">
        <f>IF(AND(M4708&gt;=1,M4708&lt;=4),'adjustment factor'!$D$9,IF(M4708=-9,-999,IF(M4708=98,-999,IF(M4708=99,-999,IF(M4708="",-999,0)))))</f>
        <v>-999</v>
      </c>
      <c r="AK4708" s="82">
        <f>IF(H4708=1, 'adjustment factor'!$D$10, IF(H4708=-9,-999,IF(H4708="",-999,0)))</f>
        <v>-999</v>
      </c>
      <c r="AL4708" s="82">
        <f>IF(G4708=1, 'adjustment factor'!$D$11, IF(G4708=-9,-999,IF(G4708="",-999,0)))</f>
        <v>-999</v>
      </c>
      <c r="AM4708" s="82">
        <f>IF(I4708=1, 'adjustment factor'!$D$12, IF(I4708=-9,-999,IF(I4708="",-999,0)))</f>
        <v>-999</v>
      </c>
      <c r="AN4708" s="82">
        <f>IF(J4708=1, 'adjustment factor'!$D$13, IF(J4708=-9,-999,IF(J4708="",-999,0)))</f>
        <v>-999</v>
      </c>
      <c r="AO4708" s="82" t="str">
        <f t="shared" si="748"/>
        <v>-999</v>
      </c>
      <c r="AP4708" s="82" t="str">
        <f t="shared" si="749"/>
        <v>MISSING</v>
      </c>
    </row>
    <row r="4709" spans="2:42">
      <c r="B4709" s="207"/>
      <c r="C4709" s="35">
        <v>4705</v>
      </c>
      <c r="D4709" s="161"/>
      <c r="E4709" s="161"/>
      <c r="F4709" s="161"/>
      <c r="G4709" s="161"/>
      <c r="H4709" s="161"/>
      <c r="I4709" s="161"/>
      <c r="J4709" s="161"/>
      <c r="K4709" s="161"/>
      <c r="L4709" s="161"/>
      <c r="M4709" s="161"/>
      <c r="N4709" s="171"/>
      <c r="O4709" s="171"/>
      <c r="P4709" s="171"/>
      <c r="Q4709" s="171"/>
      <c r="R4709" s="171"/>
      <c r="S4709" s="171"/>
      <c r="T4709" s="208" t="str">
        <f t="shared" si="740"/>
        <v>MISSING</v>
      </c>
      <c r="U4709" s="208" t="str">
        <f t="shared" si="741"/>
        <v>MISSING</v>
      </c>
      <c r="X4709" s="56">
        <f t="shared" si="742"/>
        <v>-99</v>
      </c>
      <c r="Y4709" s="56">
        <f t="shared" si="743"/>
        <v>-99</v>
      </c>
      <c r="Z4709" s="56">
        <f t="shared" si="744"/>
        <v>-99</v>
      </c>
      <c r="AA4709" s="56">
        <f t="shared" si="745"/>
        <v>-99</v>
      </c>
      <c r="AB4709" s="56">
        <f t="shared" si="746"/>
        <v>-99</v>
      </c>
      <c r="AC4709" s="56">
        <f t="shared" si="747"/>
        <v>-99</v>
      </c>
      <c r="AD4709" s="3"/>
      <c r="AE4709" s="82">
        <f>IF(D4709=1, 'adjustment factor'!$D$4, IF(D4709=-9,-999,IF(D4709="",-999,0)))</f>
        <v>-999</v>
      </c>
      <c r="AF4709" s="82">
        <f>IF(F4709=1, 'adjustment factor'!$D$5, IF(F4709=-9,-999,IF(F4709="",-999,0)))</f>
        <v>-999</v>
      </c>
      <c r="AG4709" s="82">
        <f>IF(E4709=1, 'adjustment factor'!$D$6, IF(E4709=-9,-999,IF(E4709="",-999,0)))</f>
        <v>-999</v>
      </c>
      <c r="AH4709" s="82">
        <f>IF(K4709&gt;=45,'adjustment factor'!$D$7,IF(K4709=-9,-1200,IF(K4709="",-1200,0)))</f>
        <v>-1200</v>
      </c>
      <c r="AI4709" s="82">
        <f>IF(L4709=1, 'adjustment factor'!$D$8, IF(L4709=-9,-999,IF(L4709="",-999,0)))</f>
        <v>-999</v>
      </c>
      <c r="AJ4709" s="82">
        <f>IF(AND(M4709&gt;=1,M4709&lt;=4),'adjustment factor'!$D$9,IF(M4709=-9,-999,IF(M4709=98,-999,IF(M4709=99,-999,IF(M4709="",-999,0)))))</f>
        <v>-999</v>
      </c>
      <c r="AK4709" s="82">
        <f>IF(H4709=1, 'adjustment factor'!$D$10, IF(H4709=-9,-999,IF(H4709="",-999,0)))</f>
        <v>-999</v>
      </c>
      <c r="AL4709" s="82">
        <f>IF(G4709=1, 'adjustment factor'!$D$11, IF(G4709=-9,-999,IF(G4709="",-999,0)))</f>
        <v>-999</v>
      </c>
      <c r="AM4709" s="82">
        <f>IF(I4709=1, 'adjustment factor'!$D$12, IF(I4709=-9,-999,IF(I4709="",-999,0)))</f>
        <v>-999</v>
      </c>
      <c r="AN4709" s="82">
        <f>IF(J4709=1, 'adjustment factor'!$D$13, IF(J4709=-9,-999,IF(J4709="",-999,0)))</f>
        <v>-999</v>
      </c>
      <c r="AO4709" s="82" t="str">
        <f t="shared" si="748"/>
        <v>-999</v>
      </c>
      <c r="AP4709" s="82" t="str">
        <f t="shared" si="749"/>
        <v>MISSING</v>
      </c>
    </row>
    <row r="4710" spans="2:42">
      <c r="B4710" s="207"/>
      <c r="C4710" s="35">
        <v>4706</v>
      </c>
      <c r="D4710" s="161"/>
      <c r="E4710" s="161"/>
      <c r="F4710" s="161"/>
      <c r="G4710" s="161"/>
      <c r="H4710" s="161"/>
      <c r="I4710" s="161"/>
      <c r="J4710" s="161"/>
      <c r="K4710" s="161"/>
      <c r="L4710" s="161"/>
      <c r="M4710" s="161"/>
      <c r="N4710" s="171"/>
      <c r="O4710" s="171"/>
      <c r="P4710" s="171"/>
      <c r="Q4710" s="171"/>
      <c r="R4710" s="171"/>
      <c r="S4710" s="171"/>
      <c r="T4710" s="208" t="str">
        <f t="shared" si="740"/>
        <v>MISSING</v>
      </c>
      <c r="U4710" s="208" t="str">
        <f t="shared" si="741"/>
        <v>MISSING</v>
      </c>
      <c r="X4710" s="56">
        <f t="shared" si="742"/>
        <v>-99</v>
      </c>
      <c r="Y4710" s="56">
        <f t="shared" si="743"/>
        <v>-99</v>
      </c>
      <c r="Z4710" s="56">
        <f t="shared" si="744"/>
        <v>-99</v>
      </c>
      <c r="AA4710" s="56">
        <f t="shared" si="745"/>
        <v>-99</v>
      </c>
      <c r="AB4710" s="56">
        <f t="shared" si="746"/>
        <v>-99</v>
      </c>
      <c r="AC4710" s="56">
        <f t="shared" si="747"/>
        <v>-99</v>
      </c>
      <c r="AD4710" s="3"/>
      <c r="AE4710" s="82">
        <f>IF(D4710=1, 'adjustment factor'!$D$4, IF(D4710=-9,-999,IF(D4710="",-999,0)))</f>
        <v>-999</v>
      </c>
      <c r="AF4710" s="82">
        <f>IF(F4710=1, 'adjustment factor'!$D$5, IF(F4710=-9,-999,IF(F4710="",-999,0)))</f>
        <v>-999</v>
      </c>
      <c r="AG4710" s="82">
        <f>IF(E4710=1, 'adjustment factor'!$D$6, IF(E4710=-9,-999,IF(E4710="",-999,0)))</f>
        <v>-999</v>
      </c>
      <c r="AH4710" s="82">
        <f>IF(K4710&gt;=45,'adjustment factor'!$D$7,IF(K4710=-9,-1200,IF(K4710="",-1200,0)))</f>
        <v>-1200</v>
      </c>
      <c r="AI4710" s="82">
        <f>IF(L4710=1, 'adjustment factor'!$D$8, IF(L4710=-9,-999,IF(L4710="",-999,0)))</f>
        <v>-999</v>
      </c>
      <c r="AJ4710" s="82">
        <f>IF(AND(M4710&gt;=1,M4710&lt;=4),'adjustment factor'!$D$9,IF(M4710=-9,-999,IF(M4710=98,-999,IF(M4710=99,-999,IF(M4710="",-999,0)))))</f>
        <v>-999</v>
      </c>
      <c r="AK4710" s="82">
        <f>IF(H4710=1, 'adjustment factor'!$D$10, IF(H4710=-9,-999,IF(H4710="",-999,0)))</f>
        <v>-999</v>
      </c>
      <c r="AL4710" s="82">
        <f>IF(G4710=1, 'adjustment factor'!$D$11, IF(G4710=-9,-999,IF(G4710="",-999,0)))</f>
        <v>-999</v>
      </c>
      <c r="AM4710" s="82">
        <f>IF(I4710=1, 'adjustment factor'!$D$12, IF(I4710=-9,-999,IF(I4710="",-999,0)))</f>
        <v>-999</v>
      </c>
      <c r="AN4710" s="82">
        <f>IF(J4710=1, 'adjustment factor'!$D$13, IF(J4710=-9,-999,IF(J4710="",-999,0)))</f>
        <v>-999</v>
      </c>
      <c r="AO4710" s="82" t="str">
        <f t="shared" si="748"/>
        <v>-999</v>
      </c>
      <c r="AP4710" s="82" t="str">
        <f t="shared" si="749"/>
        <v>MISSING</v>
      </c>
    </row>
    <row r="4711" spans="2:42">
      <c r="B4711" s="207"/>
      <c r="C4711" s="35">
        <v>4707</v>
      </c>
      <c r="D4711" s="161"/>
      <c r="E4711" s="161"/>
      <c r="F4711" s="161"/>
      <c r="G4711" s="161"/>
      <c r="H4711" s="161"/>
      <c r="I4711" s="161"/>
      <c r="J4711" s="161"/>
      <c r="K4711" s="161"/>
      <c r="L4711" s="161"/>
      <c r="M4711" s="161"/>
      <c r="N4711" s="171"/>
      <c r="O4711" s="171"/>
      <c r="P4711" s="171"/>
      <c r="Q4711" s="171"/>
      <c r="R4711" s="171"/>
      <c r="S4711" s="171"/>
      <c r="T4711" s="208" t="str">
        <f t="shared" si="740"/>
        <v>MISSING</v>
      </c>
      <c r="U4711" s="208" t="str">
        <f t="shared" si="741"/>
        <v>MISSING</v>
      </c>
      <c r="X4711" s="56">
        <f t="shared" si="742"/>
        <v>-99</v>
      </c>
      <c r="Y4711" s="56">
        <f t="shared" si="743"/>
        <v>-99</v>
      </c>
      <c r="Z4711" s="56">
        <f t="shared" si="744"/>
        <v>-99</v>
      </c>
      <c r="AA4711" s="56">
        <f t="shared" si="745"/>
        <v>-99</v>
      </c>
      <c r="AB4711" s="56">
        <f t="shared" si="746"/>
        <v>-99</v>
      </c>
      <c r="AC4711" s="56">
        <f t="shared" si="747"/>
        <v>-99</v>
      </c>
      <c r="AD4711" s="3"/>
      <c r="AE4711" s="82">
        <f>IF(D4711=1, 'adjustment factor'!$D$4, IF(D4711=-9,-999,IF(D4711="",-999,0)))</f>
        <v>-999</v>
      </c>
      <c r="AF4711" s="82">
        <f>IF(F4711=1, 'adjustment factor'!$D$5, IF(F4711=-9,-999,IF(F4711="",-999,0)))</f>
        <v>-999</v>
      </c>
      <c r="AG4711" s="82">
        <f>IF(E4711=1, 'adjustment factor'!$D$6, IF(E4711=-9,-999,IF(E4711="",-999,0)))</f>
        <v>-999</v>
      </c>
      <c r="AH4711" s="82">
        <f>IF(K4711&gt;=45,'adjustment factor'!$D$7,IF(K4711=-9,-1200,IF(K4711="",-1200,0)))</f>
        <v>-1200</v>
      </c>
      <c r="AI4711" s="82">
        <f>IF(L4711=1, 'adjustment factor'!$D$8, IF(L4711=-9,-999,IF(L4711="",-999,0)))</f>
        <v>-999</v>
      </c>
      <c r="AJ4711" s="82">
        <f>IF(AND(M4711&gt;=1,M4711&lt;=4),'adjustment factor'!$D$9,IF(M4711=-9,-999,IF(M4711=98,-999,IF(M4711=99,-999,IF(M4711="",-999,0)))))</f>
        <v>-999</v>
      </c>
      <c r="AK4711" s="82">
        <f>IF(H4711=1, 'adjustment factor'!$D$10, IF(H4711=-9,-999,IF(H4711="",-999,0)))</f>
        <v>-999</v>
      </c>
      <c r="AL4711" s="82">
        <f>IF(G4711=1, 'adjustment factor'!$D$11, IF(G4711=-9,-999,IF(G4711="",-999,0)))</f>
        <v>-999</v>
      </c>
      <c r="AM4711" s="82">
        <f>IF(I4711=1, 'adjustment factor'!$D$12, IF(I4711=-9,-999,IF(I4711="",-999,0)))</f>
        <v>-999</v>
      </c>
      <c r="AN4711" s="82">
        <f>IF(J4711=1, 'adjustment factor'!$D$13, IF(J4711=-9,-999,IF(J4711="",-999,0)))</f>
        <v>-999</v>
      </c>
      <c r="AO4711" s="82" t="str">
        <f t="shared" si="748"/>
        <v>-999</v>
      </c>
      <c r="AP4711" s="82" t="str">
        <f t="shared" si="749"/>
        <v>MISSING</v>
      </c>
    </row>
    <row r="4712" spans="2:42">
      <c r="B4712" s="207"/>
      <c r="C4712" s="35">
        <v>4708</v>
      </c>
      <c r="D4712" s="161"/>
      <c r="E4712" s="161"/>
      <c r="F4712" s="161"/>
      <c r="G4712" s="161"/>
      <c r="H4712" s="161"/>
      <c r="I4712" s="161"/>
      <c r="J4712" s="161"/>
      <c r="K4712" s="161"/>
      <c r="L4712" s="161"/>
      <c r="M4712" s="161"/>
      <c r="N4712" s="171"/>
      <c r="O4712" s="171"/>
      <c r="P4712" s="171"/>
      <c r="Q4712" s="171"/>
      <c r="R4712" s="171"/>
      <c r="S4712" s="171"/>
      <c r="T4712" s="208" t="str">
        <f t="shared" si="740"/>
        <v>MISSING</v>
      </c>
      <c r="U4712" s="208" t="str">
        <f t="shared" si="741"/>
        <v>MISSING</v>
      </c>
      <c r="X4712" s="56">
        <f t="shared" si="742"/>
        <v>-99</v>
      </c>
      <c r="Y4712" s="56">
        <f t="shared" si="743"/>
        <v>-99</v>
      </c>
      <c r="Z4712" s="56">
        <f t="shared" si="744"/>
        <v>-99</v>
      </c>
      <c r="AA4712" s="56">
        <f t="shared" si="745"/>
        <v>-99</v>
      </c>
      <c r="AB4712" s="56">
        <f t="shared" si="746"/>
        <v>-99</v>
      </c>
      <c r="AC4712" s="56">
        <f t="shared" si="747"/>
        <v>-99</v>
      </c>
      <c r="AD4712" s="3"/>
      <c r="AE4712" s="82">
        <f>IF(D4712=1, 'adjustment factor'!$D$4, IF(D4712=-9,-999,IF(D4712="",-999,0)))</f>
        <v>-999</v>
      </c>
      <c r="AF4712" s="82">
        <f>IF(F4712=1, 'adjustment factor'!$D$5, IF(F4712=-9,-999,IF(F4712="",-999,0)))</f>
        <v>-999</v>
      </c>
      <c r="AG4712" s="82">
        <f>IF(E4712=1, 'adjustment factor'!$D$6, IF(E4712=-9,-999,IF(E4712="",-999,0)))</f>
        <v>-999</v>
      </c>
      <c r="AH4712" s="82">
        <f>IF(K4712&gt;=45,'adjustment factor'!$D$7,IF(K4712=-9,-1200,IF(K4712="",-1200,0)))</f>
        <v>-1200</v>
      </c>
      <c r="AI4712" s="82">
        <f>IF(L4712=1, 'adjustment factor'!$D$8, IF(L4712=-9,-999,IF(L4712="",-999,0)))</f>
        <v>-999</v>
      </c>
      <c r="AJ4712" s="82">
        <f>IF(AND(M4712&gt;=1,M4712&lt;=4),'adjustment factor'!$D$9,IF(M4712=-9,-999,IF(M4712=98,-999,IF(M4712=99,-999,IF(M4712="",-999,0)))))</f>
        <v>-999</v>
      </c>
      <c r="AK4712" s="82">
        <f>IF(H4712=1, 'adjustment factor'!$D$10, IF(H4712=-9,-999,IF(H4712="",-999,0)))</f>
        <v>-999</v>
      </c>
      <c r="AL4712" s="82">
        <f>IF(G4712=1, 'adjustment factor'!$D$11, IF(G4712=-9,-999,IF(G4712="",-999,0)))</f>
        <v>-999</v>
      </c>
      <c r="AM4712" s="82">
        <f>IF(I4712=1, 'adjustment factor'!$D$12, IF(I4712=-9,-999,IF(I4712="",-999,0)))</f>
        <v>-999</v>
      </c>
      <c r="AN4712" s="82">
        <f>IF(J4712=1, 'adjustment factor'!$D$13, IF(J4712=-9,-999,IF(J4712="",-999,0)))</f>
        <v>-999</v>
      </c>
      <c r="AO4712" s="82" t="str">
        <f t="shared" si="748"/>
        <v>-999</v>
      </c>
      <c r="AP4712" s="82" t="str">
        <f t="shared" si="749"/>
        <v>MISSING</v>
      </c>
    </row>
    <row r="4713" spans="2:42">
      <c r="B4713" s="207"/>
      <c r="C4713" s="35">
        <v>4709</v>
      </c>
      <c r="D4713" s="161"/>
      <c r="E4713" s="161"/>
      <c r="F4713" s="161"/>
      <c r="G4713" s="161"/>
      <c r="H4713" s="161"/>
      <c r="I4713" s="161"/>
      <c r="J4713" s="161"/>
      <c r="K4713" s="161"/>
      <c r="L4713" s="161"/>
      <c r="M4713" s="161"/>
      <c r="N4713" s="171"/>
      <c r="O4713" s="171"/>
      <c r="P4713" s="171"/>
      <c r="Q4713" s="171"/>
      <c r="R4713" s="171"/>
      <c r="S4713" s="171"/>
      <c r="T4713" s="208" t="str">
        <f t="shared" si="740"/>
        <v>MISSING</v>
      </c>
      <c r="U4713" s="208" t="str">
        <f t="shared" si="741"/>
        <v>MISSING</v>
      </c>
      <c r="X4713" s="56">
        <f t="shared" si="742"/>
        <v>-99</v>
      </c>
      <c r="Y4713" s="56">
        <f t="shared" si="743"/>
        <v>-99</v>
      </c>
      <c r="Z4713" s="56">
        <f t="shared" si="744"/>
        <v>-99</v>
      </c>
      <c r="AA4713" s="56">
        <f t="shared" si="745"/>
        <v>-99</v>
      </c>
      <c r="AB4713" s="56">
        <f t="shared" si="746"/>
        <v>-99</v>
      </c>
      <c r="AC4713" s="56">
        <f t="shared" si="747"/>
        <v>-99</v>
      </c>
      <c r="AD4713" s="3"/>
      <c r="AE4713" s="82">
        <f>IF(D4713=1, 'adjustment factor'!$D$4, IF(D4713=-9,-999,IF(D4713="",-999,0)))</f>
        <v>-999</v>
      </c>
      <c r="AF4713" s="82">
        <f>IF(F4713=1, 'adjustment factor'!$D$5, IF(F4713=-9,-999,IF(F4713="",-999,0)))</f>
        <v>-999</v>
      </c>
      <c r="AG4713" s="82">
        <f>IF(E4713=1, 'adjustment factor'!$D$6, IF(E4713=-9,-999,IF(E4713="",-999,0)))</f>
        <v>-999</v>
      </c>
      <c r="AH4713" s="82">
        <f>IF(K4713&gt;=45,'adjustment factor'!$D$7,IF(K4713=-9,-1200,IF(K4713="",-1200,0)))</f>
        <v>-1200</v>
      </c>
      <c r="AI4713" s="82">
        <f>IF(L4713=1, 'adjustment factor'!$D$8, IF(L4713=-9,-999,IF(L4713="",-999,0)))</f>
        <v>-999</v>
      </c>
      <c r="AJ4713" s="82">
        <f>IF(AND(M4713&gt;=1,M4713&lt;=4),'adjustment factor'!$D$9,IF(M4713=-9,-999,IF(M4713=98,-999,IF(M4713=99,-999,IF(M4713="",-999,0)))))</f>
        <v>-999</v>
      </c>
      <c r="AK4713" s="82">
        <f>IF(H4713=1, 'adjustment factor'!$D$10, IF(H4713=-9,-999,IF(H4713="",-999,0)))</f>
        <v>-999</v>
      </c>
      <c r="AL4713" s="82">
        <f>IF(G4713=1, 'adjustment factor'!$D$11, IF(G4713=-9,-999,IF(G4713="",-999,0)))</f>
        <v>-999</v>
      </c>
      <c r="AM4713" s="82">
        <f>IF(I4713=1, 'adjustment factor'!$D$12, IF(I4713=-9,-999,IF(I4713="",-999,0)))</f>
        <v>-999</v>
      </c>
      <c r="AN4713" s="82">
        <f>IF(J4713=1, 'adjustment factor'!$D$13, IF(J4713=-9,-999,IF(J4713="",-999,0)))</f>
        <v>-999</v>
      </c>
      <c r="AO4713" s="82" t="str">
        <f t="shared" si="748"/>
        <v>-999</v>
      </c>
      <c r="AP4713" s="82" t="str">
        <f t="shared" si="749"/>
        <v>MISSING</v>
      </c>
    </row>
    <row r="4714" spans="2:42">
      <c r="B4714" s="207"/>
      <c r="C4714" s="35">
        <v>4710</v>
      </c>
      <c r="D4714" s="161"/>
      <c r="E4714" s="161"/>
      <c r="F4714" s="161"/>
      <c r="G4714" s="161"/>
      <c r="H4714" s="161"/>
      <c r="I4714" s="161"/>
      <c r="J4714" s="161"/>
      <c r="K4714" s="161"/>
      <c r="L4714" s="161"/>
      <c r="M4714" s="161"/>
      <c r="N4714" s="171"/>
      <c r="O4714" s="171"/>
      <c r="P4714" s="171"/>
      <c r="Q4714" s="171"/>
      <c r="R4714" s="171"/>
      <c r="S4714" s="171"/>
      <c r="T4714" s="208" t="str">
        <f t="shared" si="740"/>
        <v>MISSING</v>
      </c>
      <c r="U4714" s="208" t="str">
        <f t="shared" si="741"/>
        <v>MISSING</v>
      </c>
      <c r="X4714" s="56">
        <f t="shared" si="742"/>
        <v>-99</v>
      </c>
      <c r="Y4714" s="56">
        <f t="shared" si="743"/>
        <v>-99</v>
      </c>
      <c r="Z4714" s="56">
        <f t="shared" si="744"/>
        <v>-99</v>
      </c>
      <c r="AA4714" s="56">
        <f t="shared" si="745"/>
        <v>-99</v>
      </c>
      <c r="AB4714" s="56">
        <f t="shared" si="746"/>
        <v>-99</v>
      </c>
      <c r="AC4714" s="56">
        <f t="shared" si="747"/>
        <v>-99</v>
      </c>
      <c r="AD4714" s="3"/>
      <c r="AE4714" s="82">
        <f>IF(D4714=1, 'adjustment factor'!$D$4, IF(D4714=-9,-999,IF(D4714="",-999,0)))</f>
        <v>-999</v>
      </c>
      <c r="AF4714" s="82">
        <f>IF(F4714=1, 'adjustment factor'!$D$5, IF(F4714=-9,-999,IF(F4714="",-999,0)))</f>
        <v>-999</v>
      </c>
      <c r="AG4714" s="82">
        <f>IF(E4714=1, 'adjustment factor'!$D$6, IF(E4714=-9,-999,IF(E4714="",-999,0)))</f>
        <v>-999</v>
      </c>
      <c r="AH4714" s="82">
        <f>IF(K4714&gt;=45,'adjustment factor'!$D$7,IF(K4714=-9,-1200,IF(K4714="",-1200,0)))</f>
        <v>-1200</v>
      </c>
      <c r="AI4714" s="82">
        <f>IF(L4714=1, 'adjustment factor'!$D$8, IF(L4714=-9,-999,IF(L4714="",-999,0)))</f>
        <v>-999</v>
      </c>
      <c r="AJ4714" s="82">
        <f>IF(AND(M4714&gt;=1,M4714&lt;=4),'adjustment factor'!$D$9,IF(M4714=-9,-999,IF(M4714=98,-999,IF(M4714=99,-999,IF(M4714="",-999,0)))))</f>
        <v>-999</v>
      </c>
      <c r="AK4714" s="82">
        <f>IF(H4714=1, 'adjustment factor'!$D$10, IF(H4714=-9,-999,IF(H4714="",-999,0)))</f>
        <v>-999</v>
      </c>
      <c r="AL4714" s="82">
        <f>IF(G4714=1, 'adjustment factor'!$D$11, IF(G4714=-9,-999,IF(G4714="",-999,0)))</f>
        <v>-999</v>
      </c>
      <c r="AM4714" s="82">
        <f>IF(I4714=1, 'adjustment factor'!$D$12, IF(I4714=-9,-999,IF(I4714="",-999,0)))</f>
        <v>-999</v>
      </c>
      <c r="AN4714" s="82">
        <f>IF(J4714=1, 'adjustment factor'!$D$13, IF(J4714=-9,-999,IF(J4714="",-999,0)))</f>
        <v>-999</v>
      </c>
      <c r="AO4714" s="82" t="str">
        <f t="shared" si="748"/>
        <v>-999</v>
      </c>
      <c r="AP4714" s="82" t="str">
        <f t="shared" si="749"/>
        <v>MISSING</v>
      </c>
    </row>
    <row r="4715" spans="2:42">
      <c r="B4715" s="207"/>
      <c r="C4715" s="35">
        <v>4711</v>
      </c>
      <c r="D4715" s="161"/>
      <c r="E4715" s="161"/>
      <c r="F4715" s="161"/>
      <c r="G4715" s="161"/>
      <c r="H4715" s="161"/>
      <c r="I4715" s="161"/>
      <c r="J4715" s="161"/>
      <c r="K4715" s="161"/>
      <c r="L4715" s="161"/>
      <c r="M4715" s="161"/>
      <c r="N4715" s="171"/>
      <c r="O4715" s="171"/>
      <c r="P4715" s="171"/>
      <c r="Q4715" s="171"/>
      <c r="R4715" s="171"/>
      <c r="S4715" s="171"/>
      <c r="T4715" s="208" t="str">
        <f t="shared" si="740"/>
        <v>MISSING</v>
      </c>
      <c r="U4715" s="208" t="str">
        <f t="shared" si="741"/>
        <v>MISSING</v>
      </c>
      <c r="X4715" s="56">
        <f t="shared" si="742"/>
        <v>-99</v>
      </c>
      <c r="Y4715" s="56">
        <f t="shared" si="743"/>
        <v>-99</v>
      </c>
      <c r="Z4715" s="56">
        <f t="shared" si="744"/>
        <v>-99</v>
      </c>
      <c r="AA4715" s="56">
        <f t="shared" si="745"/>
        <v>-99</v>
      </c>
      <c r="AB4715" s="56">
        <f t="shared" si="746"/>
        <v>-99</v>
      </c>
      <c r="AC4715" s="56">
        <f t="shared" si="747"/>
        <v>-99</v>
      </c>
      <c r="AD4715" s="3"/>
      <c r="AE4715" s="82">
        <f>IF(D4715=1, 'adjustment factor'!$D$4, IF(D4715=-9,-999,IF(D4715="",-999,0)))</f>
        <v>-999</v>
      </c>
      <c r="AF4715" s="82">
        <f>IF(F4715=1, 'adjustment factor'!$D$5, IF(F4715=-9,-999,IF(F4715="",-999,0)))</f>
        <v>-999</v>
      </c>
      <c r="AG4715" s="82">
        <f>IF(E4715=1, 'adjustment factor'!$D$6, IF(E4715=-9,-999,IF(E4715="",-999,0)))</f>
        <v>-999</v>
      </c>
      <c r="AH4715" s="82">
        <f>IF(K4715&gt;=45,'adjustment factor'!$D$7,IF(K4715=-9,-1200,IF(K4715="",-1200,0)))</f>
        <v>-1200</v>
      </c>
      <c r="AI4715" s="82">
        <f>IF(L4715=1, 'adjustment factor'!$D$8, IF(L4715=-9,-999,IF(L4715="",-999,0)))</f>
        <v>-999</v>
      </c>
      <c r="AJ4715" s="82">
        <f>IF(AND(M4715&gt;=1,M4715&lt;=4),'adjustment factor'!$D$9,IF(M4715=-9,-999,IF(M4715=98,-999,IF(M4715=99,-999,IF(M4715="",-999,0)))))</f>
        <v>-999</v>
      </c>
      <c r="AK4715" s="82">
        <f>IF(H4715=1, 'adjustment factor'!$D$10, IF(H4715=-9,-999,IF(H4715="",-999,0)))</f>
        <v>-999</v>
      </c>
      <c r="AL4715" s="82">
        <f>IF(G4715=1, 'adjustment factor'!$D$11, IF(G4715=-9,-999,IF(G4715="",-999,0)))</f>
        <v>-999</v>
      </c>
      <c r="AM4715" s="82">
        <f>IF(I4715=1, 'adjustment factor'!$D$12, IF(I4715=-9,-999,IF(I4715="",-999,0)))</f>
        <v>-999</v>
      </c>
      <c r="AN4715" s="82">
        <f>IF(J4715=1, 'adjustment factor'!$D$13, IF(J4715=-9,-999,IF(J4715="",-999,0)))</f>
        <v>-999</v>
      </c>
      <c r="AO4715" s="82" t="str">
        <f t="shared" si="748"/>
        <v>-999</v>
      </c>
      <c r="AP4715" s="82" t="str">
        <f t="shared" si="749"/>
        <v>MISSING</v>
      </c>
    </row>
    <row r="4716" spans="2:42">
      <c r="B4716" s="207"/>
      <c r="C4716" s="35">
        <v>4712</v>
      </c>
      <c r="D4716" s="161"/>
      <c r="E4716" s="161"/>
      <c r="F4716" s="161"/>
      <c r="G4716" s="161"/>
      <c r="H4716" s="161"/>
      <c r="I4716" s="161"/>
      <c r="J4716" s="161"/>
      <c r="K4716" s="161"/>
      <c r="L4716" s="161"/>
      <c r="M4716" s="161"/>
      <c r="N4716" s="171"/>
      <c r="O4716" s="171"/>
      <c r="P4716" s="171"/>
      <c r="Q4716" s="171"/>
      <c r="R4716" s="171"/>
      <c r="S4716" s="171"/>
      <c r="T4716" s="208" t="str">
        <f t="shared" si="740"/>
        <v>MISSING</v>
      </c>
      <c r="U4716" s="208" t="str">
        <f t="shared" si="741"/>
        <v>MISSING</v>
      </c>
      <c r="X4716" s="56">
        <f t="shared" si="742"/>
        <v>-99</v>
      </c>
      <c r="Y4716" s="56">
        <f t="shared" si="743"/>
        <v>-99</v>
      </c>
      <c r="Z4716" s="56">
        <f t="shared" si="744"/>
        <v>-99</v>
      </c>
      <c r="AA4716" s="56">
        <f t="shared" si="745"/>
        <v>-99</v>
      </c>
      <c r="AB4716" s="56">
        <f t="shared" si="746"/>
        <v>-99</v>
      </c>
      <c r="AC4716" s="56">
        <f t="shared" si="747"/>
        <v>-99</v>
      </c>
      <c r="AD4716" s="3"/>
      <c r="AE4716" s="82">
        <f>IF(D4716=1, 'adjustment factor'!$D$4, IF(D4716=-9,-999,IF(D4716="",-999,0)))</f>
        <v>-999</v>
      </c>
      <c r="AF4716" s="82">
        <f>IF(F4716=1, 'adjustment factor'!$D$5, IF(F4716=-9,-999,IF(F4716="",-999,0)))</f>
        <v>-999</v>
      </c>
      <c r="AG4716" s="82">
        <f>IF(E4716=1, 'adjustment factor'!$D$6, IF(E4716=-9,-999,IF(E4716="",-999,0)))</f>
        <v>-999</v>
      </c>
      <c r="AH4716" s="82">
        <f>IF(K4716&gt;=45,'adjustment factor'!$D$7,IF(K4716=-9,-1200,IF(K4716="",-1200,0)))</f>
        <v>-1200</v>
      </c>
      <c r="AI4716" s="82">
        <f>IF(L4716=1, 'adjustment factor'!$D$8, IF(L4716=-9,-999,IF(L4716="",-999,0)))</f>
        <v>-999</v>
      </c>
      <c r="AJ4716" s="82">
        <f>IF(AND(M4716&gt;=1,M4716&lt;=4),'adjustment factor'!$D$9,IF(M4716=-9,-999,IF(M4716=98,-999,IF(M4716=99,-999,IF(M4716="",-999,0)))))</f>
        <v>-999</v>
      </c>
      <c r="AK4716" s="82">
        <f>IF(H4716=1, 'adjustment factor'!$D$10, IF(H4716=-9,-999,IF(H4716="",-999,0)))</f>
        <v>-999</v>
      </c>
      <c r="AL4716" s="82">
        <f>IF(G4716=1, 'adjustment factor'!$D$11, IF(G4716=-9,-999,IF(G4716="",-999,0)))</f>
        <v>-999</v>
      </c>
      <c r="AM4716" s="82">
        <f>IF(I4716=1, 'adjustment factor'!$D$12, IF(I4716=-9,-999,IF(I4716="",-999,0)))</f>
        <v>-999</v>
      </c>
      <c r="AN4716" s="82">
        <f>IF(J4716=1, 'adjustment factor'!$D$13, IF(J4716=-9,-999,IF(J4716="",-999,0)))</f>
        <v>-999</v>
      </c>
      <c r="AO4716" s="82" t="str">
        <f t="shared" si="748"/>
        <v>-999</v>
      </c>
      <c r="AP4716" s="82" t="str">
        <f t="shared" si="749"/>
        <v>MISSING</v>
      </c>
    </row>
    <row r="4717" spans="2:42">
      <c r="B4717" s="207"/>
      <c r="C4717" s="35">
        <v>4713</v>
      </c>
      <c r="D4717" s="161"/>
      <c r="E4717" s="161"/>
      <c r="F4717" s="161"/>
      <c r="G4717" s="161"/>
      <c r="H4717" s="161"/>
      <c r="I4717" s="161"/>
      <c r="J4717" s="161"/>
      <c r="K4717" s="161"/>
      <c r="L4717" s="161"/>
      <c r="M4717" s="161"/>
      <c r="N4717" s="171"/>
      <c r="O4717" s="171"/>
      <c r="P4717" s="171"/>
      <c r="Q4717" s="171"/>
      <c r="R4717" s="171"/>
      <c r="S4717" s="171"/>
      <c r="T4717" s="208" t="str">
        <f t="shared" si="740"/>
        <v>MISSING</v>
      </c>
      <c r="U4717" s="208" t="str">
        <f t="shared" si="741"/>
        <v>MISSING</v>
      </c>
      <c r="X4717" s="56">
        <f t="shared" si="742"/>
        <v>-99</v>
      </c>
      <c r="Y4717" s="56">
        <f t="shared" si="743"/>
        <v>-99</v>
      </c>
      <c r="Z4717" s="56">
        <f t="shared" si="744"/>
        <v>-99</v>
      </c>
      <c r="AA4717" s="56">
        <f t="shared" si="745"/>
        <v>-99</v>
      </c>
      <c r="AB4717" s="56">
        <f t="shared" si="746"/>
        <v>-99</v>
      </c>
      <c r="AC4717" s="56">
        <f t="shared" si="747"/>
        <v>-99</v>
      </c>
      <c r="AD4717" s="3"/>
      <c r="AE4717" s="82">
        <f>IF(D4717=1, 'adjustment factor'!$D$4, IF(D4717=-9,-999,IF(D4717="",-999,0)))</f>
        <v>-999</v>
      </c>
      <c r="AF4717" s="82">
        <f>IF(F4717=1, 'adjustment factor'!$D$5, IF(F4717=-9,-999,IF(F4717="",-999,0)))</f>
        <v>-999</v>
      </c>
      <c r="AG4717" s="82">
        <f>IF(E4717=1, 'adjustment factor'!$D$6, IF(E4717=-9,-999,IF(E4717="",-999,0)))</f>
        <v>-999</v>
      </c>
      <c r="AH4717" s="82">
        <f>IF(K4717&gt;=45,'adjustment factor'!$D$7,IF(K4717=-9,-1200,IF(K4717="",-1200,0)))</f>
        <v>-1200</v>
      </c>
      <c r="AI4717" s="82">
        <f>IF(L4717=1, 'adjustment factor'!$D$8, IF(L4717=-9,-999,IF(L4717="",-999,0)))</f>
        <v>-999</v>
      </c>
      <c r="AJ4717" s="82">
        <f>IF(AND(M4717&gt;=1,M4717&lt;=4),'adjustment factor'!$D$9,IF(M4717=-9,-999,IF(M4717=98,-999,IF(M4717=99,-999,IF(M4717="",-999,0)))))</f>
        <v>-999</v>
      </c>
      <c r="AK4717" s="82">
        <f>IF(H4717=1, 'adjustment factor'!$D$10, IF(H4717=-9,-999,IF(H4717="",-999,0)))</f>
        <v>-999</v>
      </c>
      <c r="AL4717" s="82">
        <f>IF(G4717=1, 'adjustment factor'!$D$11, IF(G4717=-9,-999,IF(G4717="",-999,0)))</f>
        <v>-999</v>
      </c>
      <c r="AM4717" s="82">
        <f>IF(I4717=1, 'adjustment factor'!$D$12, IF(I4717=-9,-999,IF(I4717="",-999,0)))</f>
        <v>-999</v>
      </c>
      <c r="AN4717" s="82">
        <f>IF(J4717=1, 'adjustment factor'!$D$13, IF(J4717=-9,-999,IF(J4717="",-999,0)))</f>
        <v>-999</v>
      </c>
      <c r="AO4717" s="82" t="str">
        <f t="shared" si="748"/>
        <v>-999</v>
      </c>
      <c r="AP4717" s="82" t="str">
        <f t="shared" si="749"/>
        <v>MISSING</v>
      </c>
    </row>
    <row r="4718" spans="2:42">
      <c r="B4718" s="207"/>
      <c r="C4718" s="35">
        <v>4714</v>
      </c>
      <c r="D4718" s="161"/>
      <c r="E4718" s="161"/>
      <c r="F4718" s="161"/>
      <c r="G4718" s="161"/>
      <c r="H4718" s="161"/>
      <c r="I4718" s="161"/>
      <c r="J4718" s="161"/>
      <c r="K4718" s="161"/>
      <c r="L4718" s="161"/>
      <c r="M4718" s="161"/>
      <c r="N4718" s="171"/>
      <c r="O4718" s="171"/>
      <c r="P4718" s="171"/>
      <c r="Q4718" s="171"/>
      <c r="R4718" s="171"/>
      <c r="S4718" s="171"/>
      <c r="T4718" s="208" t="str">
        <f t="shared" si="740"/>
        <v>MISSING</v>
      </c>
      <c r="U4718" s="208" t="str">
        <f t="shared" si="741"/>
        <v>MISSING</v>
      </c>
      <c r="X4718" s="56">
        <f t="shared" si="742"/>
        <v>-99</v>
      </c>
      <c r="Y4718" s="56">
        <f t="shared" si="743"/>
        <v>-99</v>
      </c>
      <c r="Z4718" s="56">
        <f t="shared" si="744"/>
        <v>-99</v>
      </c>
      <c r="AA4718" s="56">
        <f t="shared" si="745"/>
        <v>-99</v>
      </c>
      <c r="AB4718" s="56">
        <f t="shared" si="746"/>
        <v>-99</v>
      </c>
      <c r="AC4718" s="56">
        <f t="shared" si="747"/>
        <v>-99</v>
      </c>
      <c r="AD4718" s="3"/>
      <c r="AE4718" s="82">
        <f>IF(D4718=1, 'adjustment factor'!$D$4, IF(D4718=-9,-999,IF(D4718="",-999,0)))</f>
        <v>-999</v>
      </c>
      <c r="AF4718" s="82">
        <f>IF(F4718=1, 'adjustment factor'!$D$5, IF(F4718=-9,-999,IF(F4718="",-999,0)))</f>
        <v>-999</v>
      </c>
      <c r="AG4718" s="82">
        <f>IF(E4718=1, 'adjustment factor'!$D$6, IF(E4718=-9,-999,IF(E4718="",-999,0)))</f>
        <v>-999</v>
      </c>
      <c r="AH4718" s="82">
        <f>IF(K4718&gt;=45,'adjustment factor'!$D$7,IF(K4718=-9,-1200,IF(K4718="",-1200,0)))</f>
        <v>-1200</v>
      </c>
      <c r="AI4718" s="82">
        <f>IF(L4718=1, 'adjustment factor'!$D$8, IF(L4718=-9,-999,IF(L4718="",-999,0)))</f>
        <v>-999</v>
      </c>
      <c r="AJ4718" s="82">
        <f>IF(AND(M4718&gt;=1,M4718&lt;=4),'adjustment factor'!$D$9,IF(M4718=-9,-999,IF(M4718=98,-999,IF(M4718=99,-999,IF(M4718="",-999,0)))))</f>
        <v>-999</v>
      </c>
      <c r="AK4718" s="82">
        <f>IF(H4718=1, 'adjustment factor'!$D$10, IF(H4718=-9,-999,IF(H4718="",-999,0)))</f>
        <v>-999</v>
      </c>
      <c r="AL4718" s="82">
        <f>IF(G4718=1, 'adjustment factor'!$D$11, IF(G4718=-9,-999,IF(G4718="",-999,0)))</f>
        <v>-999</v>
      </c>
      <c r="AM4718" s="82">
        <f>IF(I4718=1, 'adjustment factor'!$D$12, IF(I4718=-9,-999,IF(I4718="",-999,0)))</f>
        <v>-999</v>
      </c>
      <c r="AN4718" s="82">
        <f>IF(J4718=1, 'adjustment factor'!$D$13, IF(J4718=-9,-999,IF(J4718="",-999,0)))</f>
        <v>-999</v>
      </c>
      <c r="AO4718" s="82" t="str">
        <f t="shared" si="748"/>
        <v>-999</v>
      </c>
      <c r="AP4718" s="82" t="str">
        <f t="shared" si="749"/>
        <v>MISSING</v>
      </c>
    </row>
    <row r="4719" spans="2:42">
      <c r="B4719" s="207"/>
      <c r="C4719" s="35">
        <v>4715</v>
      </c>
      <c r="D4719" s="161"/>
      <c r="E4719" s="161"/>
      <c r="F4719" s="161"/>
      <c r="G4719" s="161"/>
      <c r="H4719" s="161"/>
      <c r="I4719" s="161"/>
      <c r="J4719" s="161"/>
      <c r="K4719" s="161"/>
      <c r="L4719" s="161"/>
      <c r="M4719" s="161"/>
      <c r="N4719" s="171"/>
      <c r="O4719" s="171"/>
      <c r="P4719" s="171"/>
      <c r="Q4719" s="171"/>
      <c r="R4719" s="171"/>
      <c r="S4719" s="171"/>
      <c r="T4719" s="208" t="str">
        <f t="shared" si="740"/>
        <v>MISSING</v>
      </c>
      <c r="U4719" s="208" t="str">
        <f t="shared" si="741"/>
        <v>MISSING</v>
      </c>
      <c r="X4719" s="56">
        <f t="shared" si="742"/>
        <v>-99</v>
      </c>
      <c r="Y4719" s="56">
        <f t="shared" si="743"/>
        <v>-99</v>
      </c>
      <c r="Z4719" s="56">
        <f t="shared" si="744"/>
        <v>-99</v>
      </c>
      <c r="AA4719" s="56">
        <f t="shared" si="745"/>
        <v>-99</v>
      </c>
      <c r="AB4719" s="56">
        <f t="shared" si="746"/>
        <v>-99</v>
      </c>
      <c r="AC4719" s="56">
        <f t="shared" si="747"/>
        <v>-99</v>
      </c>
      <c r="AD4719" s="3"/>
      <c r="AE4719" s="82">
        <f>IF(D4719=1, 'adjustment factor'!$D$4, IF(D4719=-9,-999,IF(D4719="",-999,0)))</f>
        <v>-999</v>
      </c>
      <c r="AF4719" s="82">
        <f>IF(F4719=1, 'adjustment factor'!$D$5, IF(F4719=-9,-999,IF(F4719="",-999,0)))</f>
        <v>-999</v>
      </c>
      <c r="AG4719" s="82">
        <f>IF(E4719=1, 'adjustment factor'!$D$6, IF(E4719=-9,-999,IF(E4719="",-999,0)))</f>
        <v>-999</v>
      </c>
      <c r="AH4719" s="82">
        <f>IF(K4719&gt;=45,'adjustment factor'!$D$7,IF(K4719=-9,-1200,IF(K4719="",-1200,0)))</f>
        <v>-1200</v>
      </c>
      <c r="AI4719" s="82">
        <f>IF(L4719=1, 'adjustment factor'!$D$8, IF(L4719=-9,-999,IF(L4719="",-999,0)))</f>
        <v>-999</v>
      </c>
      <c r="AJ4719" s="82">
        <f>IF(AND(M4719&gt;=1,M4719&lt;=4),'adjustment factor'!$D$9,IF(M4719=-9,-999,IF(M4719=98,-999,IF(M4719=99,-999,IF(M4719="",-999,0)))))</f>
        <v>-999</v>
      </c>
      <c r="AK4719" s="82">
        <f>IF(H4719=1, 'adjustment factor'!$D$10, IF(H4719=-9,-999,IF(H4719="",-999,0)))</f>
        <v>-999</v>
      </c>
      <c r="AL4719" s="82">
        <f>IF(G4719=1, 'adjustment factor'!$D$11, IF(G4719=-9,-999,IF(G4719="",-999,0)))</f>
        <v>-999</v>
      </c>
      <c r="AM4719" s="82">
        <f>IF(I4719=1, 'adjustment factor'!$D$12, IF(I4719=-9,-999,IF(I4719="",-999,0)))</f>
        <v>-999</v>
      </c>
      <c r="AN4719" s="82">
        <f>IF(J4719=1, 'adjustment factor'!$D$13, IF(J4719=-9,-999,IF(J4719="",-999,0)))</f>
        <v>-999</v>
      </c>
      <c r="AO4719" s="82" t="str">
        <f t="shared" si="748"/>
        <v>-999</v>
      </c>
      <c r="AP4719" s="82" t="str">
        <f t="shared" si="749"/>
        <v>MISSING</v>
      </c>
    </row>
    <row r="4720" spans="2:42">
      <c r="B4720" s="207"/>
      <c r="C4720" s="35">
        <v>4716</v>
      </c>
      <c r="D4720" s="161"/>
      <c r="E4720" s="161"/>
      <c r="F4720" s="161"/>
      <c r="G4720" s="161"/>
      <c r="H4720" s="161"/>
      <c r="I4720" s="161"/>
      <c r="J4720" s="161"/>
      <c r="K4720" s="161"/>
      <c r="L4720" s="161"/>
      <c r="M4720" s="161"/>
      <c r="N4720" s="171"/>
      <c r="O4720" s="171"/>
      <c r="P4720" s="171"/>
      <c r="Q4720" s="171"/>
      <c r="R4720" s="171"/>
      <c r="S4720" s="171"/>
      <c r="T4720" s="208" t="str">
        <f t="shared" si="740"/>
        <v>MISSING</v>
      </c>
      <c r="U4720" s="208" t="str">
        <f t="shared" si="741"/>
        <v>MISSING</v>
      </c>
      <c r="X4720" s="56">
        <f t="shared" si="742"/>
        <v>-99</v>
      </c>
      <c r="Y4720" s="56">
        <f t="shared" si="743"/>
        <v>-99</v>
      </c>
      <c r="Z4720" s="56">
        <f t="shared" si="744"/>
        <v>-99</v>
      </c>
      <c r="AA4720" s="56">
        <f t="shared" si="745"/>
        <v>-99</v>
      </c>
      <c r="AB4720" s="56">
        <f t="shared" si="746"/>
        <v>-99</v>
      </c>
      <c r="AC4720" s="56">
        <f t="shared" si="747"/>
        <v>-99</v>
      </c>
      <c r="AD4720" s="3"/>
      <c r="AE4720" s="82">
        <f>IF(D4720=1, 'adjustment factor'!$D$4, IF(D4720=-9,-999,IF(D4720="",-999,0)))</f>
        <v>-999</v>
      </c>
      <c r="AF4720" s="82">
        <f>IF(F4720=1, 'adjustment factor'!$D$5, IF(F4720=-9,-999,IF(F4720="",-999,0)))</f>
        <v>-999</v>
      </c>
      <c r="AG4720" s="82">
        <f>IF(E4720=1, 'adjustment factor'!$D$6, IF(E4720=-9,-999,IF(E4720="",-999,0)))</f>
        <v>-999</v>
      </c>
      <c r="AH4720" s="82">
        <f>IF(K4720&gt;=45,'adjustment factor'!$D$7,IF(K4720=-9,-1200,IF(K4720="",-1200,0)))</f>
        <v>-1200</v>
      </c>
      <c r="AI4720" s="82">
        <f>IF(L4720=1, 'adjustment factor'!$D$8, IF(L4720=-9,-999,IF(L4720="",-999,0)))</f>
        <v>-999</v>
      </c>
      <c r="AJ4720" s="82">
        <f>IF(AND(M4720&gt;=1,M4720&lt;=4),'adjustment factor'!$D$9,IF(M4720=-9,-999,IF(M4720=98,-999,IF(M4720=99,-999,IF(M4720="",-999,0)))))</f>
        <v>-999</v>
      </c>
      <c r="AK4720" s="82">
        <f>IF(H4720=1, 'adjustment factor'!$D$10, IF(H4720=-9,-999,IF(H4720="",-999,0)))</f>
        <v>-999</v>
      </c>
      <c r="AL4720" s="82">
        <f>IF(G4720=1, 'adjustment factor'!$D$11, IF(G4720=-9,-999,IF(G4720="",-999,0)))</f>
        <v>-999</v>
      </c>
      <c r="AM4720" s="82">
        <f>IF(I4720=1, 'adjustment factor'!$D$12, IF(I4720=-9,-999,IF(I4720="",-999,0)))</f>
        <v>-999</v>
      </c>
      <c r="AN4720" s="82">
        <f>IF(J4720=1, 'adjustment factor'!$D$13, IF(J4720=-9,-999,IF(J4720="",-999,0)))</f>
        <v>-999</v>
      </c>
      <c r="AO4720" s="82" t="str">
        <f t="shared" si="748"/>
        <v>-999</v>
      </c>
      <c r="AP4720" s="82" t="str">
        <f t="shared" si="749"/>
        <v>MISSING</v>
      </c>
    </row>
    <row r="4721" spans="2:42">
      <c r="B4721" s="207"/>
      <c r="C4721" s="35">
        <v>4717</v>
      </c>
      <c r="D4721" s="161"/>
      <c r="E4721" s="161"/>
      <c r="F4721" s="161"/>
      <c r="G4721" s="161"/>
      <c r="H4721" s="161"/>
      <c r="I4721" s="161"/>
      <c r="J4721" s="161"/>
      <c r="K4721" s="161"/>
      <c r="L4721" s="161"/>
      <c r="M4721" s="161"/>
      <c r="N4721" s="171"/>
      <c r="O4721" s="171"/>
      <c r="P4721" s="171"/>
      <c r="Q4721" s="171"/>
      <c r="R4721" s="171"/>
      <c r="S4721" s="171"/>
      <c r="T4721" s="208" t="str">
        <f t="shared" si="740"/>
        <v>MISSING</v>
      </c>
      <c r="U4721" s="208" t="str">
        <f t="shared" si="741"/>
        <v>MISSING</v>
      </c>
      <c r="X4721" s="56">
        <f t="shared" si="742"/>
        <v>-99</v>
      </c>
      <c r="Y4721" s="56">
        <f t="shared" si="743"/>
        <v>-99</v>
      </c>
      <c r="Z4721" s="56">
        <f t="shared" si="744"/>
        <v>-99</v>
      </c>
      <c r="AA4721" s="56">
        <f t="shared" si="745"/>
        <v>-99</v>
      </c>
      <c r="AB4721" s="56">
        <f t="shared" si="746"/>
        <v>-99</v>
      </c>
      <c r="AC4721" s="56">
        <f t="shared" si="747"/>
        <v>-99</v>
      </c>
      <c r="AD4721" s="3"/>
      <c r="AE4721" s="82">
        <f>IF(D4721=1, 'adjustment factor'!$D$4, IF(D4721=-9,-999,IF(D4721="",-999,0)))</f>
        <v>-999</v>
      </c>
      <c r="AF4721" s="82">
        <f>IF(F4721=1, 'adjustment factor'!$D$5, IF(F4721=-9,-999,IF(F4721="",-999,0)))</f>
        <v>-999</v>
      </c>
      <c r="AG4721" s="82">
        <f>IF(E4721=1, 'adjustment factor'!$D$6, IF(E4721=-9,-999,IF(E4721="",-999,0)))</f>
        <v>-999</v>
      </c>
      <c r="AH4721" s="82">
        <f>IF(K4721&gt;=45,'adjustment factor'!$D$7,IF(K4721=-9,-1200,IF(K4721="",-1200,0)))</f>
        <v>-1200</v>
      </c>
      <c r="AI4721" s="82">
        <f>IF(L4721=1, 'adjustment factor'!$D$8, IF(L4721=-9,-999,IF(L4721="",-999,0)))</f>
        <v>-999</v>
      </c>
      <c r="AJ4721" s="82">
        <f>IF(AND(M4721&gt;=1,M4721&lt;=4),'adjustment factor'!$D$9,IF(M4721=-9,-999,IF(M4721=98,-999,IF(M4721=99,-999,IF(M4721="",-999,0)))))</f>
        <v>-999</v>
      </c>
      <c r="AK4721" s="82">
        <f>IF(H4721=1, 'adjustment factor'!$D$10, IF(H4721=-9,-999,IF(H4721="",-999,0)))</f>
        <v>-999</v>
      </c>
      <c r="AL4721" s="82">
        <f>IF(G4721=1, 'adjustment factor'!$D$11, IF(G4721=-9,-999,IF(G4721="",-999,0)))</f>
        <v>-999</v>
      </c>
      <c r="AM4721" s="82">
        <f>IF(I4721=1, 'adjustment factor'!$D$12, IF(I4721=-9,-999,IF(I4721="",-999,0)))</f>
        <v>-999</v>
      </c>
      <c r="AN4721" s="82">
        <f>IF(J4721=1, 'adjustment factor'!$D$13, IF(J4721=-9,-999,IF(J4721="",-999,0)))</f>
        <v>-999</v>
      </c>
      <c r="AO4721" s="82" t="str">
        <f t="shared" si="748"/>
        <v>-999</v>
      </c>
      <c r="AP4721" s="82" t="str">
        <f t="shared" si="749"/>
        <v>MISSING</v>
      </c>
    </row>
    <row r="4722" spans="2:42">
      <c r="B4722" s="207"/>
      <c r="C4722" s="35">
        <v>4718</v>
      </c>
      <c r="D4722" s="161"/>
      <c r="E4722" s="161"/>
      <c r="F4722" s="161"/>
      <c r="G4722" s="161"/>
      <c r="H4722" s="161"/>
      <c r="I4722" s="161"/>
      <c r="J4722" s="161"/>
      <c r="K4722" s="161"/>
      <c r="L4722" s="161"/>
      <c r="M4722" s="161"/>
      <c r="N4722" s="171"/>
      <c r="O4722" s="171"/>
      <c r="P4722" s="171"/>
      <c r="Q4722" s="171"/>
      <c r="R4722" s="171"/>
      <c r="S4722" s="171"/>
      <c r="T4722" s="208" t="str">
        <f t="shared" si="740"/>
        <v>MISSING</v>
      </c>
      <c r="U4722" s="208" t="str">
        <f t="shared" si="741"/>
        <v>MISSING</v>
      </c>
      <c r="X4722" s="56">
        <f t="shared" si="742"/>
        <v>-99</v>
      </c>
      <c r="Y4722" s="56">
        <f t="shared" si="743"/>
        <v>-99</v>
      </c>
      <c r="Z4722" s="56">
        <f t="shared" si="744"/>
        <v>-99</v>
      </c>
      <c r="AA4722" s="56">
        <f t="shared" si="745"/>
        <v>-99</v>
      </c>
      <c r="AB4722" s="56">
        <f t="shared" si="746"/>
        <v>-99</v>
      </c>
      <c r="AC4722" s="56">
        <f t="shared" si="747"/>
        <v>-99</v>
      </c>
      <c r="AD4722" s="3"/>
      <c r="AE4722" s="82">
        <f>IF(D4722=1, 'adjustment factor'!$D$4, IF(D4722=-9,-999,IF(D4722="",-999,0)))</f>
        <v>-999</v>
      </c>
      <c r="AF4722" s="82">
        <f>IF(F4722=1, 'adjustment factor'!$D$5, IF(F4722=-9,-999,IF(F4722="",-999,0)))</f>
        <v>-999</v>
      </c>
      <c r="AG4722" s="82">
        <f>IF(E4722=1, 'adjustment factor'!$D$6, IF(E4722=-9,-999,IF(E4722="",-999,0)))</f>
        <v>-999</v>
      </c>
      <c r="AH4722" s="82">
        <f>IF(K4722&gt;=45,'adjustment factor'!$D$7,IF(K4722=-9,-1200,IF(K4722="",-1200,0)))</f>
        <v>-1200</v>
      </c>
      <c r="AI4722" s="82">
        <f>IF(L4722=1, 'adjustment factor'!$D$8, IF(L4722=-9,-999,IF(L4722="",-999,0)))</f>
        <v>-999</v>
      </c>
      <c r="AJ4722" s="82">
        <f>IF(AND(M4722&gt;=1,M4722&lt;=4),'adjustment factor'!$D$9,IF(M4722=-9,-999,IF(M4722=98,-999,IF(M4722=99,-999,IF(M4722="",-999,0)))))</f>
        <v>-999</v>
      </c>
      <c r="AK4722" s="82">
        <f>IF(H4722=1, 'adjustment factor'!$D$10, IF(H4722=-9,-999,IF(H4722="",-999,0)))</f>
        <v>-999</v>
      </c>
      <c r="AL4722" s="82">
        <f>IF(G4722=1, 'adjustment factor'!$D$11, IF(G4722=-9,-999,IF(G4722="",-999,0)))</f>
        <v>-999</v>
      </c>
      <c r="AM4722" s="82">
        <f>IF(I4722=1, 'adjustment factor'!$D$12, IF(I4722=-9,-999,IF(I4722="",-999,0)))</f>
        <v>-999</v>
      </c>
      <c r="AN4722" s="82">
        <f>IF(J4722=1, 'adjustment factor'!$D$13, IF(J4722=-9,-999,IF(J4722="",-999,0)))</f>
        <v>-999</v>
      </c>
      <c r="AO4722" s="82" t="str">
        <f t="shared" si="748"/>
        <v>-999</v>
      </c>
      <c r="AP4722" s="82" t="str">
        <f t="shared" si="749"/>
        <v>MISSING</v>
      </c>
    </row>
    <row r="4723" spans="2:42">
      <c r="B4723" s="207"/>
      <c r="C4723" s="35">
        <v>4719</v>
      </c>
      <c r="D4723" s="161"/>
      <c r="E4723" s="161"/>
      <c r="F4723" s="161"/>
      <c r="G4723" s="161"/>
      <c r="H4723" s="161"/>
      <c r="I4723" s="161"/>
      <c r="J4723" s="161"/>
      <c r="K4723" s="161"/>
      <c r="L4723" s="161"/>
      <c r="M4723" s="161"/>
      <c r="N4723" s="171"/>
      <c r="O4723" s="171"/>
      <c r="P4723" s="171"/>
      <c r="Q4723" s="171"/>
      <c r="R4723" s="171"/>
      <c r="S4723" s="171"/>
      <c r="T4723" s="208" t="str">
        <f t="shared" si="740"/>
        <v>MISSING</v>
      </c>
      <c r="U4723" s="208" t="str">
        <f t="shared" si="741"/>
        <v>MISSING</v>
      </c>
      <c r="X4723" s="56">
        <f t="shared" si="742"/>
        <v>-99</v>
      </c>
      <c r="Y4723" s="56">
        <f t="shared" si="743"/>
        <v>-99</v>
      </c>
      <c r="Z4723" s="56">
        <f t="shared" si="744"/>
        <v>-99</v>
      </c>
      <c r="AA4723" s="56">
        <f t="shared" si="745"/>
        <v>-99</v>
      </c>
      <c r="AB4723" s="56">
        <f t="shared" si="746"/>
        <v>-99</v>
      </c>
      <c r="AC4723" s="56">
        <f t="shared" si="747"/>
        <v>-99</v>
      </c>
      <c r="AD4723" s="3"/>
      <c r="AE4723" s="82">
        <f>IF(D4723=1, 'adjustment factor'!$D$4, IF(D4723=-9,-999,IF(D4723="",-999,0)))</f>
        <v>-999</v>
      </c>
      <c r="AF4723" s="82">
        <f>IF(F4723=1, 'adjustment factor'!$D$5, IF(F4723=-9,-999,IF(F4723="",-999,0)))</f>
        <v>-999</v>
      </c>
      <c r="AG4723" s="82">
        <f>IF(E4723=1, 'adjustment factor'!$D$6, IF(E4723=-9,-999,IF(E4723="",-999,0)))</f>
        <v>-999</v>
      </c>
      <c r="AH4723" s="82">
        <f>IF(K4723&gt;=45,'adjustment factor'!$D$7,IF(K4723=-9,-1200,IF(K4723="",-1200,0)))</f>
        <v>-1200</v>
      </c>
      <c r="AI4723" s="82">
        <f>IF(L4723=1, 'adjustment factor'!$D$8, IF(L4723=-9,-999,IF(L4723="",-999,0)))</f>
        <v>-999</v>
      </c>
      <c r="AJ4723" s="82">
        <f>IF(AND(M4723&gt;=1,M4723&lt;=4),'adjustment factor'!$D$9,IF(M4723=-9,-999,IF(M4723=98,-999,IF(M4723=99,-999,IF(M4723="",-999,0)))))</f>
        <v>-999</v>
      </c>
      <c r="AK4723" s="82">
        <f>IF(H4723=1, 'adjustment factor'!$D$10, IF(H4723=-9,-999,IF(H4723="",-999,0)))</f>
        <v>-999</v>
      </c>
      <c r="AL4723" s="82">
        <f>IF(G4723=1, 'adjustment factor'!$D$11, IF(G4723=-9,-999,IF(G4723="",-999,0)))</f>
        <v>-999</v>
      </c>
      <c r="AM4723" s="82">
        <f>IF(I4723=1, 'adjustment factor'!$D$12, IF(I4723=-9,-999,IF(I4723="",-999,0)))</f>
        <v>-999</v>
      </c>
      <c r="AN4723" s="82">
        <f>IF(J4723=1, 'adjustment factor'!$D$13, IF(J4723=-9,-999,IF(J4723="",-999,0)))</f>
        <v>-999</v>
      </c>
      <c r="AO4723" s="82" t="str">
        <f t="shared" si="748"/>
        <v>-999</v>
      </c>
      <c r="AP4723" s="82" t="str">
        <f t="shared" si="749"/>
        <v>MISSING</v>
      </c>
    </row>
    <row r="4724" spans="2:42">
      <c r="B4724" s="207"/>
      <c r="C4724" s="35">
        <v>4720</v>
      </c>
      <c r="D4724" s="161"/>
      <c r="E4724" s="161"/>
      <c r="F4724" s="161"/>
      <c r="G4724" s="161"/>
      <c r="H4724" s="161"/>
      <c r="I4724" s="161"/>
      <c r="J4724" s="161"/>
      <c r="K4724" s="161"/>
      <c r="L4724" s="161"/>
      <c r="M4724" s="161"/>
      <c r="N4724" s="171"/>
      <c r="O4724" s="171"/>
      <c r="P4724" s="171"/>
      <c r="Q4724" s="171"/>
      <c r="R4724" s="171"/>
      <c r="S4724" s="171"/>
      <c r="T4724" s="208" t="str">
        <f t="shared" si="740"/>
        <v>MISSING</v>
      </c>
      <c r="U4724" s="208" t="str">
        <f t="shared" si="741"/>
        <v>MISSING</v>
      </c>
      <c r="X4724" s="56">
        <f t="shared" si="742"/>
        <v>-99</v>
      </c>
      <c r="Y4724" s="56">
        <f t="shared" si="743"/>
        <v>-99</v>
      </c>
      <c r="Z4724" s="56">
        <f t="shared" si="744"/>
        <v>-99</v>
      </c>
      <c r="AA4724" s="56">
        <f t="shared" si="745"/>
        <v>-99</v>
      </c>
      <c r="AB4724" s="56">
        <f t="shared" si="746"/>
        <v>-99</v>
      </c>
      <c r="AC4724" s="56">
        <f t="shared" si="747"/>
        <v>-99</v>
      </c>
      <c r="AD4724" s="3"/>
      <c r="AE4724" s="82">
        <f>IF(D4724=1, 'adjustment factor'!$D$4, IF(D4724=-9,-999,IF(D4724="",-999,0)))</f>
        <v>-999</v>
      </c>
      <c r="AF4724" s="82">
        <f>IF(F4724=1, 'adjustment factor'!$D$5, IF(F4724=-9,-999,IF(F4724="",-999,0)))</f>
        <v>-999</v>
      </c>
      <c r="AG4724" s="82">
        <f>IF(E4724=1, 'adjustment factor'!$D$6, IF(E4724=-9,-999,IF(E4724="",-999,0)))</f>
        <v>-999</v>
      </c>
      <c r="AH4724" s="82">
        <f>IF(K4724&gt;=45,'adjustment factor'!$D$7,IF(K4724=-9,-1200,IF(K4724="",-1200,0)))</f>
        <v>-1200</v>
      </c>
      <c r="AI4724" s="82">
        <f>IF(L4724=1, 'adjustment factor'!$D$8, IF(L4724=-9,-999,IF(L4724="",-999,0)))</f>
        <v>-999</v>
      </c>
      <c r="AJ4724" s="82">
        <f>IF(AND(M4724&gt;=1,M4724&lt;=4),'adjustment factor'!$D$9,IF(M4724=-9,-999,IF(M4724=98,-999,IF(M4724=99,-999,IF(M4724="",-999,0)))))</f>
        <v>-999</v>
      </c>
      <c r="AK4724" s="82">
        <f>IF(H4724=1, 'adjustment factor'!$D$10, IF(H4724=-9,-999,IF(H4724="",-999,0)))</f>
        <v>-999</v>
      </c>
      <c r="AL4724" s="82">
        <f>IF(G4724=1, 'adjustment factor'!$D$11, IF(G4724=-9,-999,IF(G4724="",-999,0)))</f>
        <v>-999</v>
      </c>
      <c r="AM4724" s="82">
        <f>IF(I4724=1, 'adjustment factor'!$D$12, IF(I4724=-9,-999,IF(I4724="",-999,0)))</f>
        <v>-999</v>
      </c>
      <c r="AN4724" s="82">
        <f>IF(J4724=1, 'adjustment factor'!$D$13, IF(J4724=-9,-999,IF(J4724="",-999,0)))</f>
        <v>-999</v>
      </c>
      <c r="AO4724" s="82" t="str">
        <f t="shared" si="748"/>
        <v>-999</v>
      </c>
      <c r="AP4724" s="82" t="str">
        <f t="shared" si="749"/>
        <v>MISSING</v>
      </c>
    </row>
    <row r="4725" spans="2:42">
      <c r="B4725" s="207"/>
      <c r="C4725" s="35">
        <v>4721</v>
      </c>
      <c r="D4725" s="161"/>
      <c r="E4725" s="161"/>
      <c r="F4725" s="161"/>
      <c r="G4725" s="161"/>
      <c r="H4725" s="161"/>
      <c r="I4725" s="161"/>
      <c r="J4725" s="161"/>
      <c r="K4725" s="161"/>
      <c r="L4725" s="161"/>
      <c r="M4725" s="161"/>
      <c r="N4725" s="171"/>
      <c r="O4725" s="171"/>
      <c r="P4725" s="171"/>
      <c r="Q4725" s="171"/>
      <c r="R4725" s="171"/>
      <c r="S4725" s="171"/>
      <c r="T4725" s="208" t="str">
        <f t="shared" si="740"/>
        <v>MISSING</v>
      </c>
      <c r="U4725" s="208" t="str">
        <f t="shared" si="741"/>
        <v>MISSING</v>
      </c>
      <c r="X4725" s="56">
        <f t="shared" si="742"/>
        <v>-99</v>
      </c>
      <c r="Y4725" s="56">
        <f t="shared" si="743"/>
        <v>-99</v>
      </c>
      <c r="Z4725" s="56">
        <f t="shared" si="744"/>
        <v>-99</v>
      </c>
      <c r="AA4725" s="56">
        <f t="shared" si="745"/>
        <v>-99</v>
      </c>
      <c r="AB4725" s="56">
        <f t="shared" si="746"/>
        <v>-99</v>
      </c>
      <c r="AC4725" s="56">
        <f t="shared" si="747"/>
        <v>-99</v>
      </c>
      <c r="AD4725" s="3"/>
      <c r="AE4725" s="82">
        <f>IF(D4725=1, 'adjustment factor'!$D$4, IF(D4725=-9,-999,IF(D4725="",-999,0)))</f>
        <v>-999</v>
      </c>
      <c r="AF4725" s="82">
        <f>IF(F4725=1, 'adjustment factor'!$D$5, IF(F4725=-9,-999,IF(F4725="",-999,0)))</f>
        <v>-999</v>
      </c>
      <c r="AG4725" s="82">
        <f>IF(E4725=1, 'adjustment factor'!$D$6, IF(E4725=-9,-999,IF(E4725="",-999,0)))</f>
        <v>-999</v>
      </c>
      <c r="AH4725" s="82">
        <f>IF(K4725&gt;=45,'adjustment factor'!$D$7,IF(K4725=-9,-1200,IF(K4725="",-1200,0)))</f>
        <v>-1200</v>
      </c>
      <c r="AI4725" s="82">
        <f>IF(L4725=1, 'adjustment factor'!$D$8, IF(L4725=-9,-999,IF(L4725="",-999,0)))</f>
        <v>-999</v>
      </c>
      <c r="AJ4725" s="82">
        <f>IF(AND(M4725&gt;=1,M4725&lt;=4),'adjustment factor'!$D$9,IF(M4725=-9,-999,IF(M4725=98,-999,IF(M4725=99,-999,IF(M4725="",-999,0)))))</f>
        <v>-999</v>
      </c>
      <c r="AK4725" s="82">
        <f>IF(H4725=1, 'adjustment factor'!$D$10, IF(H4725=-9,-999,IF(H4725="",-999,0)))</f>
        <v>-999</v>
      </c>
      <c r="AL4725" s="82">
        <f>IF(G4725=1, 'adjustment factor'!$D$11, IF(G4725=-9,-999,IF(G4725="",-999,0)))</f>
        <v>-999</v>
      </c>
      <c r="AM4725" s="82">
        <f>IF(I4725=1, 'adjustment factor'!$D$12, IF(I4725=-9,-999,IF(I4725="",-999,0)))</f>
        <v>-999</v>
      </c>
      <c r="AN4725" s="82">
        <f>IF(J4725=1, 'adjustment factor'!$D$13, IF(J4725=-9,-999,IF(J4725="",-999,0)))</f>
        <v>-999</v>
      </c>
      <c r="AO4725" s="82" t="str">
        <f t="shared" si="748"/>
        <v>-999</v>
      </c>
      <c r="AP4725" s="82" t="str">
        <f t="shared" si="749"/>
        <v>MISSING</v>
      </c>
    </row>
    <row r="4726" spans="2:42">
      <c r="B4726" s="207"/>
      <c r="C4726" s="35">
        <v>4722</v>
      </c>
      <c r="D4726" s="161"/>
      <c r="E4726" s="161"/>
      <c r="F4726" s="161"/>
      <c r="G4726" s="161"/>
      <c r="H4726" s="161"/>
      <c r="I4726" s="161"/>
      <c r="J4726" s="161"/>
      <c r="K4726" s="161"/>
      <c r="L4726" s="161"/>
      <c r="M4726" s="161"/>
      <c r="N4726" s="171"/>
      <c r="O4726" s="171"/>
      <c r="P4726" s="171"/>
      <c r="Q4726" s="171"/>
      <c r="R4726" s="171"/>
      <c r="S4726" s="171"/>
      <c r="T4726" s="208" t="str">
        <f t="shared" si="740"/>
        <v>MISSING</v>
      </c>
      <c r="U4726" s="208" t="str">
        <f t="shared" si="741"/>
        <v>MISSING</v>
      </c>
      <c r="X4726" s="56">
        <f t="shared" si="742"/>
        <v>-99</v>
      </c>
      <c r="Y4726" s="56">
        <f t="shared" si="743"/>
        <v>-99</v>
      </c>
      <c r="Z4726" s="56">
        <f t="shared" si="744"/>
        <v>-99</v>
      </c>
      <c r="AA4726" s="56">
        <f t="shared" si="745"/>
        <v>-99</v>
      </c>
      <c r="AB4726" s="56">
        <f t="shared" si="746"/>
        <v>-99</v>
      </c>
      <c r="AC4726" s="56">
        <f t="shared" si="747"/>
        <v>-99</v>
      </c>
      <c r="AD4726" s="3"/>
      <c r="AE4726" s="82">
        <f>IF(D4726=1, 'adjustment factor'!$D$4, IF(D4726=-9,-999,IF(D4726="",-999,0)))</f>
        <v>-999</v>
      </c>
      <c r="AF4726" s="82">
        <f>IF(F4726=1, 'adjustment factor'!$D$5, IF(F4726=-9,-999,IF(F4726="",-999,0)))</f>
        <v>-999</v>
      </c>
      <c r="AG4726" s="82">
        <f>IF(E4726=1, 'adjustment factor'!$D$6, IF(E4726=-9,-999,IF(E4726="",-999,0)))</f>
        <v>-999</v>
      </c>
      <c r="AH4726" s="82">
        <f>IF(K4726&gt;=45,'adjustment factor'!$D$7,IF(K4726=-9,-1200,IF(K4726="",-1200,0)))</f>
        <v>-1200</v>
      </c>
      <c r="AI4726" s="82">
        <f>IF(L4726=1, 'adjustment factor'!$D$8, IF(L4726=-9,-999,IF(L4726="",-999,0)))</f>
        <v>-999</v>
      </c>
      <c r="AJ4726" s="82">
        <f>IF(AND(M4726&gt;=1,M4726&lt;=4),'adjustment factor'!$D$9,IF(M4726=-9,-999,IF(M4726=98,-999,IF(M4726=99,-999,IF(M4726="",-999,0)))))</f>
        <v>-999</v>
      </c>
      <c r="AK4726" s="82">
        <f>IF(H4726=1, 'adjustment factor'!$D$10, IF(H4726=-9,-999,IF(H4726="",-999,0)))</f>
        <v>-999</v>
      </c>
      <c r="AL4726" s="82">
        <f>IF(G4726=1, 'adjustment factor'!$D$11, IF(G4726=-9,-999,IF(G4726="",-999,0)))</f>
        <v>-999</v>
      </c>
      <c r="AM4726" s="82">
        <f>IF(I4726=1, 'adjustment factor'!$D$12, IF(I4726=-9,-999,IF(I4726="",-999,0)))</f>
        <v>-999</v>
      </c>
      <c r="AN4726" s="82">
        <f>IF(J4726=1, 'adjustment factor'!$D$13, IF(J4726=-9,-999,IF(J4726="",-999,0)))</f>
        <v>-999</v>
      </c>
      <c r="AO4726" s="82" t="str">
        <f t="shared" si="748"/>
        <v>-999</v>
      </c>
      <c r="AP4726" s="82" t="str">
        <f t="shared" si="749"/>
        <v>MISSING</v>
      </c>
    </row>
    <row r="4727" spans="2:42">
      <c r="B4727" s="207"/>
      <c r="C4727" s="35">
        <v>4723</v>
      </c>
      <c r="D4727" s="161"/>
      <c r="E4727" s="161"/>
      <c r="F4727" s="161"/>
      <c r="G4727" s="161"/>
      <c r="H4727" s="161"/>
      <c r="I4727" s="161"/>
      <c r="J4727" s="161"/>
      <c r="K4727" s="161"/>
      <c r="L4727" s="161"/>
      <c r="M4727" s="161"/>
      <c r="N4727" s="171"/>
      <c r="O4727" s="171"/>
      <c r="P4727" s="171"/>
      <c r="Q4727" s="171"/>
      <c r="R4727" s="171"/>
      <c r="S4727" s="171"/>
      <c r="T4727" s="208" t="str">
        <f t="shared" si="740"/>
        <v>MISSING</v>
      </c>
      <c r="U4727" s="208" t="str">
        <f t="shared" si="741"/>
        <v>MISSING</v>
      </c>
      <c r="X4727" s="56">
        <f t="shared" si="742"/>
        <v>-99</v>
      </c>
      <c r="Y4727" s="56">
        <f t="shared" si="743"/>
        <v>-99</v>
      </c>
      <c r="Z4727" s="56">
        <f t="shared" si="744"/>
        <v>-99</v>
      </c>
      <c r="AA4727" s="56">
        <f t="shared" si="745"/>
        <v>-99</v>
      </c>
      <c r="AB4727" s="56">
        <f t="shared" si="746"/>
        <v>-99</v>
      </c>
      <c r="AC4727" s="56">
        <f t="shared" si="747"/>
        <v>-99</v>
      </c>
      <c r="AD4727" s="3"/>
      <c r="AE4727" s="82">
        <f>IF(D4727=1, 'adjustment factor'!$D$4, IF(D4727=-9,-999,IF(D4727="",-999,0)))</f>
        <v>-999</v>
      </c>
      <c r="AF4727" s="82">
        <f>IF(F4727=1, 'adjustment factor'!$D$5, IF(F4727=-9,-999,IF(F4727="",-999,0)))</f>
        <v>-999</v>
      </c>
      <c r="AG4727" s="82">
        <f>IF(E4727=1, 'adjustment factor'!$D$6, IF(E4727=-9,-999,IF(E4727="",-999,0)))</f>
        <v>-999</v>
      </c>
      <c r="AH4727" s="82">
        <f>IF(K4727&gt;=45,'adjustment factor'!$D$7,IF(K4727=-9,-1200,IF(K4727="",-1200,0)))</f>
        <v>-1200</v>
      </c>
      <c r="AI4727" s="82">
        <f>IF(L4727=1, 'adjustment factor'!$D$8, IF(L4727=-9,-999,IF(L4727="",-999,0)))</f>
        <v>-999</v>
      </c>
      <c r="AJ4727" s="82">
        <f>IF(AND(M4727&gt;=1,M4727&lt;=4),'adjustment factor'!$D$9,IF(M4727=-9,-999,IF(M4727=98,-999,IF(M4727=99,-999,IF(M4727="",-999,0)))))</f>
        <v>-999</v>
      </c>
      <c r="AK4727" s="82">
        <f>IF(H4727=1, 'adjustment factor'!$D$10, IF(H4727=-9,-999,IF(H4727="",-999,0)))</f>
        <v>-999</v>
      </c>
      <c r="AL4727" s="82">
        <f>IF(G4727=1, 'adjustment factor'!$D$11, IF(G4727=-9,-999,IF(G4727="",-999,0)))</f>
        <v>-999</v>
      </c>
      <c r="AM4727" s="82">
        <f>IF(I4727=1, 'adjustment factor'!$D$12, IF(I4727=-9,-999,IF(I4727="",-999,0)))</f>
        <v>-999</v>
      </c>
      <c r="AN4727" s="82">
        <f>IF(J4727=1, 'adjustment factor'!$D$13, IF(J4727=-9,-999,IF(J4727="",-999,0)))</f>
        <v>-999</v>
      </c>
      <c r="AO4727" s="82" t="str">
        <f t="shared" si="748"/>
        <v>-999</v>
      </c>
      <c r="AP4727" s="82" t="str">
        <f t="shared" si="749"/>
        <v>MISSING</v>
      </c>
    </row>
    <row r="4728" spans="2:42">
      <c r="B4728" s="207"/>
      <c r="C4728" s="35">
        <v>4724</v>
      </c>
      <c r="D4728" s="161"/>
      <c r="E4728" s="161"/>
      <c r="F4728" s="161"/>
      <c r="G4728" s="161"/>
      <c r="H4728" s="161"/>
      <c r="I4728" s="161"/>
      <c r="J4728" s="161"/>
      <c r="K4728" s="161"/>
      <c r="L4728" s="161"/>
      <c r="M4728" s="161"/>
      <c r="N4728" s="171"/>
      <c r="O4728" s="171"/>
      <c r="P4728" s="171"/>
      <c r="Q4728" s="171"/>
      <c r="R4728" s="171"/>
      <c r="S4728" s="171"/>
      <c r="T4728" s="208" t="str">
        <f t="shared" si="740"/>
        <v>MISSING</v>
      </c>
      <c r="U4728" s="208" t="str">
        <f t="shared" si="741"/>
        <v>MISSING</v>
      </c>
      <c r="X4728" s="56">
        <f t="shared" si="742"/>
        <v>-99</v>
      </c>
      <c r="Y4728" s="56">
        <f t="shared" si="743"/>
        <v>-99</v>
      </c>
      <c r="Z4728" s="56">
        <f t="shared" si="744"/>
        <v>-99</v>
      </c>
      <c r="AA4728" s="56">
        <f t="shared" si="745"/>
        <v>-99</v>
      </c>
      <c r="AB4728" s="56">
        <f t="shared" si="746"/>
        <v>-99</v>
      </c>
      <c r="AC4728" s="56">
        <f t="shared" si="747"/>
        <v>-99</v>
      </c>
      <c r="AD4728" s="3"/>
      <c r="AE4728" s="82">
        <f>IF(D4728=1, 'adjustment factor'!$D$4, IF(D4728=-9,-999,IF(D4728="",-999,0)))</f>
        <v>-999</v>
      </c>
      <c r="AF4728" s="82">
        <f>IF(F4728=1, 'adjustment factor'!$D$5, IF(F4728=-9,-999,IF(F4728="",-999,0)))</f>
        <v>-999</v>
      </c>
      <c r="AG4728" s="82">
        <f>IF(E4728=1, 'adjustment factor'!$D$6, IF(E4728=-9,-999,IF(E4728="",-999,0)))</f>
        <v>-999</v>
      </c>
      <c r="AH4728" s="82">
        <f>IF(K4728&gt;=45,'adjustment factor'!$D$7,IF(K4728=-9,-1200,IF(K4728="",-1200,0)))</f>
        <v>-1200</v>
      </c>
      <c r="AI4728" s="82">
        <f>IF(L4728=1, 'adjustment factor'!$D$8, IF(L4728=-9,-999,IF(L4728="",-999,0)))</f>
        <v>-999</v>
      </c>
      <c r="AJ4728" s="82">
        <f>IF(AND(M4728&gt;=1,M4728&lt;=4),'adjustment factor'!$D$9,IF(M4728=-9,-999,IF(M4728=98,-999,IF(M4728=99,-999,IF(M4728="",-999,0)))))</f>
        <v>-999</v>
      </c>
      <c r="AK4728" s="82">
        <f>IF(H4728=1, 'adjustment factor'!$D$10, IF(H4728=-9,-999,IF(H4728="",-999,0)))</f>
        <v>-999</v>
      </c>
      <c r="AL4728" s="82">
        <f>IF(G4728=1, 'adjustment factor'!$D$11, IF(G4728=-9,-999,IF(G4728="",-999,0)))</f>
        <v>-999</v>
      </c>
      <c r="AM4728" s="82">
        <f>IF(I4728=1, 'adjustment factor'!$D$12, IF(I4728=-9,-999,IF(I4728="",-999,0)))</f>
        <v>-999</v>
      </c>
      <c r="AN4728" s="82">
        <f>IF(J4728=1, 'adjustment factor'!$D$13, IF(J4728=-9,-999,IF(J4728="",-999,0)))</f>
        <v>-999</v>
      </c>
      <c r="AO4728" s="82" t="str">
        <f t="shared" si="748"/>
        <v>-999</v>
      </c>
      <c r="AP4728" s="82" t="str">
        <f t="shared" si="749"/>
        <v>MISSING</v>
      </c>
    </row>
    <row r="4729" spans="2:42">
      <c r="B4729" s="207"/>
      <c r="C4729" s="35">
        <v>4725</v>
      </c>
      <c r="D4729" s="161"/>
      <c r="E4729" s="161"/>
      <c r="F4729" s="161"/>
      <c r="G4729" s="161"/>
      <c r="H4729" s="161"/>
      <c r="I4729" s="161"/>
      <c r="J4729" s="161"/>
      <c r="K4729" s="161"/>
      <c r="L4729" s="161"/>
      <c r="M4729" s="161"/>
      <c r="N4729" s="171"/>
      <c r="O4729" s="171"/>
      <c r="P4729" s="171"/>
      <c r="Q4729" s="171"/>
      <c r="R4729" s="171"/>
      <c r="S4729" s="171"/>
      <c r="T4729" s="208" t="str">
        <f t="shared" si="740"/>
        <v>MISSING</v>
      </c>
      <c r="U4729" s="208" t="str">
        <f t="shared" si="741"/>
        <v>MISSING</v>
      </c>
      <c r="X4729" s="56">
        <f t="shared" si="742"/>
        <v>-99</v>
      </c>
      <c r="Y4729" s="56">
        <f t="shared" si="743"/>
        <v>-99</v>
      </c>
      <c r="Z4729" s="56">
        <f t="shared" si="744"/>
        <v>-99</v>
      </c>
      <c r="AA4729" s="56">
        <f t="shared" si="745"/>
        <v>-99</v>
      </c>
      <c r="AB4729" s="56">
        <f t="shared" si="746"/>
        <v>-99</v>
      </c>
      <c r="AC4729" s="56">
        <f t="shared" si="747"/>
        <v>-99</v>
      </c>
      <c r="AD4729" s="3"/>
      <c r="AE4729" s="82">
        <f>IF(D4729=1, 'adjustment factor'!$D$4, IF(D4729=-9,-999,IF(D4729="",-999,0)))</f>
        <v>-999</v>
      </c>
      <c r="AF4729" s="82">
        <f>IF(F4729=1, 'adjustment factor'!$D$5, IF(F4729=-9,-999,IF(F4729="",-999,0)))</f>
        <v>-999</v>
      </c>
      <c r="AG4729" s="82">
        <f>IF(E4729=1, 'adjustment factor'!$D$6, IF(E4729=-9,-999,IF(E4729="",-999,0)))</f>
        <v>-999</v>
      </c>
      <c r="AH4729" s="82">
        <f>IF(K4729&gt;=45,'adjustment factor'!$D$7,IF(K4729=-9,-1200,IF(K4729="",-1200,0)))</f>
        <v>-1200</v>
      </c>
      <c r="AI4729" s="82">
        <f>IF(L4729=1, 'adjustment factor'!$D$8, IF(L4729=-9,-999,IF(L4729="",-999,0)))</f>
        <v>-999</v>
      </c>
      <c r="AJ4729" s="82">
        <f>IF(AND(M4729&gt;=1,M4729&lt;=4),'adjustment factor'!$D$9,IF(M4729=-9,-999,IF(M4729=98,-999,IF(M4729=99,-999,IF(M4729="",-999,0)))))</f>
        <v>-999</v>
      </c>
      <c r="AK4729" s="82">
        <f>IF(H4729=1, 'adjustment factor'!$D$10, IF(H4729=-9,-999,IF(H4729="",-999,0)))</f>
        <v>-999</v>
      </c>
      <c r="AL4729" s="82">
        <f>IF(G4729=1, 'adjustment factor'!$D$11, IF(G4729=-9,-999,IF(G4729="",-999,0)))</f>
        <v>-999</v>
      </c>
      <c r="AM4729" s="82">
        <f>IF(I4729=1, 'adjustment factor'!$D$12, IF(I4729=-9,-999,IF(I4729="",-999,0)))</f>
        <v>-999</v>
      </c>
      <c r="AN4729" s="82">
        <f>IF(J4729=1, 'adjustment factor'!$D$13, IF(J4729=-9,-999,IF(J4729="",-999,0)))</f>
        <v>-999</v>
      </c>
      <c r="AO4729" s="82" t="str">
        <f t="shared" si="748"/>
        <v>-999</v>
      </c>
      <c r="AP4729" s="82" t="str">
        <f t="shared" si="749"/>
        <v>MISSING</v>
      </c>
    </row>
    <row r="4730" spans="2:42">
      <c r="B4730" s="207"/>
      <c r="C4730" s="35">
        <v>4726</v>
      </c>
      <c r="D4730" s="161"/>
      <c r="E4730" s="161"/>
      <c r="F4730" s="161"/>
      <c r="G4730" s="161"/>
      <c r="H4730" s="161"/>
      <c r="I4730" s="161"/>
      <c r="J4730" s="161"/>
      <c r="K4730" s="161"/>
      <c r="L4730" s="161"/>
      <c r="M4730" s="161"/>
      <c r="N4730" s="171"/>
      <c r="O4730" s="171"/>
      <c r="P4730" s="171"/>
      <c r="Q4730" s="171"/>
      <c r="R4730" s="171"/>
      <c r="S4730" s="171"/>
      <c r="T4730" s="208" t="str">
        <f t="shared" si="740"/>
        <v>MISSING</v>
      </c>
      <c r="U4730" s="208" t="str">
        <f t="shared" si="741"/>
        <v>MISSING</v>
      </c>
      <c r="X4730" s="56">
        <f t="shared" si="742"/>
        <v>-99</v>
      </c>
      <c r="Y4730" s="56">
        <f t="shared" si="743"/>
        <v>-99</v>
      </c>
      <c r="Z4730" s="56">
        <f t="shared" si="744"/>
        <v>-99</v>
      </c>
      <c r="AA4730" s="56">
        <f t="shared" si="745"/>
        <v>-99</v>
      </c>
      <c r="AB4730" s="56">
        <f t="shared" si="746"/>
        <v>-99</v>
      </c>
      <c r="AC4730" s="56">
        <f t="shared" si="747"/>
        <v>-99</v>
      </c>
      <c r="AD4730" s="3"/>
      <c r="AE4730" s="82">
        <f>IF(D4730=1, 'adjustment factor'!$D$4, IF(D4730=-9,-999,IF(D4730="",-999,0)))</f>
        <v>-999</v>
      </c>
      <c r="AF4730" s="82">
        <f>IF(F4730=1, 'adjustment factor'!$D$5, IF(F4730=-9,-999,IF(F4730="",-999,0)))</f>
        <v>-999</v>
      </c>
      <c r="AG4730" s="82">
        <f>IF(E4730=1, 'adjustment factor'!$D$6, IF(E4730=-9,-999,IF(E4730="",-999,0)))</f>
        <v>-999</v>
      </c>
      <c r="AH4730" s="82">
        <f>IF(K4730&gt;=45,'adjustment factor'!$D$7,IF(K4730=-9,-1200,IF(K4730="",-1200,0)))</f>
        <v>-1200</v>
      </c>
      <c r="AI4730" s="82">
        <f>IF(L4730=1, 'adjustment factor'!$D$8, IF(L4730=-9,-999,IF(L4730="",-999,0)))</f>
        <v>-999</v>
      </c>
      <c r="AJ4730" s="82">
        <f>IF(AND(M4730&gt;=1,M4730&lt;=4),'adjustment factor'!$D$9,IF(M4730=-9,-999,IF(M4730=98,-999,IF(M4730=99,-999,IF(M4730="",-999,0)))))</f>
        <v>-999</v>
      </c>
      <c r="AK4730" s="82">
        <f>IF(H4730=1, 'adjustment factor'!$D$10, IF(H4730=-9,-999,IF(H4730="",-999,0)))</f>
        <v>-999</v>
      </c>
      <c r="AL4730" s="82">
        <f>IF(G4730=1, 'adjustment factor'!$D$11, IF(G4730=-9,-999,IF(G4730="",-999,0)))</f>
        <v>-999</v>
      </c>
      <c r="AM4730" s="82">
        <f>IF(I4730=1, 'adjustment factor'!$D$12, IF(I4730=-9,-999,IF(I4730="",-999,0)))</f>
        <v>-999</v>
      </c>
      <c r="AN4730" s="82">
        <f>IF(J4730=1, 'adjustment factor'!$D$13, IF(J4730=-9,-999,IF(J4730="",-999,0)))</f>
        <v>-999</v>
      </c>
      <c r="AO4730" s="82" t="str">
        <f t="shared" si="748"/>
        <v>-999</v>
      </c>
      <c r="AP4730" s="82" t="str">
        <f t="shared" si="749"/>
        <v>MISSING</v>
      </c>
    </row>
    <row r="4731" spans="2:42">
      <c r="B4731" s="207"/>
      <c r="C4731" s="35">
        <v>4727</v>
      </c>
      <c r="D4731" s="161"/>
      <c r="E4731" s="161"/>
      <c r="F4731" s="161"/>
      <c r="G4731" s="161"/>
      <c r="H4731" s="161"/>
      <c r="I4731" s="161"/>
      <c r="J4731" s="161"/>
      <c r="K4731" s="161"/>
      <c r="L4731" s="161"/>
      <c r="M4731" s="161"/>
      <c r="N4731" s="171"/>
      <c r="O4731" s="171"/>
      <c r="P4731" s="171"/>
      <c r="Q4731" s="171"/>
      <c r="R4731" s="171"/>
      <c r="S4731" s="171"/>
      <c r="T4731" s="208" t="str">
        <f t="shared" si="740"/>
        <v>MISSING</v>
      </c>
      <c r="U4731" s="208" t="str">
        <f t="shared" si="741"/>
        <v>MISSING</v>
      </c>
      <c r="X4731" s="56">
        <f t="shared" si="742"/>
        <v>-99</v>
      </c>
      <c r="Y4731" s="56">
        <f t="shared" si="743"/>
        <v>-99</v>
      </c>
      <c r="Z4731" s="56">
        <f t="shared" si="744"/>
        <v>-99</v>
      </c>
      <c r="AA4731" s="56">
        <f t="shared" si="745"/>
        <v>-99</v>
      </c>
      <c r="AB4731" s="56">
        <f t="shared" si="746"/>
        <v>-99</v>
      </c>
      <c r="AC4731" s="56">
        <f t="shared" si="747"/>
        <v>-99</v>
      </c>
      <c r="AD4731" s="3"/>
      <c r="AE4731" s="82">
        <f>IF(D4731=1, 'adjustment factor'!$D$4, IF(D4731=-9,-999,IF(D4731="",-999,0)))</f>
        <v>-999</v>
      </c>
      <c r="AF4731" s="82">
        <f>IF(F4731=1, 'adjustment factor'!$D$5, IF(F4731=-9,-999,IF(F4731="",-999,0)))</f>
        <v>-999</v>
      </c>
      <c r="AG4731" s="82">
        <f>IF(E4731=1, 'adjustment factor'!$D$6, IF(E4731=-9,-999,IF(E4731="",-999,0)))</f>
        <v>-999</v>
      </c>
      <c r="AH4731" s="82">
        <f>IF(K4731&gt;=45,'adjustment factor'!$D$7,IF(K4731=-9,-1200,IF(K4731="",-1200,0)))</f>
        <v>-1200</v>
      </c>
      <c r="AI4731" s="82">
        <f>IF(L4731=1, 'adjustment factor'!$D$8, IF(L4731=-9,-999,IF(L4731="",-999,0)))</f>
        <v>-999</v>
      </c>
      <c r="AJ4731" s="82">
        <f>IF(AND(M4731&gt;=1,M4731&lt;=4),'adjustment factor'!$D$9,IF(M4731=-9,-999,IF(M4731=98,-999,IF(M4731=99,-999,IF(M4731="",-999,0)))))</f>
        <v>-999</v>
      </c>
      <c r="AK4731" s="82">
        <f>IF(H4731=1, 'adjustment factor'!$D$10, IF(H4731=-9,-999,IF(H4731="",-999,0)))</f>
        <v>-999</v>
      </c>
      <c r="AL4731" s="82">
        <f>IF(G4731=1, 'adjustment factor'!$D$11, IF(G4731=-9,-999,IF(G4731="",-999,0)))</f>
        <v>-999</v>
      </c>
      <c r="AM4731" s="82">
        <f>IF(I4731=1, 'adjustment factor'!$D$12, IF(I4731=-9,-999,IF(I4731="",-999,0)))</f>
        <v>-999</v>
      </c>
      <c r="AN4731" s="82">
        <f>IF(J4731=1, 'adjustment factor'!$D$13, IF(J4731=-9,-999,IF(J4731="",-999,0)))</f>
        <v>-999</v>
      </c>
      <c r="AO4731" s="82" t="str">
        <f t="shared" si="748"/>
        <v>-999</v>
      </c>
      <c r="AP4731" s="82" t="str">
        <f t="shared" si="749"/>
        <v>MISSING</v>
      </c>
    </row>
    <row r="4732" spans="2:42">
      <c r="B4732" s="207"/>
      <c r="C4732" s="35">
        <v>4728</v>
      </c>
      <c r="D4732" s="161"/>
      <c r="E4732" s="161"/>
      <c r="F4732" s="161"/>
      <c r="G4732" s="161"/>
      <c r="H4732" s="161"/>
      <c r="I4732" s="161"/>
      <c r="J4732" s="161"/>
      <c r="K4732" s="161"/>
      <c r="L4732" s="161"/>
      <c r="M4732" s="161"/>
      <c r="N4732" s="171"/>
      <c r="O4732" s="171"/>
      <c r="P4732" s="171"/>
      <c r="Q4732" s="171"/>
      <c r="R4732" s="171"/>
      <c r="S4732" s="171"/>
      <c r="T4732" s="208" t="str">
        <f t="shared" si="740"/>
        <v>MISSING</v>
      </c>
      <c r="U4732" s="208" t="str">
        <f t="shared" si="741"/>
        <v>MISSING</v>
      </c>
      <c r="X4732" s="56">
        <f t="shared" si="742"/>
        <v>-99</v>
      </c>
      <c r="Y4732" s="56">
        <f t="shared" si="743"/>
        <v>-99</v>
      </c>
      <c r="Z4732" s="56">
        <f t="shared" si="744"/>
        <v>-99</v>
      </c>
      <c r="AA4732" s="56">
        <f t="shared" si="745"/>
        <v>-99</v>
      </c>
      <c r="AB4732" s="56">
        <f t="shared" si="746"/>
        <v>-99</v>
      </c>
      <c r="AC4732" s="56">
        <f t="shared" si="747"/>
        <v>-99</v>
      </c>
      <c r="AD4732" s="3"/>
      <c r="AE4732" s="82">
        <f>IF(D4732=1, 'adjustment factor'!$D$4, IF(D4732=-9,-999,IF(D4732="",-999,0)))</f>
        <v>-999</v>
      </c>
      <c r="AF4732" s="82">
        <f>IF(F4732=1, 'adjustment factor'!$D$5, IF(F4732=-9,-999,IF(F4732="",-999,0)))</f>
        <v>-999</v>
      </c>
      <c r="AG4732" s="82">
        <f>IF(E4732=1, 'adjustment factor'!$D$6, IF(E4732=-9,-999,IF(E4732="",-999,0)))</f>
        <v>-999</v>
      </c>
      <c r="AH4732" s="82">
        <f>IF(K4732&gt;=45,'adjustment factor'!$D$7,IF(K4732=-9,-1200,IF(K4732="",-1200,0)))</f>
        <v>-1200</v>
      </c>
      <c r="AI4732" s="82">
        <f>IF(L4732=1, 'adjustment factor'!$D$8, IF(L4732=-9,-999,IF(L4732="",-999,0)))</f>
        <v>-999</v>
      </c>
      <c r="AJ4732" s="82">
        <f>IF(AND(M4732&gt;=1,M4732&lt;=4),'adjustment factor'!$D$9,IF(M4732=-9,-999,IF(M4732=98,-999,IF(M4732=99,-999,IF(M4732="",-999,0)))))</f>
        <v>-999</v>
      </c>
      <c r="AK4732" s="82">
        <f>IF(H4732=1, 'adjustment factor'!$D$10, IF(H4732=-9,-999,IF(H4732="",-999,0)))</f>
        <v>-999</v>
      </c>
      <c r="AL4732" s="82">
        <f>IF(G4732=1, 'adjustment factor'!$D$11, IF(G4732=-9,-999,IF(G4732="",-999,0)))</f>
        <v>-999</v>
      </c>
      <c r="AM4732" s="82">
        <f>IF(I4732=1, 'adjustment factor'!$D$12, IF(I4732=-9,-999,IF(I4732="",-999,0)))</f>
        <v>-999</v>
      </c>
      <c r="AN4732" s="82">
        <f>IF(J4732=1, 'adjustment factor'!$D$13, IF(J4732=-9,-999,IF(J4732="",-999,0)))</f>
        <v>-999</v>
      </c>
      <c r="AO4732" s="82" t="str">
        <f t="shared" si="748"/>
        <v>-999</v>
      </c>
      <c r="AP4732" s="82" t="str">
        <f t="shared" si="749"/>
        <v>MISSING</v>
      </c>
    </row>
    <row r="4733" spans="2:42">
      <c r="B4733" s="207"/>
      <c r="C4733" s="35">
        <v>4729</v>
      </c>
      <c r="D4733" s="161"/>
      <c r="E4733" s="161"/>
      <c r="F4733" s="161"/>
      <c r="G4733" s="161"/>
      <c r="H4733" s="161"/>
      <c r="I4733" s="161"/>
      <c r="J4733" s="161"/>
      <c r="K4733" s="161"/>
      <c r="L4733" s="161"/>
      <c r="M4733" s="161"/>
      <c r="N4733" s="171"/>
      <c r="O4733" s="171"/>
      <c r="P4733" s="171"/>
      <c r="Q4733" s="171"/>
      <c r="R4733" s="171"/>
      <c r="S4733" s="171"/>
      <c r="T4733" s="208" t="str">
        <f t="shared" si="740"/>
        <v>MISSING</v>
      </c>
      <c r="U4733" s="208" t="str">
        <f t="shared" si="741"/>
        <v>MISSING</v>
      </c>
      <c r="X4733" s="56">
        <f t="shared" si="742"/>
        <v>-99</v>
      </c>
      <c r="Y4733" s="56">
        <f t="shared" si="743"/>
        <v>-99</v>
      </c>
      <c r="Z4733" s="56">
        <f t="shared" si="744"/>
        <v>-99</v>
      </c>
      <c r="AA4733" s="56">
        <f t="shared" si="745"/>
        <v>-99</v>
      </c>
      <c r="AB4733" s="56">
        <f t="shared" si="746"/>
        <v>-99</v>
      </c>
      <c r="AC4733" s="56">
        <f t="shared" si="747"/>
        <v>-99</v>
      </c>
      <c r="AD4733" s="3"/>
      <c r="AE4733" s="82">
        <f>IF(D4733=1, 'adjustment factor'!$D$4, IF(D4733=-9,-999,IF(D4733="",-999,0)))</f>
        <v>-999</v>
      </c>
      <c r="AF4733" s="82">
        <f>IF(F4733=1, 'adjustment factor'!$D$5, IF(F4733=-9,-999,IF(F4733="",-999,0)))</f>
        <v>-999</v>
      </c>
      <c r="AG4733" s="82">
        <f>IF(E4733=1, 'adjustment factor'!$D$6, IF(E4733=-9,-999,IF(E4733="",-999,0)))</f>
        <v>-999</v>
      </c>
      <c r="AH4733" s="82">
        <f>IF(K4733&gt;=45,'adjustment factor'!$D$7,IF(K4733=-9,-1200,IF(K4733="",-1200,0)))</f>
        <v>-1200</v>
      </c>
      <c r="AI4733" s="82">
        <f>IF(L4733=1, 'adjustment factor'!$D$8, IF(L4733=-9,-999,IF(L4733="",-999,0)))</f>
        <v>-999</v>
      </c>
      <c r="AJ4733" s="82">
        <f>IF(AND(M4733&gt;=1,M4733&lt;=4),'adjustment factor'!$D$9,IF(M4733=-9,-999,IF(M4733=98,-999,IF(M4733=99,-999,IF(M4733="",-999,0)))))</f>
        <v>-999</v>
      </c>
      <c r="AK4733" s="82">
        <f>IF(H4733=1, 'adjustment factor'!$D$10, IF(H4733=-9,-999,IF(H4733="",-999,0)))</f>
        <v>-999</v>
      </c>
      <c r="AL4733" s="82">
        <f>IF(G4733=1, 'adjustment factor'!$D$11, IF(G4733=-9,-999,IF(G4733="",-999,0)))</f>
        <v>-999</v>
      </c>
      <c r="AM4733" s="82">
        <f>IF(I4733=1, 'adjustment factor'!$D$12, IF(I4733=-9,-999,IF(I4733="",-999,0)))</f>
        <v>-999</v>
      </c>
      <c r="AN4733" s="82">
        <f>IF(J4733=1, 'adjustment factor'!$D$13, IF(J4733=-9,-999,IF(J4733="",-999,0)))</f>
        <v>-999</v>
      </c>
      <c r="AO4733" s="82" t="str">
        <f t="shared" si="748"/>
        <v>-999</v>
      </c>
      <c r="AP4733" s="82" t="str">
        <f t="shared" si="749"/>
        <v>MISSING</v>
      </c>
    </row>
    <row r="4734" spans="2:42">
      <c r="B4734" s="207"/>
      <c r="C4734" s="35">
        <v>4730</v>
      </c>
      <c r="D4734" s="161"/>
      <c r="E4734" s="161"/>
      <c r="F4734" s="161"/>
      <c r="G4734" s="161"/>
      <c r="H4734" s="161"/>
      <c r="I4734" s="161"/>
      <c r="J4734" s="161"/>
      <c r="K4734" s="161"/>
      <c r="L4734" s="161"/>
      <c r="M4734" s="161"/>
      <c r="N4734" s="171"/>
      <c r="O4734" s="171"/>
      <c r="P4734" s="171"/>
      <c r="Q4734" s="171"/>
      <c r="R4734" s="171"/>
      <c r="S4734" s="171"/>
      <c r="T4734" s="208" t="str">
        <f t="shared" si="740"/>
        <v>MISSING</v>
      </c>
      <c r="U4734" s="208" t="str">
        <f t="shared" si="741"/>
        <v>MISSING</v>
      </c>
      <c r="X4734" s="56">
        <f t="shared" si="742"/>
        <v>-99</v>
      </c>
      <c r="Y4734" s="56">
        <f t="shared" si="743"/>
        <v>-99</v>
      </c>
      <c r="Z4734" s="56">
        <f t="shared" si="744"/>
        <v>-99</v>
      </c>
      <c r="AA4734" s="56">
        <f t="shared" si="745"/>
        <v>-99</v>
      </c>
      <c r="AB4734" s="56">
        <f t="shared" si="746"/>
        <v>-99</v>
      </c>
      <c r="AC4734" s="56">
        <f t="shared" si="747"/>
        <v>-99</v>
      </c>
      <c r="AD4734" s="3"/>
      <c r="AE4734" s="82">
        <f>IF(D4734=1, 'adjustment factor'!$D$4, IF(D4734=-9,-999,IF(D4734="",-999,0)))</f>
        <v>-999</v>
      </c>
      <c r="AF4734" s="82">
        <f>IF(F4734=1, 'adjustment factor'!$D$5, IF(F4734=-9,-999,IF(F4734="",-999,0)))</f>
        <v>-999</v>
      </c>
      <c r="AG4734" s="82">
        <f>IF(E4734=1, 'adjustment factor'!$D$6, IF(E4734=-9,-999,IF(E4734="",-999,0)))</f>
        <v>-999</v>
      </c>
      <c r="AH4734" s="82">
        <f>IF(K4734&gt;=45,'adjustment factor'!$D$7,IF(K4734=-9,-1200,IF(K4734="",-1200,0)))</f>
        <v>-1200</v>
      </c>
      <c r="AI4734" s="82">
        <f>IF(L4734=1, 'adjustment factor'!$D$8, IF(L4734=-9,-999,IF(L4734="",-999,0)))</f>
        <v>-999</v>
      </c>
      <c r="AJ4734" s="82">
        <f>IF(AND(M4734&gt;=1,M4734&lt;=4),'adjustment factor'!$D$9,IF(M4734=-9,-999,IF(M4734=98,-999,IF(M4734=99,-999,IF(M4734="",-999,0)))))</f>
        <v>-999</v>
      </c>
      <c r="AK4734" s="82">
        <f>IF(H4734=1, 'adjustment factor'!$D$10, IF(H4734=-9,-999,IF(H4734="",-999,0)))</f>
        <v>-999</v>
      </c>
      <c r="AL4734" s="82">
        <f>IF(G4734=1, 'adjustment factor'!$D$11, IF(G4734=-9,-999,IF(G4734="",-999,0)))</f>
        <v>-999</v>
      </c>
      <c r="AM4734" s="82">
        <f>IF(I4734=1, 'adjustment factor'!$D$12, IF(I4734=-9,-999,IF(I4734="",-999,0)))</f>
        <v>-999</v>
      </c>
      <c r="AN4734" s="82">
        <f>IF(J4734=1, 'adjustment factor'!$D$13, IF(J4734=-9,-999,IF(J4734="",-999,0)))</f>
        <v>-999</v>
      </c>
      <c r="AO4734" s="82" t="str">
        <f t="shared" si="748"/>
        <v>-999</v>
      </c>
      <c r="AP4734" s="82" t="str">
        <f t="shared" si="749"/>
        <v>MISSING</v>
      </c>
    </row>
    <row r="4735" spans="2:42">
      <c r="B4735" s="207"/>
      <c r="C4735" s="35">
        <v>4731</v>
      </c>
      <c r="D4735" s="161"/>
      <c r="E4735" s="161"/>
      <c r="F4735" s="161"/>
      <c r="G4735" s="161"/>
      <c r="H4735" s="161"/>
      <c r="I4735" s="161"/>
      <c r="J4735" s="161"/>
      <c r="K4735" s="161"/>
      <c r="L4735" s="161"/>
      <c r="M4735" s="161"/>
      <c r="N4735" s="171"/>
      <c r="O4735" s="171"/>
      <c r="P4735" s="171"/>
      <c r="Q4735" s="171"/>
      <c r="R4735" s="171"/>
      <c r="S4735" s="171"/>
      <c r="T4735" s="208" t="str">
        <f t="shared" si="740"/>
        <v>MISSING</v>
      </c>
      <c r="U4735" s="208" t="str">
        <f t="shared" si="741"/>
        <v>MISSING</v>
      </c>
      <c r="X4735" s="56">
        <f t="shared" si="742"/>
        <v>-99</v>
      </c>
      <c r="Y4735" s="56">
        <f t="shared" si="743"/>
        <v>-99</v>
      </c>
      <c r="Z4735" s="56">
        <f t="shared" si="744"/>
        <v>-99</v>
      </c>
      <c r="AA4735" s="56">
        <f t="shared" si="745"/>
        <v>-99</v>
      </c>
      <c r="AB4735" s="56">
        <f t="shared" si="746"/>
        <v>-99</v>
      </c>
      <c r="AC4735" s="56">
        <f t="shared" si="747"/>
        <v>-99</v>
      </c>
      <c r="AD4735" s="3"/>
      <c r="AE4735" s="82">
        <f>IF(D4735=1, 'adjustment factor'!$D$4, IF(D4735=-9,-999,IF(D4735="",-999,0)))</f>
        <v>-999</v>
      </c>
      <c r="AF4735" s="82">
        <f>IF(F4735=1, 'adjustment factor'!$D$5, IF(F4735=-9,-999,IF(F4735="",-999,0)))</f>
        <v>-999</v>
      </c>
      <c r="AG4735" s="82">
        <f>IF(E4735=1, 'adjustment factor'!$D$6, IF(E4735=-9,-999,IF(E4735="",-999,0)))</f>
        <v>-999</v>
      </c>
      <c r="AH4735" s="82">
        <f>IF(K4735&gt;=45,'adjustment factor'!$D$7,IF(K4735=-9,-1200,IF(K4735="",-1200,0)))</f>
        <v>-1200</v>
      </c>
      <c r="AI4735" s="82">
        <f>IF(L4735=1, 'adjustment factor'!$D$8, IF(L4735=-9,-999,IF(L4735="",-999,0)))</f>
        <v>-999</v>
      </c>
      <c r="AJ4735" s="82">
        <f>IF(AND(M4735&gt;=1,M4735&lt;=4),'adjustment factor'!$D$9,IF(M4735=-9,-999,IF(M4735=98,-999,IF(M4735=99,-999,IF(M4735="",-999,0)))))</f>
        <v>-999</v>
      </c>
      <c r="AK4735" s="82">
        <f>IF(H4735=1, 'adjustment factor'!$D$10, IF(H4735=-9,-999,IF(H4735="",-999,0)))</f>
        <v>-999</v>
      </c>
      <c r="AL4735" s="82">
        <f>IF(G4735=1, 'adjustment factor'!$D$11, IF(G4735=-9,-999,IF(G4735="",-999,0)))</f>
        <v>-999</v>
      </c>
      <c r="AM4735" s="82">
        <f>IF(I4735=1, 'adjustment factor'!$D$12, IF(I4735=-9,-999,IF(I4735="",-999,0)))</f>
        <v>-999</v>
      </c>
      <c r="AN4735" s="82">
        <f>IF(J4735=1, 'adjustment factor'!$D$13, IF(J4735=-9,-999,IF(J4735="",-999,0)))</f>
        <v>-999</v>
      </c>
      <c r="AO4735" s="82" t="str">
        <f t="shared" si="748"/>
        <v>-999</v>
      </c>
      <c r="AP4735" s="82" t="str">
        <f t="shared" si="749"/>
        <v>MISSING</v>
      </c>
    </row>
    <row r="4736" spans="2:42">
      <c r="B4736" s="207"/>
      <c r="C4736" s="35">
        <v>4732</v>
      </c>
      <c r="D4736" s="161"/>
      <c r="E4736" s="161"/>
      <c r="F4736" s="161"/>
      <c r="G4736" s="161"/>
      <c r="H4736" s="161"/>
      <c r="I4736" s="161"/>
      <c r="J4736" s="161"/>
      <c r="K4736" s="161"/>
      <c r="L4736" s="161"/>
      <c r="M4736" s="161"/>
      <c r="N4736" s="171"/>
      <c r="O4736" s="171"/>
      <c r="P4736" s="171"/>
      <c r="Q4736" s="171"/>
      <c r="R4736" s="171"/>
      <c r="S4736" s="171"/>
      <c r="T4736" s="208" t="str">
        <f t="shared" si="740"/>
        <v>MISSING</v>
      </c>
      <c r="U4736" s="208" t="str">
        <f t="shared" si="741"/>
        <v>MISSING</v>
      </c>
      <c r="X4736" s="56">
        <f t="shared" si="742"/>
        <v>-99</v>
      </c>
      <c r="Y4736" s="56">
        <f t="shared" si="743"/>
        <v>-99</v>
      </c>
      <c r="Z4736" s="56">
        <f t="shared" si="744"/>
        <v>-99</v>
      </c>
      <c r="AA4736" s="56">
        <f t="shared" si="745"/>
        <v>-99</v>
      </c>
      <c r="AB4736" s="56">
        <f t="shared" si="746"/>
        <v>-99</v>
      </c>
      <c r="AC4736" s="56">
        <f t="shared" si="747"/>
        <v>-99</v>
      </c>
      <c r="AD4736" s="3"/>
      <c r="AE4736" s="82">
        <f>IF(D4736=1, 'adjustment factor'!$D$4, IF(D4736=-9,-999,IF(D4736="",-999,0)))</f>
        <v>-999</v>
      </c>
      <c r="AF4736" s="82">
        <f>IF(F4736=1, 'adjustment factor'!$D$5, IF(F4736=-9,-999,IF(F4736="",-999,0)))</f>
        <v>-999</v>
      </c>
      <c r="AG4736" s="82">
        <f>IF(E4736=1, 'adjustment factor'!$D$6, IF(E4736=-9,-999,IF(E4736="",-999,0)))</f>
        <v>-999</v>
      </c>
      <c r="AH4736" s="82">
        <f>IF(K4736&gt;=45,'adjustment factor'!$D$7,IF(K4736=-9,-1200,IF(K4736="",-1200,0)))</f>
        <v>-1200</v>
      </c>
      <c r="AI4736" s="82">
        <f>IF(L4736=1, 'adjustment factor'!$D$8, IF(L4736=-9,-999,IF(L4736="",-999,0)))</f>
        <v>-999</v>
      </c>
      <c r="AJ4736" s="82">
        <f>IF(AND(M4736&gt;=1,M4736&lt;=4),'adjustment factor'!$D$9,IF(M4736=-9,-999,IF(M4736=98,-999,IF(M4736=99,-999,IF(M4736="",-999,0)))))</f>
        <v>-999</v>
      </c>
      <c r="AK4736" s="82">
        <f>IF(H4736=1, 'adjustment factor'!$D$10, IF(H4736=-9,-999,IF(H4736="",-999,0)))</f>
        <v>-999</v>
      </c>
      <c r="AL4736" s="82">
        <f>IF(G4736=1, 'adjustment factor'!$D$11, IF(G4736=-9,-999,IF(G4736="",-999,0)))</f>
        <v>-999</v>
      </c>
      <c r="AM4736" s="82">
        <f>IF(I4736=1, 'adjustment factor'!$D$12, IF(I4736=-9,-999,IF(I4736="",-999,0)))</f>
        <v>-999</v>
      </c>
      <c r="AN4736" s="82">
        <f>IF(J4736=1, 'adjustment factor'!$D$13, IF(J4736=-9,-999,IF(J4736="",-999,0)))</f>
        <v>-999</v>
      </c>
      <c r="AO4736" s="82" t="str">
        <f t="shared" si="748"/>
        <v>-999</v>
      </c>
      <c r="AP4736" s="82" t="str">
        <f t="shared" si="749"/>
        <v>MISSING</v>
      </c>
    </row>
    <row r="4737" spans="2:42">
      <c r="B4737" s="207"/>
      <c r="C4737" s="35">
        <v>4733</v>
      </c>
      <c r="D4737" s="161"/>
      <c r="E4737" s="161"/>
      <c r="F4737" s="161"/>
      <c r="G4737" s="161"/>
      <c r="H4737" s="161"/>
      <c r="I4737" s="161"/>
      <c r="J4737" s="161"/>
      <c r="K4737" s="161"/>
      <c r="L4737" s="161"/>
      <c r="M4737" s="161"/>
      <c r="N4737" s="171"/>
      <c r="O4737" s="171"/>
      <c r="P4737" s="171"/>
      <c r="Q4737" s="171"/>
      <c r="R4737" s="171"/>
      <c r="S4737" s="171"/>
      <c r="T4737" s="208" t="str">
        <f t="shared" si="740"/>
        <v>MISSING</v>
      </c>
      <c r="U4737" s="208" t="str">
        <f t="shared" si="741"/>
        <v>MISSING</v>
      </c>
      <c r="X4737" s="56">
        <f t="shared" si="742"/>
        <v>-99</v>
      </c>
      <c r="Y4737" s="56">
        <f t="shared" si="743"/>
        <v>-99</v>
      </c>
      <c r="Z4737" s="56">
        <f t="shared" si="744"/>
        <v>-99</v>
      </c>
      <c r="AA4737" s="56">
        <f t="shared" si="745"/>
        <v>-99</v>
      </c>
      <c r="AB4737" s="56">
        <f t="shared" si="746"/>
        <v>-99</v>
      </c>
      <c r="AC4737" s="56">
        <f t="shared" si="747"/>
        <v>-99</v>
      </c>
      <c r="AD4737" s="3"/>
      <c r="AE4737" s="82">
        <f>IF(D4737=1, 'adjustment factor'!$D$4, IF(D4737=-9,-999,IF(D4737="",-999,0)))</f>
        <v>-999</v>
      </c>
      <c r="AF4737" s="82">
        <f>IF(F4737=1, 'adjustment factor'!$D$5, IF(F4737=-9,-999,IF(F4737="",-999,0)))</f>
        <v>-999</v>
      </c>
      <c r="AG4737" s="82">
        <f>IF(E4737=1, 'adjustment factor'!$D$6, IF(E4737=-9,-999,IF(E4737="",-999,0)))</f>
        <v>-999</v>
      </c>
      <c r="AH4737" s="82">
        <f>IF(K4737&gt;=45,'adjustment factor'!$D$7,IF(K4737=-9,-1200,IF(K4737="",-1200,0)))</f>
        <v>-1200</v>
      </c>
      <c r="AI4737" s="82">
        <f>IF(L4737=1, 'adjustment factor'!$D$8, IF(L4737=-9,-999,IF(L4737="",-999,0)))</f>
        <v>-999</v>
      </c>
      <c r="AJ4737" s="82">
        <f>IF(AND(M4737&gt;=1,M4737&lt;=4),'adjustment factor'!$D$9,IF(M4737=-9,-999,IF(M4737=98,-999,IF(M4737=99,-999,IF(M4737="",-999,0)))))</f>
        <v>-999</v>
      </c>
      <c r="AK4737" s="82">
        <f>IF(H4737=1, 'adjustment factor'!$D$10, IF(H4737=-9,-999,IF(H4737="",-999,0)))</f>
        <v>-999</v>
      </c>
      <c r="AL4737" s="82">
        <f>IF(G4737=1, 'adjustment factor'!$D$11, IF(G4737=-9,-999,IF(G4737="",-999,0)))</f>
        <v>-999</v>
      </c>
      <c r="AM4737" s="82">
        <f>IF(I4737=1, 'adjustment factor'!$D$12, IF(I4737=-9,-999,IF(I4737="",-999,0)))</f>
        <v>-999</v>
      </c>
      <c r="AN4737" s="82">
        <f>IF(J4737=1, 'adjustment factor'!$D$13, IF(J4737=-9,-999,IF(J4737="",-999,0)))</f>
        <v>-999</v>
      </c>
      <c r="AO4737" s="82" t="str">
        <f t="shared" si="748"/>
        <v>-999</v>
      </c>
      <c r="AP4737" s="82" t="str">
        <f t="shared" si="749"/>
        <v>MISSING</v>
      </c>
    </row>
    <row r="4738" spans="2:42">
      <c r="B4738" s="207"/>
      <c r="C4738" s="35">
        <v>4734</v>
      </c>
      <c r="D4738" s="161"/>
      <c r="E4738" s="161"/>
      <c r="F4738" s="161"/>
      <c r="G4738" s="161"/>
      <c r="H4738" s="161"/>
      <c r="I4738" s="161"/>
      <c r="J4738" s="161"/>
      <c r="K4738" s="161"/>
      <c r="L4738" s="161"/>
      <c r="M4738" s="161"/>
      <c r="N4738" s="171"/>
      <c r="O4738" s="171"/>
      <c r="P4738" s="171"/>
      <c r="Q4738" s="171"/>
      <c r="R4738" s="171"/>
      <c r="S4738" s="171"/>
      <c r="T4738" s="208" t="str">
        <f t="shared" si="740"/>
        <v>MISSING</v>
      </c>
      <c r="U4738" s="208" t="str">
        <f t="shared" si="741"/>
        <v>MISSING</v>
      </c>
      <c r="X4738" s="56">
        <f t="shared" si="742"/>
        <v>-99</v>
      </c>
      <c r="Y4738" s="56">
        <f t="shared" si="743"/>
        <v>-99</v>
      </c>
      <c r="Z4738" s="56">
        <f t="shared" si="744"/>
        <v>-99</v>
      </c>
      <c r="AA4738" s="56">
        <f t="shared" si="745"/>
        <v>-99</v>
      </c>
      <c r="AB4738" s="56">
        <f t="shared" si="746"/>
        <v>-99</v>
      </c>
      <c r="AC4738" s="56">
        <f t="shared" si="747"/>
        <v>-99</v>
      </c>
      <c r="AD4738" s="3"/>
      <c r="AE4738" s="82">
        <f>IF(D4738=1, 'adjustment factor'!$D$4, IF(D4738=-9,-999,IF(D4738="",-999,0)))</f>
        <v>-999</v>
      </c>
      <c r="AF4738" s="82">
        <f>IF(F4738=1, 'adjustment factor'!$D$5, IF(F4738=-9,-999,IF(F4738="",-999,0)))</f>
        <v>-999</v>
      </c>
      <c r="AG4738" s="82">
        <f>IF(E4738=1, 'adjustment factor'!$D$6, IF(E4738=-9,-999,IF(E4738="",-999,0)))</f>
        <v>-999</v>
      </c>
      <c r="AH4738" s="82">
        <f>IF(K4738&gt;=45,'adjustment factor'!$D$7,IF(K4738=-9,-1200,IF(K4738="",-1200,0)))</f>
        <v>-1200</v>
      </c>
      <c r="AI4738" s="82">
        <f>IF(L4738=1, 'adjustment factor'!$D$8, IF(L4738=-9,-999,IF(L4738="",-999,0)))</f>
        <v>-999</v>
      </c>
      <c r="AJ4738" s="82">
        <f>IF(AND(M4738&gt;=1,M4738&lt;=4),'adjustment factor'!$D$9,IF(M4738=-9,-999,IF(M4738=98,-999,IF(M4738=99,-999,IF(M4738="",-999,0)))))</f>
        <v>-999</v>
      </c>
      <c r="AK4738" s="82">
        <f>IF(H4738=1, 'adjustment factor'!$D$10, IF(H4738=-9,-999,IF(H4738="",-999,0)))</f>
        <v>-999</v>
      </c>
      <c r="AL4738" s="82">
        <f>IF(G4738=1, 'adjustment factor'!$D$11, IF(G4738=-9,-999,IF(G4738="",-999,0)))</f>
        <v>-999</v>
      </c>
      <c r="AM4738" s="82">
        <f>IF(I4738=1, 'adjustment factor'!$D$12, IF(I4738=-9,-999,IF(I4738="",-999,0)))</f>
        <v>-999</v>
      </c>
      <c r="AN4738" s="82">
        <f>IF(J4738=1, 'adjustment factor'!$D$13, IF(J4738=-9,-999,IF(J4738="",-999,0)))</f>
        <v>-999</v>
      </c>
      <c r="AO4738" s="82" t="str">
        <f t="shared" si="748"/>
        <v>-999</v>
      </c>
      <c r="AP4738" s="82" t="str">
        <f t="shared" si="749"/>
        <v>MISSING</v>
      </c>
    </row>
    <row r="4739" spans="2:42">
      <c r="B4739" s="207"/>
      <c r="C4739" s="35">
        <v>4735</v>
      </c>
      <c r="D4739" s="161"/>
      <c r="E4739" s="161"/>
      <c r="F4739" s="161"/>
      <c r="G4739" s="161"/>
      <c r="H4739" s="161"/>
      <c r="I4739" s="161"/>
      <c r="J4739" s="161"/>
      <c r="K4739" s="161"/>
      <c r="L4739" s="161"/>
      <c r="M4739" s="161"/>
      <c r="N4739" s="171"/>
      <c r="O4739" s="171"/>
      <c r="P4739" s="171"/>
      <c r="Q4739" s="171"/>
      <c r="R4739" s="171"/>
      <c r="S4739" s="171"/>
      <c r="T4739" s="208" t="str">
        <f t="shared" si="740"/>
        <v>MISSING</v>
      </c>
      <c r="U4739" s="208" t="str">
        <f t="shared" si="741"/>
        <v>MISSING</v>
      </c>
      <c r="X4739" s="56">
        <f t="shared" si="742"/>
        <v>-99</v>
      </c>
      <c r="Y4739" s="56">
        <f t="shared" si="743"/>
        <v>-99</v>
      </c>
      <c r="Z4739" s="56">
        <f t="shared" si="744"/>
        <v>-99</v>
      </c>
      <c r="AA4739" s="56">
        <f t="shared" si="745"/>
        <v>-99</v>
      </c>
      <c r="AB4739" s="56">
        <f t="shared" si="746"/>
        <v>-99</v>
      </c>
      <c r="AC4739" s="56">
        <f t="shared" si="747"/>
        <v>-99</v>
      </c>
      <c r="AD4739" s="3"/>
      <c r="AE4739" s="82">
        <f>IF(D4739=1, 'adjustment factor'!$D$4, IF(D4739=-9,-999,IF(D4739="",-999,0)))</f>
        <v>-999</v>
      </c>
      <c r="AF4739" s="82">
        <f>IF(F4739=1, 'adjustment factor'!$D$5, IF(F4739=-9,-999,IF(F4739="",-999,0)))</f>
        <v>-999</v>
      </c>
      <c r="AG4739" s="82">
        <f>IF(E4739=1, 'adjustment factor'!$D$6, IF(E4739=-9,-999,IF(E4739="",-999,0)))</f>
        <v>-999</v>
      </c>
      <c r="AH4739" s="82">
        <f>IF(K4739&gt;=45,'adjustment factor'!$D$7,IF(K4739=-9,-1200,IF(K4739="",-1200,0)))</f>
        <v>-1200</v>
      </c>
      <c r="AI4739" s="82">
        <f>IF(L4739=1, 'adjustment factor'!$D$8, IF(L4739=-9,-999,IF(L4739="",-999,0)))</f>
        <v>-999</v>
      </c>
      <c r="AJ4739" s="82">
        <f>IF(AND(M4739&gt;=1,M4739&lt;=4),'adjustment factor'!$D$9,IF(M4739=-9,-999,IF(M4739=98,-999,IF(M4739=99,-999,IF(M4739="",-999,0)))))</f>
        <v>-999</v>
      </c>
      <c r="AK4739" s="82">
        <f>IF(H4739=1, 'adjustment factor'!$D$10, IF(H4739=-9,-999,IF(H4739="",-999,0)))</f>
        <v>-999</v>
      </c>
      <c r="AL4739" s="82">
        <f>IF(G4739=1, 'adjustment factor'!$D$11, IF(G4739=-9,-999,IF(G4739="",-999,0)))</f>
        <v>-999</v>
      </c>
      <c r="AM4739" s="82">
        <f>IF(I4739=1, 'adjustment factor'!$D$12, IF(I4739=-9,-999,IF(I4739="",-999,0)))</f>
        <v>-999</v>
      </c>
      <c r="AN4739" s="82">
        <f>IF(J4739=1, 'adjustment factor'!$D$13, IF(J4739=-9,-999,IF(J4739="",-999,0)))</f>
        <v>-999</v>
      </c>
      <c r="AO4739" s="82" t="str">
        <f t="shared" si="748"/>
        <v>-999</v>
      </c>
      <c r="AP4739" s="82" t="str">
        <f t="shared" si="749"/>
        <v>MISSING</v>
      </c>
    </row>
    <row r="4740" spans="2:42">
      <c r="B4740" s="207"/>
      <c r="C4740" s="35">
        <v>4736</v>
      </c>
      <c r="D4740" s="161"/>
      <c r="E4740" s="161"/>
      <c r="F4740" s="161"/>
      <c r="G4740" s="161"/>
      <c r="H4740" s="161"/>
      <c r="I4740" s="161"/>
      <c r="J4740" s="161"/>
      <c r="K4740" s="161"/>
      <c r="L4740" s="161"/>
      <c r="M4740" s="161"/>
      <c r="N4740" s="171"/>
      <c r="O4740" s="171"/>
      <c r="P4740" s="171"/>
      <c r="Q4740" s="171"/>
      <c r="R4740" s="171"/>
      <c r="S4740" s="171"/>
      <c r="T4740" s="208" t="str">
        <f t="shared" si="740"/>
        <v>MISSING</v>
      </c>
      <c r="U4740" s="208" t="str">
        <f t="shared" si="741"/>
        <v>MISSING</v>
      </c>
      <c r="X4740" s="56">
        <f t="shared" si="742"/>
        <v>-99</v>
      </c>
      <c r="Y4740" s="56">
        <f t="shared" si="743"/>
        <v>-99</v>
      </c>
      <c r="Z4740" s="56">
        <f t="shared" si="744"/>
        <v>-99</v>
      </c>
      <c r="AA4740" s="56">
        <f t="shared" si="745"/>
        <v>-99</v>
      </c>
      <c r="AB4740" s="56">
        <f t="shared" si="746"/>
        <v>-99</v>
      </c>
      <c r="AC4740" s="56">
        <f t="shared" si="747"/>
        <v>-99</v>
      </c>
      <c r="AD4740" s="3"/>
      <c r="AE4740" s="82">
        <f>IF(D4740=1, 'adjustment factor'!$D$4, IF(D4740=-9,-999,IF(D4740="",-999,0)))</f>
        <v>-999</v>
      </c>
      <c r="AF4740" s="82">
        <f>IF(F4740=1, 'adjustment factor'!$D$5, IF(F4740=-9,-999,IF(F4740="",-999,0)))</f>
        <v>-999</v>
      </c>
      <c r="AG4740" s="82">
        <f>IF(E4740=1, 'adjustment factor'!$D$6, IF(E4740=-9,-999,IF(E4740="",-999,0)))</f>
        <v>-999</v>
      </c>
      <c r="AH4740" s="82">
        <f>IF(K4740&gt;=45,'adjustment factor'!$D$7,IF(K4740=-9,-1200,IF(K4740="",-1200,0)))</f>
        <v>-1200</v>
      </c>
      <c r="AI4740" s="82">
        <f>IF(L4740=1, 'adjustment factor'!$D$8, IF(L4740=-9,-999,IF(L4740="",-999,0)))</f>
        <v>-999</v>
      </c>
      <c r="AJ4740" s="82">
        <f>IF(AND(M4740&gt;=1,M4740&lt;=4),'adjustment factor'!$D$9,IF(M4740=-9,-999,IF(M4740=98,-999,IF(M4740=99,-999,IF(M4740="",-999,0)))))</f>
        <v>-999</v>
      </c>
      <c r="AK4740" s="82">
        <f>IF(H4740=1, 'adjustment factor'!$D$10, IF(H4740=-9,-999,IF(H4740="",-999,0)))</f>
        <v>-999</v>
      </c>
      <c r="AL4740" s="82">
        <f>IF(G4740=1, 'adjustment factor'!$D$11, IF(G4740=-9,-999,IF(G4740="",-999,0)))</f>
        <v>-999</v>
      </c>
      <c r="AM4740" s="82">
        <f>IF(I4740=1, 'adjustment factor'!$D$12, IF(I4740=-9,-999,IF(I4740="",-999,0)))</f>
        <v>-999</v>
      </c>
      <c r="AN4740" s="82">
        <f>IF(J4740=1, 'adjustment factor'!$D$13, IF(J4740=-9,-999,IF(J4740="",-999,0)))</f>
        <v>-999</v>
      </c>
      <c r="AO4740" s="82" t="str">
        <f t="shared" si="748"/>
        <v>-999</v>
      </c>
      <c r="AP4740" s="82" t="str">
        <f t="shared" si="749"/>
        <v>MISSING</v>
      </c>
    </row>
    <row r="4741" spans="2:42">
      <c r="B4741" s="207"/>
      <c r="C4741" s="35">
        <v>4737</v>
      </c>
      <c r="D4741" s="161"/>
      <c r="E4741" s="161"/>
      <c r="F4741" s="161"/>
      <c r="G4741" s="161"/>
      <c r="H4741" s="161"/>
      <c r="I4741" s="161"/>
      <c r="J4741" s="161"/>
      <c r="K4741" s="161"/>
      <c r="L4741" s="161"/>
      <c r="M4741" s="161"/>
      <c r="N4741" s="171"/>
      <c r="O4741" s="171"/>
      <c r="P4741" s="171"/>
      <c r="Q4741" s="171"/>
      <c r="R4741" s="171"/>
      <c r="S4741" s="171"/>
      <c r="T4741" s="208" t="str">
        <f t="shared" si="740"/>
        <v>MISSING</v>
      </c>
      <c r="U4741" s="208" t="str">
        <f t="shared" si="741"/>
        <v>MISSING</v>
      </c>
      <c r="X4741" s="56">
        <f t="shared" si="742"/>
        <v>-99</v>
      </c>
      <c r="Y4741" s="56">
        <f t="shared" si="743"/>
        <v>-99</v>
      </c>
      <c r="Z4741" s="56">
        <f t="shared" si="744"/>
        <v>-99</v>
      </c>
      <c r="AA4741" s="56">
        <f t="shared" si="745"/>
        <v>-99</v>
      </c>
      <c r="AB4741" s="56">
        <f t="shared" si="746"/>
        <v>-99</v>
      </c>
      <c r="AC4741" s="56">
        <f t="shared" si="747"/>
        <v>-99</v>
      </c>
      <c r="AD4741" s="3"/>
      <c r="AE4741" s="82">
        <f>IF(D4741=1, 'adjustment factor'!$D$4, IF(D4741=-9,-999,IF(D4741="",-999,0)))</f>
        <v>-999</v>
      </c>
      <c r="AF4741" s="82">
        <f>IF(F4741=1, 'adjustment factor'!$D$5, IF(F4741=-9,-999,IF(F4741="",-999,0)))</f>
        <v>-999</v>
      </c>
      <c r="AG4741" s="82">
        <f>IF(E4741=1, 'adjustment factor'!$D$6, IF(E4741=-9,-999,IF(E4741="",-999,0)))</f>
        <v>-999</v>
      </c>
      <c r="AH4741" s="82">
        <f>IF(K4741&gt;=45,'adjustment factor'!$D$7,IF(K4741=-9,-1200,IF(K4741="",-1200,0)))</f>
        <v>-1200</v>
      </c>
      <c r="AI4741" s="82">
        <f>IF(L4741=1, 'adjustment factor'!$D$8, IF(L4741=-9,-999,IF(L4741="",-999,0)))</f>
        <v>-999</v>
      </c>
      <c r="AJ4741" s="82">
        <f>IF(AND(M4741&gt;=1,M4741&lt;=4),'adjustment factor'!$D$9,IF(M4741=-9,-999,IF(M4741=98,-999,IF(M4741=99,-999,IF(M4741="",-999,0)))))</f>
        <v>-999</v>
      </c>
      <c r="AK4741" s="82">
        <f>IF(H4741=1, 'adjustment factor'!$D$10, IF(H4741=-9,-999,IF(H4741="",-999,0)))</f>
        <v>-999</v>
      </c>
      <c r="AL4741" s="82">
        <f>IF(G4741=1, 'adjustment factor'!$D$11, IF(G4741=-9,-999,IF(G4741="",-999,0)))</f>
        <v>-999</v>
      </c>
      <c r="AM4741" s="82">
        <f>IF(I4741=1, 'adjustment factor'!$D$12, IF(I4741=-9,-999,IF(I4741="",-999,0)))</f>
        <v>-999</v>
      </c>
      <c r="AN4741" s="82">
        <f>IF(J4741=1, 'adjustment factor'!$D$13, IF(J4741=-9,-999,IF(J4741="",-999,0)))</f>
        <v>-999</v>
      </c>
      <c r="AO4741" s="82" t="str">
        <f t="shared" si="748"/>
        <v>-999</v>
      </c>
      <c r="AP4741" s="82" t="str">
        <f t="shared" si="749"/>
        <v>MISSING</v>
      </c>
    </row>
    <row r="4742" spans="2:42">
      <c r="B4742" s="207"/>
      <c r="C4742" s="35">
        <v>4738</v>
      </c>
      <c r="D4742" s="161"/>
      <c r="E4742" s="161"/>
      <c r="F4742" s="161"/>
      <c r="G4742" s="161"/>
      <c r="H4742" s="161"/>
      <c r="I4742" s="161"/>
      <c r="J4742" s="161"/>
      <c r="K4742" s="161"/>
      <c r="L4742" s="161"/>
      <c r="M4742" s="161"/>
      <c r="N4742" s="171"/>
      <c r="O4742" s="171"/>
      <c r="P4742" s="171"/>
      <c r="Q4742" s="171"/>
      <c r="R4742" s="171"/>
      <c r="S4742" s="171"/>
      <c r="T4742" s="208" t="str">
        <f t="shared" si="740"/>
        <v>MISSING</v>
      </c>
      <c r="U4742" s="208" t="str">
        <f t="shared" si="741"/>
        <v>MISSING</v>
      </c>
      <c r="X4742" s="56">
        <f t="shared" si="742"/>
        <v>-99</v>
      </c>
      <c r="Y4742" s="56">
        <f t="shared" si="743"/>
        <v>-99</v>
      </c>
      <c r="Z4742" s="56">
        <f t="shared" si="744"/>
        <v>-99</v>
      </c>
      <c r="AA4742" s="56">
        <f t="shared" si="745"/>
        <v>-99</v>
      </c>
      <c r="AB4742" s="56">
        <f t="shared" si="746"/>
        <v>-99</v>
      </c>
      <c r="AC4742" s="56">
        <f t="shared" si="747"/>
        <v>-99</v>
      </c>
      <c r="AD4742" s="3"/>
      <c r="AE4742" s="82">
        <f>IF(D4742=1, 'adjustment factor'!$D$4, IF(D4742=-9,-999,IF(D4742="",-999,0)))</f>
        <v>-999</v>
      </c>
      <c r="AF4742" s="82">
        <f>IF(F4742=1, 'adjustment factor'!$D$5, IF(F4742=-9,-999,IF(F4742="",-999,0)))</f>
        <v>-999</v>
      </c>
      <c r="AG4742" s="82">
        <f>IF(E4742=1, 'adjustment factor'!$D$6, IF(E4742=-9,-999,IF(E4742="",-999,0)))</f>
        <v>-999</v>
      </c>
      <c r="AH4742" s="82">
        <f>IF(K4742&gt;=45,'adjustment factor'!$D$7,IF(K4742=-9,-1200,IF(K4742="",-1200,0)))</f>
        <v>-1200</v>
      </c>
      <c r="AI4742" s="82">
        <f>IF(L4742=1, 'adjustment factor'!$D$8, IF(L4742=-9,-999,IF(L4742="",-999,0)))</f>
        <v>-999</v>
      </c>
      <c r="AJ4742" s="82">
        <f>IF(AND(M4742&gt;=1,M4742&lt;=4),'adjustment factor'!$D$9,IF(M4742=-9,-999,IF(M4742=98,-999,IF(M4742=99,-999,IF(M4742="",-999,0)))))</f>
        <v>-999</v>
      </c>
      <c r="AK4742" s="82">
        <f>IF(H4742=1, 'adjustment factor'!$D$10, IF(H4742=-9,-999,IF(H4742="",-999,0)))</f>
        <v>-999</v>
      </c>
      <c r="AL4742" s="82">
        <f>IF(G4742=1, 'adjustment factor'!$D$11, IF(G4742=-9,-999,IF(G4742="",-999,0)))</f>
        <v>-999</v>
      </c>
      <c r="AM4742" s="82">
        <f>IF(I4742=1, 'adjustment factor'!$D$12, IF(I4742=-9,-999,IF(I4742="",-999,0)))</f>
        <v>-999</v>
      </c>
      <c r="AN4742" s="82">
        <f>IF(J4742=1, 'adjustment factor'!$D$13, IF(J4742=-9,-999,IF(J4742="",-999,0)))</f>
        <v>-999</v>
      </c>
      <c r="AO4742" s="82" t="str">
        <f t="shared" si="748"/>
        <v>-999</v>
      </c>
      <c r="AP4742" s="82" t="str">
        <f t="shared" si="749"/>
        <v>MISSING</v>
      </c>
    </row>
    <row r="4743" spans="2:42">
      <c r="B4743" s="207"/>
      <c r="C4743" s="35">
        <v>4739</v>
      </c>
      <c r="D4743" s="161"/>
      <c r="E4743" s="161"/>
      <c r="F4743" s="161"/>
      <c r="G4743" s="161"/>
      <c r="H4743" s="161"/>
      <c r="I4743" s="161"/>
      <c r="J4743" s="161"/>
      <c r="K4743" s="161"/>
      <c r="L4743" s="161"/>
      <c r="M4743" s="161"/>
      <c r="N4743" s="171"/>
      <c r="O4743" s="171"/>
      <c r="P4743" s="171"/>
      <c r="Q4743" s="171"/>
      <c r="R4743" s="171"/>
      <c r="S4743" s="171"/>
      <c r="T4743" s="208" t="str">
        <f t="shared" si="740"/>
        <v>MISSING</v>
      </c>
      <c r="U4743" s="208" t="str">
        <f t="shared" si="741"/>
        <v>MISSING</v>
      </c>
      <c r="X4743" s="56">
        <f t="shared" si="742"/>
        <v>-99</v>
      </c>
      <c r="Y4743" s="56">
        <f t="shared" si="743"/>
        <v>-99</v>
      </c>
      <c r="Z4743" s="56">
        <f t="shared" si="744"/>
        <v>-99</v>
      </c>
      <c r="AA4743" s="56">
        <f t="shared" si="745"/>
        <v>-99</v>
      </c>
      <c r="AB4743" s="56">
        <f t="shared" si="746"/>
        <v>-99</v>
      </c>
      <c r="AC4743" s="56">
        <f t="shared" si="747"/>
        <v>-99</v>
      </c>
      <c r="AD4743" s="3"/>
      <c r="AE4743" s="82">
        <f>IF(D4743=1, 'adjustment factor'!$D$4, IF(D4743=-9,-999,IF(D4743="",-999,0)))</f>
        <v>-999</v>
      </c>
      <c r="AF4743" s="82">
        <f>IF(F4743=1, 'adjustment factor'!$D$5, IF(F4743=-9,-999,IF(F4743="",-999,0)))</f>
        <v>-999</v>
      </c>
      <c r="AG4743" s="82">
        <f>IF(E4743=1, 'adjustment factor'!$D$6, IF(E4743=-9,-999,IF(E4743="",-999,0)))</f>
        <v>-999</v>
      </c>
      <c r="AH4743" s="82">
        <f>IF(K4743&gt;=45,'adjustment factor'!$D$7,IF(K4743=-9,-1200,IF(K4743="",-1200,0)))</f>
        <v>-1200</v>
      </c>
      <c r="AI4743" s="82">
        <f>IF(L4743=1, 'adjustment factor'!$D$8, IF(L4743=-9,-999,IF(L4743="",-999,0)))</f>
        <v>-999</v>
      </c>
      <c r="AJ4743" s="82">
        <f>IF(AND(M4743&gt;=1,M4743&lt;=4),'adjustment factor'!$D$9,IF(M4743=-9,-999,IF(M4743=98,-999,IF(M4743=99,-999,IF(M4743="",-999,0)))))</f>
        <v>-999</v>
      </c>
      <c r="AK4743" s="82">
        <f>IF(H4743=1, 'adjustment factor'!$D$10, IF(H4743=-9,-999,IF(H4743="",-999,0)))</f>
        <v>-999</v>
      </c>
      <c r="AL4743" s="82">
        <f>IF(G4743=1, 'adjustment factor'!$D$11, IF(G4743=-9,-999,IF(G4743="",-999,0)))</f>
        <v>-999</v>
      </c>
      <c r="AM4743" s="82">
        <f>IF(I4743=1, 'adjustment factor'!$D$12, IF(I4743=-9,-999,IF(I4743="",-999,0)))</f>
        <v>-999</v>
      </c>
      <c r="AN4743" s="82">
        <f>IF(J4743=1, 'adjustment factor'!$D$13, IF(J4743=-9,-999,IF(J4743="",-999,0)))</f>
        <v>-999</v>
      </c>
      <c r="AO4743" s="82" t="str">
        <f t="shared" si="748"/>
        <v>-999</v>
      </c>
      <c r="AP4743" s="82" t="str">
        <f t="shared" si="749"/>
        <v>MISSING</v>
      </c>
    </row>
    <row r="4744" spans="2:42">
      <c r="B4744" s="207"/>
      <c r="C4744" s="35">
        <v>4740</v>
      </c>
      <c r="D4744" s="161"/>
      <c r="E4744" s="161"/>
      <c r="F4744" s="161"/>
      <c r="G4744" s="161"/>
      <c r="H4744" s="161"/>
      <c r="I4744" s="161"/>
      <c r="J4744" s="161"/>
      <c r="K4744" s="161"/>
      <c r="L4744" s="161"/>
      <c r="M4744" s="161"/>
      <c r="N4744" s="171"/>
      <c r="O4744" s="171"/>
      <c r="P4744" s="171"/>
      <c r="Q4744" s="171"/>
      <c r="R4744" s="171"/>
      <c r="S4744" s="171"/>
      <c r="T4744" s="208" t="str">
        <f t="shared" si="740"/>
        <v>MISSING</v>
      </c>
      <c r="U4744" s="208" t="str">
        <f t="shared" si="741"/>
        <v>MISSING</v>
      </c>
      <c r="X4744" s="56">
        <f t="shared" si="742"/>
        <v>-99</v>
      </c>
      <c r="Y4744" s="56">
        <f t="shared" si="743"/>
        <v>-99</v>
      </c>
      <c r="Z4744" s="56">
        <f t="shared" si="744"/>
        <v>-99</v>
      </c>
      <c r="AA4744" s="56">
        <f t="shared" si="745"/>
        <v>-99</v>
      </c>
      <c r="AB4744" s="56">
        <f t="shared" si="746"/>
        <v>-99</v>
      </c>
      <c r="AC4744" s="56">
        <f t="shared" si="747"/>
        <v>-99</v>
      </c>
      <c r="AD4744" s="3"/>
      <c r="AE4744" s="82">
        <f>IF(D4744=1, 'adjustment factor'!$D$4, IF(D4744=-9,-999,IF(D4744="",-999,0)))</f>
        <v>-999</v>
      </c>
      <c r="AF4744" s="82">
        <f>IF(F4744=1, 'adjustment factor'!$D$5, IF(F4744=-9,-999,IF(F4744="",-999,0)))</f>
        <v>-999</v>
      </c>
      <c r="AG4744" s="82">
        <f>IF(E4744=1, 'adjustment factor'!$D$6, IF(E4744=-9,-999,IF(E4744="",-999,0)))</f>
        <v>-999</v>
      </c>
      <c r="AH4744" s="82">
        <f>IF(K4744&gt;=45,'adjustment factor'!$D$7,IF(K4744=-9,-1200,IF(K4744="",-1200,0)))</f>
        <v>-1200</v>
      </c>
      <c r="AI4744" s="82">
        <f>IF(L4744=1, 'adjustment factor'!$D$8, IF(L4744=-9,-999,IF(L4744="",-999,0)))</f>
        <v>-999</v>
      </c>
      <c r="AJ4744" s="82">
        <f>IF(AND(M4744&gt;=1,M4744&lt;=4),'adjustment factor'!$D$9,IF(M4744=-9,-999,IF(M4744=98,-999,IF(M4744=99,-999,IF(M4744="",-999,0)))))</f>
        <v>-999</v>
      </c>
      <c r="AK4744" s="82">
        <f>IF(H4744=1, 'adjustment factor'!$D$10, IF(H4744=-9,-999,IF(H4744="",-999,0)))</f>
        <v>-999</v>
      </c>
      <c r="AL4744" s="82">
        <f>IF(G4744=1, 'adjustment factor'!$D$11, IF(G4744=-9,-999,IF(G4744="",-999,0)))</f>
        <v>-999</v>
      </c>
      <c r="AM4744" s="82">
        <f>IF(I4744=1, 'adjustment factor'!$D$12, IF(I4744=-9,-999,IF(I4744="",-999,0)))</f>
        <v>-999</v>
      </c>
      <c r="AN4744" s="82">
        <f>IF(J4744=1, 'adjustment factor'!$D$13, IF(J4744=-9,-999,IF(J4744="",-999,0)))</f>
        <v>-999</v>
      </c>
      <c r="AO4744" s="82" t="str">
        <f t="shared" si="748"/>
        <v>-999</v>
      </c>
      <c r="AP4744" s="82" t="str">
        <f t="shared" si="749"/>
        <v>MISSING</v>
      </c>
    </row>
    <row r="4745" spans="2:42">
      <c r="B4745" s="207"/>
      <c r="C4745" s="35">
        <v>4741</v>
      </c>
      <c r="D4745" s="161"/>
      <c r="E4745" s="161"/>
      <c r="F4745" s="161"/>
      <c r="G4745" s="161"/>
      <c r="H4745" s="161"/>
      <c r="I4745" s="161"/>
      <c r="J4745" s="161"/>
      <c r="K4745" s="161"/>
      <c r="L4745" s="161"/>
      <c r="M4745" s="161"/>
      <c r="N4745" s="171"/>
      <c r="O4745" s="171"/>
      <c r="P4745" s="171"/>
      <c r="Q4745" s="171"/>
      <c r="R4745" s="171"/>
      <c r="S4745" s="171"/>
      <c r="T4745" s="208" t="str">
        <f t="shared" si="740"/>
        <v>MISSING</v>
      </c>
      <c r="U4745" s="208" t="str">
        <f t="shared" si="741"/>
        <v>MISSING</v>
      </c>
      <c r="X4745" s="56">
        <f t="shared" si="742"/>
        <v>-99</v>
      </c>
      <c r="Y4745" s="56">
        <f t="shared" si="743"/>
        <v>-99</v>
      </c>
      <c r="Z4745" s="56">
        <f t="shared" si="744"/>
        <v>-99</v>
      </c>
      <c r="AA4745" s="56">
        <f t="shared" si="745"/>
        <v>-99</v>
      </c>
      <c r="AB4745" s="56">
        <f t="shared" si="746"/>
        <v>-99</v>
      </c>
      <c r="AC4745" s="56">
        <f t="shared" si="747"/>
        <v>-99</v>
      </c>
      <c r="AD4745" s="3"/>
      <c r="AE4745" s="82">
        <f>IF(D4745=1, 'adjustment factor'!$D$4, IF(D4745=-9,-999,IF(D4745="",-999,0)))</f>
        <v>-999</v>
      </c>
      <c r="AF4745" s="82">
        <f>IF(F4745=1, 'adjustment factor'!$D$5, IF(F4745=-9,-999,IF(F4745="",-999,0)))</f>
        <v>-999</v>
      </c>
      <c r="AG4745" s="82">
        <f>IF(E4745=1, 'adjustment factor'!$D$6, IF(E4745=-9,-999,IF(E4745="",-999,0)))</f>
        <v>-999</v>
      </c>
      <c r="AH4745" s="82">
        <f>IF(K4745&gt;=45,'adjustment factor'!$D$7,IF(K4745=-9,-1200,IF(K4745="",-1200,0)))</f>
        <v>-1200</v>
      </c>
      <c r="AI4745" s="82">
        <f>IF(L4745=1, 'adjustment factor'!$D$8, IF(L4745=-9,-999,IF(L4745="",-999,0)))</f>
        <v>-999</v>
      </c>
      <c r="AJ4745" s="82">
        <f>IF(AND(M4745&gt;=1,M4745&lt;=4),'adjustment factor'!$D$9,IF(M4745=-9,-999,IF(M4745=98,-999,IF(M4745=99,-999,IF(M4745="",-999,0)))))</f>
        <v>-999</v>
      </c>
      <c r="AK4745" s="82">
        <f>IF(H4745=1, 'adjustment factor'!$D$10, IF(H4745=-9,-999,IF(H4745="",-999,0)))</f>
        <v>-999</v>
      </c>
      <c r="AL4745" s="82">
        <f>IF(G4745=1, 'adjustment factor'!$D$11, IF(G4745=-9,-999,IF(G4745="",-999,0)))</f>
        <v>-999</v>
      </c>
      <c r="AM4745" s="82">
        <f>IF(I4745=1, 'adjustment factor'!$D$12, IF(I4745=-9,-999,IF(I4745="",-999,0)))</f>
        <v>-999</v>
      </c>
      <c r="AN4745" s="82">
        <f>IF(J4745=1, 'adjustment factor'!$D$13, IF(J4745=-9,-999,IF(J4745="",-999,0)))</f>
        <v>-999</v>
      </c>
      <c r="AO4745" s="82" t="str">
        <f t="shared" si="748"/>
        <v>-999</v>
      </c>
      <c r="AP4745" s="82" t="str">
        <f t="shared" si="749"/>
        <v>MISSING</v>
      </c>
    </row>
    <row r="4746" spans="2:42">
      <c r="B4746" s="207"/>
      <c r="C4746" s="35">
        <v>4742</v>
      </c>
      <c r="D4746" s="161"/>
      <c r="E4746" s="161"/>
      <c r="F4746" s="161"/>
      <c r="G4746" s="161"/>
      <c r="H4746" s="161"/>
      <c r="I4746" s="161"/>
      <c r="J4746" s="161"/>
      <c r="K4746" s="161"/>
      <c r="L4746" s="161"/>
      <c r="M4746" s="161"/>
      <c r="N4746" s="171"/>
      <c r="O4746" s="171"/>
      <c r="P4746" s="171"/>
      <c r="Q4746" s="171"/>
      <c r="R4746" s="171"/>
      <c r="S4746" s="171"/>
      <c r="T4746" s="208" t="str">
        <f t="shared" si="740"/>
        <v>MISSING</v>
      </c>
      <c r="U4746" s="208" t="str">
        <f t="shared" si="741"/>
        <v>MISSING</v>
      </c>
      <c r="X4746" s="56">
        <f t="shared" si="742"/>
        <v>-99</v>
      </c>
      <c r="Y4746" s="56">
        <f t="shared" si="743"/>
        <v>-99</v>
      </c>
      <c r="Z4746" s="56">
        <f t="shared" si="744"/>
        <v>-99</v>
      </c>
      <c r="AA4746" s="56">
        <f t="shared" si="745"/>
        <v>-99</v>
      </c>
      <c r="AB4746" s="56">
        <f t="shared" si="746"/>
        <v>-99</v>
      </c>
      <c r="AC4746" s="56">
        <f t="shared" si="747"/>
        <v>-99</v>
      </c>
      <c r="AD4746" s="3"/>
      <c r="AE4746" s="82">
        <f>IF(D4746=1, 'adjustment factor'!$D$4, IF(D4746=-9,-999,IF(D4746="",-999,0)))</f>
        <v>-999</v>
      </c>
      <c r="AF4746" s="82">
        <f>IF(F4746=1, 'adjustment factor'!$D$5, IF(F4746=-9,-999,IF(F4746="",-999,0)))</f>
        <v>-999</v>
      </c>
      <c r="AG4746" s="82">
        <f>IF(E4746=1, 'adjustment factor'!$D$6, IF(E4746=-9,-999,IF(E4746="",-999,0)))</f>
        <v>-999</v>
      </c>
      <c r="AH4746" s="82">
        <f>IF(K4746&gt;=45,'adjustment factor'!$D$7,IF(K4746=-9,-1200,IF(K4746="",-1200,0)))</f>
        <v>-1200</v>
      </c>
      <c r="AI4746" s="82">
        <f>IF(L4746=1, 'adjustment factor'!$D$8, IF(L4746=-9,-999,IF(L4746="",-999,0)))</f>
        <v>-999</v>
      </c>
      <c r="AJ4746" s="82">
        <f>IF(AND(M4746&gt;=1,M4746&lt;=4),'adjustment factor'!$D$9,IF(M4746=-9,-999,IF(M4746=98,-999,IF(M4746=99,-999,IF(M4746="",-999,0)))))</f>
        <v>-999</v>
      </c>
      <c r="AK4746" s="82">
        <f>IF(H4746=1, 'adjustment factor'!$D$10, IF(H4746=-9,-999,IF(H4746="",-999,0)))</f>
        <v>-999</v>
      </c>
      <c r="AL4746" s="82">
        <f>IF(G4746=1, 'adjustment factor'!$D$11, IF(G4746=-9,-999,IF(G4746="",-999,0)))</f>
        <v>-999</v>
      </c>
      <c r="AM4746" s="82">
        <f>IF(I4746=1, 'adjustment factor'!$D$12, IF(I4746=-9,-999,IF(I4746="",-999,0)))</f>
        <v>-999</v>
      </c>
      <c r="AN4746" s="82">
        <f>IF(J4746=1, 'adjustment factor'!$D$13, IF(J4746=-9,-999,IF(J4746="",-999,0)))</f>
        <v>-999</v>
      </c>
      <c r="AO4746" s="82" t="str">
        <f t="shared" si="748"/>
        <v>-999</v>
      </c>
      <c r="AP4746" s="82" t="str">
        <f t="shared" si="749"/>
        <v>MISSING</v>
      </c>
    </row>
    <row r="4747" spans="2:42">
      <c r="B4747" s="207"/>
      <c r="C4747" s="35">
        <v>4743</v>
      </c>
      <c r="D4747" s="161"/>
      <c r="E4747" s="161"/>
      <c r="F4747" s="161"/>
      <c r="G4747" s="161"/>
      <c r="H4747" s="161"/>
      <c r="I4747" s="161"/>
      <c r="J4747" s="161"/>
      <c r="K4747" s="161"/>
      <c r="L4747" s="161"/>
      <c r="M4747" s="161"/>
      <c r="N4747" s="171"/>
      <c r="O4747" s="171"/>
      <c r="P4747" s="171"/>
      <c r="Q4747" s="171"/>
      <c r="R4747" s="171"/>
      <c r="S4747" s="171"/>
      <c r="T4747" s="208" t="str">
        <f t="shared" si="740"/>
        <v>MISSING</v>
      </c>
      <c r="U4747" s="208" t="str">
        <f t="shared" si="741"/>
        <v>MISSING</v>
      </c>
      <c r="X4747" s="56">
        <f t="shared" si="742"/>
        <v>-99</v>
      </c>
      <c r="Y4747" s="56">
        <f t="shared" si="743"/>
        <v>-99</v>
      </c>
      <c r="Z4747" s="56">
        <f t="shared" si="744"/>
        <v>-99</v>
      </c>
      <c r="AA4747" s="56">
        <f t="shared" si="745"/>
        <v>-99</v>
      </c>
      <c r="AB4747" s="56">
        <f t="shared" si="746"/>
        <v>-99</v>
      </c>
      <c r="AC4747" s="56">
        <f t="shared" si="747"/>
        <v>-99</v>
      </c>
      <c r="AD4747" s="3"/>
      <c r="AE4747" s="82">
        <f>IF(D4747=1, 'adjustment factor'!$D$4, IF(D4747=-9,-999,IF(D4747="",-999,0)))</f>
        <v>-999</v>
      </c>
      <c r="AF4747" s="82">
        <f>IF(F4747=1, 'adjustment factor'!$D$5, IF(F4747=-9,-999,IF(F4747="",-999,0)))</f>
        <v>-999</v>
      </c>
      <c r="AG4747" s="82">
        <f>IF(E4747=1, 'adjustment factor'!$D$6, IF(E4747=-9,-999,IF(E4747="",-999,0)))</f>
        <v>-999</v>
      </c>
      <c r="AH4747" s="82">
        <f>IF(K4747&gt;=45,'adjustment factor'!$D$7,IF(K4747=-9,-1200,IF(K4747="",-1200,0)))</f>
        <v>-1200</v>
      </c>
      <c r="AI4747" s="82">
        <f>IF(L4747=1, 'adjustment factor'!$D$8, IF(L4747=-9,-999,IF(L4747="",-999,0)))</f>
        <v>-999</v>
      </c>
      <c r="AJ4747" s="82">
        <f>IF(AND(M4747&gt;=1,M4747&lt;=4),'adjustment factor'!$D$9,IF(M4747=-9,-999,IF(M4747=98,-999,IF(M4747=99,-999,IF(M4747="",-999,0)))))</f>
        <v>-999</v>
      </c>
      <c r="AK4747" s="82">
        <f>IF(H4747=1, 'adjustment factor'!$D$10, IF(H4747=-9,-999,IF(H4747="",-999,0)))</f>
        <v>-999</v>
      </c>
      <c r="AL4747" s="82">
        <f>IF(G4747=1, 'adjustment factor'!$D$11, IF(G4747=-9,-999,IF(G4747="",-999,0)))</f>
        <v>-999</v>
      </c>
      <c r="AM4747" s="82">
        <f>IF(I4747=1, 'adjustment factor'!$D$12, IF(I4747=-9,-999,IF(I4747="",-999,0)))</f>
        <v>-999</v>
      </c>
      <c r="AN4747" s="82">
        <f>IF(J4747=1, 'adjustment factor'!$D$13, IF(J4747=-9,-999,IF(J4747="",-999,0)))</f>
        <v>-999</v>
      </c>
      <c r="AO4747" s="82" t="str">
        <f t="shared" si="748"/>
        <v>-999</v>
      </c>
      <c r="AP4747" s="82" t="str">
        <f t="shared" si="749"/>
        <v>MISSING</v>
      </c>
    </row>
    <row r="4748" spans="2:42">
      <c r="B4748" s="207"/>
      <c r="C4748" s="35">
        <v>4744</v>
      </c>
      <c r="D4748" s="161"/>
      <c r="E4748" s="161"/>
      <c r="F4748" s="161"/>
      <c r="G4748" s="161"/>
      <c r="H4748" s="161"/>
      <c r="I4748" s="161"/>
      <c r="J4748" s="161"/>
      <c r="K4748" s="161"/>
      <c r="L4748" s="161"/>
      <c r="M4748" s="161"/>
      <c r="N4748" s="171"/>
      <c r="O4748" s="171"/>
      <c r="P4748" s="171"/>
      <c r="Q4748" s="171"/>
      <c r="R4748" s="171"/>
      <c r="S4748" s="171"/>
      <c r="T4748" s="208" t="str">
        <f t="shared" si="740"/>
        <v>MISSING</v>
      </c>
      <c r="U4748" s="208" t="str">
        <f t="shared" si="741"/>
        <v>MISSING</v>
      </c>
      <c r="X4748" s="56">
        <f t="shared" si="742"/>
        <v>-99</v>
      </c>
      <c r="Y4748" s="56">
        <f t="shared" si="743"/>
        <v>-99</v>
      </c>
      <c r="Z4748" s="56">
        <f t="shared" si="744"/>
        <v>-99</v>
      </c>
      <c r="AA4748" s="56">
        <f t="shared" si="745"/>
        <v>-99</v>
      </c>
      <c r="AB4748" s="56">
        <f t="shared" si="746"/>
        <v>-99</v>
      </c>
      <c r="AC4748" s="56">
        <f t="shared" si="747"/>
        <v>-99</v>
      </c>
      <c r="AD4748" s="3"/>
      <c r="AE4748" s="82">
        <f>IF(D4748=1, 'adjustment factor'!$D$4, IF(D4748=-9,-999,IF(D4748="",-999,0)))</f>
        <v>-999</v>
      </c>
      <c r="AF4748" s="82">
        <f>IF(F4748=1, 'adjustment factor'!$D$5, IF(F4748=-9,-999,IF(F4748="",-999,0)))</f>
        <v>-999</v>
      </c>
      <c r="AG4748" s="82">
        <f>IF(E4748=1, 'adjustment factor'!$D$6, IF(E4748=-9,-999,IF(E4748="",-999,0)))</f>
        <v>-999</v>
      </c>
      <c r="AH4748" s="82">
        <f>IF(K4748&gt;=45,'adjustment factor'!$D$7,IF(K4748=-9,-1200,IF(K4748="",-1200,0)))</f>
        <v>-1200</v>
      </c>
      <c r="AI4748" s="82">
        <f>IF(L4748=1, 'adjustment factor'!$D$8, IF(L4748=-9,-999,IF(L4748="",-999,0)))</f>
        <v>-999</v>
      </c>
      <c r="AJ4748" s="82">
        <f>IF(AND(M4748&gt;=1,M4748&lt;=4),'adjustment factor'!$D$9,IF(M4748=-9,-999,IF(M4748=98,-999,IF(M4748=99,-999,IF(M4748="",-999,0)))))</f>
        <v>-999</v>
      </c>
      <c r="AK4748" s="82">
        <f>IF(H4748=1, 'adjustment factor'!$D$10, IF(H4748=-9,-999,IF(H4748="",-999,0)))</f>
        <v>-999</v>
      </c>
      <c r="AL4748" s="82">
        <f>IF(G4748=1, 'adjustment factor'!$D$11, IF(G4748=-9,-999,IF(G4748="",-999,0)))</f>
        <v>-999</v>
      </c>
      <c r="AM4748" s="82">
        <f>IF(I4748=1, 'adjustment factor'!$D$12, IF(I4748=-9,-999,IF(I4748="",-999,0)))</f>
        <v>-999</v>
      </c>
      <c r="AN4748" s="82">
        <f>IF(J4748=1, 'adjustment factor'!$D$13, IF(J4748=-9,-999,IF(J4748="",-999,0)))</f>
        <v>-999</v>
      </c>
      <c r="AO4748" s="82" t="str">
        <f t="shared" si="748"/>
        <v>-999</v>
      </c>
      <c r="AP4748" s="82" t="str">
        <f t="shared" si="749"/>
        <v>MISSING</v>
      </c>
    </row>
    <row r="4749" spans="2:42">
      <c r="B4749" s="207"/>
      <c r="C4749" s="35">
        <v>4745</v>
      </c>
      <c r="D4749" s="161"/>
      <c r="E4749" s="161"/>
      <c r="F4749" s="161"/>
      <c r="G4749" s="161"/>
      <c r="H4749" s="161"/>
      <c r="I4749" s="161"/>
      <c r="J4749" s="161"/>
      <c r="K4749" s="161"/>
      <c r="L4749" s="161"/>
      <c r="M4749" s="161"/>
      <c r="N4749" s="171"/>
      <c r="O4749" s="171"/>
      <c r="P4749" s="171"/>
      <c r="Q4749" s="171"/>
      <c r="R4749" s="171"/>
      <c r="S4749" s="171"/>
      <c r="T4749" s="208" t="str">
        <f t="shared" si="740"/>
        <v>MISSING</v>
      </c>
      <c r="U4749" s="208" t="str">
        <f t="shared" si="741"/>
        <v>MISSING</v>
      </c>
      <c r="X4749" s="56">
        <f t="shared" si="742"/>
        <v>-99</v>
      </c>
      <c r="Y4749" s="56">
        <f t="shared" si="743"/>
        <v>-99</v>
      </c>
      <c r="Z4749" s="56">
        <f t="shared" si="744"/>
        <v>-99</v>
      </c>
      <c r="AA4749" s="56">
        <f t="shared" si="745"/>
        <v>-99</v>
      </c>
      <c r="AB4749" s="56">
        <f t="shared" si="746"/>
        <v>-99</v>
      </c>
      <c r="AC4749" s="56">
        <f t="shared" si="747"/>
        <v>-99</v>
      </c>
      <c r="AD4749" s="3"/>
      <c r="AE4749" s="82">
        <f>IF(D4749=1, 'adjustment factor'!$D$4, IF(D4749=-9,-999,IF(D4749="",-999,0)))</f>
        <v>-999</v>
      </c>
      <c r="AF4749" s="82">
        <f>IF(F4749=1, 'adjustment factor'!$D$5, IF(F4749=-9,-999,IF(F4749="",-999,0)))</f>
        <v>-999</v>
      </c>
      <c r="AG4749" s="82">
        <f>IF(E4749=1, 'adjustment factor'!$D$6, IF(E4749=-9,-999,IF(E4749="",-999,0)))</f>
        <v>-999</v>
      </c>
      <c r="AH4749" s="82">
        <f>IF(K4749&gt;=45,'adjustment factor'!$D$7,IF(K4749=-9,-1200,IF(K4749="",-1200,0)))</f>
        <v>-1200</v>
      </c>
      <c r="AI4749" s="82">
        <f>IF(L4749=1, 'adjustment factor'!$D$8, IF(L4749=-9,-999,IF(L4749="",-999,0)))</f>
        <v>-999</v>
      </c>
      <c r="AJ4749" s="82">
        <f>IF(AND(M4749&gt;=1,M4749&lt;=4),'adjustment factor'!$D$9,IF(M4749=-9,-999,IF(M4749=98,-999,IF(M4749=99,-999,IF(M4749="",-999,0)))))</f>
        <v>-999</v>
      </c>
      <c r="AK4749" s="82">
        <f>IF(H4749=1, 'adjustment factor'!$D$10, IF(H4749=-9,-999,IF(H4749="",-999,0)))</f>
        <v>-999</v>
      </c>
      <c r="AL4749" s="82">
        <f>IF(G4749=1, 'adjustment factor'!$D$11, IF(G4749=-9,-999,IF(G4749="",-999,0)))</f>
        <v>-999</v>
      </c>
      <c r="AM4749" s="82">
        <f>IF(I4749=1, 'adjustment factor'!$D$12, IF(I4749=-9,-999,IF(I4749="",-999,0)))</f>
        <v>-999</v>
      </c>
      <c r="AN4749" s="82">
        <f>IF(J4749=1, 'adjustment factor'!$D$13, IF(J4749=-9,-999,IF(J4749="",-999,0)))</f>
        <v>-999</v>
      </c>
      <c r="AO4749" s="82" t="str">
        <f t="shared" si="748"/>
        <v>-999</v>
      </c>
      <c r="AP4749" s="82" t="str">
        <f t="shared" si="749"/>
        <v>MISSING</v>
      </c>
    </row>
    <row r="4750" spans="2:42">
      <c r="B4750" s="207"/>
      <c r="C4750" s="35">
        <v>4746</v>
      </c>
      <c r="D4750" s="161"/>
      <c r="E4750" s="161"/>
      <c r="F4750" s="161"/>
      <c r="G4750" s="161"/>
      <c r="H4750" s="161"/>
      <c r="I4750" s="161"/>
      <c r="J4750" s="161"/>
      <c r="K4750" s="161"/>
      <c r="L4750" s="161"/>
      <c r="M4750" s="161"/>
      <c r="N4750" s="171"/>
      <c r="O4750" s="171"/>
      <c r="P4750" s="171"/>
      <c r="Q4750" s="171"/>
      <c r="R4750" s="171"/>
      <c r="S4750" s="171"/>
      <c r="T4750" s="208" t="str">
        <f t="shared" si="740"/>
        <v>MISSING</v>
      </c>
      <c r="U4750" s="208" t="str">
        <f t="shared" si="741"/>
        <v>MISSING</v>
      </c>
      <c r="X4750" s="56">
        <f t="shared" si="742"/>
        <v>-99</v>
      </c>
      <c r="Y4750" s="56">
        <f t="shared" si="743"/>
        <v>-99</v>
      </c>
      <c r="Z4750" s="56">
        <f t="shared" si="744"/>
        <v>-99</v>
      </c>
      <c r="AA4750" s="56">
        <f t="shared" si="745"/>
        <v>-99</v>
      </c>
      <c r="AB4750" s="56">
        <f t="shared" si="746"/>
        <v>-99</v>
      </c>
      <c r="AC4750" s="56">
        <f t="shared" si="747"/>
        <v>-99</v>
      </c>
      <c r="AD4750" s="3"/>
      <c r="AE4750" s="82">
        <f>IF(D4750=1, 'adjustment factor'!$D$4, IF(D4750=-9,-999,IF(D4750="",-999,0)))</f>
        <v>-999</v>
      </c>
      <c r="AF4750" s="82">
        <f>IF(F4750=1, 'adjustment factor'!$D$5, IF(F4750=-9,-999,IF(F4750="",-999,0)))</f>
        <v>-999</v>
      </c>
      <c r="AG4750" s="82">
        <f>IF(E4750=1, 'adjustment factor'!$D$6, IF(E4750=-9,-999,IF(E4750="",-999,0)))</f>
        <v>-999</v>
      </c>
      <c r="AH4750" s="82">
        <f>IF(K4750&gt;=45,'adjustment factor'!$D$7,IF(K4750=-9,-1200,IF(K4750="",-1200,0)))</f>
        <v>-1200</v>
      </c>
      <c r="AI4750" s="82">
        <f>IF(L4750=1, 'adjustment factor'!$D$8, IF(L4750=-9,-999,IF(L4750="",-999,0)))</f>
        <v>-999</v>
      </c>
      <c r="AJ4750" s="82">
        <f>IF(AND(M4750&gt;=1,M4750&lt;=4),'adjustment factor'!$D$9,IF(M4750=-9,-999,IF(M4750=98,-999,IF(M4750=99,-999,IF(M4750="",-999,0)))))</f>
        <v>-999</v>
      </c>
      <c r="AK4750" s="82">
        <f>IF(H4750=1, 'adjustment factor'!$D$10, IF(H4750=-9,-999,IF(H4750="",-999,0)))</f>
        <v>-999</v>
      </c>
      <c r="AL4750" s="82">
        <f>IF(G4750=1, 'adjustment factor'!$D$11, IF(G4750=-9,-999,IF(G4750="",-999,0)))</f>
        <v>-999</v>
      </c>
      <c r="AM4750" s="82">
        <f>IF(I4750=1, 'adjustment factor'!$D$12, IF(I4750=-9,-999,IF(I4750="",-999,0)))</f>
        <v>-999</v>
      </c>
      <c r="AN4750" s="82">
        <f>IF(J4750=1, 'adjustment factor'!$D$13, IF(J4750=-9,-999,IF(J4750="",-999,0)))</f>
        <v>-999</v>
      </c>
      <c r="AO4750" s="82" t="str">
        <f t="shared" si="748"/>
        <v>-999</v>
      </c>
      <c r="AP4750" s="82" t="str">
        <f t="shared" si="749"/>
        <v>MISSING</v>
      </c>
    </row>
    <row r="4751" spans="2:42">
      <c r="B4751" s="207"/>
      <c r="C4751" s="35">
        <v>4747</v>
      </c>
      <c r="D4751" s="161"/>
      <c r="E4751" s="161"/>
      <c r="F4751" s="161"/>
      <c r="G4751" s="161"/>
      <c r="H4751" s="161"/>
      <c r="I4751" s="161"/>
      <c r="J4751" s="161"/>
      <c r="K4751" s="161"/>
      <c r="L4751" s="161"/>
      <c r="M4751" s="161"/>
      <c r="N4751" s="171"/>
      <c r="O4751" s="171"/>
      <c r="P4751" s="171"/>
      <c r="Q4751" s="171"/>
      <c r="R4751" s="171"/>
      <c r="S4751" s="171"/>
      <c r="T4751" s="208" t="str">
        <f t="shared" si="740"/>
        <v>MISSING</v>
      </c>
      <c r="U4751" s="208" t="str">
        <f t="shared" si="741"/>
        <v>MISSING</v>
      </c>
      <c r="X4751" s="56">
        <f t="shared" si="742"/>
        <v>-99</v>
      </c>
      <c r="Y4751" s="56">
        <f t="shared" si="743"/>
        <v>-99</v>
      </c>
      <c r="Z4751" s="56">
        <f t="shared" si="744"/>
        <v>-99</v>
      </c>
      <c r="AA4751" s="56">
        <f t="shared" si="745"/>
        <v>-99</v>
      </c>
      <c r="AB4751" s="56">
        <f t="shared" si="746"/>
        <v>-99</v>
      </c>
      <c r="AC4751" s="56">
        <f t="shared" si="747"/>
        <v>-99</v>
      </c>
      <c r="AD4751" s="3"/>
      <c r="AE4751" s="82">
        <f>IF(D4751=1, 'adjustment factor'!$D$4, IF(D4751=-9,-999,IF(D4751="",-999,0)))</f>
        <v>-999</v>
      </c>
      <c r="AF4751" s="82">
        <f>IF(F4751=1, 'adjustment factor'!$D$5, IF(F4751=-9,-999,IF(F4751="",-999,0)))</f>
        <v>-999</v>
      </c>
      <c r="AG4751" s="82">
        <f>IF(E4751=1, 'adjustment factor'!$D$6, IF(E4751=-9,-999,IF(E4751="",-999,0)))</f>
        <v>-999</v>
      </c>
      <c r="AH4751" s="82">
        <f>IF(K4751&gt;=45,'adjustment factor'!$D$7,IF(K4751=-9,-1200,IF(K4751="",-1200,0)))</f>
        <v>-1200</v>
      </c>
      <c r="AI4751" s="82">
        <f>IF(L4751=1, 'adjustment factor'!$D$8, IF(L4751=-9,-999,IF(L4751="",-999,0)))</f>
        <v>-999</v>
      </c>
      <c r="AJ4751" s="82">
        <f>IF(AND(M4751&gt;=1,M4751&lt;=4),'adjustment factor'!$D$9,IF(M4751=-9,-999,IF(M4751=98,-999,IF(M4751=99,-999,IF(M4751="",-999,0)))))</f>
        <v>-999</v>
      </c>
      <c r="AK4751" s="82">
        <f>IF(H4751=1, 'adjustment factor'!$D$10, IF(H4751=-9,-999,IF(H4751="",-999,0)))</f>
        <v>-999</v>
      </c>
      <c r="AL4751" s="82">
        <f>IF(G4751=1, 'adjustment factor'!$D$11, IF(G4751=-9,-999,IF(G4751="",-999,0)))</f>
        <v>-999</v>
      </c>
      <c r="AM4751" s="82">
        <f>IF(I4751=1, 'adjustment factor'!$D$12, IF(I4751=-9,-999,IF(I4751="",-999,0)))</f>
        <v>-999</v>
      </c>
      <c r="AN4751" s="82">
        <f>IF(J4751=1, 'adjustment factor'!$D$13, IF(J4751=-9,-999,IF(J4751="",-999,0)))</f>
        <v>-999</v>
      </c>
      <c r="AO4751" s="82" t="str">
        <f t="shared" si="748"/>
        <v>-999</v>
      </c>
      <c r="AP4751" s="82" t="str">
        <f t="shared" si="749"/>
        <v>MISSING</v>
      </c>
    </row>
    <row r="4752" spans="2:42">
      <c r="B4752" s="207"/>
      <c r="C4752" s="35">
        <v>4748</v>
      </c>
      <c r="D4752" s="161"/>
      <c r="E4752" s="161"/>
      <c r="F4752" s="161"/>
      <c r="G4752" s="161"/>
      <c r="H4752" s="161"/>
      <c r="I4752" s="161"/>
      <c r="J4752" s="161"/>
      <c r="K4752" s="161"/>
      <c r="L4752" s="161"/>
      <c r="M4752" s="161"/>
      <c r="N4752" s="171"/>
      <c r="O4752" s="171"/>
      <c r="P4752" s="171"/>
      <c r="Q4752" s="171"/>
      <c r="R4752" s="171"/>
      <c r="S4752" s="171"/>
      <c r="T4752" s="208" t="str">
        <f t="shared" si="740"/>
        <v>MISSING</v>
      </c>
      <c r="U4752" s="208" t="str">
        <f t="shared" si="741"/>
        <v>MISSING</v>
      </c>
      <c r="X4752" s="56">
        <f t="shared" si="742"/>
        <v>-99</v>
      </c>
      <c r="Y4752" s="56">
        <f t="shared" si="743"/>
        <v>-99</v>
      </c>
      <c r="Z4752" s="56">
        <f t="shared" si="744"/>
        <v>-99</v>
      </c>
      <c r="AA4752" s="56">
        <f t="shared" si="745"/>
        <v>-99</v>
      </c>
      <c r="AB4752" s="56">
        <f t="shared" si="746"/>
        <v>-99</v>
      </c>
      <c r="AC4752" s="56">
        <f t="shared" si="747"/>
        <v>-99</v>
      </c>
      <c r="AD4752" s="3"/>
      <c r="AE4752" s="82">
        <f>IF(D4752=1, 'adjustment factor'!$D$4, IF(D4752=-9,-999,IF(D4752="",-999,0)))</f>
        <v>-999</v>
      </c>
      <c r="AF4752" s="82">
        <f>IF(F4752=1, 'adjustment factor'!$D$5, IF(F4752=-9,-999,IF(F4752="",-999,0)))</f>
        <v>-999</v>
      </c>
      <c r="AG4752" s="82">
        <f>IF(E4752=1, 'adjustment factor'!$D$6, IF(E4752=-9,-999,IF(E4752="",-999,0)))</f>
        <v>-999</v>
      </c>
      <c r="AH4752" s="82">
        <f>IF(K4752&gt;=45,'adjustment factor'!$D$7,IF(K4752=-9,-1200,IF(K4752="",-1200,0)))</f>
        <v>-1200</v>
      </c>
      <c r="AI4752" s="82">
        <f>IF(L4752=1, 'adjustment factor'!$D$8, IF(L4752=-9,-999,IF(L4752="",-999,0)))</f>
        <v>-999</v>
      </c>
      <c r="AJ4752" s="82">
        <f>IF(AND(M4752&gt;=1,M4752&lt;=4),'adjustment factor'!$D$9,IF(M4752=-9,-999,IF(M4752=98,-999,IF(M4752=99,-999,IF(M4752="",-999,0)))))</f>
        <v>-999</v>
      </c>
      <c r="AK4752" s="82">
        <f>IF(H4752=1, 'adjustment factor'!$D$10, IF(H4752=-9,-999,IF(H4752="",-999,0)))</f>
        <v>-999</v>
      </c>
      <c r="AL4752" s="82">
        <f>IF(G4752=1, 'adjustment factor'!$D$11, IF(G4752=-9,-999,IF(G4752="",-999,0)))</f>
        <v>-999</v>
      </c>
      <c r="AM4752" s="82">
        <f>IF(I4752=1, 'adjustment factor'!$D$12, IF(I4752=-9,-999,IF(I4752="",-999,0)))</f>
        <v>-999</v>
      </c>
      <c r="AN4752" s="82">
        <f>IF(J4752=1, 'adjustment factor'!$D$13, IF(J4752=-9,-999,IF(J4752="",-999,0)))</f>
        <v>-999</v>
      </c>
      <c r="AO4752" s="82" t="str">
        <f t="shared" si="748"/>
        <v>-999</v>
      </c>
      <c r="AP4752" s="82" t="str">
        <f t="shared" si="749"/>
        <v>MISSING</v>
      </c>
    </row>
    <row r="4753" spans="2:42">
      <c r="B4753" s="207"/>
      <c r="C4753" s="35">
        <v>4749</v>
      </c>
      <c r="D4753" s="161"/>
      <c r="E4753" s="161"/>
      <c r="F4753" s="161"/>
      <c r="G4753" s="161"/>
      <c r="H4753" s="161"/>
      <c r="I4753" s="161"/>
      <c r="J4753" s="161"/>
      <c r="K4753" s="161"/>
      <c r="L4753" s="161"/>
      <c r="M4753" s="161"/>
      <c r="N4753" s="171"/>
      <c r="O4753" s="171"/>
      <c r="P4753" s="171"/>
      <c r="Q4753" s="171"/>
      <c r="R4753" s="171"/>
      <c r="S4753" s="171"/>
      <c r="T4753" s="208" t="str">
        <f t="shared" si="740"/>
        <v>MISSING</v>
      </c>
      <c r="U4753" s="208" t="str">
        <f t="shared" si="741"/>
        <v>MISSING</v>
      </c>
      <c r="X4753" s="56">
        <f t="shared" si="742"/>
        <v>-99</v>
      </c>
      <c r="Y4753" s="56">
        <f t="shared" si="743"/>
        <v>-99</v>
      </c>
      <c r="Z4753" s="56">
        <f t="shared" si="744"/>
        <v>-99</v>
      </c>
      <c r="AA4753" s="56">
        <f t="shared" si="745"/>
        <v>-99</v>
      </c>
      <c r="AB4753" s="56">
        <f t="shared" si="746"/>
        <v>-99</v>
      </c>
      <c r="AC4753" s="56">
        <f t="shared" si="747"/>
        <v>-99</v>
      </c>
      <c r="AD4753" s="3"/>
      <c r="AE4753" s="82">
        <f>IF(D4753=1, 'adjustment factor'!$D$4, IF(D4753=-9,-999,IF(D4753="",-999,0)))</f>
        <v>-999</v>
      </c>
      <c r="AF4753" s="82">
        <f>IF(F4753=1, 'adjustment factor'!$D$5, IF(F4753=-9,-999,IF(F4753="",-999,0)))</f>
        <v>-999</v>
      </c>
      <c r="AG4753" s="82">
        <f>IF(E4753=1, 'adjustment factor'!$D$6, IF(E4753=-9,-999,IF(E4753="",-999,0)))</f>
        <v>-999</v>
      </c>
      <c r="AH4753" s="82">
        <f>IF(K4753&gt;=45,'adjustment factor'!$D$7,IF(K4753=-9,-1200,IF(K4753="",-1200,0)))</f>
        <v>-1200</v>
      </c>
      <c r="AI4753" s="82">
        <f>IF(L4753=1, 'adjustment factor'!$D$8, IF(L4753=-9,-999,IF(L4753="",-999,0)))</f>
        <v>-999</v>
      </c>
      <c r="AJ4753" s="82">
        <f>IF(AND(M4753&gt;=1,M4753&lt;=4),'adjustment factor'!$D$9,IF(M4753=-9,-999,IF(M4753=98,-999,IF(M4753=99,-999,IF(M4753="",-999,0)))))</f>
        <v>-999</v>
      </c>
      <c r="AK4753" s="82">
        <f>IF(H4753=1, 'adjustment factor'!$D$10, IF(H4753=-9,-999,IF(H4753="",-999,0)))</f>
        <v>-999</v>
      </c>
      <c r="AL4753" s="82">
        <f>IF(G4753=1, 'adjustment factor'!$D$11, IF(G4753=-9,-999,IF(G4753="",-999,0)))</f>
        <v>-999</v>
      </c>
      <c r="AM4753" s="82">
        <f>IF(I4753=1, 'adjustment factor'!$D$12, IF(I4753=-9,-999,IF(I4753="",-999,0)))</f>
        <v>-999</v>
      </c>
      <c r="AN4753" s="82">
        <f>IF(J4753=1, 'adjustment factor'!$D$13, IF(J4753=-9,-999,IF(J4753="",-999,0)))</f>
        <v>-999</v>
      </c>
      <c r="AO4753" s="82" t="str">
        <f t="shared" si="748"/>
        <v>-999</v>
      </c>
      <c r="AP4753" s="82" t="str">
        <f t="shared" si="749"/>
        <v>MISSING</v>
      </c>
    </row>
    <row r="4754" spans="2:42">
      <c r="B4754" s="207"/>
      <c r="C4754" s="35">
        <v>4750</v>
      </c>
      <c r="D4754" s="161"/>
      <c r="E4754" s="161"/>
      <c r="F4754" s="161"/>
      <c r="G4754" s="161"/>
      <c r="H4754" s="161"/>
      <c r="I4754" s="161"/>
      <c r="J4754" s="161"/>
      <c r="K4754" s="161"/>
      <c r="L4754" s="161"/>
      <c r="M4754" s="161"/>
      <c r="N4754" s="171"/>
      <c r="O4754" s="171"/>
      <c r="P4754" s="171"/>
      <c r="Q4754" s="171"/>
      <c r="R4754" s="171"/>
      <c r="S4754" s="171"/>
      <c r="T4754" s="208" t="str">
        <f t="shared" si="740"/>
        <v>MISSING</v>
      </c>
      <c r="U4754" s="208" t="str">
        <f t="shared" si="741"/>
        <v>MISSING</v>
      </c>
      <c r="X4754" s="56">
        <f t="shared" si="742"/>
        <v>-99</v>
      </c>
      <c r="Y4754" s="56">
        <f t="shared" si="743"/>
        <v>-99</v>
      </c>
      <c r="Z4754" s="56">
        <f t="shared" si="744"/>
        <v>-99</v>
      </c>
      <c r="AA4754" s="56">
        <f t="shared" si="745"/>
        <v>-99</v>
      </c>
      <c r="AB4754" s="56">
        <f t="shared" si="746"/>
        <v>-99</v>
      </c>
      <c r="AC4754" s="56">
        <f t="shared" si="747"/>
        <v>-99</v>
      </c>
      <c r="AD4754" s="3"/>
      <c r="AE4754" s="82">
        <f>IF(D4754=1, 'adjustment factor'!$D$4, IF(D4754=-9,-999,IF(D4754="",-999,0)))</f>
        <v>-999</v>
      </c>
      <c r="AF4754" s="82">
        <f>IF(F4754=1, 'adjustment factor'!$D$5, IF(F4754=-9,-999,IF(F4754="",-999,0)))</f>
        <v>-999</v>
      </c>
      <c r="AG4754" s="82">
        <f>IF(E4754=1, 'adjustment factor'!$D$6, IF(E4754=-9,-999,IF(E4754="",-999,0)))</f>
        <v>-999</v>
      </c>
      <c r="AH4754" s="82">
        <f>IF(K4754&gt;=45,'adjustment factor'!$D$7,IF(K4754=-9,-1200,IF(K4754="",-1200,0)))</f>
        <v>-1200</v>
      </c>
      <c r="AI4754" s="82">
        <f>IF(L4754=1, 'adjustment factor'!$D$8, IF(L4754=-9,-999,IF(L4754="",-999,0)))</f>
        <v>-999</v>
      </c>
      <c r="AJ4754" s="82">
        <f>IF(AND(M4754&gt;=1,M4754&lt;=4),'adjustment factor'!$D$9,IF(M4754=-9,-999,IF(M4754=98,-999,IF(M4754=99,-999,IF(M4754="",-999,0)))))</f>
        <v>-999</v>
      </c>
      <c r="AK4754" s="82">
        <f>IF(H4754=1, 'adjustment factor'!$D$10, IF(H4754=-9,-999,IF(H4754="",-999,0)))</f>
        <v>-999</v>
      </c>
      <c r="AL4754" s="82">
        <f>IF(G4754=1, 'adjustment factor'!$D$11, IF(G4754=-9,-999,IF(G4754="",-999,0)))</f>
        <v>-999</v>
      </c>
      <c r="AM4754" s="82">
        <f>IF(I4754=1, 'adjustment factor'!$D$12, IF(I4754=-9,-999,IF(I4754="",-999,0)))</f>
        <v>-999</v>
      </c>
      <c r="AN4754" s="82">
        <f>IF(J4754=1, 'adjustment factor'!$D$13, IF(J4754=-9,-999,IF(J4754="",-999,0)))</f>
        <v>-999</v>
      </c>
      <c r="AO4754" s="82" t="str">
        <f t="shared" si="748"/>
        <v>-999</v>
      </c>
      <c r="AP4754" s="82" t="str">
        <f t="shared" si="749"/>
        <v>MISSING</v>
      </c>
    </row>
    <row r="4755" spans="2:42">
      <c r="B4755" s="207"/>
      <c r="C4755" s="35">
        <v>4751</v>
      </c>
      <c r="D4755" s="161"/>
      <c r="E4755" s="161"/>
      <c r="F4755" s="161"/>
      <c r="G4755" s="161"/>
      <c r="H4755" s="161"/>
      <c r="I4755" s="161"/>
      <c r="J4755" s="161"/>
      <c r="K4755" s="161"/>
      <c r="L4755" s="161"/>
      <c r="M4755" s="161"/>
      <c r="N4755" s="171"/>
      <c r="O4755" s="171"/>
      <c r="P4755" s="171"/>
      <c r="Q4755" s="171"/>
      <c r="R4755" s="171"/>
      <c r="S4755" s="171"/>
      <c r="T4755" s="208" t="str">
        <f t="shared" si="740"/>
        <v>MISSING</v>
      </c>
      <c r="U4755" s="208" t="str">
        <f t="shared" si="741"/>
        <v>MISSING</v>
      </c>
      <c r="X4755" s="56">
        <f t="shared" si="742"/>
        <v>-99</v>
      </c>
      <c r="Y4755" s="56">
        <f t="shared" si="743"/>
        <v>-99</v>
      </c>
      <c r="Z4755" s="56">
        <f t="shared" si="744"/>
        <v>-99</v>
      </c>
      <c r="AA4755" s="56">
        <f t="shared" si="745"/>
        <v>-99</v>
      </c>
      <c r="AB4755" s="56">
        <f t="shared" si="746"/>
        <v>-99</v>
      </c>
      <c r="AC4755" s="56">
        <f t="shared" si="747"/>
        <v>-99</v>
      </c>
      <c r="AD4755" s="3"/>
      <c r="AE4755" s="82">
        <f>IF(D4755=1, 'adjustment factor'!$D$4, IF(D4755=-9,-999,IF(D4755="",-999,0)))</f>
        <v>-999</v>
      </c>
      <c r="AF4755" s="82">
        <f>IF(F4755=1, 'adjustment factor'!$D$5, IF(F4755=-9,-999,IF(F4755="",-999,0)))</f>
        <v>-999</v>
      </c>
      <c r="AG4755" s="82">
        <f>IF(E4755=1, 'adjustment factor'!$D$6, IF(E4755=-9,-999,IF(E4755="",-999,0)))</f>
        <v>-999</v>
      </c>
      <c r="AH4755" s="82">
        <f>IF(K4755&gt;=45,'adjustment factor'!$D$7,IF(K4755=-9,-1200,IF(K4755="",-1200,0)))</f>
        <v>-1200</v>
      </c>
      <c r="AI4755" s="82">
        <f>IF(L4755=1, 'adjustment factor'!$D$8, IF(L4755=-9,-999,IF(L4755="",-999,0)))</f>
        <v>-999</v>
      </c>
      <c r="AJ4755" s="82">
        <f>IF(AND(M4755&gt;=1,M4755&lt;=4),'adjustment factor'!$D$9,IF(M4755=-9,-999,IF(M4755=98,-999,IF(M4755=99,-999,IF(M4755="",-999,0)))))</f>
        <v>-999</v>
      </c>
      <c r="AK4755" s="82">
        <f>IF(H4755=1, 'adjustment factor'!$D$10, IF(H4755=-9,-999,IF(H4755="",-999,0)))</f>
        <v>-999</v>
      </c>
      <c r="AL4755" s="82">
        <f>IF(G4755=1, 'adjustment factor'!$D$11, IF(G4755=-9,-999,IF(G4755="",-999,0)))</f>
        <v>-999</v>
      </c>
      <c r="AM4755" s="82">
        <f>IF(I4755=1, 'adjustment factor'!$D$12, IF(I4755=-9,-999,IF(I4755="",-999,0)))</f>
        <v>-999</v>
      </c>
      <c r="AN4755" s="82">
        <f>IF(J4755=1, 'adjustment factor'!$D$13, IF(J4755=-9,-999,IF(J4755="",-999,0)))</f>
        <v>-999</v>
      </c>
      <c r="AO4755" s="82" t="str">
        <f t="shared" si="748"/>
        <v>-999</v>
      </c>
      <c r="AP4755" s="82" t="str">
        <f t="shared" si="749"/>
        <v>MISSING</v>
      </c>
    </row>
    <row r="4756" spans="2:42">
      <c r="B4756" s="207"/>
      <c r="C4756" s="35">
        <v>4752</v>
      </c>
      <c r="D4756" s="161"/>
      <c r="E4756" s="161"/>
      <c r="F4756" s="161"/>
      <c r="G4756" s="161"/>
      <c r="H4756" s="161"/>
      <c r="I4756" s="161"/>
      <c r="J4756" s="161"/>
      <c r="K4756" s="161"/>
      <c r="L4756" s="161"/>
      <c r="M4756" s="161"/>
      <c r="N4756" s="171"/>
      <c r="O4756" s="171"/>
      <c r="P4756" s="171"/>
      <c r="Q4756" s="171"/>
      <c r="R4756" s="171"/>
      <c r="S4756" s="171"/>
      <c r="T4756" s="208" t="str">
        <f t="shared" si="740"/>
        <v>MISSING</v>
      </c>
      <c r="U4756" s="208" t="str">
        <f t="shared" si="741"/>
        <v>MISSING</v>
      </c>
      <c r="X4756" s="56">
        <f t="shared" si="742"/>
        <v>-99</v>
      </c>
      <c r="Y4756" s="56">
        <f t="shared" si="743"/>
        <v>-99</v>
      </c>
      <c r="Z4756" s="56">
        <f t="shared" si="744"/>
        <v>-99</v>
      </c>
      <c r="AA4756" s="56">
        <f t="shared" si="745"/>
        <v>-99</v>
      </c>
      <c r="AB4756" s="56">
        <f t="shared" si="746"/>
        <v>-99</v>
      </c>
      <c r="AC4756" s="56">
        <f t="shared" si="747"/>
        <v>-99</v>
      </c>
      <c r="AD4756" s="3"/>
      <c r="AE4756" s="82">
        <f>IF(D4756=1, 'adjustment factor'!$D$4, IF(D4756=-9,-999,IF(D4756="",-999,0)))</f>
        <v>-999</v>
      </c>
      <c r="AF4756" s="82">
        <f>IF(F4756=1, 'adjustment factor'!$D$5, IF(F4756=-9,-999,IF(F4756="",-999,0)))</f>
        <v>-999</v>
      </c>
      <c r="AG4756" s="82">
        <f>IF(E4756=1, 'adjustment factor'!$D$6, IF(E4756=-9,-999,IF(E4756="",-999,0)))</f>
        <v>-999</v>
      </c>
      <c r="AH4756" s="82">
        <f>IF(K4756&gt;=45,'adjustment factor'!$D$7,IF(K4756=-9,-1200,IF(K4756="",-1200,0)))</f>
        <v>-1200</v>
      </c>
      <c r="AI4756" s="82">
        <f>IF(L4756=1, 'adjustment factor'!$D$8, IF(L4756=-9,-999,IF(L4756="",-999,0)))</f>
        <v>-999</v>
      </c>
      <c r="AJ4756" s="82">
        <f>IF(AND(M4756&gt;=1,M4756&lt;=4),'adjustment factor'!$D$9,IF(M4756=-9,-999,IF(M4756=98,-999,IF(M4756=99,-999,IF(M4756="",-999,0)))))</f>
        <v>-999</v>
      </c>
      <c r="AK4756" s="82">
        <f>IF(H4756=1, 'adjustment factor'!$D$10, IF(H4756=-9,-999,IF(H4756="",-999,0)))</f>
        <v>-999</v>
      </c>
      <c r="AL4756" s="82">
        <f>IF(G4756=1, 'adjustment factor'!$D$11, IF(G4756=-9,-999,IF(G4756="",-999,0)))</f>
        <v>-999</v>
      </c>
      <c r="AM4756" s="82">
        <f>IF(I4756=1, 'adjustment factor'!$D$12, IF(I4756=-9,-999,IF(I4756="",-999,0)))</f>
        <v>-999</v>
      </c>
      <c r="AN4756" s="82">
        <f>IF(J4756=1, 'adjustment factor'!$D$13, IF(J4756=-9,-999,IF(J4756="",-999,0)))</f>
        <v>-999</v>
      </c>
      <c r="AO4756" s="82" t="str">
        <f t="shared" si="748"/>
        <v>-999</v>
      </c>
      <c r="AP4756" s="82" t="str">
        <f t="shared" si="749"/>
        <v>MISSING</v>
      </c>
    </row>
    <row r="4757" spans="2:42">
      <c r="B4757" s="207"/>
      <c r="C4757" s="35">
        <v>4753</v>
      </c>
      <c r="D4757" s="161"/>
      <c r="E4757" s="161"/>
      <c r="F4757" s="161"/>
      <c r="G4757" s="161"/>
      <c r="H4757" s="161"/>
      <c r="I4757" s="161"/>
      <c r="J4757" s="161"/>
      <c r="K4757" s="161"/>
      <c r="L4757" s="161"/>
      <c r="M4757" s="161"/>
      <c r="N4757" s="171"/>
      <c r="O4757" s="171"/>
      <c r="P4757" s="171"/>
      <c r="Q4757" s="171"/>
      <c r="R4757" s="171"/>
      <c r="S4757" s="171"/>
      <c r="T4757" s="208" t="str">
        <f t="shared" ref="T4757:T4820" si="750">IF(SUM(X4757:AC4757)&gt;-0.01, SUM(X4757:AC4757), "MISSING")</f>
        <v>MISSING</v>
      </c>
      <c r="U4757" s="208" t="str">
        <f t="shared" ref="U4757:U4820" si="751">IF(AP4757="MISSING","MISSING", 3.88+0.604*T4757+0.055*(T4757^2)-AP4757)</f>
        <v>MISSING</v>
      </c>
      <c r="X4757" s="56">
        <f t="shared" ref="X4757:X4820" si="752">IF(N4757&gt;0,((N4757-3)*-1),-99)</f>
        <v>-99</v>
      </c>
      <c r="Y4757" s="56">
        <f t="shared" ref="Y4757:Y4820" si="753">IF(O4757&gt;0,((O4757-3)*-1),-99)</f>
        <v>-99</v>
      </c>
      <c r="Z4757" s="56">
        <f t="shared" ref="Z4757:Z4820" si="754">IF(P4757&gt;0,((P4757-3)*-1),-99)</f>
        <v>-99</v>
      </c>
      <c r="AA4757" s="56">
        <f t="shared" ref="AA4757:AA4820" si="755">IF(Q4757&gt;0,((Q4757-3)*-1),-99)</f>
        <v>-99</v>
      </c>
      <c r="AB4757" s="56">
        <f t="shared" ref="AB4757:AB4820" si="756">IF(R4757&gt;0,((R4757-3)*-1),-99)</f>
        <v>-99</v>
      </c>
      <c r="AC4757" s="56">
        <f t="shared" ref="AC4757:AC4820" si="757">IF(S4757&gt;0,((S4757-3)*-1),-99)</f>
        <v>-99</v>
      </c>
      <c r="AD4757" s="3"/>
      <c r="AE4757" s="82">
        <f>IF(D4757=1, 'adjustment factor'!$D$4, IF(D4757=-9,-999,IF(D4757="",-999,0)))</f>
        <v>-999</v>
      </c>
      <c r="AF4757" s="82">
        <f>IF(F4757=1, 'adjustment factor'!$D$5, IF(F4757=-9,-999,IF(F4757="",-999,0)))</f>
        <v>-999</v>
      </c>
      <c r="AG4757" s="82">
        <f>IF(E4757=1, 'adjustment factor'!$D$6, IF(E4757=-9,-999,IF(E4757="",-999,0)))</f>
        <v>-999</v>
      </c>
      <c r="AH4757" s="82">
        <f>IF(K4757&gt;=45,'adjustment factor'!$D$7,IF(K4757=-9,-1200,IF(K4757="",-1200,0)))</f>
        <v>-1200</v>
      </c>
      <c r="AI4757" s="82">
        <f>IF(L4757=1, 'adjustment factor'!$D$8, IF(L4757=-9,-999,IF(L4757="",-999,0)))</f>
        <v>-999</v>
      </c>
      <c r="AJ4757" s="82">
        <f>IF(AND(M4757&gt;=1,M4757&lt;=4),'adjustment factor'!$D$9,IF(M4757=-9,-999,IF(M4757=98,-999,IF(M4757=99,-999,IF(M4757="",-999,0)))))</f>
        <v>-999</v>
      </c>
      <c r="AK4757" s="82">
        <f>IF(H4757=1, 'adjustment factor'!$D$10, IF(H4757=-9,-999,IF(H4757="",-999,0)))</f>
        <v>-999</v>
      </c>
      <c r="AL4757" s="82">
        <f>IF(G4757=1, 'adjustment factor'!$D$11, IF(G4757=-9,-999,IF(G4757="",-999,0)))</f>
        <v>-999</v>
      </c>
      <c r="AM4757" s="82">
        <f>IF(I4757=1, 'adjustment factor'!$D$12, IF(I4757=-9,-999,IF(I4757="",-999,0)))</f>
        <v>-999</v>
      </c>
      <c r="AN4757" s="82">
        <f>IF(J4757=1, 'adjustment factor'!$D$13, IF(J4757=-9,-999,IF(J4757="",-999,0)))</f>
        <v>-999</v>
      </c>
      <c r="AO4757" s="82" t="str">
        <f t="shared" ref="AO4757:AO4820" si="758">IF(-AE4757-AF4757-AG4757-AH4757+AI4757+AJ4757-AK4757-AL4757-AM4757-AN4757&lt;3, -AE4757-AF4757-AG4757-AH4757+AI4757+AJ4757-AK4757-AL4757-AM4757-AN4757, "-999")</f>
        <v>-999</v>
      </c>
      <c r="AP4757" s="82" t="str">
        <f t="shared" ref="AP4757:AP4820" si="759">IF(AND(SUM(AE4757:AN4757)&gt;-1, (SUM(X4757:AC4757)&gt;-1)), 14.353-AE4757-AF4757-AG4757-AH4757+AI4757+AJ4757-AK4757-AL4757-AM4757-AN4757, "MISSING")</f>
        <v>MISSING</v>
      </c>
    </row>
    <row r="4758" spans="2:42">
      <c r="B4758" s="207"/>
      <c r="C4758" s="35">
        <v>4754</v>
      </c>
      <c r="D4758" s="161"/>
      <c r="E4758" s="161"/>
      <c r="F4758" s="161"/>
      <c r="G4758" s="161"/>
      <c r="H4758" s="161"/>
      <c r="I4758" s="161"/>
      <c r="J4758" s="161"/>
      <c r="K4758" s="161"/>
      <c r="L4758" s="161"/>
      <c r="M4758" s="161"/>
      <c r="N4758" s="171"/>
      <c r="O4758" s="171"/>
      <c r="P4758" s="171"/>
      <c r="Q4758" s="171"/>
      <c r="R4758" s="171"/>
      <c r="S4758" s="171"/>
      <c r="T4758" s="208" t="str">
        <f t="shared" si="750"/>
        <v>MISSING</v>
      </c>
      <c r="U4758" s="208" t="str">
        <f t="shared" si="751"/>
        <v>MISSING</v>
      </c>
      <c r="X4758" s="56">
        <f t="shared" si="752"/>
        <v>-99</v>
      </c>
      <c r="Y4758" s="56">
        <f t="shared" si="753"/>
        <v>-99</v>
      </c>
      <c r="Z4758" s="56">
        <f t="shared" si="754"/>
        <v>-99</v>
      </c>
      <c r="AA4758" s="56">
        <f t="shared" si="755"/>
        <v>-99</v>
      </c>
      <c r="AB4758" s="56">
        <f t="shared" si="756"/>
        <v>-99</v>
      </c>
      <c r="AC4758" s="56">
        <f t="shared" si="757"/>
        <v>-99</v>
      </c>
      <c r="AD4758" s="3"/>
      <c r="AE4758" s="82">
        <f>IF(D4758=1, 'adjustment factor'!$D$4, IF(D4758=-9,-999,IF(D4758="",-999,0)))</f>
        <v>-999</v>
      </c>
      <c r="AF4758" s="82">
        <f>IF(F4758=1, 'adjustment factor'!$D$5, IF(F4758=-9,-999,IF(F4758="",-999,0)))</f>
        <v>-999</v>
      </c>
      <c r="AG4758" s="82">
        <f>IF(E4758=1, 'adjustment factor'!$D$6, IF(E4758=-9,-999,IF(E4758="",-999,0)))</f>
        <v>-999</v>
      </c>
      <c r="AH4758" s="82">
        <f>IF(K4758&gt;=45,'adjustment factor'!$D$7,IF(K4758=-9,-1200,IF(K4758="",-1200,0)))</f>
        <v>-1200</v>
      </c>
      <c r="AI4758" s="82">
        <f>IF(L4758=1, 'adjustment factor'!$D$8, IF(L4758=-9,-999,IF(L4758="",-999,0)))</f>
        <v>-999</v>
      </c>
      <c r="AJ4758" s="82">
        <f>IF(AND(M4758&gt;=1,M4758&lt;=4),'adjustment factor'!$D$9,IF(M4758=-9,-999,IF(M4758=98,-999,IF(M4758=99,-999,IF(M4758="",-999,0)))))</f>
        <v>-999</v>
      </c>
      <c r="AK4758" s="82">
        <f>IF(H4758=1, 'adjustment factor'!$D$10, IF(H4758=-9,-999,IF(H4758="",-999,0)))</f>
        <v>-999</v>
      </c>
      <c r="AL4758" s="82">
        <f>IF(G4758=1, 'adjustment factor'!$D$11, IF(G4758=-9,-999,IF(G4758="",-999,0)))</f>
        <v>-999</v>
      </c>
      <c r="AM4758" s="82">
        <f>IF(I4758=1, 'adjustment factor'!$D$12, IF(I4758=-9,-999,IF(I4758="",-999,0)))</f>
        <v>-999</v>
      </c>
      <c r="AN4758" s="82">
        <f>IF(J4758=1, 'adjustment factor'!$D$13, IF(J4758=-9,-999,IF(J4758="",-999,0)))</f>
        <v>-999</v>
      </c>
      <c r="AO4758" s="82" t="str">
        <f t="shared" si="758"/>
        <v>-999</v>
      </c>
      <c r="AP4758" s="82" t="str">
        <f t="shared" si="759"/>
        <v>MISSING</v>
      </c>
    </row>
    <row r="4759" spans="2:42">
      <c r="B4759" s="207"/>
      <c r="C4759" s="35">
        <v>4755</v>
      </c>
      <c r="D4759" s="161"/>
      <c r="E4759" s="161"/>
      <c r="F4759" s="161"/>
      <c r="G4759" s="161"/>
      <c r="H4759" s="161"/>
      <c r="I4759" s="161"/>
      <c r="J4759" s="161"/>
      <c r="K4759" s="161"/>
      <c r="L4759" s="161"/>
      <c r="M4759" s="161"/>
      <c r="N4759" s="171"/>
      <c r="O4759" s="171"/>
      <c r="P4759" s="171"/>
      <c r="Q4759" s="171"/>
      <c r="R4759" s="171"/>
      <c r="S4759" s="171"/>
      <c r="T4759" s="208" t="str">
        <f t="shared" si="750"/>
        <v>MISSING</v>
      </c>
      <c r="U4759" s="208" t="str">
        <f t="shared" si="751"/>
        <v>MISSING</v>
      </c>
      <c r="X4759" s="56">
        <f t="shared" si="752"/>
        <v>-99</v>
      </c>
      <c r="Y4759" s="56">
        <f t="shared" si="753"/>
        <v>-99</v>
      </c>
      <c r="Z4759" s="56">
        <f t="shared" si="754"/>
        <v>-99</v>
      </c>
      <c r="AA4759" s="56">
        <f t="shared" si="755"/>
        <v>-99</v>
      </c>
      <c r="AB4759" s="56">
        <f t="shared" si="756"/>
        <v>-99</v>
      </c>
      <c r="AC4759" s="56">
        <f t="shared" si="757"/>
        <v>-99</v>
      </c>
      <c r="AD4759" s="3"/>
      <c r="AE4759" s="82">
        <f>IF(D4759=1, 'adjustment factor'!$D$4, IF(D4759=-9,-999,IF(D4759="",-999,0)))</f>
        <v>-999</v>
      </c>
      <c r="AF4759" s="82">
        <f>IF(F4759=1, 'adjustment factor'!$D$5, IF(F4759=-9,-999,IF(F4759="",-999,0)))</f>
        <v>-999</v>
      </c>
      <c r="AG4759" s="82">
        <f>IF(E4759=1, 'adjustment factor'!$D$6, IF(E4759=-9,-999,IF(E4759="",-999,0)))</f>
        <v>-999</v>
      </c>
      <c r="AH4759" s="82">
        <f>IF(K4759&gt;=45,'adjustment factor'!$D$7,IF(K4759=-9,-1200,IF(K4759="",-1200,0)))</f>
        <v>-1200</v>
      </c>
      <c r="AI4759" s="82">
        <f>IF(L4759=1, 'adjustment factor'!$D$8, IF(L4759=-9,-999,IF(L4759="",-999,0)))</f>
        <v>-999</v>
      </c>
      <c r="AJ4759" s="82">
        <f>IF(AND(M4759&gt;=1,M4759&lt;=4),'adjustment factor'!$D$9,IF(M4759=-9,-999,IF(M4759=98,-999,IF(M4759=99,-999,IF(M4759="",-999,0)))))</f>
        <v>-999</v>
      </c>
      <c r="AK4759" s="82">
        <f>IF(H4759=1, 'adjustment factor'!$D$10, IF(H4759=-9,-999,IF(H4759="",-999,0)))</f>
        <v>-999</v>
      </c>
      <c r="AL4759" s="82">
        <f>IF(G4759=1, 'adjustment factor'!$D$11, IF(G4759=-9,-999,IF(G4759="",-999,0)))</f>
        <v>-999</v>
      </c>
      <c r="AM4759" s="82">
        <f>IF(I4759=1, 'adjustment factor'!$D$12, IF(I4759=-9,-999,IF(I4759="",-999,0)))</f>
        <v>-999</v>
      </c>
      <c r="AN4759" s="82">
        <f>IF(J4759=1, 'adjustment factor'!$D$13, IF(J4759=-9,-999,IF(J4759="",-999,0)))</f>
        <v>-999</v>
      </c>
      <c r="AO4759" s="82" t="str">
        <f t="shared" si="758"/>
        <v>-999</v>
      </c>
      <c r="AP4759" s="82" t="str">
        <f t="shared" si="759"/>
        <v>MISSING</v>
      </c>
    </row>
    <row r="4760" spans="2:42">
      <c r="B4760" s="207"/>
      <c r="C4760" s="35">
        <v>4756</v>
      </c>
      <c r="D4760" s="161"/>
      <c r="E4760" s="161"/>
      <c r="F4760" s="161"/>
      <c r="G4760" s="161"/>
      <c r="H4760" s="161"/>
      <c r="I4760" s="161"/>
      <c r="J4760" s="161"/>
      <c r="K4760" s="161"/>
      <c r="L4760" s="161"/>
      <c r="M4760" s="161"/>
      <c r="N4760" s="171"/>
      <c r="O4760" s="171"/>
      <c r="P4760" s="171"/>
      <c r="Q4760" s="171"/>
      <c r="R4760" s="171"/>
      <c r="S4760" s="171"/>
      <c r="T4760" s="208" t="str">
        <f t="shared" si="750"/>
        <v>MISSING</v>
      </c>
      <c r="U4760" s="208" t="str">
        <f t="shared" si="751"/>
        <v>MISSING</v>
      </c>
      <c r="X4760" s="56">
        <f t="shared" si="752"/>
        <v>-99</v>
      </c>
      <c r="Y4760" s="56">
        <f t="shared" si="753"/>
        <v>-99</v>
      </c>
      <c r="Z4760" s="56">
        <f t="shared" si="754"/>
        <v>-99</v>
      </c>
      <c r="AA4760" s="56">
        <f t="shared" si="755"/>
        <v>-99</v>
      </c>
      <c r="AB4760" s="56">
        <f t="shared" si="756"/>
        <v>-99</v>
      </c>
      <c r="AC4760" s="56">
        <f t="shared" si="757"/>
        <v>-99</v>
      </c>
      <c r="AD4760" s="3"/>
      <c r="AE4760" s="82">
        <f>IF(D4760=1, 'adjustment factor'!$D$4, IF(D4760=-9,-999,IF(D4760="",-999,0)))</f>
        <v>-999</v>
      </c>
      <c r="AF4760" s="82">
        <f>IF(F4760=1, 'adjustment factor'!$D$5, IF(F4760=-9,-999,IF(F4760="",-999,0)))</f>
        <v>-999</v>
      </c>
      <c r="AG4760" s="82">
        <f>IF(E4760=1, 'adjustment factor'!$D$6, IF(E4760=-9,-999,IF(E4760="",-999,0)))</f>
        <v>-999</v>
      </c>
      <c r="AH4760" s="82">
        <f>IF(K4760&gt;=45,'adjustment factor'!$D$7,IF(K4760=-9,-1200,IF(K4760="",-1200,0)))</f>
        <v>-1200</v>
      </c>
      <c r="AI4760" s="82">
        <f>IF(L4760=1, 'adjustment factor'!$D$8, IF(L4760=-9,-999,IF(L4760="",-999,0)))</f>
        <v>-999</v>
      </c>
      <c r="AJ4760" s="82">
        <f>IF(AND(M4760&gt;=1,M4760&lt;=4),'adjustment factor'!$D$9,IF(M4760=-9,-999,IF(M4760=98,-999,IF(M4760=99,-999,IF(M4760="",-999,0)))))</f>
        <v>-999</v>
      </c>
      <c r="AK4760" s="82">
        <f>IF(H4760=1, 'adjustment factor'!$D$10, IF(H4760=-9,-999,IF(H4760="",-999,0)))</f>
        <v>-999</v>
      </c>
      <c r="AL4760" s="82">
        <f>IF(G4760=1, 'adjustment factor'!$D$11, IF(G4760=-9,-999,IF(G4760="",-999,0)))</f>
        <v>-999</v>
      </c>
      <c r="AM4760" s="82">
        <f>IF(I4760=1, 'adjustment factor'!$D$12, IF(I4760=-9,-999,IF(I4760="",-999,0)))</f>
        <v>-999</v>
      </c>
      <c r="AN4760" s="82">
        <f>IF(J4760=1, 'adjustment factor'!$D$13, IF(J4760=-9,-999,IF(J4760="",-999,0)))</f>
        <v>-999</v>
      </c>
      <c r="AO4760" s="82" t="str">
        <f t="shared" si="758"/>
        <v>-999</v>
      </c>
      <c r="AP4760" s="82" t="str">
        <f t="shared" si="759"/>
        <v>MISSING</v>
      </c>
    </row>
    <row r="4761" spans="2:42">
      <c r="B4761" s="207"/>
      <c r="C4761" s="35">
        <v>4757</v>
      </c>
      <c r="D4761" s="161"/>
      <c r="E4761" s="161"/>
      <c r="F4761" s="161"/>
      <c r="G4761" s="161"/>
      <c r="H4761" s="161"/>
      <c r="I4761" s="161"/>
      <c r="J4761" s="161"/>
      <c r="K4761" s="161"/>
      <c r="L4761" s="161"/>
      <c r="M4761" s="161"/>
      <c r="N4761" s="171"/>
      <c r="O4761" s="171"/>
      <c r="P4761" s="171"/>
      <c r="Q4761" s="171"/>
      <c r="R4761" s="171"/>
      <c r="S4761" s="171"/>
      <c r="T4761" s="208" t="str">
        <f t="shared" si="750"/>
        <v>MISSING</v>
      </c>
      <c r="U4761" s="208" t="str">
        <f t="shared" si="751"/>
        <v>MISSING</v>
      </c>
      <c r="X4761" s="56">
        <f t="shared" si="752"/>
        <v>-99</v>
      </c>
      <c r="Y4761" s="56">
        <f t="shared" si="753"/>
        <v>-99</v>
      </c>
      <c r="Z4761" s="56">
        <f t="shared" si="754"/>
        <v>-99</v>
      </c>
      <c r="AA4761" s="56">
        <f t="shared" si="755"/>
        <v>-99</v>
      </c>
      <c r="AB4761" s="56">
        <f t="shared" si="756"/>
        <v>-99</v>
      </c>
      <c r="AC4761" s="56">
        <f t="shared" si="757"/>
        <v>-99</v>
      </c>
      <c r="AD4761" s="3"/>
      <c r="AE4761" s="82">
        <f>IF(D4761=1, 'adjustment factor'!$D$4, IF(D4761=-9,-999,IF(D4761="",-999,0)))</f>
        <v>-999</v>
      </c>
      <c r="AF4761" s="82">
        <f>IF(F4761=1, 'adjustment factor'!$D$5, IF(F4761=-9,-999,IF(F4761="",-999,0)))</f>
        <v>-999</v>
      </c>
      <c r="AG4761" s="82">
        <f>IF(E4761=1, 'adjustment factor'!$D$6, IF(E4761=-9,-999,IF(E4761="",-999,0)))</f>
        <v>-999</v>
      </c>
      <c r="AH4761" s="82">
        <f>IF(K4761&gt;=45,'adjustment factor'!$D$7,IF(K4761=-9,-1200,IF(K4761="",-1200,0)))</f>
        <v>-1200</v>
      </c>
      <c r="AI4761" s="82">
        <f>IF(L4761=1, 'adjustment factor'!$D$8, IF(L4761=-9,-999,IF(L4761="",-999,0)))</f>
        <v>-999</v>
      </c>
      <c r="AJ4761" s="82">
        <f>IF(AND(M4761&gt;=1,M4761&lt;=4),'adjustment factor'!$D$9,IF(M4761=-9,-999,IF(M4761=98,-999,IF(M4761=99,-999,IF(M4761="",-999,0)))))</f>
        <v>-999</v>
      </c>
      <c r="AK4761" s="82">
        <f>IF(H4761=1, 'adjustment factor'!$D$10, IF(H4761=-9,-999,IF(H4761="",-999,0)))</f>
        <v>-999</v>
      </c>
      <c r="AL4761" s="82">
        <f>IF(G4761=1, 'adjustment factor'!$D$11, IF(G4761=-9,-999,IF(G4761="",-999,0)))</f>
        <v>-999</v>
      </c>
      <c r="AM4761" s="82">
        <f>IF(I4761=1, 'adjustment factor'!$D$12, IF(I4761=-9,-999,IF(I4761="",-999,0)))</f>
        <v>-999</v>
      </c>
      <c r="AN4761" s="82">
        <f>IF(J4761=1, 'adjustment factor'!$D$13, IF(J4761=-9,-999,IF(J4761="",-999,0)))</f>
        <v>-999</v>
      </c>
      <c r="AO4761" s="82" t="str">
        <f t="shared" si="758"/>
        <v>-999</v>
      </c>
      <c r="AP4761" s="82" t="str">
        <f t="shared" si="759"/>
        <v>MISSING</v>
      </c>
    </row>
    <row r="4762" spans="2:42">
      <c r="B4762" s="207"/>
      <c r="C4762" s="35">
        <v>4758</v>
      </c>
      <c r="D4762" s="161"/>
      <c r="E4762" s="161"/>
      <c r="F4762" s="161"/>
      <c r="G4762" s="161"/>
      <c r="H4762" s="161"/>
      <c r="I4762" s="161"/>
      <c r="J4762" s="161"/>
      <c r="K4762" s="161"/>
      <c r="L4762" s="161"/>
      <c r="M4762" s="161"/>
      <c r="N4762" s="171"/>
      <c r="O4762" s="171"/>
      <c r="P4762" s="171"/>
      <c r="Q4762" s="171"/>
      <c r="R4762" s="171"/>
      <c r="S4762" s="171"/>
      <c r="T4762" s="208" t="str">
        <f t="shared" si="750"/>
        <v>MISSING</v>
      </c>
      <c r="U4762" s="208" t="str">
        <f t="shared" si="751"/>
        <v>MISSING</v>
      </c>
      <c r="X4762" s="56">
        <f t="shared" si="752"/>
        <v>-99</v>
      </c>
      <c r="Y4762" s="56">
        <f t="shared" si="753"/>
        <v>-99</v>
      </c>
      <c r="Z4762" s="56">
        <f t="shared" si="754"/>
        <v>-99</v>
      </c>
      <c r="AA4762" s="56">
        <f t="shared" si="755"/>
        <v>-99</v>
      </c>
      <c r="AB4762" s="56">
        <f t="shared" si="756"/>
        <v>-99</v>
      </c>
      <c r="AC4762" s="56">
        <f t="shared" si="757"/>
        <v>-99</v>
      </c>
      <c r="AD4762" s="3"/>
      <c r="AE4762" s="82">
        <f>IF(D4762=1, 'adjustment factor'!$D$4, IF(D4762=-9,-999,IF(D4762="",-999,0)))</f>
        <v>-999</v>
      </c>
      <c r="AF4762" s="82">
        <f>IF(F4762=1, 'adjustment factor'!$D$5, IF(F4762=-9,-999,IF(F4762="",-999,0)))</f>
        <v>-999</v>
      </c>
      <c r="AG4762" s="82">
        <f>IF(E4762=1, 'adjustment factor'!$D$6, IF(E4762=-9,-999,IF(E4762="",-999,0)))</f>
        <v>-999</v>
      </c>
      <c r="AH4762" s="82">
        <f>IF(K4762&gt;=45,'adjustment factor'!$D$7,IF(K4762=-9,-1200,IF(K4762="",-1200,0)))</f>
        <v>-1200</v>
      </c>
      <c r="AI4762" s="82">
        <f>IF(L4762=1, 'adjustment factor'!$D$8, IF(L4762=-9,-999,IF(L4762="",-999,0)))</f>
        <v>-999</v>
      </c>
      <c r="AJ4762" s="82">
        <f>IF(AND(M4762&gt;=1,M4762&lt;=4),'adjustment factor'!$D$9,IF(M4762=-9,-999,IF(M4762=98,-999,IF(M4762=99,-999,IF(M4762="",-999,0)))))</f>
        <v>-999</v>
      </c>
      <c r="AK4762" s="82">
        <f>IF(H4762=1, 'adjustment factor'!$D$10, IF(H4762=-9,-999,IF(H4762="",-999,0)))</f>
        <v>-999</v>
      </c>
      <c r="AL4762" s="82">
        <f>IF(G4762=1, 'adjustment factor'!$D$11, IF(G4762=-9,-999,IF(G4762="",-999,0)))</f>
        <v>-999</v>
      </c>
      <c r="AM4762" s="82">
        <f>IF(I4762=1, 'adjustment factor'!$D$12, IF(I4762=-9,-999,IF(I4762="",-999,0)))</f>
        <v>-999</v>
      </c>
      <c r="AN4762" s="82">
        <f>IF(J4762=1, 'adjustment factor'!$D$13, IF(J4762=-9,-999,IF(J4762="",-999,0)))</f>
        <v>-999</v>
      </c>
      <c r="AO4762" s="82" t="str">
        <f t="shared" si="758"/>
        <v>-999</v>
      </c>
      <c r="AP4762" s="82" t="str">
        <f t="shared" si="759"/>
        <v>MISSING</v>
      </c>
    </row>
    <row r="4763" spans="2:42">
      <c r="B4763" s="207"/>
      <c r="C4763" s="35">
        <v>4759</v>
      </c>
      <c r="D4763" s="161"/>
      <c r="E4763" s="161"/>
      <c r="F4763" s="161"/>
      <c r="G4763" s="161"/>
      <c r="H4763" s="161"/>
      <c r="I4763" s="161"/>
      <c r="J4763" s="161"/>
      <c r="K4763" s="161"/>
      <c r="L4763" s="161"/>
      <c r="M4763" s="161"/>
      <c r="N4763" s="171"/>
      <c r="O4763" s="171"/>
      <c r="P4763" s="171"/>
      <c r="Q4763" s="171"/>
      <c r="R4763" s="171"/>
      <c r="S4763" s="171"/>
      <c r="T4763" s="208" t="str">
        <f t="shared" si="750"/>
        <v>MISSING</v>
      </c>
      <c r="U4763" s="208" t="str">
        <f t="shared" si="751"/>
        <v>MISSING</v>
      </c>
      <c r="X4763" s="56">
        <f t="shared" si="752"/>
        <v>-99</v>
      </c>
      <c r="Y4763" s="56">
        <f t="shared" si="753"/>
        <v>-99</v>
      </c>
      <c r="Z4763" s="56">
        <f t="shared" si="754"/>
        <v>-99</v>
      </c>
      <c r="AA4763" s="56">
        <f t="shared" si="755"/>
        <v>-99</v>
      </c>
      <c r="AB4763" s="56">
        <f t="shared" si="756"/>
        <v>-99</v>
      </c>
      <c r="AC4763" s="56">
        <f t="shared" si="757"/>
        <v>-99</v>
      </c>
      <c r="AD4763" s="3"/>
      <c r="AE4763" s="82">
        <f>IF(D4763=1, 'adjustment factor'!$D$4, IF(D4763=-9,-999,IF(D4763="",-999,0)))</f>
        <v>-999</v>
      </c>
      <c r="AF4763" s="82">
        <f>IF(F4763=1, 'adjustment factor'!$D$5, IF(F4763=-9,-999,IF(F4763="",-999,0)))</f>
        <v>-999</v>
      </c>
      <c r="AG4763" s="82">
        <f>IF(E4763=1, 'adjustment factor'!$D$6, IF(E4763=-9,-999,IF(E4763="",-999,0)))</f>
        <v>-999</v>
      </c>
      <c r="AH4763" s="82">
        <f>IF(K4763&gt;=45,'adjustment factor'!$D$7,IF(K4763=-9,-1200,IF(K4763="",-1200,0)))</f>
        <v>-1200</v>
      </c>
      <c r="AI4763" s="82">
        <f>IF(L4763=1, 'adjustment factor'!$D$8, IF(L4763=-9,-999,IF(L4763="",-999,0)))</f>
        <v>-999</v>
      </c>
      <c r="AJ4763" s="82">
        <f>IF(AND(M4763&gt;=1,M4763&lt;=4),'adjustment factor'!$D$9,IF(M4763=-9,-999,IF(M4763=98,-999,IF(M4763=99,-999,IF(M4763="",-999,0)))))</f>
        <v>-999</v>
      </c>
      <c r="AK4763" s="82">
        <f>IF(H4763=1, 'adjustment factor'!$D$10, IF(H4763=-9,-999,IF(H4763="",-999,0)))</f>
        <v>-999</v>
      </c>
      <c r="AL4763" s="82">
        <f>IF(G4763=1, 'adjustment factor'!$D$11, IF(G4763=-9,-999,IF(G4763="",-999,0)))</f>
        <v>-999</v>
      </c>
      <c r="AM4763" s="82">
        <f>IF(I4763=1, 'adjustment factor'!$D$12, IF(I4763=-9,-999,IF(I4763="",-999,0)))</f>
        <v>-999</v>
      </c>
      <c r="AN4763" s="82">
        <f>IF(J4763=1, 'adjustment factor'!$D$13, IF(J4763=-9,-999,IF(J4763="",-999,0)))</f>
        <v>-999</v>
      </c>
      <c r="AO4763" s="82" t="str">
        <f t="shared" si="758"/>
        <v>-999</v>
      </c>
      <c r="AP4763" s="82" t="str">
        <f t="shared" si="759"/>
        <v>MISSING</v>
      </c>
    </row>
    <row r="4764" spans="2:42">
      <c r="B4764" s="207"/>
      <c r="C4764" s="35">
        <v>4760</v>
      </c>
      <c r="D4764" s="161"/>
      <c r="E4764" s="161"/>
      <c r="F4764" s="161"/>
      <c r="G4764" s="161"/>
      <c r="H4764" s="161"/>
      <c r="I4764" s="161"/>
      <c r="J4764" s="161"/>
      <c r="K4764" s="161"/>
      <c r="L4764" s="161"/>
      <c r="M4764" s="161"/>
      <c r="N4764" s="171"/>
      <c r="O4764" s="171"/>
      <c r="P4764" s="171"/>
      <c r="Q4764" s="171"/>
      <c r="R4764" s="171"/>
      <c r="S4764" s="171"/>
      <c r="T4764" s="208" t="str">
        <f t="shared" si="750"/>
        <v>MISSING</v>
      </c>
      <c r="U4764" s="208" t="str">
        <f t="shared" si="751"/>
        <v>MISSING</v>
      </c>
      <c r="X4764" s="56">
        <f t="shared" si="752"/>
        <v>-99</v>
      </c>
      <c r="Y4764" s="56">
        <f t="shared" si="753"/>
        <v>-99</v>
      </c>
      <c r="Z4764" s="56">
        <f t="shared" si="754"/>
        <v>-99</v>
      </c>
      <c r="AA4764" s="56">
        <f t="shared" si="755"/>
        <v>-99</v>
      </c>
      <c r="AB4764" s="56">
        <f t="shared" si="756"/>
        <v>-99</v>
      </c>
      <c r="AC4764" s="56">
        <f t="shared" si="757"/>
        <v>-99</v>
      </c>
      <c r="AD4764" s="3"/>
      <c r="AE4764" s="82">
        <f>IF(D4764=1, 'adjustment factor'!$D$4, IF(D4764=-9,-999,IF(D4764="",-999,0)))</f>
        <v>-999</v>
      </c>
      <c r="AF4764" s="82">
        <f>IF(F4764=1, 'adjustment factor'!$D$5, IF(F4764=-9,-999,IF(F4764="",-999,0)))</f>
        <v>-999</v>
      </c>
      <c r="AG4764" s="82">
        <f>IF(E4764=1, 'adjustment factor'!$D$6, IF(E4764=-9,-999,IF(E4764="",-999,0)))</f>
        <v>-999</v>
      </c>
      <c r="AH4764" s="82">
        <f>IF(K4764&gt;=45,'adjustment factor'!$D$7,IF(K4764=-9,-1200,IF(K4764="",-1200,0)))</f>
        <v>-1200</v>
      </c>
      <c r="AI4764" s="82">
        <f>IF(L4764=1, 'adjustment factor'!$D$8, IF(L4764=-9,-999,IF(L4764="",-999,0)))</f>
        <v>-999</v>
      </c>
      <c r="AJ4764" s="82">
        <f>IF(AND(M4764&gt;=1,M4764&lt;=4),'adjustment factor'!$D$9,IF(M4764=-9,-999,IF(M4764=98,-999,IF(M4764=99,-999,IF(M4764="",-999,0)))))</f>
        <v>-999</v>
      </c>
      <c r="AK4764" s="82">
        <f>IF(H4764=1, 'adjustment factor'!$D$10, IF(H4764=-9,-999,IF(H4764="",-999,0)))</f>
        <v>-999</v>
      </c>
      <c r="AL4764" s="82">
        <f>IF(G4764=1, 'adjustment factor'!$D$11, IF(G4764=-9,-999,IF(G4764="",-999,0)))</f>
        <v>-999</v>
      </c>
      <c r="AM4764" s="82">
        <f>IF(I4764=1, 'adjustment factor'!$D$12, IF(I4764=-9,-999,IF(I4764="",-999,0)))</f>
        <v>-999</v>
      </c>
      <c r="AN4764" s="82">
        <f>IF(J4764=1, 'adjustment factor'!$D$13, IF(J4764=-9,-999,IF(J4764="",-999,0)))</f>
        <v>-999</v>
      </c>
      <c r="AO4764" s="82" t="str">
        <f t="shared" si="758"/>
        <v>-999</v>
      </c>
      <c r="AP4764" s="82" t="str">
        <f t="shared" si="759"/>
        <v>MISSING</v>
      </c>
    </row>
    <row r="4765" spans="2:42">
      <c r="B4765" s="207"/>
      <c r="C4765" s="35">
        <v>4761</v>
      </c>
      <c r="D4765" s="161"/>
      <c r="E4765" s="161"/>
      <c r="F4765" s="161"/>
      <c r="G4765" s="161"/>
      <c r="H4765" s="161"/>
      <c r="I4765" s="161"/>
      <c r="J4765" s="161"/>
      <c r="K4765" s="161"/>
      <c r="L4765" s="161"/>
      <c r="M4765" s="161"/>
      <c r="N4765" s="171"/>
      <c r="O4765" s="171"/>
      <c r="P4765" s="171"/>
      <c r="Q4765" s="171"/>
      <c r="R4765" s="171"/>
      <c r="S4765" s="171"/>
      <c r="T4765" s="208" t="str">
        <f t="shared" si="750"/>
        <v>MISSING</v>
      </c>
      <c r="U4765" s="208" t="str">
        <f t="shared" si="751"/>
        <v>MISSING</v>
      </c>
      <c r="X4765" s="56">
        <f t="shared" si="752"/>
        <v>-99</v>
      </c>
      <c r="Y4765" s="56">
        <f t="shared" si="753"/>
        <v>-99</v>
      </c>
      <c r="Z4765" s="56">
        <f t="shared" si="754"/>
        <v>-99</v>
      </c>
      <c r="AA4765" s="56">
        <f t="shared" si="755"/>
        <v>-99</v>
      </c>
      <c r="AB4765" s="56">
        <f t="shared" si="756"/>
        <v>-99</v>
      </c>
      <c r="AC4765" s="56">
        <f t="shared" si="757"/>
        <v>-99</v>
      </c>
      <c r="AD4765" s="3"/>
      <c r="AE4765" s="82">
        <f>IF(D4765=1, 'adjustment factor'!$D$4, IF(D4765=-9,-999,IF(D4765="",-999,0)))</f>
        <v>-999</v>
      </c>
      <c r="AF4765" s="82">
        <f>IF(F4765=1, 'adjustment factor'!$D$5, IF(F4765=-9,-999,IF(F4765="",-999,0)))</f>
        <v>-999</v>
      </c>
      <c r="AG4765" s="82">
        <f>IF(E4765=1, 'adjustment factor'!$D$6, IF(E4765=-9,-999,IF(E4765="",-999,0)))</f>
        <v>-999</v>
      </c>
      <c r="AH4765" s="82">
        <f>IF(K4765&gt;=45,'adjustment factor'!$D$7,IF(K4765=-9,-1200,IF(K4765="",-1200,0)))</f>
        <v>-1200</v>
      </c>
      <c r="AI4765" s="82">
        <f>IF(L4765=1, 'adjustment factor'!$D$8, IF(L4765=-9,-999,IF(L4765="",-999,0)))</f>
        <v>-999</v>
      </c>
      <c r="AJ4765" s="82">
        <f>IF(AND(M4765&gt;=1,M4765&lt;=4),'adjustment factor'!$D$9,IF(M4765=-9,-999,IF(M4765=98,-999,IF(M4765=99,-999,IF(M4765="",-999,0)))))</f>
        <v>-999</v>
      </c>
      <c r="AK4765" s="82">
        <f>IF(H4765=1, 'adjustment factor'!$D$10, IF(H4765=-9,-999,IF(H4765="",-999,0)))</f>
        <v>-999</v>
      </c>
      <c r="AL4765" s="82">
        <f>IF(G4765=1, 'adjustment factor'!$D$11, IF(G4765=-9,-999,IF(G4765="",-999,0)))</f>
        <v>-999</v>
      </c>
      <c r="AM4765" s="82">
        <f>IF(I4765=1, 'adjustment factor'!$D$12, IF(I4765=-9,-999,IF(I4765="",-999,0)))</f>
        <v>-999</v>
      </c>
      <c r="AN4765" s="82">
        <f>IF(J4765=1, 'adjustment factor'!$D$13, IF(J4765=-9,-999,IF(J4765="",-999,0)))</f>
        <v>-999</v>
      </c>
      <c r="AO4765" s="82" t="str">
        <f t="shared" si="758"/>
        <v>-999</v>
      </c>
      <c r="AP4765" s="82" t="str">
        <f t="shared" si="759"/>
        <v>MISSING</v>
      </c>
    </row>
    <row r="4766" spans="2:42">
      <c r="B4766" s="207"/>
      <c r="C4766" s="35">
        <v>4762</v>
      </c>
      <c r="D4766" s="161"/>
      <c r="E4766" s="161"/>
      <c r="F4766" s="161"/>
      <c r="G4766" s="161"/>
      <c r="H4766" s="161"/>
      <c r="I4766" s="161"/>
      <c r="J4766" s="161"/>
      <c r="K4766" s="161"/>
      <c r="L4766" s="161"/>
      <c r="M4766" s="161"/>
      <c r="N4766" s="171"/>
      <c r="O4766" s="171"/>
      <c r="P4766" s="171"/>
      <c r="Q4766" s="171"/>
      <c r="R4766" s="171"/>
      <c r="S4766" s="171"/>
      <c r="T4766" s="208" t="str">
        <f t="shared" si="750"/>
        <v>MISSING</v>
      </c>
      <c r="U4766" s="208" t="str">
        <f t="shared" si="751"/>
        <v>MISSING</v>
      </c>
      <c r="X4766" s="56">
        <f t="shared" si="752"/>
        <v>-99</v>
      </c>
      <c r="Y4766" s="56">
        <f t="shared" si="753"/>
        <v>-99</v>
      </c>
      <c r="Z4766" s="56">
        <f t="shared" si="754"/>
        <v>-99</v>
      </c>
      <c r="AA4766" s="56">
        <f t="shared" si="755"/>
        <v>-99</v>
      </c>
      <c r="AB4766" s="56">
        <f t="shared" si="756"/>
        <v>-99</v>
      </c>
      <c r="AC4766" s="56">
        <f t="shared" si="757"/>
        <v>-99</v>
      </c>
      <c r="AD4766" s="3"/>
      <c r="AE4766" s="82">
        <f>IF(D4766=1, 'adjustment factor'!$D$4, IF(D4766=-9,-999,IF(D4766="",-999,0)))</f>
        <v>-999</v>
      </c>
      <c r="AF4766" s="82">
        <f>IF(F4766=1, 'adjustment factor'!$D$5, IF(F4766=-9,-999,IF(F4766="",-999,0)))</f>
        <v>-999</v>
      </c>
      <c r="AG4766" s="82">
        <f>IF(E4766=1, 'adjustment factor'!$D$6, IF(E4766=-9,-999,IF(E4766="",-999,0)))</f>
        <v>-999</v>
      </c>
      <c r="AH4766" s="82">
        <f>IF(K4766&gt;=45,'adjustment factor'!$D$7,IF(K4766=-9,-1200,IF(K4766="",-1200,0)))</f>
        <v>-1200</v>
      </c>
      <c r="AI4766" s="82">
        <f>IF(L4766=1, 'adjustment factor'!$D$8, IF(L4766=-9,-999,IF(L4766="",-999,0)))</f>
        <v>-999</v>
      </c>
      <c r="AJ4766" s="82">
        <f>IF(AND(M4766&gt;=1,M4766&lt;=4),'adjustment factor'!$D$9,IF(M4766=-9,-999,IF(M4766=98,-999,IF(M4766=99,-999,IF(M4766="",-999,0)))))</f>
        <v>-999</v>
      </c>
      <c r="AK4766" s="82">
        <f>IF(H4766=1, 'adjustment factor'!$D$10, IF(H4766=-9,-999,IF(H4766="",-999,0)))</f>
        <v>-999</v>
      </c>
      <c r="AL4766" s="82">
        <f>IF(G4766=1, 'adjustment factor'!$D$11, IF(G4766=-9,-999,IF(G4766="",-999,0)))</f>
        <v>-999</v>
      </c>
      <c r="AM4766" s="82">
        <f>IF(I4766=1, 'adjustment factor'!$D$12, IF(I4766=-9,-999,IF(I4766="",-999,0)))</f>
        <v>-999</v>
      </c>
      <c r="AN4766" s="82">
        <f>IF(J4766=1, 'adjustment factor'!$D$13, IF(J4766=-9,-999,IF(J4766="",-999,0)))</f>
        <v>-999</v>
      </c>
      <c r="AO4766" s="82" t="str">
        <f t="shared" si="758"/>
        <v>-999</v>
      </c>
      <c r="AP4766" s="82" t="str">
        <f t="shared" si="759"/>
        <v>MISSING</v>
      </c>
    </row>
    <row r="4767" spans="2:42">
      <c r="B4767" s="207"/>
      <c r="C4767" s="35">
        <v>4763</v>
      </c>
      <c r="D4767" s="161"/>
      <c r="E4767" s="161"/>
      <c r="F4767" s="161"/>
      <c r="G4767" s="161"/>
      <c r="H4767" s="161"/>
      <c r="I4767" s="161"/>
      <c r="J4767" s="161"/>
      <c r="K4767" s="161"/>
      <c r="L4767" s="161"/>
      <c r="M4767" s="161"/>
      <c r="N4767" s="171"/>
      <c r="O4767" s="171"/>
      <c r="P4767" s="171"/>
      <c r="Q4767" s="171"/>
      <c r="R4767" s="171"/>
      <c r="S4767" s="171"/>
      <c r="T4767" s="208" t="str">
        <f t="shared" si="750"/>
        <v>MISSING</v>
      </c>
      <c r="U4767" s="208" t="str">
        <f t="shared" si="751"/>
        <v>MISSING</v>
      </c>
      <c r="X4767" s="56">
        <f t="shared" si="752"/>
        <v>-99</v>
      </c>
      <c r="Y4767" s="56">
        <f t="shared" si="753"/>
        <v>-99</v>
      </c>
      <c r="Z4767" s="56">
        <f t="shared" si="754"/>
        <v>-99</v>
      </c>
      <c r="AA4767" s="56">
        <f t="shared" si="755"/>
        <v>-99</v>
      </c>
      <c r="AB4767" s="56">
        <f t="shared" si="756"/>
        <v>-99</v>
      </c>
      <c r="AC4767" s="56">
        <f t="shared" si="757"/>
        <v>-99</v>
      </c>
      <c r="AD4767" s="3"/>
      <c r="AE4767" s="82">
        <f>IF(D4767=1, 'adjustment factor'!$D$4, IF(D4767=-9,-999,IF(D4767="",-999,0)))</f>
        <v>-999</v>
      </c>
      <c r="AF4767" s="82">
        <f>IF(F4767=1, 'adjustment factor'!$D$5, IF(F4767=-9,-999,IF(F4767="",-999,0)))</f>
        <v>-999</v>
      </c>
      <c r="AG4767" s="82">
        <f>IF(E4767=1, 'adjustment factor'!$D$6, IF(E4767=-9,-999,IF(E4767="",-999,0)))</f>
        <v>-999</v>
      </c>
      <c r="AH4767" s="82">
        <f>IF(K4767&gt;=45,'adjustment factor'!$D$7,IF(K4767=-9,-1200,IF(K4767="",-1200,0)))</f>
        <v>-1200</v>
      </c>
      <c r="AI4767" s="82">
        <f>IF(L4767=1, 'adjustment factor'!$D$8, IF(L4767=-9,-999,IF(L4767="",-999,0)))</f>
        <v>-999</v>
      </c>
      <c r="AJ4767" s="82">
        <f>IF(AND(M4767&gt;=1,M4767&lt;=4),'adjustment factor'!$D$9,IF(M4767=-9,-999,IF(M4767=98,-999,IF(M4767=99,-999,IF(M4767="",-999,0)))))</f>
        <v>-999</v>
      </c>
      <c r="AK4767" s="82">
        <f>IF(H4767=1, 'adjustment factor'!$D$10, IF(H4767=-9,-999,IF(H4767="",-999,0)))</f>
        <v>-999</v>
      </c>
      <c r="AL4767" s="82">
        <f>IF(G4767=1, 'adjustment factor'!$D$11, IF(G4767=-9,-999,IF(G4767="",-999,0)))</f>
        <v>-999</v>
      </c>
      <c r="AM4767" s="82">
        <f>IF(I4767=1, 'adjustment factor'!$D$12, IF(I4767=-9,-999,IF(I4767="",-999,0)))</f>
        <v>-999</v>
      </c>
      <c r="AN4767" s="82">
        <f>IF(J4767=1, 'adjustment factor'!$D$13, IF(J4767=-9,-999,IF(J4767="",-999,0)))</f>
        <v>-999</v>
      </c>
      <c r="AO4767" s="82" t="str">
        <f t="shared" si="758"/>
        <v>-999</v>
      </c>
      <c r="AP4767" s="82" t="str">
        <f t="shared" si="759"/>
        <v>MISSING</v>
      </c>
    </row>
    <row r="4768" spans="2:42">
      <c r="B4768" s="207"/>
      <c r="C4768" s="35">
        <v>4764</v>
      </c>
      <c r="D4768" s="161"/>
      <c r="E4768" s="161"/>
      <c r="F4768" s="161"/>
      <c r="G4768" s="161"/>
      <c r="H4768" s="161"/>
      <c r="I4768" s="161"/>
      <c r="J4768" s="161"/>
      <c r="K4768" s="161"/>
      <c r="L4768" s="161"/>
      <c r="M4768" s="161"/>
      <c r="N4768" s="171"/>
      <c r="O4768" s="171"/>
      <c r="P4768" s="171"/>
      <c r="Q4768" s="171"/>
      <c r="R4768" s="171"/>
      <c r="S4768" s="171"/>
      <c r="T4768" s="208" t="str">
        <f t="shared" si="750"/>
        <v>MISSING</v>
      </c>
      <c r="U4768" s="208" t="str">
        <f t="shared" si="751"/>
        <v>MISSING</v>
      </c>
      <c r="X4768" s="56">
        <f t="shared" si="752"/>
        <v>-99</v>
      </c>
      <c r="Y4768" s="56">
        <f t="shared" si="753"/>
        <v>-99</v>
      </c>
      <c r="Z4768" s="56">
        <f t="shared" si="754"/>
        <v>-99</v>
      </c>
      <c r="AA4768" s="56">
        <f t="shared" si="755"/>
        <v>-99</v>
      </c>
      <c r="AB4768" s="56">
        <f t="shared" si="756"/>
        <v>-99</v>
      </c>
      <c r="AC4768" s="56">
        <f t="shared" si="757"/>
        <v>-99</v>
      </c>
      <c r="AD4768" s="3"/>
      <c r="AE4768" s="82">
        <f>IF(D4768=1, 'adjustment factor'!$D$4, IF(D4768=-9,-999,IF(D4768="",-999,0)))</f>
        <v>-999</v>
      </c>
      <c r="AF4768" s="82">
        <f>IF(F4768=1, 'adjustment factor'!$D$5, IF(F4768=-9,-999,IF(F4768="",-999,0)))</f>
        <v>-999</v>
      </c>
      <c r="AG4768" s="82">
        <f>IF(E4768=1, 'adjustment factor'!$D$6, IF(E4768=-9,-999,IF(E4768="",-999,0)))</f>
        <v>-999</v>
      </c>
      <c r="AH4768" s="82">
        <f>IF(K4768&gt;=45,'adjustment factor'!$D$7,IF(K4768=-9,-1200,IF(K4768="",-1200,0)))</f>
        <v>-1200</v>
      </c>
      <c r="AI4768" s="82">
        <f>IF(L4768=1, 'adjustment factor'!$D$8, IF(L4768=-9,-999,IF(L4768="",-999,0)))</f>
        <v>-999</v>
      </c>
      <c r="AJ4768" s="82">
        <f>IF(AND(M4768&gt;=1,M4768&lt;=4),'adjustment factor'!$D$9,IF(M4768=-9,-999,IF(M4768=98,-999,IF(M4768=99,-999,IF(M4768="",-999,0)))))</f>
        <v>-999</v>
      </c>
      <c r="AK4768" s="82">
        <f>IF(H4768=1, 'adjustment factor'!$D$10, IF(H4768=-9,-999,IF(H4768="",-999,0)))</f>
        <v>-999</v>
      </c>
      <c r="AL4768" s="82">
        <f>IF(G4768=1, 'adjustment factor'!$D$11, IF(G4768=-9,-999,IF(G4768="",-999,0)))</f>
        <v>-999</v>
      </c>
      <c r="AM4768" s="82">
        <f>IF(I4768=1, 'adjustment factor'!$D$12, IF(I4768=-9,-999,IF(I4768="",-999,0)))</f>
        <v>-999</v>
      </c>
      <c r="AN4768" s="82">
        <f>IF(J4768=1, 'adjustment factor'!$D$13, IF(J4768=-9,-999,IF(J4768="",-999,0)))</f>
        <v>-999</v>
      </c>
      <c r="AO4768" s="82" t="str">
        <f t="shared" si="758"/>
        <v>-999</v>
      </c>
      <c r="AP4768" s="82" t="str">
        <f t="shared" si="759"/>
        <v>MISSING</v>
      </c>
    </row>
    <row r="4769" spans="2:42">
      <c r="B4769" s="207"/>
      <c r="C4769" s="35">
        <v>4765</v>
      </c>
      <c r="D4769" s="161"/>
      <c r="E4769" s="161"/>
      <c r="F4769" s="161"/>
      <c r="G4769" s="161"/>
      <c r="H4769" s="161"/>
      <c r="I4769" s="161"/>
      <c r="J4769" s="161"/>
      <c r="K4769" s="161"/>
      <c r="L4769" s="161"/>
      <c r="M4769" s="161"/>
      <c r="N4769" s="171"/>
      <c r="O4769" s="171"/>
      <c r="P4769" s="171"/>
      <c r="Q4769" s="171"/>
      <c r="R4769" s="171"/>
      <c r="S4769" s="171"/>
      <c r="T4769" s="208" t="str">
        <f t="shared" si="750"/>
        <v>MISSING</v>
      </c>
      <c r="U4769" s="208" t="str">
        <f t="shared" si="751"/>
        <v>MISSING</v>
      </c>
      <c r="X4769" s="56">
        <f t="shared" si="752"/>
        <v>-99</v>
      </c>
      <c r="Y4769" s="56">
        <f t="shared" si="753"/>
        <v>-99</v>
      </c>
      <c r="Z4769" s="56">
        <f t="shared" si="754"/>
        <v>-99</v>
      </c>
      <c r="AA4769" s="56">
        <f t="shared" si="755"/>
        <v>-99</v>
      </c>
      <c r="AB4769" s="56">
        <f t="shared" si="756"/>
        <v>-99</v>
      </c>
      <c r="AC4769" s="56">
        <f t="shared" si="757"/>
        <v>-99</v>
      </c>
      <c r="AD4769" s="3"/>
      <c r="AE4769" s="82">
        <f>IF(D4769=1, 'adjustment factor'!$D$4, IF(D4769=-9,-999,IF(D4769="",-999,0)))</f>
        <v>-999</v>
      </c>
      <c r="AF4769" s="82">
        <f>IF(F4769=1, 'adjustment factor'!$D$5, IF(F4769=-9,-999,IF(F4769="",-999,0)))</f>
        <v>-999</v>
      </c>
      <c r="AG4769" s="82">
        <f>IF(E4769=1, 'adjustment factor'!$D$6, IF(E4769=-9,-999,IF(E4769="",-999,0)))</f>
        <v>-999</v>
      </c>
      <c r="AH4769" s="82">
        <f>IF(K4769&gt;=45,'adjustment factor'!$D$7,IF(K4769=-9,-1200,IF(K4769="",-1200,0)))</f>
        <v>-1200</v>
      </c>
      <c r="AI4769" s="82">
        <f>IF(L4769=1, 'adjustment factor'!$D$8, IF(L4769=-9,-999,IF(L4769="",-999,0)))</f>
        <v>-999</v>
      </c>
      <c r="AJ4769" s="82">
        <f>IF(AND(M4769&gt;=1,M4769&lt;=4),'adjustment factor'!$D$9,IF(M4769=-9,-999,IF(M4769=98,-999,IF(M4769=99,-999,IF(M4769="",-999,0)))))</f>
        <v>-999</v>
      </c>
      <c r="AK4769" s="82">
        <f>IF(H4769=1, 'adjustment factor'!$D$10, IF(H4769=-9,-999,IF(H4769="",-999,0)))</f>
        <v>-999</v>
      </c>
      <c r="AL4769" s="82">
        <f>IF(G4769=1, 'adjustment factor'!$D$11, IF(G4769=-9,-999,IF(G4769="",-999,0)))</f>
        <v>-999</v>
      </c>
      <c r="AM4769" s="82">
        <f>IF(I4769=1, 'adjustment factor'!$D$12, IF(I4769=-9,-999,IF(I4769="",-999,0)))</f>
        <v>-999</v>
      </c>
      <c r="AN4769" s="82">
        <f>IF(J4769=1, 'adjustment factor'!$D$13, IF(J4769=-9,-999,IF(J4769="",-999,0)))</f>
        <v>-999</v>
      </c>
      <c r="AO4769" s="82" t="str">
        <f t="shared" si="758"/>
        <v>-999</v>
      </c>
      <c r="AP4769" s="82" t="str">
        <f t="shared" si="759"/>
        <v>MISSING</v>
      </c>
    </row>
    <row r="4770" spans="2:42">
      <c r="B4770" s="207"/>
      <c r="C4770" s="35">
        <v>4766</v>
      </c>
      <c r="D4770" s="161"/>
      <c r="E4770" s="161"/>
      <c r="F4770" s="161"/>
      <c r="G4770" s="161"/>
      <c r="H4770" s="161"/>
      <c r="I4770" s="161"/>
      <c r="J4770" s="161"/>
      <c r="K4770" s="161"/>
      <c r="L4770" s="161"/>
      <c r="M4770" s="161"/>
      <c r="N4770" s="171"/>
      <c r="O4770" s="171"/>
      <c r="P4770" s="171"/>
      <c r="Q4770" s="171"/>
      <c r="R4770" s="171"/>
      <c r="S4770" s="171"/>
      <c r="T4770" s="208" t="str">
        <f t="shared" si="750"/>
        <v>MISSING</v>
      </c>
      <c r="U4770" s="208" t="str">
        <f t="shared" si="751"/>
        <v>MISSING</v>
      </c>
      <c r="X4770" s="56">
        <f t="shared" si="752"/>
        <v>-99</v>
      </c>
      <c r="Y4770" s="56">
        <f t="shared" si="753"/>
        <v>-99</v>
      </c>
      <c r="Z4770" s="56">
        <f t="shared" si="754"/>
        <v>-99</v>
      </c>
      <c r="AA4770" s="56">
        <f t="shared" si="755"/>
        <v>-99</v>
      </c>
      <c r="AB4770" s="56">
        <f t="shared" si="756"/>
        <v>-99</v>
      </c>
      <c r="AC4770" s="56">
        <f t="shared" si="757"/>
        <v>-99</v>
      </c>
      <c r="AD4770" s="3"/>
      <c r="AE4770" s="82">
        <f>IF(D4770=1, 'adjustment factor'!$D$4, IF(D4770=-9,-999,IF(D4770="",-999,0)))</f>
        <v>-999</v>
      </c>
      <c r="AF4770" s="82">
        <f>IF(F4770=1, 'adjustment factor'!$D$5, IF(F4770=-9,-999,IF(F4770="",-999,0)))</f>
        <v>-999</v>
      </c>
      <c r="AG4770" s="82">
        <f>IF(E4770=1, 'adjustment factor'!$D$6, IF(E4770=-9,-999,IF(E4770="",-999,0)))</f>
        <v>-999</v>
      </c>
      <c r="AH4770" s="82">
        <f>IF(K4770&gt;=45,'adjustment factor'!$D$7,IF(K4770=-9,-1200,IF(K4770="",-1200,0)))</f>
        <v>-1200</v>
      </c>
      <c r="AI4770" s="82">
        <f>IF(L4770=1, 'adjustment factor'!$D$8, IF(L4770=-9,-999,IF(L4770="",-999,0)))</f>
        <v>-999</v>
      </c>
      <c r="AJ4770" s="82">
        <f>IF(AND(M4770&gt;=1,M4770&lt;=4),'adjustment factor'!$D$9,IF(M4770=-9,-999,IF(M4770=98,-999,IF(M4770=99,-999,IF(M4770="",-999,0)))))</f>
        <v>-999</v>
      </c>
      <c r="AK4770" s="82">
        <f>IF(H4770=1, 'adjustment factor'!$D$10, IF(H4770=-9,-999,IF(H4770="",-999,0)))</f>
        <v>-999</v>
      </c>
      <c r="AL4770" s="82">
        <f>IF(G4770=1, 'adjustment factor'!$D$11, IF(G4770=-9,-999,IF(G4770="",-999,0)))</f>
        <v>-999</v>
      </c>
      <c r="AM4770" s="82">
        <f>IF(I4770=1, 'adjustment factor'!$D$12, IF(I4770=-9,-999,IF(I4770="",-999,0)))</f>
        <v>-999</v>
      </c>
      <c r="AN4770" s="82">
        <f>IF(J4770=1, 'adjustment factor'!$D$13, IF(J4770=-9,-999,IF(J4770="",-999,0)))</f>
        <v>-999</v>
      </c>
      <c r="AO4770" s="82" t="str">
        <f t="shared" si="758"/>
        <v>-999</v>
      </c>
      <c r="AP4770" s="82" t="str">
        <f t="shared" si="759"/>
        <v>MISSING</v>
      </c>
    </row>
    <row r="4771" spans="2:42">
      <c r="B4771" s="207"/>
      <c r="C4771" s="35">
        <v>4767</v>
      </c>
      <c r="D4771" s="161"/>
      <c r="E4771" s="161"/>
      <c r="F4771" s="161"/>
      <c r="G4771" s="161"/>
      <c r="H4771" s="161"/>
      <c r="I4771" s="161"/>
      <c r="J4771" s="161"/>
      <c r="K4771" s="161"/>
      <c r="L4771" s="161"/>
      <c r="M4771" s="161"/>
      <c r="N4771" s="171"/>
      <c r="O4771" s="171"/>
      <c r="P4771" s="171"/>
      <c r="Q4771" s="171"/>
      <c r="R4771" s="171"/>
      <c r="S4771" s="171"/>
      <c r="T4771" s="208" t="str">
        <f t="shared" si="750"/>
        <v>MISSING</v>
      </c>
      <c r="U4771" s="208" t="str">
        <f t="shared" si="751"/>
        <v>MISSING</v>
      </c>
      <c r="X4771" s="56">
        <f t="shared" si="752"/>
        <v>-99</v>
      </c>
      <c r="Y4771" s="56">
        <f t="shared" si="753"/>
        <v>-99</v>
      </c>
      <c r="Z4771" s="56">
        <f t="shared" si="754"/>
        <v>-99</v>
      </c>
      <c r="AA4771" s="56">
        <f t="shared" si="755"/>
        <v>-99</v>
      </c>
      <c r="AB4771" s="56">
        <f t="shared" si="756"/>
        <v>-99</v>
      </c>
      <c r="AC4771" s="56">
        <f t="shared" si="757"/>
        <v>-99</v>
      </c>
      <c r="AD4771" s="3"/>
      <c r="AE4771" s="82">
        <f>IF(D4771=1, 'adjustment factor'!$D$4, IF(D4771=-9,-999,IF(D4771="",-999,0)))</f>
        <v>-999</v>
      </c>
      <c r="AF4771" s="82">
        <f>IF(F4771=1, 'adjustment factor'!$D$5, IF(F4771=-9,-999,IF(F4771="",-999,0)))</f>
        <v>-999</v>
      </c>
      <c r="AG4771" s="82">
        <f>IF(E4771=1, 'adjustment factor'!$D$6, IF(E4771=-9,-999,IF(E4771="",-999,0)))</f>
        <v>-999</v>
      </c>
      <c r="AH4771" s="82">
        <f>IF(K4771&gt;=45,'adjustment factor'!$D$7,IF(K4771=-9,-1200,IF(K4771="",-1200,0)))</f>
        <v>-1200</v>
      </c>
      <c r="AI4771" s="82">
        <f>IF(L4771=1, 'adjustment factor'!$D$8, IF(L4771=-9,-999,IF(L4771="",-999,0)))</f>
        <v>-999</v>
      </c>
      <c r="AJ4771" s="82">
        <f>IF(AND(M4771&gt;=1,M4771&lt;=4),'adjustment factor'!$D$9,IF(M4771=-9,-999,IF(M4771=98,-999,IF(M4771=99,-999,IF(M4771="",-999,0)))))</f>
        <v>-999</v>
      </c>
      <c r="AK4771" s="82">
        <f>IF(H4771=1, 'adjustment factor'!$D$10, IF(H4771=-9,-999,IF(H4771="",-999,0)))</f>
        <v>-999</v>
      </c>
      <c r="AL4771" s="82">
        <f>IF(G4771=1, 'adjustment factor'!$D$11, IF(G4771=-9,-999,IF(G4771="",-999,0)))</f>
        <v>-999</v>
      </c>
      <c r="AM4771" s="82">
        <f>IF(I4771=1, 'adjustment factor'!$D$12, IF(I4771=-9,-999,IF(I4771="",-999,0)))</f>
        <v>-999</v>
      </c>
      <c r="AN4771" s="82">
        <f>IF(J4771=1, 'adjustment factor'!$D$13, IF(J4771=-9,-999,IF(J4771="",-999,0)))</f>
        <v>-999</v>
      </c>
      <c r="AO4771" s="82" t="str">
        <f t="shared" si="758"/>
        <v>-999</v>
      </c>
      <c r="AP4771" s="82" t="str">
        <f t="shared" si="759"/>
        <v>MISSING</v>
      </c>
    </row>
    <row r="4772" spans="2:42">
      <c r="B4772" s="207"/>
      <c r="C4772" s="35">
        <v>4768</v>
      </c>
      <c r="D4772" s="161"/>
      <c r="E4772" s="161"/>
      <c r="F4772" s="161"/>
      <c r="G4772" s="161"/>
      <c r="H4772" s="161"/>
      <c r="I4772" s="161"/>
      <c r="J4772" s="161"/>
      <c r="K4772" s="161"/>
      <c r="L4772" s="161"/>
      <c r="M4772" s="161"/>
      <c r="N4772" s="171"/>
      <c r="O4772" s="171"/>
      <c r="P4772" s="171"/>
      <c r="Q4772" s="171"/>
      <c r="R4772" s="171"/>
      <c r="S4772" s="171"/>
      <c r="T4772" s="208" t="str">
        <f t="shared" si="750"/>
        <v>MISSING</v>
      </c>
      <c r="U4772" s="208" t="str">
        <f t="shared" si="751"/>
        <v>MISSING</v>
      </c>
      <c r="X4772" s="56">
        <f t="shared" si="752"/>
        <v>-99</v>
      </c>
      <c r="Y4772" s="56">
        <f t="shared" si="753"/>
        <v>-99</v>
      </c>
      <c r="Z4772" s="56">
        <f t="shared" si="754"/>
        <v>-99</v>
      </c>
      <c r="AA4772" s="56">
        <f t="shared" si="755"/>
        <v>-99</v>
      </c>
      <c r="AB4772" s="56">
        <f t="shared" si="756"/>
        <v>-99</v>
      </c>
      <c r="AC4772" s="56">
        <f t="shared" si="757"/>
        <v>-99</v>
      </c>
      <c r="AD4772" s="3"/>
      <c r="AE4772" s="82">
        <f>IF(D4772=1, 'adjustment factor'!$D$4, IF(D4772=-9,-999,IF(D4772="",-999,0)))</f>
        <v>-999</v>
      </c>
      <c r="AF4772" s="82">
        <f>IF(F4772=1, 'adjustment factor'!$D$5, IF(F4772=-9,-999,IF(F4772="",-999,0)))</f>
        <v>-999</v>
      </c>
      <c r="AG4772" s="82">
        <f>IF(E4772=1, 'adjustment factor'!$D$6, IF(E4772=-9,-999,IF(E4772="",-999,0)))</f>
        <v>-999</v>
      </c>
      <c r="AH4772" s="82">
        <f>IF(K4772&gt;=45,'adjustment factor'!$D$7,IF(K4772=-9,-1200,IF(K4772="",-1200,0)))</f>
        <v>-1200</v>
      </c>
      <c r="AI4772" s="82">
        <f>IF(L4772=1, 'adjustment factor'!$D$8, IF(L4772=-9,-999,IF(L4772="",-999,0)))</f>
        <v>-999</v>
      </c>
      <c r="AJ4772" s="82">
        <f>IF(AND(M4772&gt;=1,M4772&lt;=4),'adjustment factor'!$D$9,IF(M4772=-9,-999,IF(M4772=98,-999,IF(M4772=99,-999,IF(M4772="",-999,0)))))</f>
        <v>-999</v>
      </c>
      <c r="AK4772" s="82">
        <f>IF(H4772=1, 'adjustment factor'!$D$10, IF(H4772=-9,-999,IF(H4772="",-999,0)))</f>
        <v>-999</v>
      </c>
      <c r="AL4772" s="82">
        <f>IF(G4772=1, 'adjustment factor'!$D$11, IF(G4772=-9,-999,IF(G4772="",-999,0)))</f>
        <v>-999</v>
      </c>
      <c r="AM4772" s="82">
        <f>IF(I4772=1, 'adjustment factor'!$D$12, IF(I4772=-9,-999,IF(I4772="",-999,0)))</f>
        <v>-999</v>
      </c>
      <c r="AN4772" s="82">
        <f>IF(J4772=1, 'adjustment factor'!$D$13, IF(J4772=-9,-999,IF(J4772="",-999,0)))</f>
        <v>-999</v>
      </c>
      <c r="AO4772" s="82" t="str">
        <f t="shared" si="758"/>
        <v>-999</v>
      </c>
      <c r="AP4772" s="82" t="str">
        <f t="shared" si="759"/>
        <v>MISSING</v>
      </c>
    </row>
    <row r="4773" spans="2:42">
      <c r="B4773" s="207"/>
      <c r="C4773" s="35">
        <v>4769</v>
      </c>
      <c r="D4773" s="161"/>
      <c r="E4773" s="161"/>
      <c r="F4773" s="161"/>
      <c r="G4773" s="161"/>
      <c r="H4773" s="161"/>
      <c r="I4773" s="161"/>
      <c r="J4773" s="161"/>
      <c r="K4773" s="161"/>
      <c r="L4773" s="161"/>
      <c r="M4773" s="161"/>
      <c r="N4773" s="171"/>
      <c r="O4773" s="171"/>
      <c r="P4773" s="171"/>
      <c r="Q4773" s="171"/>
      <c r="R4773" s="171"/>
      <c r="S4773" s="171"/>
      <c r="T4773" s="208" t="str">
        <f t="shared" si="750"/>
        <v>MISSING</v>
      </c>
      <c r="U4773" s="208" t="str">
        <f t="shared" si="751"/>
        <v>MISSING</v>
      </c>
      <c r="X4773" s="56">
        <f t="shared" si="752"/>
        <v>-99</v>
      </c>
      <c r="Y4773" s="56">
        <f t="shared" si="753"/>
        <v>-99</v>
      </c>
      <c r="Z4773" s="56">
        <f t="shared" si="754"/>
        <v>-99</v>
      </c>
      <c r="AA4773" s="56">
        <f t="shared" si="755"/>
        <v>-99</v>
      </c>
      <c r="AB4773" s="56">
        <f t="shared" si="756"/>
        <v>-99</v>
      </c>
      <c r="AC4773" s="56">
        <f t="shared" si="757"/>
        <v>-99</v>
      </c>
      <c r="AD4773" s="3"/>
      <c r="AE4773" s="82">
        <f>IF(D4773=1, 'adjustment factor'!$D$4, IF(D4773=-9,-999,IF(D4773="",-999,0)))</f>
        <v>-999</v>
      </c>
      <c r="AF4773" s="82">
        <f>IF(F4773=1, 'adjustment factor'!$D$5, IF(F4773=-9,-999,IF(F4773="",-999,0)))</f>
        <v>-999</v>
      </c>
      <c r="AG4773" s="82">
        <f>IF(E4773=1, 'adjustment factor'!$D$6, IF(E4773=-9,-999,IF(E4773="",-999,0)))</f>
        <v>-999</v>
      </c>
      <c r="AH4773" s="82">
        <f>IF(K4773&gt;=45,'adjustment factor'!$D$7,IF(K4773=-9,-1200,IF(K4773="",-1200,0)))</f>
        <v>-1200</v>
      </c>
      <c r="AI4773" s="82">
        <f>IF(L4773=1, 'adjustment factor'!$D$8, IF(L4773=-9,-999,IF(L4773="",-999,0)))</f>
        <v>-999</v>
      </c>
      <c r="AJ4773" s="82">
        <f>IF(AND(M4773&gt;=1,M4773&lt;=4),'adjustment factor'!$D$9,IF(M4773=-9,-999,IF(M4773=98,-999,IF(M4773=99,-999,IF(M4773="",-999,0)))))</f>
        <v>-999</v>
      </c>
      <c r="AK4773" s="82">
        <f>IF(H4773=1, 'adjustment factor'!$D$10, IF(H4773=-9,-999,IF(H4773="",-999,0)))</f>
        <v>-999</v>
      </c>
      <c r="AL4773" s="82">
        <f>IF(G4773=1, 'adjustment factor'!$D$11, IF(G4773=-9,-999,IF(G4773="",-999,0)))</f>
        <v>-999</v>
      </c>
      <c r="AM4773" s="82">
        <f>IF(I4773=1, 'adjustment factor'!$D$12, IF(I4773=-9,-999,IF(I4773="",-999,0)))</f>
        <v>-999</v>
      </c>
      <c r="AN4773" s="82">
        <f>IF(J4773=1, 'adjustment factor'!$D$13, IF(J4773=-9,-999,IF(J4773="",-999,0)))</f>
        <v>-999</v>
      </c>
      <c r="AO4773" s="82" t="str">
        <f t="shared" si="758"/>
        <v>-999</v>
      </c>
      <c r="AP4773" s="82" t="str">
        <f t="shared" si="759"/>
        <v>MISSING</v>
      </c>
    </row>
    <row r="4774" spans="2:42">
      <c r="B4774" s="207"/>
      <c r="C4774" s="35">
        <v>4770</v>
      </c>
      <c r="D4774" s="161"/>
      <c r="E4774" s="161"/>
      <c r="F4774" s="161"/>
      <c r="G4774" s="161"/>
      <c r="H4774" s="161"/>
      <c r="I4774" s="161"/>
      <c r="J4774" s="161"/>
      <c r="K4774" s="161"/>
      <c r="L4774" s="161"/>
      <c r="M4774" s="161"/>
      <c r="N4774" s="171"/>
      <c r="O4774" s="171"/>
      <c r="P4774" s="171"/>
      <c r="Q4774" s="171"/>
      <c r="R4774" s="171"/>
      <c r="S4774" s="171"/>
      <c r="T4774" s="208" t="str">
        <f t="shared" si="750"/>
        <v>MISSING</v>
      </c>
      <c r="U4774" s="208" t="str">
        <f t="shared" si="751"/>
        <v>MISSING</v>
      </c>
      <c r="X4774" s="56">
        <f t="shared" si="752"/>
        <v>-99</v>
      </c>
      <c r="Y4774" s="56">
        <f t="shared" si="753"/>
        <v>-99</v>
      </c>
      <c r="Z4774" s="56">
        <f t="shared" si="754"/>
        <v>-99</v>
      </c>
      <c r="AA4774" s="56">
        <f t="shared" si="755"/>
        <v>-99</v>
      </c>
      <c r="AB4774" s="56">
        <f t="shared" si="756"/>
        <v>-99</v>
      </c>
      <c r="AC4774" s="56">
        <f t="shared" si="757"/>
        <v>-99</v>
      </c>
      <c r="AD4774" s="3"/>
      <c r="AE4774" s="82">
        <f>IF(D4774=1, 'adjustment factor'!$D$4, IF(D4774=-9,-999,IF(D4774="",-999,0)))</f>
        <v>-999</v>
      </c>
      <c r="AF4774" s="82">
        <f>IF(F4774=1, 'adjustment factor'!$D$5, IF(F4774=-9,-999,IF(F4774="",-999,0)))</f>
        <v>-999</v>
      </c>
      <c r="AG4774" s="82">
        <f>IF(E4774=1, 'adjustment factor'!$D$6, IF(E4774=-9,-999,IF(E4774="",-999,0)))</f>
        <v>-999</v>
      </c>
      <c r="AH4774" s="82">
        <f>IF(K4774&gt;=45,'adjustment factor'!$D$7,IF(K4774=-9,-1200,IF(K4774="",-1200,0)))</f>
        <v>-1200</v>
      </c>
      <c r="AI4774" s="82">
        <f>IF(L4774=1, 'adjustment factor'!$D$8, IF(L4774=-9,-999,IF(L4774="",-999,0)))</f>
        <v>-999</v>
      </c>
      <c r="AJ4774" s="82">
        <f>IF(AND(M4774&gt;=1,M4774&lt;=4),'adjustment factor'!$D$9,IF(M4774=-9,-999,IF(M4774=98,-999,IF(M4774=99,-999,IF(M4774="",-999,0)))))</f>
        <v>-999</v>
      </c>
      <c r="AK4774" s="82">
        <f>IF(H4774=1, 'adjustment factor'!$D$10, IF(H4774=-9,-999,IF(H4774="",-999,0)))</f>
        <v>-999</v>
      </c>
      <c r="AL4774" s="82">
        <f>IF(G4774=1, 'adjustment factor'!$D$11, IF(G4774=-9,-999,IF(G4774="",-999,0)))</f>
        <v>-999</v>
      </c>
      <c r="AM4774" s="82">
        <f>IF(I4774=1, 'adjustment factor'!$D$12, IF(I4774=-9,-999,IF(I4774="",-999,0)))</f>
        <v>-999</v>
      </c>
      <c r="AN4774" s="82">
        <f>IF(J4774=1, 'adjustment factor'!$D$13, IF(J4774=-9,-999,IF(J4774="",-999,0)))</f>
        <v>-999</v>
      </c>
      <c r="AO4774" s="82" t="str">
        <f t="shared" si="758"/>
        <v>-999</v>
      </c>
      <c r="AP4774" s="82" t="str">
        <f t="shared" si="759"/>
        <v>MISSING</v>
      </c>
    </row>
    <row r="4775" spans="2:42">
      <c r="B4775" s="207"/>
      <c r="C4775" s="35">
        <v>4771</v>
      </c>
      <c r="D4775" s="161"/>
      <c r="E4775" s="161"/>
      <c r="F4775" s="161"/>
      <c r="G4775" s="161"/>
      <c r="H4775" s="161"/>
      <c r="I4775" s="161"/>
      <c r="J4775" s="161"/>
      <c r="K4775" s="161"/>
      <c r="L4775" s="161"/>
      <c r="M4775" s="161"/>
      <c r="N4775" s="171"/>
      <c r="O4775" s="171"/>
      <c r="P4775" s="171"/>
      <c r="Q4775" s="171"/>
      <c r="R4775" s="171"/>
      <c r="S4775" s="171"/>
      <c r="T4775" s="208" t="str">
        <f t="shared" si="750"/>
        <v>MISSING</v>
      </c>
      <c r="U4775" s="208" t="str">
        <f t="shared" si="751"/>
        <v>MISSING</v>
      </c>
      <c r="X4775" s="56">
        <f t="shared" si="752"/>
        <v>-99</v>
      </c>
      <c r="Y4775" s="56">
        <f t="shared" si="753"/>
        <v>-99</v>
      </c>
      <c r="Z4775" s="56">
        <f t="shared" si="754"/>
        <v>-99</v>
      </c>
      <c r="AA4775" s="56">
        <f t="shared" si="755"/>
        <v>-99</v>
      </c>
      <c r="AB4775" s="56">
        <f t="shared" si="756"/>
        <v>-99</v>
      </c>
      <c r="AC4775" s="56">
        <f t="shared" si="757"/>
        <v>-99</v>
      </c>
      <c r="AD4775" s="3"/>
      <c r="AE4775" s="82">
        <f>IF(D4775=1, 'adjustment factor'!$D$4, IF(D4775=-9,-999,IF(D4775="",-999,0)))</f>
        <v>-999</v>
      </c>
      <c r="AF4775" s="82">
        <f>IF(F4775=1, 'adjustment factor'!$D$5, IF(F4775=-9,-999,IF(F4775="",-999,0)))</f>
        <v>-999</v>
      </c>
      <c r="AG4775" s="82">
        <f>IF(E4775=1, 'adjustment factor'!$D$6, IF(E4775=-9,-999,IF(E4775="",-999,0)))</f>
        <v>-999</v>
      </c>
      <c r="AH4775" s="82">
        <f>IF(K4775&gt;=45,'adjustment factor'!$D$7,IF(K4775=-9,-1200,IF(K4775="",-1200,0)))</f>
        <v>-1200</v>
      </c>
      <c r="AI4775" s="82">
        <f>IF(L4775=1, 'adjustment factor'!$D$8, IF(L4775=-9,-999,IF(L4775="",-999,0)))</f>
        <v>-999</v>
      </c>
      <c r="AJ4775" s="82">
        <f>IF(AND(M4775&gt;=1,M4775&lt;=4),'adjustment factor'!$D$9,IF(M4775=-9,-999,IF(M4775=98,-999,IF(M4775=99,-999,IF(M4775="",-999,0)))))</f>
        <v>-999</v>
      </c>
      <c r="AK4775" s="82">
        <f>IF(H4775=1, 'adjustment factor'!$D$10, IF(H4775=-9,-999,IF(H4775="",-999,0)))</f>
        <v>-999</v>
      </c>
      <c r="AL4775" s="82">
        <f>IF(G4775=1, 'adjustment factor'!$D$11, IF(G4775=-9,-999,IF(G4775="",-999,0)))</f>
        <v>-999</v>
      </c>
      <c r="AM4775" s="82">
        <f>IF(I4775=1, 'adjustment factor'!$D$12, IF(I4775=-9,-999,IF(I4775="",-999,0)))</f>
        <v>-999</v>
      </c>
      <c r="AN4775" s="82">
        <f>IF(J4775=1, 'adjustment factor'!$D$13, IF(J4775=-9,-999,IF(J4775="",-999,0)))</f>
        <v>-999</v>
      </c>
      <c r="AO4775" s="82" t="str">
        <f t="shared" si="758"/>
        <v>-999</v>
      </c>
      <c r="AP4775" s="82" t="str">
        <f t="shared" si="759"/>
        <v>MISSING</v>
      </c>
    </row>
    <row r="4776" spans="2:42">
      <c r="B4776" s="207"/>
      <c r="C4776" s="35">
        <v>4772</v>
      </c>
      <c r="D4776" s="161"/>
      <c r="E4776" s="161"/>
      <c r="F4776" s="161"/>
      <c r="G4776" s="161"/>
      <c r="H4776" s="161"/>
      <c r="I4776" s="161"/>
      <c r="J4776" s="161"/>
      <c r="K4776" s="161"/>
      <c r="L4776" s="161"/>
      <c r="M4776" s="161"/>
      <c r="N4776" s="171"/>
      <c r="O4776" s="171"/>
      <c r="P4776" s="171"/>
      <c r="Q4776" s="171"/>
      <c r="R4776" s="171"/>
      <c r="S4776" s="171"/>
      <c r="T4776" s="208" t="str">
        <f t="shared" si="750"/>
        <v>MISSING</v>
      </c>
      <c r="U4776" s="208" t="str">
        <f t="shared" si="751"/>
        <v>MISSING</v>
      </c>
      <c r="X4776" s="56">
        <f t="shared" si="752"/>
        <v>-99</v>
      </c>
      <c r="Y4776" s="56">
        <f t="shared" si="753"/>
        <v>-99</v>
      </c>
      <c r="Z4776" s="56">
        <f t="shared" si="754"/>
        <v>-99</v>
      </c>
      <c r="AA4776" s="56">
        <f t="shared" si="755"/>
        <v>-99</v>
      </c>
      <c r="AB4776" s="56">
        <f t="shared" si="756"/>
        <v>-99</v>
      </c>
      <c r="AC4776" s="56">
        <f t="shared" si="757"/>
        <v>-99</v>
      </c>
      <c r="AD4776" s="3"/>
      <c r="AE4776" s="82">
        <f>IF(D4776=1, 'adjustment factor'!$D$4, IF(D4776=-9,-999,IF(D4776="",-999,0)))</f>
        <v>-999</v>
      </c>
      <c r="AF4776" s="82">
        <f>IF(F4776=1, 'adjustment factor'!$D$5, IF(F4776=-9,-999,IF(F4776="",-999,0)))</f>
        <v>-999</v>
      </c>
      <c r="AG4776" s="82">
        <f>IF(E4776=1, 'adjustment factor'!$D$6, IF(E4776=-9,-999,IF(E4776="",-999,0)))</f>
        <v>-999</v>
      </c>
      <c r="AH4776" s="82">
        <f>IF(K4776&gt;=45,'adjustment factor'!$D$7,IF(K4776=-9,-1200,IF(K4776="",-1200,0)))</f>
        <v>-1200</v>
      </c>
      <c r="AI4776" s="82">
        <f>IF(L4776=1, 'adjustment factor'!$D$8, IF(L4776=-9,-999,IF(L4776="",-999,0)))</f>
        <v>-999</v>
      </c>
      <c r="AJ4776" s="82">
        <f>IF(AND(M4776&gt;=1,M4776&lt;=4),'adjustment factor'!$D$9,IF(M4776=-9,-999,IF(M4776=98,-999,IF(M4776=99,-999,IF(M4776="",-999,0)))))</f>
        <v>-999</v>
      </c>
      <c r="AK4776" s="82">
        <f>IF(H4776=1, 'adjustment factor'!$D$10, IF(H4776=-9,-999,IF(H4776="",-999,0)))</f>
        <v>-999</v>
      </c>
      <c r="AL4776" s="82">
        <f>IF(G4776=1, 'adjustment factor'!$D$11, IF(G4776=-9,-999,IF(G4776="",-999,0)))</f>
        <v>-999</v>
      </c>
      <c r="AM4776" s="82">
        <f>IF(I4776=1, 'adjustment factor'!$D$12, IF(I4776=-9,-999,IF(I4776="",-999,0)))</f>
        <v>-999</v>
      </c>
      <c r="AN4776" s="82">
        <f>IF(J4776=1, 'adjustment factor'!$D$13, IF(J4776=-9,-999,IF(J4776="",-999,0)))</f>
        <v>-999</v>
      </c>
      <c r="AO4776" s="82" t="str">
        <f t="shared" si="758"/>
        <v>-999</v>
      </c>
      <c r="AP4776" s="82" t="str">
        <f t="shared" si="759"/>
        <v>MISSING</v>
      </c>
    </row>
    <row r="4777" spans="2:42">
      <c r="B4777" s="207"/>
      <c r="C4777" s="35">
        <v>4773</v>
      </c>
      <c r="D4777" s="161"/>
      <c r="E4777" s="161"/>
      <c r="F4777" s="161"/>
      <c r="G4777" s="161"/>
      <c r="H4777" s="161"/>
      <c r="I4777" s="161"/>
      <c r="J4777" s="161"/>
      <c r="K4777" s="161"/>
      <c r="L4777" s="161"/>
      <c r="M4777" s="161"/>
      <c r="N4777" s="171"/>
      <c r="O4777" s="171"/>
      <c r="P4777" s="171"/>
      <c r="Q4777" s="171"/>
      <c r="R4777" s="171"/>
      <c r="S4777" s="171"/>
      <c r="T4777" s="208" t="str">
        <f t="shared" si="750"/>
        <v>MISSING</v>
      </c>
      <c r="U4777" s="208" t="str">
        <f t="shared" si="751"/>
        <v>MISSING</v>
      </c>
      <c r="X4777" s="56">
        <f t="shared" si="752"/>
        <v>-99</v>
      </c>
      <c r="Y4777" s="56">
        <f t="shared" si="753"/>
        <v>-99</v>
      </c>
      <c r="Z4777" s="56">
        <f t="shared" si="754"/>
        <v>-99</v>
      </c>
      <c r="AA4777" s="56">
        <f t="shared" si="755"/>
        <v>-99</v>
      </c>
      <c r="AB4777" s="56">
        <f t="shared" si="756"/>
        <v>-99</v>
      </c>
      <c r="AC4777" s="56">
        <f t="shared" si="757"/>
        <v>-99</v>
      </c>
      <c r="AD4777" s="3"/>
      <c r="AE4777" s="82">
        <f>IF(D4777=1, 'adjustment factor'!$D$4, IF(D4777=-9,-999,IF(D4777="",-999,0)))</f>
        <v>-999</v>
      </c>
      <c r="AF4777" s="82">
        <f>IF(F4777=1, 'adjustment factor'!$D$5, IF(F4777=-9,-999,IF(F4777="",-999,0)))</f>
        <v>-999</v>
      </c>
      <c r="AG4777" s="82">
        <f>IF(E4777=1, 'adjustment factor'!$D$6, IF(E4777=-9,-999,IF(E4777="",-999,0)))</f>
        <v>-999</v>
      </c>
      <c r="AH4777" s="82">
        <f>IF(K4777&gt;=45,'adjustment factor'!$D$7,IF(K4777=-9,-1200,IF(K4777="",-1200,0)))</f>
        <v>-1200</v>
      </c>
      <c r="AI4777" s="82">
        <f>IF(L4777=1, 'adjustment factor'!$D$8, IF(L4777=-9,-999,IF(L4777="",-999,0)))</f>
        <v>-999</v>
      </c>
      <c r="AJ4777" s="82">
        <f>IF(AND(M4777&gt;=1,M4777&lt;=4),'adjustment factor'!$D$9,IF(M4777=-9,-999,IF(M4777=98,-999,IF(M4777=99,-999,IF(M4777="",-999,0)))))</f>
        <v>-999</v>
      </c>
      <c r="AK4777" s="82">
        <f>IF(H4777=1, 'adjustment factor'!$D$10, IF(H4777=-9,-999,IF(H4777="",-999,0)))</f>
        <v>-999</v>
      </c>
      <c r="AL4777" s="82">
        <f>IF(G4777=1, 'adjustment factor'!$D$11, IF(G4777=-9,-999,IF(G4777="",-999,0)))</f>
        <v>-999</v>
      </c>
      <c r="AM4777" s="82">
        <f>IF(I4777=1, 'adjustment factor'!$D$12, IF(I4777=-9,-999,IF(I4777="",-999,0)))</f>
        <v>-999</v>
      </c>
      <c r="AN4777" s="82">
        <f>IF(J4777=1, 'adjustment factor'!$D$13, IF(J4777=-9,-999,IF(J4777="",-999,0)))</f>
        <v>-999</v>
      </c>
      <c r="AO4777" s="82" t="str">
        <f t="shared" si="758"/>
        <v>-999</v>
      </c>
      <c r="AP4777" s="82" t="str">
        <f t="shared" si="759"/>
        <v>MISSING</v>
      </c>
    </row>
    <row r="4778" spans="2:42">
      <c r="B4778" s="207"/>
      <c r="C4778" s="35">
        <v>4774</v>
      </c>
      <c r="D4778" s="161"/>
      <c r="E4778" s="161"/>
      <c r="F4778" s="161"/>
      <c r="G4778" s="161"/>
      <c r="H4778" s="161"/>
      <c r="I4778" s="161"/>
      <c r="J4778" s="161"/>
      <c r="K4778" s="161"/>
      <c r="L4778" s="161"/>
      <c r="M4778" s="161"/>
      <c r="N4778" s="171"/>
      <c r="O4778" s="171"/>
      <c r="P4778" s="171"/>
      <c r="Q4778" s="171"/>
      <c r="R4778" s="171"/>
      <c r="S4778" s="171"/>
      <c r="T4778" s="208" t="str">
        <f t="shared" si="750"/>
        <v>MISSING</v>
      </c>
      <c r="U4778" s="208" t="str">
        <f t="shared" si="751"/>
        <v>MISSING</v>
      </c>
      <c r="X4778" s="56">
        <f t="shared" si="752"/>
        <v>-99</v>
      </c>
      <c r="Y4778" s="56">
        <f t="shared" si="753"/>
        <v>-99</v>
      </c>
      <c r="Z4778" s="56">
        <f t="shared" si="754"/>
        <v>-99</v>
      </c>
      <c r="AA4778" s="56">
        <f t="shared" si="755"/>
        <v>-99</v>
      </c>
      <c r="AB4778" s="56">
        <f t="shared" si="756"/>
        <v>-99</v>
      </c>
      <c r="AC4778" s="56">
        <f t="shared" si="757"/>
        <v>-99</v>
      </c>
      <c r="AD4778" s="3"/>
      <c r="AE4778" s="82">
        <f>IF(D4778=1, 'adjustment factor'!$D$4, IF(D4778=-9,-999,IF(D4778="",-999,0)))</f>
        <v>-999</v>
      </c>
      <c r="AF4778" s="82">
        <f>IF(F4778=1, 'adjustment factor'!$D$5, IF(F4778=-9,-999,IF(F4778="",-999,0)))</f>
        <v>-999</v>
      </c>
      <c r="AG4778" s="82">
        <f>IF(E4778=1, 'adjustment factor'!$D$6, IF(E4778=-9,-999,IF(E4778="",-999,0)))</f>
        <v>-999</v>
      </c>
      <c r="AH4778" s="82">
        <f>IF(K4778&gt;=45,'adjustment factor'!$D$7,IF(K4778=-9,-1200,IF(K4778="",-1200,0)))</f>
        <v>-1200</v>
      </c>
      <c r="AI4778" s="82">
        <f>IF(L4778=1, 'adjustment factor'!$D$8, IF(L4778=-9,-999,IF(L4778="",-999,0)))</f>
        <v>-999</v>
      </c>
      <c r="AJ4778" s="82">
        <f>IF(AND(M4778&gt;=1,M4778&lt;=4),'adjustment factor'!$D$9,IF(M4778=-9,-999,IF(M4778=98,-999,IF(M4778=99,-999,IF(M4778="",-999,0)))))</f>
        <v>-999</v>
      </c>
      <c r="AK4778" s="82">
        <f>IF(H4778=1, 'adjustment factor'!$D$10, IF(H4778=-9,-999,IF(H4778="",-999,0)))</f>
        <v>-999</v>
      </c>
      <c r="AL4778" s="82">
        <f>IF(G4778=1, 'adjustment factor'!$D$11, IF(G4778=-9,-999,IF(G4778="",-999,0)))</f>
        <v>-999</v>
      </c>
      <c r="AM4778" s="82">
        <f>IF(I4778=1, 'adjustment factor'!$D$12, IF(I4778=-9,-999,IF(I4778="",-999,0)))</f>
        <v>-999</v>
      </c>
      <c r="AN4778" s="82">
        <f>IF(J4778=1, 'adjustment factor'!$D$13, IF(J4778=-9,-999,IF(J4778="",-999,0)))</f>
        <v>-999</v>
      </c>
      <c r="AO4778" s="82" t="str">
        <f t="shared" si="758"/>
        <v>-999</v>
      </c>
      <c r="AP4778" s="82" t="str">
        <f t="shared" si="759"/>
        <v>MISSING</v>
      </c>
    </row>
    <row r="4779" spans="2:42">
      <c r="B4779" s="207"/>
      <c r="C4779" s="35">
        <v>4775</v>
      </c>
      <c r="D4779" s="161"/>
      <c r="E4779" s="161"/>
      <c r="F4779" s="161"/>
      <c r="G4779" s="161"/>
      <c r="H4779" s="161"/>
      <c r="I4779" s="161"/>
      <c r="J4779" s="161"/>
      <c r="K4779" s="161"/>
      <c r="L4779" s="161"/>
      <c r="M4779" s="161"/>
      <c r="N4779" s="171"/>
      <c r="O4779" s="171"/>
      <c r="P4779" s="171"/>
      <c r="Q4779" s="171"/>
      <c r="R4779" s="171"/>
      <c r="S4779" s="171"/>
      <c r="T4779" s="208" t="str">
        <f t="shared" si="750"/>
        <v>MISSING</v>
      </c>
      <c r="U4779" s="208" t="str">
        <f t="shared" si="751"/>
        <v>MISSING</v>
      </c>
      <c r="X4779" s="56">
        <f t="shared" si="752"/>
        <v>-99</v>
      </c>
      <c r="Y4779" s="56">
        <f t="shared" si="753"/>
        <v>-99</v>
      </c>
      <c r="Z4779" s="56">
        <f t="shared" si="754"/>
        <v>-99</v>
      </c>
      <c r="AA4779" s="56">
        <f t="shared" si="755"/>
        <v>-99</v>
      </c>
      <c r="AB4779" s="56">
        <f t="shared" si="756"/>
        <v>-99</v>
      </c>
      <c r="AC4779" s="56">
        <f t="shared" si="757"/>
        <v>-99</v>
      </c>
      <c r="AD4779" s="3"/>
      <c r="AE4779" s="82">
        <f>IF(D4779=1, 'adjustment factor'!$D$4, IF(D4779=-9,-999,IF(D4779="",-999,0)))</f>
        <v>-999</v>
      </c>
      <c r="AF4779" s="82">
        <f>IF(F4779=1, 'adjustment factor'!$D$5, IF(F4779=-9,-999,IF(F4779="",-999,0)))</f>
        <v>-999</v>
      </c>
      <c r="AG4779" s="82">
        <f>IF(E4779=1, 'adjustment factor'!$D$6, IF(E4779=-9,-999,IF(E4779="",-999,0)))</f>
        <v>-999</v>
      </c>
      <c r="AH4779" s="82">
        <f>IF(K4779&gt;=45,'adjustment factor'!$D$7,IF(K4779=-9,-1200,IF(K4779="",-1200,0)))</f>
        <v>-1200</v>
      </c>
      <c r="AI4779" s="82">
        <f>IF(L4779=1, 'adjustment factor'!$D$8, IF(L4779=-9,-999,IF(L4779="",-999,0)))</f>
        <v>-999</v>
      </c>
      <c r="AJ4779" s="82">
        <f>IF(AND(M4779&gt;=1,M4779&lt;=4),'adjustment factor'!$D$9,IF(M4779=-9,-999,IF(M4779=98,-999,IF(M4779=99,-999,IF(M4779="",-999,0)))))</f>
        <v>-999</v>
      </c>
      <c r="AK4779" s="82">
        <f>IF(H4779=1, 'adjustment factor'!$D$10, IF(H4779=-9,-999,IF(H4779="",-999,0)))</f>
        <v>-999</v>
      </c>
      <c r="AL4779" s="82">
        <f>IF(G4779=1, 'adjustment factor'!$D$11, IF(G4779=-9,-999,IF(G4779="",-999,0)))</f>
        <v>-999</v>
      </c>
      <c r="AM4779" s="82">
        <f>IF(I4779=1, 'adjustment factor'!$D$12, IF(I4779=-9,-999,IF(I4779="",-999,0)))</f>
        <v>-999</v>
      </c>
      <c r="AN4779" s="82">
        <f>IF(J4779=1, 'adjustment factor'!$D$13, IF(J4779=-9,-999,IF(J4779="",-999,0)))</f>
        <v>-999</v>
      </c>
      <c r="AO4779" s="82" t="str">
        <f t="shared" si="758"/>
        <v>-999</v>
      </c>
      <c r="AP4779" s="82" t="str">
        <f t="shared" si="759"/>
        <v>MISSING</v>
      </c>
    </row>
    <row r="4780" spans="2:42">
      <c r="B4780" s="207"/>
      <c r="C4780" s="35">
        <v>4776</v>
      </c>
      <c r="D4780" s="161"/>
      <c r="E4780" s="161"/>
      <c r="F4780" s="161"/>
      <c r="G4780" s="161"/>
      <c r="H4780" s="161"/>
      <c r="I4780" s="161"/>
      <c r="J4780" s="161"/>
      <c r="K4780" s="161"/>
      <c r="L4780" s="161"/>
      <c r="M4780" s="161"/>
      <c r="N4780" s="171"/>
      <c r="O4780" s="171"/>
      <c r="P4780" s="171"/>
      <c r="Q4780" s="171"/>
      <c r="R4780" s="171"/>
      <c r="S4780" s="171"/>
      <c r="T4780" s="208" t="str">
        <f t="shared" si="750"/>
        <v>MISSING</v>
      </c>
      <c r="U4780" s="208" t="str">
        <f t="shared" si="751"/>
        <v>MISSING</v>
      </c>
      <c r="X4780" s="56">
        <f t="shared" si="752"/>
        <v>-99</v>
      </c>
      <c r="Y4780" s="56">
        <f t="shared" si="753"/>
        <v>-99</v>
      </c>
      <c r="Z4780" s="56">
        <f t="shared" si="754"/>
        <v>-99</v>
      </c>
      <c r="AA4780" s="56">
        <f t="shared" si="755"/>
        <v>-99</v>
      </c>
      <c r="AB4780" s="56">
        <f t="shared" si="756"/>
        <v>-99</v>
      </c>
      <c r="AC4780" s="56">
        <f t="shared" si="757"/>
        <v>-99</v>
      </c>
      <c r="AD4780" s="3"/>
      <c r="AE4780" s="82">
        <f>IF(D4780=1, 'adjustment factor'!$D$4, IF(D4780=-9,-999,IF(D4780="",-999,0)))</f>
        <v>-999</v>
      </c>
      <c r="AF4780" s="82">
        <f>IF(F4780=1, 'adjustment factor'!$D$5, IF(F4780=-9,-999,IF(F4780="",-999,0)))</f>
        <v>-999</v>
      </c>
      <c r="AG4780" s="82">
        <f>IF(E4780=1, 'adjustment factor'!$D$6, IF(E4780=-9,-999,IF(E4780="",-999,0)))</f>
        <v>-999</v>
      </c>
      <c r="AH4780" s="82">
        <f>IF(K4780&gt;=45,'adjustment factor'!$D$7,IF(K4780=-9,-1200,IF(K4780="",-1200,0)))</f>
        <v>-1200</v>
      </c>
      <c r="AI4780" s="82">
        <f>IF(L4780=1, 'adjustment factor'!$D$8, IF(L4780=-9,-999,IF(L4780="",-999,0)))</f>
        <v>-999</v>
      </c>
      <c r="AJ4780" s="82">
        <f>IF(AND(M4780&gt;=1,M4780&lt;=4),'adjustment factor'!$D$9,IF(M4780=-9,-999,IF(M4780=98,-999,IF(M4780=99,-999,IF(M4780="",-999,0)))))</f>
        <v>-999</v>
      </c>
      <c r="AK4780" s="82">
        <f>IF(H4780=1, 'adjustment factor'!$D$10, IF(H4780=-9,-999,IF(H4780="",-999,0)))</f>
        <v>-999</v>
      </c>
      <c r="AL4780" s="82">
        <f>IF(G4780=1, 'adjustment factor'!$D$11, IF(G4780=-9,-999,IF(G4780="",-999,0)))</f>
        <v>-999</v>
      </c>
      <c r="AM4780" s="82">
        <f>IF(I4780=1, 'adjustment factor'!$D$12, IF(I4780=-9,-999,IF(I4780="",-999,0)))</f>
        <v>-999</v>
      </c>
      <c r="AN4780" s="82">
        <f>IF(J4780=1, 'adjustment factor'!$D$13, IF(J4780=-9,-999,IF(J4780="",-999,0)))</f>
        <v>-999</v>
      </c>
      <c r="AO4780" s="82" t="str">
        <f t="shared" si="758"/>
        <v>-999</v>
      </c>
      <c r="AP4780" s="82" t="str">
        <f t="shared" si="759"/>
        <v>MISSING</v>
      </c>
    </row>
    <row r="4781" spans="2:42">
      <c r="B4781" s="207"/>
      <c r="C4781" s="35">
        <v>4777</v>
      </c>
      <c r="D4781" s="161"/>
      <c r="E4781" s="161"/>
      <c r="F4781" s="161"/>
      <c r="G4781" s="161"/>
      <c r="H4781" s="161"/>
      <c r="I4781" s="161"/>
      <c r="J4781" s="161"/>
      <c r="K4781" s="161"/>
      <c r="L4781" s="161"/>
      <c r="M4781" s="161"/>
      <c r="N4781" s="171"/>
      <c r="O4781" s="171"/>
      <c r="P4781" s="171"/>
      <c r="Q4781" s="171"/>
      <c r="R4781" s="171"/>
      <c r="S4781" s="171"/>
      <c r="T4781" s="208" t="str">
        <f t="shared" si="750"/>
        <v>MISSING</v>
      </c>
      <c r="U4781" s="208" t="str">
        <f t="shared" si="751"/>
        <v>MISSING</v>
      </c>
      <c r="X4781" s="56">
        <f t="shared" si="752"/>
        <v>-99</v>
      </c>
      <c r="Y4781" s="56">
        <f t="shared" si="753"/>
        <v>-99</v>
      </c>
      <c r="Z4781" s="56">
        <f t="shared" si="754"/>
        <v>-99</v>
      </c>
      <c r="AA4781" s="56">
        <f t="shared" si="755"/>
        <v>-99</v>
      </c>
      <c r="AB4781" s="56">
        <f t="shared" si="756"/>
        <v>-99</v>
      </c>
      <c r="AC4781" s="56">
        <f t="shared" si="757"/>
        <v>-99</v>
      </c>
      <c r="AD4781" s="3"/>
      <c r="AE4781" s="82">
        <f>IF(D4781=1, 'adjustment factor'!$D$4, IF(D4781=-9,-999,IF(D4781="",-999,0)))</f>
        <v>-999</v>
      </c>
      <c r="AF4781" s="82">
        <f>IF(F4781=1, 'adjustment factor'!$D$5, IF(F4781=-9,-999,IF(F4781="",-999,0)))</f>
        <v>-999</v>
      </c>
      <c r="AG4781" s="82">
        <f>IF(E4781=1, 'adjustment factor'!$D$6, IF(E4781=-9,-999,IF(E4781="",-999,0)))</f>
        <v>-999</v>
      </c>
      <c r="AH4781" s="82">
        <f>IF(K4781&gt;=45,'adjustment factor'!$D$7,IF(K4781=-9,-1200,IF(K4781="",-1200,0)))</f>
        <v>-1200</v>
      </c>
      <c r="AI4781" s="82">
        <f>IF(L4781=1, 'adjustment factor'!$D$8, IF(L4781=-9,-999,IF(L4781="",-999,0)))</f>
        <v>-999</v>
      </c>
      <c r="AJ4781" s="82">
        <f>IF(AND(M4781&gt;=1,M4781&lt;=4),'adjustment factor'!$D$9,IF(M4781=-9,-999,IF(M4781=98,-999,IF(M4781=99,-999,IF(M4781="",-999,0)))))</f>
        <v>-999</v>
      </c>
      <c r="AK4781" s="82">
        <f>IF(H4781=1, 'adjustment factor'!$D$10, IF(H4781=-9,-999,IF(H4781="",-999,0)))</f>
        <v>-999</v>
      </c>
      <c r="AL4781" s="82">
        <f>IF(G4781=1, 'adjustment factor'!$D$11, IF(G4781=-9,-999,IF(G4781="",-999,0)))</f>
        <v>-999</v>
      </c>
      <c r="AM4781" s="82">
        <f>IF(I4781=1, 'adjustment factor'!$D$12, IF(I4781=-9,-999,IF(I4781="",-999,0)))</f>
        <v>-999</v>
      </c>
      <c r="AN4781" s="82">
        <f>IF(J4781=1, 'adjustment factor'!$D$13, IF(J4781=-9,-999,IF(J4781="",-999,0)))</f>
        <v>-999</v>
      </c>
      <c r="AO4781" s="82" t="str">
        <f t="shared" si="758"/>
        <v>-999</v>
      </c>
      <c r="AP4781" s="82" t="str">
        <f t="shared" si="759"/>
        <v>MISSING</v>
      </c>
    </row>
    <row r="4782" spans="2:42">
      <c r="B4782" s="207"/>
      <c r="C4782" s="35">
        <v>4778</v>
      </c>
      <c r="D4782" s="161"/>
      <c r="E4782" s="161"/>
      <c r="F4782" s="161"/>
      <c r="G4782" s="161"/>
      <c r="H4782" s="161"/>
      <c r="I4782" s="161"/>
      <c r="J4782" s="161"/>
      <c r="K4782" s="161"/>
      <c r="L4782" s="161"/>
      <c r="M4782" s="161"/>
      <c r="N4782" s="171"/>
      <c r="O4782" s="171"/>
      <c r="P4782" s="171"/>
      <c r="Q4782" s="171"/>
      <c r="R4782" s="171"/>
      <c r="S4782" s="171"/>
      <c r="T4782" s="208" t="str">
        <f t="shared" si="750"/>
        <v>MISSING</v>
      </c>
      <c r="U4782" s="208" t="str">
        <f t="shared" si="751"/>
        <v>MISSING</v>
      </c>
      <c r="X4782" s="56">
        <f t="shared" si="752"/>
        <v>-99</v>
      </c>
      <c r="Y4782" s="56">
        <f t="shared" si="753"/>
        <v>-99</v>
      </c>
      <c r="Z4782" s="56">
        <f t="shared" si="754"/>
        <v>-99</v>
      </c>
      <c r="AA4782" s="56">
        <f t="shared" si="755"/>
        <v>-99</v>
      </c>
      <c r="AB4782" s="56">
        <f t="shared" si="756"/>
        <v>-99</v>
      </c>
      <c r="AC4782" s="56">
        <f t="shared" si="757"/>
        <v>-99</v>
      </c>
      <c r="AD4782" s="3"/>
      <c r="AE4782" s="82">
        <f>IF(D4782=1, 'adjustment factor'!$D$4, IF(D4782=-9,-999,IF(D4782="",-999,0)))</f>
        <v>-999</v>
      </c>
      <c r="AF4782" s="82">
        <f>IF(F4782=1, 'adjustment factor'!$D$5, IF(F4782=-9,-999,IF(F4782="",-999,0)))</f>
        <v>-999</v>
      </c>
      <c r="AG4782" s="82">
        <f>IF(E4782=1, 'adjustment factor'!$D$6, IF(E4782=-9,-999,IF(E4782="",-999,0)))</f>
        <v>-999</v>
      </c>
      <c r="AH4782" s="82">
        <f>IF(K4782&gt;=45,'adjustment factor'!$D$7,IF(K4782=-9,-1200,IF(K4782="",-1200,0)))</f>
        <v>-1200</v>
      </c>
      <c r="AI4782" s="82">
        <f>IF(L4782=1, 'adjustment factor'!$D$8, IF(L4782=-9,-999,IF(L4782="",-999,0)))</f>
        <v>-999</v>
      </c>
      <c r="AJ4782" s="82">
        <f>IF(AND(M4782&gt;=1,M4782&lt;=4),'adjustment factor'!$D$9,IF(M4782=-9,-999,IF(M4782=98,-999,IF(M4782=99,-999,IF(M4782="",-999,0)))))</f>
        <v>-999</v>
      </c>
      <c r="AK4782" s="82">
        <f>IF(H4782=1, 'adjustment factor'!$D$10, IF(H4782=-9,-999,IF(H4782="",-999,0)))</f>
        <v>-999</v>
      </c>
      <c r="AL4782" s="82">
        <f>IF(G4782=1, 'adjustment factor'!$D$11, IF(G4782=-9,-999,IF(G4782="",-999,0)))</f>
        <v>-999</v>
      </c>
      <c r="AM4782" s="82">
        <f>IF(I4782=1, 'adjustment factor'!$D$12, IF(I4782=-9,-999,IF(I4782="",-999,0)))</f>
        <v>-999</v>
      </c>
      <c r="AN4782" s="82">
        <f>IF(J4782=1, 'adjustment factor'!$D$13, IF(J4782=-9,-999,IF(J4782="",-999,0)))</f>
        <v>-999</v>
      </c>
      <c r="AO4782" s="82" t="str">
        <f t="shared" si="758"/>
        <v>-999</v>
      </c>
      <c r="AP4782" s="82" t="str">
        <f t="shared" si="759"/>
        <v>MISSING</v>
      </c>
    </row>
    <row r="4783" spans="2:42">
      <c r="B4783" s="207"/>
      <c r="C4783" s="35">
        <v>4779</v>
      </c>
      <c r="D4783" s="161"/>
      <c r="E4783" s="161"/>
      <c r="F4783" s="161"/>
      <c r="G4783" s="161"/>
      <c r="H4783" s="161"/>
      <c r="I4783" s="161"/>
      <c r="J4783" s="161"/>
      <c r="K4783" s="161"/>
      <c r="L4783" s="161"/>
      <c r="M4783" s="161"/>
      <c r="N4783" s="171"/>
      <c r="O4783" s="171"/>
      <c r="P4783" s="171"/>
      <c r="Q4783" s="171"/>
      <c r="R4783" s="171"/>
      <c r="S4783" s="171"/>
      <c r="T4783" s="208" t="str">
        <f t="shared" si="750"/>
        <v>MISSING</v>
      </c>
      <c r="U4783" s="208" t="str">
        <f t="shared" si="751"/>
        <v>MISSING</v>
      </c>
      <c r="X4783" s="56">
        <f t="shared" si="752"/>
        <v>-99</v>
      </c>
      <c r="Y4783" s="56">
        <f t="shared" si="753"/>
        <v>-99</v>
      </c>
      <c r="Z4783" s="56">
        <f t="shared" si="754"/>
        <v>-99</v>
      </c>
      <c r="AA4783" s="56">
        <f t="shared" si="755"/>
        <v>-99</v>
      </c>
      <c r="AB4783" s="56">
        <f t="shared" si="756"/>
        <v>-99</v>
      </c>
      <c r="AC4783" s="56">
        <f t="shared" si="757"/>
        <v>-99</v>
      </c>
      <c r="AD4783" s="3"/>
      <c r="AE4783" s="82">
        <f>IF(D4783=1, 'adjustment factor'!$D$4, IF(D4783=-9,-999,IF(D4783="",-999,0)))</f>
        <v>-999</v>
      </c>
      <c r="AF4783" s="82">
        <f>IF(F4783=1, 'adjustment factor'!$D$5, IF(F4783=-9,-999,IF(F4783="",-999,0)))</f>
        <v>-999</v>
      </c>
      <c r="AG4783" s="82">
        <f>IF(E4783=1, 'adjustment factor'!$D$6, IF(E4783=-9,-999,IF(E4783="",-999,0)))</f>
        <v>-999</v>
      </c>
      <c r="AH4783" s="82">
        <f>IF(K4783&gt;=45,'adjustment factor'!$D$7,IF(K4783=-9,-1200,IF(K4783="",-1200,0)))</f>
        <v>-1200</v>
      </c>
      <c r="AI4783" s="82">
        <f>IF(L4783=1, 'adjustment factor'!$D$8, IF(L4783=-9,-999,IF(L4783="",-999,0)))</f>
        <v>-999</v>
      </c>
      <c r="AJ4783" s="82">
        <f>IF(AND(M4783&gt;=1,M4783&lt;=4),'adjustment factor'!$D$9,IF(M4783=-9,-999,IF(M4783=98,-999,IF(M4783=99,-999,IF(M4783="",-999,0)))))</f>
        <v>-999</v>
      </c>
      <c r="AK4783" s="82">
        <f>IF(H4783=1, 'adjustment factor'!$D$10, IF(H4783=-9,-999,IF(H4783="",-999,0)))</f>
        <v>-999</v>
      </c>
      <c r="AL4783" s="82">
        <f>IF(G4783=1, 'adjustment factor'!$D$11, IF(G4783=-9,-999,IF(G4783="",-999,0)))</f>
        <v>-999</v>
      </c>
      <c r="AM4783" s="82">
        <f>IF(I4783=1, 'adjustment factor'!$D$12, IF(I4783=-9,-999,IF(I4783="",-999,0)))</f>
        <v>-999</v>
      </c>
      <c r="AN4783" s="82">
        <f>IF(J4783=1, 'adjustment factor'!$D$13, IF(J4783=-9,-999,IF(J4783="",-999,0)))</f>
        <v>-999</v>
      </c>
      <c r="AO4783" s="82" t="str">
        <f t="shared" si="758"/>
        <v>-999</v>
      </c>
      <c r="AP4783" s="82" t="str">
        <f t="shared" si="759"/>
        <v>MISSING</v>
      </c>
    </row>
    <row r="4784" spans="2:42">
      <c r="B4784" s="207"/>
      <c r="C4784" s="35">
        <v>4780</v>
      </c>
      <c r="D4784" s="161"/>
      <c r="E4784" s="161"/>
      <c r="F4784" s="161"/>
      <c r="G4784" s="161"/>
      <c r="H4784" s="161"/>
      <c r="I4784" s="161"/>
      <c r="J4784" s="161"/>
      <c r="K4784" s="161"/>
      <c r="L4784" s="161"/>
      <c r="M4784" s="161"/>
      <c r="N4784" s="171"/>
      <c r="O4784" s="171"/>
      <c r="P4784" s="171"/>
      <c r="Q4784" s="171"/>
      <c r="R4784" s="171"/>
      <c r="S4784" s="171"/>
      <c r="T4784" s="208" t="str">
        <f t="shared" si="750"/>
        <v>MISSING</v>
      </c>
      <c r="U4784" s="208" t="str">
        <f t="shared" si="751"/>
        <v>MISSING</v>
      </c>
      <c r="X4784" s="56">
        <f t="shared" si="752"/>
        <v>-99</v>
      </c>
      <c r="Y4784" s="56">
        <f t="shared" si="753"/>
        <v>-99</v>
      </c>
      <c r="Z4784" s="56">
        <f t="shared" si="754"/>
        <v>-99</v>
      </c>
      <c r="AA4784" s="56">
        <f t="shared" si="755"/>
        <v>-99</v>
      </c>
      <c r="AB4784" s="56">
        <f t="shared" si="756"/>
        <v>-99</v>
      </c>
      <c r="AC4784" s="56">
        <f t="shared" si="757"/>
        <v>-99</v>
      </c>
      <c r="AD4784" s="3"/>
      <c r="AE4784" s="82">
        <f>IF(D4784=1, 'adjustment factor'!$D$4, IF(D4784=-9,-999,IF(D4784="",-999,0)))</f>
        <v>-999</v>
      </c>
      <c r="AF4784" s="82">
        <f>IF(F4784=1, 'adjustment factor'!$D$5, IF(F4784=-9,-999,IF(F4784="",-999,0)))</f>
        <v>-999</v>
      </c>
      <c r="AG4784" s="82">
        <f>IF(E4784=1, 'adjustment factor'!$D$6, IF(E4784=-9,-999,IF(E4784="",-999,0)))</f>
        <v>-999</v>
      </c>
      <c r="AH4784" s="82">
        <f>IF(K4784&gt;=45,'adjustment factor'!$D$7,IF(K4784=-9,-1200,IF(K4784="",-1200,0)))</f>
        <v>-1200</v>
      </c>
      <c r="AI4784" s="82">
        <f>IF(L4784=1, 'adjustment factor'!$D$8, IF(L4784=-9,-999,IF(L4784="",-999,0)))</f>
        <v>-999</v>
      </c>
      <c r="AJ4784" s="82">
        <f>IF(AND(M4784&gt;=1,M4784&lt;=4),'adjustment factor'!$D$9,IF(M4784=-9,-999,IF(M4784=98,-999,IF(M4784=99,-999,IF(M4784="",-999,0)))))</f>
        <v>-999</v>
      </c>
      <c r="AK4784" s="82">
        <f>IF(H4784=1, 'adjustment factor'!$D$10, IF(H4784=-9,-999,IF(H4784="",-999,0)))</f>
        <v>-999</v>
      </c>
      <c r="AL4784" s="82">
        <f>IF(G4784=1, 'adjustment factor'!$D$11, IF(G4784=-9,-999,IF(G4784="",-999,0)))</f>
        <v>-999</v>
      </c>
      <c r="AM4784" s="82">
        <f>IF(I4784=1, 'adjustment factor'!$D$12, IF(I4784=-9,-999,IF(I4784="",-999,0)))</f>
        <v>-999</v>
      </c>
      <c r="AN4784" s="82">
        <f>IF(J4784=1, 'adjustment factor'!$D$13, IF(J4784=-9,-999,IF(J4784="",-999,0)))</f>
        <v>-999</v>
      </c>
      <c r="AO4784" s="82" t="str">
        <f t="shared" si="758"/>
        <v>-999</v>
      </c>
      <c r="AP4784" s="82" t="str">
        <f t="shared" si="759"/>
        <v>MISSING</v>
      </c>
    </row>
    <row r="4785" spans="2:42">
      <c r="B4785" s="207"/>
      <c r="C4785" s="35">
        <v>4781</v>
      </c>
      <c r="D4785" s="161"/>
      <c r="E4785" s="161"/>
      <c r="F4785" s="161"/>
      <c r="G4785" s="161"/>
      <c r="H4785" s="161"/>
      <c r="I4785" s="161"/>
      <c r="J4785" s="161"/>
      <c r="K4785" s="161"/>
      <c r="L4785" s="161"/>
      <c r="M4785" s="161"/>
      <c r="N4785" s="171"/>
      <c r="O4785" s="171"/>
      <c r="P4785" s="171"/>
      <c r="Q4785" s="171"/>
      <c r="R4785" s="171"/>
      <c r="S4785" s="171"/>
      <c r="T4785" s="208" t="str">
        <f t="shared" si="750"/>
        <v>MISSING</v>
      </c>
      <c r="U4785" s="208" t="str">
        <f t="shared" si="751"/>
        <v>MISSING</v>
      </c>
      <c r="X4785" s="56">
        <f t="shared" si="752"/>
        <v>-99</v>
      </c>
      <c r="Y4785" s="56">
        <f t="shared" si="753"/>
        <v>-99</v>
      </c>
      <c r="Z4785" s="56">
        <f t="shared" si="754"/>
        <v>-99</v>
      </c>
      <c r="AA4785" s="56">
        <f t="shared" si="755"/>
        <v>-99</v>
      </c>
      <c r="AB4785" s="56">
        <f t="shared" si="756"/>
        <v>-99</v>
      </c>
      <c r="AC4785" s="56">
        <f t="shared" si="757"/>
        <v>-99</v>
      </c>
      <c r="AD4785" s="3"/>
      <c r="AE4785" s="82">
        <f>IF(D4785=1, 'adjustment factor'!$D$4, IF(D4785=-9,-999,IF(D4785="",-999,0)))</f>
        <v>-999</v>
      </c>
      <c r="AF4785" s="82">
        <f>IF(F4785=1, 'adjustment factor'!$D$5, IF(F4785=-9,-999,IF(F4785="",-999,0)))</f>
        <v>-999</v>
      </c>
      <c r="AG4785" s="82">
        <f>IF(E4785=1, 'adjustment factor'!$D$6, IF(E4785=-9,-999,IF(E4785="",-999,0)))</f>
        <v>-999</v>
      </c>
      <c r="AH4785" s="82">
        <f>IF(K4785&gt;=45,'adjustment factor'!$D$7,IF(K4785=-9,-1200,IF(K4785="",-1200,0)))</f>
        <v>-1200</v>
      </c>
      <c r="AI4785" s="82">
        <f>IF(L4785=1, 'adjustment factor'!$D$8, IF(L4785=-9,-999,IF(L4785="",-999,0)))</f>
        <v>-999</v>
      </c>
      <c r="AJ4785" s="82">
        <f>IF(AND(M4785&gt;=1,M4785&lt;=4),'adjustment factor'!$D$9,IF(M4785=-9,-999,IF(M4785=98,-999,IF(M4785=99,-999,IF(M4785="",-999,0)))))</f>
        <v>-999</v>
      </c>
      <c r="AK4785" s="82">
        <f>IF(H4785=1, 'adjustment factor'!$D$10, IF(H4785=-9,-999,IF(H4785="",-999,0)))</f>
        <v>-999</v>
      </c>
      <c r="AL4785" s="82">
        <f>IF(G4785=1, 'adjustment factor'!$D$11, IF(G4785=-9,-999,IF(G4785="",-999,0)))</f>
        <v>-999</v>
      </c>
      <c r="AM4785" s="82">
        <f>IF(I4785=1, 'adjustment factor'!$D$12, IF(I4785=-9,-999,IF(I4785="",-999,0)))</f>
        <v>-999</v>
      </c>
      <c r="AN4785" s="82">
        <f>IF(J4785=1, 'adjustment factor'!$D$13, IF(J4785=-9,-999,IF(J4785="",-999,0)))</f>
        <v>-999</v>
      </c>
      <c r="AO4785" s="82" t="str">
        <f t="shared" si="758"/>
        <v>-999</v>
      </c>
      <c r="AP4785" s="82" t="str">
        <f t="shared" si="759"/>
        <v>MISSING</v>
      </c>
    </row>
    <row r="4786" spans="2:42">
      <c r="B4786" s="207"/>
      <c r="C4786" s="35">
        <v>4782</v>
      </c>
      <c r="D4786" s="161"/>
      <c r="E4786" s="161"/>
      <c r="F4786" s="161"/>
      <c r="G4786" s="161"/>
      <c r="H4786" s="161"/>
      <c r="I4786" s="161"/>
      <c r="J4786" s="161"/>
      <c r="K4786" s="161"/>
      <c r="L4786" s="161"/>
      <c r="M4786" s="161"/>
      <c r="N4786" s="171"/>
      <c r="O4786" s="171"/>
      <c r="P4786" s="171"/>
      <c r="Q4786" s="171"/>
      <c r="R4786" s="171"/>
      <c r="S4786" s="171"/>
      <c r="T4786" s="208" t="str">
        <f t="shared" si="750"/>
        <v>MISSING</v>
      </c>
      <c r="U4786" s="208" t="str">
        <f t="shared" si="751"/>
        <v>MISSING</v>
      </c>
      <c r="X4786" s="56">
        <f t="shared" si="752"/>
        <v>-99</v>
      </c>
      <c r="Y4786" s="56">
        <f t="shared" si="753"/>
        <v>-99</v>
      </c>
      <c r="Z4786" s="56">
        <f t="shared" si="754"/>
        <v>-99</v>
      </c>
      <c r="AA4786" s="56">
        <f t="shared" si="755"/>
        <v>-99</v>
      </c>
      <c r="AB4786" s="56">
        <f t="shared" si="756"/>
        <v>-99</v>
      </c>
      <c r="AC4786" s="56">
        <f t="shared" si="757"/>
        <v>-99</v>
      </c>
      <c r="AD4786" s="3"/>
      <c r="AE4786" s="82">
        <f>IF(D4786=1, 'adjustment factor'!$D$4, IF(D4786=-9,-999,IF(D4786="",-999,0)))</f>
        <v>-999</v>
      </c>
      <c r="AF4786" s="82">
        <f>IF(F4786=1, 'adjustment factor'!$D$5, IF(F4786=-9,-999,IF(F4786="",-999,0)))</f>
        <v>-999</v>
      </c>
      <c r="AG4786" s="82">
        <f>IF(E4786=1, 'adjustment factor'!$D$6, IF(E4786=-9,-999,IF(E4786="",-999,0)))</f>
        <v>-999</v>
      </c>
      <c r="AH4786" s="82">
        <f>IF(K4786&gt;=45,'adjustment factor'!$D$7,IF(K4786=-9,-1200,IF(K4786="",-1200,0)))</f>
        <v>-1200</v>
      </c>
      <c r="AI4786" s="82">
        <f>IF(L4786=1, 'adjustment factor'!$D$8, IF(L4786=-9,-999,IF(L4786="",-999,0)))</f>
        <v>-999</v>
      </c>
      <c r="AJ4786" s="82">
        <f>IF(AND(M4786&gt;=1,M4786&lt;=4),'adjustment factor'!$D$9,IF(M4786=-9,-999,IF(M4786=98,-999,IF(M4786=99,-999,IF(M4786="",-999,0)))))</f>
        <v>-999</v>
      </c>
      <c r="AK4786" s="82">
        <f>IF(H4786=1, 'adjustment factor'!$D$10, IF(H4786=-9,-999,IF(H4786="",-999,0)))</f>
        <v>-999</v>
      </c>
      <c r="AL4786" s="82">
        <f>IF(G4786=1, 'adjustment factor'!$D$11, IF(G4786=-9,-999,IF(G4786="",-999,0)))</f>
        <v>-999</v>
      </c>
      <c r="AM4786" s="82">
        <f>IF(I4786=1, 'adjustment factor'!$D$12, IF(I4786=-9,-999,IF(I4786="",-999,0)))</f>
        <v>-999</v>
      </c>
      <c r="AN4786" s="82">
        <f>IF(J4786=1, 'adjustment factor'!$D$13, IF(J4786=-9,-999,IF(J4786="",-999,0)))</f>
        <v>-999</v>
      </c>
      <c r="AO4786" s="82" t="str">
        <f t="shared" si="758"/>
        <v>-999</v>
      </c>
      <c r="AP4786" s="82" t="str">
        <f t="shared" si="759"/>
        <v>MISSING</v>
      </c>
    </row>
    <row r="4787" spans="2:42">
      <c r="B4787" s="207"/>
      <c r="C4787" s="35">
        <v>4783</v>
      </c>
      <c r="D4787" s="161"/>
      <c r="E4787" s="161"/>
      <c r="F4787" s="161"/>
      <c r="G4787" s="161"/>
      <c r="H4787" s="161"/>
      <c r="I4787" s="161"/>
      <c r="J4787" s="161"/>
      <c r="K4787" s="161"/>
      <c r="L4787" s="161"/>
      <c r="M4787" s="161"/>
      <c r="N4787" s="171"/>
      <c r="O4787" s="171"/>
      <c r="P4787" s="171"/>
      <c r="Q4787" s="171"/>
      <c r="R4787" s="171"/>
      <c r="S4787" s="171"/>
      <c r="T4787" s="208" t="str">
        <f t="shared" si="750"/>
        <v>MISSING</v>
      </c>
      <c r="U4787" s="208" t="str">
        <f t="shared" si="751"/>
        <v>MISSING</v>
      </c>
      <c r="X4787" s="56">
        <f t="shared" si="752"/>
        <v>-99</v>
      </c>
      <c r="Y4787" s="56">
        <f t="shared" si="753"/>
        <v>-99</v>
      </c>
      <c r="Z4787" s="56">
        <f t="shared" si="754"/>
        <v>-99</v>
      </c>
      <c r="AA4787" s="56">
        <f t="shared" si="755"/>
        <v>-99</v>
      </c>
      <c r="AB4787" s="56">
        <f t="shared" si="756"/>
        <v>-99</v>
      </c>
      <c r="AC4787" s="56">
        <f t="shared" si="757"/>
        <v>-99</v>
      </c>
      <c r="AD4787" s="3"/>
      <c r="AE4787" s="82">
        <f>IF(D4787=1, 'adjustment factor'!$D$4, IF(D4787=-9,-999,IF(D4787="",-999,0)))</f>
        <v>-999</v>
      </c>
      <c r="AF4787" s="82">
        <f>IF(F4787=1, 'adjustment factor'!$D$5, IF(F4787=-9,-999,IF(F4787="",-999,0)))</f>
        <v>-999</v>
      </c>
      <c r="AG4787" s="82">
        <f>IF(E4787=1, 'adjustment factor'!$D$6, IF(E4787=-9,-999,IF(E4787="",-999,0)))</f>
        <v>-999</v>
      </c>
      <c r="AH4787" s="82">
        <f>IF(K4787&gt;=45,'adjustment factor'!$D$7,IF(K4787=-9,-1200,IF(K4787="",-1200,0)))</f>
        <v>-1200</v>
      </c>
      <c r="AI4787" s="82">
        <f>IF(L4787=1, 'adjustment factor'!$D$8, IF(L4787=-9,-999,IF(L4787="",-999,0)))</f>
        <v>-999</v>
      </c>
      <c r="AJ4787" s="82">
        <f>IF(AND(M4787&gt;=1,M4787&lt;=4),'adjustment factor'!$D$9,IF(M4787=-9,-999,IF(M4787=98,-999,IF(M4787=99,-999,IF(M4787="",-999,0)))))</f>
        <v>-999</v>
      </c>
      <c r="AK4787" s="82">
        <f>IF(H4787=1, 'adjustment factor'!$D$10, IF(H4787=-9,-999,IF(H4787="",-999,0)))</f>
        <v>-999</v>
      </c>
      <c r="AL4787" s="82">
        <f>IF(G4787=1, 'adjustment factor'!$D$11, IF(G4787=-9,-999,IF(G4787="",-999,0)))</f>
        <v>-999</v>
      </c>
      <c r="AM4787" s="82">
        <f>IF(I4787=1, 'adjustment factor'!$D$12, IF(I4787=-9,-999,IF(I4787="",-999,0)))</f>
        <v>-999</v>
      </c>
      <c r="AN4787" s="82">
        <f>IF(J4787=1, 'adjustment factor'!$D$13, IF(J4787=-9,-999,IF(J4787="",-999,0)))</f>
        <v>-999</v>
      </c>
      <c r="AO4787" s="82" t="str">
        <f t="shared" si="758"/>
        <v>-999</v>
      </c>
      <c r="AP4787" s="82" t="str">
        <f t="shared" si="759"/>
        <v>MISSING</v>
      </c>
    </row>
    <row r="4788" spans="2:42">
      <c r="B4788" s="207"/>
      <c r="C4788" s="35">
        <v>4784</v>
      </c>
      <c r="D4788" s="161"/>
      <c r="E4788" s="161"/>
      <c r="F4788" s="161"/>
      <c r="G4788" s="161"/>
      <c r="H4788" s="161"/>
      <c r="I4788" s="161"/>
      <c r="J4788" s="161"/>
      <c r="K4788" s="161"/>
      <c r="L4788" s="161"/>
      <c r="M4788" s="161"/>
      <c r="N4788" s="171"/>
      <c r="O4788" s="171"/>
      <c r="P4788" s="171"/>
      <c r="Q4788" s="171"/>
      <c r="R4788" s="171"/>
      <c r="S4788" s="171"/>
      <c r="T4788" s="208" t="str">
        <f t="shared" si="750"/>
        <v>MISSING</v>
      </c>
      <c r="U4788" s="208" t="str">
        <f t="shared" si="751"/>
        <v>MISSING</v>
      </c>
      <c r="X4788" s="56">
        <f t="shared" si="752"/>
        <v>-99</v>
      </c>
      <c r="Y4788" s="56">
        <f t="shared" si="753"/>
        <v>-99</v>
      </c>
      <c r="Z4788" s="56">
        <f t="shared" si="754"/>
        <v>-99</v>
      </c>
      <c r="AA4788" s="56">
        <f t="shared" si="755"/>
        <v>-99</v>
      </c>
      <c r="AB4788" s="56">
        <f t="shared" si="756"/>
        <v>-99</v>
      </c>
      <c r="AC4788" s="56">
        <f t="shared" si="757"/>
        <v>-99</v>
      </c>
      <c r="AD4788" s="3"/>
      <c r="AE4788" s="82">
        <f>IF(D4788=1, 'adjustment factor'!$D$4, IF(D4788=-9,-999,IF(D4788="",-999,0)))</f>
        <v>-999</v>
      </c>
      <c r="AF4788" s="82">
        <f>IF(F4788=1, 'adjustment factor'!$D$5, IF(F4788=-9,-999,IF(F4788="",-999,0)))</f>
        <v>-999</v>
      </c>
      <c r="AG4788" s="82">
        <f>IF(E4788=1, 'adjustment factor'!$D$6, IF(E4788=-9,-999,IF(E4788="",-999,0)))</f>
        <v>-999</v>
      </c>
      <c r="AH4788" s="82">
        <f>IF(K4788&gt;=45,'adjustment factor'!$D$7,IF(K4788=-9,-1200,IF(K4788="",-1200,0)))</f>
        <v>-1200</v>
      </c>
      <c r="AI4788" s="82">
        <f>IF(L4788=1, 'adjustment factor'!$D$8, IF(L4788=-9,-999,IF(L4788="",-999,0)))</f>
        <v>-999</v>
      </c>
      <c r="AJ4788" s="82">
        <f>IF(AND(M4788&gt;=1,M4788&lt;=4),'adjustment factor'!$D$9,IF(M4788=-9,-999,IF(M4788=98,-999,IF(M4788=99,-999,IF(M4788="",-999,0)))))</f>
        <v>-999</v>
      </c>
      <c r="AK4788" s="82">
        <f>IF(H4788=1, 'adjustment factor'!$D$10, IF(H4788=-9,-999,IF(H4788="",-999,0)))</f>
        <v>-999</v>
      </c>
      <c r="AL4788" s="82">
        <f>IF(G4788=1, 'adjustment factor'!$D$11, IF(G4788=-9,-999,IF(G4788="",-999,0)))</f>
        <v>-999</v>
      </c>
      <c r="AM4788" s="82">
        <f>IF(I4788=1, 'adjustment factor'!$D$12, IF(I4788=-9,-999,IF(I4788="",-999,0)))</f>
        <v>-999</v>
      </c>
      <c r="AN4788" s="82">
        <f>IF(J4788=1, 'adjustment factor'!$D$13, IF(J4788=-9,-999,IF(J4788="",-999,0)))</f>
        <v>-999</v>
      </c>
      <c r="AO4788" s="82" t="str">
        <f t="shared" si="758"/>
        <v>-999</v>
      </c>
      <c r="AP4788" s="82" t="str">
        <f t="shared" si="759"/>
        <v>MISSING</v>
      </c>
    </row>
    <row r="4789" spans="2:42">
      <c r="B4789" s="207"/>
      <c r="C4789" s="35">
        <v>4785</v>
      </c>
      <c r="D4789" s="161"/>
      <c r="E4789" s="161"/>
      <c r="F4789" s="161"/>
      <c r="G4789" s="161"/>
      <c r="H4789" s="161"/>
      <c r="I4789" s="161"/>
      <c r="J4789" s="161"/>
      <c r="K4789" s="161"/>
      <c r="L4789" s="161"/>
      <c r="M4789" s="161"/>
      <c r="N4789" s="171"/>
      <c r="O4789" s="171"/>
      <c r="P4789" s="171"/>
      <c r="Q4789" s="171"/>
      <c r="R4789" s="171"/>
      <c r="S4789" s="171"/>
      <c r="T4789" s="208" t="str">
        <f t="shared" si="750"/>
        <v>MISSING</v>
      </c>
      <c r="U4789" s="208" t="str">
        <f t="shared" si="751"/>
        <v>MISSING</v>
      </c>
      <c r="X4789" s="56">
        <f t="shared" si="752"/>
        <v>-99</v>
      </c>
      <c r="Y4789" s="56">
        <f t="shared" si="753"/>
        <v>-99</v>
      </c>
      <c r="Z4789" s="56">
        <f t="shared" si="754"/>
        <v>-99</v>
      </c>
      <c r="AA4789" s="56">
        <f t="shared" si="755"/>
        <v>-99</v>
      </c>
      <c r="AB4789" s="56">
        <f t="shared" si="756"/>
        <v>-99</v>
      </c>
      <c r="AC4789" s="56">
        <f t="shared" si="757"/>
        <v>-99</v>
      </c>
      <c r="AD4789" s="3"/>
      <c r="AE4789" s="82">
        <f>IF(D4789=1, 'adjustment factor'!$D$4, IF(D4789=-9,-999,IF(D4789="",-999,0)))</f>
        <v>-999</v>
      </c>
      <c r="AF4789" s="82">
        <f>IF(F4789=1, 'adjustment factor'!$D$5, IF(F4789=-9,-999,IF(F4789="",-999,0)))</f>
        <v>-999</v>
      </c>
      <c r="AG4789" s="82">
        <f>IF(E4789=1, 'adjustment factor'!$D$6, IF(E4789=-9,-999,IF(E4789="",-999,0)))</f>
        <v>-999</v>
      </c>
      <c r="AH4789" s="82">
        <f>IF(K4789&gt;=45,'adjustment factor'!$D$7,IF(K4789=-9,-1200,IF(K4789="",-1200,0)))</f>
        <v>-1200</v>
      </c>
      <c r="AI4789" s="82">
        <f>IF(L4789=1, 'adjustment factor'!$D$8, IF(L4789=-9,-999,IF(L4789="",-999,0)))</f>
        <v>-999</v>
      </c>
      <c r="AJ4789" s="82">
        <f>IF(AND(M4789&gt;=1,M4789&lt;=4),'adjustment factor'!$D$9,IF(M4789=-9,-999,IF(M4789=98,-999,IF(M4789=99,-999,IF(M4789="",-999,0)))))</f>
        <v>-999</v>
      </c>
      <c r="AK4789" s="82">
        <f>IF(H4789=1, 'adjustment factor'!$D$10, IF(H4789=-9,-999,IF(H4789="",-999,0)))</f>
        <v>-999</v>
      </c>
      <c r="AL4789" s="82">
        <f>IF(G4789=1, 'adjustment factor'!$D$11, IF(G4789=-9,-999,IF(G4789="",-999,0)))</f>
        <v>-999</v>
      </c>
      <c r="AM4789" s="82">
        <f>IF(I4789=1, 'adjustment factor'!$D$12, IF(I4789=-9,-999,IF(I4789="",-999,0)))</f>
        <v>-999</v>
      </c>
      <c r="AN4789" s="82">
        <f>IF(J4789=1, 'adjustment factor'!$D$13, IF(J4789=-9,-999,IF(J4789="",-999,0)))</f>
        <v>-999</v>
      </c>
      <c r="AO4789" s="82" t="str">
        <f t="shared" si="758"/>
        <v>-999</v>
      </c>
      <c r="AP4789" s="82" t="str">
        <f t="shared" si="759"/>
        <v>MISSING</v>
      </c>
    </row>
    <row r="4790" spans="2:42">
      <c r="B4790" s="207"/>
      <c r="C4790" s="35">
        <v>4786</v>
      </c>
      <c r="D4790" s="161"/>
      <c r="E4790" s="161"/>
      <c r="F4790" s="161"/>
      <c r="G4790" s="161"/>
      <c r="H4790" s="161"/>
      <c r="I4790" s="161"/>
      <c r="J4790" s="161"/>
      <c r="K4790" s="161"/>
      <c r="L4790" s="161"/>
      <c r="M4790" s="161"/>
      <c r="N4790" s="171"/>
      <c r="O4790" s="171"/>
      <c r="P4790" s="171"/>
      <c r="Q4790" s="171"/>
      <c r="R4790" s="171"/>
      <c r="S4790" s="171"/>
      <c r="T4790" s="208" t="str">
        <f t="shared" si="750"/>
        <v>MISSING</v>
      </c>
      <c r="U4790" s="208" t="str">
        <f t="shared" si="751"/>
        <v>MISSING</v>
      </c>
      <c r="X4790" s="56">
        <f t="shared" si="752"/>
        <v>-99</v>
      </c>
      <c r="Y4790" s="56">
        <f t="shared" si="753"/>
        <v>-99</v>
      </c>
      <c r="Z4790" s="56">
        <f t="shared" si="754"/>
        <v>-99</v>
      </c>
      <c r="AA4790" s="56">
        <f t="shared" si="755"/>
        <v>-99</v>
      </c>
      <c r="AB4790" s="56">
        <f t="shared" si="756"/>
        <v>-99</v>
      </c>
      <c r="AC4790" s="56">
        <f t="shared" si="757"/>
        <v>-99</v>
      </c>
      <c r="AD4790" s="3"/>
      <c r="AE4790" s="82">
        <f>IF(D4790=1, 'adjustment factor'!$D$4, IF(D4790=-9,-999,IF(D4790="",-999,0)))</f>
        <v>-999</v>
      </c>
      <c r="AF4790" s="82">
        <f>IF(F4790=1, 'adjustment factor'!$D$5, IF(F4790=-9,-999,IF(F4790="",-999,0)))</f>
        <v>-999</v>
      </c>
      <c r="AG4790" s="82">
        <f>IF(E4790=1, 'adjustment factor'!$D$6, IF(E4790=-9,-999,IF(E4790="",-999,0)))</f>
        <v>-999</v>
      </c>
      <c r="AH4790" s="82">
        <f>IF(K4790&gt;=45,'adjustment factor'!$D$7,IF(K4790=-9,-1200,IF(K4790="",-1200,0)))</f>
        <v>-1200</v>
      </c>
      <c r="AI4790" s="82">
        <f>IF(L4790=1, 'adjustment factor'!$D$8, IF(L4790=-9,-999,IF(L4790="",-999,0)))</f>
        <v>-999</v>
      </c>
      <c r="AJ4790" s="82">
        <f>IF(AND(M4790&gt;=1,M4790&lt;=4),'adjustment factor'!$D$9,IF(M4790=-9,-999,IF(M4790=98,-999,IF(M4790=99,-999,IF(M4790="",-999,0)))))</f>
        <v>-999</v>
      </c>
      <c r="AK4790" s="82">
        <f>IF(H4790=1, 'adjustment factor'!$D$10, IF(H4790=-9,-999,IF(H4790="",-999,0)))</f>
        <v>-999</v>
      </c>
      <c r="AL4790" s="82">
        <f>IF(G4790=1, 'adjustment factor'!$D$11, IF(G4790=-9,-999,IF(G4790="",-999,0)))</f>
        <v>-999</v>
      </c>
      <c r="AM4790" s="82">
        <f>IF(I4790=1, 'adjustment factor'!$D$12, IF(I4790=-9,-999,IF(I4790="",-999,0)))</f>
        <v>-999</v>
      </c>
      <c r="AN4790" s="82">
        <f>IF(J4790=1, 'adjustment factor'!$D$13, IF(J4790=-9,-999,IF(J4790="",-999,0)))</f>
        <v>-999</v>
      </c>
      <c r="AO4790" s="82" t="str">
        <f t="shared" si="758"/>
        <v>-999</v>
      </c>
      <c r="AP4790" s="82" t="str">
        <f t="shared" si="759"/>
        <v>MISSING</v>
      </c>
    </row>
    <row r="4791" spans="2:42">
      <c r="B4791" s="207"/>
      <c r="C4791" s="35">
        <v>4787</v>
      </c>
      <c r="D4791" s="161"/>
      <c r="E4791" s="161"/>
      <c r="F4791" s="161"/>
      <c r="G4791" s="161"/>
      <c r="H4791" s="161"/>
      <c r="I4791" s="161"/>
      <c r="J4791" s="161"/>
      <c r="K4791" s="161"/>
      <c r="L4791" s="161"/>
      <c r="M4791" s="161"/>
      <c r="N4791" s="171"/>
      <c r="O4791" s="171"/>
      <c r="P4791" s="171"/>
      <c r="Q4791" s="171"/>
      <c r="R4791" s="171"/>
      <c r="S4791" s="171"/>
      <c r="T4791" s="208" t="str">
        <f t="shared" si="750"/>
        <v>MISSING</v>
      </c>
      <c r="U4791" s="208" t="str">
        <f t="shared" si="751"/>
        <v>MISSING</v>
      </c>
      <c r="X4791" s="56">
        <f t="shared" si="752"/>
        <v>-99</v>
      </c>
      <c r="Y4791" s="56">
        <f t="shared" si="753"/>
        <v>-99</v>
      </c>
      <c r="Z4791" s="56">
        <f t="shared" si="754"/>
        <v>-99</v>
      </c>
      <c r="AA4791" s="56">
        <f t="shared" si="755"/>
        <v>-99</v>
      </c>
      <c r="AB4791" s="56">
        <f t="shared" si="756"/>
        <v>-99</v>
      </c>
      <c r="AC4791" s="56">
        <f t="shared" si="757"/>
        <v>-99</v>
      </c>
      <c r="AD4791" s="3"/>
      <c r="AE4791" s="82">
        <f>IF(D4791=1, 'adjustment factor'!$D$4, IF(D4791=-9,-999,IF(D4791="",-999,0)))</f>
        <v>-999</v>
      </c>
      <c r="AF4791" s="82">
        <f>IF(F4791=1, 'adjustment factor'!$D$5, IF(F4791=-9,-999,IF(F4791="",-999,0)))</f>
        <v>-999</v>
      </c>
      <c r="AG4791" s="82">
        <f>IF(E4791=1, 'adjustment factor'!$D$6, IF(E4791=-9,-999,IF(E4791="",-999,0)))</f>
        <v>-999</v>
      </c>
      <c r="AH4791" s="82">
        <f>IF(K4791&gt;=45,'adjustment factor'!$D$7,IF(K4791=-9,-1200,IF(K4791="",-1200,0)))</f>
        <v>-1200</v>
      </c>
      <c r="AI4791" s="82">
        <f>IF(L4791=1, 'adjustment factor'!$D$8, IF(L4791=-9,-999,IF(L4791="",-999,0)))</f>
        <v>-999</v>
      </c>
      <c r="AJ4791" s="82">
        <f>IF(AND(M4791&gt;=1,M4791&lt;=4),'adjustment factor'!$D$9,IF(M4791=-9,-999,IF(M4791=98,-999,IF(M4791=99,-999,IF(M4791="",-999,0)))))</f>
        <v>-999</v>
      </c>
      <c r="AK4791" s="82">
        <f>IF(H4791=1, 'adjustment factor'!$D$10, IF(H4791=-9,-999,IF(H4791="",-999,0)))</f>
        <v>-999</v>
      </c>
      <c r="AL4791" s="82">
        <f>IF(G4791=1, 'adjustment factor'!$D$11, IF(G4791=-9,-999,IF(G4791="",-999,0)))</f>
        <v>-999</v>
      </c>
      <c r="AM4791" s="82">
        <f>IF(I4791=1, 'adjustment factor'!$D$12, IF(I4791=-9,-999,IF(I4791="",-999,0)))</f>
        <v>-999</v>
      </c>
      <c r="AN4791" s="82">
        <f>IF(J4791=1, 'adjustment factor'!$D$13, IF(J4791=-9,-999,IF(J4791="",-999,0)))</f>
        <v>-999</v>
      </c>
      <c r="AO4791" s="82" t="str">
        <f t="shared" si="758"/>
        <v>-999</v>
      </c>
      <c r="AP4791" s="82" t="str">
        <f t="shared" si="759"/>
        <v>MISSING</v>
      </c>
    </row>
    <row r="4792" spans="2:42">
      <c r="B4792" s="207"/>
      <c r="C4792" s="35">
        <v>4788</v>
      </c>
      <c r="D4792" s="161"/>
      <c r="E4792" s="161"/>
      <c r="F4792" s="161"/>
      <c r="G4792" s="161"/>
      <c r="H4792" s="161"/>
      <c r="I4792" s="161"/>
      <c r="J4792" s="161"/>
      <c r="K4792" s="161"/>
      <c r="L4792" s="161"/>
      <c r="M4792" s="161"/>
      <c r="N4792" s="171"/>
      <c r="O4792" s="171"/>
      <c r="P4792" s="171"/>
      <c r="Q4792" s="171"/>
      <c r="R4792" s="171"/>
      <c r="S4792" s="171"/>
      <c r="T4792" s="208" t="str">
        <f t="shared" si="750"/>
        <v>MISSING</v>
      </c>
      <c r="U4792" s="208" t="str">
        <f t="shared" si="751"/>
        <v>MISSING</v>
      </c>
      <c r="X4792" s="56">
        <f t="shared" si="752"/>
        <v>-99</v>
      </c>
      <c r="Y4792" s="56">
        <f t="shared" si="753"/>
        <v>-99</v>
      </c>
      <c r="Z4792" s="56">
        <f t="shared" si="754"/>
        <v>-99</v>
      </c>
      <c r="AA4792" s="56">
        <f t="shared" si="755"/>
        <v>-99</v>
      </c>
      <c r="AB4792" s="56">
        <f t="shared" si="756"/>
        <v>-99</v>
      </c>
      <c r="AC4792" s="56">
        <f t="shared" si="757"/>
        <v>-99</v>
      </c>
      <c r="AD4792" s="3"/>
      <c r="AE4792" s="82">
        <f>IF(D4792=1, 'adjustment factor'!$D$4, IF(D4792=-9,-999,IF(D4792="",-999,0)))</f>
        <v>-999</v>
      </c>
      <c r="AF4792" s="82">
        <f>IF(F4792=1, 'adjustment factor'!$D$5, IF(F4792=-9,-999,IF(F4792="",-999,0)))</f>
        <v>-999</v>
      </c>
      <c r="AG4792" s="82">
        <f>IF(E4792=1, 'adjustment factor'!$D$6, IF(E4792=-9,-999,IF(E4792="",-999,0)))</f>
        <v>-999</v>
      </c>
      <c r="AH4792" s="82">
        <f>IF(K4792&gt;=45,'adjustment factor'!$D$7,IF(K4792=-9,-1200,IF(K4792="",-1200,0)))</f>
        <v>-1200</v>
      </c>
      <c r="AI4792" s="82">
        <f>IF(L4792=1, 'adjustment factor'!$D$8, IF(L4792=-9,-999,IF(L4792="",-999,0)))</f>
        <v>-999</v>
      </c>
      <c r="AJ4792" s="82">
        <f>IF(AND(M4792&gt;=1,M4792&lt;=4),'adjustment factor'!$D$9,IF(M4792=-9,-999,IF(M4792=98,-999,IF(M4792=99,-999,IF(M4792="",-999,0)))))</f>
        <v>-999</v>
      </c>
      <c r="AK4792" s="82">
        <f>IF(H4792=1, 'adjustment factor'!$D$10, IF(H4792=-9,-999,IF(H4792="",-999,0)))</f>
        <v>-999</v>
      </c>
      <c r="AL4792" s="82">
        <f>IF(G4792=1, 'adjustment factor'!$D$11, IF(G4792=-9,-999,IF(G4792="",-999,0)))</f>
        <v>-999</v>
      </c>
      <c r="AM4792" s="82">
        <f>IF(I4792=1, 'adjustment factor'!$D$12, IF(I4792=-9,-999,IF(I4792="",-999,0)))</f>
        <v>-999</v>
      </c>
      <c r="AN4792" s="82">
        <f>IF(J4792=1, 'adjustment factor'!$D$13, IF(J4792=-9,-999,IF(J4792="",-999,0)))</f>
        <v>-999</v>
      </c>
      <c r="AO4792" s="82" t="str">
        <f t="shared" si="758"/>
        <v>-999</v>
      </c>
      <c r="AP4792" s="82" t="str">
        <f t="shared" si="759"/>
        <v>MISSING</v>
      </c>
    </row>
    <row r="4793" spans="2:42">
      <c r="B4793" s="207"/>
      <c r="C4793" s="35">
        <v>4789</v>
      </c>
      <c r="D4793" s="161"/>
      <c r="E4793" s="161"/>
      <c r="F4793" s="161"/>
      <c r="G4793" s="161"/>
      <c r="H4793" s="161"/>
      <c r="I4793" s="161"/>
      <c r="J4793" s="161"/>
      <c r="K4793" s="161"/>
      <c r="L4793" s="161"/>
      <c r="M4793" s="161"/>
      <c r="N4793" s="171"/>
      <c r="O4793" s="171"/>
      <c r="P4793" s="171"/>
      <c r="Q4793" s="171"/>
      <c r="R4793" s="171"/>
      <c r="S4793" s="171"/>
      <c r="T4793" s="208" t="str">
        <f t="shared" si="750"/>
        <v>MISSING</v>
      </c>
      <c r="U4793" s="208" t="str">
        <f t="shared" si="751"/>
        <v>MISSING</v>
      </c>
      <c r="X4793" s="56">
        <f t="shared" si="752"/>
        <v>-99</v>
      </c>
      <c r="Y4793" s="56">
        <f t="shared" si="753"/>
        <v>-99</v>
      </c>
      <c r="Z4793" s="56">
        <f t="shared" si="754"/>
        <v>-99</v>
      </c>
      <c r="AA4793" s="56">
        <f t="shared" si="755"/>
        <v>-99</v>
      </c>
      <c r="AB4793" s="56">
        <f t="shared" si="756"/>
        <v>-99</v>
      </c>
      <c r="AC4793" s="56">
        <f t="shared" si="757"/>
        <v>-99</v>
      </c>
      <c r="AD4793" s="3"/>
      <c r="AE4793" s="82">
        <f>IF(D4793=1, 'adjustment factor'!$D$4, IF(D4793=-9,-999,IF(D4793="",-999,0)))</f>
        <v>-999</v>
      </c>
      <c r="AF4793" s="82">
        <f>IF(F4793=1, 'adjustment factor'!$D$5, IF(F4793=-9,-999,IF(F4793="",-999,0)))</f>
        <v>-999</v>
      </c>
      <c r="AG4793" s="82">
        <f>IF(E4793=1, 'adjustment factor'!$D$6, IF(E4793=-9,-999,IF(E4793="",-999,0)))</f>
        <v>-999</v>
      </c>
      <c r="AH4793" s="82">
        <f>IF(K4793&gt;=45,'adjustment factor'!$D$7,IF(K4793=-9,-1200,IF(K4793="",-1200,0)))</f>
        <v>-1200</v>
      </c>
      <c r="AI4793" s="82">
        <f>IF(L4793=1, 'adjustment factor'!$D$8, IF(L4793=-9,-999,IF(L4793="",-999,0)))</f>
        <v>-999</v>
      </c>
      <c r="AJ4793" s="82">
        <f>IF(AND(M4793&gt;=1,M4793&lt;=4),'adjustment factor'!$D$9,IF(M4793=-9,-999,IF(M4793=98,-999,IF(M4793=99,-999,IF(M4793="",-999,0)))))</f>
        <v>-999</v>
      </c>
      <c r="AK4793" s="82">
        <f>IF(H4793=1, 'adjustment factor'!$D$10, IF(H4793=-9,-999,IF(H4793="",-999,0)))</f>
        <v>-999</v>
      </c>
      <c r="AL4793" s="82">
        <f>IF(G4793=1, 'adjustment factor'!$D$11, IF(G4793=-9,-999,IF(G4793="",-999,0)))</f>
        <v>-999</v>
      </c>
      <c r="AM4793" s="82">
        <f>IF(I4793=1, 'adjustment factor'!$D$12, IF(I4793=-9,-999,IF(I4793="",-999,0)))</f>
        <v>-999</v>
      </c>
      <c r="AN4793" s="82">
        <f>IF(J4793=1, 'adjustment factor'!$D$13, IF(J4793=-9,-999,IF(J4793="",-999,0)))</f>
        <v>-999</v>
      </c>
      <c r="AO4793" s="82" t="str">
        <f t="shared" si="758"/>
        <v>-999</v>
      </c>
      <c r="AP4793" s="82" t="str">
        <f t="shared" si="759"/>
        <v>MISSING</v>
      </c>
    </row>
    <row r="4794" spans="2:42">
      <c r="B4794" s="207"/>
      <c r="C4794" s="35">
        <v>4790</v>
      </c>
      <c r="D4794" s="161"/>
      <c r="E4794" s="161"/>
      <c r="F4794" s="161"/>
      <c r="G4794" s="161"/>
      <c r="H4794" s="161"/>
      <c r="I4794" s="161"/>
      <c r="J4794" s="161"/>
      <c r="K4794" s="161"/>
      <c r="L4794" s="161"/>
      <c r="M4794" s="161"/>
      <c r="N4794" s="171"/>
      <c r="O4794" s="171"/>
      <c r="P4794" s="171"/>
      <c r="Q4794" s="171"/>
      <c r="R4794" s="171"/>
      <c r="S4794" s="171"/>
      <c r="T4794" s="208" t="str">
        <f t="shared" si="750"/>
        <v>MISSING</v>
      </c>
      <c r="U4794" s="208" t="str">
        <f t="shared" si="751"/>
        <v>MISSING</v>
      </c>
      <c r="X4794" s="56">
        <f t="shared" si="752"/>
        <v>-99</v>
      </c>
      <c r="Y4794" s="56">
        <f t="shared" si="753"/>
        <v>-99</v>
      </c>
      <c r="Z4794" s="56">
        <f t="shared" si="754"/>
        <v>-99</v>
      </c>
      <c r="AA4794" s="56">
        <f t="shared" si="755"/>
        <v>-99</v>
      </c>
      <c r="AB4794" s="56">
        <f t="shared" si="756"/>
        <v>-99</v>
      </c>
      <c r="AC4794" s="56">
        <f t="shared" si="757"/>
        <v>-99</v>
      </c>
      <c r="AD4794" s="3"/>
      <c r="AE4794" s="82">
        <f>IF(D4794=1, 'adjustment factor'!$D$4, IF(D4794=-9,-999,IF(D4794="",-999,0)))</f>
        <v>-999</v>
      </c>
      <c r="AF4794" s="82">
        <f>IF(F4794=1, 'adjustment factor'!$D$5, IF(F4794=-9,-999,IF(F4794="",-999,0)))</f>
        <v>-999</v>
      </c>
      <c r="AG4794" s="82">
        <f>IF(E4794=1, 'adjustment factor'!$D$6, IF(E4794=-9,-999,IF(E4794="",-999,0)))</f>
        <v>-999</v>
      </c>
      <c r="AH4794" s="82">
        <f>IF(K4794&gt;=45,'adjustment factor'!$D$7,IF(K4794=-9,-1200,IF(K4794="",-1200,0)))</f>
        <v>-1200</v>
      </c>
      <c r="AI4794" s="82">
        <f>IF(L4794=1, 'adjustment factor'!$D$8, IF(L4794=-9,-999,IF(L4794="",-999,0)))</f>
        <v>-999</v>
      </c>
      <c r="AJ4794" s="82">
        <f>IF(AND(M4794&gt;=1,M4794&lt;=4),'adjustment factor'!$D$9,IF(M4794=-9,-999,IF(M4794=98,-999,IF(M4794=99,-999,IF(M4794="",-999,0)))))</f>
        <v>-999</v>
      </c>
      <c r="AK4794" s="82">
        <f>IF(H4794=1, 'adjustment factor'!$D$10, IF(H4794=-9,-999,IF(H4794="",-999,0)))</f>
        <v>-999</v>
      </c>
      <c r="AL4794" s="82">
        <f>IF(G4794=1, 'adjustment factor'!$D$11, IF(G4794=-9,-999,IF(G4794="",-999,0)))</f>
        <v>-999</v>
      </c>
      <c r="AM4794" s="82">
        <f>IF(I4794=1, 'adjustment factor'!$D$12, IF(I4794=-9,-999,IF(I4794="",-999,0)))</f>
        <v>-999</v>
      </c>
      <c r="AN4794" s="82">
        <f>IF(J4794=1, 'adjustment factor'!$D$13, IF(J4794=-9,-999,IF(J4794="",-999,0)))</f>
        <v>-999</v>
      </c>
      <c r="AO4794" s="82" t="str">
        <f t="shared" si="758"/>
        <v>-999</v>
      </c>
      <c r="AP4794" s="82" t="str">
        <f t="shared" si="759"/>
        <v>MISSING</v>
      </c>
    </row>
    <row r="4795" spans="2:42">
      <c r="B4795" s="207"/>
      <c r="C4795" s="35">
        <v>4791</v>
      </c>
      <c r="D4795" s="161"/>
      <c r="E4795" s="161"/>
      <c r="F4795" s="161"/>
      <c r="G4795" s="161"/>
      <c r="H4795" s="161"/>
      <c r="I4795" s="161"/>
      <c r="J4795" s="161"/>
      <c r="K4795" s="161"/>
      <c r="L4795" s="161"/>
      <c r="M4795" s="161"/>
      <c r="N4795" s="171"/>
      <c r="O4795" s="171"/>
      <c r="P4795" s="171"/>
      <c r="Q4795" s="171"/>
      <c r="R4795" s="171"/>
      <c r="S4795" s="171"/>
      <c r="T4795" s="208" t="str">
        <f t="shared" si="750"/>
        <v>MISSING</v>
      </c>
      <c r="U4795" s="208" t="str">
        <f t="shared" si="751"/>
        <v>MISSING</v>
      </c>
      <c r="X4795" s="56">
        <f t="shared" si="752"/>
        <v>-99</v>
      </c>
      <c r="Y4795" s="56">
        <f t="shared" si="753"/>
        <v>-99</v>
      </c>
      <c r="Z4795" s="56">
        <f t="shared" si="754"/>
        <v>-99</v>
      </c>
      <c r="AA4795" s="56">
        <f t="shared" si="755"/>
        <v>-99</v>
      </c>
      <c r="AB4795" s="56">
        <f t="shared" si="756"/>
        <v>-99</v>
      </c>
      <c r="AC4795" s="56">
        <f t="shared" si="757"/>
        <v>-99</v>
      </c>
      <c r="AD4795" s="3"/>
      <c r="AE4795" s="82">
        <f>IF(D4795=1, 'adjustment factor'!$D$4, IF(D4795=-9,-999,IF(D4795="",-999,0)))</f>
        <v>-999</v>
      </c>
      <c r="AF4795" s="82">
        <f>IF(F4795=1, 'adjustment factor'!$D$5, IF(F4795=-9,-999,IF(F4795="",-999,0)))</f>
        <v>-999</v>
      </c>
      <c r="AG4795" s="82">
        <f>IF(E4795=1, 'adjustment factor'!$D$6, IF(E4795=-9,-999,IF(E4795="",-999,0)))</f>
        <v>-999</v>
      </c>
      <c r="AH4795" s="82">
        <f>IF(K4795&gt;=45,'adjustment factor'!$D$7,IF(K4795=-9,-1200,IF(K4795="",-1200,0)))</f>
        <v>-1200</v>
      </c>
      <c r="AI4795" s="82">
        <f>IF(L4795=1, 'adjustment factor'!$D$8, IF(L4795=-9,-999,IF(L4795="",-999,0)))</f>
        <v>-999</v>
      </c>
      <c r="AJ4795" s="82">
        <f>IF(AND(M4795&gt;=1,M4795&lt;=4),'adjustment factor'!$D$9,IF(M4795=-9,-999,IF(M4795=98,-999,IF(M4795=99,-999,IF(M4795="",-999,0)))))</f>
        <v>-999</v>
      </c>
      <c r="AK4795" s="82">
        <f>IF(H4795=1, 'adjustment factor'!$D$10, IF(H4795=-9,-999,IF(H4795="",-999,0)))</f>
        <v>-999</v>
      </c>
      <c r="AL4795" s="82">
        <f>IF(G4795=1, 'adjustment factor'!$D$11, IF(G4795=-9,-999,IF(G4795="",-999,0)))</f>
        <v>-999</v>
      </c>
      <c r="AM4795" s="82">
        <f>IF(I4795=1, 'adjustment factor'!$D$12, IF(I4795=-9,-999,IF(I4795="",-999,0)))</f>
        <v>-999</v>
      </c>
      <c r="AN4795" s="82">
        <f>IF(J4795=1, 'adjustment factor'!$D$13, IF(J4795=-9,-999,IF(J4795="",-999,0)))</f>
        <v>-999</v>
      </c>
      <c r="AO4795" s="82" t="str">
        <f t="shared" si="758"/>
        <v>-999</v>
      </c>
      <c r="AP4795" s="82" t="str">
        <f t="shared" si="759"/>
        <v>MISSING</v>
      </c>
    </row>
    <row r="4796" spans="2:42">
      <c r="B4796" s="207"/>
      <c r="C4796" s="35">
        <v>4792</v>
      </c>
      <c r="D4796" s="161"/>
      <c r="E4796" s="161"/>
      <c r="F4796" s="161"/>
      <c r="G4796" s="161"/>
      <c r="H4796" s="161"/>
      <c r="I4796" s="161"/>
      <c r="J4796" s="161"/>
      <c r="K4796" s="161"/>
      <c r="L4796" s="161"/>
      <c r="M4796" s="161"/>
      <c r="N4796" s="171"/>
      <c r="O4796" s="171"/>
      <c r="P4796" s="171"/>
      <c r="Q4796" s="171"/>
      <c r="R4796" s="171"/>
      <c r="S4796" s="171"/>
      <c r="T4796" s="208" t="str">
        <f t="shared" si="750"/>
        <v>MISSING</v>
      </c>
      <c r="U4796" s="208" t="str">
        <f t="shared" si="751"/>
        <v>MISSING</v>
      </c>
      <c r="X4796" s="56">
        <f t="shared" si="752"/>
        <v>-99</v>
      </c>
      <c r="Y4796" s="56">
        <f t="shared" si="753"/>
        <v>-99</v>
      </c>
      <c r="Z4796" s="56">
        <f t="shared" si="754"/>
        <v>-99</v>
      </c>
      <c r="AA4796" s="56">
        <f t="shared" si="755"/>
        <v>-99</v>
      </c>
      <c r="AB4796" s="56">
        <f t="shared" si="756"/>
        <v>-99</v>
      </c>
      <c r="AC4796" s="56">
        <f t="shared" si="757"/>
        <v>-99</v>
      </c>
      <c r="AD4796" s="3"/>
      <c r="AE4796" s="82">
        <f>IF(D4796=1, 'adjustment factor'!$D$4, IF(D4796=-9,-999,IF(D4796="",-999,0)))</f>
        <v>-999</v>
      </c>
      <c r="AF4796" s="82">
        <f>IF(F4796=1, 'adjustment factor'!$D$5, IF(F4796=-9,-999,IF(F4796="",-999,0)))</f>
        <v>-999</v>
      </c>
      <c r="AG4796" s="82">
        <f>IF(E4796=1, 'adjustment factor'!$D$6, IF(E4796=-9,-999,IF(E4796="",-999,0)))</f>
        <v>-999</v>
      </c>
      <c r="AH4796" s="82">
        <f>IF(K4796&gt;=45,'adjustment factor'!$D$7,IF(K4796=-9,-1200,IF(K4796="",-1200,0)))</f>
        <v>-1200</v>
      </c>
      <c r="AI4796" s="82">
        <f>IF(L4796=1, 'adjustment factor'!$D$8, IF(L4796=-9,-999,IF(L4796="",-999,0)))</f>
        <v>-999</v>
      </c>
      <c r="AJ4796" s="82">
        <f>IF(AND(M4796&gt;=1,M4796&lt;=4),'adjustment factor'!$D$9,IF(M4796=-9,-999,IF(M4796=98,-999,IF(M4796=99,-999,IF(M4796="",-999,0)))))</f>
        <v>-999</v>
      </c>
      <c r="AK4796" s="82">
        <f>IF(H4796=1, 'adjustment factor'!$D$10, IF(H4796=-9,-999,IF(H4796="",-999,0)))</f>
        <v>-999</v>
      </c>
      <c r="AL4796" s="82">
        <f>IF(G4796=1, 'adjustment factor'!$D$11, IF(G4796=-9,-999,IF(G4796="",-999,0)))</f>
        <v>-999</v>
      </c>
      <c r="AM4796" s="82">
        <f>IF(I4796=1, 'adjustment factor'!$D$12, IF(I4796=-9,-999,IF(I4796="",-999,0)))</f>
        <v>-999</v>
      </c>
      <c r="AN4796" s="82">
        <f>IF(J4796=1, 'adjustment factor'!$D$13, IF(J4796=-9,-999,IF(J4796="",-999,0)))</f>
        <v>-999</v>
      </c>
      <c r="AO4796" s="82" t="str">
        <f t="shared" si="758"/>
        <v>-999</v>
      </c>
      <c r="AP4796" s="82" t="str">
        <f t="shared" si="759"/>
        <v>MISSING</v>
      </c>
    </row>
    <row r="4797" spans="2:42">
      <c r="B4797" s="207"/>
      <c r="C4797" s="35">
        <v>4793</v>
      </c>
      <c r="D4797" s="161"/>
      <c r="E4797" s="161"/>
      <c r="F4797" s="161"/>
      <c r="G4797" s="161"/>
      <c r="H4797" s="161"/>
      <c r="I4797" s="161"/>
      <c r="J4797" s="161"/>
      <c r="K4797" s="161"/>
      <c r="L4797" s="161"/>
      <c r="M4797" s="161"/>
      <c r="N4797" s="171"/>
      <c r="O4797" s="171"/>
      <c r="P4797" s="171"/>
      <c r="Q4797" s="171"/>
      <c r="R4797" s="171"/>
      <c r="S4797" s="171"/>
      <c r="T4797" s="208" t="str">
        <f t="shared" si="750"/>
        <v>MISSING</v>
      </c>
      <c r="U4797" s="208" t="str">
        <f t="shared" si="751"/>
        <v>MISSING</v>
      </c>
      <c r="X4797" s="56">
        <f t="shared" si="752"/>
        <v>-99</v>
      </c>
      <c r="Y4797" s="56">
        <f t="shared" si="753"/>
        <v>-99</v>
      </c>
      <c r="Z4797" s="56">
        <f t="shared" si="754"/>
        <v>-99</v>
      </c>
      <c r="AA4797" s="56">
        <f t="shared" si="755"/>
        <v>-99</v>
      </c>
      <c r="AB4797" s="56">
        <f t="shared" si="756"/>
        <v>-99</v>
      </c>
      <c r="AC4797" s="56">
        <f t="shared" si="757"/>
        <v>-99</v>
      </c>
      <c r="AD4797" s="3"/>
      <c r="AE4797" s="82">
        <f>IF(D4797=1, 'adjustment factor'!$D$4, IF(D4797=-9,-999,IF(D4797="",-999,0)))</f>
        <v>-999</v>
      </c>
      <c r="AF4797" s="82">
        <f>IF(F4797=1, 'adjustment factor'!$D$5, IF(F4797=-9,-999,IF(F4797="",-999,0)))</f>
        <v>-999</v>
      </c>
      <c r="AG4797" s="82">
        <f>IF(E4797=1, 'adjustment factor'!$D$6, IF(E4797=-9,-999,IF(E4797="",-999,0)))</f>
        <v>-999</v>
      </c>
      <c r="AH4797" s="82">
        <f>IF(K4797&gt;=45,'adjustment factor'!$D$7,IF(K4797=-9,-1200,IF(K4797="",-1200,0)))</f>
        <v>-1200</v>
      </c>
      <c r="AI4797" s="82">
        <f>IF(L4797=1, 'adjustment factor'!$D$8, IF(L4797=-9,-999,IF(L4797="",-999,0)))</f>
        <v>-999</v>
      </c>
      <c r="AJ4797" s="82">
        <f>IF(AND(M4797&gt;=1,M4797&lt;=4),'adjustment factor'!$D$9,IF(M4797=-9,-999,IF(M4797=98,-999,IF(M4797=99,-999,IF(M4797="",-999,0)))))</f>
        <v>-999</v>
      </c>
      <c r="AK4797" s="82">
        <f>IF(H4797=1, 'adjustment factor'!$D$10, IF(H4797=-9,-999,IF(H4797="",-999,0)))</f>
        <v>-999</v>
      </c>
      <c r="AL4797" s="82">
        <f>IF(G4797=1, 'adjustment factor'!$D$11, IF(G4797=-9,-999,IF(G4797="",-999,0)))</f>
        <v>-999</v>
      </c>
      <c r="AM4797" s="82">
        <f>IF(I4797=1, 'adjustment factor'!$D$12, IF(I4797=-9,-999,IF(I4797="",-999,0)))</f>
        <v>-999</v>
      </c>
      <c r="AN4797" s="82">
        <f>IF(J4797=1, 'adjustment factor'!$D$13, IF(J4797=-9,-999,IF(J4797="",-999,0)))</f>
        <v>-999</v>
      </c>
      <c r="AO4797" s="82" t="str">
        <f t="shared" si="758"/>
        <v>-999</v>
      </c>
      <c r="AP4797" s="82" t="str">
        <f t="shared" si="759"/>
        <v>MISSING</v>
      </c>
    </row>
    <row r="4798" spans="2:42">
      <c r="B4798" s="207"/>
      <c r="C4798" s="35">
        <v>4794</v>
      </c>
      <c r="D4798" s="161"/>
      <c r="E4798" s="161"/>
      <c r="F4798" s="161"/>
      <c r="G4798" s="161"/>
      <c r="H4798" s="161"/>
      <c r="I4798" s="161"/>
      <c r="J4798" s="161"/>
      <c r="K4798" s="161"/>
      <c r="L4798" s="161"/>
      <c r="M4798" s="161"/>
      <c r="N4798" s="171"/>
      <c r="O4798" s="171"/>
      <c r="P4798" s="171"/>
      <c r="Q4798" s="171"/>
      <c r="R4798" s="171"/>
      <c r="S4798" s="171"/>
      <c r="T4798" s="208" t="str">
        <f t="shared" si="750"/>
        <v>MISSING</v>
      </c>
      <c r="U4798" s="208" t="str">
        <f t="shared" si="751"/>
        <v>MISSING</v>
      </c>
      <c r="X4798" s="56">
        <f t="shared" si="752"/>
        <v>-99</v>
      </c>
      <c r="Y4798" s="56">
        <f t="shared" si="753"/>
        <v>-99</v>
      </c>
      <c r="Z4798" s="56">
        <f t="shared" si="754"/>
        <v>-99</v>
      </c>
      <c r="AA4798" s="56">
        <f t="shared" si="755"/>
        <v>-99</v>
      </c>
      <c r="AB4798" s="56">
        <f t="shared" si="756"/>
        <v>-99</v>
      </c>
      <c r="AC4798" s="56">
        <f t="shared" si="757"/>
        <v>-99</v>
      </c>
      <c r="AD4798" s="3"/>
      <c r="AE4798" s="82">
        <f>IF(D4798=1, 'adjustment factor'!$D$4, IF(D4798=-9,-999,IF(D4798="",-999,0)))</f>
        <v>-999</v>
      </c>
      <c r="AF4798" s="82">
        <f>IF(F4798=1, 'adjustment factor'!$D$5, IF(F4798=-9,-999,IF(F4798="",-999,0)))</f>
        <v>-999</v>
      </c>
      <c r="AG4798" s="82">
        <f>IF(E4798=1, 'adjustment factor'!$D$6, IF(E4798=-9,-999,IF(E4798="",-999,0)))</f>
        <v>-999</v>
      </c>
      <c r="AH4798" s="82">
        <f>IF(K4798&gt;=45,'adjustment factor'!$D$7,IF(K4798=-9,-1200,IF(K4798="",-1200,0)))</f>
        <v>-1200</v>
      </c>
      <c r="AI4798" s="82">
        <f>IF(L4798=1, 'adjustment factor'!$D$8, IF(L4798=-9,-999,IF(L4798="",-999,0)))</f>
        <v>-999</v>
      </c>
      <c r="AJ4798" s="82">
        <f>IF(AND(M4798&gt;=1,M4798&lt;=4),'adjustment factor'!$D$9,IF(M4798=-9,-999,IF(M4798=98,-999,IF(M4798=99,-999,IF(M4798="",-999,0)))))</f>
        <v>-999</v>
      </c>
      <c r="AK4798" s="82">
        <f>IF(H4798=1, 'adjustment factor'!$D$10, IF(H4798=-9,-999,IF(H4798="",-999,0)))</f>
        <v>-999</v>
      </c>
      <c r="AL4798" s="82">
        <f>IF(G4798=1, 'adjustment factor'!$D$11, IF(G4798=-9,-999,IF(G4798="",-999,0)))</f>
        <v>-999</v>
      </c>
      <c r="AM4798" s="82">
        <f>IF(I4798=1, 'adjustment factor'!$D$12, IF(I4798=-9,-999,IF(I4798="",-999,0)))</f>
        <v>-999</v>
      </c>
      <c r="AN4798" s="82">
        <f>IF(J4798=1, 'adjustment factor'!$D$13, IF(J4798=-9,-999,IF(J4798="",-999,0)))</f>
        <v>-999</v>
      </c>
      <c r="AO4798" s="82" t="str">
        <f t="shared" si="758"/>
        <v>-999</v>
      </c>
      <c r="AP4798" s="82" t="str">
        <f t="shared" si="759"/>
        <v>MISSING</v>
      </c>
    </row>
    <row r="4799" spans="2:42">
      <c r="B4799" s="207"/>
      <c r="C4799" s="35">
        <v>4795</v>
      </c>
      <c r="D4799" s="161"/>
      <c r="E4799" s="161"/>
      <c r="F4799" s="161"/>
      <c r="G4799" s="161"/>
      <c r="H4799" s="161"/>
      <c r="I4799" s="161"/>
      <c r="J4799" s="161"/>
      <c r="K4799" s="161"/>
      <c r="L4799" s="161"/>
      <c r="M4799" s="161"/>
      <c r="N4799" s="171"/>
      <c r="O4799" s="171"/>
      <c r="P4799" s="171"/>
      <c r="Q4799" s="171"/>
      <c r="R4799" s="171"/>
      <c r="S4799" s="171"/>
      <c r="T4799" s="208" t="str">
        <f t="shared" si="750"/>
        <v>MISSING</v>
      </c>
      <c r="U4799" s="208" t="str">
        <f t="shared" si="751"/>
        <v>MISSING</v>
      </c>
      <c r="X4799" s="56">
        <f t="shared" si="752"/>
        <v>-99</v>
      </c>
      <c r="Y4799" s="56">
        <f t="shared" si="753"/>
        <v>-99</v>
      </c>
      <c r="Z4799" s="56">
        <f t="shared" si="754"/>
        <v>-99</v>
      </c>
      <c r="AA4799" s="56">
        <f t="shared" si="755"/>
        <v>-99</v>
      </c>
      <c r="AB4799" s="56">
        <f t="shared" si="756"/>
        <v>-99</v>
      </c>
      <c r="AC4799" s="56">
        <f t="shared" si="757"/>
        <v>-99</v>
      </c>
      <c r="AD4799" s="3"/>
      <c r="AE4799" s="82">
        <f>IF(D4799=1, 'adjustment factor'!$D$4, IF(D4799=-9,-999,IF(D4799="",-999,0)))</f>
        <v>-999</v>
      </c>
      <c r="AF4799" s="82">
        <f>IF(F4799=1, 'adjustment factor'!$D$5, IF(F4799=-9,-999,IF(F4799="",-999,0)))</f>
        <v>-999</v>
      </c>
      <c r="AG4799" s="82">
        <f>IF(E4799=1, 'adjustment factor'!$D$6, IF(E4799=-9,-999,IF(E4799="",-999,0)))</f>
        <v>-999</v>
      </c>
      <c r="AH4799" s="82">
        <f>IF(K4799&gt;=45,'adjustment factor'!$D$7,IF(K4799=-9,-1200,IF(K4799="",-1200,0)))</f>
        <v>-1200</v>
      </c>
      <c r="AI4799" s="82">
        <f>IF(L4799=1, 'adjustment factor'!$D$8, IF(L4799=-9,-999,IF(L4799="",-999,0)))</f>
        <v>-999</v>
      </c>
      <c r="AJ4799" s="82">
        <f>IF(AND(M4799&gt;=1,M4799&lt;=4),'adjustment factor'!$D$9,IF(M4799=-9,-999,IF(M4799=98,-999,IF(M4799=99,-999,IF(M4799="",-999,0)))))</f>
        <v>-999</v>
      </c>
      <c r="AK4799" s="82">
        <f>IF(H4799=1, 'adjustment factor'!$D$10, IF(H4799=-9,-999,IF(H4799="",-999,0)))</f>
        <v>-999</v>
      </c>
      <c r="AL4799" s="82">
        <f>IF(G4799=1, 'adjustment factor'!$D$11, IF(G4799=-9,-999,IF(G4799="",-999,0)))</f>
        <v>-999</v>
      </c>
      <c r="AM4799" s="82">
        <f>IF(I4799=1, 'adjustment factor'!$D$12, IF(I4799=-9,-999,IF(I4799="",-999,0)))</f>
        <v>-999</v>
      </c>
      <c r="AN4799" s="82">
        <f>IF(J4799=1, 'adjustment factor'!$D$13, IF(J4799=-9,-999,IF(J4799="",-999,0)))</f>
        <v>-999</v>
      </c>
      <c r="AO4799" s="82" t="str">
        <f t="shared" si="758"/>
        <v>-999</v>
      </c>
      <c r="AP4799" s="82" t="str">
        <f t="shared" si="759"/>
        <v>MISSING</v>
      </c>
    </row>
    <row r="4800" spans="2:42">
      <c r="B4800" s="207"/>
      <c r="C4800" s="35">
        <v>4796</v>
      </c>
      <c r="D4800" s="161"/>
      <c r="E4800" s="161"/>
      <c r="F4800" s="161"/>
      <c r="G4800" s="161"/>
      <c r="H4800" s="161"/>
      <c r="I4800" s="161"/>
      <c r="J4800" s="161"/>
      <c r="K4800" s="161"/>
      <c r="L4800" s="161"/>
      <c r="M4800" s="161"/>
      <c r="N4800" s="171"/>
      <c r="O4800" s="171"/>
      <c r="P4800" s="171"/>
      <c r="Q4800" s="171"/>
      <c r="R4800" s="171"/>
      <c r="S4800" s="171"/>
      <c r="T4800" s="208" t="str">
        <f t="shared" si="750"/>
        <v>MISSING</v>
      </c>
      <c r="U4800" s="208" t="str">
        <f t="shared" si="751"/>
        <v>MISSING</v>
      </c>
      <c r="X4800" s="56">
        <f t="shared" si="752"/>
        <v>-99</v>
      </c>
      <c r="Y4800" s="56">
        <f t="shared" si="753"/>
        <v>-99</v>
      </c>
      <c r="Z4800" s="56">
        <f t="shared" si="754"/>
        <v>-99</v>
      </c>
      <c r="AA4800" s="56">
        <f t="shared" si="755"/>
        <v>-99</v>
      </c>
      <c r="AB4800" s="56">
        <f t="shared" si="756"/>
        <v>-99</v>
      </c>
      <c r="AC4800" s="56">
        <f t="shared" si="757"/>
        <v>-99</v>
      </c>
      <c r="AD4800" s="3"/>
      <c r="AE4800" s="82">
        <f>IF(D4800=1, 'adjustment factor'!$D$4, IF(D4800=-9,-999,IF(D4800="",-999,0)))</f>
        <v>-999</v>
      </c>
      <c r="AF4800" s="82">
        <f>IF(F4800=1, 'adjustment factor'!$D$5, IF(F4800=-9,-999,IF(F4800="",-999,0)))</f>
        <v>-999</v>
      </c>
      <c r="AG4800" s="82">
        <f>IF(E4800=1, 'adjustment factor'!$D$6, IF(E4800=-9,-999,IF(E4800="",-999,0)))</f>
        <v>-999</v>
      </c>
      <c r="AH4800" s="82">
        <f>IF(K4800&gt;=45,'adjustment factor'!$D$7,IF(K4800=-9,-1200,IF(K4800="",-1200,0)))</f>
        <v>-1200</v>
      </c>
      <c r="AI4800" s="82">
        <f>IF(L4800=1, 'adjustment factor'!$D$8, IF(L4800=-9,-999,IF(L4800="",-999,0)))</f>
        <v>-999</v>
      </c>
      <c r="AJ4800" s="82">
        <f>IF(AND(M4800&gt;=1,M4800&lt;=4),'adjustment factor'!$D$9,IF(M4800=-9,-999,IF(M4800=98,-999,IF(M4800=99,-999,IF(M4800="",-999,0)))))</f>
        <v>-999</v>
      </c>
      <c r="AK4800" s="82">
        <f>IF(H4800=1, 'adjustment factor'!$D$10, IF(H4800=-9,-999,IF(H4800="",-999,0)))</f>
        <v>-999</v>
      </c>
      <c r="AL4800" s="82">
        <f>IF(G4800=1, 'adjustment factor'!$D$11, IF(G4800=-9,-999,IF(G4800="",-999,0)))</f>
        <v>-999</v>
      </c>
      <c r="AM4800" s="82">
        <f>IF(I4800=1, 'adjustment factor'!$D$12, IF(I4800=-9,-999,IF(I4800="",-999,0)))</f>
        <v>-999</v>
      </c>
      <c r="AN4800" s="82">
        <f>IF(J4800=1, 'adjustment factor'!$D$13, IF(J4800=-9,-999,IF(J4800="",-999,0)))</f>
        <v>-999</v>
      </c>
      <c r="AO4800" s="82" t="str">
        <f t="shared" si="758"/>
        <v>-999</v>
      </c>
      <c r="AP4800" s="82" t="str">
        <f t="shared" si="759"/>
        <v>MISSING</v>
      </c>
    </row>
    <row r="4801" spans="2:42">
      <c r="B4801" s="207"/>
      <c r="C4801" s="35">
        <v>4797</v>
      </c>
      <c r="D4801" s="161"/>
      <c r="E4801" s="161"/>
      <c r="F4801" s="161"/>
      <c r="G4801" s="161"/>
      <c r="H4801" s="161"/>
      <c r="I4801" s="161"/>
      <c r="J4801" s="161"/>
      <c r="K4801" s="161"/>
      <c r="L4801" s="161"/>
      <c r="M4801" s="161"/>
      <c r="N4801" s="171"/>
      <c r="O4801" s="171"/>
      <c r="P4801" s="171"/>
      <c r="Q4801" s="171"/>
      <c r="R4801" s="171"/>
      <c r="S4801" s="171"/>
      <c r="T4801" s="208" t="str">
        <f t="shared" si="750"/>
        <v>MISSING</v>
      </c>
      <c r="U4801" s="208" t="str">
        <f t="shared" si="751"/>
        <v>MISSING</v>
      </c>
      <c r="X4801" s="56">
        <f t="shared" si="752"/>
        <v>-99</v>
      </c>
      <c r="Y4801" s="56">
        <f t="shared" si="753"/>
        <v>-99</v>
      </c>
      <c r="Z4801" s="56">
        <f t="shared" si="754"/>
        <v>-99</v>
      </c>
      <c r="AA4801" s="56">
        <f t="shared" si="755"/>
        <v>-99</v>
      </c>
      <c r="AB4801" s="56">
        <f t="shared" si="756"/>
        <v>-99</v>
      </c>
      <c r="AC4801" s="56">
        <f t="shared" si="757"/>
        <v>-99</v>
      </c>
      <c r="AD4801" s="3"/>
      <c r="AE4801" s="82">
        <f>IF(D4801=1, 'adjustment factor'!$D$4, IF(D4801=-9,-999,IF(D4801="",-999,0)))</f>
        <v>-999</v>
      </c>
      <c r="AF4801" s="82">
        <f>IF(F4801=1, 'adjustment factor'!$D$5, IF(F4801=-9,-999,IF(F4801="",-999,0)))</f>
        <v>-999</v>
      </c>
      <c r="AG4801" s="82">
        <f>IF(E4801=1, 'adjustment factor'!$D$6, IF(E4801=-9,-999,IF(E4801="",-999,0)))</f>
        <v>-999</v>
      </c>
      <c r="AH4801" s="82">
        <f>IF(K4801&gt;=45,'adjustment factor'!$D$7,IF(K4801=-9,-1200,IF(K4801="",-1200,0)))</f>
        <v>-1200</v>
      </c>
      <c r="AI4801" s="82">
        <f>IF(L4801=1, 'adjustment factor'!$D$8, IF(L4801=-9,-999,IF(L4801="",-999,0)))</f>
        <v>-999</v>
      </c>
      <c r="AJ4801" s="82">
        <f>IF(AND(M4801&gt;=1,M4801&lt;=4),'adjustment factor'!$D$9,IF(M4801=-9,-999,IF(M4801=98,-999,IF(M4801=99,-999,IF(M4801="",-999,0)))))</f>
        <v>-999</v>
      </c>
      <c r="AK4801" s="82">
        <f>IF(H4801=1, 'adjustment factor'!$D$10, IF(H4801=-9,-999,IF(H4801="",-999,0)))</f>
        <v>-999</v>
      </c>
      <c r="AL4801" s="82">
        <f>IF(G4801=1, 'adjustment factor'!$D$11, IF(G4801=-9,-999,IF(G4801="",-999,0)))</f>
        <v>-999</v>
      </c>
      <c r="AM4801" s="82">
        <f>IF(I4801=1, 'adjustment factor'!$D$12, IF(I4801=-9,-999,IF(I4801="",-999,0)))</f>
        <v>-999</v>
      </c>
      <c r="AN4801" s="82">
        <f>IF(J4801=1, 'adjustment factor'!$D$13, IF(J4801=-9,-999,IF(J4801="",-999,0)))</f>
        <v>-999</v>
      </c>
      <c r="AO4801" s="82" t="str">
        <f t="shared" si="758"/>
        <v>-999</v>
      </c>
      <c r="AP4801" s="82" t="str">
        <f t="shared" si="759"/>
        <v>MISSING</v>
      </c>
    </row>
    <row r="4802" spans="2:42">
      <c r="B4802" s="207"/>
      <c r="C4802" s="35">
        <v>4798</v>
      </c>
      <c r="D4802" s="161"/>
      <c r="E4802" s="161"/>
      <c r="F4802" s="161"/>
      <c r="G4802" s="161"/>
      <c r="H4802" s="161"/>
      <c r="I4802" s="161"/>
      <c r="J4802" s="161"/>
      <c r="K4802" s="161"/>
      <c r="L4802" s="161"/>
      <c r="M4802" s="161"/>
      <c r="N4802" s="171"/>
      <c r="O4802" s="171"/>
      <c r="P4802" s="171"/>
      <c r="Q4802" s="171"/>
      <c r="R4802" s="171"/>
      <c r="S4802" s="171"/>
      <c r="T4802" s="208" t="str">
        <f t="shared" si="750"/>
        <v>MISSING</v>
      </c>
      <c r="U4802" s="208" t="str">
        <f t="shared" si="751"/>
        <v>MISSING</v>
      </c>
      <c r="X4802" s="56">
        <f t="shared" si="752"/>
        <v>-99</v>
      </c>
      <c r="Y4802" s="56">
        <f t="shared" si="753"/>
        <v>-99</v>
      </c>
      <c r="Z4802" s="56">
        <f t="shared" si="754"/>
        <v>-99</v>
      </c>
      <c r="AA4802" s="56">
        <f t="shared" si="755"/>
        <v>-99</v>
      </c>
      <c r="AB4802" s="56">
        <f t="shared" si="756"/>
        <v>-99</v>
      </c>
      <c r="AC4802" s="56">
        <f t="shared" si="757"/>
        <v>-99</v>
      </c>
      <c r="AD4802" s="3"/>
      <c r="AE4802" s="82">
        <f>IF(D4802=1, 'adjustment factor'!$D$4, IF(D4802=-9,-999,IF(D4802="",-999,0)))</f>
        <v>-999</v>
      </c>
      <c r="AF4802" s="82">
        <f>IF(F4802=1, 'adjustment factor'!$D$5, IF(F4802=-9,-999,IF(F4802="",-999,0)))</f>
        <v>-999</v>
      </c>
      <c r="AG4802" s="82">
        <f>IF(E4802=1, 'adjustment factor'!$D$6, IF(E4802=-9,-999,IF(E4802="",-999,0)))</f>
        <v>-999</v>
      </c>
      <c r="AH4802" s="82">
        <f>IF(K4802&gt;=45,'adjustment factor'!$D$7,IF(K4802=-9,-1200,IF(K4802="",-1200,0)))</f>
        <v>-1200</v>
      </c>
      <c r="AI4802" s="82">
        <f>IF(L4802=1, 'adjustment factor'!$D$8, IF(L4802=-9,-999,IF(L4802="",-999,0)))</f>
        <v>-999</v>
      </c>
      <c r="AJ4802" s="82">
        <f>IF(AND(M4802&gt;=1,M4802&lt;=4),'adjustment factor'!$D$9,IF(M4802=-9,-999,IF(M4802=98,-999,IF(M4802=99,-999,IF(M4802="",-999,0)))))</f>
        <v>-999</v>
      </c>
      <c r="AK4802" s="82">
        <f>IF(H4802=1, 'adjustment factor'!$D$10, IF(H4802=-9,-999,IF(H4802="",-999,0)))</f>
        <v>-999</v>
      </c>
      <c r="AL4802" s="82">
        <f>IF(G4802=1, 'adjustment factor'!$D$11, IF(G4802=-9,-999,IF(G4802="",-999,0)))</f>
        <v>-999</v>
      </c>
      <c r="AM4802" s="82">
        <f>IF(I4802=1, 'adjustment factor'!$D$12, IF(I4802=-9,-999,IF(I4802="",-999,0)))</f>
        <v>-999</v>
      </c>
      <c r="AN4802" s="82">
        <f>IF(J4802=1, 'adjustment factor'!$D$13, IF(J4802=-9,-999,IF(J4802="",-999,0)))</f>
        <v>-999</v>
      </c>
      <c r="AO4802" s="82" t="str">
        <f t="shared" si="758"/>
        <v>-999</v>
      </c>
      <c r="AP4802" s="82" t="str">
        <f t="shared" si="759"/>
        <v>MISSING</v>
      </c>
    </row>
    <row r="4803" spans="2:42">
      <c r="B4803" s="207"/>
      <c r="C4803" s="35">
        <v>4799</v>
      </c>
      <c r="D4803" s="161"/>
      <c r="E4803" s="161"/>
      <c r="F4803" s="161"/>
      <c r="G4803" s="161"/>
      <c r="H4803" s="161"/>
      <c r="I4803" s="161"/>
      <c r="J4803" s="161"/>
      <c r="K4803" s="161"/>
      <c r="L4803" s="161"/>
      <c r="M4803" s="161"/>
      <c r="N4803" s="171"/>
      <c r="O4803" s="171"/>
      <c r="P4803" s="171"/>
      <c r="Q4803" s="171"/>
      <c r="R4803" s="171"/>
      <c r="S4803" s="171"/>
      <c r="T4803" s="208" t="str">
        <f t="shared" si="750"/>
        <v>MISSING</v>
      </c>
      <c r="U4803" s="208" t="str">
        <f t="shared" si="751"/>
        <v>MISSING</v>
      </c>
      <c r="X4803" s="56">
        <f t="shared" si="752"/>
        <v>-99</v>
      </c>
      <c r="Y4803" s="56">
        <f t="shared" si="753"/>
        <v>-99</v>
      </c>
      <c r="Z4803" s="56">
        <f t="shared" si="754"/>
        <v>-99</v>
      </c>
      <c r="AA4803" s="56">
        <f t="shared" si="755"/>
        <v>-99</v>
      </c>
      <c r="AB4803" s="56">
        <f t="shared" si="756"/>
        <v>-99</v>
      </c>
      <c r="AC4803" s="56">
        <f t="shared" si="757"/>
        <v>-99</v>
      </c>
      <c r="AD4803" s="3"/>
      <c r="AE4803" s="82">
        <f>IF(D4803=1, 'adjustment factor'!$D$4, IF(D4803=-9,-999,IF(D4803="",-999,0)))</f>
        <v>-999</v>
      </c>
      <c r="AF4803" s="82">
        <f>IF(F4803=1, 'adjustment factor'!$D$5, IF(F4803=-9,-999,IF(F4803="",-999,0)))</f>
        <v>-999</v>
      </c>
      <c r="AG4803" s="82">
        <f>IF(E4803=1, 'adjustment factor'!$D$6, IF(E4803=-9,-999,IF(E4803="",-999,0)))</f>
        <v>-999</v>
      </c>
      <c r="AH4803" s="82">
        <f>IF(K4803&gt;=45,'adjustment factor'!$D$7,IF(K4803=-9,-1200,IF(K4803="",-1200,0)))</f>
        <v>-1200</v>
      </c>
      <c r="AI4803" s="82">
        <f>IF(L4803=1, 'adjustment factor'!$D$8, IF(L4803=-9,-999,IF(L4803="",-999,0)))</f>
        <v>-999</v>
      </c>
      <c r="AJ4803" s="82">
        <f>IF(AND(M4803&gt;=1,M4803&lt;=4),'adjustment factor'!$D$9,IF(M4803=-9,-999,IF(M4803=98,-999,IF(M4803=99,-999,IF(M4803="",-999,0)))))</f>
        <v>-999</v>
      </c>
      <c r="AK4803" s="82">
        <f>IF(H4803=1, 'adjustment factor'!$D$10, IF(H4803=-9,-999,IF(H4803="",-999,0)))</f>
        <v>-999</v>
      </c>
      <c r="AL4803" s="82">
        <f>IF(G4803=1, 'adjustment factor'!$D$11, IF(G4803=-9,-999,IF(G4803="",-999,0)))</f>
        <v>-999</v>
      </c>
      <c r="AM4803" s="82">
        <f>IF(I4803=1, 'adjustment factor'!$D$12, IF(I4803=-9,-999,IF(I4803="",-999,0)))</f>
        <v>-999</v>
      </c>
      <c r="AN4803" s="82">
        <f>IF(J4803=1, 'adjustment factor'!$D$13, IF(J4803=-9,-999,IF(J4803="",-999,0)))</f>
        <v>-999</v>
      </c>
      <c r="AO4803" s="82" t="str">
        <f t="shared" si="758"/>
        <v>-999</v>
      </c>
      <c r="AP4803" s="82" t="str">
        <f t="shared" si="759"/>
        <v>MISSING</v>
      </c>
    </row>
    <row r="4804" spans="2:42">
      <c r="B4804" s="207"/>
      <c r="C4804" s="35">
        <v>4800</v>
      </c>
      <c r="D4804" s="161"/>
      <c r="E4804" s="161"/>
      <c r="F4804" s="161"/>
      <c r="G4804" s="161"/>
      <c r="H4804" s="161"/>
      <c r="I4804" s="161"/>
      <c r="J4804" s="161"/>
      <c r="K4804" s="161"/>
      <c r="L4804" s="161"/>
      <c r="M4804" s="161"/>
      <c r="N4804" s="171"/>
      <c r="O4804" s="171"/>
      <c r="P4804" s="171"/>
      <c r="Q4804" s="171"/>
      <c r="R4804" s="171"/>
      <c r="S4804" s="171"/>
      <c r="T4804" s="208" t="str">
        <f t="shared" si="750"/>
        <v>MISSING</v>
      </c>
      <c r="U4804" s="208" t="str">
        <f t="shared" si="751"/>
        <v>MISSING</v>
      </c>
      <c r="X4804" s="56">
        <f t="shared" si="752"/>
        <v>-99</v>
      </c>
      <c r="Y4804" s="56">
        <f t="shared" si="753"/>
        <v>-99</v>
      </c>
      <c r="Z4804" s="56">
        <f t="shared" si="754"/>
        <v>-99</v>
      </c>
      <c r="AA4804" s="56">
        <f t="shared" si="755"/>
        <v>-99</v>
      </c>
      <c r="AB4804" s="56">
        <f t="shared" si="756"/>
        <v>-99</v>
      </c>
      <c r="AC4804" s="56">
        <f t="shared" si="757"/>
        <v>-99</v>
      </c>
      <c r="AD4804" s="3"/>
      <c r="AE4804" s="82">
        <f>IF(D4804=1, 'adjustment factor'!$D$4, IF(D4804=-9,-999,IF(D4804="",-999,0)))</f>
        <v>-999</v>
      </c>
      <c r="AF4804" s="82">
        <f>IF(F4804=1, 'adjustment factor'!$D$5, IF(F4804=-9,-999,IF(F4804="",-999,0)))</f>
        <v>-999</v>
      </c>
      <c r="AG4804" s="82">
        <f>IF(E4804=1, 'adjustment factor'!$D$6, IF(E4804=-9,-999,IF(E4804="",-999,0)))</f>
        <v>-999</v>
      </c>
      <c r="AH4804" s="82">
        <f>IF(K4804&gt;=45,'adjustment factor'!$D$7,IF(K4804=-9,-1200,IF(K4804="",-1200,0)))</f>
        <v>-1200</v>
      </c>
      <c r="AI4804" s="82">
        <f>IF(L4804=1, 'adjustment factor'!$D$8, IF(L4804=-9,-999,IF(L4804="",-999,0)))</f>
        <v>-999</v>
      </c>
      <c r="AJ4804" s="82">
        <f>IF(AND(M4804&gt;=1,M4804&lt;=4),'adjustment factor'!$D$9,IF(M4804=-9,-999,IF(M4804=98,-999,IF(M4804=99,-999,IF(M4804="",-999,0)))))</f>
        <v>-999</v>
      </c>
      <c r="AK4804" s="82">
        <f>IF(H4804=1, 'adjustment factor'!$D$10, IF(H4804=-9,-999,IF(H4804="",-999,0)))</f>
        <v>-999</v>
      </c>
      <c r="AL4804" s="82">
        <f>IF(G4804=1, 'adjustment factor'!$D$11, IF(G4804=-9,-999,IF(G4804="",-999,0)))</f>
        <v>-999</v>
      </c>
      <c r="AM4804" s="82">
        <f>IF(I4804=1, 'adjustment factor'!$D$12, IF(I4804=-9,-999,IF(I4804="",-999,0)))</f>
        <v>-999</v>
      </c>
      <c r="AN4804" s="82">
        <f>IF(J4804=1, 'adjustment factor'!$D$13, IF(J4804=-9,-999,IF(J4804="",-999,0)))</f>
        <v>-999</v>
      </c>
      <c r="AO4804" s="82" t="str">
        <f t="shared" si="758"/>
        <v>-999</v>
      </c>
      <c r="AP4804" s="82" t="str">
        <f t="shared" si="759"/>
        <v>MISSING</v>
      </c>
    </row>
    <row r="4805" spans="2:42">
      <c r="B4805" s="207"/>
      <c r="C4805" s="35">
        <v>4801</v>
      </c>
      <c r="D4805" s="161"/>
      <c r="E4805" s="161"/>
      <c r="F4805" s="161"/>
      <c r="G4805" s="161"/>
      <c r="H4805" s="161"/>
      <c r="I4805" s="161"/>
      <c r="J4805" s="161"/>
      <c r="K4805" s="161"/>
      <c r="L4805" s="161"/>
      <c r="M4805" s="161"/>
      <c r="N4805" s="171"/>
      <c r="O4805" s="171"/>
      <c r="P4805" s="171"/>
      <c r="Q4805" s="171"/>
      <c r="R4805" s="171"/>
      <c r="S4805" s="171"/>
      <c r="T4805" s="208" t="str">
        <f t="shared" si="750"/>
        <v>MISSING</v>
      </c>
      <c r="U4805" s="208" t="str">
        <f t="shared" si="751"/>
        <v>MISSING</v>
      </c>
      <c r="X4805" s="56">
        <f t="shared" si="752"/>
        <v>-99</v>
      </c>
      <c r="Y4805" s="56">
        <f t="shared" si="753"/>
        <v>-99</v>
      </c>
      <c r="Z4805" s="56">
        <f t="shared" si="754"/>
        <v>-99</v>
      </c>
      <c r="AA4805" s="56">
        <f t="shared" si="755"/>
        <v>-99</v>
      </c>
      <c r="AB4805" s="56">
        <f t="shared" si="756"/>
        <v>-99</v>
      </c>
      <c r="AC4805" s="56">
        <f t="shared" si="757"/>
        <v>-99</v>
      </c>
      <c r="AD4805" s="3"/>
      <c r="AE4805" s="82">
        <f>IF(D4805=1, 'adjustment factor'!$D$4, IF(D4805=-9,-999,IF(D4805="",-999,0)))</f>
        <v>-999</v>
      </c>
      <c r="AF4805" s="82">
        <f>IF(F4805=1, 'adjustment factor'!$D$5, IF(F4805=-9,-999,IF(F4805="",-999,0)))</f>
        <v>-999</v>
      </c>
      <c r="AG4805" s="82">
        <f>IF(E4805=1, 'adjustment factor'!$D$6, IF(E4805=-9,-999,IF(E4805="",-999,0)))</f>
        <v>-999</v>
      </c>
      <c r="AH4805" s="82">
        <f>IF(K4805&gt;=45,'adjustment factor'!$D$7,IF(K4805=-9,-1200,IF(K4805="",-1200,0)))</f>
        <v>-1200</v>
      </c>
      <c r="AI4805" s="82">
        <f>IF(L4805=1, 'adjustment factor'!$D$8, IF(L4805=-9,-999,IF(L4805="",-999,0)))</f>
        <v>-999</v>
      </c>
      <c r="AJ4805" s="82">
        <f>IF(AND(M4805&gt;=1,M4805&lt;=4),'adjustment factor'!$D$9,IF(M4805=-9,-999,IF(M4805=98,-999,IF(M4805=99,-999,IF(M4805="",-999,0)))))</f>
        <v>-999</v>
      </c>
      <c r="AK4805" s="82">
        <f>IF(H4805=1, 'adjustment factor'!$D$10, IF(H4805=-9,-999,IF(H4805="",-999,0)))</f>
        <v>-999</v>
      </c>
      <c r="AL4805" s="82">
        <f>IF(G4805=1, 'adjustment factor'!$D$11, IF(G4805=-9,-999,IF(G4805="",-999,0)))</f>
        <v>-999</v>
      </c>
      <c r="AM4805" s="82">
        <f>IF(I4805=1, 'adjustment factor'!$D$12, IF(I4805=-9,-999,IF(I4805="",-999,0)))</f>
        <v>-999</v>
      </c>
      <c r="AN4805" s="82">
        <f>IF(J4805=1, 'adjustment factor'!$D$13, IF(J4805=-9,-999,IF(J4805="",-999,0)))</f>
        <v>-999</v>
      </c>
      <c r="AO4805" s="82" t="str">
        <f t="shared" si="758"/>
        <v>-999</v>
      </c>
      <c r="AP4805" s="82" t="str">
        <f t="shared" si="759"/>
        <v>MISSING</v>
      </c>
    </row>
    <row r="4806" spans="2:42">
      <c r="B4806" s="207"/>
      <c r="C4806" s="35">
        <v>4802</v>
      </c>
      <c r="D4806" s="161"/>
      <c r="E4806" s="161"/>
      <c r="F4806" s="161"/>
      <c r="G4806" s="161"/>
      <c r="H4806" s="161"/>
      <c r="I4806" s="161"/>
      <c r="J4806" s="161"/>
      <c r="K4806" s="161"/>
      <c r="L4806" s="161"/>
      <c r="M4806" s="161"/>
      <c r="N4806" s="171"/>
      <c r="O4806" s="171"/>
      <c r="P4806" s="171"/>
      <c r="Q4806" s="171"/>
      <c r="R4806" s="171"/>
      <c r="S4806" s="171"/>
      <c r="T4806" s="208" t="str">
        <f t="shared" si="750"/>
        <v>MISSING</v>
      </c>
      <c r="U4806" s="208" t="str">
        <f t="shared" si="751"/>
        <v>MISSING</v>
      </c>
      <c r="X4806" s="56">
        <f t="shared" si="752"/>
        <v>-99</v>
      </c>
      <c r="Y4806" s="56">
        <f t="shared" si="753"/>
        <v>-99</v>
      </c>
      <c r="Z4806" s="56">
        <f t="shared" si="754"/>
        <v>-99</v>
      </c>
      <c r="AA4806" s="56">
        <f t="shared" si="755"/>
        <v>-99</v>
      </c>
      <c r="AB4806" s="56">
        <f t="shared" si="756"/>
        <v>-99</v>
      </c>
      <c r="AC4806" s="56">
        <f t="shared" si="757"/>
        <v>-99</v>
      </c>
      <c r="AD4806" s="3"/>
      <c r="AE4806" s="82">
        <f>IF(D4806=1, 'adjustment factor'!$D$4, IF(D4806=-9,-999,IF(D4806="",-999,0)))</f>
        <v>-999</v>
      </c>
      <c r="AF4806" s="82">
        <f>IF(F4806=1, 'adjustment factor'!$D$5, IF(F4806=-9,-999,IF(F4806="",-999,0)))</f>
        <v>-999</v>
      </c>
      <c r="AG4806" s="82">
        <f>IF(E4806=1, 'adjustment factor'!$D$6, IF(E4806=-9,-999,IF(E4806="",-999,0)))</f>
        <v>-999</v>
      </c>
      <c r="AH4806" s="82">
        <f>IF(K4806&gt;=45,'adjustment factor'!$D$7,IF(K4806=-9,-1200,IF(K4806="",-1200,0)))</f>
        <v>-1200</v>
      </c>
      <c r="AI4806" s="82">
        <f>IF(L4806=1, 'adjustment factor'!$D$8, IF(L4806=-9,-999,IF(L4806="",-999,0)))</f>
        <v>-999</v>
      </c>
      <c r="AJ4806" s="82">
        <f>IF(AND(M4806&gt;=1,M4806&lt;=4),'adjustment factor'!$D$9,IF(M4806=-9,-999,IF(M4806=98,-999,IF(M4806=99,-999,IF(M4806="",-999,0)))))</f>
        <v>-999</v>
      </c>
      <c r="AK4806" s="82">
        <f>IF(H4806=1, 'adjustment factor'!$D$10, IF(H4806=-9,-999,IF(H4806="",-999,0)))</f>
        <v>-999</v>
      </c>
      <c r="AL4806" s="82">
        <f>IF(G4806=1, 'adjustment factor'!$D$11, IF(G4806=-9,-999,IF(G4806="",-999,0)))</f>
        <v>-999</v>
      </c>
      <c r="AM4806" s="82">
        <f>IF(I4806=1, 'adjustment factor'!$D$12, IF(I4806=-9,-999,IF(I4806="",-999,0)))</f>
        <v>-999</v>
      </c>
      <c r="AN4806" s="82">
        <f>IF(J4806=1, 'adjustment factor'!$D$13, IF(J4806=-9,-999,IF(J4806="",-999,0)))</f>
        <v>-999</v>
      </c>
      <c r="AO4806" s="82" t="str">
        <f t="shared" si="758"/>
        <v>-999</v>
      </c>
      <c r="AP4806" s="82" t="str">
        <f t="shared" si="759"/>
        <v>MISSING</v>
      </c>
    </row>
    <row r="4807" spans="2:42">
      <c r="B4807" s="207"/>
      <c r="C4807" s="35">
        <v>4803</v>
      </c>
      <c r="D4807" s="161"/>
      <c r="E4807" s="161"/>
      <c r="F4807" s="161"/>
      <c r="G4807" s="161"/>
      <c r="H4807" s="161"/>
      <c r="I4807" s="161"/>
      <c r="J4807" s="161"/>
      <c r="K4807" s="161"/>
      <c r="L4807" s="161"/>
      <c r="M4807" s="161"/>
      <c r="N4807" s="171"/>
      <c r="O4807" s="171"/>
      <c r="P4807" s="171"/>
      <c r="Q4807" s="171"/>
      <c r="R4807" s="171"/>
      <c r="S4807" s="171"/>
      <c r="T4807" s="208" t="str">
        <f t="shared" si="750"/>
        <v>MISSING</v>
      </c>
      <c r="U4807" s="208" t="str">
        <f t="shared" si="751"/>
        <v>MISSING</v>
      </c>
      <c r="X4807" s="56">
        <f t="shared" si="752"/>
        <v>-99</v>
      </c>
      <c r="Y4807" s="56">
        <f t="shared" si="753"/>
        <v>-99</v>
      </c>
      <c r="Z4807" s="56">
        <f t="shared" si="754"/>
        <v>-99</v>
      </c>
      <c r="AA4807" s="56">
        <f t="shared" si="755"/>
        <v>-99</v>
      </c>
      <c r="AB4807" s="56">
        <f t="shared" si="756"/>
        <v>-99</v>
      </c>
      <c r="AC4807" s="56">
        <f t="shared" si="757"/>
        <v>-99</v>
      </c>
      <c r="AD4807" s="3"/>
      <c r="AE4807" s="82">
        <f>IF(D4807=1, 'adjustment factor'!$D$4, IF(D4807=-9,-999,IF(D4807="",-999,0)))</f>
        <v>-999</v>
      </c>
      <c r="AF4807" s="82">
        <f>IF(F4807=1, 'adjustment factor'!$D$5, IF(F4807=-9,-999,IF(F4807="",-999,0)))</f>
        <v>-999</v>
      </c>
      <c r="AG4807" s="82">
        <f>IF(E4807=1, 'adjustment factor'!$D$6, IF(E4807=-9,-999,IF(E4807="",-999,0)))</f>
        <v>-999</v>
      </c>
      <c r="AH4807" s="82">
        <f>IF(K4807&gt;=45,'adjustment factor'!$D$7,IF(K4807=-9,-1200,IF(K4807="",-1200,0)))</f>
        <v>-1200</v>
      </c>
      <c r="AI4807" s="82">
        <f>IF(L4807=1, 'adjustment factor'!$D$8, IF(L4807=-9,-999,IF(L4807="",-999,0)))</f>
        <v>-999</v>
      </c>
      <c r="AJ4807" s="82">
        <f>IF(AND(M4807&gt;=1,M4807&lt;=4),'adjustment factor'!$D$9,IF(M4807=-9,-999,IF(M4807=98,-999,IF(M4807=99,-999,IF(M4807="",-999,0)))))</f>
        <v>-999</v>
      </c>
      <c r="AK4807" s="82">
        <f>IF(H4807=1, 'adjustment factor'!$D$10, IF(H4807=-9,-999,IF(H4807="",-999,0)))</f>
        <v>-999</v>
      </c>
      <c r="AL4807" s="82">
        <f>IF(G4807=1, 'adjustment factor'!$D$11, IF(G4807=-9,-999,IF(G4807="",-999,0)))</f>
        <v>-999</v>
      </c>
      <c r="AM4807" s="82">
        <f>IF(I4807=1, 'adjustment factor'!$D$12, IF(I4807=-9,-999,IF(I4807="",-999,0)))</f>
        <v>-999</v>
      </c>
      <c r="AN4807" s="82">
        <f>IF(J4807=1, 'adjustment factor'!$D$13, IF(J4807=-9,-999,IF(J4807="",-999,0)))</f>
        <v>-999</v>
      </c>
      <c r="AO4807" s="82" t="str">
        <f t="shared" si="758"/>
        <v>-999</v>
      </c>
      <c r="AP4807" s="82" t="str">
        <f t="shared" si="759"/>
        <v>MISSING</v>
      </c>
    </row>
    <row r="4808" spans="2:42">
      <c r="B4808" s="207"/>
      <c r="C4808" s="35">
        <v>4804</v>
      </c>
      <c r="D4808" s="161"/>
      <c r="E4808" s="161"/>
      <c r="F4808" s="161"/>
      <c r="G4808" s="161"/>
      <c r="H4808" s="161"/>
      <c r="I4808" s="161"/>
      <c r="J4808" s="161"/>
      <c r="K4808" s="161"/>
      <c r="L4808" s="161"/>
      <c r="M4808" s="161"/>
      <c r="N4808" s="171"/>
      <c r="O4808" s="171"/>
      <c r="P4808" s="171"/>
      <c r="Q4808" s="171"/>
      <c r="R4808" s="171"/>
      <c r="S4808" s="171"/>
      <c r="T4808" s="208" t="str">
        <f t="shared" si="750"/>
        <v>MISSING</v>
      </c>
      <c r="U4808" s="208" t="str">
        <f t="shared" si="751"/>
        <v>MISSING</v>
      </c>
      <c r="X4808" s="56">
        <f t="shared" si="752"/>
        <v>-99</v>
      </c>
      <c r="Y4808" s="56">
        <f t="shared" si="753"/>
        <v>-99</v>
      </c>
      <c r="Z4808" s="56">
        <f t="shared" si="754"/>
        <v>-99</v>
      </c>
      <c r="AA4808" s="56">
        <f t="shared" si="755"/>
        <v>-99</v>
      </c>
      <c r="AB4808" s="56">
        <f t="shared" si="756"/>
        <v>-99</v>
      </c>
      <c r="AC4808" s="56">
        <f t="shared" si="757"/>
        <v>-99</v>
      </c>
      <c r="AD4808" s="3"/>
      <c r="AE4808" s="82">
        <f>IF(D4808=1, 'adjustment factor'!$D$4, IF(D4808=-9,-999,IF(D4808="",-999,0)))</f>
        <v>-999</v>
      </c>
      <c r="AF4808" s="82">
        <f>IF(F4808=1, 'adjustment factor'!$D$5, IF(F4808=-9,-999,IF(F4808="",-999,0)))</f>
        <v>-999</v>
      </c>
      <c r="AG4808" s="82">
        <f>IF(E4808=1, 'adjustment factor'!$D$6, IF(E4808=-9,-999,IF(E4808="",-999,0)))</f>
        <v>-999</v>
      </c>
      <c r="AH4808" s="82">
        <f>IF(K4808&gt;=45,'adjustment factor'!$D$7,IF(K4808=-9,-1200,IF(K4808="",-1200,0)))</f>
        <v>-1200</v>
      </c>
      <c r="AI4808" s="82">
        <f>IF(L4808=1, 'adjustment factor'!$D$8, IF(L4808=-9,-999,IF(L4808="",-999,0)))</f>
        <v>-999</v>
      </c>
      <c r="AJ4808" s="82">
        <f>IF(AND(M4808&gt;=1,M4808&lt;=4),'adjustment factor'!$D$9,IF(M4808=-9,-999,IF(M4808=98,-999,IF(M4808=99,-999,IF(M4808="",-999,0)))))</f>
        <v>-999</v>
      </c>
      <c r="AK4808" s="82">
        <f>IF(H4808=1, 'adjustment factor'!$D$10, IF(H4808=-9,-999,IF(H4808="",-999,0)))</f>
        <v>-999</v>
      </c>
      <c r="AL4808" s="82">
        <f>IF(G4808=1, 'adjustment factor'!$D$11, IF(G4808=-9,-999,IF(G4808="",-999,0)))</f>
        <v>-999</v>
      </c>
      <c r="AM4808" s="82">
        <f>IF(I4808=1, 'adjustment factor'!$D$12, IF(I4808=-9,-999,IF(I4808="",-999,0)))</f>
        <v>-999</v>
      </c>
      <c r="AN4808" s="82">
        <f>IF(J4808=1, 'adjustment factor'!$D$13, IF(J4808=-9,-999,IF(J4808="",-999,0)))</f>
        <v>-999</v>
      </c>
      <c r="AO4808" s="82" t="str">
        <f t="shared" si="758"/>
        <v>-999</v>
      </c>
      <c r="AP4808" s="82" t="str">
        <f t="shared" si="759"/>
        <v>MISSING</v>
      </c>
    </row>
    <row r="4809" spans="2:42">
      <c r="B4809" s="207"/>
      <c r="C4809" s="35">
        <v>4805</v>
      </c>
      <c r="D4809" s="161"/>
      <c r="E4809" s="161"/>
      <c r="F4809" s="161"/>
      <c r="G4809" s="161"/>
      <c r="H4809" s="161"/>
      <c r="I4809" s="161"/>
      <c r="J4809" s="161"/>
      <c r="K4809" s="161"/>
      <c r="L4809" s="161"/>
      <c r="M4809" s="161"/>
      <c r="N4809" s="171"/>
      <c r="O4809" s="171"/>
      <c r="P4809" s="171"/>
      <c r="Q4809" s="171"/>
      <c r="R4809" s="171"/>
      <c r="S4809" s="171"/>
      <c r="T4809" s="208" t="str">
        <f t="shared" si="750"/>
        <v>MISSING</v>
      </c>
      <c r="U4809" s="208" t="str">
        <f t="shared" si="751"/>
        <v>MISSING</v>
      </c>
      <c r="X4809" s="56">
        <f t="shared" si="752"/>
        <v>-99</v>
      </c>
      <c r="Y4809" s="56">
        <f t="shared" si="753"/>
        <v>-99</v>
      </c>
      <c r="Z4809" s="56">
        <f t="shared" si="754"/>
        <v>-99</v>
      </c>
      <c r="AA4809" s="56">
        <f t="shared" si="755"/>
        <v>-99</v>
      </c>
      <c r="AB4809" s="56">
        <f t="shared" si="756"/>
        <v>-99</v>
      </c>
      <c r="AC4809" s="56">
        <f t="shared" si="757"/>
        <v>-99</v>
      </c>
      <c r="AD4809" s="3"/>
      <c r="AE4809" s="82">
        <f>IF(D4809=1, 'adjustment factor'!$D$4, IF(D4809=-9,-999,IF(D4809="",-999,0)))</f>
        <v>-999</v>
      </c>
      <c r="AF4809" s="82">
        <f>IF(F4809=1, 'adjustment factor'!$D$5, IF(F4809=-9,-999,IF(F4809="",-999,0)))</f>
        <v>-999</v>
      </c>
      <c r="AG4809" s="82">
        <f>IF(E4809=1, 'adjustment factor'!$D$6, IF(E4809=-9,-999,IF(E4809="",-999,0)))</f>
        <v>-999</v>
      </c>
      <c r="AH4809" s="82">
        <f>IF(K4809&gt;=45,'adjustment factor'!$D$7,IF(K4809=-9,-1200,IF(K4809="",-1200,0)))</f>
        <v>-1200</v>
      </c>
      <c r="AI4809" s="82">
        <f>IF(L4809=1, 'adjustment factor'!$D$8, IF(L4809=-9,-999,IF(L4809="",-999,0)))</f>
        <v>-999</v>
      </c>
      <c r="AJ4809" s="82">
        <f>IF(AND(M4809&gt;=1,M4809&lt;=4),'adjustment factor'!$D$9,IF(M4809=-9,-999,IF(M4809=98,-999,IF(M4809=99,-999,IF(M4809="",-999,0)))))</f>
        <v>-999</v>
      </c>
      <c r="AK4809" s="82">
        <f>IF(H4809=1, 'adjustment factor'!$D$10, IF(H4809=-9,-999,IF(H4809="",-999,0)))</f>
        <v>-999</v>
      </c>
      <c r="AL4809" s="82">
        <f>IF(G4809=1, 'adjustment factor'!$D$11, IF(G4809=-9,-999,IF(G4809="",-999,0)))</f>
        <v>-999</v>
      </c>
      <c r="AM4809" s="82">
        <f>IF(I4809=1, 'adjustment factor'!$D$12, IF(I4809=-9,-999,IF(I4809="",-999,0)))</f>
        <v>-999</v>
      </c>
      <c r="AN4809" s="82">
        <f>IF(J4809=1, 'adjustment factor'!$D$13, IF(J4809=-9,-999,IF(J4809="",-999,0)))</f>
        <v>-999</v>
      </c>
      <c r="AO4809" s="82" t="str">
        <f t="shared" si="758"/>
        <v>-999</v>
      </c>
      <c r="AP4809" s="82" t="str">
        <f t="shared" si="759"/>
        <v>MISSING</v>
      </c>
    </row>
    <row r="4810" spans="2:42">
      <c r="B4810" s="207"/>
      <c r="C4810" s="35">
        <v>4806</v>
      </c>
      <c r="D4810" s="161"/>
      <c r="E4810" s="161"/>
      <c r="F4810" s="161"/>
      <c r="G4810" s="161"/>
      <c r="H4810" s="161"/>
      <c r="I4810" s="161"/>
      <c r="J4810" s="161"/>
      <c r="K4810" s="161"/>
      <c r="L4810" s="161"/>
      <c r="M4810" s="161"/>
      <c r="N4810" s="171"/>
      <c r="O4810" s="171"/>
      <c r="P4810" s="171"/>
      <c r="Q4810" s="171"/>
      <c r="R4810" s="171"/>
      <c r="S4810" s="171"/>
      <c r="T4810" s="208" t="str">
        <f t="shared" si="750"/>
        <v>MISSING</v>
      </c>
      <c r="U4810" s="208" t="str">
        <f t="shared" si="751"/>
        <v>MISSING</v>
      </c>
      <c r="X4810" s="56">
        <f t="shared" si="752"/>
        <v>-99</v>
      </c>
      <c r="Y4810" s="56">
        <f t="shared" si="753"/>
        <v>-99</v>
      </c>
      <c r="Z4810" s="56">
        <f t="shared" si="754"/>
        <v>-99</v>
      </c>
      <c r="AA4810" s="56">
        <f t="shared" si="755"/>
        <v>-99</v>
      </c>
      <c r="AB4810" s="56">
        <f t="shared" si="756"/>
        <v>-99</v>
      </c>
      <c r="AC4810" s="56">
        <f t="shared" si="757"/>
        <v>-99</v>
      </c>
      <c r="AD4810" s="3"/>
      <c r="AE4810" s="82">
        <f>IF(D4810=1, 'adjustment factor'!$D$4, IF(D4810=-9,-999,IF(D4810="",-999,0)))</f>
        <v>-999</v>
      </c>
      <c r="AF4810" s="82">
        <f>IF(F4810=1, 'adjustment factor'!$D$5, IF(F4810=-9,-999,IF(F4810="",-999,0)))</f>
        <v>-999</v>
      </c>
      <c r="AG4810" s="82">
        <f>IF(E4810=1, 'adjustment factor'!$D$6, IF(E4810=-9,-999,IF(E4810="",-999,0)))</f>
        <v>-999</v>
      </c>
      <c r="AH4810" s="82">
        <f>IF(K4810&gt;=45,'adjustment factor'!$D$7,IF(K4810=-9,-1200,IF(K4810="",-1200,0)))</f>
        <v>-1200</v>
      </c>
      <c r="AI4810" s="82">
        <f>IF(L4810=1, 'adjustment factor'!$D$8, IF(L4810=-9,-999,IF(L4810="",-999,0)))</f>
        <v>-999</v>
      </c>
      <c r="AJ4810" s="82">
        <f>IF(AND(M4810&gt;=1,M4810&lt;=4),'adjustment factor'!$D$9,IF(M4810=-9,-999,IF(M4810=98,-999,IF(M4810=99,-999,IF(M4810="",-999,0)))))</f>
        <v>-999</v>
      </c>
      <c r="AK4810" s="82">
        <f>IF(H4810=1, 'adjustment factor'!$D$10, IF(H4810=-9,-999,IF(H4810="",-999,0)))</f>
        <v>-999</v>
      </c>
      <c r="AL4810" s="82">
        <f>IF(G4810=1, 'adjustment factor'!$D$11, IF(G4810=-9,-999,IF(G4810="",-999,0)))</f>
        <v>-999</v>
      </c>
      <c r="AM4810" s="82">
        <f>IF(I4810=1, 'adjustment factor'!$D$12, IF(I4810=-9,-999,IF(I4810="",-999,0)))</f>
        <v>-999</v>
      </c>
      <c r="AN4810" s="82">
        <f>IF(J4810=1, 'adjustment factor'!$D$13, IF(J4810=-9,-999,IF(J4810="",-999,0)))</f>
        <v>-999</v>
      </c>
      <c r="AO4810" s="82" t="str">
        <f t="shared" si="758"/>
        <v>-999</v>
      </c>
      <c r="AP4810" s="82" t="str">
        <f t="shared" si="759"/>
        <v>MISSING</v>
      </c>
    </row>
    <row r="4811" spans="2:42">
      <c r="B4811" s="207"/>
      <c r="C4811" s="35">
        <v>4807</v>
      </c>
      <c r="D4811" s="161"/>
      <c r="E4811" s="161"/>
      <c r="F4811" s="161"/>
      <c r="G4811" s="161"/>
      <c r="H4811" s="161"/>
      <c r="I4811" s="161"/>
      <c r="J4811" s="161"/>
      <c r="K4811" s="161"/>
      <c r="L4811" s="161"/>
      <c r="M4811" s="161"/>
      <c r="N4811" s="171"/>
      <c r="O4811" s="171"/>
      <c r="P4811" s="171"/>
      <c r="Q4811" s="171"/>
      <c r="R4811" s="171"/>
      <c r="S4811" s="171"/>
      <c r="T4811" s="208" t="str">
        <f t="shared" si="750"/>
        <v>MISSING</v>
      </c>
      <c r="U4811" s="208" t="str">
        <f t="shared" si="751"/>
        <v>MISSING</v>
      </c>
      <c r="X4811" s="56">
        <f t="shared" si="752"/>
        <v>-99</v>
      </c>
      <c r="Y4811" s="56">
        <f t="shared" si="753"/>
        <v>-99</v>
      </c>
      <c r="Z4811" s="56">
        <f t="shared" si="754"/>
        <v>-99</v>
      </c>
      <c r="AA4811" s="56">
        <f t="shared" si="755"/>
        <v>-99</v>
      </c>
      <c r="AB4811" s="56">
        <f t="shared" si="756"/>
        <v>-99</v>
      </c>
      <c r="AC4811" s="56">
        <f t="shared" si="757"/>
        <v>-99</v>
      </c>
      <c r="AD4811" s="3"/>
      <c r="AE4811" s="82">
        <f>IF(D4811=1, 'adjustment factor'!$D$4, IF(D4811=-9,-999,IF(D4811="",-999,0)))</f>
        <v>-999</v>
      </c>
      <c r="AF4811" s="82">
        <f>IF(F4811=1, 'adjustment factor'!$D$5, IF(F4811=-9,-999,IF(F4811="",-999,0)))</f>
        <v>-999</v>
      </c>
      <c r="AG4811" s="82">
        <f>IF(E4811=1, 'adjustment factor'!$D$6, IF(E4811=-9,-999,IF(E4811="",-999,0)))</f>
        <v>-999</v>
      </c>
      <c r="AH4811" s="82">
        <f>IF(K4811&gt;=45,'adjustment factor'!$D$7,IF(K4811=-9,-1200,IF(K4811="",-1200,0)))</f>
        <v>-1200</v>
      </c>
      <c r="AI4811" s="82">
        <f>IF(L4811=1, 'adjustment factor'!$D$8, IF(L4811=-9,-999,IF(L4811="",-999,0)))</f>
        <v>-999</v>
      </c>
      <c r="AJ4811" s="82">
        <f>IF(AND(M4811&gt;=1,M4811&lt;=4),'adjustment factor'!$D$9,IF(M4811=-9,-999,IF(M4811=98,-999,IF(M4811=99,-999,IF(M4811="",-999,0)))))</f>
        <v>-999</v>
      </c>
      <c r="AK4811" s="82">
        <f>IF(H4811=1, 'adjustment factor'!$D$10, IF(H4811=-9,-999,IF(H4811="",-999,0)))</f>
        <v>-999</v>
      </c>
      <c r="AL4811" s="82">
        <f>IF(G4811=1, 'adjustment factor'!$D$11, IF(G4811=-9,-999,IF(G4811="",-999,0)))</f>
        <v>-999</v>
      </c>
      <c r="AM4811" s="82">
        <f>IF(I4811=1, 'adjustment factor'!$D$12, IF(I4811=-9,-999,IF(I4811="",-999,0)))</f>
        <v>-999</v>
      </c>
      <c r="AN4811" s="82">
        <f>IF(J4811=1, 'adjustment factor'!$D$13, IF(J4811=-9,-999,IF(J4811="",-999,0)))</f>
        <v>-999</v>
      </c>
      <c r="AO4811" s="82" t="str">
        <f t="shared" si="758"/>
        <v>-999</v>
      </c>
      <c r="AP4811" s="82" t="str">
        <f t="shared" si="759"/>
        <v>MISSING</v>
      </c>
    </row>
    <row r="4812" spans="2:42">
      <c r="B4812" s="207"/>
      <c r="C4812" s="35">
        <v>4808</v>
      </c>
      <c r="D4812" s="161"/>
      <c r="E4812" s="161"/>
      <c r="F4812" s="161"/>
      <c r="G4812" s="161"/>
      <c r="H4812" s="161"/>
      <c r="I4812" s="161"/>
      <c r="J4812" s="161"/>
      <c r="K4812" s="161"/>
      <c r="L4812" s="161"/>
      <c r="M4812" s="161"/>
      <c r="N4812" s="171"/>
      <c r="O4812" s="171"/>
      <c r="P4812" s="171"/>
      <c r="Q4812" s="171"/>
      <c r="R4812" s="171"/>
      <c r="S4812" s="171"/>
      <c r="T4812" s="208" t="str">
        <f t="shared" si="750"/>
        <v>MISSING</v>
      </c>
      <c r="U4812" s="208" t="str">
        <f t="shared" si="751"/>
        <v>MISSING</v>
      </c>
      <c r="X4812" s="56">
        <f t="shared" si="752"/>
        <v>-99</v>
      </c>
      <c r="Y4812" s="56">
        <f t="shared" si="753"/>
        <v>-99</v>
      </c>
      <c r="Z4812" s="56">
        <f t="shared" si="754"/>
        <v>-99</v>
      </c>
      <c r="AA4812" s="56">
        <f t="shared" si="755"/>
        <v>-99</v>
      </c>
      <c r="AB4812" s="56">
        <f t="shared" si="756"/>
        <v>-99</v>
      </c>
      <c r="AC4812" s="56">
        <f t="shared" si="757"/>
        <v>-99</v>
      </c>
      <c r="AD4812" s="3"/>
      <c r="AE4812" s="82">
        <f>IF(D4812=1, 'adjustment factor'!$D$4, IF(D4812=-9,-999,IF(D4812="",-999,0)))</f>
        <v>-999</v>
      </c>
      <c r="AF4812" s="82">
        <f>IF(F4812=1, 'adjustment factor'!$D$5, IF(F4812=-9,-999,IF(F4812="",-999,0)))</f>
        <v>-999</v>
      </c>
      <c r="AG4812" s="82">
        <f>IF(E4812=1, 'adjustment factor'!$D$6, IF(E4812=-9,-999,IF(E4812="",-999,0)))</f>
        <v>-999</v>
      </c>
      <c r="AH4812" s="82">
        <f>IF(K4812&gt;=45,'adjustment factor'!$D$7,IF(K4812=-9,-1200,IF(K4812="",-1200,0)))</f>
        <v>-1200</v>
      </c>
      <c r="AI4812" s="82">
        <f>IF(L4812=1, 'adjustment factor'!$D$8, IF(L4812=-9,-999,IF(L4812="",-999,0)))</f>
        <v>-999</v>
      </c>
      <c r="AJ4812" s="82">
        <f>IF(AND(M4812&gt;=1,M4812&lt;=4),'adjustment factor'!$D$9,IF(M4812=-9,-999,IF(M4812=98,-999,IF(M4812=99,-999,IF(M4812="",-999,0)))))</f>
        <v>-999</v>
      </c>
      <c r="AK4812" s="82">
        <f>IF(H4812=1, 'adjustment factor'!$D$10, IF(H4812=-9,-999,IF(H4812="",-999,0)))</f>
        <v>-999</v>
      </c>
      <c r="AL4812" s="82">
        <f>IF(G4812=1, 'adjustment factor'!$D$11, IF(G4812=-9,-999,IF(G4812="",-999,0)))</f>
        <v>-999</v>
      </c>
      <c r="AM4812" s="82">
        <f>IF(I4812=1, 'adjustment factor'!$D$12, IF(I4812=-9,-999,IF(I4812="",-999,0)))</f>
        <v>-999</v>
      </c>
      <c r="AN4812" s="82">
        <f>IF(J4812=1, 'adjustment factor'!$D$13, IF(J4812=-9,-999,IF(J4812="",-999,0)))</f>
        <v>-999</v>
      </c>
      <c r="AO4812" s="82" t="str">
        <f t="shared" si="758"/>
        <v>-999</v>
      </c>
      <c r="AP4812" s="82" t="str">
        <f t="shared" si="759"/>
        <v>MISSING</v>
      </c>
    </row>
    <row r="4813" spans="2:42">
      <c r="B4813" s="207"/>
      <c r="C4813" s="35">
        <v>4809</v>
      </c>
      <c r="D4813" s="161"/>
      <c r="E4813" s="161"/>
      <c r="F4813" s="161"/>
      <c r="G4813" s="161"/>
      <c r="H4813" s="161"/>
      <c r="I4813" s="161"/>
      <c r="J4813" s="161"/>
      <c r="K4813" s="161"/>
      <c r="L4813" s="161"/>
      <c r="M4813" s="161"/>
      <c r="N4813" s="171"/>
      <c r="O4813" s="171"/>
      <c r="P4813" s="171"/>
      <c r="Q4813" s="171"/>
      <c r="R4813" s="171"/>
      <c r="S4813" s="171"/>
      <c r="T4813" s="208" t="str">
        <f t="shared" si="750"/>
        <v>MISSING</v>
      </c>
      <c r="U4813" s="208" t="str">
        <f t="shared" si="751"/>
        <v>MISSING</v>
      </c>
      <c r="X4813" s="56">
        <f t="shared" si="752"/>
        <v>-99</v>
      </c>
      <c r="Y4813" s="56">
        <f t="shared" si="753"/>
        <v>-99</v>
      </c>
      <c r="Z4813" s="56">
        <f t="shared" si="754"/>
        <v>-99</v>
      </c>
      <c r="AA4813" s="56">
        <f t="shared" si="755"/>
        <v>-99</v>
      </c>
      <c r="AB4813" s="56">
        <f t="shared" si="756"/>
        <v>-99</v>
      </c>
      <c r="AC4813" s="56">
        <f t="shared" si="757"/>
        <v>-99</v>
      </c>
      <c r="AD4813" s="3"/>
      <c r="AE4813" s="82">
        <f>IF(D4813=1, 'adjustment factor'!$D$4, IF(D4813=-9,-999,IF(D4813="",-999,0)))</f>
        <v>-999</v>
      </c>
      <c r="AF4813" s="82">
        <f>IF(F4813=1, 'adjustment factor'!$D$5, IF(F4813=-9,-999,IF(F4813="",-999,0)))</f>
        <v>-999</v>
      </c>
      <c r="AG4813" s="82">
        <f>IF(E4813=1, 'adjustment factor'!$D$6, IF(E4813=-9,-999,IF(E4813="",-999,0)))</f>
        <v>-999</v>
      </c>
      <c r="AH4813" s="82">
        <f>IF(K4813&gt;=45,'adjustment factor'!$D$7,IF(K4813=-9,-1200,IF(K4813="",-1200,0)))</f>
        <v>-1200</v>
      </c>
      <c r="AI4813" s="82">
        <f>IF(L4813=1, 'adjustment factor'!$D$8, IF(L4813=-9,-999,IF(L4813="",-999,0)))</f>
        <v>-999</v>
      </c>
      <c r="AJ4813" s="82">
        <f>IF(AND(M4813&gt;=1,M4813&lt;=4),'adjustment factor'!$D$9,IF(M4813=-9,-999,IF(M4813=98,-999,IF(M4813=99,-999,IF(M4813="",-999,0)))))</f>
        <v>-999</v>
      </c>
      <c r="AK4813" s="82">
        <f>IF(H4813=1, 'adjustment factor'!$D$10, IF(H4813=-9,-999,IF(H4813="",-999,0)))</f>
        <v>-999</v>
      </c>
      <c r="AL4813" s="82">
        <f>IF(G4813=1, 'adjustment factor'!$D$11, IF(G4813=-9,-999,IF(G4813="",-999,0)))</f>
        <v>-999</v>
      </c>
      <c r="AM4813" s="82">
        <f>IF(I4813=1, 'adjustment factor'!$D$12, IF(I4813=-9,-999,IF(I4813="",-999,0)))</f>
        <v>-999</v>
      </c>
      <c r="AN4813" s="82">
        <f>IF(J4813=1, 'adjustment factor'!$D$13, IF(J4813=-9,-999,IF(J4813="",-999,0)))</f>
        <v>-999</v>
      </c>
      <c r="AO4813" s="82" t="str">
        <f t="shared" si="758"/>
        <v>-999</v>
      </c>
      <c r="AP4813" s="82" t="str">
        <f t="shared" si="759"/>
        <v>MISSING</v>
      </c>
    </row>
    <row r="4814" spans="2:42">
      <c r="B4814" s="207"/>
      <c r="C4814" s="35">
        <v>4810</v>
      </c>
      <c r="D4814" s="161"/>
      <c r="E4814" s="161"/>
      <c r="F4814" s="161"/>
      <c r="G4814" s="161"/>
      <c r="H4814" s="161"/>
      <c r="I4814" s="161"/>
      <c r="J4814" s="161"/>
      <c r="K4814" s="161"/>
      <c r="L4814" s="161"/>
      <c r="M4814" s="161"/>
      <c r="N4814" s="171"/>
      <c r="O4814" s="171"/>
      <c r="P4814" s="171"/>
      <c r="Q4814" s="171"/>
      <c r="R4814" s="171"/>
      <c r="S4814" s="171"/>
      <c r="T4814" s="208" t="str">
        <f t="shared" si="750"/>
        <v>MISSING</v>
      </c>
      <c r="U4814" s="208" t="str">
        <f t="shared" si="751"/>
        <v>MISSING</v>
      </c>
      <c r="X4814" s="56">
        <f t="shared" si="752"/>
        <v>-99</v>
      </c>
      <c r="Y4814" s="56">
        <f t="shared" si="753"/>
        <v>-99</v>
      </c>
      <c r="Z4814" s="56">
        <f t="shared" si="754"/>
        <v>-99</v>
      </c>
      <c r="AA4814" s="56">
        <f t="shared" si="755"/>
        <v>-99</v>
      </c>
      <c r="AB4814" s="56">
        <f t="shared" si="756"/>
        <v>-99</v>
      </c>
      <c r="AC4814" s="56">
        <f t="shared" si="757"/>
        <v>-99</v>
      </c>
      <c r="AD4814" s="3"/>
      <c r="AE4814" s="82">
        <f>IF(D4814=1, 'adjustment factor'!$D$4, IF(D4814=-9,-999,IF(D4814="",-999,0)))</f>
        <v>-999</v>
      </c>
      <c r="AF4814" s="82">
        <f>IF(F4814=1, 'adjustment factor'!$D$5, IF(F4814=-9,-999,IF(F4814="",-999,0)))</f>
        <v>-999</v>
      </c>
      <c r="AG4814" s="82">
        <f>IF(E4814=1, 'adjustment factor'!$D$6, IF(E4814=-9,-999,IF(E4814="",-999,0)))</f>
        <v>-999</v>
      </c>
      <c r="AH4814" s="82">
        <f>IF(K4814&gt;=45,'adjustment factor'!$D$7,IF(K4814=-9,-1200,IF(K4814="",-1200,0)))</f>
        <v>-1200</v>
      </c>
      <c r="AI4814" s="82">
        <f>IF(L4814=1, 'adjustment factor'!$D$8, IF(L4814=-9,-999,IF(L4814="",-999,0)))</f>
        <v>-999</v>
      </c>
      <c r="AJ4814" s="82">
        <f>IF(AND(M4814&gt;=1,M4814&lt;=4),'adjustment factor'!$D$9,IF(M4814=-9,-999,IF(M4814=98,-999,IF(M4814=99,-999,IF(M4814="",-999,0)))))</f>
        <v>-999</v>
      </c>
      <c r="AK4814" s="82">
        <f>IF(H4814=1, 'adjustment factor'!$D$10, IF(H4814=-9,-999,IF(H4814="",-999,0)))</f>
        <v>-999</v>
      </c>
      <c r="AL4814" s="82">
        <f>IF(G4814=1, 'adjustment factor'!$D$11, IF(G4814=-9,-999,IF(G4814="",-999,0)))</f>
        <v>-999</v>
      </c>
      <c r="AM4814" s="82">
        <f>IF(I4814=1, 'adjustment factor'!$D$12, IF(I4814=-9,-999,IF(I4814="",-999,0)))</f>
        <v>-999</v>
      </c>
      <c r="AN4814" s="82">
        <f>IF(J4814=1, 'adjustment factor'!$D$13, IF(J4814=-9,-999,IF(J4814="",-999,0)))</f>
        <v>-999</v>
      </c>
      <c r="AO4814" s="82" t="str">
        <f t="shared" si="758"/>
        <v>-999</v>
      </c>
      <c r="AP4814" s="82" t="str">
        <f t="shared" si="759"/>
        <v>MISSING</v>
      </c>
    </row>
    <row r="4815" spans="2:42">
      <c r="B4815" s="207"/>
      <c r="C4815" s="35">
        <v>4811</v>
      </c>
      <c r="D4815" s="161"/>
      <c r="E4815" s="161"/>
      <c r="F4815" s="161"/>
      <c r="G4815" s="161"/>
      <c r="H4815" s="161"/>
      <c r="I4815" s="161"/>
      <c r="J4815" s="161"/>
      <c r="K4815" s="161"/>
      <c r="L4815" s="161"/>
      <c r="M4815" s="161"/>
      <c r="N4815" s="171"/>
      <c r="O4815" s="171"/>
      <c r="P4815" s="171"/>
      <c r="Q4815" s="171"/>
      <c r="R4815" s="171"/>
      <c r="S4815" s="171"/>
      <c r="T4815" s="208" t="str">
        <f t="shared" si="750"/>
        <v>MISSING</v>
      </c>
      <c r="U4815" s="208" t="str">
        <f t="shared" si="751"/>
        <v>MISSING</v>
      </c>
      <c r="X4815" s="56">
        <f t="shared" si="752"/>
        <v>-99</v>
      </c>
      <c r="Y4815" s="56">
        <f t="shared" si="753"/>
        <v>-99</v>
      </c>
      <c r="Z4815" s="56">
        <f t="shared" si="754"/>
        <v>-99</v>
      </c>
      <c r="AA4815" s="56">
        <f t="shared" si="755"/>
        <v>-99</v>
      </c>
      <c r="AB4815" s="56">
        <f t="shared" si="756"/>
        <v>-99</v>
      </c>
      <c r="AC4815" s="56">
        <f t="shared" si="757"/>
        <v>-99</v>
      </c>
      <c r="AD4815" s="3"/>
      <c r="AE4815" s="82">
        <f>IF(D4815=1, 'adjustment factor'!$D$4, IF(D4815=-9,-999,IF(D4815="",-999,0)))</f>
        <v>-999</v>
      </c>
      <c r="AF4815" s="82">
        <f>IF(F4815=1, 'adjustment factor'!$D$5, IF(F4815=-9,-999,IF(F4815="",-999,0)))</f>
        <v>-999</v>
      </c>
      <c r="AG4815" s="82">
        <f>IF(E4815=1, 'adjustment factor'!$D$6, IF(E4815=-9,-999,IF(E4815="",-999,0)))</f>
        <v>-999</v>
      </c>
      <c r="AH4815" s="82">
        <f>IF(K4815&gt;=45,'adjustment factor'!$D$7,IF(K4815=-9,-1200,IF(K4815="",-1200,0)))</f>
        <v>-1200</v>
      </c>
      <c r="AI4815" s="82">
        <f>IF(L4815=1, 'adjustment factor'!$D$8, IF(L4815=-9,-999,IF(L4815="",-999,0)))</f>
        <v>-999</v>
      </c>
      <c r="AJ4815" s="82">
        <f>IF(AND(M4815&gt;=1,M4815&lt;=4),'adjustment factor'!$D$9,IF(M4815=-9,-999,IF(M4815=98,-999,IF(M4815=99,-999,IF(M4815="",-999,0)))))</f>
        <v>-999</v>
      </c>
      <c r="AK4815" s="82">
        <f>IF(H4815=1, 'adjustment factor'!$D$10, IF(H4815=-9,-999,IF(H4815="",-999,0)))</f>
        <v>-999</v>
      </c>
      <c r="AL4815" s="82">
        <f>IF(G4815=1, 'adjustment factor'!$D$11, IF(G4815=-9,-999,IF(G4815="",-999,0)))</f>
        <v>-999</v>
      </c>
      <c r="AM4815" s="82">
        <f>IF(I4815=1, 'adjustment factor'!$D$12, IF(I4815=-9,-999,IF(I4815="",-999,0)))</f>
        <v>-999</v>
      </c>
      <c r="AN4815" s="82">
        <f>IF(J4815=1, 'adjustment factor'!$D$13, IF(J4815=-9,-999,IF(J4815="",-999,0)))</f>
        <v>-999</v>
      </c>
      <c r="AO4815" s="82" t="str">
        <f t="shared" si="758"/>
        <v>-999</v>
      </c>
      <c r="AP4815" s="82" t="str">
        <f t="shared" si="759"/>
        <v>MISSING</v>
      </c>
    </row>
    <row r="4816" spans="2:42">
      <c r="B4816" s="207"/>
      <c r="C4816" s="35">
        <v>4812</v>
      </c>
      <c r="D4816" s="161"/>
      <c r="E4816" s="161"/>
      <c r="F4816" s="161"/>
      <c r="G4816" s="161"/>
      <c r="H4816" s="161"/>
      <c r="I4816" s="161"/>
      <c r="J4816" s="161"/>
      <c r="K4816" s="161"/>
      <c r="L4816" s="161"/>
      <c r="M4816" s="161"/>
      <c r="N4816" s="171"/>
      <c r="O4816" s="171"/>
      <c r="P4816" s="171"/>
      <c r="Q4816" s="171"/>
      <c r="R4816" s="171"/>
      <c r="S4816" s="171"/>
      <c r="T4816" s="208" t="str">
        <f t="shared" si="750"/>
        <v>MISSING</v>
      </c>
      <c r="U4816" s="208" t="str">
        <f t="shared" si="751"/>
        <v>MISSING</v>
      </c>
      <c r="X4816" s="56">
        <f t="shared" si="752"/>
        <v>-99</v>
      </c>
      <c r="Y4816" s="56">
        <f t="shared" si="753"/>
        <v>-99</v>
      </c>
      <c r="Z4816" s="56">
        <f t="shared" si="754"/>
        <v>-99</v>
      </c>
      <c r="AA4816" s="56">
        <f t="shared" si="755"/>
        <v>-99</v>
      </c>
      <c r="AB4816" s="56">
        <f t="shared" si="756"/>
        <v>-99</v>
      </c>
      <c r="AC4816" s="56">
        <f t="shared" si="757"/>
        <v>-99</v>
      </c>
      <c r="AD4816" s="3"/>
      <c r="AE4816" s="82">
        <f>IF(D4816=1, 'adjustment factor'!$D$4, IF(D4816=-9,-999,IF(D4816="",-999,0)))</f>
        <v>-999</v>
      </c>
      <c r="AF4816" s="82">
        <f>IF(F4816=1, 'adjustment factor'!$D$5, IF(F4816=-9,-999,IF(F4816="",-999,0)))</f>
        <v>-999</v>
      </c>
      <c r="AG4816" s="82">
        <f>IF(E4816=1, 'adjustment factor'!$D$6, IF(E4816=-9,-999,IF(E4816="",-999,0)))</f>
        <v>-999</v>
      </c>
      <c r="AH4816" s="82">
        <f>IF(K4816&gt;=45,'adjustment factor'!$D$7,IF(K4816=-9,-1200,IF(K4816="",-1200,0)))</f>
        <v>-1200</v>
      </c>
      <c r="AI4816" s="82">
        <f>IF(L4816=1, 'adjustment factor'!$D$8, IF(L4816=-9,-999,IF(L4816="",-999,0)))</f>
        <v>-999</v>
      </c>
      <c r="AJ4816" s="82">
        <f>IF(AND(M4816&gt;=1,M4816&lt;=4),'adjustment factor'!$D$9,IF(M4816=-9,-999,IF(M4816=98,-999,IF(M4816=99,-999,IF(M4816="",-999,0)))))</f>
        <v>-999</v>
      </c>
      <c r="AK4816" s="82">
        <f>IF(H4816=1, 'adjustment factor'!$D$10, IF(H4816=-9,-999,IF(H4816="",-999,0)))</f>
        <v>-999</v>
      </c>
      <c r="AL4816" s="82">
        <f>IF(G4816=1, 'adjustment factor'!$D$11, IF(G4816=-9,-999,IF(G4816="",-999,0)))</f>
        <v>-999</v>
      </c>
      <c r="AM4816" s="82">
        <f>IF(I4816=1, 'adjustment factor'!$D$12, IF(I4816=-9,-999,IF(I4816="",-999,0)))</f>
        <v>-999</v>
      </c>
      <c r="AN4816" s="82">
        <f>IF(J4816=1, 'adjustment factor'!$D$13, IF(J4816=-9,-999,IF(J4816="",-999,0)))</f>
        <v>-999</v>
      </c>
      <c r="AO4816" s="82" t="str">
        <f t="shared" si="758"/>
        <v>-999</v>
      </c>
      <c r="AP4816" s="82" t="str">
        <f t="shared" si="759"/>
        <v>MISSING</v>
      </c>
    </row>
    <row r="4817" spans="2:42">
      <c r="B4817" s="207"/>
      <c r="C4817" s="35">
        <v>4813</v>
      </c>
      <c r="D4817" s="161"/>
      <c r="E4817" s="161"/>
      <c r="F4817" s="161"/>
      <c r="G4817" s="161"/>
      <c r="H4817" s="161"/>
      <c r="I4817" s="161"/>
      <c r="J4817" s="161"/>
      <c r="K4817" s="161"/>
      <c r="L4817" s="161"/>
      <c r="M4817" s="161"/>
      <c r="N4817" s="171"/>
      <c r="O4817" s="171"/>
      <c r="P4817" s="171"/>
      <c r="Q4817" s="171"/>
      <c r="R4817" s="171"/>
      <c r="S4817" s="171"/>
      <c r="T4817" s="208" t="str">
        <f t="shared" si="750"/>
        <v>MISSING</v>
      </c>
      <c r="U4817" s="208" t="str">
        <f t="shared" si="751"/>
        <v>MISSING</v>
      </c>
      <c r="X4817" s="56">
        <f t="shared" si="752"/>
        <v>-99</v>
      </c>
      <c r="Y4817" s="56">
        <f t="shared" si="753"/>
        <v>-99</v>
      </c>
      <c r="Z4817" s="56">
        <f t="shared" si="754"/>
        <v>-99</v>
      </c>
      <c r="AA4817" s="56">
        <f t="shared" si="755"/>
        <v>-99</v>
      </c>
      <c r="AB4817" s="56">
        <f t="shared" si="756"/>
        <v>-99</v>
      </c>
      <c r="AC4817" s="56">
        <f t="shared" si="757"/>
        <v>-99</v>
      </c>
      <c r="AD4817" s="3"/>
      <c r="AE4817" s="82">
        <f>IF(D4817=1, 'adjustment factor'!$D$4, IF(D4817=-9,-999,IF(D4817="",-999,0)))</f>
        <v>-999</v>
      </c>
      <c r="AF4817" s="82">
        <f>IF(F4817=1, 'adjustment factor'!$D$5, IF(F4817=-9,-999,IF(F4817="",-999,0)))</f>
        <v>-999</v>
      </c>
      <c r="AG4817" s="82">
        <f>IF(E4817=1, 'adjustment factor'!$D$6, IF(E4817=-9,-999,IF(E4817="",-999,0)))</f>
        <v>-999</v>
      </c>
      <c r="AH4817" s="82">
        <f>IF(K4817&gt;=45,'adjustment factor'!$D$7,IF(K4817=-9,-1200,IF(K4817="",-1200,0)))</f>
        <v>-1200</v>
      </c>
      <c r="AI4817" s="82">
        <f>IF(L4817=1, 'adjustment factor'!$D$8, IF(L4817=-9,-999,IF(L4817="",-999,0)))</f>
        <v>-999</v>
      </c>
      <c r="AJ4817" s="82">
        <f>IF(AND(M4817&gt;=1,M4817&lt;=4),'adjustment factor'!$D$9,IF(M4817=-9,-999,IF(M4817=98,-999,IF(M4817=99,-999,IF(M4817="",-999,0)))))</f>
        <v>-999</v>
      </c>
      <c r="AK4817" s="82">
        <f>IF(H4817=1, 'adjustment factor'!$D$10, IF(H4817=-9,-999,IF(H4817="",-999,0)))</f>
        <v>-999</v>
      </c>
      <c r="AL4817" s="82">
        <f>IF(G4817=1, 'adjustment factor'!$D$11, IF(G4817=-9,-999,IF(G4817="",-999,0)))</f>
        <v>-999</v>
      </c>
      <c r="AM4817" s="82">
        <f>IF(I4817=1, 'adjustment factor'!$D$12, IF(I4817=-9,-999,IF(I4817="",-999,0)))</f>
        <v>-999</v>
      </c>
      <c r="AN4817" s="82">
        <f>IF(J4817=1, 'adjustment factor'!$D$13, IF(J4817=-9,-999,IF(J4817="",-999,0)))</f>
        <v>-999</v>
      </c>
      <c r="AO4817" s="82" t="str">
        <f t="shared" si="758"/>
        <v>-999</v>
      </c>
      <c r="AP4817" s="82" t="str">
        <f t="shared" si="759"/>
        <v>MISSING</v>
      </c>
    </row>
    <row r="4818" spans="2:42">
      <c r="B4818" s="207"/>
      <c r="C4818" s="35">
        <v>4814</v>
      </c>
      <c r="D4818" s="161"/>
      <c r="E4818" s="161"/>
      <c r="F4818" s="161"/>
      <c r="G4818" s="161"/>
      <c r="H4818" s="161"/>
      <c r="I4818" s="161"/>
      <c r="J4818" s="161"/>
      <c r="K4818" s="161"/>
      <c r="L4818" s="161"/>
      <c r="M4818" s="161"/>
      <c r="N4818" s="171"/>
      <c r="O4818" s="171"/>
      <c r="P4818" s="171"/>
      <c r="Q4818" s="171"/>
      <c r="R4818" s="171"/>
      <c r="S4818" s="171"/>
      <c r="T4818" s="208" t="str">
        <f t="shared" si="750"/>
        <v>MISSING</v>
      </c>
      <c r="U4818" s="208" t="str">
        <f t="shared" si="751"/>
        <v>MISSING</v>
      </c>
      <c r="X4818" s="56">
        <f t="shared" si="752"/>
        <v>-99</v>
      </c>
      <c r="Y4818" s="56">
        <f t="shared" si="753"/>
        <v>-99</v>
      </c>
      <c r="Z4818" s="56">
        <f t="shared" si="754"/>
        <v>-99</v>
      </c>
      <c r="AA4818" s="56">
        <f t="shared" si="755"/>
        <v>-99</v>
      </c>
      <c r="AB4818" s="56">
        <f t="shared" si="756"/>
        <v>-99</v>
      </c>
      <c r="AC4818" s="56">
        <f t="shared" si="757"/>
        <v>-99</v>
      </c>
      <c r="AD4818" s="3"/>
      <c r="AE4818" s="82">
        <f>IF(D4818=1, 'adjustment factor'!$D$4, IF(D4818=-9,-999,IF(D4818="",-999,0)))</f>
        <v>-999</v>
      </c>
      <c r="AF4818" s="82">
        <f>IF(F4818=1, 'adjustment factor'!$D$5, IF(F4818=-9,-999,IF(F4818="",-999,0)))</f>
        <v>-999</v>
      </c>
      <c r="AG4818" s="82">
        <f>IF(E4818=1, 'adjustment factor'!$D$6, IF(E4818=-9,-999,IF(E4818="",-999,0)))</f>
        <v>-999</v>
      </c>
      <c r="AH4818" s="82">
        <f>IF(K4818&gt;=45,'adjustment factor'!$D$7,IF(K4818=-9,-1200,IF(K4818="",-1200,0)))</f>
        <v>-1200</v>
      </c>
      <c r="AI4818" s="82">
        <f>IF(L4818=1, 'adjustment factor'!$D$8, IF(L4818=-9,-999,IF(L4818="",-999,0)))</f>
        <v>-999</v>
      </c>
      <c r="AJ4818" s="82">
        <f>IF(AND(M4818&gt;=1,M4818&lt;=4),'adjustment factor'!$D$9,IF(M4818=-9,-999,IF(M4818=98,-999,IF(M4818=99,-999,IF(M4818="",-999,0)))))</f>
        <v>-999</v>
      </c>
      <c r="AK4818" s="82">
        <f>IF(H4818=1, 'adjustment factor'!$D$10, IF(H4818=-9,-999,IF(H4818="",-999,0)))</f>
        <v>-999</v>
      </c>
      <c r="AL4818" s="82">
        <f>IF(G4818=1, 'adjustment factor'!$D$11, IF(G4818=-9,-999,IF(G4818="",-999,0)))</f>
        <v>-999</v>
      </c>
      <c r="AM4818" s="82">
        <f>IF(I4818=1, 'adjustment factor'!$D$12, IF(I4818=-9,-999,IF(I4818="",-999,0)))</f>
        <v>-999</v>
      </c>
      <c r="AN4818" s="82">
        <f>IF(J4818=1, 'adjustment factor'!$D$13, IF(J4818=-9,-999,IF(J4818="",-999,0)))</f>
        <v>-999</v>
      </c>
      <c r="AO4818" s="82" t="str">
        <f t="shared" si="758"/>
        <v>-999</v>
      </c>
      <c r="AP4818" s="82" t="str">
        <f t="shared" si="759"/>
        <v>MISSING</v>
      </c>
    </row>
    <row r="4819" spans="2:42">
      <c r="B4819" s="207"/>
      <c r="C4819" s="35">
        <v>4815</v>
      </c>
      <c r="D4819" s="161"/>
      <c r="E4819" s="161"/>
      <c r="F4819" s="161"/>
      <c r="G4819" s="161"/>
      <c r="H4819" s="161"/>
      <c r="I4819" s="161"/>
      <c r="J4819" s="161"/>
      <c r="K4819" s="161"/>
      <c r="L4819" s="161"/>
      <c r="M4819" s="161"/>
      <c r="N4819" s="171"/>
      <c r="O4819" s="171"/>
      <c r="P4819" s="171"/>
      <c r="Q4819" s="171"/>
      <c r="R4819" s="171"/>
      <c r="S4819" s="171"/>
      <c r="T4819" s="208" t="str">
        <f t="shared" si="750"/>
        <v>MISSING</v>
      </c>
      <c r="U4819" s="208" t="str">
        <f t="shared" si="751"/>
        <v>MISSING</v>
      </c>
      <c r="X4819" s="56">
        <f t="shared" si="752"/>
        <v>-99</v>
      </c>
      <c r="Y4819" s="56">
        <f t="shared" si="753"/>
        <v>-99</v>
      </c>
      <c r="Z4819" s="56">
        <f t="shared" si="754"/>
        <v>-99</v>
      </c>
      <c r="AA4819" s="56">
        <f t="shared" si="755"/>
        <v>-99</v>
      </c>
      <c r="AB4819" s="56">
        <f t="shared" si="756"/>
        <v>-99</v>
      </c>
      <c r="AC4819" s="56">
        <f t="shared" si="757"/>
        <v>-99</v>
      </c>
      <c r="AD4819" s="3"/>
      <c r="AE4819" s="82">
        <f>IF(D4819=1, 'adjustment factor'!$D$4, IF(D4819=-9,-999,IF(D4819="",-999,0)))</f>
        <v>-999</v>
      </c>
      <c r="AF4819" s="82">
        <f>IF(F4819=1, 'adjustment factor'!$D$5, IF(F4819=-9,-999,IF(F4819="",-999,0)))</f>
        <v>-999</v>
      </c>
      <c r="AG4819" s="82">
        <f>IF(E4819=1, 'adjustment factor'!$D$6, IF(E4819=-9,-999,IF(E4819="",-999,0)))</f>
        <v>-999</v>
      </c>
      <c r="AH4819" s="82">
        <f>IF(K4819&gt;=45,'adjustment factor'!$D$7,IF(K4819=-9,-1200,IF(K4819="",-1200,0)))</f>
        <v>-1200</v>
      </c>
      <c r="AI4819" s="82">
        <f>IF(L4819=1, 'adjustment factor'!$D$8, IF(L4819=-9,-999,IF(L4819="",-999,0)))</f>
        <v>-999</v>
      </c>
      <c r="AJ4819" s="82">
        <f>IF(AND(M4819&gt;=1,M4819&lt;=4),'adjustment factor'!$D$9,IF(M4819=-9,-999,IF(M4819=98,-999,IF(M4819=99,-999,IF(M4819="",-999,0)))))</f>
        <v>-999</v>
      </c>
      <c r="AK4819" s="82">
        <f>IF(H4819=1, 'adjustment factor'!$D$10, IF(H4819=-9,-999,IF(H4819="",-999,0)))</f>
        <v>-999</v>
      </c>
      <c r="AL4819" s="82">
        <f>IF(G4819=1, 'adjustment factor'!$D$11, IF(G4819=-9,-999,IF(G4819="",-999,0)))</f>
        <v>-999</v>
      </c>
      <c r="AM4819" s="82">
        <f>IF(I4819=1, 'adjustment factor'!$D$12, IF(I4819=-9,-999,IF(I4819="",-999,0)))</f>
        <v>-999</v>
      </c>
      <c r="AN4819" s="82">
        <f>IF(J4819=1, 'adjustment factor'!$D$13, IF(J4819=-9,-999,IF(J4819="",-999,0)))</f>
        <v>-999</v>
      </c>
      <c r="AO4819" s="82" t="str">
        <f t="shared" si="758"/>
        <v>-999</v>
      </c>
      <c r="AP4819" s="82" t="str">
        <f t="shared" si="759"/>
        <v>MISSING</v>
      </c>
    </row>
    <row r="4820" spans="2:42">
      <c r="B4820" s="207"/>
      <c r="C4820" s="35">
        <v>4816</v>
      </c>
      <c r="D4820" s="161"/>
      <c r="E4820" s="161"/>
      <c r="F4820" s="161"/>
      <c r="G4820" s="161"/>
      <c r="H4820" s="161"/>
      <c r="I4820" s="161"/>
      <c r="J4820" s="161"/>
      <c r="K4820" s="161"/>
      <c r="L4820" s="161"/>
      <c r="M4820" s="161"/>
      <c r="N4820" s="171"/>
      <c r="O4820" s="171"/>
      <c r="P4820" s="171"/>
      <c r="Q4820" s="171"/>
      <c r="R4820" s="171"/>
      <c r="S4820" s="171"/>
      <c r="T4820" s="208" t="str">
        <f t="shared" si="750"/>
        <v>MISSING</v>
      </c>
      <c r="U4820" s="208" t="str">
        <f t="shared" si="751"/>
        <v>MISSING</v>
      </c>
      <c r="X4820" s="56">
        <f t="shared" si="752"/>
        <v>-99</v>
      </c>
      <c r="Y4820" s="56">
        <f t="shared" si="753"/>
        <v>-99</v>
      </c>
      <c r="Z4820" s="56">
        <f t="shared" si="754"/>
        <v>-99</v>
      </c>
      <c r="AA4820" s="56">
        <f t="shared" si="755"/>
        <v>-99</v>
      </c>
      <c r="AB4820" s="56">
        <f t="shared" si="756"/>
        <v>-99</v>
      </c>
      <c r="AC4820" s="56">
        <f t="shared" si="757"/>
        <v>-99</v>
      </c>
      <c r="AD4820" s="3"/>
      <c r="AE4820" s="82">
        <f>IF(D4820=1, 'adjustment factor'!$D$4, IF(D4820=-9,-999,IF(D4820="",-999,0)))</f>
        <v>-999</v>
      </c>
      <c r="AF4820" s="82">
        <f>IF(F4820=1, 'adjustment factor'!$D$5, IF(F4820=-9,-999,IF(F4820="",-999,0)))</f>
        <v>-999</v>
      </c>
      <c r="AG4820" s="82">
        <f>IF(E4820=1, 'adjustment factor'!$D$6, IF(E4820=-9,-999,IF(E4820="",-999,0)))</f>
        <v>-999</v>
      </c>
      <c r="AH4820" s="82">
        <f>IF(K4820&gt;=45,'adjustment factor'!$D$7,IF(K4820=-9,-1200,IF(K4820="",-1200,0)))</f>
        <v>-1200</v>
      </c>
      <c r="AI4820" s="82">
        <f>IF(L4820=1, 'adjustment factor'!$D$8, IF(L4820=-9,-999,IF(L4820="",-999,0)))</f>
        <v>-999</v>
      </c>
      <c r="AJ4820" s="82">
        <f>IF(AND(M4820&gt;=1,M4820&lt;=4),'adjustment factor'!$D$9,IF(M4820=-9,-999,IF(M4820=98,-999,IF(M4820=99,-999,IF(M4820="",-999,0)))))</f>
        <v>-999</v>
      </c>
      <c r="AK4820" s="82">
        <f>IF(H4820=1, 'adjustment factor'!$D$10, IF(H4820=-9,-999,IF(H4820="",-999,0)))</f>
        <v>-999</v>
      </c>
      <c r="AL4820" s="82">
        <f>IF(G4820=1, 'adjustment factor'!$D$11, IF(G4820=-9,-999,IF(G4820="",-999,0)))</f>
        <v>-999</v>
      </c>
      <c r="AM4820" s="82">
        <f>IF(I4820=1, 'adjustment factor'!$D$12, IF(I4820=-9,-999,IF(I4820="",-999,0)))</f>
        <v>-999</v>
      </c>
      <c r="AN4820" s="82">
        <f>IF(J4820=1, 'adjustment factor'!$D$13, IF(J4820=-9,-999,IF(J4820="",-999,0)))</f>
        <v>-999</v>
      </c>
      <c r="AO4820" s="82" t="str">
        <f t="shared" si="758"/>
        <v>-999</v>
      </c>
      <c r="AP4820" s="82" t="str">
        <f t="shared" si="759"/>
        <v>MISSING</v>
      </c>
    </row>
    <row r="4821" spans="2:42">
      <c r="B4821" s="207"/>
      <c r="C4821" s="35">
        <v>4817</v>
      </c>
      <c r="D4821" s="161"/>
      <c r="E4821" s="161"/>
      <c r="F4821" s="161"/>
      <c r="G4821" s="161"/>
      <c r="H4821" s="161"/>
      <c r="I4821" s="161"/>
      <c r="J4821" s="161"/>
      <c r="K4821" s="161"/>
      <c r="L4821" s="161"/>
      <c r="M4821" s="161"/>
      <c r="N4821" s="171"/>
      <c r="O4821" s="171"/>
      <c r="P4821" s="171"/>
      <c r="Q4821" s="171"/>
      <c r="R4821" s="171"/>
      <c r="S4821" s="171"/>
      <c r="T4821" s="208" t="str">
        <f t="shared" ref="T4821:T4884" si="760">IF(SUM(X4821:AC4821)&gt;-0.01, SUM(X4821:AC4821), "MISSING")</f>
        <v>MISSING</v>
      </c>
      <c r="U4821" s="208" t="str">
        <f t="shared" ref="U4821:U4884" si="761">IF(AP4821="MISSING","MISSING", 3.88+0.604*T4821+0.055*(T4821^2)-AP4821)</f>
        <v>MISSING</v>
      </c>
      <c r="X4821" s="56">
        <f t="shared" ref="X4821:X4884" si="762">IF(N4821&gt;0,((N4821-3)*-1),-99)</f>
        <v>-99</v>
      </c>
      <c r="Y4821" s="56">
        <f t="shared" ref="Y4821:Y4884" si="763">IF(O4821&gt;0,((O4821-3)*-1),-99)</f>
        <v>-99</v>
      </c>
      <c r="Z4821" s="56">
        <f t="shared" ref="Z4821:Z4884" si="764">IF(P4821&gt;0,((P4821-3)*-1),-99)</f>
        <v>-99</v>
      </c>
      <c r="AA4821" s="56">
        <f t="shared" ref="AA4821:AA4884" si="765">IF(Q4821&gt;0,((Q4821-3)*-1),-99)</f>
        <v>-99</v>
      </c>
      <c r="AB4821" s="56">
        <f t="shared" ref="AB4821:AB4884" si="766">IF(R4821&gt;0,((R4821-3)*-1),-99)</f>
        <v>-99</v>
      </c>
      <c r="AC4821" s="56">
        <f t="shared" ref="AC4821:AC4884" si="767">IF(S4821&gt;0,((S4821-3)*-1),-99)</f>
        <v>-99</v>
      </c>
      <c r="AD4821" s="3"/>
      <c r="AE4821" s="82">
        <f>IF(D4821=1, 'adjustment factor'!$D$4, IF(D4821=-9,-999,IF(D4821="",-999,0)))</f>
        <v>-999</v>
      </c>
      <c r="AF4821" s="82">
        <f>IF(F4821=1, 'adjustment factor'!$D$5, IF(F4821=-9,-999,IF(F4821="",-999,0)))</f>
        <v>-999</v>
      </c>
      <c r="AG4821" s="82">
        <f>IF(E4821=1, 'adjustment factor'!$D$6, IF(E4821=-9,-999,IF(E4821="",-999,0)))</f>
        <v>-999</v>
      </c>
      <c r="AH4821" s="82">
        <f>IF(K4821&gt;=45,'adjustment factor'!$D$7,IF(K4821=-9,-1200,IF(K4821="",-1200,0)))</f>
        <v>-1200</v>
      </c>
      <c r="AI4821" s="82">
        <f>IF(L4821=1, 'adjustment factor'!$D$8, IF(L4821=-9,-999,IF(L4821="",-999,0)))</f>
        <v>-999</v>
      </c>
      <c r="AJ4821" s="82">
        <f>IF(AND(M4821&gt;=1,M4821&lt;=4),'adjustment factor'!$D$9,IF(M4821=-9,-999,IF(M4821=98,-999,IF(M4821=99,-999,IF(M4821="",-999,0)))))</f>
        <v>-999</v>
      </c>
      <c r="AK4821" s="82">
        <f>IF(H4821=1, 'adjustment factor'!$D$10, IF(H4821=-9,-999,IF(H4821="",-999,0)))</f>
        <v>-999</v>
      </c>
      <c r="AL4821" s="82">
        <f>IF(G4821=1, 'adjustment factor'!$D$11, IF(G4821=-9,-999,IF(G4821="",-999,0)))</f>
        <v>-999</v>
      </c>
      <c r="AM4821" s="82">
        <f>IF(I4821=1, 'adjustment factor'!$D$12, IF(I4821=-9,-999,IF(I4821="",-999,0)))</f>
        <v>-999</v>
      </c>
      <c r="AN4821" s="82">
        <f>IF(J4821=1, 'adjustment factor'!$D$13, IF(J4821=-9,-999,IF(J4821="",-999,0)))</f>
        <v>-999</v>
      </c>
      <c r="AO4821" s="82" t="str">
        <f t="shared" ref="AO4821:AO4884" si="768">IF(-AE4821-AF4821-AG4821-AH4821+AI4821+AJ4821-AK4821-AL4821-AM4821-AN4821&lt;3, -AE4821-AF4821-AG4821-AH4821+AI4821+AJ4821-AK4821-AL4821-AM4821-AN4821, "-999")</f>
        <v>-999</v>
      </c>
      <c r="AP4821" s="82" t="str">
        <f t="shared" ref="AP4821:AP4884" si="769">IF(AND(SUM(AE4821:AN4821)&gt;-1, (SUM(X4821:AC4821)&gt;-1)), 14.353-AE4821-AF4821-AG4821-AH4821+AI4821+AJ4821-AK4821-AL4821-AM4821-AN4821, "MISSING")</f>
        <v>MISSING</v>
      </c>
    </row>
    <row r="4822" spans="2:42">
      <c r="B4822" s="207"/>
      <c r="C4822" s="35">
        <v>4818</v>
      </c>
      <c r="D4822" s="161"/>
      <c r="E4822" s="161"/>
      <c r="F4822" s="161"/>
      <c r="G4822" s="161"/>
      <c r="H4822" s="161"/>
      <c r="I4822" s="161"/>
      <c r="J4822" s="161"/>
      <c r="K4822" s="161"/>
      <c r="L4822" s="161"/>
      <c r="M4822" s="161"/>
      <c r="N4822" s="171"/>
      <c r="O4822" s="171"/>
      <c r="P4822" s="171"/>
      <c r="Q4822" s="171"/>
      <c r="R4822" s="171"/>
      <c r="S4822" s="171"/>
      <c r="T4822" s="208" t="str">
        <f t="shared" si="760"/>
        <v>MISSING</v>
      </c>
      <c r="U4822" s="208" t="str">
        <f t="shared" si="761"/>
        <v>MISSING</v>
      </c>
      <c r="X4822" s="56">
        <f t="shared" si="762"/>
        <v>-99</v>
      </c>
      <c r="Y4822" s="56">
        <f t="shared" si="763"/>
        <v>-99</v>
      </c>
      <c r="Z4822" s="56">
        <f t="shared" si="764"/>
        <v>-99</v>
      </c>
      <c r="AA4822" s="56">
        <f t="shared" si="765"/>
        <v>-99</v>
      </c>
      <c r="AB4822" s="56">
        <f t="shared" si="766"/>
        <v>-99</v>
      </c>
      <c r="AC4822" s="56">
        <f t="shared" si="767"/>
        <v>-99</v>
      </c>
      <c r="AD4822" s="3"/>
      <c r="AE4822" s="82">
        <f>IF(D4822=1, 'adjustment factor'!$D$4, IF(D4822=-9,-999,IF(D4822="",-999,0)))</f>
        <v>-999</v>
      </c>
      <c r="AF4822" s="82">
        <f>IF(F4822=1, 'adjustment factor'!$D$5, IF(F4822=-9,-999,IF(F4822="",-999,0)))</f>
        <v>-999</v>
      </c>
      <c r="AG4822" s="82">
        <f>IF(E4822=1, 'adjustment factor'!$D$6, IF(E4822=-9,-999,IF(E4822="",-999,0)))</f>
        <v>-999</v>
      </c>
      <c r="AH4822" s="82">
        <f>IF(K4822&gt;=45,'adjustment factor'!$D$7,IF(K4822=-9,-1200,IF(K4822="",-1200,0)))</f>
        <v>-1200</v>
      </c>
      <c r="AI4822" s="82">
        <f>IF(L4822=1, 'adjustment factor'!$D$8, IF(L4822=-9,-999,IF(L4822="",-999,0)))</f>
        <v>-999</v>
      </c>
      <c r="AJ4822" s="82">
        <f>IF(AND(M4822&gt;=1,M4822&lt;=4),'adjustment factor'!$D$9,IF(M4822=-9,-999,IF(M4822=98,-999,IF(M4822=99,-999,IF(M4822="",-999,0)))))</f>
        <v>-999</v>
      </c>
      <c r="AK4822" s="82">
        <f>IF(H4822=1, 'adjustment factor'!$D$10, IF(H4822=-9,-999,IF(H4822="",-999,0)))</f>
        <v>-999</v>
      </c>
      <c r="AL4822" s="82">
        <f>IF(G4822=1, 'adjustment factor'!$D$11, IF(G4822=-9,-999,IF(G4822="",-999,0)))</f>
        <v>-999</v>
      </c>
      <c r="AM4822" s="82">
        <f>IF(I4822=1, 'adjustment factor'!$D$12, IF(I4822=-9,-999,IF(I4822="",-999,0)))</f>
        <v>-999</v>
      </c>
      <c r="AN4822" s="82">
        <f>IF(J4822=1, 'adjustment factor'!$D$13, IF(J4822=-9,-999,IF(J4822="",-999,0)))</f>
        <v>-999</v>
      </c>
      <c r="AO4822" s="82" t="str">
        <f t="shared" si="768"/>
        <v>-999</v>
      </c>
      <c r="AP4822" s="82" t="str">
        <f t="shared" si="769"/>
        <v>MISSING</v>
      </c>
    </row>
    <row r="4823" spans="2:42">
      <c r="B4823" s="207"/>
      <c r="C4823" s="35">
        <v>4819</v>
      </c>
      <c r="D4823" s="161"/>
      <c r="E4823" s="161"/>
      <c r="F4823" s="161"/>
      <c r="G4823" s="161"/>
      <c r="H4823" s="161"/>
      <c r="I4823" s="161"/>
      <c r="J4823" s="161"/>
      <c r="K4823" s="161"/>
      <c r="L4823" s="161"/>
      <c r="M4823" s="161"/>
      <c r="N4823" s="171"/>
      <c r="O4823" s="171"/>
      <c r="P4823" s="171"/>
      <c r="Q4823" s="171"/>
      <c r="R4823" s="171"/>
      <c r="S4823" s="171"/>
      <c r="T4823" s="208" t="str">
        <f t="shared" si="760"/>
        <v>MISSING</v>
      </c>
      <c r="U4823" s="208" t="str">
        <f t="shared" si="761"/>
        <v>MISSING</v>
      </c>
      <c r="X4823" s="56">
        <f t="shared" si="762"/>
        <v>-99</v>
      </c>
      <c r="Y4823" s="56">
        <f t="shared" si="763"/>
        <v>-99</v>
      </c>
      <c r="Z4823" s="56">
        <f t="shared" si="764"/>
        <v>-99</v>
      </c>
      <c r="AA4823" s="56">
        <f t="shared" si="765"/>
        <v>-99</v>
      </c>
      <c r="AB4823" s="56">
        <f t="shared" si="766"/>
        <v>-99</v>
      </c>
      <c r="AC4823" s="56">
        <f t="shared" si="767"/>
        <v>-99</v>
      </c>
      <c r="AD4823" s="3"/>
      <c r="AE4823" s="82">
        <f>IF(D4823=1, 'adjustment factor'!$D$4, IF(D4823=-9,-999,IF(D4823="",-999,0)))</f>
        <v>-999</v>
      </c>
      <c r="AF4823" s="82">
        <f>IF(F4823=1, 'adjustment factor'!$D$5, IF(F4823=-9,-999,IF(F4823="",-999,0)))</f>
        <v>-999</v>
      </c>
      <c r="AG4823" s="82">
        <f>IF(E4823=1, 'adjustment factor'!$D$6, IF(E4823=-9,-999,IF(E4823="",-999,0)))</f>
        <v>-999</v>
      </c>
      <c r="AH4823" s="82">
        <f>IF(K4823&gt;=45,'adjustment factor'!$D$7,IF(K4823=-9,-1200,IF(K4823="",-1200,0)))</f>
        <v>-1200</v>
      </c>
      <c r="AI4823" s="82">
        <f>IF(L4823=1, 'adjustment factor'!$D$8, IF(L4823=-9,-999,IF(L4823="",-999,0)))</f>
        <v>-999</v>
      </c>
      <c r="AJ4823" s="82">
        <f>IF(AND(M4823&gt;=1,M4823&lt;=4),'adjustment factor'!$D$9,IF(M4823=-9,-999,IF(M4823=98,-999,IF(M4823=99,-999,IF(M4823="",-999,0)))))</f>
        <v>-999</v>
      </c>
      <c r="AK4823" s="82">
        <f>IF(H4823=1, 'adjustment factor'!$D$10, IF(H4823=-9,-999,IF(H4823="",-999,0)))</f>
        <v>-999</v>
      </c>
      <c r="AL4823" s="82">
        <f>IF(G4823=1, 'adjustment factor'!$D$11, IF(G4823=-9,-999,IF(G4823="",-999,0)))</f>
        <v>-999</v>
      </c>
      <c r="AM4823" s="82">
        <f>IF(I4823=1, 'adjustment factor'!$D$12, IF(I4823=-9,-999,IF(I4823="",-999,0)))</f>
        <v>-999</v>
      </c>
      <c r="AN4823" s="82">
        <f>IF(J4823=1, 'adjustment factor'!$D$13, IF(J4823=-9,-999,IF(J4823="",-999,0)))</f>
        <v>-999</v>
      </c>
      <c r="AO4823" s="82" t="str">
        <f t="shared" si="768"/>
        <v>-999</v>
      </c>
      <c r="AP4823" s="82" t="str">
        <f t="shared" si="769"/>
        <v>MISSING</v>
      </c>
    </row>
    <row r="4824" spans="2:42">
      <c r="B4824" s="207"/>
      <c r="C4824" s="35">
        <v>4820</v>
      </c>
      <c r="D4824" s="161"/>
      <c r="E4824" s="161"/>
      <c r="F4824" s="161"/>
      <c r="G4824" s="161"/>
      <c r="H4824" s="161"/>
      <c r="I4824" s="161"/>
      <c r="J4824" s="161"/>
      <c r="K4824" s="161"/>
      <c r="L4824" s="161"/>
      <c r="M4824" s="161"/>
      <c r="N4824" s="171"/>
      <c r="O4824" s="171"/>
      <c r="P4824" s="171"/>
      <c r="Q4824" s="171"/>
      <c r="R4824" s="171"/>
      <c r="S4824" s="171"/>
      <c r="T4824" s="208" t="str">
        <f t="shared" si="760"/>
        <v>MISSING</v>
      </c>
      <c r="U4824" s="208" t="str">
        <f t="shared" si="761"/>
        <v>MISSING</v>
      </c>
      <c r="X4824" s="56">
        <f t="shared" si="762"/>
        <v>-99</v>
      </c>
      <c r="Y4824" s="56">
        <f t="shared" si="763"/>
        <v>-99</v>
      </c>
      <c r="Z4824" s="56">
        <f t="shared" si="764"/>
        <v>-99</v>
      </c>
      <c r="AA4824" s="56">
        <f t="shared" si="765"/>
        <v>-99</v>
      </c>
      <c r="AB4824" s="56">
        <f t="shared" si="766"/>
        <v>-99</v>
      </c>
      <c r="AC4824" s="56">
        <f t="shared" si="767"/>
        <v>-99</v>
      </c>
      <c r="AD4824" s="3"/>
      <c r="AE4824" s="82">
        <f>IF(D4824=1, 'adjustment factor'!$D$4, IF(D4824=-9,-999,IF(D4824="",-999,0)))</f>
        <v>-999</v>
      </c>
      <c r="AF4824" s="82">
        <f>IF(F4824=1, 'adjustment factor'!$D$5, IF(F4824=-9,-999,IF(F4824="",-999,0)))</f>
        <v>-999</v>
      </c>
      <c r="AG4824" s="82">
        <f>IF(E4824=1, 'adjustment factor'!$D$6, IF(E4824=-9,-999,IF(E4824="",-999,0)))</f>
        <v>-999</v>
      </c>
      <c r="AH4824" s="82">
        <f>IF(K4824&gt;=45,'adjustment factor'!$D$7,IF(K4824=-9,-1200,IF(K4824="",-1200,0)))</f>
        <v>-1200</v>
      </c>
      <c r="AI4824" s="82">
        <f>IF(L4824=1, 'adjustment factor'!$D$8, IF(L4824=-9,-999,IF(L4824="",-999,0)))</f>
        <v>-999</v>
      </c>
      <c r="AJ4824" s="82">
        <f>IF(AND(M4824&gt;=1,M4824&lt;=4),'adjustment factor'!$D$9,IF(M4824=-9,-999,IF(M4824=98,-999,IF(M4824=99,-999,IF(M4824="",-999,0)))))</f>
        <v>-999</v>
      </c>
      <c r="AK4824" s="82">
        <f>IF(H4824=1, 'adjustment factor'!$D$10, IF(H4824=-9,-999,IF(H4824="",-999,0)))</f>
        <v>-999</v>
      </c>
      <c r="AL4824" s="82">
        <f>IF(G4824=1, 'adjustment factor'!$D$11, IF(G4824=-9,-999,IF(G4824="",-999,0)))</f>
        <v>-999</v>
      </c>
      <c r="AM4824" s="82">
        <f>IF(I4824=1, 'adjustment factor'!$D$12, IF(I4824=-9,-999,IF(I4824="",-999,0)))</f>
        <v>-999</v>
      </c>
      <c r="AN4824" s="82">
        <f>IF(J4824=1, 'adjustment factor'!$D$13, IF(J4824=-9,-999,IF(J4824="",-999,0)))</f>
        <v>-999</v>
      </c>
      <c r="AO4824" s="82" t="str">
        <f t="shared" si="768"/>
        <v>-999</v>
      </c>
      <c r="AP4824" s="82" t="str">
        <f t="shared" si="769"/>
        <v>MISSING</v>
      </c>
    </row>
    <row r="4825" spans="2:42">
      <c r="B4825" s="207"/>
      <c r="C4825" s="35">
        <v>4821</v>
      </c>
      <c r="D4825" s="161"/>
      <c r="E4825" s="161"/>
      <c r="F4825" s="161"/>
      <c r="G4825" s="161"/>
      <c r="H4825" s="161"/>
      <c r="I4825" s="161"/>
      <c r="J4825" s="161"/>
      <c r="K4825" s="161"/>
      <c r="L4825" s="161"/>
      <c r="M4825" s="161"/>
      <c r="N4825" s="171"/>
      <c r="O4825" s="171"/>
      <c r="P4825" s="171"/>
      <c r="Q4825" s="171"/>
      <c r="R4825" s="171"/>
      <c r="S4825" s="171"/>
      <c r="T4825" s="208" t="str">
        <f t="shared" si="760"/>
        <v>MISSING</v>
      </c>
      <c r="U4825" s="208" t="str">
        <f t="shared" si="761"/>
        <v>MISSING</v>
      </c>
      <c r="X4825" s="56">
        <f t="shared" si="762"/>
        <v>-99</v>
      </c>
      <c r="Y4825" s="56">
        <f t="shared" si="763"/>
        <v>-99</v>
      </c>
      <c r="Z4825" s="56">
        <f t="shared" si="764"/>
        <v>-99</v>
      </c>
      <c r="AA4825" s="56">
        <f t="shared" si="765"/>
        <v>-99</v>
      </c>
      <c r="AB4825" s="56">
        <f t="shared" si="766"/>
        <v>-99</v>
      </c>
      <c r="AC4825" s="56">
        <f t="shared" si="767"/>
        <v>-99</v>
      </c>
      <c r="AD4825" s="3"/>
      <c r="AE4825" s="82">
        <f>IF(D4825=1, 'adjustment factor'!$D$4, IF(D4825=-9,-999,IF(D4825="",-999,0)))</f>
        <v>-999</v>
      </c>
      <c r="AF4825" s="82">
        <f>IF(F4825=1, 'adjustment factor'!$D$5, IF(F4825=-9,-999,IF(F4825="",-999,0)))</f>
        <v>-999</v>
      </c>
      <c r="AG4825" s="82">
        <f>IF(E4825=1, 'adjustment factor'!$D$6, IF(E4825=-9,-999,IF(E4825="",-999,0)))</f>
        <v>-999</v>
      </c>
      <c r="AH4825" s="82">
        <f>IF(K4825&gt;=45,'adjustment factor'!$D$7,IF(K4825=-9,-1200,IF(K4825="",-1200,0)))</f>
        <v>-1200</v>
      </c>
      <c r="AI4825" s="82">
        <f>IF(L4825=1, 'adjustment factor'!$D$8, IF(L4825=-9,-999,IF(L4825="",-999,0)))</f>
        <v>-999</v>
      </c>
      <c r="AJ4825" s="82">
        <f>IF(AND(M4825&gt;=1,M4825&lt;=4),'adjustment factor'!$D$9,IF(M4825=-9,-999,IF(M4825=98,-999,IF(M4825=99,-999,IF(M4825="",-999,0)))))</f>
        <v>-999</v>
      </c>
      <c r="AK4825" s="82">
        <f>IF(H4825=1, 'adjustment factor'!$D$10, IF(H4825=-9,-999,IF(H4825="",-999,0)))</f>
        <v>-999</v>
      </c>
      <c r="AL4825" s="82">
        <f>IF(G4825=1, 'adjustment factor'!$D$11, IF(G4825=-9,-999,IF(G4825="",-999,0)))</f>
        <v>-999</v>
      </c>
      <c r="AM4825" s="82">
        <f>IF(I4825=1, 'adjustment factor'!$D$12, IF(I4825=-9,-999,IF(I4825="",-999,0)))</f>
        <v>-999</v>
      </c>
      <c r="AN4825" s="82">
        <f>IF(J4825=1, 'adjustment factor'!$D$13, IF(J4825=-9,-999,IF(J4825="",-999,0)))</f>
        <v>-999</v>
      </c>
      <c r="AO4825" s="82" t="str">
        <f t="shared" si="768"/>
        <v>-999</v>
      </c>
      <c r="AP4825" s="82" t="str">
        <f t="shared" si="769"/>
        <v>MISSING</v>
      </c>
    </row>
    <row r="4826" spans="2:42">
      <c r="B4826" s="207"/>
      <c r="C4826" s="35">
        <v>4822</v>
      </c>
      <c r="D4826" s="161"/>
      <c r="E4826" s="161"/>
      <c r="F4826" s="161"/>
      <c r="G4826" s="161"/>
      <c r="H4826" s="161"/>
      <c r="I4826" s="161"/>
      <c r="J4826" s="161"/>
      <c r="K4826" s="161"/>
      <c r="L4826" s="161"/>
      <c r="M4826" s="161"/>
      <c r="N4826" s="171"/>
      <c r="O4826" s="171"/>
      <c r="P4826" s="171"/>
      <c r="Q4826" s="171"/>
      <c r="R4826" s="171"/>
      <c r="S4826" s="171"/>
      <c r="T4826" s="208" t="str">
        <f t="shared" si="760"/>
        <v>MISSING</v>
      </c>
      <c r="U4826" s="208" t="str">
        <f t="shared" si="761"/>
        <v>MISSING</v>
      </c>
      <c r="X4826" s="56">
        <f t="shared" si="762"/>
        <v>-99</v>
      </c>
      <c r="Y4826" s="56">
        <f t="shared" si="763"/>
        <v>-99</v>
      </c>
      <c r="Z4826" s="56">
        <f t="shared" si="764"/>
        <v>-99</v>
      </c>
      <c r="AA4826" s="56">
        <f t="shared" si="765"/>
        <v>-99</v>
      </c>
      <c r="AB4826" s="56">
        <f t="shared" si="766"/>
        <v>-99</v>
      </c>
      <c r="AC4826" s="56">
        <f t="shared" si="767"/>
        <v>-99</v>
      </c>
      <c r="AD4826" s="3"/>
      <c r="AE4826" s="82">
        <f>IF(D4826=1, 'adjustment factor'!$D$4, IF(D4826=-9,-999,IF(D4826="",-999,0)))</f>
        <v>-999</v>
      </c>
      <c r="AF4826" s="82">
        <f>IF(F4826=1, 'adjustment factor'!$D$5, IF(F4826=-9,-999,IF(F4826="",-999,0)))</f>
        <v>-999</v>
      </c>
      <c r="AG4826" s="82">
        <f>IF(E4826=1, 'adjustment factor'!$D$6, IF(E4826=-9,-999,IF(E4826="",-999,0)))</f>
        <v>-999</v>
      </c>
      <c r="AH4826" s="82">
        <f>IF(K4826&gt;=45,'adjustment factor'!$D$7,IF(K4826=-9,-1200,IF(K4826="",-1200,0)))</f>
        <v>-1200</v>
      </c>
      <c r="AI4826" s="82">
        <f>IF(L4826=1, 'adjustment factor'!$D$8, IF(L4826=-9,-999,IF(L4826="",-999,0)))</f>
        <v>-999</v>
      </c>
      <c r="AJ4826" s="82">
        <f>IF(AND(M4826&gt;=1,M4826&lt;=4),'adjustment factor'!$D$9,IF(M4826=-9,-999,IF(M4826=98,-999,IF(M4826=99,-999,IF(M4826="",-999,0)))))</f>
        <v>-999</v>
      </c>
      <c r="AK4826" s="82">
        <f>IF(H4826=1, 'adjustment factor'!$D$10, IF(H4826=-9,-999,IF(H4826="",-999,0)))</f>
        <v>-999</v>
      </c>
      <c r="AL4826" s="82">
        <f>IF(G4826=1, 'adjustment factor'!$D$11, IF(G4826=-9,-999,IF(G4826="",-999,0)))</f>
        <v>-999</v>
      </c>
      <c r="AM4826" s="82">
        <f>IF(I4826=1, 'adjustment factor'!$D$12, IF(I4826=-9,-999,IF(I4826="",-999,0)))</f>
        <v>-999</v>
      </c>
      <c r="AN4826" s="82">
        <f>IF(J4826=1, 'adjustment factor'!$D$13, IF(J4826=-9,-999,IF(J4826="",-999,0)))</f>
        <v>-999</v>
      </c>
      <c r="AO4826" s="82" t="str">
        <f t="shared" si="768"/>
        <v>-999</v>
      </c>
      <c r="AP4826" s="82" t="str">
        <f t="shared" si="769"/>
        <v>MISSING</v>
      </c>
    </row>
    <row r="4827" spans="2:42">
      <c r="B4827" s="207"/>
      <c r="C4827" s="35">
        <v>4823</v>
      </c>
      <c r="D4827" s="161"/>
      <c r="E4827" s="161"/>
      <c r="F4827" s="161"/>
      <c r="G4827" s="161"/>
      <c r="H4827" s="161"/>
      <c r="I4827" s="161"/>
      <c r="J4827" s="161"/>
      <c r="K4827" s="161"/>
      <c r="L4827" s="161"/>
      <c r="M4827" s="161"/>
      <c r="N4827" s="171"/>
      <c r="O4827" s="171"/>
      <c r="P4827" s="171"/>
      <c r="Q4827" s="171"/>
      <c r="R4827" s="171"/>
      <c r="S4827" s="171"/>
      <c r="T4827" s="208" t="str">
        <f t="shared" si="760"/>
        <v>MISSING</v>
      </c>
      <c r="U4827" s="208" t="str">
        <f t="shared" si="761"/>
        <v>MISSING</v>
      </c>
      <c r="X4827" s="56">
        <f t="shared" si="762"/>
        <v>-99</v>
      </c>
      <c r="Y4827" s="56">
        <f t="shared" si="763"/>
        <v>-99</v>
      </c>
      <c r="Z4827" s="56">
        <f t="shared" si="764"/>
        <v>-99</v>
      </c>
      <c r="AA4827" s="56">
        <f t="shared" si="765"/>
        <v>-99</v>
      </c>
      <c r="AB4827" s="56">
        <f t="shared" si="766"/>
        <v>-99</v>
      </c>
      <c r="AC4827" s="56">
        <f t="shared" si="767"/>
        <v>-99</v>
      </c>
      <c r="AD4827" s="3"/>
      <c r="AE4827" s="82">
        <f>IF(D4827=1, 'adjustment factor'!$D$4, IF(D4827=-9,-999,IF(D4827="",-999,0)))</f>
        <v>-999</v>
      </c>
      <c r="AF4827" s="82">
        <f>IF(F4827=1, 'adjustment factor'!$D$5, IF(F4827=-9,-999,IF(F4827="",-999,0)))</f>
        <v>-999</v>
      </c>
      <c r="AG4827" s="82">
        <f>IF(E4827=1, 'adjustment factor'!$D$6, IF(E4827=-9,-999,IF(E4827="",-999,0)))</f>
        <v>-999</v>
      </c>
      <c r="AH4827" s="82">
        <f>IF(K4827&gt;=45,'adjustment factor'!$D$7,IF(K4827=-9,-1200,IF(K4827="",-1200,0)))</f>
        <v>-1200</v>
      </c>
      <c r="AI4827" s="82">
        <f>IF(L4827=1, 'adjustment factor'!$D$8, IF(L4827=-9,-999,IF(L4827="",-999,0)))</f>
        <v>-999</v>
      </c>
      <c r="AJ4827" s="82">
        <f>IF(AND(M4827&gt;=1,M4827&lt;=4),'adjustment factor'!$D$9,IF(M4827=-9,-999,IF(M4827=98,-999,IF(M4827=99,-999,IF(M4827="",-999,0)))))</f>
        <v>-999</v>
      </c>
      <c r="AK4827" s="82">
        <f>IF(H4827=1, 'adjustment factor'!$D$10, IF(H4827=-9,-999,IF(H4827="",-999,0)))</f>
        <v>-999</v>
      </c>
      <c r="AL4827" s="82">
        <f>IF(G4827=1, 'adjustment factor'!$D$11, IF(G4827=-9,-999,IF(G4827="",-999,0)))</f>
        <v>-999</v>
      </c>
      <c r="AM4827" s="82">
        <f>IF(I4827=1, 'adjustment factor'!$D$12, IF(I4827=-9,-999,IF(I4827="",-999,0)))</f>
        <v>-999</v>
      </c>
      <c r="AN4827" s="82">
        <f>IF(J4827=1, 'adjustment factor'!$D$13, IF(J4827=-9,-999,IF(J4827="",-999,0)))</f>
        <v>-999</v>
      </c>
      <c r="AO4827" s="82" t="str">
        <f t="shared" si="768"/>
        <v>-999</v>
      </c>
      <c r="AP4827" s="82" t="str">
        <f t="shared" si="769"/>
        <v>MISSING</v>
      </c>
    </row>
    <row r="4828" spans="2:42">
      <c r="B4828" s="207"/>
      <c r="C4828" s="35">
        <v>4824</v>
      </c>
      <c r="D4828" s="161"/>
      <c r="E4828" s="161"/>
      <c r="F4828" s="161"/>
      <c r="G4828" s="161"/>
      <c r="H4828" s="161"/>
      <c r="I4828" s="161"/>
      <c r="J4828" s="161"/>
      <c r="K4828" s="161"/>
      <c r="L4828" s="161"/>
      <c r="M4828" s="161"/>
      <c r="N4828" s="171"/>
      <c r="O4828" s="171"/>
      <c r="P4828" s="171"/>
      <c r="Q4828" s="171"/>
      <c r="R4828" s="171"/>
      <c r="S4828" s="171"/>
      <c r="T4828" s="208" t="str">
        <f t="shared" si="760"/>
        <v>MISSING</v>
      </c>
      <c r="U4828" s="208" t="str">
        <f t="shared" si="761"/>
        <v>MISSING</v>
      </c>
      <c r="X4828" s="56">
        <f t="shared" si="762"/>
        <v>-99</v>
      </c>
      <c r="Y4828" s="56">
        <f t="shared" si="763"/>
        <v>-99</v>
      </c>
      <c r="Z4828" s="56">
        <f t="shared" si="764"/>
        <v>-99</v>
      </c>
      <c r="AA4828" s="56">
        <f t="shared" si="765"/>
        <v>-99</v>
      </c>
      <c r="AB4828" s="56">
        <f t="shared" si="766"/>
        <v>-99</v>
      </c>
      <c r="AC4828" s="56">
        <f t="shared" si="767"/>
        <v>-99</v>
      </c>
      <c r="AD4828" s="3"/>
      <c r="AE4828" s="82">
        <f>IF(D4828=1, 'adjustment factor'!$D$4, IF(D4828=-9,-999,IF(D4828="",-999,0)))</f>
        <v>-999</v>
      </c>
      <c r="AF4828" s="82">
        <f>IF(F4828=1, 'adjustment factor'!$D$5, IF(F4828=-9,-999,IF(F4828="",-999,0)))</f>
        <v>-999</v>
      </c>
      <c r="AG4828" s="82">
        <f>IF(E4828=1, 'adjustment factor'!$D$6, IF(E4828=-9,-999,IF(E4828="",-999,0)))</f>
        <v>-999</v>
      </c>
      <c r="AH4828" s="82">
        <f>IF(K4828&gt;=45,'adjustment factor'!$D$7,IF(K4828=-9,-1200,IF(K4828="",-1200,0)))</f>
        <v>-1200</v>
      </c>
      <c r="AI4828" s="82">
        <f>IF(L4828=1, 'adjustment factor'!$D$8, IF(L4828=-9,-999,IF(L4828="",-999,0)))</f>
        <v>-999</v>
      </c>
      <c r="AJ4828" s="82">
        <f>IF(AND(M4828&gt;=1,M4828&lt;=4),'adjustment factor'!$D$9,IF(M4828=-9,-999,IF(M4828=98,-999,IF(M4828=99,-999,IF(M4828="",-999,0)))))</f>
        <v>-999</v>
      </c>
      <c r="AK4828" s="82">
        <f>IF(H4828=1, 'adjustment factor'!$D$10, IF(H4828=-9,-999,IF(H4828="",-999,0)))</f>
        <v>-999</v>
      </c>
      <c r="AL4828" s="82">
        <f>IF(G4828=1, 'adjustment factor'!$D$11, IF(G4828=-9,-999,IF(G4828="",-999,0)))</f>
        <v>-999</v>
      </c>
      <c r="AM4828" s="82">
        <f>IF(I4828=1, 'adjustment factor'!$D$12, IF(I4828=-9,-999,IF(I4828="",-999,0)))</f>
        <v>-999</v>
      </c>
      <c r="AN4828" s="82">
        <f>IF(J4828=1, 'adjustment factor'!$D$13, IF(J4828=-9,-999,IF(J4828="",-999,0)))</f>
        <v>-999</v>
      </c>
      <c r="AO4828" s="82" t="str">
        <f t="shared" si="768"/>
        <v>-999</v>
      </c>
      <c r="AP4828" s="82" t="str">
        <f t="shared" si="769"/>
        <v>MISSING</v>
      </c>
    </row>
    <row r="4829" spans="2:42">
      <c r="B4829" s="207"/>
      <c r="C4829" s="35">
        <v>4825</v>
      </c>
      <c r="D4829" s="161"/>
      <c r="E4829" s="161"/>
      <c r="F4829" s="161"/>
      <c r="G4829" s="161"/>
      <c r="H4829" s="161"/>
      <c r="I4829" s="161"/>
      <c r="J4829" s="161"/>
      <c r="K4829" s="161"/>
      <c r="L4829" s="161"/>
      <c r="M4829" s="161"/>
      <c r="N4829" s="171"/>
      <c r="O4829" s="171"/>
      <c r="P4829" s="171"/>
      <c r="Q4829" s="171"/>
      <c r="R4829" s="171"/>
      <c r="S4829" s="171"/>
      <c r="T4829" s="208" t="str">
        <f t="shared" si="760"/>
        <v>MISSING</v>
      </c>
      <c r="U4829" s="208" t="str">
        <f t="shared" si="761"/>
        <v>MISSING</v>
      </c>
      <c r="X4829" s="56">
        <f t="shared" si="762"/>
        <v>-99</v>
      </c>
      <c r="Y4829" s="56">
        <f t="shared" si="763"/>
        <v>-99</v>
      </c>
      <c r="Z4829" s="56">
        <f t="shared" si="764"/>
        <v>-99</v>
      </c>
      <c r="AA4829" s="56">
        <f t="shared" si="765"/>
        <v>-99</v>
      </c>
      <c r="AB4829" s="56">
        <f t="shared" si="766"/>
        <v>-99</v>
      </c>
      <c r="AC4829" s="56">
        <f t="shared" si="767"/>
        <v>-99</v>
      </c>
      <c r="AD4829" s="3"/>
      <c r="AE4829" s="82">
        <f>IF(D4829=1, 'adjustment factor'!$D$4, IF(D4829=-9,-999,IF(D4829="",-999,0)))</f>
        <v>-999</v>
      </c>
      <c r="AF4829" s="82">
        <f>IF(F4829=1, 'adjustment factor'!$D$5, IF(F4829=-9,-999,IF(F4829="",-999,0)))</f>
        <v>-999</v>
      </c>
      <c r="AG4829" s="82">
        <f>IF(E4829=1, 'adjustment factor'!$D$6, IF(E4829=-9,-999,IF(E4829="",-999,0)))</f>
        <v>-999</v>
      </c>
      <c r="AH4829" s="82">
        <f>IF(K4829&gt;=45,'adjustment factor'!$D$7,IF(K4829=-9,-1200,IF(K4829="",-1200,0)))</f>
        <v>-1200</v>
      </c>
      <c r="AI4829" s="82">
        <f>IF(L4829=1, 'adjustment factor'!$D$8, IF(L4829=-9,-999,IF(L4829="",-999,0)))</f>
        <v>-999</v>
      </c>
      <c r="AJ4829" s="82">
        <f>IF(AND(M4829&gt;=1,M4829&lt;=4),'adjustment factor'!$D$9,IF(M4829=-9,-999,IF(M4829=98,-999,IF(M4829=99,-999,IF(M4829="",-999,0)))))</f>
        <v>-999</v>
      </c>
      <c r="AK4829" s="82">
        <f>IF(H4829=1, 'adjustment factor'!$D$10, IF(H4829=-9,-999,IF(H4829="",-999,0)))</f>
        <v>-999</v>
      </c>
      <c r="AL4829" s="82">
        <f>IF(G4829=1, 'adjustment factor'!$D$11, IF(G4829=-9,-999,IF(G4829="",-999,0)))</f>
        <v>-999</v>
      </c>
      <c r="AM4829" s="82">
        <f>IF(I4829=1, 'adjustment factor'!$D$12, IF(I4829=-9,-999,IF(I4829="",-999,0)))</f>
        <v>-999</v>
      </c>
      <c r="AN4829" s="82">
        <f>IF(J4829=1, 'adjustment factor'!$D$13, IF(J4829=-9,-999,IF(J4829="",-999,0)))</f>
        <v>-999</v>
      </c>
      <c r="AO4829" s="82" t="str">
        <f t="shared" si="768"/>
        <v>-999</v>
      </c>
      <c r="AP4829" s="82" t="str">
        <f t="shared" si="769"/>
        <v>MISSING</v>
      </c>
    </row>
    <row r="4830" spans="2:42">
      <c r="B4830" s="207"/>
      <c r="C4830" s="35">
        <v>4826</v>
      </c>
      <c r="D4830" s="161"/>
      <c r="E4830" s="161"/>
      <c r="F4830" s="161"/>
      <c r="G4830" s="161"/>
      <c r="H4830" s="161"/>
      <c r="I4830" s="161"/>
      <c r="J4830" s="161"/>
      <c r="K4830" s="161"/>
      <c r="L4830" s="161"/>
      <c r="M4830" s="161"/>
      <c r="N4830" s="171"/>
      <c r="O4830" s="171"/>
      <c r="P4830" s="171"/>
      <c r="Q4830" s="171"/>
      <c r="R4830" s="171"/>
      <c r="S4830" s="171"/>
      <c r="T4830" s="208" t="str">
        <f t="shared" si="760"/>
        <v>MISSING</v>
      </c>
      <c r="U4830" s="208" t="str">
        <f t="shared" si="761"/>
        <v>MISSING</v>
      </c>
      <c r="X4830" s="56">
        <f t="shared" si="762"/>
        <v>-99</v>
      </c>
      <c r="Y4830" s="56">
        <f t="shared" si="763"/>
        <v>-99</v>
      </c>
      <c r="Z4830" s="56">
        <f t="shared" si="764"/>
        <v>-99</v>
      </c>
      <c r="AA4830" s="56">
        <f t="shared" si="765"/>
        <v>-99</v>
      </c>
      <c r="AB4830" s="56">
        <f t="shared" si="766"/>
        <v>-99</v>
      </c>
      <c r="AC4830" s="56">
        <f t="shared" si="767"/>
        <v>-99</v>
      </c>
      <c r="AD4830" s="3"/>
      <c r="AE4830" s="82">
        <f>IF(D4830=1, 'adjustment factor'!$D$4, IF(D4830=-9,-999,IF(D4830="",-999,0)))</f>
        <v>-999</v>
      </c>
      <c r="AF4830" s="82">
        <f>IF(F4830=1, 'adjustment factor'!$D$5, IF(F4830=-9,-999,IF(F4830="",-999,0)))</f>
        <v>-999</v>
      </c>
      <c r="AG4830" s="82">
        <f>IF(E4830=1, 'adjustment factor'!$D$6, IF(E4830=-9,-999,IF(E4830="",-999,0)))</f>
        <v>-999</v>
      </c>
      <c r="AH4830" s="82">
        <f>IF(K4830&gt;=45,'adjustment factor'!$D$7,IF(K4830=-9,-1200,IF(K4830="",-1200,0)))</f>
        <v>-1200</v>
      </c>
      <c r="AI4830" s="82">
        <f>IF(L4830=1, 'adjustment factor'!$D$8, IF(L4830=-9,-999,IF(L4830="",-999,0)))</f>
        <v>-999</v>
      </c>
      <c r="AJ4830" s="82">
        <f>IF(AND(M4830&gt;=1,M4830&lt;=4),'adjustment factor'!$D$9,IF(M4830=-9,-999,IF(M4830=98,-999,IF(M4830=99,-999,IF(M4830="",-999,0)))))</f>
        <v>-999</v>
      </c>
      <c r="AK4830" s="82">
        <f>IF(H4830=1, 'adjustment factor'!$D$10, IF(H4830=-9,-999,IF(H4830="",-999,0)))</f>
        <v>-999</v>
      </c>
      <c r="AL4830" s="82">
        <f>IF(G4830=1, 'adjustment factor'!$D$11, IF(G4830=-9,-999,IF(G4830="",-999,0)))</f>
        <v>-999</v>
      </c>
      <c r="AM4830" s="82">
        <f>IF(I4830=1, 'adjustment factor'!$D$12, IF(I4830=-9,-999,IF(I4830="",-999,0)))</f>
        <v>-999</v>
      </c>
      <c r="AN4830" s="82">
        <f>IF(J4830=1, 'adjustment factor'!$D$13, IF(J4830=-9,-999,IF(J4830="",-999,0)))</f>
        <v>-999</v>
      </c>
      <c r="AO4830" s="82" t="str">
        <f t="shared" si="768"/>
        <v>-999</v>
      </c>
      <c r="AP4830" s="82" t="str">
        <f t="shared" si="769"/>
        <v>MISSING</v>
      </c>
    </row>
    <row r="4831" spans="2:42">
      <c r="B4831" s="207"/>
      <c r="C4831" s="35">
        <v>4827</v>
      </c>
      <c r="D4831" s="161"/>
      <c r="E4831" s="161"/>
      <c r="F4831" s="161"/>
      <c r="G4831" s="161"/>
      <c r="H4831" s="161"/>
      <c r="I4831" s="161"/>
      <c r="J4831" s="161"/>
      <c r="K4831" s="161"/>
      <c r="L4831" s="161"/>
      <c r="M4831" s="161"/>
      <c r="N4831" s="171"/>
      <c r="O4831" s="171"/>
      <c r="P4831" s="171"/>
      <c r="Q4831" s="171"/>
      <c r="R4831" s="171"/>
      <c r="S4831" s="171"/>
      <c r="T4831" s="208" t="str">
        <f t="shared" si="760"/>
        <v>MISSING</v>
      </c>
      <c r="U4831" s="208" t="str">
        <f t="shared" si="761"/>
        <v>MISSING</v>
      </c>
      <c r="X4831" s="56">
        <f t="shared" si="762"/>
        <v>-99</v>
      </c>
      <c r="Y4831" s="56">
        <f t="shared" si="763"/>
        <v>-99</v>
      </c>
      <c r="Z4831" s="56">
        <f t="shared" si="764"/>
        <v>-99</v>
      </c>
      <c r="AA4831" s="56">
        <f t="shared" si="765"/>
        <v>-99</v>
      </c>
      <c r="AB4831" s="56">
        <f t="shared" si="766"/>
        <v>-99</v>
      </c>
      <c r="AC4831" s="56">
        <f t="shared" si="767"/>
        <v>-99</v>
      </c>
      <c r="AD4831" s="3"/>
      <c r="AE4831" s="82">
        <f>IF(D4831=1, 'adjustment factor'!$D$4, IF(D4831=-9,-999,IF(D4831="",-999,0)))</f>
        <v>-999</v>
      </c>
      <c r="AF4831" s="82">
        <f>IF(F4831=1, 'adjustment factor'!$D$5, IF(F4831=-9,-999,IF(F4831="",-999,0)))</f>
        <v>-999</v>
      </c>
      <c r="AG4831" s="82">
        <f>IF(E4831=1, 'adjustment factor'!$D$6, IF(E4831=-9,-999,IF(E4831="",-999,0)))</f>
        <v>-999</v>
      </c>
      <c r="AH4831" s="82">
        <f>IF(K4831&gt;=45,'adjustment factor'!$D$7,IF(K4831=-9,-1200,IF(K4831="",-1200,0)))</f>
        <v>-1200</v>
      </c>
      <c r="AI4831" s="82">
        <f>IF(L4831=1, 'adjustment factor'!$D$8, IF(L4831=-9,-999,IF(L4831="",-999,0)))</f>
        <v>-999</v>
      </c>
      <c r="AJ4831" s="82">
        <f>IF(AND(M4831&gt;=1,M4831&lt;=4),'adjustment factor'!$D$9,IF(M4831=-9,-999,IF(M4831=98,-999,IF(M4831=99,-999,IF(M4831="",-999,0)))))</f>
        <v>-999</v>
      </c>
      <c r="AK4831" s="82">
        <f>IF(H4831=1, 'adjustment factor'!$D$10, IF(H4831=-9,-999,IF(H4831="",-999,0)))</f>
        <v>-999</v>
      </c>
      <c r="AL4831" s="82">
        <f>IF(G4831=1, 'adjustment factor'!$D$11, IF(G4831=-9,-999,IF(G4831="",-999,0)))</f>
        <v>-999</v>
      </c>
      <c r="AM4831" s="82">
        <f>IF(I4831=1, 'adjustment factor'!$D$12, IF(I4831=-9,-999,IF(I4831="",-999,0)))</f>
        <v>-999</v>
      </c>
      <c r="AN4831" s="82">
        <f>IF(J4831=1, 'adjustment factor'!$D$13, IF(J4831=-9,-999,IF(J4831="",-999,0)))</f>
        <v>-999</v>
      </c>
      <c r="AO4831" s="82" t="str">
        <f t="shared" si="768"/>
        <v>-999</v>
      </c>
      <c r="AP4831" s="82" t="str">
        <f t="shared" si="769"/>
        <v>MISSING</v>
      </c>
    </row>
    <row r="4832" spans="2:42">
      <c r="B4832" s="207"/>
      <c r="C4832" s="35">
        <v>4828</v>
      </c>
      <c r="D4832" s="161"/>
      <c r="E4832" s="161"/>
      <c r="F4832" s="161"/>
      <c r="G4832" s="161"/>
      <c r="H4832" s="161"/>
      <c r="I4832" s="161"/>
      <c r="J4832" s="161"/>
      <c r="K4832" s="161"/>
      <c r="L4832" s="161"/>
      <c r="M4832" s="161"/>
      <c r="N4832" s="171"/>
      <c r="O4832" s="171"/>
      <c r="P4832" s="171"/>
      <c r="Q4832" s="171"/>
      <c r="R4832" s="171"/>
      <c r="S4832" s="171"/>
      <c r="T4832" s="208" t="str">
        <f t="shared" si="760"/>
        <v>MISSING</v>
      </c>
      <c r="U4832" s="208" t="str">
        <f t="shared" si="761"/>
        <v>MISSING</v>
      </c>
      <c r="X4832" s="56">
        <f t="shared" si="762"/>
        <v>-99</v>
      </c>
      <c r="Y4832" s="56">
        <f t="shared" si="763"/>
        <v>-99</v>
      </c>
      <c r="Z4832" s="56">
        <f t="shared" si="764"/>
        <v>-99</v>
      </c>
      <c r="AA4832" s="56">
        <f t="shared" si="765"/>
        <v>-99</v>
      </c>
      <c r="AB4832" s="56">
        <f t="shared" si="766"/>
        <v>-99</v>
      </c>
      <c r="AC4832" s="56">
        <f t="shared" si="767"/>
        <v>-99</v>
      </c>
      <c r="AD4832" s="3"/>
      <c r="AE4832" s="82">
        <f>IF(D4832=1, 'adjustment factor'!$D$4, IF(D4832=-9,-999,IF(D4832="",-999,0)))</f>
        <v>-999</v>
      </c>
      <c r="AF4832" s="82">
        <f>IF(F4832=1, 'adjustment factor'!$D$5, IF(F4832=-9,-999,IF(F4832="",-999,0)))</f>
        <v>-999</v>
      </c>
      <c r="AG4832" s="82">
        <f>IF(E4832=1, 'adjustment factor'!$D$6, IF(E4832=-9,-999,IF(E4832="",-999,0)))</f>
        <v>-999</v>
      </c>
      <c r="AH4832" s="82">
        <f>IF(K4832&gt;=45,'adjustment factor'!$D$7,IF(K4832=-9,-1200,IF(K4832="",-1200,0)))</f>
        <v>-1200</v>
      </c>
      <c r="AI4832" s="82">
        <f>IF(L4832=1, 'adjustment factor'!$D$8, IF(L4832=-9,-999,IF(L4832="",-999,0)))</f>
        <v>-999</v>
      </c>
      <c r="AJ4832" s="82">
        <f>IF(AND(M4832&gt;=1,M4832&lt;=4),'adjustment factor'!$D$9,IF(M4832=-9,-999,IF(M4832=98,-999,IF(M4832=99,-999,IF(M4832="",-999,0)))))</f>
        <v>-999</v>
      </c>
      <c r="AK4832" s="82">
        <f>IF(H4832=1, 'adjustment factor'!$D$10, IF(H4832=-9,-999,IF(H4832="",-999,0)))</f>
        <v>-999</v>
      </c>
      <c r="AL4832" s="82">
        <f>IF(G4832=1, 'adjustment factor'!$D$11, IF(G4832=-9,-999,IF(G4832="",-999,0)))</f>
        <v>-999</v>
      </c>
      <c r="AM4832" s="82">
        <f>IF(I4832=1, 'adjustment factor'!$D$12, IF(I4832=-9,-999,IF(I4832="",-999,0)))</f>
        <v>-999</v>
      </c>
      <c r="AN4832" s="82">
        <f>IF(J4832=1, 'adjustment factor'!$D$13, IF(J4832=-9,-999,IF(J4832="",-999,0)))</f>
        <v>-999</v>
      </c>
      <c r="AO4832" s="82" t="str">
        <f t="shared" si="768"/>
        <v>-999</v>
      </c>
      <c r="AP4832" s="82" t="str">
        <f t="shared" si="769"/>
        <v>MISSING</v>
      </c>
    </row>
    <row r="4833" spans="2:42">
      <c r="B4833" s="207"/>
      <c r="C4833" s="35">
        <v>4829</v>
      </c>
      <c r="D4833" s="161"/>
      <c r="E4833" s="161"/>
      <c r="F4833" s="161"/>
      <c r="G4833" s="161"/>
      <c r="H4833" s="161"/>
      <c r="I4833" s="161"/>
      <c r="J4833" s="161"/>
      <c r="K4833" s="161"/>
      <c r="L4833" s="161"/>
      <c r="M4833" s="161"/>
      <c r="N4833" s="171"/>
      <c r="O4833" s="171"/>
      <c r="P4833" s="171"/>
      <c r="Q4833" s="171"/>
      <c r="R4833" s="171"/>
      <c r="S4833" s="171"/>
      <c r="T4833" s="208" t="str">
        <f t="shared" si="760"/>
        <v>MISSING</v>
      </c>
      <c r="U4833" s="208" t="str">
        <f t="shared" si="761"/>
        <v>MISSING</v>
      </c>
      <c r="X4833" s="56">
        <f t="shared" si="762"/>
        <v>-99</v>
      </c>
      <c r="Y4833" s="56">
        <f t="shared" si="763"/>
        <v>-99</v>
      </c>
      <c r="Z4833" s="56">
        <f t="shared" si="764"/>
        <v>-99</v>
      </c>
      <c r="AA4833" s="56">
        <f t="shared" si="765"/>
        <v>-99</v>
      </c>
      <c r="AB4833" s="56">
        <f t="shared" si="766"/>
        <v>-99</v>
      </c>
      <c r="AC4833" s="56">
        <f t="shared" si="767"/>
        <v>-99</v>
      </c>
      <c r="AD4833" s="3"/>
      <c r="AE4833" s="82">
        <f>IF(D4833=1, 'adjustment factor'!$D$4, IF(D4833=-9,-999,IF(D4833="",-999,0)))</f>
        <v>-999</v>
      </c>
      <c r="AF4833" s="82">
        <f>IF(F4833=1, 'adjustment factor'!$D$5, IF(F4833=-9,-999,IF(F4833="",-999,0)))</f>
        <v>-999</v>
      </c>
      <c r="AG4833" s="82">
        <f>IF(E4833=1, 'adjustment factor'!$D$6, IF(E4833=-9,-999,IF(E4833="",-999,0)))</f>
        <v>-999</v>
      </c>
      <c r="AH4833" s="82">
        <f>IF(K4833&gt;=45,'adjustment factor'!$D$7,IF(K4833=-9,-1200,IF(K4833="",-1200,0)))</f>
        <v>-1200</v>
      </c>
      <c r="AI4833" s="82">
        <f>IF(L4833=1, 'adjustment factor'!$D$8, IF(L4833=-9,-999,IF(L4833="",-999,0)))</f>
        <v>-999</v>
      </c>
      <c r="AJ4833" s="82">
        <f>IF(AND(M4833&gt;=1,M4833&lt;=4),'adjustment factor'!$D$9,IF(M4833=-9,-999,IF(M4833=98,-999,IF(M4833=99,-999,IF(M4833="",-999,0)))))</f>
        <v>-999</v>
      </c>
      <c r="AK4833" s="82">
        <f>IF(H4833=1, 'adjustment factor'!$D$10, IF(H4833=-9,-999,IF(H4833="",-999,0)))</f>
        <v>-999</v>
      </c>
      <c r="AL4833" s="82">
        <f>IF(G4833=1, 'adjustment factor'!$D$11, IF(G4833=-9,-999,IF(G4833="",-999,0)))</f>
        <v>-999</v>
      </c>
      <c r="AM4833" s="82">
        <f>IF(I4833=1, 'adjustment factor'!$D$12, IF(I4833=-9,-999,IF(I4833="",-999,0)))</f>
        <v>-999</v>
      </c>
      <c r="AN4833" s="82">
        <f>IF(J4833=1, 'adjustment factor'!$D$13, IF(J4833=-9,-999,IF(J4833="",-999,0)))</f>
        <v>-999</v>
      </c>
      <c r="AO4833" s="82" t="str">
        <f t="shared" si="768"/>
        <v>-999</v>
      </c>
      <c r="AP4833" s="82" t="str">
        <f t="shared" si="769"/>
        <v>MISSING</v>
      </c>
    </row>
    <row r="4834" spans="2:42">
      <c r="B4834" s="207"/>
      <c r="C4834" s="35">
        <v>4830</v>
      </c>
      <c r="D4834" s="161"/>
      <c r="E4834" s="161"/>
      <c r="F4834" s="161"/>
      <c r="G4834" s="161"/>
      <c r="H4834" s="161"/>
      <c r="I4834" s="161"/>
      <c r="J4834" s="161"/>
      <c r="K4834" s="161"/>
      <c r="L4834" s="161"/>
      <c r="M4834" s="161"/>
      <c r="N4834" s="171"/>
      <c r="O4834" s="171"/>
      <c r="P4834" s="171"/>
      <c r="Q4834" s="171"/>
      <c r="R4834" s="171"/>
      <c r="S4834" s="171"/>
      <c r="T4834" s="208" t="str">
        <f t="shared" si="760"/>
        <v>MISSING</v>
      </c>
      <c r="U4834" s="208" t="str">
        <f t="shared" si="761"/>
        <v>MISSING</v>
      </c>
      <c r="X4834" s="56">
        <f t="shared" si="762"/>
        <v>-99</v>
      </c>
      <c r="Y4834" s="56">
        <f t="shared" si="763"/>
        <v>-99</v>
      </c>
      <c r="Z4834" s="56">
        <f t="shared" si="764"/>
        <v>-99</v>
      </c>
      <c r="AA4834" s="56">
        <f t="shared" si="765"/>
        <v>-99</v>
      </c>
      <c r="AB4834" s="56">
        <f t="shared" si="766"/>
        <v>-99</v>
      </c>
      <c r="AC4834" s="56">
        <f t="shared" si="767"/>
        <v>-99</v>
      </c>
      <c r="AD4834" s="3"/>
      <c r="AE4834" s="82">
        <f>IF(D4834=1, 'adjustment factor'!$D$4, IF(D4834=-9,-999,IF(D4834="",-999,0)))</f>
        <v>-999</v>
      </c>
      <c r="AF4834" s="82">
        <f>IF(F4834=1, 'adjustment factor'!$D$5, IF(F4834=-9,-999,IF(F4834="",-999,0)))</f>
        <v>-999</v>
      </c>
      <c r="AG4834" s="82">
        <f>IF(E4834=1, 'adjustment factor'!$D$6, IF(E4834=-9,-999,IF(E4834="",-999,0)))</f>
        <v>-999</v>
      </c>
      <c r="AH4834" s="82">
        <f>IF(K4834&gt;=45,'adjustment factor'!$D$7,IF(K4834=-9,-1200,IF(K4834="",-1200,0)))</f>
        <v>-1200</v>
      </c>
      <c r="AI4834" s="82">
        <f>IF(L4834=1, 'adjustment factor'!$D$8, IF(L4834=-9,-999,IF(L4834="",-999,0)))</f>
        <v>-999</v>
      </c>
      <c r="AJ4834" s="82">
        <f>IF(AND(M4834&gt;=1,M4834&lt;=4),'adjustment factor'!$D$9,IF(M4834=-9,-999,IF(M4834=98,-999,IF(M4834=99,-999,IF(M4834="",-999,0)))))</f>
        <v>-999</v>
      </c>
      <c r="AK4834" s="82">
        <f>IF(H4834=1, 'adjustment factor'!$D$10, IF(H4834=-9,-999,IF(H4834="",-999,0)))</f>
        <v>-999</v>
      </c>
      <c r="AL4834" s="82">
        <f>IF(G4834=1, 'adjustment factor'!$D$11, IF(G4834=-9,-999,IF(G4834="",-999,0)))</f>
        <v>-999</v>
      </c>
      <c r="AM4834" s="82">
        <f>IF(I4834=1, 'adjustment factor'!$D$12, IF(I4834=-9,-999,IF(I4834="",-999,0)))</f>
        <v>-999</v>
      </c>
      <c r="AN4834" s="82">
        <f>IF(J4834=1, 'adjustment factor'!$D$13, IF(J4834=-9,-999,IF(J4834="",-999,0)))</f>
        <v>-999</v>
      </c>
      <c r="AO4834" s="82" t="str">
        <f t="shared" si="768"/>
        <v>-999</v>
      </c>
      <c r="AP4834" s="82" t="str">
        <f t="shared" si="769"/>
        <v>MISSING</v>
      </c>
    </row>
    <row r="4835" spans="2:42">
      <c r="B4835" s="207"/>
      <c r="C4835" s="35">
        <v>4831</v>
      </c>
      <c r="D4835" s="161"/>
      <c r="E4835" s="161"/>
      <c r="F4835" s="161"/>
      <c r="G4835" s="161"/>
      <c r="H4835" s="161"/>
      <c r="I4835" s="161"/>
      <c r="J4835" s="161"/>
      <c r="K4835" s="161"/>
      <c r="L4835" s="161"/>
      <c r="M4835" s="161"/>
      <c r="N4835" s="171"/>
      <c r="O4835" s="171"/>
      <c r="P4835" s="171"/>
      <c r="Q4835" s="171"/>
      <c r="R4835" s="171"/>
      <c r="S4835" s="171"/>
      <c r="T4835" s="208" t="str">
        <f t="shared" si="760"/>
        <v>MISSING</v>
      </c>
      <c r="U4835" s="208" t="str">
        <f t="shared" si="761"/>
        <v>MISSING</v>
      </c>
      <c r="X4835" s="56">
        <f t="shared" si="762"/>
        <v>-99</v>
      </c>
      <c r="Y4835" s="56">
        <f t="shared" si="763"/>
        <v>-99</v>
      </c>
      <c r="Z4835" s="56">
        <f t="shared" si="764"/>
        <v>-99</v>
      </c>
      <c r="AA4835" s="56">
        <f t="shared" si="765"/>
        <v>-99</v>
      </c>
      <c r="AB4835" s="56">
        <f t="shared" si="766"/>
        <v>-99</v>
      </c>
      <c r="AC4835" s="56">
        <f t="shared" si="767"/>
        <v>-99</v>
      </c>
      <c r="AD4835" s="3"/>
      <c r="AE4835" s="82">
        <f>IF(D4835=1, 'adjustment factor'!$D$4, IF(D4835=-9,-999,IF(D4835="",-999,0)))</f>
        <v>-999</v>
      </c>
      <c r="AF4835" s="82">
        <f>IF(F4835=1, 'adjustment factor'!$D$5, IF(F4835=-9,-999,IF(F4835="",-999,0)))</f>
        <v>-999</v>
      </c>
      <c r="AG4835" s="82">
        <f>IF(E4835=1, 'adjustment factor'!$D$6, IF(E4835=-9,-999,IF(E4835="",-999,0)))</f>
        <v>-999</v>
      </c>
      <c r="AH4835" s="82">
        <f>IF(K4835&gt;=45,'adjustment factor'!$D$7,IF(K4835=-9,-1200,IF(K4835="",-1200,0)))</f>
        <v>-1200</v>
      </c>
      <c r="AI4835" s="82">
        <f>IF(L4835=1, 'adjustment factor'!$D$8, IF(L4835=-9,-999,IF(L4835="",-999,0)))</f>
        <v>-999</v>
      </c>
      <c r="AJ4835" s="82">
        <f>IF(AND(M4835&gt;=1,M4835&lt;=4),'adjustment factor'!$D$9,IF(M4835=-9,-999,IF(M4835=98,-999,IF(M4835=99,-999,IF(M4835="",-999,0)))))</f>
        <v>-999</v>
      </c>
      <c r="AK4835" s="82">
        <f>IF(H4835=1, 'adjustment factor'!$D$10, IF(H4835=-9,-999,IF(H4835="",-999,0)))</f>
        <v>-999</v>
      </c>
      <c r="AL4835" s="82">
        <f>IF(G4835=1, 'adjustment factor'!$D$11, IF(G4835=-9,-999,IF(G4835="",-999,0)))</f>
        <v>-999</v>
      </c>
      <c r="AM4835" s="82">
        <f>IF(I4835=1, 'adjustment factor'!$D$12, IF(I4835=-9,-999,IF(I4835="",-999,0)))</f>
        <v>-999</v>
      </c>
      <c r="AN4835" s="82">
        <f>IF(J4835=1, 'adjustment factor'!$D$13, IF(J4835=-9,-999,IF(J4835="",-999,0)))</f>
        <v>-999</v>
      </c>
      <c r="AO4835" s="82" t="str">
        <f t="shared" si="768"/>
        <v>-999</v>
      </c>
      <c r="AP4835" s="82" t="str">
        <f t="shared" si="769"/>
        <v>MISSING</v>
      </c>
    </row>
    <row r="4836" spans="2:42">
      <c r="B4836" s="207"/>
      <c r="C4836" s="35">
        <v>4832</v>
      </c>
      <c r="D4836" s="161"/>
      <c r="E4836" s="161"/>
      <c r="F4836" s="161"/>
      <c r="G4836" s="161"/>
      <c r="H4836" s="161"/>
      <c r="I4836" s="161"/>
      <c r="J4836" s="161"/>
      <c r="K4836" s="161"/>
      <c r="L4836" s="161"/>
      <c r="M4836" s="161"/>
      <c r="N4836" s="171"/>
      <c r="O4836" s="171"/>
      <c r="P4836" s="171"/>
      <c r="Q4836" s="171"/>
      <c r="R4836" s="171"/>
      <c r="S4836" s="171"/>
      <c r="T4836" s="208" t="str">
        <f t="shared" si="760"/>
        <v>MISSING</v>
      </c>
      <c r="U4836" s="208" t="str">
        <f t="shared" si="761"/>
        <v>MISSING</v>
      </c>
      <c r="X4836" s="56">
        <f t="shared" si="762"/>
        <v>-99</v>
      </c>
      <c r="Y4836" s="56">
        <f t="shared" si="763"/>
        <v>-99</v>
      </c>
      <c r="Z4836" s="56">
        <f t="shared" si="764"/>
        <v>-99</v>
      </c>
      <c r="AA4836" s="56">
        <f t="shared" si="765"/>
        <v>-99</v>
      </c>
      <c r="AB4836" s="56">
        <f t="shared" si="766"/>
        <v>-99</v>
      </c>
      <c r="AC4836" s="56">
        <f t="shared" si="767"/>
        <v>-99</v>
      </c>
      <c r="AD4836" s="3"/>
      <c r="AE4836" s="82">
        <f>IF(D4836=1, 'adjustment factor'!$D$4, IF(D4836=-9,-999,IF(D4836="",-999,0)))</f>
        <v>-999</v>
      </c>
      <c r="AF4836" s="82">
        <f>IF(F4836=1, 'adjustment factor'!$D$5, IF(F4836=-9,-999,IF(F4836="",-999,0)))</f>
        <v>-999</v>
      </c>
      <c r="AG4836" s="82">
        <f>IF(E4836=1, 'adjustment factor'!$D$6, IF(E4836=-9,-999,IF(E4836="",-999,0)))</f>
        <v>-999</v>
      </c>
      <c r="AH4836" s="82">
        <f>IF(K4836&gt;=45,'adjustment factor'!$D$7,IF(K4836=-9,-1200,IF(K4836="",-1200,0)))</f>
        <v>-1200</v>
      </c>
      <c r="AI4836" s="82">
        <f>IF(L4836=1, 'adjustment factor'!$D$8, IF(L4836=-9,-999,IF(L4836="",-999,0)))</f>
        <v>-999</v>
      </c>
      <c r="AJ4836" s="82">
        <f>IF(AND(M4836&gt;=1,M4836&lt;=4),'adjustment factor'!$D$9,IF(M4836=-9,-999,IF(M4836=98,-999,IF(M4836=99,-999,IF(M4836="",-999,0)))))</f>
        <v>-999</v>
      </c>
      <c r="AK4836" s="82">
        <f>IF(H4836=1, 'adjustment factor'!$D$10, IF(H4836=-9,-999,IF(H4836="",-999,0)))</f>
        <v>-999</v>
      </c>
      <c r="AL4836" s="82">
        <f>IF(G4836=1, 'adjustment factor'!$D$11, IF(G4836=-9,-999,IF(G4836="",-999,0)))</f>
        <v>-999</v>
      </c>
      <c r="AM4836" s="82">
        <f>IF(I4836=1, 'adjustment factor'!$D$12, IF(I4836=-9,-999,IF(I4836="",-999,0)))</f>
        <v>-999</v>
      </c>
      <c r="AN4836" s="82">
        <f>IF(J4836=1, 'adjustment factor'!$D$13, IF(J4836=-9,-999,IF(J4836="",-999,0)))</f>
        <v>-999</v>
      </c>
      <c r="AO4836" s="82" t="str">
        <f t="shared" si="768"/>
        <v>-999</v>
      </c>
      <c r="AP4836" s="82" t="str">
        <f t="shared" si="769"/>
        <v>MISSING</v>
      </c>
    </row>
    <row r="4837" spans="2:42">
      <c r="B4837" s="207"/>
      <c r="C4837" s="35">
        <v>4833</v>
      </c>
      <c r="D4837" s="161"/>
      <c r="E4837" s="161"/>
      <c r="F4837" s="161"/>
      <c r="G4837" s="161"/>
      <c r="H4837" s="161"/>
      <c r="I4837" s="161"/>
      <c r="J4837" s="161"/>
      <c r="K4837" s="161"/>
      <c r="L4837" s="161"/>
      <c r="M4837" s="161"/>
      <c r="N4837" s="171"/>
      <c r="O4837" s="171"/>
      <c r="P4837" s="171"/>
      <c r="Q4837" s="171"/>
      <c r="R4837" s="171"/>
      <c r="S4837" s="171"/>
      <c r="T4837" s="208" t="str">
        <f t="shared" si="760"/>
        <v>MISSING</v>
      </c>
      <c r="U4837" s="208" t="str">
        <f t="shared" si="761"/>
        <v>MISSING</v>
      </c>
      <c r="X4837" s="56">
        <f t="shared" si="762"/>
        <v>-99</v>
      </c>
      <c r="Y4837" s="56">
        <f t="shared" si="763"/>
        <v>-99</v>
      </c>
      <c r="Z4837" s="56">
        <f t="shared" si="764"/>
        <v>-99</v>
      </c>
      <c r="AA4837" s="56">
        <f t="shared" si="765"/>
        <v>-99</v>
      </c>
      <c r="AB4837" s="56">
        <f t="shared" si="766"/>
        <v>-99</v>
      </c>
      <c r="AC4837" s="56">
        <f t="shared" si="767"/>
        <v>-99</v>
      </c>
      <c r="AD4837" s="3"/>
      <c r="AE4837" s="82">
        <f>IF(D4837=1, 'adjustment factor'!$D$4, IF(D4837=-9,-999,IF(D4837="",-999,0)))</f>
        <v>-999</v>
      </c>
      <c r="AF4837" s="82">
        <f>IF(F4837=1, 'adjustment factor'!$D$5, IF(F4837=-9,-999,IF(F4837="",-999,0)))</f>
        <v>-999</v>
      </c>
      <c r="AG4837" s="82">
        <f>IF(E4837=1, 'adjustment factor'!$D$6, IF(E4837=-9,-999,IF(E4837="",-999,0)))</f>
        <v>-999</v>
      </c>
      <c r="AH4837" s="82">
        <f>IF(K4837&gt;=45,'adjustment factor'!$D$7,IF(K4837=-9,-1200,IF(K4837="",-1200,0)))</f>
        <v>-1200</v>
      </c>
      <c r="AI4837" s="82">
        <f>IF(L4837=1, 'adjustment factor'!$D$8, IF(L4837=-9,-999,IF(L4837="",-999,0)))</f>
        <v>-999</v>
      </c>
      <c r="AJ4837" s="82">
        <f>IF(AND(M4837&gt;=1,M4837&lt;=4),'adjustment factor'!$D$9,IF(M4837=-9,-999,IF(M4837=98,-999,IF(M4837=99,-999,IF(M4837="",-999,0)))))</f>
        <v>-999</v>
      </c>
      <c r="AK4837" s="82">
        <f>IF(H4837=1, 'adjustment factor'!$D$10, IF(H4837=-9,-999,IF(H4837="",-999,0)))</f>
        <v>-999</v>
      </c>
      <c r="AL4837" s="82">
        <f>IF(G4837=1, 'adjustment factor'!$D$11, IF(G4837=-9,-999,IF(G4837="",-999,0)))</f>
        <v>-999</v>
      </c>
      <c r="AM4837" s="82">
        <f>IF(I4837=1, 'adjustment factor'!$D$12, IF(I4837=-9,-999,IF(I4837="",-999,0)))</f>
        <v>-999</v>
      </c>
      <c r="AN4837" s="82">
        <f>IF(J4837=1, 'adjustment factor'!$D$13, IF(J4837=-9,-999,IF(J4837="",-999,0)))</f>
        <v>-999</v>
      </c>
      <c r="AO4837" s="82" t="str">
        <f t="shared" si="768"/>
        <v>-999</v>
      </c>
      <c r="AP4837" s="82" t="str">
        <f t="shared" si="769"/>
        <v>MISSING</v>
      </c>
    </row>
    <row r="4838" spans="2:42">
      <c r="B4838" s="207"/>
      <c r="C4838" s="35">
        <v>4834</v>
      </c>
      <c r="D4838" s="161"/>
      <c r="E4838" s="161"/>
      <c r="F4838" s="161"/>
      <c r="G4838" s="161"/>
      <c r="H4838" s="161"/>
      <c r="I4838" s="161"/>
      <c r="J4838" s="161"/>
      <c r="K4838" s="161"/>
      <c r="L4838" s="161"/>
      <c r="M4838" s="161"/>
      <c r="N4838" s="171"/>
      <c r="O4838" s="171"/>
      <c r="P4838" s="171"/>
      <c r="Q4838" s="171"/>
      <c r="R4838" s="171"/>
      <c r="S4838" s="171"/>
      <c r="T4838" s="208" t="str">
        <f t="shared" si="760"/>
        <v>MISSING</v>
      </c>
      <c r="U4838" s="208" t="str">
        <f t="shared" si="761"/>
        <v>MISSING</v>
      </c>
      <c r="X4838" s="56">
        <f t="shared" si="762"/>
        <v>-99</v>
      </c>
      <c r="Y4838" s="56">
        <f t="shared" si="763"/>
        <v>-99</v>
      </c>
      <c r="Z4838" s="56">
        <f t="shared" si="764"/>
        <v>-99</v>
      </c>
      <c r="AA4838" s="56">
        <f t="shared" si="765"/>
        <v>-99</v>
      </c>
      <c r="AB4838" s="56">
        <f t="shared" si="766"/>
        <v>-99</v>
      </c>
      <c r="AC4838" s="56">
        <f t="shared" si="767"/>
        <v>-99</v>
      </c>
      <c r="AD4838" s="3"/>
      <c r="AE4838" s="82">
        <f>IF(D4838=1, 'adjustment factor'!$D$4, IF(D4838=-9,-999,IF(D4838="",-999,0)))</f>
        <v>-999</v>
      </c>
      <c r="AF4838" s="82">
        <f>IF(F4838=1, 'adjustment factor'!$D$5, IF(F4838=-9,-999,IF(F4838="",-999,0)))</f>
        <v>-999</v>
      </c>
      <c r="AG4838" s="82">
        <f>IF(E4838=1, 'adjustment factor'!$D$6, IF(E4838=-9,-999,IF(E4838="",-999,0)))</f>
        <v>-999</v>
      </c>
      <c r="AH4838" s="82">
        <f>IF(K4838&gt;=45,'adjustment factor'!$D$7,IF(K4838=-9,-1200,IF(K4838="",-1200,0)))</f>
        <v>-1200</v>
      </c>
      <c r="AI4838" s="82">
        <f>IF(L4838=1, 'adjustment factor'!$D$8, IF(L4838=-9,-999,IF(L4838="",-999,0)))</f>
        <v>-999</v>
      </c>
      <c r="AJ4838" s="82">
        <f>IF(AND(M4838&gt;=1,M4838&lt;=4),'adjustment factor'!$D$9,IF(M4838=-9,-999,IF(M4838=98,-999,IF(M4838=99,-999,IF(M4838="",-999,0)))))</f>
        <v>-999</v>
      </c>
      <c r="AK4838" s="82">
        <f>IF(H4838=1, 'adjustment factor'!$D$10, IF(H4838=-9,-999,IF(H4838="",-999,0)))</f>
        <v>-999</v>
      </c>
      <c r="AL4838" s="82">
        <f>IF(G4838=1, 'adjustment factor'!$D$11, IF(G4838=-9,-999,IF(G4838="",-999,0)))</f>
        <v>-999</v>
      </c>
      <c r="AM4838" s="82">
        <f>IF(I4838=1, 'adjustment factor'!$D$12, IF(I4838=-9,-999,IF(I4838="",-999,0)))</f>
        <v>-999</v>
      </c>
      <c r="AN4838" s="82">
        <f>IF(J4838=1, 'adjustment factor'!$D$13, IF(J4838=-9,-999,IF(J4838="",-999,0)))</f>
        <v>-999</v>
      </c>
      <c r="AO4838" s="82" t="str">
        <f t="shared" si="768"/>
        <v>-999</v>
      </c>
      <c r="AP4838" s="82" t="str">
        <f t="shared" si="769"/>
        <v>MISSING</v>
      </c>
    </row>
    <row r="4839" spans="2:42">
      <c r="B4839" s="207"/>
      <c r="C4839" s="35">
        <v>4835</v>
      </c>
      <c r="D4839" s="161"/>
      <c r="E4839" s="161"/>
      <c r="F4839" s="161"/>
      <c r="G4839" s="161"/>
      <c r="H4839" s="161"/>
      <c r="I4839" s="161"/>
      <c r="J4839" s="161"/>
      <c r="K4839" s="161"/>
      <c r="L4839" s="161"/>
      <c r="M4839" s="161"/>
      <c r="N4839" s="171"/>
      <c r="O4839" s="171"/>
      <c r="P4839" s="171"/>
      <c r="Q4839" s="171"/>
      <c r="R4839" s="171"/>
      <c r="S4839" s="171"/>
      <c r="T4839" s="208" t="str">
        <f t="shared" si="760"/>
        <v>MISSING</v>
      </c>
      <c r="U4839" s="208" t="str">
        <f t="shared" si="761"/>
        <v>MISSING</v>
      </c>
      <c r="X4839" s="56">
        <f t="shared" si="762"/>
        <v>-99</v>
      </c>
      <c r="Y4839" s="56">
        <f t="shared" si="763"/>
        <v>-99</v>
      </c>
      <c r="Z4839" s="56">
        <f t="shared" si="764"/>
        <v>-99</v>
      </c>
      <c r="AA4839" s="56">
        <f t="shared" si="765"/>
        <v>-99</v>
      </c>
      <c r="AB4839" s="56">
        <f t="shared" si="766"/>
        <v>-99</v>
      </c>
      <c r="AC4839" s="56">
        <f t="shared" si="767"/>
        <v>-99</v>
      </c>
      <c r="AD4839" s="3"/>
      <c r="AE4839" s="82">
        <f>IF(D4839=1, 'adjustment factor'!$D$4, IF(D4839=-9,-999,IF(D4839="",-999,0)))</f>
        <v>-999</v>
      </c>
      <c r="AF4839" s="82">
        <f>IF(F4839=1, 'adjustment factor'!$D$5, IF(F4839=-9,-999,IF(F4839="",-999,0)))</f>
        <v>-999</v>
      </c>
      <c r="AG4839" s="82">
        <f>IF(E4839=1, 'adjustment factor'!$D$6, IF(E4839=-9,-999,IF(E4839="",-999,0)))</f>
        <v>-999</v>
      </c>
      <c r="AH4839" s="82">
        <f>IF(K4839&gt;=45,'adjustment factor'!$D$7,IF(K4839=-9,-1200,IF(K4839="",-1200,0)))</f>
        <v>-1200</v>
      </c>
      <c r="AI4839" s="82">
        <f>IF(L4839=1, 'adjustment factor'!$D$8, IF(L4839=-9,-999,IF(L4839="",-999,0)))</f>
        <v>-999</v>
      </c>
      <c r="AJ4839" s="82">
        <f>IF(AND(M4839&gt;=1,M4839&lt;=4),'adjustment factor'!$D$9,IF(M4839=-9,-999,IF(M4839=98,-999,IF(M4839=99,-999,IF(M4839="",-999,0)))))</f>
        <v>-999</v>
      </c>
      <c r="AK4839" s="82">
        <f>IF(H4839=1, 'adjustment factor'!$D$10, IF(H4839=-9,-999,IF(H4839="",-999,0)))</f>
        <v>-999</v>
      </c>
      <c r="AL4839" s="82">
        <f>IF(G4839=1, 'adjustment factor'!$D$11, IF(G4839=-9,-999,IF(G4839="",-999,0)))</f>
        <v>-999</v>
      </c>
      <c r="AM4839" s="82">
        <f>IF(I4839=1, 'adjustment factor'!$D$12, IF(I4839=-9,-999,IF(I4839="",-999,0)))</f>
        <v>-999</v>
      </c>
      <c r="AN4839" s="82">
        <f>IF(J4839=1, 'adjustment factor'!$D$13, IF(J4839=-9,-999,IF(J4839="",-999,0)))</f>
        <v>-999</v>
      </c>
      <c r="AO4839" s="82" t="str">
        <f t="shared" si="768"/>
        <v>-999</v>
      </c>
      <c r="AP4839" s="82" t="str">
        <f t="shared" si="769"/>
        <v>MISSING</v>
      </c>
    </row>
    <row r="4840" spans="2:42">
      <c r="B4840" s="207"/>
      <c r="C4840" s="35">
        <v>4836</v>
      </c>
      <c r="D4840" s="161"/>
      <c r="E4840" s="161"/>
      <c r="F4840" s="161"/>
      <c r="G4840" s="161"/>
      <c r="H4840" s="161"/>
      <c r="I4840" s="161"/>
      <c r="J4840" s="161"/>
      <c r="K4840" s="161"/>
      <c r="L4840" s="161"/>
      <c r="M4840" s="161"/>
      <c r="N4840" s="171"/>
      <c r="O4840" s="171"/>
      <c r="P4840" s="171"/>
      <c r="Q4840" s="171"/>
      <c r="R4840" s="171"/>
      <c r="S4840" s="171"/>
      <c r="T4840" s="208" t="str">
        <f t="shared" si="760"/>
        <v>MISSING</v>
      </c>
      <c r="U4840" s="208" t="str">
        <f t="shared" si="761"/>
        <v>MISSING</v>
      </c>
      <c r="X4840" s="56">
        <f t="shared" si="762"/>
        <v>-99</v>
      </c>
      <c r="Y4840" s="56">
        <f t="shared" si="763"/>
        <v>-99</v>
      </c>
      <c r="Z4840" s="56">
        <f t="shared" si="764"/>
        <v>-99</v>
      </c>
      <c r="AA4840" s="56">
        <f t="shared" si="765"/>
        <v>-99</v>
      </c>
      <c r="AB4840" s="56">
        <f t="shared" si="766"/>
        <v>-99</v>
      </c>
      <c r="AC4840" s="56">
        <f t="shared" si="767"/>
        <v>-99</v>
      </c>
      <c r="AD4840" s="3"/>
      <c r="AE4840" s="82">
        <f>IF(D4840=1, 'adjustment factor'!$D$4, IF(D4840=-9,-999,IF(D4840="",-999,0)))</f>
        <v>-999</v>
      </c>
      <c r="AF4840" s="82">
        <f>IF(F4840=1, 'adjustment factor'!$D$5, IF(F4840=-9,-999,IF(F4840="",-999,0)))</f>
        <v>-999</v>
      </c>
      <c r="AG4840" s="82">
        <f>IF(E4840=1, 'adjustment factor'!$D$6, IF(E4840=-9,-999,IF(E4840="",-999,0)))</f>
        <v>-999</v>
      </c>
      <c r="AH4840" s="82">
        <f>IF(K4840&gt;=45,'adjustment factor'!$D$7,IF(K4840=-9,-1200,IF(K4840="",-1200,0)))</f>
        <v>-1200</v>
      </c>
      <c r="AI4840" s="82">
        <f>IF(L4840=1, 'adjustment factor'!$D$8, IF(L4840=-9,-999,IF(L4840="",-999,0)))</f>
        <v>-999</v>
      </c>
      <c r="AJ4840" s="82">
        <f>IF(AND(M4840&gt;=1,M4840&lt;=4),'adjustment factor'!$D$9,IF(M4840=-9,-999,IF(M4840=98,-999,IF(M4840=99,-999,IF(M4840="",-999,0)))))</f>
        <v>-999</v>
      </c>
      <c r="AK4840" s="82">
        <f>IF(H4840=1, 'adjustment factor'!$D$10, IF(H4840=-9,-999,IF(H4840="",-999,0)))</f>
        <v>-999</v>
      </c>
      <c r="AL4840" s="82">
        <f>IF(G4840=1, 'adjustment factor'!$D$11, IF(G4840=-9,-999,IF(G4840="",-999,0)))</f>
        <v>-999</v>
      </c>
      <c r="AM4840" s="82">
        <f>IF(I4840=1, 'adjustment factor'!$D$12, IF(I4840=-9,-999,IF(I4840="",-999,0)))</f>
        <v>-999</v>
      </c>
      <c r="AN4840" s="82">
        <f>IF(J4840=1, 'adjustment factor'!$D$13, IF(J4840=-9,-999,IF(J4840="",-999,0)))</f>
        <v>-999</v>
      </c>
      <c r="AO4840" s="82" t="str">
        <f t="shared" si="768"/>
        <v>-999</v>
      </c>
      <c r="AP4840" s="82" t="str">
        <f t="shared" si="769"/>
        <v>MISSING</v>
      </c>
    </row>
    <row r="4841" spans="2:42">
      <c r="B4841" s="207"/>
      <c r="C4841" s="35">
        <v>4837</v>
      </c>
      <c r="D4841" s="161"/>
      <c r="E4841" s="161"/>
      <c r="F4841" s="161"/>
      <c r="G4841" s="161"/>
      <c r="H4841" s="161"/>
      <c r="I4841" s="161"/>
      <c r="J4841" s="161"/>
      <c r="K4841" s="161"/>
      <c r="L4841" s="161"/>
      <c r="M4841" s="161"/>
      <c r="N4841" s="171"/>
      <c r="O4841" s="171"/>
      <c r="P4841" s="171"/>
      <c r="Q4841" s="171"/>
      <c r="R4841" s="171"/>
      <c r="S4841" s="171"/>
      <c r="T4841" s="208" t="str">
        <f t="shared" si="760"/>
        <v>MISSING</v>
      </c>
      <c r="U4841" s="208" t="str">
        <f t="shared" si="761"/>
        <v>MISSING</v>
      </c>
      <c r="X4841" s="56">
        <f t="shared" si="762"/>
        <v>-99</v>
      </c>
      <c r="Y4841" s="56">
        <f t="shared" si="763"/>
        <v>-99</v>
      </c>
      <c r="Z4841" s="56">
        <f t="shared" si="764"/>
        <v>-99</v>
      </c>
      <c r="AA4841" s="56">
        <f t="shared" si="765"/>
        <v>-99</v>
      </c>
      <c r="AB4841" s="56">
        <f t="shared" si="766"/>
        <v>-99</v>
      </c>
      <c r="AC4841" s="56">
        <f t="shared" si="767"/>
        <v>-99</v>
      </c>
      <c r="AD4841" s="3"/>
      <c r="AE4841" s="82">
        <f>IF(D4841=1, 'adjustment factor'!$D$4, IF(D4841=-9,-999,IF(D4841="",-999,0)))</f>
        <v>-999</v>
      </c>
      <c r="AF4841" s="82">
        <f>IF(F4841=1, 'adjustment factor'!$D$5, IF(F4841=-9,-999,IF(F4841="",-999,0)))</f>
        <v>-999</v>
      </c>
      <c r="AG4841" s="82">
        <f>IF(E4841=1, 'adjustment factor'!$D$6, IF(E4841=-9,-999,IF(E4841="",-999,0)))</f>
        <v>-999</v>
      </c>
      <c r="AH4841" s="82">
        <f>IF(K4841&gt;=45,'adjustment factor'!$D$7,IF(K4841=-9,-1200,IF(K4841="",-1200,0)))</f>
        <v>-1200</v>
      </c>
      <c r="AI4841" s="82">
        <f>IF(L4841=1, 'adjustment factor'!$D$8, IF(L4841=-9,-999,IF(L4841="",-999,0)))</f>
        <v>-999</v>
      </c>
      <c r="AJ4841" s="82">
        <f>IF(AND(M4841&gt;=1,M4841&lt;=4),'adjustment factor'!$D$9,IF(M4841=-9,-999,IF(M4841=98,-999,IF(M4841=99,-999,IF(M4841="",-999,0)))))</f>
        <v>-999</v>
      </c>
      <c r="AK4841" s="82">
        <f>IF(H4841=1, 'adjustment factor'!$D$10, IF(H4841=-9,-999,IF(H4841="",-999,0)))</f>
        <v>-999</v>
      </c>
      <c r="AL4841" s="82">
        <f>IF(G4841=1, 'adjustment factor'!$D$11, IF(G4841=-9,-999,IF(G4841="",-999,0)))</f>
        <v>-999</v>
      </c>
      <c r="AM4841" s="82">
        <f>IF(I4841=1, 'adjustment factor'!$D$12, IF(I4841=-9,-999,IF(I4841="",-999,0)))</f>
        <v>-999</v>
      </c>
      <c r="AN4841" s="82">
        <f>IF(J4841=1, 'adjustment factor'!$D$13, IF(J4841=-9,-999,IF(J4841="",-999,0)))</f>
        <v>-999</v>
      </c>
      <c r="AO4841" s="82" t="str">
        <f t="shared" si="768"/>
        <v>-999</v>
      </c>
      <c r="AP4841" s="82" t="str">
        <f t="shared" si="769"/>
        <v>MISSING</v>
      </c>
    </row>
    <row r="4842" spans="2:42">
      <c r="B4842" s="207"/>
      <c r="C4842" s="35">
        <v>4838</v>
      </c>
      <c r="D4842" s="161"/>
      <c r="E4842" s="161"/>
      <c r="F4842" s="161"/>
      <c r="G4842" s="161"/>
      <c r="H4842" s="161"/>
      <c r="I4842" s="161"/>
      <c r="J4842" s="161"/>
      <c r="K4842" s="161"/>
      <c r="L4842" s="161"/>
      <c r="M4842" s="161"/>
      <c r="N4842" s="171"/>
      <c r="O4842" s="171"/>
      <c r="P4842" s="171"/>
      <c r="Q4842" s="171"/>
      <c r="R4842" s="171"/>
      <c r="S4842" s="171"/>
      <c r="T4842" s="208" t="str">
        <f t="shared" si="760"/>
        <v>MISSING</v>
      </c>
      <c r="U4842" s="208" t="str">
        <f t="shared" si="761"/>
        <v>MISSING</v>
      </c>
      <c r="X4842" s="56">
        <f t="shared" si="762"/>
        <v>-99</v>
      </c>
      <c r="Y4842" s="56">
        <f t="shared" si="763"/>
        <v>-99</v>
      </c>
      <c r="Z4842" s="56">
        <f t="shared" si="764"/>
        <v>-99</v>
      </c>
      <c r="AA4842" s="56">
        <f t="shared" si="765"/>
        <v>-99</v>
      </c>
      <c r="AB4842" s="56">
        <f t="shared" si="766"/>
        <v>-99</v>
      </c>
      <c r="AC4842" s="56">
        <f t="shared" si="767"/>
        <v>-99</v>
      </c>
      <c r="AD4842" s="3"/>
      <c r="AE4842" s="82">
        <f>IF(D4842=1, 'adjustment factor'!$D$4, IF(D4842=-9,-999,IF(D4842="",-999,0)))</f>
        <v>-999</v>
      </c>
      <c r="AF4842" s="82">
        <f>IF(F4842=1, 'adjustment factor'!$D$5, IF(F4842=-9,-999,IF(F4842="",-999,0)))</f>
        <v>-999</v>
      </c>
      <c r="AG4842" s="82">
        <f>IF(E4842=1, 'adjustment factor'!$D$6, IF(E4842=-9,-999,IF(E4842="",-999,0)))</f>
        <v>-999</v>
      </c>
      <c r="AH4842" s="82">
        <f>IF(K4842&gt;=45,'adjustment factor'!$D$7,IF(K4842=-9,-1200,IF(K4842="",-1200,0)))</f>
        <v>-1200</v>
      </c>
      <c r="AI4842" s="82">
        <f>IF(L4842=1, 'adjustment factor'!$D$8, IF(L4842=-9,-999,IF(L4842="",-999,0)))</f>
        <v>-999</v>
      </c>
      <c r="AJ4842" s="82">
        <f>IF(AND(M4842&gt;=1,M4842&lt;=4),'adjustment factor'!$D$9,IF(M4842=-9,-999,IF(M4842=98,-999,IF(M4842=99,-999,IF(M4842="",-999,0)))))</f>
        <v>-999</v>
      </c>
      <c r="AK4842" s="82">
        <f>IF(H4842=1, 'adjustment factor'!$D$10, IF(H4842=-9,-999,IF(H4842="",-999,0)))</f>
        <v>-999</v>
      </c>
      <c r="AL4842" s="82">
        <f>IF(G4842=1, 'adjustment factor'!$D$11, IF(G4842=-9,-999,IF(G4842="",-999,0)))</f>
        <v>-999</v>
      </c>
      <c r="AM4842" s="82">
        <f>IF(I4842=1, 'adjustment factor'!$D$12, IF(I4842=-9,-999,IF(I4842="",-999,0)))</f>
        <v>-999</v>
      </c>
      <c r="AN4842" s="82">
        <f>IF(J4842=1, 'adjustment factor'!$D$13, IF(J4842=-9,-999,IF(J4842="",-999,0)))</f>
        <v>-999</v>
      </c>
      <c r="AO4842" s="82" t="str">
        <f t="shared" si="768"/>
        <v>-999</v>
      </c>
      <c r="AP4842" s="82" t="str">
        <f t="shared" si="769"/>
        <v>MISSING</v>
      </c>
    </row>
    <row r="4843" spans="2:42">
      <c r="B4843" s="207"/>
      <c r="C4843" s="35">
        <v>4839</v>
      </c>
      <c r="D4843" s="161"/>
      <c r="E4843" s="161"/>
      <c r="F4843" s="161"/>
      <c r="G4843" s="161"/>
      <c r="H4843" s="161"/>
      <c r="I4843" s="161"/>
      <c r="J4843" s="161"/>
      <c r="K4843" s="161"/>
      <c r="L4843" s="161"/>
      <c r="M4843" s="161"/>
      <c r="N4843" s="171"/>
      <c r="O4843" s="171"/>
      <c r="P4843" s="171"/>
      <c r="Q4843" s="171"/>
      <c r="R4843" s="171"/>
      <c r="S4843" s="171"/>
      <c r="T4843" s="208" t="str">
        <f t="shared" si="760"/>
        <v>MISSING</v>
      </c>
      <c r="U4843" s="208" t="str">
        <f t="shared" si="761"/>
        <v>MISSING</v>
      </c>
      <c r="X4843" s="56">
        <f t="shared" si="762"/>
        <v>-99</v>
      </c>
      <c r="Y4843" s="56">
        <f t="shared" si="763"/>
        <v>-99</v>
      </c>
      <c r="Z4843" s="56">
        <f t="shared" si="764"/>
        <v>-99</v>
      </c>
      <c r="AA4843" s="56">
        <f t="shared" si="765"/>
        <v>-99</v>
      </c>
      <c r="AB4843" s="56">
        <f t="shared" si="766"/>
        <v>-99</v>
      </c>
      <c r="AC4843" s="56">
        <f t="shared" si="767"/>
        <v>-99</v>
      </c>
      <c r="AD4843" s="3"/>
      <c r="AE4843" s="82">
        <f>IF(D4843=1, 'adjustment factor'!$D$4, IF(D4843=-9,-999,IF(D4843="",-999,0)))</f>
        <v>-999</v>
      </c>
      <c r="AF4843" s="82">
        <f>IF(F4843=1, 'adjustment factor'!$D$5, IF(F4843=-9,-999,IF(F4843="",-999,0)))</f>
        <v>-999</v>
      </c>
      <c r="AG4843" s="82">
        <f>IF(E4843=1, 'adjustment factor'!$D$6, IF(E4843=-9,-999,IF(E4843="",-999,0)))</f>
        <v>-999</v>
      </c>
      <c r="AH4843" s="82">
        <f>IF(K4843&gt;=45,'adjustment factor'!$D$7,IF(K4843=-9,-1200,IF(K4843="",-1200,0)))</f>
        <v>-1200</v>
      </c>
      <c r="AI4843" s="82">
        <f>IF(L4843=1, 'adjustment factor'!$D$8, IF(L4843=-9,-999,IF(L4843="",-999,0)))</f>
        <v>-999</v>
      </c>
      <c r="AJ4843" s="82">
        <f>IF(AND(M4843&gt;=1,M4843&lt;=4),'adjustment factor'!$D$9,IF(M4843=-9,-999,IF(M4843=98,-999,IF(M4843=99,-999,IF(M4843="",-999,0)))))</f>
        <v>-999</v>
      </c>
      <c r="AK4843" s="82">
        <f>IF(H4843=1, 'adjustment factor'!$D$10, IF(H4843=-9,-999,IF(H4843="",-999,0)))</f>
        <v>-999</v>
      </c>
      <c r="AL4843" s="82">
        <f>IF(G4843=1, 'adjustment factor'!$D$11, IF(G4843=-9,-999,IF(G4843="",-999,0)))</f>
        <v>-999</v>
      </c>
      <c r="AM4843" s="82">
        <f>IF(I4843=1, 'adjustment factor'!$D$12, IF(I4843=-9,-999,IF(I4843="",-999,0)))</f>
        <v>-999</v>
      </c>
      <c r="AN4843" s="82">
        <f>IF(J4843=1, 'adjustment factor'!$D$13, IF(J4843=-9,-999,IF(J4843="",-999,0)))</f>
        <v>-999</v>
      </c>
      <c r="AO4843" s="82" t="str">
        <f t="shared" si="768"/>
        <v>-999</v>
      </c>
      <c r="AP4843" s="82" t="str">
        <f t="shared" si="769"/>
        <v>MISSING</v>
      </c>
    </row>
    <row r="4844" spans="2:42">
      <c r="B4844" s="207"/>
      <c r="C4844" s="35">
        <v>4840</v>
      </c>
      <c r="D4844" s="161"/>
      <c r="E4844" s="161"/>
      <c r="F4844" s="161"/>
      <c r="G4844" s="161"/>
      <c r="H4844" s="161"/>
      <c r="I4844" s="161"/>
      <c r="J4844" s="161"/>
      <c r="K4844" s="161"/>
      <c r="L4844" s="161"/>
      <c r="M4844" s="161"/>
      <c r="N4844" s="171"/>
      <c r="O4844" s="171"/>
      <c r="P4844" s="171"/>
      <c r="Q4844" s="171"/>
      <c r="R4844" s="171"/>
      <c r="S4844" s="171"/>
      <c r="T4844" s="208" t="str">
        <f t="shared" si="760"/>
        <v>MISSING</v>
      </c>
      <c r="U4844" s="208" t="str">
        <f t="shared" si="761"/>
        <v>MISSING</v>
      </c>
      <c r="X4844" s="56">
        <f t="shared" si="762"/>
        <v>-99</v>
      </c>
      <c r="Y4844" s="56">
        <f t="shared" si="763"/>
        <v>-99</v>
      </c>
      <c r="Z4844" s="56">
        <f t="shared" si="764"/>
        <v>-99</v>
      </c>
      <c r="AA4844" s="56">
        <f t="shared" si="765"/>
        <v>-99</v>
      </c>
      <c r="AB4844" s="56">
        <f t="shared" si="766"/>
        <v>-99</v>
      </c>
      <c r="AC4844" s="56">
        <f t="shared" si="767"/>
        <v>-99</v>
      </c>
      <c r="AD4844" s="3"/>
      <c r="AE4844" s="82">
        <f>IF(D4844=1, 'adjustment factor'!$D$4, IF(D4844=-9,-999,IF(D4844="",-999,0)))</f>
        <v>-999</v>
      </c>
      <c r="AF4844" s="82">
        <f>IF(F4844=1, 'adjustment factor'!$D$5, IF(F4844=-9,-999,IF(F4844="",-999,0)))</f>
        <v>-999</v>
      </c>
      <c r="AG4844" s="82">
        <f>IF(E4844=1, 'adjustment factor'!$D$6, IF(E4844=-9,-999,IF(E4844="",-999,0)))</f>
        <v>-999</v>
      </c>
      <c r="AH4844" s="82">
        <f>IF(K4844&gt;=45,'adjustment factor'!$D$7,IF(K4844=-9,-1200,IF(K4844="",-1200,0)))</f>
        <v>-1200</v>
      </c>
      <c r="AI4844" s="82">
        <f>IF(L4844=1, 'adjustment factor'!$D$8, IF(L4844=-9,-999,IF(L4844="",-999,0)))</f>
        <v>-999</v>
      </c>
      <c r="AJ4844" s="82">
        <f>IF(AND(M4844&gt;=1,M4844&lt;=4),'adjustment factor'!$D$9,IF(M4844=-9,-999,IF(M4844=98,-999,IF(M4844=99,-999,IF(M4844="",-999,0)))))</f>
        <v>-999</v>
      </c>
      <c r="AK4844" s="82">
        <f>IF(H4844=1, 'adjustment factor'!$D$10, IF(H4844=-9,-999,IF(H4844="",-999,0)))</f>
        <v>-999</v>
      </c>
      <c r="AL4844" s="82">
        <f>IF(G4844=1, 'adjustment factor'!$D$11, IF(G4844=-9,-999,IF(G4844="",-999,0)))</f>
        <v>-999</v>
      </c>
      <c r="AM4844" s="82">
        <f>IF(I4844=1, 'adjustment factor'!$D$12, IF(I4844=-9,-999,IF(I4844="",-999,0)))</f>
        <v>-999</v>
      </c>
      <c r="AN4844" s="82">
        <f>IF(J4844=1, 'adjustment factor'!$D$13, IF(J4844=-9,-999,IF(J4844="",-999,0)))</f>
        <v>-999</v>
      </c>
      <c r="AO4844" s="82" t="str">
        <f t="shared" si="768"/>
        <v>-999</v>
      </c>
      <c r="AP4844" s="82" t="str">
        <f t="shared" si="769"/>
        <v>MISSING</v>
      </c>
    </row>
    <row r="4845" spans="2:42">
      <c r="B4845" s="207"/>
      <c r="C4845" s="35">
        <v>4841</v>
      </c>
      <c r="D4845" s="161"/>
      <c r="E4845" s="161"/>
      <c r="F4845" s="161"/>
      <c r="G4845" s="161"/>
      <c r="H4845" s="161"/>
      <c r="I4845" s="161"/>
      <c r="J4845" s="161"/>
      <c r="K4845" s="161"/>
      <c r="L4845" s="161"/>
      <c r="M4845" s="161"/>
      <c r="N4845" s="171"/>
      <c r="O4845" s="171"/>
      <c r="P4845" s="171"/>
      <c r="Q4845" s="171"/>
      <c r="R4845" s="171"/>
      <c r="S4845" s="171"/>
      <c r="T4845" s="208" t="str">
        <f t="shared" si="760"/>
        <v>MISSING</v>
      </c>
      <c r="U4845" s="208" t="str">
        <f t="shared" si="761"/>
        <v>MISSING</v>
      </c>
      <c r="X4845" s="56">
        <f t="shared" si="762"/>
        <v>-99</v>
      </c>
      <c r="Y4845" s="56">
        <f t="shared" si="763"/>
        <v>-99</v>
      </c>
      <c r="Z4845" s="56">
        <f t="shared" si="764"/>
        <v>-99</v>
      </c>
      <c r="AA4845" s="56">
        <f t="shared" si="765"/>
        <v>-99</v>
      </c>
      <c r="AB4845" s="56">
        <f t="shared" si="766"/>
        <v>-99</v>
      </c>
      <c r="AC4845" s="56">
        <f t="shared" si="767"/>
        <v>-99</v>
      </c>
      <c r="AD4845" s="3"/>
      <c r="AE4845" s="82">
        <f>IF(D4845=1, 'adjustment factor'!$D$4, IF(D4845=-9,-999,IF(D4845="",-999,0)))</f>
        <v>-999</v>
      </c>
      <c r="AF4845" s="82">
        <f>IF(F4845=1, 'adjustment factor'!$D$5, IF(F4845=-9,-999,IF(F4845="",-999,0)))</f>
        <v>-999</v>
      </c>
      <c r="AG4845" s="82">
        <f>IF(E4845=1, 'adjustment factor'!$D$6, IF(E4845=-9,-999,IF(E4845="",-999,0)))</f>
        <v>-999</v>
      </c>
      <c r="AH4845" s="82">
        <f>IF(K4845&gt;=45,'adjustment factor'!$D$7,IF(K4845=-9,-1200,IF(K4845="",-1200,0)))</f>
        <v>-1200</v>
      </c>
      <c r="AI4845" s="82">
        <f>IF(L4845=1, 'adjustment factor'!$D$8, IF(L4845=-9,-999,IF(L4845="",-999,0)))</f>
        <v>-999</v>
      </c>
      <c r="AJ4845" s="82">
        <f>IF(AND(M4845&gt;=1,M4845&lt;=4),'adjustment factor'!$D$9,IF(M4845=-9,-999,IF(M4845=98,-999,IF(M4845=99,-999,IF(M4845="",-999,0)))))</f>
        <v>-999</v>
      </c>
      <c r="AK4845" s="82">
        <f>IF(H4845=1, 'adjustment factor'!$D$10, IF(H4845=-9,-999,IF(H4845="",-999,0)))</f>
        <v>-999</v>
      </c>
      <c r="AL4845" s="82">
        <f>IF(G4845=1, 'adjustment factor'!$D$11, IF(G4845=-9,-999,IF(G4845="",-999,0)))</f>
        <v>-999</v>
      </c>
      <c r="AM4845" s="82">
        <f>IF(I4845=1, 'adjustment factor'!$D$12, IF(I4845=-9,-999,IF(I4845="",-999,0)))</f>
        <v>-999</v>
      </c>
      <c r="AN4845" s="82">
        <f>IF(J4845=1, 'adjustment factor'!$D$13, IF(J4845=-9,-999,IF(J4845="",-999,0)))</f>
        <v>-999</v>
      </c>
      <c r="AO4845" s="82" t="str">
        <f t="shared" si="768"/>
        <v>-999</v>
      </c>
      <c r="AP4845" s="82" t="str">
        <f t="shared" si="769"/>
        <v>MISSING</v>
      </c>
    </row>
    <row r="4846" spans="2:42">
      <c r="B4846" s="207"/>
      <c r="C4846" s="35">
        <v>4842</v>
      </c>
      <c r="D4846" s="161"/>
      <c r="E4846" s="161"/>
      <c r="F4846" s="161"/>
      <c r="G4846" s="161"/>
      <c r="H4846" s="161"/>
      <c r="I4846" s="161"/>
      <c r="J4846" s="161"/>
      <c r="K4846" s="161"/>
      <c r="L4846" s="161"/>
      <c r="M4846" s="161"/>
      <c r="N4846" s="171"/>
      <c r="O4846" s="171"/>
      <c r="P4846" s="171"/>
      <c r="Q4846" s="171"/>
      <c r="R4846" s="171"/>
      <c r="S4846" s="171"/>
      <c r="T4846" s="208" t="str">
        <f t="shared" si="760"/>
        <v>MISSING</v>
      </c>
      <c r="U4846" s="208" t="str">
        <f t="shared" si="761"/>
        <v>MISSING</v>
      </c>
      <c r="X4846" s="56">
        <f t="shared" si="762"/>
        <v>-99</v>
      </c>
      <c r="Y4846" s="56">
        <f t="shared" si="763"/>
        <v>-99</v>
      </c>
      <c r="Z4846" s="56">
        <f t="shared" si="764"/>
        <v>-99</v>
      </c>
      <c r="AA4846" s="56">
        <f t="shared" si="765"/>
        <v>-99</v>
      </c>
      <c r="AB4846" s="56">
        <f t="shared" si="766"/>
        <v>-99</v>
      </c>
      <c r="AC4846" s="56">
        <f t="shared" si="767"/>
        <v>-99</v>
      </c>
      <c r="AD4846" s="3"/>
      <c r="AE4846" s="82">
        <f>IF(D4846=1, 'adjustment factor'!$D$4, IF(D4846=-9,-999,IF(D4846="",-999,0)))</f>
        <v>-999</v>
      </c>
      <c r="AF4846" s="82">
        <f>IF(F4846=1, 'adjustment factor'!$D$5, IF(F4846=-9,-999,IF(F4846="",-999,0)))</f>
        <v>-999</v>
      </c>
      <c r="AG4846" s="82">
        <f>IF(E4846=1, 'adjustment factor'!$D$6, IF(E4846=-9,-999,IF(E4846="",-999,0)))</f>
        <v>-999</v>
      </c>
      <c r="AH4846" s="82">
        <f>IF(K4846&gt;=45,'adjustment factor'!$D$7,IF(K4846=-9,-1200,IF(K4846="",-1200,0)))</f>
        <v>-1200</v>
      </c>
      <c r="AI4846" s="82">
        <f>IF(L4846=1, 'adjustment factor'!$D$8, IF(L4846=-9,-999,IF(L4846="",-999,0)))</f>
        <v>-999</v>
      </c>
      <c r="AJ4846" s="82">
        <f>IF(AND(M4846&gt;=1,M4846&lt;=4),'adjustment factor'!$D$9,IF(M4846=-9,-999,IF(M4846=98,-999,IF(M4846=99,-999,IF(M4846="",-999,0)))))</f>
        <v>-999</v>
      </c>
      <c r="AK4846" s="82">
        <f>IF(H4846=1, 'adjustment factor'!$D$10, IF(H4846=-9,-999,IF(H4846="",-999,0)))</f>
        <v>-999</v>
      </c>
      <c r="AL4846" s="82">
        <f>IF(G4846=1, 'adjustment factor'!$D$11, IF(G4846=-9,-999,IF(G4846="",-999,0)))</f>
        <v>-999</v>
      </c>
      <c r="AM4846" s="82">
        <f>IF(I4846=1, 'adjustment factor'!$D$12, IF(I4846=-9,-999,IF(I4846="",-999,0)))</f>
        <v>-999</v>
      </c>
      <c r="AN4846" s="82">
        <f>IF(J4846=1, 'adjustment factor'!$D$13, IF(J4846=-9,-999,IF(J4846="",-999,0)))</f>
        <v>-999</v>
      </c>
      <c r="AO4846" s="82" t="str">
        <f t="shared" si="768"/>
        <v>-999</v>
      </c>
      <c r="AP4846" s="82" t="str">
        <f t="shared" si="769"/>
        <v>MISSING</v>
      </c>
    </row>
    <row r="4847" spans="2:42">
      <c r="B4847" s="207"/>
      <c r="C4847" s="35">
        <v>4843</v>
      </c>
      <c r="D4847" s="161"/>
      <c r="E4847" s="161"/>
      <c r="F4847" s="161"/>
      <c r="G4847" s="161"/>
      <c r="H4847" s="161"/>
      <c r="I4847" s="161"/>
      <c r="J4847" s="161"/>
      <c r="K4847" s="161"/>
      <c r="L4847" s="161"/>
      <c r="M4847" s="161"/>
      <c r="N4847" s="171"/>
      <c r="O4847" s="171"/>
      <c r="P4847" s="171"/>
      <c r="Q4847" s="171"/>
      <c r="R4847" s="171"/>
      <c r="S4847" s="171"/>
      <c r="T4847" s="208" t="str">
        <f t="shared" si="760"/>
        <v>MISSING</v>
      </c>
      <c r="U4847" s="208" t="str">
        <f t="shared" si="761"/>
        <v>MISSING</v>
      </c>
      <c r="X4847" s="56">
        <f t="shared" si="762"/>
        <v>-99</v>
      </c>
      <c r="Y4847" s="56">
        <f t="shared" si="763"/>
        <v>-99</v>
      </c>
      <c r="Z4847" s="56">
        <f t="shared" si="764"/>
        <v>-99</v>
      </c>
      <c r="AA4847" s="56">
        <f t="shared" si="765"/>
        <v>-99</v>
      </c>
      <c r="AB4847" s="56">
        <f t="shared" si="766"/>
        <v>-99</v>
      </c>
      <c r="AC4847" s="56">
        <f t="shared" si="767"/>
        <v>-99</v>
      </c>
      <c r="AD4847" s="3"/>
      <c r="AE4847" s="82">
        <f>IF(D4847=1, 'adjustment factor'!$D$4, IF(D4847=-9,-999,IF(D4847="",-999,0)))</f>
        <v>-999</v>
      </c>
      <c r="AF4847" s="82">
        <f>IF(F4847=1, 'adjustment factor'!$D$5, IF(F4847=-9,-999,IF(F4847="",-999,0)))</f>
        <v>-999</v>
      </c>
      <c r="AG4847" s="82">
        <f>IF(E4847=1, 'adjustment factor'!$D$6, IF(E4847=-9,-999,IF(E4847="",-999,0)))</f>
        <v>-999</v>
      </c>
      <c r="AH4847" s="82">
        <f>IF(K4847&gt;=45,'adjustment factor'!$D$7,IF(K4847=-9,-1200,IF(K4847="",-1200,0)))</f>
        <v>-1200</v>
      </c>
      <c r="AI4847" s="82">
        <f>IF(L4847=1, 'adjustment factor'!$D$8, IF(L4847=-9,-999,IF(L4847="",-999,0)))</f>
        <v>-999</v>
      </c>
      <c r="AJ4847" s="82">
        <f>IF(AND(M4847&gt;=1,M4847&lt;=4),'adjustment factor'!$D$9,IF(M4847=-9,-999,IF(M4847=98,-999,IF(M4847=99,-999,IF(M4847="",-999,0)))))</f>
        <v>-999</v>
      </c>
      <c r="AK4847" s="82">
        <f>IF(H4847=1, 'adjustment factor'!$D$10, IF(H4847=-9,-999,IF(H4847="",-999,0)))</f>
        <v>-999</v>
      </c>
      <c r="AL4847" s="82">
        <f>IF(G4847=1, 'adjustment factor'!$D$11, IF(G4847=-9,-999,IF(G4847="",-999,0)))</f>
        <v>-999</v>
      </c>
      <c r="AM4847" s="82">
        <f>IF(I4847=1, 'adjustment factor'!$D$12, IF(I4847=-9,-999,IF(I4847="",-999,0)))</f>
        <v>-999</v>
      </c>
      <c r="AN4847" s="82">
        <f>IF(J4847=1, 'adjustment factor'!$D$13, IF(J4847=-9,-999,IF(J4847="",-999,0)))</f>
        <v>-999</v>
      </c>
      <c r="AO4847" s="82" t="str">
        <f t="shared" si="768"/>
        <v>-999</v>
      </c>
      <c r="AP4847" s="82" t="str">
        <f t="shared" si="769"/>
        <v>MISSING</v>
      </c>
    </row>
    <row r="4848" spans="2:42">
      <c r="B4848" s="207"/>
      <c r="C4848" s="35">
        <v>4844</v>
      </c>
      <c r="D4848" s="161"/>
      <c r="E4848" s="161"/>
      <c r="F4848" s="161"/>
      <c r="G4848" s="161"/>
      <c r="H4848" s="161"/>
      <c r="I4848" s="161"/>
      <c r="J4848" s="161"/>
      <c r="K4848" s="161"/>
      <c r="L4848" s="161"/>
      <c r="M4848" s="161"/>
      <c r="N4848" s="171"/>
      <c r="O4848" s="171"/>
      <c r="P4848" s="171"/>
      <c r="Q4848" s="171"/>
      <c r="R4848" s="171"/>
      <c r="S4848" s="171"/>
      <c r="T4848" s="208" t="str">
        <f t="shared" si="760"/>
        <v>MISSING</v>
      </c>
      <c r="U4848" s="208" t="str">
        <f t="shared" si="761"/>
        <v>MISSING</v>
      </c>
      <c r="X4848" s="56">
        <f t="shared" si="762"/>
        <v>-99</v>
      </c>
      <c r="Y4848" s="56">
        <f t="shared" si="763"/>
        <v>-99</v>
      </c>
      <c r="Z4848" s="56">
        <f t="shared" si="764"/>
        <v>-99</v>
      </c>
      <c r="AA4848" s="56">
        <f t="shared" si="765"/>
        <v>-99</v>
      </c>
      <c r="AB4848" s="56">
        <f t="shared" si="766"/>
        <v>-99</v>
      </c>
      <c r="AC4848" s="56">
        <f t="shared" si="767"/>
        <v>-99</v>
      </c>
      <c r="AD4848" s="3"/>
      <c r="AE4848" s="82">
        <f>IF(D4848=1, 'adjustment factor'!$D$4, IF(D4848=-9,-999,IF(D4848="",-999,0)))</f>
        <v>-999</v>
      </c>
      <c r="AF4848" s="82">
        <f>IF(F4848=1, 'adjustment factor'!$D$5, IF(F4848=-9,-999,IF(F4848="",-999,0)))</f>
        <v>-999</v>
      </c>
      <c r="AG4848" s="82">
        <f>IF(E4848=1, 'adjustment factor'!$D$6, IF(E4848=-9,-999,IF(E4848="",-999,0)))</f>
        <v>-999</v>
      </c>
      <c r="AH4848" s="82">
        <f>IF(K4848&gt;=45,'adjustment factor'!$D$7,IF(K4848=-9,-1200,IF(K4848="",-1200,0)))</f>
        <v>-1200</v>
      </c>
      <c r="AI4848" s="82">
        <f>IF(L4848=1, 'adjustment factor'!$D$8, IF(L4848=-9,-999,IF(L4848="",-999,0)))</f>
        <v>-999</v>
      </c>
      <c r="AJ4848" s="82">
        <f>IF(AND(M4848&gt;=1,M4848&lt;=4),'adjustment factor'!$D$9,IF(M4848=-9,-999,IF(M4848=98,-999,IF(M4848=99,-999,IF(M4848="",-999,0)))))</f>
        <v>-999</v>
      </c>
      <c r="AK4848" s="82">
        <f>IF(H4848=1, 'adjustment factor'!$D$10, IF(H4848=-9,-999,IF(H4848="",-999,0)))</f>
        <v>-999</v>
      </c>
      <c r="AL4848" s="82">
        <f>IF(G4848=1, 'adjustment factor'!$D$11, IF(G4848=-9,-999,IF(G4848="",-999,0)))</f>
        <v>-999</v>
      </c>
      <c r="AM4848" s="82">
        <f>IF(I4848=1, 'adjustment factor'!$D$12, IF(I4848=-9,-999,IF(I4848="",-999,0)))</f>
        <v>-999</v>
      </c>
      <c r="AN4848" s="82">
        <f>IF(J4848=1, 'adjustment factor'!$D$13, IF(J4848=-9,-999,IF(J4848="",-999,0)))</f>
        <v>-999</v>
      </c>
      <c r="AO4848" s="82" t="str">
        <f t="shared" si="768"/>
        <v>-999</v>
      </c>
      <c r="AP4848" s="82" t="str">
        <f t="shared" si="769"/>
        <v>MISSING</v>
      </c>
    </row>
    <row r="4849" spans="2:42">
      <c r="B4849" s="207"/>
      <c r="C4849" s="35">
        <v>4845</v>
      </c>
      <c r="D4849" s="161"/>
      <c r="E4849" s="161"/>
      <c r="F4849" s="161"/>
      <c r="G4849" s="161"/>
      <c r="H4849" s="161"/>
      <c r="I4849" s="161"/>
      <c r="J4849" s="161"/>
      <c r="K4849" s="161"/>
      <c r="L4849" s="161"/>
      <c r="M4849" s="161"/>
      <c r="N4849" s="171"/>
      <c r="O4849" s="171"/>
      <c r="P4849" s="171"/>
      <c r="Q4849" s="171"/>
      <c r="R4849" s="171"/>
      <c r="S4849" s="171"/>
      <c r="T4849" s="208" t="str">
        <f t="shared" si="760"/>
        <v>MISSING</v>
      </c>
      <c r="U4849" s="208" t="str">
        <f t="shared" si="761"/>
        <v>MISSING</v>
      </c>
      <c r="X4849" s="56">
        <f t="shared" si="762"/>
        <v>-99</v>
      </c>
      <c r="Y4849" s="56">
        <f t="shared" si="763"/>
        <v>-99</v>
      </c>
      <c r="Z4849" s="56">
        <f t="shared" si="764"/>
        <v>-99</v>
      </c>
      <c r="AA4849" s="56">
        <f t="shared" si="765"/>
        <v>-99</v>
      </c>
      <c r="AB4849" s="56">
        <f t="shared" si="766"/>
        <v>-99</v>
      </c>
      <c r="AC4849" s="56">
        <f t="shared" si="767"/>
        <v>-99</v>
      </c>
      <c r="AD4849" s="3"/>
      <c r="AE4849" s="82">
        <f>IF(D4849=1, 'adjustment factor'!$D$4, IF(D4849=-9,-999,IF(D4849="",-999,0)))</f>
        <v>-999</v>
      </c>
      <c r="AF4849" s="82">
        <f>IF(F4849=1, 'adjustment factor'!$D$5, IF(F4849=-9,-999,IF(F4849="",-999,0)))</f>
        <v>-999</v>
      </c>
      <c r="AG4849" s="82">
        <f>IF(E4849=1, 'adjustment factor'!$D$6, IF(E4849=-9,-999,IF(E4849="",-999,0)))</f>
        <v>-999</v>
      </c>
      <c r="AH4849" s="82">
        <f>IF(K4849&gt;=45,'adjustment factor'!$D$7,IF(K4849=-9,-1200,IF(K4849="",-1200,0)))</f>
        <v>-1200</v>
      </c>
      <c r="AI4849" s="82">
        <f>IF(L4849=1, 'adjustment factor'!$D$8, IF(L4849=-9,-999,IF(L4849="",-999,0)))</f>
        <v>-999</v>
      </c>
      <c r="AJ4849" s="82">
        <f>IF(AND(M4849&gt;=1,M4849&lt;=4),'adjustment factor'!$D$9,IF(M4849=-9,-999,IF(M4849=98,-999,IF(M4849=99,-999,IF(M4849="",-999,0)))))</f>
        <v>-999</v>
      </c>
      <c r="AK4849" s="82">
        <f>IF(H4849=1, 'adjustment factor'!$D$10, IF(H4849=-9,-999,IF(H4849="",-999,0)))</f>
        <v>-999</v>
      </c>
      <c r="AL4849" s="82">
        <f>IF(G4849=1, 'adjustment factor'!$D$11, IF(G4849=-9,-999,IF(G4849="",-999,0)))</f>
        <v>-999</v>
      </c>
      <c r="AM4849" s="82">
        <f>IF(I4849=1, 'adjustment factor'!$D$12, IF(I4849=-9,-999,IF(I4849="",-999,0)))</f>
        <v>-999</v>
      </c>
      <c r="AN4849" s="82">
        <f>IF(J4849=1, 'adjustment factor'!$D$13, IF(J4849=-9,-999,IF(J4849="",-999,0)))</f>
        <v>-999</v>
      </c>
      <c r="AO4849" s="82" t="str">
        <f t="shared" si="768"/>
        <v>-999</v>
      </c>
      <c r="AP4849" s="82" t="str">
        <f t="shared" si="769"/>
        <v>MISSING</v>
      </c>
    </row>
    <row r="4850" spans="2:42">
      <c r="B4850" s="207"/>
      <c r="C4850" s="35">
        <v>4846</v>
      </c>
      <c r="D4850" s="161"/>
      <c r="E4850" s="161"/>
      <c r="F4850" s="161"/>
      <c r="G4850" s="161"/>
      <c r="H4850" s="161"/>
      <c r="I4850" s="161"/>
      <c r="J4850" s="161"/>
      <c r="K4850" s="161"/>
      <c r="L4850" s="161"/>
      <c r="M4850" s="161"/>
      <c r="N4850" s="171"/>
      <c r="O4850" s="171"/>
      <c r="P4850" s="171"/>
      <c r="Q4850" s="171"/>
      <c r="R4850" s="171"/>
      <c r="S4850" s="171"/>
      <c r="T4850" s="208" t="str">
        <f t="shared" si="760"/>
        <v>MISSING</v>
      </c>
      <c r="U4850" s="208" t="str">
        <f t="shared" si="761"/>
        <v>MISSING</v>
      </c>
      <c r="X4850" s="56">
        <f t="shared" si="762"/>
        <v>-99</v>
      </c>
      <c r="Y4850" s="56">
        <f t="shared" si="763"/>
        <v>-99</v>
      </c>
      <c r="Z4850" s="56">
        <f t="shared" si="764"/>
        <v>-99</v>
      </c>
      <c r="AA4850" s="56">
        <f t="shared" si="765"/>
        <v>-99</v>
      </c>
      <c r="AB4850" s="56">
        <f t="shared" si="766"/>
        <v>-99</v>
      </c>
      <c r="AC4850" s="56">
        <f t="shared" si="767"/>
        <v>-99</v>
      </c>
      <c r="AD4850" s="3"/>
      <c r="AE4850" s="82">
        <f>IF(D4850=1, 'adjustment factor'!$D$4, IF(D4850=-9,-999,IF(D4850="",-999,0)))</f>
        <v>-999</v>
      </c>
      <c r="AF4850" s="82">
        <f>IF(F4850=1, 'adjustment factor'!$D$5, IF(F4850=-9,-999,IF(F4850="",-999,0)))</f>
        <v>-999</v>
      </c>
      <c r="AG4850" s="82">
        <f>IF(E4850=1, 'adjustment factor'!$D$6, IF(E4850=-9,-999,IF(E4850="",-999,0)))</f>
        <v>-999</v>
      </c>
      <c r="AH4850" s="82">
        <f>IF(K4850&gt;=45,'adjustment factor'!$D$7,IF(K4850=-9,-1200,IF(K4850="",-1200,0)))</f>
        <v>-1200</v>
      </c>
      <c r="AI4850" s="82">
        <f>IF(L4850=1, 'adjustment factor'!$D$8, IF(L4850=-9,-999,IF(L4850="",-999,0)))</f>
        <v>-999</v>
      </c>
      <c r="AJ4850" s="82">
        <f>IF(AND(M4850&gt;=1,M4850&lt;=4),'adjustment factor'!$D$9,IF(M4850=-9,-999,IF(M4850=98,-999,IF(M4850=99,-999,IF(M4850="",-999,0)))))</f>
        <v>-999</v>
      </c>
      <c r="AK4850" s="82">
        <f>IF(H4850=1, 'adjustment factor'!$D$10, IF(H4850=-9,-999,IF(H4850="",-999,0)))</f>
        <v>-999</v>
      </c>
      <c r="AL4850" s="82">
        <f>IF(G4850=1, 'adjustment factor'!$D$11, IF(G4850=-9,-999,IF(G4850="",-999,0)))</f>
        <v>-999</v>
      </c>
      <c r="AM4850" s="82">
        <f>IF(I4850=1, 'adjustment factor'!$D$12, IF(I4850=-9,-999,IF(I4850="",-999,0)))</f>
        <v>-999</v>
      </c>
      <c r="AN4850" s="82">
        <f>IF(J4850=1, 'adjustment factor'!$D$13, IF(J4850=-9,-999,IF(J4850="",-999,0)))</f>
        <v>-999</v>
      </c>
      <c r="AO4850" s="82" t="str">
        <f t="shared" si="768"/>
        <v>-999</v>
      </c>
      <c r="AP4850" s="82" t="str">
        <f t="shared" si="769"/>
        <v>MISSING</v>
      </c>
    </row>
    <row r="4851" spans="2:42">
      <c r="B4851" s="207"/>
      <c r="C4851" s="35">
        <v>4847</v>
      </c>
      <c r="D4851" s="161"/>
      <c r="E4851" s="161"/>
      <c r="F4851" s="161"/>
      <c r="G4851" s="161"/>
      <c r="H4851" s="161"/>
      <c r="I4851" s="161"/>
      <c r="J4851" s="161"/>
      <c r="K4851" s="161"/>
      <c r="L4851" s="161"/>
      <c r="M4851" s="161"/>
      <c r="N4851" s="171"/>
      <c r="O4851" s="171"/>
      <c r="P4851" s="171"/>
      <c r="Q4851" s="171"/>
      <c r="R4851" s="171"/>
      <c r="S4851" s="171"/>
      <c r="T4851" s="208" t="str">
        <f t="shared" si="760"/>
        <v>MISSING</v>
      </c>
      <c r="U4851" s="208" t="str">
        <f t="shared" si="761"/>
        <v>MISSING</v>
      </c>
      <c r="X4851" s="56">
        <f t="shared" si="762"/>
        <v>-99</v>
      </c>
      <c r="Y4851" s="56">
        <f t="shared" si="763"/>
        <v>-99</v>
      </c>
      <c r="Z4851" s="56">
        <f t="shared" si="764"/>
        <v>-99</v>
      </c>
      <c r="AA4851" s="56">
        <f t="shared" si="765"/>
        <v>-99</v>
      </c>
      <c r="AB4851" s="56">
        <f t="shared" si="766"/>
        <v>-99</v>
      </c>
      <c r="AC4851" s="56">
        <f t="shared" si="767"/>
        <v>-99</v>
      </c>
      <c r="AD4851" s="3"/>
      <c r="AE4851" s="82">
        <f>IF(D4851=1, 'adjustment factor'!$D$4, IF(D4851=-9,-999,IF(D4851="",-999,0)))</f>
        <v>-999</v>
      </c>
      <c r="AF4851" s="82">
        <f>IF(F4851=1, 'adjustment factor'!$D$5, IF(F4851=-9,-999,IF(F4851="",-999,0)))</f>
        <v>-999</v>
      </c>
      <c r="AG4851" s="82">
        <f>IF(E4851=1, 'adjustment factor'!$D$6, IF(E4851=-9,-999,IF(E4851="",-999,0)))</f>
        <v>-999</v>
      </c>
      <c r="AH4851" s="82">
        <f>IF(K4851&gt;=45,'adjustment factor'!$D$7,IF(K4851=-9,-1200,IF(K4851="",-1200,0)))</f>
        <v>-1200</v>
      </c>
      <c r="AI4851" s="82">
        <f>IF(L4851=1, 'adjustment factor'!$D$8, IF(L4851=-9,-999,IF(L4851="",-999,0)))</f>
        <v>-999</v>
      </c>
      <c r="AJ4851" s="82">
        <f>IF(AND(M4851&gt;=1,M4851&lt;=4),'adjustment factor'!$D$9,IF(M4851=-9,-999,IF(M4851=98,-999,IF(M4851=99,-999,IF(M4851="",-999,0)))))</f>
        <v>-999</v>
      </c>
      <c r="AK4851" s="82">
        <f>IF(H4851=1, 'adjustment factor'!$D$10, IF(H4851=-9,-999,IF(H4851="",-999,0)))</f>
        <v>-999</v>
      </c>
      <c r="AL4851" s="82">
        <f>IF(G4851=1, 'adjustment factor'!$D$11, IF(G4851=-9,-999,IF(G4851="",-999,0)))</f>
        <v>-999</v>
      </c>
      <c r="AM4851" s="82">
        <f>IF(I4851=1, 'adjustment factor'!$D$12, IF(I4851=-9,-999,IF(I4851="",-999,0)))</f>
        <v>-999</v>
      </c>
      <c r="AN4851" s="82">
        <f>IF(J4851=1, 'adjustment factor'!$D$13, IF(J4851=-9,-999,IF(J4851="",-999,0)))</f>
        <v>-999</v>
      </c>
      <c r="AO4851" s="82" t="str">
        <f t="shared" si="768"/>
        <v>-999</v>
      </c>
      <c r="AP4851" s="82" t="str">
        <f t="shared" si="769"/>
        <v>MISSING</v>
      </c>
    </row>
    <row r="4852" spans="2:42">
      <c r="B4852" s="207"/>
      <c r="C4852" s="35">
        <v>4848</v>
      </c>
      <c r="D4852" s="161"/>
      <c r="E4852" s="161"/>
      <c r="F4852" s="161"/>
      <c r="G4852" s="161"/>
      <c r="H4852" s="161"/>
      <c r="I4852" s="161"/>
      <c r="J4852" s="161"/>
      <c r="K4852" s="161"/>
      <c r="L4852" s="161"/>
      <c r="M4852" s="161"/>
      <c r="N4852" s="171"/>
      <c r="O4852" s="171"/>
      <c r="P4852" s="171"/>
      <c r="Q4852" s="171"/>
      <c r="R4852" s="171"/>
      <c r="S4852" s="171"/>
      <c r="T4852" s="208" t="str">
        <f t="shared" si="760"/>
        <v>MISSING</v>
      </c>
      <c r="U4852" s="208" t="str">
        <f t="shared" si="761"/>
        <v>MISSING</v>
      </c>
      <c r="X4852" s="56">
        <f t="shared" si="762"/>
        <v>-99</v>
      </c>
      <c r="Y4852" s="56">
        <f t="shared" si="763"/>
        <v>-99</v>
      </c>
      <c r="Z4852" s="56">
        <f t="shared" si="764"/>
        <v>-99</v>
      </c>
      <c r="AA4852" s="56">
        <f t="shared" si="765"/>
        <v>-99</v>
      </c>
      <c r="AB4852" s="56">
        <f t="shared" si="766"/>
        <v>-99</v>
      </c>
      <c r="AC4852" s="56">
        <f t="shared" si="767"/>
        <v>-99</v>
      </c>
      <c r="AD4852" s="3"/>
      <c r="AE4852" s="82">
        <f>IF(D4852=1, 'adjustment factor'!$D$4, IF(D4852=-9,-999,IF(D4852="",-999,0)))</f>
        <v>-999</v>
      </c>
      <c r="AF4852" s="82">
        <f>IF(F4852=1, 'adjustment factor'!$D$5, IF(F4852=-9,-999,IF(F4852="",-999,0)))</f>
        <v>-999</v>
      </c>
      <c r="AG4852" s="82">
        <f>IF(E4852=1, 'adjustment factor'!$D$6, IF(E4852=-9,-999,IF(E4852="",-999,0)))</f>
        <v>-999</v>
      </c>
      <c r="AH4852" s="82">
        <f>IF(K4852&gt;=45,'adjustment factor'!$D$7,IF(K4852=-9,-1200,IF(K4852="",-1200,0)))</f>
        <v>-1200</v>
      </c>
      <c r="AI4852" s="82">
        <f>IF(L4852=1, 'adjustment factor'!$D$8, IF(L4852=-9,-999,IF(L4852="",-999,0)))</f>
        <v>-999</v>
      </c>
      <c r="AJ4852" s="82">
        <f>IF(AND(M4852&gt;=1,M4852&lt;=4),'adjustment factor'!$D$9,IF(M4852=-9,-999,IF(M4852=98,-999,IF(M4852=99,-999,IF(M4852="",-999,0)))))</f>
        <v>-999</v>
      </c>
      <c r="AK4852" s="82">
        <f>IF(H4852=1, 'adjustment factor'!$D$10, IF(H4852=-9,-999,IF(H4852="",-999,0)))</f>
        <v>-999</v>
      </c>
      <c r="AL4852" s="82">
        <f>IF(G4852=1, 'adjustment factor'!$D$11, IF(G4852=-9,-999,IF(G4852="",-999,0)))</f>
        <v>-999</v>
      </c>
      <c r="AM4852" s="82">
        <f>IF(I4852=1, 'adjustment factor'!$D$12, IF(I4852=-9,-999,IF(I4852="",-999,0)))</f>
        <v>-999</v>
      </c>
      <c r="AN4852" s="82">
        <f>IF(J4852=1, 'adjustment factor'!$D$13, IF(J4852=-9,-999,IF(J4852="",-999,0)))</f>
        <v>-999</v>
      </c>
      <c r="AO4852" s="82" t="str">
        <f t="shared" si="768"/>
        <v>-999</v>
      </c>
      <c r="AP4852" s="82" t="str">
        <f t="shared" si="769"/>
        <v>MISSING</v>
      </c>
    </row>
    <row r="4853" spans="2:42">
      <c r="B4853" s="207"/>
      <c r="C4853" s="35">
        <v>4849</v>
      </c>
      <c r="D4853" s="161"/>
      <c r="E4853" s="161"/>
      <c r="F4853" s="161"/>
      <c r="G4853" s="161"/>
      <c r="H4853" s="161"/>
      <c r="I4853" s="161"/>
      <c r="J4853" s="161"/>
      <c r="K4853" s="161"/>
      <c r="L4853" s="161"/>
      <c r="M4853" s="161"/>
      <c r="N4853" s="171"/>
      <c r="O4853" s="171"/>
      <c r="P4853" s="171"/>
      <c r="Q4853" s="171"/>
      <c r="R4853" s="171"/>
      <c r="S4853" s="171"/>
      <c r="T4853" s="208" t="str">
        <f t="shared" si="760"/>
        <v>MISSING</v>
      </c>
      <c r="U4853" s="208" t="str">
        <f t="shared" si="761"/>
        <v>MISSING</v>
      </c>
      <c r="X4853" s="56">
        <f t="shared" si="762"/>
        <v>-99</v>
      </c>
      <c r="Y4853" s="56">
        <f t="shared" si="763"/>
        <v>-99</v>
      </c>
      <c r="Z4853" s="56">
        <f t="shared" si="764"/>
        <v>-99</v>
      </c>
      <c r="AA4853" s="56">
        <f t="shared" si="765"/>
        <v>-99</v>
      </c>
      <c r="AB4853" s="56">
        <f t="shared" si="766"/>
        <v>-99</v>
      </c>
      <c r="AC4853" s="56">
        <f t="shared" si="767"/>
        <v>-99</v>
      </c>
      <c r="AD4853" s="3"/>
      <c r="AE4853" s="82">
        <f>IF(D4853=1, 'adjustment factor'!$D$4, IF(D4853=-9,-999,IF(D4853="",-999,0)))</f>
        <v>-999</v>
      </c>
      <c r="AF4853" s="82">
        <f>IF(F4853=1, 'adjustment factor'!$D$5, IF(F4853=-9,-999,IF(F4853="",-999,0)))</f>
        <v>-999</v>
      </c>
      <c r="AG4853" s="82">
        <f>IF(E4853=1, 'adjustment factor'!$D$6, IF(E4853=-9,-999,IF(E4853="",-999,0)))</f>
        <v>-999</v>
      </c>
      <c r="AH4853" s="82">
        <f>IF(K4853&gt;=45,'adjustment factor'!$D$7,IF(K4853=-9,-1200,IF(K4853="",-1200,0)))</f>
        <v>-1200</v>
      </c>
      <c r="AI4853" s="82">
        <f>IF(L4853=1, 'adjustment factor'!$D$8, IF(L4853=-9,-999,IF(L4853="",-999,0)))</f>
        <v>-999</v>
      </c>
      <c r="AJ4853" s="82">
        <f>IF(AND(M4853&gt;=1,M4853&lt;=4),'adjustment factor'!$D$9,IF(M4853=-9,-999,IF(M4853=98,-999,IF(M4853=99,-999,IF(M4853="",-999,0)))))</f>
        <v>-999</v>
      </c>
      <c r="AK4853" s="82">
        <f>IF(H4853=1, 'adjustment factor'!$D$10, IF(H4853=-9,-999,IF(H4853="",-999,0)))</f>
        <v>-999</v>
      </c>
      <c r="AL4853" s="82">
        <f>IF(G4853=1, 'adjustment factor'!$D$11, IF(G4853=-9,-999,IF(G4853="",-999,0)))</f>
        <v>-999</v>
      </c>
      <c r="AM4853" s="82">
        <f>IF(I4853=1, 'adjustment factor'!$D$12, IF(I4853=-9,-999,IF(I4853="",-999,0)))</f>
        <v>-999</v>
      </c>
      <c r="AN4853" s="82">
        <f>IF(J4853=1, 'adjustment factor'!$D$13, IF(J4853=-9,-999,IF(J4853="",-999,0)))</f>
        <v>-999</v>
      </c>
      <c r="AO4853" s="82" t="str">
        <f t="shared" si="768"/>
        <v>-999</v>
      </c>
      <c r="AP4853" s="82" t="str">
        <f t="shared" si="769"/>
        <v>MISSING</v>
      </c>
    </row>
    <row r="4854" spans="2:42">
      <c r="B4854" s="207"/>
      <c r="C4854" s="35">
        <v>4850</v>
      </c>
      <c r="D4854" s="161"/>
      <c r="E4854" s="161"/>
      <c r="F4854" s="161"/>
      <c r="G4854" s="161"/>
      <c r="H4854" s="161"/>
      <c r="I4854" s="161"/>
      <c r="J4854" s="161"/>
      <c r="K4854" s="161"/>
      <c r="L4854" s="161"/>
      <c r="M4854" s="161"/>
      <c r="N4854" s="171"/>
      <c r="O4854" s="171"/>
      <c r="P4854" s="171"/>
      <c r="Q4854" s="171"/>
      <c r="R4854" s="171"/>
      <c r="S4854" s="171"/>
      <c r="T4854" s="208" t="str">
        <f t="shared" si="760"/>
        <v>MISSING</v>
      </c>
      <c r="U4854" s="208" t="str">
        <f t="shared" si="761"/>
        <v>MISSING</v>
      </c>
      <c r="X4854" s="56">
        <f t="shared" si="762"/>
        <v>-99</v>
      </c>
      <c r="Y4854" s="56">
        <f t="shared" si="763"/>
        <v>-99</v>
      </c>
      <c r="Z4854" s="56">
        <f t="shared" si="764"/>
        <v>-99</v>
      </c>
      <c r="AA4854" s="56">
        <f t="shared" si="765"/>
        <v>-99</v>
      </c>
      <c r="AB4854" s="56">
        <f t="shared" si="766"/>
        <v>-99</v>
      </c>
      <c r="AC4854" s="56">
        <f t="shared" si="767"/>
        <v>-99</v>
      </c>
      <c r="AD4854" s="3"/>
      <c r="AE4854" s="82">
        <f>IF(D4854=1, 'adjustment factor'!$D$4, IF(D4854=-9,-999,IF(D4854="",-999,0)))</f>
        <v>-999</v>
      </c>
      <c r="AF4854" s="82">
        <f>IF(F4854=1, 'adjustment factor'!$D$5, IF(F4854=-9,-999,IF(F4854="",-999,0)))</f>
        <v>-999</v>
      </c>
      <c r="AG4854" s="82">
        <f>IF(E4854=1, 'adjustment factor'!$D$6, IF(E4854=-9,-999,IF(E4854="",-999,0)))</f>
        <v>-999</v>
      </c>
      <c r="AH4854" s="82">
        <f>IF(K4854&gt;=45,'adjustment factor'!$D$7,IF(K4854=-9,-1200,IF(K4854="",-1200,0)))</f>
        <v>-1200</v>
      </c>
      <c r="AI4854" s="82">
        <f>IF(L4854=1, 'adjustment factor'!$D$8, IF(L4854=-9,-999,IF(L4854="",-999,0)))</f>
        <v>-999</v>
      </c>
      <c r="AJ4854" s="82">
        <f>IF(AND(M4854&gt;=1,M4854&lt;=4),'adjustment factor'!$D$9,IF(M4854=-9,-999,IF(M4854=98,-999,IF(M4854=99,-999,IF(M4854="",-999,0)))))</f>
        <v>-999</v>
      </c>
      <c r="AK4854" s="82">
        <f>IF(H4854=1, 'adjustment factor'!$D$10, IF(H4854=-9,-999,IF(H4854="",-999,0)))</f>
        <v>-999</v>
      </c>
      <c r="AL4854" s="82">
        <f>IF(G4854=1, 'adjustment factor'!$D$11, IF(G4854=-9,-999,IF(G4854="",-999,0)))</f>
        <v>-999</v>
      </c>
      <c r="AM4854" s="82">
        <f>IF(I4854=1, 'adjustment factor'!$D$12, IF(I4854=-9,-999,IF(I4854="",-999,0)))</f>
        <v>-999</v>
      </c>
      <c r="AN4854" s="82">
        <f>IF(J4854=1, 'adjustment factor'!$D$13, IF(J4854=-9,-999,IF(J4854="",-999,0)))</f>
        <v>-999</v>
      </c>
      <c r="AO4854" s="82" t="str">
        <f t="shared" si="768"/>
        <v>-999</v>
      </c>
      <c r="AP4854" s="82" t="str">
        <f t="shared" si="769"/>
        <v>MISSING</v>
      </c>
    </row>
    <row r="4855" spans="2:42">
      <c r="B4855" s="207"/>
      <c r="C4855" s="35">
        <v>4851</v>
      </c>
      <c r="D4855" s="161"/>
      <c r="E4855" s="161"/>
      <c r="F4855" s="161"/>
      <c r="G4855" s="161"/>
      <c r="H4855" s="161"/>
      <c r="I4855" s="161"/>
      <c r="J4855" s="161"/>
      <c r="K4855" s="161"/>
      <c r="L4855" s="161"/>
      <c r="M4855" s="161"/>
      <c r="N4855" s="171"/>
      <c r="O4855" s="171"/>
      <c r="P4855" s="171"/>
      <c r="Q4855" s="171"/>
      <c r="R4855" s="171"/>
      <c r="S4855" s="171"/>
      <c r="T4855" s="208" t="str">
        <f t="shared" si="760"/>
        <v>MISSING</v>
      </c>
      <c r="U4855" s="208" t="str">
        <f t="shared" si="761"/>
        <v>MISSING</v>
      </c>
      <c r="X4855" s="56">
        <f t="shared" si="762"/>
        <v>-99</v>
      </c>
      <c r="Y4855" s="56">
        <f t="shared" si="763"/>
        <v>-99</v>
      </c>
      <c r="Z4855" s="56">
        <f t="shared" si="764"/>
        <v>-99</v>
      </c>
      <c r="AA4855" s="56">
        <f t="shared" si="765"/>
        <v>-99</v>
      </c>
      <c r="AB4855" s="56">
        <f t="shared" si="766"/>
        <v>-99</v>
      </c>
      <c r="AC4855" s="56">
        <f t="shared" si="767"/>
        <v>-99</v>
      </c>
      <c r="AD4855" s="3"/>
      <c r="AE4855" s="82">
        <f>IF(D4855=1, 'adjustment factor'!$D$4, IF(D4855=-9,-999,IF(D4855="",-999,0)))</f>
        <v>-999</v>
      </c>
      <c r="AF4855" s="82">
        <f>IF(F4855=1, 'adjustment factor'!$D$5, IF(F4855=-9,-999,IF(F4855="",-999,0)))</f>
        <v>-999</v>
      </c>
      <c r="AG4855" s="82">
        <f>IF(E4855=1, 'adjustment factor'!$D$6, IF(E4855=-9,-999,IF(E4855="",-999,0)))</f>
        <v>-999</v>
      </c>
      <c r="AH4855" s="82">
        <f>IF(K4855&gt;=45,'adjustment factor'!$D$7,IF(K4855=-9,-1200,IF(K4855="",-1200,0)))</f>
        <v>-1200</v>
      </c>
      <c r="AI4855" s="82">
        <f>IF(L4855=1, 'adjustment factor'!$D$8, IF(L4855=-9,-999,IF(L4855="",-999,0)))</f>
        <v>-999</v>
      </c>
      <c r="AJ4855" s="82">
        <f>IF(AND(M4855&gt;=1,M4855&lt;=4),'adjustment factor'!$D$9,IF(M4855=-9,-999,IF(M4855=98,-999,IF(M4855=99,-999,IF(M4855="",-999,0)))))</f>
        <v>-999</v>
      </c>
      <c r="AK4855" s="82">
        <f>IF(H4855=1, 'adjustment factor'!$D$10, IF(H4855=-9,-999,IF(H4855="",-999,0)))</f>
        <v>-999</v>
      </c>
      <c r="AL4855" s="82">
        <f>IF(G4855=1, 'adjustment factor'!$D$11, IF(G4855=-9,-999,IF(G4855="",-999,0)))</f>
        <v>-999</v>
      </c>
      <c r="AM4855" s="82">
        <f>IF(I4855=1, 'adjustment factor'!$D$12, IF(I4855=-9,-999,IF(I4855="",-999,0)))</f>
        <v>-999</v>
      </c>
      <c r="AN4855" s="82">
        <f>IF(J4855=1, 'adjustment factor'!$D$13, IF(J4855=-9,-999,IF(J4855="",-999,0)))</f>
        <v>-999</v>
      </c>
      <c r="AO4855" s="82" t="str">
        <f t="shared" si="768"/>
        <v>-999</v>
      </c>
      <c r="AP4855" s="82" t="str">
        <f t="shared" si="769"/>
        <v>MISSING</v>
      </c>
    </row>
    <row r="4856" spans="2:42">
      <c r="B4856" s="207"/>
      <c r="C4856" s="35">
        <v>4852</v>
      </c>
      <c r="D4856" s="161"/>
      <c r="E4856" s="161"/>
      <c r="F4856" s="161"/>
      <c r="G4856" s="161"/>
      <c r="H4856" s="161"/>
      <c r="I4856" s="161"/>
      <c r="J4856" s="161"/>
      <c r="K4856" s="161"/>
      <c r="L4856" s="161"/>
      <c r="M4856" s="161"/>
      <c r="N4856" s="171"/>
      <c r="O4856" s="171"/>
      <c r="P4856" s="171"/>
      <c r="Q4856" s="171"/>
      <c r="R4856" s="171"/>
      <c r="S4856" s="171"/>
      <c r="T4856" s="208" t="str">
        <f t="shared" si="760"/>
        <v>MISSING</v>
      </c>
      <c r="U4856" s="208" t="str">
        <f t="shared" si="761"/>
        <v>MISSING</v>
      </c>
      <c r="X4856" s="56">
        <f t="shared" si="762"/>
        <v>-99</v>
      </c>
      <c r="Y4856" s="56">
        <f t="shared" si="763"/>
        <v>-99</v>
      </c>
      <c r="Z4856" s="56">
        <f t="shared" si="764"/>
        <v>-99</v>
      </c>
      <c r="AA4856" s="56">
        <f t="shared" si="765"/>
        <v>-99</v>
      </c>
      <c r="AB4856" s="56">
        <f t="shared" si="766"/>
        <v>-99</v>
      </c>
      <c r="AC4856" s="56">
        <f t="shared" si="767"/>
        <v>-99</v>
      </c>
      <c r="AD4856" s="3"/>
      <c r="AE4856" s="82">
        <f>IF(D4856=1, 'adjustment factor'!$D$4, IF(D4856=-9,-999,IF(D4856="",-999,0)))</f>
        <v>-999</v>
      </c>
      <c r="AF4856" s="82">
        <f>IF(F4856=1, 'adjustment factor'!$D$5, IF(F4856=-9,-999,IF(F4856="",-999,0)))</f>
        <v>-999</v>
      </c>
      <c r="AG4856" s="82">
        <f>IF(E4856=1, 'adjustment factor'!$D$6, IF(E4856=-9,-999,IF(E4856="",-999,0)))</f>
        <v>-999</v>
      </c>
      <c r="AH4856" s="82">
        <f>IF(K4856&gt;=45,'adjustment factor'!$D$7,IF(K4856=-9,-1200,IF(K4856="",-1200,0)))</f>
        <v>-1200</v>
      </c>
      <c r="AI4856" s="82">
        <f>IF(L4856=1, 'adjustment factor'!$D$8, IF(L4856=-9,-999,IF(L4856="",-999,0)))</f>
        <v>-999</v>
      </c>
      <c r="AJ4856" s="82">
        <f>IF(AND(M4856&gt;=1,M4856&lt;=4),'adjustment factor'!$D$9,IF(M4856=-9,-999,IF(M4856=98,-999,IF(M4856=99,-999,IF(M4856="",-999,0)))))</f>
        <v>-999</v>
      </c>
      <c r="AK4856" s="82">
        <f>IF(H4856=1, 'adjustment factor'!$D$10, IF(H4856=-9,-999,IF(H4856="",-999,0)))</f>
        <v>-999</v>
      </c>
      <c r="AL4856" s="82">
        <f>IF(G4856=1, 'adjustment factor'!$D$11, IF(G4856=-9,-999,IF(G4856="",-999,0)))</f>
        <v>-999</v>
      </c>
      <c r="AM4856" s="82">
        <f>IF(I4856=1, 'adjustment factor'!$D$12, IF(I4856=-9,-999,IF(I4856="",-999,0)))</f>
        <v>-999</v>
      </c>
      <c r="AN4856" s="82">
        <f>IF(J4856=1, 'adjustment factor'!$D$13, IF(J4856=-9,-999,IF(J4856="",-999,0)))</f>
        <v>-999</v>
      </c>
      <c r="AO4856" s="82" t="str">
        <f t="shared" si="768"/>
        <v>-999</v>
      </c>
      <c r="AP4856" s="82" t="str">
        <f t="shared" si="769"/>
        <v>MISSING</v>
      </c>
    </row>
    <row r="4857" spans="2:42">
      <c r="B4857" s="207"/>
      <c r="C4857" s="35">
        <v>4853</v>
      </c>
      <c r="D4857" s="161"/>
      <c r="E4857" s="161"/>
      <c r="F4857" s="161"/>
      <c r="G4857" s="161"/>
      <c r="H4857" s="161"/>
      <c r="I4857" s="161"/>
      <c r="J4857" s="161"/>
      <c r="K4857" s="161"/>
      <c r="L4857" s="161"/>
      <c r="M4857" s="161"/>
      <c r="N4857" s="171"/>
      <c r="O4857" s="171"/>
      <c r="P4857" s="171"/>
      <c r="Q4857" s="171"/>
      <c r="R4857" s="171"/>
      <c r="S4857" s="171"/>
      <c r="T4857" s="208" t="str">
        <f t="shared" si="760"/>
        <v>MISSING</v>
      </c>
      <c r="U4857" s="208" t="str">
        <f t="shared" si="761"/>
        <v>MISSING</v>
      </c>
      <c r="X4857" s="56">
        <f t="shared" si="762"/>
        <v>-99</v>
      </c>
      <c r="Y4857" s="56">
        <f t="shared" si="763"/>
        <v>-99</v>
      </c>
      <c r="Z4857" s="56">
        <f t="shared" si="764"/>
        <v>-99</v>
      </c>
      <c r="AA4857" s="56">
        <f t="shared" si="765"/>
        <v>-99</v>
      </c>
      <c r="AB4857" s="56">
        <f t="shared" si="766"/>
        <v>-99</v>
      </c>
      <c r="AC4857" s="56">
        <f t="shared" si="767"/>
        <v>-99</v>
      </c>
      <c r="AD4857" s="3"/>
      <c r="AE4857" s="82">
        <f>IF(D4857=1, 'adjustment factor'!$D$4, IF(D4857=-9,-999,IF(D4857="",-999,0)))</f>
        <v>-999</v>
      </c>
      <c r="AF4857" s="82">
        <f>IF(F4857=1, 'adjustment factor'!$D$5, IF(F4857=-9,-999,IF(F4857="",-999,0)))</f>
        <v>-999</v>
      </c>
      <c r="AG4857" s="82">
        <f>IF(E4857=1, 'adjustment factor'!$D$6, IF(E4857=-9,-999,IF(E4857="",-999,0)))</f>
        <v>-999</v>
      </c>
      <c r="AH4857" s="82">
        <f>IF(K4857&gt;=45,'adjustment factor'!$D$7,IF(K4857=-9,-1200,IF(K4857="",-1200,0)))</f>
        <v>-1200</v>
      </c>
      <c r="AI4857" s="82">
        <f>IF(L4857=1, 'adjustment factor'!$D$8, IF(L4857=-9,-999,IF(L4857="",-999,0)))</f>
        <v>-999</v>
      </c>
      <c r="AJ4857" s="82">
        <f>IF(AND(M4857&gt;=1,M4857&lt;=4),'adjustment factor'!$D$9,IF(M4857=-9,-999,IF(M4857=98,-999,IF(M4857=99,-999,IF(M4857="",-999,0)))))</f>
        <v>-999</v>
      </c>
      <c r="AK4857" s="82">
        <f>IF(H4857=1, 'adjustment factor'!$D$10, IF(H4857=-9,-999,IF(H4857="",-999,0)))</f>
        <v>-999</v>
      </c>
      <c r="AL4857" s="82">
        <f>IF(G4857=1, 'adjustment factor'!$D$11, IF(G4857=-9,-999,IF(G4857="",-999,0)))</f>
        <v>-999</v>
      </c>
      <c r="AM4857" s="82">
        <f>IF(I4857=1, 'adjustment factor'!$D$12, IF(I4857=-9,-999,IF(I4857="",-999,0)))</f>
        <v>-999</v>
      </c>
      <c r="AN4857" s="82">
        <f>IF(J4857=1, 'adjustment factor'!$D$13, IF(J4857=-9,-999,IF(J4857="",-999,0)))</f>
        <v>-999</v>
      </c>
      <c r="AO4857" s="82" t="str">
        <f t="shared" si="768"/>
        <v>-999</v>
      </c>
      <c r="AP4857" s="82" t="str">
        <f t="shared" si="769"/>
        <v>MISSING</v>
      </c>
    </row>
    <row r="4858" spans="2:42">
      <c r="B4858" s="207"/>
      <c r="C4858" s="35">
        <v>4854</v>
      </c>
      <c r="D4858" s="161"/>
      <c r="E4858" s="161"/>
      <c r="F4858" s="161"/>
      <c r="G4858" s="161"/>
      <c r="H4858" s="161"/>
      <c r="I4858" s="161"/>
      <c r="J4858" s="161"/>
      <c r="K4858" s="161"/>
      <c r="L4858" s="161"/>
      <c r="M4858" s="161"/>
      <c r="N4858" s="171"/>
      <c r="O4858" s="171"/>
      <c r="P4858" s="171"/>
      <c r="Q4858" s="171"/>
      <c r="R4858" s="171"/>
      <c r="S4858" s="171"/>
      <c r="T4858" s="208" t="str">
        <f t="shared" si="760"/>
        <v>MISSING</v>
      </c>
      <c r="U4858" s="208" t="str">
        <f t="shared" si="761"/>
        <v>MISSING</v>
      </c>
      <c r="X4858" s="56">
        <f t="shared" si="762"/>
        <v>-99</v>
      </c>
      <c r="Y4858" s="56">
        <f t="shared" si="763"/>
        <v>-99</v>
      </c>
      <c r="Z4858" s="56">
        <f t="shared" si="764"/>
        <v>-99</v>
      </c>
      <c r="AA4858" s="56">
        <f t="shared" si="765"/>
        <v>-99</v>
      </c>
      <c r="AB4858" s="56">
        <f t="shared" si="766"/>
        <v>-99</v>
      </c>
      <c r="AC4858" s="56">
        <f t="shared" si="767"/>
        <v>-99</v>
      </c>
      <c r="AD4858" s="3"/>
      <c r="AE4858" s="82">
        <f>IF(D4858=1, 'adjustment factor'!$D$4, IF(D4858=-9,-999,IF(D4858="",-999,0)))</f>
        <v>-999</v>
      </c>
      <c r="AF4858" s="82">
        <f>IF(F4858=1, 'adjustment factor'!$D$5, IF(F4858=-9,-999,IF(F4858="",-999,0)))</f>
        <v>-999</v>
      </c>
      <c r="AG4858" s="82">
        <f>IF(E4858=1, 'adjustment factor'!$D$6, IF(E4858=-9,-999,IF(E4858="",-999,0)))</f>
        <v>-999</v>
      </c>
      <c r="AH4858" s="82">
        <f>IF(K4858&gt;=45,'adjustment factor'!$D$7,IF(K4858=-9,-1200,IF(K4858="",-1200,0)))</f>
        <v>-1200</v>
      </c>
      <c r="AI4858" s="82">
        <f>IF(L4858=1, 'adjustment factor'!$D$8, IF(L4858=-9,-999,IF(L4858="",-999,0)))</f>
        <v>-999</v>
      </c>
      <c r="AJ4858" s="82">
        <f>IF(AND(M4858&gt;=1,M4858&lt;=4),'adjustment factor'!$D$9,IF(M4858=-9,-999,IF(M4858=98,-999,IF(M4858=99,-999,IF(M4858="",-999,0)))))</f>
        <v>-999</v>
      </c>
      <c r="AK4858" s="82">
        <f>IF(H4858=1, 'adjustment factor'!$D$10, IF(H4858=-9,-999,IF(H4858="",-999,0)))</f>
        <v>-999</v>
      </c>
      <c r="AL4858" s="82">
        <f>IF(G4858=1, 'adjustment factor'!$D$11, IF(G4858=-9,-999,IF(G4858="",-999,0)))</f>
        <v>-999</v>
      </c>
      <c r="AM4858" s="82">
        <f>IF(I4858=1, 'adjustment factor'!$D$12, IF(I4858=-9,-999,IF(I4858="",-999,0)))</f>
        <v>-999</v>
      </c>
      <c r="AN4858" s="82">
        <f>IF(J4858=1, 'adjustment factor'!$D$13, IF(J4858=-9,-999,IF(J4858="",-999,0)))</f>
        <v>-999</v>
      </c>
      <c r="AO4858" s="82" t="str">
        <f t="shared" si="768"/>
        <v>-999</v>
      </c>
      <c r="AP4858" s="82" t="str">
        <f t="shared" si="769"/>
        <v>MISSING</v>
      </c>
    </row>
    <row r="4859" spans="2:42">
      <c r="B4859" s="207"/>
      <c r="C4859" s="35">
        <v>4855</v>
      </c>
      <c r="D4859" s="161"/>
      <c r="E4859" s="161"/>
      <c r="F4859" s="161"/>
      <c r="G4859" s="161"/>
      <c r="H4859" s="161"/>
      <c r="I4859" s="161"/>
      <c r="J4859" s="161"/>
      <c r="K4859" s="161"/>
      <c r="L4859" s="161"/>
      <c r="M4859" s="161"/>
      <c r="N4859" s="171"/>
      <c r="O4859" s="171"/>
      <c r="P4859" s="171"/>
      <c r="Q4859" s="171"/>
      <c r="R4859" s="171"/>
      <c r="S4859" s="171"/>
      <c r="T4859" s="208" t="str">
        <f t="shared" si="760"/>
        <v>MISSING</v>
      </c>
      <c r="U4859" s="208" t="str">
        <f t="shared" si="761"/>
        <v>MISSING</v>
      </c>
      <c r="X4859" s="56">
        <f t="shared" si="762"/>
        <v>-99</v>
      </c>
      <c r="Y4859" s="56">
        <f t="shared" si="763"/>
        <v>-99</v>
      </c>
      <c r="Z4859" s="56">
        <f t="shared" si="764"/>
        <v>-99</v>
      </c>
      <c r="AA4859" s="56">
        <f t="shared" si="765"/>
        <v>-99</v>
      </c>
      <c r="AB4859" s="56">
        <f t="shared" si="766"/>
        <v>-99</v>
      </c>
      <c r="AC4859" s="56">
        <f t="shared" si="767"/>
        <v>-99</v>
      </c>
      <c r="AD4859" s="3"/>
      <c r="AE4859" s="82">
        <f>IF(D4859=1, 'adjustment factor'!$D$4, IF(D4859=-9,-999,IF(D4859="",-999,0)))</f>
        <v>-999</v>
      </c>
      <c r="AF4859" s="82">
        <f>IF(F4859=1, 'adjustment factor'!$D$5, IF(F4859=-9,-999,IF(F4859="",-999,0)))</f>
        <v>-999</v>
      </c>
      <c r="AG4859" s="82">
        <f>IF(E4859=1, 'adjustment factor'!$D$6, IF(E4859=-9,-999,IF(E4859="",-999,0)))</f>
        <v>-999</v>
      </c>
      <c r="AH4859" s="82">
        <f>IF(K4859&gt;=45,'adjustment factor'!$D$7,IF(K4859=-9,-1200,IF(K4859="",-1200,0)))</f>
        <v>-1200</v>
      </c>
      <c r="AI4859" s="82">
        <f>IF(L4859=1, 'adjustment factor'!$D$8, IF(L4859=-9,-999,IF(L4859="",-999,0)))</f>
        <v>-999</v>
      </c>
      <c r="AJ4859" s="82">
        <f>IF(AND(M4859&gt;=1,M4859&lt;=4),'adjustment factor'!$D$9,IF(M4859=-9,-999,IF(M4859=98,-999,IF(M4859=99,-999,IF(M4859="",-999,0)))))</f>
        <v>-999</v>
      </c>
      <c r="AK4859" s="82">
        <f>IF(H4859=1, 'adjustment factor'!$D$10, IF(H4859=-9,-999,IF(H4859="",-999,0)))</f>
        <v>-999</v>
      </c>
      <c r="AL4859" s="82">
        <f>IF(G4859=1, 'adjustment factor'!$D$11, IF(G4859=-9,-999,IF(G4859="",-999,0)))</f>
        <v>-999</v>
      </c>
      <c r="AM4859" s="82">
        <f>IF(I4859=1, 'adjustment factor'!$D$12, IF(I4859=-9,-999,IF(I4859="",-999,0)))</f>
        <v>-999</v>
      </c>
      <c r="AN4859" s="82">
        <f>IF(J4859=1, 'adjustment factor'!$D$13, IF(J4859=-9,-999,IF(J4859="",-999,0)))</f>
        <v>-999</v>
      </c>
      <c r="AO4859" s="82" t="str">
        <f t="shared" si="768"/>
        <v>-999</v>
      </c>
      <c r="AP4859" s="82" t="str">
        <f t="shared" si="769"/>
        <v>MISSING</v>
      </c>
    </row>
    <row r="4860" spans="2:42">
      <c r="B4860" s="207"/>
      <c r="C4860" s="35">
        <v>4856</v>
      </c>
      <c r="D4860" s="161"/>
      <c r="E4860" s="161"/>
      <c r="F4860" s="161"/>
      <c r="G4860" s="161"/>
      <c r="H4860" s="161"/>
      <c r="I4860" s="161"/>
      <c r="J4860" s="161"/>
      <c r="K4860" s="161"/>
      <c r="L4860" s="161"/>
      <c r="M4860" s="161"/>
      <c r="N4860" s="171"/>
      <c r="O4860" s="171"/>
      <c r="P4860" s="171"/>
      <c r="Q4860" s="171"/>
      <c r="R4860" s="171"/>
      <c r="S4860" s="171"/>
      <c r="T4860" s="208" t="str">
        <f t="shared" si="760"/>
        <v>MISSING</v>
      </c>
      <c r="U4860" s="208" t="str">
        <f t="shared" si="761"/>
        <v>MISSING</v>
      </c>
      <c r="X4860" s="56">
        <f t="shared" si="762"/>
        <v>-99</v>
      </c>
      <c r="Y4860" s="56">
        <f t="shared" si="763"/>
        <v>-99</v>
      </c>
      <c r="Z4860" s="56">
        <f t="shared" si="764"/>
        <v>-99</v>
      </c>
      <c r="AA4860" s="56">
        <f t="shared" si="765"/>
        <v>-99</v>
      </c>
      <c r="AB4860" s="56">
        <f t="shared" si="766"/>
        <v>-99</v>
      </c>
      <c r="AC4860" s="56">
        <f t="shared" si="767"/>
        <v>-99</v>
      </c>
      <c r="AD4860" s="3"/>
      <c r="AE4860" s="82">
        <f>IF(D4860=1, 'adjustment factor'!$D$4, IF(D4860=-9,-999,IF(D4860="",-999,0)))</f>
        <v>-999</v>
      </c>
      <c r="AF4860" s="82">
        <f>IF(F4860=1, 'adjustment factor'!$D$5, IF(F4860=-9,-999,IF(F4860="",-999,0)))</f>
        <v>-999</v>
      </c>
      <c r="AG4860" s="82">
        <f>IF(E4860=1, 'adjustment factor'!$D$6, IF(E4860=-9,-999,IF(E4860="",-999,0)))</f>
        <v>-999</v>
      </c>
      <c r="AH4860" s="82">
        <f>IF(K4860&gt;=45,'adjustment factor'!$D$7,IF(K4860=-9,-1200,IF(K4860="",-1200,0)))</f>
        <v>-1200</v>
      </c>
      <c r="AI4860" s="82">
        <f>IF(L4860=1, 'adjustment factor'!$D$8, IF(L4860=-9,-999,IF(L4860="",-999,0)))</f>
        <v>-999</v>
      </c>
      <c r="AJ4860" s="82">
        <f>IF(AND(M4860&gt;=1,M4860&lt;=4),'adjustment factor'!$D$9,IF(M4860=-9,-999,IF(M4860=98,-999,IF(M4860=99,-999,IF(M4860="",-999,0)))))</f>
        <v>-999</v>
      </c>
      <c r="AK4860" s="82">
        <f>IF(H4860=1, 'adjustment factor'!$D$10, IF(H4860=-9,-999,IF(H4860="",-999,0)))</f>
        <v>-999</v>
      </c>
      <c r="AL4860" s="82">
        <f>IF(G4860=1, 'adjustment factor'!$D$11, IF(G4860=-9,-999,IF(G4860="",-999,0)))</f>
        <v>-999</v>
      </c>
      <c r="AM4860" s="82">
        <f>IF(I4860=1, 'adjustment factor'!$D$12, IF(I4860=-9,-999,IF(I4860="",-999,0)))</f>
        <v>-999</v>
      </c>
      <c r="AN4860" s="82">
        <f>IF(J4860=1, 'adjustment factor'!$D$13, IF(J4860=-9,-999,IF(J4860="",-999,0)))</f>
        <v>-999</v>
      </c>
      <c r="AO4860" s="82" t="str">
        <f t="shared" si="768"/>
        <v>-999</v>
      </c>
      <c r="AP4860" s="82" t="str">
        <f t="shared" si="769"/>
        <v>MISSING</v>
      </c>
    </row>
    <row r="4861" spans="2:42">
      <c r="B4861" s="207"/>
      <c r="C4861" s="35">
        <v>4857</v>
      </c>
      <c r="D4861" s="161"/>
      <c r="E4861" s="161"/>
      <c r="F4861" s="161"/>
      <c r="G4861" s="161"/>
      <c r="H4861" s="161"/>
      <c r="I4861" s="161"/>
      <c r="J4861" s="161"/>
      <c r="K4861" s="161"/>
      <c r="L4861" s="161"/>
      <c r="M4861" s="161"/>
      <c r="N4861" s="171"/>
      <c r="O4861" s="171"/>
      <c r="P4861" s="171"/>
      <c r="Q4861" s="171"/>
      <c r="R4861" s="171"/>
      <c r="S4861" s="171"/>
      <c r="T4861" s="208" t="str">
        <f t="shared" si="760"/>
        <v>MISSING</v>
      </c>
      <c r="U4861" s="208" t="str">
        <f t="shared" si="761"/>
        <v>MISSING</v>
      </c>
      <c r="X4861" s="56">
        <f t="shared" si="762"/>
        <v>-99</v>
      </c>
      <c r="Y4861" s="56">
        <f t="shared" si="763"/>
        <v>-99</v>
      </c>
      <c r="Z4861" s="56">
        <f t="shared" si="764"/>
        <v>-99</v>
      </c>
      <c r="AA4861" s="56">
        <f t="shared" si="765"/>
        <v>-99</v>
      </c>
      <c r="AB4861" s="56">
        <f t="shared" si="766"/>
        <v>-99</v>
      </c>
      <c r="AC4861" s="56">
        <f t="shared" si="767"/>
        <v>-99</v>
      </c>
      <c r="AD4861" s="3"/>
      <c r="AE4861" s="82">
        <f>IF(D4861=1, 'adjustment factor'!$D$4, IF(D4861=-9,-999,IF(D4861="",-999,0)))</f>
        <v>-999</v>
      </c>
      <c r="AF4861" s="82">
        <f>IF(F4861=1, 'adjustment factor'!$D$5, IF(F4861=-9,-999,IF(F4861="",-999,0)))</f>
        <v>-999</v>
      </c>
      <c r="AG4861" s="82">
        <f>IF(E4861=1, 'adjustment factor'!$D$6, IF(E4861=-9,-999,IF(E4861="",-999,0)))</f>
        <v>-999</v>
      </c>
      <c r="AH4861" s="82">
        <f>IF(K4861&gt;=45,'adjustment factor'!$D$7,IF(K4861=-9,-1200,IF(K4861="",-1200,0)))</f>
        <v>-1200</v>
      </c>
      <c r="AI4861" s="82">
        <f>IF(L4861=1, 'adjustment factor'!$D$8, IF(L4861=-9,-999,IF(L4861="",-999,0)))</f>
        <v>-999</v>
      </c>
      <c r="AJ4861" s="82">
        <f>IF(AND(M4861&gt;=1,M4861&lt;=4),'adjustment factor'!$D$9,IF(M4861=-9,-999,IF(M4861=98,-999,IF(M4861=99,-999,IF(M4861="",-999,0)))))</f>
        <v>-999</v>
      </c>
      <c r="AK4861" s="82">
        <f>IF(H4861=1, 'adjustment factor'!$D$10, IF(H4861=-9,-999,IF(H4861="",-999,0)))</f>
        <v>-999</v>
      </c>
      <c r="AL4861" s="82">
        <f>IF(G4861=1, 'adjustment factor'!$D$11, IF(G4861=-9,-999,IF(G4861="",-999,0)))</f>
        <v>-999</v>
      </c>
      <c r="AM4861" s="82">
        <f>IF(I4861=1, 'adjustment factor'!$D$12, IF(I4861=-9,-999,IF(I4861="",-999,0)))</f>
        <v>-999</v>
      </c>
      <c r="AN4861" s="82">
        <f>IF(J4861=1, 'adjustment factor'!$D$13, IF(J4861=-9,-999,IF(J4861="",-999,0)))</f>
        <v>-999</v>
      </c>
      <c r="AO4861" s="82" t="str">
        <f t="shared" si="768"/>
        <v>-999</v>
      </c>
      <c r="AP4861" s="82" t="str">
        <f t="shared" si="769"/>
        <v>MISSING</v>
      </c>
    </row>
    <row r="4862" spans="2:42">
      <c r="B4862" s="207"/>
      <c r="C4862" s="35">
        <v>4858</v>
      </c>
      <c r="D4862" s="161"/>
      <c r="E4862" s="161"/>
      <c r="F4862" s="161"/>
      <c r="G4862" s="161"/>
      <c r="H4862" s="161"/>
      <c r="I4862" s="161"/>
      <c r="J4862" s="161"/>
      <c r="K4862" s="161"/>
      <c r="L4862" s="161"/>
      <c r="M4862" s="161"/>
      <c r="N4862" s="171"/>
      <c r="O4862" s="171"/>
      <c r="P4862" s="171"/>
      <c r="Q4862" s="171"/>
      <c r="R4862" s="171"/>
      <c r="S4862" s="171"/>
      <c r="T4862" s="208" t="str">
        <f t="shared" si="760"/>
        <v>MISSING</v>
      </c>
      <c r="U4862" s="208" t="str">
        <f t="shared" si="761"/>
        <v>MISSING</v>
      </c>
      <c r="X4862" s="56">
        <f t="shared" si="762"/>
        <v>-99</v>
      </c>
      <c r="Y4862" s="56">
        <f t="shared" si="763"/>
        <v>-99</v>
      </c>
      <c r="Z4862" s="56">
        <f t="shared" si="764"/>
        <v>-99</v>
      </c>
      <c r="AA4862" s="56">
        <f t="shared" si="765"/>
        <v>-99</v>
      </c>
      <c r="AB4862" s="56">
        <f t="shared" si="766"/>
        <v>-99</v>
      </c>
      <c r="AC4862" s="56">
        <f t="shared" si="767"/>
        <v>-99</v>
      </c>
      <c r="AD4862" s="3"/>
      <c r="AE4862" s="82">
        <f>IF(D4862=1, 'adjustment factor'!$D$4, IF(D4862=-9,-999,IF(D4862="",-999,0)))</f>
        <v>-999</v>
      </c>
      <c r="AF4862" s="82">
        <f>IF(F4862=1, 'adjustment factor'!$D$5, IF(F4862=-9,-999,IF(F4862="",-999,0)))</f>
        <v>-999</v>
      </c>
      <c r="AG4862" s="82">
        <f>IF(E4862=1, 'adjustment factor'!$D$6, IF(E4862=-9,-999,IF(E4862="",-999,0)))</f>
        <v>-999</v>
      </c>
      <c r="AH4862" s="82">
        <f>IF(K4862&gt;=45,'adjustment factor'!$D$7,IF(K4862=-9,-1200,IF(K4862="",-1200,0)))</f>
        <v>-1200</v>
      </c>
      <c r="AI4862" s="82">
        <f>IF(L4862=1, 'adjustment factor'!$D$8, IF(L4862=-9,-999,IF(L4862="",-999,0)))</f>
        <v>-999</v>
      </c>
      <c r="AJ4862" s="82">
        <f>IF(AND(M4862&gt;=1,M4862&lt;=4),'adjustment factor'!$D$9,IF(M4862=-9,-999,IF(M4862=98,-999,IF(M4862=99,-999,IF(M4862="",-999,0)))))</f>
        <v>-999</v>
      </c>
      <c r="AK4862" s="82">
        <f>IF(H4862=1, 'adjustment factor'!$D$10, IF(H4862=-9,-999,IF(H4862="",-999,0)))</f>
        <v>-999</v>
      </c>
      <c r="AL4862" s="82">
        <f>IF(G4862=1, 'adjustment factor'!$D$11, IF(G4862=-9,-999,IF(G4862="",-999,0)))</f>
        <v>-999</v>
      </c>
      <c r="AM4862" s="82">
        <f>IF(I4862=1, 'adjustment factor'!$D$12, IF(I4862=-9,-999,IF(I4862="",-999,0)))</f>
        <v>-999</v>
      </c>
      <c r="AN4862" s="82">
        <f>IF(J4862=1, 'adjustment factor'!$D$13, IF(J4862=-9,-999,IF(J4862="",-999,0)))</f>
        <v>-999</v>
      </c>
      <c r="AO4862" s="82" t="str">
        <f t="shared" si="768"/>
        <v>-999</v>
      </c>
      <c r="AP4862" s="82" t="str">
        <f t="shared" si="769"/>
        <v>MISSING</v>
      </c>
    </row>
    <row r="4863" spans="2:42">
      <c r="B4863" s="207"/>
      <c r="C4863" s="35">
        <v>4859</v>
      </c>
      <c r="D4863" s="161"/>
      <c r="E4863" s="161"/>
      <c r="F4863" s="161"/>
      <c r="G4863" s="161"/>
      <c r="H4863" s="161"/>
      <c r="I4863" s="161"/>
      <c r="J4863" s="161"/>
      <c r="K4863" s="161"/>
      <c r="L4863" s="161"/>
      <c r="M4863" s="161"/>
      <c r="N4863" s="171"/>
      <c r="O4863" s="171"/>
      <c r="P4863" s="171"/>
      <c r="Q4863" s="171"/>
      <c r="R4863" s="171"/>
      <c r="S4863" s="171"/>
      <c r="T4863" s="208" t="str">
        <f t="shared" si="760"/>
        <v>MISSING</v>
      </c>
      <c r="U4863" s="208" t="str">
        <f t="shared" si="761"/>
        <v>MISSING</v>
      </c>
      <c r="X4863" s="56">
        <f t="shared" si="762"/>
        <v>-99</v>
      </c>
      <c r="Y4863" s="56">
        <f t="shared" si="763"/>
        <v>-99</v>
      </c>
      <c r="Z4863" s="56">
        <f t="shared" si="764"/>
        <v>-99</v>
      </c>
      <c r="AA4863" s="56">
        <f t="shared" si="765"/>
        <v>-99</v>
      </c>
      <c r="AB4863" s="56">
        <f t="shared" si="766"/>
        <v>-99</v>
      </c>
      <c r="AC4863" s="56">
        <f t="shared" si="767"/>
        <v>-99</v>
      </c>
      <c r="AD4863" s="3"/>
      <c r="AE4863" s="82">
        <f>IF(D4863=1, 'adjustment factor'!$D$4, IF(D4863=-9,-999,IF(D4863="",-999,0)))</f>
        <v>-999</v>
      </c>
      <c r="AF4863" s="82">
        <f>IF(F4863=1, 'adjustment factor'!$D$5, IF(F4863=-9,-999,IF(F4863="",-999,0)))</f>
        <v>-999</v>
      </c>
      <c r="AG4863" s="82">
        <f>IF(E4863=1, 'adjustment factor'!$D$6, IF(E4863=-9,-999,IF(E4863="",-999,0)))</f>
        <v>-999</v>
      </c>
      <c r="AH4863" s="82">
        <f>IF(K4863&gt;=45,'adjustment factor'!$D$7,IF(K4863=-9,-1200,IF(K4863="",-1200,0)))</f>
        <v>-1200</v>
      </c>
      <c r="AI4863" s="82">
        <f>IF(L4863=1, 'adjustment factor'!$D$8, IF(L4863=-9,-999,IF(L4863="",-999,0)))</f>
        <v>-999</v>
      </c>
      <c r="AJ4863" s="82">
        <f>IF(AND(M4863&gt;=1,M4863&lt;=4),'adjustment factor'!$D$9,IF(M4863=-9,-999,IF(M4863=98,-999,IF(M4863=99,-999,IF(M4863="",-999,0)))))</f>
        <v>-999</v>
      </c>
      <c r="AK4863" s="82">
        <f>IF(H4863=1, 'adjustment factor'!$D$10, IF(H4863=-9,-999,IF(H4863="",-999,0)))</f>
        <v>-999</v>
      </c>
      <c r="AL4863" s="82">
        <f>IF(G4863=1, 'adjustment factor'!$D$11, IF(G4863=-9,-999,IF(G4863="",-999,0)))</f>
        <v>-999</v>
      </c>
      <c r="AM4863" s="82">
        <f>IF(I4863=1, 'adjustment factor'!$D$12, IF(I4863=-9,-999,IF(I4863="",-999,0)))</f>
        <v>-999</v>
      </c>
      <c r="AN4863" s="82">
        <f>IF(J4863=1, 'adjustment factor'!$D$13, IF(J4863=-9,-999,IF(J4863="",-999,0)))</f>
        <v>-999</v>
      </c>
      <c r="AO4863" s="82" t="str">
        <f t="shared" si="768"/>
        <v>-999</v>
      </c>
      <c r="AP4863" s="82" t="str">
        <f t="shared" si="769"/>
        <v>MISSING</v>
      </c>
    </row>
    <row r="4864" spans="2:42">
      <c r="B4864" s="207"/>
      <c r="C4864" s="35">
        <v>4860</v>
      </c>
      <c r="D4864" s="161"/>
      <c r="E4864" s="161"/>
      <c r="F4864" s="161"/>
      <c r="G4864" s="161"/>
      <c r="H4864" s="161"/>
      <c r="I4864" s="161"/>
      <c r="J4864" s="161"/>
      <c r="K4864" s="161"/>
      <c r="L4864" s="161"/>
      <c r="M4864" s="161"/>
      <c r="N4864" s="171"/>
      <c r="O4864" s="171"/>
      <c r="P4864" s="171"/>
      <c r="Q4864" s="171"/>
      <c r="R4864" s="171"/>
      <c r="S4864" s="171"/>
      <c r="T4864" s="208" t="str">
        <f t="shared" si="760"/>
        <v>MISSING</v>
      </c>
      <c r="U4864" s="208" t="str">
        <f t="shared" si="761"/>
        <v>MISSING</v>
      </c>
      <c r="X4864" s="56">
        <f t="shared" si="762"/>
        <v>-99</v>
      </c>
      <c r="Y4864" s="56">
        <f t="shared" si="763"/>
        <v>-99</v>
      </c>
      <c r="Z4864" s="56">
        <f t="shared" si="764"/>
        <v>-99</v>
      </c>
      <c r="AA4864" s="56">
        <f t="shared" si="765"/>
        <v>-99</v>
      </c>
      <c r="AB4864" s="56">
        <f t="shared" si="766"/>
        <v>-99</v>
      </c>
      <c r="AC4864" s="56">
        <f t="shared" si="767"/>
        <v>-99</v>
      </c>
      <c r="AD4864" s="3"/>
      <c r="AE4864" s="82">
        <f>IF(D4864=1, 'adjustment factor'!$D$4, IF(D4864=-9,-999,IF(D4864="",-999,0)))</f>
        <v>-999</v>
      </c>
      <c r="AF4864" s="82">
        <f>IF(F4864=1, 'adjustment factor'!$D$5, IF(F4864=-9,-999,IF(F4864="",-999,0)))</f>
        <v>-999</v>
      </c>
      <c r="AG4864" s="82">
        <f>IF(E4864=1, 'adjustment factor'!$D$6, IF(E4864=-9,-999,IF(E4864="",-999,0)))</f>
        <v>-999</v>
      </c>
      <c r="AH4864" s="82">
        <f>IF(K4864&gt;=45,'adjustment factor'!$D$7,IF(K4864=-9,-1200,IF(K4864="",-1200,0)))</f>
        <v>-1200</v>
      </c>
      <c r="AI4864" s="82">
        <f>IF(L4864=1, 'adjustment factor'!$D$8, IF(L4864=-9,-999,IF(L4864="",-999,0)))</f>
        <v>-999</v>
      </c>
      <c r="AJ4864" s="82">
        <f>IF(AND(M4864&gt;=1,M4864&lt;=4),'adjustment factor'!$D$9,IF(M4864=-9,-999,IF(M4864=98,-999,IF(M4864=99,-999,IF(M4864="",-999,0)))))</f>
        <v>-999</v>
      </c>
      <c r="AK4864" s="82">
        <f>IF(H4864=1, 'adjustment factor'!$D$10, IF(H4864=-9,-999,IF(H4864="",-999,0)))</f>
        <v>-999</v>
      </c>
      <c r="AL4864" s="82">
        <f>IF(G4864=1, 'adjustment factor'!$D$11, IF(G4864=-9,-999,IF(G4864="",-999,0)))</f>
        <v>-999</v>
      </c>
      <c r="AM4864" s="82">
        <f>IF(I4864=1, 'adjustment factor'!$D$12, IF(I4864=-9,-999,IF(I4864="",-999,0)))</f>
        <v>-999</v>
      </c>
      <c r="AN4864" s="82">
        <f>IF(J4864=1, 'adjustment factor'!$D$13, IF(J4864=-9,-999,IF(J4864="",-999,0)))</f>
        <v>-999</v>
      </c>
      <c r="AO4864" s="82" t="str">
        <f t="shared" si="768"/>
        <v>-999</v>
      </c>
      <c r="AP4864" s="82" t="str">
        <f t="shared" si="769"/>
        <v>MISSING</v>
      </c>
    </row>
    <row r="4865" spans="2:42">
      <c r="B4865" s="207"/>
      <c r="C4865" s="35">
        <v>4861</v>
      </c>
      <c r="D4865" s="161"/>
      <c r="E4865" s="161"/>
      <c r="F4865" s="161"/>
      <c r="G4865" s="161"/>
      <c r="H4865" s="161"/>
      <c r="I4865" s="161"/>
      <c r="J4865" s="161"/>
      <c r="K4865" s="161"/>
      <c r="L4865" s="161"/>
      <c r="M4865" s="161"/>
      <c r="N4865" s="171"/>
      <c r="O4865" s="171"/>
      <c r="P4865" s="171"/>
      <c r="Q4865" s="171"/>
      <c r="R4865" s="171"/>
      <c r="S4865" s="171"/>
      <c r="T4865" s="208" t="str">
        <f t="shared" si="760"/>
        <v>MISSING</v>
      </c>
      <c r="U4865" s="208" t="str">
        <f t="shared" si="761"/>
        <v>MISSING</v>
      </c>
      <c r="X4865" s="56">
        <f t="shared" si="762"/>
        <v>-99</v>
      </c>
      <c r="Y4865" s="56">
        <f t="shared" si="763"/>
        <v>-99</v>
      </c>
      <c r="Z4865" s="56">
        <f t="shared" si="764"/>
        <v>-99</v>
      </c>
      <c r="AA4865" s="56">
        <f t="shared" si="765"/>
        <v>-99</v>
      </c>
      <c r="AB4865" s="56">
        <f t="shared" si="766"/>
        <v>-99</v>
      </c>
      <c r="AC4865" s="56">
        <f t="shared" si="767"/>
        <v>-99</v>
      </c>
      <c r="AD4865" s="3"/>
      <c r="AE4865" s="82">
        <f>IF(D4865=1, 'adjustment factor'!$D$4, IF(D4865=-9,-999,IF(D4865="",-999,0)))</f>
        <v>-999</v>
      </c>
      <c r="AF4865" s="82">
        <f>IF(F4865=1, 'adjustment factor'!$D$5, IF(F4865=-9,-999,IF(F4865="",-999,0)))</f>
        <v>-999</v>
      </c>
      <c r="AG4865" s="82">
        <f>IF(E4865=1, 'adjustment factor'!$D$6, IF(E4865=-9,-999,IF(E4865="",-999,0)))</f>
        <v>-999</v>
      </c>
      <c r="AH4865" s="82">
        <f>IF(K4865&gt;=45,'adjustment factor'!$D$7,IF(K4865=-9,-1200,IF(K4865="",-1200,0)))</f>
        <v>-1200</v>
      </c>
      <c r="AI4865" s="82">
        <f>IF(L4865=1, 'adjustment factor'!$D$8, IF(L4865=-9,-999,IF(L4865="",-999,0)))</f>
        <v>-999</v>
      </c>
      <c r="AJ4865" s="82">
        <f>IF(AND(M4865&gt;=1,M4865&lt;=4),'adjustment factor'!$D$9,IF(M4865=-9,-999,IF(M4865=98,-999,IF(M4865=99,-999,IF(M4865="",-999,0)))))</f>
        <v>-999</v>
      </c>
      <c r="AK4865" s="82">
        <f>IF(H4865=1, 'adjustment factor'!$D$10, IF(H4865=-9,-999,IF(H4865="",-999,0)))</f>
        <v>-999</v>
      </c>
      <c r="AL4865" s="82">
        <f>IF(G4865=1, 'adjustment factor'!$D$11, IF(G4865=-9,-999,IF(G4865="",-999,0)))</f>
        <v>-999</v>
      </c>
      <c r="AM4865" s="82">
        <f>IF(I4865=1, 'adjustment factor'!$D$12, IF(I4865=-9,-999,IF(I4865="",-999,0)))</f>
        <v>-999</v>
      </c>
      <c r="AN4865" s="82">
        <f>IF(J4865=1, 'adjustment factor'!$D$13, IF(J4865=-9,-999,IF(J4865="",-999,0)))</f>
        <v>-999</v>
      </c>
      <c r="AO4865" s="82" t="str">
        <f t="shared" si="768"/>
        <v>-999</v>
      </c>
      <c r="AP4865" s="82" t="str">
        <f t="shared" si="769"/>
        <v>MISSING</v>
      </c>
    </row>
    <row r="4866" spans="2:42">
      <c r="B4866" s="207"/>
      <c r="C4866" s="35">
        <v>4862</v>
      </c>
      <c r="D4866" s="161"/>
      <c r="E4866" s="161"/>
      <c r="F4866" s="161"/>
      <c r="G4866" s="161"/>
      <c r="H4866" s="161"/>
      <c r="I4866" s="161"/>
      <c r="J4866" s="161"/>
      <c r="K4866" s="161"/>
      <c r="L4866" s="161"/>
      <c r="M4866" s="161"/>
      <c r="N4866" s="171"/>
      <c r="O4866" s="171"/>
      <c r="P4866" s="171"/>
      <c r="Q4866" s="171"/>
      <c r="R4866" s="171"/>
      <c r="S4866" s="171"/>
      <c r="T4866" s="208" t="str">
        <f t="shared" si="760"/>
        <v>MISSING</v>
      </c>
      <c r="U4866" s="208" t="str">
        <f t="shared" si="761"/>
        <v>MISSING</v>
      </c>
      <c r="X4866" s="56">
        <f t="shared" si="762"/>
        <v>-99</v>
      </c>
      <c r="Y4866" s="56">
        <f t="shared" si="763"/>
        <v>-99</v>
      </c>
      <c r="Z4866" s="56">
        <f t="shared" si="764"/>
        <v>-99</v>
      </c>
      <c r="AA4866" s="56">
        <f t="shared" si="765"/>
        <v>-99</v>
      </c>
      <c r="AB4866" s="56">
        <f t="shared" si="766"/>
        <v>-99</v>
      </c>
      <c r="AC4866" s="56">
        <f t="shared" si="767"/>
        <v>-99</v>
      </c>
      <c r="AD4866" s="3"/>
      <c r="AE4866" s="82">
        <f>IF(D4866=1, 'adjustment factor'!$D$4, IF(D4866=-9,-999,IF(D4866="",-999,0)))</f>
        <v>-999</v>
      </c>
      <c r="AF4866" s="82">
        <f>IF(F4866=1, 'adjustment factor'!$D$5, IF(F4866=-9,-999,IF(F4866="",-999,0)))</f>
        <v>-999</v>
      </c>
      <c r="AG4866" s="82">
        <f>IF(E4866=1, 'adjustment factor'!$D$6, IF(E4866=-9,-999,IF(E4866="",-999,0)))</f>
        <v>-999</v>
      </c>
      <c r="AH4866" s="82">
        <f>IF(K4866&gt;=45,'adjustment factor'!$D$7,IF(K4866=-9,-1200,IF(K4866="",-1200,0)))</f>
        <v>-1200</v>
      </c>
      <c r="AI4866" s="82">
        <f>IF(L4866=1, 'adjustment factor'!$D$8, IF(L4866=-9,-999,IF(L4866="",-999,0)))</f>
        <v>-999</v>
      </c>
      <c r="AJ4866" s="82">
        <f>IF(AND(M4866&gt;=1,M4866&lt;=4),'adjustment factor'!$D$9,IF(M4866=-9,-999,IF(M4866=98,-999,IF(M4866=99,-999,IF(M4866="",-999,0)))))</f>
        <v>-999</v>
      </c>
      <c r="AK4866" s="82">
        <f>IF(H4866=1, 'adjustment factor'!$D$10, IF(H4866=-9,-999,IF(H4866="",-999,0)))</f>
        <v>-999</v>
      </c>
      <c r="AL4866" s="82">
        <f>IF(G4866=1, 'adjustment factor'!$D$11, IF(G4866=-9,-999,IF(G4866="",-999,0)))</f>
        <v>-999</v>
      </c>
      <c r="AM4866" s="82">
        <f>IF(I4866=1, 'adjustment factor'!$D$12, IF(I4866=-9,-999,IF(I4866="",-999,0)))</f>
        <v>-999</v>
      </c>
      <c r="AN4866" s="82">
        <f>IF(J4866=1, 'adjustment factor'!$D$13, IF(J4866=-9,-999,IF(J4866="",-999,0)))</f>
        <v>-999</v>
      </c>
      <c r="AO4866" s="82" t="str">
        <f t="shared" si="768"/>
        <v>-999</v>
      </c>
      <c r="AP4866" s="82" t="str">
        <f t="shared" si="769"/>
        <v>MISSING</v>
      </c>
    </row>
    <row r="4867" spans="2:42">
      <c r="B4867" s="207"/>
      <c r="C4867" s="35">
        <v>4863</v>
      </c>
      <c r="D4867" s="161"/>
      <c r="E4867" s="161"/>
      <c r="F4867" s="161"/>
      <c r="G4867" s="161"/>
      <c r="H4867" s="161"/>
      <c r="I4867" s="161"/>
      <c r="J4867" s="161"/>
      <c r="K4867" s="161"/>
      <c r="L4867" s="161"/>
      <c r="M4867" s="161"/>
      <c r="N4867" s="171"/>
      <c r="O4867" s="171"/>
      <c r="P4867" s="171"/>
      <c r="Q4867" s="171"/>
      <c r="R4867" s="171"/>
      <c r="S4867" s="171"/>
      <c r="T4867" s="208" t="str">
        <f t="shared" si="760"/>
        <v>MISSING</v>
      </c>
      <c r="U4867" s="208" t="str">
        <f t="shared" si="761"/>
        <v>MISSING</v>
      </c>
      <c r="X4867" s="56">
        <f t="shared" si="762"/>
        <v>-99</v>
      </c>
      <c r="Y4867" s="56">
        <f t="shared" si="763"/>
        <v>-99</v>
      </c>
      <c r="Z4867" s="56">
        <f t="shared" si="764"/>
        <v>-99</v>
      </c>
      <c r="AA4867" s="56">
        <f t="shared" si="765"/>
        <v>-99</v>
      </c>
      <c r="AB4867" s="56">
        <f t="shared" si="766"/>
        <v>-99</v>
      </c>
      <c r="AC4867" s="56">
        <f t="shared" si="767"/>
        <v>-99</v>
      </c>
      <c r="AD4867" s="3"/>
      <c r="AE4867" s="82">
        <f>IF(D4867=1, 'adjustment factor'!$D$4, IF(D4867=-9,-999,IF(D4867="",-999,0)))</f>
        <v>-999</v>
      </c>
      <c r="AF4867" s="82">
        <f>IF(F4867=1, 'adjustment factor'!$D$5, IF(F4867=-9,-999,IF(F4867="",-999,0)))</f>
        <v>-999</v>
      </c>
      <c r="AG4867" s="82">
        <f>IF(E4867=1, 'adjustment factor'!$D$6, IF(E4867=-9,-999,IF(E4867="",-999,0)))</f>
        <v>-999</v>
      </c>
      <c r="AH4867" s="82">
        <f>IF(K4867&gt;=45,'adjustment factor'!$D$7,IF(K4867=-9,-1200,IF(K4867="",-1200,0)))</f>
        <v>-1200</v>
      </c>
      <c r="AI4867" s="82">
        <f>IF(L4867=1, 'adjustment factor'!$D$8, IF(L4867=-9,-999,IF(L4867="",-999,0)))</f>
        <v>-999</v>
      </c>
      <c r="AJ4867" s="82">
        <f>IF(AND(M4867&gt;=1,M4867&lt;=4),'adjustment factor'!$D$9,IF(M4867=-9,-999,IF(M4867=98,-999,IF(M4867=99,-999,IF(M4867="",-999,0)))))</f>
        <v>-999</v>
      </c>
      <c r="AK4867" s="82">
        <f>IF(H4867=1, 'adjustment factor'!$D$10, IF(H4867=-9,-999,IF(H4867="",-999,0)))</f>
        <v>-999</v>
      </c>
      <c r="AL4867" s="82">
        <f>IF(G4867=1, 'adjustment factor'!$D$11, IF(G4867=-9,-999,IF(G4867="",-999,0)))</f>
        <v>-999</v>
      </c>
      <c r="AM4867" s="82">
        <f>IF(I4867=1, 'adjustment factor'!$D$12, IF(I4867=-9,-999,IF(I4867="",-999,0)))</f>
        <v>-999</v>
      </c>
      <c r="AN4867" s="82">
        <f>IF(J4867=1, 'adjustment factor'!$D$13, IF(J4867=-9,-999,IF(J4867="",-999,0)))</f>
        <v>-999</v>
      </c>
      <c r="AO4867" s="82" t="str">
        <f t="shared" si="768"/>
        <v>-999</v>
      </c>
      <c r="AP4867" s="82" t="str">
        <f t="shared" si="769"/>
        <v>MISSING</v>
      </c>
    </row>
    <row r="4868" spans="2:42">
      <c r="B4868" s="207"/>
      <c r="C4868" s="35">
        <v>4864</v>
      </c>
      <c r="D4868" s="161"/>
      <c r="E4868" s="161"/>
      <c r="F4868" s="161"/>
      <c r="G4868" s="161"/>
      <c r="H4868" s="161"/>
      <c r="I4868" s="161"/>
      <c r="J4868" s="161"/>
      <c r="K4868" s="161"/>
      <c r="L4868" s="161"/>
      <c r="M4868" s="161"/>
      <c r="N4868" s="171"/>
      <c r="O4868" s="171"/>
      <c r="P4868" s="171"/>
      <c r="Q4868" s="171"/>
      <c r="R4868" s="171"/>
      <c r="S4868" s="171"/>
      <c r="T4868" s="208" t="str">
        <f t="shared" si="760"/>
        <v>MISSING</v>
      </c>
      <c r="U4868" s="208" t="str">
        <f t="shared" si="761"/>
        <v>MISSING</v>
      </c>
      <c r="X4868" s="56">
        <f t="shared" si="762"/>
        <v>-99</v>
      </c>
      <c r="Y4868" s="56">
        <f t="shared" si="763"/>
        <v>-99</v>
      </c>
      <c r="Z4868" s="56">
        <f t="shared" si="764"/>
        <v>-99</v>
      </c>
      <c r="AA4868" s="56">
        <f t="shared" si="765"/>
        <v>-99</v>
      </c>
      <c r="AB4868" s="56">
        <f t="shared" si="766"/>
        <v>-99</v>
      </c>
      <c r="AC4868" s="56">
        <f t="shared" si="767"/>
        <v>-99</v>
      </c>
      <c r="AD4868" s="3"/>
      <c r="AE4868" s="82">
        <f>IF(D4868=1, 'adjustment factor'!$D$4, IF(D4868=-9,-999,IF(D4868="",-999,0)))</f>
        <v>-999</v>
      </c>
      <c r="AF4868" s="82">
        <f>IF(F4868=1, 'adjustment factor'!$D$5, IF(F4868=-9,-999,IF(F4868="",-999,0)))</f>
        <v>-999</v>
      </c>
      <c r="AG4868" s="82">
        <f>IF(E4868=1, 'adjustment factor'!$D$6, IF(E4868=-9,-999,IF(E4868="",-999,0)))</f>
        <v>-999</v>
      </c>
      <c r="AH4868" s="82">
        <f>IF(K4868&gt;=45,'adjustment factor'!$D$7,IF(K4868=-9,-1200,IF(K4868="",-1200,0)))</f>
        <v>-1200</v>
      </c>
      <c r="AI4868" s="82">
        <f>IF(L4868=1, 'adjustment factor'!$D$8, IF(L4868=-9,-999,IF(L4868="",-999,0)))</f>
        <v>-999</v>
      </c>
      <c r="AJ4868" s="82">
        <f>IF(AND(M4868&gt;=1,M4868&lt;=4),'adjustment factor'!$D$9,IF(M4868=-9,-999,IF(M4868=98,-999,IF(M4868=99,-999,IF(M4868="",-999,0)))))</f>
        <v>-999</v>
      </c>
      <c r="AK4868" s="82">
        <f>IF(H4868=1, 'adjustment factor'!$D$10, IF(H4868=-9,-999,IF(H4868="",-999,0)))</f>
        <v>-999</v>
      </c>
      <c r="AL4868" s="82">
        <f>IF(G4868=1, 'adjustment factor'!$D$11, IF(G4868=-9,-999,IF(G4868="",-999,0)))</f>
        <v>-999</v>
      </c>
      <c r="AM4868" s="82">
        <f>IF(I4868=1, 'adjustment factor'!$D$12, IF(I4868=-9,-999,IF(I4868="",-999,0)))</f>
        <v>-999</v>
      </c>
      <c r="AN4868" s="82">
        <f>IF(J4868=1, 'adjustment factor'!$D$13, IF(J4868=-9,-999,IF(J4868="",-999,0)))</f>
        <v>-999</v>
      </c>
      <c r="AO4868" s="82" t="str">
        <f t="shared" si="768"/>
        <v>-999</v>
      </c>
      <c r="AP4868" s="82" t="str">
        <f t="shared" si="769"/>
        <v>MISSING</v>
      </c>
    </row>
    <row r="4869" spans="2:42">
      <c r="B4869" s="207"/>
      <c r="C4869" s="35">
        <v>4865</v>
      </c>
      <c r="D4869" s="161"/>
      <c r="E4869" s="161"/>
      <c r="F4869" s="161"/>
      <c r="G4869" s="161"/>
      <c r="H4869" s="161"/>
      <c r="I4869" s="161"/>
      <c r="J4869" s="161"/>
      <c r="K4869" s="161"/>
      <c r="L4869" s="161"/>
      <c r="M4869" s="161"/>
      <c r="N4869" s="171"/>
      <c r="O4869" s="171"/>
      <c r="P4869" s="171"/>
      <c r="Q4869" s="171"/>
      <c r="R4869" s="171"/>
      <c r="S4869" s="171"/>
      <c r="T4869" s="208" t="str">
        <f t="shared" si="760"/>
        <v>MISSING</v>
      </c>
      <c r="U4869" s="208" t="str">
        <f t="shared" si="761"/>
        <v>MISSING</v>
      </c>
      <c r="X4869" s="56">
        <f t="shared" si="762"/>
        <v>-99</v>
      </c>
      <c r="Y4869" s="56">
        <f t="shared" si="763"/>
        <v>-99</v>
      </c>
      <c r="Z4869" s="56">
        <f t="shared" si="764"/>
        <v>-99</v>
      </c>
      <c r="AA4869" s="56">
        <f t="shared" si="765"/>
        <v>-99</v>
      </c>
      <c r="AB4869" s="56">
        <f t="shared" si="766"/>
        <v>-99</v>
      </c>
      <c r="AC4869" s="56">
        <f t="shared" si="767"/>
        <v>-99</v>
      </c>
      <c r="AD4869" s="3"/>
      <c r="AE4869" s="82">
        <f>IF(D4869=1, 'adjustment factor'!$D$4, IF(D4869=-9,-999,IF(D4869="",-999,0)))</f>
        <v>-999</v>
      </c>
      <c r="AF4869" s="82">
        <f>IF(F4869=1, 'adjustment factor'!$D$5, IF(F4869=-9,-999,IF(F4869="",-999,0)))</f>
        <v>-999</v>
      </c>
      <c r="AG4869" s="82">
        <f>IF(E4869=1, 'adjustment factor'!$D$6, IF(E4869=-9,-999,IF(E4869="",-999,0)))</f>
        <v>-999</v>
      </c>
      <c r="AH4869" s="82">
        <f>IF(K4869&gt;=45,'adjustment factor'!$D$7,IF(K4869=-9,-1200,IF(K4869="",-1200,0)))</f>
        <v>-1200</v>
      </c>
      <c r="AI4869" s="82">
        <f>IF(L4869=1, 'adjustment factor'!$D$8, IF(L4869=-9,-999,IF(L4869="",-999,0)))</f>
        <v>-999</v>
      </c>
      <c r="AJ4869" s="82">
        <f>IF(AND(M4869&gt;=1,M4869&lt;=4),'adjustment factor'!$D$9,IF(M4869=-9,-999,IF(M4869=98,-999,IF(M4869=99,-999,IF(M4869="",-999,0)))))</f>
        <v>-999</v>
      </c>
      <c r="AK4869" s="82">
        <f>IF(H4869=1, 'adjustment factor'!$D$10, IF(H4869=-9,-999,IF(H4869="",-999,0)))</f>
        <v>-999</v>
      </c>
      <c r="AL4869" s="82">
        <f>IF(G4869=1, 'adjustment factor'!$D$11, IF(G4869=-9,-999,IF(G4869="",-999,0)))</f>
        <v>-999</v>
      </c>
      <c r="AM4869" s="82">
        <f>IF(I4869=1, 'adjustment factor'!$D$12, IF(I4869=-9,-999,IF(I4869="",-999,0)))</f>
        <v>-999</v>
      </c>
      <c r="AN4869" s="82">
        <f>IF(J4869=1, 'adjustment factor'!$D$13, IF(J4869=-9,-999,IF(J4869="",-999,0)))</f>
        <v>-999</v>
      </c>
      <c r="AO4869" s="82" t="str">
        <f t="shared" si="768"/>
        <v>-999</v>
      </c>
      <c r="AP4869" s="82" t="str">
        <f t="shared" si="769"/>
        <v>MISSING</v>
      </c>
    </row>
    <row r="4870" spans="2:42">
      <c r="B4870" s="207"/>
      <c r="C4870" s="35">
        <v>4866</v>
      </c>
      <c r="D4870" s="161"/>
      <c r="E4870" s="161"/>
      <c r="F4870" s="161"/>
      <c r="G4870" s="161"/>
      <c r="H4870" s="161"/>
      <c r="I4870" s="161"/>
      <c r="J4870" s="161"/>
      <c r="K4870" s="161"/>
      <c r="L4870" s="161"/>
      <c r="M4870" s="161"/>
      <c r="N4870" s="171"/>
      <c r="O4870" s="171"/>
      <c r="P4870" s="171"/>
      <c r="Q4870" s="171"/>
      <c r="R4870" s="171"/>
      <c r="S4870" s="171"/>
      <c r="T4870" s="208" t="str">
        <f t="shared" si="760"/>
        <v>MISSING</v>
      </c>
      <c r="U4870" s="208" t="str">
        <f t="shared" si="761"/>
        <v>MISSING</v>
      </c>
      <c r="X4870" s="56">
        <f t="shared" si="762"/>
        <v>-99</v>
      </c>
      <c r="Y4870" s="56">
        <f t="shared" si="763"/>
        <v>-99</v>
      </c>
      <c r="Z4870" s="56">
        <f t="shared" si="764"/>
        <v>-99</v>
      </c>
      <c r="AA4870" s="56">
        <f t="shared" si="765"/>
        <v>-99</v>
      </c>
      <c r="AB4870" s="56">
        <f t="shared" si="766"/>
        <v>-99</v>
      </c>
      <c r="AC4870" s="56">
        <f t="shared" si="767"/>
        <v>-99</v>
      </c>
      <c r="AD4870" s="3"/>
      <c r="AE4870" s="82">
        <f>IF(D4870=1, 'adjustment factor'!$D$4, IF(D4870=-9,-999,IF(D4870="",-999,0)))</f>
        <v>-999</v>
      </c>
      <c r="AF4870" s="82">
        <f>IF(F4870=1, 'adjustment factor'!$D$5, IF(F4870=-9,-999,IF(F4870="",-999,0)))</f>
        <v>-999</v>
      </c>
      <c r="AG4870" s="82">
        <f>IF(E4870=1, 'adjustment factor'!$D$6, IF(E4870=-9,-999,IF(E4870="",-999,0)))</f>
        <v>-999</v>
      </c>
      <c r="AH4870" s="82">
        <f>IF(K4870&gt;=45,'adjustment factor'!$D$7,IF(K4870=-9,-1200,IF(K4870="",-1200,0)))</f>
        <v>-1200</v>
      </c>
      <c r="AI4870" s="82">
        <f>IF(L4870=1, 'adjustment factor'!$D$8, IF(L4870=-9,-999,IF(L4870="",-999,0)))</f>
        <v>-999</v>
      </c>
      <c r="AJ4870" s="82">
        <f>IF(AND(M4870&gt;=1,M4870&lt;=4),'adjustment factor'!$D$9,IF(M4870=-9,-999,IF(M4870=98,-999,IF(M4870=99,-999,IF(M4870="",-999,0)))))</f>
        <v>-999</v>
      </c>
      <c r="AK4870" s="82">
        <f>IF(H4870=1, 'adjustment factor'!$D$10, IF(H4870=-9,-999,IF(H4870="",-999,0)))</f>
        <v>-999</v>
      </c>
      <c r="AL4870" s="82">
        <f>IF(G4870=1, 'adjustment factor'!$D$11, IF(G4870=-9,-999,IF(G4870="",-999,0)))</f>
        <v>-999</v>
      </c>
      <c r="AM4870" s="82">
        <f>IF(I4870=1, 'adjustment factor'!$D$12, IF(I4870=-9,-999,IF(I4870="",-999,0)))</f>
        <v>-999</v>
      </c>
      <c r="AN4870" s="82">
        <f>IF(J4870=1, 'adjustment factor'!$D$13, IF(J4870=-9,-999,IF(J4870="",-999,0)))</f>
        <v>-999</v>
      </c>
      <c r="AO4870" s="82" t="str">
        <f t="shared" si="768"/>
        <v>-999</v>
      </c>
      <c r="AP4870" s="82" t="str">
        <f t="shared" si="769"/>
        <v>MISSING</v>
      </c>
    </row>
    <row r="4871" spans="2:42">
      <c r="B4871" s="207"/>
      <c r="C4871" s="35">
        <v>4867</v>
      </c>
      <c r="D4871" s="161"/>
      <c r="E4871" s="161"/>
      <c r="F4871" s="161"/>
      <c r="G4871" s="161"/>
      <c r="H4871" s="161"/>
      <c r="I4871" s="161"/>
      <c r="J4871" s="161"/>
      <c r="K4871" s="161"/>
      <c r="L4871" s="161"/>
      <c r="M4871" s="161"/>
      <c r="N4871" s="171"/>
      <c r="O4871" s="171"/>
      <c r="P4871" s="171"/>
      <c r="Q4871" s="171"/>
      <c r="R4871" s="171"/>
      <c r="S4871" s="171"/>
      <c r="T4871" s="208" t="str">
        <f t="shared" si="760"/>
        <v>MISSING</v>
      </c>
      <c r="U4871" s="208" t="str">
        <f t="shared" si="761"/>
        <v>MISSING</v>
      </c>
      <c r="X4871" s="56">
        <f t="shared" si="762"/>
        <v>-99</v>
      </c>
      <c r="Y4871" s="56">
        <f t="shared" si="763"/>
        <v>-99</v>
      </c>
      <c r="Z4871" s="56">
        <f t="shared" si="764"/>
        <v>-99</v>
      </c>
      <c r="AA4871" s="56">
        <f t="shared" si="765"/>
        <v>-99</v>
      </c>
      <c r="AB4871" s="56">
        <f t="shared" si="766"/>
        <v>-99</v>
      </c>
      <c r="AC4871" s="56">
        <f t="shared" si="767"/>
        <v>-99</v>
      </c>
      <c r="AD4871" s="3"/>
      <c r="AE4871" s="82">
        <f>IF(D4871=1, 'adjustment factor'!$D$4, IF(D4871=-9,-999,IF(D4871="",-999,0)))</f>
        <v>-999</v>
      </c>
      <c r="AF4871" s="82">
        <f>IF(F4871=1, 'adjustment factor'!$D$5, IF(F4871=-9,-999,IF(F4871="",-999,0)))</f>
        <v>-999</v>
      </c>
      <c r="AG4871" s="82">
        <f>IF(E4871=1, 'adjustment factor'!$D$6, IF(E4871=-9,-999,IF(E4871="",-999,0)))</f>
        <v>-999</v>
      </c>
      <c r="AH4871" s="82">
        <f>IF(K4871&gt;=45,'adjustment factor'!$D$7,IF(K4871=-9,-1200,IF(K4871="",-1200,0)))</f>
        <v>-1200</v>
      </c>
      <c r="AI4871" s="82">
        <f>IF(L4871=1, 'adjustment factor'!$D$8, IF(L4871=-9,-999,IF(L4871="",-999,0)))</f>
        <v>-999</v>
      </c>
      <c r="AJ4871" s="82">
        <f>IF(AND(M4871&gt;=1,M4871&lt;=4),'adjustment factor'!$D$9,IF(M4871=-9,-999,IF(M4871=98,-999,IF(M4871=99,-999,IF(M4871="",-999,0)))))</f>
        <v>-999</v>
      </c>
      <c r="AK4871" s="82">
        <f>IF(H4871=1, 'adjustment factor'!$D$10, IF(H4871=-9,-999,IF(H4871="",-999,0)))</f>
        <v>-999</v>
      </c>
      <c r="AL4871" s="82">
        <f>IF(G4871=1, 'adjustment factor'!$D$11, IF(G4871=-9,-999,IF(G4871="",-999,0)))</f>
        <v>-999</v>
      </c>
      <c r="AM4871" s="82">
        <f>IF(I4871=1, 'adjustment factor'!$D$12, IF(I4871=-9,-999,IF(I4871="",-999,0)))</f>
        <v>-999</v>
      </c>
      <c r="AN4871" s="82">
        <f>IF(J4871=1, 'adjustment factor'!$D$13, IF(J4871=-9,-999,IF(J4871="",-999,0)))</f>
        <v>-999</v>
      </c>
      <c r="AO4871" s="82" t="str">
        <f t="shared" si="768"/>
        <v>-999</v>
      </c>
      <c r="AP4871" s="82" t="str">
        <f t="shared" si="769"/>
        <v>MISSING</v>
      </c>
    </row>
    <row r="4872" spans="2:42">
      <c r="B4872" s="207"/>
      <c r="C4872" s="35">
        <v>4868</v>
      </c>
      <c r="D4872" s="161"/>
      <c r="E4872" s="161"/>
      <c r="F4872" s="161"/>
      <c r="G4872" s="161"/>
      <c r="H4872" s="161"/>
      <c r="I4872" s="161"/>
      <c r="J4872" s="161"/>
      <c r="K4872" s="161"/>
      <c r="L4872" s="161"/>
      <c r="M4872" s="161"/>
      <c r="N4872" s="171"/>
      <c r="O4872" s="171"/>
      <c r="P4872" s="171"/>
      <c r="Q4872" s="171"/>
      <c r="R4872" s="171"/>
      <c r="S4872" s="171"/>
      <c r="T4872" s="208" t="str">
        <f t="shared" si="760"/>
        <v>MISSING</v>
      </c>
      <c r="U4872" s="208" t="str">
        <f t="shared" si="761"/>
        <v>MISSING</v>
      </c>
      <c r="X4872" s="56">
        <f t="shared" si="762"/>
        <v>-99</v>
      </c>
      <c r="Y4872" s="56">
        <f t="shared" si="763"/>
        <v>-99</v>
      </c>
      <c r="Z4872" s="56">
        <f t="shared" si="764"/>
        <v>-99</v>
      </c>
      <c r="AA4872" s="56">
        <f t="shared" si="765"/>
        <v>-99</v>
      </c>
      <c r="AB4872" s="56">
        <f t="shared" si="766"/>
        <v>-99</v>
      </c>
      <c r="AC4872" s="56">
        <f t="shared" si="767"/>
        <v>-99</v>
      </c>
      <c r="AD4872" s="3"/>
      <c r="AE4872" s="82">
        <f>IF(D4872=1, 'adjustment factor'!$D$4, IF(D4872=-9,-999,IF(D4872="",-999,0)))</f>
        <v>-999</v>
      </c>
      <c r="AF4872" s="82">
        <f>IF(F4872=1, 'adjustment factor'!$D$5, IF(F4872=-9,-999,IF(F4872="",-999,0)))</f>
        <v>-999</v>
      </c>
      <c r="AG4872" s="82">
        <f>IF(E4872=1, 'adjustment factor'!$D$6, IF(E4872=-9,-999,IF(E4872="",-999,0)))</f>
        <v>-999</v>
      </c>
      <c r="AH4872" s="82">
        <f>IF(K4872&gt;=45,'adjustment factor'!$D$7,IF(K4872=-9,-1200,IF(K4872="",-1200,0)))</f>
        <v>-1200</v>
      </c>
      <c r="AI4872" s="82">
        <f>IF(L4872=1, 'adjustment factor'!$D$8, IF(L4872=-9,-999,IF(L4872="",-999,0)))</f>
        <v>-999</v>
      </c>
      <c r="AJ4872" s="82">
        <f>IF(AND(M4872&gt;=1,M4872&lt;=4),'adjustment factor'!$D$9,IF(M4872=-9,-999,IF(M4872=98,-999,IF(M4872=99,-999,IF(M4872="",-999,0)))))</f>
        <v>-999</v>
      </c>
      <c r="AK4872" s="82">
        <f>IF(H4872=1, 'adjustment factor'!$D$10, IF(H4872=-9,-999,IF(H4872="",-999,0)))</f>
        <v>-999</v>
      </c>
      <c r="AL4872" s="82">
        <f>IF(G4872=1, 'adjustment factor'!$D$11, IF(G4872=-9,-999,IF(G4872="",-999,0)))</f>
        <v>-999</v>
      </c>
      <c r="AM4872" s="82">
        <f>IF(I4872=1, 'adjustment factor'!$D$12, IF(I4872=-9,-999,IF(I4872="",-999,0)))</f>
        <v>-999</v>
      </c>
      <c r="AN4872" s="82">
        <f>IF(J4872=1, 'adjustment factor'!$D$13, IF(J4872=-9,-999,IF(J4872="",-999,0)))</f>
        <v>-999</v>
      </c>
      <c r="AO4872" s="82" t="str">
        <f t="shared" si="768"/>
        <v>-999</v>
      </c>
      <c r="AP4872" s="82" t="str">
        <f t="shared" si="769"/>
        <v>MISSING</v>
      </c>
    </row>
    <row r="4873" spans="2:42">
      <c r="B4873" s="207"/>
      <c r="C4873" s="35">
        <v>4869</v>
      </c>
      <c r="D4873" s="161"/>
      <c r="E4873" s="161"/>
      <c r="F4873" s="161"/>
      <c r="G4873" s="161"/>
      <c r="H4873" s="161"/>
      <c r="I4873" s="161"/>
      <c r="J4873" s="161"/>
      <c r="K4873" s="161"/>
      <c r="L4873" s="161"/>
      <c r="M4873" s="161"/>
      <c r="N4873" s="171"/>
      <c r="O4873" s="171"/>
      <c r="P4873" s="171"/>
      <c r="Q4873" s="171"/>
      <c r="R4873" s="171"/>
      <c r="S4873" s="171"/>
      <c r="T4873" s="208" t="str">
        <f t="shared" si="760"/>
        <v>MISSING</v>
      </c>
      <c r="U4873" s="208" t="str">
        <f t="shared" si="761"/>
        <v>MISSING</v>
      </c>
      <c r="X4873" s="56">
        <f t="shared" si="762"/>
        <v>-99</v>
      </c>
      <c r="Y4873" s="56">
        <f t="shared" si="763"/>
        <v>-99</v>
      </c>
      <c r="Z4873" s="56">
        <f t="shared" si="764"/>
        <v>-99</v>
      </c>
      <c r="AA4873" s="56">
        <f t="shared" si="765"/>
        <v>-99</v>
      </c>
      <c r="AB4873" s="56">
        <f t="shared" si="766"/>
        <v>-99</v>
      </c>
      <c r="AC4873" s="56">
        <f t="shared" si="767"/>
        <v>-99</v>
      </c>
      <c r="AD4873" s="3"/>
      <c r="AE4873" s="82">
        <f>IF(D4873=1, 'adjustment factor'!$D$4, IF(D4873=-9,-999,IF(D4873="",-999,0)))</f>
        <v>-999</v>
      </c>
      <c r="AF4873" s="82">
        <f>IF(F4873=1, 'adjustment factor'!$D$5, IF(F4873=-9,-999,IF(F4873="",-999,0)))</f>
        <v>-999</v>
      </c>
      <c r="AG4873" s="82">
        <f>IF(E4873=1, 'adjustment factor'!$D$6, IF(E4873=-9,-999,IF(E4873="",-999,0)))</f>
        <v>-999</v>
      </c>
      <c r="AH4873" s="82">
        <f>IF(K4873&gt;=45,'adjustment factor'!$D$7,IF(K4873=-9,-1200,IF(K4873="",-1200,0)))</f>
        <v>-1200</v>
      </c>
      <c r="AI4873" s="82">
        <f>IF(L4873=1, 'adjustment factor'!$D$8, IF(L4873=-9,-999,IF(L4873="",-999,0)))</f>
        <v>-999</v>
      </c>
      <c r="AJ4873" s="82">
        <f>IF(AND(M4873&gt;=1,M4873&lt;=4),'adjustment factor'!$D$9,IF(M4873=-9,-999,IF(M4873=98,-999,IF(M4873=99,-999,IF(M4873="",-999,0)))))</f>
        <v>-999</v>
      </c>
      <c r="AK4873" s="82">
        <f>IF(H4873=1, 'adjustment factor'!$D$10, IF(H4873=-9,-999,IF(H4873="",-999,0)))</f>
        <v>-999</v>
      </c>
      <c r="AL4873" s="82">
        <f>IF(G4873=1, 'adjustment factor'!$D$11, IF(G4873=-9,-999,IF(G4873="",-999,0)))</f>
        <v>-999</v>
      </c>
      <c r="AM4873" s="82">
        <f>IF(I4873=1, 'adjustment factor'!$D$12, IF(I4873=-9,-999,IF(I4873="",-999,0)))</f>
        <v>-999</v>
      </c>
      <c r="AN4873" s="82">
        <f>IF(J4873=1, 'adjustment factor'!$D$13, IF(J4873=-9,-999,IF(J4873="",-999,0)))</f>
        <v>-999</v>
      </c>
      <c r="AO4873" s="82" t="str">
        <f t="shared" si="768"/>
        <v>-999</v>
      </c>
      <c r="AP4873" s="82" t="str">
        <f t="shared" si="769"/>
        <v>MISSING</v>
      </c>
    </row>
    <row r="4874" spans="2:42">
      <c r="B4874" s="207"/>
      <c r="C4874" s="35">
        <v>4870</v>
      </c>
      <c r="D4874" s="161"/>
      <c r="E4874" s="161"/>
      <c r="F4874" s="161"/>
      <c r="G4874" s="161"/>
      <c r="H4874" s="161"/>
      <c r="I4874" s="161"/>
      <c r="J4874" s="161"/>
      <c r="K4874" s="161"/>
      <c r="L4874" s="161"/>
      <c r="M4874" s="161"/>
      <c r="N4874" s="171"/>
      <c r="O4874" s="171"/>
      <c r="P4874" s="171"/>
      <c r="Q4874" s="171"/>
      <c r="R4874" s="171"/>
      <c r="S4874" s="171"/>
      <c r="T4874" s="208" t="str">
        <f t="shared" si="760"/>
        <v>MISSING</v>
      </c>
      <c r="U4874" s="208" t="str">
        <f t="shared" si="761"/>
        <v>MISSING</v>
      </c>
      <c r="X4874" s="56">
        <f t="shared" si="762"/>
        <v>-99</v>
      </c>
      <c r="Y4874" s="56">
        <f t="shared" si="763"/>
        <v>-99</v>
      </c>
      <c r="Z4874" s="56">
        <f t="shared" si="764"/>
        <v>-99</v>
      </c>
      <c r="AA4874" s="56">
        <f t="shared" si="765"/>
        <v>-99</v>
      </c>
      <c r="AB4874" s="56">
        <f t="shared" si="766"/>
        <v>-99</v>
      </c>
      <c r="AC4874" s="56">
        <f t="shared" si="767"/>
        <v>-99</v>
      </c>
      <c r="AD4874" s="3"/>
      <c r="AE4874" s="82">
        <f>IF(D4874=1, 'adjustment factor'!$D$4, IF(D4874=-9,-999,IF(D4874="",-999,0)))</f>
        <v>-999</v>
      </c>
      <c r="AF4874" s="82">
        <f>IF(F4874=1, 'adjustment factor'!$D$5, IF(F4874=-9,-999,IF(F4874="",-999,0)))</f>
        <v>-999</v>
      </c>
      <c r="AG4874" s="82">
        <f>IF(E4874=1, 'adjustment factor'!$D$6, IF(E4874=-9,-999,IF(E4874="",-999,0)))</f>
        <v>-999</v>
      </c>
      <c r="AH4874" s="82">
        <f>IF(K4874&gt;=45,'adjustment factor'!$D$7,IF(K4874=-9,-1200,IF(K4874="",-1200,0)))</f>
        <v>-1200</v>
      </c>
      <c r="AI4874" s="82">
        <f>IF(L4874=1, 'adjustment factor'!$D$8, IF(L4874=-9,-999,IF(L4874="",-999,0)))</f>
        <v>-999</v>
      </c>
      <c r="AJ4874" s="82">
        <f>IF(AND(M4874&gt;=1,M4874&lt;=4),'adjustment factor'!$D$9,IF(M4874=-9,-999,IF(M4874=98,-999,IF(M4874=99,-999,IF(M4874="",-999,0)))))</f>
        <v>-999</v>
      </c>
      <c r="AK4874" s="82">
        <f>IF(H4874=1, 'adjustment factor'!$D$10, IF(H4874=-9,-999,IF(H4874="",-999,0)))</f>
        <v>-999</v>
      </c>
      <c r="AL4874" s="82">
        <f>IF(G4874=1, 'adjustment factor'!$D$11, IF(G4874=-9,-999,IF(G4874="",-999,0)))</f>
        <v>-999</v>
      </c>
      <c r="AM4874" s="82">
        <f>IF(I4874=1, 'adjustment factor'!$D$12, IF(I4874=-9,-999,IF(I4874="",-999,0)))</f>
        <v>-999</v>
      </c>
      <c r="AN4874" s="82">
        <f>IF(J4874=1, 'adjustment factor'!$D$13, IF(J4874=-9,-999,IF(J4874="",-999,0)))</f>
        <v>-999</v>
      </c>
      <c r="AO4874" s="82" t="str">
        <f t="shared" si="768"/>
        <v>-999</v>
      </c>
      <c r="AP4874" s="82" t="str">
        <f t="shared" si="769"/>
        <v>MISSING</v>
      </c>
    </row>
    <row r="4875" spans="2:42">
      <c r="B4875" s="207"/>
      <c r="C4875" s="35">
        <v>4871</v>
      </c>
      <c r="D4875" s="161"/>
      <c r="E4875" s="161"/>
      <c r="F4875" s="161"/>
      <c r="G4875" s="161"/>
      <c r="H4875" s="161"/>
      <c r="I4875" s="161"/>
      <c r="J4875" s="161"/>
      <c r="K4875" s="161"/>
      <c r="L4875" s="161"/>
      <c r="M4875" s="161"/>
      <c r="N4875" s="171"/>
      <c r="O4875" s="171"/>
      <c r="P4875" s="171"/>
      <c r="Q4875" s="171"/>
      <c r="R4875" s="171"/>
      <c r="S4875" s="171"/>
      <c r="T4875" s="208" t="str">
        <f t="shared" si="760"/>
        <v>MISSING</v>
      </c>
      <c r="U4875" s="208" t="str">
        <f t="shared" si="761"/>
        <v>MISSING</v>
      </c>
      <c r="X4875" s="56">
        <f t="shared" si="762"/>
        <v>-99</v>
      </c>
      <c r="Y4875" s="56">
        <f t="shared" si="763"/>
        <v>-99</v>
      </c>
      <c r="Z4875" s="56">
        <f t="shared" si="764"/>
        <v>-99</v>
      </c>
      <c r="AA4875" s="56">
        <f t="shared" si="765"/>
        <v>-99</v>
      </c>
      <c r="AB4875" s="56">
        <f t="shared" si="766"/>
        <v>-99</v>
      </c>
      <c r="AC4875" s="56">
        <f t="shared" si="767"/>
        <v>-99</v>
      </c>
      <c r="AD4875" s="3"/>
      <c r="AE4875" s="82">
        <f>IF(D4875=1, 'adjustment factor'!$D$4, IF(D4875=-9,-999,IF(D4875="",-999,0)))</f>
        <v>-999</v>
      </c>
      <c r="AF4875" s="82">
        <f>IF(F4875=1, 'adjustment factor'!$D$5, IF(F4875=-9,-999,IF(F4875="",-999,0)))</f>
        <v>-999</v>
      </c>
      <c r="AG4875" s="82">
        <f>IF(E4875=1, 'adjustment factor'!$D$6, IF(E4875=-9,-999,IF(E4875="",-999,0)))</f>
        <v>-999</v>
      </c>
      <c r="AH4875" s="82">
        <f>IF(K4875&gt;=45,'adjustment factor'!$D$7,IF(K4875=-9,-1200,IF(K4875="",-1200,0)))</f>
        <v>-1200</v>
      </c>
      <c r="AI4875" s="82">
        <f>IF(L4875=1, 'adjustment factor'!$D$8, IF(L4875=-9,-999,IF(L4875="",-999,0)))</f>
        <v>-999</v>
      </c>
      <c r="AJ4875" s="82">
        <f>IF(AND(M4875&gt;=1,M4875&lt;=4),'adjustment factor'!$D$9,IF(M4875=-9,-999,IF(M4875=98,-999,IF(M4875=99,-999,IF(M4875="",-999,0)))))</f>
        <v>-999</v>
      </c>
      <c r="AK4875" s="82">
        <f>IF(H4875=1, 'adjustment factor'!$D$10, IF(H4875=-9,-999,IF(H4875="",-999,0)))</f>
        <v>-999</v>
      </c>
      <c r="AL4875" s="82">
        <f>IF(G4875=1, 'adjustment factor'!$D$11, IF(G4875=-9,-999,IF(G4875="",-999,0)))</f>
        <v>-999</v>
      </c>
      <c r="AM4875" s="82">
        <f>IF(I4875=1, 'adjustment factor'!$D$12, IF(I4875=-9,-999,IF(I4875="",-999,0)))</f>
        <v>-999</v>
      </c>
      <c r="AN4875" s="82">
        <f>IF(J4875=1, 'adjustment factor'!$D$13, IF(J4875=-9,-999,IF(J4875="",-999,0)))</f>
        <v>-999</v>
      </c>
      <c r="AO4875" s="82" t="str">
        <f t="shared" si="768"/>
        <v>-999</v>
      </c>
      <c r="AP4875" s="82" t="str">
        <f t="shared" si="769"/>
        <v>MISSING</v>
      </c>
    </row>
    <row r="4876" spans="2:42">
      <c r="B4876" s="207"/>
      <c r="C4876" s="35">
        <v>4872</v>
      </c>
      <c r="D4876" s="161"/>
      <c r="E4876" s="161"/>
      <c r="F4876" s="161"/>
      <c r="G4876" s="161"/>
      <c r="H4876" s="161"/>
      <c r="I4876" s="161"/>
      <c r="J4876" s="161"/>
      <c r="K4876" s="161"/>
      <c r="L4876" s="161"/>
      <c r="M4876" s="161"/>
      <c r="N4876" s="171"/>
      <c r="O4876" s="171"/>
      <c r="P4876" s="171"/>
      <c r="Q4876" s="171"/>
      <c r="R4876" s="171"/>
      <c r="S4876" s="171"/>
      <c r="T4876" s="208" t="str">
        <f t="shared" si="760"/>
        <v>MISSING</v>
      </c>
      <c r="U4876" s="208" t="str">
        <f t="shared" si="761"/>
        <v>MISSING</v>
      </c>
      <c r="X4876" s="56">
        <f t="shared" si="762"/>
        <v>-99</v>
      </c>
      <c r="Y4876" s="56">
        <f t="shared" si="763"/>
        <v>-99</v>
      </c>
      <c r="Z4876" s="56">
        <f t="shared" si="764"/>
        <v>-99</v>
      </c>
      <c r="AA4876" s="56">
        <f t="shared" si="765"/>
        <v>-99</v>
      </c>
      <c r="AB4876" s="56">
        <f t="shared" si="766"/>
        <v>-99</v>
      </c>
      <c r="AC4876" s="56">
        <f t="shared" si="767"/>
        <v>-99</v>
      </c>
      <c r="AD4876" s="3"/>
      <c r="AE4876" s="82">
        <f>IF(D4876=1, 'adjustment factor'!$D$4, IF(D4876=-9,-999,IF(D4876="",-999,0)))</f>
        <v>-999</v>
      </c>
      <c r="AF4876" s="82">
        <f>IF(F4876=1, 'adjustment factor'!$D$5, IF(F4876=-9,-999,IF(F4876="",-999,0)))</f>
        <v>-999</v>
      </c>
      <c r="AG4876" s="82">
        <f>IF(E4876=1, 'adjustment factor'!$D$6, IF(E4876=-9,-999,IF(E4876="",-999,0)))</f>
        <v>-999</v>
      </c>
      <c r="AH4876" s="82">
        <f>IF(K4876&gt;=45,'adjustment factor'!$D$7,IF(K4876=-9,-1200,IF(K4876="",-1200,0)))</f>
        <v>-1200</v>
      </c>
      <c r="AI4876" s="82">
        <f>IF(L4876=1, 'adjustment factor'!$D$8, IF(L4876=-9,-999,IF(L4876="",-999,0)))</f>
        <v>-999</v>
      </c>
      <c r="AJ4876" s="82">
        <f>IF(AND(M4876&gt;=1,M4876&lt;=4),'adjustment factor'!$D$9,IF(M4876=-9,-999,IF(M4876=98,-999,IF(M4876=99,-999,IF(M4876="",-999,0)))))</f>
        <v>-999</v>
      </c>
      <c r="AK4876" s="82">
        <f>IF(H4876=1, 'adjustment factor'!$D$10, IF(H4876=-9,-999,IF(H4876="",-999,0)))</f>
        <v>-999</v>
      </c>
      <c r="AL4876" s="82">
        <f>IF(G4876=1, 'adjustment factor'!$D$11, IF(G4876=-9,-999,IF(G4876="",-999,0)))</f>
        <v>-999</v>
      </c>
      <c r="AM4876" s="82">
        <f>IF(I4876=1, 'adjustment factor'!$D$12, IF(I4876=-9,-999,IF(I4876="",-999,0)))</f>
        <v>-999</v>
      </c>
      <c r="AN4876" s="82">
        <f>IF(J4876=1, 'adjustment factor'!$D$13, IF(J4876=-9,-999,IF(J4876="",-999,0)))</f>
        <v>-999</v>
      </c>
      <c r="AO4876" s="82" t="str">
        <f t="shared" si="768"/>
        <v>-999</v>
      </c>
      <c r="AP4876" s="82" t="str">
        <f t="shared" si="769"/>
        <v>MISSING</v>
      </c>
    </row>
    <row r="4877" spans="2:42">
      <c r="B4877" s="207"/>
      <c r="C4877" s="35">
        <v>4873</v>
      </c>
      <c r="D4877" s="161"/>
      <c r="E4877" s="161"/>
      <c r="F4877" s="161"/>
      <c r="G4877" s="161"/>
      <c r="H4877" s="161"/>
      <c r="I4877" s="161"/>
      <c r="J4877" s="161"/>
      <c r="K4877" s="161"/>
      <c r="L4877" s="161"/>
      <c r="M4877" s="161"/>
      <c r="N4877" s="171"/>
      <c r="O4877" s="171"/>
      <c r="P4877" s="171"/>
      <c r="Q4877" s="171"/>
      <c r="R4877" s="171"/>
      <c r="S4877" s="171"/>
      <c r="T4877" s="208" t="str">
        <f t="shared" si="760"/>
        <v>MISSING</v>
      </c>
      <c r="U4877" s="208" t="str">
        <f t="shared" si="761"/>
        <v>MISSING</v>
      </c>
      <c r="X4877" s="56">
        <f t="shared" si="762"/>
        <v>-99</v>
      </c>
      <c r="Y4877" s="56">
        <f t="shared" si="763"/>
        <v>-99</v>
      </c>
      <c r="Z4877" s="56">
        <f t="shared" si="764"/>
        <v>-99</v>
      </c>
      <c r="AA4877" s="56">
        <f t="shared" si="765"/>
        <v>-99</v>
      </c>
      <c r="AB4877" s="56">
        <f t="shared" si="766"/>
        <v>-99</v>
      </c>
      <c r="AC4877" s="56">
        <f t="shared" si="767"/>
        <v>-99</v>
      </c>
      <c r="AD4877" s="3"/>
      <c r="AE4877" s="82">
        <f>IF(D4877=1, 'adjustment factor'!$D$4, IF(D4877=-9,-999,IF(D4877="",-999,0)))</f>
        <v>-999</v>
      </c>
      <c r="AF4877" s="82">
        <f>IF(F4877=1, 'adjustment factor'!$D$5, IF(F4877=-9,-999,IF(F4877="",-999,0)))</f>
        <v>-999</v>
      </c>
      <c r="AG4877" s="82">
        <f>IF(E4877=1, 'adjustment factor'!$D$6, IF(E4877=-9,-999,IF(E4877="",-999,0)))</f>
        <v>-999</v>
      </c>
      <c r="AH4877" s="82">
        <f>IF(K4877&gt;=45,'adjustment factor'!$D$7,IF(K4877=-9,-1200,IF(K4877="",-1200,0)))</f>
        <v>-1200</v>
      </c>
      <c r="AI4877" s="82">
        <f>IF(L4877=1, 'adjustment factor'!$D$8, IF(L4877=-9,-999,IF(L4877="",-999,0)))</f>
        <v>-999</v>
      </c>
      <c r="AJ4877" s="82">
        <f>IF(AND(M4877&gt;=1,M4877&lt;=4),'adjustment factor'!$D$9,IF(M4877=-9,-999,IF(M4877=98,-999,IF(M4877=99,-999,IF(M4877="",-999,0)))))</f>
        <v>-999</v>
      </c>
      <c r="AK4877" s="82">
        <f>IF(H4877=1, 'adjustment factor'!$D$10, IF(H4877=-9,-999,IF(H4877="",-999,0)))</f>
        <v>-999</v>
      </c>
      <c r="AL4877" s="82">
        <f>IF(G4877=1, 'adjustment factor'!$D$11, IF(G4877=-9,-999,IF(G4877="",-999,0)))</f>
        <v>-999</v>
      </c>
      <c r="AM4877" s="82">
        <f>IF(I4877=1, 'adjustment factor'!$D$12, IF(I4877=-9,-999,IF(I4877="",-999,0)))</f>
        <v>-999</v>
      </c>
      <c r="AN4877" s="82">
        <f>IF(J4877=1, 'adjustment factor'!$D$13, IF(J4877=-9,-999,IF(J4877="",-999,0)))</f>
        <v>-999</v>
      </c>
      <c r="AO4877" s="82" t="str">
        <f t="shared" si="768"/>
        <v>-999</v>
      </c>
      <c r="AP4877" s="82" t="str">
        <f t="shared" si="769"/>
        <v>MISSING</v>
      </c>
    </row>
    <row r="4878" spans="2:42">
      <c r="B4878" s="207"/>
      <c r="C4878" s="35">
        <v>4874</v>
      </c>
      <c r="D4878" s="161"/>
      <c r="E4878" s="161"/>
      <c r="F4878" s="161"/>
      <c r="G4878" s="161"/>
      <c r="H4878" s="161"/>
      <c r="I4878" s="161"/>
      <c r="J4878" s="161"/>
      <c r="K4878" s="161"/>
      <c r="L4878" s="161"/>
      <c r="M4878" s="161"/>
      <c r="N4878" s="171"/>
      <c r="O4878" s="171"/>
      <c r="P4878" s="171"/>
      <c r="Q4878" s="171"/>
      <c r="R4878" s="171"/>
      <c r="S4878" s="171"/>
      <c r="T4878" s="208" t="str">
        <f t="shared" si="760"/>
        <v>MISSING</v>
      </c>
      <c r="U4878" s="208" t="str">
        <f t="shared" si="761"/>
        <v>MISSING</v>
      </c>
      <c r="X4878" s="56">
        <f t="shared" si="762"/>
        <v>-99</v>
      </c>
      <c r="Y4878" s="56">
        <f t="shared" si="763"/>
        <v>-99</v>
      </c>
      <c r="Z4878" s="56">
        <f t="shared" si="764"/>
        <v>-99</v>
      </c>
      <c r="AA4878" s="56">
        <f t="shared" si="765"/>
        <v>-99</v>
      </c>
      <c r="AB4878" s="56">
        <f t="shared" si="766"/>
        <v>-99</v>
      </c>
      <c r="AC4878" s="56">
        <f t="shared" si="767"/>
        <v>-99</v>
      </c>
      <c r="AD4878" s="3"/>
      <c r="AE4878" s="82">
        <f>IF(D4878=1, 'adjustment factor'!$D$4, IF(D4878=-9,-999,IF(D4878="",-999,0)))</f>
        <v>-999</v>
      </c>
      <c r="AF4878" s="82">
        <f>IF(F4878=1, 'adjustment factor'!$D$5, IF(F4878=-9,-999,IF(F4878="",-999,0)))</f>
        <v>-999</v>
      </c>
      <c r="AG4878" s="82">
        <f>IF(E4878=1, 'adjustment factor'!$D$6, IF(E4878=-9,-999,IF(E4878="",-999,0)))</f>
        <v>-999</v>
      </c>
      <c r="AH4878" s="82">
        <f>IF(K4878&gt;=45,'adjustment factor'!$D$7,IF(K4878=-9,-1200,IF(K4878="",-1200,0)))</f>
        <v>-1200</v>
      </c>
      <c r="AI4878" s="82">
        <f>IF(L4878=1, 'adjustment factor'!$D$8, IF(L4878=-9,-999,IF(L4878="",-999,0)))</f>
        <v>-999</v>
      </c>
      <c r="AJ4878" s="82">
        <f>IF(AND(M4878&gt;=1,M4878&lt;=4),'adjustment factor'!$D$9,IF(M4878=-9,-999,IF(M4878=98,-999,IF(M4878=99,-999,IF(M4878="",-999,0)))))</f>
        <v>-999</v>
      </c>
      <c r="AK4878" s="82">
        <f>IF(H4878=1, 'adjustment factor'!$D$10, IF(H4878=-9,-999,IF(H4878="",-999,0)))</f>
        <v>-999</v>
      </c>
      <c r="AL4878" s="82">
        <f>IF(G4878=1, 'adjustment factor'!$D$11, IF(G4878=-9,-999,IF(G4878="",-999,0)))</f>
        <v>-999</v>
      </c>
      <c r="AM4878" s="82">
        <f>IF(I4878=1, 'adjustment factor'!$D$12, IF(I4878=-9,-999,IF(I4878="",-999,0)))</f>
        <v>-999</v>
      </c>
      <c r="AN4878" s="82">
        <f>IF(J4878=1, 'adjustment factor'!$D$13, IF(J4878=-9,-999,IF(J4878="",-999,0)))</f>
        <v>-999</v>
      </c>
      <c r="AO4878" s="82" t="str">
        <f t="shared" si="768"/>
        <v>-999</v>
      </c>
      <c r="AP4878" s="82" t="str">
        <f t="shared" si="769"/>
        <v>MISSING</v>
      </c>
    </row>
    <row r="4879" spans="2:42">
      <c r="B4879" s="207"/>
      <c r="C4879" s="35">
        <v>4875</v>
      </c>
      <c r="D4879" s="161"/>
      <c r="E4879" s="161"/>
      <c r="F4879" s="161"/>
      <c r="G4879" s="161"/>
      <c r="H4879" s="161"/>
      <c r="I4879" s="161"/>
      <c r="J4879" s="161"/>
      <c r="K4879" s="161"/>
      <c r="L4879" s="161"/>
      <c r="M4879" s="161"/>
      <c r="N4879" s="171"/>
      <c r="O4879" s="171"/>
      <c r="P4879" s="171"/>
      <c r="Q4879" s="171"/>
      <c r="R4879" s="171"/>
      <c r="S4879" s="171"/>
      <c r="T4879" s="208" t="str">
        <f t="shared" si="760"/>
        <v>MISSING</v>
      </c>
      <c r="U4879" s="208" t="str">
        <f t="shared" si="761"/>
        <v>MISSING</v>
      </c>
      <c r="X4879" s="56">
        <f t="shared" si="762"/>
        <v>-99</v>
      </c>
      <c r="Y4879" s="56">
        <f t="shared" si="763"/>
        <v>-99</v>
      </c>
      <c r="Z4879" s="56">
        <f t="shared" si="764"/>
        <v>-99</v>
      </c>
      <c r="AA4879" s="56">
        <f t="shared" si="765"/>
        <v>-99</v>
      </c>
      <c r="AB4879" s="56">
        <f t="shared" si="766"/>
        <v>-99</v>
      </c>
      <c r="AC4879" s="56">
        <f t="shared" si="767"/>
        <v>-99</v>
      </c>
      <c r="AD4879" s="3"/>
      <c r="AE4879" s="82">
        <f>IF(D4879=1, 'adjustment factor'!$D$4, IF(D4879=-9,-999,IF(D4879="",-999,0)))</f>
        <v>-999</v>
      </c>
      <c r="AF4879" s="82">
        <f>IF(F4879=1, 'adjustment factor'!$D$5, IF(F4879=-9,-999,IF(F4879="",-999,0)))</f>
        <v>-999</v>
      </c>
      <c r="AG4879" s="82">
        <f>IF(E4879=1, 'adjustment factor'!$D$6, IF(E4879=-9,-999,IF(E4879="",-999,0)))</f>
        <v>-999</v>
      </c>
      <c r="AH4879" s="82">
        <f>IF(K4879&gt;=45,'adjustment factor'!$D$7,IF(K4879=-9,-1200,IF(K4879="",-1200,0)))</f>
        <v>-1200</v>
      </c>
      <c r="AI4879" s="82">
        <f>IF(L4879=1, 'adjustment factor'!$D$8, IF(L4879=-9,-999,IF(L4879="",-999,0)))</f>
        <v>-999</v>
      </c>
      <c r="AJ4879" s="82">
        <f>IF(AND(M4879&gt;=1,M4879&lt;=4),'adjustment factor'!$D$9,IF(M4879=-9,-999,IF(M4879=98,-999,IF(M4879=99,-999,IF(M4879="",-999,0)))))</f>
        <v>-999</v>
      </c>
      <c r="AK4879" s="82">
        <f>IF(H4879=1, 'adjustment factor'!$D$10, IF(H4879=-9,-999,IF(H4879="",-999,0)))</f>
        <v>-999</v>
      </c>
      <c r="AL4879" s="82">
        <f>IF(G4879=1, 'adjustment factor'!$D$11, IF(G4879=-9,-999,IF(G4879="",-999,0)))</f>
        <v>-999</v>
      </c>
      <c r="AM4879" s="82">
        <f>IF(I4879=1, 'adjustment factor'!$D$12, IF(I4879=-9,-999,IF(I4879="",-999,0)))</f>
        <v>-999</v>
      </c>
      <c r="AN4879" s="82">
        <f>IF(J4879=1, 'adjustment factor'!$D$13, IF(J4879=-9,-999,IF(J4879="",-999,0)))</f>
        <v>-999</v>
      </c>
      <c r="AO4879" s="82" t="str">
        <f t="shared" si="768"/>
        <v>-999</v>
      </c>
      <c r="AP4879" s="82" t="str">
        <f t="shared" si="769"/>
        <v>MISSING</v>
      </c>
    </row>
    <row r="4880" spans="2:42">
      <c r="B4880" s="207"/>
      <c r="C4880" s="35">
        <v>4876</v>
      </c>
      <c r="D4880" s="161"/>
      <c r="E4880" s="161"/>
      <c r="F4880" s="161"/>
      <c r="G4880" s="161"/>
      <c r="H4880" s="161"/>
      <c r="I4880" s="161"/>
      <c r="J4880" s="161"/>
      <c r="K4880" s="161"/>
      <c r="L4880" s="161"/>
      <c r="M4880" s="161"/>
      <c r="N4880" s="171"/>
      <c r="O4880" s="171"/>
      <c r="P4880" s="171"/>
      <c r="Q4880" s="171"/>
      <c r="R4880" s="171"/>
      <c r="S4880" s="171"/>
      <c r="T4880" s="208" t="str">
        <f t="shared" si="760"/>
        <v>MISSING</v>
      </c>
      <c r="U4880" s="208" t="str">
        <f t="shared" si="761"/>
        <v>MISSING</v>
      </c>
      <c r="X4880" s="56">
        <f t="shared" si="762"/>
        <v>-99</v>
      </c>
      <c r="Y4880" s="56">
        <f t="shared" si="763"/>
        <v>-99</v>
      </c>
      <c r="Z4880" s="56">
        <f t="shared" si="764"/>
        <v>-99</v>
      </c>
      <c r="AA4880" s="56">
        <f t="shared" si="765"/>
        <v>-99</v>
      </c>
      <c r="AB4880" s="56">
        <f t="shared" si="766"/>
        <v>-99</v>
      </c>
      <c r="AC4880" s="56">
        <f t="shared" si="767"/>
        <v>-99</v>
      </c>
      <c r="AD4880" s="3"/>
      <c r="AE4880" s="82">
        <f>IF(D4880=1, 'adjustment factor'!$D$4, IF(D4880=-9,-999,IF(D4880="",-999,0)))</f>
        <v>-999</v>
      </c>
      <c r="AF4880" s="82">
        <f>IF(F4880=1, 'adjustment factor'!$D$5, IF(F4880=-9,-999,IF(F4880="",-999,0)))</f>
        <v>-999</v>
      </c>
      <c r="AG4880" s="82">
        <f>IF(E4880=1, 'adjustment factor'!$D$6, IF(E4880=-9,-999,IF(E4880="",-999,0)))</f>
        <v>-999</v>
      </c>
      <c r="AH4880" s="82">
        <f>IF(K4880&gt;=45,'adjustment factor'!$D$7,IF(K4880=-9,-1200,IF(K4880="",-1200,0)))</f>
        <v>-1200</v>
      </c>
      <c r="AI4880" s="82">
        <f>IF(L4880=1, 'adjustment factor'!$D$8, IF(L4880=-9,-999,IF(L4880="",-999,0)))</f>
        <v>-999</v>
      </c>
      <c r="AJ4880" s="82">
        <f>IF(AND(M4880&gt;=1,M4880&lt;=4),'adjustment factor'!$D$9,IF(M4880=-9,-999,IF(M4880=98,-999,IF(M4880=99,-999,IF(M4880="",-999,0)))))</f>
        <v>-999</v>
      </c>
      <c r="AK4880" s="82">
        <f>IF(H4880=1, 'adjustment factor'!$D$10, IF(H4880=-9,-999,IF(H4880="",-999,0)))</f>
        <v>-999</v>
      </c>
      <c r="AL4880" s="82">
        <f>IF(G4880=1, 'adjustment factor'!$D$11, IF(G4880=-9,-999,IF(G4880="",-999,0)))</f>
        <v>-999</v>
      </c>
      <c r="AM4880" s="82">
        <f>IF(I4880=1, 'adjustment factor'!$D$12, IF(I4880=-9,-999,IF(I4880="",-999,0)))</f>
        <v>-999</v>
      </c>
      <c r="AN4880" s="82">
        <f>IF(J4880=1, 'adjustment factor'!$D$13, IF(J4880=-9,-999,IF(J4880="",-999,0)))</f>
        <v>-999</v>
      </c>
      <c r="AO4880" s="82" t="str">
        <f t="shared" si="768"/>
        <v>-999</v>
      </c>
      <c r="AP4880" s="82" t="str">
        <f t="shared" si="769"/>
        <v>MISSING</v>
      </c>
    </row>
    <row r="4881" spans="2:42">
      <c r="B4881" s="207"/>
      <c r="C4881" s="35">
        <v>4877</v>
      </c>
      <c r="D4881" s="161"/>
      <c r="E4881" s="161"/>
      <c r="F4881" s="161"/>
      <c r="G4881" s="161"/>
      <c r="H4881" s="161"/>
      <c r="I4881" s="161"/>
      <c r="J4881" s="161"/>
      <c r="K4881" s="161"/>
      <c r="L4881" s="161"/>
      <c r="M4881" s="161"/>
      <c r="N4881" s="171"/>
      <c r="O4881" s="171"/>
      <c r="P4881" s="171"/>
      <c r="Q4881" s="171"/>
      <c r="R4881" s="171"/>
      <c r="S4881" s="171"/>
      <c r="T4881" s="208" t="str">
        <f t="shared" si="760"/>
        <v>MISSING</v>
      </c>
      <c r="U4881" s="208" t="str">
        <f t="shared" si="761"/>
        <v>MISSING</v>
      </c>
      <c r="X4881" s="56">
        <f t="shared" si="762"/>
        <v>-99</v>
      </c>
      <c r="Y4881" s="56">
        <f t="shared" si="763"/>
        <v>-99</v>
      </c>
      <c r="Z4881" s="56">
        <f t="shared" si="764"/>
        <v>-99</v>
      </c>
      <c r="AA4881" s="56">
        <f t="shared" si="765"/>
        <v>-99</v>
      </c>
      <c r="AB4881" s="56">
        <f t="shared" si="766"/>
        <v>-99</v>
      </c>
      <c r="AC4881" s="56">
        <f t="shared" si="767"/>
        <v>-99</v>
      </c>
      <c r="AD4881" s="3"/>
      <c r="AE4881" s="82">
        <f>IF(D4881=1, 'adjustment factor'!$D$4, IF(D4881=-9,-999,IF(D4881="",-999,0)))</f>
        <v>-999</v>
      </c>
      <c r="AF4881" s="82">
        <f>IF(F4881=1, 'adjustment factor'!$D$5, IF(F4881=-9,-999,IF(F4881="",-999,0)))</f>
        <v>-999</v>
      </c>
      <c r="AG4881" s="82">
        <f>IF(E4881=1, 'adjustment factor'!$D$6, IF(E4881=-9,-999,IF(E4881="",-999,0)))</f>
        <v>-999</v>
      </c>
      <c r="AH4881" s="82">
        <f>IF(K4881&gt;=45,'adjustment factor'!$D$7,IF(K4881=-9,-1200,IF(K4881="",-1200,0)))</f>
        <v>-1200</v>
      </c>
      <c r="AI4881" s="82">
        <f>IF(L4881=1, 'adjustment factor'!$D$8, IF(L4881=-9,-999,IF(L4881="",-999,0)))</f>
        <v>-999</v>
      </c>
      <c r="AJ4881" s="82">
        <f>IF(AND(M4881&gt;=1,M4881&lt;=4),'adjustment factor'!$D$9,IF(M4881=-9,-999,IF(M4881=98,-999,IF(M4881=99,-999,IF(M4881="",-999,0)))))</f>
        <v>-999</v>
      </c>
      <c r="AK4881" s="82">
        <f>IF(H4881=1, 'adjustment factor'!$D$10, IF(H4881=-9,-999,IF(H4881="",-999,0)))</f>
        <v>-999</v>
      </c>
      <c r="AL4881" s="82">
        <f>IF(G4881=1, 'adjustment factor'!$D$11, IF(G4881=-9,-999,IF(G4881="",-999,0)))</f>
        <v>-999</v>
      </c>
      <c r="AM4881" s="82">
        <f>IF(I4881=1, 'adjustment factor'!$D$12, IF(I4881=-9,-999,IF(I4881="",-999,0)))</f>
        <v>-999</v>
      </c>
      <c r="AN4881" s="82">
        <f>IF(J4881=1, 'adjustment factor'!$D$13, IF(J4881=-9,-999,IF(J4881="",-999,0)))</f>
        <v>-999</v>
      </c>
      <c r="AO4881" s="82" t="str">
        <f t="shared" si="768"/>
        <v>-999</v>
      </c>
      <c r="AP4881" s="82" t="str">
        <f t="shared" si="769"/>
        <v>MISSING</v>
      </c>
    </row>
    <row r="4882" spans="2:42">
      <c r="B4882" s="207"/>
      <c r="C4882" s="35">
        <v>4878</v>
      </c>
      <c r="D4882" s="161"/>
      <c r="E4882" s="161"/>
      <c r="F4882" s="161"/>
      <c r="G4882" s="161"/>
      <c r="H4882" s="161"/>
      <c r="I4882" s="161"/>
      <c r="J4882" s="161"/>
      <c r="K4882" s="161"/>
      <c r="L4882" s="161"/>
      <c r="M4882" s="161"/>
      <c r="N4882" s="171"/>
      <c r="O4882" s="171"/>
      <c r="P4882" s="171"/>
      <c r="Q4882" s="171"/>
      <c r="R4882" s="171"/>
      <c r="S4882" s="171"/>
      <c r="T4882" s="208" t="str">
        <f t="shared" si="760"/>
        <v>MISSING</v>
      </c>
      <c r="U4882" s="208" t="str">
        <f t="shared" si="761"/>
        <v>MISSING</v>
      </c>
      <c r="X4882" s="56">
        <f t="shared" si="762"/>
        <v>-99</v>
      </c>
      <c r="Y4882" s="56">
        <f t="shared" si="763"/>
        <v>-99</v>
      </c>
      <c r="Z4882" s="56">
        <f t="shared" si="764"/>
        <v>-99</v>
      </c>
      <c r="AA4882" s="56">
        <f t="shared" si="765"/>
        <v>-99</v>
      </c>
      <c r="AB4882" s="56">
        <f t="shared" si="766"/>
        <v>-99</v>
      </c>
      <c r="AC4882" s="56">
        <f t="shared" si="767"/>
        <v>-99</v>
      </c>
      <c r="AD4882" s="3"/>
      <c r="AE4882" s="82">
        <f>IF(D4882=1, 'adjustment factor'!$D$4, IF(D4882=-9,-999,IF(D4882="",-999,0)))</f>
        <v>-999</v>
      </c>
      <c r="AF4882" s="82">
        <f>IF(F4882=1, 'adjustment factor'!$D$5, IF(F4882=-9,-999,IF(F4882="",-999,0)))</f>
        <v>-999</v>
      </c>
      <c r="AG4882" s="82">
        <f>IF(E4882=1, 'adjustment factor'!$D$6, IF(E4882=-9,-999,IF(E4882="",-999,0)))</f>
        <v>-999</v>
      </c>
      <c r="AH4882" s="82">
        <f>IF(K4882&gt;=45,'adjustment factor'!$D$7,IF(K4882=-9,-1200,IF(K4882="",-1200,0)))</f>
        <v>-1200</v>
      </c>
      <c r="AI4882" s="82">
        <f>IF(L4882=1, 'adjustment factor'!$D$8, IF(L4882=-9,-999,IF(L4882="",-999,0)))</f>
        <v>-999</v>
      </c>
      <c r="AJ4882" s="82">
        <f>IF(AND(M4882&gt;=1,M4882&lt;=4),'adjustment factor'!$D$9,IF(M4882=-9,-999,IF(M4882=98,-999,IF(M4882=99,-999,IF(M4882="",-999,0)))))</f>
        <v>-999</v>
      </c>
      <c r="AK4882" s="82">
        <f>IF(H4882=1, 'adjustment factor'!$D$10, IF(H4882=-9,-999,IF(H4882="",-999,0)))</f>
        <v>-999</v>
      </c>
      <c r="AL4882" s="82">
        <f>IF(G4882=1, 'adjustment factor'!$D$11, IF(G4882=-9,-999,IF(G4882="",-999,0)))</f>
        <v>-999</v>
      </c>
      <c r="AM4882" s="82">
        <f>IF(I4882=1, 'adjustment factor'!$D$12, IF(I4882=-9,-999,IF(I4882="",-999,0)))</f>
        <v>-999</v>
      </c>
      <c r="AN4882" s="82">
        <f>IF(J4882=1, 'adjustment factor'!$D$13, IF(J4882=-9,-999,IF(J4882="",-999,0)))</f>
        <v>-999</v>
      </c>
      <c r="AO4882" s="82" t="str">
        <f t="shared" si="768"/>
        <v>-999</v>
      </c>
      <c r="AP4882" s="82" t="str">
        <f t="shared" si="769"/>
        <v>MISSING</v>
      </c>
    </row>
    <row r="4883" spans="2:42">
      <c r="B4883" s="207"/>
      <c r="C4883" s="35">
        <v>4879</v>
      </c>
      <c r="D4883" s="161"/>
      <c r="E4883" s="161"/>
      <c r="F4883" s="161"/>
      <c r="G4883" s="161"/>
      <c r="H4883" s="161"/>
      <c r="I4883" s="161"/>
      <c r="J4883" s="161"/>
      <c r="K4883" s="161"/>
      <c r="L4883" s="161"/>
      <c r="M4883" s="161"/>
      <c r="N4883" s="171"/>
      <c r="O4883" s="171"/>
      <c r="P4883" s="171"/>
      <c r="Q4883" s="171"/>
      <c r="R4883" s="171"/>
      <c r="S4883" s="171"/>
      <c r="T4883" s="208" t="str">
        <f t="shared" si="760"/>
        <v>MISSING</v>
      </c>
      <c r="U4883" s="208" t="str">
        <f t="shared" si="761"/>
        <v>MISSING</v>
      </c>
      <c r="X4883" s="56">
        <f t="shared" si="762"/>
        <v>-99</v>
      </c>
      <c r="Y4883" s="56">
        <f t="shared" si="763"/>
        <v>-99</v>
      </c>
      <c r="Z4883" s="56">
        <f t="shared" si="764"/>
        <v>-99</v>
      </c>
      <c r="AA4883" s="56">
        <f t="shared" si="765"/>
        <v>-99</v>
      </c>
      <c r="AB4883" s="56">
        <f t="shared" si="766"/>
        <v>-99</v>
      </c>
      <c r="AC4883" s="56">
        <f t="shared" si="767"/>
        <v>-99</v>
      </c>
      <c r="AD4883" s="3"/>
      <c r="AE4883" s="82">
        <f>IF(D4883=1, 'adjustment factor'!$D$4, IF(D4883=-9,-999,IF(D4883="",-999,0)))</f>
        <v>-999</v>
      </c>
      <c r="AF4883" s="82">
        <f>IF(F4883=1, 'adjustment factor'!$D$5, IF(F4883=-9,-999,IF(F4883="",-999,0)))</f>
        <v>-999</v>
      </c>
      <c r="AG4883" s="82">
        <f>IF(E4883=1, 'adjustment factor'!$D$6, IF(E4883=-9,-999,IF(E4883="",-999,0)))</f>
        <v>-999</v>
      </c>
      <c r="AH4883" s="82">
        <f>IF(K4883&gt;=45,'adjustment factor'!$D$7,IF(K4883=-9,-1200,IF(K4883="",-1200,0)))</f>
        <v>-1200</v>
      </c>
      <c r="AI4883" s="82">
        <f>IF(L4883=1, 'adjustment factor'!$D$8, IF(L4883=-9,-999,IF(L4883="",-999,0)))</f>
        <v>-999</v>
      </c>
      <c r="AJ4883" s="82">
        <f>IF(AND(M4883&gt;=1,M4883&lt;=4),'adjustment factor'!$D$9,IF(M4883=-9,-999,IF(M4883=98,-999,IF(M4883=99,-999,IF(M4883="",-999,0)))))</f>
        <v>-999</v>
      </c>
      <c r="AK4883" s="82">
        <f>IF(H4883=1, 'adjustment factor'!$D$10, IF(H4883=-9,-999,IF(H4883="",-999,0)))</f>
        <v>-999</v>
      </c>
      <c r="AL4883" s="82">
        <f>IF(G4883=1, 'adjustment factor'!$D$11, IF(G4883=-9,-999,IF(G4883="",-999,0)))</f>
        <v>-999</v>
      </c>
      <c r="AM4883" s="82">
        <f>IF(I4883=1, 'adjustment factor'!$D$12, IF(I4883=-9,-999,IF(I4883="",-999,0)))</f>
        <v>-999</v>
      </c>
      <c r="AN4883" s="82">
        <f>IF(J4883=1, 'adjustment factor'!$D$13, IF(J4883=-9,-999,IF(J4883="",-999,0)))</f>
        <v>-999</v>
      </c>
      <c r="AO4883" s="82" t="str">
        <f t="shared" si="768"/>
        <v>-999</v>
      </c>
      <c r="AP4883" s="82" t="str">
        <f t="shared" si="769"/>
        <v>MISSING</v>
      </c>
    </row>
    <row r="4884" spans="2:42">
      <c r="B4884" s="207"/>
      <c r="C4884" s="35">
        <v>4880</v>
      </c>
      <c r="D4884" s="161"/>
      <c r="E4884" s="161"/>
      <c r="F4884" s="161"/>
      <c r="G4884" s="161"/>
      <c r="H4884" s="161"/>
      <c r="I4884" s="161"/>
      <c r="J4884" s="161"/>
      <c r="K4884" s="161"/>
      <c r="L4884" s="161"/>
      <c r="M4884" s="161"/>
      <c r="N4884" s="171"/>
      <c r="O4884" s="171"/>
      <c r="P4884" s="171"/>
      <c r="Q4884" s="171"/>
      <c r="R4884" s="171"/>
      <c r="S4884" s="171"/>
      <c r="T4884" s="208" t="str">
        <f t="shared" si="760"/>
        <v>MISSING</v>
      </c>
      <c r="U4884" s="208" t="str">
        <f t="shared" si="761"/>
        <v>MISSING</v>
      </c>
      <c r="X4884" s="56">
        <f t="shared" si="762"/>
        <v>-99</v>
      </c>
      <c r="Y4884" s="56">
        <f t="shared" si="763"/>
        <v>-99</v>
      </c>
      <c r="Z4884" s="56">
        <f t="shared" si="764"/>
        <v>-99</v>
      </c>
      <c r="AA4884" s="56">
        <f t="shared" si="765"/>
        <v>-99</v>
      </c>
      <c r="AB4884" s="56">
        <f t="shared" si="766"/>
        <v>-99</v>
      </c>
      <c r="AC4884" s="56">
        <f t="shared" si="767"/>
        <v>-99</v>
      </c>
      <c r="AD4884" s="3"/>
      <c r="AE4884" s="82">
        <f>IF(D4884=1, 'adjustment factor'!$D$4, IF(D4884=-9,-999,IF(D4884="",-999,0)))</f>
        <v>-999</v>
      </c>
      <c r="AF4884" s="82">
        <f>IF(F4884=1, 'adjustment factor'!$D$5, IF(F4884=-9,-999,IF(F4884="",-999,0)))</f>
        <v>-999</v>
      </c>
      <c r="AG4884" s="82">
        <f>IF(E4884=1, 'adjustment factor'!$D$6, IF(E4884=-9,-999,IF(E4884="",-999,0)))</f>
        <v>-999</v>
      </c>
      <c r="AH4884" s="82">
        <f>IF(K4884&gt;=45,'adjustment factor'!$D$7,IF(K4884=-9,-1200,IF(K4884="",-1200,0)))</f>
        <v>-1200</v>
      </c>
      <c r="AI4884" s="82">
        <f>IF(L4884=1, 'adjustment factor'!$D$8, IF(L4884=-9,-999,IF(L4884="",-999,0)))</f>
        <v>-999</v>
      </c>
      <c r="AJ4884" s="82">
        <f>IF(AND(M4884&gt;=1,M4884&lt;=4),'adjustment factor'!$D$9,IF(M4884=-9,-999,IF(M4884=98,-999,IF(M4884=99,-999,IF(M4884="",-999,0)))))</f>
        <v>-999</v>
      </c>
      <c r="AK4884" s="82">
        <f>IF(H4884=1, 'adjustment factor'!$D$10, IF(H4884=-9,-999,IF(H4884="",-999,0)))</f>
        <v>-999</v>
      </c>
      <c r="AL4884" s="82">
        <f>IF(G4884=1, 'adjustment factor'!$D$11, IF(G4884=-9,-999,IF(G4884="",-999,0)))</f>
        <v>-999</v>
      </c>
      <c r="AM4884" s="82">
        <f>IF(I4884=1, 'adjustment factor'!$D$12, IF(I4884=-9,-999,IF(I4884="",-999,0)))</f>
        <v>-999</v>
      </c>
      <c r="AN4884" s="82">
        <f>IF(J4884=1, 'adjustment factor'!$D$13, IF(J4884=-9,-999,IF(J4884="",-999,0)))</f>
        <v>-999</v>
      </c>
      <c r="AO4884" s="82" t="str">
        <f t="shared" si="768"/>
        <v>-999</v>
      </c>
      <c r="AP4884" s="82" t="str">
        <f t="shared" si="769"/>
        <v>MISSING</v>
      </c>
    </row>
    <row r="4885" spans="2:42">
      <c r="B4885" s="207"/>
      <c r="C4885" s="35">
        <v>4881</v>
      </c>
      <c r="D4885" s="161"/>
      <c r="E4885" s="161"/>
      <c r="F4885" s="161"/>
      <c r="G4885" s="161"/>
      <c r="H4885" s="161"/>
      <c r="I4885" s="161"/>
      <c r="J4885" s="161"/>
      <c r="K4885" s="161"/>
      <c r="L4885" s="161"/>
      <c r="M4885" s="161"/>
      <c r="N4885" s="171"/>
      <c r="O4885" s="171"/>
      <c r="P4885" s="171"/>
      <c r="Q4885" s="171"/>
      <c r="R4885" s="171"/>
      <c r="S4885" s="171"/>
      <c r="T4885" s="208" t="str">
        <f t="shared" ref="T4885:T4948" si="770">IF(SUM(X4885:AC4885)&gt;-0.01, SUM(X4885:AC4885), "MISSING")</f>
        <v>MISSING</v>
      </c>
      <c r="U4885" s="208" t="str">
        <f t="shared" ref="U4885:U4948" si="771">IF(AP4885="MISSING","MISSING", 3.88+0.604*T4885+0.055*(T4885^2)-AP4885)</f>
        <v>MISSING</v>
      </c>
      <c r="X4885" s="56">
        <f t="shared" ref="X4885:X4948" si="772">IF(N4885&gt;0,((N4885-3)*-1),-99)</f>
        <v>-99</v>
      </c>
      <c r="Y4885" s="56">
        <f t="shared" ref="Y4885:Y4948" si="773">IF(O4885&gt;0,((O4885-3)*-1),-99)</f>
        <v>-99</v>
      </c>
      <c r="Z4885" s="56">
        <f t="shared" ref="Z4885:Z4948" si="774">IF(P4885&gt;0,((P4885-3)*-1),-99)</f>
        <v>-99</v>
      </c>
      <c r="AA4885" s="56">
        <f t="shared" ref="AA4885:AA4948" si="775">IF(Q4885&gt;0,((Q4885-3)*-1),-99)</f>
        <v>-99</v>
      </c>
      <c r="AB4885" s="56">
        <f t="shared" ref="AB4885:AB4948" si="776">IF(R4885&gt;0,((R4885-3)*-1),-99)</f>
        <v>-99</v>
      </c>
      <c r="AC4885" s="56">
        <f t="shared" ref="AC4885:AC4948" si="777">IF(S4885&gt;0,((S4885-3)*-1),-99)</f>
        <v>-99</v>
      </c>
      <c r="AD4885" s="3"/>
      <c r="AE4885" s="82">
        <f>IF(D4885=1, 'adjustment factor'!$D$4, IF(D4885=-9,-999,IF(D4885="",-999,0)))</f>
        <v>-999</v>
      </c>
      <c r="AF4885" s="82">
        <f>IF(F4885=1, 'adjustment factor'!$D$5, IF(F4885=-9,-999,IF(F4885="",-999,0)))</f>
        <v>-999</v>
      </c>
      <c r="AG4885" s="82">
        <f>IF(E4885=1, 'adjustment factor'!$D$6, IF(E4885=-9,-999,IF(E4885="",-999,0)))</f>
        <v>-999</v>
      </c>
      <c r="AH4885" s="82">
        <f>IF(K4885&gt;=45,'adjustment factor'!$D$7,IF(K4885=-9,-1200,IF(K4885="",-1200,0)))</f>
        <v>-1200</v>
      </c>
      <c r="AI4885" s="82">
        <f>IF(L4885=1, 'adjustment factor'!$D$8, IF(L4885=-9,-999,IF(L4885="",-999,0)))</f>
        <v>-999</v>
      </c>
      <c r="AJ4885" s="82">
        <f>IF(AND(M4885&gt;=1,M4885&lt;=4),'adjustment factor'!$D$9,IF(M4885=-9,-999,IF(M4885=98,-999,IF(M4885=99,-999,IF(M4885="",-999,0)))))</f>
        <v>-999</v>
      </c>
      <c r="AK4885" s="82">
        <f>IF(H4885=1, 'adjustment factor'!$D$10, IF(H4885=-9,-999,IF(H4885="",-999,0)))</f>
        <v>-999</v>
      </c>
      <c r="AL4885" s="82">
        <f>IF(G4885=1, 'adjustment factor'!$D$11, IF(G4885=-9,-999,IF(G4885="",-999,0)))</f>
        <v>-999</v>
      </c>
      <c r="AM4885" s="82">
        <f>IF(I4885=1, 'adjustment factor'!$D$12, IF(I4885=-9,-999,IF(I4885="",-999,0)))</f>
        <v>-999</v>
      </c>
      <c r="AN4885" s="82">
        <f>IF(J4885=1, 'adjustment factor'!$D$13, IF(J4885=-9,-999,IF(J4885="",-999,0)))</f>
        <v>-999</v>
      </c>
      <c r="AO4885" s="82" t="str">
        <f t="shared" ref="AO4885:AO4948" si="778">IF(-AE4885-AF4885-AG4885-AH4885+AI4885+AJ4885-AK4885-AL4885-AM4885-AN4885&lt;3, -AE4885-AF4885-AG4885-AH4885+AI4885+AJ4885-AK4885-AL4885-AM4885-AN4885, "-999")</f>
        <v>-999</v>
      </c>
      <c r="AP4885" s="82" t="str">
        <f t="shared" ref="AP4885:AP4948" si="779">IF(AND(SUM(AE4885:AN4885)&gt;-1, (SUM(X4885:AC4885)&gt;-1)), 14.353-AE4885-AF4885-AG4885-AH4885+AI4885+AJ4885-AK4885-AL4885-AM4885-AN4885, "MISSING")</f>
        <v>MISSING</v>
      </c>
    </row>
    <row r="4886" spans="2:42">
      <c r="B4886" s="207"/>
      <c r="C4886" s="35">
        <v>4882</v>
      </c>
      <c r="D4886" s="161"/>
      <c r="E4886" s="161"/>
      <c r="F4886" s="161"/>
      <c r="G4886" s="161"/>
      <c r="H4886" s="161"/>
      <c r="I4886" s="161"/>
      <c r="J4886" s="161"/>
      <c r="K4886" s="161"/>
      <c r="L4886" s="161"/>
      <c r="M4886" s="161"/>
      <c r="N4886" s="171"/>
      <c r="O4886" s="171"/>
      <c r="P4886" s="171"/>
      <c r="Q4886" s="171"/>
      <c r="R4886" s="171"/>
      <c r="S4886" s="171"/>
      <c r="T4886" s="208" t="str">
        <f t="shared" si="770"/>
        <v>MISSING</v>
      </c>
      <c r="U4886" s="208" t="str">
        <f t="shared" si="771"/>
        <v>MISSING</v>
      </c>
      <c r="X4886" s="56">
        <f t="shared" si="772"/>
        <v>-99</v>
      </c>
      <c r="Y4886" s="56">
        <f t="shared" si="773"/>
        <v>-99</v>
      </c>
      <c r="Z4886" s="56">
        <f t="shared" si="774"/>
        <v>-99</v>
      </c>
      <c r="AA4886" s="56">
        <f t="shared" si="775"/>
        <v>-99</v>
      </c>
      <c r="AB4886" s="56">
        <f t="shared" si="776"/>
        <v>-99</v>
      </c>
      <c r="AC4886" s="56">
        <f t="shared" si="777"/>
        <v>-99</v>
      </c>
      <c r="AD4886" s="3"/>
      <c r="AE4886" s="82">
        <f>IF(D4886=1, 'adjustment factor'!$D$4, IF(D4886=-9,-999,IF(D4886="",-999,0)))</f>
        <v>-999</v>
      </c>
      <c r="AF4886" s="82">
        <f>IF(F4886=1, 'adjustment factor'!$D$5, IF(F4886=-9,-999,IF(F4886="",-999,0)))</f>
        <v>-999</v>
      </c>
      <c r="AG4886" s="82">
        <f>IF(E4886=1, 'adjustment factor'!$D$6, IF(E4886=-9,-999,IF(E4886="",-999,0)))</f>
        <v>-999</v>
      </c>
      <c r="AH4886" s="82">
        <f>IF(K4886&gt;=45,'adjustment factor'!$D$7,IF(K4886=-9,-1200,IF(K4886="",-1200,0)))</f>
        <v>-1200</v>
      </c>
      <c r="AI4886" s="82">
        <f>IF(L4886=1, 'adjustment factor'!$D$8, IF(L4886=-9,-999,IF(L4886="",-999,0)))</f>
        <v>-999</v>
      </c>
      <c r="AJ4886" s="82">
        <f>IF(AND(M4886&gt;=1,M4886&lt;=4),'adjustment factor'!$D$9,IF(M4886=-9,-999,IF(M4886=98,-999,IF(M4886=99,-999,IF(M4886="",-999,0)))))</f>
        <v>-999</v>
      </c>
      <c r="AK4886" s="82">
        <f>IF(H4886=1, 'adjustment factor'!$D$10, IF(H4886=-9,-999,IF(H4886="",-999,0)))</f>
        <v>-999</v>
      </c>
      <c r="AL4886" s="82">
        <f>IF(G4886=1, 'adjustment factor'!$D$11, IF(G4886=-9,-999,IF(G4886="",-999,0)))</f>
        <v>-999</v>
      </c>
      <c r="AM4886" s="82">
        <f>IF(I4886=1, 'adjustment factor'!$D$12, IF(I4886=-9,-999,IF(I4886="",-999,0)))</f>
        <v>-999</v>
      </c>
      <c r="AN4886" s="82">
        <f>IF(J4886=1, 'adjustment factor'!$D$13, IF(J4886=-9,-999,IF(J4886="",-999,0)))</f>
        <v>-999</v>
      </c>
      <c r="AO4886" s="82" t="str">
        <f t="shared" si="778"/>
        <v>-999</v>
      </c>
      <c r="AP4886" s="82" t="str">
        <f t="shared" si="779"/>
        <v>MISSING</v>
      </c>
    </row>
    <row r="4887" spans="2:42">
      <c r="B4887" s="207"/>
      <c r="C4887" s="35">
        <v>4883</v>
      </c>
      <c r="D4887" s="161"/>
      <c r="E4887" s="161"/>
      <c r="F4887" s="161"/>
      <c r="G4887" s="161"/>
      <c r="H4887" s="161"/>
      <c r="I4887" s="161"/>
      <c r="J4887" s="161"/>
      <c r="K4887" s="161"/>
      <c r="L4887" s="161"/>
      <c r="M4887" s="161"/>
      <c r="N4887" s="171"/>
      <c r="O4887" s="171"/>
      <c r="P4887" s="171"/>
      <c r="Q4887" s="171"/>
      <c r="R4887" s="171"/>
      <c r="S4887" s="171"/>
      <c r="T4887" s="208" t="str">
        <f t="shared" si="770"/>
        <v>MISSING</v>
      </c>
      <c r="U4887" s="208" t="str">
        <f t="shared" si="771"/>
        <v>MISSING</v>
      </c>
      <c r="X4887" s="56">
        <f t="shared" si="772"/>
        <v>-99</v>
      </c>
      <c r="Y4887" s="56">
        <f t="shared" si="773"/>
        <v>-99</v>
      </c>
      <c r="Z4887" s="56">
        <f t="shared" si="774"/>
        <v>-99</v>
      </c>
      <c r="AA4887" s="56">
        <f t="shared" si="775"/>
        <v>-99</v>
      </c>
      <c r="AB4887" s="56">
        <f t="shared" si="776"/>
        <v>-99</v>
      </c>
      <c r="AC4887" s="56">
        <f t="shared" si="777"/>
        <v>-99</v>
      </c>
      <c r="AD4887" s="3"/>
      <c r="AE4887" s="82">
        <f>IF(D4887=1, 'adjustment factor'!$D$4, IF(D4887=-9,-999,IF(D4887="",-999,0)))</f>
        <v>-999</v>
      </c>
      <c r="AF4887" s="82">
        <f>IF(F4887=1, 'adjustment factor'!$D$5, IF(F4887=-9,-999,IF(F4887="",-999,0)))</f>
        <v>-999</v>
      </c>
      <c r="AG4887" s="82">
        <f>IF(E4887=1, 'adjustment factor'!$D$6, IF(E4887=-9,-999,IF(E4887="",-999,0)))</f>
        <v>-999</v>
      </c>
      <c r="AH4887" s="82">
        <f>IF(K4887&gt;=45,'adjustment factor'!$D$7,IF(K4887=-9,-1200,IF(K4887="",-1200,0)))</f>
        <v>-1200</v>
      </c>
      <c r="AI4887" s="82">
        <f>IF(L4887=1, 'adjustment factor'!$D$8, IF(L4887=-9,-999,IF(L4887="",-999,0)))</f>
        <v>-999</v>
      </c>
      <c r="AJ4887" s="82">
        <f>IF(AND(M4887&gt;=1,M4887&lt;=4),'adjustment factor'!$D$9,IF(M4887=-9,-999,IF(M4887=98,-999,IF(M4887=99,-999,IF(M4887="",-999,0)))))</f>
        <v>-999</v>
      </c>
      <c r="AK4887" s="82">
        <f>IF(H4887=1, 'adjustment factor'!$D$10, IF(H4887=-9,-999,IF(H4887="",-999,0)))</f>
        <v>-999</v>
      </c>
      <c r="AL4887" s="82">
        <f>IF(G4887=1, 'adjustment factor'!$D$11, IF(G4887=-9,-999,IF(G4887="",-999,0)))</f>
        <v>-999</v>
      </c>
      <c r="AM4887" s="82">
        <f>IF(I4887=1, 'adjustment factor'!$D$12, IF(I4887=-9,-999,IF(I4887="",-999,0)))</f>
        <v>-999</v>
      </c>
      <c r="AN4887" s="82">
        <f>IF(J4887=1, 'adjustment factor'!$D$13, IF(J4887=-9,-999,IF(J4887="",-999,0)))</f>
        <v>-999</v>
      </c>
      <c r="AO4887" s="82" t="str">
        <f t="shared" si="778"/>
        <v>-999</v>
      </c>
      <c r="AP4887" s="82" t="str">
        <f t="shared" si="779"/>
        <v>MISSING</v>
      </c>
    </row>
    <row r="4888" spans="2:42">
      <c r="B4888" s="207"/>
      <c r="C4888" s="35">
        <v>4884</v>
      </c>
      <c r="D4888" s="161"/>
      <c r="E4888" s="161"/>
      <c r="F4888" s="161"/>
      <c r="G4888" s="161"/>
      <c r="H4888" s="161"/>
      <c r="I4888" s="161"/>
      <c r="J4888" s="161"/>
      <c r="K4888" s="161"/>
      <c r="L4888" s="161"/>
      <c r="M4888" s="161"/>
      <c r="N4888" s="171"/>
      <c r="O4888" s="171"/>
      <c r="P4888" s="171"/>
      <c r="Q4888" s="171"/>
      <c r="R4888" s="171"/>
      <c r="S4888" s="171"/>
      <c r="T4888" s="208" t="str">
        <f t="shared" si="770"/>
        <v>MISSING</v>
      </c>
      <c r="U4888" s="208" t="str">
        <f t="shared" si="771"/>
        <v>MISSING</v>
      </c>
      <c r="X4888" s="56">
        <f t="shared" si="772"/>
        <v>-99</v>
      </c>
      <c r="Y4888" s="56">
        <f t="shared" si="773"/>
        <v>-99</v>
      </c>
      <c r="Z4888" s="56">
        <f t="shared" si="774"/>
        <v>-99</v>
      </c>
      <c r="AA4888" s="56">
        <f t="shared" si="775"/>
        <v>-99</v>
      </c>
      <c r="AB4888" s="56">
        <f t="shared" si="776"/>
        <v>-99</v>
      </c>
      <c r="AC4888" s="56">
        <f t="shared" si="777"/>
        <v>-99</v>
      </c>
      <c r="AD4888" s="3"/>
      <c r="AE4888" s="82">
        <f>IF(D4888=1, 'adjustment factor'!$D$4, IF(D4888=-9,-999,IF(D4888="",-999,0)))</f>
        <v>-999</v>
      </c>
      <c r="AF4888" s="82">
        <f>IF(F4888=1, 'adjustment factor'!$D$5, IF(F4888=-9,-999,IF(F4888="",-999,0)))</f>
        <v>-999</v>
      </c>
      <c r="AG4888" s="82">
        <f>IF(E4888=1, 'adjustment factor'!$D$6, IF(E4888=-9,-999,IF(E4888="",-999,0)))</f>
        <v>-999</v>
      </c>
      <c r="AH4888" s="82">
        <f>IF(K4888&gt;=45,'adjustment factor'!$D$7,IF(K4888=-9,-1200,IF(K4888="",-1200,0)))</f>
        <v>-1200</v>
      </c>
      <c r="AI4888" s="82">
        <f>IF(L4888=1, 'adjustment factor'!$D$8, IF(L4888=-9,-999,IF(L4888="",-999,0)))</f>
        <v>-999</v>
      </c>
      <c r="AJ4888" s="82">
        <f>IF(AND(M4888&gt;=1,M4888&lt;=4),'adjustment factor'!$D$9,IF(M4888=-9,-999,IF(M4888=98,-999,IF(M4888=99,-999,IF(M4888="",-999,0)))))</f>
        <v>-999</v>
      </c>
      <c r="AK4888" s="82">
        <f>IF(H4888=1, 'adjustment factor'!$D$10, IF(H4888=-9,-999,IF(H4888="",-999,0)))</f>
        <v>-999</v>
      </c>
      <c r="AL4888" s="82">
        <f>IF(G4888=1, 'adjustment factor'!$D$11, IF(G4888=-9,-999,IF(G4888="",-999,0)))</f>
        <v>-999</v>
      </c>
      <c r="AM4888" s="82">
        <f>IF(I4888=1, 'adjustment factor'!$D$12, IF(I4888=-9,-999,IF(I4888="",-999,0)))</f>
        <v>-999</v>
      </c>
      <c r="AN4888" s="82">
        <f>IF(J4888=1, 'adjustment factor'!$D$13, IF(J4888=-9,-999,IF(J4888="",-999,0)))</f>
        <v>-999</v>
      </c>
      <c r="AO4888" s="82" t="str">
        <f t="shared" si="778"/>
        <v>-999</v>
      </c>
      <c r="AP4888" s="82" t="str">
        <f t="shared" si="779"/>
        <v>MISSING</v>
      </c>
    </row>
    <row r="4889" spans="2:42">
      <c r="B4889" s="207"/>
      <c r="C4889" s="35">
        <v>4885</v>
      </c>
      <c r="D4889" s="161"/>
      <c r="E4889" s="161"/>
      <c r="F4889" s="161"/>
      <c r="G4889" s="161"/>
      <c r="H4889" s="161"/>
      <c r="I4889" s="161"/>
      <c r="J4889" s="161"/>
      <c r="K4889" s="161"/>
      <c r="L4889" s="161"/>
      <c r="M4889" s="161"/>
      <c r="N4889" s="171"/>
      <c r="O4889" s="171"/>
      <c r="P4889" s="171"/>
      <c r="Q4889" s="171"/>
      <c r="R4889" s="171"/>
      <c r="S4889" s="171"/>
      <c r="T4889" s="208" t="str">
        <f t="shared" si="770"/>
        <v>MISSING</v>
      </c>
      <c r="U4889" s="208" t="str">
        <f t="shared" si="771"/>
        <v>MISSING</v>
      </c>
      <c r="X4889" s="56">
        <f t="shared" si="772"/>
        <v>-99</v>
      </c>
      <c r="Y4889" s="56">
        <f t="shared" si="773"/>
        <v>-99</v>
      </c>
      <c r="Z4889" s="56">
        <f t="shared" si="774"/>
        <v>-99</v>
      </c>
      <c r="AA4889" s="56">
        <f t="shared" si="775"/>
        <v>-99</v>
      </c>
      <c r="AB4889" s="56">
        <f t="shared" si="776"/>
        <v>-99</v>
      </c>
      <c r="AC4889" s="56">
        <f t="shared" si="777"/>
        <v>-99</v>
      </c>
      <c r="AD4889" s="3"/>
      <c r="AE4889" s="82">
        <f>IF(D4889=1, 'adjustment factor'!$D$4, IF(D4889=-9,-999,IF(D4889="",-999,0)))</f>
        <v>-999</v>
      </c>
      <c r="AF4889" s="82">
        <f>IF(F4889=1, 'adjustment factor'!$D$5, IF(F4889=-9,-999,IF(F4889="",-999,0)))</f>
        <v>-999</v>
      </c>
      <c r="AG4889" s="82">
        <f>IF(E4889=1, 'adjustment factor'!$D$6, IF(E4889=-9,-999,IF(E4889="",-999,0)))</f>
        <v>-999</v>
      </c>
      <c r="AH4889" s="82">
        <f>IF(K4889&gt;=45,'adjustment factor'!$D$7,IF(K4889=-9,-1200,IF(K4889="",-1200,0)))</f>
        <v>-1200</v>
      </c>
      <c r="AI4889" s="82">
        <f>IF(L4889=1, 'adjustment factor'!$D$8, IF(L4889=-9,-999,IF(L4889="",-999,0)))</f>
        <v>-999</v>
      </c>
      <c r="AJ4889" s="82">
        <f>IF(AND(M4889&gt;=1,M4889&lt;=4),'adjustment factor'!$D$9,IF(M4889=-9,-999,IF(M4889=98,-999,IF(M4889=99,-999,IF(M4889="",-999,0)))))</f>
        <v>-999</v>
      </c>
      <c r="AK4889" s="82">
        <f>IF(H4889=1, 'adjustment factor'!$D$10, IF(H4889=-9,-999,IF(H4889="",-999,0)))</f>
        <v>-999</v>
      </c>
      <c r="AL4889" s="82">
        <f>IF(G4889=1, 'adjustment factor'!$D$11, IF(G4889=-9,-999,IF(G4889="",-999,0)))</f>
        <v>-999</v>
      </c>
      <c r="AM4889" s="82">
        <f>IF(I4889=1, 'adjustment factor'!$D$12, IF(I4889=-9,-999,IF(I4889="",-999,0)))</f>
        <v>-999</v>
      </c>
      <c r="AN4889" s="82">
        <f>IF(J4889=1, 'adjustment factor'!$D$13, IF(J4889=-9,-999,IF(J4889="",-999,0)))</f>
        <v>-999</v>
      </c>
      <c r="AO4889" s="82" t="str">
        <f t="shared" si="778"/>
        <v>-999</v>
      </c>
      <c r="AP4889" s="82" t="str">
        <f t="shared" si="779"/>
        <v>MISSING</v>
      </c>
    </row>
    <row r="4890" spans="2:42">
      <c r="B4890" s="207"/>
      <c r="C4890" s="35">
        <v>4886</v>
      </c>
      <c r="D4890" s="161"/>
      <c r="E4890" s="161"/>
      <c r="F4890" s="161"/>
      <c r="G4890" s="161"/>
      <c r="H4890" s="161"/>
      <c r="I4890" s="161"/>
      <c r="J4890" s="161"/>
      <c r="K4890" s="161"/>
      <c r="L4890" s="161"/>
      <c r="M4890" s="161"/>
      <c r="N4890" s="171"/>
      <c r="O4890" s="171"/>
      <c r="P4890" s="171"/>
      <c r="Q4890" s="171"/>
      <c r="R4890" s="171"/>
      <c r="S4890" s="171"/>
      <c r="T4890" s="208" t="str">
        <f t="shared" si="770"/>
        <v>MISSING</v>
      </c>
      <c r="U4890" s="208" t="str">
        <f t="shared" si="771"/>
        <v>MISSING</v>
      </c>
      <c r="X4890" s="56">
        <f t="shared" si="772"/>
        <v>-99</v>
      </c>
      <c r="Y4890" s="56">
        <f t="shared" si="773"/>
        <v>-99</v>
      </c>
      <c r="Z4890" s="56">
        <f t="shared" si="774"/>
        <v>-99</v>
      </c>
      <c r="AA4890" s="56">
        <f t="shared" si="775"/>
        <v>-99</v>
      </c>
      <c r="AB4890" s="56">
        <f t="shared" si="776"/>
        <v>-99</v>
      </c>
      <c r="AC4890" s="56">
        <f t="shared" si="777"/>
        <v>-99</v>
      </c>
      <c r="AD4890" s="3"/>
      <c r="AE4890" s="82">
        <f>IF(D4890=1, 'adjustment factor'!$D$4, IF(D4890=-9,-999,IF(D4890="",-999,0)))</f>
        <v>-999</v>
      </c>
      <c r="AF4890" s="82">
        <f>IF(F4890=1, 'adjustment factor'!$D$5, IF(F4890=-9,-999,IF(F4890="",-999,0)))</f>
        <v>-999</v>
      </c>
      <c r="AG4890" s="82">
        <f>IF(E4890=1, 'adjustment factor'!$D$6, IF(E4890=-9,-999,IF(E4890="",-999,0)))</f>
        <v>-999</v>
      </c>
      <c r="AH4890" s="82">
        <f>IF(K4890&gt;=45,'adjustment factor'!$D$7,IF(K4890=-9,-1200,IF(K4890="",-1200,0)))</f>
        <v>-1200</v>
      </c>
      <c r="AI4890" s="82">
        <f>IF(L4890=1, 'adjustment factor'!$D$8, IF(L4890=-9,-999,IF(L4890="",-999,0)))</f>
        <v>-999</v>
      </c>
      <c r="AJ4890" s="82">
        <f>IF(AND(M4890&gt;=1,M4890&lt;=4),'adjustment factor'!$D$9,IF(M4890=-9,-999,IF(M4890=98,-999,IF(M4890=99,-999,IF(M4890="",-999,0)))))</f>
        <v>-999</v>
      </c>
      <c r="AK4890" s="82">
        <f>IF(H4890=1, 'adjustment factor'!$D$10, IF(H4890=-9,-999,IF(H4890="",-999,0)))</f>
        <v>-999</v>
      </c>
      <c r="AL4890" s="82">
        <f>IF(G4890=1, 'adjustment factor'!$D$11, IF(G4890=-9,-999,IF(G4890="",-999,0)))</f>
        <v>-999</v>
      </c>
      <c r="AM4890" s="82">
        <f>IF(I4890=1, 'adjustment factor'!$D$12, IF(I4890=-9,-999,IF(I4890="",-999,0)))</f>
        <v>-999</v>
      </c>
      <c r="AN4890" s="82">
        <f>IF(J4890=1, 'adjustment factor'!$D$13, IF(J4890=-9,-999,IF(J4890="",-999,0)))</f>
        <v>-999</v>
      </c>
      <c r="AO4890" s="82" t="str">
        <f t="shared" si="778"/>
        <v>-999</v>
      </c>
      <c r="AP4890" s="82" t="str">
        <f t="shared" si="779"/>
        <v>MISSING</v>
      </c>
    </row>
    <row r="4891" spans="2:42">
      <c r="B4891" s="207"/>
      <c r="C4891" s="35">
        <v>4887</v>
      </c>
      <c r="D4891" s="161"/>
      <c r="E4891" s="161"/>
      <c r="F4891" s="161"/>
      <c r="G4891" s="161"/>
      <c r="H4891" s="161"/>
      <c r="I4891" s="161"/>
      <c r="J4891" s="161"/>
      <c r="K4891" s="161"/>
      <c r="L4891" s="161"/>
      <c r="M4891" s="161"/>
      <c r="N4891" s="171"/>
      <c r="O4891" s="171"/>
      <c r="P4891" s="171"/>
      <c r="Q4891" s="171"/>
      <c r="R4891" s="171"/>
      <c r="S4891" s="171"/>
      <c r="T4891" s="208" t="str">
        <f t="shared" si="770"/>
        <v>MISSING</v>
      </c>
      <c r="U4891" s="208" t="str">
        <f t="shared" si="771"/>
        <v>MISSING</v>
      </c>
      <c r="X4891" s="56">
        <f t="shared" si="772"/>
        <v>-99</v>
      </c>
      <c r="Y4891" s="56">
        <f t="shared" si="773"/>
        <v>-99</v>
      </c>
      <c r="Z4891" s="56">
        <f t="shared" si="774"/>
        <v>-99</v>
      </c>
      <c r="AA4891" s="56">
        <f t="shared" si="775"/>
        <v>-99</v>
      </c>
      <c r="AB4891" s="56">
        <f t="shared" si="776"/>
        <v>-99</v>
      </c>
      <c r="AC4891" s="56">
        <f t="shared" si="777"/>
        <v>-99</v>
      </c>
      <c r="AD4891" s="3"/>
      <c r="AE4891" s="82">
        <f>IF(D4891=1, 'adjustment factor'!$D$4, IF(D4891=-9,-999,IF(D4891="",-999,0)))</f>
        <v>-999</v>
      </c>
      <c r="AF4891" s="82">
        <f>IF(F4891=1, 'adjustment factor'!$D$5, IF(F4891=-9,-999,IF(F4891="",-999,0)))</f>
        <v>-999</v>
      </c>
      <c r="AG4891" s="82">
        <f>IF(E4891=1, 'adjustment factor'!$D$6, IF(E4891=-9,-999,IF(E4891="",-999,0)))</f>
        <v>-999</v>
      </c>
      <c r="AH4891" s="82">
        <f>IF(K4891&gt;=45,'adjustment factor'!$D$7,IF(K4891=-9,-1200,IF(K4891="",-1200,0)))</f>
        <v>-1200</v>
      </c>
      <c r="AI4891" s="82">
        <f>IF(L4891=1, 'adjustment factor'!$D$8, IF(L4891=-9,-999,IF(L4891="",-999,0)))</f>
        <v>-999</v>
      </c>
      <c r="AJ4891" s="82">
        <f>IF(AND(M4891&gt;=1,M4891&lt;=4),'adjustment factor'!$D$9,IF(M4891=-9,-999,IF(M4891=98,-999,IF(M4891=99,-999,IF(M4891="",-999,0)))))</f>
        <v>-999</v>
      </c>
      <c r="AK4891" s="82">
        <f>IF(H4891=1, 'adjustment factor'!$D$10, IF(H4891=-9,-999,IF(H4891="",-999,0)))</f>
        <v>-999</v>
      </c>
      <c r="AL4891" s="82">
        <f>IF(G4891=1, 'adjustment factor'!$D$11, IF(G4891=-9,-999,IF(G4891="",-999,0)))</f>
        <v>-999</v>
      </c>
      <c r="AM4891" s="82">
        <f>IF(I4891=1, 'adjustment factor'!$D$12, IF(I4891=-9,-999,IF(I4891="",-999,0)))</f>
        <v>-999</v>
      </c>
      <c r="AN4891" s="82">
        <f>IF(J4891=1, 'adjustment factor'!$D$13, IF(J4891=-9,-999,IF(J4891="",-999,0)))</f>
        <v>-999</v>
      </c>
      <c r="AO4891" s="82" t="str">
        <f t="shared" si="778"/>
        <v>-999</v>
      </c>
      <c r="AP4891" s="82" t="str">
        <f t="shared" si="779"/>
        <v>MISSING</v>
      </c>
    </row>
    <row r="4892" spans="2:42">
      <c r="B4892" s="207"/>
      <c r="C4892" s="35">
        <v>4888</v>
      </c>
      <c r="D4892" s="161"/>
      <c r="E4892" s="161"/>
      <c r="F4892" s="161"/>
      <c r="G4892" s="161"/>
      <c r="H4892" s="161"/>
      <c r="I4892" s="161"/>
      <c r="J4892" s="161"/>
      <c r="K4892" s="161"/>
      <c r="L4892" s="161"/>
      <c r="M4892" s="161"/>
      <c r="N4892" s="171"/>
      <c r="O4892" s="171"/>
      <c r="P4892" s="171"/>
      <c r="Q4892" s="171"/>
      <c r="R4892" s="171"/>
      <c r="S4892" s="171"/>
      <c r="T4892" s="208" t="str">
        <f t="shared" si="770"/>
        <v>MISSING</v>
      </c>
      <c r="U4892" s="208" t="str">
        <f t="shared" si="771"/>
        <v>MISSING</v>
      </c>
      <c r="X4892" s="56">
        <f t="shared" si="772"/>
        <v>-99</v>
      </c>
      <c r="Y4892" s="56">
        <f t="shared" si="773"/>
        <v>-99</v>
      </c>
      <c r="Z4892" s="56">
        <f t="shared" si="774"/>
        <v>-99</v>
      </c>
      <c r="AA4892" s="56">
        <f t="shared" si="775"/>
        <v>-99</v>
      </c>
      <c r="AB4892" s="56">
        <f t="shared" si="776"/>
        <v>-99</v>
      </c>
      <c r="AC4892" s="56">
        <f t="shared" si="777"/>
        <v>-99</v>
      </c>
      <c r="AD4892" s="3"/>
      <c r="AE4892" s="82">
        <f>IF(D4892=1, 'adjustment factor'!$D$4, IF(D4892=-9,-999,IF(D4892="",-999,0)))</f>
        <v>-999</v>
      </c>
      <c r="AF4892" s="82">
        <f>IF(F4892=1, 'adjustment factor'!$D$5, IF(F4892=-9,-999,IF(F4892="",-999,0)))</f>
        <v>-999</v>
      </c>
      <c r="AG4892" s="82">
        <f>IF(E4892=1, 'adjustment factor'!$D$6, IF(E4892=-9,-999,IF(E4892="",-999,0)))</f>
        <v>-999</v>
      </c>
      <c r="AH4892" s="82">
        <f>IF(K4892&gt;=45,'adjustment factor'!$D$7,IF(K4892=-9,-1200,IF(K4892="",-1200,0)))</f>
        <v>-1200</v>
      </c>
      <c r="AI4892" s="82">
        <f>IF(L4892=1, 'adjustment factor'!$D$8, IF(L4892=-9,-999,IF(L4892="",-999,0)))</f>
        <v>-999</v>
      </c>
      <c r="AJ4892" s="82">
        <f>IF(AND(M4892&gt;=1,M4892&lt;=4),'adjustment factor'!$D$9,IF(M4892=-9,-999,IF(M4892=98,-999,IF(M4892=99,-999,IF(M4892="",-999,0)))))</f>
        <v>-999</v>
      </c>
      <c r="AK4892" s="82">
        <f>IF(H4892=1, 'adjustment factor'!$D$10, IF(H4892=-9,-999,IF(H4892="",-999,0)))</f>
        <v>-999</v>
      </c>
      <c r="AL4892" s="82">
        <f>IF(G4892=1, 'adjustment factor'!$D$11, IF(G4892=-9,-999,IF(G4892="",-999,0)))</f>
        <v>-999</v>
      </c>
      <c r="AM4892" s="82">
        <f>IF(I4892=1, 'adjustment factor'!$D$12, IF(I4892=-9,-999,IF(I4892="",-999,0)))</f>
        <v>-999</v>
      </c>
      <c r="AN4892" s="82">
        <f>IF(J4892=1, 'adjustment factor'!$D$13, IF(J4892=-9,-999,IF(J4892="",-999,0)))</f>
        <v>-999</v>
      </c>
      <c r="AO4892" s="82" t="str">
        <f t="shared" si="778"/>
        <v>-999</v>
      </c>
      <c r="AP4892" s="82" t="str">
        <f t="shared" si="779"/>
        <v>MISSING</v>
      </c>
    </row>
    <row r="4893" spans="2:42">
      <c r="B4893" s="207"/>
      <c r="C4893" s="35">
        <v>4889</v>
      </c>
      <c r="D4893" s="161"/>
      <c r="E4893" s="161"/>
      <c r="F4893" s="161"/>
      <c r="G4893" s="161"/>
      <c r="H4893" s="161"/>
      <c r="I4893" s="161"/>
      <c r="J4893" s="161"/>
      <c r="K4893" s="161"/>
      <c r="L4893" s="161"/>
      <c r="M4893" s="161"/>
      <c r="N4893" s="171"/>
      <c r="O4893" s="171"/>
      <c r="P4893" s="171"/>
      <c r="Q4893" s="171"/>
      <c r="R4893" s="171"/>
      <c r="S4893" s="171"/>
      <c r="T4893" s="208" t="str">
        <f t="shared" si="770"/>
        <v>MISSING</v>
      </c>
      <c r="U4893" s="208" t="str">
        <f t="shared" si="771"/>
        <v>MISSING</v>
      </c>
      <c r="X4893" s="56">
        <f t="shared" si="772"/>
        <v>-99</v>
      </c>
      <c r="Y4893" s="56">
        <f t="shared" si="773"/>
        <v>-99</v>
      </c>
      <c r="Z4893" s="56">
        <f t="shared" si="774"/>
        <v>-99</v>
      </c>
      <c r="AA4893" s="56">
        <f t="shared" si="775"/>
        <v>-99</v>
      </c>
      <c r="AB4893" s="56">
        <f t="shared" si="776"/>
        <v>-99</v>
      </c>
      <c r="AC4893" s="56">
        <f t="shared" si="777"/>
        <v>-99</v>
      </c>
      <c r="AD4893" s="3"/>
      <c r="AE4893" s="82">
        <f>IF(D4893=1, 'adjustment factor'!$D$4, IF(D4893=-9,-999,IF(D4893="",-999,0)))</f>
        <v>-999</v>
      </c>
      <c r="AF4893" s="82">
        <f>IF(F4893=1, 'adjustment factor'!$D$5, IF(F4893=-9,-999,IF(F4893="",-999,0)))</f>
        <v>-999</v>
      </c>
      <c r="AG4893" s="82">
        <f>IF(E4893=1, 'adjustment factor'!$D$6, IF(E4893=-9,-999,IF(E4893="",-999,0)))</f>
        <v>-999</v>
      </c>
      <c r="AH4893" s="82">
        <f>IF(K4893&gt;=45,'adjustment factor'!$D$7,IF(K4893=-9,-1200,IF(K4893="",-1200,0)))</f>
        <v>-1200</v>
      </c>
      <c r="AI4893" s="82">
        <f>IF(L4893=1, 'adjustment factor'!$D$8, IF(L4893=-9,-999,IF(L4893="",-999,0)))</f>
        <v>-999</v>
      </c>
      <c r="AJ4893" s="82">
        <f>IF(AND(M4893&gt;=1,M4893&lt;=4),'adjustment factor'!$D$9,IF(M4893=-9,-999,IF(M4893=98,-999,IF(M4893=99,-999,IF(M4893="",-999,0)))))</f>
        <v>-999</v>
      </c>
      <c r="AK4893" s="82">
        <f>IF(H4893=1, 'adjustment factor'!$D$10, IF(H4893=-9,-999,IF(H4893="",-999,0)))</f>
        <v>-999</v>
      </c>
      <c r="AL4893" s="82">
        <f>IF(G4893=1, 'adjustment factor'!$D$11, IF(G4893=-9,-999,IF(G4893="",-999,0)))</f>
        <v>-999</v>
      </c>
      <c r="AM4893" s="82">
        <f>IF(I4893=1, 'adjustment factor'!$D$12, IF(I4893=-9,-999,IF(I4893="",-999,0)))</f>
        <v>-999</v>
      </c>
      <c r="AN4893" s="82">
        <f>IF(J4893=1, 'adjustment factor'!$D$13, IF(J4893=-9,-999,IF(J4893="",-999,0)))</f>
        <v>-999</v>
      </c>
      <c r="AO4893" s="82" t="str">
        <f t="shared" si="778"/>
        <v>-999</v>
      </c>
      <c r="AP4893" s="82" t="str">
        <f t="shared" si="779"/>
        <v>MISSING</v>
      </c>
    </row>
    <row r="4894" spans="2:42">
      <c r="B4894" s="207"/>
      <c r="C4894" s="35">
        <v>4890</v>
      </c>
      <c r="D4894" s="161"/>
      <c r="E4894" s="161"/>
      <c r="F4894" s="161"/>
      <c r="G4894" s="161"/>
      <c r="H4894" s="161"/>
      <c r="I4894" s="161"/>
      <c r="J4894" s="161"/>
      <c r="K4894" s="161"/>
      <c r="L4894" s="161"/>
      <c r="M4894" s="161"/>
      <c r="N4894" s="171"/>
      <c r="O4894" s="171"/>
      <c r="P4894" s="171"/>
      <c r="Q4894" s="171"/>
      <c r="R4894" s="171"/>
      <c r="S4894" s="171"/>
      <c r="T4894" s="208" t="str">
        <f t="shared" si="770"/>
        <v>MISSING</v>
      </c>
      <c r="U4894" s="208" t="str">
        <f t="shared" si="771"/>
        <v>MISSING</v>
      </c>
      <c r="X4894" s="56">
        <f t="shared" si="772"/>
        <v>-99</v>
      </c>
      <c r="Y4894" s="56">
        <f t="shared" si="773"/>
        <v>-99</v>
      </c>
      <c r="Z4894" s="56">
        <f t="shared" si="774"/>
        <v>-99</v>
      </c>
      <c r="AA4894" s="56">
        <f t="shared" si="775"/>
        <v>-99</v>
      </c>
      <c r="AB4894" s="56">
        <f t="shared" si="776"/>
        <v>-99</v>
      </c>
      <c r="AC4894" s="56">
        <f t="shared" si="777"/>
        <v>-99</v>
      </c>
      <c r="AD4894" s="3"/>
      <c r="AE4894" s="82">
        <f>IF(D4894=1, 'adjustment factor'!$D$4, IF(D4894=-9,-999,IF(D4894="",-999,0)))</f>
        <v>-999</v>
      </c>
      <c r="AF4894" s="82">
        <f>IF(F4894=1, 'adjustment factor'!$D$5, IF(F4894=-9,-999,IF(F4894="",-999,0)))</f>
        <v>-999</v>
      </c>
      <c r="AG4894" s="82">
        <f>IF(E4894=1, 'adjustment factor'!$D$6, IF(E4894=-9,-999,IF(E4894="",-999,0)))</f>
        <v>-999</v>
      </c>
      <c r="AH4894" s="82">
        <f>IF(K4894&gt;=45,'adjustment factor'!$D$7,IF(K4894=-9,-1200,IF(K4894="",-1200,0)))</f>
        <v>-1200</v>
      </c>
      <c r="AI4894" s="82">
        <f>IF(L4894=1, 'adjustment factor'!$D$8, IF(L4894=-9,-999,IF(L4894="",-999,0)))</f>
        <v>-999</v>
      </c>
      <c r="AJ4894" s="82">
        <f>IF(AND(M4894&gt;=1,M4894&lt;=4),'adjustment factor'!$D$9,IF(M4894=-9,-999,IF(M4894=98,-999,IF(M4894=99,-999,IF(M4894="",-999,0)))))</f>
        <v>-999</v>
      </c>
      <c r="AK4894" s="82">
        <f>IF(H4894=1, 'adjustment factor'!$D$10, IF(H4894=-9,-999,IF(H4894="",-999,0)))</f>
        <v>-999</v>
      </c>
      <c r="AL4894" s="82">
        <f>IF(G4894=1, 'adjustment factor'!$D$11, IF(G4894=-9,-999,IF(G4894="",-999,0)))</f>
        <v>-999</v>
      </c>
      <c r="AM4894" s="82">
        <f>IF(I4894=1, 'adjustment factor'!$D$12, IF(I4894=-9,-999,IF(I4894="",-999,0)))</f>
        <v>-999</v>
      </c>
      <c r="AN4894" s="82">
        <f>IF(J4894=1, 'adjustment factor'!$D$13, IF(J4894=-9,-999,IF(J4894="",-999,0)))</f>
        <v>-999</v>
      </c>
      <c r="AO4894" s="82" t="str">
        <f t="shared" si="778"/>
        <v>-999</v>
      </c>
      <c r="AP4894" s="82" t="str">
        <f t="shared" si="779"/>
        <v>MISSING</v>
      </c>
    </row>
    <row r="4895" spans="2:42">
      <c r="B4895" s="207"/>
      <c r="C4895" s="35">
        <v>4891</v>
      </c>
      <c r="D4895" s="161"/>
      <c r="E4895" s="161"/>
      <c r="F4895" s="161"/>
      <c r="G4895" s="161"/>
      <c r="H4895" s="161"/>
      <c r="I4895" s="161"/>
      <c r="J4895" s="161"/>
      <c r="K4895" s="161"/>
      <c r="L4895" s="161"/>
      <c r="M4895" s="161"/>
      <c r="N4895" s="171"/>
      <c r="O4895" s="171"/>
      <c r="P4895" s="171"/>
      <c r="Q4895" s="171"/>
      <c r="R4895" s="171"/>
      <c r="S4895" s="171"/>
      <c r="T4895" s="208" t="str">
        <f t="shared" si="770"/>
        <v>MISSING</v>
      </c>
      <c r="U4895" s="208" t="str">
        <f t="shared" si="771"/>
        <v>MISSING</v>
      </c>
      <c r="X4895" s="56">
        <f t="shared" si="772"/>
        <v>-99</v>
      </c>
      <c r="Y4895" s="56">
        <f t="shared" si="773"/>
        <v>-99</v>
      </c>
      <c r="Z4895" s="56">
        <f t="shared" si="774"/>
        <v>-99</v>
      </c>
      <c r="AA4895" s="56">
        <f t="shared" si="775"/>
        <v>-99</v>
      </c>
      <c r="AB4895" s="56">
        <f t="shared" si="776"/>
        <v>-99</v>
      </c>
      <c r="AC4895" s="56">
        <f t="shared" si="777"/>
        <v>-99</v>
      </c>
      <c r="AD4895" s="3"/>
      <c r="AE4895" s="82">
        <f>IF(D4895=1, 'adjustment factor'!$D$4, IF(D4895=-9,-999,IF(D4895="",-999,0)))</f>
        <v>-999</v>
      </c>
      <c r="AF4895" s="82">
        <f>IF(F4895=1, 'adjustment factor'!$D$5, IF(F4895=-9,-999,IF(F4895="",-999,0)))</f>
        <v>-999</v>
      </c>
      <c r="AG4895" s="82">
        <f>IF(E4895=1, 'adjustment factor'!$D$6, IF(E4895=-9,-999,IF(E4895="",-999,0)))</f>
        <v>-999</v>
      </c>
      <c r="AH4895" s="82">
        <f>IF(K4895&gt;=45,'adjustment factor'!$D$7,IF(K4895=-9,-1200,IF(K4895="",-1200,0)))</f>
        <v>-1200</v>
      </c>
      <c r="AI4895" s="82">
        <f>IF(L4895=1, 'adjustment factor'!$D$8, IF(L4895=-9,-999,IF(L4895="",-999,0)))</f>
        <v>-999</v>
      </c>
      <c r="AJ4895" s="82">
        <f>IF(AND(M4895&gt;=1,M4895&lt;=4),'adjustment factor'!$D$9,IF(M4895=-9,-999,IF(M4895=98,-999,IF(M4895=99,-999,IF(M4895="",-999,0)))))</f>
        <v>-999</v>
      </c>
      <c r="AK4895" s="82">
        <f>IF(H4895=1, 'adjustment factor'!$D$10, IF(H4895=-9,-999,IF(H4895="",-999,0)))</f>
        <v>-999</v>
      </c>
      <c r="AL4895" s="82">
        <f>IF(G4895=1, 'adjustment factor'!$D$11, IF(G4895=-9,-999,IF(G4895="",-999,0)))</f>
        <v>-999</v>
      </c>
      <c r="AM4895" s="82">
        <f>IF(I4895=1, 'adjustment factor'!$D$12, IF(I4895=-9,-999,IF(I4895="",-999,0)))</f>
        <v>-999</v>
      </c>
      <c r="AN4895" s="82">
        <f>IF(J4895=1, 'adjustment factor'!$D$13, IF(J4895=-9,-999,IF(J4895="",-999,0)))</f>
        <v>-999</v>
      </c>
      <c r="AO4895" s="82" t="str">
        <f t="shared" si="778"/>
        <v>-999</v>
      </c>
      <c r="AP4895" s="82" t="str">
        <f t="shared" si="779"/>
        <v>MISSING</v>
      </c>
    </row>
    <row r="4896" spans="2:42">
      <c r="B4896" s="207"/>
      <c r="C4896" s="35">
        <v>4892</v>
      </c>
      <c r="D4896" s="161"/>
      <c r="E4896" s="161"/>
      <c r="F4896" s="161"/>
      <c r="G4896" s="161"/>
      <c r="H4896" s="161"/>
      <c r="I4896" s="161"/>
      <c r="J4896" s="161"/>
      <c r="K4896" s="161"/>
      <c r="L4896" s="161"/>
      <c r="M4896" s="161"/>
      <c r="N4896" s="171"/>
      <c r="O4896" s="171"/>
      <c r="P4896" s="171"/>
      <c r="Q4896" s="171"/>
      <c r="R4896" s="171"/>
      <c r="S4896" s="171"/>
      <c r="T4896" s="208" t="str">
        <f t="shared" si="770"/>
        <v>MISSING</v>
      </c>
      <c r="U4896" s="208" t="str">
        <f t="shared" si="771"/>
        <v>MISSING</v>
      </c>
      <c r="X4896" s="56">
        <f t="shared" si="772"/>
        <v>-99</v>
      </c>
      <c r="Y4896" s="56">
        <f t="shared" si="773"/>
        <v>-99</v>
      </c>
      <c r="Z4896" s="56">
        <f t="shared" si="774"/>
        <v>-99</v>
      </c>
      <c r="AA4896" s="56">
        <f t="shared" si="775"/>
        <v>-99</v>
      </c>
      <c r="AB4896" s="56">
        <f t="shared" si="776"/>
        <v>-99</v>
      </c>
      <c r="AC4896" s="56">
        <f t="shared" si="777"/>
        <v>-99</v>
      </c>
      <c r="AD4896" s="3"/>
      <c r="AE4896" s="82">
        <f>IF(D4896=1, 'adjustment factor'!$D$4, IF(D4896=-9,-999,IF(D4896="",-999,0)))</f>
        <v>-999</v>
      </c>
      <c r="AF4896" s="82">
        <f>IF(F4896=1, 'adjustment factor'!$D$5, IF(F4896=-9,-999,IF(F4896="",-999,0)))</f>
        <v>-999</v>
      </c>
      <c r="AG4896" s="82">
        <f>IF(E4896=1, 'adjustment factor'!$D$6, IF(E4896=-9,-999,IF(E4896="",-999,0)))</f>
        <v>-999</v>
      </c>
      <c r="AH4896" s="82">
        <f>IF(K4896&gt;=45,'adjustment factor'!$D$7,IF(K4896=-9,-1200,IF(K4896="",-1200,0)))</f>
        <v>-1200</v>
      </c>
      <c r="AI4896" s="82">
        <f>IF(L4896=1, 'adjustment factor'!$D$8, IF(L4896=-9,-999,IF(L4896="",-999,0)))</f>
        <v>-999</v>
      </c>
      <c r="AJ4896" s="82">
        <f>IF(AND(M4896&gt;=1,M4896&lt;=4),'adjustment factor'!$D$9,IF(M4896=-9,-999,IF(M4896=98,-999,IF(M4896=99,-999,IF(M4896="",-999,0)))))</f>
        <v>-999</v>
      </c>
      <c r="AK4896" s="82">
        <f>IF(H4896=1, 'adjustment factor'!$D$10, IF(H4896=-9,-999,IF(H4896="",-999,0)))</f>
        <v>-999</v>
      </c>
      <c r="AL4896" s="82">
        <f>IF(G4896=1, 'adjustment factor'!$D$11, IF(G4896=-9,-999,IF(G4896="",-999,0)))</f>
        <v>-999</v>
      </c>
      <c r="AM4896" s="82">
        <f>IF(I4896=1, 'adjustment factor'!$D$12, IF(I4896=-9,-999,IF(I4896="",-999,0)))</f>
        <v>-999</v>
      </c>
      <c r="AN4896" s="82">
        <f>IF(J4896=1, 'adjustment factor'!$D$13, IF(J4896=-9,-999,IF(J4896="",-999,0)))</f>
        <v>-999</v>
      </c>
      <c r="AO4896" s="82" t="str">
        <f t="shared" si="778"/>
        <v>-999</v>
      </c>
      <c r="AP4896" s="82" t="str">
        <f t="shared" si="779"/>
        <v>MISSING</v>
      </c>
    </row>
    <row r="4897" spans="2:42">
      <c r="B4897" s="207"/>
      <c r="C4897" s="35">
        <v>4893</v>
      </c>
      <c r="D4897" s="161"/>
      <c r="E4897" s="161"/>
      <c r="F4897" s="161"/>
      <c r="G4897" s="161"/>
      <c r="H4897" s="161"/>
      <c r="I4897" s="161"/>
      <c r="J4897" s="161"/>
      <c r="K4897" s="161"/>
      <c r="L4897" s="161"/>
      <c r="M4897" s="161"/>
      <c r="N4897" s="171"/>
      <c r="O4897" s="171"/>
      <c r="P4897" s="171"/>
      <c r="Q4897" s="171"/>
      <c r="R4897" s="171"/>
      <c r="S4897" s="171"/>
      <c r="T4897" s="208" t="str">
        <f t="shared" si="770"/>
        <v>MISSING</v>
      </c>
      <c r="U4897" s="208" t="str">
        <f t="shared" si="771"/>
        <v>MISSING</v>
      </c>
      <c r="X4897" s="56">
        <f t="shared" si="772"/>
        <v>-99</v>
      </c>
      <c r="Y4897" s="56">
        <f t="shared" si="773"/>
        <v>-99</v>
      </c>
      <c r="Z4897" s="56">
        <f t="shared" si="774"/>
        <v>-99</v>
      </c>
      <c r="AA4897" s="56">
        <f t="shared" si="775"/>
        <v>-99</v>
      </c>
      <c r="AB4897" s="56">
        <f t="shared" si="776"/>
        <v>-99</v>
      </c>
      <c r="AC4897" s="56">
        <f t="shared" si="777"/>
        <v>-99</v>
      </c>
      <c r="AD4897" s="3"/>
      <c r="AE4897" s="82">
        <f>IF(D4897=1, 'adjustment factor'!$D$4, IF(D4897=-9,-999,IF(D4897="",-999,0)))</f>
        <v>-999</v>
      </c>
      <c r="AF4897" s="82">
        <f>IF(F4897=1, 'adjustment factor'!$D$5, IF(F4897=-9,-999,IF(F4897="",-999,0)))</f>
        <v>-999</v>
      </c>
      <c r="AG4897" s="82">
        <f>IF(E4897=1, 'adjustment factor'!$D$6, IF(E4897=-9,-999,IF(E4897="",-999,0)))</f>
        <v>-999</v>
      </c>
      <c r="AH4897" s="82">
        <f>IF(K4897&gt;=45,'adjustment factor'!$D$7,IF(K4897=-9,-1200,IF(K4897="",-1200,0)))</f>
        <v>-1200</v>
      </c>
      <c r="AI4897" s="82">
        <f>IF(L4897=1, 'adjustment factor'!$D$8, IF(L4897=-9,-999,IF(L4897="",-999,0)))</f>
        <v>-999</v>
      </c>
      <c r="AJ4897" s="82">
        <f>IF(AND(M4897&gt;=1,M4897&lt;=4),'adjustment factor'!$D$9,IF(M4897=-9,-999,IF(M4897=98,-999,IF(M4897=99,-999,IF(M4897="",-999,0)))))</f>
        <v>-999</v>
      </c>
      <c r="AK4897" s="82">
        <f>IF(H4897=1, 'adjustment factor'!$D$10, IF(H4897=-9,-999,IF(H4897="",-999,0)))</f>
        <v>-999</v>
      </c>
      <c r="AL4897" s="82">
        <f>IF(G4897=1, 'adjustment factor'!$D$11, IF(G4897=-9,-999,IF(G4897="",-999,0)))</f>
        <v>-999</v>
      </c>
      <c r="AM4897" s="82">
        <f>IF(I4897=1, 'adjustment factor'!$D$12, IF(I4897=-9,-999,IF(I4897="",-999,0)))</f>
        <v>-999</v>
      </c>
      <c r="AN4897" s="82">
        <f>IF(J4897=1, 'adjustment factor'!$D$13, IF(J4897=-9,-999,IF(J4897="",-999,0)))</f>
        <v>-999</v>
      </c>
      <c r="AO4897" s="82" t="str">
        <f t="shared" si="778"/>
        <v>-999</v>
      </c>
      <c r="AP4897" s="82" t="str">
        <f t="shared" si="779"/>
        <v>MISSING</v>
      </c>
    </row>
    <row r="4898" spans="2:42">
      <c r="B4898" s="207"/>
      <c r="C4898" s="35">
        <v>4894</v>
      </c>
      <c r="D4898" s="161"/>
      <c r="E4898" s="161"/>
      <c r="F4898" s="161"/>
      <c r="G4898" s="161"/>
      <c r="H4898" s="161"/>
      <c r="I4898" s="161"/>
      <c r="J4898" s="161"/>
      <c r="K4898" s="161"/>
      <c r="L4898" s="161"/>
      <c r="M4898" s="161"/>
      <c r="N4898" s="171"/>
      <c r="O4898" s="171"/>
      <c r="P4898" s="171"/>
      <c r="Q4898" s="171"/>
      <c r="R4898" s="171"/>
      <c r="S4898" s="171"/>
      <c r="T4898" s="208" t="str">
        <f t="shared" si="770"/>
        <v>MISSING</v>
      </c>
      <c r="U4898" s="208" t="str">
        <f t="shared" si="771"/>
        <v>MISSING</v>
      </c>
      <c r="X4898" s="56">
        <f t="shared" si="772"/>
        <v>-99</v>
      </c>
      <c r="Y4898" s="56">
        <f t="shared" si="773"/>
        <v>-99</v>
      </c>
      <c r="Z4898" s="56">
        <f t="shared" si="774"/>
        <v>-99</v>
      </c>
      <c r="AA4898" s="56">
        <f t="shared" si="775"/>
        <v>-99</v>
      </c>
      <c r="AB4898" s="56">
        <f t="shared" si="776"/>
        <v>-99</v>
      </c>
      <c r="AC4898" s="56">
        <f t="shared" si="777"/>
        <v>-99</v>
      </c>
      <c r="AD4898" s="3"/>
      <c r="AE4898" s="82">
        <f>IF(D4898=1, 'adjustment factor'!$D$4, IF(D4898=-9,-999,IF(D4898="",-999,0)))</f>
        <v>-999</v>
      </c>
      <c r="AF4898" s="82">
        <f>IF(F4898=1, 'adjustment factor'!$D$5, IF(F4898=-9,-999,IF(F4898="",-999,0)))</f>
        <v>-999</v>
      </c>
      <c r="AG4898" s="82">
        <f>IF(E4898=1, 'adjustment factor'!$D$6, IF(E4898=-9,-999,IF(E4898="",-999,0)))</f>
        <v>-999</v>
      </c>
      <c r="AH4898" s="82">
        <f>IF(K4898&gt;=45,'adjustment factor'!$D$7,IF(K4898=-9,-1200,IF(K4898="",-1200,0)))</f>
        <v>-1200</v>
      </c>
      <c r="AI4898" s="82">
        <f>IF(L4898=1, 'adjustment factor'!$D$8, IF(L4898=-9,-999,IF(L4898="",-999,0)))</f>
        <v>-999</v>
      </c>
      <c r="AJ4898" s="82">
        <f>IF(AND(M4898&gt;=1,M4898&lt;=4),'adjustment factor'!$D$9,IF(M4898=-9,-999,IF(M4898=98,-999,IF(M4898=99,-999,IF(M4898="",-999,0)))))</f>
        <v>-999</v>
      </c>
      <c r="AK4898" s="82">
        <f>IF(H4898=1, 'adjustment factor'!$D$10, IF(H4898=-9,-999,IF(H4898="",-999,0)))</f>
        <v>-999</v>
      </c>
      <c r="AL4898" s="82">
        <f>IF(G4898=1, 'adjustment factor'!$D$11, IF(G4898=-9,-999,IF(G4898="",-999,0)))</f>
        <v>-999</v>
      </c>
      <c r="AM4898" s="82">
        <f>IF(I4898=1, 'adjustment factor'!$D$12, IF(I4898=-9,-999,IF(I4898="",-999,0)))</f>
        <v>-999</v>
      </c>
      <c r="AN4898" s="82">
        <f>IF(J4898=1, 'adjustment factor'!$D$13, IF(J4898=-9,-999,IF(J4898="",-999,0)))</f>
        <v>-999</v>
      </c>
      <c r="AO4898" s="82" t="str">
        <f t="shared" si="778"/>
        <v>-999</v>
      </c>
      <c r="AP4898" s="82" t="str">
        <f t="shared" si="779"/>
        <v>MISSING</v>
      </c>
    </row>
    <row r="4899" spans="2:42">
      <c r="B4899" s="207"/>
      <c r="C4899" s="35">
        <v>4895</v>
      </c>
      <c r="D4899" s="161"/>
      <c r="E4899" s="161"/>
      <c r="F4899" s="161"/>
      <c r="G4899" s="161"/>
      <c r="H4899" s="161"/>
      <c r="I4899" s="161"/>
      <c r="J4899" s="161"/>
      <c r="K4899" s="161"/>
      <c r="L4899" s="161"/>
      <c r="M4899" s="161"/>
      <c r="N4899" s="171"/>
      <c r="O4899" s="171"/>
      <c r="P4899" s="171"/>
      <c r="Q4899" s="171"/>
      <c r="R4899" s="171"/>
      <c r="S4899" s="171"/>
      <c r="T4899" s="208" t="str">
        <f t="shared" si="770"/>
        <v>MISSING</v>
      </c>
      <c r="U4899" s="208" t="str">
        <f t="shared" si="771"/>
        <v>MISSING</v>
      </c>
      <c r="X4899" s="56">
        <f t="shared" si="772"/>
        <v>-99</v>
      </c>
      <c r="Y4899" s="56">
        <f t="shared" si="773"/>
        <v>-99</v>
      </c>
      <c r="Z4899" s="56">
        <f t="shared" si="774"/>
        <v>-99</v>
      </c>
      <c r="AA4899" s="56">
        <f t="shared" si="775"/>
        <v>-99</v>
      </c>
      <c r="AB4899" s="56">
        <f t="shared" si="776"/>
        <v>-99</v>
      </c>
      <c r="AC4899" s="56">
        <f t="shared" si="777"/>
        <v>-99</v>
      </c>
      <c r="AD4899" s="3"/>
      <c r="AE4899" s="82">
        <f>IF(D4899=1, 'adjustment factor'!$D$4, IF(D4899=-9,-999,IF(D4899="",-999,0)))</f>
        <v>-999</v>
      </c>
      <c r="AF4899" s="82">
        <f>IF(F4899=1, 'adjustment factor'!$D$5, IF(F4899=-9,-999,IF(F4899="",-999,0)))</f>
        <v>-999</v>
      </c>
      <c r="AG4899" s="82">
        <f>IF(E4899=1, 'adjustment factor'!$D$6, IF(E4899=-9,-999,IF(E4899="",-999,0)))</f>
        <v>-999</v>
      </c>
      <c r="AH4899" s="82">
        <f>IF(K4899&gt;=45,'adjustment factor'!$D$7,IF(K4899=-9,-1200,IF(K4899="",-1200,0)))</f>
        <v>-1200</v>
      </c>
      <c r="AI4899" s="82">
        <f>IF(L4899=1, 'adjustment factor'!$D$8, IF(L4899=-9,-999,IF(L4899="",-999,0)))</f>
        <v>-999</v>
      </c>
      <c r="AJ4899" s="82">
        <f>IF(AND(M4899&gt;=1,M4899&lt;=4),'adjustment factor'!$D$9,IF(M4899=-9,-999,IF(M4899=98,-999,IF(M4899=99,-999,IF(M4899="",-999,0)))))</f>
        <v>-999</v>
      </c>
      <c r="AK4899" s="82">
        <f>IF(H4899=1, 'adjustment factor'!$D$10, IF(H4899=-9,-999,IF(H4899="",-999,0)))</f>
        <v>-999</v>
      </c>
      <c r="AL4899" s="82">
        <f>IF(G4899=1, 'adjustment factor'!$D$11, IF(G4899=-9,-999,IF(G4899="",-999,0)))</f>
        <v>-999</v>
      </c>
      <c r="AM4899" s="82">
        <f>IF(I4899=1, 'adjustment factor'!$D$12, IF(I4899=-9,-999,IF(I4899="",-999,0)))</f>
        <v>-999</v>
      </c>
      <c r="AN4899" s="82">
        <f>IF(J4899=1, 'adjustment factor'!$D$13, IF(J4899=-9,-999,IF(J4899="",-999,0)))</f>
        <v>-999</v>
      </c>
      <c r="AO4899" s="82" t="str">
        <f t="shared" si="778"/>
        <v>-999</v>
      </c>
      <c r="AP4899" s="82" t="str">
        <f t="shared" si="779"/>
        <v>MISSING</v>
      </c>
    </row>
    <row r="4900" spans="2:42">
      <c r="B4900" s="207"/>
      <c r="C4900" s="35">
        <v>4896</v>
      </c>
      <c r="D4900" s="161"/>
      <c r="E4900" s="161"/>
      <c r="F4900" s="161"/>
      <c r="G4900" s="161"/>
      <c r="H4900" s="161"/>
      <c r="I4900" s="161"/>
      <c r="J4900" s="161"/>
      <c r="K4900" s="161"/>
      <c r="L4900" s="161"/>
      <c r="M4900" s="161"/>
      <c r="N4900" s="171"/>
      <c r="O4900" s="171"/>
      <c r="P4900" s="171"/>
      <c r="Q4900" s="171"/>
      <c r="R4900" s="171"/>
      <c r="S4900" s="171"/>
      <c r="T4900" s="208" t="str">
        <f t="shared" si="770"/>
        <v>MISSING</v>
      </c>
      <c r="U4900" s="208" t="str">
        <f t="shared" si="771"/>
        <v>MISSING</v>
      </c>
      <c r="X4900" s="56">
        <f t="shared" si="772"/>
        <v>-99</v>
      </c>
      <c r="Y4900" s="56">
        <f t="shared" si="773"/>
        <v>-99</v>
      </c>
      <c r="Z4900" s="56">
        <f t="shared" si="774"/>
        <v>-99</v>
      </c>
      <c r="AA4900" s="56">
        <f t="shared" si="775"/>
        <v>-99</v>
      </c>
      <c r="AB4900" s="56">
        <f t="shared" si="776"/>
        <v>-99</v>
      </c>
      <c r="AC4900" s="56">
        <f t="shared" si="777"/>
        <v>-99</v>
      </c>
      <c r="AD4900" s="3"/>
      <c r="AE4900" s="82">
        <f>IF(D4900=1, 'adjustment factor'!$D$4, IF(D4900=-9,-999,IF(D4900="",-999,0)))</f>
        <v>-999</v>
      </c>
      <c r="AF4900" s="82">
        <f>IF(F4900=1, 'adjustment factor'!$D$5, IF(F4900=-9,-999,IF(F4900="",-999,0)))</f>
        <v>-999</v>
      </c>
      <c r="AG4900" s="82">
        <f>IF(E4900=1, 'adjustment factor'!$D$6, IF(E4900=-9,-999,IF(E4900="",-999,0)))</f>
        <v>-999</v>
      </c>
      <c r="AH4900" s="82">
        <f>IF(K4900&gt;=45,'adjustment factor'!$D$7,IF(K4900=-9,-1200,IF(K4900="",-1200,0)))</f>
        <v>-1200</v>
      </c>
      <c r="AI4900" s="82">
        <f>IF(L4900=1, 'adjustment factor'!$D$8, IF(L4900=-9,-999,IF(L4900="",-999,0)))</f>
        <v>-999</v>
      </c>
      <c r="AJ4900" s="82">
        <f>IF(AND(M4900&gt;=1,M4900&lt;=4),'adjustment factor'!$D$9,IF(M4900=-9,-999,IF(M4900=98,-999,IF(M4900=99,-999,IF(M4900="",-999,0)))))</f>
        <v>-999</v>
      </c>
      <c r="AK4900" s="82">
        <f>IF(H4900=1, 'adjustment factor'!$D$10, IF(H4900=-9,-999,IF(H4900="",-999,0)))</f>
        <v>-999</v>
      </c>
      <c r="AL4900" s="82">
        <f>IF(G4900=1, 'adjustment factor'!$D$11, IF(G4900=-9,-999,IF(G4900="",-999,0)))</f>
        <v>-999</v>
      </c>
      <c r="AM4900" s="82">
        <f>IF(I4900=1, 'adjustment factor'!$D$12, IF(I4900=-9,-999,IF(I4900="",-999,0)))</f>
        <v>-999</v>
      </c>
      <c r="AN4900" s="82">
        <f>IF(J4900=1, 'adjustment factor'!$D$13, IF(J4900=-9,-999,IF(J4900="",-999,0)))</f>
        <v>-999</v>
      </c>
      <c r="AO4900" s="82" t="str">
        <f t="shared" si="778"/>
        <v>-999</v>
      </c>
      <c r="AP4900" s="82" t="str">
        <f t="shared" si="779"/>
        <v>MISSING</v>
      </c>
    </row>
    <row r="4901" spans="2:42">
      <c r="B4901" s="207"/>
      <c r="C4901" s="35">
        <v>4897</v>
      </c>
      <c r="D4901" s="161"/>
      <c r="E4901" s="161"/>
      <c r="F4901" s="161"/>
      <c r="G4901" s="161"/>
      <c r="H4901" s="161"/>
      <c r="I4901" s="161"/>
      <c r="J4901" s="161"/>
      <c r="K4901" s="161"/>
      <c r="L4901" s="161"/>
      <c r="M4901" s="161"/>
      <c r="N4901" s="171"/>
      <c r="O4901" s="171"/>
      <c r="P4901" s="171"/>
      <c r="Q4901" s="171"/>
      <c r="R4901" s="171"/>
      <c r="S4901" s="171"/>
      <c r="T4901" s="208" t="str">
        <f t="shared" si="770"/>
        <v>MISSING</v>
      </c>
      <c r="U4901" s="208" t="str">
        <f t="shared" si="771"/>
        <v>MISSING</v>
      </c>
      <c r="X4901" s="56">
        <f t="shared" si="772"/>
        <v>-99</v>
      </c>
      <c r="Y4901" s="56">
        <f t="shared" si="773"/>
        <v>-99</v>
      </c>
      <c r="Z4901" s="56">
        <f t="shared" si="774"/>
        <v>-99</v>
      </c>
      <c r="AA4901" s="56">
        <f t="shared" si="775"/>
        <v>-99</v>
      </c>
      <c r="AB4901" s="56">
        <f t="shared" si="776"/>
        <v>-99</v>
      </c>
      <c r="AC4901" s="56">
        <f t="shared" si="777"/>
        <v>-99</v>
      </c>
      <c r="AD4901" s="3"/>
      <c r="AE4901" s="82">
        <f>IF(D4901=1, 'adjustment factor'!$D$4, IF(D4901=-9,-999,IF(D4901="",-999,0)))</f>
        <v>-999</v>
      </c>
      <c r="AF4901" s="82">
        <f>IF(F4901=1, 'adjustment factor'!$D$5, IF(F4901=-9,-999,IF(F4901="",-999,0)))</f>
        <v>-999</v>
      </c>
      <c r="AG4901" s="82">
        <f>IF(E4901=1, 'adjustment factor'!$D$6, IF(E4901=-9,-999,IF(E4901="",-999,0)))</f>
        <v>-999</v>
      </c>
      <c r="AH4901" s="82">
        <f>IF(K4901&gt;=45,'adjustment factor'!$D$7,IF(K4901=-9,-1200,IF(K4901="",-1200,0)))</f>
        <v>-1200</v>
      </c>
      <c r="AI4901" s="82">
        <f>IF(L4901=1, 'adjustment factor'!$D$8, IF(L4901=-9,-999,IF(L4901="",-999,0)))</f>
        <v>-999</v>
      </c>
      <c r="AJ4901" s="82">
        <f>IF(AND(M4901&gt;=1,M4901&lt;=4),'adjustment factor'!$D$9,IF(M4901=-9,-999,IF(M4901=98,-999,IF(M4901=99,-999,IF(M4901="",-999,0)))))</f>
        <v>-999</v>
      </c>
      <c r="AK4901" s="82">
        <f>IF(H4901=1, 'adjustment factor'!$D$10, IF(H4901=-9,-999,IF(H4901="",-999,0)))</f>
        <v>-999</v>
      </c>
      <c r="AL4901" s="82">
        <f>IF(G4901=1, 'adjustment factor'!$D$11, IF(G4901=-9,-999,IF(G4901="",-999,0)))</f>
        <v>-999</v>
      </c>
      <c r="AM4901" s="82">
        <f>IF(I4901=1, 'adjustment factor'!$D$12, IF(I4901=-9,-999,IF(I4901="",-999,0)))</f>
        <v>-999</v>
      </c>
      <c r="AN4901" s="82">
        <f>IF(J4901=1, 'adjustment factor'!$D$13, IF(J4901=-9,-999,IF(J4901="",-999,0)))</f>
        <v>-999</v>
      </c>
      <c r="AO4901" s="82" t="str">
        <f t="shared" si="778"/>
        <v>-999</v>
      </c>
      <c r="AP4901" s="82" t="str">
        <f t="shared" si="779"/>
        <v>MISSING</v>
      </c>
    </row>
    <row r="4902" spans="2:42">
      <c r="B4902" s="207"/>
      <c r="C4902" s="35">
        <v>4898</v>
      </c>
      <c r="D4902" s="161"/>
      <c r="E4902" s="161"/>
      <c r="F4902" s="161"/>
      <c r="G4902" s="161"/>
      <c r="H4902" s="161"/>
      <c r="I4902" s="161"/>
      <c r="J4902" s="161"/>
      <c r="K4902" s="161"/>
      <c r="L4902" s="161"/>
      <c r="M4902" s="161"/>
      <c r="N4902" s="171"/>
      <c r="O4902" s="171"/>
      <c r="P4902" s="171"/>
      <c r="Q4902" s="171"/>
      <c r="R4902" s="171"/>
      <c r="S4902" s="171"/>
      <c r="T4902" s="208" t="str">
        <f t="shared" si="770"/>
        <v>MISSING</v>
      </c>
      <c r="U4902" s="208" t="str">
        <f t="shared" si="771"/>
        <v>MISSING</v>
      </c>
      <c r="X4902" s="56">
        <f t="shared" si="772"/>
        <v>-99</v>
      </c>
      <c r="Y4902" s="56">
        <f t="shared" si="773"/>
        <v>-99</v>
      </c>
      <c r="Z4902" s="56">
        <f t="shared" si="774"/>
        <v>-99</v>
      </c>
      <c r="AA4902" s="56">
        <f t="shared" si="775"/>
        <v>-99</v>
      </c>
      <c r="AB4902" s="56">
        <f t="shared" si="776"/>
        <v>-99</v>
      </c>
      <c r="AC4902" s="56">
        <f t="shared" si="777"/>
        <v>-99</v>
      </c>
      <c r="AD4902" s="3"/>
      <c r="AE4902" s="82">
        <f>IF(D4902=1, 'adjustment factor'!$D$4, IF(D4902=-9,-999,IF(D4902="",-999,0)))</f>
        <v>-999</v>
      </c>
      <c r="AF4902" s="82">
        <f>IF(F4902=1, 'adjustment factor'!$D$5, IF(F4902=-9,-999,IF(F4902="",-999,0)))</f>
        <v>-999</v>
      </c>
      <c r="AG4902" s="82">
        <f>IF(E4902=1, 'adjustment factor'!$D$6, IF(E4902=-9,-999,IF(E4902="",-999,0)))</f>
        <v>-999</v>
      </c>
      <c r="AH4902" s="82">
        <f>IF(K4902&gt;=45,'adjustment factor'!$D$7,IF(K4902=-9,-1200,IF(K4902="",-1200,0)))</f>
        <v>-1200</v>
      </c>
      <c r="AI4902" s="82">
        <f>IF(L4902=1, 'adjustment factor'!$D$8, IF(L4902=-9,-999,IF(L4902="",-999,0)))</f>
        <v>-999</v>
      </c>
      <c r="AJ4902" s="82">
        <f>IF(AND(M4902&gt;=1,M4902&lt;=4),'adjustment factor'!$D$9,IF(M4902=-9,-999,IF(M4902=98,-999,IF(M4902=99,-999,IF(M4902="",-999,0)))))</f>
        <v>-999</v>
      </c>
      <c r="AK4902" s="82">
        <f>IF(H4902=1, 'adjustment factor'!$D$10, IF(H4902=-9,-999,IF(H4902="",-999,0)))</f>
        <v>-999</v>
      </c>
      <c r="AL4902" s="82">
        <f>IF(G4902=1, 'adjustment factor'!$D$11, IF(G4902=-9,-999,IF(G4902="",-999,0)))</f>
        <v>-999</v>
      </c>
      <c r="AM4902" s="82">
        <f>IF(I4902=1, 'adjustment factor'!$D$12, IF(I4902=-9,-999,IF(I4902="",-999,0)))</f>
        <v>-999</v>
      </c>
      <c r="AN4902" s="82">
        <f>IF(J4902=1, 'adjustment factor'!$D$13, IF(J4902=-9,-999,IF(J4902="",-999,0)))</f>
        <v>-999</v>
      </c>
      <c r="AO4902" s="82" t="str">
        <f t="shared" si="778"/>
        <v>-999</v>
      </c>
      <c r="AP4902" s="82" t="str">
        <f t="shared" si="779"/>
        <v>MISSING</v>
      </c>
    </row>
    <row r="4903" spans="2:42">
      <c r="B4903" s="207"/>
      <c r="C4903" s="35">
        <v>4899</v>
      </c>
      <c r="D4903" s="161"/>
      <c r="E4903" s="161"/>
      <c r="F4903" s="161"/>
      <c r="G4903" s="161"/>
      <c r="H4903" s="161"/>
      <c r="I4903" s="161"/>
      <c r="J4903" s="161"/>
      <c r="K4903" s="161"/>
      <c r="L4903" s="161"/>
      <c r="M4903" s="161"/>
      <c r="N4903" s="171"/>
      <c r="O4903" s="171"/>
      <c r="P4903" s="171"/>
      <c r="Q4903" s="171"/>
      <c r="R4903" s="171"/>
      <c r="S4903" s="171"/>
      <c r="T4903" s="208" t="str">
        <f t="shared" si="770"/>
        <v>MISSING</v>
      </c>
      <c r="U4903" s="208" t="str">
        <f t="shared" si="771"/>
        <v>MISSING</v>
      </c>
      <c r="X4903" s="56">
        <f t="shared" si="772"/>
        <v>-99</v>
      </c>
      <c r="Y4903" s="56">
        <f t="shared" si="773"/>
        <v>-99</v>
      </c>
      <c r="Z4903" s="56">
        <f t="shared" si="774"/>
        <v>-99</v>
      </c>
      <c r="AA4903" s="56">
        <f t="shared" si="775"/>
        <v>-99</v>
      </c>
      <c r="AB4903" s="56">
        <f t="shared" si="776"/>
        <v>-99</v>
      </c>
      <c r="AC4903" s="56">
        <f t="shared" si="777"/>
        <v>-99</v>
      </c>
      <c r="AD4903" s="3"/>
      <c r="AE4903" s="82">
        <f>IF(D4903=1, 'adjustment factor'!$D$4, IF(D4903=-9,-999,IF(D4903="",-999,0)))</f>
        <v>-999</v>
      </c>
      <c r="AF4903" s="82">
        <f>IF(F4903=1, 'adjustment factor'!$D$5, IF(F4903=-9,-999,IF(F4903="",-999,0)))</f>
        <v>-999</v>
      </c>
      <c r="AG4903" s="82">
        <f>IF(E4903=1, 'adjustment factor'!$D$6, IF(E4903=-9,-999,IF(E4903="",-999,0)))</f>
        <v>-999</v>
      </c>
      <c r="AH4903" s="82">
        <f>IF(K4903&gt;=45,'adjustment factor'!$D$7,IF(K4903=-9,-1200,IF(K4903="",-1200,0)))</f>
        <v>-1200</v>
      </c>
      <c r="AI4903" s="82">
        <f>IF(L4903=1, 'adjustment factor'!$D$8, IF(L4903=-9,-999,IF(L4903="",-999,0)))</f>
        <v>-999</v>
      </c>
      <c r="AJ4903" s="82">
        <f>IF(AND(M4903&gt;=1,M4903&lt;=4),'adjustment factor'!$D$9,IF(M4903=-9,-999,IF(M4903=98,-999,IF(M4903=99,-999,IF(M4903="",-999,0)))))</f>
        <v>-999</v>
      </c>
      <c r="AK4903" s="82">
        <f>IF(H4903=1, 'adjustment factor'!$D$10, IF(H4903=-9,-999,IF(H4903="",-999,0)))</f>
        <v>-999</v>
      </c>
      <c r="AL4903" s="82">
        <f>IF(G4903=1, 'adjustment factor'!$D$11, IF(G4903=-9,-999,IF(G4903="",-999,0)))</f>
        <v>-999</v>
      </c>
      <c r="AM4903" s="82">
        <f>IF(I4903=1, 'adjustment factor'!$D$12, IF(I4903=-9,-999,IF(I4903="",-999,0)))</f>
        <v>-999</v>
      </c>
      <c r="AN4903" s="82">
        <f>IF(J4903=1, 'adjustment factor'!$D$13, IF(J4903=-9,-999,IF(J4903="",-999,0)))</f>
        <v>-999</v>
      </c>
      <c r="AO4903" s="82" t="str">
        <f t="shared" si="778"/>
        <v>-999</v>
      </c>
      <c r="AP4903" s="82" t="str">
        <f t="shared" si="779"/>
        <v>MISSING</v>
      </c>
    </row>
    <row r="4904" spans="2:42">
      <c r="B4904" s="207"/>
      <c r="C4904" s="35">
        <v>4900</v>
      </c>
      <c r="D4904" s="161"/>
      <c r="E4904" s="161"/>
      <c r="F4904" s="161"/>
      <c r="G4904" s="161"/>
      <c r="H4904" s="161"/>
      <c r="I4904" s="161"/>
      <c r="J4904" s="161"/>
      <c r="K4904" s="161"/>
      <c r="L4904" s="161"/>
      <c r="M4904" s="161"/>
      <c r="N4904" s="171"/>
      <c r="O4904" s="171"/>
      <c r="P4904" s="171"/>
      <c r="Q4904" s="171"/>
      <c r="R4904" s="171"/>
      <c r="S4904" s="171"/>
      <c r="T4904" s="208" t="str">
        <f t="shared" si="770"/>
        <v>MISSING</v>
      </c>
      <c r="U4904" s="208" t="str">
        <f t="shared" si="771"/>
        <v>MISSING</v>
      </c>
      <c r="X4904" s="56">
        <f t="shared" si="772"/>
        <v>-99</v>
      </c>
      <c r="Y4904" s="56">
        <f t="shared" si="773"/>
        <v>-99</v>
      </c>
      <c r="Z4904" s="56">
        <f t="shared" si="774"/>
        <v>-99</v>
      </c>
      <c r="AA4904" s="56">
        <f t="shared" si="775"/>
        <v>-99</v>
      </c>
      <c r="AB4904" s="56">
        <f t="shared" si="776"/>
        <v>-99</v>
      </c>
      <c r="AC4904" s="56">
        <f t="shared" si="777"/>
        <v>-99</v>
      </c>
      <c r="AD4904" s="3"/>
      <c r="AE4904" s="82">
        <f>IF(D4904=1, 'adjustment factor'!$D$4, IF(D4904=-9,-999,IF(D4904="",-999,0)))</f>
        <v>-999</v>
      </c>
      <c r="AF4904" s="82">
        <f>IF(F4904=1, 'adjustment factor'!$D$5, IF(F4904=-9,-999,IF(F4904="",-999,0)))</f>
        <v>-999</v>
      </c>
      <c r="AG4904" s="82">
        <f>IF(E4904=1, 'adjustment factor'!$D$6, IF(E4904=-9,-999,IF(E4904="",-999,0)))</f>
        <v>-999</v>
      </c>
      <c r="AH4904" s="82">
        <f>IF(K4904&gt;=45,'adjustment factor'!$D$7,IF(K4904=-9,-1200,IF(K4904="",-1200,0)))</f>
        <v>-1200</v>
      </c>
      <c r="AI4904" s="82">
        <f>IF(L4904=1, 'adjustment factor'!$D$8, IF(L4904=-9,-999,IF(L4904="",-999,0)))</f>
        <v>-999</v>
      </c>
      <c r="AJ4904" s="82">
        <f>IF(AND(M4904&gt;=1,M4904&lt;=4),'adjustment factor'!$D$9,IF(M4904=-9,-999,IF(M4904=98,-999,IF(M4904=99,-999,IF(M4904="",-999,0)))))</f>
        <v>-999</v>
      </c>
      <c r="AK4904" s="82">
        <f>IF(H4904=1, 'adjustment factor'!$D$10, IF(H4904=-9,-999,IF(H4904="",-999,0)))</f>
        <v>-999</v>
      </c>
      <c r="AL4904" s="82">
        <f>IF(G4904=1, 'adjustment factor'!$D$11, IF(G4904=-9,-999,IF(G4904="",-999,0)))</f>
        <v>-999</v>
      </c>
      <c r="AM4904" s="82">
        <f>IF(I4904=1, 'adjustment factor'!$D$12, IF(I4904=-9,-999,IF(I4904="",-999,0)))</f>
        <v>-999</v>
      </c>
      <c r="AN4904" s="82">
        <f>IF(J4904=1, 'adjustment factor'!$D$13, IF(J4904=-9,-999,IF(J4904="",-999,0)))</f>
        <v>-999</v>
      </c>
      <c r="AO4904" s="82" t="str">
        <f t="shared" si="778"/>
        <v>-999</v>
      </c>
      <c r="AP4904" s="82" t="str">
        <f t="shared" si="779"/>
        <v>MISSING</v>
      </c>
    </row>
    <row r="4905" spans="2:42">
      <c r="B4905" s="207"/>
      <c r="C4905" s="35">
        <v>4901</v>
      </c>
      <c r="D4905" s="161"/>
      <c r="E4905" s="161"/>
      <c r="F4905" s="161"/>
      <c r="G4905" s="161"/>
      <c r="H4905" s="161"/>
      <c r="I4905" s="161"/>
      <c r="J4905" s="161"/>
      <c r="K4905" s="161"/>
      <c r="L4905" s="161"/>
      <c r="M4905" s="161"/>
      <c r="N4905" s="171"/>
      <c r="O4905" s="171"/>
      <c r="P4905" s="171"/>
      <c r="Q4905" s="171"/>
      <c r="R4905" s="171"/>
      <c r="S4905" s="171"/>
      <c r="T4905" s="208" t="str">
        <f t="shared" si="770"/>
        <v>MISSING</v>
      </c>
      <c r="U4905" s="208" t="str">
        <f t="shared" si="771"/>
        <v>MISSING</v>
      </c>
      <c r="X4905" s="56">
        <f t="shared" si="772"/>
        <v>-99</v>
      </c>
      <c r="Y4905" s="56">
        <f t="shared" si="773"/>
        <v>-99</v>
      </c>
      <c r="Z4905" s="56">
        <f t="shared" si="774"/>
        <v>-99</v>
      </c>
      <c r="AA4905" s="56">
        <f t="shared" si="775"/>
        <v>-99</v>
      </c>
      <c r="AB4905" s="56">
        <f t="shared" si="776"/>
        <v>-99</v>
      </c>
      <c r="AC4905" s="56">
        <f t="shared" si="777"/>
        <v>-99</v>
      </c>
      <c r="AD4905" s="3"/>
      <c r="AE4905" s="82">
        <f>IF(D4905=1, 'adjustment factor'!$D$4, IF(D4905=-9,-999,IF(D4905="",-999,0)))</f>
        <v>-999</v>
      </c>
      <c r="AF4905" s="82">
        <f>IF(F4905=1, 'adjustment factor'!$D$5, IF(F4905=-9,-999,IF(F4905="",-999,0)))</f>
        <v>-999</v>
      </c>
      <c r="AG4905" s="82">
        <f>IF(E4905=1, 'adjustment factor'!$D$6, IF(E4905=-9,-999,IF(E4905="",-999,0)))</f>
        <v>-999</v>
      </c>
      <c r="AH4905" s="82">
        <f>IF(K4905&gt;=45,'adjustment factor'!$D$7,IF(K4905=-9,-1200,IF(K4905="",-1200,0)))</f>
        <v>-1200</v>
      </c>
      <c r="AI4905" s="82">
        <f>IF(L4905=1, 'adjustment factor'!$D$8, IF(L4905=-9,-999,IF(L4905="",-999,0)))</f>
        <v>-999</v>
      </c>
      <c r="AJ4905" s="82">
        <f>IF(AND(M4905&gt;=1,M4905&lt;=4),'adjustment factor'!$D$9,IF(M4905=-9,-999,IF(M4905=98,-999,IF(M4905=99,-999,IF(M4905="",-999,0)))))</f>
        <v>-999</v>
      </c>
      <c r="AK4905" s="82">
        <f>IF(H4905=1, 'adjustment factor'!$D$10, IF(H4905=-9,-999,IF(H4905="",-999,0)))</f>
        <v>-999</v>
      </c>
      <c r="AL4905" s="82">
        <f>IF(G4905=1, 'adjustment factor'!$D$11, IF(G4905=-9,-999,IF(G4905="",-999,0)))</f>
        <v>-999</v>
      </c>
      <c r="AM4905" s="82">
        <f>IF(I4905=1, 'adjustment factor'!$D$12, IF(I4905=-9,-999,IF(I4905="",-999,0)))</f>
        <v>-999</v>
      </c>
      <c r="AN4905" s="82">
        <f>IF(J4905=1, 'adjustment factor'!$D$13, IF(J4905=-9,-999,IF(J4905="",-999,0)))</f>
        <v>-999</v>
      </c>
      <c r="AO4905" s="82" t="str">
        <f t="shared" si="778"/>
        <v>-999</v>
      </c>
      <c r="AP4905" s="82" t="str">
        <f t="shared" si="779"/>
        <v>MISSING</v>
      </c>
    </row>
    <row r="4906" spans="2:42">
      <c r="B4906" s="207"/>
      <c r="C4906" s="35">
        <v>4902</v>
      </c>
      <c r="D4906" s="161"/>
      <c r="E4906" s="161"/>
      <c r="F4906" s="161"/>
      <c r="G4906" s="161"/>
      <c r="H4906" s="161"/>
      <c r="I4906" s="161"/>
      <c r="J4906" s="161"/>
      <c r="K4906" s="161"/>
      <c r="L4906" s="161"/>
      <c r="M4906" s="161"/>
      <c r="N4906" s="171"/>
      <c r="O4906" s="171"/>
      <c r="P4906" s="171"/>
      <c r="Q4906" s="171"/>
      <c r="R4906" s="171"/>
      <c r="S4906" s="171"/>
      <c r="T4906" s="208" t="str">
        <f t="shared" si="770"/>
        <v>MISSING</v>
      </c>
      <c r="U4906" s="208" t="str">
        <f t="shared" si="771"/>
        <v>MISSING</v>
      </c>
      <c r="X4906" s="56">
        <f t="shared" si="772"/>
        <v>-99</v>
      </c>
      <c r="Y4906" s="56">
        <f t="shared" si="773"/>
        <v>-99</v>
      </c>
      <c r="Z4906" s="56">
        <f t="shared" si="774"/>
        <v>-99</v>
      </c>
      <c r="AA4906" s="56">
        <f t="shared" si="775"/>
        <v>-99</v>
      </c>
      <c r="AB4906" s="56">
        <f t="shared" si="776"/>
        <v>-99</v>
      </c>
      <c r="AC4906" s="56">
        <f t="shared" si="777"/>
        <v>-99</v>
      </c>
      <c r="AD4906" s="3"/>
      <c r="AE4906" s="82">
        <f>IF(D4906=1, 'adjustment factor'!$D$4, IF(D4906=-9,-999,IF(D4906="",-999,0)))</f>
        <v>-999</v>
      </c>
      <c r="AF4906" s="82">
        <f>IF(F4906=1, 'adjustment factor'!$D$5, IF(F4906=-9,-999,IF(F4906="",-999,0)))</f>
        <v>-999</v>
      </c>
      <c r="AG4906" s="82">
        <f>IF(E4906=1, 'adjustment factor'!$D$6, IF(E4906=-9,-999,IF(E4906="",-999,0)))</f>
        <v>-999</v>
      </c>
      <c r="AH4906" s="82">
        <f>IF(K4906&gt;=45,'adjustment factor'!$D$7,IF(K4906=-9,-1200,IF(K4906="",-1200,0)))</f>
        <v>-1200</v>
      </c>
      <c r="AI4906" s="82">
        <f>IF(L4906=1, 'adjustment factor'!$D$8, IF(L4906=-9,-999,IF(L4906="",-999,0)))</f>
        <v>-999</v>
      </c>
      <c r="AJ4906" s="82">
        <f>IF(AND(M4906&gt;=1,M4906&lt;=4),'adjustment factor'!$D$9,IF(M4906=-9,-999,IF(M4906=98,-999,IF(M4906=99,-999,IF(M4906="",-999,0)))))</f>
        <v>-999</v>
      </c>
      <c r="AK4906" s="82">
        <f>IF(H4906=1, 'adjustment factor'!$D$10, IF(H4906=-9,-999,IF(H4906="",-999,0)))</f>
        <v>-999</v>
      </c>
      <c r="AL4906" s="82">
        <f>IF(G4906=1, 'adjustment factor'!$D$11, IF(G4906=-9,-999,IF(G4906="",-999,0)))</f>
        <v>-999</v>
      </c>
      <c r="AM4906" s="82">
        <f>IF(I4906=1, 'adjustment factor'!$D$12, IF(I4906=-9,-999,IF(I4906="",-999,0)))</f>
        <v>-999</v>
      </c>
      <c r="AN4906" s="82">
        <f>IF(J4906=1, 'adjustment factor'!$D$13, IF(J4906=-9,-999,IF(J4906="",-999,0)))</f>
        <v>-999</v>
      </c>
      <c r="AO4906" s="82" t="str">
        <f t="shared" si="778"/>
        <v>-999</v>
      </c>
      <c r="AP4906" s="82" t="str">
        <f t="shared" si="779"/>
        <v>MISSING</v>
      </c>
    </row>
    <row r="4907" spans="2:42">
      <c r="B4907" s="207"/>
      <c r="C4907" s="35">
        <v>4903</v>
      </c>
      <c r="D4907" s="161"/>
      <c r="E4907" s="161"/>
      <c r="F4907" s="161"/>
      <c r="G4907" s="161"/>
      <c r="H4907" s="161"/>
      <c r="I4907" s="161"/>
      <c r="J4907" s="161"/>
      <c r="K4907" s="161"/>
      <c r="L4907" s="161"/>
      <c r="M4907" s="161"/>
      <c r="N4907" s="171"/>
      <c r="O4907" s="171"/>
      <c r="P4907" s="171"/>
      <c r="Q4907" s="171"/>
      <c r="R4907" s="171"/>
      <c r="S4907" s="171"/>
      <c r="T4907" s="208" t="str">
        <f t="shared" si="770"/>
        <v>MISSING</v>
      </c>
      <c r="U4907" s="208" t="str">
        <f t="shared" si="771"/>
        <v>MISSING</v>
      </c>
      <c r="X4907" s="56">
        <f t="shared" si="772"/>
        <v>-99</v>
      </c>
      <c r="Y4907" s="56">
        <f t="shared" si="773"/>
        <v>-99</v>
      </c>
      <c r="Z4907" s="56">
        <f t="shared" si="774"/>
        <v>-99</v>
      </c>
      <c r="AA4907" s="56">
        <f t="shared" si="775"/>
        <v>-99</v>
      </c>
      <c r="AB4907" s="56">
        <f t="shared" si="776"/>
        <v>-99</v>
      </c>
      <c r="AC4907" s="56">
        <f t="shared" si="777"/>
        <v>-99</v>
      </c>
      <c r="AD4907" s="3"/>
      <c r="AE4907" s="82">
        <f>IF(D4907=1, 'adjustment factor'!$D$4, IF(D4907=-9,-999,IF(D4907="",-999,0)))</f>
        <v>-999</v>
      </c>
      <c r="AF4907" s="82">
        <f>IF(F4907=1, 'adjustment factor'!$D$5, IF(F4907=-9,-999,IF(F4907="",-999,0)))</f>
        <v>-999</v>
      </c>
      <c r="AG4907" s="82">
        <f>IF(E4907=1, 'adjustment factor'!$D$6, IF(E4907=-9,-999,IF(E4907="",-999,0)))</f>
        <v>-999</v>
      </c>
      <c r="AH4907" s="82">
        <f>IF(K4907&gt;=45,'adjustment factor'!$D$7,IF(K4907=-9,-1200,IF(K4907="",-1200,0)))</f>
        <v>-1200</v>
      </c>
      <c r="AI4907" s="82">
        <f>IF(L4907=1, 'adjustment factor'!$D$8, IF(L4907=-9,-999,IF(L4907="",-999,0)))</f>
        <v>-999</v>
      </c>
      <c r="AJ4907" s="82">
        <f>IF(AND(M4907&gt;=1,M4907&lt;=4),'adjustment factor'!$D$9,IF(M4907=-9,-999,IF(M4907=98,-999,IF(M4907=99,-999,IF(M4907="",-999,0)))))</f>
        <v>-999</v>
      </c>
      <c r="AK4907" s="82">
        <f>IF(H4907=1, 'adjustment factor'!$D$10, IF(H4907=-9,-999,IF(H4907="",-999,0)))</f>
        <v>-999</v>
      </c>
      <c r="AL4907" s="82">
        <f>IF(G4907=1, 'adjustment factor'!$D$11, IF(G4907=-9,-999,IF(G4907="",-999,0)))</f>
        <v>-999</v>
      </c>
      <c r="AM4907" s="82">
        <f>IF(I4907=1, 'adjustment factor'!$D$12, IF(I4907=-9,-999,IF(I4907="",-999,0)))</f>
        <v>-999</v>
      </c>
      <c r="AN4907" s="82">
        <f>IF(J4907=1, 'adjustment factor'!$D$13, IF(J4907=-9,-999,IF(J4907="",-999,0)))</f>
        <v>-999</v>
      </c>
      <c r="AO4907" s="82" t="str">
        <f t="shared" si="778"/>
        <v>-999</v>
      </c>
      <c r="AP4907" s="82" t="str">
        <f t="shared" si="779"/>
        <v>MISSING</v>
      </c>
    </row>
    <row r="4908" spans="2:42">
      <c r="B4908" s="207"/>
      <c r="C4908" s="35">
        <v>4904</v>
      </c>
      <c r="D4908" s="161"/>
      <c r="E4908" s="161"/>
      <c r="F4908" s="161"/>
      <c r="G4908" s="161"/>
      <c r="H4908" s="161"/>
      <c r="I4908" s="161"/>
      <c r="J4908" s="161"/>
      <c r="K4908" s="161"/>
      <c r="L4908" s="161"/>
      <c r="M4908" s="161"/>
      <c r="N4908" s="171"/>
      <c r="O4908" s="171"/>
      <c r="P4908" s="171"/>
      <c r="Q4908" s="171"/>
      <c r="R4908" s="171"/>
      <c r="S4908" s="171"/>
      <c r="T4908" s="208" t="str">
        <f t="shared" si="770"/>
        <v>MISSING</v>
      </c>
      <c r="U4908" s="208" t="str">
        <f t="shared" si="771"/>
        <v>MISSING</v>
      </c>
      <c r="X4908" s="56">
        <f t="shared" si="772"/>
        <v>-99</v>
      </c>
      <c r="Y4908" s="56">
        <f t="shared" si="773"/>
        <v>-99</v>
      </c>
      <c r="Z4908" s="56">
        <f t="shared" si="774"/>
        <v>-99</v>
      </c>
      <c r="AA4908" s="56">
        <f t="shared" si="775"/>
        <v>-99</v>
      </c>
      <c r="AB4908" s="56">
        <f t="shared" si="776"/>
        <v>-99</v>
      </c>
      <c r="AC4908" s="56">
        <f t="shared" si="777"/>
        <v>-99</v>
      </c>
      <c r="AD4908" s="3"/>
      <c r="AE4908" s="82">
        <f>IF(D4908=1, 'adjustment factor'!$D$4, IF(D4908=-9,-999,IF(D4908="",-999,0)))</f>
        <v>-999</v>
      </c>
      <c r="AF4908" s="82">
        <f>IF(F4908=1, 'adjustment factor'!$D$5, IF(F4908=-9,-999,IF(F4908="",-999,0)))</f>
        <v>-999</v>
      </c>
      <c r="AG4908" s="82">
        <f>IF(E4908=1, 'adjustment factor'!$D$6, IF(E4908=-9,-999,IF(E4908="",-999,0)))</f>
        <v>-999</v>
      </c>
      <c r="AH4908" s="82">
        <f>IF(K4908&gt;=45,'adjustment factor'!$D$7,IF(K4908=-9,-1200,IF(K4908="",-1200,0)))</f>
        <v>-1200</v>
      </c>
      <c r="AI4908" s="82">
        <f>IF(L4908=1, 'adjustment factor'!$D$8, IF(L4908=-9,-999,IF(L4908="",-999,0)))</f>
        <v>-999</v>
      </c>
      <c r="AJ4908" s="82">
        <f>IF(AND(M4908&gt;=1,M4908&lt;=4),'adjustment factor'!$D$9,IF(M4908=-9,-999,IF(M4908=98,-999,IF(M4908=99,-999,IF(M4908="",-999,0)))))</f>
        <v>-999</v>
      </c>
      <c r="AK4908" s="82">
        <f>IF(H4908=1, 'adjustment factor'!$D$10, IF(H4908=-9,-999,IF(H4908="",-999,0)))</f>
        <v>-999</v>
      </c>
      <c r="AL4908" s="82">
        <f>IF(G4908=1, 'adjustment factor'!$D$11, IF(G4908=-9,-999,IF(G4908="",-999,0)))</f>
        <v>-999</v>
      </c>
      <c r="AM4908" s="82">
        <f>IF(I4908=1, 'adjustment factor'!$D$12, IF(I4908=-9,-999,IF(I4908="",-999,0)))</f>
        <v>-999</v>
      </c>
      <c r="AN4908" s="82">
        <f>IF(J4908=1, 'adjustment factor'!$D$13, IF(J4908=-9,-999,IF(J4908="",-999,0)))</f>
        <v>-999</v>
      </c>
      <c r="AO4908" s="82" t="str">
        <f t="shared" si="778"/>
        <v>-999</v>
      </c>
      <c r="AP4908" s="82" t="str">
        <f t="shared" si="779"/>
        <v>MISSING</v>
      </c>
    </row>
    <row r="4909" spans="2:42">
      <c r="B4909" s="207"/>
      <c r="C4909" s="35">
        <v>4905</v>
      </c>
      <c r="D4909" s="161"/>
      <c r="E4909" s="161"/>
      <c r="F4909" s="161"/>
      <c r="G4909" s="161"/>
      <c r="H4909" s="161"/>
      <c r="I4909" s="161"/>
      <c r="J4909" s="161"/>
      <c r="K4909" s="161"/>
      <c r="L4909" s="161"/>
      <c r="M4909" s="161"/>
      <c r="N4909" s="171"/>
      <c r="O4909" s="171"/>
      <c r="P4909" s="171"/>
      <c r="Q4909" s="171"/>
      <c r="R4909" s="171"/>
      <c r="S4909" s="171"/>
      <c r="T4909" s="208" t="str">
        <f t="shared" si="770"/>
        <v>MISSING</v>
      </c>
      <c r="U4909" s="208" t="str">
        <f t="shared" si="771"/>
        <v>MISSING</v>
      </c>
      <c r="X4909" s="56">
        <f t="shared" si="772"/>
        <v>-99</v>
      </c>
      <c r="Y4909" s="56">
        <f t="shared" si="773"/>
        <v>-99</v>
      </c>
      <c r="Z4909" s="56">
        <f t="shared" si="774"/>
        <v>-99</v>
      </c>
      <c r="AA4909" s="56">
        <f t="shared" si="775"/>
        <v>-99</v>
      </c>
      <c r="AB4909" s="56">
        <f t="shared" si="776"/>
        <v>-99</v>
      </c>
      <c r="AC4909" s="56">
        <f t="shared" si="777"/>
        <v>-99</v>
      </c>
      <c r="AD4909" s="3"/>
      <c r="AE4909" s="82">
        <f>IF(D4909=1, 'adjustment factor'!$D$4, IF(D4909=-9,-999,IF(D4909="",-999,0)))</f>
        <v>-999</v>
      </c>
      <c r="AF4909" s="82">
        <f>IF(F4909=1, 'adjustment factor'!$D$5, IF(F4909=-9,-999,IF(F4909="",-999,0)))</f>
        <v>-999</v>
      </c>
      <c r="AG4909" s="82">
        <f>IF(E4909=1, 'adjustment factor'!$D$6, IF(E4909=-9,-999,IF(E4909="",-999,0)))</f>
        <v>-999</v>
      </c>
      <c r="AH4909" s="82">
        <f>IF(K4909&gt;=45,'adjustment factor'!$D$7,IF(K4909=-9,-1200,IF(K4909="",-1200,0)))</f>
        <v>-1200</v>
      </c>
      <c r="AI4909" s="82">
        <f>IF(L4909=1, 'adjustment factor'!$D$8, IF(L4909=-9,-999,IF(L4909="",-999,0)))</f>
        <v>-999</v>
      </c>
      <c r="AJ4909" s="82">
        <f>IF(AND(M4909&gt;=1,M4909&lt;=4),'adjustment factor'!$D$9,IF(M4909=-9,-999,IF(M4909=98,-999,IF(M4909=99,-999,IF(M4909="",-999,0)))))</f>
        <v>-999</v>
      </c>
      <c r="AK4909" s="82">
        <f>IF(H4909=1, 'adjustment factor'!$D$10, IF(H4909=-9,-999,IF(H4909="",-999,0)))</f>
        <v>-999</v>
      </c>
      <c r="AL4909" s="82">
        <f>IF(G4909=1, 'adjustment factor'!$D$11, IF(G4909=-9,-999,IF(G4909="",-999,0)))</f>
        <v>-999</v>
      </c>
      <c r="AM4909" s="82">
        <f>IF(I4909=1, 'adjustment factor'!$D$12, IF(I4909=-9,-999,IF(I4909="",-999,0)))</f>
        <v>-999</v>
      </c>
      <c r="AN4909" s="82">
        <f>IF(J4909=1, 'adjustment factor'!$D$13, IF(J4909=-9,-999,IF(J4909="",-999,0)))</f>
        <v>-999</v>
      </c>
      <c r="AO4909" s="82" t="str">
        <f t="shared" si="778"/>
        <v>-999</v>
      </c>
      <c r="AP4909" s="82" t="str">
        <f t="shared" si="779"/>
        <v>MISSING</v>
      </c>
    </row>
    <row r="4910" spans="2:42">
      <c r="B4910" s="207"/>
      <c r="C4910" s="35">
        <v>4906</v>
      </c>
      <c r="D4910" s="161"/>
      <c r="E4910" s="161"/>
      <c r="F4910" s="161"/>
      <c r="G4910" s="161"/>
      <c r="H4910" s="161"/>
      <c r="I4910" s="161"/>
      <c r="J4910" s="161"/>
      <c r="K4910" s="161"/>
      <c r="L4910" s="161"/>
      <c r="M4910" s="161"/>
      <c r="N4910" s="171"/>
      <c r="O4910" s="171"/>
      <c r="P4910" s="171"/>
      <c r="Q4910" s="171"/>
      <c r="R4910" s="171"/>
      <c r="S4910" s="171"/>
      <c r="T4910" s="208" t="str">
        <f t="shared" si="770"/>
        <v>MISSING</v>
      </c>
      <c r="U4910" s="208" t="str">
        <f t="shared" si="771"/>
        <v>MISSING</v>
      </c>
      <c r="X4910" s="56">
        <f t="shared" si="772"/>
        <v>-99</v>
      </c>
      <c r="Y4910" s="56">
        <f t="shared" si="773"/>
        <v>-99</v>
      </c>
      <c r="Z4910" s="56">
        <f t="shared" si="774"/>
        <v>-99</v>
      </c>
      <c r="AA4910" s="56">
        <f t="shared" si="775"/>
        <v>-99</v>
      </c>
      <c r="AB4910" s="56">
        <f t="shared" si="776"/>
        <v>-99</v>
      </c>
      <c r="AC4910" s="56">
        <f t="shared" si="777"/>
        <v>-99</v>
      </c>
      <c r="AD4910" s="3"/>
      <c r="AE4910" s="82">
        <f>IF(D4910=1, 'adjustment factor'!$D$4, IF(D4910=-9,-999,IF(D4910="",-999,0)))</f>
        <v>-999</v>
      </c>
      <c r="AF4910" s="82">
        <f>IF(F4910=1, 'adjustment factor'!$D$5, IF(F4910=-9,-999,IF(F4910="",-999,0)))</f>
        <v>-999</v>
      </c>
      <c r="AG4910" s="82">
        <f>IF(E4910=1, 'adjustment factor'!$D$6, IF(E4910=-9,-999,IF(E4910="",-999,0)))</f>
        <v>-999</v>
      </c>
      <c r="AH4910" s="82">
        <f>IF(K4910&gt;=45,'adjustment factor'!$D$7,IF(K4910=-9,-1200,IF(K4910="",-1200,0)))</f>
        <v>-1200</v>
      </c>
      <c r="AI4910" s="82">
        <f>IF(L4910=1, 'adjustment factor'!$D$8, IF(L4910=-9,-999,IF(L4910="",-999,0)))</f>
        <v>-999</v>
      </c>
      <c r="AJ4910" s="82">
        <f>IF(AND(M4910&gt;=1,M4910&lt;=4),'adjustment factor'!$D$9,IF(M4910=-9,-999,IF(M4910=98,-999,IF(M4910=99,-999,IF(M4910="",-999,0)))))</f>
        <v>-999</v>
      </c>
      <c r="AK4910" s="82">
        <f>IF(H4910=1, 'adjustment factor'!$D$10, IF(H4910=-9,-999,IF(H4910="",-999,0)))</f>
        <v>-999</v>
      </c>
      <c r="AL4910" s="82">
        <f>IF(G4910=1, 'adjustment factor'!$D$11, IF(G4910=-9,-999,IF(G4910="",-999,0)))</f>
        <v>-999</v>
      </c>
      <c r="AM4910" s="82">
        <f>IF(I4910=1, 'adjustment factor'!$D$12, IF(I4910=-9,-999,IF(I4910="",-999,0)))</f>
        <v>-999</v>
      </c>
      <c r="AN4910" s="82">
        <f>IF(J4910=1, 'adjustment factor'!$D$13, IF(J4910=-9,-999,IF(J4910="",-999,0)))</f>
        <v>-999</v>
      </c>
      <c r="AO4910" s="82" t="str">
        <f t="shared" si="778"/>
        <v>-999</v>
      </c>
      <c r="AP4910" s="82" t="str">
        <f t="shared" si="779"/>
        <v>MISSING</v>
      </c>
    </row>
    <row r="4911" spans="2:42">
      <c r="B4911" s="207"/>
      <c r="C4911" s="35">
        <v>4907</v>
      </c>
      <c r="D4911" s="161"/>
      <c r="E4911" s="161"/>
      <c r="F4911" s="161"/>
      <c r="G4911" s="161"/>
      <c r="H4911" s="161"/>
      <c r="I4911" s="161"/>
      <c r="J4911" s="161"/>
      <c r="K4911" s="161"/>
      <c r="L4911" s="161"/>
      <c r="M4911" s="161"/>
      <c r="N4911" s="171"/>
      <c r="O4911" s="171"/>
      <c r="P4911" s="171"/>
      <c r="Q4911" s="171"/>
      <c r="R4911" s="171"/>
      <c r="S4911" s="171"/>
      <c r="T4911" s="208" t="str">
        <f t="shared" si="770"/>
        <v>MISSING</v>
      </c>
      <c r="U4911" s="208" t="str">
        <f t="shared" si="771"/>
        <v>MISSING</v>
      </c>
      <c r="X4911" s="56">
        <f t="shared" si="772"/>
        <v>-99</v>
      </c>
      <c r="Y4911" s="56">
        <f t="shared" si="773"/>
        <v>-99</v>
      </c>
      <c r="Z4911" s="56">
        <f t="shared" si="774"/>
        <v>-99</v>
      </c>
      <c r="AA4911" s="56">
        <f t="shared" si="775"/>
        <v>-99</v>
      </c>
      <c r="AB4911" s="56">
        <f t="shared" si="776"/>
        <v>-99</v>
      </c>
      <c r="AC4911" s="56">
        <f t="shared" si="777"/>
        <v>-99</v>
      </c>
      <c r="AD4911" s="3"/>
      <c r="AE4911" s="82">
        <f>IF(D4911=1, 'adjustment factor'!$D$4, IF(D4911=-9,-999,IF(D4911="",-999,0)))</f>
        <v>-999</v>
      </c>
      <c r="AF4911" s="82">
        <f>IF(F4911=1, 'adjustment factor'!$D$5, IF(F4911=-9,-999,IF(F4911="",-999,0)))</f>
        <v>-999</v>
      </c>
      <c r="AG4911" s="82">
        <f>IF(E4911=1, 'adjustment factor'!$D$6, IF(E4911=-9,-999,IF(E4911="",-999,0)))</f>
        <v>-999</v>
      </c>
      <c r="AH4911" s="82">
        <f>IF(K4911&gt;=45,'adjustment factor'!$D$7,IF(K4911=-9,-1200,IF(K4911="",-1200,0)))</f>
        <v>-1200</v>
      </c>
      <c r="AI4911" s="82">
        <f>IF(L4911=1, 'adjustment factor'!$D$8, IF(L4911=-9,-999,IF(L4911="",-999,0)))</f>
        <v>-999</v>
      </c>
      <c r="AJ4911" s="82">
        <f>IF(AND(M4911&gt;=1,M4911&lt;=4),'adjustment factor'!$D$9,IF(M4911=-9,-999,IF(M4911=98,-999,IF(M4911=99,-999,IF(M4911="",-999,0)))))</f>
        <v>-999</v>
      </c>
      <c r="AK4911" s="82">
        <f>IF(H4911=1, 'adjustment factor'!$D$10, IF(H4911=-9,-999,IF(H4911="",-999,0)))</f>
        <v>-999</v>
      </c>
      <c r="AL4911" s="82">
        <f>IF(G4911=1, 'adjustment factor'!$D$11, IF(G4911=-9,-999,IF(G4911="",-999,0)))</f>
        <v>-999</v>
      </c>
      <c r="AM4911" s="82">
        <f>IF(I4911=1, 'adjustment factor'!$D$12, IF(I4911=-9,-999,IF(I4911="",-999,0)))</f>
        <v>-999</v>
      </c>
      <c r="AN4911" s="82">
        <f>IF(J4911=1, 'adjustment factor'!$D$13, IF(J4911=-9,-999,IF(J4911="",-999,0)))</f>
        <v>-999</v>
      </c>
      <c r="AO4911" s="82" t="str">
        <f t="shared" si="778"/>
        <v>-999</v>
      </c>
      <c r="AP4911" s="82" t="str">
        <f t="shared" si="779"/>
        <v>MISSING</v>
      </c>
    </row>
    <row r="4912" spans="2:42">
      <c r="B4912" s="207"/>
      <c r="C4912" s="35">
        <v>4908</v>
      </c>
      <c r="D4912" s="161"/>
      <c r="E4912" s="161"/>
      <c r="F4912" s="161"/>
      <c r="G4912" s="161"/>
      <c r="H4912" s="161"/>
      <c r="I4912" s="161"/>
      <c r="J4912" s="161"/>
      <c r="K4912" s="161"/>
      <c r="L4912" s="161"/>
      <c r="M4912" s="161"/>
      <c r="N4912" s="171"/>
      <c r="O4912" s="171"/>
      <c r="P4912" s="171"/>
      <c r="Q4912" s="171"/>
      <c r="R4912" s="171"/>
      <c r="S4912" s="171"/>
      <c r="T4912" s="208" t="str">
        <f t="shared" si="770"/>
        <v>MISSING</v>
      </c>
      <c r="U4912" s="208" t="str">
        <f t="shared" si="771"/>
        <v>MISSING</v>
      </c>
      <c r="X4912" s="56">
        <f t="shared" si="772"/>
        <v>-99</v>
      </c>
      <c r="Y4912" s="56">
        <f t="shared" si="773"/>
        <v>-99</v>
      </c>
      <c r="Z4912" s="56">
        <f t="shared" si="774"/>
        <v>-99</v>
      </c>
      <c r="AA4912" s="56">
        <f t="shared" si="775"/>
        <v>-99</v>
      </c>
      <c r="AB4912" s="56">
        <f t="shared" si="776"/>
        <v>-99</v>
      </c>
      <c r="AC4912" s="56">
        <f t="shared" si="777"/>
        <v>-99</v>
      </c>
      <c r="AD4912" s="3"/>
      <c r="AE4912" s="82">
        <f>IF(D4912=1, 'adjustment factor'!$D$4, IF(D4912=-9,-999,IF(D4912="",-999,0)))</f>
        <v>-999</v>
      </c>
      <c r="AF4912" s="82">
        <f>IF(F4912=1, 'adjustment factor'!$D$5, IF(F4912=-9,-999,IF(F4912="",-999,0)))</f>
        <v>-999</v>
      </c>
      <c r="AG4912" s="82">
        <f>IF(E4912=1, 'adjustment factor'!$D$6, IF(E4912=-9,-999,IF(E4912="",-999,0)))</f>
        <v>-999</v>
      </c>
      <c r="AH4912" s="82">
        <f>IF(K4912&gt;=45,'adjustment factor'!$D$7,IF(K4912=-9,-1200,IF(K4912="",-1200,0)))</f>
        <v>-1200</v>
      </c>
      <c r="AI4912" s="82">
        <f>IF(L4912=1, 'adjustment factor'!$D$8, IF(L4912=-9,-999,IF(L4912="",-999,0)))</f>
        <v>-999</v>
      </c>
      <c r="AJ4912" s="82">
        <f>IF(AND(M4912&gt;=1,M4912&lt;=4),'adjustment factor'!$D$9,IF(M4912=-9,-999,IF(M4912=98,-999,IF(M4912=99,-999,IF(M4912="",-999,0)))))</f>
        <v>-999</v>
      </c>
      <c r="AK4912" s="82">
        <f>IF(H4912=1, 'adjustment factor'!$D$10, IF(H4912=-9,-999,IF(H4912="",-999,0)))</f>
        <v>-999</v>
      </c>
      <c r="AL4912" s="82">
        <f>IF(G4912=1, 'adjustment factor'!$D$11, IF(G4912=-9,-999,IF(G4912="",-999,0)))</f>
        <v>-999</v>
      </c>
      <c r="AM4912" s="82">
        <f>IF(I4912=1, 'adjustment factor'!$D$12, IF(I4912=-9,-999,IF(I4912="",-999,0)))</f>
        <v>-999</v>
      </c>
      <c r="AN4912" s="82">
        <f>IF(J4912=1, 'adjustment factor'!$D$13, IF(J4912=-9,-999,IF(J4912="",-999,0)))</f>
        <v>-999</v>
      </c>
      <c r="AO4912" s="82" t="str">
        <f t="shared" si="778"/>
        <v>-999</v>
      </c>
      <c r="AP4912" s="82" t="str">
        <f t="shared" si="779"/>
        <v>MISSING</v>
      </c>
    </row>
    <row r="4913" spans="2:42">
      <c r="B4913" s="207"/>
      <c r="C4913" s="35">
        <v>4909</v>
      </c>
      <c r="D4913" s="161"/>
      <c r="E4913" s="161"/>
      <c r="F4913" s="161"/>
      <c r="G4913" s="161"/>
      <c r="H4913" s="161"/>
      <c r="I4913" s="161"/>
      <c r="J4913" s="161"/>
      <c r="K4913" s="161"/>
      <c r="L4913" s="161"/>
      <c r="M4913" s="161"/>
      <c r="N4913" s="171"/>
      <c r="O4913" s="171"/>
      <c r="P4913" s="171"/>
      <c r="Q4913" s="171"/>
      <c r="R4913" s="171"/>
      <c r="S4913" s="171"/>
      <c r="T4913" s="208" t="str">
        <f t="shared" si="770"/>
        <v>MISSING</v>
      </c>
      <c r="U4913" s="208" t="str">
        <f t="shared" si="771"/>
        <v>MISSING</v>
      </c>
      <c r="X4913" s="56">
        <f t="shared" si="772"/>
        <v>-99</v>
      </c>
      <c r="Y4913" s="56">
        <f t="shared" si="773"/>
        <v>-99</v>
      </c>
      <c r="Z4913" s="56">
        <f t="shared" si="774"/>
        <v>-99</v>
      </c>
      <c r="AA4913" s="56">
        <f t="shared" si="775"/>
        <v>-99</v>
      </c>
      <c r="AB4913" s="56">
        <f t="shared" si="776"/>
        <v>-99</v>
      </c>
      <c r="AC4913" s="56">
        <f t="shared" si="777"/>
        <v>-99</v>
      </c>
      <c r="AD4913" s="3"/>
      <c r="AE4913" s="82">
        <f>IF(D4913=1, 'adjustment factor'!$D$4, IF(D4913=-9,-999,IF(D4913="",-999,0)))</f>
        <v>-999</v>
      </c>
      <c r="AF4913" s="82">
        <f>IF(F4913=1, 'adjustment factor'!$D$5, IF(F4913=-9,-999,IF(F4913="",-999,0)))</f>
        <v>-999</v>
      </c>
      <c r="AG4913" s="82">
        <f>IF(E4913=1, 'adjustment factor'!$D$6, IF(E4913=-9,-999,IF(E4913="",-999,0)))</f>
        <v>-999</v>
      </c>
      <c r="AH4913" s="82">
        <f>IF(K4913&gt;=45,'adjustment factor'!$D$7,IF(K4913=-9,-1200,IF(K4913="",-1200,0)))</f>
        <v>-1200</v>
      </c>
      <c r="AI4913" s="82">
        <f>IF(L4913=1, 'adjustment factor'!$D$8, IF(L4913=-9,-999,IF(L4913="",-999,0)))</f>
        <v>-999</v>
      </c>
      <c r="AJ4913" s="82">
        <f>IF(AND(M4913&gt;=1,M4913&lt;=4),'adjustment factor'!$D$9,IF(M4913=-9,-999,IF(M4913=98,-999,IF(M4913=99,-999,IF(M4913="",-999,0)))))</f>
        <v>-999</v>
      </c>
      <c r="AK4913" s="82">
        <f>IF(H4913=1, 'adjustment factor'!$D$10, IF(H4913=-9,-999,IF(H4913="",-999,0)))</f>
        <v>-999</v>
      </c>
      <c r="AL4913" s="82">
        <f>IF(G4913=1, 'adjustment factor'!$D$11, IF(G4913=-9,-999,IF(G4913="",-999,0)))</f>
        <v>-999</v>
      </c>
      <c r="AM4913" s="82">
        <f>IF(I4913=1, 'adjustment factor'!$D$12, IF(I4913=-9,-999,IF(I4913="",-999,0)))</f>
        <v>-999</v>
      </c>
      <c r="AN4913" s="82">
        <f>IF(J4913=1, 'adjustment factor'!$D$13, IF(J4913=-9,-999,IF(J4913="",-999,0)))</f>
        <v>-999</v>
      </c>
      <c r="AO4913" s="82" t="str">
        <f t="shared" si="778"/>
        <v>-999</v>
      </c>
      <c r="AP4913" s="82" t="str">
        <f t="shared" si="779"/>
        <v>MISSING</v>
      </c>
    </row>
    <row r="4914" spans="2:42">
      <c r="B4914" s="207"/>
      <c r="C4914" s="35">
        <v>4910</v>
      </c>
      <c r="D4914" s="161"/>
      <c r="E4914" s="161"/>
      <c r="F4914" s="161"/>
      <c r="G4914" s="161"/>
      <c r="H4914" s="161"/>
      <c r="I4914" s="161"/>
      <c r="J4914" s="161"/>
      <c r="K4914" s="161"/>
      <c r="L4914" s="161"/>
      <c r="M4914" s="161"/>
      <c r="N4914" s="171"/>
      <c r="O4914" s="171"/>
      <c r="P4914" s="171"/>
      <c r="Q4914" s="171"/>
      <c r="R4914" s="171"/>
      <c r="S4914" s="171"/>
      <c r="T4914" s="208" t="str">
        <f t="shared" si="770"/>
        <v>MISSING</v>
      </c>
      <c r="U4914" s="208" t="str">
        <f t="shared" si="771"/>
        <v>MISSING</v>
      </c>
      <c r="X4914" s="56">
        <f t="shared" si="772"/>
        <v>-99</v>
      </c>
      <c r="Y4914" s="56">
        <f t="shared" si="773"/>
        <v>-99</v>
      </c>
      <c r="Z4914" s="56">
        <f t="shared" si="774"/>
        <v>-99</v>
      </c>
      <c r="AA4914" s="56">
        <f t="shared" si="775"/>
        <v>-99</v>
      </c>
      <c r="AB4914" s="56">
        <f t="shared" si="776"/>
        <v>-99</v>
      </c>
      <c r="AC4914" s="56">
        <f t="shared" si="777"/>
        <v>-99</v>
      </c>
      <c r="AD4914" s="3"/>
      <c r="AE4914" s="82">
        <f>IF(D4914=1, 'adjustment factor'!$D$4, IF(D4914=-9,-999,IF(D4914="",-999,0)))</f>
        <v>-999</v>
      </c>
      <c r="AF4914" s="82">
        <f>IF(F4914=1, 'adjustment factor'!$D$5, IF(F4914=-9,-999,IF(F4914="",-999,0)))</f>
        <v>-999</v>
      </c>
      <c r="AG4914" s="82">
        <f>IF(E4914=1, 'adjustment factor'!$D$6, IF(E4914=-9,-999,IF(E4914="",-999,0)))</f>
        <v>-999</v>
      </c>
      <c r="AH4914" s="82">
        <f>IF(K4914&gt;=45,'adjustment factor'!$D$7,IF(K4914=-9,-1200,IF(K4914="",-1200,0)))</f>
        <v>-1200</v>
      </c>
      <c r="AI4914" s="82">
        <f>IF(L4914=1, 'adjustment factor'!$D$8, IF(L4914=-9,-999,IF(L4914="",-999,0)))</f>
        <v>-999</v>
      </c>
      <c r="AJ4914" s="82">
        <f>IF(AND(M4914&gt;=1,M4914&lt;=4),'adjustment factor'!$D$9,IF(M4914=-9,-999,IF(M4914=98,-999,IF(M4914=99,-999,IF(M4914="",-999,0)))))</f>
        <v>-999</v>
      </c>
      <c r="AK4914" s="82">
        <f>IF(H4914=1, 'adjustment factor'!$D$10, IF(H4914=-9,-999,IF(H4914="",-999,0)))</f>
        <v>-999</v>
      </c>
      <c r="AL4914" s="82">
        <f>IF(G4914=1, 'adjustment factor'!$D$11, IF(G4914=-9,-999,IF(G4914="",-999,0)))</f>
        <v>-999</v>
      </c>
      <c r="AM4914" s="82">
        <f>IF(I4914=1, 'adjustment factor'!$D$12, IF(I4914=-9,-999,IF(I4914="",-999,0)))</f>
        <v>-999</v>
      </c>
      <c r="AN4914" s="82">
        <f>IF(J4914=1, 'adjustment factor'!$D$13, IF(J4914=-9,-999,IF(J4914="",-999,0)))</f>
        <v>-999</v>
      </c>
      <c r="AO4914" s="82" t="str">
        <f t="shared" si="778"/>
        <v>-999</v>
      </c>
      <c r="AP4914" s="82" t="str">
        <f t="shared" si="779"/>
        <v>MISSING</v>
      </c>
    </row>
    <row r="4915" spans="2:42">
      <c r="B4915" s="207"/>
      <c r="C4915" s="35">
        <v>4911</v>
      </c>
      <c r="D4915" s="161"/>
      <c r="E4915" s="161"/>
      <c r="F4915" s="161"/>
      <c r="G4915" s="161"/>
      <c r="H4915" s="161"/>
      <c r="I4915" s="161"/>
      <c r="J4915" s="161"/>
      <c r="K4915" s="161"/>
      <c r="L4915" s="161"/>
      <c r="M4915" s="161"/>
      <c r="N4915" s="171"/>
      <c r="O4915" s="171"/>
      <c r="P4915" s="171"/>
      <c r="Q4915" s="171"/>
      <c r="R4915" s="171"/>
      <c r="S4915" s="171"/>
      <c r="T4915" s="208" t="str">
        <f t="shared" si="770"/>
        <v>MISSING</v>
      </c>
      <c r="U4915" s="208" t="str">
        <f t="shared" si="771"/>
        <v>MISSING</v>
      </c>
      <c r="X4915" s="56">
        <f t="shared" si="772"/>
        <v>-99</v>
      </c>
      <c r="Y4915" s="56">
        <f t="shared" si="773"/>
        <v>-99</v>
      </c>
      <c r="Z4915" s="56">
        <f t="shared" si="774"/>
        <v>-99</v>
      </c>
      <c r="AA4915" s="56">
        <f t="shared" si="775"/>
        <v>-99</v>
      </c>
      <c r="AB4915" s="56">
        <f t="shared" si="776"/>
        <v>-99</v>
      </c>
      <c r="AC4915" s="56">
        <f t="shared" si="777"/>
        <v>-99</v>
      </c>
      <c r="AD4915" s="3"/>
      <c r="AE4915" s="82">
        <f>IF(D4915=1, 'adjustment factor'!$D$4, IF(D4915=-9,-999,IF(D4915="",-999,0)))</f>
        <v>-999</v>
      </c>
      <c r="AF4915" s="82">
        <f>IF(F4915=1, 'adjustment factor'!$D$5, IF(F4915=-9,-999,IF(F4915="",-999,0)))</f>
        <v>-999</v>
      </c>
      <c r="AG4915" s="82">
        <f>IF(E4915=1, 'adjustment factor'!$D$6, IF(E4915=-9,-999,IF(E4915="",-999,0)))</f>
        <v>-999</v>
      </c>
      <c r="AH4915" s="82">
        <f>IF(K4915&gt;=45,'adjustment factor'!$D$7,IF(K4915=-9,-1200,IF(K4915="",-1200,0)))</f>
        <v>-1200</v>
      </c>
      <c r="AI4915" s="82">
        <f>IF(L4915=1, 'adjustment factor'!$D$8, IF(L4915=-9,-999,IF(L4915="",-999,0)))</f>
        <v>-999</v>
      </c>
      <c r="AJ4915" s="82">
        <f>IF(AND(M4915&gt;=1,M4915&lt;=4),'adjustment factor'!$D$9,IF(M4915=-9,-999,IF(M4915=98,-999,IF(M4915=99,-999,IF(M4915="",-999,0)))))</f>
        <v>-999</v>
      </c>
      <c r="AK4915" s="82">
        <f>IF(H4915=1, 'adjustment factor'!$D$10, IF(H4915=-9,-999,IF(H4915="",-999,0)))</f>
        <v>-999</v>
      </c>
      <c r="AL4915" s="82">
        <f>IF(G4915=1, 'adjustment factor'!$D$11, IF(G4915=-9,-999,IF(G4915="",-999,0)))</f>
        <v>-999</v>
      </c>
      <c r="AM4915" s="82">
        <f>IF(I4915=1, 'adjustment factor'!$D$12, IF(I4915=-9,-999,IF(I4915="",-999,0)))</f>
        <v>-999</v>
      </c>
      <c r="AN4915" s="82">
        <f>IF(J4915=1, 'adjustment factor'!$D$13, IF(J4915=-9,-999,IF(J4915="",-999,0)))</f>
        <v>-999</v>
      </c>
      <c r="AO4915" s="82" t="str">
        <f t="shared" si="778"/>
        <v>-999</v>
      </c>
      <c r="AP4915" s="82" t="str">
        <f t="shared" si="779"/>
        <v>MISSING</v>
      </c>
    </row>
    <row r="4916" spans="2:42">
      <c r="B4916" s="207"/>
      <c r="C4916" s="35">
        <v>4912</v>
      </c>
      <c r="D4916" s="161"/>
      <c r="E4916" s="161"/>
      <c r="F4916" s="161"/>
      <c r="G4916" s="161"/>
      <c r="H4916" s="161"/>
      <c r="I4916" s="161"/>
      <c r="J4916" s="161"/>
      <c r="K4916" s="161"/>
      <c r="L4916" s="161"/>
      <c r="M4916" s="161"/>
      <c r="N4916" s="171"/>
      <c r="O4916" s="171"/>
      <c r="P4916" s="171"/>
      <c r="Q4916" s="171"/>
      <c r="R4916" s="171"/>
      <c r="S4916" s="171"/>
      <c r="T4916" s="208" t="str">
        <f t="shared" si="770"/>
        <v>MISSING</v>
      </c>
      <c r="U4916" s="208" t="str">
        <f t="shared" si="771"/>
        <v>MISSING</v>
      </c>
      <c r="X4916" s="56">
        <f t="shared" si="772"/>
        <v>-99</v>
      </c>
      <c r="Y4916" s="56">
        <f t="shared" si="773"/>
        <v>-99</v>
      </c>
      <c r="Z4916" s="56">
        <f t="shared" si="774"/>
        <v>-99</v>
      </c>
      <c r="AA4916" s="56">
        <f t="shared" si="775"/>
        <v>-99</v>
      </c>
      <c r="AB4916" s="56">
        <f t="shared" si="776"/>
        <v>-99</v>
      </c>
      <c r="AC4916" s="56">
        <f t="shared" si="777"/>
        <v>-99</v>
      </c>
      <c r="AD4916" s="3"/>
      <c r="AE4916" s="82">
        <f>IF(D4916=1, 'adjustment factor'!$D$4, IF(D4916=-9,-999,IF(D4916="",-999,0)))</f>
        <v>-999</v>
      </c>
      <c r="AF4916" s="82">
        <f>IF(F4916=1, 'adjustment factor'!$D$5, IF(F4916=-9,-999,IF(F4916="",-999,0)))</f>
        <v>-999</v>
      </c>
      <c r="AG4916" s="82">
        <f>IF(E4916=1, 'adjustment factor'!$D$6, IF(E4916=-9,-999,IF(E4916="",-999,0)))</f>
        <v>-999</v>
      </c>
      <c r="AH4916" s="82">
        <f>IF(K4916&gt;=45,'adjustment factor'!$D$7,IF(K4916=-9,-1200,IF(K4916="",-1200,0)))</f>
        <v>-1200</v>
      </c>
      <c r="AI4916" s="82">
        <f>IF(L4916=1, 'adjustment factor'!$D$8, IF(L4916=-9,-999,IF(L4916="",-999,0)))</f>
        <v>-999</v>
      </c>
      <c r="AJ4916" s="82">
        <f>IF(AND(M4916&gt;=1,M4916&lt;=4),'adjustment factor'!$D$9,IF(M4916=-9,-999,IF(M4916=98,-999,IF(M4916=99,-999,IF(M4916="",-999,0)))))</f>
        <v>-999</v>
      </c>
      <c r="AK4916" s="82">
        <f>IF(H4916=1, 'adjustment factor'!$D$10, IF(H4916=-9,-999,IF(H4916="",-999,0)))</f>
        <v>-999</v>
      </c>
      <c r="AL4916" s="82">
        <f>IF(G4916=1, 'adjustment factor'!$D$11, IF(G4916=-9,-999,IF(G4916="",-999,0)))</f>
        <v>-999</v>
      </c>
      <c r="AM4916" s="82">
        <f>IF(I4916=1, 'adjustment factor'!$D$12, IF(I4916=-9,-999,IF(I4916="",-999,0)))</f>
        <v>-999</v>
      </c>
      <c r="AN4916" s="82">
        <f>IF(J4916=1, 'adjustment factor'!$D$13, IF(J4916=-9,-999,IF(J4916="",-999,0)))</f>
        <v>-999</v>
      </c>
      <c r="AO4916" s="82" t="str">
        <f t="shared" si="778"/>
        <v>-999</v>
      </c>
      <c r="AP4916" s="82" t="str">
        <f t="shared" si="779"/>
        <v>MISSING</v>
      </c>
    </row>
    <row r="4917" spans="2:42">
      <c r="B4917" s="207"/>
      <c r="C4917" s="35">
        <v>4913</v>
      </c>
      <c r="D4917" s="161"/>
      <c r="E4917" s="161"/>
      <c r="F4917" s="161"/>
      <c r="G4917" s="161"/>
      <c r="H4917" s="161"/>
      <c r="I4917" s="161"/>
      <c r="J4917" s="161"/>
      <c r="K4917" s="161"/>
      <c r="L4917" s="161"/>
      <c r="M4917" s="161"/>
      <c r="N4917" s="171"/>
      <c r="O4917" s="171"/>
      <c r="P4917" s="171"/>
      <c r="Q4917" s="171"/>
      <c r="R4917" s="171"/>
      <c r="S4917" s="171"/>
      <c r="T4917" s="208" t="str">
        <f t="shared" si="770"/>
        <v>MISSING</v>
      </c>
      <c r="U4917" s="208" t="str">
        <f t="shared" si="771"/>
        <v>MISSING</v>
      </c>
      <c r="X4917" s="56">
        <f t="shared" si="772"/>
        <v>-99</v>
      </c>
      <c r="Y4917" s="56">
        <f t="shared" si="773"/>
        <v>-99</v>
      </c>
      <c r="Z4917" s="56">
        <f t="shared" si="774"/>
        <v>-99</v>
      </c>
      <c r="AA4917" s="56">
        <f t="shared" si="775"/>
        <v>-99</v>
      </c>
      <c r="AB4917" s="56">
        <f t="shared" si="776"/>
        <v>-99</v>
      </c>
      <c r="AC4917" s="56">
        <f t="shared" si="777"/>
        <v>-99</v>
      </c>
      <c r="AD4917" s="3"/>
      <c r="AE4917" s="82">
        <f>IF(D4917=1, 'adjustment factor'!$D$4, IF(D4917=-9,-999,IF(D4917="",-999,0)))</f>
        <v>-999</v>
      </c>
      <c r="AF4917" s="82">
        <f>IF(F4917=1, 'adjustment factor'!$D$5, IF(F4917=-9,-999,IF(F4917="",-999,0)))</f>
        <v>-999</v>
      </c>
      <c r="AG4917" s="82">
        <f>IF(E4917=1, 'adjustment factor'!$D$6, IF(E4917=-9,-999,IF(E4917="",-999,0)))</f>
        <v>-999</v>
      </c>
      <c r="AH4917" s="82">
        <f>IF(K4917&gt;=45,'adjustment factor'!$D$7,IF(K4917=-9,-1200,IF(K4917="",-1200,0)))</f>
        <v>-1200</v>
      </c>
      <c r="AI4917" s="82">
        <f>IF(L4917=1, 'adjustment factor'!$D$8, IF(L4917=-9,-999,IF(L4917="",-999,0)))</f>
        <v>-999</v>
      </c>
      <c r="AJ4917" s="82">
        <f>IF(AND(M4917&gt;=1,M4917&lt;=4),'adjustment factor'!$D$9,IF(M4917=-9,-999,IF(M4917=98,-999,IF(M4917=99,-999,IF(M4917="",-999,0)))))</f>
        <v>-999</v>
      </c>
      <c r="AK4917" s="82">
        <f>IF(H4917=1, 'adjustment factor'!$D$10, IF(H4917=-9,-999,IF(H4917="",-999,0)))</f>
        <v>-999</v>
      </c>
      <c r="AL4917" s="82">
        <f>IF(G4917=1, 'adjustment factor'!$D$11, IF(G4917=-9,-999,IF(G4917="",-999,0)))</f>
        <v>-999</v>
      </c>
      <c r="AM4917" s="82">
        <f>IF(I4917=1, 'adjustment factor'!$D$12, IF(I4917=-9,-999,IF(I4917="",-999,0)))</f>
        <v>-999</v>
      </c>
      <c r="AN4917" s="82">
        <f>IF(J4917=1, 'adjustment factor'!$D$13, IF(J4917=-9,-999,IF(J4917="",-999,0)))</f>
        <v>-999</v>
      </c>
      <c r="AO4917" s="82" t="str">
        <f t="shared" si="778"/>
        <v>-999</v>
      </c>
      <c r="AP4917" s="82" t="str">
        <f t="shared" si="779"/>
        <v>MISSING</v>
      </c>
    </row>
    <row r="4918" spans="2:42">
      <c r="B4918" s="207"/>
      <c r="C4918" s="35">
        <v>4914</v>
      </c>
      <c r="D4918" s="161"/>
      <c r="E4918" s="161"/>
      <c r="F4918" s="161"/>
      <c r="G4918" s="161"/>
      <c r="H4918" s="161"/>
      <c r="I4918" s="161"/>
      <c r="J4918" s="161"/>
      <c r="K4918" s="161"/>
      <c r="L4918" s="161"/>
      <c r="M4918" s="161"/>
      <c r="N4918" s="171"/>
      <c r="O4918" s="171"/>
      <c r="P4918" s="171"/>
      <c r="Q4918" s="171"/>
      <c r="R4918" s="171"/>
      <c r="S4918" s="171"/>
      <c r="T4918" s="208" t="str">
        <f t="shared" si="770"/>
        <v>MISSING</v>
      </c>
      <c r="U4918" s="208" t="str">
        <f t="shared" si="771"/>
        <v>MISSING</v>
      </c>
      <c r="X4918" s="56">
        <f t="shared" si="772"/>
        <v>-99</v>
      </c>
      <c r="Y4918" s="56">
        <f t="shared" si="773"/>
        <v>-99</v>
      </c>
      <c r="Z4918" s="56">
        <f t="shared" si="774"/>
        <v>-99</v>
      </c>
      <c r="AA4918" s="56">
        <f t="shared" si="775"/>
        <v>-99</v>
      </c>
      <c r="AB4918" s="56">
        <f t="shared" si="776"/>
        <v>-99</v>
      </c>
      <c r="AC4918" s="56">
        <f t="shared" si="777"/>
        <v>-99</v>
      </c>
      <c r="AD4918" s="3"/>
      <c r="AE4918" s="82">
        <f>IF(D4918=1, 'adjustment factor'!$D$4, IF(D4918=-9,-999,IF(D4918="",-999,0)))</f>
        <v>-999</v>
      </c>
      <c r="AF4918" s="82">
        <f>IF(F4918=1, 'adjustment factor'!$D$5, IF(F4918=-9,-999,IF(F4918="",-999,0)))</f>
        <v>-999</v>
      </c>
      <c r="AG4918" s="82">
        <f>IF(E4918=1, 'adjustment factor'!$D$6, IF(E4918=-9,-999,IF(E4918="",-999,0)))</f>
        <v>-999</v>
      </c>
      <c r="AH4918" s="82">
        <f>IF(K4918&gt;=45,'adjustment factor'!$D$7,IF(K4918=-9,-1200,IF(K4918="",-1200,0)))</f>
        <v>-1200</v>
      </c>
      <c r="AI4918" s="82">
        <f>IF(L4918=1, 'adjustment factor'!$D$8, IF(L4918=-9,-999,IF(L4918="",-999,0)))</f>
        <v>-999</v>
      </c>
      <c r="AJ4918" s="82">
        <f>IF(AND(M4918&gt;=1,M4918&lt;=4),'adjustment factor'!$D$9,IF(M4918=-9,-999,IF(M4918=98,-999,IF(M4918=99,-999,IF(M4918="",-999,0)))))</f>
        <v>-999</v>
      </c>
      <c r="AK4918" s="82">
        <f>IF(H4918=1, 'adjustment factor'!$D$10, IF(H4918=-9,-999,IF(H4918="",-999,0)))</f>
        <v>-999</v>
      </c>
      <c r="AL4918" s="82">
        <f>IF(G4918=1, 'adjustment factor'!$D$11, IF(G4918=-9,-999,IF(G4918="",-999,0)))</f>
        <v>-999</v>
      </c>
      <c r="AM4918" s="82">
        <f>IF(I4918=1, 'adjustment factor'!$D$12, IF(I4918=-9,-999,IF(I4918="",-999,0)))</f>
        <v>-999</v>
      </c>
      <c r="AN4918" s="82">
        <f>IF(J4918=1, 'adjustment factor'!$D$13, IF(J4918=-9,-999,IF(J4918="",-999,0)))</f>
        <v>-999</v>
      </c>
      <c r="AO4918" s="82" t="str">
        <f t="shared" si="778"/>
        <v>-999</v>
      </c>
      <c r="AP4918" s="82" t="str">
        <f t="shared" si="779"/>
        <v>MISSING</v>
      </c>
    </row>
    <row r="4919" spans="2:42">
      <c r="B4919" s="207"/>
      <c r="C4919" s="35">
        <v>4915</v>
      </c>
      <c r="D4919" s="161"/>
      <c r="E4919" s="161"/>
      <c r="F4919" s="161"/>
      <c r="G4919" s="161"/>
      <c r="H4919" s="161"/>
      <c r="I4919" s="161"/>
      <c r="J4919" s="161"/>
      <c r="K4919" s="161"/>
      <c r="L4919" s="161"/>
      <c r="M4919" s="161"/>
      <c r="N4919" s="171"/>
      <c r="O4919" s="171"/>
      <c r="P4919" s="171"/>
      <c r="Q4919" s="171"/>
      <c r="R4919" s="171"/>
      <c r="S4919" s="171"/>
      <c r="T4919" s="208" t="str">
        <f t="shared" si="770"/>
        <v>MISSING</v>
      </c>
      <c r="U4919" s="208" t="str">
        <f t="shared" si="771"/>
        <v>MISSING</v>
      </c>
      <c r="X4919" s="56">
        <f t="shared" si="772"/>
        <v>-99</v>
      </c>
      <c r="Y4919" s="56">
        <f t="shared" si="773"/>
        <v>-99</v>
      </c>
      <c r="Z4919" s="56">
        <f t="shared" si="774"/>
        <v>-99</v>
      </c>
      <c r="AA4919" s="56">
        <f t="shared" si="775"/>
        <v>-99</v>
      </c>
      <c r="AB4919" s="56">
        <f t="shared" si="776"/>
        <v>-99</v>
      </c>
      <c r="AC4919" s="56">
        <f t="shared" si="777"/>
        <v>-99</v>
      </c>
      <c r="AD4919" s="3"/>
      <c r="AE4919" s="82">
        <f>IF(D4919=1, 'adjustment factor'!$D$4, IF(D4919=-9,-999,IF(D4919="",-999,0)))</f>
        <v>-999</v>
      </c>
      <c r="AF4919" s="82">
        <f>IF(F4919=1, 'adjustment factor'!$D$5, IF(F4919=-9,-999,IF(F4919="",-999,0)))</f>
        <v>-999</v>
      </c>
      <c r="AG4919" s="82">
        <f>IF(E4919=1, 'adjustment factor'!$D$6, IF(E4919=-9,-999,IF(E4919="",-999,0)))</f>
        <v>-999</v>
      </c>
      <c r="AH4919" s="82">
        <f>IF(K4919&gt;=45,'adjustment factor'!$D$7,IF(K4919=-9,-1200,IF(K4919="",-1200,0)))</f>
        <v>-1200</v>
      </c>
      <c r="AI4919" s="82">
        <f>IF(L4919=1, 'adjustment factor'!$D$8, IF(L4919=-9,-999,IF(L4919="",-999,0)))</f>
        <v>-999</v>
      </c>
      <c r="AJ4919" s="82">
        <f>IF(AND(M4919&gt;=1,M4919&lt;=4),'adjustment factor'!$D$9,IF(M4919=-9,-999,IF(M4919=98,-999,IF(M4919=99,-999,IF(M4919="",-999,0)))))</f>
        <v>-999</v>
      </c>
      <c r="AK4919" s="82">
        <f>IF(H4919=1, 'adjustment factor'!$D$10, IF(H4919=-9,-999,IF(H4919="",-999,0)))</f>
        <v>-999</v>
      </c>
      <c r="AL4919" s="82">
        <f>IF(G4919=1, 'adjustment factor'!$D$11, IF(G4919=-9,-999,IF(G4919="",-999,0)))</f>
        <v>-999</v>
      </c>
      <c r="AM4919" s="82">
        <f>IF(I4919=1, 'adjustment factor'!$D$12, IF(I4919=-9,-999,IF(I4919="",-999,0)))</f>
        <v>-999</v>
      </c>
      <c r="AN4919" s="82">
        <f>IF(J4919=1, 'adjustment factor'!$D$13, IF(J4919=-9,-999,IF(J4919="",-999,0)))</f>
        <v>-999</v>
      </c>
      <c r="AO4919" s="82" t="str">
        <f t="shared" si="778"/>
        <v>-999</v>
      </c>
      <c r="AP4919" s="82" t="str">
        <f t="shared" si="779"/>
        <v>MISSING</v>
      </c>
    </row>
    <row r="4920" spans="2:42">
      <c r="B4920" s="207"/>
      <c r="C4920" s="35">
        <v>4916</v>
      </c>
      <c r="D4920" s="161"/>
      <c r="E4920" s="161"/>
      <c r="F4920" s="161"/>
      <c r="G4920" s="161"/>
      <c r="H4920" s="161"/>
      <c r="I4920" s="161"/>
      <c r="J4920" s="161"/>
      <c r="K4920" s="161"/>
      <c r="L4920" s="161"/>
      <c r="M4920" s="161"/>
      <c r="N4920" s="171"/>
      <c r="O4920" s="171"/>
      <c r="P4920" s="171"/>
      <c r="Q4920" s="171"/>
      <c r="R4920" s="171"/>
      <c r="S4920" s="171"/>
      <c r="T4920" s="208" t="str">
        <f t="shared" si="770"/>
        <v>MISSING</v>
      </c>
      <c r="U4920" s="208" t="str">
        <f t="shared" si="771"/>
        <v>MISSING</v>
      </c>
      <c r="X4920" s="56">
        <f t="shared" si="772"/>
        <v>-99</v>
      </c>
      <c r="Y4920" s="56">
        <f t="shared" si="773"/>
        <v>-99</v>
      </c>
      <c r="Z4920" s="56">
        <f t="shared" si="774"/>
        <v>-99</v>
      </c>
      <c r="AA4920" s="56">
        <f t="shared" si="775"/>
        <v>-99</v>
      </c>
      <c r="AB4920" s="56">
        <f t="shared" si="776"/>
        <v>-99</v>
      </c>
      <c r="AC4920" s="56">
        <f t="shared" si="777"/>
        <v>-99</v>
      </c>
      <c r="AD4920" s="3"/>
      <c r="AE4920" s="82">
        <f>IF(D4920=1, 'adjustment factor'!$D$4, IF(D4920=-9,-999,IF(D4920="",-999,0)))</f>
        <v>-999</v>
      </c>
      <c r="AF4920" s="82">
        <f>IF(F4920=1, 'adjustment factor'!$D$5, IF(F4920=-9,-999,IF(F4920="",-999,0)))</f>
        <v>-999</v>
      </c>
      <c r="AG4920" s="82">
        <f>IF(E4920=1, 'adjustment factor'!$D$6, IF(E4920=-9,-999,IF(E4920="",-999,0)))</f>
        <v>-999</v>
      </c>
      <c r="AH4920" s="82">
        <f>IF(K4920&gt;=45,'adjustment factor'!$D$7,IF(K4920=-9,-1200,IF(K4920="",-1200,0)))</f>
        <v>-1200</v>
      </c>
      <c r="AI4920" s="82">
        <f>IF(L4920=1, 'adjustment factor'!$D$8, IF(L4920=-9,-999,IF(L4920="",-999,0)))</f>
        <v>-999</v>
      </c>
      <c r="AJ4920" s="82">
        <f>IF(AND(M4920&gt;=1,M4920&lt;=4),'adjustment factor'!$D$9,IF(M4920=-9,-999,IF(M4920=98,-999,IF(M4920=99,-999,IF(M4920="",-999,0)))))</f>
        <v>-999</v>
      </c>
      <c r="AK4920" s="82">
        <f>IF(H4920=1, 'adjustment factor'!$D$10, IF(H4920=-9,-999,IF(H4920="",-999,0)))</f>
        <v>-999</v>
      </c>
      <c r="AL4920" s="82">
        <f>IF(G4920=1, 'adjustment factor'!$D$11, IF(G4920=-9,-999,IF(G4920="",-999,0)))</f>
        <v>-999</v>
      </c>
      <c r="AM4920" s="82">
        <f>IF(I4920=1, 'adjustment factor'!$D$12, IF(I4920=-9,-999,IF(I4920="",-999,0)))</f>
        <v>-999</v>
      </c>
      <c r="AN4920" s="82">
        <f>IF(J4920=1, 'adjustment factor'!$D$13, IF(J4920=-9,-999,IF(J4920="",-999,0)))</f>
        <v>-999</v>
      </c>
      <c r="AO4920" s="82" t="str">
        <f t="shared" si="778"/>
        <v>-999</v>
      </c>
      <c r="AP4920" s="82" t="str">
        <f t="shared" si="779"/>
        <v>MISSING</v>
      </c>
    </row>
    <row r="4921" spans="2:42">
      <c r="B4921" s="207"/>
      <c r="C4921" s="35">
        <v>4917</v>
      </c>
      <c r="D4921" s="161"/>
      <c r="E4921" s="161"/>
      <c r="F4921" s="161"/>
      <c r="G4921" s="161"/>
      <c r="H4921" s="161"/>
      <c r="I4921" s="161"/>
      <c r="J4921" s="161"/>
      <c r="K4921" s="161"/>
      <c r="L4921" s="161"/>
      <c r="M4921" s="161"/>
      <c r="N4921" s="171"/>
      <c r="O4921" s="171"/>
      <c r="P4921" s="171"/>
      <c r="Q4921" s="171"/>
      <c r="R4921" s="171"/>
      <c r="S4921" s="171"/>
      <c r="T4921" s="208" t="str">
        <f t="shared" si="770"/>
        <v>MISSING</v>
      </c>
      <c r="U4921" s="208" t="str">
        <f t="shared" si="771"/>
        <v>MISSING</v>
      </c>
      <c r="X4921" s="56">
        <f t="shared" si="772"/>
        <v>-99</v>
      </c>
      <c r="Y4921" s="56">
        <f t="shared" si="773"/>
        <v>-99</v>
      </c>
      <c r="Z4921" s="56">
        <f t="shared" si="774"/>
        <v>-99</v>
      </c>
      <c r="AA4921" s="56">
        <f t="shared" si="775"/>
        <v>-99</v>
      </c>
      <c r="AB4921" s="56">
        <f t="shared" si="776"/>
        <v>-99</v>
      </c>
      <c r="AC4921" s="56">
        <f t="shared" si="777"/>
        <v>-99</v>
      </c>
      <c r="AD4921" s="3"/>
      <c r="AE4921" s="82">
        <f>IF(D4921=1, 'adjustment factor'!$D$4, IF(D4921=-9,-999,IF(D4921="",-999,0)))</f>
        <v>-999</v>
      </c>
      <c r="AF4921" s="82">
        <f>IF(F4921=1, 'adjustment factor'!$D$5, IF(F4921=-9,-999,IF(F4921="",-999,0)))</f>
        <v>-999</v>
      </c>
      <c r="AG4921" s="82">
        <f>IF(E4921=1, 'adjustment factor'!$D$6, IF(E4921=-9,-999,IF(E4921="",-999,0)))</f>
        <v>-999</v>
      </c>
      <c r="AH4921" s="82">
        <f>IF(K4921&gt;=45,'adjustment factor'!$D$7,IF(K4921=-9,-1200,IF(K4921="",-1200,0)))</f>
        <v>-1200</v>
      </c>
      <c r="AI4921" s="82">
        <f>IF(L4921=1, 'adjustment factor'!$D$8, IF(L4921=-9,-999,IF(L4921="",-999,0)))</f>
        <v>-999</v>
      </c>
      <c r="AJ4921" s="82">
        <f>IF(AND(M4921&gt;=1,M4921&lt;=4),'adjustment factor'!$D$9,IF(M4921=-9,-999,IF(M4921=98,-999,IF(M4921=99,-999,IF(M4921="",-999,0)))))</f>
        <v>-999</v>
      </c>
      <c r="AK4921" s="82">
        <f>IF(H4921=1, 'adjustment factor'!$D$10, IF(H4921=-9,-999,IF(H4921="",-999,0)))</f>
        <v>-999</v>
      </c>
      <c r="AL4921" s="82">
        <f>IF(G4921=1, 'adjustment factor'!$D$11, IF(G4921=-9,-999,IF(G4921="",-999,0)))</f>
        <v>-999</v>
      </c>
      <c r="AM4921" s="82">
        <f>IF(I4921=1, 'adjustment factor'!$D$12, IF(I4921=-9,-999,IF(I4921="",-999,0)))</f>
        <v>-999</v>
      </c>
      <c r="AN4921" s="82">
        <f>IF(J4921=1, 'adjustment factor'!$D$13, IF(J4921=-9,-999,IF(J4921="",-999,0)))</f>
        <v>-999</v>
      </c>
      <c r="AO4921" s="82" t="str">
        <f t="shared" si="778"/>
        <v>-999</v>
      </c>
      <c r="AP4921" s="82" t="str">
        <f t="shared" si="779"/>
        <v>MISSING</v>
      </c>
    </row>
    <row r="4922" spans="2:42">
      <c r="B4922" s="207"/>
      <c r="C4922" s="35">
        <v>4918</v>
      </c>
      <c r="D4922" s="161"/>
      <c r="E4922" s="161"/>
      <c r="F4922" s="161"/>
      <c r="G4922" s="161"/>
      <c r="H4922" s="161"/>
      <c r="I4922" s="161"/>
      <c r="J4922" s="161"/>
      <c r="K4922" s="161"/>
      <c r="L4922" s="161"/>
      <c r="M4922" s="161"/>
      <c r="N4922" s="171"/>
      <c r="O4922" s="171"/>
      <c r="P4922" s="171"/>
      <c r="Q4922" s="171"/>
      <c r="R4922" s="171"/>
      <c r="S4922" s="171"/>
      <c r="T4922" s="208" t="str">
        <f t="shared" si="770"/>
        <v>MISSING</v>
      </c>
      <c r="U4922" s="208" t="str">
        <f t="shared" si="771"/>
        <v>MISSING</v>
      </c>
      <c r="X4922" s="56">
        <f t="shared" si="772"/>
        <v>-99</v>
      </c>
      <c r="Y4922" s="56">
        <f t="shared" si="773"/>
        <v>-99</v>
      </c>
      <c r="Z4922" s="56">
        <f t="shared" si="774"/>
        <v>-99</v>
      </c>
      <c r="AA4922" s="56">
        <f t="shared" si="775"/>
        <v>-99</v>
      </c>
      <c r="AB4922" s="56">
        <f t="shared" si="776"/>
        <v>-99</v>
      </c>
      <c r="AC4922" s="56">
        <f t="shared" si="777"/>
        <v>-99</v>
      </c>
      <c r="AD4922" s="3"/>
      <c r="AE4922" s="82">
        <f>IF(D4922=1, 'adjustment factor'!$D$4, IF(D4922=-9,-999,IF(D4922="",-999,0)))</f>
        <v>-999</v>
      </c>
      <c r="AF4922" s="82">
        <f>IF(F4922=1, 'adjustment factor'!$D$5, IF(F4922=-9,-999,IF(F4922="",-999,0)))</f>
        <v>-999</v>
      </c>
      <c r="AG4922" s="82">
        <f>IF(E4922=1, 'adjustment factor'!$D$6, IF(E4922=-9,-999,IF(E4922="",-999,0)))</f>
        <v>-999</v>
      </c>
      <c r="AH4922" s="82">
        <f>IF(K4922&gt;=45,'adjustment factor'!$D$7,IF(K4922=-9,-1200,IF(K4922="",-1200,0)))</f>
        <v>-1200</v>
      </c>
      <c r="AI4922" s="82">
        <f>IF(L4922=1, 'adjustment factor'!$D$8, IF(L4922=-9,-999,IF(L4922="",-999,0)))</f>
        <v>-999</v>
      </c>
      <c r="AJ4922" s="82">
        <f>IF(AND(M4922&gt;=1,M4922&lt;=4),'adjustment factor'!$D$9,IF(M4922=-9,-999,IF(M4922=98,-999,IF(M4922=99,-999,IF(M4922="",-999,0)))))</f>
        <v>-999</v>
      </c>
      <c r="AK4922" s="82">
        <f>IF(H4922=1, 'adjustment factor'!$D$10, IF(H4922=-9,-999,IF(H4922="",-999,0)))</f>
        <v>-999</v>
      </c>
      <c r="AL4922" s="82">
        <f>IF(G4922=1, 'adjustment factor'!$D$11, IF(G4922=-9,-999,IF(G4922="",-999,0)))</f>
        <v>-999</v>
      </c>
      <c r="AM4922" s="82">
        <f>IF(I4922=1, 'adjustment factor'!$D$12, IF(I4922=-9,-999,IF(I4922="",-999,0)))</f>
        <v>-999</v>
      </c>
      <c r="AN4922" s="82">
        <f>IF(J4922=1, 'adjustment factor'!$D$13, IF(J4922=-9,-999,IF(J4922="",-999,0)))</f>
        <v>-999</v>
      </c>
      <c r="AO4922" s="82" t="str">
        <f t="shared" si="778"/>
        <v>-999</v>
      </c>
      <c r="AP4922" s="82" t="str">
        <f t="shared" si="779"/>
        <v>MISSING</v>
      </c>
    </row>
    <row r="4923" spans="2:42">
      <c r="B4923" s="207"/>
      <c r="C4923" s="35">
        <v>4919</v>
      </c>
      <c r="D4923" s="161"/>
      <c r="E4923" s="161"/>
      <c r="F4923" s="161"/>
      <c r="G4923" s="161"/>
      <c r="H4923" s="161"/>
      <c r="I4923" s="161"/>
      <c r="J4923" s="161"/>
      <c r="K4923" s="161"/>
      <c r="L4923" s="161"/>
      <c r="M4923" s="161"/>
      <c r="N4923" s="171"/>
      <c r="O4923" s="171"/>
      <c r="P4923" s="171"/>
      <c r="Q4923" s="171"/>
      <c r="R4923" s="171"/>
      <c r="S4923" s="171"/>
      <c r="T4923" s="208" t="str">
        <f t="shared" si="770"/>
        <v>MISSING</v>
      </c>
      <c r="U4923" s="208" t="str">
        <f t="shared" si="771"/>
        <v>MISSING</v>
      </c>
      <c r="X4923" s="56">
        <f t="shared" si="772"/>
        <v>-99</v>
      </c>
      <c r="Y4923" s="56">
        <f t="shared" si="773"/>
        <v>-99</v>
      </c>
      <c r="Z4923" s="56">
        <f t="shared" si="774"/>
        <v>-99</v>
      </c>
      <c r="AA4923" s="56">
        <f t="shared" si="775"/>
        <v>-99</v>
      </c>
      <c r="AB4923" s="56">
        <f t="shared" si="776"/>
        <v>-99</v>
      </c>
      <c r="AC4923" s="56">
        <f t="shared" si="777"/>
        <v>-99</v>
      </c>
      <c r="AD4923" s="3"/>
      <c r="AE4923" s="82">
        <f>IF(D4923=1, 'adjustment factor'!$D$4, IF(D4923=-9,-999,IF(D4923="",-999,0)))</f>
        <v>-999</v>
      </c>
      <c r="AF4923" s="82">
        <f>IF(F4923=1, 'adjustment factor'!$D$5, IF(F4923=-9,-999,IF(F4923="",-999,0)))</f>
        <v>-999</v>
      </c>
      <c r="AG4923" s="82">
        <f>IF(E4923=1, 'adjustment factor'!$D$6, IF(E4923=-9,-999,IF(E4923="",-999,0)))</f>
        <v>-999</v>
      </c>
      <c r="AH4923" s="82">
        <f>IF(K4923&gt;=45,'adjustment factor'!$D$7,IF(K4923=-9,-1200,IF(K4923="",-1200,0)))</f>
        <v>-1200</v>
      </c>
      <c r="AI4923" s="82">
        <f>IF(L4923=1, 'adjustment factor'!$D$8, IF(L4923=-9,-999,IF(L4923="",-999,0)))</f>
        <v>-999</v>
      </c>
      <c r="AJ4923" s="82">
        <f>IF(AND(M4923&gt;=1,M4923&lt;=4),'adjustment factor'!$D$9,IF(M4923=-9,-999,IF(M4923=98,-999,IF(M4923=99,-999,IF(M4923="",-999,0)))))</f>
        <v>-999</v>
      </c>
      <c r="AK4923" s="82">
        <f>IF(H4923=1, 'adjustment factor'!$D$10, IF(H4923=-9,-999,IF(H4923="",-999,0)))</f>
        <v>-999</v>
      </c>
      <c r="AL4923" s="82">
        <f>IF(G4923=1, 'adjustment factor'!$D$11, IF(G4923=-9,-999,IF(G4923="",-999,0)))</f>
        <v>-999</v>
      </c>
      <c r="AM4923" s="82">
        <f>IF(I4923=1, 'adjustment factor'!$D$12, IF(I4923=-9,-999,IF(I4923="",-999,0)))</f>
        <v>-999</v>
      </c>
      <c r="AN4923" s="82">
        <f>IF(J4923=1, 'adjustment factor'!$D$13, IF(J4923=-9,-999,IF(J4923="",-999,0)))</f>
        <v>-999</v>
      </c>
      <c r="AO4923" s="82" t="str">
        <f t="shared" si="778"/>
        <v>-999</v>
      </c>
      <c r="AP4923" s="82" t="str">
        <f t="shared" si="779"/>
        <v>MISSING</v>
      </c>
    </row>
    <row r="4924" spans="2:42">
      <c r="B4924" s="207"/>
      <c r="C4924" s="35">
        <v>4920</v>
      </c>
      <c r="D4924" s="161"/>
      <c r="E4924" s="161"/>
      <c r="F4924" s="161"/>
      <c r="G4924" s="161"/>
      <c r="H4924" s="161"/>
      <c r="I4924" s="161"/>
      <c r="J4924" s="161"/>
      <c r="K4924" s="161"/>
      <c r="L4924" s="161"/>
      <c r="M4924" s="161"/>
      <c r="N4924" s="171"/>
      <c r="O4924" s="171"/>
      <c r="P4924" s="171"/>
      <c r="Q4924" s="171"/>
      <c r="R4924" s="171"/>
      <c r="S4924" s="171"/>
      <c r="T4924" s="208" t="str">
        <f t="shared" si="770"/>
        <v>MISSING</v>
      </c>
      <c r="U4924" s="208" t="str">
        <f t="shared" si="771"/>
        <v>MISSING</v>
      </c>
      <c r="X4924" s="56">
        <f t="shared" si="772"/>
        <v>-99</v>
      </c>
      <c r="Y4924" s="56">
        <f t="shared" si="773"/>
        <v>-99</v>
      </c>
      <c r="Z4924" s="56">
        <f t="shared" si="774"/>
        <v>-99</v>
      </c>
      <c r="AA4924" s="56">
        <f t="shared" si="775"/>
        <v>-99</v>
      </c>
      <c r="AB4924" s="56">
        <f t="shared" si="776"/>
        <v>-99</v>
      </c>
      <c r="AC4924" s="56">
        <f t="shared" si="777"/>
        <v>-99</v>
      </c>
      <c r="AD4924" s="3"/>
      <c r="AE4924" s="82">
        <f>IF(D4924=1, 'adjustment factor'!$D$4, IF(D4924=-9,-999,IF(D4924="",-999,0)))</f>
        <v>-999</v>
      </c>
      <c r="AF4924" s="82">
        <f>IF(F4924=1, 'adjustment factor'!$D$5, IF(F4924=-9,-999,IF(F4924="",-999,0)))</f>
        <v>-999</v>
      </c>
      <c r="AG4924" s="82">
        <f>IF(E4924=1, 'adjustment factor'!$D$6, IF(E4924=-9,-999,IF(E4924="",-999,0)))</f>
        <v>-999</v>
      </c>
      <c r="AH4924" s="82">
        <f>IF(K4924&gt;=45,'adjustment factor'!$D$7,IF(K4924=-9,-1200,IF(K4924="",-1200,0)))</f>
        <v>-1200</v>
      </c>
      <c r="AI4924" s="82">
        <f>IF(L4924=1, 'adjustment factor'!$D$8, IF(L4924=-9,-999,IF(L4924="",-999,0)))</f>
        <v>-999</v>
      </c>
      <c r="AJ4924" s="82">
        <f>IF(AND(M4924&gt;=1,M4924&lt;=4),'adjustment factor'!$D$9,IF(M4924=-9,-999,IF(M4924=98,-999,IF(M4924=99,-999,IF(M4924="",-999,0)))))</f>
        <v>-999</v>
      </c>
      <c r="AK4924" s="82">
        <f>IF(H4924=1, 'adjustment factor'!$D$10, IF(H4924=-9,-999,IF(H4924="",-999,0)))</f>
        <v>-999</v>
      </c>
      <c r="AL4924" s="82">
        <f>IF(G4924=1, 'adjustment factor'!$D$11, IF(G4924=-9,-999,IF(G4924="",-999,0)))</f>
        <v>-999</v>
      </c>
      <c r="AM4924" s="82">
        <f>IF(I4924=1, 'adjustment factor'!$D$12, IF(I4924=-9,-999,IF(I4924="",-999,0)))</f>
        <v>-999</v>
      </c>
      <c r="AN4924" s="82">
        <f>IF(J4924=1, 'adjustment factor'!$D$13, IF(J4924=-9,-999,IF(J4924="",-999,0)))</f>
        <v>-999</v>
      </c>
      <c r="AO4924" s="82" t="str">
        <f t="shared" si="778"/>
        <v>-999</v>
      </c>
      <c r="AP4924" s="82" t="str">
        <f t="shared" si="779"/>
        <v>MISSING</v>
      </c>
    </row>
    <row r="4925" spans="2:42">
      <c r="B4925" s="207"/>
      <c r="C4925" s="35">
        <v>4921</v>
      </c>
      <c r="D4925" s="161"/>
      <c r="E4925" s="161"/>
      <c r="F4925" s="161"/>
      <c r="G4925" s="161"/>
      <c r="H4925" s="161"/>
      <c r="I4925" s="161"/>
      <c r="J4925" s="161"/>
      <c r="K4925" s="161"/>
      <c r="L4925" s="161"/>
      <c r="M4925" s="161"/>
      <c r="N4925" s="171"/>
      <c r="O4925" s="171"/>
      <c r="P4925" s="171"/>
      <c r="Q4925" s="171"/>
      <c r="R4925" s="171"/>
      <c r="S4925" s="171"/>
      <c r="T4925" s="208" t="str">
        <f t="shared" si="770"/>
        <v>MISSING</v>
      </c>
      <c r="U4925" s="208" t="str">
        <f t="shared" si="771"/>
        <v>MISSING</v>
      </c>
      <c r="X4925" s="56">
        <f t="shared" si="772"/>
        <v>-99</v>
      </c>
      <c r="Y4925" s="56">
        <f t="shared" si="773"/>
        <v>-99</v>
      </c>
      <c r="Z4925" s="56">
        <f t="shared" si="774"/>
        <v>-99</v>
      </c>
      <c r="AA4925" s="56">
        <f t="shared" si="775"/>
        <v>-99</v>
      </c>
      <c r="AB4925" s="56">
        <f t="shared" si="776"/>
        <v>-99</v>
      </c>
      <c r="AC4925" s="56">
        <f t="shared" si="777"/>
        <v>-99</v>
      </c>
      <c r="AD4925" s="3"/>
      <c r="AE4925" s="82">
        <f>IF(D4925=1, 'adjustment factor'!$D$4, IF(D4925=-9,-999,IF(D4925="",-999,0)))</f>
        <v>-999</v>
      </c>
      <c r="AF4925" s="82">
        <f>IF(F4925=1, 'adjustment factor'!$D$5, IF(F4925=-9,-999,IF(F4925="",-999,0)))</f>
        <v>-999</v>
      </c>
      <c r="AG4925" s="82">
        <f>IF(E4925=1, 'adjustment factor'!$D$6, IF(E4925=-9,-999,IF(E4925="",-999,0)))</f>
        <v>-999</v>
      </c>
      <c r="AH4925" s="82">
        <f>IF(K4925&gt;=45,'adjustment factor'!$D$7,IF(K4925=-9,-1200,IF(K4925="",-1200,0)))</f>
        <v>-1200</v>
      </c>
      <c r="AI4925" s="82">
        <f>IF(L4925=1, 'adjustment factor'!$D$8, IF(L4925=-9,-999,IF(L4925="",-999,0)))</f>
        <v>-999</v>
      </c>
      <c r="AJ4925" s="82">
        <f>IF(AND(M4925&gt;=1,M4925&lt;=4),'adjustment factor'!$D$9,IF(M4925=-9,-999,IF(M4925=98,-999,IF(M4925=99,-999,IF(M4925="",-999,0)))))</f>
        <v>-999</v>
      </c>
      <c r="AK4925" s="82">
        <f>IF(H4925=1, 'adjustment factor'!$D$10, IF(H4925=-9,-999,IF(H4925="",-999,0)))</f>
        <v>-999</v>
      </c>
      <c r="AL4925" s="82">
        <f>IF(G4925=1, 'adjustment factor'!$D$11, IF(G4925=-9,-999,IF(G4925="",-999,0)))</f>
        <v>-999</v>
      </c>
      <c r="AM4925" s="82">
        <f>IF(I4925=1, 'adjustment factor'!$D$12, IF(I4925=-9,-999,IF(I4925="",-999,0)))</f>
        <v>-999</v>
      </c>
      <c r="AN4925" s="82">
        <f>IF(J4925=1, 'adjustment factor'!$D$13, IF(J4925=-9,-999,IF(J4925="",-999,0)))</f>
        <v>-999</v>
      </c>
      <c r="AO4925" s="82" t="str">
        <f t="shared" si="778"/>
        <v>-999</v>
      </c>
      <c r="AP4925" s="82" t="str">
        <f t="shared" si="779"/>
        <v>MISSING</v>
      </c>
    </row>
    <row r="4926" spans="2:42">
      <c r="B4926" s="207"/>
      <c r="C4926" s="35">
        <v>4922</v>
      </c>
      <c r="D4926" s="161"/>
      <c r="E4926" s="161"/>
      <c r="F4926" s="161"/>
      <c r="G4926" s="161"/>
      <c r="H4926" s="161"/>
      <c r="I4926" s="161"/>
      <c r="J4926" s="161"/>
      <c r="K4926" s="161"/>
      <c r="L4926" s="161"/>
      <c r="M4926" s="161"/>
      <c r="N4926" s="171"/>
      <c r="O4926" s="171"/>
      <c r="P4926" s="171"/>
      <c r="Q4926" s="171"/>
      <c r="R4926" s="171"/>
      <c r="S4926" s="171"/>
      <c r="T4926" s="208" t="str">
        <f t="shared" si="770"/>
        <v>MISSING</v>
      </c>
      <c r="U4926" s="208" t="str">
        <f t="shared" si="771"/>
        <v>MISSING</v>
      </c>
      <c r="X4926" s="56">
        <f t="shared" si="772"/>
        <v>-99</v>
      </c>
      <c r="Y4926" s="56">
        <f t="shared" si="773"/>
        <v>-99</v>
      </c>
      <c r="Z4926" s="56">
        <f t="shared" si="774"/>
        <v>-99</v>
      </c>
      <c r="AA4926" s="56">
        <f t="shared" si="775"/>
        <v>-99</v>
      </c>
      <c r="AB4926" s="56">
        <f t="shared" si="776"/>
        <v>-99</v>
      </c>
      <c r="AC4926" s="56">
        <f t="shared" si="777"/>
        <v>-99</v>
      </c>
      <c r="AD4926" s="3"/>
      <c r="AE4926" s="82">
        <f>IF(D4926=1, 'adjustment factor'!$D$4, IF(D4926=-9,-999,IF(D4926="",-999,0)))</f>
        <v>-999</v>
      </c>
      <c r="AF4926" s="82">
        <f>IF(F4926=1, 'adjustment factor'!$D$5, IF(F4926=-9,-999,IF(F4926="",-999,0)))</f>
        <v>-999</v>
      </c>
      <c r="AG4926" s="82">
        <f>IF(E4926=1, 'adjustment factor'!$D$6, IF(E4926=-9,-999,IF(E4926="",-999,0)))</f>
        <v>-999</v>
      </c>
      <c r="AH4926" s="82">
        <f>IF(K4926&gt;=45,'adjustment factor'!$D$7,IF(K4926=-9,-1200,IF(K4926="",-1200,0)))</f>
        <v>-1200</v>
      </c>
      <c r="AI4926" s="82">
        <f>IF(L4926=1, 'adjustment factor'!$D$8, IF(L4926=-9,-999,IF(L4926="",-999,0)))</f>
        <v>-999</v>
      </c>
      <c r="AJ4926" s="82">
        <f>IF(AND(M4926&gt;=1,M4926&lt;=4),'adjustment factor'!$D$9,IF(M4926=-9,-999,IF(M4926=98,-999,IF(M4926=99,-999,IF(M4926="",-999,0)))))</f>
        <v>-999</v>
      </c>
      <c r="AK4926" s="82">
        <f>IF(H4926=1, 'adjustment factor'!$D$10, IF(H4926=-9,-999,IF(H4926="",-999,0)))</f>
        <v>-999</v>
      </c>
      <c r="AL4926" s="82">
        <f>IF(G4926=1, 'adjustment factor'!$D$11, IF(G4926=-9,-999,IF(G4926="",-999,0)))</f>
        <v>-999</v>
      </c>
      <c r="AM4926" s="82">
        <f>IF(I4926=1, 'adjustment factor'!$D$12, IF(I4926=-9,-999,IF(I4926="",-999,0)))</f>
        <v>-999</v>
      </c>
      <c r="AN4926" s="82">
        <f>IF(J4926=1, 'adjustment factor'!$D$13, IF(J4926=-9,-999,IF(J4926="",-999,0)))</f>
        <v>-999</v>
      </c>
      <c r="AO4926" s="82" t="str">
        <f t="shared" si="778"/>
        <v>-999</v>
      </c>
      <c r="AP4926" s="82" t="str">
        <f t="shared" si="779"/>
        <v>MISSING</v>
      </c>
    </row>
    <row r="4927" spans="2:42">
      <c r="B4927" s="207"/>
      <c r="C4927" s="35">
        <v>4923</v>
      </c>
      <c r="D4927" s="161"/>
      <c r="E4927" s="161"/>
      <c r="F4927" s="161"/>
      <c r="G4927" s="161"/>
      <c r="H4927" s="161"/>
      <c r="I4927" s="161"/>
      <c r="J4927" s="161"/>
      <c r="K4927" s="161"/>
      <c r="L4927" s="161"/>
      <c r="M4927" s="161"/>
      <c r="N4927" s="171"/>
      <c r="O4927" s="171"/>
      <c r="P4927" s="171"/>
      <c r="Q4927" s="171"/>
      <c r="R4927" s="171"/>
      <c r="S4927" s="171"/>
      <c r="T4927" s="208" t="str">
        <f t="shared" si="770"/>
        <v>MISSING</v>
      </c>
      <c r="U4927" s="208" t="str">
        <f t="shared" si="771"/>
        <v>MISSING</v>
      </c>
      <c r="X4927" s="56">
        <f t="shared" si="772"/>
        <v>-99</v>
      </c>
      <c r="Y4927" s="56">
        <f t="shared" si="773"/>
        <v>-99</v>
      </c>
      <c r="Z4927" s="56">
        <f t="shared" si="774"/>
        <v>-99</v>
      </c>
      <c r="AA4927" s="56">
        <f t="shared" si="775"/>
        <v>-99</v>
      </c>
      <c r="AB4927" s="56">
        <f t="shared" si="776"/>
        <v>-99</v>
      </c>
      <c r="AC4927" s="56">
        <f t="shared" si="777"/>
        <v>-99</v>
      </c>
      <c r="AD4927" s="3"/>
      <c r="AE4927" s="82">
        <f>IF(D4927=1, 'adjustment factor'!$D$4, IF(D4927=-9,-999,IF(D4927="",-999,0)))</f>
        <v>-999</v>
      </c>
      <c r="AF4927" s="82">
        <f>IF(F4927=1, 'adjustment factor'!$D$5, IF(F4927=-9,-999,IF(F4927="",-999,0)))</f>
        <v>-999</v>
      </c>
      <c r="AG4927" s="82">
        <f>IF(E4927=1, 'adjustment factor'!$D$6, IF(E4927=-9,-999,IF(E4927="",-999,0)))</f>
        <v>-999</v>
      </c>
      <c r="AH4927" s="82">
        <f>IF(K4927&gt;=45,'adjustment factor'!$D$7,IF(K4927=-9,-1200,IF(K4927="",-1200,0)))</f>
        <v>-1200</v>
      </c>
      <c r="AI4927" s="82">
        <f>IF(L4927=1, 'adjustment factor'!$D$8, IF(L4927=-9,-999,IF(L4927="",-999,0)))</f>
        <v>-999</v>
      </c>
      <c r="AJ4927" s="82">
        <f>IF(AND(M4927&gt;=1,M4927&lt;=4),'adjustment factor'!$D$9,IF(M4927=-9,-999,IF(M4927=98,-999,IF(M4927=99,-999,IF(M4927="",-999,0)))))</f>
        <v>-999</v>
      </c>
      <c r="AK4927" s="82">
        <f>IF(H4927=1, 'adjustment factor'!$D$10, IF(H4927=-9,-999,IF(H4927="",-999,0)))</f>
        <v>-999</v>
      </c>
      <c r="AL4927" s="82">
        <f>IF(G4927=1, 'adjustment factor'!$D$11, IF(G4927=-9,-999,IF(G4927="",-999,0)))</f>
        <v>-999</v>
      </c>
      <c r="AM4927" s="82">
        <f>IF(I4927=1, 'adjustment factor'!$D$12, IF(I4927=-9,-999,IF(I4927="",-999,0)))</f>
        <v>-999</v>
      </c>
      <c r="AN4927" s="82">
        <f>IF(J4927=1, 'adjustment factor'!$D$13, IF(J4927=-9,-999,IF(J4927="",-999,0)))</f>
        <v>-999</v>
      </c>
      <c r="AO4927" s="82" t="str">
        <f t="shared" si="778"/>
        <v>-999</v>
      </c>
      <c r="AP4927" s="82" t="str">
        <f t="shared" si="779"/>
        <v>MISSING</v>
      </c>
    </row>
    <row r="4928" spans="2:42">
      <c r="B4928" s="207"/>
      <c r="C4928" s="35">
        <v>4924</v>
      </c>
      <c r="D4928" s="161"/>
      <c r="E4928" s="161"/>
      <c r="F4928" s="161"/>
      <c r="G4928" s="161"/>
      <c r="H4928" s="161"/>
      <c r="I4928" s="161"/>
      <c r="J4928" s="161"/>
      <c r="K4928" s="161"/>
      <c r="L4928" s="161"/>
      <c r="M4928" s="161"/>
      <c r="N4928" s="171"/>
      <c r="O4928" s="171"/>
      <c r="P4928" s="171"/>
      <c r="Q4928" s="171"/>
      <c r="R4928" s="171"/>
      <c r="S4928" s="171"/>
      <c r="T4928" s="208" t="str">
        <f t="shared" si="770"/>
        <v>MISSING</v>
      </c>
      <c r="U4928" s="208" t="str">
        <f t="shared" si="771"/>
        <v>MISSING</v>
      </c>
      <c r="X4928" s="56">
        <f t="shared" si="772"/>
        <v>-99</v>
      </c>
      <c r="Y4928" s="56">
        <f t="shared" si="773"/>
        <v>-99</v>
      </c>
      <c r="Z4928" s="56">
        <f t="shared" si="774"/>
        <v>-99</v>
      </c>
      <c r="AA4928" s="56">
        <f t="shared" si="775"/>
        <v>-99</v>
      </c>
      <c r="AB4928" s="56">
        <f t="shared" si="776"/>
        <v>-99</v>
      </c>
      <c r="AC4928" s="56">
        <f t="shared" si="777"/>
        <v>-99</v>
      </c>
      <c r="AD4928" s="3"/>
      <c r="AE4928" s="82">
        <f>IF(D4928=1, 'adjustment factor'!$D$4, IF(D4928=-9,-999,IF(D4928="",-999,0)))</f>
        <v>-999</v>
      </c>
      <c r="AF4928" s="82">
        <f>IF(F4928=1, 'adjustment factor'!$D$5, IF(F4928=-9,-999,IF(F4928="",-999,0)))</f>
        <v>-999</v>
      </c>
      <c r="AG4928" s="82">
        <f>IF(E4928=1, 'adjustment factor'!$D$6, IF(E4928=-9,-999,IF(E4928="",-999,0)))</f>
        <v>-999</v>
      </c>
      <c r="AH4928" s="82">
        <f>IF(K4928&gt;=45,'adjustment factor'!$D$7,IF(K4928=-9,-1200,IF(K4928="",-1200,0)))</f>
        <v>-1200</v>
      </c>
      <c r="AI4928" s="82">
        <f>IF(L4928=1, 'adjustment factor'!$D$8, IF(L4928=-9,-999,IF(L4928="",-999,0)))</f>
        <v>-999</v>
      </c>
      <c r="AJ4928" s="82">
        <f>IF(AND(M4928&gt;=1,M4928&lt;=4),'adjustment factor'!$D$9,IF(M4928=-9,-999,IF(M4928=98,-999,IF(M4928=99,-999,IF(M4928="",-999,0)))))</f>
        <v>-999</v>
      </c>
      <c r="AK4928" s="82">
        <f>IF(H4928=1, 'adjustment factor'!$D$10, IF(H4928=-9,-999,IF(H4928="",-999,0)))</f>
        <v>-999</v>
      </c>
      <c r="AL4928" s="82">
        <f>IF(G4928=1, 'adjustment factor'!$D$11, IF(G4928=-9,-999,IF(G4928="",-999,0)))</f>
        <v>-999</v>
      </c>
      <c r="AM4928" s="82">
        <f>IF(I4928=1, 'adjustment factor'!$D$12, IF(I4928=-9,-999,IF(I4928="",-999,0)))</f>
        <v>-999</v>
      </c>
      <c r="AN4928" s="82">
        <f>IF(J4928=1, 'adjustment factor'!$D$13, IF(J4928=-9,-999,IF(J4928="",-999,0)))</f>
        <v>-999</v>
      </c>
      <c r="AO4928" s="82" t="str">
        <f t="shared" si="778"/>
        <v>-999</v>
      </c>
      <c r="AP4928" s="82" t="str">
        <f t="shared" si="779"/>
        <v>MISSING</v>
      </c>
    </row>
    <row r="4929" spans="2:42">
      <c r="B4929" s="207"/>
      <c r="C4929" s="35">
        <v>4925</v>
      </c>
      <c r="D4929" s="161"/>
      <c r="E4929" s="161"/>
      <c r="F4929" s="161"/>
      <c r="G4929" s="161"/>
      <c r="H4929" s="161"/>
      <c r="I4929" s="161"/>
      <c r="J4929" s="161"/>
      <c r="K4929" s="161"/>
      <c r="L4929" s="161"/>
      <c r="M4929" s="161"/>
      <c r="N4929" s="171"/>
      <c r="O4929" s="171"/>
      <c r="P4929" s="171"/>
      <c r="Q4929" s="171"/>
      <c r="R4929" s="171"/>
      <c r="S4929" s="171"/>
      <c r="T4929" s="208" t="str">
        <f t="shared" si="770"/>
        <v>MISSING</v>
      </c>
      <c r="U4929" s="208" t="str">
        <f t="shared" si="771"/>
        <v>MISSING</v>
      </c>
      <c r="X4929" s="56">
        <f t="shared" si="772"/>
        <v>-99</v>
      </c>
      <c r="Y4929" s="56">
        <f t="shared" si="773"/>
        <v>-99</v>
      </c>
      <c r="Z4929" s="56">
        <f t="shared" si="774"/>
        <v>-99</v>
      </c>
      <c r="AA4929" s="56">
        <f t="shared" si="775"/>
        <v>-99</v>
      </c>
      <c r="AB4929" s="56">
        <f t="shared" si="776"/>
        <v>-99</v>
      </c>
      <c r="AC4929" s="56">
        <f t="shared" si="777"/>
        <v>-99</v>
      </c>
      <c r="AD4929" s="3"/>
      <c r="AE4929" s="82">
        <f>IF(D4929=1, 'adjustment factor'!$D$4, IF(D4929=-9,-999,IF(D4929="",-999,0)))</f>
        <v>-999</v>
      </c>
      <c r="AF4929" s="82">
        <f>IF(F4929=1, 'adjustment factor'!$D$5, IF(F4929=-9,-999,IF(F4929="",-999,0)))</f>
        <v>-999</v>
      </c>
      <c r="AG4929" s="82">
        <f>IF(E4929=1, 'adjustment factor'!$D$6, IF(E4929=-9,-999,IF(E4929="",-999,0)))</f>
        <v>-999</v>
      </c>
      <c r="AH4929" s="82">
        <f>IF(K4929&gt;=45,'adjustment factor'!$D$7,IF(K4929=-9,-1200,IF(K4929="",-1200,0)))</f>
        <v>-1200</v>
      </c>
      <c r="AI4929" s="82">
        <f>IF(L4929=1, 'adjustment factor'!$D$8, IF(L4929=-9,-999,IF(L4929="",-999,0)))</f>
        <v>-999</v>
      </c>
      <c r="AJ4929" s="82">
        <f>IF(AND(M4929&gt;=1,M4929&lt;=4),'adjustment factor'!$D$9,IF(M4929=-9,-999,IF(M4929=98,-999,IF(M4929=99,-999,IF(M4929="",-999,0)))))</f>
        <v>-999</v>
      </c>
      <c r="AK4929" s="82">
        <f>IF(H4929=1, 'adjustment factor'!$D$10, IF(H4929=-9,-999,IF(H4929="",-999,0)))</f>
        <v>-999</v>
      </c>
      <c r="AL4929" s="82">
        <f>IF(G4929=1, 'adjustment factor'!$D$11, IF(G4929=-9,-999,IF(G4929="",-999,0)))</f>
        <v>-999</v>
      </c>
      <c r="AM4929" s="82">
        <f>IF(I4929=1, 'adjustment factor'!$D$12, IF(I4929=-9,-999,IF(I4929="",-999,0)))</f>
        <v>-999</v>
      </c>
      <c r="AN4929" s="82">
        <f>IF(J4929=1, 'adjustment factor'!$D$13, IF(J4929=-9,-999,IF(J4929="",-999,0)))</f>
        <v>-999</v>
      </c>
      <c r="AO4929" s="82" t="str">
        <f t="shared" si="778"/>
        <v>-999</v>
      </c>
      <c r="AP4929" s="82" t="str">
        <f t="shared" si="779"/>
        <v>MISSING</v>
      </c>
    </row>
    <row r="4930" spans="2:42">
      <c r="B4930" s="207"/>
      <c r="C4930" s="35">
        <v>4926</v>
      </c>
      <c r="D4930" s="161"/>
      <c r="E4930" s="161"/>
      <c r="F4930" s="161"/>
      <c r="G4930" s="161"/>
      <c r="H4930" s="161"/>
      <c r="I4930" s="161"/>
      <c r="J4930" s="161"/>
      <c r="K4930" s="161"/>
      <c r="L4930" s="161"/>
      <c r="M4930" s="161"/>
      <c r="N4930" s="171"/>
      <c r="O4930" s="171"/>
      <c r="P4930" s="171"/>
      <c r="Q4930" s="171"/>
      <c r="R4930" s="171"/>
      <c r="S4930" s="171"/>
      <c r="T4930" s="208" t="str">
        <f t="shared" si="770"/>
        <v>MISSING</v>
      </c>
      <c r="U4930" s="208" t="str">
        <f t="shared" si="771"/>
        <v>MISSING</v>
      </c>
      <c r="X4930" s="56">
        <f t="shared" si="772"/>
        <v>-99</v>
      </c>
      <c r="Y4930" s="56">
        <f t="shared" si="773"/>
        <v>-99</v>
      </c>
      <c r="Z4930" s="56">
        <f t="shared" si="774"/>
        <v>-99</v>
      </c>
      <c r="AA4930" s="56">
        <f t="shared" si="775"/>
        <v>-99</v>
      </c>
      <c r="AB4930" s="56">
        <f t="shared" si="776"/>
        <v>-99</v>
      </c>
      <c r="AC4930" s="56">
        <f t="shared" si="777"/>
        <v>-99</v>
      </c>
      <c r="AD4930" s="3"/>
      <c r="AE4930" s="82">
        <f>IF(D4930=1, 'adjustment factor'!$D$4, IF(D4930=-9,-999,IF(D4930="",-999,0)))</f>
        <v>-999</v>
      </c>
      <c r="AF4930" s="82">
        <f>IF(F4930=1, 'adjustment factor'!$D$5, IF(F4930=-9,-999,IF(F4930="",-999,0)))</f>
        <v>-999</v>
      </c>
      <c r="AG4930" s="82">
        <f>IF(E4930=1, 'adjustment factor'!$D$6, IF(E4930=-9,-999,IF(E4930="",-999,0)))</f>
        <v>-999</v>
      </c>
      <c r="AH4930" s="82">
        <f>IF(K4930&gt;=45,'adjustment factor'!$D$7,IF(K4930=-9,-1200,IF(K4930="",-1200,0)))</f>
        <v>-1200</v>
      </c>
      <c r="AI4930" s="82">
        <f>IF(L4930=1, 'adjustment factor'!$D$8, IF(L4930=-9,-999,IF(L4930="",-999,0)))</f>
        <v>-999</v>
      </c>
      <c r="AJ4930" s="82">
        <f>IF(AND(M4930&gt;=1,M4930&lt;=4),'adjustment factor'!$D$9,IF(M4930=-9,-999,IF(M4930=98,-999,IF(M4930=99,-999,IF(M4930="",-999,0)))))</f>
        <v>-999</v>
      </c>
      <c r="AK4930" s="82">
        <f>IF(H4930=1, 'adjustment factor'!$D$10, IF(H4930=-9,-999,IF(H4930="",-999,0)))</f>
        <v>-999</v>
      </c>
      <c r="AL4930" s="82">
        <f>IF(G4930=1, 'adjustment factor'!$D$11, IF(G4930=-9,-999,IF(G4930="",-999,0)))</f>
        <v>-999</v>
      </c>
      <c r="AM4930" s="82">
        <f>IF(I4930=1, 'adjustment factor'!$D$12, IF(I4930=-9,-999,IF(I4930="",-999,0)))</f>
        <v>-999</v>
      </c>
      <c r="AN4930" s="82">
        <f>IF(J4930=1, 'adjustment factor'!$D$13, IF(J4930=-9,-999,IF(J4930="",-999,0)))</f>
        <v>-999</v>
      </c>
      <c r="AO4930" s="82" t="str">
        <f t="shared" si="778"/>
        <v>-999</v>
      </c>
      <c r="AP4930" s="82" t="str">
        <f t="shared" si="779"/>
        <v>MISSING</v>
      </c>
    </row>
    <row r="4931" spans="2:42">
      <c r="B4931" s="207"/>
      <c r="C4931" s="35">
        <v>4927</v>
      </c>
      <c r="D4931" s="161"/>
      <c r="E4931" s="161"/>
      <c r="F4931" s="161"/>
      <c r="G4931" s="161"/>
      <c r="H4931" s="161"/>
      <c r="I4931" s="161"/>
      <c r="J4931" s="161"/>
      <c r="K4931" s="161"/>
      <c r="L4931" s="161"/>
      <c r="M4931" s="161"/>
      <c r="N4931" s="171"/>
      <c r="O4931" s="171"/>
      <c r="P4931" s="171"/>
      <c r="Q4931" s="171"/>
      <c r="R4931" s="171"/>
      <c r="S4931" s="171"/>
      <c r="T4931" s="208" t="str">
        <f t="shared" si="770"/>
        <v>MISSING</v>
      </c>
      <c r="U4931" s="208" t="str">
        <f t="shared" si="771"/>
        <v>MISSING</v>
      </c>
      <c r="X4931" s="56">
        <f t="shared" si="772"/>
        <v>-99</v>
      </c>
      <c r="Y4931" s="56">
        <f t="shared" si="773"/>
        <v>-99</v>
      </c>
      <c r="Z4931" s="56">
        <f t="shared" si="774"/>
        <v>-99</v>
      </c>
      <c r="AA4931" s="56">
        <f t="shared" si="775"/>
        <v>-99</v>
      </c>
      <c r="AB4931" s="56">
        <f t="shared" si="776"/>
        <v>-99</v>
      </c>
      <c r="AC4931" s="56">
        <f t="shared" si="777"/>
        <v>-99</v>
      </c>
      <c r="AD4931" s="3"/>
      <c r="AE4931" s="82">
        <f>IF(D4931=1, 'adjustment factor'!$D$4, IF(D4931=-9,-999,IF(D4931="",-999,0)))</f>
        <v>-999</v>
      </c>
      <c r="AF4931" s="82">
        <f>IF(F4931=1, 'adjustment factor'!$D$5, IF(F4931=-9,-999,IF(F4931="",-999,0)))</f>
        <v>-999</v>
      </c>
      <c r="AG4931" s="82">
        <f>IF(E4931=1, 'adjustment factor'!$D$6, IF(E4931=-9,-999,IF(E4931="",-999,0)))</f>
        <v>-999</v>
      </c>
      <c r="AH4931" s="82">
        <f>IF(K4931&gt;=45,'adjustment factor'!$D$7,IF(K4931=-9,-1200,IF(K4931="",-1200,0)))</f>
        <v>-1200</v>
      </c>
      <c r="AI4931" s="82">
        <f>IF(L4931=1, 'adjustment factor'!$D$8, IF(L4931=-9,-999,IF(L4931="",-999,0)))</f>
        <v>-999</v>
      </c>
      <c r="AJ4931" s="82">
        <f>IF(AND(M4931&gt;=1,M4931&lt;=4),'adjustment factor'!$D$9,IF(M4931=-9,-999,IF(M4931=98,-999,IF(M4931=99,-999,IF(M4931="",-999,0)))))</f>
        <v>-999</v>
      </c>
      <c r="AK4931" s="82">
        <f>IF(H4931=1, 'adjustment factor'!$D$10, IF(H4931=-9,-999,IF(H4931="",-999,0)))</f>
        <v>-999</v>
      </c>
      <c r="AL4931" s="82">
        <f>IF(G4931=1, 'adjustment factor'!$D$11, IF(G4931=-9,-999,IF(G4931="",-999,0)))</f>
        <v>-999</v>
      </c>
      <c r="AM4931" s="82">
        <f>IF(I4931=1, 'adjustment factor'!$D$12, IF(I4931=-9,-999,IF(I4931="",-999,0)))</f>
        <v>-999</v>
      </c>
      <c r="AN4931" s="82">
        <f>IF(J4931=1, 'adjustment factor'!$D$13, IF(J4931=-9,-999,IF(J4931="",-999,0)))</f>
        <v>-999</v>
      </c>
      <c r="AO4931" s="82" t="str">
        <f t="shared" si="778"/>
        <v>-999</v>
      </c>
      <c r="AP4931" s="82" t="str">
        <f t="shared" si="779"/>
        <v>MISSING</v>
      </c>
    </row>
    <row r="4932" spans="2:42">
      <c r="B4932" s="207"/>
      <c r="C4932" s="35">
        <v>4928</v>
      </c>
      <c r="D4932" s="161"/>
      <c r="E4932" s="161"/>
      <c r="F4932" s="161"/>
      <c r="G4932" s="161"/>
      <c r="H4932" s="161"/>
      <c r="I4932" s="161"/>
      <c r="J4932" s="161"/>
      <c r="K4932" s="161"/>
      <c r="L4932" s="161"/>
      <c r="M4932" s="161"/>
      <c r="N4932" s="171"/>
      <c r="O4932" s="171"/>
      <c r="P4932" s="171"/>
      <c r="Q4932" s="171"/>
      <c r="R4932" s="171"/>
      <c r="S4932" s="171"/>
      <c r="T4932" s="208" t="str">
        <f t="shared" si="770"/>
        <v>MISSING</v>
      </c>
      <c r="U4932" s="208" t="str">
        <f t="shared" si="771"/>
        <v>MISSING</v>
      </c>
      <c r="X4932" s="56">
        <f t="shared" si="772"/>
        <v>-99</v>
      </c>
      <c r="Y4932" s="56">
        <f t="shared" si="773"/>
        <v>-99</v>
      </c>
      <c r="Z4932" s="56">
        <f t="shared" si="774"/>
        <v>-99</v>
      </c>
      <c r="AA4932" s="56">
        <f t="shared" si="775"/>
        <v>-99</v>
      </c>
      <c r="AB4932" s="56">
        <f t="shared" si="776"/>
        <v>-99</v>
      </c>
      <c r="AC4932" s="56">
        <f t="shared" si="777"/>
        <v>-99</v>
      </c>
      <c r="AD4932" s="3"/>
      <c r="AE4932" s="82">
        <f>IF(D4932=1, 'adjustment factor'!$D$4, IF(D4932=-9,-999,IF(D4932="",-999,0)))</f>
        <v>-999</v>
      </c>
      <c r="AF4932" s="82">
        <f>IF(F4932=1, 'adjustment factor'!$D$5, IF(F4932=-9,-999,IF(F4932="",-999,0)))</f>
        <v>-999</v>
      </c>
      <c r="AG4932" s="82">
        <f>IF(E4932=1, 'adjustment factor'!$D$6, IF(E4932=-9,-999,IF(E4932="",-999,0)))</f>
        <v>-999</v>
      </c>
      <c r="AH4932" s="82">
        <f>IF(K4932&gt;=45,'adjustment factor'!$D$7,IF(K4932=-9,-1200,IF(K4932="",-1200,0)))</f>
        <v>-1200</v>
      </c>
      <c r="AI4932" s="82">
        <f>IF(L4932=1, 'adjustment factor'!$D$8, IF(L4932=-9,-999,IF(L4932="",-999,0)))</f>
        <v>-999</v>
      </c>
      <c r="AJ4932" s="82">
        <f>IF(AND(M4932&gt;=1,M4932&lt;=4),'adjustment factor'!$D$9,IF(M4932=-9,-999,IF(M4932=98,-999,IF(M4932=99,-999,IF(M4932="",-999,0)))))</f>
        <v>-999</v>
      </c>
      <c r="AK4932" s="82">
        <f>IF(H4932=1, 'adjustment factor'!$D$10, IF(H4932=-9,-999,IF(H4932="",-999,0)))</f>
        <v>-999</v>
      </c>
      <c r="AL4932" s="82">
        <f>IF(G4932=1, 'adjustment factor'!$D$11, IF(G4932=-9,-999,IF(G4932="",-999,0)))</f>
        <v>-999</v>
      </c>
      <c r="AM4932" s="82">
        <f>IF(I4932=1, 'adjustment factor'!$D$12, IF(I4932=-9,-999,IF(I4932="",-999,0)))</f>
        <v>-999</v>
      </c>
      <c r="AN4932" s="82">
        <f>IF(J4932=1, 'adjustment factor'!$D$13, IF(J4932=-9,-999,IF(J4932="",-999,0)))</f>
        <v>-999</v>
      </c>
      <c r="AO4932" s="82" t="str">
        <f t="shared" si="778"/>
        <v>-999</v>
      </c>
      <c r="AP4932" s="82" t="str">
        <f t="shared" si="779"/>
        <v>MISSING</v>
      </c>
    </row>
    <row r="4933" spans="2:42">
      <c r="B4933" s="207"/>
      <c r="C4933" s="35">
        <v>4929</v>
      </c>
      <c r="D4933" s="161"/>
      <c r="E4933" s="161"/>
      <c r="F4933" s="161"/>
      <c r="G4933" s="161"/>
      <c r="H4933" s="161"/>
      <c r="I4933" s="161"/>
      <c r="J4933" s="161"/>
      <c r="K4933" s="161"/>
      <c r="L4933" s="161"/>
      <c r="M4933" s="161"/>
      <c r="N4933" s="171"/>
      <c r="O4933" s="171"/>
      <c r="P4933" s="171"/>
      <c r="Q4933" s="171"/>
      <c r="R4933" s="171"/>
      <c r="S4933" s="171"/>
      <c r="T4933" s="208" t="str">
        <f t="shared" si="770"/>
        <v>MISSING</v>
      </c>
      <c r="U4933" s="208" t="str">
        <f t="shared" si="771"/>
        <v>MISSING</v>
      </c>
      <c r="X4933" s="56">
        <f t="shared" si="772"/>
        <v>-99</v>
      </c>
      <c r="Y4933" s="56">
        <f t="shared" si="773"/>
        <v>-99</v>
      </c>
      <c r="Z4933" s="56">
        <f t="shared" si="774"/>
        <v>-99</v>
      </c>
      <c r="AA4933" s="56">
        <f t="shared" si="775"/>
        <v>-99</v>
      </c>
      <c r="AB4933" s="56">
        <f t="shared" si="776"/>
        <v>-99</v>
      </c>
      <c r="AC4933" s="56">
        <f t="shared" si="777"/>
        <v>-99</v>
      </c>
      <c r="AD4933" s="3"/>
      <c r="AE4933" s="82">
        <f>IF(D4933=1, 'adjustment factor'!$D$4, IF(D4933=-9,-999,IF(D4933="",-999,0)))</f>
        <v>-999</v>
      </c>
      <c r="AF4933" s="82">
        <f>IF(F4933=1, 'adjustment factor'!$D$5, IF(F4933=-9,-999,IF(F4933="",-999,0)))</f>
        <v>-999</v>
      </c>
      <c r="AG4933" s="82">
        <f>IF(E4933=1, 'adjustment factor'!$D$6, IF(E4933=-9,-999,IF(E4933="",-999,0)))</f>
        <v>-999</v>
      </c>
      <c r="AH4933" s="82">
        <f>IF(K4933&gt;=45,'adjustment factor'!$D$7,IF(K4933=-9,-1200,IF(K4933="",-1200,0)))</f>
        <v>-1200</v>
      </c>
      <c r="AI4933" s="82">
        <f>IF(L4933=1, 'adjustment factor'!$D$8, IF(L4933=-9,-999,IF(L4933="",-999,0)))</f>
        <v>-999</v>
      </c>
      <c r="AJ4933" s="82">
        <f>IF(AND(M4933&gt;=1,M4933&lt;=4),'adjustment factor'!$D$9,IF(M4933=-9,-999,IF(M4933=98,-999,IF(M4933=99,-999,IF(M4933="",-999,0)))))</f>
        <v>-999</v>
      </c>
      <c r="AK4933" s="82">
        <f>IF(H4933=1, 'adjustment factor'!$D$10, IF(H4933=-9,-999,IF(H4933="",-999,0)))</f>
        <v>-999</v>
      </c>
      <c r="AL4933" s="82">
        <f>IF(G4933=1, 'adjustment factor'!$D$11, IF(G4933=-9,-999,IF(G4933="",-999,0)))</f>
        <v>-999</v>
      </c>
      <c r="AM4933" s="82">
        <f>IF(I4933=1, 'adjustment factor'!$D$12, IF(I4933=-9,-999,IF(I4933="",-999,0)))</f>
        <v>-999</v>
      </c>
      <c r="AN4933" s="82">
        <f>IF(J4933=1, 'adjustment factor'!$D$13, IF(J4933=-9,-999,IF(J4933="",-999,0)))</f>
        <v>-999</v>
      </c>
      <c r="AO4933" s="82" t="str">
        <f t="shared" si="778"/>
        <v>-999</v>
      </c>
      <c r="AP4933" s="82" t="str">
        <f t="shared" si="779"/>
        <v>MISSING</v>
      </c>
    </row>
    <row r="4934" spans="2:42">
      <c r="B4934" s="207"/>
      <c r="C4934" s="35">
        <v>4930</v>
      </c>
      <c r="D4934" s="161"/>
      <c r="E4934" s="161"/>
      <c r="F4934" s="161"/>
      <c r="G4934" s="161"/>
      <c r="H4934" s="161"/>
      <c r="I4934" s="161"/>
      <c r="J4934" s="161"/>
      <c r="K4934" s="161"/>
      <c r="L4934" s="161"/>
      <c r="M4934" s="161"/>
      <c r="N4934" s="171"/>
      <c r="O4934" s="171"/>
      <c r="P4934" s="171"/>
      <c r="Q4934" s="171"/>
      <c r="R4934" s="171"/>
      <c r="S4934" s="171"/>
      <c r="T4934" s="208" t="str">
        <f t="shared" si="770"/>
        <v>MISSING</v>
      </c>
      <c r="U4934" s="208" t="str">
        <f t="shared" si="771"/>
        <v>MISSING</v>
      </c>
      <c r="X4934" s="56">
        <f t="shared" si="772"/>
        <v>-99</v>
      </c>
      <c r="Y4934" s="56">
        <f t="shared" si="773"/>
        <v>-99</v>
      </c>
      <c r="Z4934" s="56">
        <f t="shared" si="774"/>
        <v>-99</v>
      </c>
      <c r="AA4934" s="56">
        <f t="shared" si="775"/>
        <v>-99</v>
      </c>
      <c r="AB4934" s="56">
        <f t="shared" si="776"/>
        <v>-99</v>
      </c>
      <c r="AC4934" s="56">
        <f t="shared" si="777"/>
        <v>-99</v>
      </c>
      <c r="AD4934" s="3"/>
      <c r="AE4934" s="82">
        <f>IF(D4934=1, 'adjustment factor'!$D$4, IF(D4934=-9,-999,IF(D4934="",-999,0)))</f>
        <v>-999</v>
      </c>
      <c r="AF4934" s="82">
        <f>IF(F4934=1, 'adjustment factor'!$D$5, IF(F4934=-9,-999,IF(F4934="",-999,0)))</f>
        <v>-999</v>
      </c>
      <c r="AG4934" s="82">
        <f>IF(E4934=1, 'adjustment factor'!$D$6, IF(E4934=-9,-999,IF(E4934="",-999,0)))</f>
        <v>-999</v>
      </c>
      <c r="AH4934" s="82">
        <f>IF(K4934&gt;=45,'adjustment factor'!$D$7,IF(K4934=-9,-1200,IF(K4934="",-1200,0)))</f>
        <v>-1200</v>
      </c>
      <c r="AI4934" s="82">
        <f>IF(L4934=1, 'adjustment factor'!$D$8, IF(L4934=-9,-999,IF(L4934="",-999,0)))</f>
        <v>-999</v>
      </c>
      <c r="AJ4934" s="82">
        <f>IF(AND(M4934&gt;=1,M4934&lt;=4),'adjustment factor'!$D$9,IF(M4934=-9,-999,IF(M4934=98,-999,IF(M4934=99,-999,IF(M4934="",-999,0)))))</f>
        <v>-999</v>
      </c>
      <c r="AK4934" s="82">
        <f>IF(H4934=1, 'adjustment factor'!$D$10, IF(H4934=-9,-999,IF(H4934="",-999,0)))</f>
        <v>-999</v>
      </c>
      <c r="AL4934" s="82">
        <f>IF(G4934=1, 'adjustment factor'!$D$11, IF(G4934=-9,-999,IF(G4934="",-999,0)))</f>
        <v>-999</v>
      </c>
      <c r="AM4934" s="82">
        <f>IF(I4934=1, 'adjustment factor'!$D$12, IF(I4934=-9,-999,IF(I4934="",-999,0)))</f>
        <v>-999</v>
      </c>
      <c r="AN4934" s="82">
        <f>IF(J4934=1, 'adjustment factor'!$D$13, IF(J4934=-9,-999,IF(J4934="",-999,0)))</f>
        <v>-999</v>
      </c>
      <c r="AO4934" s="82" t="str">
        <f t="shared" si="778"/>
        <v>-999</v>
      </c>
      <c r="AP4934" s="82" t="str">
        <f t="shared" si="779"/>
        <v>MISSING</v>
      </c>
    </row>
    <row r="4935" spans="2:42">
      <c r="B4935" s="207"/>
      <c r="C4935" s="35">
        <v>4931</v>
      </c>
      <c r="D4935" s="161"/>
      <c r="E4935" s="161"/>
      <c r="F4935" s="161"/>
      <c r="G4935" s="161"/>
      <c r="H4935" s="161"/>
      <c r="I4935" s="161"/>
      <c r="J4935" s="161"/>
      <c r="K4935" s="161"/>
      <c r="L4935" s="161"/>
      <c r="M4935" s="161"/>
      <c r="N4935" s="171"/>
      <c r="O4935" s="171"/>
      <c r="P4935" s="171"/>
      <c r="Q4935" s="171"/>
      <c r="R4935" s="171"/>
      <c r="S4935" s="171"/>
      <c r="T4935" s="208" t="str">
        <f t="shared" si="770"/>
        <v>MISSING</v>
      </c>
      <c r="U4935" s="208" t="str">
        <f t="shared" si="771"/>
        <v>MISSING</v>
      </c>
      <c r="X4935" s="56">
        <f t="shared" si="772"/>
        <v>-99</v>
      </c>
      <c r="Y4935" s="56">
        <f t="shared" si="773"/>
        <v>-99</v>
      </c>
      <c r="Z4935" s="56">
        <f t="shared" si="774"/>
        <v>-99</v>
      </c>
      <c r="AA4935" s="56">
        <f t="shared" si="775"/>
        <v>-99</v>
      </c>
      <c r="AB4935" s="56">
        <f t="shared" si="776"/>
        <v>-99</v>
      </c>
      <c r="AC4935" s="56">
        <f t="shared" si="777"/>
        <v>-99</v>
      </c>
      <c r="AD4935" s="3"/>
      <c r="AE4935" s="82">
        <f>IF(D4935=1, 'adjustment factor'!$D$4, IF(D4935=-9,-999,IF(D4935="",-999,0)))</f>
        <v>-999</v>
      </c>
      <c r="AF4935" s="82">
        <f>IF(F4935=1, 'adjustment factor'!$D$5, IF(F4935=-9,-999,IF(F4935="",-999,0)))</f>
        <v>-999</v>
      </c>
      <c r="AG4935" s="82">
        <f>IF(E4935=1, 'adjustment factor'!$D$6, IF(E4935=-9,-999,IF(E4935="",-999,0)))</f>
        <v>-999</v>
      </c>
      <c r="AH4935" s="82">
        <f>IF(K4935&gt;=45,'adjustment factor'!$D$7,IF(K4935=-9,-1200,IF(K4935="",-1200,0)))</f>
        <v>-1200</v>
      </c>
      <c r="AI4935" s="82">
        <f>IF(L4935=1, 'adjustment factor'!$D$8, IF(L4935=-9,-999,IF(L4935="",-999,0)))</f>
        <v>-999</v>
      </c>
      <c r="AJ4935" s="82">
        <f>IF(AND(M4935&gt;=1,M4935&lt;=4),'adjustment factor'!$D$9,IF(M4935=-9,-999,IF(M4935=98,-999,IF(M4935=99,-999,IF(M4935="",-999,0)))))</f>
        <v>-999</v>
      </c>
      <c r="AK4935" s="82">
        <f>IF(H4935=1, 'adjustment factor'!$D$10, IF(H4935=-9,-999,IF(H4935="",-999,0)))</f>
        <v>-999</v>
      </c>
      <c r="AL4935" s="82">
        <f>IF(G4935=1, 'adjustment factor'!$D$11, IF(G4935=-9,-999,IF(G4935="",-999,0)))</f>
        <v>-999</v>
      </c>
      <c r="AM4935" s="82">
        <f>IF(I4935=1, 'adjustment factor'!$D$12, IF(I4935=-9,-999,IF(I4935="",-999,0)))</f>
        <v>-999</v>
      </c>
      <c r="AN4935" s="82">
        <f>IF(J4935=1, 'adjustment factor'!$D$13, IF(J4935=-9,-999,IF(J4935="",-999,0)))</f>
        <v>-999</v>
      </c>
      <c r="AO4935" s="82" t="str">
        <f t="shared" si="778"/>
        <v>-999</v>
      </c>
      <c r="AP4935" s="82" t="str">
        <f t="shared" si="779"/>
        <v>MISSING</v>
      </c>
    </row>
    <row r="4936" spans="2:42">
      <c r="B4936" s="207"/>
      <c r="C4936" s="35">
        <v>4932</v>
      </c>
      <c r="D4936" s="161"/>
      <c r="E4936" s="161"/>
      <c r="F4936" s="161"/>
      <c r="G4936" s="161"/>
      <c r="H4936" s="161"/>
      <c r="I4936" s="161"/>
      <c r="J4936" s="161"/>
      <c r="K4936" s="161"/>
      <c r="L4936" s="161"/>
      <c r="M4936" s="161"/>
      <c r="N4936" s="171"/>
      <c r="O4936" s="171"/>
      <c r="P4936" s="171"/>
      <c r="Q4936" s="171"/>
      <c r="R4936" s="171"/>
      <c r="S4936" s="171"/>
      <c r="T4936" s="208" t="str">
        <f t="shared" si="770"/>
        <v>MISSING</v>
      </c>
      <c r="U4936" s="208" t="str">
        <f t="shared" si="771"/>
        <v>MISSING</v>
      </c>
      <c r="X4936" s="56">
        <f t="shared" si="772"/>
        <v>-99</v>
      </c>
      <c r="Y4936" s="56">
        <f t="shared" si="773"/>
        <v>-99</v>
      </c>
      <c r="Z4936" s="56">
        <f t="shared" si="774"/>
        <v>-99</v>
      </c>
      <c r="AA4936" s="56">
        <f t="shared" si="775"/>
        <v>-99</v>
      </c>
      <c r="AB4936" s="56">
        <f t="shared" si="776"/>
        <v>-99</v>
      </c>
      <c r="AC4936" s="56">
        <f t="shared" si="777"/>
        <v>-99</v>
      </c>
      <c r="AD4936" s="3"/>
      <c r="AE4936" s="82">
        <f>IF(D4936=1, 'adjustment factor'!$D$4, IF(D4936=-9,-999,IF(D4936="",-999,0)))</f>
        <v>-999</v>
      </c>
      <c r="AF4936" s="82">
        <f>IF(F4936=1, 'adjustment factor'!$D$5, IF(F4936=-9,-999,IF(F4936="",-999,0)))</f>
        <v>-999</v>
      </c>
      <c r="AG4936" s="82">
        <f>IF(E4936=1, 'adjustment factor'!$D$6, IF(E4936=-9,-999,IF(E4936="",-999,0)))</f>
        <v>-999</v>
      </c>
      <c r="AH4936" s="82">
        <f>IF(K4936&gt;=45,'adjustment factor'!$D$7,IF(K4936=-9,-1200,IF(K4936="",-1200,0)))</f>
        <v>-1200</v>
      </c>
      <c r="AI4936" s="82">
        <f>IF(L4936=1, 'adjustment factor'!$D$8, IF(L4936=-9,-999,IF(L4936="",-999,0)))</f>
        <v>-999</v>
      </c>
      <c r="AJ4936" s="82">
        <f>IF(AND(M4936&gt;=1,M4936&lt;=4),'adjustment factor'!$D$9,IF(M4936=-9,-999,IF(M4936=98,-999,IF(M4936=99,-999,IF(M4936="",-999,0)))))</f>
        <v>-999</v>
      </c>
      <c r="AK4936" s="82">
        <f>IF(H4936=1, 'adjustment factor'!$D$10, IF(H4936=-9,-999,IF(H4936="",-999,0)))</f>
        <v>-999</v>
      </c>
      <c r="AL4936" s="82">
        <f>IF(G4936=1, 'adjustment factor'!$D$11, IF(G4936=-9,-999,IF(G4936="",-999,0)))</f>
        <v>-999</v>
      </c>
      <c r="AM4936" s="82">
        <f>IF(I4936=1, 'adjustment factor'!$D$12, IF(I4936=-9,-999,IF(I4936="",-999,0)))</f>
        <v>-999</v>
      </c>
      <c r="AN4936" s="82">
        <f>IF(J4936=1, 'adjustment factor'!$D$13, IF(J4936=-9,-999,IF(J4936="",-999,0)))</f>
        <v>-999</v>
      </c>
      <c r="AO4936" s="82" t="str">
        <f t="shared" si="778"/>
        <v>-999</v>
      </c>
      <c r="AP4936" s="82" t="str">
        <f t="shared" si="779"/>
        <v>MISSING</v>
      </c>
    </row>
    <row r="4937" spans="2:42">
      <c r="B4937" s="207"/>
      <c r="C4937" s="35">
        <v>4933</v>
      </c>
      <c r="D4937" s="161"/>
      <c r="E4937" s="161"/>
      <c r="F4937" s="161"/>
      <c r="G4937" s="161"/>
      <c r="H4937" s="161"/>
      <c r="I4937" s="161"/>
      <c r="J4937" s="161"/>
      <c r="K4937" s="161"/>
      <c r="L4937" s="161"/>
      <c r="M4937" s="161"/>
      <c r="N4937" s="171"/>
      <c r="O4937" s="171"/>
      <c r="P4937" s="171"/>
      <c r="Q4937" s="171"/>
      <c r="R4937" s="171"/>
      <c r="S4937" s="171"/>
      <c r="T4937" s="208" t="str">
        <f t="shared" si="770"/>
        <v>MISSING</v>
      </c>
      <c r="U4937" s="208" t="str">
        <f t="shared" si="771"/>
        <v>MISSING</v>
      </c>
      <c r="X4937" s="56">
        <f t="shared" si="772"/>
        <v>-99</v>
      </c>
      <c r="Y4937" s="56">
        <f t="shared" si="773"/>
        <v>-99</v>
      </c>
      <c r="Z4937" s="56">
        <f t="shared" si="774"/>
        <v>-99</v>
      </c>
      <c r="AA4937" s="56">
        <f t="shared" si="775"/>
        <v>-99</v>
      </c>
      <c r="AB4937" s="56">
        <f t="shared" si="776"/>
        <v>-99</v>
      </c>
      <c r="AC4937" s="56">
        <f t="shared" si="777"/>
        <v>-99</v>
      </c>
      <c r="AD4937" s="3"/>
      <c r="AE4937" s="82">
        <f>IF(D4937=1, 'adjustment factor'!$D$4, IF(D4937=-9,-999,IF(D4937="",-999,0)))</f>
        <v>-999</v>
      </c>
      <c r="AF4937" s="82">
        <f>IF(F4937=1, 'adjustment factor'!$D$5, IF(F4937=-9,-999,IF(F4937="",-999,0)))</f>
        <v>-999</v>
      </c>
      <c r="AG4937" s="82">
        <f>IF(E4937=1, 'adjustment factor'!$D$6, IF(E4937=-9,-999,IF(E4937="",-999,0)))</f>
        <v>-999</v>
      </c>
      <c r="AH4937" s="82">
        <f>IF(K4937&gt;=45,'adjustment factor'!$D$7,IF(K4937=-9,-1200,IF(K4937="",-1200,0)))</f>
        <v>-1200</v>
      </c>
      <c r="AI4937" s="82">
        <f>IF(L4937=1, 'adjustment factor'!$D$8, IF(L4937=-9,-999,IF(L4937="",-999,0)))</f>
        <v>-999</v>
      </c>
      <c r="AJ4937" s="82">
        <f>IF(AND(M4937&gt;=1,M4937&lt;=4),'adjustment factor'!$D$9,IF(M4937=-9,-999,IF(M4937=98,-999,IF(M4937=99,-999,IF(M4937="",-999,0)))))</f>
        <v>-999</v>
      </c>
      <c r="AK4937" s="82">
        <f>IF(H4937=1, 'adjustment factor'!$D$10, IF(H4937=-9,-999,IF(H4937="",-999,0)))</f>
        <v>-999</v>
      </c>
      <c r="AL4937" s="82">
        <f>IF(G4937=1, 'adjustment factor'!$D$11, IF(G4937=-9,-999,IF(G4937="",-999,0)))</f>
        <v>-999</v>
      </c>
      <c r="AM4937" s="82">
        <f>IF(I4937=1, 'adjustment factor'!$D$12, IF(I4937=-9,-999,IF(I4937="",-999,0)))</f>
        <v>-999</v>
      </c>
      <c r="AN4937" s="82">
        <f>IF(J4937=1, 'adjustment factor'!$D$13, IF(J4937=-9,-999,IF(J4937="",-999,0)))</f>
        <v>-999</v>
      </c>
      <c r="AO4937" s="82" t="str">
        <f t="shared" si="778"/>
        <v>-999</v>
      </c>
      <c r="AP4937" s="82" t="str">
        <f t="shared" si="779"/>
        <v>MISSING</v>
      </c>
    </row>
    <row r="4938" spans="2:42">
      <c r="B4938" s="207"/>
      <c r="C4938" s="35">
        <v>4934</v>
      </c>
      <c r="D4938" s="161"/>
      <c r="E4938" s="161"/>
      <c r="F4938" s="161"/>
      <c r="G4938" s="161"/>
      <c r="H4938" s="161"/>
      <c r="I4938" s="161"/>
      <c r="J4938" s="161"/>
      <c r="K4938" s="161"/>
      <c r="L4938" s="161"/>
      <c r="M4938" s="161"/>
      <c r="N4938" s="171"/>
      <c r="O4938" s="171"/>
      <c r="P4938" s="171"/>
      <c r="Q4938" s="171"/>
      <c r="R4938" s="171"/>
      <c r="S4938" s="171"/>
      <c r="T4938" s="208" t="str">
        <f t="shared" si="770"/>
        <v>MISSING</v>
      </c>
      <c r="U4938" s="208" t="str">
        <f t="shared" si="771"/>
        <v>MISSING</v>
      </c>
      <c r="X4938" s="56">
        <f t="shared" si="772"/>
        <v>-99</v>
      </c>
      <c r="Y4938" s="56">
        <f t="shared" si="773"/>
        <v>-99</v>
      </c>
      <c r="Z4938" s="56">
        <f t="shared" si="774"/>
        <v>-99</v>
      </c>
      <c r="AA4938" s="56">
        <f t="shared" si="775"/>
        <v>-99</v>
      </c>
      <c r="AB4938" s="56">
        <f t="shared" si="776"/>
        <v>-99</v>
      </c>
      <c r="AC4938" s="56">
        <f t="shared" si="777"/>
        <v>-99</v>
      </c>
      <c r="AD4938" s="3"/>
      <c r="AE4938" s="82">
        <f>IF(D4938=1, 'adjustment factor'!$D$4, IF(D4938=-9,-999,IF(D4938="",-999,0)))</f>
        <v>-999</v>
      </c>
      <c r="AF4938" s="82">
        <f>IF(F4938=1, 'adjustment factor'!$D$5, IF(F4938=-9,-999,IF(F4938="",-999,0)))</f>
        <v>-999</v>
      </c>
      <c r="AG4938" s="82">
        <f>IF(E4938=1, 'adjustment factor'!$D$6, IF(E4938=-9,-999,IF(E4938="",-999,0)))</f>
        <v>-999</v>
      </c>
      <c r="AH4938" s="82">
        <f>IF(K4938&gt;=45,'adjustment factor'!$D$7,IF(K4938=-9,-1200,IF(K4938="",-1200,0)))</f>
        <v>-1200</v>
      </c>
      <c r="AI4938" s="82">
        <f>IF(L4938=1, 'adjustment factor'!$D$8, IF(L4938=-9,-999,IF(L4938="",-999,0)))</f>
        <v>-999</v>
      </c>
      <c r="AJ4938" s="82">
        <f>IF(AND(M4938&gt;=1,M4938&lt;=4),'adjustment factor'!$D$9,IF(M4938=-9,-999,IF(M4938=98,-999,IF(M4938=99,-999,IF(M4938="",-999,0)))))</f>
        <v>-999</v>
      </c>
      <c r="AK4938" s="82">
        <f>IF(H4938=1, 'adjustment factor'!$D$10, IF(H4938=-9,-999,IF(H4938="",-999,0)))</f>
        <v>-999</v>
      </c>
      <c r="AL4938" s="82">
        <f>IF(G4938=1, 'adjustment factor'!$D$11, IF(G4938=-9,-999,IF(G4938="",-999,0)))</f>
        <v>-999</v>
      </c>
      <c r="AM4938" s="82">
        <f>IF(I4938=1, 'adjustment factor'!$D$12, IF(I4938=-9,-999,IF(I4938="",-999,0)))</f>
        <v>-999</v>
      </c>
      <c r="AN4938" s="82">
        <f>IF(J4938=1, 'adjustment factor'!$D$13, IF(J4938=-9,-999,IF(J4938="",-999,0)))</f>
        <v>-999</v>
      </c>
      <c r="AO4938" s="82" t="str">
        <f t="shared" si="778"/>
        <v>-999</v>
      </c>
      <c r="AP4938" s="82" t="str">
        <f t="shared" si="779"/>
        <v>MISSING</v>
      </c>
    </row>
    <row r="4939" spans="2:42">
      <c r="B4939" s="207"/>
      <c r="C4939" s="35">
        <v>4935</v>
      </c>
      <c r="D4939" s="161"/>
      <c r="E4939" s="161"/>
      <c r="F4939" s="161"/>
      <c r="G4939" s="161"/>
      <c r="H4939" s="161"/>
      <c r="I4939" s="161"/>
      <c r="J4939" s="161"/>
      <c r="K4939" s="161"/>
      <c r="L4939" s="161"/>
      <c r="M4939" s="161"/>
      <c r="N4939" s="171"/>
      <c r="O4939" s="171"/>
      <c r="P4939" s="171"/>
      <c r="Q4939" s="171"/>
      <c r="R4939" s="171"/>
      <c r="S4939" s="171"/>
      <c r="T4939" s="208" t="str">
        <f t="shared" si="770"/>
        <v>MISSING</v>
      </c>
      <c r="U4939" s="208" t="str">
        <f t="shared" si="771"/>
        <v>MISSING</v>
      </c>
      <c r="X4939" s="56">
        <f t="shared" si="772"/>
        <v>-99</v>
      </c>
      <c r="Y4939" s="56">
        <f t="shared" si="773"/>
        <v>-99</v>
      </c>
      <c r="Z4939" s="56">
        <f t="shared" si="774"/>
        <v>-99</v>
      </c>
      <c r="AA4939" s="56">
        <f t="shared" si="775"/>
        <v>-99</v>
      </c>
      <c r="AB4939" s="56">
        <f t="shared" si="776"/>
        <v>-99</v>
      </c>
      <c r="AC4939" s="56">
        <f t="shared" si="777"/>
        <v>-99</v>
      </c>
      <c r="AD4939" s="3"/>
      <c r="AE4939" s="82">
        <f>IF(D4939=1, 'adjustment factor'!$D$4, IF(D4939=-9,-999,IF(D4939="",-999,0)))</f>
        <v>-999</v>
      </c>
      <c r="AF4939" s="82">
        <f>IF(F4939=1, 'adjustment factor'!$D$5, IF(F4939=-9,-999,IF(F4939="",-999,0)))</f>
        <v>-999</v>
      </c>
      <c r="AG4939" s="82">
        <f>IF(E4939=1, 'adjustment factor'!$D$6, IF(E4939=-9,-999,IF(E4939="",-999,0)))</f>
        <v>-999</v>
      </c>
      <c r="AH4939" s="82">
        <f>IF(K4939&gt;=45,'adjustment factor'!$D$7,IF(K4939=-9,-1200,IF(K4939="",-1200,0)))</f>
        <v>-1200</v>
      </c>
      <c r="AI4939" s="82">
        <f>IF(L4939=1, 'adjustment factor'!$D$8, IF(L4939=-9,-999,IF(L4939="",-999,0)))</f>
        <v>-999</v>
      </c>
      <c r="AJ4939" s="82">
        <f>IF(AND(M4939&gt;=1,M4939&lt;=4),'adjustment factor'!$D$9,IF(M4939=-9,-999,IF(M4939=98,-999,IF(M4939=99,-999,IF(M4939="",-999,0)))))</f>
        <v>-999</v>
      </c>
      <c r="AK4939" s="82">
        <f>IF(H4939=1, 'adjustment factor'!$D$10, IF(H4939=-9,-999,IF(H4939="",-999,0)))</f>
        <v>-999</v>
      </c>
      <c r="AL4939" s="82">
        <f>IF(G4939=1, 'adjustment factor'!$D$11, IF(G4939=-9,-999,IF(G4939="",-999,0)))</f>
        <v>-999</v>
      </c>
      <c r="AM4939" s="82">
        <f>IF(I4939=1, 'adjustment factor'!$D$12, IF(I4939=-9,-999,IF(I4939="",-999,0)))</f>
        <v>-999</v>
      </c>
      <c r="AN4939" s="82">
        <f>IF(J4939=1, 'adjustment factor'!$D$13, IF(J4939=-9,-999,IF(J4939="",-999,0)))</f>
        <v>-999</v>
      </c>
      <c r="AO4939" s="82" t="str">
        <f t="shared" si="778"/>
        <v>-999</v>
      </c>
      <c r="AP4939" s="82" t="str">
        <f t="shared" si="779"/>
        <v>MISSING</v>
      </c>
    </row>
    <row r="4940" spans="2:42">
      <c r="B4940" s="207"/>
      <c r="C4940" s="35">
        <v>4936</v>
      </c>
      <c r="D4940" s="161"/>
      <c r="E4940" s="161"/>
      <c r="F4940" s="161"/>
      <c r="G4940" s="161"/>
      <c r="H4940" s="161"/>
      <c r="I4940" s="161"/>
      <c r="J4940" s="161"/>
      <c r="K4940" s="161"/>
      <c r="L4940" s="161"/>
      <c r="M4940" s="161"/>
      <c r="N4940" s="171"/>
      <c r="O4940" s="171"/>
      <c r="P4940" s="171"/>
      <c r="Q4940" s="171"/>
      <c r="R4940" s="171"/>
      <c r="S4940" s="171"/>
      <c r="T4940" s="208" t="str">
        <f t="shared" si="770"/>
        <v>MISSING</v>
      </c>
      <c r="U4940" s="208" t="str">
        <f t="shared" si="771"/>
        <v>MISSING</v>
      </c>
      <c r="X4940" s="56">
        <f t="shared" si="772"/>
        <v>-99</v>
      </c>
      <c r="Y4940" s="56">
        <f t="shared" si="773"/>
        <v>-99</v>
      </c>
      <c r="Z4940" s="56">
        <f t="shared" si="774"/>
        <v>-99</v>
      </c>
      <c r="AA4940" s="56">
        <f t="shared" si="775"/>
        <v>-99</v>
      </c>
      <c r="AB4940" s="56">
        <f t="shared" si="776"/>
        <v>-99</v>
      </c>
      <c r="AC4940" s="56">
        <f t="shared" si="777"/>
        <v>-99</v>
      </c>
      <c r="AD4940" s="3"/>
      <c r="AE4940" s="82">
        <f>IF(D4940=1, 'adjustment factor'!$D$4, IF(D4940=-9,-999,IF(D4940="",-999,0)))</f>
        <v>-999</v>
      </c>
      <c r="AF4940" s="82">
        <f>IF(F4940=1, 'adjustment factor'!$D$5, IF(F4940=-9,-999,IF(F4940="",-999,0)))</f>
        <v>-999</v>
      </c>
      <c r="AG4940" s="82">
        <f>IF(E4940=1, 'adjustment factor'!$D$6, IF(E4940=-9,-999,IF(E4940="",-999,0)))</f>
        <v>-999</v>
      </c>
      <c r="AH4940" s="82">
        <f>IF(K4940&gt;=45,'adjustment factor'!$D$7,IF(K4940=-9,-1200,IF(K4940="",-1200,0)))</f>
        <v>-1200</v>
      </c>
      <c r="AI4940" s="82">
        <f>IF(L4940=1, 'adjustment factor'!$D$8, IF(L4940=-9,-999,IF(L4940="",-999,0)))</f>
        <v>-999</v>
      </c>
      <c r="AJ4940" s="82">
        <f>IF(AND(M4940&gt;=1,M4940&lt;=4),'adjustment factor'!$D$9,IF(M4940=-9,-999,IF(M4940=98,-999,IF(M4940=99,-999,IF(M4940="",-999,0)))))</f>
        <v>-999</v>
      </c>
      <c r="AK4940" s="82">
        <f>IF(H4940=1, 'adjustment factor'!$D$10, IF(H4940=-9,-999,IF(H4940="",-999,0)))</f>
        <v>-999</v>
      </c>
      <c r="AL4940" s="82">
        <f>IF(G4940=1, 'adjustment factor'!$D$11, IF(G4940=-9,-999,IF(G4940="",-999,0)))</f>
        <v>-999</v>
      </c>
      <c r="AM4940" s="82">
        <f>IF(I4940=1, 'adjustment factor'!$D$12, IF(I4940=-9,-999,IF(I4940="",-999,0)))</f>
        <v>-999</v>
      </c>
      <c r="AN4940" s="82">
        <f>IF(J4940=1, 'adjustment factor'!$D$13, IF(J4940=-9,-999,IF(J4940="",-999,0)))</f>
        <v>-999</v>
      </c>
      <c r="AO4940" s="82" t="str">
        <f t="shared" si="778"/>
        <v>-999</v>
      </c>
      <c r="AP4940" s="82" t="str">
        <f t="shared" si="779"/>
        <v>MISSING</v>
      </c>
    </row>
    <row r="4941" spans="2:42">
      <c r="B4941" s="207"/>
      <c r="C4941" s="35">
        <v>4937</v>
      </c>
      <c r="D4941" s="161"/>
      <c r="E4941" s="161"/>
      <c r="F4941" s="161"/>
      <c r="G4941" s="161"/>
      <c r="H4941" s="161"/>
      <c r="I4941" s="161"/>
      <c r="J4941" s="161"/>
      <c r="K4941" s="161"/>
      <c r="L4941" s="161"/>
      <c r="M4941" s="161"/>
      <c r="N4941" s="171"/>
      <c r="O4941" s="171"/>
      <c r="P4941" s="171"/>
      <c r="Q4941" s="171"/>
      <c r="R4941" s="171"/>
      <c r="S4941" s="171"/>
      <c r="T4941" s="208" t="str">
        <f t="shared" si="770"/>
        <v>MISSING</v>
      </c>
      <c r="U4941" s="208" t="str">
        <f t="shared" si="771"/>
        <v>MISSING</v>
      </c>
      <c r="X4941" s="56">
        <f t="shared" si="772"/>
        <v>-99</v>
      </c>
      <c r="Y4941" s="56">
        <f t="shared" si="773"/>
        <v>-99</v>
      </c>
      <c r="Z4941" s="56">
        <f t="shared" si="774"/>
        <v>-99</v>
      </c>
      <c r="AA4941" s="56">
        <f t="shared" si="775"/>
        <v>-99</v>
      </c>
      <c r="AB4941" s="56">
        <f t="shared" si="776"/>
        <v>-99</v>
      </c>
      <c r="AC4941" s="56">
        <f t="shared" si="777"/>
        <v>-99</v>
      </c>
      <c r="AD4941" s="3"/>
      <c r="AE4941" s="82">
        <f>IF(D4941=1, 'adjustment factor'!$D$4, IF(D4941=-9,-999,IF(D4941="",-999,0)))</f>
        <v>-999</v>
      </c>
      <c r="AF4941" s="82">
        <f>IF(F4941=1, 'adjustment factor'!$D$5, IF(F4941=-9,-999,IF(F4941="",-999,0)))</f>
        <v>-999</v>
      </c>
      <c r="AG4941" s="82">
        <f>IF(E4941=1, 'adjustment factor'!$D$6, IF(E4941=-9,-999,IF(E4941="",-999,0)))</f>
        <v>-999</v>
      </c>
      <c r="AH4941" s="82">
        <f>IF(K4941&gt;=45,'adjustment factor'!$D$7,IF(K4941=-9,-1200,IF(K4941="",-1200,0)))</f>
        <v>-1200</v>
      </c>
      <c r="AI4941" s="82">
        <f>IF(L4941=1, 'adjustment factor'!$D$8, IF(L4941=-9,-999,IF(L4941="",-999,0)))</f>
        <v>-999</v>
      </c>
      <c r="AJ4941" s="82">
        <f>IF(AND(M4941&gt;=1,M4941&lt;=4),'adjustment factor'!$D$9,IF(M4941=-9,-999,IF(M4941=98,-999,IF(M4941=99,-999,IF(M4941="",-999,0)))))</f>
        <v>-999</v>
      </c>
      <c r="AK4941" s="82">
        <f>IF(H4941=1, 'adjustment factor'!$D$10, IF(H4941=-9,-999,IF(H4941="",-999,0)))</f>
        <v>-999</v>
      </c>
      <c r="AL4941" s="82">
        <f>IF(G4941=1, 'adjustment factor'!$D$11, IF(G4941=-9,-999,IF(G4941="",-999,0)))</f>
        <v>-999</v>
      </c>
      <c r="AM4941" s="82">
        <f>IF(I4941=1, 'adjustment factor'!$D$12, IF(I4941=-9,-999,IF(I4941="",-999,0)))</f>
        <v>-999</v>
      </c>
      <c r="AN4941" s="82">
        <f>IF(J4941=1, 'adjustment factor'!$D$13, IF(J4941=-9,-999,IF(J4941="",-999,0)))</f>
        <v>-999</v>
      </c>
      <c r="AO4941" s="82" t="str">
        <f t="shared" si="778"/>
        <v>-999</v>
      </c>
      <c r="AP4941" s="82" t="str">
        <f t="shared" si="779"/>
        <v>MISSING</v>
      </c>
    </row>
    <row r="4942" spans="2:42">
      <c r="B4942" s="207"/>
      <c r="C4942" s="35">
        <v>4938</v>
      </c>
      <c r="D4942" s="161"/>
      <c r="E4942" s="161"/>
      <c r="F4942" s="161"/>
      <c r="G4942" s="161"/>
      <c r="H4942" s="161"/>
      <c r="I4942" s="161"/>
      <c r="J4942" s="161"/>
      <c r="K4942" s="161"/>
      <c r="L4942" s="161"/>
      <c r="M4942" s="161"/>
      <c r="N4942" s="171"/>
      <c r="O4942" s="171"/>
      <c r="P4942" s="171"/>
      <c r="Q4942" s="171"/>
      <c r="R4942" s="171"/>
      <c r="S4942" s="171"/>
      <c r="T4942" s="208" t="str">
        <f t="shared" si="770"/>
        <v>MISSING</v>
      </c>
      <c r="U4942" s="208" t="str">
        <f t="shared" si="771"/>
        <v>MISSING</v>
      </c>
      <c r="X4942" s="56">
        <f t="shared" si="772"/>
        <v>-99</v>
      </c>
      <c r="Y4942" s="56">
        <f t="shared" si="773"/>
        <v>-99</v>
      </c>
      <c r="Z4942" s="56">
        <f t="shared" si="774"/>
        <v>-99</v>
      </c>
      <c r="AA4942" s="56">
        <f t="shared" si="775"/>
        <v>-99</v>
      </c>
      <c r="AB4942" s="56">
        <f t="shared" si="776"/>
        <v>-99</v>
      </c>
      <c r="AC4942" s="56">
        <f t="shared" si="777"/>
        <v>-99</v>
      </c>
      <c r="AD4942" s="3"/>
      <c r="AE4942" s="82">
        <f>IF(D4942=1, 'adjustment factor'!$D$4, IF(D4942=-9,-999,IF(D4942="",-999,0)))</f>
        <v>-999</v>
      </c>
      <c r="AF4942" s="82">
        <f>IF(F4942=1, 'adjustment factor'!$D$5, IF(F4942=-9,-999,IF(F4942="",-999,0)))</f>
        <v>-999</v>
      </c>
      <c r="AG4942" s="82">
        <f>IF(E4942=1, 'adjustment factor'!$D$6, IF(E4942=-9,-999,IF(E4942="",-999,0)))</f>
        <v>-999</v>
      </c>
      <c r="AH4942" s="82">
        <f>IF(K4942&gt;=45,'adjustment factor'!$D$7,IF(K4942=-9,-1200,IF(K4942="",-1200,0)))</f>
        <v>-1200</v>
      </c>
      <c r="AI4942" s="82">
        <f>IF(L4942=1, 'adjustment factor'!$D$8, IF(L4942=-9,-999,IF(L4942="",-999,0)))</f>
        <v>-999</v>
      </c>
      <c r="AJ4942" s="82">
        <f>IF(AND(M4942&gt;=1,M4942&lt;=4),'adjustment factor'!$D$9,IF(M4942=-9,-999,IF(M4942=98,-999,IF(M4942=99,-999,IF(M4942="",-999,0)))))</f>
        <v>-999</v>
      </c>
      <c r="AK4942" s="82">
        <f>IF(H4942=1, 'adjustment factor'!$D$10, IF(H4942=-9,-999,IF(H4942="",-999,0)))</f>
        <v>-999</v>
      </c>
      <c r="AL4942" s="82">
        <f>IF(G4942=1, 'adjustment factor'!$D$11, IF(G4942=-9,-999,IF(G4942="",-999,0)))</f>
        <v>-999</v>
      </c>
      <c r="AM4942" s="82">
        <f>IF(I4942=1, 'adjustment factor'!$D$12, IF(I4942=-9,-999,IF(I4942="",-999,0)))</f>
        <v>-999</v>
      </c>
      <c r="AN4942" s="82">
        <f>IF(J4942=1, 'adjustment factor'!$D$13, IF(J4942=-9,-999,IF(J4942="",-999,0)))</f>
        <v>-999</v>
      </c>
      <c r="AO4942" s="82" t="str">
        <f t="shared" si="778"/>
        <v>-999</v>
      </c>
      <c r="AP4942" s="82" t="str">
        <f t="shared" si="779"/>
        <v>MISSING</v>
      </c>
    </row>
    <row r="4943" spans="2:42">
      <c r="B4943" s="207"/>
      <c r="C4943" s="35">
        <v>4939</v>
      </c>
      <c r="D4943" s="161"/>
      <c r="E4943" s="161"/>
      <c r="F4943" s="161"/>
      <c r="G4943" s="161"/>
      <c r="H4943" s="161"/>
      <c r="I4943" s="161"/>
      <c r="J4943" s="161"/>
      <c r="K4943" s="161"/>
      <c r="L4943" s="161"/>
      <c r="M4943" s="161"/>
      <c r="N4943" s="171"/>
      <c r="O4943" s="171"/>
      <c r="P4943" s="171"/>
      <c r="Q4943" s="171"/>
      <c r="R4943" s="171"/>
      <c r="S4943" s="171"/>
      <c r="T4943" s="208" t="str">
        <f t="shared" si="770"/>
        <v>MISSING</v>
      </c>
      <c r="U4943" s="208" t="str">
        <f t="shared" si="771"/>
        <v>MISSING</v>
      </c>
      <c r="X4943" s="56">
        <f t="shared" si="772"/>
        <v>-99</v>
      </c>
      <c r="Y4943" s="56">
        <f t="shared" si="773"/>
        <v>-99</v>
      </c>
      <c r="Z4943" s="56">
        <f t="shared" si="774"/>
        <v>-99</v>
      </c>
      <c r="AA4943" s="56">
        <f t="shared" si="775"/>
        <v>-99</v>
      </c>
      <c r="AB4943" s="56">
        <f t="shared" si="776"/>
        <v>-99</v>
      </c>
      <c r="AC4943" s="56">
        <f t="shared" si="777"/>
        <v>-99</v>
      </c>
      <c r="AD4943" s="3"/>
      <c r="AE4943" s="82">
        <f>IF(D4943=1, 'adjustment factor'!$D$4, IF(D4943=-9,-999,IF(D4943="",-999,0)))</f>
        <v>-999</v>
      </c>
      <c r="AF4943" s="82">
        <f>IF(F4943=1, 'adjustment factor'!$D$5, IF(F4943=-9,-999,IF(F4943="",-999,0)))</f>
        <v>-999</v>
      </c>
      <c r="AG4943" s="82">
        <f>IF(E4943=1, 'adjustment factor'!$D$6, IF(E4943=-9,-999,IF(E4943="",-999,0)))</f>
        <v>-999</v>
      </c>
      <c r="AH4943" s="82">
        <f>IF(K4943&gt;=45,'adjustment factor'!$D$7,IF(K4943=-9,-1200,IF(K4943="",-1200,0)))</f>
        <v>-1200</v>
      </c>
      <c r="AI4943" s="82">
        <f>IF(L4943=1, 'adjustment factor'!$D$8, IF(L4943=-9,-999,IF(L4943="",-999,0)))</f>
        <v>-999</v>
      </c>
      <c r="AJ4943" s="82">
        <f>IF(AND(M4943&gt;=1,M4943&lt;=4),'adjustment factor'!$D$9,IF(M4943=-9,-999,IF(M4943=98,-999,IF(M4943=99,-999,IF(M4943="",-999,0)))))</f>
        <v>-999</v>
      </c>
      <c r="AK4943" s="82">
        <f>IF(H4943=1, 'adjustment factor'!$D$10, IF(H4943=-9,-999,IF(H4943="",-999,0)))</f>
        <v>-999</v>
      </c>
      <c r="AL4943" s="82">
        <f>IF(G4943=1, 'adjustment factor'!$D$11, IF(G4943=-9,-999,IF(G4943="",-999,0)))</f>
        <v>-999</v>
      </c>
      <c r="AM4943" s="82">
        <f>IF(I4943=1, 'adjustment factor'!$D$12, IF(I4943=-9,-999,IF(I4943="",-999,0)))</f>
        <v>-999</v>
      </c>
      <c r="AN4943" s="82">
        <f>IF(J4943=1, 'adjustment factor'!$D$13, IF(J4943=-9,-999,IF(J4943="",-999,0)))</f>
        <v>-999</v>
      </c>
      <c r="AO4943" s="82" t="str">
        <f t="shared" si="778"/>
        <v>-999</v>
      </c>
      <c r="AP4943" s="82" t="str">
        <f t="shared" si="779"/>
        <v>MISSING</v>
      </c>
    </row>
    <row r="4944" spans="2:42">
      <c r="B4944" s="207"/>
      <c r="C4944" s="35">
        <v>4940</v>
      </c>
      <c r="D4944" s="161"/>
      <c r="E4944" s="161"/>
      <c r="F4944" s="161"/>
      <c r="G4944" s="161"/>
      <c r="H4944" s="161"/>
      <c r="I4944" s="161"/>
      <c r="J4944" s="161"/>
      <c r="K4944" s="161"/>
      <c r="L4944" s="161"/>
      <c r="M4944" s="161"/>
      <c r="N4944" s="171"/>
      <c r="O4944" s="171"/>
      <c r="P4944" s="171"/>
      <c r="Q4944" s="171"/>
      <c r="R4944" s="171"/>
      <c r="S4944" s="171"/>
      <c r="T4944" s="208" t="str">
        <f t="shared" si="770"/>
        <v>MISSING</v>
      </c>
      <c r="U4944" s="208" t="str">
        <f t="shared" si="771"/>
        <v>MISSING</v>
      </c>
      <c r="X4944" s="56">
        <f t="shared" si="772"/>
        <v>-99</v>
      </c>
      <c r="Y4944" s="56">
        <f t="shared" si="773"/>
        <v>-99</v>
      </c>
      <c r="Z4944" s="56">
        <f t="shared" si="774"/>
        <v>-99</v>
      </c>
      <c r="AA4944" s="56">
        <f t="shared" si="775"/>
        <v>-99</v>
      </c>
      <c r="AB4944" s="56">
        <f t="shared" si="776"/>
        <v>-99</v>
      </c>
      <c r="AC4944" s="56">
        <f t="shared" si="777"/>
        <v>-99</v>
      </c>
      <c r="AD4944" s="3"/>
      <c r="AE4944" s="82">
        <f>IF(D4944=1, 'adjustment factor'!$D$4, IF(D4944=-9,-999,IF(D4944="",-999,0)))</f>
        <v>-999</v>
      </c>
      <c r="AF4944" s="82">
        <f>IF(F4944=1, 'adjustment factor'!$D$5, IF(F4944=-9,-999,IF(F4944="",-999,0)))</f>
        <v>-999</v>
      </c>
      <c r="AG4944" s="82">
        <f>IF(E4944=1, 'adjustment factor'!$D$6, IF(E4944=-9,-999,IF(E4944="",-999,0)))</f>
        <v>-999</v>
      </c>
      <c r="AH4944" s="82">
        <f>IF(K4944&gt;=45,'adjustment factor'!$D$7,IF(K4944=-9,-1200,IF(K4944="",-1200,0)))</f>
        <v>-1200</v>
      </c>
      <c r="AI4944" s="82">
        <f>IF(L4944=1, 'adjustment factor'!$D$8, IF(L4944=-9,-999,IF(L4944="",-999,0)))</f>
        <v>-999</v>
      </c>
      <c r="AJ4944" s="82">
        <f>IF(AND(M4944&gt;=1,M4944&lt;=4),'adjustment factor'!$D$9,IF(M4944=-9,-999,IF(M4944=98,-999,IF(M4944=99,-999,IF(M4944="",-999,0)))))</f>
        <v>-999</v>
      </c>
      <c r="AK4944" s="82">
        <f>IF(H4944=1, 'adjustment factor'!$D$10, IF(H4944=-9,-999,IF(H4944="",-999,0)))</f>
        <v>-999</v>
      </c>
      <c r="AL4944" s="82">
        <f>IF(G4944=1, 'adjustment factor'!$D$11, IF(G4944=-9,-999,IF(G4944="",-999,0)))</f>
        <v>-999</v>
      </c>
      <c r="AM4944" s="82">
        <f>IF(I4944=1, 'adjustment factor'!$D$12, IF(I4944=-9,-999,IF(I4944="",-999,0)))</f>
        <v>-999</v>
      </c>
      <c r="AN4944" s="82">
        <f>IF(J4944=1, 'adjustment factor'!$D$13, IF(J4944=-9,-999,IF(J4944="",-999,0)))</f>
        <v>-999</v>
      </c>
      <c r="AO4944" s="82" t="str">
        <f t="shared" si="778"/>
        <v>-999</v>
      </c>
      <c r="AP4944" s="82" t="str">
        <f t="shared" si="779"/>
        <v>MISSING</v>
      </c>
    </row>
    <row r="4945" spans="2:42">
      <c r="B4945" s="207"/>
      <c r="C4945" s="35">
        <v>4941</v>
      </c>
      <c r="D4945" s="161"/>
      <c r="E4945" s="161"/>
      <c r="F4945" s="161"/>
      <c r="G4945" s="161"/>
      <c r="H4945" s="161"/>
      <c r="I4945" s="161"/>
      <c r="J4945" s="161"/>
      <c r="K4945" s="161"/>
      <c r="L4945" s="161"/>
      <c r="M4945" s="161"/>
      <c r="N4945" s="171"/>
      <c r="O4945" s="171"/>
      <c r="P4945" s="171"/>
      <c r="Q4945" s="171"/>
      <c r="R4945" s="171"/>
      <c r="S4945" s="171"/>
      <c r="T4945" s="208" t="str">
        <f t="shared" si="770"/>
        <v>MISSING</v>
      </c>
      <c r="U4945" s="208" t="str">
        <f t="shared" si="771"/>
        <v>MISSING</v>
      </c>
      <c r="X4945" s="56">
        <f t="shared" si="772"/>
        <v>-99</v>
      </c>
      <c r="Y4945" s="56">
        <f t="shared" si="773"/>
        <v>-99</v>
      </c>
      <c r="Z4945" s="56">
        <f t="shared" si="774"/>
        <v>-99</v>
      </c>
      <c r="AA4945" s="56">
        <f t="shared" si="775"/>
        <v>-99</v>
      </c>
      <c r="AB4945" s="56">
        <f t="shared" si="776"/>
        <v>-99</v>
      </c>
      <c r="AC4945" s="56">
        <f t="shared" si="777"/>
        <v>-99</v>
      </c>
      <c r="AD4945" s="3"/>
      <c r="AE4945" s="82">
        <f>IF(D4945=1, 'adjustment factor'!$D$4, IF(D4945=-9,-999,IF(D4945="",-999,0)))</f>
        <v>-999</v>
      </c>
      <c r="AF4945" s="82">
        <f>IF(F4945=1, 'adjustment factor'!$D$5, IF(F4945=-9,-999,IF(F4945="",-999,0)))</f>
        <v>-999</v>
      </c>
      <c r="AG4945" s="82">
        <f>IF(E4945=1, 'adjustment factor'!$D$6, IF(E4945=-9,-999,IF(E4945="",-999,0)))</f>
        <v>-999</v>
      </c>
      <c r="AH4945" s="82">
        <f>IF(K4945&gt;=45,'adjustment factor'!$D$7,IF(K4945=-9,-1200,IF(K4945="",-1200,0)))</f>
        <v>-1200</v>
      </c>
      <c r="AI4945" s="82">
        <f>IF(L4945=1, 'adjustment factor'!$D$8, IF(L4945=-9,-999,IF(L4945="",-999,0)))</f>
        <v>-999</v>
      </c>
      <c r="AJ4945" s="82">
        <f>IF(AND(M4945&gt;=1,M4945&lt;=4),'adjustment factor'!$D$9,IF(M4945=-9,-999,IF(M4945=98,-999,IF(M4945=99,-999,IF(M4945="",-999,0)))))</f>
        <v>-999</v>
      </c>
      <c r="AK4945" s="82">
        <f>IF(H4945=1, 'adjustment factor'!$D$10, IF(H4945=-9,-999,IF(H4945="",-999,0)))</f>
        <v>-999</v>
      </c>
      <c r="AL4945" s="82">
        <f>IF(G4945=1, 'adjustment factor'!$D$11, IF(G4945=-9,-999,IF(G4945="",-999,0)))</f>
        <v>-999</v>
      </c>
      <c r="AM4945" s="82">
        <f>IF(I4945=1, 'adjustment factor'!$D$12, IF(I4945=-9,-999,IF(I4945="",-999,0)))</f>
        <v>-999</v>
      </c>
      <c r="AN4945" s="82">
        <f>IF(J4945=1, 'adjustment factor'!$D$13, IF(J4945=-9,-999,IF(J4945="",-999,0)))</f>
        <v>-999</v>
      </c>
      <c r="AO4945" s="82" t="str">
        <f t="shared" si="778"/>
        <v>-999</v>
      </c>
      <c r="AP4945" s="82" t="str">
        <f t="shared" si="779"/>
        <v>MISSING</v>
      </c>
    </row>
    <row r="4946" spans="2:42">
      <c r="B4946" s="207"/>
      <c r="C4946" s="35">
        <v>4942</v>
      </c>
      <c r="D4946" s="161"/>
      <c r="E4946" s="161"/>
      <c r="F4946" s="161"/>
      <c r="G4946" s="161"/>
      <c r="H4946" s="161"/>
      <c r="I4946" s="161"/>
      <c r="J4946" s="161"/>
      <c r="K4946" s="161"/>
      <c r="L4946" s="161"/>
      <c r="M4946" s="161"/>
      <c r="N4946" s="171"/>
      <c r="O4946" s="171"/>
      <c r="P4946" s="171"/>
      <c r="Q4946" s="171"/>
      <c r="R4946" s="171"/>
      <c r="S4946" s="171"/>
      <c r="T4946" s="208" t="str">
        <f t="shared" si="770"/>
        <v>MISSING</v>
      </c>
      <c r="U4946" s="208" t="str">
        <f t="shared" si="771"/>
        <v>MISSING</v>
      </c>
      <c r="X4946" s="56">
        <f t="shared" si="772"/>
        <v>-99</v>
      </c>
      <c r="Y4946" s="56">
        <f t="shared" si="773"/>
        <v>-99</v>
      </c>
      <c r="Z4946" s="56">
        <f t="shared" si="774"/>
        <v>-99</v>
      </c>
      <c r="AA4946" s="56">
        <f t="shared" si="775"/>
        <v>-99</v>
      </c>
      <c r="AB4946" s="56">
        <f t="shared" si="776"/>
        <v>-99</v>
      </c>
      <c r="AC4946" s="56">
        <f t="shared" si="777"/>
        <v>-99</v>
      </c>
      <c r="AD4946" s="3"/>
      <c r="AE4946" s="82">
        <f>IF(D4946=1, 'adjustment factor'!$D$4, IF(D4946=-9,-999,IF(D4946="",-999,0)))</f>
        <v>-999</v>
      </c>
      <c r="AF4946" s="82">
        <f>IF(F4946=1, 'adjustment factor'!$D$5, IF(F4946=-9,-999,IF(F4946="",-999,0)))</f>
        <v>-999</v>
      </c>
      <c r="AG4946" s="82">
        <f>IF(E4946=1, 'adjustment factor'!$D$6, IF(E4946=-9,-999,IF(E4946="",-999,0)))</f>
        <v>-999</v>
      </c>
      <c r="AH4946" s="82">
        <f>IF(K4946&gt;=45,'adjustment factor'!$D$7,IF(K4946=-9,-1200,IF(K4946="",-1200,0)))</f>
        <v>-1200</v>
      </c>
      <c r="AI4946" s="82">
        <f>IF(L4946=1, 'adjustment factor'!$D$8, IF(L4946=-9,-999,IF(L4946="",-999,0)))</f>
        <v>-999</v>
      </c>
      <c r="AJ4946" s="82">
        <f>IF(AND(M4946&gt;=1,M4946&lt;=4),'adjustment factor'!$D$9,IF(M4946=-9,-999,IF(M4946=98,-999,IF(M4946=99,-999,IF(M4946="",-999,0)))))</f>
        <v>-999</v>
      </c>
      <c r="AK4946" s="82">
        <f>IF(H4946=1, 'adjustment factor'!$D$10, IF(H4946=-9,-999,IF(H4946="",-999,0)))</f>
        <v>-999</v>
      </c>
      <c r="AL4946" s="82">
        <f>IF(G4946=1, 'adjustment factor'!$D$11, IF(G4946=-9,-999,IF(G4946="",-999,0)))</f>
        <v>-999</v>
      </c>
      <c r="AM4946" s="82">
        <f>IF(I4946=1, 'adjustment factor'!$D$12, IF(I4946=-9,-999,IF(I4946="",-999,0)))</f>
        <v>-999</v>
      </c>
      <c r="AN4946" s="82">
        <f>IF(J4946=1, 'adjustment factor'!$D$13, IF(J4946=-9,-999,IF(J4946="",-999,0)))</f>
        <v>-999</v>
      </c>
      <c r="AO4946" s="82" t="str">
        <f t="shared" si="778"/>
        <v>-999</v>
      </c>
      <c r="AP4946" s="82" t="str">
        <f t="shared" si="779"/>
        <v>MISSING</v>
      </c>
    </row>
    <row r="4947" spans="2:42">
      <c r="B4947" s="207"/>
      <c r="C4947" s="35">
        <v>4943</v>
      </c>
      <c r="D4947" s="161"/>
      <c r="E4947" s="161"/>
      <c r="F4947" s="161"/>
      <c r="G4947" s="161"/>
      <c r="H4947" s="161"/>
      <c r="I4947" s="161"/>
      <c r="J4947" s="161"/>
      <c r="K4947" s="161"/>
      <c r="L4947" s="161"/>
      <c r="M4947" s="161"/>
      <c r="N4947" s="171"/>
      <c r="O4947" s="171"/>
      <c r="P4947" s="171"/>
      <c r="Q4947" s="171"/>
      <c r="R4947" s="171"/>
      <c r="S4947" s="171"/>
      <c r="T4947" s="208" t="str">
        <f t="shared" si="770"/>
        <v>MISSING</v>
      </c>
      <c r="U4947" s="208" t="str">
        <f t="shared" si="771"/>
        <v>MISSING</v>
      </c>
      <c r="X4947" s="56">
        <f t="shared" si="772"/>
        <v>-99</v>
      </c>
      <c r="Y4947" s="56">
        <f t="shared" si="773"/>
        <v>-99</v>
      </c>
      <c r="Z4947" s="56">
        <f t="shared" si="774"/>
        <v>-99</v>
      </c>
      <c r="AA4947" s="56">
        <f t="shared" si="775"/>
        <v>-99</v>
      </c>
      <c r="AB4947" s="56">
        <f t="shared" si="776"/>
        <v>-99</v>
      </c>
      <c r="AC4947" s="56">
        <f t="shared" si="777"/>
        <v>-99</v>
      </c>
      <c r="AD4947" s="3"/>
      <c r="AE4947" s="82">
        <f>IF(D4947=1, 'adjustment factor'!$D$4, IF(D4947=-9,-999,IF(D4947="",-999,0)))</f>
        <v>-999</v>
      </c>
      <c r="AF4947" s="82">
        <f>IF(F4947=1, 'adjustment factor'!$D$5, IF(F4947=-9,-999,IF(F4947="",-999,0)))</f>
        <v>-999</v>
      </c>
      <c r="AG4947" s="82">
        <f>IF(E4947=1, 'adjustment factor'!$D$6, IF(E4947=-9,-999,IF(E4947="",-999,0)))</f>
        <v>-999</v>
      </c>
      <c r="AH4947" s="82">
        <f>IF(K4947&gt;=45,'adjustment factor'!$D$7,IF(K4947=-9,-1200,IF(K4947="",-1200,0)))</f>
        <v>-1200</v>
      </c>
      <c r="AI4947" s="82">
        <f>IF(L4947=1, 'adjustment factor'!$D$8, IF(L4947=-9,-999,IF(L4947="",-999,0)))</f>
        <v>-999</v>
      </c>
      <c r="AJ4947" s="82">
        <f>IF(AND(M4947&gt;=1,M4947&lt;=4),'adjustment factor'!$D$9,IF(M4947=-9,-999,IF(M4947=98,-999,IF(M4947=99,-999,IF(M4947="",-999,0)))))</f>
        <v>-999</v>
      </c>
      <c r="AK4947" s="82">
        <f>IF(H4947=1, 'adjustment factor'!$D$10, IF(H4947=-9,-999,IF(H4947="",-999,0)))</f>
        <v>-999</v>
      </c>
      <c r="AL4947" s="82">
        <f>IF(G4947=1, 'adjustment factor'!$D$11, IF(G4947=-9,-999,IF(G4947="",-999,0)))</f>
        <v>-999</v>
      </c>
      <c r="AM4947" s="82">
        <f>IF(I4947=1, 'adjustment factor'!$D$12, IF(I4947=-9,-999,IF(I4947="",-999,0)))</f>
        <v>-999</v>
      </c>
      <c r="AN4947" s="82">
        <f>IF(J4947=1, 'adjustment factor'!$D$13, IF(J4947=-9,-999,IF(J4947="",-999,0)))</f>
        <v>-999</v>
      </c>
      <c r="AO4947" s="82" t="str">
        <f t="shared" si="778"/>
        <v>-999</v>
      </c>
      <c r="AP4947" s="82" t="str">
        <f t="shared" si="779"/>
        <v>MISSING</v>
      </c>
    </row>
    <row r="4948" spans="2:42">
      <c r="B4948" s="207"/>
      <c r="C4948" s="35">
        <v>4944</v>
      </c>
      <c r="D4948" s="161"/>
      <c r="E4948" s="161"/>
      <c r="F4948" s="161"/>
      <c r="G4948" s="161"/>
      <c r="H4948" s="161"/>
      <c r="I4948" s="161"/>
      <c r="J4948" s="161"/>
      <c r="K4948" s="161"/>
      <c r="L4948" s="161"/>
      <c r="M4948" s="161"/>
      <c r="N4948" s="171"/>
      <c r="O4948" s="171"/>
      <c r="P4948" s="171"/>
      <c r="Q4948" s="171"/>
      <c r="R4948" s="171"/>
      <c r="S4948" s="171"/>
      <c r="T4948" s="208" t="str">
        <f t="shared" si="770"/>
        <v>MISSING</v>
      </c>
      <c r="U4948" s="208" t="str">
        <f t="shared" si="771"/>
        <v>MISSING</v>
      </c>
      <c r="X4948" s="56">
        <f t="shared" si="772"/>
        <v>-99</v>
      </c>
      <c r="Y4948" s="56">
        <f t="shared" si="773"/>
        <v>-99</v>
      </c>
      <c r="Z4948" s="56">
        <f t="shared" si="774"/>
        <v>-99</v>
      </c>
      <c r="AA4948" s="56">
        <f t="shared" si="775"/>
        <v>-99</v>
      </c>
      <c r="AB4948" s="56">
        <f t="shared" si="776"/>
        <v>-99</v>
      </c>
      <c r="AC4948" s="56">
        <f t="shared" si="777"/>
        <v>-99</v>
      </c>
      <c r="AD4948" s="3"/>
      <c r="AE4948" s="82">
        <f>IF(D4948=1, 'adjustment factor'!$D$4, IF(D4948=-9,-999,IF(D4948="",-999,0)))</f>
        <v>-999</v>
      </c>
      <c r="AF4948" s="82">
        <f>IF(F4948=1, 'adjustment factor'!$D$5, IF(F4948=-9,-999,IF(F4948="",-999,0)))</f>
        <v>-999</v>
      </c>
      <c r="AG4948" s="82">
        <f>IF(E4948=1, 'adjustment factor'!$D$6, IF(E4948=-9,-999,IF(E4948="",-999,0)))</f>
        <v>-999</v>
      </c>
      <c r="AH4948" s="82">
        <f>IF(K4948&gt;=45,'adjustment factor'!$D$7,IF(K4948=-9,-1200,IF(K4948="",-1200,0)))</f>
        <v>-1200</v>
      </c>
      <c r="AI4948" s="82">
        <f>IF(L4948=1, 'adjustment factor'!$D$8, IF(L4948=-9,-999,IF(L4948="",-999,0)))</f>
        <v>-999</v>
      </c>
      <c r="AJ4948" s="82">
        <f>IF(AND(M4948&gt;=1,M4948&lt;=4),'adjustment factor'!$D$9,IF(M4948=-9,-999,IF(M4948=98,-999,IF(M4948=99,-999,IF(M4948="",-999,0)))))</f>
        <v>-999</v>
      </c>
      <c r="AK4948" s="82">
        <f>IF(H4948=1, 'adjustment factor'!$D$10, IF(H4948=-9,-999,IF(H4948="",-999,0)))</f>
        <v>-999</v>
      </c>
      <c r="AL4948" s="82">
        <f>IF(G4948=1, 'adjustment factor'!$D$11, IF(G4948=-9,-999,IF(G4948="",-999,0)))</f>
        <v>-999</v>
      </c>
      <c r="AM4948" s="82">
        <f>IF(I4948=1, 'adjustment factor'!$D$12, IF(I4948=-9,-999,IF(I4948="",-999,0)))</f>
        <v>-999</v>
      </c>
      <c r="AN4948" s="82">
        <f>IF(J4948=1, 'adjustment factor'!$D$13, IF(J4948=-9,-999,IF(J4948="",-999,0)))</f>
        <v>-999</v>
      </c>
      <c r="AO4948" s="82" t="str">
        <f t="shared" si="778"/>
        <v>-999</v>
      </c>
      <c r="AP4948" s="82" t="str">
        <f t="shared" si="779"/>
        <v>MISSING</v>
      </c>
    </row>
    <row r="4949" spans="2:42">
      <c r="B4949" s="207"/>
      <c r="C4949" s="35">
        <v>4945</v>
      </c>
      <c r="D4949" s="161"/>
      <c r="E4949" s="161"/>
      <c r="F4949" s="161"/>
      <c r="G4949" s="161"/>
      <c r="H4949" s="161"/>
      <c r="I4949" s="161"/>
      <c r="J4949" s="161"/>
      <c r="K4949" s="161"/>
      <c r="L4949" s="161"/>
      <c r="M4949" s="161"/>
      <c r="N4949" s="171"/>
      <c r="O4949" s="171"/>
      <c r="P4949" s="171"/>
      <c r="Q4949" s="171"/>
      <c r="R4949" s="171"/>
      <c r="S4949" s="171"/>
      <c r="T4949" s="208" t="str">
        <f t="shared" ref="T4949:T5012" si="780">IF(SUM(X4949:AC4949)&gt;-0.01, SUM(X4949:AC4949), "MISSING")</f>
        <v>MISSING</v>
      </c>
      <c r="U4949" s="208" t="str">
        <f t="shared" ref="U4949:U5012" si="781">IF(AP4949="MISSING","MISSING", 3.88+0.604*T4949+0.055*(T4949^2)-AP4949)</f>
        <v>MISSING</v>
      </c>
      <c r="X4949" s="56">
        <f t="shared" ref="X4949:X5012" si="782">IF(N4949&gt;0,((N4949-3)*-1),-99)</f>
        <v>-99</v>
      </c>
      <c r="Y4949" s="56">
        <f t="shared" ref="Y4949:Y5012" si="783">IF(O4949&gt;0,((O4949-3)*-1),-99)</f>
        <v>-99</v>
      </c>
      <c r="Z4949" s="56">
        <f t="shared" ref="Z4949:Z5012" si="784">IF(P4949&gt;0,((P4949-3)*-1),-99)</f>
        <v>-99</v>
      </c>
      <c r="AA4949" s="56">
        <f t="shared" ref="AA4949:AA5012" si="785">IF(Q4949&gt;0,((Q4949-3)*-1),-99)</f>
        <v>-99</v>
      </c>
      <c r="AB4949" s="56">
        <f t="shared" ref="AB4949:AB5012" si="786">IF(R4949&gt;0,((R4949-3)*-1),-99)</f>
        <v>-99</v>
      </c>
      <c r="AC4949" s="56">
        <f t="shared" ref="AC4949:AC5012" si="787">IF(S4949&gt;0,((S4949-3)*-1),-99)</f>
        <v>-99</v>
      </c>
      <c r="AD4949" s="3"/>
      <c r="AE4949" s="82">
        <f>IF(D4949=1, 'adjustment factor'!$D$4, IF(D4949=-9,-999,IF(D4949="",-999,0)))</f>
        <v>-999</v>
      </c>
      <c r="AF4949" s="82">
        <f>IF(F4949=1, 'adjustment factor'!$D$5, IF(F4949=-9,-999,IF(F4949="",-999,0)))</f>
        <v>-999</v>
      </c>
      <c r="AG4949" s="82">
        <f>IF(E4949=1, 'adjustment factor'!$D$6, IF(E4949=-9,-999,IF(E4949="",-999,0)))</f>
        <v>-999</v>
      </c>
      <c r="AH4949" s="82">
        <f>IF(K4949&gt;=45,'adjustment factor'!$D$7,IF(K4949=-9,-1200,IF(K4949="",-1200,0)))</f>
        <v>-1200</v>
      </c>
      <c r="AI4949" s="82">
        <f>IF(L4949=1, 'adjustment factor'!$D$8, IF(L4949=-9,-999,IF(L4949="",-999,0)))</f>
        <v>-999</v>
      </c>
      <c r="AJ4949" s="82">
        <f>IF(AND(M4949&gt;=1,M4949&lt;=4),'adjustment factor'!$D$9,IF(M4949=-9,-999,IF(M4949=98,-999,IF(M4949=99,-999,IF(M4949="",-999,0)))))</f>
        <v>-999</v>
      </c>
      <c r="AK4949" s="82">
        <f>IF(H4949=1, 'adjustment factor'!$D$10, IF(H4949=-9,-999,IF(H4949="",-999,0)))</f>
        <v>-999</v>
      </c>
      <c r="AL4949" s="82">
        <f>IF(G4949=1, 'adjustment factor'!$D$11, IF(G4949=-9,-999,IF(G4949="",-999,0)))</f>
        <v>-999</v>
      </c>
      <c r="AM4949" s="82">
        <f>IF(I4949=1, 'adjustment factor'!$D$12, IF(I4949=-9,-999,IF(I4949="",-999,0)))</f>
        <v>-999</v>
      </c>
      <c r="AN4949" s="82">
        <f>IF(J4949=1, 'adjustment factor'!$D$13, IF(J4949=-9,-999,IF(J4949="",-999,0)))</f>
        <v>-999</v>
      </c>
      <c r="AO4949" s="82" t="str">
        <f t="shared" ref="AO4949:AO5012" si="788">IF(-AE4949-AF4949-AG4949-AH4949+AI4949+AJ4949-AK4949-AL4949-AM4949-AN4949&lt;3, -AE4949-AF4949-AG4949-AH4949+AI4949+AJ4949-AK4949-AL4949-AM4949-AN4949, "-999")</f>
        <v>-999</v>
      </c>
      <c r="AP4949" s="82" t="str">
        <f t="shared" ref="AP4949:AP5012" si="789">IF(AND(SUM(AE4949:AN4949)&gt;-1, (SUM(X4949:AC4949)&gt;-1)), 14.353-AE4949-AF4949-AG4949-AH4949+AI4949+AJ4949-AK4949-AL4949-AM4949-AN4949, "MISSING")</f>
        <v>MISSING</v>
      </c>
    </row>
    <row r="4950" spans="2:42">
      <c r="B4950" s="207"/>
      <c r="C4950" s="35">
        <v>4946</v>
      </c>
      <c r="D4950" s="161"/>
      <c r="E4950" s="161"/>
      <c r="F4950" s="161"/>
      <c r="G4950" s="161"/>
      <c r="H4950" s="161"/>
      <c r="I4950" s="161"/>
      <c r="J4950" s="161"/>
      <c r="K4950" s="161"/>
      <c r="L4950" s="161"/>
      <c r="M4950" s="161"/>
      <c r="N4950" s="171"/>
      <c r="O4950" s="171"/>
      <c r="P4950" s="171"/>
      <c r="Q4950" s="171"/>
      <c r="R4950" s="171"/>
      <c r="S4950" s="171"/>
      <c r="T4950" s="208" t="str">
        <f t="shared" si="780"/>
        <v>MISSING</v>
      </c>
      <c r="U4950" s="208" t="str">
        <f t="shared" si="781"/>
        <v>MISSING</v>
      </c>
      <c r="X4950" s="56">
        <f t="shared" si="782"/>
        <v>-99</v>
      </c>
      <c r="Y4950" s="56">
        <f t="shared" si="783"/>
        <v>-99</v>
      </c>
      <c r="Z4950" s="56">
        <f t="shared" si="784"/>
        <v>-99</v>
      </c>
      <c r="AA4950" s="56">
        <f t="shared" si="785"/>
        <v>-99</v>
      </c>
      <c r="AB4950" s="56">
        <f t="shared" si="786"/>
        <v>-99</v>
      </c>
      <c r="AC4950" s="56">
        <f t="shared" si="787"/>
        <v>-99</v>
      </c>
      <c r="AD4950" s="3"/>
      <c r="AE4950" s="82">
        <f>IF(D4950=1, 'adjustment factor'!$D$4, IF(D4950=-9,-999,IF(D4950="",-999,0)))</f>
        <v>-999</v>
      </c>
      <c r="AF4950" s="82">
        <f>IF(F4950=1, 'adjustment factor'!$D$5, IF(F4950=-9,-999,IF(F4950="",-999,0)))</f>
        <v>-999</v>
      </c>
      <c r="AG4950" s="82">
        <f>IF(E4950=1, 'adjustment factor'!$D$6, IF(E4950=-9,-999,IF(E4950="",-999,0)))</f>
        <v>-999</v>
      </c>
      <c r="AH4950" s="82">
        <f>IF(K4950&gt;=45,'adjustment factor'!$D$7,IF(K4950=-9,-1200,IF(K4950="",-1200,0)))</f>
        <v>-1200</v>
      </c>
      <c r="AI4950" s="82">
        <f>IF(L4950=1, 'adjustment factor'!$D$8, IF(L4950=-9,-999,IF(L4950="",-999,0)))</f>
        <v>-999</v>
      </c>
      <c r="AJ4950" s="82">
        <f>IF(AND(M4950&gt;=1,M4950&lt;=4),'adjustment factor'!$D$9,IF(M4950=-9,-999,IF(M4950=98,-999,IF(M4950=99,-999,IF(M4950="",-999,0)))))</f>
        <v>-999</v>
      </c>
      <c r="AK4950" s="82">
        <f>IF(H4950=1, 'adjustment factor'!$D$10, IF(H4950=-9,-999,IF(H4950="",-999,0)))</f>
        <v>-999</v>
      </c>
      <c r="AL4950" s="82">
        <f>IF(G4950=1, 'adjustment factor'!$D$11, IF(G4950=-9,-999,IF(G4950="",-999,0)))</f>
        <v>-999</v>
      </c>
      <c r="AM4950" s="82">
        <f>IF(I4950=1, 'adjustment factor'!$D$12, IF(I4950=-9,-999,IF(I4950="",-999,0)))</f>
        <v>-999</v>
      </c>
      <c r="AN4950" s="82">
        <f>IF(J4950=1, 'adjustment factor'!$D$13, IF(J4950=-9,-999,IF(J4950="",-999,0)))</f>
        <v>-999</v>
      </c>
      <c r="AO4950" s="82" t="str">
        <f t="shared" si="788"/>
        <v>-999</v>
      </c>
      <c r="AP4950" s="82" t="str">
        <f t="shared" si="789"/>
        <v>MISSING</v>
      </c>
    </row>
    <row r="4951" spans="2:42">
      <c r="B4951" s="207"/>
      <c r="C4951" s="35">
        <v>4947</v>
      </c>
      <c r="D4951" s="161"/>
      <c r="E4951" s="161"/>
      <c r="F4951" s="161"/>
      <c r="G4951" s="161"/>
      <c r="H4951" s="161"/>
      <c r="I4951" s="161"/>
      <c r="J4951" s="161"/>
      <c r="K4951" s="161"/>
      <c r="L4951" s="161"/>
      <c r="M4951" s="161"/>
      <c r="N4951" s="171"/>
      <c r="O4951" s="171"/>
      <c r="P4951" s="171"/>
      <c r="Q4951" s="171"/>
      <c r="R4951" s="171"/>
      <c r="S4951" s="171"/>
      <c r="T4951" s="208" t="str">
        <f t="shared" si="780"/>
        <v>MISSING</v>
      </c>
      <c r="U4951" s="208" t="str">
        <f t="shared" si="781"/>
        <v>MISSING</v>
      </c>
      <c r="X4951" s="56">
        <f t="shared" si="782"/>
        <v>-99</v>
      </c>
      <c r="Y4951" s="56">
        <f t="shared" si="783"/>
        <v>-99</v>
      </c>
      <c r="Z4951" s="56">
        <f t="shared" si="784"/>
        <v>-99</v>
      </c>
      <c r="AA4951" s="56">
        <f t="shared" si="785"/>
        <v>-99</v>
      </c>
      <c r="AB4951" s="56">
        <f t="shared" si="786"/>
        <v>-99</v>
      </c>
      <c r="AC4951" s="56">
        <f t="shared" si="787"/>
        <v>-99</v>
      </c>
      <c r="AD4951" s="3"/>
      <c r="AE4951" s="82">
        <f>IF(D4951=1, 'adjustment factor'!$D$4, IF(D4951=-9,-999,IF(D4951="",-999,0)))</f>
        <v>-999</v>
      </c>
      <c r="AF4951" s="82">
        <f>IF(F4951=1, 'adjustment factor'!$D$5, IF(F4951=-9,-999,IF(F4951="",-999,0)))</f>
        <v>-999</v>
      </c>
      <c r="AG4951" s="82">
        <f>IF(E4951=1, 'adjustment factor'!$D$6, IF(E4951=-9,-999,IF(E4951="",-999,0)))</f>
        <v>-999</v>
      </c>
      <c r="AH4951" s="82">
        <f>IF(K4951&gt;=45,'adjustment factor'!$D$7,IF(K4951=-9,-1200,IF(K4951="",-1200,0)))</f>
        <v>-1200</v>
      </c>
      <c r="AI4951" s="82">
        <f>IF(L4951=1, 'adjustment factor'!$D$8, IF(L4951=-9,-999,IF(L4951="",-999,0)))</f>
        <v>-999</v>
      </c>
      <c r="AJ4951" s="82">
        <f>IF(AND(M4951&gt;=1,M4951&lt;=4),'adjustment factor'!$D$9,IF(M4951=-9,-999,IF(M4951=98,-999,IF(M4951=99,-999,IF(M4951="",-999,0)))))</f>
        <v>-999</v>
      </c>
      <c r="AK4951" s="82">
        <f>IF(H4951=1, 'adjustment factor'!$D$10, IF(H4951=-9,-999,IF(H4951="",-999,0)))</f>
        <v>-999</v>
      </c>
      <c r="AL4951" s="82">
        <f>IF(G4951=1, 'adjustment factor'!$D$11, IF(G4951=-9,-999,IF(G4951="",-999,0)))</f>
        <v>-999</v>
      </c>
      <c r="AM4951" s="82">
        <f>IF(I4951=1, 'adjustment factor'!$D$12, IF(I4951=-9,-999,IF(I4951="",-999,0)))</f>
        <v>-999</v>
      </c>
      <c r="AN4951" s="82">
        <f>IF(J4951=1, 'adjustment factor'!$D$13, IF(J4951=-9,-999,IF(J4951="",-999,0)))</f>
        <v>-999</v>
      </c>
      <c r="AO4951" s="82" t="str">
        <f t="shared" si="788"/>
        <v>-999</v>
      </c>
      <c r="AP4951" s="82" t="str">
        <f t="shared" si="789"/>
        <v>MISSING</v>
      </c>
    </row>
    <row r="4952" spans="2:42">
      <c r="B4952" s="207"/>
      <c r="C4952" s="35">
        <v>4948</v>
      </c>
      <c r="D4952" s="161"/>
      <c r="E4952" s="161"/>
      <c r="F4952" s="161"/>
      <c r="G4952" s="161"/>
      <c r="H4952" s="161"/>
      <c r="I4952" s="161"/>
      <c r="J4952" s="161"/>
      <c r="K4952" s="161"/>
      <c r="L4952" s="161"/>
      <c r="M4952" s="161"/>
      <c r="N4952" s="171"/>
      <c r="O4952" s="171"/>
      <c r="P4952" s="171"/>
      <c r="Q4952" s="171"/>
      <c r="R4952" s="171"/>
      <c r="S4952" s="171"/>
      <c r="T4952" s="208" t="str">
        <f t="shared" si="780"/>
        <v>MISSING</v>
      </c>
      <c r="U4952" s="208" t="str">
        <f t="shared" si="781"/>
        <v>MISSING</v>
      </c>
      <c r="X4952" s="56">
        <f t="shared" si="782"/>
        <v>-99</v>
      </c>
      <c r="Y4952" s="56">
        <f t="shared" si="783"/>
        <v>-99</v>
      </c>
      <c r="Z4952" s="56">
        <f t="shared" si="784"/>
        <v>-99</v>
      </c>
      <c r="AA4952" s="56">
        <f t="shared" si="785"/>
        <v>-99</v>
      </c>
      <c r="AB4952" s="56">
        <f t="shared" si="786"/>
        <v>-99</v>
      </c>
      <c r="AC4952" s="56">
        <f t="shared" si="787"/>
        <v>-99</v>
      </c>
      <c r="AD4952" s="3"/>
      <c r="AE4952" s="82">
        <f>IF(D4952=1, 'adjustment factor'!$D$4, IF(D4952=-9,-999,IF(D4952="",-999,0)))</f>
        <v>-999</v>
      </c>
      <c r="AF4952" s="82">
        <f>IF(F4952=1, 'adjustment factor'!$D$5, IF(F4952=-9,-999,IF(F4952="",-999,0)))</f>
        <v>-999</v>
      </c>
      <c r="AG4952" s="82">
        <f>IF(E4952=1, 'adjustment factor'!$D$6, IF(E4952=-9,-999,IF(E4952="",-999,0)))</f>
        <v>-999</v>
      </c>
      <c r="AH4952" s="82">
        <f>IF(K4952&gt;=45,'adjustment factor'!$D$7,IF(K4952=-9,-1200,IF(K4952="",-1200,0)))</f>
        <v>-1200</v>
      </c>
      <c r="AI4952" s="82">
        <f>IF(L4952=1, 'adjustment factor'!$D$8, IF(L4952=-9,-999,IF(L4952="",-999,0)))</f>
        <v>-999</v>
      </c>
      <c r="AJ4952" s="82">
        <f>IF(AND(M4952&gt;=1,M4952&lt;=4),'adjustment factor'!$D$9,IF(M4952=-9,-999,IF(M4952=98,-999,IF(M4952=99,-999,IF(M4952="",-999,0)))))</f>
        <v>-999</v>
      </c>
      <c r="AK4952" s="82">
        <f>IF(H4952=1, 'adjustment factor'!$D$10, IF(H4952=-9,-999,IF(H4952="",-999,0)))</f>
        <v>-999</v>
      </c>
      <c r="AL4952" s="82">
        <f>IF(G4952=1, 'adjustment factor'!$D$11, IF(G4952=-9,-999,IF(G4952="",-999,0)))</f>
        <v>-999</v>
      </c>
      <c r="AM4952" s="82">
        <f>IF(I4952=1, 'adjustment factor'!$D$12, IF(I4952=-9,-999,IF(I4952="",-999,0)))</f>
        <v>-999</v>
      </c>
      <c r="AN4952" s="82">
        <f>IF(J4952=1, 'adjustment factor'!$D$13, IF(J4952=-9,-999,IF(J4952="",-999,0)))</f>
        <v>-999</v>
      </c>
      <c r="AO4952" s="82" t="str">
        <f t="shared" si="788"/>
        <v>-999</v>
      </c>
      <c r="AP4952" s="82" t="str">
        <f t="shared" si="789"/>
        <v>MISSING</v>
      </c>
    </row>
    <row r="4953" spans="2:42">
      <c r="B4953" s="207"/>
      <c r="C4953" s="35">
        <v>4949</v>
      </c>
      <c r="D4953" s="161"/>
      <c r="E4953" s="161"/>
      <c r="F4953" s="161"/>
      <c r="G4953" s="161"/>
      <c r="H4953" s="161"/>
      <c r="I4953" s="161"/>
      <c r="J4953" s="161"/>
      <c r="K4953" s="161"/>
      <c r="L4953" s="161"/>
      <c r="M4953" s="161"/>
      <c r="N4953" s="171"/>
      <c r="O4953" s="171"/>
      <c r="P4953" s="171"/>
      <c r="Q4953" s="171"/>
      <c r="R4953" s="171"/>
      <c r="S4953" s="171"/>
      <c r="T4953" s="208" t="str">
        <f t="shared" si="780"/>
        <v>MISSING</v>
      </c>
      <c r="U4953" s="208" t="str">
        <f t="shared" si="781"/>
        <v>MISSING</v>
      </c>
      <c r="X4953" s="56">
        <f t="shared" si="782"/>
        <v>-99</v>
      </c>
      <c r="Y4953" s="56">
        <f t="shared" si="783"/>
        <v>-99</v>
      </c>
      <c r="Z4953" s="56">
        <f t="shared" si="784"/>
        <v>-99</v>
      </c>
      <c r="AA4953" s="56">
        <f t="shared" si="785"/>
        <v>-99</v>
      </c>
      <c r="AB4953" s="56">
        <f t="shared" si="786"/>
        <v>-99</v>
      </c>
      <c r="AC4953" s="56">
        <f t="shared" si="787"/>
        <v>-99</v>
      </c>
      <c r="AD4953" s="3"/>
      <c r="AE4953" s="82">
        <f>IF(D4953=1, 'adjustment factor'!$D$4, IF(D4953=-9,-999,IF(D4953="",-999,0)))</f>
        <v>-999</v>
      </c>
      <c r="AF4953" s="82">
        <f>IF(F4953=1, 'adjustment factor'!$D$5, IF(F4953=-9,-999,IF(F4953="",-999,0)))</f>
        <v>-999</v>
      </c>
      <c r="AG4953" s="82">
        <f>IF(E4953=1, 'adjustment factor'!$D$6, IF(E4953=-9,-999,IF(E4953="",-999,0)))</f>
        <v>-999</v>
      </c>
      <c r="AH4953" s="82">
        <f>IF(K4953&gt;=45,'adjustment factor'!$D$7,IF(K4953=-9,-1200,IF(K4953="",-1200,0)))</f>
        <v>-1200</v>
      </c>
      <c r="AI4953" s="82">
        <f>IF(L4953=1, 'adjustment factor'!$D$8, IF(L4953=-9,-999,IF(L4953="",-999,0)))</f>
        <v>-999</v>
      </c>
      <c r="AJ4953" s="82">
        <f>IF(AND(M4953&gt;=1,M4953&lt;=4),'adjustment factor'!$D$9,IF(M4953=-9,-999,IF(M4953=98,-999,IF(M4953=99,-999,IF(M4953="",-999,0)))))</f>
        <v>-999</v>
      </c>
      <c r="AK4953" s="82">
        <f>IF(H4953=1, 'adjustment factor'!$D$10, IF(H4953=-9,-999,IF(H4953="",-999,0)))</f>
        <v>-999</v>
      </c>
      <c r="AL4953" s="82">
        <f>IF(G4953=1, 'adjustment factor'!$D$11, IF(G4953=-9,-999,IF(G4953="",-999,0)))</f>
        <v>-999</v>
      </c>
      <c r="AM4953" s="82">
        <f>IF(I4953=1, 'adjustment factor'!$D$12, IF(I4953=-9,-999,IF(I4953="",-999,0)))</f>
        <v>-999</v>
      </c>
      <c r="AN4953" s="82">
        <f>IF(J4953=1, 'adjustment factor'!$D$13, IF(J4953=-9,-999,IF(J4953="",-999,0)))</f>
        <v>-999</v>
      </c>
      <c r="AO4953" s="82" t="str">
        <f t="shared" si="788"/>
        <v>-999</v>
      </c>
      <c r="AP4953" s="82" t="str">
        <f t="shared" si="789"/>
        <v>MISSING</v>
      </c>
    </row>
    <row r="4954" spans="2:42">
      <c r="B4954" s="207"/>
      <c r="C4954" s="35">
        <v>4950</v>
      </c>
      <c r="D4954" s="161"/>
      <c r="E4954" s="161"/>
      <c r="F4954" s="161"/>
      <c r="G4954" s="161"/>
      <c r="H4954" s="161"/>
      <c r="I4954" s="161"/>
      <c r="J4954" s="161"/>
      <c r="K4954" s="161"/>
      <c r="L4954" s="161"/>
      <c r="M4954" s="161"/>
      <c r="N4954" s="171"/>
      <c r="O4954" s="171"/>
      <c r="P4954" s="171"/>
      <c r="Q4954" s="171"/>
      <c r="R4954" s="171"/>
      <c r="S4954" s="171"/>
      <c r="T4954" s="208" t="str">
        <f t="shared" si="780"/>
        <v>MISSING</v>
      </c>
      <c r="U4954" s="208" t="str">
        <f t="shared" si="781"/>
        <v>MISSING</v>
      </c>
      <c r="X4954" s="56">
        <f t="shared" si="782"/>
        <v>-99</v>
      </c>
      <c r="Y4954" s="56">
        <f t="shared" si="783"/>
        <v>-99</v>
      </c>
      <c r="Z4954" s="56">
        <f t="shared" si="784"/>
        <v>-99</v>
      </c>
      <c r="AA4954" s="56">
        <f t="shared" si="785"/>
        <v>-99</v>
      </c>
      <c r="AB4954" s="56">
        <f t="shared" si="786"/>
        <v>-99</v>
      </c>
      <c r="AC4954" s="56">
        <f t="shared" si="787"/>
        <v>-99</v>
      </c>
      <c r="AD4954" s="3"/>
      <c r="AE4954" s="82">
        <f>IF(D4954=1, 'adjustment factor'!$D$4, IF(D4954=-9,-999,IF(D4954="",-999,0)))</f>
        <v>-999</v>
      </c>
      <c r="AF4954" s="82">
        <f>IF(F4954=1, 'adjustment factor'!$D$5, IF(F4954=-9,-999,IF(F4954="",-999,0)))</f>
        <v>-999</v>
      </c>
      <c r="AG4954" s="82">
        <f>IF(E4954=1, 'adjustment factor'!$D$6, IF(E4954=-9,-999,IF(E4954="",-999,0)))</f>
        <v>-999</v>
      </c>
      <c r="AH4954" s="82">
        <f>IF(K4954&gt;=45,'adjustment factor'!$D$7,IF(K4954=-9,-1200,IF(K4954="",-1200,0)))</f>
        <v>-1200</v>
      </c>
      <c r="AI4954" s="82">
        <f>IF(L4954=1, 'adjustment factor'!$D$8, IF(L4954=-9,-999,IF(L4954="",-999,0)))</f>
        <v>-999</v>
      </c>
      <c r="AJ4954" s="82">
        <f>IF(AND(M4954&gt;=1,M4954&lt;=4),'adjustment factor'!$D$9,IF(M4954=-9,-999,IF(M4954=98,-999,IF(M4954=99,-999,IF(M4954="",-999,0)))))</f>
        <v>-999</v>
      </c>
      <c r="AK4954" s="82">
        <f>IF(H4954=1, 'adjustment factor'!$D$10, IF(H4954=-9,-999,IF(H4954="",-999,0)))</f>
        <v>-999</v>
      </c>
      <c r="AL4954" s="82">
        <f>IF(G4954=1, 'adjustment factor'!$D$11, IF(G4954=-9,-999,IF(G4954="",-999,0)))</f>
        <v>-999</v>
      </c>
      <c r="AM4954" s="82">
        <f>IF(I4954=1, 'adjustment factor'!$D$12, IF(I4954=-9,-999,IF(I4954="",-999,0)))</f>
        <v>-999</v>
      </c>
      <c r="AN4954" s="82">
        <f>IF(J4954=1, 'adjustment factor'!$D$13, IF(J4954=-9,-999,IF(J4954="",-999,0)))</f>
        <v>-999</v>
      </c>
      <c r="AO4954" s="82" t="str">
        <f t="shared" si="788"/>
        <v>-999</v>
      </c>
      <c r="AP4954" s="82" t="str">
        <f t="shared" si="789"/>
        <v>MISSING</v>
      </c>
    </row>
    <row r="4955" spans="2:42">
      <c r="B4955" s="207"/>
      <c r="C4955" s="35">
        <v>4951</v>
      </c>
      <c r="D4955" s="161"/>
      <c r="E4955" s="161"/>
      <c r="F4955" s="161"/>
      <c r="G4955" s="161"/>
      <c r="H4955" s="161"/>
      <c r="I4955" s="161"/>
      <c r="J4955" s="161"/>
      <c r="K4955" s="161"/>
      <c r="L4955" s="161"/>
      <c r="M4955" s="161"/>
      <c r="N4955" s="171"/>
      <c r="O4955" s="171"/>
      <c r="P4955" s="171"/>
      <c r="Q4955" s="171"/>
      <c r="R4955" s="171"/>
      <c r="S4955" s="171"/>
      <c r="T4955" s="208" t="str">
        <f t="shared" si="780"/>
        <v>MISSING</v>
      </c>
      <c r="U4955" s="208" t="str">
        <f t="shared" si="781"/>
        <v>MISSING</v>
      </c>
      <c r="X4955" s="56">
        <f t="shared" si="782"/>
        <v>-99</v>
      </c>
      <c r="Y4955" s="56">
        <f t="shared" si="783"/>
        <v>-99</v>
      </c>
      <c r="Z4955" s="56">
        <f t="shared" si="784"/>
        <v>-99</v>
      </c>
      <c r="AA4955" s="56">
        <f t="shared" si="785"/>
        <v>-99</v>
      </c>
      <c r="AB4955" s="56">
        <f t="shared" si="786"/>
        <v>-99</v>
      </c>
      <c r="AC4955" s="56">
        <f t="shared" si="787"/>
        <v>-99</v>
      </c>
      <c r="AD4955" s="3"/>
      <c r="AE4955" s="82">
        <f>IF(D4955=1, 'adjustment factor'!$D$4, IF(D4955=-9,-999,IF(D4955="",-999,0)))</f>
        <v>-999</v>
      </c>
      <c r="AF4955" s="82">
        <f>IF(F4955=1, 'adjustment factor'!$D$5, IF(F4955=-9,-999,IF(F4955="",-999,0)))</f>
        <v>-999</v>
      </c>
      <c r="AG4955" s="82">
        <f>IF(E4955=1, 'adjustment factor'!$D$6, IF(E4955=-9,-999,IF(E4955="",-999,0)))</f>
        <v>-999</v>
      </c>
      <c r="AH4955" s="82">
        <f>IF(K4955&gt;=45,'adjustment factor'!$D$7,IF(K4955=-9,-1200,IF(K4955="",-1200,0)))</f>
        <v>-1200</v>
      </c>
      <c r="AI4955" s="82">
        <f>IF(L4955=1, 'adjustment factor'!$D$8, IF(L4955=-9,-999,IF(L4955="",-999,0)))</f>
        <v>-999</v>
      </c>
      <c r="AJ4955" s="82">
        <f>IF(AND(M4955&gt;=1,M4955&lt;=4),'adjustment factor'!$D$9,IF(M4955=-9,-999,IF(M4955=98,-999,IF(M4955=99,-999,IF(M4955="",-999,0)))))</f>
        <v>-999</v>
      </c>
      <c r="AK4955" s="82">
        <f>IF(H4955=1, 'adjustment factor'!$D$10, IF(H4955=-9,-999,IF(H4955="",-999,0)))</f>
        <v>-999</v>
      </c>
      <c r="AL4955" s="82">
        <f>IF(G4955=1, 'adjustment factor'!$D$11, IF(G4955=-9,-999,IF(G4955="",-999,0)))</f>
        <v>-999</v>
      </c>
      <c r="AM4955" s="82">
        <f>IF(I4955=1, 'adjustment factor'!$D$12, IF(I4955=-9,-999,IF(I4955="",-999,0)))</f>
        <v>-999</v>
      </c>
      <c r="AN4955" s="82">
        <f>IF(J4955=1, 'adjustment factor'!$D$13, IF(J4955=-9,-999,IF(J4955="",-999,0)))</f>
        <v>-999</v>
      </c>
      <c r="AO4955" s="82" t="str">
        <f t="shared" si="788"/>
        <v>-999</v>
      </c>
      <c r="AP4955" s="82" t="str">
        <f t="shared" si="789"/>
        <v>MISSING</v>
      </c>
    </row>
    <row r="4956" spans="2:42">
      <c r="B4956" s="207"/>
      <c r="C4956" s="35">
        <v>4952</v>
      </c>
      <c r="D4956" s="161"/>
      <c r="E4956" s="161"/>
      <c r="F4956" s="161"/>
      <c r="G4956" s="161"/>
      <c r="H4956" s="161"/>
      <c r="I4956" s="161"/>
      <c r="J4956" s="161"/>
      <c r="K4956" s="161"/>
      <c r="L4956" s="161"/>
      <c r="M4956" s="161"/>
      <c r="N4956" s="171"/>
      <c r="O4956" s="171"/>
      <c r="P4956" s="171"/>
      <c r="Q4956" s="171"/>
      <c r="R4956" s="171"/>
      <c r="S4956" s="171"/>
      <c r="T4956" s="208" t="str">
        <f t="shared" si="780"/>
        <v>MISSING</v>
      </c>
      <c r="U4956" s="208" t="str">
        <f t="shared" si="781"/>
        <v>MISSING</v>
      </c>
      <c r="X4956" s="56">
        <f t="shared" si="782"/>
        <v>-99</v>
      </c>
      <c r="Y4956" s="56">
        <f t="shared" si="783"/>
        <v>-99</v>
      </c>
      <c r="Z4956" s="56">
        <f t="shared" si="784"/>
        <v>-99</v>
      </c>
      <c r="AA4956" s="56">
        <f t="shared" si="785"/>
        <v>-99</v>
      </c>
      <c r="AB4956" s="56">
        <f t="shared" si="786"/>
        <v>-99</v>
      </c>
      <c r="AC4956" s="56">
        <f t="shared" si="787"/>
        <v>-99</v>
      </c>
      <c r="AD4956" s="3"/>
      <c r="AE4956" s="82">
        <f>IF(D4956=1, 'adjustment factor'!$D$4, IF(D4956=-9,-999,IF(D4956="",-999,0)))</f>
        <v>-999</v>
      </c>
      <c r="AF4956" s="82">
        <f>IF(F4956=1, 'adjustment factor'!$D$5, IF(F4956=-9,-999,IF(F4956="",-999,0)))</f>
        <v>-999</v>
      </c>
      <c r="AG4956" s="82">
        <f>IF(E4956=1, 'adjustment factor'!$D$6, IF(E4956=-9,-999,IF(E4956="",-999,0)))</f>
        <v>-999</v>
      </c>
      <c r="AH4956" s="82">
        <f>IF(K4956&gt;=45,'adjustment factor'!$D$7,IF(K4956=-9,-1200,IF(K4956="",-1200,0)))</f>
        <v>-1200</v>
      </c>
      <c r="AI4956" s="82">
        <f>IF(L4956=1, 'adjustment factor'!$D$8, IF(L4956=-9,-999,IF(L4956="",-999,0)))</f>
        <v>-999</v>
      </c>
      <c r="AJ4956" s="82">
        <f>IF(AND(M4956&gt;=1,M4956&lt;=4),'adjustment factor'!$D$9,IF(M4956=-9,-999,IF(M4956=98,-999,IF(M4956=99,-999,IF(M4956="",-999,0)))))</f>
        <v>-999</v>
      </c>
      <c r="AK4956" s="82">
        <f>IF(H4956=1, 'adjustment factor'!$D$10, IF(H4956=-9,-999,IF(H4956="",-999,0)))</f>
        <v>-999</v>
      </c>
      <c r="AL4956" s="82">
        <f>IF(G4956=1, 'adjustment factor'!$D$11, IF(G4956=-9,-999,IF(G4956="",-999,0)))</f>
        <v>-999</v>
      </c>
      <c r="AM4956" s="82">
        <f>IF(I4956=1, 'adjustment factor'!$D$12, IF(I4956=-9,-999,IF(I4956="",-999,0)))</f>
        <v>-999</v>
      </c>
      <c r="AN4956" s="82">
        <f>IF(J4956=1, 'adjustment factor'!$D$13, IF(J4956=-9,-999,IF(J4956="",-999,0)))</f>
        <v>-999</v>
      </c>
      <c r="AO4956" s="82" t="str">
        <f t="shared" si="788"/>
        <v>-999</v>
      </c>
      <c r="AP4956" s="82" t="str">
        <f t="shared" si="789"/>
        <v>MISSING</v>
      </c>
    </row>
    <row r="4957" spans="2:42">
      <c r="B4957" s="207"/>
      <c r="C4957" s="35">
        <v>4953</v>
      </c>
      <c r="D4957" s="161"/>
      <c r="E4957" s="161"/>
      <c r="F4957" s="161"/>
      <c r="G4957" s="161"/>
      <c r="H4957" s="161"/>
      <c r="I4957" s="161"/>
      <c r="J4957" s="161"/>
      <c r="K4957" s="161"/>
      <c r="L4957" s="161"/>
      <c r="M4957" s="161"/>
      <c r="N4957" s="171"/>
      <c r="O4957" s="171"/>
      <c r="P4957" s="171"/>
      <c r="Q4957" s="171"/>
      <c r="R4957" s="171"/>
      <c r="S4957" s="171"/>
      <c r="T4957" s="208" t="str">
        <f t="shared" si="780"/>
        <v>MISSING</v>
      </c>
      <c r="U4957" s="208" t="str">
        <f t="shared" si="781"/>
        <v>MISSING</v>
      </c>
      <c r="X4957" s="56">
        <f t="shared" si="782"/>
        <v>-99</v>
      </c>
      <c r="Y4957" s="56">
        <f t="shared" si="783"/>
        <v>-99</v>
      </c>
      <c r="Z4957" s="56">
        <f t="shared" si="784"/>
        <v>-99</v>
      </c>
      <c r="AA4957" s="56">
        <f t="shared" si="785"/>
        <v>-99</v>
      </c>
      <c r="AB4957" s="56">
        <f t="shared" si="786"/>
        <v>-99</v>
      </c>
      <c r="AC4957" s="56">
        <f t="shared" si="787"/>
        <v>-99</v>
      </c>
      <c r="AD4957" s="3"/>
      <c r="AE4957" s="82">
        <f>IF(D4957=1, 'adjustment factor'!$D$4, IF(D4957=-9,-999,IF(D4957="",-999,0)))</f>
        <v>-999</v>
      </c>
      <c r="AF4957" s="82">
        <f>IF(F4957=1, 'adjustment factor'!$D$5, IF(F4957=-9,-999,IF(F4957="",-999,0)))</f>
        <v>-999</v>
      </c>
      <c r="AG4957" s="82">
        <f>IF(E4957=1, 'adjustment factor'!$D$6, IF(E4957=-9,-999,IF(E4957="",-999,0)))</f>
        <v>-999</v>
      </c>
      <c r="AH4957" s="82">
        <f>IF(K4957&gt;=45,'adjustment factor'!$D$7,IF(K4957=-9,-1200,IF(K4957="",-1200,0)))</f>
        <v>-1200</v>
      </c>
      <c r="AI4957" s="82">
        <f>IF(L4957=1, 'adjustment factor'!$D$8, IF(L4957=-9,-999,IF(L4957="",-999,0)))</f>
        <v>-999</v>
      </c>
      <c r="AJ4957" s="82">
        <f>IF(AND(M4957&gt;=1,M4957&lt;=4),'adjustment factor'!$D$9,IF(M4957=-9,-999,IF(M4957=98,-999,IF(M4957=99,-999,IF(M4957="",-999,0)))))</f>
        <v>-999</v>
      </c>
      <c r="AK4957" s="82">
        <f>IF(H4957=1, 'adjustment factor'!$D$10, IF(H4957=-9,-999,IF(H4957="",-999,0)))</f>
        <v>-999</v>
      </c>
      <c r="AL4957" s="82">
        <f>IF(G4957=1, 'adjustment factor'!$D$11, IF(G4957=-9,-999,IF(G4957="",-999,0)))</f>
        <v>-999</v>
      </c>
      <c r="AM4957" s="82">
        <f>IF(I4957=1, 'adjustment factor'!$D$12, IF(I4957=-9,-999,IF(I4957="",-999,0)))</f>
        <v>-999</v>
      </c>
      <c r="AN4957" s="82">
        <f>IF(J4957=1, 'adjustment factor'!$D$13, IF(J4957=-9,-999,IF(J4957="",-999,0)))</f>
        <v>-999</v>
      </c>
      <c r="AO4957" s="82" t="str">
        <f t="shared" si="788"/>
        <v>-999</v>
      </c>
      <c r="AP4957" s="82" t="str">
        <f t="shared" si="789"/>
        <v>MISSING</v>
      </c>
    </row>
    <row r="4958" spans="2:42">
      <c r="B4958" s="207"/>
      <c r="C4958" s="35">
        <v>4954</v>
      </c>
      <c r="D4958" s="161"/>
      <c r="E4958" s="161"/>
      <c r="F4958" s="161"/>
      <c r="G4958" s="161"/>
      <c r="H4958" s="161"/>
      <c r="I4958" s="161"/>
      <c r="J4958" s="161"/>
      <c r="K4958" s="161"/>
      <c r="L4958" s="161"/>
      <c r="M4958" s="161"/>
      <c r="N4958" s="171"/>
      <c r="O4958" s="171"/>
      <c r="P4958" s="171"/>
      <c r="Q4958" s="171"/>
      <c r="R4958" s="171"/>
      <c r="S4958" s="171"/>
      <c r="T4958" s="208" t="str">
        <f t="shared" si="780"/>
        <v>MISSING</v>
      </c>
      <c r="U4958" s="208" t="str">
        <f t="shared" si="781"/>
        <v>MISSING</v>
      </c>
      <c r="X4958" s="56">
        <f t="shared" si="782"/>
        <v>-99</v>
      </c>
      <c r="Y4958" s="56">
        <f t="shared" si="783"/>
        <v>-99</v>
      </c>
      <c r="Z4958" s="56">
        <f t="shared" si="784"/>
        <v>-99</v>
      </c>
      <c r="AA4958" s="56">
        <f t="shared" si="785"/>
        <v>-99</v>
      </c>
      <c r="AB4958" s="56">
        <f t="shared" si="786"/>
        <v>-99</v>
      </c>
      <c r="AC4958" s="56">
        <f t="shared" si="787"/>
        <v>-99</v>
      </c>
      <c r="AD4958" s="3"/>
      <c r="AE4958" s="82">
        <f>IF(D4958=1, 'adjustment factor'!$D$4, IF(D4958=-9,-999,IF(D4958="",-999,0)))</f>
        <v>-999</v>
      </c>
      <c r="AF4958" s="82">
        <f>IF(F4958=1, 'adjustment factor'!$D$5, IF(F4958=-9,-999,IF(F4958="",-999,0)))</f>
        <v>-999</v>
      </c>
      <c r="AG4958" s="82">
        <f>IF(E4958=1, 'adjustment factor'!$D$6, IF(E4958=-9,-999,IF(E4958="",-999,0)))</f>
        <v>-999</v>
      </c>
      <c r="AH4958" s="82">
        <f>IF(K4958&gt;=45,'adjustment factor'!$D$7,IF(K4958=-9,-1200,IF(K4958="",-1200,0)))</f>
        <v>-1200</v>
      </c>
      <c r="AI4958" s="82">
        <f>IF(L4958=1, 'adjustment factor'!$D$8, IF(L4958=-9,-999,IF(L4958="",-999,0)))</f>
        <v>-999</v>
      </c>
      <c r="AJ4958" s="82">
        <f>IF(AND(M4958&gt;=1,M4958&lt;=4),'adjustment factor'!$D$9,IF(M4958=-9,-999,IF(M4958=98,-999,IF(M4958=99,-999,IF(M4958="",-999,0)))))</f>
        <v>-999</v>
      </c>
      <c r="AK4958" s="82">
        <f>IF(H4958=1, 'adjustment factor'!$D$10, IF(H4958=-9,-999,IF(H4958="",-999,0)))</f>
        <v>-999</v>
      </c>
      <c r="AL4958" s="82">
        <f>IF(G4958=1, 'adjustment factor'!$D$11, IF(G4958=-9,-999,IF(G4958="",-999,0)))</f>
        <v>-999</v>
      </c>
      <c r="AM4958" s="82">
        <f>IF(I4958=1, 'adjustment factor'!$D$12, IF(I4958=-9,-999,IF(I4958="",-999,0)))</f>
        <v>-999</v>
      </c>
      <c r="AN4958" s="82">
        <f>IF(J4958=1, 'adjustment factor'!$D$13, IF(J4958=-9,-999,IF(J4958="",-999,0)))</f>
        <v>-999</v>
      </c>
      <c r="AO4958" s="82" t="str">
        <f t="shared" si="788"/>
        <v>-999</v>
      </c>
      <c r="AP4958" s="82" t="str">
        <f t="shared" si="789"/>
        <v>MISSING</v>
      </c>
    </row>
    <row r="4959" spans="2:42">
      <c r="B4959" s="207"/>
      <c r="C4959" s="35">
        <v>4955</v>
      </c>
      <c r="D4959" s="161"/>
      <c r="E4959" s="161"/>
      <c r="F4959" s="161"/>
      <c r="G4959" s="161"/>
      <c r="H4959" s="161"/>
      <c r="I4959" s="161"/>
      <c r="J4959" s="161"/>
      <c r="K4959" s="161"/>
      <c r="L4959" s="161"/>
      <c r="M4959" s="161"/>
      <c r="N4959" s="171"/>
      <c r="O4959" s="171"/>
      <c r="P4959" s="171"/>
      <c r="Q4959" s="171"/>
      <c r="R4959" s="171"/>
      <c r="S4959" s="171"/>
      <c r="T4959" s="208" t="str">
        <f t="shared" si="780"/>
        <v>MISSING</v>
      </c>
      <c r="U4959" s="208" t="str">
        <f t="shared" si="781"/>
        <v>MISSING</v>
      </c>
      <c r="X4959" s="56">
        <f t="shared" si="782"/>
        <v>-99</v>
      </c>
      <c r="Y4959" s="56">
        <f t="shared" si="783"/>
        <v>-99</v>
      </c>
      <c r="Z4959" s="56">
        <f t="shared" si="784"/>
        <v>-99</v>
      </c>
      <c r="AA4959" s="56">
        <f t="shared" si="785"/>
        <v>-99</v>
      </c>
      <c r="AB4959" s="56">
        <f t="shared" si="786"/>
        <v>-99</v>
      </c>
      <c r="AC4959" s="56">
        <f t="shared" si="787"/>
        <v>-99</v>
      </c>
      <c r="AD4959" s="3"/>
      <c r="AE4959" s="82">
        <f>IF(D4959=1, 'adjustment factor'!$D$4, IF(D4959=-9,-999,IF(D4959="",-999,0)))</f>
        <v>-999</v>
      </c>
      <c r="AF4959" s="82">
        <f>IF(F4959=1, 'adjustment factor'!$D$5, IF(F4959=-9,-999,IF(F4959="",-999,0)))</f>
        <v>-999</v>
      </c>
      <c r="AG4959" s="82">
        <f>IF(E4959=1, 'adjustment factor'!$D$6, IF(E4959=-9,-999,IF(E4959="",-999,0)))</f>
        <v>-999</v>
      </c>
      <c r="AH4959" s="82">
        <f>IF(K4959&gt;=45,'adjustment factor'!$D$7,IF(K4959=-9,-1200,IF(K4959="",-1200,0)))</f>
        <v>-1200</v>
      </c>
      <c r="AI4959" s="82">
        <f>IF(L4959=1, 'adjustment factor'!$D$8, IF(L4959=-9,-999,IF(L4959="",-999,0)))</f>
        <v>-999</v>
      </c>
      <c r="AJ4959" s="82">
        <f>IF(AND(M4959&gt;=1,M4959&lt;=4),'adjustment factor'!$D$9,IF(M4959=-9,-999,IF(M4959=98,-999,IF(M4959=99,-999,IF(M4959="",-999,0)))))</f>
        <v>-999</v>
      </c>
      <c r="AK4959" s="82">
        <f>IF(H4959=1, 'adjustment factor'!$D$10, IF(H4959=-9,-999,IF(H4959="",-999,0)))</f>
        <v>-999</v>
      </c>
      <c r="AL4959" s="82">
        <f>IF(G4959=1, 'adjustment factor'!$D$11, IF(G4959=-9,-999,IF(G4959="",-999,0)))</f>
        <v>-999</v>
      </c>
      <c r="AM4959" s="82">
        <f>IF(I4959=1, 'adjustment factor'!$D$12, IF(I4959=-9,-999,IF(I4959="",-999,0)))</f>
        <v>-999</v>
      </c>
      <c r="AN4959" s="82">
        <f>IF(J4959=1, 'adjustment factor'!$D$13, IF(J4959=-9,-999,IF(J4959="",-999,0)))</f>
        <v>-999</v>
      </c>
      <c r="AO4959" s="82" t="str">
        <f t="shared" si="788"/>
        <v>-999</v>
      </c>
      <c r="AP4959" s="82" t="str">
        <f t="shared" si="789"/>
        <v>MISSING</v>
      </c>
    </row>
    <row r="4960" spans="2:42">
      <c r="B4960" s="207"/>
      <c r="C4960" s="35">
        <v>4956</v>
      </c>
      <c r="D4960" s="161"/>
      <c r="E4960" s="161"/>
      <c r="F4960" s="161"/>
      <c r="G4960" s="161"/>
      <c r="H4960" s="161"/>
      <c r="I4960" s="161"/>
      <c r="J4960" s="161"/>
      <c r="K4960" s="161"/>
      <c r="L4960" s="161"/>
      <c r="M4960" s="161"/>
      <c r="N4960" s="171"/>
      <c r="O4960" s="171"/>
      <c r="P4960" s="171"/>
      <c r="Q4960" s="171"/>
      <c r="R4960" s="171"/>
      <c r="S4960" s="171"/>
      <c r="T4960" s="208" t="str">
        <f t="shared" si="780"/>
        <v>MISSING</v>
      </c>
      <c r="U4960" s="208" t="str">
        <f t="shared" si="781"/>
        <v>MISSING</v>
      </c>
      <c r="X4960" s="56">
        <f t="shared" si="782"/>
        <v>-99</v>
      </c>
      <c r="Y4960" s="56">
        <f t="shared" si="783"/>
        <v>-99</v>
      </c>
      <c r="Z4960" s="56">
        <f t="shared" si="784"/>
        <v>-99</v>
      </c>
      <c r="AA4960" s="56">
        <f t="shared" si="785"/>
        <v>-99</v>
      </c>
      <c r="AB4960" s="56">
        <f t="shared" si="786"/>
        <v>-99</v>
      </c>
      <c r="AC4960" s="56">
        <f t="shared" si="787"/>
        <v>-99</v>
      </c>
      <c r="AD4960" s="3"/>
      <c r="AE4960" s="82">
        <f>IF(D4960=1, 'adjustment factor'!$D$4, IF(D4960=-9,-999,IF(D4960="",-999,0)))</f>
        <v>-999</v>
      </c>
      <c r="AF4960" s="82">
        <f>IF(F4960=1, 'adjustment factor'!$D$5, IF(F4960=-9,-999,IF(F4960="",-999,0)))</f>
        <v>-999</v>
      </c>
      <c r="AG4960" s="82">
        <f>IF(E4960=1, 'adjustment factor'!$D$6, IF(E4960=-9,-999,IF(E4960="",-999,0)))</f>
        <v>-999</v>
      </c>
      <c r="AH4960" s="82">
        <f>IF(K4960&gt;=45,'adjustment factor'!$D$7,IF(K4960=-9,-1200,IF(K4960="",-1200,0)))</f>
        <v>-1200</v>
      </c>
      <c r="AI4960" s="82">
        <f>IF(L4960=1, 'adjustment factor'!$D$8, IF(L4960=-9,-999,IF(L4960="",-999,0)))</f>
        <v>-999</v>
      </c>
      <c r="AJ4960" s="82">
        <f>IF(AND(M4960&gt;=1,M4960&lt;=4),'adjustment factor'!$D$9,IF(M4960=-9,-999,IF(M4960=98,-999,IF(M4960=99,-999,IF(M4960="",-999,0)))))</f>
        <v>-999</v>
      </c>
      <c r="AK4960" s="82">
        <f>IF(H4960=1, 'adjustment factor'!$D$10, IF(H4960=-9,-999,IF(H4960="",-999,0)))</f>
        <v>-999</v>
      </c>
      <c r="AL4960" s="82">
        <f>IF(G4960=1, 'adjustment factor'!$D$11, IF(G4960=-9,-999,IF(G4960="",-999,0)))</f>
        <v>-999</v>
      </c>
      <c r="AM4960" s="82">
        <f>IF(I4960=1, 'adjustment factor'!$D$12, IF(I4960=-9,-999,IF(I4960="",-999,0)))</f>
        <v>-999</v>
      </c>
      <c r="AN4960" s="82">
        <f>IF(J4960=1, 'adjustment factor'!$D$13, IF(J4960=-9,-999,IF(J4960="",-999,0)))</f>
        <v>-999</v>
      </c>
      <c r="AO4960" s="82" t="str">
        <f t="shared" si="788"/>
        <v>-999</v>
      </c>
      <c r="AP4960" s="82" t="str">
        <f t="shared" si="789"/>
        <v>MISSING</v>
      </c>
    </row>
    <row r="4961" spans="2:42">
      <c r="B4961" s="207"/>
      <c r="C4961" s="35">
        <v>4957</v>
      </c>
      <c r="D4961" s="161"/>
      <c r="E4961" s="161"/>
      <c r="F4961" s="161"/>
      <c r="G4961" s="161"/>
      <c r="H4961" s="161"/>
      <c r="I4961" s="161"/>
      <c r="J4961" s="161"/>
      <c r="K4961" s="161"/>
      <c r="L4961" s="161"/>
      <c r="M4961" s="161"/>
      <c r="N4961" s="171"/>
      <c r="O4961" s="171"/>
      <c r="P4961" s="171"/>
      <c r="Q4961" s="171"/>
      <c r="R4961" s="171"/>
      <c r="S4961" s="171"/>
      <c r="T4961" s="208" t="str">
        <f t="shared" si="780"/>
        <v>MISSING</v>
      </c>
      <c r="U4961" s="208" t="str">
        <f t="shared" si="781"/>
        <v>MISSING</v>
      </c>
      <c r="X4961" s="56">
        <f t="shared" si="782"/>
        <v>-99</v>
      </c>
      <c r="Y4961" s="56">
        <f t="shared" si="783"/>
        <v>-99</v>
      </c>
      <c r="Z4961" s="56">
        <f t="shared" si="784"/>
        <v>-99</v>
      </c>
      <c r="AA4961" s="56">
        <f t="shared" si="785"/>
        <v>-99</v>
      </c>
      <c r="AB4961" s="56">
        <f t="shared" si="786"/>
        <v>-99</v>
      </c>
      <c r="AC4961" s="56">
        <f t="shared" si="787"/>
        <v>-99</v>
      </c>
      <c r="AD4961" s="3"/>
      <c r="AE4961" s="82">
        <f>IF(D4961=1, 'adjustment factor'!$D$4, IF(D4961=-9,-999,IF(D4961="",-999,0)))</f>
        <v>-999</v>
      </c>
      <c r="AF4961" s="82">
        <f>IF(F4961=1, 'adjustment factor'!$D$5, IF(F4961=-9,-999,IF(F4961="",-999,0)))</f>
        <v>-999</v>
      </c>
      <c r="AG4961" s="82">
        <f>IF(E4961=1, 'adjustment factor'!$D$6, IF(E4961=-9,-999,IF(E4961="",-999,0)))</f>
        <v>-999</v>
      </c>
      <c r="AH4961" s="82">
        <f>IF(K4961&gt;=45,'adjustment factor'!$D$7,IF(K4961=-9,-1200,IF(K4961="",-1200,0)))</f>
        <v>-1200</v>
      </c>
      <c r="AI4961" s="82">
        <f>IF(L4961=1, 'adjustment factor'!$D$8, IF(L4961=-9,-999,IF(L4961="",-999,0)))</f>
        <v>-999</v>
      </c>
      <c r="AJ4961" s="82">
        <f>IF(AND(M4961&gt;=1,M4961&lt;=4),'adjustment factor'!$D$9,IF(M4961=-9,-999,IF(M4961=98,-999,IF(M4961=99,-999,IF(M4961="",-999,0)))))</f>
        <v>-999</v>
      </c>
      <c r="AK4961" s="82">
        <f>IF(H4961=1, 'adjustment factor'!$D$10, IF(H4961=-9,-999,IF(H4961="",-999,0)))</f>
        <v>-999</v>
      </c>
      <c r="AL4961" s="82">
        <f>IF(G4961=1, 'adjustment factor'!$D$11, IF(G4961=-9,-999,IF(G4961="",-999,0)))</f>
        <v>-999</v>
      </c>
      <c r="AM4961" s="82">
        <f>IF(I4961=1, 'adjustment factor'!$D$12, IF(I4961=-9,-999,IF(I4961="",-999,0)))</f>
        <v>-999</v>
      </c>
      <c r="AN4961" s="82">
        <f>IF(J4961=1, 'adjustment factor'!$D$13, IF(J4961=-9,-999,IF(J4961="",-999,0)))</f>
        <v>-999</v>
      </c>
      <c r="AO4961" s="82" t="str">
        <f t="shared" si="788"/>
        <v>-999</v>
      </c>
      <c r="AP4961" s="82" t="str">
        <f t="shared" si="789"/>
        <v>MISSING</v>
      </c>
    </row>
    <row r="4962" spans="2:42">
      <c r="B4962" s="207"/>
      <c r="C4962" s="35">
        <v>4958</v>
      </c>
      <c r="D4962" s="161"/>
      <c r="E4962" s="161"/>
      <c r="F4962" s="161"/>
      <c r="G4962" s="161"/>
      <c r="H4962" s="161"/>
      <c r="I4962" s="161"/>
      <c r="J4962" s="161"/>
      <c r="K4962" s="161"/>
      <c r="L4962" s="161"/>
      <c r="M4962" s="161"/>
      <c r="N4962" s="171"/>
      <c r="O4962" s="171"/>
      <c r="P4962" s="171"/>
      <c r="Q4962" s="171"/>
      <c r="R4962" s="171"/>
      <c r="S4962" s="171"/>
      <c r="T4962" s="208" t="str">
        <f t="shared" si="780"/>
        <v>MISSING</v>
      </c>
      <c r="U4962" s="208" t="str">
        <f t="shared" si="781"/>
        <v>MISSING</v>
      </c>
      <c r="X4962" s="56">
        <f t="shared" si="782"/>
        <v>-99</v>
      </c>
      <c r="Y4962" s="56">
        <f t="shared" si="783"/>
        <v>-99</v>
      </c>
      <c r="Z4962" s="56">
        <f t="shared" si="784"/>
        <v>-99</v>
      </c>
      <c r="AA4962" s="56">
        <f t="shared" si="785"/>
        <v>-99</v>
      </c>
      <c r="AB4962" s="56">
        <f t="shared" si="786"/>
        <v>-99</v>
      </c>
      <c r="AC4962" s="56">
        <f t="shared" si="787"/>
        <v>-99</v>
      </c>
      <c r="AD4962" s="3"/>
      <c r="AE4962" s="82">
        <f>IF(D4962=1, 'adjustment factor'!$D$4, IF(D4962=-9,-999,IF(D4962="",-999,0)))</f>
        <v>-999</v>
      </c>
      <c r="AF4962" s="82">
        <f>IF(F4962=1, 'adjustment factor'!$D$5, IF(F4962=-9,-999,IF(F4962="",-999,0)))</f>
        <v>-999</v>
      </c>
      <c r="AG4962" s="82">
        <f>IF(E4962=1, 'adjustment factor'!$D$6, IF(E4962=-9,-999,IF(E4962="",-999,0)))</f>
        <v>-999</v>
      </c>
      <c r="AH4962" s="82">
        <f>IF(K4962&gt;=45,'adjustment factor'!$D$7,IF(K4962=-9,-1200,IF(K4962="",-1200,0)))</f>
        <v>-1200</v>
      </c>
      <c r="AI4962" s="82">
        <f>IF(L4962=1, 'adjustment factor'!$D$8, IF(L4962=-9,-999,IF(L4962="",-999,0)))</f>
        <v>-999</v>
      </c>
      <c r="AJ4962" s="82">
        <f>IF(AND(M4962&gt;=1,M4962&lt;=4),'adjustment factor'!$D$9,IF(M4962=-9,-999,IF(M4962=98,-999,IF(M4962=99,-999,IF(M4962="",-999,0)))))</f>
        <v>-999</v>
      </c>
      <c r="AK4962" s="82">
        <f>IF(H4962=1, 'adjustment factor'!$D$10, IF(H4962=-9,-999,IF(H4962="",-999,0)))</f>
        <v>-999</v>
      </c>
      <c r="AL4962" s="82">
        <f>IF(G4962=1, 'adjustment factor'!$D$11, IF(G4962=-9,-999,IF(G4962="",-999,0)))</f>
        <v>-999</v>
      </c>
      <c r="AM4962" s="82">
        <f>IF(I4962=1, 'adjustment factor'!$D$12, IF(I4962=-9,-999,IF(I4962="",-999,0)))</f>
        <v>-999</v>
      </c>
      <c r="AN4962" s="82">
        <f>IF(J4962=1, 'adjustment factor'!$D$13, IF(J4962=-9,-999,IF(J4962="",-999,0)))</f>
        <v>-999</v>
      </c>
      <c r="AO4962" s="82" t="str">
        <f t="shared" si="788"/>
        <v>-999</v>
      </c>
      <c r="AP4962" s="82" t="str">
        <f t="shared" si="789"/>
        <v>MISSING</v>
      </c>
    </row>
    <row r="4963" spans="2:42">
      <c r="B4963" s="207"/>
      <c r="C4963" s="35">
        <v>4959</v>
      </c>
      <c r="D4963" s="161"/>
      <c r="E4963" s="161"/>
      <c r="F4963" s="161"/>
      <c r="G4963" s="161"/>
      <c r="H4963" s="161"/>
      <c r="I4963" s="161"/>
      <c r="J4963" s="161"/>
      <c r="K4963" s="161"/>
      <c r="L4963" s="161"/>
      <c r="M4963" s="161"/>
      <c r="N4963" s="171"/>
      <c r="O4963" s="171"/>
      <c r="P4963" s="171"/>
      <c r="Q4963" s="171"/>
      <c r="R4963" s="171"/>
      <c r="S4963" s="171"/>
      <c r="T4963" s="208" t="str">
        <f t="shared" si="780"/>
        <v>MISSING</v>
      </c>
      <c r="U4963" s="208" t="str">
        <f t="shared" si="781"/>
        <v>MISSING</v>
      </c>
      <c r="X4963" s="56">
        <f t="shared" si="782"/>
        <v>-99</v>
      </c>
      <c r="Y4963" s="56">
        <f t="shared" si="783"/>
        <v>-99</v>
      </c>
      <c r="Z4963" s="56">
        <f t="shared" si="784"/>
        <v>-99</v>
      </c>
      <c r="AA4963" s="56">
        <f t="shared" si="785"/>
        <v>-99</v>
      </c>
      <c r="AB4963" s="56">
        <f t="shared" si="786"/>
        <v>-99</v>
      </c>
      <c r="AC4963" s="56">
        <f t="shared" si="787"/>
        <v>-99</v>
      </c>
      <c r="AD4963" s="3"/>
      <c r="AE4963" s="82">
        <f>IF(D4963=1, 'adjustment factor'!$D$4, IF(D4963=-9,-999,IF(D4963="",-999,0)))</f>
        <v>-999</v>
      </c>
      <c r="AF4963" s="82">
        <f>IF(F4963=1, 'adjustment factor'!$D$5, IF(F4963=-9,-999,IF(F4963="",-999,0)))</f>
        <v>-999</v>
      </c>
      <c r="AG4963" s="82">
        <f>IF(E4963=1, 'adjustment factor'!$D$6, IF(E4963=-9,-999,IF(E4963="",-999,0)))</f>
        <v>-999</v>
      </c>
      <c r="AH4963" s="82">
        <f>IF(K4963&gt;=45,'adjustment factor'!$D$7,IF(K4963=-9,-1200,IF(K4963="",-1200,0)))</f>
        <v>-1200</v>
      </c>
      <c r="AI4963" s="82">
        <f>IF(L4963=1, 'adjustment factor'!$D$8, IF(L4963=-9,-999,IF(L4963="",-999,0)))</f>
        <v>-999</v>
      </c>
      <c r="AJ4963" s="82">
        <f>IF(AND(M4963&gt;=1,M4963&lt;=4),'adjustment factor'!$D$9,IF(M4963=-9,-999,IF(M4963=98,-999,IF(M4963=99,-999,IF(M4963="",-999,0)))))</f>
        <v>-999</v>
      </c>
      <c r="AK4963" s="82">
        <f>IF(H4963=1, 'adjustment factor'!$D$10, IF(H4963=-9,-999,IF(H4963="",-999,0)))</f>
        <v>-999</v>
      </c>
      <c r="AL4963" s="82">
        <f>IF(G4963=1, 'adjustment factor'!$D$11, IF(G4963=-9,-999,IF(G4963="",-999,0)))</f>
        <v>-999</v>
      </c>
      <c r="AM4963" s="82">
        <f>IF(I4963=1, 'adjustment factor'!$D$12, IF(I4963=-9,-999,IF(I4963="",-999,0)))</f>
        <v>-999</v>
      </c>
      <c r="AN4963" s="82">
        <f>IF(J4963=1, 'adjustment factor'!$D$13, IF(J4963=-9,-999,IF(J4963="",-999,0)))</f>
        <v>-999</v>
      </c>
      <c r="AO4963" s="82" t="str">
        <f t="shared" si="788"/>
        <v>-999</v>
      </c>
      <c r="AP4963" s="82" t="str">
        <f t="shared" si="789"/>
        <v>MISSING</v>
      </c>
    </row>
    <row r="4964" spans="2:42">
      <c r="B4964" s="207"/>
      <c r="C4964" s="35">
        <v>4960</v>
      </c>
      <c r="D4964" s="161"/>
      <c r="E4964" s="161"/>
      <c r="F4964" s="161"/>
      <c r="G4964" s="161"/>
      <c r="H4964" s="161"/>
      <c r="I4964" s="161"/>
      <c r="J4964" s="161"/>
      <c r="K4964" s="161"/>
      <c r="L4964" s="161"/>
      <c r="M4964" s="161"/>
      <c r="N4964" s="171"/>
      <c r="O4964" s="171"/>
      <c r="P4964" s="171"/>
      <c r="Q4964" s="171"/>
      <c r="R4964" s="171"/>
      <c r="S4964" s="171"/>
      <c r="T4964" s="208" t="str">
        <f t="shared" si="780"/>
        <v>MISSING</v>
      </c>
      <c r="U4964" s="208" t="str">
        <f t="shared" si="781"/>
        <v>MISSING</v>
      </c>
      <c r="X4964" s="56">
        <f t="shared" si="782"/>
        <v>-99</v>
      </c>
      <c r="Y4964" s="56">
        <f t="shared" si="783"/>
        <v>-99</v>
      </c>
      <c r="Z4964" s="56">
        <f t="shared" si="784"/>
        <v>-99</v>
      </c>
      <c r="AA4964" s="56">
        <f t="shared" si="785"/>
        <v>-99</v>
      </c>
      <c r="AB4964" s="56">
        <f t="shared" si="786"/>
        <v>-99</v>
      </c>
      <c r="AC4964" s="56">
        <f t="shared" si="787"/>
        <v>-99</v>
      </c>
      <c r="AD4964" s="3"/>
      <c r="AE4964" s="82">
        <f>IF(D4964=1, 'adjustment factor'!$D$4, IF(D4964=-9,-999,IF(D4964="",-999,0)))</f>
        <v>-999</v>
      </c>
      <c r="AF4964" s="82">
        <f>IF(F4964=1, 'adjustment factor'!$D$5, IF(F4964=-9,-999,IF(F4964="",-999,0)))</f>
        <v>-999</v>
      </c>
      <c r="AG4964" s="82">
        <f>IF(E4964=1, 'adjustment factor'!$D$6, IF(E4964=-9,-999,IF(E4964="",-999,0)))</f>
        <v>-999</v>
      </c>
      <c r="AH4964" s="82">
        <f>IF(K4964&gt;=45,'adjustment factor'!$D$7,IF(K4964=-9,-1200,IF(K4964="",-1200,0)))</f>
        <v>-1200</v>
      </c>
      <c r="AI4964" s="82">
        <f>IF(L4964=1, 'adjustment factor'!$D$8, IF(L4964=-9,-999,IF(L4964="",-999,0)))</f>
        <v>-999</v>
      </c>
      <c r="AJ4964" s="82">
        <f>IF(AND(M4964&gt;=1,M4964&lt;=4),'adjustment factor'!$D$9,IF(M4964=-9,-999,IF(M4964=98,-999,IF(M4964=99,-999,IF(M4964="",-999,0)))))</f>
        <v>-999</v>
      </c>
      <c r="AK4964" s="82">
        <f>IF(H4964=1, 'adjustment factor'!$D$10, IF(H4964=-9,-999,IF(H4964="",-999,0)))</f>
        <v>-999</v>
      </c>
      <c r="AL4964" s="82">
        <f>IF(G4964=1, 'adjustment factor'!$D$11, IF(G4964=-9,-999,IF(G4964="",-999,0)))</f>
        <v>-999</v>
      </c>
      <c r="AM4964" s="82">
        <f>IF(I4964=1, 'adjustment factor'!$D$12, IF(I4964=-9,-999,IF(I4964="",-999,0)))</f>
        <v>-999</v>
      </c>
      <c r="AN4964" s="82">
        <f>IF(J4964=1, 'adjustment factor'!$D$13, IF(J4964=-9,-999,IF(J4964="",-999,0)))</f>
        <v>-999</v>
      </c>
      <c r="AO4964" s="82" t="str">
        <f t="shared" si="788"/>
        <v>-999</v>
      </c>
      <c r="AP4964" s="82" t="str">
        <f t="shared" si="789"/>
        <v>MISSING</v>
      </c>
    </row>
    <row r="4965" spans="2:42">
      <c r="B4965" s="207"/>
      <c r="C4965" s="35">
        <v>4961</v>
      </c>
      <c r="D4965" s="161"/>
      <c r="E4965" s="161"/>
      <c r="F4965" s="161"/>
      <c r="G4965" s="161"/>
      <c r="H4965" s="161"/>
      <c r="I4965" s="161"/>
      <c r="J4965" s="161"/>
      <c r="K4965" s="161"/>
      <c r="L4965" s="161"/>
      <c r="M4965" s="161"/>
      <c r="N4965" s="171"/>
      <c r="O4965" s="171"/>
      <c r="P4965" s="171"/>
      <c r="Q4965" s="171"/>
      <c r="R4965" s="171"/>
      <c r="S4965" s="171"/>
      <c r="T4965" s="208" t="str">
        <f t="shared" si="780"/>
        <v>MISSING</v>
      </c>
      <c r="U4965" s="208" t="str">
        <f t="shared" si="781"/>
        <v>MISSING</v>
      </c>
      <c r="X4965" s="56">
        <f t="shared" si="782"/>
        <v>-99</v>
      </c>
      <c r="Y4965" s="56">
        <f t="shared" si="783"/>
        <v>-99</v>
      </c>
      <c r="Z4965" s="56">
        <f t="shared" si="784"/>
        <v>-99</v>
      </c>
      <c r="AA4965" s="56">
        <f t="shared" si="785"/>
        <v>-99</v>
      </c>
      <c r="AB4965" s="56">
        <f t="shared" si="786"/>
        <v>-99</v>
      </c>
      <c r="AC4965" s="56">
        <f t="shared" si="787"/>
        <v>-99</v>
      </c>
      <c r="AD4965" s="3"/>
      <c r="AE4965" s="82">
        <f>IF(D4965=1, 'adjustment factor'!$D$4, IF(D4965=-9,-999,IF(D4965="",-999,0)))</f>
        <v>-999</v>
      </c>
      <c r="AF4965" s="82">
        <f>IF(F4965=1, 'adjustment factor'!$D$5, IF(F4965=-9,-999,IF(F4965="",-999,0)))</f>
        <v>-999</v>
      </c>
      <c r="AG4965" s="82">
        <f>IF(E4965=1, 'adjustment factor'!$D$6, IF(E4965=-9,-999,IF(E4965="",-999,0)))</f>
        <v>-999</v>
      </c>
      <c r="AH4965" s="82">
        <f>IF(K4965&gt;=45,'adjustment factor'!$D$7,IF(K4965=-9,-1200,IF(K4965="",-1200,0)))</f>
        <v>-1200</v>
      </c>
      <c r="AI4965" s="82">
        <f>IF(L4965=1, 'adjustment factor'!$D$8, IF(L4965=-9,-999,IF(L4965="",-999,0)))</f>
        <v>-999</v>
      </c>
      <c r="AJ4965" s="82">
        <f>IF(AND(M4965&gt;=1,M4965&lt;=4),'adjustment factor'!$D$9,IF(M4965=-9,-999,IF(M4965=98,-999,IF(M4965=99,-999,IF(M4965="",-999,0)))))</f>
        <v>-999</v>
      </c>
      <c r="AK4965" s="82">
        <f>IF(H4965=1, 'adjustment factor'!$D$10, IF(H4965=-9,-999,IF(H4965="",-999,0)))</f>
        <v>-999</v>
      </c>
      <c r="AL4965" s="82">
        <f>IF(G4965=1, 'adjustment factor'!$D$11, IF(G4965=-9,-999,IF(G4965="",-999,0)))</f>
        <v>-999</v>
      </c>
      <c r="AM4965" s="82">
        <f>IF(I4965=1, 'adjustment factor'!$D$12, IF(I4965=-9,-999,IF(I4965="",-999,0)))</f>
        <v>-999</v>
      </c>
      <c r="AN4965" s="82">
        <f>IF(J4965=1, 'adjustment factor'!$D$13, IF(J4965=-9,-999,IF(J4965="",-999,0)))</f>
        <v>-999</v>
      </c>
      <c r="AO4965" s="82" t="str">
        <f t="shared" si="788"/>
        <v>-999</v>
      </c>
      <c r="AP4965" s="82" t="str">
        <f t="shared" si="789"/>
        <v>MISSING</v>
      </c>
    </row>
    <row r="4966" spans="2:42">
      <c r="B4966" s="207"/>
      <c r="C4966" s="35">
        <v>4962</v>
      </c>
      <c r="D4966" s="161"/>
      <c r="E4966" s="161"/>
      <c r="F4966" s="161"/>
      <c r="G4966" s="161"/>
      <c r="H4966" s="161"/>
      <c r="I4966" s="161"/>
      <c r="J4966" s="161"/>
      <c r="K4966" s="161"/>
      <c r="L4966" s="161"/>
      <c r="M4966" s="161"/>
      <c r="N4966" s="171"/>
      <c r="O4966" s="171"/>
      <c r="P4966" s="171"/>
      <c r="Q4966" s="171"/>
      <c r="R4966" s="171"/>
      <c r="S4966" s="171"/>
      <c r="T4966" s="208" t="str">
        <f t="shared" si="780"/>
        <v>MISSING</v>
      </c>
      <c r="U4966" s="208" t="str">
        <f t="shared" si="781"/>
        <v>MISSING</v>
      </c>
      <c r="X4966" s="56">
        <f t="shared" si="782"/>
        <v>-99</v>
      </c>
      <c r="Y4966" s="56">
        <f t="shared" si="783"/>
        <v>-99</v>
      </c>
      <c r="Z4966" s="56">
        <f t="shared" si="784"/>
        <v>-99</v>
      </c>
      <c r="AA4966" s="56">
        <f t="shared" si="785"/>
        <v>-99</v>
      </c>
      <c r="AB4966" s="56">
        <f t="shared" si="786"/>
        <v>-99</v>
      </c>
      <c r="AC4966" s="56">
        <f t="shared" si="787"/>
        <v>-99</v>
      </c>
      <c r="AD4966" s="3"/>
      <c r="AE4966" s="82">
        <f>IF(D4966=1, 'adjustment factor'!$D$4, IF(D4966=-9,-999,IF(D4966="",-999,0)))</f>
        <v>-999</v>
      </c>
      <c r="AF4966" s="82">
        <f>IF(F4966=1, 'adjustment factor'!$D$5, IF(F4966=-9,-999,IF(F4966="",-999,0)))</f>
        <v>-999</v>
      </c>
      <c r="AG4966" s="82">
        <f>IF(E4966=1, 'adjustment factor'!$D$6, IF(E4966=-9,-999,IF(E4966="",-999,0)))</f>
        <v>-999</v>
      </c>
      <c r="AH4966" s="82">
        <f>IF(K4966&gt;=45,'adjustment factor'!$D$7,IF(K4966=-9,-1200,IF(K4966="",-1200,0)))</f>
        <v>-1200</v>
      </c>
      <c r="AI4966" s="82">
        <f>IF(L4966=1, 'adjustment factor'!$D$8, IF(L4966=-9,-999,IF(L4966="",-999,0)))</f>
        <v>-999</v>
      </c>
      <c r="AJ4966" s="82">
        <f>IF(AND(M4966&gt;=1,M4966&lt;=4),'adjustment factor'!$D$9,IF(M4966=-9,-999,IF(M4966=98,-999,IF(M4966=99,-999,IF(M4966="",-999,0)))))</f>
        <v>-999</v>
      </c>
      <c r="AK4966" s="82">
        <f>IF(H4966=1, 'adjustment factor'!$D$10, IF(H4966=-9,-999,IF(H4966="",-999,0)))</f>
        <v>-999</v>
      </c>
      <c r="AL4966" s="82">
        <f>IF(G4966=1, 'adjustment factor'!$D$11, IF(G4966=-9,-999,IF(G4966="",-999,0)))</f>
        <v>-999</v>
      </c>
      <c r="AM4966" s="82">
        <f>IF(I4966=1, 'adjustment factor'!$D$12, IF(I4966=-9,-999,IF(I4966="",-999,0)))</f>
        <v>-999</v>
      </c>
      <c r="AN4966" s="82">
        <f>IF(J4966=1, 'adjustment factor'!$D$13, IF(J4966=-9,-999,IF(J4966="",-999,0)))</f>
        <v>-999</v>
      </c>
      <c r="AO4966" s="82" t="str">
        <f t="shared" si="788"/>
        <v>-999</v>
      </c>
      <c r="AP4966" s="82" t="str">
        <f t="shared" si="789"/>
        <v>MISSING</v>
      </c>
    </row>
    <row r="4967" spans="2:42">
      <c r="B4967" s="207"/>
      <c r="C4967" s="35">
        <v>4963</v>
      </c>
      <c r="D4967" s="161"/>
      <c r="E4967" s="161"/>
      <c r="F4967" s="161"/>
      <c r="G4967" s="161"/>
      <c r="H4967" s="161"/>
      <c r="I4967" s="161"/>
      <c r="J4967" s="161"/>
      <c r="K4967" s="161"/>
      <c r="L4967" s="161"/>
      <c r="M4967" s="161"/>
      <c r="N4967" s="171"/>
      <c r="O4967" s="171"/>
      <c r="P4967" s="171"/>
      <c r="Q4967" s="171"/>
      <c r="R4967" s="171"/>
      <c r="S4967" s="171"/>
      <c r="T4967" s="208" t="str">
        <f t="shared" si="780"/>
        <v>MISSING</v>
      </c>
      <c r="U4967" s="208" t="str">
        <f t="shared" si="781"/>
        <v>MISSING</v>
      </c>
      <c r="X4967" s="56">
        <f t="shared" si="782"/>
        <v>-99</v>
      </c>
      <c r="Y4967" s="56">
        <f t="shared" si="783"/>
        <v>-99</v>
      </c>
      <c r="Z4967" s="56">
        <f t="shared" si="784"/>
        <v>-99</v>
      </c>
      <c r="AA4967" s="56">
        <f t="shared" si="785"/>
        <v>-99</v>
      </c>
      <c r="AB4967" s="56">
        <f t="shared" si="786"/>
        <v>-99</v>
      </c>
      <c r="AC4967" s="56">
        <f t="shared" si="787"/>
        <v>-99</v>
      </c>
      <c r="AD4967" s="3"/>
      <c r="AE4967" s="82">
        <f>IF(D4967=1, 'adjustment factor'!$D$4, IF(D4967=-9,-999,IF(D4967="",-999,0)))</f>
        <v>-999</v>
      </c>
      <c r="AF4967" s="82">
        <f>IF(F4967=1, 'adjustment factor'!$D$5, IF(F4967=-9,-999,IF(F4967="",-999,0)))</f>
        <v>-999</v>
      </c>
      <c r="AG4967" s="82">
        <f>IF(E4967=1, 'adjustment factor'!$D$6, IF(E4967=-9,-999,IF(E4967="",-999,0)))</f>
        <v>-999</v>
      </c>
      <c r="AH4967" s="82">
        <f>IF(K4967&gt;=45,'adjustment factor'!$D$7,IF(K4967=-9,-1200,IF(K4967="",-1200,0)))</f>
        <v>-1200</v>
      </c>
      <c r="AI4967" s="82">
        <f>IF(L4967=1, 'adjustment factor'!$D$8, IF(L4967=-9,-999,IF(L4967="",-999,0)))</f>
        <v>-999</v>
      </c>
      <c r="AJ4967" s="82">
        <f>IF(AND(M4967&gt;=1,M4967&lt;=4),'adjustment factor'!$D$9,IF(M4967=-9,-999,IF(M4967=98,-999,IF(M4967=99,-999,IF(M4967="",-999,0)))))</f>
        <v>-999</v>
      </c>
      <c r="AK4967" s="82">
        <f>IF(H4967=1, 'adjustment factor'!$D$10, IF(H4967=-9,-999,IF(H4967="",-999,0)))</f>
        <v>-999</v>
      </c>
      <c r="AL4967" s="82">
        <f>IF(G4967=1, 'adjustment factor'!$D$11, IF(G4967=-9,-999,IF(G4967="",-999,0)))</f>
        <v>-999</v>
      </c>
      <c r="AM4967" s="82">
        <f>IF(I4967=1, 'adjustment factor'!$D$12, IF(I4967=-9,-999,IF(I4967="",-999,0)))</f>
        <v>-999</v>
      </c>
      <c r="AN4967" s="82">
        <f>IF(J4967=1, 'adjustment factor'!$D$13, IF(J4967=-9,-999,IF(J4967="",-999,0)))</f>
        <v>-999</v>
      </c>
      <c r="AO4967" s="82" t="str">
        <f t="shared" si="788"/>
        <v>-999</v>
      </c>
      <c r="AP4967" s="82" t="str">
        <f t="shared" si="789"/>
        <v>MISSING</v>
      </c>
    </row>
    <row r="4968" spans="2:42">
      <c r="B4968" s="207"/>
      <c r="C4968" s="35">
        <v>4964</v>
      </c>
      <c r="D4968" s="161"/>
      <c r="E4968" s="161"/>
      <c r="F4968" s="161"/>
      <c r="G4968" s="161"/>
      <c r="H4968" s="161"/>
      <c r="I4968" s="161"/>
      <c r="J4968" s="161"/>
      <c r="K4968" s="161"/>
      <c r="L4968" s="161"/>
      <c r="M4968" s="161"/>
      <c r="N4968" s="171"/>
      <c r="O4968" s="171"/>
      <c r="P4968" s="171"/>
      <c r="Q4968" s="171"/>
      <c r="R4968" s="171"/>
      <c r="S4968" s="171"/>
      <c r="T4968" s="208" t="str">
        <f t="shared" si="780"/>
        <v>MISSING</v>
      </c>
      <c r="U4968" s="208" t="str">
        <f t="shared" si="781"/>
        <v>MISSING</v>
      </c>
      <c r="X4968" s="56">
        <f t="shared" si="782"/>
        <v>-99</v>
      </c>
      <c r="Y4968" s="56">
        <f t="shared" si="783"/>
        <v>-99</v>
      </c>
      <c r="Z4968" s="56">
        <f t="shared" si="784"/>
        <v>-99</v>
      </c>
      <c r="AA4968" s="56">
        <f t="shared" si="785"/>
        <v>-99</v>
      </c>
      <c r="AB4968" s="56">
        <f t="shared" si="786"/>
        <v>-99</v>
      </c>
      <c r="AC4968" s="56">
        <f t="shared" si="787"/>
        <v>-99</v>
      </c>
      <c r="AD4968" s="3"/>
      <c r="AE4968" s="82">
        <f>IF(D4968=1, 'adjustment factor'!$D$4, IF(D4968=-9,-999,IF(D4968="",-999,0)))</f>
        <v>-999</v>
      </c>
      <c r="AF4968" s="82">
        <f>IF(F4968=1, 'adjustment factor'!$D$5, IF(F4968=-9,-999,IF(F4968="",-999,0)))</f>
        <v>-999</v>
      </c>
      <c r="AG4968" s="82">
        <f>IF(E4968=1, 'adjustment factor'!$D$6, IF(E4968=-9,-999,IF(E4968="",-999,0)))</f>
        <v>-999</v>
      </c>
      <c r="AH4968" s="82">
        <f>IF(K4968&gt;=45,'adjustment factor'!$D$7,IF(K4968=-9,-1200,IF(K4968="",-1200,0)))</f>
        <v>-1200</v>
      </c>
      <c r="AI4968" s="82">
        <f>IF(L4968=1, 'adjustment factor'!$D$8, IF(L4968=-9,-999,IF(L4968="",-999,0)))</f>
        <v>-999</v>
      </c>
      <c r="AJ4968" s="82">
        <f>IF(AND(M4968&gt;=1,M4968&lt;=4),'adjustment factor'!$D$9,IF(M4968=-9,-999,IF(M4968=98,-999,IF(M4968=99,-999,IF(M4968="",-999,0)))))</f>
        <v>-999</v>
      </c>
      <c r="AK4968" s="82">
        <f>IF(H4968=1, 'adjustment factor'!$D$10, IF(H4968=-9,-999,IF(H4968="",-999,0)))</f>
        <v>-999</v>
      </c>
      <c r="AL4968" s="82">
        <f>IF(G4968=1, 'adjustment factor'!$D$11, IF(G4968=-9,-999,IF(G4968="",-999,0)))</f>
        <v>-999</v>
      </c>
      <c r="AM4968" s="82">
        <f>IF(I4968=1, 'adjustment factor'!$D$12, IF(I4968=-9,-999,IF(I4968="",-999,0)))</f>
        <v>-999</v>
      </c>
      <c r="AN4968" s="82">
        <f>IF(J4968=1, 'adjustment factor'!$D$13, IF(J4968=-9,-999,IF(J4968="",-999,0)))</f>
        <v>-999</v>
      </c>
      <c r="AO4968" s="82" t="str">
        <f t="shared" si="788"/>
        <v>-999</v>
      </c>
      <c r="AP4968" s="82" t="str">
        <f t="shared" si="789"/>
        <v>MISSING</v>
      </c>
    </row>
    <row r="4969" spans="2:42">
      <c r="B4969" s="207"/>
      <c r="C4969" s="35">
        <v>4965</v>
      </c>
      <c r="D4969" s="161"/>
      <c r="E4969" s="161"/>
      <c r="F4969" s="161"/>
      <c r="G4969" s="161"/>
      <c r="H4969" s="161"/>
      <c r="I4969" s="161"/>
      <c r="J4969" s="161"/>
      <c r="K4969" s="161"/>
      <c r="L4969" s="161"/>
      <c r="M4969" s="161"/>
      <c r="N4969" s="171"/>
      <c r="O4969" s="171"/>
      <c r="P4969" s="171"/>
      <c r="Q4969" s="171"/>
      <c r="R4969" s="171"/>
      <c r="S4969" s="171"/>
      <c r="T4969" s="208" t="str">
        <f t="shared" si="780"/>
        <v>MISSING</v>
      </c>
      <c r="U4969" s="208" t="str">
        <f t="shared" si="781"/>
        <v>MISSING</v>
      </c>
      <c r="X4969" s="56">
        <f t="shared" si="782"/>
        <v>-99</v>
      </c>
      <c r="Y4969" s="56">
        <f t="shared" si="783"/>
        <v>-99</v>
      </c>
      <c r="Z4969" s="56">
        <f t="shared" si="784"/>
        <v>-99</v>
      </c>
      <c r="AA4969" s="56">
        <f t="shared" si="785"/>
        <v>-99</v>
      </c>
      <c r="AB4969" s="56">
        <f t="shared" si="786"/>
        <v>-99</v>
      </c>
      <c r="AC4969" s="56">
        <f t="shared" si="787"/>
        <v>-99</v>
      </c>
      <c r="AD4969" s="3"/>
      <c r="AE4969" s="82">
        <f>IF(D4969=1, 'adjustment factor'!$D$4, IF(D4969=-9,-999,IF(D4969="",-999,0)))</f>
        <v>-999</v>
      </c>
      <c r="AF4969" s="82">
        <f>IF(F4969=1, 'adjustment factor'!$D$5, IF(F4969=-9,-999,IF(F4969="",-999,0)))</f>
        <v>-999</v>
      </c>
      <c r="AG4969" s="82">
        <f>IF(E4969=1, 'adjustment factor'!$D$6, IF(E4969=-9,-999,IF(E4969="",-999,0)))</f>
        <v>-999</v>
      </c>
      <c r="AH4969" s="82">
        <f>IF(K4969&gt;=45,'adjustment factor'!$D$7,IF(K4969=-9,-1200,IF(K4969="",-1200,0)))</f>
        <v>-1200</v>
      </c>
      <c r="AI4969" s="82">
        <f>IF(L4969=1, 'adjustment factor'!$D$8, IF(L4969=-9,-999,IF(L4969="",-999,0)))</f>
        <v>-999</v>
      </c>
      <c r="AJ4969" s="82">
        <f>IF(AND(M4969&gt;=1,M4969&lt;=4),'adjustment factor'!$D$9,IF(M4969=-9,-999,IF(M4969=98,-999,IF(M4969=99,-999,IF(M4969="",-999,0)))))</f>
        <v>-999</v>
      </c>
      <c r="AK4969" s="82">
        <f>IF(H4969=1, 'adjustment factor'!$D$10, IF(H4969=-9,-999,IF(H4969="",-999,0)))</f>
        <v>-999</v>
      </c>
      <c r="AL4969" s="82">
        <f>IF(G4969=1, 'adjustment factor'!$D$11, IF(G4969=-9,-999,IF(G4969="",-999,0)))</f>
        <v>-999</v>
      </c>
      <c r="AM4969" s="82">
        <f>IF(I4969=1, 'adjustment factor'!$D$12, IF(I4969=-9,-999,IF(I4969="",-999,0)))</f>
        <v>-999</v>
      </c>
      <c r="AN4969" s="82">
        <f>IF(J4969=1, 'adjustment factor'!$D$13, IF(J4969=-9,-999,IF(J4969="",-999,0)))</f>
        <v>-999</v>
      </c>
      <c r="AO4969" s="82" t="str">
        <f t="shared" si="788"/>
        <v>-999</v>
      </c>
      <c r="AP4969" s="82" t="str">
        <f t="shared" si="789"/>
        <v>MISSING</v>
      </c>
    </row>
    <row r="4970" spans="2:42">
      <c r="B4970" s="207"/>
      <c r="C4970" s="35">
        <v>4966</v>
      </c>
      <c r="D4970" s="161"/>
      <c r="E4970" s="161"/>
      <c r="F4970" s="161"/>
      <c r="G4970" s="161"/>
      <c r="H4970" s="161"/>
      <c r="I4970" s="161"/>
      <c r="J4970" s="161"/>
      <c r="K4970" s="161"/>
      <c r="L4970" s="161"/>
      <c r="M4970" s="161"/>
      <c r="N4970" s="171"/>
      <c r="O4970" s="171"/>
      <c r="P4970" s="171"/>
      <c r="Q4970" s="171"/>
      <c r="R4970" s="171"/>
      <c r="S4970" s="171"/>
      <c r="T4970" s="208" t="str">
        <f t="shared" si="780"/>
        <v>MISSING</v>
      </c>
      <c r="U4970" s="208" t="str">
        <f t="shared" si="781"/>
        <v>MISSING</v>
      </c>
      <c r="X4970" s="56">
        <f t="shared" si="782"/>
        <v>-99</v>
      </c>
      <c r="Y4970" s="56">
        <f t="shared" si="783"/>
        <v>-99</v>
      </c>
      <c r="Z4970" s="56">
        <f t="shared" si="784"/>
        <v>-99</v>
      </c>
      <c r="AA4970" s="56">
        <f t="shared" si="785"/>
        <v>-99</v>
      </c>
      <c r="AB4970" s="56">
        <f t="shared" si="786"/>
        <v>-99</v>
      </c>
      <c r="AC4970" s="56">
        <f t="shared" si="787"/>
        <v>-99</v>
      </c>
      <c r="AD4970" s="3"/>
      <c r="AE4970" s="82">
        <f>IF(D4970=1, 'adjustment factor'!$D$4, IF(D4970=-9,-999,IF(D4970="",-999,0)))</f>
        <v>-999</v>
      </c>
      <c r="AF4970" s="82">
        <f>IF(F4970=1, 'adjustment factor'!$D$5, IF(F4970=-9,-999,IF(F4970="",-999,0)))</f>
        <v>-999</v>
      </c>
      <c r="AG4970" s="82">
        <f>IF(E4970=1, 'adjustment factor'!$D$6, IF(E4970=-9,-999,IF(E4970="",-999,0)))</f>
        <v>-999</v>
      </c>
      <c r="AH4970" s="82">
        <f>IF(K4970&gt;=45,'adjustment factor'!$D$7,IF(K4970=-9,-1200,IF(K4970="",-1200,0)))</f>
        <v>-1200</v>
      </c>
      <c r="AI4970" s="82">
        <f>IF(L4970=1, 'adjustment factor'!$D$8, IF(L4970=-9,-999,IF(L4970="",-999,0)))</f>
        <v>-999</v>
      </c>
      <c r="AJ4970" s="82">
        <f>IF(AND(M4970&gt;=1,M4970&lt;=4),'adjustment factor'!$D$9,IF(M4970=-9,-999,IF(M4970=98,-999,IF(M4970=99,-999,IF(M4970="",-999,0)))))</f>
        <v>-999</v>
      </c>
      <c r="AK4970" s="82">
        <f>IF(H4970=1, 'adjustment factor'!$D$10, IF(H4970=-9,-999,IF(H4970="",-999,0)))</f>
        <v>-999</v>
      </c>
      <c r="AL4970" s="82">
        <f>IF(G4970=1, 'adjustment factor'!$D$11, IF(G4970=-9,-999,IF(G4970="",-999,0)))</f>
        <v>-999</v>
      </c>
      <c r="AM4970" s="82">
        <f>IF(I4970=1, 'adjustment factor'!$D$12, IF(I4970=-9,-999,IF(I4970="",-999,0)))</f>
        <v>-999</v>
      </c>
      <c r="AN4970" s="82">
        <f>IF(J4970=1, 'adjustment factor'!$D$13, IF(J4970=-9,-999,IF(J4970="",-999,0)))</f>
        <v>-999</v>
      </c>
      <c r="AO4970" s="82" t="str">
        <f t="shared" si="788"/>
        <v>-999</v>
      </c>
      <c r="AP4970" s="82" t="str">
        <f t="shared" si="789"/>
        <v>MISSING</v>
      </c>
    </row>
    <row r="4971" spans="2:42">
      <c r="B4971" s="207"/>
      <c r="C4971" s="35">
        <v>4967</v>
      </c>
      <c r="D4971" s="161"/>
      <c r="E4971" s="161"/>
      <c r="F4971" s="161"/>
      <c r="G4971" s="161"/>
      <c r="H4971" s="161"/>
      <c r="I4971" s="161"/>
      <c r="J4971" s="161"/>
      <c r="K4971" s="161"/>
      <c r="L4971" s="161"/>
      <c r="M4971" s="161"/>
      <c r="N4971" s="171"/>
      <c r="O4971" s="171"/>
      <c r="P4971" s="171"/>
      <c r="Q4971" s="171"/>
      <c r="R4971" s="171"/>
      <c r="S4971" s="171"/>
      <c r="T4971" s="208" t="str">
        <f t="shared" si="780"/>
        <v>MISSING</v>
      </c>
      <c r="U4971" s="208" t="str">
        <f t="shared" si="781"/>
        <v>MISSING</v>
      </c>
      <c r="X4971" s="56">
        <f t="shared" si="782"/>
        <v>-99</v>
      </c>
      <c r="Y4971" s="56">
        <f t="shared" si="783"/>
        <v>-99</v>
      </c>
      <c r="Z4971" s="56">
        <f t="shared" si="784"/>
        <v>-99</v>
      </c>
      <c r="AA4971" s="56">
        <f t="shared" si="785"/>
        <v>-99</v>
      </c>
      <c r="AB4971" s="56">
        <f t="shared" si="786"/>
        <v>-99</v>
      </c>
      <c r="AC4971" s="56">
        <f t="shared" si="787"/>
        <v>-99</v>
      </c>
      <c r="AD4971" s="3"/>
      <c r="AE4971" s="82">
        <f>IF(D4971=1, 'adjustment factor'!$D$4, IF(D4971=-9,-999,IF(D4971="",-999,0)))</f>
        <v>-999</v>
      </c>
      <c r="AF4971" s="82">
        <f>IF(F4971=1, 'adjustment factor'!$D$5, IF(F4971=-9,-999,IF(F4971="",-999,0)))</f>
        <v>-999</v>
      </c>
      <c r="AG4971" s="82">
        <f>IF(E4971=1, 'adjustment factor'!$D$6, IF(E4971=-9,-999,IF(E4971="",-999,0)))</f>
        <v>-999</v>
      </c>
      <c r="AH4971" s="82">
        <f>IF(K4971&gt;=45,'adjustment factor'!$D$7,IF(K4971=-9,-1200,IF(K4971="",-1200,0)))</f>
        <v>-1200</v>
      </c>
      <c r="AI4971" s="82">
        <f>IF(L4971=1, 'adjustment factor'!$D$8, IF(L4971=-9,-999,IF(L4971="",-999,0)))</f>
        <v>-999</v>
      </c>
      <c r="AJ4971" s="82">
        <f>IF(AND(M4971&gt;=1,M4971&lt;=4),'adjustment factor'!$D$9,IF(M4971=-9,-999,IF(M4971=98,-999,IF(M4971=99,-999,IF(M4971="",-999,0)))))</f>
        <v>-999</v>
      </c>
      <c r="AK4971" s="82">
        <f>IF(H4971=1, 'adjustment factor'!$D$10, IF(H4971=-9,-999,IF(H4971="",-999,0)))</f>
        <v>-999</v>
      </c>
      <c r="AL4971" s="82">
        <f>IF(G4971=1, 'adjustment factor'!$D$11, IF(G4971=-9,-999,IF(G4971="",-999,0)))</f>
        <v>-999</v>
      </c>
      <c r="AM4971" s="82">
        <f>IF(I4971=1, 'adjustment factor'!$D$12, IF(I4971=-9,-999,IF(I4971="",-999,0)))</f>
        <v>-999</v>
      </c>
      <c r="AN4971" s="82">
        <f>IF(J4971=1, 'adjustment factor'!$D$13, IF(J4971=-9,-999,IF(J4971="",-999,0)))</f>
        <v>-999</v>
      </c>
      <c r="AO4971" s="82" t="str">
        <f t="shared" si="788"/>
        <v>-999</v>
      </c>
      <c r="AP4971" s="82" t="str">
        <f t="shared" si="789"/>
        <v>MISSING</v>
      </c>
    </row>
    <row r="4972" spans="2:42">
      <c r="B4972" s="207"/>
      <c r="C4972" s="35">
        <v>4968</v>
      </c>
      <c r="D4972" s="161"/>
      <c r="E4972" s="161"/>
      <c r="F4972" s="161"/>
      <c r="G4972" s="161"/>
      <c r="H4972" s="161"/>
      <c r="I4972" s="161"/>
      <c r="J4972" s="161"/>
      <c r="K4972" s="161"/>
      <c r="L4972" s="161"/>
      <c r="M4972" s="161"/>
      <c r="N4972" s="171"/>
      <c r="O4972" s="171"/>
      <c r="P4972" s="171"/>
      <c r="Q4972" s="171"/>
      <c r="R4972" s="171"/>
      <c r="S4972" s="171"/>
      <c r="T4972" s="208" t="str">
        <f t="shared" si="780"/>
        <v>MISSING</v>
      </c>
      <c r="U4972" s="208" t="str">
        <f t="shared" si="781"/>
        <v>MISSING</v>
      </c>
      <c r="X4972" s="56">
        <f t="shared" si="782"/>
        <v>-99</v>
      </c>
      <c r="Y4972" s="56">
        <f t="shared" si="783"/>
        <v>-99</v>
      </c>
      <c r="Z4972" s="56">
        <f t="shared" si="784"/>
        <v>-99</v>
      </c>
      <c r="AA4972" s="56">
        <f t="shared" si="785"/>
        <v>-99</v>
      </c>
      <c r="AB4972" s="56">
        <f t="shared" si="786"/>
        <v>-99</v>
      </c>
      <c r="AC4972" s="56">
        <f t="shared" si="787"/>
        <v>-99</v>
      </c>
      <c r="AD4972" s="3"/>
      <c r="AE4972" s="82">
        <f>IF(D4972=1, 'adjustment factor'!$D$4, IF(D4972=-9,-999,IF(D4972="",-999,0)))</f>
        <v>-999</v>
      </c>
      <c r="AF4972" s="82">
        <f>IF(F4972=1, 'adjustment factor'!$D$5, IF(F4972=-9,-999,IF(F4972="",-999,0)))</f>
        <v>-999</v>
      </c>
      <c r="AG4972" s="82">
        <f>IF(E4972=1, 'adjustment factor'!$D$6, IF(E4972=-9,-999,IF(E4972="",-999,0)))</f>
        <v>-999</v>
      </c>
      <c r="AH4972" s="82">
        <f>IF(K4972&gt;=45,'adjustment factor'!$D$7,IF(K4972=-9,-1200,IF(K4972="",-1200,0)))</f>
        <v>-1200</v>
      </c>
      <c r="AI4972" s="82">
        <f>IF(L4972=1, 'adjustment factor'!$D$8, IF(L4972=-9,-999,IF(L4972="",-999,0)))</f>
        <v>-999</v>
      </c>
      <c r="AJ4972" s="82">
        <f>IF(AND(M4972&gt;=1,M4972&lt;=4),'adjustment factor'!$D$9,IF(M4972=-9,-999,IF(M4972=98,-999,IF(M4972=99,-999,IF(M4972="",-999,0)))))</f>
        <v>-999</v>
      </c>
      <c r="AK4972" s="82">
        <f>IF(H4972=1, 'adjustment factor'!$D$10, IF(H4972=-9,-999,IF(H4972="",-999,0)))</f>
        <v>-999</v>
      </c>
      <c r="AL4972" s="82">
        <f>IF(G4972=1, 'adjustment factor'!$D$11, IF(G4972=-9,-999,IF(G4972="",-999,0)))</f>
        <v>-999</v>
      </c>
      <c r="AM4972" s="82">
        <f>IF(I4972=1, 'adjustment factor'!$D$12, IF(I4972=-9,-999,IF(I4972="",-999,0)))</f>
        <v>-999</v>
      </c>
      <c r="AN4972" s="82">
        <f>IF(J4972=1, 'adjustment factor'!$D$13, IF(J4972=-9,-999,IF(J4972="",-999,0)))</f>
        <v>-999</v>
      </c>
      <c r="AO4972" s="82" t="str">
        <f t="shared" si="788"/>
        <v>-999</v>
      </c>
      <c r="AP4972" s="82" t="str">
        <f t="shared" si="789"/>
        <v>MISSING</v>
      </c>
    </row>
    <row r="4973" spans="2:42">
      <c r="B4973" s="207"/>
      <c r="C4973" s="35">
        <v>4969</v>
      </c>
      <c r="D4973" s="161"/>
      <c r="E4973" s="161"/>
      <c r="F4973" s="161"/>
      <c r="G4973" s="161"/>
      <c r="H4973" s="161"/>
      <c r="I4973" s="161"/>
      <c r="J4973" s="161"/>
      <c r="K4973" s="161"/>
      <c r="L4973" s="161"/>
      <c r="M4973" s="161"/>
      <c r="N4973" s="171"/>
      <c r="O4973" s="171"/>
      <c r="P4973" s="171"/>
      <c r="Q4973" s="171"/>
      <c r="R4973" s="171"/>
      <c r="S4973" s="171"/>
      <c r="T4973" s="208" t="str">
        <f t="shared" si="780"/>
        <v>MISSING</v>
      </c>
      <c r="U4973" s="208" t="str">
        <f t="shared" si="781"/>
        <v>MISSING</v>
      </c>
      <c r="X4973" s="56">
        <f t="shared" si="782"/>
        <v>-99</v>
      </c>
      <c r="Y4973" s="56">
        <f t="shared" si="783"/>
        <v>-99</v>
      </c>
      <c r="Z4973" s="56">
        <f t="shared" si="784"/>
        <v>-99</v>
      </c>
      <c r="AA4973" s="56">
        <f t="shared" si="785"/>
        <v>-99</v>
      </c>
      <c r="AB4973" s="56">
        <f t="shared" si="786"/>
        <v>-99</v>
      </c>
      <c r="AC4973" s="56">
        <f t="shared" si="787"/>
        <v>-99</v>
      </c>
      <c r="AD4973" s="3"/>
      <c r="AE4973" s="82">
        <f>IF(D4973=1, 'adjustment factor'!$D$4, IF(D4973=-9,-999,IF(D4973="",-999,0)))</f>
        <v>-999</v>
      </c>
      <c r="AF4973" s="82">
        <f>IF(F4973=1, 'adjustment factor'!$D$5, IF(F4973=-9,-999,IF(F4973="",-999,0)))</f>
        <v>-999</v>
      </c>
      <c r="AG4973" s="82">
        <f>IF(E4973=1, 'adjustment factor'!$D$6, IF(E4973=-9,-999,IF(E4973="",-999,0)))</f>
        <v>-999</v>
      </c>
      <c r="AH4973" s="82">
        <f>IF(K4973&gt;=45,'adjustment factor'!$D$7,IF(K4973=-9,-1200,IF(K4973="",-1200,0)))</f>
        <v>-1200</v>
      </c>
      <c r="AI4973" s="82">
        <f>IF(L4973=1, 'adjustment factor'!$D$8, IF(L4973=-9,-999,IF(L4973="",-999,0)))</f>
        <v>-999</v>
      </c>
      <c r="AJ4973" s="82">
        <f>IF(AND(M4973&gt;=1,M4973&lt;=4),'adjustment factor'!$D$9,IF(M4973=-9,-999,IF(M4973=98,-999,IF(M4973=99,-999,IF(M4973="",-999,0)))))</f>
        <v>-999</v>
      </c>
      <c r="AK4973" s="82">
        <f>IF(H4973=1, 'adjustment factor'!$D$10, IF(H4973=-9,-999,IF(H4973="",-999,0)))</f>
        <v>-999</v>
      </c>
      <c r="AL4973" s="82">
        <f>IF(G4973=1, 'adjustment factor'!$D$11, IF(G4973=-9,-999,IF(G4973="",-999,0)))</f>
        <v>-999</v>
      </c>
      <c r="AM4973" s="82">
        <f>IF(I4973=1, 'adjustment factor'!$D$12, IF(I4973=-9,-999,IF(I4973="",-999,0)))</f>
        <v>-999</v>
      </c>
      <c r="AN4973" s="82">
        <f>IF(J4973=1, 'adjustment factor'!$D$13, IF(J4973=-9,-999,IF(J4973="",-999,0)))</f>
        <v>-999</v>
      </c>
      <c r="AO4973" s="82" t="str">
        <f t="shared" si="788"/>
        <v>-999</v>
      </c>
      <c r="AP4973" s="82" t="str">
        <f t="shared" si="789"/>
        <v>MISSING</v>
      </c>
    </row>
    <row r="4974" spans="2:42">
      <c r="B4974" s="207"/>
      <c r="C4974" s="35">
        <v>4970</v>
      </c>
      <c r="D4974" s="161"/>
      <c r="E4974" s="161"/>
      <c r="F4974" s="161"/>
      <c r="G4974" s="161"/>
      <c r="H4974" s="161"/>
      <c r="I4974" s="161"/>
      <c r="J4974" s="161"/>
      <c r="K4974" s="161"/>
      <c r="L4974" s="161"/>
      <c r="M4974" s="161"/>
      <c r="N4974" s="171"/>
      <c r="O4974" s="171"/>
      <c r="P4974" s="171"/>
      <c r="Q4974" s="171"/>
      <c r="R4974" s="171"/>
      <c r="S4974" s="171"/>
      <c r="T4974" s="208" t="str">
        <f t="shared" si="780"/>
        <v>MISSING</v>
      </c>
      <c r="U4974" s="208" t="str">
        <f t="shared" si="781"/>
        <v>MISSING</v>
      </c>
      <c r="X4974" s="56">
        <f t="shared" si="782"/>
        <v>-99</v>
      </c>
      <c r="Y4974" s="56">
        <f t="shared" si="783"/>
        <v>-99</v>
      </c>
      <c r="Z4974" s="56">
        <f t="shared" si="784"/>
        <v>-99</v>
      </c>
      <c r="AA4974" s="56">
        <f t="shared" si="785"/>
        <v>-99</v>
      </c>
      <c r="AB4974" s="56">
        <f t="shared" si="786"/>
        <v>-99</v>
      </c>
      <c r="AC4974" s="56">
        <f t="shared" si="787"/>
        <v>-99</v>
      </c>
      <c r="AD4974" s="3"/>
      <c r="AE4974" s="82">
        <f>IF(D4974=1, 'adjustment factor'!$D$4, IF(D4974=-9,-999,IF(D4974="",-999,0)))</f>
        <v>-999</v>
      </c>
      <c r="AF4974" s="82">
        <f>IF(F4974=1, 'adjustment factor'!$D$5, IF(F4974=-9,-999,IF(F4974="",-999,0)))</f>
        <v>-999</v>
      </c>
      <c r="AG4974" s="82">
        <f>IF(E4974=1, 'adjustment factor'!$D$6, IF(E4974=-9,-999,IF(E4974="",-999,0)))</f>
        <v>-999</v>
      </c>
      <c r="AH4974" s="82">
        <f>IF(K4974&gt;=45,'adjustment factor'!$D$7,IF(K4974=-9,-1200,IF(K4974="",-1200,0)))</f>
        <v>-1200</v>
      </c>
      <c r="AI4974" s="82">
        <f>IF(L4974=1, 'adjustment factor'!$D$8, IF(L4974=-9,-999,IF(L4974="",-999,0)))</f>
        <v>-999</v>
      </c>
      <c r="AJ4974" s="82">
        <f>IF(AND(M4974&gt;=1,M4974&lt;=4),'adjustment factor'!$D$9,IF(M4974=-9,-999,IF(M4974=98,-999,IF(M4974=99,-999,IF(M4974="",-999,0)))))</f>
        <v>-999</v>
      </c>
      <c r="AK4974" s="82">
        <f>IF(H4974=1, 'adjustment factor'!$D$10, IF(H4974=-9,-999,IF(H4974="",-999,0)))</f>
        <v>-999</v>
      </c>
      <c r="AL4974" s="82">
        <f>IF(G4974=1, 'adjustment factor'!$D$11, IF(G4974=-9,-999,IF(G4974="",-999,0)))</f>
        <v>-999</v>
      </c>
      <c r="AM4974" s="82">
        <f>IF(I4974=1, 'adjustment factor'!$D$12, IF(I4974=-9,-999,IF(I4974="",-999,0)))</f>
        <v>-999</v>
      </c>
      <c r="AN4974" s="82">
        <f>IF(J4974=1, 'adjustment factor'!$D$13, IF(J4974=-9,-999,IF(J4974="",-999,0)))</f>
        <v>-999</v>
      </c>
      <c r="AO4974" s="82" t="str">
        <f t="shared" si="788"/>
        <v>-999</v>
      </c>
      <c r="AP4974" s="82" t="str">
        <f t="shared" si="789"/>
        <v>MISSING</v>
      </c>
    </row>
    <row r="4975" spans="2:42">
      <c r="B4975" s="207"/>
      <c r="C4975" s="35">
        <v>4971</v>
      </c>
      <c r="D4975" s="161"/>
      <c r="E4975" s="161"/>
      <c r="F4975" s="161"/>
      <c r="G4975" s="161"/>
      <c r="H4975" s="161"/>
      <c r="I4975" s="161"/>
      <c r="J4975" s="161"/>
      <c r="K4975" s="161"/>
      <c r="L4975" s="161"/>
      <c r="M4975" s="161"/>
      <c r="N4975" s="171"/>
      <c r="O4975" s="171"/>
      <c r="P4975" s="171"/>
      <c r="Q4975" s="171"/>
      <c r="R4975" s="171"/>
      <c r="S4975" s="171"/>
      <c r="T4975" s="208" t="str">
        <f t="shared" si="780"/>
        <v>MISSING</v>
      </c>
      <c r="U4975" s="208" t="str">
        <f t="shared" si="781"/>
        <v>MISSING</v>
      </c>
      <c r="X4975" s="56">
        <f t="shared" si="782"/>
        <v>-99</v>
      </c>
      <c r="Y4975" s="56">
        <f t="shared" si="783"/>
        <v>-99</v>
      </c>
      <c r="Z4975" s="56">
        <f t="shared" si="784"/>
        <v>-99</v>
      </c>
      <c r="AA4975" s="56">
        <f t="shared" si="785"/>
        <v>-99</v>
      </c>
      <c r="AB4975" s="56">
        <f t="shared" si="786"/>
        <v>-99</v>
      </c>
      <c r="AC4975" s="56">
        <f t="shared" si="787"/>
        <v>-99</v>
      </c>
      <c r="AD4975" s="3"/>
      <c r="AE4975" s="82">
        <f>IF(D4975=1, 'adjustment factor'!$D$4, IF(D4975=-9,-999,IF(D4975="",-999,0)))</f>
        <v>-999</v>
      </c>
      <c r="AF4975" s="82">
        <f>IF(F4975=1, 'adjustment factor'!$D$5, IF(F4975=-9,-999,IF(F4975="",-999,0)))</f>
        <v>-999</v>
      </c>
      <c r="AG4975" s="82">
        <f>IF(E4975=1, 'adjustment factor'!$D$6, IF(E4975=-9,-999,IF(E4975="",-999,0)))</f>
        <v>-999</v>
      </c>
      <c r="AH4975" s="82">
        <f>IF(K4975&gt;=45,'adjustment factor'!$D$7,IF(K4975=-9,-1200,IF(K4975="",-1200,0)))</f>
        <v>-1200</v>
      </c>
      <c r="AI4975" s="82">
        <f>IF(L4975=1, 'adjustment factor'!$D$8, IF(L4975=-9,-999,IF(L4975="",-999,0)))</f>
        <v>-999</v>
      </c>
      <c r="AJ4975" s="82">
        <f>IF(AND(M4975&gt;=1,M4975&lt;=4),'adjustment factor'!$D$9,IF(M4975=-9,-999,IF(M4975=98,-999,IF(M4975=99,-999,IF(M4975="",-999,0)))))</f>
        <v>-999</v>
      </c>
      <c r="AK4975" s="82">
        <f>IF(H4975=1, 'adjustment factor'!$D$10, IF(H4975=-9,-999,IF(H4975="",-999,0)))</f>
        <v>-999</v>
      </c>
      <c r="AL4975" s="82">
        <f>IF(G4975=1, 'adjustment factor'!$D$11, IF(G4975=-9,-999,IF(G4975="",-999,0)))</f>
        <v>-999</v>
      </c>
      <c r="AM4975" s="82">
        <f>IF(I4975=1, 'adjustment factor'!$D$12, IF(I4975=-9,-999,IF(I4975="",-999,0)))</f>
        <v>-999</v>
      </c>
      <c r="AN4975" s="82">
        <f>IF(J4975=1, 'adjustment factor'!$D$13, IF(J4975=-9,-999,IF(J4975="",-999,0)))</f>
        <v>-999</v>
      </c>
      <c r="AO4975" s="82" t="str">
        <f t="shared" si="788"/>
        <v>-999</v>
      </c>
      <c r="AP4975" s="82" t="str">
        <f t="shared" si="789"/>
        <v>MISSING</v>
      </c>
    </row>
    <row r="4976" spans="2:42">
      <c r="B4976" s="207"/>
      <c r="C4976" s="35">
        <v>4972</v>
      </c>
      <c r="D4976" s="161"/>
      <c r="E4976" s="161"/>
      <c r="F4976" s="161"/>
      <c r="G4976" s="161"/>
      <c r="H4976" s="161"/>
      <c r="I4976" s="161"/>
      <c r="J4976" s="161"/>
      <c r="K4976" s="161"/>
      <c r="L4976" s="161"/>
      <c r="M4976" s="161"/>
      <c r="N4976" s="171"/>
      <c r="O4976" s="171"/>
      <c r="P4976" s="171"/>
      <c r="Q4976" s="171"/>
      <c r="R4976" s="171"/>
      <c r="S4976" s="171"/>
      <c r="T4976" s="208" t="str">
        <f t="shared" si="780"/>
        <v>MISSING</v>
      </c>
      <c r="U4976" s="208" t="str">
        <f t="shared" si="781"/>
        <v>MISSING</v>
      </c>
      <c r="X4976" s="56">
        <f t="shared" si="782"/>
        <v>-99</v>
      </c>
      <c r="Y4976" s="56">
        <f t="shared" si="783"/>
        <v>-99</v>
      </c>
      <c r="Z4976" s="56">
        <f t="shared" si="784"/>
        <v>-99</v>
      </c>
      <c r="AA4976" s="56">
        <f t="shared" si="785"/>
        <v>-99</v>
      </c>
      <c r="AB4976" s="56">
        <f t="shared" si="786"/>
        <v>-99</v>
      </c>
      <c r="AC4976" s="56">
        <f t="shared" si="787"/>
        <v>-99</v>
      </c>
      <c r="AD4976" s="3"/>
      <c r="AE4976" s="82">
        <f>IF(D4976=1, 'adjustment factor'!$D$4, IF(D4976=-9,-999,IF(D4976="",-999,0)))</f>
        <v>-999</v>
      </c>
      <c r="AF4976" s="82">
        <f>IF(F4976=1, 'adjustment factor'!$D$5, IF(F4976=-9,-999,IF(F4976="",-999,0)))</f>
        <v>-999</v>
      </c>
      <c r="AG4976" s="82">
        <f>IF(E4976=1, 'adjustment factor'!$D$6, IF(E4976=-9,-999,IF(E4976="",-999,0)))</f>
        <v>-999</v>
      </c>
      <c r="AH4976" s="82">
        <f>IF(K4976&gt;=45,'adjustment factor'!$D$7,IF(K4976=-9,-1200,IF(K4976="",-1200,0)))</f>
        <v>-1200</v>
      </c>
      <c r="AI4976" s="82">
        <f>IF(L4976=1, 'adjustment factor'!$D$8, IF(L4976=-9,-999,IF(L4976="",-999,0)))</f>
        <v>-999</v>
      </c>
      <c r="AJ4976" s="82">
        <f>IF(AND(M4976&gt;=1,M4976&lt;=4),'adjustment factor'!$D$9,IF(M4976=-9,-999,IF(M4976=98,-999,IF(M4976=99,-999,IF(M4976="",-999,0)))))</f>
        <v>-999</v>
      </c>
      <c r="AK4976" s="82">
        <f>IF(H4976=1, 'adjustment factor'!$D$10, IF(H4976=-9,-999,IF(H4976="",-999,0)))</f>
        <v>-999</v>
      </c>
      <c r="AL4976" s="82">
        <f>IF(G4976=1, 'adjustment factor'!$D$11, IF(G4976=-9,-999,IF(G4976="",-999,0)))</f>
        <v>-999</v>
      </c>
      <c r="AM4976" s="82">
        <f>IF(I4976=1, 'adjustment factor'!$D$12, IF(I4976=-9,-999,IF(I4976="",-999,0)))</f>
        <v>-999</v>
      </c>
      <c r="AN4976" s="82">
        <f>IF(J4976=1, 'adjustment factor'!$D$13, IF(J4976=-9,-999,IF(J4976="",-999,0)))</f>
        <v>-999</v>
      </c>
      <c r="AO4976" s="82" t="str">
        <f t="shared" si="788"/>
        <v>-999</v>
      </c>
      <c r="AP4976" s="82" t="str">
        <f t="shared" si="789"/>
        <v>MISSING</v>
      </c>
    </row>
    <row r="4977" spans="2:42">
      <c r="B4977" s="207"/>
      <c r="C4977" s="35">
        <v>4973</v>
      </c>
      <c r="D4977" s="161"/>
      <c r="E4977" s="161"/>
      <c r="F4977" s="161"/>
      <c r="G4977" s="161"/>
      <c r="H4977" s="161"/>
      <c r="I4977" s="161"/>
      <c r="J4977" s="161"/>
      <c r="K4977" s="161"/>
      <c r="L4977" s="161"/>
      <c r="M4977" s="161"/>
      <c r="N4977" s="171"/>
      <c r="O4977" s="171"/>
      <c r="P4977" s="171"/>
      <c r="Q4977" s="171"/>
      <c r="R4977" s="171"/>
      <c r="S4977" s="171"/>
      <c r="T4977" s="208" t="str">
        <f t="shared" si="780"/>
        <v>MISSING</v>
      </c>
      <c r="U4977" s="208" t="str">
        <f t="shared" si="781"/>
        <v>MISSING</v>
      </c>
      <c r="X4977" s="56">
        <f t="shared" si="782"/>
        <v>-99</v>
      </c>
      <c r="Y4977" s="56">
        <f t="shared" si="783"/>
        <v>-99</v>
      </c>
      <c r="Z4977" s="56">
        <f t="shared" si="784"/>
        <v>-99</v>
      </c>
      <c r="AA4977" s="56">
        <f t="shared" si="785"/>
        <v>-99</v>
      </c>
      <c r="AB4977" s="56">
        <f t="shared" si="786"/>
        <v>-99</v>
      </c>
      <c r="AC4977" s="56">
        <f t="shared" si="787"/>
        <v>-99</v>
      </c>
      <c r="AD4977" s="3"/>
      <c r="AE4977" s="82">
        <f>IF(D4977=1, 'adjustment factor'!$D$4, IF(D4977=-9,-999,IF(D4977="",-999,0)))</f>
        <v>-999</v>
      </c>
      <c r="AF4977" s="82">
        <f>IF(F4977=1, 'adjustment factor'!$D$5, IF(F4977=-9,-999,IF(F4977="",-999,0)))</f>
        <v>-999</v>
      </c>
      <c r="AG4977" s="82">
        <f>IF(E4977=1, 'adjustment factor'!$D$6, IF(E4977=-9,-999,IF(E4977="",-999,0)))</f>
        <v>-999</v>
      </c>
      <c r="AH4977" s="82">
        <f>IF(K4977&gt;=45,'adjustment factor'!$D$7,IF(K4977=-9,-1200,IF(K4977="",-1200,0)))</f>
        <v>-1200</v>
      </c>
      <c r="AI4977" s="82">
        <f>IF(L4977=1, 'adjustment factor'!$D$8, IF(L4977=-9,-999,IF(L4977="",-999,0)))</f>
        <v>-999</v>
      </c>
      <c r="AJ4977" s="82">
        <f>IF(AND(M4977&gt;=1,M4977&lt;=4),'adjustment factor'!$D$9,IF(M4977=-9,-999,IF(M4977=98,-999,IF(M4977=99,-999,IF(M4977="",-999,0)))))</f>
        <v>-999</v>
      </c>
      <c r="AK4977" s="82">
        <f>IF(H4977=1, 'adjustment factor'!$D$10, IF(H4977=-9,-999,IF(H4977="",-999,0)))</f>
        <v>-999</v>
      </c>
      <c r="AL4977" s="82">
        <f>IF(G4977=1, 'adjustment factor'!$D$11, IF(G4977=-9,-999,IF(G4977="",-999,0)))</f>
        <v>-999</v>
      </c>
      <c r="AM4977" s="82">
        <f>IF(I4977=1, 'adjustment factor'!$D$12, IF(I4977=-9,-999,IF(I4977="",-999,0)))</f>
        <v>-999</v>
      </c>
      <c r="AN4977" s="82">
        <f>IF(J4977=1, 'adjustment factor'!$D$13, IF(J4977=-9,-999,IF(J4977="",-999,0)))</f>
        <v>-999</v>
      </c>
      <c r="AO4977" s="82" t="str">
        <f t="shared" si="788"/>
        <v>-999</v>
      </c>
      <c r="AP4977" s="82" t="str">
        <f t="shared" si="789"/>
        <v>MISSING</v>
      </c>
    </row>
    <row r="4978" spans="2:42">
      <c r="B4978" s="207"/>
      <c r="C4978" s="35">
        <v>4974</v>
      </c>
      <c r="D4978" s="161"/>
      <c r="E4978" s="161"/>
      <c r="F4978" s="161"/>
      <c r="G4978" s="161"/>
      <c r="H4978" s="161"/>
      <c r="I4978" s="161"/>
      <c r="J4978" s="161"/>
      <c r="K4978" s="161"/>
      <c r="L4978" s="161"/>
      <c r="M4978" s="161"/>
      <c r="N4978" s="171"/>
      <c r="O4978" s="171"/>
      <c r="P4978" s="171"/>
      <c r="Q4978" s="171"/>
      <c r="R4978" s="171"/>
      <c r="S4978" s="171"/>
      <c r="T4978" s="208" t="str">
        <f t="shared" si="780"/>
        <v>MISSING</v>
      </c>
      <c r="U4978" s="208" t="str">
        <f t="shared" si="781"/>
        <v>MISSING</v>
      </c>
      <c r="X4978" s="56">
        <f t="shared" si="782"/>
        <v>-99</v>
      </c>
      <c r="Y4978" s="56">
        <f t="shared" si="783"/>
        <v>-99</v>
      </c>
      <c r="Z4978" s="56">
        <f t="shared" si="784"/>
        <v>-99</v>
      </c>
      <c r="AA4978" s="56">
        <f t="shared" si="785"/>
        <v>-99</v>
      </c>
      <c r="AB4978" s="56">
        <f t="shared" si="786"/>
        <v>-99</v>
      </c>
      <c r="AC4978" s="56">
        <f t="shared" si="787"/>
        <v>-99</v>
      </c>
      <c r="AD4978" s="3"/>
      <c r="AE4978" s="82">
        <f>IF(D4978=1, 'adjustment factor'!$D$4, IF(D4978=-9,-999,IF(D4978="",-999,0)))</f>
        <v>-999</v>
      </c>
      <c r="AF4978" s="82">
        <f>IF(F4978=1, 'adjustment factor'!$D$5, IF(F4978=-9,-999,IF(F4978="",-999,0)))</f>
        <v>-999</v>
      </c>
      <c r="AG4978" s="82">
        <f>IF(E4978=1, 'adjustment factor'!$D$6, IF(E4978=-9,-999,IF(E4978="",-999,0)))</f>
        <v>-999</v>
      </c>
      <c r="AH4978" s="82">
        <f>IF(K4978&gt;=45,'adjustment factor'!$D$7,IF(K4978=-9,-1200,IF(K4978="",-1200,0)))</f>
        <v>-1200</v>
      </c>
      <c r="AI4978" s="82">
        <f>IF(L4978=1, 'adjustment factor'!$D$8, IF(L4978=-9,-999,IF(L4978="",-999,0)))</f>
        <v>-999</v>
      </c>
      <c r="AJ4978" s="82">
        <f>IF(AND(M4978&gt;=1,M4978&lt;=4),'adjustment factor'!$D$9,IF(M4978=-9,-999,IF(M4978=98,-999,IF(M4978=99,-999,IF(M4978="",-999,0)))))</f>
        <v>-999</v>
      </c>
      <c r="AK4978" s="82">
        <f>IF(H4978=1, 'adjustment factor'!$D$10, IF(H4978=-9,-999,IF(H4978="",-999,0)))</f>
        <v>-999</v>
      </c>
      <c r="AL4978" s="82">
        <f>IF(G4978=1, 'adjustment factor'!$D$11, IF(G4978=-9,-999,IF(G4978="",-999,0)))</f>
        <v>-999</v>
      </c>
      <c r="AM4978" s="82">
        <f>IF(I4978=1, 'adjustment factor'!$D$12, IF(I4978=-9,-999,IF(I4978="",-999,0)))</f>
        <v>-999</v>
      </c>
      <c r="AN4978" s="82">
        <f>IF(J4978=1, 'adjustment factor'!$D$13, IF(J4978=-9,-999,IF(J4978="",-999,0)))</f>
        <v>-999</v>
      </c>
      <c r="AO4978" s="82" t="str">
        <f t="shared" si="788"/>
        <v>-999</v>
      </c>
      <c r="AP4978" s="82" t="str">
        <f t="shared" si="789"/>
        <v>MISSING</v>
      </c>
    </row>
    <row r="4979" spans="2:42">
      <c r="B4979" s="207"/>
      <c r="C4979" s="35">
        <v>4975</v>
      </c>
      <c r="D4979" s="161"/>
      <c r="E4979" s="161"/>
      <c r="F4979" s="161"/>
      <c r="G4979" s="161"/>
      <c r="H4979" s="161"/>
      <c r="I4979" s="161"/>
      <c r="J4979" s="161"/>
      <c r="K4979" s="161"/>
      <c r="L4979" s="161"/>
      <c r="M4979" s="161"/>
      <c r="N4979" s="171"/>
      <c r="O4979" s="171"/>
      <c r="P4979" s="171"/>
      <c r="Q4979" s="171"/>
      <c r="R4979" s="171"/>
      <c r="S4979" s="171"/>
      <c r="T4979" s="208" t="str">
        <f t="shared" si="780"/>
        <v>MISSING</v>
      </c>
      <c r="U4979" s="208" t="str">
        <f t="shared" si="781"/>
        <v>MISSING</v>
      </c>
      <c r="X4979" s="56">
        <f t="shared" si="782"/>
        <v>-99</v>
      </c>
      <c r="Y4979" s="56">
        <f t="shared" si="783"/>
        <v>-99</v>
      </c>
      <c r="Z4979" s="56">
        <f t="shared" si="784"/>
        <v>-99</v>
      </c>
      <c r="AA4979" s="56">
        <f t="shared" si="785"/>
        <v>-99</v>
      </c>
      <c r="AB4979" s="56">
        <f t="shared" si="786"/>
        <v>-99</v>
      </c>
      <c r="AC4979" s="56">
        <f t="shared" si="787"/>
        <v>-99</v>
      </c>
      <c r="AD4979" s="3"/>
      <c r="AE4979" s="82">
        <f>IF(D4979=1, 'adjustment factor'!$D$4, IF(D4979=-9,-999,IF(D4979="",-999,0)))</f>
        <v>-999</v>
      </c>
      <c r="AF4979" s="82">
        <f>IF(F4979=1, 'adjustment factor'!$D$5, IF(F4979=-9,-999,IF(F4979="",-999,0)))</f>
        <v>-999</v>
      </c>
      <c r="AG4979" s="82">
        <f>IF(E4979=1, 'adjustment factor'!$D$6, IF(E4979=-9,-999,IF(E4979="",-999,0)))</f>
        <v>-999</v>
      </c>
      <c r="AH4979" s="82">
        <f>IF(K4979&gt;=45,'adjustment factor'!$D$7,IF(K4979=-9,-1200,IF(K4979="",-1200,0)))</f>
        <v>-1200</v>
      </c>
      <c r="AI4979" s="82">
        <f>IF(L4979=1, 'adjustment factor'!$D$8, IF(L4979=-9,-999,IF(L4979="",-999,0)))</f>
        <v>-999</v>
      </c>
      <c r="AJ4979" s="82">
        <f>IF(AND(M4979&gt;=1,M4979&lt;=4),'adjustment factor'!$D$9,IF(M4979=-9,-999,IF(M4979=98,-999,IF(M4979=99,-999,IF(M4979="",-999,0)))))</f>
        <v>-999</v>
      </c>
      <c r="AK4979" s="82">
        <f>IF(H4979=1, 'adjustment factor'!$D$10, IF(H4979=-9,-999,IF(H4979="",-999,0)))</f>
        <v>-999</v>
      </c>
      <c r="AL4979" s="82">
        <f>IF(G4979=1, 'adjustment factor'!$D$11, IF(G4979=-9,-999,IF(G4979="",-999,0)))</f>
        <v>-999</v>
      </c>
      <c r="AM4979" s="82">
        <f>IF(I4979=1, 'adjustment factor'!$D$12, IF(I4979=-9,-999,IF(I4979="",-999,0)))</f>
        <v>-999</v>
      </c>
      <c r="AN4979" s="82">
        <f>IF(J4979=1, 'adjustment factor'!$D$13, IF(J4979=-9,-999,IF(J4979="",-999,0)))</f>
        <v>-999</v>
      </c>
      <c r="AO4979" s="82" t="str">
        <f t="shared" si="788"/>
        <v>-999</v>
      </c>
      <c r="AP4979" s="82" t="str">
        <f t="shared" si="789"/>
        <v>MISSING</v>
      </c>
    </row>
    <row r="4980" spans="2:42">
      <c r="B4980" s="207"/>
      <c r="C4980" s="35">
        <v>4976</v>
      </c>
      <c r="D4980" s="161"/>
      <c r="E4980" s="161"/>
      <c r="F4980" s="161"/>
      <c r="G4980" s="161"/>
      <c r="H4980" s="161"/>
      <c r="I4980" s="161"/>
      <c r="J4980" s="161"/>
      <c r="K4980" s="161"/>
      <c r="L4980" s="161"/>
      <c r="M4980" s="161"/>
      <c r="N4980" s="171"/>
      <c r="O4980" s="171"/>
      <c r="P4980" s="171"/>
      <c r="Q4980" s="171"/>
      <c r="R4980" s="171"/>
      <c r="S4980" s="171"/>
      <c r="T4980" s="208" t="str">
        <f t="shared" si="780"/>
        <v>MISSING</v>
      </c>
      <c r="U4980" s="208" t="str">
        <f t="shared" si="781"/>
        <v>MISSING</v>
      </c>
      <c r="X4980" s="56">
        <f t="shared" si="782"/>
        <v>-99</v>
      </c>
      <c r="Y4980" s="56">
        <f t="shared" si="783"/>
        <v>-99</v>
      </c>
      <c r="Z4980" s="56">
        <f t="shared" si="784"/>
        <v>-99</v>
      </c>
      <c r="AA4980" s="56">
        <f t="shared" si="785"/>
        <v>-99</v>
      </c>
      <c r="AB4980" s="56">
        <f t="shared" si="786"/>
        <v>-99</v>
      </c>
      <c r="AC4980" s="56">
        <f t="shared" si="787"/>
        <v>-99</v>
      </c>
      <c r="AD4980" s="3"/>
      <c r="AE4980" s="82">
        <f>IF(D4980=1, 'adjustment factor'!$D$4, IF(D4980=-9,-999,IF(D4980="",-999,0)))</f>
        <v>-999</v>
      </c>
      <c r="AF4980" s="82">
        <f>IF(F4980=1, 'adjustment factor'!$D$5, IF(F4980=-9,-999,IF(F4980="",-999,0)))</f>
        <v>-999</v>
      </c>
      <c r="AG4980" s="82">
        <f>IF(E4980=1, 'adjustment factor'!$D$6, IF(E4980=-9,-999,IF(E4980="",-999,0)))</f>
        <v>-999</v>
      </c>
      <c r="AH4980" s="82">
        <f>IF(K4980&gt;=45,'adjustment factor'!$D$7,IF(K4980=-9,-1200,IF(K4980="",-1200,0)))</f>
        <v>-1200</v>
      </c>
      <c r="AI4980" s="82">
        <f>IF(L4980=1, 'adjustment factor'!$D$8, IF(L4980=-9,-999,IF(L4980="",-999,0)))</f>
        <v>-999</v>
      </c>
      <c r="AJ4980" s="82">
        <f>IF(AND(M4980&gt;=1,M4980&lt;=4),'adjustment factor'!$D$9,IF(M4980=-9,-999,IF(M4980=98,-999,IF(M4980=99,-999,IF(M4980="",-999,0)))))</f>
        <v>-999</v>
      </c>
      <c r="AK4980" s="82">
        <f>IF(H4980=1, 'adjustment factor'!$D$10, IF(H4980=-9,-999,IF(H4980="",-999,0)))</f>
        <v>-999</v>
      </c>
      <c r="AL4980" s="82">
        <f>IF(G4980=1, 'adjustment factor'!$D$11, IF(G4980=-9,-999,IF(G4980="",-999,0)))</f>
        <v>-999</v>
      </c>
      <c r="AM4980" s="82">
        <f>IF(I4980=1, 'adjustment factor'!$D$12, IF(I4980=-9,-999,IF(I4980="",-999,0)))</f>
        <v>-999</v>
      </c>
      <c r="AN4980" s="82">
        <f>IF(J4980=1, 'adjustment factor'!$D$13, IF(J4980=-9,-999,IF(J4980="",-999,0)))</f>
        <v>-999</v>
      </c>
      <c r="AO4980" s="82" t="str">
        <f t="shared" si="788"/>
        <v>-999</v>
      </c>
      <c r="AP4980" s="82" t="str">
        <f t="shared" si="789"/>
        <v>MISSING</v>
      </c>
    </row>
    <row r="4981" spans="2:42">
      <c r="B4981" s="207"/>
      <c r="C4981" s="35">
        <v>4977</v>
      </c>
      <c r="D4981" s="161"/>
      <c r="E4981" s="161"/>
      <c r="F4981" s="161"/>
      <c r="G4981" s="161"/>
      <c r="H4981" s="161"/>
      <c r="I4981" s="161"/>
      <c r="J4981" s="161"/>
      <c r="K4981" s="161"/>
      <c r="L4981" s="161"/>
      <c r="M4981" s="161"/>
      <c r="N4981" s="171"/>
      <c r="O4981" s="171"/>
      <c r="P4981" s="171"/>
      <c r="Q4981" s="171"/>
      <c r="R4981" s="171"/>
      <c r="S4981" s="171"/>
      <c r="T4981" s="208" t="str">
        <f t="shared" si="780"/>
        <v>MISSING</v>
      </c>
      <c r="U4981" s="208" t="str">
        <f t="shared" si="781"/>
        <v>MISSING</v>
      </c>
      <c r="X4981" s="56">
        <f t="shared" si="782"/>
        <v>-99</v>
      </c>
      <c r="Y4981" s="56">
        <f t="shared" si="783"/>
        <v>-99</v>
      </c>
      <c r="Z4981" s="56">
        <f t="shared" si="784"/>
        <v>-99</v>
      </c>
      <c r="AA4981" s="56">
        <f t="shared" si="785"/>
        <v>-99</v>
      </c>
      <c r="AB4981" s="56">
        <f t="shared" si="786"/>
        <v>-99</v>
      </c>
      <c r="AC4981" s="56">
        <f t="shared" si="787"/>
        <v>-99</v>
      </c>
      <c r="AD4981" s="3"/>
      <c r="AE4981" s="82">
        <f>IF(D4981=1, 'adjustment factor'!$D$4, IF(D4981=-9,-999,IF(D4981="",-999,0)))</f>
        <v>-999</v>
      </c>
      <c r="AF4981" s="82">
        <f>IF(F4981=1, 'adjustment factor'!$D$5, IF(F4981=-9,-999,IF(F4981="",-999,0)))</f>
        <v>-999</v>
      </c>
      <c r="AG4981" s="82">
        <f>IF(E4981=1, 'adjustment factor'!$D$6, IF(E4981=-9,-999,IF(E4981="",-999,0)))</f>
        <v>-999</v>
      </c>
      <c r="AH4981" s="82">
        <f>IF(K4981&gt;=45,'adjustment factor'!$D$7,IF(K4981=-9,-1200,IF(K4981="",-1200,0)))</f>
        <v>-1200</v>
      </c>
      <c r="AI4981" s="82">
        <f>IF(L4981=1, 'adjustment factor'!$D$8, IF(L4981=-9,-999,IF(L4981="",-999,0)))</f>
        <v>-999</v>
      </c>
      <c r="AJ4981" s="82">
        <f>IF(AND(M4981&gt;=1,M4981&lt;=4),'adjustment factor'!$D$9,IF(M4981=-9,-999,IF(M4981=98,-999,IF(M4981=99,-999,IF(M4981="",-999,0)))))</f>
        <v>-999</v>
      </c>
      <c r="AK4981" s="82">
        <f>IF(H4981=1, 'adjustment factor'!$D$10, IF(H4981=-9,-999,IF(H4981="",-999,0)))</f>
        <v>-999</v>
      </c>
      <c r="AL4981" s="82">
        <f>IF(G4981=1, 'adjustment factor'!$D$11, IF(G4981=-9,-999,IF(G4981="",-999,0)))</f>
        <v>-999</v>
      </c>
      <c r="AM4981" s="82">
        <f>IF(I4981=1, 'adjustment factor'!$D$12, IF(I4981=-9,-999,IF(I4981="",-999,0)))</f>
        <v>-999</v>
      </c>
      <c r="AN4981" s="82">
        <f>IF(J4981=1, 'adjustment factor'!$D$13, IF(J4981=-9,-999,IF(J4981="",-999,0)))</f>
        <v>-999</v>
      </c>
      <c r="AO4981" s="82" t="str">
        <f t="shared" si="788"/>
        <v>-999</v>
      </c>
      <c r="AP4981" s="82" t="str">
        <f t="shared" si="789"/>
        <v>MISSING</v>
      </c>
    </row>
    <row r="4982" spans="2:42">
      <c r="B4982" s="207"/>
      <c r="C4982" s="35">
        <v>4978</v>
      </c>
      <c r="D4982" s="161"/>
      <c r="E4982" s="161"/>
      <c r="F4982" s="161"/>
      <c r="G4982" s="161"/>
      <c r="H4982" s="161"/>
      <c r="I4982" s="161"/>
      <c r="J4982" s="161"/>
      <c r="K4982" s="161"/>
      <c r="L4982" s="161"/>
      <c r="M4982" s="161"/>
      <c r="N4982" s="171"/>
      <c r="O4982" s="171"/>
      <c r="P4982" s="171"/>
      <c r="Q4982" s="171"/>
      <c r="R4982" s="171"/>
      <c r="S4982" s="171"/>
      <c r="T4982" s="208" t="str">
        <f t="shared" si="780"/>
        <v>MISSING</v>
      </c>
      <c r="U4982" s="208" t="str">
        <f t="shared" si="781"/>
        <v>MISSING</v>
      </c>
      <c r="X4982" s="56">
        <f t="shared" si="782"/>
        <v>-99</v>
      </c>
      <c r="Y4982" s="56">
        <f t="shared" si="783"/>
        <v>-99</v>
      </c>
      <c r="Z4982" s="56">
        <f t="shared" si="784"/>
        <v>-99</v>
      </c>
      <c r="AA4982" s="56">
        <f t="shared" si="785"/>
        <v>-99</v>
      </c>
      <c r="AB4982" s="56">
        <f t="shared" si="786"/>
        <v>-99</v>
      </c>
      <c r="AC4982" s="56">
        <f t="shared" si="787"/>
        <v>-99</v>
      </c>
      <c r="AD4982" s="3"/>
      <c r="AE4982" s="82">
        <f>IF(D4982=1, 'adjustment factor'!$D$4, IF(D4982=-9,-999,IF(D4982="",-999,0)))</f>
        <v>-999</v>
      </c>
      <c r="AF4982" s="82">
        <f>IF(F4982=1, 'adjustment factor'!$D$5, IF(F4982=-9,-999,IF(F4982="",-999,0)))</f>
        <v>-999</v>
      </c>
      <c r="AG4982" s="82">
        <f>IF(E4982=1, 'adjustment factor'!$D$6, IF(E4982=-9,-999,IF(E4982="",-999,0)))</f>
        <v>-999</v>
      </c>
      <c r="AH4982" s="82">
        <f>IF(K4982&gt;=45,'adjustment factor'!$D$7,IF(K4982=-9,-1200,IF(K4982="",-1200,0)))</f>
        <v>-1200</v>
      </c>
      <c r="AI4982" s="82">
        <f>IF(L4982=1, 'adjustment factor'!$D$8, IF(L4982=-9,-999,IF(L4982="",-999,0)))</f>
        <v>-999</v>
      </c>
      <c r="AJ4982" s="82">
        <f>IF(AND(M4982&gt;=1,M4982&lt;=4),'adjustment factor'!$D$9,IF(M4982=-9,-999,IF(M4982=98,-999,IF(M4982=99,-999,IF(M4982="",-999,0)))))</f>
        <v>-999</v>
      </c>
      <c r="AK4982" s="82">
        <f>IF(H4982=1, 'adjustment factor'!$D$10, IF(H4982=-9,-999,IF(H4982="",-999,0)))</f>
        <v>-999</v>
      </c>
      <c r="AL4982" s="82">
        <f>IF(G4982=1, 'adjustment factor'!$D$11, IF(G4982=-9,-999,IF(G4982="",-999,0)))</f>
        <v>-999</v>
      </c>
      <c r="AM4982" s="82">
        <f>IF(I4982=1, 'adjustment factor'!$D$12, IF(I4982=-9,-999,IF(I4982="",-999,0)))</f>
        <v>-999</v>
      </c>
      <c r="AN4982" s="82">
        <f>IF(J4982=1, 'adjustment factor'!$D$13, IF(J4982=-9,-999,IF(J4982="",-999,0)))</f>
        <v>-999</v>
      </c>
      <c r="AO4982" s="82" t="str">
        <f t="shared" si="788"/>
        <v>-999</v>
      </c>
      <c r="AP4982" s="82" t="str">
        <f t="shared" si="789"/>
        <v>MISSING</v>
      </c>
    </row>
    <row r="4983" spans="2:42">
      <c r="B4983" s="207"/>
      <c r="C4983" s="35">
        <v>4979</v>
      </c>
      <c r="D4983" s="161"/>
      <c r="E4983" s="161"/>
      <c r="F4983" s="161"/>
      <c r="G4983" s="161"/>
      <c r="H4983" s="161"/>
      <c r="I4983" s="161"/>
      <c r="J4983" s="161"/>
      <c r="K4983" s="161"/>
      <c r="L4983" s="161"/>
      <c r="M4983" s="161"/>
      <c r="N4983" s="171"/>
      <c r="O4983" s="171"/>
      <c r="P4983" s="171"/>
      <c r="Q4983" s="171"/>
      <c r="R4983" s="171"/>
      <c r="S4983" s="171"/>
      <c r="T4983" s="208" t="str">
        <f t="shared" si="780"/>
        <v>MISSING</v>
      </c>
      <c r="U4983" s="208" t="str">
        <f t="shared" si="781"/>
        <v>MISSING</v>
      </c>
      <c r="X4983" s="56">
        <f t="shared" si="782"/>
        <v>-99</v>
      </c>
      <c r="Y4983" s="56">
        <f t="shared" si="783"/>
        <v>-99</v>
      </c>
      <c r="Z4983" s="56">
        <f t="shared" si="784"/>
        <v>-99</v>
      </c>
      <c r="AA4983" s="56">
        <f t="shared" si="785"/>
        <v>-99</v>
      </c>
      <c r="AB4983" s="56">
        <f t="shared" si="786"/>
        <v>-99</v>
      </c>
      <c r="AC4983" s="56">
        <f t="shared" si="787"/>
        <v>-99</v>
      </c>
      <c r="AD4983" s="3"/>
      <c r="AE4983" s="82">
        <f>IF(D4983=1, 'adjustment factor'!$D$4, IF(D4983=-9,-999,IF(D4983="",-999,0)))</f>
        <v>-999</v>
      </c>
      <c r="AF4983" s="82">
        <f>IF(F4983=1, 'adjustment factor'!$D$5, IF(F4983=-9,-999,IF(F4983="",-999,0)))</f>
        <v>-999</v>
      </c>
      <c r="AG4983" s="82">
        <f>IF(E4983=1, 'adjustment factor'!$D$6, IF(E4983=-9,-999,IF(E4983="",-999,0)))</f>
        <v>-999</v>
      </c>
      <c r="AH4983" s="82">
        <f>IF(K4983&gt;=45,'adjustment factor'!$D$7,IF(K4983=-9,-1200,IF(K4983="",-1200,0)))</f>
        <v>-1200</v>
      </c>
      <c r="AI4983" s="82">
        <f>IF(L4983=1, 'adjustment factor'!$D$8, IF(L4983=-9,-999,IF(L4983="",-999,0)))</f>
        <v>-999</v>
      </c>
      <c r="AJ4983" s="82">
        <f>IF(AND(M4983&gt;=1,M4983&lt;=4),'adjustment factor'!$D$9,IF(M4983=-9,-999,IF(M4983=98,-999,IF(M4983=99,-999,IF(M4983="",-999,0)))))</f>
        <v>-999</v>
      </c>
      <c r="AK4983" s="82">
        <f>IF(H4983=1, 'adjustment factor'!$D$10, IF(H4983=-9,-999,IF(H4983="",-999,0)))</f>
        <v>-999</v>
      </c>
      <c r="AL4983" s="82">
        <f>IF(G4983=1, 'adjustment factor'!$D$11, IF(G4983=-9,-999,IF(G4983="",-999,0)))</f>
        <v>-999</v>
      </c>
      <c r="AM4983" s="82">
        <f>IF(I4983=1, 'adjustment factor'!$D$12, IF(I4983=-9,-999,IF(I4983="",-999,0)))</f>
        <v>-999</v>
      </c>
      <c r="AN4983" s="82">
        <f>IF(J4983=1, 'adjustment factor'!$D$13, IF(J4983=-9,-999,IF(J4983="",-999,0)))</f>
        <v>-999</v>
      </c>
      <c r="AO4983" s="82" t="str">
        <f t="shared" si="788"/>
        <v>-999</v>
      </c>
      <c r="AP4983" s="82" t="str">
        <f t="shared" si="789"/>
        <v>MISSING</v>
      </c>
    </row>
    <row r="4984" spans="2:42">
      <c r="B4984" s="207"/>
      <c r="C4984" s="35">
        <v>4980</v>
      </c>
      <c r="D4984" s="161"/>
      <c r="E4984" s="161"/>
      <c r="F4984" s="161"/>
      <c r="G4984" s="161"/>
      <c r="H4984" s="161"/>
      <c r="I4984" s="161"/>
      <c r="J4984" s="161"/>
      <c r="K4984" s="161"/>
      <c r="L4984" s="161"/>
      <c r="M4984" s="161"/>
      <c r="N4984" s="171"/>
      <c r="O4984" s="171"/>
      <c r="P4984" s="171"/>
      <c r="Q4984" s="171"/>
      <c r="R4984" s="171"/>
      <c r="S4984" s="171"/>
      <c r="T4984" s="208" t="str">
        <f t="shared" si="780"/>
        <v>MISSING</v>
      </c>
      <c r="U4984" s="208" t="str">
        <f t="shared" si="781"/>
        <v>MISSING</v>
      </c>
      <c r="X4984" s="56">
        <f t="shared" si="782"/>
        <v>-99</v>
      </c>
      <c r="Y4984" s="56">
        <f t="shared" si="783"/>
        <v>-99</v>
      </c>
      <c r="Z4984" s="56">
        <f t="shared" si="784"/>
        <v>-99</v>
      </c>
      <c r="AA4984" s="56">
        <f t="shared" si="785"/>
        <v>-99</v>
      </c>
      <c r="AB4984" s="56">
        <f t="shared" si="786"/>
        <v>-99</v>
      </c>
      <c r="AC4984" s="56">
        <f t="shared" si="787"/>
        <v>-99</v>
      </c>
      <c r="AD4984" s="3"/>
      <c r="AE4984" s="82">
        <f>IF(D4984=1, 'adjustment factor'!$D$4, IF(D4984=-9,-999,IF(D4984="",-999,0)))</f>
        <v>-999</v>
      </c>
      <c r="AF4984" s="82">
        <f>IF(F4984=1, 'adjustment factor'!$D$5, IF(F4984=-9,-999,IF(F4984="",-999,0)))</f>
        <v>-999</v>
      </c>
      <c r="AG4984" s="82">
        <f>IF(E4984=1, 'adjustment factor'!$D$6, IF(E4984=-9,-999,IF(E4984="",-999,0)))</f>
        <v>-999</v>
      </c>
      <c r="AH4984" s="82">
        <f>IF(K4984&gt;=45,'adjustment factor'!$D$7,IF(K4984=-9,-1200,IF(K4984="",-1200,0)))</f>
        <v>-1200</v>
      </c>
      <c r="AI4984" s="82">
        <f>IF(L4984=1, 'adjustment factor'!$D$8, IF(L4984=-9,-999,IF(L4984="",-999,0)))</f>
        <v>-999</v>
      </c>
      <c r="AJ4984" s="82">
        <f>IF(AND(M4984&gt;=1,M4984&lt;=4),'adjustment factor'!$D$9,IF(M4984=-9,-999,IF(M4984=98,-999,IF(M4984=99,-999,IF(M4984="",-999,0)))))</f>
        <v>-999</v>
      </c>
      <c r="AK4984" s="82">
        <f>IF(H4984=1, 'adjustment factor'!$D$10, IF(H4984=-9,-999,IF(H4984="",-999,0)))</f>
        <v>-999</v>
      </c>
      <c r="AL4984" s="82">
        <f>IF(G4984=1, 'adjustment factor'!$D$11, IF(G4984=-9,-999,IF(G4984="",-999,0)))</f>
        <v>-999</v>
      </c>
      <c r="AM4984" s="82">
        <f>IF(I4984=1, 'adjustment factor'!$D$12, IF(I4984=-9,-999,IF(I4984="",-999,0)))</f>
        <v>-999</v>
      </c>
      <c r="AN4984" s="82">
        <f>IF(J4984=1, 'adjustment factor'!$D$13, IF(J4984=-9,-999,IF(J4984="",-999,0)))</f>
        <v>-999</v>
      </c>
      <c r="AO4984" s="82" t="str">
        <f t="shared" si="788"/>
        <v>-999</v>
      </c>
      <c r="AP4984" s="82" t="str">
        <f t="shared" si="789"/>
        <v>MISSING</v>
      </c>
    </row>
    <row r="4985" spans="2:42">
      <c r="B4985" s="207"/>
      <c r="C4985" s="35">
        <v>4981</v>
      </c>
      <c r="D4985" s="161"/>
      <c r="E4985" s="161"/>
      <c r="F4985" s="161"/>
      <c r="G4985" s="161"/>
      <c r="H4985" s="161"/>
      <c r="I4985" s="161"/>
      <c r="J4985" s="161"/>
      <c r="K4985" s="161"/>
      <c r="L4985" s="161"/>
      <c r="M4985" s="161"/>
      <c r="N4985" s="171"/>
      <c r="O4985" s="171"/>
      <c r="P4985" s="171"/>
      <c r="Q4985" s="171"/>
      <c r="R4985" s="171"/>
      <c r="S4985" s="171"/>
      <c r="T4985" s="208" t="str">
        <f t="shared" si="780"/>
        <v>MISSING</v>
      </c>
      <c r="U4985" s="208" t="str">
        <f t="shared" si="781"/>
        <v>MISSING</v>
      </c>
      <c r="X4985" s="56">
        <f t="shared" si="782"/>
        <v>-99</v>
      </c>
      <c r="Y4985" s="56">
        <f t="shared" si="783"/>
        <v>-99</v>
      </c>
      <c r="Z4985" s="56">
        <f t="shared" si="784"/>
        <v>-99</v>
      </c>
      <c r="AA4985" s="56">
        <f t="shared" si="785"/>
        <v>-99</v>
      </c>
      <c r="AB4985" s="56">
        <f t="shared" si="786"/>
        <v>-99</v>
      </c>
      <c r="AC4985" s="56">
        <f t="shared" si="787"/>
        <v>-99</v>
      </c>
      <c r="AD4985" s="3"/>
      <c r="AE4985" s="82">
        <f>IF(D4985=1, 'adjustment factor'!$D$4, IF(D4985=-9,-999,IF(D4985="",-999,0)))</f>
        <v>-999</v>
      </c>
      <c r="AF4985" s="82">
        <f>IF(F4985=1, 'adjustment factor'!$D$5, IF(F4985=-9,-999,IF(F4985="",-999,0)))</f>
        <v>-999</v>
      </c>
      <c r="AG4985" s="82">
        <f>IF(E4985=1, 'adjustment factor'!$D$6, IF(E4985=-9,-999,IF(E4985="",-999,0)))</f>
        <v>-999</v>
      </c>
      <c r="AH4985" s="82">
        <f>IF(K4985&gt;=45,'adjustment factor'!$D$7,IF(K4985=-9,-1200,IF(K4985="",-1200,0)))</f>
        <v>-1200</v>
      </c>
      <c r="AI4985" s="82">
        <f>IF(L4985=1, 'adjustment factor'!$D$8, IF(L4985=-9,-999,IF(L4985="",-999,0)))</f>
        <v>-999</v>
      </c>
      <c r="AJ4985" s="82">
        <f>IF(AND(M4985&gt;=1,M4985&lt;=4),'adjustment factor'!$D$9,IF(M4985=-9,-999,IF(M4985=98,-999,IF(M4985=99,-999,IF(M4985="",-999,0)))))</f>
        <v>-999</v>
      </c>
      <c r="AK4985" s="82">
        <f>IF(H4985=1, 'adjustment factor'!$D$10, IF(H4985=-9,-999,IF(H4985="",-999,0)))</f>
        <v>-999</v>
      </c>
      <c r="AL4985" s="82">
        <f>IF(G4985=1, 'adjustment factor'!$D$11, IF(G4985=-9,-999,IF(G4985="",-999,0)))</f>
        <v>-999</v>
      </c>
      <c r="AM4985" s="82">
        <f>IF(I4985=1, 'adjustment factor'!$D$12, IF(I4985=-9,-999,IF(I4985="",-999,0)))</f>
        <v>-999</v>
      </c>
      <c r="AN4985" s="82">
        <f>IF(J4985=1, 'adjustment factor'!$D$13, IF(J4985=-9,-999,IF(J4985="",-999,0)))</f>
        <v>-999</v>
      </c>
      <c r="AO4985" s="82" t="str">
        <f t="shared" si="788"/>
        <v>-999</v>
      </c>
      <c r="AP4985" s="82" t="str">
        <f t="shared" si="789"/>
        <v>MISSING</v>
      </c>
    </row>
    <row r="4986" spans="2:42">
      <c r="B4986" s="207"/>
      <c r="C4986" s="35">
        <v>4982</v>
      </c>
      <c r="D4986" s="161"/>
      <c r="E4986" s="161"/>
      <c r="F4986" s="161"/>
      <c r="G4986" s="161"/>
      <c r="H4986" s="161"/>
      <c r="I4986" s="161"/>
      <c r="J4986" s="161"/>
      <c r="K4986" s="161"/>
      <c r="L4986" s="161"/>
      <c r="M4986" s="161"/>
      <c r="N4986" s="171"/>
      <c r="O4986" s="171"/>
      <c r="P4986" s="171"/>
      <c r="Q4986" s="171"/>
      <c r="R4986" s="171"/>
      <c r="S4986" s="171"/>
      <c r="T4986" s="208" t="str">
        <f t="shared" si="780"/>
        <v>MISSING</v>
      </c>
      <c r="U4986" s="208" t="str">
        <f t="shared" si="781"/>
        <v>MISSING</v>
      </c>
      <c r="X4986" s="56">
        <f t="shared" si="782"/>
        <v>-99</v>
      </c>
      <c r="Y4986" s="56">
        <f t="shared" si="783"/>
        <v>-99</v>
      </c>
      <c r="Z4986" s="56">
        <f t="shared" si="784"/>
        <v>-99</v>
      </c>
      <c r="AA4986" s="56">
        <f t="shared" si="785"/>
        <v>-99</v>
      </c>
      <c r="AB4986" s="56">
        <f t="shared" si="786"/>
        <v>-99</v>
      </c>
      <c r="AC4986" s="56">
        <f t="shared" si="787"/>
        <v>-99</v>
      </c>
      <c r="AD4986" s="3"/>
      <c r="AE4986" s="82">
        <f>IF(D4986=1, 'adjustment factor'!$D$4, IF(D4986=-9,-999,IF(D4986="",-999,0)))</f>
        <v>-999</v>
      </c>
      <c r="AF4986" s="82">
        <f>IF(F4986=1, 'adjustment factor'!$D$5, IF(F4986=-9,-999,IF(F4986="",-999,0)))</f>
        <v>-999</v>
      </c>
      <c r="AG4986" s="82">
        <f>IF(E4986=1, 'adjustment factor'!$D$6, IF(E4986=-9,-999,IF(E4986="",-999,0)))</f>
        <v>-999</v>
      </c>
      <c r="AH4986" s="82">
        <f>IF(K4986&gt;=45,'adjustment factor'!$D$7,IF(K4986=-9,-1200,IF(K4986="",-1200,0)))</f>
        <v>-1200</v>
      </c>
      <c r="AI4986" s="82">
        <f>IF(L4986=1, 'adjustment factor'!$D$8, IF(L4986=-9,-999,IF(L4986="",-999,0)))</f>
        <v>-999</v>
      </c>
      <c r="AJ4986" s="82">
        <f>IF(AND(M4986&gt;=1,M4986&lt;=4),'adjustment factor'!$D$9,IF(M4986=-9,-999,IF(M4986=98,-999,IF(M4986=99,-999,IF(M4986="",-999,0)))))</f>
        <v>-999</v>
      </c>
      <c r="AK4986" s="82">
        <f>IF(H4986=1, 'adjustment factor'!$D$10, IF(H4986=-9,-999,IF(H4986="",-999,0)))</f>
        <v>-999</v>
      </c>
      <c r="AL4986" s="82">
        <f>IF(G4986=1, 'adjustment factor'!$D$11, IF(G4986=-9,-999,IF(G4986="",-999,0)))</f>
        <v>-999</v>
      </c>
      <c r="AM4986" s="82">
        <f>IF(I4986=1, 'adjustment factor'!$D$12, IF(I4986=-9,-999,IF(I4986="",-999,0)))</f>
        <v>-999</v>
      </c>
      <c r="AN4986" s="82">
        <f>IF(J4986=1, 'adjustment factor'!$D$13, IF(J4986=-9,-999,IF(J4986="",-999,0)))</f>
        <v>-999</v>
      </c>
      <c r="AO4986" s="82" t="str">
        <f t="shared" si="788"/>
        <v>-999</v>
      </c>
      <c r="AP4986" s="82" t="str">
        <f t="shared" si="789"/>
        <v>MISSING</v>
      </c>
    </row>
    <row r="4987" spans="2:42">
      <c r="B4987" s="207"/>
      <c r="C4987" s="35">
        <v>4983</v>
      </c>
      <c r="D4987" s="161"/>
      <c r="E4987" s="161"/>
      <c r="F4987" s="161"/>
      <c r="G4987" s="161"/>
      <c r="H4987" s="161"/>
      <c r="I4987" s="161"/>
      <c r="J4987" s="161"/>
      <c r="K4987" s="161"/>
      <c r="L4987" s="161"/>
      <c r="M4987" s="161"/>
      <c r="N4987" s="171"/>
      <c r="O4987" s="171"/>
      <c r="P4987" s="171"/>
      <c r="Q4987" s="171"/>
      <c r="R4987" s="171"/>
      <c r="S4987" s="171"/>
      <c r="T4987" s="208" t="str">
        <f t="shared" si="780"/>
        <v>MISSING</v>
      </c>
      <c r="U4987" s="208" t="str">
        <f t="shared" si="781"/>
        <v>MISSING</v>
      </c>
      <c r="X4987" s="56">
        <f t="shared" si="782"/>
        <v>-99</v>
      </c>
      <c r="Y4987" s="56">
        <f t="shared" si="783"/>
        <v>-99</v>
      </c>
      <c r="Z4987" s="56">
        <f t="shared" si="784"/>
        <v>-99</v>
      </c>
      <c r="AA4987" s="56">
        <f t="shared" si="785"/>
        <v>-99</v>
      </c>
      <c r="AB4987" s="56">
        <f t="shared" si="786"/>
        <v>-99</v>
      </c>
      <c r="AC4987" s="56">
        <f t="shared" si="787"/>
        <v>-99</v>
      </c>
      <c r="AD4987" s="3"/>
      <c r="AE4987" s="82">
        <f>IF(D4987=1, 'adjustment factor'!$D$4, IF(D4987=-9,-999,IF(D4987="",-999,0)))</f>
        <v>-999</v>
      </c>
      <c r="AF4987" s="82">
        <f>IF(F4987=1, 'adjustment factor'!$D$5, IF(F4987=-9,-999,IF(F4987="",-999,0)))</f>
        <v>-999</v>
      </c>
      <c r="AG4987" s="82">
        <f>IF(E4987=1, 'adjustment factor'!$D$6, IF(E4987=-9,-999,IF(E4987="",-999,0)))</f>
        <v>-999</v>
      </c>
      <c r="AH4987" s="82">
        <f>IF(K4987&gt;=45,'adjustment factor'!$D$7,IF(K4987=-9,-1200,IF(K4987="",-1200,0)))</f>
        <v>-1200</v>
      </c>
      <c r="AI4987" s="82">
        <f>IF(L4987=1, 'adjustment factor'!$D$8, IF(L4987=-9,-999,IF(L4987="",-999,0)))</f>
        <v>-999</v>
      </c>
      <c r="AJ4987" s="82">
        <f>IF(AND(M4987&gt;=1,M4987&lt;=4),'adjustment factor'!$D$9,IF(M4987=-9,-999,IF(M4987=98,-999,IF(M4987=99,-999,IF(M4987="",-999,0)))))</f>
        <v>-999</v>
      </c>
      <c r="AK4987" s="82">
        <f>IF(H4987=1, 'adjustment factor'!$D$10, IF(H4987=-9,-999,IF(H4987="",-999,0)))</f>
        <v>-999</v>
      </c>
      <c r="AL4987" s="82">
        <f>IF(G4987=1, 'adjustment factor'!$D$11, IF(G4987=-9,-999,IF(G4987="",-999,0)))</f>
        <v>-999</v>
      </c>
      <c r="AM4987" s="82">
        <f>IF(I4987=1, 'adjustment factor'!$D$12, IF(I4987=-9,-999,IF(I4987="",-999,0)))</f>
        <v>-999</v>
      </c>
      <c r="AN4987" s="82">
        <f>IF(J4987=1, 'adjustment factor'!$D$13, IF(J4987=-9,-999,IF(J4987="",-999,0)))</f>
        <v>-999</v>
      </c>
      <c r="AO4987" s="82" t="str">
        <f t="shared" si="788"/>
        <v>-999</v>
      </c>
      <c r="AP4987" s="82" t="str">
        <f t="shared" si="789"/>
        <v>MISSING</v>
      </c>
    </row>
    <row r="4988" spans="2:42">
      <c r="B4988" s="207"/>
      <c r="C4988" s="35">
        <v>4984</v>
      </c>
      <c r="D4988" s="161"/>
      <c r="E4988" s="161"/>
      <c r="F4988" s="161"/>
      <c r="G4988" s="161"/>
      <c r="H4988" s="161"/>
      <c r="I4988" s="161"/>
      <c r="J4988" s="161"/>
      <c r="K4988" s="161"/>
      <c r="L4988" s="161"/>
      <c r="M4988" s="161"/>
      <c r="N4988" s="171"/>
      <c r="O4988" s="171"/>
      <c r="P4988" s="171"/>
      <c r="Q4988" s="171"/>
      <c r="R4988" s="171"/>
      <c r="S4988" s="171"/>
      <c r="T4988" s="208" t="str">
        <f t="shared" si="780"/>
        <v>MISSING</v>
      </c>
      <c r="U4988" s="208" t="str">
        <f t="shared" si="781"/>
        <v>MISSING</v>
      </c>
      <c r="X4988" s="56">
        <f t="shared" si="782"/>
        <v>-99</v>
      </c>
      <c r="Y4988" s="56">
        <f t="shared" si="783"/>
        <v>-99</v>
      </c>
      <c r="Z4988" s="56">
        <f t="shared" si="784"/>
        <v>-99</v>
      </c>
      <c r="AA4988" s="56">
        <f t="shared" si="785"/>
        <v>-99</v>
      </c>
      <c r="AB4988" s="56">
        <f t="shared" si="786"/>
        <v>-99</v>
      </c>
      <c r="AC4988" s="56">
        <f t="shared" si="787"/>
        <v>-99</v>
      </c>
      <c r="AD4988" s="3"/>
      <c r="AE4988" s="82">
        <f>IF(D4988=1, 'adjustment factor'!$D$4, IF(D4988=-9,-999,IF(D4988="",-999,0)))</f>
        <v>-999</v>
      </c>
      <c r="AF4988" s="82">
        <f>IF(F4988=1, 'adjustment factor'!$D$5, IF(F4988=-9,-999,IF(F4988="",-999,0)))</f>
        <v>-999</v>
      </c>
      <c r="AG4988" s="82">
        <f>IF(E4988=1, 'adjustment factor'!$D$6, IF(E4988=-9,-999,IF(E4988="",-999,0)))</f>
        <v>-999</v>
      </c>
      <c r="AH4988" s="82">
        <f>IF(K4988&gt;=45,'adjustment factor'!$D$7,IF(K4988=-9,-1200,IF(K4988="",-1200,0)))</f>
        <v>-1200</v>
      </c>
      <c r="AI4988" s="82">
        <f>IF(L4988=1, 'adjustment factor'!$D$8, IF(L4988=-9,-999,IF(L4988="",-999,0)))</f>
        <v>-999</v>
      </c>
      <c r="AJ4988" s="82">
        <f>IF(AND(M4988&gt;=1,M4988&lt;=4),'adjustment factor'!$D$9,IF(M4988=-9,-999,IF(M4988=98,-999,IF(M4988=99,-999,IF(M4988="",-999,0)))))</f>
        <v>-999</v>
      </c>
      <c r="AK4988" s="82">
        <f>IF(H4988=1, 'adjustment factor'!$D$10, IF(H4988=-9,-999,IF(H4988="",-999,0)))</f>
        <v>-999</v>
      </c>
      <c r="AL4988" s="82">
        <f>IF(G4988=1, 'adjustment factor'!$D$11, IF(G4988=-9,-999,IF(G4988="",-999,0)))</f>
        <v>-999</v>
      </c>
      <c r="AM4988" s="82">
        <f>IF(I4988=1, 'adjustment factor'!$D$12, IF(I4988=-9,-999,IF(I4988="",-999,0)))</f>
        <v>-999</v>
      </c>
      <c r="AN4988" s="82">
        <f>IF(J4988=1, 'adjustment factor'!$D$13, IF(J4988=-9,-999,IF(J4988="",-999,0)))</f>
        <v>-999</v>
      </c>
      <c r="AO4988" s="82" t="str">
        <f t="shared" si="788"/>
        <v>-999</v>
      </c>
      <c r="AP4988" s="82" t="str">
        <f t="shared" si="789"/>
        <v>MISSING</v>
      </c>
    </row>
    <row r="4989" spans="2:42">
      <c r="B4989" s="207"/>
      <c r="C4989" s="35">
        <v>4985</v>
      </c>
      <c r="D4989" s="161"/>
      <c r="E4989" s="161"/>
      <c r="F4989" s="161"/>
      <c r="G4989" s="161"/>
      <c r="H4989" s="161"/>
      <c r="I4989" s="161"/>
      <c r="J4989" s="161"/>
      <c r="K4989" s="161"/>
      <c r="L4989" s="161"/>
      <c r="M4989" s="161"/>
      <c r="N4989" s="171"/>
      <c r="O4989" s="171"/>
      <c r="P4989" s="171"/>
      <c r="Q4989" s="171"/>
      <c r="R4989" s="171"/>
      <c r="S4989" s="171"/>
      <c r="T4989" s="208" t="str">
        <f t="shared" si="780"/>
        <v>MISSING</v>
      </c>
      <c r="U4989" s="208" t="str">
        <f t="shared" si="781"/>
        <v>MISSING</v>
      </c>
      <c r="X4989" s="56">
        <f t="shared" si="782"/>
        <v>-99</v>
      </c>
      <c r="Y4989" s="56">
        <f t="shared" si="783"/>
        <v>-99</v>
      </c>
      <c r="Z4989" s="56">
        <f t="shared" si="784"/>
        <v>-99</v>
      </c>
      <c r="AA4989" s="56">
        <f t="shared" si="785"/>
        <v>-99</v>
      </c>
      <c r="AB4989" s="56">
        <f t="shared" si="786"/>
        <v>-99</v>
      </c>
      <c r="AC4989" s="56">
        <f t="shared" si="787"/>
        <v>-99</v>
      </c>
      <c r="AD4989" s="3"/>
      <c r="AE4989" s="82">
        <f>IF(D4989=1, 'adjustment factor'!$D$4, IF(D4989=-9,-999,IF(D4989="",-999,0)))</f>
        <v>-999</v>
      </c>
      <c r="AF4989" s="82">
        <f>IF(F4989=1, 'adjustment factor'!$D$5, IF(F4989=-9,-999,IF(F4989="",-999,0)))</f>
        <v>-999</v>
      </c>
      <c r="AG4989" s="82">
        <f>IF(E4989=1, 'adjustment factor'!$D$6, IF(E4989=-9,-999,IF(E4989="",-999,0)))</f>
        <v>-999</v>
      </c>
      <c r="AH4989" s="82">
        <f>IF(K4989&gt;=45,'adjustment factor'!$D$7,IF(K4989=-9,-1200,IF(K4989="",-1200,0)))</f>
        <v>-1200</v>
      </c>
      <c r="AI4989" s="82">
        <f>IF(L4989=1, 'adjustment factor'!$D$8, IF(L4989=-9,-999,IF(L4989="",-999,0)))</f>
        <v>-999</v>
      </c>
      <c r="AJ4989" s="82">
        <f>IF(AND(M4989&gt;=1,M4989&lt;=4),'adjustment factor'!$D$9,IF(M4989=-9,-999,IF(M4989=98,-999,IF(M4989=99,-999,IF(M4989="",-999,0)))))</f>
        <v>-999</v>
      </c>
      <c r="AK4989" s="82">
        <f>IF(H4989=1, 'adjustment factor'!$D$10, IF(H4989=-9,-999,IF(H4989="",-999,0)))</f>
        <v>-999</v>
      </c>
      <c r="AL4989" s="82">
        <f>IF(G4989=1, 'adjustment factor'!$D$11, IF(G4989=-9,-999,IF(G4989="",-999,0)))</f>
        <v>-999</v>
      </c>
      <c r="AM4989" s="82">
        <f>IF(I4989=1, 'adjustment factor'!$D$12, IF(I4989=-9,-999,IF(I4989="",-999,0)))</f>
        <v>-999</v>
      </c>
      <c r="AN4989" s="82">
        <f>IF(J4989=1, 'adjustment factor'!$D$13, IF(J4989=-9,-999,IF(J4989="",-999,0)))</f>
        <v>-999</v>
      </c>
      <c r="AO4989" s="82" t="str">
        <f t="shared" si="788"/>
        <v>-999</v>
      </c>
      <c r="AP4989" s="82" t="str">
        <f t="shared" si="789"/>
        <v>MISSING</v>
      </c>
    </row>
    <row r="4990" spans="2:42">
      <c r="B4990" s="207"/>
      <c r="C4990" s="35">
        <v>4986</v>
      </c>
      <c r="D4990" s="161"/>
      <c r="E4990" s="161"/>
      <c r="F4990" s="161"/>
      <c r="G4990" s="161"/>
      <c r="H4990" s="161"/>
      <c r="I4990" s="161"/>
      <c r="J4990" s="161"/>
      <c r="K4990" s="161"/>
      <c r="L4990" s="161"/>
      <c r="M4990" s="161"/>
      <c r="N4990" s="171"/>
      <c r="O4990" s="171"/>
      <c r="P4990" s="171"/>
      <c r="Q4990" s="171"/>
      <c r="R4990" s="171"/>
      <c r="S4990" s="171"/>
      <c r="T4990" s="208" t="str">
        <f t="shared" si="780"/>
        <v>MISSING</v>
      </c>
      <c r="U4990" s="208" t="str">
        <f t="shared" si="781"/>
        <v>MISSING</v>
      </c>
      <c r="X4990" s="56">
        <f t="shared" si="782"/>
        <v>-99</v>
      </c>
      <c r="Y4990" s="56">
        <f t="shared" si="783"/>
        <v>-99</v>
      </c>
      <c r="Z4990" s="56">
        <f t="shared" si="784"/>
        <v>-99</v>
      </c>
      <c r="AA4990" s="56">
        <f t="shared" si="785"/>
        <v>-99</v>
      </c>
      <c r="AB4990" s="56">
        <f t="shared" si="786"/>
        <v>-99</v>
      </c>
      <c r="AC4990" s="56">
        <f t="shared" si="787"/>
        <v>-99</v>
      </c>
      <c r="AD4990" s="3"/>
      <c r="AE4990" s="82">
        <f>IF(D4990=1, 'adjustment factor'!$D$4, IF(D4990=-9,-999,IF(D4990="",-999,0)))</f>
        <v>-999</v>
      </c>
      <c r="AF4990" s="82">
        <f>IF(F4990=1, 'adjustment factor'!$D$5, IF(F4990=-9,-999,IF(F4990="",-999,0)))</f>
        <v>-999</v>
      </c>
      <c r="AG4990" s="82">
        <f>IF(E4990=1, 'adjustment factor'!$D$6, IF(E4990=-9,-999,IF(E4990="",-999,0)))</f>
        <v>-999</v>
      </c>
      <c r="AH4990" s="82">
        <f>IF(K4990&gt;=45,'adjustment factor'!$D$7,IF(K4990=-9,-1200,IF(K4990="",-1200,0)))</f>
        <v>-1200</v>
      </c>
      <c r="AI4990" s="82">
        <f>IF(L4990=1, 'adjustment factor'!$D$8, IF(L4990=-9,-999,IF(L4990="",-999,0)))</f>
        <v>-999</v>
      </c>
      <c r="AJ4990" s="82">
        <f>IF(AND(M4990&gt;=1,M4990&lt;=4),'adjustment factor'!$D$9,IF(M4990=-9,-999,IF(M4990=98,-999,IF(M4990=99,-999,IF(M4990="",-999,0)))))</f>
        <v>-999</v>
      </c>
      <c r="AK4990" s="82">
        <f>IF(H4990=1, 'adjustment factor'!$D$10, IF(H4990=-9,-999,IF(H4990="",-999,0)))</f>
        <v>-999</v>
      </c>
      <c r="AL4990" s="82">
        <f>IF(G4990=1, 'adjustment factor'!$D$11, IF(G4990=-9,-999,IF(G4990="",-999,0)))</f>
        <v>-999</v>
      </c>
      <c r="AM4990" s="82">
        <f>IF(I4990=1, 'adjustment factor'!$D$12, IF(I4990=-9,-999,IF(I4990="",-999,0)))</f>
        <v>-999</v>
      </c>
      <c r="AN4990" s="82">
        <f>IF(J4990=1, 'adjustment factor'!$D$13, IF(J4990=-9,-999,IF(J4990="",-999,0)))</f>
        <v>-999</v>
      </c>
      <c r="AO4990" s="82" t="str">
        <f t="shared" si="788"/>
        <v>-999</v>
      </c>
      <c r="AP4990" s="82" t="str">
        <f t="shared" si="789"/>
        <v>MISSING</v>
      </c>
    </row>
    <row r="4991" spans="2:42">
      <c r="B4991" s="207"/>
      <c r="C4991" s="35">
        <v>4987</v>
      </c>
      <c r="D4991" s="161"/>
      <c r="E4991" s="161"/>
      <c r="F4991" s="161"/>
      <c r="G4991" s="161"/>
      <c r="H4991" s="161"/>
      <c r="I4991" s="161"/>
      <c r="J4991" s="161"/>
      <c r="K4991" s="161"/>
      <c r="L4991" s="161"/>
      <c r="M4991" s="161"/>
      <c r="N4991" s="171"/>
      <c r="O4991" s="171"/>
      <c r="P4991" s="171"/>
      <c r="Q4991" s="171"/>
      <c r="R4991" s="171"/>
      <c r="S4991" s="171"/>
      <c r="T4991" s="208" t="str">
        <f t="shared" si="780"/>
        <v>MISSING</v>
      </c>
      <c r="U4991" s="208" t="str">
        <f t="shared" si="781"/>
        <v>MISSING</v>
      </c>
      <c r="X4991" s="56">
        <f t="shared" si="782"/>
        <v>-99</v>
      </c>
      <c r="Y4991" s="56">
        <f t="shared" si="783"/>
        <v>-99</v>
      </c>
      <c r="Z4991" s="56">
        <f t="shared" si="784"/>
        <v>-99</v>
      </c>
      <c r="AA4991" s="56">
        <f t="shared" si="785"/>
        <v>-99</v>
      </c>
      <c r="AB4991" s="56">
        <f t="shared" si="786"/>
        <v>-99</v>
      </c>
      <c r="AC4991" s="56">
        <f t="shared" si="787"/>
        <v>-99</v>
      </c>
      <c r="AD4991" s="3"/>
      <c r="AE4991" s="82">
        <f>IF(D4991=1, 'adjustment factor'!$D$4, IF(D4991=-9,-999,IF(D4991="",-999,0)))</f>
        <v>-999</v>
      </c>
      <c r="AF4991" s="82">
        <f>IF(F4991=1, 'adjustment factor'!$D$5, IF(F4991=-9,-999,IF(F4991="",-999,0)))</f>
        <v>-999</v>
      </c>
      <c r="AG4991" s="82">
        <f>IF(E4991=1, 'adjustment factor'!$D$6, IF(E4991=-9,-999,IF(E4991="",-999,0)))</f>
        <v>-999</v>
      </c>
      <c r="AH4991" s="82">
        <f>IF(K4991&gt;=45,'adjustment factor'!$D$7,IF(K4991=-9,-1200,IF(K4991="",-1200,0)))</f>
        <v>-1200</v>
      </c>
      <c r="AI4991" s="82">
        <f>IF(L4991=1, 'adjustment factor'!$D$8, IF(L4991=-9,-999,IF(L4991="",-999,0)))</f>
        <v>-999</v>
      </c>
      <c r="AJ4991" s="82">
        <f>IF(AND(M4991&gt;=1,M4991&lt;=4),'adjustment factor'!$D$9,IF(M4991=-9,-999,IF(M4991=98,-999,IF(M4991=99,-999,IF(M4991="",-999,0)))))</f>
        <v>-999</v>
      </c>
      <c r="AK4991" s="82">
        <f>IF(H4991=1, 'adjustment factor'!$D$10, IF(H4991=-9,-999,IF(H4991="",-999,0)))</f>
        <v>-999</v>
      </c>
      <c r="AL4991" s="82">
        <f>IF(G4991=1, 'adjustment factor'!$D$11, IF(G4991=-9,-999,IF(G4991="",-999,0)))</f>
        <v>-999</v>
      </c>
      <c r="AM4991" s="82">
        <f>IF(I4991=1, 'adjustment factor'!$D$12, IF(I4991=-9,-999,IF(I4991="",-999,0)))</f>
        <v>-999</v>
      </c>
      <c r="AN4991" s="82">
        <f>IF(J4991=1, 'adjustment factor'!$D$13, IF(J4991=-9,-999,IF(J4991="",-999,0)))</f>
        <v>-999</v>
      </c>
      <c r="AO4991" s="82" t="str">
        <f t="shared" si="788"/>
        <v>-999</v>
      </c>
      <c r="AP4991" s="82" t="str">
        <f t="shared" si="789"/>
        <v>MISSING</v>
      </c>
    </row>
    <row r="4992" spans="2:42">
      <c r="B4992" s="207"/>
      <c r="C4992" s="35">
        <v>4988</v>
      </c>
      <c r="D4992" s="161"/>
      <c r="E4992" s="161"/>
      <c r="F4992" s="161"/>
      <c r="G4992" s="161"/>
      <c r="H4992" s="161"/>
      <c r="I4992" s="161"/>
      <c r="J4992" s="161"/>
      <c r="K4992" s="161"/>
      <c r="L4992" s="161"/>
      <c r="M4992" s="161"/>
      <c r="N4992" s="171"/>
      <c r="O4992" s="171"/>
      <c r="P4992" s="171"/>
      <c r="Q4992" s="171"/>
      <c r="R4992" s="171"/>
      <c r="S4992" s="171"/>
      <c r="T4992" s="208" t="str">
        <f t="shared" si="780"/>
        <v>MISSING</v>
      </c>
      <c r="U4992" s="208" t="str">
        <f t="shared" si="781"/>
        <v>MISSING</v>
      </c>
      <c r="X4992" s="56">
        <f t="shared" si="782"/>
        <v>-99</v>
      </c>
      <c r="Y4992" s="56">
        <f t="shared" si="783"/>
        <v>-99</v>
      </c>
      <c r="Z4992" s="56">
        <f t="shared" si="784"/>
        <v>-99</v>
      </c>
      <c r="AA4992" s="56">
        <f t="shared" si="785"/>
        <v>-99</v>
      </c>
      <c r="AB4992" s="56">
        <f t="shared" si="786"/>
        <v>-99</v>
      </c>
      <c r="AC4992" s="56">
        <f t="shared" si="787"/>
        <v>-99</v>
      </c>
      <c r="AD4992" s="3"/>
      <c r="AE4992" s="82">
        <f>IF(D4992=1, 'adjustment factor'!$D$4, IF(D4992=-9,-999,IF(D4992="",-999,0)))</f>
        <v>-999</v>
      </c>
      <c r="AF4992" s="82">
        <f>IF(F4992=1, 'adjustment factor'!$D$5, IF(F4992=-9,-999,IF(F4992="",-999,0)))</f>
        <v>-999</v>
      </c>
      <c r="AG4992" s="82">
        <f>IF(E4992=1, 'adjustment factor'!$D$6, IF(E4992=-9,-999,IF(E4992="",-999,0)))</f>
        <v>-999</v>
      </c>
      <c r="AH4992" s="82">
        <f>IF(K4992&gt;=45,'adjustment factor'!$D$7,IF(K4992=-9,-1200,IF(K4992="",-1200,0)))</f>
        <v>-1200</v>
      </c>
      <c r="AI4992" s="82">
        <f>IF(L4992=1, 'adjustment factor'!$D$8, IF(L4992=-9,-999,IF(L4992="",-999,0)))</f>
        <v>-999</v>
      </c>
      <c r="AJ4992" s="82">
        <f>IF(AND(M4992&gt;=1,M4992&lt;=4),'adjustment factor'!$D$9,IF(M4992=-9,-999,IF(M4992=98,-999,IF(M4992=99,-999,IF(M4992="",-999,0)))))</f>
        <v>-999</v>
      </c>
      <c r="AK4992" s="82">
        <f>IF(H4992=1, 'adjustment factor'!$D$10, IF(H4992=-9,-999,IF(H4992="",-999,0)))</f>
        <v>-999</v>
      </c>
      <c r="AL4992" s="82">
        <f>IF(G4992=1, 'adjustment factor'!$D$11, IF(G4992=-9,-999,IF(G4992="",-999,0)))</f>
        <v>-999</v>
      </c>
      <c r="AM4992" s="82">
        <f>IF(I4992=1, 'adjustment factor'!$D$12, IF(I4992=-9,-999,IF(I4992="",-999,0)))</f>
        <v>-999</v>
      </c>
      <c r="AN4992" s="82">
        <f>IF(J4992=1, 'adjustment factor'!$D$13, IF(J4992=-9,-999,IF(J4992="",-999,0)))</f>
        <v>-999</v>
      </c>
      <c r="AO4992" s="82" t="str">
        <f t="shared" si="788"/>
        <v>-999</v>
      </c>
      <c r="AP4992" s="82" t="str">
        <f t="shared" si="789"/>
        <v>MISSING</v>
      </c>
    </row>
    <row r="4993" spans="2:42">
      <c r="B4993" s="207"/>
      <c r="C4993" s="35">
        <v>4989</v>
      </c>
      <c r="D4993" s="161"/>
      <c r="E4993" s="161"/>
      <c r="F4993" s="161"/>
      <c r="G4993" s="161"/>
      <c r="H4993" s="161"/>
      <c r="I4993" s="161"/>
      <c r="J4993" s="161"/>
      <c r="K4993" s="161"/>
      <c r="L4993" s="161"/>
      <c r="M4993" s="161"/>
      <c r="N4993" s="171"/>
      <c r="O4993" s="171"/>
      <c r="P4993" s="171"/>
      <c r="Q4993" s="171"/>
      <c r="R4993" s="171"/>
      <c r="S4993" s="171"/>
      <c r="T4993" s="208" t="str">
        <f t="shared" si="780"/>
        <v>MISSING</v>
      </c>
      <c r="U4993" s="208" t="str">
        <f t="shared" si="781"/>
        <v>MISSING</v>
      </c>
      <c r="X4993" s="56">
        <f t="shared" si="782"/>
        <v>-99</v>
      </c>
      <c r="Y4993" s="56">
        <f t="shared" si="783"/>
        <v>-99</v>
      </c>
      <c r="Z4993" s="56">
        <f t="shared" si="784"/>
        <v>-99</v>
      </c>
      <c r="AA4993" s="56">
        <f t="shared" si="785"/>
        <v>-99</v>
      </c>
      <c r="AB4993" s="56">
        <f t="shared" si="786"/>
        <v>-99</v>
      </c>
      <c r="AC4993" s="56">
        <f t="shared" si="787"/>
        <v>-99</v>
      </c>
      <c r="AD4993" s="3"/>
      <c r="AE4993" s="82">
        <f>IF(D4993=1, 'adjustment factor'!$D$4, IF(D4993=-9,-999,IF(D4993="",-999,0)))</f>
        <v>-999</v>
      </c>
      <c r="AF4993" s="82">
        <f>IF(F4993=1, 'adjustment factor'!$D$5, IF(F4993=-9,-999,IF(F4993="",-999,0)))</f>
        <v>-999</v>
      </c>
      <c r="AG4993" s="82">
        <f>IF(E4993=1, 'adjustment factor'!$D$6, IF(E4993=-9,-999,IF(E4993="",-999,0)))</f>
        <v>-999</v>
      </c>
      <c r="AH4993" s="82">
        <f>IF(K4993&gt;=45,'adjustment factor'!$D$7,IF(K4993=-9,-1200,IF(K4993="",-1200,0)))</f>
        <v>-1200</v>
      </c>
      <c r="AI4993" s="82">
        <f>IF(L4993=1, 'adjustment factor'!$D$8, IF(L4993=-9,-999,IF(L4993="",-999,0)))</f>
        <v>-999</v>
      </c>
      <c r="AJ4993" s="82">
        <f>IF(AND(M4993&gt;=1,M4993&lt;=4),'adjustment factor'!$D$9,IF(M4993=-9,-999,IF(M4993=98,-999,IF(M4993=99,-999,IF(M4993="",-999,0)))))</f>
        <v>-999</v>
      </c>
      <c r="AK4993" s="82">
        <f>IF(H4993=1, 'adjustment factor'!$D$10, IF(H4993=-9,-999,IF(H4993="",-999,0)))</f>
        <v>-999</v>
      </c>
      <c r="AL4993" s="82">
        <f>IF(G4993=1, 'adjustment factor'!$D$11, IF(G4993=-9,-999,IF(G4993="",-999,0)))</f>
        <v>-999</v>
      </c>
      <c r="AM4993" s="82">
        <f>IF(I4993=1, 'adjustment factor'!$D$12, IF(I4993=-9,-999,IF(I4993="",-999,0)))</f>
        <v>-999</v>
      </c>
      <c r="AN4993" s="82">
        <f>IF(J4993=1, 'adjustment factor'!$D$13, IF(J4993=-9,-999,IF(J4993="",-999,0)))</f>
        <v>-999</v>
      </c>
      <c r="AO4993" s="82" t="str">
        <f t="shared" si="788"/>
        <v>-999</v>
      </c>
      <c r="AP4993" s="82" t="str">
        <f t="shared" si="789"/>
        <v>MISSING</v>
      </c>
    </row>
    <row r="4994" spans="2:42">
      <c r="B4994" s="207"/>
      <c r="C4994" s="35">
        <v>4990</v>
      </c>
      <c r="D4994" s="161"/>
      <c r="E4994" s="161"/>
      <c r="F4994" s="161"/>
      <c r="G4994" s="161"/>
      <c r="H4994" s="161"/>
      <c r="I4994" s="161"/>
      <c r="J4994" s="161"/>
      <c r="K4994" s="161"/>
      <c r="L4994" s="161"/>
      <c r="M4994" s="161"/>
      <c r="N4994" s="171"/>
      <c r="O4994" s="171"/>
      <c r="P4994" s="171"/>
      <c r="Q4994" s="171"/>
      <c r="R4994" s="171"/>
      <c r="S4994" s="171"/>
      <c r="T4994" s="208" t="str">
        <f t="shared" si="780"/>
        <v>MISSING</v>
      </c>
      <c r="U4994" s="208" t="str">
        <f t="shared" si="781"/>
        <v>MISSING</v>
      </c>
      <c r="X4994" s="56">
        <f t="shared" si="782"/>
        <v>-99</v>
      </c>
      <c r="Y4994" s="56">
        <f t="shared" si="783"/>
        <v>-99</v>
      </c>
      <c r="Z4994" s="56">
        <f t="shared" si="784"/>
        <v>-99</v>
      </c>
      <c r="AA4994" s="56">
        <f t="shared" si="785"/>
        <v>-99</v>
      </c>
      <c r="AB4994" s="56">
        <f t="shared" si="786"/>
        <v>-99</v>
      </c>
      <c r="AC4994" s="56">
        <f t="shared" si="787"/>
        <v>-99</v>
      </c>
      <c r="AD4994" s="3"/>
      <c r="AE4994" s="82">
        <f>IF(D4994=1, 'adjustment factor'!$D$4, IF(D4994=-9,-999,IF(D4994="",-999,0)))</f>
        <v>-999</v>
      </c>
      <c r="AF4994" s="82">
        <f>IF(F4994=1, 'adjustment factor'!$D$5, IF(F4994=-9,-999,IF(F4994="",-999,0)))</f>
        <v>-999</v>
      </c>
      <c r="AG4994" s="82">
        <f>IF(E4994=1, 'adjustment factor'!$D$6, IF(E4994=-9,-999,IF(E4994="",-999,0)))</f>
        <v>-999</v>
      </c>
      <c r="AH4994" s="82">
        <f>IF(K4994&gt;=45,'adjustment factor'!$D$7,IF(K4994=-9,-1200,IF(K4994="",-1200,0)))</f>
        <v>-1200</v>
      </c>
      <c r="AI4994" s="82">
        <f>IF(L4994=1, 'adjustment factor'!$D$8, IF(L4994=-9,-999,IF(L4994="",-999,0)))</f>
        <v>-999</v>
      </c>
      <c r="AJ4994" s="82">
        <f>IF(AND(M4994&gt;=1,M4994&lt;=4),'adjustment factor'!$D$9,IF(M4994=-9,-999,IF(M4994=98,-999,IF(M4994=99,-999,IF(M4994="",-999,0)))))</f>
        <v>-999</v>
      </c>
      <c r="AK4994" s="82">
        <f>IF(H4994=1, 'adjustment factor'!$D$10, IF(H4994=-9,-999,IF(H4994="",-999,0)))</f>
        <v>-999</v>
      </c>
      <c r="AL4994" s="82">
        <f>IF(G4994=1, 'adjustment factor'!$D$11, IF(G4994=-9,-999,IF(G4994="",-999,0)))</f>
        <v>-999</v>
      </c>
      <c r="AM4994" s="82">
        <f>IF(I4994=1, 'adjustment factor'!$D$12, IF(I4994=-9,-999,IF(I4994="",-999,0)))</f>
        <v>-999</v>
      </c>
      <c r="AN4994" s="82">
        <f>IF(J4994=1, 'adjustment factor'!$D$13, IF(J4994=-9,-999,IF(J4994="",-999,0)))</f>
        <v>-999</v>
      </c>
      <c r="AO4994" s="82" t="str">
        <f t="shared" si="788"/>
        <v>-999</v>
      </c>
      <c r="AP4994" s="82" t="str">
        <f t="shared" si="789"/>
        <v>MISSING</v>
      </c>
    </row>
    <row r="4995" spans="2:42">
      <c r="B4995" s="207"/>
      <c r="C4995" s="35">
        <v>4991</v>
      </c>
      <c r="D4995" s="161"/>
      <c r="E4995" s="161"/>
      <c r="F4995" s="161"/>
      <c r="G4995" s="161"/>
      <c r="H4995" s="161"/>
      <c r="I4995" s="161"/>
      <c r="J4995" s="161"/>
      <c r="K4995" s="161"/>
      <c r="L4995" s="161"/>
      <c r="M4995" s="161"/>
      <c r="N4995" s="171"/>
      <c r="O4995" s="171"/>
      <c r="P4995" s="171"/>
      <c r="Q4995" s="171"/>
      <c r="R4995" s="171"/>
      <c r="S4995" s="171"/>
      <c r="T4995" s="208" t="str">
        <f t="shared" si="780"/>
        <v>MISSING</v>
      </c>
      <c r="U4995" s="208" t="str">
        <f t="shared" si="781"/>
        <v>MISSING</v>
      </c>
      <c r="X4995" s="56">
        <f t="shared" si="782"/>
        <v>-99</v>
      </c>
      <c r="Y4995" s="56">
        <f t="shared" si="783"/>
        <v>-99</v>
      </c>
      <c r="Z4995" s="56">
        <f t="shared" si="784"/>
        <v>-99</v>
      </c>
      <c r="AA4995" s="56">
        <f t="shared" si="785"/>
        <v>-99</v>
      </c>
      <c r="AB4995" s="56">
        <f t="shared" si="786"/>
        <v>-99</v>
      </c>
      <c r="AC4995" s="56">
        <f t="shared" si="787"/>
        <v>-99</v>
      </c>
      <c r="AD4995" s="3"/>
      <c r="AE4995" s="82">
        <f>IF(D4995=1, 'adjustment factor'!$D$4, IF(D4995=-9,-999,IF(D4995="",-999,0)))</f>
        <v>-999</v>
      </c>
      <c r="AF4995" s="82">
        <f>IF(F4995=1, 'adjustment factor'!$D$5, IF(F4995=-9,-999,IF(F4995="",-999,0)))</f>
        <v>-999</v>
      </c>
      <c r="AG4995" s="82">
        <f>IF(E4995=1, 'adjustment factor'!$D$6, IF(E4995=-9,-999,IF(E4995="",-999,0)))</f>
        <v>-999</v>
      </c>
      <c r="AH4995" s="82">
        <f>IF(K4995&gt;=45,'adjustment factor'!$D$7,IF(K4995=-9,-1200,IF(K4995="",-1200,0)))</f>
        <v>-1200</v>
      </c>
      <c r="AI4995" s="82">
        <f>IF(L4995=1, 'adjustment factor'!$D$8, IF(L4995=-9,-999,IF(L4995="",-999,0)))</f>
        <v>-999</v>
      </c>
      <c r="AJ4995" s="82">
        <f>IF(AND(M4995&gt;=1,M4995&lt;=4),'adjustment factor'!$D$9,IF(M4995=-9,-999,IF(M4995=98,-999,IF(M4995=99,-999,IF(M4995="",-999,0)))))</f>
        <v>-999</v>
      </c>
      <c r="AK4995" s="82">
        <f>IF(H4995=1, 'adjustment factor'!$D$10, IF(H4995=-9,-999,IF(H4995="",-999,0)))</f>
        <v>-999</v>
      </c>
      <c r="AL4995" s="82">
        <f>IF(G4995=1, 'adjustment factor'!$D$11, IF(G4995=-9,-999,IF(G4995="",-999,0)))</f>
        <v>-999</v>
      </c>
      <c r="AM4995" s="82">
        <f>IF(I4995=1, 'adjustment factor'!$D$12, IF(I4995=-9,-999,IF(I4995="",-999,0)))</f>
        <v>-999</v>
      </c>
      <c r="AN4995" s="82">
        <f>IF(J4995=1, 'adjustment factor'!$D$13, IF(J4995=-9,-999,IF(J4995="",-999,0)))</f>
        <v>-999</v>
      </c>
      <c r="AO4995" s="82" t="str">
        <f t="shared" si="788"/>
        <v>-999</v>
      </c>
      <c r="AP4995" s="82" t="str">
        <f t="shared" si="789"/>
        <v>MISSING</v>
      </c>
    </row>
    <row r="4996" spans="2:42">
      <c r="B4996" s="207"/>
      <c r="C4996" s="35">
        <v>4992</v>
      </c>
      <c r="D4996" s="161"/>
      <c r="E4996" s="161"/>
      <c r="F4996" s="161"/>
      <c r="G4996" s="161"/>
      <c r="H4996" s="161"/>
      <c r="I4996" s="161"/>
      <c r="J4996" s="161"/>
      <c r="K4996" s="161"/>
      <c r="L4996" s="161"/>
      <c r="M4996" s="161"/>
      <c r="N4996" s="171"/>
      <c r="O4996" s="171"/>
      <c r="P4996" s="171"/>
      <c r="Q4996" s="171"/>
      <c r="R4996" s="171"/>
      <c r="S4996" s="171"/>
      <c r="T4996" s="208" t="str">
        <f t="shared" si="780"/>
        <v>MISSING</v>
      </c>
      <c r="U4996" s="208" t="str">
        <f t="shared" si="781"/>
        <v>MISSING</v>
      </c>
      <c r="X4996" s="56">
        <f t="shared" si="782"/>
        <v>-99</v>
      </c>
      <c r="Y4996" s="56">
        <f t="shared" si="783"/>
        <v>-99</v>
      </c>
      <c r="Z4996" s="56">
        <f t="shared" si="784"/>
        <v>-99</v>
      </c>
      <c r="AA4996" s="56">
        <f t="shared" si="785"/>
        <v>-99</v>
      </c>
      <c r="AB4996" s="56">
        <f t="shared" si="786"/>
        <v>-99</v>
      </c>
      <c r="AC4996" s="56">
        <f t="shared" si="787"/>
        <v>-99</v>
      </c>
      <c r="AD4996" s="3"/>
      <c r="AE4996" s="82">
        <f>IF(D4996=1, 'adjustment factor'!$D$4, IF(D4996=-9,-999,IF(D4996="",-999,0)))</f>
        <v>-999</v>
      </c>
      <c r="AF4996" s="82">
        <f>IF(F4996=1, 'adjustment factor'!$D$5, IF(F4996=-9,-999,IF(F4996="",-999,0)))</f>
        <v>-999</v>
      </c>
      <c r="AG4996" s="82">
        <f>IF(E4996=1, 'adjustment factor'!$D$6, IF(E4996=-9,-999,IF(E4996="",-999,0)))</f>
        <v>-999</v>
      </c>
      <c r="AH4996" s="82">
        <f>IF(K4996&gt;=45,'adjustment factor'!$D$7,IF(K4996=-9,-1200,IF(K4996="",-1200,0)))</f>
        <v>-1200</v>
      </c>
      <c r="AI4996" s="82">
        <f>IF(L4996=1, 'adjustment factor'!$D$8, IF(L4996=-9,-999,IF(L4996="",-999,0)))</f>
        <v>-999</v>
      </c>
      <c r="AJ4996" s="82">
        <f>IF(AND(M4996&gt;=1,M4996&lt;=4),'adjustment factor'!$D$9,IF(M4996=-9,-999,IF(M4996=98,-999,IF(M4996=99,-999,IF(M4996="",-999,0)))))</f>
        <v>-999</v>
      </c>
      <c r="AK4996" s="82">
        <f>IF(H4996=1, 'adjustment factor'!$D$10, IF(H4996=-9,-999,IF(H4996="",-999,0)))</f>
        <v>-999</v>
      </c>
      <c r="AL4996" s="82">
        <f>IF(G4996=1, 'adjustment factor'!$D$11, IF(G4996=-9,-999,IF(G4996="",-999,0)))</f>
        <v>-999</v>
      </c>
      <c r="AM4996" s="82">
        <f>IF(I4996=1, 'adjustment factor'!$D$12, IF(I4996=-9,-999,IF(I4996="",-999,0)))</f>
        <v>-999</v>
      </c>
      <c r="AN4996" s="82">
        <f>IF(J4996=1, 'adjustment factor'!$D$13, IF(J4996=-9,-999,IF(J4996="",-999,0)))</f>
        <v>-999</v>
      </c>
      <c r="AO4996" s="82" t="str">
        <f t="shared" si="788"/>
        <v>-999</v>
      </c>
      <c r="AP4996" s="82" t="str">
        <f t="shared" si="789"/>
        <v>MISSING</v>
      </c>
    </row>
    <row r="4997" spans="2:42">
      <c r="B4997" s="207"/>
      <c r="C4997" s="35">
        <v>4993</v>
      </c>
      <c r="D4997" s="161"/>
      <c r="E4997" s="161"/>
      <c r="F4997" s="161"/>
      <c r="G4997" s="161"/>
      <c r="H4997" s="161"/>
      <c r="I4997" s="161"/>
      <c r="J4997" s="161"/>
      <c r="K4997" s="161"/>
      <c r="L4997" s="161"/>
      <c r="M4997" s="161"/>
      <c r="N4997" s="171"/>
      <c r="O4997" s="171"/>
      <c r="P4997" s="171"/>
      <c r="Q4997" s="171"/>
      <c r="R4997" s="171"/>
      <c r="S4997" s="171"/>
      <c r="T4997" s="208" t="str">
        <f t="shared" si="780"/>
        <v>MISSING</v>
      </c>
      <c r="U4997" s="208" t="str">
        <f t="shared" si="781"/>
        <v>MISSING</v>
      </c>
      <c r="X4997" s="56">
        <f t="shared" si="782"/>
        <v>-99</v>
      </c>
      <c r="Y4997" s="56">
        <f t="shared" si="783"/>
        <v>-99</v>
      </c>
      <c r="Z4997" s="56">
        <f t="shared" si="784"/>
        <v>-99</v>
      </c>
      <c r="AA4997" s="56">
        <f t="shared" si="785"/>
        <v>-99</v>
      </c>
      <c r="AB4997" s="56">
        <f t="shared" si="786"/>
        <v>-99</v>
      </c>
      <c r="AC4997" s="56">
        <f t="shared" si="787"/>
        <v>-99</v>
      </c>
      <c r="AD4997" s="3"/>
      <c r="AE4997" s="82">
        <f>IF(D4997=1, 'adjustment factor'!$D$4, IF(D4997=-9,-999,IF(D4997="",-999,0)))</f>
        <v>-999</v>
      </c>
      <c r="AF4997" s="82">
        <f>IF(F4997=1, 'adjustment factor'!$D$5, IF(F4997=-9,-999,IF(F4997="",-999,0)))</f>
        <v>-999</v>
      </c>
      <c r="AG4997" s="82">
        <f>IF(E4997=1, 'adjustment factor'!$D$6, IF(E4997=-9,-999,IF(E4997="",-999,0)))</f>
        <v>-999</v>
      </c>
      <c r="AH4997" s="82">
        <f>IF(K4997&gt;=45,'adjustment factor'!$D$7,IF(K4997=-9,-1200,IF(K4997="",-1200,0)))</f>
        <v>-1200</v>
      </c>
      <c r="AI4997" s="82">
        <f>IF(L4997=1, 'adjustment factor'!$D$8, IF(L4997=-9,-999,IF(L4997="",-999,0)))</f>
        <v>-999</v>
      </c>
      <c r="AJ4997" s="82">
        <f>IF(AND(M4997&gt;=1,M4997&lt;=4),'adjustment factor'!$D$9,IF(M4997=-9,-999,IF(M4997=98,-999,IF(M4997=99,-999,IF(M4997="",-999,0)))))</f>
        <v>-999</v>
      </c>
      <c r="AK4997" s="82">
        <f>IF(H4997=1, 'adjustment factor'!$D$10, IF(H4997=-9,-999,IF(H4997="",-999,0)))</f>
        <v>-999</v>
      </c>
      <c r="AL4997" s="82">
        <f>IF(G4997=1, 'adjustment factor'!$D$11, IF(G4997=-9,-999,IF(G4997="",-999,0)))</f>
        <v>-999</v>
      </c>
      <c r="AM4997" s="82">
        <f>IF(I4997=1, 'adjustment factor'!$D$12, IF(I4997=-9,-999,IF(I4997="",-999,0)))</f>
        <v>-999</v>
      </c>
      <c r="AN4997" s="82">
        <f>IF(J4997=1, 'adjustment factor'!$D$13, IF(J4997=-9,-999,IF(J4997="",-999,0)))</f>
        <v>-999</v>
      </c>
      <c r="AO4997" s="82" t="str">
        <f t="shared" si="788"/>
        <v>-999</v>
      </c>
      <c r="AP4997" s="82" t="str">
        <f t="shared" si="789"/>
        <v>MISSING</v>
      </c>
    </row>
    <row r="4998" spans="2:42">
      <c r="B4998" s="207"/>
      <c r="C4998" s="35">
        <v>4994</v>
      </c>
      <c r="D4998" s="161"/>
      <c r="E4998" s="161"/>
      <c r="F4998" s="161"/>
      <c r="G4998" s="161"/>
      <c r="H4998" s="161"/>
      <c r="I4998" s="161"/>
      <c r="J4998" s="161"/>
      <c r="K4998" s="161"/>
      <c r="L4998" s="161"/>
      <c r="M4998" s="161"/>
      <c r="N4998" s="171"/>
      <c r="O4998" s="171"/>
      <c r="P4998" s="171"/>
      <c r="Q4998" s="171"/>
      <c r="R4998" s="171"/>
      <c r="S4998" s="171"/>
      <c r="T4998" s="208" t="str">
        <f t="shared" si="780"/>
        <v>MISSING</v>
      </c>
      <c r="U4998" s="208" t="str">
        <f t="shared" si="781"/>
        <v>MISSING</v>
      </c>
      <c r="X4998" s="56">
        <f t="shared" si="782"/>
        <v>-99</v>
      </c>
      <c r="Y4998" s="56">
        <f t="shared" si="783"/>
        <v>-99</v>
      </c>
      <c r="Z4998" s="56">
        <f t="shared" si="784"/>
        <v>-99</v>
      </c>
      <c r="AA4998" s="56">
        <f t="shared" si="785"/>
        <v>-99</v>
      </c>
      <c r="AB4998" s="56">
        <f t="shared" si="786"/>
        <v>-99</v>
      </c>
      <c r="AC4998" s="56">
        <f t="shared" si="787"/>
        <v>-99</v>
      </c>
      <c r="AD4998" s="3"/>
      <c r="AE4998" s="82">
        <f>IF(D4998=1, 'adjustment factor'!$D$4, IF(D4998=-9,-999,IF(D4998="",-999,0)))</f>
        <v>-999</v>
      </c>
      <c r="AF4998" s="82">
        <f>IF(F4998=1, 'adjustment factor'!$D$5, IF(F4998=-9,-999,IF(F4998="",-999,0)))</f>
        <v>-999</v>
      </c>
      <c r="AG4998" s="82">
        <f>IF(E4998=1, 'adjustment factor'!$D$6, IF(E4998=-9,-999,IF(E4998="",-999,0)))</f>
        <v>-999</v>
      </c>
      <c r="AH4998" s="82">
        <f>IF(K4998&gt;=45,'adjustment factor'!$D$7,IF(K4998=-9,-1200,IF(K4998="",-1200,0)))</f>
        <v>-1200</v>
      </c>
      <c r="AI4998" s="82">
        <f>IF(L4998=1, 'adjustment factor'!$D$8, IF(L4998=-9,-999,IF(L4998="",-999,0)))</f>
        <v>-999</v>
      </c>
      <c r="AJ4998" s="82">
        <f>IF(AND(M4998&gt;=1,M4998&lt;=4),'adjustment factor'!$D$9,IF(M4998=-9,-999,IF(M4998=98,-999,IF(M4998=99,-999,IF(M4998="",-999,0)))))</f>
        <v>-999</v>
      </c>
      <c r="AK4998" s="82">
        <f>IF(H4998=1, 'adjustment factor'!$D$10, IF(H4998=-9,-999,IF(H4998="",-999,0)))</f>
        <v>-999</v>
      </c>
      <c r="AL4998" s="82">
        <f>IF(G4998=1, 'adjustment factor'!$D$11, IF(G4998=-9,-999,IF(G4998="",-999,0)))</f>
        <v>-999</v>
      </c>
      <c r="AM4998" s="82">
        <f>IF(I4998=1, 'adjustment factor'!$D$12, IF(I4998=-9,-999,IF(I4998="",-999,0)))</f>
        <v>-999</v>
      </c>
      <c r="AN4998" s="82">
        <f>IF(J4998=1, 'adjustment factor'!$D$13, IF(J4998=-9,-999,IF(J4998="",-999,0)))</f>
        <v>-999</v>
      </c>
      <c r="AO4998" s="82" t="str">
        <f t="shared" si="788"/>
        <v>-999</v>
      </c>
      <c r="AP4998" s="82" t="str">
        <f t="shared" si="789"/>
        <v>MISSING</v>
      </c>
    </row>
    <row r="4999" spans="2:42">
      <c r="B4999" s="207"/>
      <c r="C4999" s="35">
        <v>4995</v>
      </c>
      <c r="D4999" s="161"/>
      <c r="E4999" s="161"/>
      <c r="F4999" s="161"/>
      <c r="G4999" s="161"/>
      <c r="H4999" s="161"/>
      <c r="I4999" s="161"/>
      <c r="J4999" s="161"/>
      <c r="K4999" s="161"/>
      <c r="L4999" s="161"/>
      <c r="M4999" s="161"/>
      <c r="N4999" s="171"/>
      <c r="O4999" s="171"/>
      <c r="P4999" s="171"/>
      <c r="Q4999" s="171"/>
      <c r="R4999" s="171"/>
      <c r="S4999" s="171"/>
      <c r="T4999" s="208" t="str">
        <f t="shared" si="780"/>
        <v>MISSING</v>
      </c>
      <c r="U4999" s="208" t="str">
        <f t="shared" si="781"/>
        <v>MISSING</v>
      </c>
      <c r="X4999" s="56">
        <f t="shared" si="782"/>
        <v>-99</v>
      </c>
      <c r="Y4999" s="56">
        <f t="shared" si="783"/>
        <v>-99</v>
      </c>
      <c r="Z4999" s="56">
        <f t="shared" si="784"/>
        <v>-99</v>
      </c>
      <c r="AA4999" s="56">
        <f t="shared" si="785"/>
        <v>-99</v>
      </c>
      <c r="AB4999" s="56">
        <f t="shared" si="786"/>
        <v>-99</v>
      </c>
      <c r="AC4999" s="56">
        <f t="shared" si="787"/>
        <v>-99</v>
      </c>
      <c r="AD4999" s="3"/>
      <c r="AE4999" s="82">
        <f>IF(D4999=1, 'adjustment factor'!$D$4, IF(D4999=-9,-999,IF(D4999="",-999,0)))</f>
        <v>-999</v>
      </c>
      <c r="AF4999" s="82">
        <f>IF(F4999=1, 'adjustment factor'!$D$5, IF(F4999=-9,-999,IF(F4999="",-999,0)))</f>
        <v>-999</v>
      </c>
      <c r="AG4999" s="82">
        <f>IF(E4999=1, 'adjustment factor'!$D$6, IF(E4999=-9,-999,IF(E4999="",-999,0)))</f>
        <v>-999</v>
      </c>
      <c r="AH4999" s="82">
        <f>IF(K4999&gt;=45,'adjustment factor'!$D$7,IF(K4999=-9,-1200,IF(K4999="",-1200,0)))</f>
        <v>-1200</v>
      </c>
      <c r="AI4999" s="82">
        <f>IF(L4999=1, 'adjustment factor'!$D$8, IF(L4999=-9,-999,IF(L4999="",-999,0)))</f>
        <v>-999</v>
      </c>
      <c r="AJ4999" s="82">
        <f>IF(AND(M4999&gt;=1,M4999&lt;=4),'adjustment factor'!$D$9,IF(M4999=-9,-999,IF(M4999=98,-999,IF(M4999=99,-999,IF(M4999="",-999,0)))))</f>
        <v>-999</v>
      </c>
      <c r="AK4999" s="82">
        <f>IF(H4999=1, 'adjustment factor'!$D$10, IF(H4999=-9,-999,IF(H4999="",-999,0)))</f>
        <v>-999</v>
      </c>
      <c r="AL4999" s="82">
        <f>IF(G4999=1, 'adjustment factor'!$D$11, IF(G4999=-9,-999,IF(G4999="",-999,0)))</f>
        <v>-999</v>
      </c>
      <c r="AM4999" s="82">
        <f>IF(I4999=1, 'adjustment factor'!$D$12, IF(I4999=-9,-999,IF(I4999="",-999,0)))</f>
        <v>-999</v>
      </c>
      <c r="AN4999" s="82">
        <f>IF(J4999=1, 'adjustment factor'!$D$13, IF(J4999=-9,-999,IF(J4999="",-999,0)))</f>
        <v>-999</v>
      </c>
      <c r="AO4999" s="82" t="str">
        <f t="shared" si="788"/>
        <v>-999</v>
      </c>
      <c r="AP4999" s="82" t="str">
        <f t="shared" si="789"/>
        <v>MISSING</v>
      </c>
    </row>
    <row r="5000" spans="2:42">
      <c r="B5000" s="207"/>
      <c r="C5000" s="35">
        <v>4996</v>
      </c>
      <c r="D5000" s="161"/>
      <c r="E5000" s="161"/>
      <c r="F5000" s="161"/>
      <c r="G5000" s="161"/>
      <c r="H5000" s="161"/>
      <c r="I5000" s="161"/>
      <c r="J5000" s="161"/>
      <c r="K5000" s="161"/>
      <c r="L5000" s="161"/>
      <c r="M5000" s="161"/>
      <c r="N5000" s="171"/>
      <c r="O5000" s="171"/>
      <c r="P5000" s="171"/>
      <c r="Q5000" s="171"/>
      <c r="R5000" s="171"/>
      <c r="S5000" s="171"/>
      <c r="T5000" s="208" t="str">
        <f t="shared" si="780"/>
        <v>MISSING</v>
      </c>
      <c r="U5000" s="208" t="str">
        <f t="shared" si="781"/>
        <v>MISSING</v>
      </c>
      <c r="X5000" s="56">
        <f t="shared" si="782"/>
        <v>-99</v>
      </c>
      <c r="Y5000" s="56">
        <f t="shared" si="783"/>
        <v>-99</v>
      </c>
      <c r="Z5000" s="56">
        <f t="shared" si="784"/>
        <v>-99</v>
      </c>
      <c r="AA5000" s="56">
        <f t="shared" si="785"/>
        <v>-99</v>
      </c>
      <c r="AB5000" s="56">
        <f t="shared" si="786"/>
        <v>-99</v>
      </c>
      <c r="AC5000" s="56">
        <f t="shared" si="787"/>
        <v>-99</v>
      </c>
      <c r="AD5000" s="3"/>
      <c r="AE5000" s="82">
        <f>IF(D5000=1, 'adjustment factor'!$D$4, IF(D5000=-9,-999,IF(D5000="",-999,0)))</f>
        <v>-999</v>
      </c>
      <c r="AF5000" s="82">
        <f>IF(F5000=1, 'adjustment factor'!$D$5, IF(F5000=-9,-999,IF(F5000="",-999,0)))</f>
        <v>-999</v>
      </c>
      <c r="AG5000" s="82">
        <f>IF(E5000=1, 'adjustment factor'!$D$6, IF(E5000=-9,-999,IF(E5000="",-999,0)))</f>
        <v>-999</v>
      </c>
      <c r="AH5000" s="82">
        <f>IF(K5000&gt;=45,'adjustment factor'!$D$7,IF(K5000=-9,-1200,IF(K5000="",-1200,0)))</f>
        <v>-1200</v>
      </c>
      <c r="AI5000" s="82">
        <f>IF(L5000=1, 'adjustment factor'!$D$8, IF(L5000=-9,-999,IF(L5000="",-999,0)))</f>
        <v>-999</v>
      </c>
      <c r="AJ5000" s="82">
        <f>IF(AND(M5000&gt;=1,M5000&lt;=4),'adjustment factor'!$D$9,IF(M5000=-9,-999,IF(M5000=98,-999,IF(M5000=99,-999,IF(M5000="",-999,0)))))</f>
        <v>-999</v>
      </c>
      <c r="AK5000" s="82">
        <f>IF(H5000=1, 'adjustment factor'!$D$10, IF(H5000=-9,-999,IF(H5000="",-999,0)))</f>
        <v>-999</v>
      </c>
      <c r="AL5000" s="82">
        <f>IF(G5000=1, 'adjustment factor'!$D$11, IF(G5000=-9,-999,IF(G5000="",-999,0)))</f>
        <v>-999</v>
      </c>
      <c r="AM5000" s="82">
        <f>IF(I5000=1, 'adjustment factor'!$D$12, IF(I5000=-9,-999,IF(I5000="",-999,0)))</f>
        <v>-999</v>
      </c>
      <c r="AN5000" s="82">
        <f>IF(J5000=1, 'adjustment factor'!$D$13, IF(J5000=-9,-999,IF(J5000="",-999,0)))</f>
        <v>-999</v>
      </c>
      <c r="AO5000" s="82" t="str">
        <f t="shared" si="788"/>
        <v>-999</v>
      </c>
      <c r="AP5000" s="82" t="str">
        <f t="shared" si="789"/>
        <v>MISSING</v>
      </c>
    </row>
    <row r="5001" spans="2:42">
      <c r="B5001" s="207"/>
      <c r="C5001" s="35">
        <v>4997</v>
      </c>
      <c r="D5001" s="161"/>
      <c r="E5001" s="161"/>
      <c r="F5001" s="161"/>
      <c r="G5001" s="161"/>
      <c r="H5001" s="161"/>
      <c r="I5001" s="161"/>
      <c r="J5001" s="161"/>
      <c r="K5001" s="161"/>
      <c r="L5001" s="161"/>
      <c r="M5001" s="161"/>
      <c r="N5001" s="171"/>
      <c r="O5001" s="171"/>
      <c r="P5001" s="171"/>
      <c r="Q5001" s="171"/>
      <c r="R5001" s="171"/>
      <c r="S5001" s="171"/>
      <c r="T5001" s="208" t="str">
        <f t="shared" si="780"/>
        <v>MISSING</v>
      </c>
      <c r="U5001" s="208" t="str">
        <f t="shared" si="781"/>
        <v>MISSING</v>
      </c>
      <c r="X5001" s="56">
        <f t="shared" si="782"/>
        <v>-99</v>
      </c>
      <c r="Y5001" s="56">
        <f t="shared" si="783"/>
        <v>-99</v>
      </c>
      <c r="Z5001" s="56">
        <f t="shared" si="784"/>
        <v>-99</v>
      </c>
      <c r="AA5001" s="56">
        <f t="shared" si="785"/>
        <v>-99</v>
      </c>
      <c r="AB5001" s="56">
        <f t="shared" si="786"/>
        <v>-99</v>
      </c>
      <c r="AC5001" s="56">
        <f t="shared" si="787"/>
        <v>-99</v>
      </c>
      <c r="AD5001" s="3"/>
      <c r="AE5001" s="82">
        <f>IF(D5001=1, 'adjustment factor'!$D$4, IF(D5001=-9,-999,IF(D5001="",-999,0)))</f>
        <v>-999</v>
      </c>
      <c r="AF5001" s="82">
        <f>IF(F5001=1, 'adjustment factor'!$D$5, IF(F5001=-9,-999,IF(F5001="",-999,0)))</f>
        <v>-999</v>
      </c>
      <c r="AG5001" s="82">
        <f>IF(E5001=1, 'adjustment factor'!$D$6, IF(E5001=-9,-999,IF(E5001="",-999,0)))</f>
        <v>-999</v>
      </c>
      <c r="AH5001" s="82">
        <f>IF(K5001&gt;=45,'adjustment factor'!$D$7,IF(K5001=-9,-1200,IF(K5001="",-1200,0)))</f>
        <v>-1200</v>
      </c>
      <c r="AI5001" s="82">
        <f>IF(L5001=1, 'adjustment factor'!$D$8, IF(L5001=-9,-999,IF(L5001="",-999,0)))</f>
        <v>-999</v>
      </c>
      <c r="AJ5001" s="82">
        <f>IF(AND(M5001&gt;=1,M5001&lt;=4),'adjustment factor'!$D$9,IF(M5001=-9,-999,IF(M5001=98,-999,IF(M5001=99,-999,IF(M5001="",-999,0)))))</f>
        <v>-999</v>
      </c>
      <c r="AK5001" s="82">
        <f>IF(H5001=1, 'adjustment factor'!$D$10, IF(H5001=-9,-999,IF(H5001="",-999,0)))</f>
        <v>-999</v>
      </c>
      <c r="AL5001" s="82">
        <f>IF(G5001=1, 'adjustment factor'!$D$11, IF(G5001=-9,-999,IF(G5001="",-999,0)))</f>
        <v>-999</v>
      </c>
      <c r="AM5001" s="82">
        <f>IF(I5001=1, 'adjustment factor'!$D$12, IF(I5001=-9,-999,IF(I5001="",-999,0)))</f>
        <v>-999</v>
      </c>
      <c r="AN5001" s="82">
        <f>IF(J5001=1, 'adjustment factor'!$D$13, IF(J5001=-9,-999,IF(J5001="",-999,0)))</f>
        <v>-999</v>
      </c>
      <c r="AO5001" s="82" t="str">
        <f t="shared" si="788"/>
        <v>-999</v>
      </c>
      <c r="AP5001" s="82" t="str">
        <f t="shared" si="789"/>
        <v>MISSING</v>
      </c>
    </row>
    <row r="5002" spans="2:42">
      <c r="B5002" s="207"/>
      <c r="C5002" s="35">
        <v>4998</v>
      </c>
      <c r="D5002" s="161"/>
      <c r="E5002" s="161"/>
      <c r="F5002" s="161"/>
      <c r="G5002" s="161"/>
      <c r="H5002" s="161"/>
      <c r="I5002" s="161"/>
      <c r="J5002" s="161"/>
      <c r="K5002" s="161"/>
      <c r="L5002" s="161"/>
      <c r="M5002" s="161"/>
      <c r="N5002" s="171"/>
      <c r="O5002" s="171"/>
      <c r="P5002" s="171"/>
      <c r="Q5002" s="171"/>
      <c r="R5002" s="171"/>
      <c r="S5002" s="171"/>
      <c r="T5002" s="208" t="str">
        <f t="shared" si="780"/>
        <v>MISSING</v>
      </c>
      <c r="U5002" s="208" t="str">
        <f t="shared" si="781"/>
        <v>MISSING</v>
      </c>
      <c r="X5002" s="56">
        <f t="shared" si="782"/>
        <v>-99</v>
      </c>
      <c r="Y5002" s="56">
        <f t="shared" si="783"/>
        <v>-99</v>
      </c>
      <c r="Z5002" s="56">
        <f t="shared" si="784"/>
        <v>-99</v>
      </c>
      <c r="AA5002" s="56">
        <f t="shared" si="785"/>
        <v>-99</v>
      </c>
      <c r="AB5002" s="56">
        <f t="shared" si="786"/>
        <v>-99</v>
      </c>
      <c r="AC5002" s="56">
        <f t="shared" si="787"/>
        <v>-99</v>
      </c>
      <c r="AD5002" s="3"/>
      <c r="AE5002" s="82">
        <f>IF(D5002=1, 'adjustment factor'!$D$4, IF(D5002=-9,-999,IF(D5002="",-999,0)))</f>
        <v>-999</v>
      </c>
      <c r="AF5002" s="82">
        <f>IF(F5002=1, 'adjustment factor'!$D$5, IF(F5002=-9,-999,IF(F5002="",-999,0)))</f>
        <v>-999</v>
      </c>
      <c r="AG5002" s="82">
        <f>IF(E5002=1, 'adjustment factor'!$D$6, IF(E5002=-9,-999,IF(E5002="",-999,0)))</f>
        <v>-999</v>
      </c>
      <c r="AH5002" s="82">
        <f>IF(K5002&gt;=45,'adjustment factor'!$D$7,IF(K5002=-9,-1200,IF(K5002="",-1200,0)))</f>
        <v>-1200</v>
      </c>
      <c r="AI5002" s="82">
        <f>IF(L5002=1, 'adjustment factor'!$D$8, IF(L5002=-9,-999,IF(L5002="",-999,0)))</f>
        <v>-999</v>
      </c>
      <c r="AJ5002" s="82">
        <f>IF(AND(M5002&gt;=1,M5002&lt;=4),'adjustment factor'!$D$9,IF(M5002=-9,-999,IF(M5002=98,-999,IF(M5002=99,-999,IF(M5002="",-999,0)))))</f>
        <v>-999</v>
      </c>
      <c r="AK5002" s="82">
        <f>IF(H5002=1, 'adjustment factor'!$D$10, IF(H5002=-9,-999,IF(H5002="",-999,0)))</f>
        <v>-999</v>
      </c>
      <c r="AL5002" s="82">
        <f>IF(G5002=1, 'adjustment factor'!$D$11, IF(G5002=-9,-999,IF(G5002="",-999,0)))</f>
        <v>-999</v>
      </c>
      <c r="AM5002" s="82">
        <f>IF(I5002=1, 'adjustment factor'!$D$12, IF(I5002=-9,-999,IF(I5002="",-999,0)))</f>
        <v>-999</v>
      </c>
      <c r="AN5002" s="82">
        <f>IF(J5002=1, 'adjustment factor'!$D$13, IF(J5002=-9,-999,IF(J5002="",-999,0)))</f>
        <v>-999</v>
      </c>
      <c r="AO5002" s="82" t="str">
        <f t="shared" si="788"/>
        <v>-999</v>
      </c>
      <c r="AP5002" s="82" t="str">
        <f t="shared" si="789"/>
        <v>MISSING</v>
      </c>
    </row>
    <row r="5003" spans="2:42">
      <c r="B5003" s="207"/>
      <c r="C5003" s="35">
        <v>4999</v>
      </c>
      <c r="D5003" s="161"/>
      <c r="E5003" s="161"/>
      <c r="F5003" s="161"/>
      <c r="G5003" s="161"/>
      <c r="H5003" s="161"/>
      <c r="I5003" s="161"/>
      <c r="J5003" s="161"/>
      <c r="K5003" s="161"/>
      <c r="L5003" s="161"/>
      <c r="M5003" s="161"/>
      <c r="N5003" s="171"/>
      <c r="O5003" s="171"/>
      <c r="P5003" s="171"/>
      <c r="Q5003" s="171"/>
      <c r="R5003" s="171"/>
      <c r="S5003" s="171"/>
      <c r="T5003" s="208" t="str">
        <f t="shared" si="780"/>
        <v>MISSING</v>
      </c>
      <c r="U5003" s="208" t="str">
        <f t="shared" si="781"/>
        <v>MISSING</v>
      </c>
      <c r="X5003" s="56">
        <f t="shared" si="782"/>
        <v>-99</v>
      </c>
      <c r="Y5003" s="56">
        <f t="shared" si="783"/>
        <v>-99</v>
      </c>
      <c r="Z5003" s="56">
        <f t="shared" si="784"/>
        <v>-99</v>
      </c>
      <c r="AA5003" s="56">
        <f t="shared" si="785"/>
        <v>-99</v>
      </c>
      <c r="AB5003" s="56">
        <f t="shared" si="786"/>
        <v>-99</v>
      </c>
      <c r="AC5003" s="56">
        <f t="shared" si="787"/>
        <v>-99</v>
      </c>
      <c r="AD5003" s="3"/>
      <c r="AE5003" s="82">
        <f>IF(D5003=1, 'adjustment factor'!$D$4, IF(D5003=-9,-999,IF(D5003="",-999,0)))</f>
        <v>-999</v>
      </c>
      <c r="AF5003" s="82">
        <f>IF(F5003=1, 'adjustment factor'!$D$5, IF(F5003=-9,-999,IF(F5003="",-999,0)))</f>
        <v>-999</v>
      </c>
      <c r="AG5003" s="82">
        <f>IF(E5003=1, 'adjustment factor'!$D$6, IF(E5003=-9,-999,IF(E5003="",-999,0)))</f>
        <v>-999</v>
      </c>
      <c r="AH5003" s="82">
        <f>IF(K5003&gt;=45,'adjustment factor'!$D$7,IF(K5003=-9,-1200,IF(K5003="",-1200,0)))</f>
        <v>-1200</v>
      </c>
      <c r="AI5003" s="82">
        <f>IF(L5003=1, 'adjustment factor'!$D$8, IF(L5003=-9,-999,IF(L5003="",-999,0)))</f>
        <v>-999</v>
      </c>
      <c r="AJ5003" s="82">
        <f>IF(AND(M5003&gt;=1,M5003&lt;=4),'adjustment factor'!$D$9,IF(M5003=-9,-999,IF(M5003=98,-999,IF(M5003=99,-999,IF(M5003="",-999,0)))))</f>
        <v>-999</v>
      </c>
      <c r="AK5003" s="82">
        <f>IF(H5003=1, 'adjustment factor'!$D$10, IF(H5003=-9,-999,IF(H5003="",-999,0)))</f>
        <v>-999</v>
      </c>
      <c r="AL5003" s="82">
        <f>IF(G5003=1, 'adjustment factor'!$D$11, IF(G5003=-9,-999,IF(G5003="",-999,0)))</f>
        <v>-999</v>
      </c>
      <c r="AM5003" s="82">
        <f>IF(I5003=1, 'adjustment factor'!$D$12, IF(I5003=-9,-999,IF(I5003="",-999,0)))</f>
        <v>-999</v>
      </c>
      <c r="AN5003" s="82">
        <f>IF(J5003=1, 'adjustment factor'!$D$13, IF(J5003=-9,-999,IF(J5003="",-999,0)))</f>
        <v>-999</v>
      </c>
      <c r="AO5003" s="82" t="str">
        <f t="shared" si="788"/>
        <v>-999</v>
      </c>
      <c r="AP5003" s="82" t="str">
        <f t="shared" si="789"/>
        <v>MISSING</v>
      </c>
    </row>
    <row r="5004" spans="2:42">
      <c r="B5004" s="207"/>
      <c r="C5004" s="35">
        <v>5000</v>
      </c>
      <c r="D5004" s="161"/>
      <c r="E5004" s="161"/>
      <c r="F5004" s="161"/>
      <c r="G5004" s="161"/>
      <c r="H5004" s="161"/>
      <c r="I5004" s="161"/>
      <c r="J5004" s="161"/>
      <c r="K5004" s="161"/>
      <c r="L5004" s="161"/>
      <c r="M5004" s="161"/>
      <c r="N5004" s="171"/>
      <c r="O5004" s="171"/>
      <c r="P5004" s="171"/>
      <c r="Q5004" s="171"/>
      <c r="R5004" s="171"/>
      <c r="S5004" s="171"/>
      <c r="T5004" s="208" t="str">
        <f t="shared" si="780"/>
        <v>MISSING</v>
      </c>
      <c r="U5004" s="208" t="str">
        <f t="shared" si="781"/>
        <v>MISSING</v>
      </c>
      <c r="X5004" s="56">
        <f t="shared" si="782"/>
        <v>-99</v>
      </c>
      <c r="Y5004" s="56">
        <f t="shared" si="783"/>
        <v>-99</v>
      </c>
      <c r="Z5004" s="56">
        <f t="shared" si="784"/>
        <v>-99</v>
      </c>
      <c r="AA5004" s="56">
        <f t="shared" si="785"/>
        <v>-99</v>
      </c>
      <c r="AB5004" s="56">
        <f t="shared" si="786"/>
        <v>-99</v>
      </c>
      <c r="AC5004" s="56">
        <f t="shared" si="787"/>
        <v>-99</v>
      </c>
      <c r="AD5004" s="3"/>
      <c r="AE5004" s="82">
        <f>IF(D5004=1, 'adjustment factor'!$D$4, IF(D5004=-9,-999,IF(D5004="",-999,0)))</f>
        <v>-999</v>
      </c>
      <c r="AF5004" s="82">
        <f>IF(F5004=1, 'adjustment factor'!$D$5, IF(F5004=-9,-999,IF(F5004="",-999,0)))</f>
        <v>-999</v>
      </c>
      <c r="AG5004" s="82">
        <f>IF(E5004=1, 'adjustment factor'!$D$6, IF(E5004=-9,-999,IF(E5004="",-999,0)))</f>
        <v>-999</v>
      </c>
      <c r="AH5004" s="82">
        <f>IF(K5004&gt;=45,'adjustment factor'!$D$7,IF(K5004=-9,-1200,IF(K5004="",-1200,0)))</f>
        <v>-1200</v>
      </c>
      <c r="AI5004" s="82">
        <f>IF(L5004=1, 'adjustment factor'!$D$8, IF(L5004=-9,-999,IF(L5004="",-999,0)))</f>
        <v>-999</v>
      </c>
      <c r="AJ5004" s="82">
        <f>IF(AND(M5004&gt;=1,M5004&lt;=4),'adjustment factor'!$D$9,IF(M5004=-9,-999,IF(M5004=98,-999,IF(M5004=99,-999,IF(M5004="",-999,0)))))</f>
        <v>-999</v>
      </c>
      <c r="AK5004" s="82">
        <f>IF(H5004=1, 'adjustment factor'!$D$10, IF(H5004=-9,-999,IF(H5004="",-999,0)))</f>
        <v>-999</v>
      </c>
      <c r="AL5004" s="82">
        <f>IF(G5004=1, 'adjustment factor'!$D$11, IF(G5004=-9,-999,IF(G5004="",-999,0)))</f>
        <v>-999</v>
      </c>
      <c r="AM5004" s="82">
        <f>IF(I5004=1, 'adjustment factor'!$D$12, IF(I5004=-9,-999,IF(I5004="",-999,0)))</f>
        <v>-999</v>
      </c>
      <c r="AN5004" s="82">
        <f>IF(J5004=1, 'adjustment factor'!$D$13, IF(J5004=-9,-999,IF(J5004="",-999,0)))</f>
        <v>-999</v>
      </c>
      <c r="AO5004" s="82" t="str">
        <f t="shared" si="788"/>
        <v>-999</v>
      </c>
      <c r="AP5004" s="82" t="str">
        <f t="shared" si="789"/>
        <v>MISSING</v>
      </c>
    </row>
    <row r="5005" spans="2:42">
      <c r="B5005" s="207"/>
      <c r="C5005" s="35">
        <v>5001</v>
      </c>
      <c r="D5005" s="161"/>
      <c r="E5005" s="161"/>
      <c r="F5005" s="161"/>
      <c r="G5005" s="161"/>
      <c r="H5005" s="161"/>
      <c r="I5005" s="161"/>
      <c r="J5005" s="161"/>
      <c r="K5005" s="161"/>
      <c r="L5005" s="161"/>
      <c r="M5005" s="161"/>
      <c r="N5005" s="171"/>
      <c r="O5005" s="171"/>
      <c r="P5005" s="171"/>
      <c r="Q5005" s="171"/>
      <c r="R5005" s="171"/>
      <c r="S5005" s="171"/>
      <c r="T5005" s="208" t="str">
        <f t="shared" si="780"/>
        <v>MISSING</v>
      </c>
      <c r="U5005" s="208" t="str">
        <f t="shared" si="781"/>
        <v>MISSING</v>
      </c>
      <c r="X5005" s="56">
        <f t="shared" si="782"/>
        <v>-99</v>
      </c>
      <c r="Y5005" s="56">
        <f t="shared" si="783"/>
        <v>-99</v>
      </c>
      <c r="Z5005" s="56">
        <f t="shared" si="784"/>
        <v>-99</v>
      </c>
      <c r="AA5005" s="56">
        <f t="shared" si="785"/>
        <v>-99</v>
      </c>
      <c r="AB5005" s="56">
        <f t="shared" si="786"/>
        <v>-99</v>
      </c>
      <c r="AC5005" s="56">
        <f t="shared" si="787"/>
        <v>-99</v>
      </c>
      <c r="AD5005" s="3"/>
      <c r="AE5005" s="82">
        <f>IF(D5005=1, 'adjustment factor'!$D$4, IF(D5005=-9,-999,IF(D5005="",-999,0)))</f>
        <v>-999</v>
      </c>
      <c r="AF5005" s="82">
        <f>IF(F5005=1, 'adjustment factor'!$D$5, IF(F5005=-9,-999,IF(F5005="",-999,0)))</f>
        <v>-999</v>
      </c>
      <c r="AG5005" s="82">
        <f>IF(E5005=1, 'adjustment factor'!$D$6, IF(E5005=-9,-999,IF(E5005="",-999,0)))</f>
        <v>-999</v>
      </c>
      <c r="AH5005" s="82">
        <f>IF(K5005&gt;=45,'adjustment factor'!$D$7,IF(K5005=-9,-1200,IF(K5005="",-1200,0)))</f>
        <v>-1200</v>
      </c>
      <c r="AI5005" s="82">
        <f>IF(L5005=1, 'adjustment factor'!$D$8, IF(L5005=-9,-999,IF(L5005="",-999,0)))</f>
        <v>-999</v>
      </c>
      <c r="AJ5005" s="82">
        <f>IF(AND(M5005&gt;=1,M5005&lt;=4),'adjustment factor'!$D$9,IF(M5005=-9,-999,IF(M5005=98,-999,IF(M5005=99,-999,IF(M5005="",-999,0)))))</f>
        <v>-999</v>
      </c>
      <c r="AK5005" s="82">
        <f>IF(H5005=1, 'adjustment factor'!$D$10, IF(H5005=-9,-999,IF(H5005="",-999,0)))</f>
        <v>-999</v>
      </c>
      <c r="AL5005" s="82">
        <f>IF(G5005=1, 'adjustment factor'!$D$11, IF(G5005=-9,-999,IF(G5005="",-999,0)))</f>
        <v>-999</v>
      </c>
      <c r="AM5005" s="82">
        <f>IF(I5005=1, 'adjustment factor'!$D$12, IF(I5005=-9,-999,IF(I5005="",-999,0)))</f>
        <v>-999</v>
      </c>
      <c r="AN5005" s="82">
        <f>IF(J5005=1, 'adjustment factor'!$D$13, IF(J5005=-9,-999,IF(J5005="",-999,0)))</f>
        <v>-999</v>
      </c>
      <c r="AO5005" s="82" t="str">
        <f t="shared" si="788"/>
        <v>-999</v>
      </c>
      <c r="AP5005" s="82" t="str">
        <f t="shared" si="789"/>
        <v>MISSING</v>
      </c>
    </row>
    <row r="5006" spans="2:42">
      <c r="B5006" s="207"/>
      <c r="C5006" s="35">
        <v>5002</v>
      </c>
      <c r="D5006" s="161"/>
      <c r="E5006" s="161"/>
      <c r="F5006" s="161"/>
      <c r="G5006" s="161"/>
      <c r="H5006" s="161"/>
      <c r="I5006" s="161"/>
      <c r="J5006" s="161"/>
      <c r="K5006" s="161"/>
      <c r="L5006" s="161"/>
      <c r="M5006" s="161"/>
      <c r="N5006" s="171"/>
      <c r="O5006" s="171"/>
      <c r="P5006" s="171"/>
      <c r="Q5006" s="171"/>
      <c r="R5006" s="171"/>
      <c r="S5006" s="171"/>
      <c r="T5006" s="208" t="str">
        <f t="shared" si="780"/>
        <v>MISSING</v>
      </c>
      <c r="U5006" s="208" t="str">
        <f t="shared" si="781"/>
        <v>MISSING</v>
      </c>
      <c r="X5006" s="56">
        <f t="shared" si="782"/>
        <v>-99</v>
      </c>
      <c r="Y5006" s="56">
        <f t="shared" si="783"/>
        <v>-99</v>
      </c>
      <c r="Z5006" s="56">
        <f t="shared" si="784"/>
        <v>-99</v>
      </c>
      <c r="AA5006" s="56">
        <f t="shared" si="785"/>
        <v>-99</v>
      </c>
      <c r="AB5006" s="56">
        <f t="shared" si="786"/>
        <v>-99</v>
      </c>
      <c r="AC5006" s="56">
        <f t="shared" si="787"/>
        <v>-99</v>
      </c>
      <c r="AD5006" s="3"/>
      <c r="AE5006" s="82">
        <f>IF(D5006=1, 'adjustment factor'!$D$4, IF(D5006=-9,-999,IF(D5006="",-999,0)))</f>
        <v>-999</v>
      </c>
      <c r="AF5006" s="82">
        <f>IF(F5006=1, 'adjustment factor'!$D$5, IF(F5006=-9,-999,IF(F5006="",-999,0)))</f>
        <v>-999</v>
      </c>
      <c r="AG5006" s="82">
        <f>IF(E5006=1, 'adjustment factor'!$D$6, IF(E5006=-9,-999,IF(E5006="",-999,0)))</f>
        <v>-999</v>
      </c>
      <c r="AH5006" s="82">
        <f>IF(K5006&gt;=45,'adjustment factor'!$D$7,IF(K5006=-9,-1200,IF(K5006="",-1200,0)))</f>
        <v>-1200</v>
      </c>
      <c r="AI5006" s="82">
        <f>IF(L5006=1, 'adjustment factor'!$D$8, IF(L5006=-9,-999,IF(L5006="",-999,0)))</f>
        <v>-999</v>
      </c>
      <c r="AJ5006" s="82">
        <f>IF(AND(M5006&gt;=1,M5006&lt;=4),'adjustment factor'!$D$9,IF(M5006=-9,-999,IF(M5006=98,-999,IF(M5006=99,-999,IF(M5006="",-999,0)))))</f>
        <v>-999</v>
      </c>
      <c r="AK5006" s="82">
        <f>IF(H5006=1, 'adjustment factor'!$D$10, IF(H5006=-9,-999,IF(H5006="",-999,0)))</f>
        <v>-999</v>
      </c>
      <c r="AL5006" s="82">
        <f>IF(G5006=1, 'adjustment factor'!$D$11, IF(G5006=-9,-999,IF(G5006="",-999,0)))</f>
        <v>-999</v>
      </c>
      <c r="AM5006" s="82">
        <f>IF(I5006=1, 'adjustment factor'!$D$12, IF(I5006=-9,-999,IF(I5006="",-999,0)))</f>
        <v>-999</v>
      </c>
      <c r="AN5006" s="82">
        <f>IF(J5006=1, 'adjustment factor'!$D$13, IF(J5006=-9,-999,IF(J5006="",-999,0)))</f>
        <v>-999</v>
      </c>
      <c r="AO5006" s="82" t="str">
        <f t="shared" si="788"/>
        <v>-999</v>
      </c>
      <c r="AP5006" s="82" t="str">
        <f t="shared" si="789"/>
        <v>MISSING</v>
      </c>
    </row>
    <row r="5007" spans="2:42">
      <c r="B5007" s="207"/>
      <c r="C5007" s="35">
        <v>5003</v>
      </c>
      <c r="D5007" s="161"/>
      <c r="E5007" s="161"/>
      <c r="F5007" s="161"/>
      <c r="G5007" s="161"/>
      <c r="H5007" s="161"/>
      <c r="I5007" s="161"/>
      <c r="J5007" s="161"/>
      <c r="K5007" s="161"/>
      <c r="L5007" s="161"/>
      <c r="M5007" s="161"/>
      <c r="N5007" s="171"/>
      <c r="O5007" s="171"/>
      <c r="P5007" s="171"/>
      <c r="Q5007" s="171"/>
      <c r="R5007" s="171"/>
      <c r="S5007" s="171"/>
      <c r="T5007" s="208" t="str">
        <f t="shared" si="780"/>
        <v>MISSING</v>
      </c>
      <c r="U5007" s="208" t="str">
        <f t="shared" si="781"/>
        <v>MISSING</v>
      </c>
      <c r="X5007" s="56">
        <f t="shared" si="782"/>
        <v>-99</v>
      </c>
      <c r="Y5007" s="56">
        <f t="shared" si="783"/>
        <v>-99</v>
      </c>
      <c r="Z5007" s="56">
        <f t="shared" si="784"/>
        <v>-99</v>
      </c>
      <c r="AA5007" s="56">
        <f t="shared" si="785"/>
        <v>-99</v>
      </c>
      <c r="AB5007" s="56">
        <f t="shared" si="786"/>
        <v>-99</v>
      </c>
      <c r="AC5007" s="56">
        <f t="shared" si="787"/>
        <v>-99</v>
      </c>
      <c r="AD5007" s="3"/>
      <c r="AE5007" s="82">
        <f>IF(D5007=1, 'adjustment factor'!$D$4, IF(D5007=-9,-999,IF(D5007="",-999,0)))</f>
        <v>-999</v>
      </c>
      <c r="AF5007" s="82">
        <f>IF(F5007=1, 'adjustment factor'!$D$5, IF(F5007=-9,-999,IF(F5007="",-999,0)))</f>
        <v>-999</v>
      </c>
      <c r="AG5007" s="82">
        <f>IF(E5007=1, 'adjustment factor'!$D$6, IF(E5007=-9,-999,IF(E5007="",-999,0)))</f>
        <v>-999</v>
      </c>
      <c r="AH5007" s="82">
        <f>IF(K5007&gt;=45,'adjustment factor'!$D$7,IF(K5007=-9,-1200,IF(K5007="",-1200,0)))</f>
        <v>-1200</v>
      </c>
      <c r="AI5007" s="82">
        <f>IF(L5007=1, 'adjustment factor'!$D$8, IF(L5007=-9,-999,IF(L5007="",-999,0)))</f>
        <v>-999</v>
      </c>
      <c r="AJ5007" s="82">
        <f>IF(AND(M5007&gt;=1,M5007&lt;=4),'adjustment factor'!$D$9,IF(M5007=-9,-999,IF(M5007=98,-999,IF(M5007=99,-999,IF(M5007="",-999,0)))))</f>
        <v>-999</v>
      </c>
      <c r="AK5007" s="82">
        <f>IF(H5007=1, 'adjustment factor'!$D$10, IF(H5007=-9,-999,IF(H5007="",-999,0)))</f>
        <v>-999</v>
      </c>
      <c r="AL5007" s="82">
        <f>IF(G5007=1, 'adjustment factor'!$D$11, IF(G5007=-9,-999,IF(G5007="",-999,0)))</f>
        <v>-999</v>
      </c>
      <c r="AM5007" s="82">
        <f>IF(I5007=1, 'adjustment factor'!$D$12, IF(I5007=-9,-999,IF(I5007="",-999,0)))</f>
        <v>-999</v>
      </c>
      <c r="AN5007" s="82">
        <f>IF(J5007=1, 'adjustment factor'!$D$13, IF(J5007=-9,-999,IF(J5007="",-999,0)))</f>
        <v>-999</v>
      </c>
      <c r="AO5007" s="82" t="str">
        <f t="shared" si="788"/>
        <v>-999</v>
      </c>
      <c r="AP5007" s="82" t="str">
        <f t="shared" si="789"/>
        <v>MISSING</v>
      </c>
    </row>
    <row r="5008" spans="2:42">
      <c r="B5008" s="207"/>
      <c r="C5008" s="35">
        <v>5004</v>
      </c>
      <c r="D5008" s="161"/>
      <c r="E5008" s="161"/>
      <c r="F5008" s="161"/>
      <c r="G5008" s="161"/>
      <c r="H5008" s="161"/>
      <c r="I5008" s="161"/>
      <c r="J5008" s="161"/>
      <c r="K5008" s="161"/>
      <c r="L5008" s="161"/>
      <c r="M5008" s="161"/>
      <c r="N5008" s="171"/>
      <c r="O5008" s="171"/>
      <c r="P5008" s="171"/>
      <c r="Q5008" s="171"/>
      <c r="R5008" s="171"/>
      <c r="S5008" s="171"/>
      <c r="T5008" s="208" t="str">
        <f t="shared" si="780"/>
        <v>MISSING</v>
      </c>
      <c r="U5008" s="208" t="str">
        <f t="shared" si="781"/>
        <v>MISSING</v>
      </c>
      <c r="X5008" s="56">
        <f t="shared" si="782"/>
        <v>-99</v>
      </c>
      <c r="Y5008" s="56">
        <f t="shared" si="783"/>
        <v>-99</v>
      </c>
      <c r="Z5008" s="56">
        <f t="shared" si="784"/>
        <v>-99</v>
      </c>
      <c r="AA5008" s="56">
        <f t="shared" si="785"/>
        <v>-99</v>
      </c>
      <c r="AB5008" s="56">
        <f t="shared" si="786"/>
        <v>-99</v>
      </c>
      <c r="AC5008" s="56">
        <f t="shared" si="787"/>
        <v>-99</v>
      </c>
      <c r="AD5008" s="3"/>
      <c r="AE5008" s="82">
        <f>IF(D5008=1, 'adjustment factor'!$D$4, IF(D5008=-9,-999,IF(D5008="",-999,0)))</f>
        <v>-999</v>
      </c>
      <c r="AF5008" s="82">
        <f>IF(F5008=1, 'adjustment factor'!$D$5, IF(F5008=-9,-999,IF(F5008="",-999,0)))</f>
        <v>-999</v>
      </c>
      <c r="AG5008" s="82">
        <f>IF(E5008=1, 'adjustment factor'!$D$6, IF(E5008=-9,-999,IF(E5008="",-999,0)))</f>
        <v>-999</v>
      </c>
      <c r="AH5008" s="82">
        <f>IF(K5008&gt;=45,'adjustment factor'!$D$7,IF(K5008=-9,-1200,IF(K5008="",-1200,0)))</f>
        <v>-1200</v>
      </c>
      <c r="AI5008" s="82">
        <f>IF(L5008=1, 'adjustment factor'!$D$8, IF(L5008=-9,-999,IF(L5008="",-999,0)))</f>
        <v>-999</v>
      </c>
      <c r="AJ5008" s="82">
        <f>IF(AND(M5008&gt;=1,M5008&lt;=4),'adjustment factor'!$D$9,IF(M5008=-9,-999,IF(M5008=98,-999,IF(M5008=99,-999,IF(M5008="",-999,0)))))</f>
        <v>-999</v>
      </c>
      <c r="AK5008" s="82">
        <f>IF(H5008=1, 'adjustment factor'!$D$10, IF(H5008=-9,-999,IF(H5008="",-999,0)))</f>
        <v>-999</v>
      </c>
      <c r="AL5008" s="82">
        <f>IF(G5008=1, 'adjustment factor'!$D$11, IF(G5008=-9,-999,IF(G5008="",-999,0)))</f>
        <v>-999</v>
      </c>
      <c r="AM5008" s="82">
        <f>IF(I5008=1, 'adjustment factor'!$D$12, IF(I5008=-9,-999,IF(I5008="",-999,0)))</f>
        <v>-999</v>
      </c>
      <c r="AN5008" s="82">
        <f>IF(J5008=1, 'adjustment factor'!$D$13, IF(J5008=-9,-999,IF(J5008="",-999,0)))</f>
        <v>-999</v>
      </c>
      <c r="AO5008" s="82" t="str">
        <f t="shared" si="788"/>
        <v>-999</v>
      </c>
      <c r="AP5008" s="82" t="str">
        <f t="shared" si="789"/>
        <v>MISSING</v>
      </c>
    </row>
    <row r="5009" spans="2:42">
      <c r="B5009" s="207"/>
      <c r="C5009" s="35">
        <v>5005</v>
      </c>
      <c r="D5009" s="161"/>
      <c r="E5009" s="161"/>
      <c r="F5009" s="161"/>
      <c r="G5009" s="161"/>
      <c r="H5009" s="161"/>
      <c r="I5009" s="161"/>
      <c r="J5009" s="161"/>
      <c r="K5009" s="161"/>
      <c r="L5009" s="161"/>
      <c r="M5009" s="161"/>
      <c r="N5009" s="171"/>
      <c r="O5009" s="171"/>
      <c r="P5009" s="171"/>
      <c r="Q5009" s="171"/>
      <c r="R5009" s="171"/>
      <c r="S5009" s="171"/>
      <c r="T5009" s="208" t="str">
        <f t="shared" si="780"/>
        <v>MISSING</v>
      </c>
      <c r="U5009" s="208" t="str">
        <f t="shared" si="781"/>
        <v>MISSING</v>
      </c>
      <c r="X5009" s="56">
        <f t="shared" si="782"/>
        <v>-99</v>
      </c>
      <c r="Y5009" s="56">
        <f t="shared" si="783"/>
        <v>-99</v>
      </c>
      <c r="Z5009" s="56">
        <f t="shared" si="784"/>
        <v>-99</v>
      </c>
      <c r="AA5009" s="56">
        <f t="shared" si="785"/>
        <v>-99</v>
      </c>
      <c r="AB5009" s="56">
        <f t="shared" si="786"/>
        <v>-99</v>
      </c>
      <c r="AC5009" s="56">
        <f t="shared" si="787"/>
        <v>-99</v>
      </c>
      <c r="AD5009" s="3"/>
      <c r="AE5009" s="82">
        <f>IF(D5009=1, 'adjustment factor'!$D$4, IF(D5009=-9,-999,IF(D5009="",-999,0)))</f>
        <v>-999</v>
      </c>
      <c r="AF5009" s="82">
        <f>IF(F5009=1, 'adjustment factor'!$D$5, IF(F5009=-9,-999,IF(F5009="",-999,0)))</f>
        <v>-999</v>
      </c>
      <c r="AG5009" s="82">
        <f>IF(E5009=1, 'adjustment factor'!$D$6, IF(E5009=-9,-999,IF(E5009="",-999,0)))</f>
        <v>-999</v>
      </c>
      <c r="AH5009" s="82">
        <f>IF(K5009&gt;=45,'adjustment factor'!$D$7,IF(K5009=-9,-1200,IF(K5009="",-1200,0)))</f>
        <v>-1200</v>
      </c>
      <c r="AI5009" s="82">
        <f>IF(L5009=1, 'adjustment factor'!$D$8, IF(L5009=-9,-999,IF(L5009="",-999,0)))</f>
        <v>-999</v>
      </c>
      <c r="AJ5009" s="82">
        <f>IF(AND(M5009&gt;=1,M5009&lt;=4),'adjustment factor'!$D$9,IF(M5009=-9,-999,IF(M5009=98,-999,IF(M5009=99,-999,IF(M5009="",-999,0)))))</f>
        <v>-999</v>
      </c>
      <c r="AK5009" s="82">
        <f>IF(H5009=1, 'adjustment factor'!$D$10, IF(H5009=-9,-999,IF(H5009="",-999,0)))</f>
        <v>-999</v>
      </c>
      <c r="AL5009" s="82">
        <f>IF(G5009=1, 'adjustment factor'!$D$11, IF(G5009=-9,-999,IF(G5009="",-999,0)))</f>
        <v>-999</v>
      </c>
      <c r="AM5009" s="82">
        <f>IF(I5009=1, 'adjustment factor'!$D$12, IF(I5009=-9,-999,IF(I5009="",-999,0)))</f>
        <v>-999</v>
      </c>
      <c r="AN5009" s="82">
        <f>IF(J5009=1, 'adjustment factor'!$D$13, IF(J5009=-9,-999,IF(J5009="",-999,0)))</f>
        <v>-999</v>
      </c>
      <c r="AO5009" s="82" t="str">
        <f t="shared" si="788"/>
        <v>-999</v>
      </c>
      <c r="AP5009" s="82" t="str">
        <f t="shared" si="789"/>
        <v>MISSING</v>
      </c>
    </row>
    <row r="5010" spans="2:42">
      <c r="B5010" s="207"/>
      <c r="C5010" s="35">
        <v>5006</v>
      </c>
      <c r="D5010" s="161"/>
      <c r="E5010" s="161"/>
      <c r="F5010" s="161"/>
      <c r="G5010" s="161"/>
      <c r="H5010" s="161"/>
      <c r="I5010" s="161"/>
      <c r="J5010" s="161"/>
      <c r="K5010" s="161"/>
      <c r="L5010" s="161"/>
      <c r="M5010" s="161"/>
      <c r="N5010" s="171"/>
      <c r="O5010" s="171"/>
      <c r="P5010" s="171"/>
      <c r="Q5010" s="171"/>
      <c r="R5010" s="171"/>
      <c r="S5010" s="171"/>
      <c r="T5010" s="208" t="str">
        <f t="shared" si="780"/>
        <v>MISSING</v>
      </c>
      <c r="U5010" s="208" t="str">
        <f t="shared" si="781"/>
        <v>MISSING</v>
      </c>
      <c r="X5010" s="56">
        <f t="shared" si="782"/>
        <v>-99</v>
      </c>
      <c r="Y5010" s="56">
        <f t="shared" si="783"/>
        <v>-99</v>
      </c>
      <c r="Z5010" s="56">
        <f t="shared" si="784"/>
        <v>-99</v>
      </c>
      <c r="AA5010" s="56">
        <f t="shared" si="785"/>
        <v>-99</v>
      </c>
      <c r="AB5010" s="56">
        <f t="shared" si="786"/>
        <v>-99</v>
      </c>
      <c r="AC5010" s="56">
        <f t="shared" si="787"/>
        <v>-99</v>
      </c>
      <c r="AD5010" s="3"/>
      <c r="AE5010" s="82">
        <f>IF(D5010=1, 'adjustment factor'!$D$4, IF(D5010=-9,-999,IF(D5010="",-999,0)))</f>
        <v>-999</v>
      </c>
      <c r="AF5010" s="82">
        <f>IF(F5010=1, 'adjustment factor'!$D$5, IF(F5010=-9,-999,IF(F5010="",-999,0)))</f>
        <v>-999</v>
      </c>
      <c r="AG5010" s="82">
        <f>IF(E5010=1, 'adjustment factor'!$D$6, IF(E5010=-9,-999,IF(E5010="",-999,0)))</f>
        <v>-999</v>
      </c>
      <c r="AH5010" s="82">
        <f>IF(K5010&gt;=45,'adjustment factor'!$D$7,IF(K5010=-9,-1200,IF(K5010="",-1200,0)))</f>
        <v>-1200</v>
      </c>
      <c r="AI5010" s="82">
        <f>IF(L5010=1, 'adjustment factor'!$D$8, IF(L5010=-9,-999,IF(L5010="",-999,0)))</f>
        <v>-999</v>
      </c>
      <c r="AJ5010" s="82">
        <f>IF(AND(M5010&gt;=1,M5010&lt;=4),'adjustment factor'!$D$9,IF(M5010=-9,-999,IF(M5010=98,-999,IF(M5010=99,-999,IF(M5010="",-999,0)))))</f>
        <v>-999</v>
      </c>
      <c r="AK5010" s="82">
        <f>IF(H5010=1, 'adjustment factor'!$D$10, IF(H5010=-9,-999,IF(H5010="",-999,0)))</f>
        <v>-999</v>
      </c>
      <c r="AL5010" s="82">
        <f>IF(G5010=1, 'adjustment factor'!$D$11, IF(G5010=-9,-999,IF(G5010="",-999,0)))</f>
        <v>-999</v>
      </c>
      <c r="AM5010" s="82">
        <f>IF(I5010=1, 'adjustment factor'!$D$12, IF(I5010=-9,-999,IF(I5010="",-999,0)))</f>
        <v>-999</v>
      </c>
      <c r="AN5010" s="82">
        <f>IF(J5010=1, 'adjustment factor'!$D$13, IF(J5010=-9,-999,IF(J5010="",-999,0)))</f>
        <v>-999</v>
      </c>
      <c r="AO5010" s="82" t="str">
        <f t="shared" si="788"/>
        <v>-999</v>
      </c>
      <c r="AP5010" s="82" t="str">
        <f t="shared" si="789"/>
        <v>MISSING</v>
      </c>
    </row>
    <row r="5011" spans="2:42">
      <c r="B5011" s="207"/>
      <c r="C5011" s="35">
        <v>5007</v>
      </c>
      <c r="D5011" s="161"/>
      <c r="E5011" s="161"/>
      <c r="F5011" s="161"/>
      <c r="G5011" s="161"/>
      <c r="H5011" s="161"/>
      <c r="I5011" s="161"/>
      <c r="J5011" s="161"/>
      <c r="K5011" s="161"/>
      <c r="L5011" s="161"/>
      <c r="M5011" s="161"/>
      <c r="N5011" s="171"/>
      <c r="O5011" s="171"/>
      <c r="P5011" s="171"/>
      <c r="Q5011" s="171"/>
      <c r="R5011" s="171"/>
      <c r="S5011" s="171"/>
      <c r="T5011" s="208" t="str">
        <f t="shared" si="780"/>
        <v>MISSING</v>
      </c>
      <c r="U5011" s="208" t="str">
        <f t="shared" si="781"/>
        <v>MISSING</v>
      </c>
      <c r="X5011" s="56">
        <f t="shared" si="782"/>
        <v>-99</v>
      </c>
      <c r="Y5011" s="56">
        <f t="shared" si="783"/>
        <v>-99</v>
      </c>
      <c r="Z5011" s="56">
        <f t="shared" si="784"/>
        <v>-99</v>
      </c>
      <c r="AA5011" s="56">
        <f t="shared" si="785"/>
        <v>-99</v>
      </c>
      <c r="AB5011" s="56">
        <f t="shared" si="786"/>
        <v>-99</v>
      </c>
      <c r="AC5011" s="56">
        <f t="shared" si="787"/>
        <v>-99</v>
      </c>
      <c r="AD5011" s="3"/>
      <c r="AE5011" s="82">
        <f>IF(D5011=1, 'adjustment factor'!$D$4, IF(D5011=-9,-999,IF(D5011="",-999,0)))</f>
        <v>-999</v>
      </c>
      <c r="AF5011" s="82">
        <f>IF(F5011=1, 'adjustment factor'!$D$5, IF(F5011=-9,-999,IF(F5011="",-999,0)))</f>
        <v>-999</v>
      </c>
      <c r="AG5011" s="82">
        <f>IF(E5011=1, 'adjustment factor'!$D$6, IF(E5011=-9,-999,IF(E5011="",-999,0)))</f>
        <v>-999</v>
      </c>
      <c r="AH5011" s="82">
        <f>IF(K5011&gt;=45,'adjustment factor'!$D$7,IF(K5011=-9,-1200,IF(K5011="",-1200,0)))</f>
        <v>-1200</v>
      </c>
      <c r="AI5011" s="82">
        <f>IF(L5011=1, 'adjustment factor'!$D$8, IF(L5011=-9,-999,IF(L5011="",-999,0)))</f>
        <v>-999</v>
      </c>
      <c r="AJ5011" s="82">
        <f>IF(AND(M5011&gt;=1,M5011&lt;=4),'adjustment factor'!$D$9,IF(M5011=-9,-999,IF(M5011=98,-999,IF(M5011=99,-999,IF(M5011="",-999,0)))))</f>
        <v>-999</v>
      </c>
      <c r="AK5011" s="82">
        <f>IF(H5011=1, 'adjustment factor'!$D$10, IF(H5011=-9,-999,IF(H5011="",-999,0)))</f>
        <v>-999</v>
      </c>
      <c r="AL5011" s="82">
        <f>IF(G5011=1, 'adjustment factor'!$D$11, IF(G5011=-9,-999,IF(G5011="",-999,0)))</f>
        <v>-999</v>
      </c>
      <c r="AM5011" s="82">
        <f>IF(I5011=1, 'adjustment factor'!$D$12, IF(I5011=-9,-999,IF(I5011="",-999,0)))</f>
        <v>-999</v>
      </c>
      <c r="AN5011" s="82">
        <f>IF(J5011=1, 'adjustment factor'!$D$13, IF(J5011=-9,-999,IF(J5011="",-999,0)))</f>
        <v>-999</v>
      </c>
      <c r="AO5011" s="82" t="str">
        <f t="shared" si="788"/>
        <v>-999</v>
      </c>
      <c r="AP5011" s="82" t="str">
        <f t="shared" si="789"/>
        <v>MISSING</v>
      </c>
    </row>
    <row r="5012" spans="2:42">
      <c r="B5012" s="207"/>
      <c r="C5012" s="35">
        <v>5008</v>
      </c>
      <c r="D5012" s="161"/>
      <c r="E5012" s="161"/>
      <c r="F5012" s="161"/>
      <c r="G5012" s="161"/>
      <c r="H5012" s="161"/>
      <c r="I5012" s="161"/>
      <c r="J5012" s="161"/>
      <c r="K5012" s="161"/>
      <c r="L5012" s="161"/>
      <c r="M5012" s="161"/>
      <c r="N5012" s="171"/>
      <c r="O5012" s="171"/>
      <c r="P5012" s="171"/>
      <c r="Q5012" s="171"/>
      <c r="R5012" s="171"/>
      <c r="S5012" s="171"/>
      <c r="T5012" s="208" t="str">
        <f t="shared" si="780"/>
        <v>MISSING</v>
      </c>
      <c r="U5012" s="208" t="str">
        <f t="shared" si="781"/>
        <v>MISSING</v>
      </c>
      <c r="X5012" s="56">
        <f t="shared" si="782"/>
        <v>-99</v>
      </c>
      <c r="Y5012" s="56">
        <f t="shared" si="783"/>
        <v>-99</v>
      </c>
      <c r="Z5012" s="56">
        <f t="shared" si="784"/>
        <v>-99</v>
      </c>
      <c r="AA5012" s="56">
        <f t="shared" si="785"/>
        <v>-99</v>
      </c>
      <c r="AB5012" s="56">
        <f t="shared" si="786"/>
        <v>-99</v>
      </c>
      <c r="AC5012" s="56">
        <f t="shared" si="787"/>
        <v>-99</v>
      </c>
      <c r="AD5012" s="3"/>
      <c r="AE5012" s="82">
        <f>IF(D5012=1, 'adjustment factor'!$D$4, IF(D5012=-9,-999,IF(D5012="",-999,0)))</f>
        <v>-999</v>
      </c>
      <c r="AF5012" s="82">
        <f>IF(F5012=1, 'adjustment factor'!$D$5, IF(F5012=-9,-999,IF(F5012="",-999,0)))</f>
        <v>-999</v>
      </c>
      <c r="AG5012" s="82">
        <f>IF(E5012=1, 'adjustment factor'!$D$6, IF(E5012=-9,-999,IF(E5012="",-999,0)))</f>
        <v>-999</v>
      </c>
      <c r="AH5012" s="82">
        <f>IF(K5012&gt;=45,'adjustment factor'!$D$7,IF(K5012=-9,-1200,IF(K5012="",-1200,0)))</f>
        <v>-1200</v>
      </c>
      <c r="AI5012" s="82">
        <f>IF(L5012=1, 'adjustment factor'!$D$8, IF(L5012=-9,-999,IF(L5012="",-999,0)))</f>
        <v>-999</v>
      </c>
      <c r="AJ5012" s="82">
        <f>IF(AND(M5012&gt;=1,M5012&lt;=4),'adjustment factor'!$D$9,IF(M5012=-9,-999,IF(M5012=98,-999,IF(M5012=99,-999,IF(M5012="",-999,0)))))</f>
        <v>-999</v>
      </c>
      <c r="AK5012" s="82">
        <f>IF(H5012=1, 'adjustment factor'!$D$10, IF(H5012=-9,-999,IF(H5012="",-999,0)))</f>
        <v>-999</v>
      </c>
      <c r="AL5012" s="82">
        <f>IF(G5012=1, 'adjustment factor'!$D$11, IF(G5012=-9,-999,IF(G5012="",-999,0)))</f>
        <v>-999</v>
      </c>
      <c r="AM5012" s="82">
        <f>IF(I5012=1, 'adjustment factor'!$D$12, IF(I5012=-9,-999,IF(I5012="",-999,0)))</f>
        <v>-999</v>
      </c>
      <c r="AN5012" s="82">
        <f>IF(J5012=1, 'adjustment factor'!$D$13, IF(J5012=-9,-999,IF(J5012="",-999,0)))</f>
        <v>-999</v>
      </c>
      <c r="AO5012" s="82" t="str">
        <f t="shared" si="788"/>
        <v>-999</v>
      </c>
      <c r="AP5012" s="82" t="str">
        <f t="shared" si="789"/>
        <v>MISSING</v>
      </c>
    </row>
    <row r="5013" spans="2:42">
      <c r="B5013" s="207"/>
      <c r="C5013" s="35">
        <v>5009</v>
      </c>
      <c r="D5013" s="161"/>
      <c r="E5013" s="161"/>
      <c r="F5013" s="161"/>
      <c r="G5013" s="161"/>
      <c r="H5013" s="161"/>
      <c r="I5013" s="161"/>
      <c r="J5013" s="161"/>
      <c r="K5013" s="161"/>
      <c r="L5013" s="161"/>
      <c r="M5013" s="161"/>
      <c r="N5013" s="171"/>
      <c r="O5013" s="171"/>
      <c r="P5013" s="171"/>
      <c r="Q5013" s="171"/>
      <c r="R5013" s="171"/>
      <c r="S5013" s="171"/>
      <c r="T5013" s="208" t="str">
        <f t="shared" ref="T5013:T5076" si="790">IF(SUM(X5013:AC5013)&gt;-0.01, SUM(X5013:AC5013), "MISSING")</f>
        <v>MISSING</v>
      </c>
      <c r="U5013" s="208" t="str">
        <f t="shared" ref="U5013:U5076" si="791">IF(AP5013="MISSING","MISSING", 3.88+0.604*T5013+0.055*(T5013^2)-AP5013)</f>
        <v>MISSING</v>
      </c>
      <c r="X5013" s="56">
        <f t="shared" ref="X5013:X5076" si="792">IF(N5013&gt;0,((N5013-3)*-1),-99)</f>
        <v>-99</v>
      </c>
      <c r="Y5013" s="56">
        <f t="shared" ref="Y5013:Y5076" si="793">IF(O5013&gt;0,((O5013-3)*-1),-99)</f>
        <v>-99</v>
      </c>
      <c r="Z5013" s="56">
        <f t="shared" ref="Z5013:Z5076" si="794">IF(P5013&gt;0,((P5013-3)*-1),-99)</f>
        <v>-99</v>
      </c>
      <c r="AA5013" s="56">
        <f t="shared" ref="AA5013:AA5076" si="795">IF(Q5013&gt;0,((Q5013-3)*-1),-99)</f>
        <v>-99</v>
      </c>
      <c r="AB5013" s="56">
        <f t="shared" ref="AB5013:AB5076" si="796">IF(R5013&gt;0,((R5013-3)*-1),-99)</f>
        <v>-99</v>
      </c>
      <c r="AC5013" s="56">
        <f t="shared" ref="AC5013:AC5076" si="797">IF(S5013&gt;0,((S5013-3)*-1),-99)</f>
        <v>-99</v>
      </c>
      <c r="AD5013" s="3"/>
      <c r="AE5013" s="82">
        <f>IF(D5013=1, 'adjustment factor'!$D$4, IF(D5013=-9,-999,IF(D5013="",-999,0)))</f>
        <v>-999</v>
      </c>
      <c r="AF5013" s="82">
        <f>IF(F5013=1, 'adjustment factor'!$D$5, IF(F5013=-9,-999,IF(F5013="",-999,0)))</f>
        <v>-999</v>
      </c>
      <c r="AG5013" s="82">
        <f>IF(E5013=1, 'adjustment factor'!$D$6, IF(E5013=-9,-999,IF(E5013="",-999,0)))</f>
        <v>-999</v>
      </c>
      <c r="AH5013" s="82">
        <f>IF(K5013&gt;=45,'adjustment factor'!$D$7,IF(K5013=-9,-1200,IF(K5013="",-1200,0)))</f>
        <v>-1200</v>
      </c>
      <c r="AI5013" s="82">
        <f>IF(L5013=1, 'adjustment factor'!$D$8, IF(L5013=-9,-999,IF(L5013="",-999,0)))</f>
        <v>-999</v>
      </c>
      <c r="AJ5013" s="82">
        <f>IF(AND(M5013&gt;=1,M5013&lt;=4),'adjustment factor'!$D$9,IF(M5013=-9,-999,IF(M5013=98,-999,IF(M5013=99,-999,IF(M5013="",-999,0)))))</f>
        <v>-999</v>
      </c>
      <c r="AK5013" s="82">
        <f>IF(H5013=1, 'adjustment factor'!$D$10, IF(H5013=-9,-999,IF(H5013="",-999,0)))</f>
        <v>-999</v>
      </c>
      <c r="AL5013" s="82">
        <f>IF(G5013=1, 'adjustment factor'!$D$11, IF(G5013=-9,-999,IF(G5013="",-999,0)))</f>
        <v>-999</v>
      </c>
      <c r="AM5013" s="82">
        <f>IF(I5013=1, 'adjustment factor'!$D$12, IF(I5013=-9,-999,IF(I5013="",-999,0)))</f>
        <v>-999</v>
      </c>
      <c r="AN5013" s="82">
        <f>IF(J5013=1, 'adjustment factor'!$D$13, IF(J5013=-9,-999,IF(J5013="",-999,0)))</f>
        <v>-999</v>
      </c>
      <c r="AO5013" s="82" t="str">
        <f t="shared" ref="AO5013:AO5076" si="798">IF(-AE5013-AF5013-AG5013-AH5013+AI5013+AJ5013-AK5013-AL5013-AM5013-AN5013&lt;3, -AE5013-AF5013-AG5013-AH5013+AI5013+AJ5013-AK5013-AL5013-AM5013-AN5013, "-999")</f>
        <v>-999</v>
      </c>
      <c r="AP5013" s="82" t="str">
        <f t="shared" ref="AP5013:AP5076" si="799">IF(AND(SUM(AE5013:AN5013)&gt;-1, (SUM(X5013:AC5013)&gt;-1)), 14.353-AE5013-AF5013-AG5013-AH5013+AI5013+AJ5013-AK5013-AL5013-AM5013-AN5013, "MISSING")</f>
        <v>MISSING</v>
      </c>
    </row>
    <row r="5014" spans="2:42">
      <c r="B5014" s="207"/>
      <c r="C5014" s="35">
        <v>5010</v>
      </c>
      <c r="D5014" s="161"/>
      <c r="E5014" s="161"/>
      <c r="F5014" s="161"/>
      <c r="G5014" s="161"/>
      <c r="H5014" s="161"/>
      <c r="I5014" s="161"/>
      <c r="J5014" s="161"/>
      <c r="K5014" s="161"/>
      <c r="L5014" s="161"/>
      <c r="M5014" s="161"/>
      <c r="N5014" s="171"/>
      <c r="O5014" s="171"/>
      <c r="P5014" s="171"/>
      <c r="Q5014" s="171"/>
      <c r="R5014" s="171"/>
      <c r="S5014" s="171"/>
      <c r="T5014" s="208" t="str">
        <f t="shared" si="790"/>
        <v>MISSING</v>
      </c>
      <c r="U5014" s="208" t="str">
        <f t="shared" si="791"/>
        <v>MISSING</v>
      </c>
      <c r="X5014" s="56">
        <f t="shared" si="792"/>
        <v>-99</v>
      </c>
      <c r="Y5014" s="56">
        <f t="shared" si="793"/>
        <v>-99</v>
      </c>
      <c r="Z5014" s="56">
        <f t="shared" si="794"/>
        <v>-99</v>
      </c>
      <c r="AA5014" s="56">
        <f t="shared" si="795"/>
        <v>-99</v>
      </c>
      <c r="AB5014" s="56">
        <f t="shared" si="796"/>
        <v>-99</v>
      </c>
      <c r="AC5014" s="56">
        <f t="shared" si="797"/>
        <v>-99</v>
      </c>
      <c r="AD5014" s="3"/>
      <c r="AE5014" s="82">
        <f>IF(D5014=1, 'adjustment factor'!$D$4, IF(D5014=-9,-999,IF(D5014="",-999,0)))</f>
        <v>-999</v>
      </c>
      <c r="AF5014" s="82">
        <f>IF(F5014=1, 'adjustment factor'!$D$5, IF(F5014=-9,-999,IF(F5014="",-999,0)))</f>
        <v>-999</v>
      </c>
      <c r="AG5014" s="82">
        <f>IF(E5014=1, 'adjustment factor'!$D$6, IF(E5014=-9,-999,IF(E5014="",-999,0)))</f>
        <v>-999</v>
      </c>
      <c r="AH5014" s="82">
        <f>IF(K5014&gt;=45,'adjustment factor'!$D$7,IF(K5014=-9,-1200,IF(K5014="",-1200,0)))</f>
        <v>-1200</v>
      </c>
      <c r="AI5014" s="82">
        <f>IF(L5014=1, 'adjustment factor'!$D$8, IF(L5014=-9,-999,IF(L5014="",-999,0)))</f>
        <v>-999</v>
      </c>
      <c r="AJ5014" s="82">
        <f>IF(AND(M5014&gt;=1,M5014&lt;=4),'adjustment factor'!$D$9,IF(M5014=-9,-999,IF(M5014=98,-999,IF(M5014=99,-999,IF(M5014="",-999,0)))))</f>
        <v>-999</v>
      </c>
      <c r="AK5014" s="82">
        <f>IF(H5014=1, 'adjustment factor'!$D$10, IF(H5014=-9,-999,IF(H5014="",-999,0)))</f>
        <v>-999</v>
      </c>
      <c r="AL5014" s="82">
        <f>IF(G5014=1, 'adjustment factor'!$D$11, IF(G5014=-9,-999,IF(G5014="",-999,0)))</f>
        <v>-999</v>
      </c>
      <c r="AM5014" s="82">
        <f>IF(I5014=1, 'adjustment factor'!$D$12, IF(I5014=-9,-999,IF(I5014="",-999,0)))</f>
        <v>-999</v>
      </c>
      <c r="AN5014" s="82">
        <f>IF(J5014=1, 'adjustment factor'!$D$13, IF(J5014=-9,-999,IF(J5014="",-999,0)))</f>
        <v>-999</v>
      </c>
      <c r="AO5014" s="82" t="str">
        <f t="shared" si="798"/>
        <v>-999</v>
      </c>
      <c r="AP5014" s="82" t="str">
        <f t="shared" si="799"/>
        <v>MISSING</v>
      </c>
    </row>
    <row r="5015" spans="2:42">
      <c r="B5015" s="207"/>
      <c r="C5015" s="35">
        <v>5011</v>
      </c>
      <c r="D5015" s="161"/>
      <c r="E5015" s="161"/>
      <c r="F5015" s="161"/>
      <c r="G5015" s="161"/>
      <c r="H5015" s="161"/>
      <c r="I5015" s="161"/>
      <c r="J5015" s="161"/>
      <c r="K5015" s="161"/>
      <c r="L5015" s="161"/>
      <c r="M5015" s="161"/>
      <c r="N5015" s="171"/>
      <c r="O5015" s="171"/>
      <c r="P5015" s="171"/>
      <c r="Q5015" s="171"/>
      <c r="R5015" s="171"/>
      <c r="S5015" s="171"/>
      <c r="T5015" s="208" t="str">
        <f t="shared" si="790"/>
        <v>MISSING</v>
      </c>
      <c r="U5015" s="208" t="str">
        <f t="shared" si="791"/>
        <v>MISSING</v>
      </c>
      <c r="X5015" s="56">
        <f t="shared" si="792"/>
        <v>-99</v>
      </c>
      <c r="Y5015" s="56">
        <f t="shared" si="793"/>
        <v>-99</v>
      </c>
      <c r="Z5015" s="56">
        <f t="shared" si="794"/>
        <v>-99</v>
      </c>
      <c r="AA5015" s="56">
        <f t="shared" si="795"/>
        <v>-99</v>
      </c>
      <c r="AB5015" s="56">
        <f t="shared" si="796"/>
        <v>-99</v>
      </c>
      <c r="AC5015" s="56">
        <f t="shared" si="797"/>
        <v>-99</v>
      </c>
      <c r="AD5015" s="3"/>
      <c r="AE5015" s="82">
        <f>IF(D5015=1, 'adjustment factor'!$D$4, IF(D5015=-9,-999,IF(D5015="",-999,0)))</f>
        <v>-999</v>
      </c>
      <c r="AF5015" s="82">
        <f>IF(F5015=1, 'adjustment factor'!$D$5, IF(F5015=-9,-999,IF(F5015="",-999,0)))</f>
        <v>-999</v>
      </c>
      <c r="AG5015" s="82">
        <f>IF(E5015=1, 'adjustment factor'!$D$6, IF(E5015=-9,-999,IF(E5015="",-999,0)))</f>
        <v>-999</v>
      </c>
      <c r="AH5015" s="82">
        <f>IF(K5015&gt;=45,'adjustment factor'!$D$7,IF(K5015=-9,-1200,IF(K5015="",-1200,0)))</f>
        <v>-1200</v>
      </c>
      <c r="AI5015" s="82">
        <f>IF(L5015=1, 'adjustment factor'!$D$8, IF(L5015=-9,-999,IF(L5015="",-999,0)))</f>
        <v>-999</v>
      </c>
      <c r="AJ5015" s="82">
        <f>IF(AND(M5015&gt;=1,M5015&lt;=4),'adjustment factor'!$D$9,IF(M5015=-9,-999,IF(M5015=98,-999,IF(M5015=99,-999,IF(M5015="",-999,0)))))</f>
        <v>-999</v>
      </c>
      <c r="AK5015" s="82">
        <f>IF(H5015=1, 'adjustment factor'!$D$10, IF(H5015=-9,-999,IF(H5015="",-999,0)))</f>
        <v>-999</v>
      </c>
      <c r="AL5015" s="82">
        <f>IF(G5015=1, 'adjustment factor'!$D$11, IF(G5015=-9,-999,IF(G5015="",-999,0)))</f>
        <v>-999</v>
      </c>
      <c r="AM5015" s="82">
        <f>IF(I5015=1, 'adjustment factor'!$D$12, IF(I5015=-9,-999,IF(I5015="",-999,0)))</f>
        <v>-999</v>
      </c>
      <c r="AN5015" s="82">
        <f>IF(J5015=1, 'adjustment factor'!$D$13, IF(J5015=-9,-999,IF(J5015="",-999,0)))</f>
        <v>-999</v>
      </c>
      <c r="AO5015" s="82" t="str">
        <f t="shared" si="798"/>
        <v>-999</v>
      </c>
      <c r="AP5015" s="82" t="str">
        <f t="shared" si="799"/>
        <v>MISSING</v>
      </c>
    </row>
    <row r="5016" spans="2:42">
      <c r="B5016" s="207"/>
      <c r="C5016" s="35">
        <v>5012</v>
      </c>
      <c r="D5016" s="161"/>
      <c r="E5016" s="161"/>
      <c r="F5016" s="161"/>
      <c r="G5016" s="161"/>
      <c r="H5016" s="161"/>
      <c r="I5016" s="161"/>
      <c r="J5016" s="161"/>
      <c r="K5016" s="161"/>
      <c r="L5016" s="161"/>
      <c r="M5016" s="161"/>
      <c r="N5016" s="171"/>
      <c r="O5016" s="171"/>
      <c r="P5016" s="171"/>
      <c r="Q5016" s="171"/>
      <c r="R5016" s="171"/>
      <c r="S5016" s="171"/>
      <c r="T5016" s="208" t="str">
        <f t="shared" si="790"/>
        <v>MISSING</v>
      </c>
      <c r="U5016" s="208" t="str">
        <f t="shared" si="791"/>
        <v>MISSING</v>
      </c>
      <c r="X5016" s="56">
        <f t="shared" si="792"/>
        <v>-99</v>
      </c>
      <c r="Y5016" s="56">
        <f t="shared" si="793"/>
        <v>-99</v>
      </c>
      <c r="Z5016" s="56">
        <f t="shared" si="794"/>
        <v>-99</v>
      </c>
      <c r="AA5016" s="56">
        <f t="shared" si="795"/>
        <v>-99</v>
      </c>
      <c r="AB5016" s="56">
        <f t="shared" si="796"/>
        <v>-99</v>
      </c>
      <c r="AC5016" s="56">
        <f t="shared" si="797"/>
        <v>-99</v>
      </c>
      <c r="AD5016" s="3"/>
      <c r="AE5016" s="82">
        <f>IF(D5016=1, 'adjustment factor'!$D$4, IF(D5016=-9,-999,IF(D5016="",-999,0)))</f>
        <v>-999</v>
      </c>
      <c r="AF5016" s="82">
        <f>IF(F5016=1, 'adjustment factor'!$D$5, IF(F5016=-9,-999,IF(F5016="",-999,0)))</f>
        <v>-999</v>
      </c>
      <c r="AG5016" s="82">
        <f>IF(E5016=1, 'adjustment factor'!$D$6, IF(E5016=-9,-999,IF(E5016="",-999,0)))</f>
        <v>-999</v>
      </c>
      <c r="AH5016" s="82">
        <f>IF(K5016&gt;=45,'adjustment factor'!$D$7,IF(K5016=-9,-1200,IF(K5016="",-1200,0)))</f>
        <v>-1200</v>
      </c>
      <c r="AI5016" s="82">
        <f>IF(L5016=1, 'adjustment factor'!$D$8, IF(L5016=-9,-999,IF(L5016="",-999,0)))</f>
        <v>-999</v>
      </c>
      <c r="AJ5016" s="82">
        <f>IF(AND(M5016&gt;=1,M5016&lt;=4),'adjustment factor'!$D$9,IF(M5016=-9,-999,IF(M5016=98,-999,IF(M5016=99,-999,IF(M5016="",-999,0)))))</f>
        <v>-999</v>
      </c>
      <c r="AK5016" s="82">
        <f>IF(H5016=1, 'adjustment factor'!$D$10, IF(H5016=-9,-999,IF(H5016="",-999,0)))</f>
        <v>-999</v>
      </c>
      <c r="AL5016" s="82">
        <f>IF(G5016=1, 'adjustment factor'!$D$11, IF(G5016=-9,-999,IF(G5016="",-999,0)))</f>
        <v>-999</v>
      </c>
      <c r="AM5016" s="82">
        <f>IF(I5016=1, 'adjustment factor'!$D$12, IF(I5016=-9,-999,IF(I5016="",-999,0)))</f>
        <v>-999</v>
      </c>
      <c r="AN5016" s="82">
        <f>IF(J5016=1, 'adjustment factor'!$D$13, IF(J5016=-9,-999,IF(J5016="",-999,0)))</f>
        <v>-999</v>
      </c>
      <c r="AO5016" s="82" t="str">
        <f t="shared" si="798"/>
        <v>-999</v>
      </c>
      <c r="AP5016" s="82" t="str">
        <f t="shared" si="799"/>
        <v>MISSING</v>
      </c>
    </row>
    <row r="5017" spans="2:42">
      <c r="B5017" s="207"/>
      <c r="C5017" s="35">
        <v>5013</v>
      </c>
      <c r="D5017" s="161"/>
      <c r="E5017" s="161"/>
      <c r="F5017" s="161"/>
      <c r="G5017" s="161"/>
      <c r="H5017" s="161"/>
      <c r="I5017" s="161"/>
      <c r="J5017" s="161"/>
      <c r="K5017" s="161"/>
      <c r="L5017" s="161"/>
      <c r="M5017" s="161"/>
      <c r="N5017" s="171"/>
      <c r="O5017" s="171"/>
      <c r="P5017" s="171"/>
      <c r="Q5017" s="171"/>
      <c r="R5017" s="171"/>
      <c r="S5017" s="171"/>
      <c r="T5017" s="208" t="str">
        <f t="shared" si="790"/>
        <v>MISSING</v>
      </c>
      <c r="U5017" s="208" t="str">
        <f t="shared" si="791"/>
        <v>MISSING</v>
      </c>
      <c r="X5017" s="56">
        <f t="shared" si="792"/>
        <v>-99</v>
      </c>
      <c r="Y5017" s="56">
        <f t="shared" si="793"/>
        <v>-99</v>
      </c>
      <c r="Z5017" s="56">
        <f t="shared" si="794"/>
        <v>-99</v>
      </c>
      <c r="AA5017" s="56">
        <f t="shared" si="795"/>
        <v>-99</v>
      </c>
      <c r="AB5017" s="56">
        <f t="shared" si="796"/>
        <v>-99</v>
      </c>
      <c r="AC5017" s="56">
        <f t="shared" si="797"/>
        <v>-99</v>
      </c>
      <c r="AD5017" s="3"/>
      <c r="AE5017" s="82">
        <f>IF(D5017=1, 'adjustment factor'!$D$4, IF(D5017=-9,-999,IF(D5017="",-999,0)))</f>
        <v>-999</v>
      </c>
      <c r="AF5017" s="82">
        <f>IF(F5017=1, 'adjustment factor'!$D$5, IF(F5017=-9,-999,IF(F5017="",-999,0)))</f>
        <v>-999</v>
      </c>
      <c r="AG5017" s="82">
        <f>IF(E5017=1, 'adjustment factor'!$D$6, IF(E5017=-9,-999,IF(E5017="",-999,0)))</f>
        <v>-999</v>
      </c>
      <c r="AH5017" s="82">
        <f>IF(K5017&gt;=45,'adjustment factor'!$D$7,IF(K5017=-9,-1200,IF(K5017="",-1200,0)))</f>
        <v>-1200</v>
      </c>
      <c r="AI5017" s="82">
        <f>IF(L5017=1, 'adjustment factor'!$D$8, IF(L5017=-9,-999,IF(L5017="",-999,0)))</f>
        <v>-999</v>
      </c>
      <c r="AJ5017" s="82">
        <f>IF(AND(M5017&gt;=1,M5017&lt;=4),'adjustment factor'!$D$9,IF(M5017=-9,-999,IF(M5017=98,-999,IF(M5017=99,-999,IF(M5017="",-999,0)))))</f>
        <v>-999</v>
      </c>
      <c r="AK5017" s="82">
        <f>IF(H5017=1, 'adjustment factor'!$D$10, IF(H5017=-9,-999,IF(H5017="",-999,0)))</f>
        <v>-999</v>
      </c>
      <c r="AL5017" s="82">
        <f>IF(G5017=1, 'adjustment factor'!$D$11, IF(G5017=-9,-999,IF(G5017="",-999,0)))</f>
        <v>-999</v>
      </c>
      <c r="AM5017" s="82">
        <f>IF(I5017=1, 'adjustment factor'!$D$12, IF(I5017=-9,-999,IF(I5017="",-999,0)))</f>
        <v>-999</v>
      </c>
      <c r="AN5017" s="82">
        <f>IF(J5017=1, 'adjustment factor'!$D$13, IF(J5017=-9,-999,IF(J5017="",-999,0)))</f>
        <v>-999</v>
      </c>
      <c r="AO5017" s="82" t="str">
        <f t="shared" si="798"/>
        <v>-999</v>
      </c>
      <c r="AP5017" s="82" t="str">
        <f t="shared" si="799"/>
        <v>MISSING</v>
      </c>
    </row>
    <row r="5018" spans="2:42">
      <c r="B5018" s="207"/>
      <c r="C5018" s="35">
        <v>5014</v>
      </c>
      <c r="D5018" s="161"/>
      <c r="E5018" s="161"/>
      <c r="F5018" s="161"/>
      <c r="G5018" s="161"/>
      <c r="H5018" s="161"/>
      <c r="I5018" s="161"/>
      <c r="J5018" s="161"/>
      <c r="K5018" s="161"/>
      <c r="L5018" s="161"/>
      <c r="M5018" s="161"/>
      <c r="N5018" s="171"/>
      <c r="O5018" s="171"/>
      <c r="P5018" s="171"/>
      <c r="Q5018" s="171"/>
      <c r="R5018" s="171"/>
      <c r="S5018" s="171"/>
      <c r="T5018" s="208" t="str">
        <f t="shared" si="790"/>
        <v>MISSING</v>
      </c>
      <c r="U5018" s="208" t="str">
        <f t="shared" si="791"/>
        <v>MISSING</v>
      </c>
      <c r="X5018" s="56">
        <f t="shared" si="792"/>
        <v>-99</v>
      </c>
      <c r="Y5018" s="56">
        <f t="shared" si="793"/>
        <v>-99</v>
      </c>
      <c r="Z5018" s="56">
        <f t="shared" si="794"/>
        <v>-99</v>
      </c>
      <c r="AA5018" s="56">
        <f t="shared" si="795"/>
        <v>-99</v>
      </c>
      <c r="AB5018" s="56">
        <f t="shared" si="796"/>
        <v>-99</v>
      </c>
      <c r="AC5018" s="56">
        <f t="shared" si="797"/>
        <v>-99</v>
      </c>
      <c r="AD5018" s="3"/>
      <c r="AE5018" s="82">
        <f>IF(D5018=1, 'adjustment factor'!$D$4, IF(D5018=-9,-999,IF(D5018="",-999,0)))</f>
        <v>-999</v>
      </c>
      <c r="AF5018" s="82">
        <f>IF(F5018=1, 'adjustment factor'!$D$5, IF(F5018=-9,-999,IF(F5018="",-999,0)))</f>
        <v>-999</v>
      </c>
      <c r="AG5018" s="82">
        <f>IF(E5018=1, 'adjustment factor'!$D$6, IF(E5018=-9,-999,IF(E5018="",-999,0)))</f>
        <v>-999</v>
      </c>
      <c r="AH5018" s="82">
        <f>IF(K5018&gt;=45,'adjustment factor'!$D$7,IF(K5018=-9,-1200,IF(K5018="",-1200,0)))</f>
        <v>-1200</v>
      </c>
      <c r="AI5018" s="82">
        <f>IF(L5018=1, 'adjustment factor'!$D$8, IF(L5018=-9,-999,IF(L5018="",-999,0)))</f>
        <v>-999</v>
      </c>
      <c r="AJ5018" s="82">
        <f>IF(AND(M5018&gt;=1,M5018&lt;=4),'adjustment factor'!$D$9,IF(M5018=-9,-999,IF(M5018=98,-999,IF(M5018=99,-999,IF(M5018="",-999,0)))))</f>
        <v>-999</v>
      </c>
      <c r="AK5018" s="82">
        <f>IF(H5018=1, 'adjustment factor'!$D$10, IF(H5018=-9,-999,IF(H5018="",-999,0)))</f>
        <v>-999</v>
      </c>
      <c r="AL5018" s="82">
        <f>IF(G5018=1, 'adjustment factor'!$D$11, IF(G5018=-9,-999,IF(G5018="",-999,0)))</f>
        <v>-999</v>
      </c>
      <c r="AM5018" s="82">
        <f>IF(I5018=1, 'adjustment factor'!$D$12, IF(I5018=-9,-999,IF(I5018="",-999,0)))</f>
        <v>-999</v>
      </c>
      <c r="AN5018" s="82">
        <f>IF(J5018=1, 'adjustment factor'!$D$13, IF(J5018=-9,-999,IF(J5018="",-999,0)))</f>
        <v>-999</v>
      </c>
      <c r="AO5018" s="82" t="str">
        <f t="shared" si="798"/>
        <v>-999</v>
      </c>
      <c r="AP5018" s="82" t="str">
        <f t="shared" si="799"/>
        <v>MISSING</v>
      </c>
    </row>
    <row r="5019" spans="2:42">
      <c r="B5019" s="207"/>
      <c r="C5019" s="35">
        <v>5015</v>
      </c>
      <c r="D5019" s="161"/>
      <c r="E5019" s="161"/>
      <c r="F5019" s="161"/>
      <c r="G5019" s="161"/>
      <c r="H5019" s="161"/>
      <c r="I5019" s="161"/>
      <c r="J5019" s="161"/>
      <c r="K5019" s="161"/>
      <c r="L5019" s="161"/>
      <c r="M5019" s="161"/>
      <c r="N5019" s="171"/>
      <c r="O5019" s="171"/>
      <c r="P5019" s="171"/>
      <c r="Q5019" s="171"/>
      <c r="R5019" s="171"/>
      <c r="S5019" s="171"/>
      <c r="T5019" s="208" t="str">
        <f t="shared" si="790"/>
        <v>MISSING</v>
      </c>
      <c r="U5019" s="208" t="str">
        <f t="shared" si="791"/>
        <v>MISSING</v>
      </c>
      <c r="X5019" s="56">
        <f t="shared" si="792"/>
        <v>-99</v>
      </c>
      <c r="Y5019" s="56">
        <f t="shared" si="793"/>
        <v>-99</v>
      </c>
      <c r="Z5019" s="56">
        <f t="shared" si="794"/>
        <v>-99</v>
      </c>
      <c r="AA5019" s="56">
        <f t="shared" si="795"/>
        <v>-99</v>
      </c>
      <c r="AB5019" s="56">
        <f t="shared" si="796"/>
        <v>-99</v>
      </c>
      <c r="AC5019" s="56">
        <f t="shared" si="797"/>
        <v>-99</v>
      </c>
      <c r="AD5019" s="3"/>
      <c r="AE5019" s="82">
        <f>IF(D5019=1, 'adjustment factor'!$D$4, IF(D5019=-9,-999,IF(D5019="",-999,0)))</f>
        <v>-999</v>
      </c>
      <c r="AF5019" s="82">
        <f>IF(F5019=1, 'adjustment factor'!$D$5, IF(F5019=-9,-999,IF(F5019="",-999,0)))</f>
        <v>-999</v>
      </c>
      <c r="AG5019" s="82">
        <f>IF(E5019=1, 'adjustment factor'!$D$6, IF(E5019=-9,-999,IF(E5019="",-999,0)))</f>
        <v>-999</v>
      </c>
      <c r="AH5019" s="82">
        <f>IF(K5019&gt;=45,'adjustment factor'!$D$7,IF(K5019=-9,-1200,IF(K5019="",-1200,0)))</f>
        <v>-1200</v>
      </c>
      <c r="AI5019" s="82">
        <f>IF(L5019=1, 'adjustment factor'!$D$8, IF(L5019=-9,-999,IF(L5019="",-999,0)))</f>
        <v>-999</v>
      </c>
      <c r="AJ5019" s="82">
        <f>IF(AND(M5019&gt;=1,M5019&lt;=4),'adjustment factor'!$D$9,IF(M5019=-9,-999,IF(M5019=98,-999,IF(M5019=99,-999,IF(M5019="",-999,0)))))</f>
        <v>-999</v>
      </c>
      <c r="AK5019" s="82">
        <f>IF(H5019=1, 'adjustment factor'!$D$10, IF(H5019=-9,-999,IF(H5019="",-999,0)))</f>
        <v>-999</v>
      </c>
      <c r="AL5019" s="82">
        <f>IF(G5019=1, 'adjustment factor'!$D$11, IF(G5019=-9,-999,IF(G5019="",-999,0)))</f>
        <v>-999</v>
      </c>
      <c r="AM5019" s="82">
        <f>IF(I5019=1, 'adjustment factor'!$D$12, IF(I5019=-9,-999,IF(I5019="",-999,0)))</f>
        <v>-999</v>
      </c>
      <c r="AN5019" s="82">
        <f>IF(J5019=1, 'adjustment factor'!$D$13, IF(J5019=-9,-999,IF(J5019="",-999,0)))</f>
        <v>-999</v>
      </c>
      <c r="AO5019" s="82" t="str">
        <f t="shared" si="798"/>
        <v>-999</v>
      </c>
      <c r="AP5019" s="82" t="str">
        <f t="shared" si="799"/>
        <v>MISSING</v>
      </c>
    </row>
    <row r="5020" spans="2:42">
      <c r="B5020" s="207"/>
      <c r="C5020" s="35">
        <v>5016</v>
      </c>
      <c r="D5020" s="161"/>
      <c r="E5020" s="161"/>
      <c r="F5020" s="161"/>
      <c r="G5020" s="161"/>
      <c r="H5020" s="161"/>
      <c r="I5020" s="161"/>
      <c r="J5020" s="161"/>
      <c r="K5020" s="161"/>
      <c r="L5020" s="161"/>
      <c r="M5020" s="161"/>
      <c r="N5020" s="171"/>
      <c r="O5020" s="171"/>
      <c r="P5020" s="171"/>
      <c r="Q5020" s="171"/>
      <c r="R5020" s="171"/>
      <c r="S5020" s="171"/>
      <c r="T5020" s="208" t="str">
        <f t="shared" si="790"/>
        <v>MISSING</v>
      </c>
      <c r="U5020" s="208" t="str">
        <f t="shared" si="791"/>
        <v>MISSING</v>
      </c>
      <c r="X5020" s="56">
        <f t="shared" si="792"/>
        <v>-99</v>
      </c>
      <c r="Y5020" s="56">
        <f t="shared" si="793"/>
        <v>-99</v>
      </c>
      <c r="Z5020" s="56">
        <f t="shared" si="794"/>
        <v>-99</v>
      </c>
      <c r="AA5020" s="56">
        <f t="shared" si="795"/>
        <v>-99</v>
      </c>
      <c r="AB5020" s="56">
        <f t="shared" si="796"/>
        <v>-99</v>
      </c>
      <c r="AC5020" s="56">
        <f t="shared" si="797"/>
        <v>-99</v>
      </c>
      <c r="AD5020" s="3"/>
      <c r="AE5020" s="82">
        <f>IF(D5020=1, 'adjustment factor'!$D$4, IF(D5020=-9,-999,IF(D5020="",-999,0)))</f>
        <v>-999</v>
      </c>
      <c r="AF5020" s="82">
        <f>IF(F5020=1, 'adjustment factor'!$D$5, IF(F5020=-9,-999,IF(F5020="",-999,0)))</f>
        <v>-999</v>
      </c>
      <c r="AG5020" s="82">
        <f>IF(E5020=1, 'adjustment factor'!$D$6, IF(E5020=-9,-999,IF(E5020="",-999,0)))</f>
        <v>-999</v>
      </c>
      <c r="AH5020" s="82">
        <f>IF(K5020&gt;=45,'adjustment factor'!$D$7,IF(K5020=-9,-1200,IF(K5020="",-1200,0)))</f>
        <v>-1200</v>
      </c>
      <c r="AI5020" s="82">
        <f>IF(L5020=1, 'adjustment factor'!$D$8, IF(L5020=-9,-999,IF(L5020="",-999,0)))</f>
        <v>-999</v>
      </c>
      <c r="AJ5020" s="82">
        <f>IF(AND(M5020&gt;=1,M5020&lt;=4),'adjustment factor'!$D$9,IF(M5020=-9,-999,IF(M5020=98,-999,IF(M5020=99,-999,IF(M5020="",-999,0)))))</f>
        <v>-999</v>
      </c>
      <c r="AK5020" s="82">
        <f>IF(H5020=1, 'adjustment factor'!$D$10, IF(H5020=-9,-999,IF(H5020="",-999,0)))</f>
        <v>-999</v>
      </c>
      <c r="AL5020" s="82">
        <f>IF(G5020=1, 'adjustment factor'!$D$11, IF(G5020=-9,-999,IF(G5020="",-999,0)))</f>
        <v>-999</v>
      </c>
      <c r="AM5020" s="82">
        <f>IF(I5020=1, 'adjustment factor'!$D$12, IF(I5020=-9,-999,IF(I5020="",-999,0)))</f>
        <v>-999</v>
      </c>
      <c r="AN5020" s="82">
        <f>IF(J5020=1, 'adjustment factor'!$D$13, IF(J5020=-9,-999,IF(J5020="",-999,0)))</f>
        <v>-999</v>
      </c>
      <c r="AO5020" s="82" t="str">
        <f t="shared" si="798"/>
        <v>-999</v>
      </c>
      <c r="AP5020" s="82" t="str">
        <f t="shared" si="799"/>
        <v>MISSING</v>
      </c>
    </row>
    <row r="5021" spans="2:42">
      <c r="B5021" s="207"/>
      <c r="C5021" s="35">
        <v>5017</v>
      </c>
      <c r="D5021" s="161"/>
      <c r="E5021" s="161"/>
      <c r="F5021" s="161"/>
      <c r="G5021" s="161"/>
      <c r="H5021" s="161"/>
      <c r="I5021" s="161"/>
      <c r="J5021" s="161"/>
      <c r="K5021" s="161"/>
      <c r="L5021" s="161"/>
      <c r="M5021" s="161"/>
      <c r="N5021" s="171"/>
      <c r="O5021" s="171"/>
      <c r="P5021" s="171"/>
      <c r="Q5021" s="171"/>
      <c r="R5021" s="171"/>
      <c r="S5021" s="171"/>
      <c r="T5021" s="208" t="str">
        <f t="shared" si="790"/>
        <v>MISSING</v>
      </c>
      <c r="U5021" s="208" t="str">
        <f t="shared" si="791"/>
        <v>MISSING</v>
      </c>
      <c r="X5021" s="56">
        <f t="shared" si="792"/>
        <v>-99</v>
      </c>
      <c r="Y5021" s="56">
        <f t="shared" si="793"/>
        <v>-99</v>
      </c>
      <c r="Z5021" s="56">
        <f t="shared" si="794"/>
        <v>-99</v>
      </c>
      <c r="AA5021" s="56">
        <f t="shared" si="795"/>
        <v>-99</v>
      </c>
      <c r="AB5021" s="56">
        <f t="shared" si="796"/>
        <v>-99</v>
      </c>
      <c r="AC5021" s="56">
        <f t="shared" si="797"/>
        <v>-99</v>
      </c>
      <c r="AD5021" s="3"/>
      <c r="AE5021" s="82">
        <f>IF(D5021=1, 'adjustment factor'!$D$4, IF(D5021=-9,-999,IF(D5021="",-999,0)))</f>
        <v>-999</v>
      </c>
      <c r="AF5021" s="82">
        <f>IF(F5021=1, 'adjustment factor'!$D$5, IF(F5021=-9,-999,IF(F5021="",-999,0)))</f>
        <v>-999</v>
      </c>
      <c r="AG5021" s="82">
        <f>IF(E5021=1, 'adjustment factor'!$D$6, IF(E5021=-9,-999,IF(E5021="",-999,0)))</f>
        <v>-999</v>
      </c>
      <c r="AH5021" s="82">
        <f>IF(K5021&gt;=45,'adjustment factor'!$D$7,IF(K5021=-9,-1200,IF(K5021="",-1200,0)))</f>
        <v>-1200</v>
      </c>
      <c r="AI5021" s="82">
        <f>IF(L5021=1, 'adjustment factor'!$D$8, IF(L5021=-9,-999,IF(L5021="",-999,0)))</f>
        <v>-999</v>
      </c>
      <c r="AJ5021" s="82">
        <f>IF(AND(M5021&gt;=1,M5021&lt;=4),'adjustment factor'!$D$9,IF(M5021=-9,-999,IF(M5021=98,-999,IF(M5021=99,-999,IF(M5021="",-999,0)))))</f>
        <v>-999</v>
      </c>
      <c r="AK5021" s="82">
        <f>IF(H5021=1, 'adjustment factor'!$D$10, IF(H5021=-9,-999,IF(H5021="",-999,0)))</f>
        <v>-999</v>
      </c>
      <c r="AL5021" s="82">
        <f>IF(G5021=1, 'adjustment factor'!$D$11, IF(G5021=-9,-999,IF(G5021="",-999,0)))</f>
        <v>-999</v>
      </c>
      <c r="AM5021" s="82">
        <f>IF(I5021=1, 'adjustment factor'!$D$12, IF(I5021=-9,-999,IF(I5021="",-999,0)))</f>
        <v>-999</v>
      </c>
      <c r="AN5021" s="82">
        <f>IF(J5021=1, 'adjustment factor'!$D$13, IF(J5021=-9,-999,IF(J5021="",-999,0)))</f>
        <v>-999</v>
      </c>
      <c r="AO5021" s="82" t="str">
        <f t="shared" si="798"/>
        <v>-999</v>
      </c>
      <c r="AP5021" s="82" t="str">
        <f t="shared" si="799"/>
        <v>MISSING</v>
      </c>
    </row>
    <row r="5022" spans="2:42">
      <c r="B5022" s="207"/>
      <c r="C5022" s="35">
        <v>5018</v>
      </c>
      <c r="D5022" s="161"/>
      <c r="E5022" s="161"/>
      <c r="F5022" s="161"/>
      <c r="G5022" s="161"/>
      <c r="H5022" s="161"/>
      <c r="I5022" s="161"/>
      <c r="J5022" s="161"/>
      <c r="K5022" s="161"/>
      <c r="L5022" s="161"/>
      <c r="M5022" s="161"/>
      <c r="N5022" s="171"/>
      <c r="O5022" s="171"/>
      <c r="P5022" s="171"/>
      <c r="Q5022" s="171"/>
      <c r="R5022" s="171"/>
      <c r="S5022" s="171"/>
      <c r="T5022" s="208" t="str">
        <f t="shared" si="790"/>
        <v>MISSING</v>
      </c>
      <c r="U5022" s="208" t="str">
        <f t="shared" si="791"/>
        <v>MISSING</v>
      </c>
      <c r="X5022" s="56">
        <f t="shared" si="792"/>
        <v>-99</v>
      </c>
      <c r="Y5022" s="56">
        <f t="shared" si="793"/>
        <v>-99</v>
      </c>
      <c r="Z5022" s="56">
        <f t="shared" si="794"/>
        <v>-99</v>
      </c>
      <c r="AA5022" s="56">
        <f t="shared" si="795"/>
        <v>-99</v>
      </c>
      <c r="AB5022" s="56">
        <f t="shared" si="796"/>
        <v>-99</v>
      </c>
      <c r="AC5022" s="56">
        <f t="shared" si="797"/>
        <v>-99</v>
      </c>
      <c r="AD5022" s="3"/>
      <c r="AE5022" s="82">
        <f>IF(D5022=1, 'adjustment factor'!$D$4, IF(D5022=-9,-999,IF(D5022="",-999,0)))</f>
        <v>-999</v>
      </c>
      <c r="AF5022" s="82">
        <f>IF(F5022=1, 'adjustment factor'!$D$5, IF(F5022=-9,-999,IF(F5022="",-999,0)))</f>
        <v>-999</v>
      </c>
      <c r="AG5022" s="82">
        <f>IF(E5022=1, 'adjustment factor'!$D$6, IF(E5022=-9,-999,IF(E5022="",-999,0)))</f>
        <v>-999</v>
      </c>
      <c r="AH5022" s="82">
        <f>IF(K5022&gt;=45,'adjustment factor'!$D$7,IF(K5022=-9,-1200,IF(K5022="",-1200,0)))</f>
        <v>-1200</v>
      </c>
      <c r="AI5022" s="82">
        <f>IF(L5022=1, 'adjustment factor'!$D$8, IF(L5022=-9,-999,IF(L5022="",-999,0)))</f>
        <v>-999</v>
      </c>
      <c r="AJ5022" s="82">
        <f>IF(AND(M5022&gt;=1,M5022&lt;=4),'adjustment factor'!$D$9,IF(M5022=-9,-999,IF(M5022=98,-999,IF(M5022=99,-999,IF(M5022="",-999,0)))))</f>
        <v>-999</v>
      </c>
      <c r="AK5022" s="82">
        <f>IF(H5022=1, 'adjustment factor'!$D$10, IF(H5022=-9,-999,IF(H5022="",-999,0)))</f>
        <v>-999</v>
      </c>
      <c r="AL5022" s="82">
        <f>IF(G5022=1, 'adjustment factor'!$D$11, IF(G5022=-9,-999,IF(G5022="",-999,0)))</f>
        <v>-999</v>
      </c>
      <c r="AM5022" s="82">
        <f>IF(I5022=1, 'adjustment factor'!$D$12, IF(I5022=-9,-999,IF(I5022="",-999,0)))</f>
        <v>-999</v>
      </c>
      <c r="AN5022" s="82">
        <f>IF(J5022=1, 'adjustment factor'!$D$13, IF(J5022=-9,-999,IF(J5022="",-999,0)))</f>
        <v>-999</v>
      </c>
      <c r="AO5022" s="82" t="str">
        <f t="shared" si="798"/>
        <v>-999</v>
      </c>
      <c r="AP5022" s="82" t="str">
        <f t="shared" si="799"/>
        <v>MISSING</v>
      </c>
    </row>
    <row r="5023" spans="2:42">
      <c r="B5023" s="207"/>
      <c r="C5023" s="35">
        <v>5019</v>
      </c>
      <c r="D5023" s="161"/>
      <c r="E5023" s="161"/>
      <c r="F5023" s="161"/>
      <c r="G5023" s="161"/>
      <c r="H5023" s="161"/>
      <c r="I5023" s="161"/>
      <c r="J5023" s="161"/>
      <c r="K5023" s="161"/>
      <c r="L5023" s="161"/>
      <c r="M5023" s="161"/>
      <c r="N5023" s="171"/>
      <c r="O5023" s="171"/>
      <c r="P5023" s="171"/>
      <c r="Q5023" s="171"/>
      <c r="R5023" s="171"/>
      <c r="S5023" s="171"/>
      <c r="T5023" s="208" t="str">
        <f t="shared" si="790"/>
        <v>MISSING</v>
      </c>
      <c r="U5023" s="208" t="str">
        <f t="shared" si="791"/>
        <v>MISSING</v>
      </c>
      <c r="X5023" s="56">
        <f t="shared" si="792"/>
        <v>-99</v>
      </c>
      <c r="Y5023" s="56">
        <f t="shared" si="793"/>
        <v>-99</v>
      </c>
      <c r="Z5023" s="56">
        <f t="shared" si="794"/>
        <v>-99</v>
      </c>
      <c r="AA5023" s="56">
        <f t="shared" si="795"/>
        <v>-99</v>
      </c>
      <c r="AB5023" s="56">
        <f t="shared" si="796"/>
        <v>-99</v>
      </c>
      <c r="AC5023" s="56">
        <f t="shared" si="797"/>
        <v>-99</v>
      </c>
      <c r="AD5023" s="3"/>
      <c r="AE5023" s="82">
        <f>IF(D5023=1, 'adjustment factor'!$D$4, IF(D5023=-9,-999,IF(D5023="",-999,0)))</f>
        <v>-999</v>
      </c>
      <c r="AF5023" s="82">
        <f>IF(F5023=1, 'adjustment factor'!$D$5, IF(F5023=-9,-999,IF(F5023="",-999,0)))</f>
        <v>-999</v>
      </c>
      <c r="AG5023" s="82">
        <f>IF(E5023=1, 'adjustment factor'!$D$6, IF(E5023=-9,-999,IF(E5023="",-999,0)))</f>
        <v>-999</v>
      </c>
      <c r="AH5023" s="82">
        <f>IF(K5023&gt;=45,'adjustment factor'!$D$7,IF(K5023=-9,-1200,IF(K5023="",-1200,0)))</f>
        <v>-1200</v>
      </c>
      <c r="AI5023" s="82">
        <f>IF(L5023=1, 'adjustment factor'!$D$8, IF(L5023=-9,-999,IF(L5023="",-999,0)))</f>
        <v>-999</v>
      </c>
      <c r="AJ5023" s="82">
        <f>IF(AND(M5023&gt;=1,M5023&lt;=4),'adjustment factor'!$D$9,IF(M5023=-9,-999,IF(M5023=98,-999,IF(M5023=99,-999,IF(M5023="",-999,0)))))</f>
        <v>-999</v>
      </c>
      <c r="AK5023" s="82">
        <f>IF(H5023=1, 'adjustment factor'!$D$10, IF(H5023=-9,-999,IF(H5023="",-999,0)))</f>
        <v>-999</v>
      </c>
      <c r="AL5023" s="82">
        <f>IF(G5023=1, 'adjustment factor'!$D$11, IF(G5023=-9,-999,IF(G5023="",-999,0)))</f>
        <v>-999</v>
      </c>
      <c r="AM5023" s="82">
        <f>IF(I5023=1, 'adjustment factor'!$D$12, IF(I5023=-9,-999,IF(I5023="",-999,0)))</f>
        <v>-999</v>
      </c>
      <c r="AN5023" s="82">
        <f>IF(J5023=1, 'adjustment factor'!$D$13, IF(J5023=-9,-999,IF(J5023="",-999,0)))</f>
        <v>-999</v>
      </c>
      <c r="AO5023" s="82" t="str">
        <f t="shared" si="798"/>
        <v>-999</v>
      </c>
      <c r="AP5023" s="82" t="str">
        <f t="shared" si="799"/>
        <v>MISSING</v>
      </c>
    </row>
    <row r="5024" spans="2:42">
      <c r="B5024" s="207"/>
      <c r="C5024" s="35">
        <v>5020</v>
      </c>
      <c r="D5024" s="161"/>
      <c r="E5024" s="161"/>
      <c r="F5024" s="161"/>
      <c r="G5024" s="161"/>
      <c r="H5024" s="161"/>
      <c r="I5024" s="161"/>
      <c r="J5024" s="161"/>
      <c r="K5024" s="161"/>
      <c r="L5024" s="161"/>
      <c r="M5024" s="161"/>
      <c r="N5024" s="171"/>
      <c r="O5024" s="171"/>
      <c r="P5024" s="171"/>
      <c r="Q5024" s="171"/>
      <c r="R5024" s="171"/>
      <c r="S5024" s="171"/>
      <c r="T5024" s="208" t="str">
        <f t="shared" si="790"/>
        <v>MISSING</v>
      </c>
      <c r="U5024" s="208" t="str">
        <f t="shared" si="791"/>
        <v>MISSING</v>
      </c>
      <c r="X5024" s="56">
        <f t="shared" si="792"/>
        <v>-99</v>
      </c>
      <c r="Y5024" s="56">
        <f t="shared" si="793"/>
        <v>-99</v>
      </c>
      <c r="Z5024" s="56">
        <f t="shared" si="794"/>
        <v>-99</v>
      </c>
      <c r="AA5024" s="56">
        <f t="shared" si="795"/>
        <v>-99</v>
      </c>
      <c r="AB5024" s="56">
        <f t="shared" si="796"/>
        <v>-99</v>
      </c>
      <c r="AC5024" s="56">
        <f t="shared" si="797"/>
        <v>-99</v>
      </c>
      <c r="AD5024" s="3"/>
      <c r="AE5024" s="82">
        <f>IF(D5024=1, 'adjustment factor'!$D$4, IF(D5024=-9,-999,IF(D5024="",-999,0)))</f>
        <v>-999</v>
      </c>
      <c r="AF5024" s="82">
        <f>IF(F5024=1, 'adjustment factor'!$D$5, IF(F5024=-9,-999,IF(F5024="",-999,0)))</f>
        <v>-999</v>
      </c>
      <c r="AG5024" s="82">
        <f>IF(E5024=1, 'adjustment factor'!$D$6, IF(E5024=-9,-999,IF(E5024="",-999,0)))</f>
        <v>-999</v>
      </c>
      <c r="AH5024" s="82">
        <f>IF(K5024&gt;=45,'adjustment factor'!$D$7,IF(K5024=-9,-1200,IF(K5024="",-1200,0)))</f>
        <v>-1200</v>
      </c>
      <c r="AI5024" s="82">
        <f>IF(L5024=1, 'adjustment factor'!$D$8, IF(L5024=-9,-999,IF(L5024="",-999,0)))</f>
        <v>-999</v>
      </c>
      <c r="AJ5024" s="82">
        <f>IF(AND(M5024&gt;=1,M5024&lt;=4),'adjustment factor'!$D$9,IF(M5024=-9,-999,IF(M5024=98,-999,IF(M5024=99,-999,IF(M5024="",-999,0)))))</f>
        <v>-999</v>
      </c>
      <c r="AK5024" s="82">
        <f>IF(H5024=1, 'adjustment factor'!$D$10, IF(H5024=-9,-999,IF(H5024="",-999,0)))</f>
        <v>-999</v>
      </c>
      <c r="AL5024" s="82">
        <f>IF(G5024=1, 'adjustment factor'!$D$11, IF(G5024=-9,-999,IF(G5024="",-999,0)))</f>
        <v>-999</v>
      </c>
      <c r="AM5024" s="82">
        <f>IF(I5024=1, 'adjustment factor'!$D$12, IF(I5024=-9,-999,IF(I5024="",-999,0)))</f>
        <v>-999</v>
      </c>
      <c r="AN5024" s="82">
        <f>IF(J5024=1, 'adjustment factor'!$D$13, IF(J5024=-9,-999,IF(J5024="",-999,0)))</f>
        <v>-999</v>
      </c>
      <c r="AO5024" s="82" t="str">
        <f t="shared" si="798"/>
        <v>-999</v>
      </c>
      <c r="AP5024" s="82" t="str">
        <f t="shared" si="799"/>
        <v>MISSING</v>
      </c>
    </row>
    <row r="5025" spans="2:42">
      <c r="B5025" s="207"/>
      <c r="C5025" s="35">
        <v>5021</v>
      </c>
      <c r="D5025" s="161"/>
      <c r="E5025" s="161"/>
      <c r="F5025" s="161"/>
      <c r="G5025" s="161"/>
      <c r="H5025" s="161"/>
      <c r="I5025" s="161"/>
      <c r="J5025" s="161"/>
      <c r="K5025" s="161"/>
      <c r="L5025" s="161"/>
      <c r="M5025" s="161"/>
      <c r="N5025" s="171"/>
      <c r="O5025" s="171"/>
      <c r="P5025" s="171"/>
      <c r="Q5025" s="171"/>
      <c r="R5025" s="171"/>
      <c r="S5025" s="171"/>
      <c r="T5025" s="208" t="str">
        <f t="shared" si="790"/>
        <v>MISSING</v>
      </c>
      <c r="U5025" s="208" t="str">
        <f t="shared" si="791"/>
        <v>MISSING</v>
      </c>
      <c r="X5025" s="56">
        <f t="shared" si="792"/>
        <v>-99</v>
      </c>
      <c r="Y5025" s="56">
        <f t="shared" si="793"/>
        <v>-99</v>
      </c>
      <c r="Z5025" s="56">
        <f t="shared" si="794"/>
        <v>-99</v>
      </c>
      <c r="AA5025" s="56">
        <f t="shared" si="795"/>
        <v>-99</v>
      </c>
      <c r="AB5025" s="56">
        <f t="shared" si="796"/>
        <v>-99</v>
      </c>
      <c r="AC5025" s="56">
        <f t="shared" si="797"/>
        <v>-99</v>
      </c>
      <c r="AD5025" s="3"/>
      <c r="AE5025" s="82">
        <f>IF(D5025=1, 'adjustment factor'!$D$4, IF(D5025=-9,-999,IF(D5025="",-999,0)))</f>
        <v>-999</v>
      </c>
      <c r="AF5025" s="82">
        <f>IF(F5025=1, 'adjustment factor'!$D$5, IF(F5025=-9,-999,IF(F5025="",-999,0)))</f>
        <v>-999</v>
      </c>
      <c r="AG5025" s="82">
        <f>IF(E5025=1, 'adjustment factor'!$D$6, IF(E5025=-9,-999,IF(E5025="",-999,0)))</f>
        <v>-999</v>
      </c>
      <c r="AH5025" s="82">
        <f>IF(K5025&gt;=45,'adjustment factor'!$D$7,IF(K5025=-9,-1200,IF(K5025="",-1200,0)))</f>
        <v>-1200</v>
      </c>
      <c r="AI5025" s="82">
        <f>IF(L5025=1, 'adjustment factor'!$D$8, IF(L5025=-9,-999,IF(L5025="",-999,0)))</f>
        <v>-999</v>
      </c>
      <c r="AJ5025" s="82">
        <f>IF(AND(M5025&gt;=1,M5025&lt;=4),'adjustment factor'!$D$9,IF(M5025=-9,-999,IF(M5025=98,-999,IF(M5025=99,-999,IF(M5025="",-999,0)))))</f>
        <v>-999</v>
      </c>
      <c r="AK5025" s="82">
        <f>IF(H5025=1, 'adjustment factor'!$D$10, IF(H5025=-9,-999,IF(H5025="",-999,0)))</f>
        <v>-999</v>
      </c>
      <c r="AL5025" s="82">
        <f>IF(G5025=1, 'adjustment factor'!$D$11, IF(G5025=-9,-999,IF(G5025="",-999,0)))</f>
        <v>-999</v>
      </c>
      <c r="AM5025" s="82">
        <f>IF(I5025=1, 'adjustment factor'!$D$12, IF(I5025=-9,-999,IF(I5025="",-999,0)))</f>
        <v>-999</v>
      </c>
      <c r="AN5025" s="82">
        <f>IF(J5025=1, 'adjustment factor'!$D$13, IF(J5025=-9,-999,IF(J5025="",-999,0)))</f>
        <v>-999</v>
      </c>
      <c r="AO5025" s="82" t="str">
        <f t="shared" si="798"/>
        <v>-999</v>
      </c>
      <c r="AP5025" s="82" t="str">
        <f t="shared" si="799"/>
        <v>MISSING</v>
      </c>
    </row>
    <row r="5026" spans="2:42">
      <c r="B5026" s="207"/>
      <c r="C5026" s="35">
        <v>5022</v>
      </c>
      <c r="D5026" s="161"/>
      <c r="E5026" s="161"/>
      <c r="F5026" s="161"/>
      <c r="G5026" s="161"/>
      <c r="H5026" s="161"/>
      <c r="I5026" s="161"/>
      <c r="J5026" s="161"/>
      <c r="K5026" s="161"/>
      <c r="L5026" s="161"/>
      <c r="M5026" s="161"/>
      <c r="N5026" s="171"/>
      <c r="O5026" s="171"/>
      <c r="P5026" s="171"/>
      <c r="Q5026" s="171"/>
      <c r="R5026" s="171"/>
      <c r="S5026" s="171"/>
      <c r="T5026" s="208" t="str">
        <f t="shared" si="790"/>
        <v>MISSING</v>
      </c>
      <c r="U5026" s="208" t="str">
        <f t="shared" si="791"/>
        <v>MISSING</v>
      </c>
      <c r="X5026" s="56">
        <f t="shared" si="792"/>
        <v>-99</v>
      </c>
      <c r="Y5026" s="56">
        <f t="shared" si="793"/>
        <v>-99</v>
      </c>
      <c r="Z5026" s="56">
        <f t="shared" si="794"/>
        <v>-99</v>
      </c>
      <c r="AA5026" s="56">
        <f t="shared" si="795"/>
        <v>-99</v>
      </c>
      <c r="AB5026" s="56">
        <f t="shared" si="796"/>
        <v>-99</v>
      </c>
      <c r="AC5026" s="56">
        <f t="shared" si="797"/>
        <v>-99</v>
      </c>
      <c r="AD5026" s="3"/>
      <c r="AE5026" s="82">
        <f>IF(D5026=1, 'adjustment factor'!$D$4, IF(D5026=-9,-999,IF(D5026="",-999,0)))</f>
        <v>-999</v>
      </c>
      <c r="AF5026" s="82">
        <f>IF(F5026=1, 'adjustment factor'!$D$5, IF(F5026=-9,-999,IF(F5026="",-999,0)))</f>
        <v>-999</v>
      </c>
      <c r="AG5026" s="82">
        <f>IF(E5026=1, 'adjustment factor'!$D$6, IF(E5026=-9,-999,IF(E5026="",-999,0)))</f>
        <v>-999</v>
      </c>
      <c r="AH5026" s="82">
        <f>IF(K5026&gt;=45,'adjustment factor'!$D$7,IF(K5026=-9,-1200,IF(K5026="",-1200,0)))</f>
        <v>-1200</v>
      </c>
      <c r="AI5026" s="82">
        <f>IF(L5026=1, 'adjustment factor'!$D$8, IF(L5026=-9,-999,IF(L5026="",-999,0)))</f>
        <v>-999</v>
      </c>
      <c r="AJ5026" s="82">
        <f>IF(AND(M5026&gt;=1,M5026&lt;=4),'adjustment factor'!$D$9,IF(M5026=-9,-999,IF(M5026=98,-999,IF(M5026=99,-999,IF(M5026="",-999,0)))))</f>
        <v>-999</v>
      </c>
      <c r="AK5026" s="82">
        <f>IF(H5026=1, 'adjustment factor'!$D$10, IF(H5026=-9,-999,IF(H5026="",-999,0)))</f>
        <v>-999</v>
      </c>
      <c r="AL5026" s="82">
        <f>IF(G5026=1, 'adjustment factor'!$D$11, IF(G5026=-9,-999,IF(G5026="",-999,0)))</f>
        <v>-999</v>
      </c>
      <c r="AM5026" s="82">
        <f>IF(I5026=1, 'adjustment factor'!$D$12, IF(I5026=-9,-999,IF(I5026="",-999,0)))</f>
        <v>-999</v>
      </c>
      <c r="AN5026" s="82">
        <f>IF(J5026=1, 'adjustment factor'!$D$13, IF(J5026=-9,-999,IF(J5026="",-999,0)))</f>
        <v>-999</v>
      </c>
      <c r="AO5026" s="82" t="str">
        <f t="shared" si="798"/>
        <v>-999</v>
      </c>
      <c r="AP5026" s="82" t="str">
        <f t="shared" si="799"/>
        <v>MISSING</v>
      </c>
    </row>
    <row r="5027" spans="2:42">
      <c r="B5027" s="207"/>
      <c r="C5027" s="35">
        <v>5023</v>
      </c>
      <c r="D5027" s="161"/>
      <c r="E5027" s="161"/>
      <c r="F5027" s="161"/>
      <c r="G5027" s="161"/>
      <c r="H5027" s="161"/>
      <c r="I5027" s="161"/>
      <c r="J5027" s="161"/>
      <c r="K5027" s="161"/>
      <c r="L5027" s="161"/>
      <c r="M5027" s="161"/>
      <c r="N5027" s="171"/>
      <c r="O5027" s="171"/>
      <c r="P5027" s="171"/>
      <c r="Q5027" s="171"/>
      <c r="R5027" s="171"/>
      <c r="S5027" s="171"/>
      <c r="T5027" s="208" t="str">
        <f t="shared" si="790"/>
        <v>MISSING</v>
      </c>
      <c r="U5027" s="208" t="str">
        <f t="shared" si="791"/>
        <v>MISSING</v>
      </c>
      <c r="X5027" s="56">
        <f t="shared" si="792"/>
        <v>-99</v>
      </c>
      <c r="Y5027" s="56">
        <f t="shared" si="793"/>
        <v>-99</v>
      </c>
      <c r="Z5027" s="56">
        <f t="shared" si="794"/>
        <v>-99</v>
      </c>
      <c r="AA5027" s="56">
        <f t="shared" si="795"/>
        <v>-99</v>
      </c>
      <c r="AB5027" s="56">
        <f t="shared" si="796"/>
        <v>-99</v>
      </c>
      <c r="AC5027" s="56">
        <f t="shared" si="797"/>
        <v>-99</v>
      </c>
      <c r="AD5027" s="3"/>
      <c r="AE5027" s="82">
        <f>IF(D5027=1, 'adjustment factor'!$D$4, IF(D5027=-9,-999,IF(D5027="",-999,0)))</f>
        <v>-999</v>
      </c>
      <c r="AF5027" s="82">
        <f>IF(F5027=1, 'adjustment factor'!$D$5, IF(F5027=-9,-999,IF(F5027="",-999,0)))</f>
        <v>-999</v>
      </c>
      <c r="AG5027" s="82">
        <f>IF(E5027=1, 'adjustment factor'!$D$6, IF(E5027=-9,-999,IF(E5027="",-999,0)))</f>
        <v>-999</v>
      </c>
      <c r="AH5027" s="82">
        <f>IF(K5027&gt;=45,'adjustment factor'!$D$7,IF(K5027=-9,-1200,IF(K5027="",-1200,0)))</f>
        <v>-1200</v>
      </c>
      <c r="AI5027" s="82">
        <f>IF(L5027=1, 'adjustment factor'!$D$8, IF(L5027=-9,-999,IF(L5027="",-999,0)))</f>
        <v>-999</v>
      </c>
      <c r="AJ5027" s="82">
        <f>IF(AND(M5027&gt;=1,M5027&lt;=4),'adjustment factor'!$D$9,IF(M5027=-9,-999,IF(M5027=98,-999,IF(M5027=99,-999,IF(M5027="",-999,0)))))</f>
        <v>-999</v>
      </c>
      <c r="AK5027" s="82">
        <f>IF(H5027=1, 'adjustment factor'!$D$10, IF(H5027=-9,-999,IF(H5027="",-999,0)))</f>
        <v>-999</v>
      </c>
      <c r="AL5027" s="82">
        <f>IF(G5027=1, 'adjustment factor'!$D$11, IF(G5027=-9,-999,IF(G5027="",-999,0)))</f>
        <v>-999</v>
      </c>
      <c r="AM5027" s="82">
        <f>IF(I5027=1, 'adjustment factor'!$D$12, IF(I5027=-9,-999,IF(I5027="",-999,0)))</f>
        <v>-999</v>
      </c>
      <c r="AN5027" s="82">
        <f>IF(J5027=1, 'adjustment factor'!$D$13, IF(J5027=-9,-999,IF(J5027="",-999,0)))</f>
        <v>-999</v>
      </c>
      <c r="AO5027" s="82" t="str">
        <f t="shared" si="798"/>
        <v>-999</v>
      </c>
      <c r="AP5027" s="82" t="str">
        <f t="shared" si="799"/>
        <v>MISSING</v>
      </c>
    </row>
    <row r="5028" spans="2:42">
      <c r="B5028" s="207"/>
      <c r="C5028" s="35">
        <v>5024</v>
      </c>
      <c r="D5028" s="161"/>
      <c r="E5028" s="161"/>
      <c r="F5028" s="161"/>
      <c r="G5028" s="161"/>
      <c r="H5028" s="161"/>
      <c r="I5028" s="161"/>
      <c r="J5028" s="161"/>
      <c r="K5028" s="161"/>
      <c r="L5028" s="161"/>
      <c r="M5028" s="161"/>
      <c r="N5028" s="171"/>
      <c r="O5028" s="171"/>
      <c r="P5028" s="171"/>
      <c r="Q5028" s="171"/>
      <c r="R5028" s="171"/>
      <c r="S5028" s="171"/>
      <c r="T5028" s="208" t="str">
        <f t="shared" si="790"/>
        <v>MISSING</v>
      </c>
      <c r="U5028" s="208" t="str">
        <f t="shared" si="791"/>
        <v>MISSING</v>
      </c>
      <c r="X5028" s="56">
        <f t="shared" si="792"/>
        <v>-99</v>
      </c>
      <c r="Y5028" s="56">
        <f t="shared" si="793"/>
        <v>-99</v>
      </c>
      <c r="Z5028" s="56">
        <f t="shared" si="794"/>
        <v>-99</v>
      </c>
      <c r="AA5028" s="56">
        <f t="shared" si="795"/>
        <v>-99</v>
      </c>
      <c r="AB5028" s="56">
        <f t="shared" si="796"/>
        <v>-99</v>
      </c>
      <c r="AC5028" s="56">
        <f t="shared" si="797"/>
        <v>-99</v>
      </c>
      <c r="AD5028" s="3"/>
      <c r="AE5028" s="82">
        <f>IF(D5028=1, 'adjustment factor'!$D$4, IF(D5028=-9,-999,IF(D5028="",-999,0)))</f>
        <v>-999</v>
      </c>
      <c r="AF5028" s="82">
        <f>IF(F5028=1, 'adjustment factor'!$D$5, IF(F5028=-9,-999,IF(F5028="",-999,0)))</f>
        <v>-999</v>
      </c>
      <c r="AG5028" s="82">
        <f>IF(E5028=1, 'adjustment factor'!$D$6, IF(E5028=-9,-999,IF(E5028="",-999,0)))</f>
        <v>-999</v>
      </c>
      <c r="AH5028" s="82">
        <f>IF(K5028&gt;=45,'adjustment factor'!$D$7,IF(K5028=-9,-1200,IF(K5028="",-1200,0)))</f>
        <v>-1200</v>
      </c>
      <c r="AI5028" s="82">
        <f>IF(L5028=1, 'adjustment factor'!$D$8, IF(L5028=-9,-999,IF(L5028="",-999,0)))</f>
        <v>-999</v>
      </c>
      <c r="AJ5028" s="82">
        <f>IF(AND(M5028&gt;=1,M5028&lt;=4),'adjustment factor'!$D$9,IF(M5028=-9,-999,IF(M5028=98,-999,IF(M5028=99,-999,IF(M5028="",-999,0)))))</f>
        <v>-999</v>
      </c>
      <c r="AK5028" s="82">
        <f>IF(H5028=1, 'adjustment factor'!$D$10, IF(H5028=-9,-999,IF(H5028="",-999,0)))</f>
        <v>-999</v>
      </c>
      <c r="AL5028" s="82">
        <f>IF(G5028=1, 'adjustment factor'!$D$11, IF(G5028=-9,-999,IF(G5028="",-999,0)))</f>
        <v>-999</v>
      </c>
      <c r="AM5028" s="82">
        <f>IF(I5028=1, 'adjustment factor'!$D$12, IF(I5028=-9,-999,IF(I5028="",-999,0)))</f>
        <v>-999</v>
      </c>
      <c r="AN5028" s="82">
        <f>IF(J5028=1, 'adjustment factor'!$D$13, IF(J5028=-9,-999,IF(J5028="",-999,0)))</f>
        <v>-999</v>
      </c>
      <c r="AO5028" s="82" t="str">
        <f t="shared" si="798"/>
        <v>-999</v>
      </c>
      <c r="AP5028" s="82" t="str">
        <f t="shared" si="799"/>
        <v>MISSING</v>
      </c>
    </row>
    <row r="5029" spans="2:42">
      <c r="B5029" s="207"/>
      <c r="C5029" s="35">
        <v>5025</v>
      </c>
      <c r="D5029" s="161"/>
      <c r="E5029" s="161"/>
      <c r="F5029" s="161"/>
      <c r="G5029" s="161"/>
      <c r="H5029" s="161"/>
      <c r="I5029" s="161"/>
      <c r="J5029" s="161"/>
      <c r="K5029" s="161"/>
      <c r="L5029" s="161"/>
      <c r="M5029" s="161"/>
      <c r="N5029" s="171"/>
      <c r="O5029" s="171"/>
      <c r="P5029" s="171"/>
      <c r="Q5029" s="171"/>
      <c r="R5029" s="171"/>
      <c r="S5029" s="171"/>
      <c r="T5029" s="208" t="str">
        <f t="shared" si="790"/>
        <v>MISSING</v>
      </c>
      <c r="U5029" s="208" t="str">
        <f t="shared" si="791"/>
        <v>MISSING</v>
      </c>
      <c r="X5029" s="56">
        <f t="shared" si="792"/>
        <v>-99</v>
      </c>
      <c r="Y5029" s="56">
        <f t="shared" si="793"/>
        <v>-99</v>
      </c>
      <c r="Z5029" s="56">
        <f t="shared" si="794"/>
        <v>-99</v>
      </c>
      <c r="AA5029" s="56">
        <f t="shared" si="795"/>
        <v>-99</v>
      </c>
      <c r="AB5029" s="56">
        <f t="shared" si="796"/>
        <v>-99</v>
      </c>
      <c r="AC5029" s="56">
        <f t="shared" si="797"/>
        <v>-99</v>
      </c>
      <c r="AD5029" s="3"/>
      <c r="AE5029" s="82">
        <f>IF(D5029=1, 'adjustment factor'!$D$4, IF(D5029=-9,-999,IF(D5029="",-999,0)))</f>
        <v>-999</v>
      </c>
      <c r="AF5029" s="82">
        <f>IF(F5029=1, 'adjustment factor'!$D$5, IF(F5029=-9,-999,IF(F5029="",-999,0)))</f>
        <v>-999</v>
      </c>
      <c r="AG5029" s="82">
        <f>IF(E5029=1, 'adjustment factor'!$D$6, IF(E5029=-9,-999,IF(E5029="",-999,0)))</f>
        <v>-999</v>
      </c>
      <c r="AH5029" s="82">
        <f>IF(K5029&gt;=45,'adjustment factor'!$D$7,IF(K5029=-9,-1200,IF(K5029="",-1200,0)))</f>
        <v>-1200</v>
      </c>
      <c r="AI5029" s="82">
        <f>IF(L5029=1, 'adjustment factor'!$D$8, IF(L5029=-9,-999,IF(L5029="",-999,0)))</f>
        <v>-999</v>
      </c>
      <c r="AJ5029" s="82">
        <f>IF(AND(M5029&gt;=1,M5029&lt;=4),'adjustment factor'!$D$9,IF(M5029=-9,-999,IF(M5029=98,-999,IF(M5029=99,-999,IF(M5029="",-999,0)))))</f>
        <v>-999</v>
      </c>
      <c r="AK5029" s="82">
        <f>IF(H5029=1, 'adjustment factor'!$D$10, IF(H5029=-9,-999,IF(H5029="",-999,0)))</f>
        <v>-999</v>
      </c>
      <c r="AL5029" s="82">
        <f>IF(G5029=1, 'adjustment factor'!$D$11, IF(G5029=-9,-999,IF(G5029="",-999,0)))</f>
        <v>-999</v>
      </c>
      <c r="AM5029" s="82">
        <f>IF(I5029=1, 'adjustment factor'!$D$12, IF(I5029=-9,-999,IF(I5029="",-999,0)))</f>
        <v>-999</v>
      </c>
      <c r="AN5029" s="82">
        <f>IF(J5029=1, 'adjustment factor'!$D$13, IF(J5029=-9,-999,IF(J5029="",-999,0)))</f>
        <v>-999</v>
      </c>
      <c r="AO5029" s="82" t="str">
        <f t="shared" si="798"/>
        <v>-999</v>
      </c>
      <c r="AP5029" s="82" t="str">
        <f t="shared" si="799"/>
        <v>MISSING</v>
      </c>
    </row>
    <row r="5030" spans="2:42">
      <c r="B5030" s="207"/>
      <c r="C5030" s="35">
        <v>5026</v>
      </c>
      <c r="D5030" s="161"/>
      <c r="E5030" s="161"/>
      <c r="F5030" s="161"/>
      <c r="G5030" s="161"/>
      <c r="H5030" s="161"/>
      <c r="I5030" s="161"/>
      <c r="J5030" s="161"/>
      <c r="K5030" s="161"/>
      <c r="L5030" s="161"/>
      <c r="M5030" s="161"/>
      <c r="N5030" s="171"/>
      <c r="O5030" s="171"/>
      <c r="P5030" s="171"/>
      <c r="Q5030" s="171"/>
      <c r="R5030" s="171"/>
      <c r="S5030" s="171"/>
      <c r="T5030" s="208" t="str">
        <f t="shared" si="790"/>
        <v>MISSING</v>
      </c>
      <c r="U5030" s="208" t="str">
        <f t="shared" si="791"/>
        <v>MISSING</v>
      </c>
      <c r="X5030" s="56">
        <f t="shared" si="792"/>
        <v>-99</v>
      </c>
      <c r="Y5030" s="56">
        <f t="shared" si="793"/>
        <v>-99</v>
      </c>
      <c r="Z5030" s="56">
        <f t="shared" si="794"/>
        <v>-99</v>
      </c>
      <c r="AA5030" s="56">
        <f t="shared" si="795"/>
        <v>-99</v>
      </c>
      <c r="AB5030" s="56">
        <f t="shared" si="796"/>
        <v>-99</v>
      </c>
      <c r="AC5030" s="56">
        <f t="shared" si="797"/>
        <v>-99</v>
      </c>
      <c r="AD5030" s="3"/>
      <c r="AE5030" s="82">
        <f>IF(D5030=1, 'adjustment factor'!$D$4, IF(D5030=-9,-999,IF(D5030="",-999,0)))</f>
        <v>-999</v>
      </c>
      <c r="AF5030" s="82">
        <f>IF(F5030=1, 'adjustment factor'!$D$5, IF(F5030=-9,-999,IF(F5030="",-999,0)))</f>
        <v>-999</v>
      </c>
      <c r="AG5030" s="82">
        <f>IF(E5030=1, 'adjustment factor'!$D$6, IF(E5030=-9,-999,IF(E5030="",-999,0)))</f>
        <v>-999</v>
      </c>
      <c r="AH5030" s="82">
        <f>IF(K5030&gt;=45,'adjustment factor'!$D$7,IF(K5030=-9,-1200,IF(K5030="",-1200,0)))</f>
        <v>-1200</v>
      </c>
      <c r="AI5030" s="82">
        <f>IF(L5030=1, 'adjustment factor'!$D$8, IF(L5030=-9,-999,IF(L5030="",-999,0)))</f>
        <v>-999</v>
      </c>
      <c r="AJ5030" s="82">
        <f>IF(AND(M5030&gt;=1,M5030&lt;=4),'adjustment factor'!$D$9,IF(M5030=-9,-999,IF(M5030=98,-999,IF(M5030=99,-999,IF(M5030="",-999,0)))))</f>
        <v>-999</v>
      </c>
      <c r="AK5030" s="82">
        <f>IF(H5030=1, 'adjustment factor'!$D$10, IF(H5030=-9,-999,IF(H5030="",-999,0)))</f>
        <v>-999</v>
      </c>
      <c r="AL5030" s="82">
        <f>IF(G5030=1, 'adjustment factor'!$D$11, IF(G5030=-9,-999,IF(G5030="",-999,0)))</f>
        <v>-999</v>
      </c>
      <c r="AM5030" s="82">
        <f>IF(I5030=1, 'adjustment factor'!$D$12, IF(I5030=-9,-999,IF(I5030="",-999,0)))</f>
        <v>-999</v>
      </c>
      <c r="AN5030" s="82">
        <f>IF(J5030=1, 'adjustment factor'!$D$13, IF(J5030=-9,-999,IF(J5030="",-999,0)))</f>
        <v>-999</v>
      </c>
      <c r="AO5030" s="82" t="str">
        <f t="shared" si="798"/>
        <v>-999</v>
      </c>
      <c r="AP5030" s="82" t="str">
        <f t="shared" si="799"/>
        <v>MISSING</v>
      </c>
    </row>
    <row r="5031" spans="2:42">
      <c r="B5031" s="207"/>
      <c r="C5031" s="35">
        <v>5027</v>
      </c>
      <c r="D5031" s="161"/>
      <c r="E5031" s="161"/>
      <c r="F5031" s="161"/>
      <c r="G5031" s="161"/>
      <c r="H5031" s="161"/>
      <c r="I5031" s="161"/>
      <c r="J5031" s="161"/>
      <c r="K5031" s="161"/>
      <c r="L5031" s="161"/>
      <c r="M5031" s="161"/>
      <c r="N5031" s="171"/>
      <c r="O5031" s="171"/>
      <c r="P5031" s="171"/>
      <c r="Q5031" s="171"/>
      <c r="R5031" s="171"/>
      <c r="S5031" s="171"/>
      <c r="T5031" s="208" t="str">
        <f t="shared" si="790"/>
        <v>MISSING</v>
      </c>
      <c r="U5031" s="208" t="str">
        <f t="shared" si="791"/>
        <v>MISSING</v>
      </c>
      <c r="X5031" s="56">
        <f t="shared" si="792"/>
        <v>-99</v>
      </c>
      <c r="Y5031" s="56">
        <f t="shared" si="793"/>
        <v>-99</v>
      </c>
      <c r="Z5031" s="56">
        <f t="shared" si="794"/>
        <v>-99</v>
      </c>
      <c r="AA5031" s="56">
        <f t="shared" si="795"/>
        <v>-99</v>
      </c>
      <c r="AB5031" s="56">
        <f t="shared" si="796"/>
        <v>-99</v>
      </c>
      <c r="AC5031" s="56">
        <f t="shared" si="797"/>
        <v>-99</v>
      </c>
      <c r="AD5031" s="3"/>
      <c r="AE5031" s="82">
        <f>IF(D5031=1, 'adjustment factor'!$D$4, IF(D5031=-9,-999,IF(D5031="",-999,0)))</f>
        <v>-999</v>
      </c>
      <c r="AF5031" s="82">
        <f>IF(F5031=1, 'adjustment factor'!$D$5, IF(F5031=-9,-999,IF(F5031="",-999,0)))</f>
        <v>-999</v>
      </c>
      <c r="AG5031" s="82">
        <f>IF(E5031=1, 'adjustment factor'!$D$6, IF(E5031=-9,-999,IF(E5031="",-999,0)))</f>
        <v>-999</v>
      </c>
      <c r="AH5031" s="82">
        <f>IF(K5031&gt;=45,'adjustment factor'!$D$7,IF(K5031=-9,-1200,IF(K5031="",-1200,0)))</f>
        <v>-1200</v>
      </c>
      <c r="AI5031" s="82">
        <f>IF(L5031=1, 'adjustment factor'!$D$8, IF(L5031=-9,-999,IF(L5031="",-999,0)))</f>
        <v>-999</v>
      </c>
      <c r="AJ5031" s="82">
        <f>IF(AND(M5031&gt;=1,M5031&lt;=4),'adjustment factor'!$D$9,IF(M5031=-9,-999,IF(M5031=98,-999,IF(M5031=99,-999,IF(M5031="",-999,0)))))</f>
        <v>-999</v>
      </c>
      <c r="AK5031" s="82">
        <f>IF(H5031=1, 'adjustment factor'!$D$10, IF(H5031=-9,-999,IF(H5031="",-999,0)))</f>
        <v>-999</v>
      </c>
      <c r="AL5031" s="82">
        <f>IF(G5031=1, 'adjustment factor'!$D$11, IF(G5031=-9,-999,IF(G5031="",-999,0)))</f>
        <v>-999</v>
      </c>
      <c r="AM5031" s="82">
        <f>IF(I5031=1, 'adjustment factor'!$D$12, IF(I5031=-9,-999,IF(I5031="",-999,0)))</f>
        <v>-999</v>
      </c>
      <c r="AN5031" s="82">
        <f>IF(J5031=1, 'adjustment factor'!$D$13, IF(J5031=-9,-999,IF(J5031="",-999,0)))</f>
        <v>-999</v>
      </c>
      <c r="AO5031" s="82" t="str">
        <f t="shared" si="798"/>
        <v>-999</v>
      </c>
      <c r="AP5031" s="82" t="str">
        <f t="shared" si="799"/>
        <v>MISSING</v>
      </c>
    </row>
    <row r="5032" spans="2:42">
      <c r="B5032" s="207"/>
      <c r="C5032" s="35">
        <v>5028</v>
      </c>
      <c r="D5032" s="161"/>
      <c r="E5032" s="161"/>
      <c r="F5032" s="161"/>
      <c r="G5032" s="161"/>
      <c r="H5032" s="161"/>
      <c r="I5032" s="161"/>
      <c r="J5032" s="161"/>
      <c r="K5032" s="161"/>
      <c r="L5032" s="161"/>
      <c r="M5032" s="161"/>
      <c r="N5032" s="171"/>
      <c r="O5032" s="171"/>
      <c r="P5032" s="171"/>
      <c r="Q5032" s="171"/>
      <c r="R5032" s="171"/>
      <c r="S5032" s="171"/>
      <c r="T5032" s="208" t="str">
        <f t="shared" si="790"/>
        <v>MISSING</v>
      </c>
      <c r="U5032" s="208" t="str">
        <f t="shared" si="791"/>
        <v>MISSING</v>
      </c>
      <c r="X5032" s="56">
        <f t="shared" si="792"/>
        <v>-99</v>
      </c>
      <c r="Y5032" s="56">
        <f t="shared" si="793"/>
        <v>-99</v>
      </c>
      <c r="Z5032" s="56">
        <f t="shared" si="794"/>
        <v>-99</v>
      </c>
      <c r="AA5032" s="56">
        <f t="shared" si="795"/>
        <v>-99</v>
      </c>
      <c r="AB5032" s="56">
        <f t="shared" si="796"/>
        <v>-99</v>
      </c>
      <c r="AC5032" s="56">
        <f t="shared" si="797"/>
        <v>-99</v>
      </c>
      <c r="AD5032" s="3"/>
      <c r="AE5032" s="82">
        <f>IF(D5032=1, 'adjustment factor'!$D$4, IF(D5032=-9,-999,IF(D5032="",-999,0)))</f>
        <v>-999</v>
      </c>
      <c r="AF5032" s="82">
        <f>IF(F5032=1, 'adjustment factor'!$D$5, IF(F5032=-9,-999,IF(F5032="",-999,0)))</f>
        <v>-999</v>
      </c>
      <c r="AG5032" s="82">
        <f>IF(E5032=1, 'adjustment factor'!$D$6, IF(E5032=-9,-999,IF(E5032="",-999,0)))</f>
        <v>-999</v>
      </c>
      <c r="AH5032" s="82">
        <f>IF(K5032&gt;=45,'adjustment factor'!$D$7,IF(K5032=-9,-1200,IF(K5032="",-1200,0)))</f>
        <v>-1200</v>
      </c>
      <c r="AI5032" s="82">
        <f>IF(L5032=1, 'adjustment factor'!$D$8, IF(L5032=-9,-999,IF(L5032="",-999,0)))</f>
        <v>-999</v>
      </c>
      <c r="AJ5032" s="82">
        <f>IF(AND(M5032&gt;=1,M5032&lt;=4),'adjustment factor'!$D$9,IF(M5032=-9,-999,IF(M5032=98,-999,IF(M5032=99,-999,IF(M5032="",-999,0)))))</f>
        <v>-999</v>
      </c>
      <c r="AK5032" s="82">
        <f>IF(H5032=1, 'adjustment factor'!$D$10, IF(H5032=-9,-999,IF(H5032="",-999,0)))</f>
        <v>-999</v>
      </c>
      <c r="AL5032" s="82">
        <f>IF(G5032=1, 'adjustment factor'!$D$11, IF(G5032=-9,-999,IF(G5032="",-999,0)))</f>
        <v>-999</v>
      </c>
      <c r="AM5032" s="82">
        <f>IF(I5032=1, 'adjustment factor'!$D$12, IF(I5032=-9,-999,IF(I5032="",-999,0)))</f>
        <v>-999</v>
      </c>
      <c r="AN5032" s="82">
        <f>IF(J5032=1, 'adjustment factor'!$D$13, IF(J5032=-9,-999,IF(J5032="",-999,0)))</f>
        <v>-999</v>
      </c>
      <c r="AO5032" s="82" t="str">
        <f t="shared" si="798"/>
        <v>-999</v>
      </c>
      <c r="AP5032" s="82" t="str">
        <f t="shared" si="799"/>
        <v>MISSING</v>
      </c>
    </row>
    <row r="5033" spans="2:42">
      <c r="B5033" s="207"/>
      <c r="C5033" s="35">
        <v>5029</v>
      </c>
      <c r="D5033" s="161"/>
      <c r="E5033" s="161"/>
      <c r="F5033" s="161"/>
      <c r="G5033" s="161"/>
      <c r="H5033" s="161"/>
      <c r="I5033" s="161"/>
      <c r="J5033" s="161"/>
      <c r="K5033" s="161"/>
      <c r="L5033" s="161"/>
      <c r="M5033" s="161"/>
      <c r="N5033" s="171"/>
      <c r="O5033" s="171"/>
      <c r="P5033" s="171"/>
      <c r="Q5033" s="171"/>
      <c r="R5033" s="171"/>
      <c r="S5033" s="171"/>
      <c r="T5033" s="208" t="str">
        <f t="shared" si="790"/>
        <v>MISSING</v>
      </c>
      <c r="U5033" s="208" t="str">
        <f t="shared" si="791"/>
        <v>MISSING</v>
      </c>
      <c r="X5033" s="56">
        <f t="shared" si="792"/>
        <v>-99</v>
      </c>
      <c r="Y5033" s="56">
        <f t="shared" si="793"/>
        <v>-99</v>
      </c>
      <c r="Z5033" s="56">
        <f t="shared" si="794"/>
        <v>-99</v>
      </c>
      <c r="AA5033" s="56">
        <f t="shared" si="795"/>
        <v>-99</v>
      </c>
      <c r="AB5033" s="56">
        <f t="shared" si="796"/>
        <v>-99</v>
      </c>
      <c r="AC5033" s="56">
        <f t="shared" si="797"/>
        <v>-99</v>
      </c>
      <c r="AD5033" s="3"/>
      <c r="AE5033" s="82">
        <f>IF(D5033=1, 'adjustment factor'!$D$4, IF(D5033=-9,-999,IF(D5033="",-999,0)))</f>
        <v>-999</v>
      </c>
      <c r="AF5033" s="82">
        <f>IF(F5033=1, 'adjustment factor'!$D$5, IF(F5033=-9,-999,IF(F5033="",-999,0)))</f>
        <v>-999</v>
      </c>
      <c r="AG5033" s="82">
        <f>IF(E5033=1, 'adjustment factor'!$D$6, IF(E5033=-9,-999,IF(E5033="",-999,0)))</f>
        <v>-999</v>
      </c>
      <c r="AH5033" s="82">
        <f>IF(K5033&gt;=45,'adjustment factor'!$D$7,IF(K5033=-9,-1200,IF(K5033="",-1200,0)))</f>
        <v>-1200</v>
      </c>
      <c r="AI5033" s="82">
        <f>IF(L5033=1, 'adjustment factor'!$D$8, IF(L5033=-9,-999,IF(L5033="",-999,0)))</f>
        <v>-999</v>
      </c>
      <c r="AJ5033" s="82">
        <f>IF(AND(M5033&gt;=1,M5033&lt;=4),'adjustment factor'!$D$9,IF(M5033=-9,-999,IF(M5033=98,-999,IF(M5033=99,-999,IF(M5033="",-999,0)))))</f>
        <v>-999</v>
      </c>
      <c r="AK5033" s="82">
        <f>IF(H5033=1, 'adjustment factor'!$D$10, IF(H5033=-9,-999,IF(H5033="",-999,0)))</f>
        <v>-999</v>
      </c>
      <c r="AL5033" s="82">
        <f>IF(G5033=1, 'adjustment factor'!$D$11, IF(G5033=-9,-999,IF(G5033="",-999,0)))</f>
        <v>-999</v>
      </c>
      <c r="AM5033" s="82">
        <f>IF(I5033=1, 'adjustment factor'!$D$12, IF(I5033=-9,-999,IF(I5033="",-999,0)))</f>
        <v>-999</v>
      </c>
      <c r="AN5033" s="82">
        <f>IF(J5033=1, 'adjustment factor'!$D$13, IF(J5033=-9,-999,IF(J5033="",-999,0)))</f>
        <v>-999</v>
      </c>
      <c r="AO5033" s="82" t="str">
        <f t="shared" si="798"/>
        <v>-999</v>
      </c>
      <c r="AP5033" s="82" t="str">
        <f t="shared" si="799"/>
        <v>MISSING</v>
      </c>
    </row>
    <row r="5034" spans="2:42">
      <c r="B5034" s="207"/>
      <c r="C5034" s="35">
        <v>5030</v>
      </c>
      <c r="D5034" s="161"/>
      <c r="E5034" s="161"/>
      <c r="F5034" s="161"/>
      <c r="G5034" s="161"/>
      <c r="H5034" s="161"/>
      <c r="I5034" s="161"/>
      <c r="J5034" s="161"/>
      <c r="K5034" s="161"/>
      <c r="L5034" s="161"/>
      <c r="M5034" s="161"/>
      <c r="N5034" s="171"/>
      <c r="O5034" s="171"/>
      <c r="P5034" s="171"/>
      <c r="Q5034" s="171"/>
      <c r="R5034" s="171"/>
      <c r="S5034" s="171"/>
      <c r="T5034" s="208" t="str">
        <f t="shared" si="790"/>
        <v>MISSING</v>
      </c>
      <c r="U5034" s="208" t="str">
        <f t="shared" si="791"/>
        <v>MISSING</v>
      </c>
      <c r="X5034" s="56">
        <f t="shared" si="792"/>
        <v>-99</v>
      </c>
      <c r="Y5034" s="56">
        <f t="shared" si="793"/>
        <v>-99</v>
      </c>
      <c r="Z5034" s="56">
        <f t="shared" si="794"/>
        <v>-99</v>
      </c>
      <c r="AA5034" s="56">
        <f t="shared" si="795"/>
        <v>-99</v>
      </c>
      <c r="AB5034" s="56">
        <f t="shared" si="796"/>
        <v>-99</v>
      </c>
      <c r="AC5034" s="56">
        <f t="shared" si="797"/>
        <v>-99</v>
      </c>
      <c r="AD5034" s="3"/>
      <c r="AE5034" s="82">
        <f>IF(D5034=1, 'adjustment factor'!$D$4, IF(D5034=-9,-999,IF(D5034="",-999,0)))</f>
        <v>-999</v>
      </c>
      <c r="AF5034" s="82">
        <f>IF(F5034=1, 'adjustment factor'!$D$5, IF(F5034=-9,-999,IF(F5034="",-999,0)))</f>
        <v>-999</v>
      </c>
      <c r="AG5034" s="82">
        <f>IF(E5034=1, 'adjustment factor'!$D$6, IF(E5034=-9,-999,IF(E5034="",-999,0)))</f>
        <v>-999</v>
      </c>
      <c r="AH5034" s="82">
        <f>IF(K5034&gt;=45,'adjustment factor'!$D$7,IF(K5034=-9,-1200,IF(K5034="",-1200,0)))</f>
        <v>-1200</v>
      </c>
      <c r="AI5034" s="82">
        <f>IF(L5034=1, 'adjustment factor'!$D$8, IF(L5034=-9,-999,IF(L5034="",-999,0)))</f>
        <v>-999</v>
      </c>
      <c r="AJ5034" s="82">
        <f>IF(AND(M5034&gt;=1,M5034&lt;=4),'adjustment factor'!$D$9,IF(M5034=-9,-999,IF(M5034=98,-999,IF(M5034=99,-999,IF(M5034="",-999,0)))))</f>
        <v>-999</v>
      </c>
      <c r="AK5034" s="82">
        <f>IF(H5034=1, 'adjustment factor'!$D$10, IF(H5034=-9,-999,IF(H5034="",-999,0)))</f>
        <v>-999</v>
      </c>
      <c r="AL5034" s="82">
        <f>IF(G5034=1, 'adjustment factor'!$D$11, IF(G5034=-9,-999,IF(G5034="",-999,0)))</f>
        <v>-999</v>
      </c>
      <c r="AM5034" s="82">
        <f>IF(I5034=1, 'adjustment factor'!$D$12, IF(I5034=-9,-999,IF(I5034="",-999,0)))</f>
        <v>-999</v>
      </c>
      <c r="AN5034" s="82">
        <f>IF(J5034=1, 'adjustment factor'!$D$13, IF(J5034=-9,-999,IF(J5034="",-999,0)))</f>
        <v>-999</v>
      </c>
      <c r="AO5034" s="82" t="str">
        <f t="shared" si="798"/>
        <v>-999</v>
      </c>
      <c r="AP5034" s="82" t="str">
        <f t="shared" si="799"/>
        <v>MISSING</v>
      </c>
    </row>
    <row r="5035" spans="2:42">
      <c r="B5035" s="207"/>
      <c r="C5035" s="35">
        <v>5031</v>
      </c>
      <c r="D5035" s="161"/>
      <c r="E5035" s="161"/>
      <c r="F5035" s="161"/>
      <c r="G5035" s="161"/>
      <c r="H5035" s="161"/>
      <c r="I5035" s="161"/>
      <c r="J5035" s="161"/>
      <c r="K5035" s="161"/>
      <c r="L5035" s="161"/>
      <c r="M5035" s="161"/>
      <c r="N5035" s="171"/>
      <c r="O5035" s="171"/>
      <c r="P5035" s="171"/>
      <c r="Q5035" s="171"/>
      <c r="R5035" s="171"/>
      <c r="S5035" s="171"/>
      <c r="T5035" s="208" t="str">
        <f t="shared" si="790"/>
        <v>MISSING</v>
      </c>
      <c r="U5035" s="208" t="str">
        <f t="shared" si="791"/>
        <v>MISSING</v>
      </c>
      <c r="X5035" s="56">
        <f t="shared" si="792"/>
        <v>-99</v>
      </c>
      <c r="Y5035" s="56">
        <f t="shared" si="793"/>
        <v>-99</v>
      </c>
      <c r="Z5035" s="56">
        <f t="shared" si="794"/>
        <v>-99</v>
      </c>
      <c r="AA5035" s="56">
        <f t="shared" si="795"/>
        <v>-99</v>
      </c>
      <c r="AB5035" s="56">
        <f t="shared" si="796"/>
        <v>-99</v>
      </c>
      <c r="AC5035" s="56">
        <f t="shared" si="797"/>
        <v>-99</v>
      </c>
      <c r="AD5035" s="3"/>
      <c r="AE5035" s="82">
        <f>IF(D5035=1, 'adjustment factor'!$D$4, IF(D5035=-9,-999,IF(D5035="",-999,0)))</f>
        <v>-999</v>
      </c>
      <c r="AF5035" s="82">
        <f>IF(F5035=1, 'adjustment factor'!$D$5, IF(F5035=-9,-999,IF(F5035="",-999,0)))</f>
        <v>-999</v>
      </c>
      <c r="AG5035" s="82">
        <f>IF(E5035=1, 'adjustment factor'!$D$6, IF(E5035=-9,-999,IF(E5035="",-999,0)))</f>
        <v>-999</v>
      </c>
      <c r="AH5035" s="82">
        <f>IF(K5035&gt;=45,'adjustment factor'!$D$7,IF(K5035=-9,-1200,IF(K5035="",-1200,0)))</f>
        <v>-1200</v>
      </c>
      <c r="AI5035" s="82">
        <f>IF(L5035=1, 'adjustment factor'!$D$8, IF(L5035=-9,-999,IF(L5035="",-999,0)))</f>
        <v>-999</v>
      </c>
      <c r="AJ5035" s="82">
        <f>IF(AND(M5035&gt;=1,M5035&lt;=4),'adjustment factor'!$D$9,IF(M5035=-9,-999,IF(M5035=98,-999,IF(M5035=99,-999,IF(M5035="",-999,0)))))</f>
        <v>-999</v>
      </c>
      <c r="AK5035" s="82">
        <f>IF(H5035=1, 'adjustment factor'!$D$10, IF(H5035=-9,-999,IF(H5035="",-999,0)))</f>
        <v>-999</v>
      </c>
      <c r="AL5035" s="82">
        <f>IF(G5035=1, 'adjustment factor'!$D$11, IF(G5035=-9,-999,IF(G5035="",-999,0)))</f>
        <v>-999</v>
      </c>
      <c r="AM5035" s="82">
        <f>IF(I5035=1, 'adjustment factor'!$D$12, IF(I5035=-9,-999,IF(I5035="",-999,0)))</f>
        <v>-999</v>
      </c>
      <c r="AN5035" s="82">
        <f>IF(J5035=1, 'adjustment factor'!$D$13, IF(J5035=-9,-999,IF(J5035="",-999,0)))</f>
        <v>-999</v>
      </c>
      <c r="AO5035" s="82" t="str">
        <f t="shared" si="798"/>
        <v>-999</v>
      </c>
      <c r="AP5035" s="82" t="str">
        <f t="shared" si="799"/>
        <v>MISSING</v>
      </c>
    </row>
    <row r="5036" spans="2:42">
      <c r="B5036" s="207"/>
      <c r="C5036" s="35">
        <v>5032</v>
      </c>
      <c r="D5036" s="161"/>
      <c r="E5036" s="161"/>
      <c r="F5036" s="161"/>
      <c r="G5036" s="161"/>
      <c r="H5036" s="161"/>
      <c r="I5036" s="161"/>
      <c r="J5036" s="161"/>
      <c r="K5036" s="161"/>
      <c r="L5036" s="161"/>
      <c r="M5036" s="161"/>
      <c r="N5036" s="171"/>
      <c r="O5036" s="171"/>
      <c r="P5036" s="171"/>
      <c r="Q5036" s="171"/>
      <c r="R5036" s="171"/>
      <c r="S5036" s="171"/>
      <c r="T5036" s="208" t="str">
        <f t="shared" si="790"/>
        <v>MISSING</v>
      </c>
      <c r="U5036" s="208" t="str">
        <f t="shared" si="791"/>
        <v>MISSING</v>
      </c>
      <c r="X5036" s="56">
        <f t="shared" si="792"/>
        <v>-99</v>
      </c>
      <c r="Y5036" s="56">
        <f t="shared" si="793"/>
        <v>-99</v>
      </c>
      <c r="Z5036" s="56">
        <f t="shared" si="794"/>
        <v>-99</v>
      </c>
      <c r="AA5036" s="56">
        <f t="shared" si="795"/>
        <v>-99</v>
      </c>
      <c r="AB5036" s="56">
        <f t="shared" si="796"/>
        <v>-99</v>
      </c>
      <c r="AC5036" s="56">
        <f t="shared" si="797"/>
        <v>-99</v>
      </c>
      <c r="AD5036" s="3"/>
      <c r="AE5036" s="82">
        <f>IF(D5036=1, 'adjustment factor'!$D$4, IF(D5036=-9,-999,IF(D5036="",-999,0)))</f>
        <v>-999</v>
      </c>
      <c r="AF5036" s="82">
        <f>IF(F5036=1, 'adjustment factor'!$D$5, IF(F5036=-9,-999,IF(F5036="",-999,0)))</f>
        <v>-999</v>
      </c>
      <c r="AG5036" s="82">
        <f>IF(E5036=1, 'adjustment factor'!$D$6, IF(E5036=-9,-999,IF(E5036="",-999,0)))</f>
        <v>-999</v>
      </c>
      <c r="AH5036" s="82">
        <f>IF(K5036&gt;=45,'adjustment factor'!$D$7,IF(K5036=-9,-1200,IF(K5036="",-1200,0)))</f>
        <v>-1200</v>
      </c>
      <c r="AI5036" s="82">
        <f>IF(L5036=1, 'adjustment factor'!$D$8, IF(L5036=-9,-999,IF(L5036="",-999,0)))</f>
        <v>-999</v>
      </c>
      <c r="AJ5036" s="82">
        <f>IF(AND(M5036&gt;=1,M5036&lt;=4),'adjustment factor'!$D$9,IF(M5036=-9,-999,IF(M5036=98,-999,IF(M5036=99,-999,IF(M5036="",-999,0)))))</f>
        <v>-999</v>
      </c>
      <c r="AK5036" s="82">
        <f>IF(H5036=1, 'adjustment factor'!$D$10, IF(H5036=-9,-999,IF(H5036="",-999,0)))</f>
        <v>-999</v>
      </c>
      <c r="AL5036" s="82">
        <f>IF(G5036=1, 'adjustment factor'!$D$11, IF(G5036=-9,-999,IF(G5036="",-999,0)))</f>
        <v>-999</v>
      </c>
      <c r="AM5036" s="82">
        <f>IF(I5036=1, 'adjustment factor'!$D$12, IF(I5036=-9,-999,IF(I5036="",-999,0)))</f>
        <v>-999</v>
      </c>
      <c r="AN5036" s="82">
        <f>IF(J5036=1, 'adjustment factor'!$D$13, IF(J5036=-9,-999,IF(J5036="",-999,0)))</f>
        <v>-999</v>
      </c>
      <c r="AO5036" s="82" t="str">
        <f t="shared" si="798"/>
        <v>-999</v>
      </c>
      <c r="AP5036" s="82" t="str">
        <f t="shared" si="799"/>
        <v>MISSING</v>
      </c>
    </row>
    <row r="5037" spans="2:42">
      <c r="B5037" s="207"/>
      <c r="C5037" s="35">
        <v>5033</v>
      </c>
      <c r="D5037" s="161"/>
      <c r="E5037" s="161"/>
      <c r="F5037" s="161"/>
      <c r="G5037" s="161"/>
      <c r="H5037" s="161"/>
      <c r="I5037" s="161"/>
      <c r="J5037" s="161"/>
      <c r="K5037" s="161"/>
      <c r="L5037" s="161"/>
      <c r="M5037" s="161"/>
      <c r="N5037" s="171"/>
      <c r="O5037" s="171"/>
      <c r="P5037" s="171"/>
      <c r="Q5037" s="171"/>
      <c r="R5037" s="171"/>
      <c r="S5037" s="171"/>
      <c r="T5037" s="208" t="str">
        <f t="shared" si="790"/>
        <v>MISSING</v>
      </c>
      <c r="U5037" s="208" t="str">
        <f t="shared" si="791"/>
        <v>MISSING</v>
      </c>
      <c r="X5037" s="56">
        <f t="shared" si="792"/>
        <v>-99</v>
      </c>
      <c r="Y5037" s="56">
        <f t="shared" si="793"/>
        <v>-99</v>
      </c>
      <c r="Z5037" s="56">
        <f t="shared" si="794"/>
        <v>-99</v>
      </c>
      <c r="AA5037" s="56">
        <f t="shared" si="795"/>
        <v>-99</v>
      </c>
      <c r="AB5037" s="56">
        <f t="shared" si="796"/>
        <v>-99</v>
      </c>
      <c r="AC5037" s="56">
        <f t="shared" si="797"/>
        <v>-99</v>
      </c>
      <c r="AD5037" s="3"/>
      <c r="AE5037" s="82">
        <f>IF(D5037=1, 'adjustment factor'!$D$4, IF(D5037=-9,-999,IF(D5037="",-999,0)))</f>
        <v>-999</v>
      </c>
      <c r="AF5037" s="82">
        <f>IF(F5037=1, 'adjustment factor'!$D$5, IF(F5037=-9,-999,IF(F5037="",-999,0)))</f>
        <v>-999</v>
      </c>
      <c r="AG5037" s="82">
        <f>IF(E5037=1, 'adjustment factor'!$D$6, IF(E5037=-9,-999,IF(E5037="",-999,0)))</f>
        <v>-999</v>
      </c>
      <c r="AH5037" s="82">
        <f>IF(K5037&gt;=45,'adjustment factor'!$D$7,IF(K5037=-9,-1200,IF(K5037="",-1200,0)))</f>
        <v>-1200</v>
      </c>
      <c r="AI5037" s="82">
        <f>IF(L5037=1, 'adjustment factor'!$D$8, IF(L5037=-9,-999,IF(L5037="",-999,0)))</f>
        <v>-999</v>
      </c>
      <c r="AJ5037" s="82">
        <f>IF(AND(M5037&gt;=1,M5037&lt;=4),'adjustment factor'!$D$9,IF(M5037=-9,-999,IF(M5037=98,-999,IF(M5037=99,-999,IF(M5037="",-999,0)))))</f>
        <v>-999</v>
      </c>
      <c r="AK5037" s="82">
        <f>IF(H5037=1, 'adjustment factor'!$D$10, IF(H5037=-9,-999,IF(H5037="",-999,0)))</f>
        <v>-999</v>
      </c>
      <c r="AL5037" s="82">
        <f>IF(G5037=1, 'adjustment factor'!$D$11, IF(G5037=-9,-999,IF(G5037="",-999,0)))</f>
        <v>-999</v>
      </c>
      <c r="AM5037" s="82">
        <f>IF(I5037=1, 'adjustment factor'!$D$12, IF(I5037=-9,-999,IF(I5037="",-999,0)))</f>
        <v>-999</v>
      </c>
      <c r="AN5037" s="82">
        <f>IF(J5037=1, 'adjustment factor'!$D$13, IF(J5037=-9,-999,IF(J5037="",-999,0)))</f>
        <v>-999</v>
      </c>
      <c r="AO5037" s="82" t="str">
        <f t="shared" si="798"/>
        <v>-999</v>
      </c>
      <c r="AP5037" s="82" t="str">
        <f t="shared" si="799"/>
        <v>MISSING</v>
      </c>
    </row>
    <row r="5038" spans="2:42">
      <c r="B5038" s="207"/>
      <c r="C5038" s="35">
        <v>5034</v>
      </c>
      <c r="D5038" s="161"/>
      <c r="E5038" s="161"/>
      <c r="F5038" s="161"/>
      <c r="G5038" s="161"/>
      <c r="H5038" s="161"/>
      <c r="I5038" s="161"/>
      <c r="J5038" s="161"/>
      <c r="K5038" s="161"/>
      <c r="L5038" s="161"/>
      <c r="M5038" s="161"/>
      <c r="N5038" s="171"/>
      <c r="O5038" s="171"/>
      <c r="P5038" s="171"/>
      <c r="Q5038" s="171"/>
      <c r="R5038" s="171"/>
      <c r="S5038" s="171"/>
      <c r="T5038" s="208" t="str">
        <f t="shared" si="790"/>
        <v>MISSING</v>
      </c>
      <c r="U5038" s="208" t="str">
        <f t="shared" si="791"/>
        <v>MISSING</v>
      </c>
      <c r="X5038" s="56">
        <f t="shared" si="792"/>
        <v>-99</v>
      </c>
      <c r="Y5038" s="56">
        <f t="shared" si="793"/>
        <v>-99</v>
      </c>
      <c r="Z5038" s="56">
        <f t="shared" si="794"/>
        <v>-99</v>
      </c>
      <c r="AA5038" s="56">
        <f t="shared" si="795"/>
        <v>-99</v>
      </c>
      <c r="AB5038" s="56">
        <f t="shared" si="796"/>
        <v>-99</v>
      </c>
      <c r="AC5038" s="56">
        <f t="shared" si="797"/>
        <v>-99</v>
      </c>
      <c r="AD5038" s="3"/>
      <c r="AE5038" s="82">
        <f>IF(D5038=1, 'adjustment factor'!$D$4, IF(D5038=-9,-999,IF(D5038="",-999,0)))</f>
        <v>-999</v>
      </c>
      <c r="AF5038" s="82">
        <f>IF(F5038=1, 'adjustment factor'!$D$5, IF(F5038=-9,-999,IF(F5038="",-999,0)))</f>
        <v>-999</v>
      </c>
      <c r="AG5038" s="82">
        <f>IF(E5038=1, 'adjustment factor'!$D$6, IF(E5038=-9,-999,IF(E5038="",-999,0)))</f>
        <v>-999</v>
      </c>
      <c r="AH5038" s="82">
        <f>IF(K5038&gt;=45,'adjustment factor'!$D$7,IF(K5038=-9,-1200,IF(K5038="",-1200,0)))</f>
        <v>-1200</v>
      </c>
      <c r="AI5038" s="82">
        <f>IF(L5038=1, 'adjustment factor'!$D$8, IF(L5038=-9,-999,IF(L5038="",-999,0)))</f>
        <v>-999</v>
      </c>
      <c r="AJ5038" s="82">
        <f>IF(AND(M5038&gt;=1,M5038&lt;=4),'adjustment factor'!$D$9,IF(M5038=-9,-999,IF(M5038=98,-999,IF(M5038=99,-999,IF(M5038="",-999,0)))))</f>
        <v>-999</v>
      </c>
      <c r="AK5038" s="82">
        <f>IF(H5038=1, 'adjustment factor'!$D$10, IF(H5038=-9,-999,IF(H5038="",-999,0)))</f>
        <v>-999</v>
      </c>
      <c r="AL5038" s="82">
        <f>IF(G5038=1, 'adjustment factor'!$D$11, IF(G5038=-9,-999,IF(G5038="",-999,0)))</f>
        <v>-999</v>
      </c>
      <c r="AM5038" s="82">
        <f>IF(I5038=1, 'adjustment factor'!$D$12, IF(I5038=-9,-999,IF(I5038="",-999,0)))</f>
        <v>-999</v>
      </c>
      <c r="AN5038" s="82">
        <f>IF(J5038=1, 'adjustment factor'!$D$13, IF(J5038=-9,-999,IF(J5038="",-999,0)))</f>
        <v>-999</v>
      </c>
      <c r="AO5038" s="82" t="str">
        <f t="shared" si="798"/>
        <v>-999</v>
      </c>
      <c r="AP5038" s="82" t="str">
        <f t="shared" si="799"/>
        <v>MISSING</v>
      </c>
    </row>
    <row r="5039" spans="2:42">
      <c r="B5039" s="207"/>
      <c r="C5039" s="35">
        <v>5035</v>
      </c>
      <c r="D5039" s="161"/>
      <c r="E5039" s="161"/>
      <c r="F5039" s="161"/>
      <c r="G5039" s="161"/>
      <c r="H5039" s="161"/>
      <c r="I5039" s="161"/>
      <c r="J5039" s="161"/>
      <c r="K5039" s="161"/>
      <c r="L5039" s="161"/>
      <c r="M5039" s="161"/>
      <c r="N5039" s="171"/>
      <c r="O5039" s="171"/>
      <c r="P5039" s="171"/>
      <c r="Q5039" s="171"/>
      <c r="R5039" s="171"/>
      <c r="S5039" s="171"/>
      <c r="T5039" s="208" t="str">
        <f t="shared" si="790"/>
        <v>MISSING</v>
      </c>
      <c r="U5039" s="208" t="str">
        <f t="shared" si="791"/>
        <v>MISSING</v>
      </c>
      <c r="X5039" s="56">
        <f t="shared" si="792"/>
        <v>-99</v>
      </c>
      <c r="Y5039" s="56">
        <f t="shared" si="793"/>
        <v>-99</v>
      </c>
      <c r="Z5039" s="56">
        <f t="shared" si="794"/>
        <v>-99</v>
      </c>
      <c r="AA5039" s="56">
        <f t="shared" si="795"/>
        <v>-99</v>
      </c>
      <c r="AB5039" s="56">
        <f t="shared" si="796"/>
        <v>-99</v>
      </c>
      <c r="AC5039" s="56">
        <f t="shared" si="797"/>
        <v>-99</v>
      </c>
      <c r="AD5039" s="3"/>
      <c r="AE5039" s="82">
        <f>IF(D5039=1, 'adjustment factor'!$D$4, IF(D5039=-9,-999,IF(D5039="",-999,0)))</f>
        <v>-999</v>
      </c>
      <c r="AF5039" s="82">
        <f>IF(F5039=1, 'adjustment factor'!$D$5, IF(F5039=-9,-999,IF(F5039="",-999,0)))</f>
        <v>-999</v>
      </c>
      <c r="AG5039" s="82">
        <f>IF(E5039=1, 'adjustment factor'!$D$6, IF(E5039=-9,-999,IF(E5039="",-999,0)))</f>
        <v>-999</v>
      </c>
      <c r="AH5039" s="82">
        <f>IF(K5039&gt;=45,'adjustment factor'!$D$7,IF(K5039=-9,-1200,IF(K5039="",-1200,0)))</f>
        <v>-1200</v>
      </c>
      <c r="AI5039" s="82">
        <f>IF(L5039=1, 'adjustment factor'!$D$8, IF(L5039=-9,-999,IF(L5039="",-999,0)))</f>
        <v>-999</v>
      </c>
      <c r="AJ5039" s="82">
        <f>IF(AND(M5039&gt;=1,M5039&lt;=4),'adjustment factor'!$D$9,IF(M5039=-9,-999,IF(M5039=98,-999,IF(M5039=99,-999,IF(M5039="",-999,0)))))</f>
        <v>-999</v>
      </c>
      <c r="AK5039" s="82">
        <f>IF(H5039=1, 'adjustment factor'!$D$10, IF(H5039=-9,-999,IF(H5039="",-999,0)))</f>
        <v>-999</v>
      </c>
      <c r="AL5039" s="82">
        <f>IF(G5039=1, 'adjustment factor'!$D$11, IF(G5039=-9,-999,IF(G5039="",-999,0)))</f>
        <v>-999</v>
      </c>
      <c r="AM5039" s="82">
        <f>IF(I5039=1, 'adjustment factor'!$D$12, IF(I5039=-9,-999,IF(I5039="",-999,0)))</f>
        <v>-999</v>
      </c>
      <c r="AN5039" s="82">
        <f>IF(J5039=1, 'adjustment factor'!$D$13, IF(J5039=-9,-999,IF(J5039="",-999,0)))</f>
        <v>-999</v>
      </c>
      <c r="AO5039" s="82" t="str">
        <f t="shared" si="798"/>
        <v>-999</v>
      </c>
      <c r="AP5039" s="82" t="str">
        <f t="shared" si="799"/>
        <v>MISSING</v>
      </c>
    </row>
    <row r="5040" spans="2:42">
      <c r="B5040" s="207"/>
      <c r="C5040" s="35">
        <v>5036</v>
      </c>
      <c r="D5040" s="161"/>
      <c r="E5040" s="161"/>
      <c r="F5040" s="161"/>
      <c r="G5040" s="161"/>
      <c r="H5040" s="161"/>
      <c r="I5040" s="161"/>
      <c r="J5040" s="161"/>
      <c r="K5040" s="161"/>
      <c r="L5040" s="161"/>
      <c r="M5040" s="161"/>
      <c r="N5040" s="171"/>
      <c r="O5040" s="171"/>
      <c r="P5040" s="171"/>
      <c r="Q5040" s="171"/>
      <c r="R5040" s="171"/>
      <c r="S5040" s="171"/>
      <c r="T5040" s="208" t="str">
        <f t="shared" si="790"/>
        <v>MISSING</v>
      </c>
      <c r="U5040" s="208" t="str">
        <f t="shared" si="791"/>
        <v>MISSING</v>
      </c>
      <c r="X5040" s="56">
        <f t="shared" si="792"/>
        <v>-99</v>
      </c>
      <c r="Y5040" s="56">
        <f t="shared" si="793"/>
        <v>-99</v>
      </c>
      <c r="Z5040" s="56">
        <f t="shared" si="794"/>
        <v>-99</v>
      </c>
      <c r="AA5040" s="56">
        <f t="shared" si="795"/>
        <v>-99</v>
      </c>
      <c r="AB5040" s="56">
        <f t="shared" si="796"/>
        <v>-99</v>
      </c>
      <c r="AC5040" s="56">
        <f t="shared" si="797"/>
        <v>-99</v>
      </c>
      <c r="AD5040" s="3"/>
      <c r="AE5040" s="82">
        <f>IF(D5040=1, 'adjustment factor'!$D$4, IF(D5040=-9,-999,IF(D5040="",-999,0)))</f>
        <v>-999</v>
      </c>
      <c r="AF5040" s="82">
        <f>IF(F5040=1, 'adjustment factor'!$D$5, IF(F5040=-9,-999,IF(F5040="",-999,0)))</f>
        <v>-999</v>
      </c>
      <c r="AG5040" s="82">
        <f>IF(E5040=1, 'adjustment factor'!$D$6, IF(E5040=-9,-999,IF(E5040="",-999,0)))</f>
        <v>-999</v>
      </c>
      <c r="AH5040" s="82">
        <f>IF(K5040&gt;=45,'adjustment factor'!$D$7,IF(K5040=-9,-1200,IF(K5040="",-1200,0)))</f>
        <v>-1200</v>
      </c>
      <c r="AI5040" s="82">
        <f>IF(L5040=1, 'adjustment factor'!$D$8, IF(L5040=-9,-999,IF(L5040="",-999,0)))</f>
        <v>-999</v>
      </c>
      <c r="AJ5040" s="82">
        <f>IF(AND(M5040&gt;=1,M5040&lt;=4),'adjustment factor'!$D$9,IF(M5040=-9,-999,IF(M5040=98,-999,IF(M5040=99,-999,IF(M5040="",-999,0)))))</f>
        <v>-999</v>
      </c>
      <c r="AK5040" s="82">
        <f>IF(H5040=1, 'adjustment factor'!$D$10, IF(H5040=-9,-999,IF(H5040="",-999,0)))</f>
        <v>-999</v>
      </c>
      <c r="AL5040" s="82">
        <f>IF(G5040=1, 'adjustment factor'!$D$11, IF(G5040=-9,-999,IF(G5040="",-999,0)))</f>
        <v>-999</v>
      </c>
      <c r="AM5040" s="82">
        <f>IF(I5040=1, 'adjustment factor'!$D$12, IF(I5040=-9,-999,IF(I5040="",-999,0)))</f>
        <v>-999</v>
      </c>
      <c r="AN5040" s="82">
        <f>IF(J5040=1, 'adjustment factor'!$D$13, IF(J5040=-9,-999,IF(J5040="",-999,0)))</f>
        <v>-999</v>
      </c>
      <c r="AO5040" s="82" t="str">
        <f t="shared" si="798"/>
        <v>-999</v>
      </c>
      <c r="AP5040" s="82" t="str">
        <f t="shared" si="799"/>
        <v>MISSING</v>
      </c>
    </row>
    <row r="5041" spans="2:42">
      <c r="B5041" s="207"/>
      <c r="C5041" s="35">
        <v>5037</v>
      </c>
      <c r="D5041" s="161"/>
      <c r="E5041" s="161"/>
      <c r="F5041" s="161"/>
      <c r="G5041" s="161"/>
      <c r="H5041" s="161"/>
      <c r="I5041" s="161"/>
      <c r="J5041" s="161"/>
      <c r="K5041" s="161"/>
      <c r="L5041" s="161"/>
      <c r="M5041" s="161"/>
      <c r="N5041" s="171"/>
      <c r="O5041" s="171"/>
      <c r="P5041" s="171"/>
      <c r="Q5041" s="171"/>
      <c r="R5041" s="171"/>
      <c r="S5041" s="171"/>
      <c r="T5041" s="208" t="str">
        <f t="shared" si="790"/>
        <v>MISSING</v>
      </c>
      <c r="U5041" s="208" t="str">
        <f t="shared" si="791"/>
        <v>MISSING</v>
      </c>
      <c r="X5041" s="56">
        <f t="shared" si="792"/>
        <v>-99</v>
      </c>
      <c r="Y5041" s="56">
        <f t="shared" si="793"/>
        <v>-99</v>
      </c>
      <c r="Z5041" s="56">
        <f t="shared" si="794"/>
        <v>-99</v>
      </c>
      <c r="AA5041" s="56">
        <f t="shared" si="795"/>
        <v>-99</v>
      </c>
      <c r="AB5041" s="56">
        <f t="shared" si="796"/>
        <v>-99</v>
      </c>
      <c r="AC5041" s="56">
        <f t="shared" si="797"/>
        <v>-99</v>
      </c>
      <c r="AD5041" s="3"/>
      <c r="AE5041" s="82">
        <f>IF(D5041=1, 'adjustment factor'!$D$4, IF(D5041=-9,-999,IF(D5041="",-999,0)))</f>
        <v>-999</v>
      </c>
      <c r="AF5041" s="82">
        <f>IF(F5041=1, 'adjustment factor'!$D$5, IF(F5041=-9,-999,IF(F5041="",-999,0)))</f>
        <v>-999</v>
      </c>
      <c r="AG5041" s="82">
        <f>IF(E5041=1, 'adjustment factor'!$D$6, IF(E5041=-9,-999,IF(E5041="",-999,0)))</f>
        <v>-999</v>
      </c>
      <c r="AH5041" s="82">
        <f>IF(K5041&gt;=45,'adjustment factor'!$D$7,IF(K5041=-9,-1200,IF(K5041="",-1200,0)))</f>
        <v>-1200</v>
      </c>
      <c r="AI5041" s="82">
        <f>IF(L5041=1, 'adjustment factor'!$D$8, IF(L5041=-9,-999,IF(L5041="",-999,0)))</f>
        <v>-999</v>
      </c>
      <c r="AJ5041" s="82">
        <f>IF(AND(M5041&gt;=1,M5041&lt;=4),'adjustment factor'!$D$9,IF(M5041=-9,-999,IF(M5041=98,-999,IF(M5041=99,-999,IF(M5041="",-999,0)))))</f>
        <v>-999</v>
      </c>
      <c r="AK5041" s="82">
        <f>IF(H5041=1, 'adjustment factor'!$D$10, IF(H5041=-9,-999,IF(H5041="",-999,0)))</f>
        <v>-999</v>
      </c>
      <c r="AL5041" s="82">
        <f>IF(G5041=1, 'adjustment factor'!$D$11, IF(G5041=-9,-999,IF(G5041="",-999,0)))</f>
        <v>-999</v>
      </c>
      <c r="AM5041" s="82">
        <f>IF(I5041=1, 'adjustment factor'!$D$12, IF(I5041=-9,-999,IF(I5041="",-999,0)))</f>
        <v>-999</v>
      </c>
      <c r="AN5041" s="82">
        <f>IF(J5041=1, 'adjustment factor'!$D$13, IF(J5041=-9,-999,IF(J5041="",-999,0)))</f>
        <v>-999</v>
      </c>
      <c r="AO5041" s="82" t="str">
        <f t="shared" si="798"/>
        <v>-999</v>
      </c>
      <c r="AP5041" s="82" t="str">
        <f t="shared" si="799"/>
        <v>MISSING</v>
      </c>
    </row>
    <row r="5042" spans="2:42">
      <c r="B5042" s="207"/>
      <c r="C5042" s="35">
        <v>5038</v>
      </c>
      <c r="D5042" s="161"/>
      <c r="E5042" s="161"/>
      <c r="F5042" s="161"/>
      <c r="G5042" s="161"/>
      <c r="H5042" s="161"/>
      <c r="I5042" s="161"/>
      <c r="J5042" s="161"/>
      <c r="K5042" s="161"/>
      <c r="L5042" s="161"/>
      <c r="M5042" s="161"/>
      <c r="N5042" s="171"/>
      <c r="O5042" s="171"/>
      <c r="P5042" s="171"/>
      <c r="Q5042" s="171"/>
      <c r="R5042" s="171"/>
      <c r="S5042" s="171"/>
      <c r="T5042" s="208" t="str">
        <f t="shared" si="790"/>
        <v>MISSING</v>
      </c>
      <c r="U5042" s="208" t="str">
        <f t="shared" si="791"/>
        <v>MISSING</v>
      </c>
      <c r="X5042" s="56">
        <f t="shared" si="792"/>
        <v>-99</v>
      </c>
      <c r="Y5042" s="56">
        <f t="shared" si="793"/>
        <v>-99</v>
      </c>
      <c r="Z5042" s="56">
        <f t="shared" si="794"/>
        <v>-99</v>
      </c>
      <c r="AA5042" s="56">
        <f t="shared" si="795"/>
        <v>-99</v>
      </c>
      <c r="AB5042" s="56">
        <f t="shared" si="796"/>
        <v>-99</v>
      </c>
      <c r="AC5042" s="56">
        <f t="shared" si="797"/>
        <v>-99</v>
      </c>
      <c r="AD5042" s="3"/>
      <c r="AE5042" s="82">
        <f>IF(D5042=1, 'adjustment factor'!$D$4, IF(D5042=-9,-999,IF(D5042="",-999,0)))</f>
        <v>-999</v>
      </c>
      <c r="AF5042" s="82">
        <f>IF(F5042=1, 'adjustment factor'!$D$5, IF(F5042=-9,-999,IF(F5042="",-999,0)))</f>
        <v>-999</v>
      </c>
      <c r="AG5042" s="82">
        <f>IF(E5042=1, 'adjustment factor'!$D$6, IF(E5042=-9,-999,IF(E5042="",-999,0)))</f>
        <v>-999</v>
      </c>
      <c r="AH5042" s="82">
        <f>IF(K5042&gt;=45,'adjustment factor'!$D$7,IF(K5042=-9,-1200,IF(K5042="",-1200,0)))</f>
        <v>-1200</v>
      </c>
      <c r="AI5042" s="82">
        <f>IF(L5042=1, 'adjustment factor'!$D$8, IF(L5042=-9,-999,IF(L5042="",-999,0)))</f>
        <v>-999</v>
      </c>
      <c r="AJ5042" s="82">
        <f>IF(AND(M5042&gt;=1,M5042&lt;=4),'adjustment factor'!$D$9,IF(M5042=-9,-999,IF(M5042=98,-999,IF(M5042=99,-999,IF(M5042="",-999,0)))))</f>
        <v>-999</v>
      </c>
      <c r="AK5042" s="82">
        <f>IF(H5042=1, 'adjustment factor'!$D$10, IF(H5042=-9,-999,IF(H5042="",-999,0)))</f>
        <v>-999</v>
      </c>
      <c r="AL5042" s="82">
        <f>IF(G5042=1, 'adjustment factor'!$D$11, IF(G5042=-9,-999,IF(G5042="",-999,0)))</f>
        <v>-999</v>
      </c>
      <c r="AM5042" s="82">
        <f>IF(I5042=1, 'adjustment factor'!$D$12, IF(I5042=-9,-999,IF(I5042="",-999,0)))</f>
        <v>-999</v>
      </c>
      <c r="AN5042" s="82">
        <f>IF(J5042=1, 'adjustment factor'!$D$13, IF(J5042=-9,-999,IF(J5042="",-999,0)))</f>
        <v>-999</v>
      </c>
      <c r="AO5042" s="82" t="str">
        <f t="shared" si="798"/>
        <v>-999</v>
      </c>
      <c r="AP5042" s="82" t="str">
        <f t="shared" si="799"/>
        <v>MISSING</v>
      </c>
    </row>
    <row r="5043" spans="2:42">
      <c r="B5043" s="207"/>
      <c r="C5043" s="35">
        <v>5039</v>
      </c>
      <c r="D5043" s="161"/>
      <c r="E5043" s="161"/>
      <c r="F5043" s="161"/>
      <c r="G5043" s="161"/>
      <c r="H5043" s="161"/>
      <c r="I5043" s="161"/>
      <c r="J5043" s="161"/>
      <c r="K5043" s="161"/>
      <c r="L5043" s="161"/>
      <c r="M5043" s="161"/>
      <c r="N5043" s="171"/>
      <c r="O5043" s="171"/>
      <c r="P5043" s="171"/>
      <c r="Q5043" s="171"/>
      <c r="R5043" s="171"/>
      <c r="S5043" s="171"/>
      <c r="T5043" s="208" t="str">
        <f t="shared" si="790"/>
        <v>MISSING</v>
      </c>
      <c r="U5043" s="208" t="str">
        <f t="shared" si="791"/>
        <v>MISSING</v>
      </c>
      <c r="X5043" s="56">
        <f t="shared" si="792"/>
        <v>-99</v>
      </c>
      <c r="Y5043" s="56">
        <f t="shared" si="793"/>
        <v>-99</v>
      </c>
      <c r="Z5043" s="56">
        <f t="shared" si="794"/>
        <v>-99</v>
      </c>
      <c r="AA5043" s="56">
        <f t="shared" si="795"/>
        <v>-99</v>
      </c>
      <c r="AB5043" s="56">
        <f t="shared" si="796"/>
        <v>-99</v>
      </c>
      <c r="AC5043" s="56">
        <f t="shared" si="797"/>
        <v>-99</v>
      </c>
      <c r="AD5043" s="3"/>
      <c r="AE5043" s="82">
        <f>IF(D5043=1, 'adjustment factor'!$D$4, IF(D5043=-9,-999,IF(D5043="",-999,0)))</f>
        <v>-999</v>
      </c>
      <c r="AF5043" s="82">
        <f>IF(F5043=1, 'adjustment factor'!$D$5, IF(F5043=-9,-999,IF(F5043="",-999,0)))</f>
        <v>-999</v>
      </c>
      <c r="AG5043" s="82">
        <f>IF(E5043=1, 'adjustment factor'!$D$6, IF(E5043=-9,-999,IF(E5043="",-999,0)))</f>
        <v>-999</v>
      </c>
      <c r="AH5043" s="82">
        <f>IF(K5043&gt;=45,'adjustment factor'!$D$7,IF(K5043=-9,-1200,IF(K5043="",-1200,0)))</f>
        <v>-1200</v>
      </c>
      <c r="AI5043" s="82">
        <f>IF(L5043=1, 'adjustment factor'!$D$8, IF(L5043=-9,-999,IF(L5043="",-999,0)))</f>
        <v>-999</v>
      </c>
      <c r="AJ5043" s="82">
        <f>IF(AND(M5043&gt;=1,M5043&lt;=4),'adjustment factor'!$D$9,IF(M5043=-9,-999,IF(M5043=98,-999,IF(M5043=99,-999,IF(M5043="",-999,0)))))</f>
        <v>-999</v>
      </c>
      <c r="AK5043" s="82">
        <f>IF(H5043=1, 'adjustment factor'!$D$10, IF(H5043=-9,-999,IF(H5043="",-999,0)))</f>
        <v>-999</v>
      </c>
      <c r="AL5043" s="82">
        <f>IF(G5043=1, 'adjustment factor'!$D$11, IF(G5043=-9,-999,IF(G5043="",-999,0)))</f>
        <v>-999</v>
      </c>
      <c r="AM5043" s="82">
        <f>IF(I5043=1, 'adjustment factor'!$D$12, IF(I5043=-9,-999,IF(I5043="",-999,0)))</f>
        <v>-999</v>
      </c>
      <c r="AN5043" s="82">
        <f>IF(J5043=1, 'adjustment factor'!$D$13, IF(J5043=-9,-999,IF(J5043="",-999,0)))</f>
        <v>-999</v>
      </c>
      <c r="AO5043" s="82" t="str">
        <f t="shared" si="798"/>
        <v>-999</v>
      </c>
      <c r="AP5043" s="82" t="str">
        <f t="shared" si="799"/>
        <v>MISSING</v>
      </c>
    </row>
    <row r="5044" spans="2:42">
      <c r="B5044" s="207"/>
      <c r="C5044" s="35">
        <v>5040</v>
      </c>
      <c r="D5044" s="161"/>
      <c r="E5044" s="161"/>
      <c r="F5044" s="161"/>
      <c r="G5044" s="161"/>
      <c r="H5044" s="161"/>
      <c r="I5044" s="161"/>
      <c r="J5044" s="161"/>
      <c r="K5044" s="161"/>
      <c r="L5044" s="161"/>
      <c r="M5044" s="161"/>
      <c r="N5044" s="171"/>
      <c r="O5044" s="171"/>
      <c r="P5044" s="171"/>
      <c r="Q5044" s="171"/>
      <c r="R5044" s="171"/>
      <c r="S5044" s="171"/>
      <c r="T5044" s="208" t="str">
        <f t="shared" si="790"/>
        <v>MISSING</v>
      </c>
      <c r="U5044" s="208" t="str">
        <f t="shared" si="791"/>
        <v>MISSING</v>
      </c>
      <c r="X5044" s="56">
        <f t="shared" si="792"/>
        <v>-99</v>
      </c>
      <c r="Y5044" s="56">
        <f t="shared" si="793"/>
        <v>-99</v>
      </c>
      <c r="Z5044" s="56">
        <f t="shared" si="794"/>
        <v>-99</v>
      </c>
      <c r="AA5044" s="56">
        <f t="shared" si="795"/>
        <v>-99</v>
      </c>
      <c r="AB5044" s="56">
        <f t="shared" si="796"/>
        <v>-99</v>
      </c>
      <c r="AC5044" s="56">
        <f t="shared" si="797"/>
        <v>-99</v>
      </c>
      <c r="AD5044" s="3"/>
      <c r="AE5044" s="82">
        <f>IF(D5044=1, 'adjustment factor'!$D$4, IF(D5044=-9,-999,IF(D5044="",-999,0)))</f>
        <v>-999</v>
      </c>
      <c r="AF5044" s="82">
        <f>IF(F5044=1, 'adjustment factor'!$D$5, IF(F5044=-9,-999,IF(F5044="",-999,0)))</f>
        <v>-999</v>
      </c>
      <c r="AG5044" s="82">
        <f>IF(E5044=1, 'adjustment factor'!$D$6, IF(E5044=-9,-999,IF(E5044="",-999,0)))</f>
        <v>-999</v>
      </c>
      <c r="AH5044" s="82">
        <f>IF(K5044&gt;=45,'adjustment factor'!$D$7,IF(K5044=-9,-1200,IF(K5044="",-1200,0)))</f>
        <v>-1200</v>
      </c>
      <c r="AI5044" s="82">
        <f>IF(L5044=1, 'adjustment factor'!$D$8, IF(L5044=-9,-999,IF(L5044="",-999,0)))</f>
        <v>-999</v>
      </c>
      <c r="AJ5044" s="82">
        <f>IF(AND(M5044&gt;=1,M5044&lt;=4),'adjustment factor'!$D$9,IF(M5044=-9,-999,IF(M5044=98,-999,IF(M5044=99,-999,IF(M5044="",-999,0)))))</f>
        <v>-999</v>
      </c>
      <c r="AK5044" s="82">
        <f>IF(H5044=1, 'adjustment factor'!$D$10, IF(H5044=-9,-999,IF(H5044="",-999,0)))</f>
        <v>-999</v>
      </c>
      <c r="AL5044" s="82">
        <f>IF(G5044=1, 'adjustment factor'!$D$11, IF(G5044=-9,-999,IF(G5044="",-999,0)))</f>
        <v>-999</v>
      </c>
      <c r="AM5044" s="82">
        <f>IF(I5044=1, 'adjustment factor'!$D$12, IF(I5044=-9,-999,IF(I5044="",-999,0)))</f>
        <v>-999</v>
      </c>
      <c r="AN5044" s="82">
        <f>IF(J5044=1, 'adjustment factor'!$D$13, IF(J5044=-9,-999,IF(J5044="",-999,0)))</f>
        <v>-999</v>
      </c>
      <c r="AO5044" s="82" t="str">
        <f t="shared" si="798"/>
        <v>-999</v>
      </c>
      <c r="AP5044" s="82" t="str">
        <f t="shared" si="799"/>
        <v>MISSING</v>
      </c>
    </row>
    <row r="5045" spans="2:42">
      <c r="B5045" s="207"/>
      <c r="C5045" s="35">
        <v>5041</v>
      </c>
      <c r="D5045" s="161"/>
      <c r="E5045" s="161"/>
      <c r="F5045" s="161"/>
      <c r="G5045" s="161"/>
      <c r="H5045" s="161"/>
      <c r="I5045" s="161"/>
      <c r="J5045" s="161"/>
      <c r="K5045" s="161"/>
      <c r="L5045" s="161"/>
      <c r="M5045" s="161"/>
      <c r="N5045" s="171"/>
      <c r="O5045" s="171"/>
      <c r="P5045" s="171"/>
      <c r="Q5045" s="171"/>
      <c r="R5045" s="171"/>
      <c r="S5045" s="171"/>
      <c r="T5045" s="208" t="str">
        <f t="shared" si="790"/>
        <v>MISSING</v>
      </c>
      <c r="U5045" s="208" t="str">
        <f t="shared" si="791"/>
        <v>MISSING</v>
      </c>
      <c r="X5045" s="56">
        <f t="shared" si="792"/>
        <v>-99</v>
      </c>
      <c r="Y5045" s="56">
        <f t="shared" si="793"/>
        <v>-99</v>
      </c>
      <c r="Z5045" s="56">
        <f t="shared" si="794"/>
        <v>-99</v>
      </c>
      <c r="AA5045" s="56">
        <f t="shared" si="795"/>
        <v>-99</v>
      </c>
      <c r="AB5045" s="56">
        <f t="shared" si="796"/>
        <v>-99</v>
      </c>
      <c r="AC5045" s="56">
        <f t="shared" si="797"/>
        <v>-99</v>
      </c>
      <c r="AD5045" s="3"/>
      <c r="AE5045" s="82">
        <f>IF(D5045=1, 'adjustment factor'!$D$4, IF(D5045=-9,-999,IF(D5045="",-999,0)))</f>
        <v>-999</v>
      </c>
      <c r="AF5045" s="82">
        <f>IF(F5045=1, 'adjustment factor'!$D$5, IF(F5045=-9,-999,IF(F5045="",-999,0)))</f>
        <v>-999</v>
      </c>
      <c r="AG5045" s="82">
        <f>IF(E5045=1, 'adjustment factor'!$D$6, IF(E5045=-9,-999,IF(E5045="",-999,0)))</f>
        <v>-999</v>
      </c>
      <c r="AH5045" s="82">
        <f>IF(K5045&gt;=45,'adjustment factor'!$D$7,IF(K5045=-9,-1200,IF(K5045="",-1200,0)))</f>
        <v>-1200</v>
      </c>
      <c r="AI5045" s="82">
        <f>IF(L5045=1, 'adjustment factor'!$D$8, IF(L5045=-9,-999,IF(L5045="",-999,0)))</f>
        <v>-999</v>
      </c>
      <c r="AJ5045" s="82">
        <f>IF(AND(M5045&gt;=1,M5045&lt;=4),'adjustment factor'!$D$9,IF(M5045=-9,-999,IF(M5045=98,-999,IF(M5045=99,-999,IF(M5045="",-999,0)))))</f>
        <v>-999</v>
      </c>
      <c r="AK5045" s="82">
        <f>IF(H5045=1, 'adjustment factor'!$D$10, IF(H5045=-9,-999,IF(H5045="",-999,0)))</f>
        <v>-999</v>
      </c>
      <c r="AL5045" s="82">
        <f>IF(G5045=1, 'adjustment factor'!$D$11, IF(G5045=-9,-999,IF(G5045="",-999,0)))</f>
        <v>-999</v>
      </c>
      <c r="AM5045" s="82">
        <f>IF(I5045=1, 'adjustment factor'!$D$12, IF(I5045=-9,-999,IF(I5045="",-999,0)))</f>
        <v>-999</v>
      </c>
      <c r="AN5045" s="82">
        <f>IF(J5045=1, 'adjustment factor'!$D$13, IF(J5045=-9,-999,IF(J5045="",-999,0)))</f>
        <v>-999</v>
      </c>
      <c r="AO5045" s="82" t="str">
        <f t="shared" si="798"/>
        <v>-999</v>
      </c>
      <c r="AP5045" s="82" t="str">
        <f t="shared" si="799"/>
        <v>MISSING</v>
      </c>
    </row>
    <row r="5046" spans="2:42">
      <c r="B5046" s="207"/>
      <c r="C5046" s="35">
        <v>5042</v>
      </c>
      <c r="D5046" s="161"/>
      <c r="E5046" s="161"/>
      <c r="F5046" s="161"/>
      <c r="G5046" s="161"/>
      <c r="H5046" s="161"/>
      <c r="I5046" s="161"/>
      <c r="J5046" s="161"/>
      <c r="K5046" s="161"/>
      <c r="L5046" s="161"/>
      <c r="M5046" s="161"/>
      <c r="N5046" s="171"/>
      <c r="O5046" s="171"/>
      <c r="P5046" s="171"/>
      <c r="Q5046" s="171"/>
      <c r="R5046" s="171"/>
      <c r="S5046" s="171"/>
      <c r="T5046" s="208" t="str">
        <f t="shared" si="790"/>
        <v>MISSING</v>
      </c>
      <c r="U5046" s="208" t="str">
        <f t="shared" si="791"/>
        <v>MISSING</v>
      </c>
      <c r="X5046" s="56">
        <f t="shared" si="792"/>
        <v>-99</v>
      </c>
      <c r="Y5046" s="56">
        <f t="shared" si="793"/>
        <v>-99</v>
      </c>
      <c r="Z5046" s="56">
        <f t="shared" si="794"/>
        <v>-99</v>
      </c>
      <c r="AA5046" s="56">
        <f t="shared" si="795"/>
        <v>-99</v>
      </c>
      <c r="AB5046" s="56">
        <f t="shared" si="796"/>
        <v>-99</v>
      </c>
      <c r="AC5046" s="56">
        <f t="shared" si="797"/>
        <v>-99</v>
      </c>
      <c r="AD5046" s="3"/>
      <c r="AE5046" s="82">
        <f>IF(D5046=1, 'adjustment factor'!$D$4, IF(D5046=-9,-999,IF(D5046="",-999,0)))</f>
        <v>-999</v>
      </c>
      <c r="AF5046" s="82">
        <f>IF(F5046=1, 'adjustment factor'!$D$5, IF(F5046=-9,-999,IF(F5046="",-999,0)))</f>
        <v>-999</v>
      </c>
      <c r="AG5046" s="82">
        <f>IF(E5046=1, 'adjustment factor'!$D$6, IF(E5046=-9,-999,IF(E5046="",-999,0)))</f>
        <v>-999</v>
      </c>
      <c r="AH5046" s="82">
        <f>IF(K5046&gt;=45,'adjustment factor'!$D$7,IF(K5046=-9,-1200,IF(K5046="",-1200,0)))</f>
        <v>-1200</v>
      </c>
      <c r="AI5046" s="82">
        <f>IF(L5046=1, 'adjustment factor'!$D$8, IF(L5046=-9,-999,IF(L5046="",-999,0)))</f>
        <v>-999</v>
      </c>
      <c r="AJ5046" s="82">
        <f>IF(AND(M5046&gt;=1,M5046&lt;=4),'adjustment factor'!$D$9,IF(M5046=-9,-999,IF(M5046=98,-999,IF(M5046=99,-999,IF(M5046="",-999,0)))))</f>
        <v>-999</v>
      </c>
      <c r="AK5046" s="82">
        <f>IF(H5046=1, 'adjustment factor'!$D$10, IF(H5046=-9,-999,IF(H5046="",-999,0)))</f>
        <v>-999</v>
      </c>
      <c r="AL5046" s="82">
        <f>IF(G5046=1, 'adjustment factor'!$D$11, IF(G5046=-9,-999,IF(G5046="",-999,0)))</f>
        <v>-999</v>
      </c>
      <c r="AM5046" s="82">
        <f>IF(I5046=1, 'adjustment factor'!$D$12, IF(I5046=-9,-999,IF(I5046="",-999,0)))</f>
        <v>-999</v>
      </c>
      <c r="AN5046" s="82">
        <f>IF(J5046=1, 'adjustment factor'!$D$13, IF(J5046=-9,-999,IF(J5046="",-999,0)))</f>
        <v>-999</v>
      </c>
      <c r="AO5046" s="82" t="str">
        <f t="shared" si="798"/>
        <v>-999</v>
      </c>
      <c r="AP5046" s="82" t="str">
        <f t="shared" si="799"/>
        <v>MISSING</v>
      </c>
    </row>
    <row r="5047" spans="2:42">
      <c r="B5047" s="207"/>
      <c r="C5047" s="35">
        <v>5043</v>
      </c>
      <c r="D5047" s="161"/>
      <c r="E5047" s="161"/>
      <c r="F5047" s="161"/>
      <c r="G5047" s="161"/>
      <c r="H5047" s="161"/>
      <c r="I5047" s="161"/>
      <c r="J5047" s="161"/>
      <c r="K5047" s="161"/>
      <c r="L5047" s="161"/>
      <c r="M5047" s="161"/>
      <c r="N5047" s="171"/>
      <c r="O5047" s="171"/>
      <c r="P5047" s="171"/>
      <c r="Q5047" s="171"/>
      <c r="R5047" s="171"/>
      <c r="S5047" s="171"/>
      <c r="T5047" s="208" t="str">
        <f t="shared" si="790"/>
        <v>MISSING</v>
      </c>
      <c r="U5047" s="208" t="str">
        <f t="shared" si="791"/>
        <v>MISSING</v>
      </c>
      <c r="X5047" s="56">
        <f t="shared" si="792"/>
        <v>-99</v>
      </c>
      <c r="Y5047" s="56">
        <f t="shared" si="793"/>
        <v>-99</v>
      </c>
      <c r="Z5047" s="56">
        <f t="shared" si="794"/>
        <v>-99</v>
      </c>
      <c r="AA5047" s="56">
        <f t="shared" si="795"/>
        <v>-99</v>
      </c>
      <c r="AB5047" s="56">
        <f t="shared" si="796"/>
        <v>-99</v>
      </c>
      <c r="AC5047" s="56">
        <f t="shared" si="797"/>
        <v>-99</v>
      </c>
      <c r="AD5047" s="3"/>
      <c r="AE5047" s="82">
        <f>IF(D5047=1, 'adjustment factor'!$D$4, IF(D5047=-9,-999,IF(D5047="",-999,0)))</f>
        <v>-999</v>
      </c>
      <c r="AF5047" s="82">
        <f>IF(F5047=1, 'adjustment factor'!$D$5, IF(F5047=-9,-999,IF(F5047="",-999,0)))</f>
        <v>-999</v>
      </c>
      <c r="AG5047" s="82">
        <f>IF(E5047=1, 'adjustment factor'!$D$6, IF(E5047=-9,-999,IF(E5047="",-999,0)))</f>
        <v>-999</v>
      </c>
      <c r="AH5047" s="82">
        <f>IF(K5047&gt;=45,'adjustment factor'!$D$7,IF(K5047=-9,-1200,IF(K5047="",-1200,0)))</f>
        <v>-1200</v>
      </c>
      <c r="AI5047" s="82">
        <f>IF(L5047=1, 'adjustment factor'!$D$8, IF(L5047=-9,-999,IF(L5047="",-999,0)))</f>
        <v>-999</v>
      </c>
      <c r="AJ5047" s="82">
        <f>IF(AND(M5047&gt;=1,M5047&lt;=4),'adjustment factor'!$D$9,IF(M5047=-9,-999,IF(M5047=98,-999,IF(M5047=99,-999,IF(M5047="",-999,0)))))</f>
        <v>-999</v>
      </c>
      <c r="AK5047" s="82">
        <f>IF(H5047=1, 'adjustment factor'!$D$10, IF(H5047=-9,-999,IF(H5047="",-999,0)))</f>
        <v>-999</v>
      </c>
      <c r="AL5047" s="82">
        <f>IF(G5047=1, 'adjustment factor'!$D$11, IF(G5047=-9,-999,IF(G5047="",-999,0)))</f>
        <v>-999</v>
      </c>
      <c r="AM5047" s="82">
        <f>IF(I5047=1, 'adjustment factor'!$D$12, IF(I5047=-9,-999,IF(I5047="",-999,0)))</f>
        <v>-999</v>
      </c>
      <c r="AN5047" s="82">
        <f>IF(J5047=1, 'adjustment factor'!$D$13, IF(J5047=-9,-999,IF(J5047="",-999,0)))</f>
        <v>-999</v>
      </c>
      <c r="AO5047" s="82" t="str">
        <f t="shared" si="798"/>
        <v>-999</v>
      </c>
      <c r="AP5047" s="82" t="str">
        <f t="shared" si="799"/>
        <v>MISSING</v>
      </c>
    </row>
    <row r="5048" spans="2:42">
      <c r="B5048" s="207"/>
      <c r="C5048" s="35">
        <v>5044</v>
      </c>
      <c r="D5048" s="161"/>
      <c r="E5048" s="161"/>
      <c r="F5048" s="161"/>
      <c r="G5048" s="161"/>
      <c r="H5048" s="161"/>
      <c r="I5048" s="161"/>
      <c r="J5048" s="161"/>
      <c r="K5048" s="161"/>
      <c r="L5048" s="161"/>
      <c r="M5048" s="161"/>
      <c r="N5048" s="171"/>
      <c r="O5048" s="171"/>
      <c r="P5048" s="171"/>
      <c r="Q5048" s="171"/>
      <c r="R5048" s="171"/>
      <c r="S5048" s="171"/>
      <c r="T5048" s="208" t="str">
        <f t="shared" si="790"/>
        <v>MISSING</v>
      </c>
      <c r="U5048" s="208" t="str">
        <f t="shared" si="791"/>
        <v>MISSING</v>
      </c>
      <c r="X5048" s="56">
        <f t="shared" si="792"/>
        <v>-99</v>
      </c>
      <c r="Y5048" s="56">
        <f t="shared" si="793"/>
        <v>-99</v>
      </c>
      <c r="Z5048" s="56">
        <f t="shared" si="794"/>
        <v>-99</v>
      </c>
      <c r="AA5048" s="56">
        <f t="shared" si="795"/>
        <v>-99</v>
      </c>
      <c r="AB5048" s="56">
        <f t="shared" si="796"/>
        <v>-99</v>
      </c>
      <c r="AC5048" s="56">
        <f t="shared" si="797"/>
        <v>-99</v>
      </c>
      <c r="AD5048" s="3"/>
      <c r="AE5048" s="82">
        <f>IF(D5048=1, 'adjustment factor'!$D$4, IF(D5048=-9,-999,IF(D5048="",-999,0)))</f>
        <v>-999</v>
      </c>
      <c r="AF5048" s="82">
        <f>IF(F5048=1, 'adjustment factor'!$D$5, IF(F5048=-9,-999,IF(F5048="",-999,0)))</f>
        <v>-999</v>
      </c>
      <c r="AG5048" s="82">
        <f>IF(E5048=1, 'adjustment factor'!$D$6, IF(E5048=-9,-999,IF(E5048="",-999,0)))</f>
        <v>-999</v>
      </c>
      <c r="AH5048" s="82">
        <f>IF(K5048&gt;=45,'adjustment factor'!$D$7,IF(K5048=-9,-1200,IF(K5048="",-1200,0)))</f>
        <v>-1200</v>
      </c>
      <c r="AI5048" s="82">
        <f>IF(L5048=1, 'adjustment factor'!$D$8, IF(L5048=-9,-999,IF(L5048="",-999,0)))</f>
        <v>-999</v>
      </c>
      <c r="AJ5048" s="82">
        <f>IF(AND(M5048&gt;=1,M5048&lt;=4),'adjustment factor'!$D$9,IF(M5048=-9,-999,IF(M5048=98,-999,IF(M5048=99,-999,IF(M5048="",-999,0)))))</f>
        <v>-999</v>
      </c>
      <c r="AK5048" s="82">
        <f>IF(H5048=1, 'adjustment factor'!$D$10, IF(H5048=-9,-999,IF(H5048="",-999,0)))</f>
        <v>-999</v>
      </c>
      <c r="AL5048" s="82">
        <f>IF(G5048=1, 'adjustment factor'!$D$11, IF(G5048=-9,-999,IF(G5048="",-999,0)))</f>
        <v>-999</v>
      </c>
      <c r="AM5048" s="82">
        <f>IF(I5048=1, 'adjustment factor'!$D$12, IF(I5048=-9,-999,IF(I5048="",-999,0)))</f>
        <v>-999</v>
      </c>
      <c r="AN5048" s="82">
        <f>IF(J5048=1, 'adjustment factor'!$D$13, IF(J5048=-9,-999,IF(J5048="",-999,0)))</f>
        <v>-999</v>
      </c>
      <c r="AO5048" s="82" t="str">
        <f t="shared" si="798"/>
        <v>-999</v>
      </c>
      <c r="AP5048" s="82" t="str">
        <f t="shared" si="799"/>
        <v>MISSING</v>
      </c>
    </row>
    <row r="5049" spans="2:42">
      <c r="B5049" s="207"/>
      <c r="C5049" s="35">
        <v>5045</v>
      </c>
      <c r="D5049" s="161"/>
      <c r="E5049" s="161"/>
      <c r="F5049" s="161"/>
      <c r="G5049" s="161"/>
      <c r="H5049" s="161"/>
      <c r="I5049" s="161"/>
      <c r="J5049" s="161"/>
      <c r="K5049" s="161"/>
      <c r="L5049" s="161"/>
      <c r="M5049" s="161"/>
      <c r="N5049" s="171"/>
      <c r="O5049" s="171"/>
      <c r="P5049" s="171"/>
      <c r="Q5049" s="171"/>
      <c r="R5049" s="171"/>
      <c r="S5049" s="171"/>
      <c r="T5049" s="208" t="str">
        <f t="shared" si="790"/>
        <v>MISSING</v>
      </c>
      <c r="U5049" s="208" t="str">
        <f t="shared" si="791"/>
        <v>MISSING</v>
      </c>
      <c r="X5049" s="56">
        <f t="shared" si="792"/>
        <v>-99</v>
      </c>
      <c r="Y5049" s="56">
        <f t="shared" si="793"/>
        <v>-99</v>
      </c>
      <c r="Z5049" s="56">
        <f t="shared" si="794"/>
        <v>-99</v>
      </c>
      <c r="AA5049" s="56">
        <f t="shared" si="795"/>
        <v>-99</v>
      </c>
      <c r="AB5049" s="56">
        <f t="shared" si="796"/>
        <v>-99</v>
      </c>
      <c r="AC5049" s="56">
        <f t="shared" si="797"/>
        <v>-99</v>
      </c>
      <c r="AD5049" s="3"/>
      <c r="AE5049" s="82">
        <f>IF(D5049=1, 'adjustment factor'!$D$4, IF(D5049=-9,-999,IF(D5049="",-999,0)))</f>
        <v>-999</v>
      </c>
      <c r="AF5049" s="82">
        <f>IF(F5049=1, 'adjustment factor'!$D$5, IF(F5049=-9,-999,IF(F5049="",-999,0)))</f>
        <v>-999</v>
      </c>
      <c r="AG5049" s="82">
        <f>IF(E5049=1, 'adjustment factor'!$D$6, IF(E5049=-9,-999,IF(E5049="",-999,0)))</f>
        <v>-999</v>
      </c>
      <c r="AH5049" s="82">
        <f>IF(K5049&gt;=45,'adjustment factor'!$D$7,IF(K5049=-9,-1200,IF(K5049="",-1200,0)))</f>
        <v>-1200</v>
      </c>
      <c r="AI5049" s="82">
        <f>IF(L5049=1, 'adjustment factor'!$D$8, IF(L5049=-9,-999,IF(L5049="",-999,0)))</f>
        <v>-999</v>
      </c>
      <c r="AJ5049" s="82">
        <f>IF(AND(M5049&gt;=1,M5049&lt;=4),'adjustment factor'!$D$9,IF(M5049=-9,-999,IF(M5049=98,-999,IF(M5049=99,-999,IF(M5049="",-999,0)))))</f>
        <v>-999</v>
      </c>
      <c r="AK5049" s="82">
        <f>IF(H5049=1, 'adjustment factor'!$D$10, IF(H5049=-9,-999,IF(H5049="",-999,0)))</f>
        <v>-999</v>
      </c>
      <c r="AL5049" s="82">
        <f>IF(G5049=1, 'adjustment factor'!$D$11, IF(G5049=-9,-999,IF(G5049="",-999,0)))</f>
        <v>-999</v>
      </c>
      <c r="AM5049" s="82">
        <f>IF(I5049=1, 'adjustment factor'!$D$12, IF(I5049=-9,-999,IF(I5049="",-999,0)))</f>
        <v>-999</v>
      </c>
      <c r="AN5049" s="82">
        <f>IF(J5049=1, 'adjustment factor'!$D$13, IF(J5049=-9,-999,IF(J5049="",-999,0)))</f>
        <v>-999</v>
      </c>
      <c r="AO5049" s="82" t="str">
        <f t="shared" si="798"/>
        <v>-999</v>
      </c>
      <c r="AP5049" s="82" t="str">
        <f t="shared" si="799"/>
        <v>MISSING</v>
      </c>
    </row>
    <row r="5050" spans="2:42">
      <c r="B5050" s="207"/>
      <c r="C5050" s="35">
        <v>5046</v>
      </c>
      <c r="D5050" s="161"/>
      <c r="E5050" s="161"/>
      <c r="F5050" s="161"/>
      <c r="G5050" s="161"/>
      <c r="H5050" s="161"/>
      <c r="I5050" s="161"/>
      <c r="J5050" s="161"/>
      <c r="K5050" s="161"/>
      <c r="L5050" s="161"/>
      <c r="M5050" s="161"/>
      <c r="N5050" s="171"/>
      <c r="O5050" s="171"/>
      <c r="P5050" s="171"/>
      <c r="Q5050" s="171"/>
      <c r="R5050" s="171"/>
      <c r="S5050" s="171"/>
      <c r="T5050" s="208" t="str">
        <f t="shared" si="790"/>
        <v>MISSING</v>
      </c>
      <c r="U5050" s="208" t="str">
        <f t="shared" si="791"/>
        <v>MISSING</v>
      </c>
      <c r="X5050" s="56">
        <f t="shared" si="792"/>
        <v>-99</v>
      </c>
      <c r="Y5050" s="56">
        <f t="shared" si="793"/>
        <v>-99</v>
      </c>
      <c r="Z5050" s="56">
        <f t="shared" si="794"/>
        <v>-99</v>
      </c>
      <c r="AA5050" s="56">
        <f t="shared" si="795"/>
        <v>-99</v>
      </c>
      <c r="AB5050" s="56">
        <f t="shared" si="796"/>
        <v>-99</v>
      </c>
      <c r="AC5050" s="56">
        <f t="shared" si="797"/>
        <v>-99</v>
      </c>
      <c r="AD5050" s="3"/>
      <c r="AE5050" s="82">
        <f>IF(D5050=1, 'adjustment factor'!$D$4, IF(D5050=-9,-999,IF(D5050="",-999,0)))</f>
        <v>-999</v>
      </c>
      <c r="AF5050" s="82">
        <f>IF(F5050=1, 'adjustment factor'!$D$5, IF(F5050=-9,-999,IF(F5050="",-999,0)))</f>
        <v>-999</v>
      </c>
      <c r="AG5050" s="82">
        <f>IF(E5050=1, 'adjustment factor'!$D$6, IF(E5050=-9,-999,IF(E5050="",-999,0)))</f>
        <v>-999</v>
      </c>
      <c r="AH5050" s="82">
        <f>IF(K5050&gt;=45,'adjustment factor'!$D$7,IF(K5050=-9,-1200,IF(K5050="",-1200,0)))</f>
        <v>-1200</v>
      </c>
      <c r="AI5050" s="82">
        <f>IF(L5050=1, 'adjustment factor'!$D$8, IF(L5050=-9,-999,IF(L5050="",-999,0)))</f>
        <v>-999</v>
      </c>
      <c r="AJ5050" s="82">
        <f>IF(AND(M5050&gt;=1,M5050&lt;=4),'adjustment factor'!$D$9,IF(M5050=-9,-999,IF(M5050=98,-999,IF(M5050=99,-999,IF(M5050="",-999,0)))))</f>
        <v>-999</v>
      </c>
      <c r="AK5050" s="82">
        <f>IF(H5050=1, 'adjustment factor'!$D$10, IF(H5050=-9,-999,IF(H5050="",-999,0)))</f>
        <v>-999</v>
      </c>
      <c r="AL5050" s="82">
        <f>IF(G5050=1, 'adjustment factor'!$D$11, IF(G5050=-9,-999,IF(G5050="",-999,0)))</f>
        <v>-999</v>
      </c>
      <c r="AM5050" s="82">
        <f>IF(I5050=1, 'adjustment factor'!$D$12, IF(I5050=-9,-999,IF(I5050="",-999,0)))</f>
        <v>-999</v>
      </c>
      <c r="AN5050" s="82">
        <f>IF(J5050=1, 'adjustment factor'!$D$13, IF(J5050=-9,-999,IF(J5050="",-999,0)))</f>
        <v>-999</v>
      </c>
      <c r="AO5050" s="82" t="str">
        <f t="shared" si="798"/>
        <v>-999</v>
      </c>
      <c r="AP5050" s="82" t="str">
        <f t="shared" si="799"/>
        <v>MISSING</v>
      </c>
    </row>
    <row r="5051" spans="2:42">
      <c r="B5051" s="207"/>
      <c r="C5051" s="35">
        <v>5047</v>
      </c>
      <c r="D5051" s="161"/>
      <c r="E5051" s="161"/>
      <c r="F5051" s="161"/>
      <c r="G5051" s="161"/>
      <c r="H5051" s="161"/>
      <c r="I5051" s="161"/>
      <c r="J5051" s="161"/>
      <c r="K5051" s="161"/>
      <c r="L5051" s="161"/>
      <c r="M5051" s="161"/>
      <c r="N5051" s="171"/>
      <c r="O5051" s="171"/>
      <c r="P5051" s="171"/>
      <c r="Q5051" s="171"/>
      <c r="R5051" s="171"/>
      <c r="S5051" s="171"/>
      <c r="T5051" s="208" t="str">
        <f t="shared" si="790"/>
        <v>MISSING</v>
      </c>
      <c r="U5051" s="208" t="str">
        <f t="shared" si="791"/>
        <v>MISSING</v>
      </c>
      <c r="X5051" s="56">
        <f t="shared" si="792"/>
        <v>-99</v>
      </c>
      <c r="Y5051" s="56">
        <f t="shared" si="793"/>
        <v>-99</v>
      </c>
      <c r="Z5051" s="56">
        <f t="shared" si="794"/>
        <v>-99</v>
      </c>
      <c r="AA5051" s="56">
        <f t="shared" si="795"/>
        <v>-99</v>
      </c>
      <c r="AB5051" s="56">
        <f t="shared" si="796"/>
        <v>-99</v>
      </c>
      <c r="AC5051" s="56">
        <f t="shared" si="797"/>
        <v>-99</v>
      </c>
      <c r="AD5051" s="3"/>
      <c r="AE5051" s="82">
        <f>IF(D5051=1, 'adjustment factor'!$D$4, IF(D5051=-9,-999,IF(D5051="",-999,0)))</f>
        <v>-999</v>
      </c>
      <c r="AF5051" s="82">
        <f>IF(F5051=1, 'adjustment factor'!$D$5, IF(F5051=-9,-999,IF(F5051="",-999,0)))</f>
        <v>-999</v>
      </c>
      <c r="AG5051" s="82">
        <f>IF(E5051=1, 'adjustment factor'!$D$6, IF(E5051=-9,-999,IF(E5051="",-999,0)))</f>
        <v>-999</v>
      </c>
      <c r="AH5051" s="82">
        <f>IF(K5051&gt;=45,'adjustment factor'!$D$7,IF(K5051=-9,-1200,IF(K5051="",-1200,0)))</f>
        <v>-1200</v>
      </c>
      <c r="AI5051" s="82">
        <f>IF(L5051=1, 'adjustment factor'!$D$8, IF(L5051=-9,-999,IF(L5051="",-999,0)))</f>
        <v>-999</v>
      </c>
      <c r="AJ5051" s="82">
        <f>IF(AND(M5051&gt;=1,M5051&lt;=4),'adjustment factor'!$D$9,IF(M5051=-9,-999,IF(M5051=98,-999,IF(M5051=99,-999,IF(M5051="",-999,0)))))</f>
        <v>-999</v>
      </c>
      <c r="AK5051" s="82">
        <f>IF(H5051=1, 'adjustment factor'!$D$10, IF(H5051=-9,-999,IF(H5051="",-999,0)))</f>
        <v>-999</v>
      </c>
      <c r="AL5051" s="82">
        <f>IF(G5051=1, 'adjustment factor'!$D$11, IF(G5051=-9,-999,IF(G5051="",-999,0)))</f>
        <v>-999</v>
      </c>
      <c r="AM5051" s="82">
        <f>IF(I5051=1, 'adjustment factor'!$D$12, IF(I5051=-9,-999,IF(I5051="",-999,0)))</f>
        <v>-999</v>
      </c>
      <c r="AN5051" s="82">
        <f>IF(J5051=1, 'adjustment factor'!$D$13, IF(J5051=-9,-999,IF(J5051="",-999,0)))</f>
        <v>-999</v>
      </c>
      <c r="AO5051" s="82" t="str">
        <f t="shared" si="798"/>
        <v>-999</v>
      </c>
      <c r="AP5051" s="82" t="str">
        <f t="shared" si="799"/>
        <v>MISSING</v>
      </c>
    </row>
    <row r="5052" spans="2:42">
      <c r="B5052" s="207"/>
      <c r="C5052" s="35">
        <v>5048</v>
      </c>
      <c r="D5052" s="161"/>
      <c r="E5052" s="161"/>
      <c r="F5052" s="161"/>
      <c r="G5052" s="161"/>
      <c r="H5052" s="161"/>
      <c r="I5052" s="161"/>
      <c r="J5052" s="161"/>
      <c r="K5052" s="161"/>
      <c r="L5052" s="161"/>
      <c r="M5052" s="161"/>
      <c r="N5052" s="171"/>
      <c r="O5052" s="171"/>
      <c r="P5052" s="171"/>
      <c r="Q5052" s="171"/>
      <c r="R5052" s="171"/>
      <c r="S5052" s="171"/>
      <c r="T5052" s="208" t="str">
        <f t="shared" si="790"/>
        <v>MISSING</v>
      </c>
      <c r="U5052" s="208" t="str">
        <f t="shared" si="791"/>
        <v>MISSING</v>
      </c>
      <c r="X5052" s="56">
        <f t="shared" si="792"/>
        <v>-99</v>
      </c>
      <c r="Y5052" s="56">
        <f t="shared" si="793"/>
        <v>-99</v>
      </c>
      <c r="Z5052" s="56">
        <f t="shared" si="794"/>
        <v>-99</v>
      </c>
      <c r="AA5052" s="56">
        <f t="shared" si="795"/>
        <v>-99</v>
      </c>
      <c r="AB5052" s="56">
        <f t="shared" si="796"/>
        <v>-99</v>
      </c>
      <c r="AC5052" s="56">
        <f t="shared" si="797"/>
        <v>-99</v>
      </c>
      <c r="AD5052" s="3"/>
      <c r="AE5052" s="82">
        <f>IF(D5052=1, 'adjustment factor'!$D$4, IF(D5052=-9,-999,IF(D5052="",-999,0)))</f>
        <v>-999</v>
      </c>
      <c r="AF5052" s="82">
        <f>IF(F5052=1, 'adjustment factor'!$D$5, IF(F5052=-9,-999,IF(F5052="",-999,0)))</f>
        <v>-999</v>
      </c>
      <c r="AG5052" s="82">
        <f>IF(E5052=1, 'adjustment factor'!$D$6, IF(E5052=-9,-999,IF(E5052="",-999,0)))</f>
        <v>-999</v>
      </c>
      <c r="AH5052" s="82">
        <f>IF(K5052&gt;=45,'adjustment factor'!$D$7,IF(K5052=-9,-1200,IF(K5052="",-1200,0)))</f>
        <v>-1200</v>
      </c>
      <c r="AI5052" s="82">
        <f>IF(L5052=1, 'adjustment factor'!$D$8, IF(L5052=-9,-999,IF(L5052="",-999,0)))</f>
        <v>-999</v>
      </c>
      <c r="AJ5052" s="82">
        <f>IF(AND(M5052&gt;=1,M5052&lt;=4),'adjustment factor'!$D$9,IF(M5052=-9,-999,IF(M5052=98,-999,IF(M5052=99,-999,IF(M5052="",-999,0)))))</f>
        <v>-999</v>
      </c>
      <c r="AK5052" s="82">
        <f>IF(H5052=1, 'adjustment factor'!$D$10, IF(H5052=-9,-999,IF(H5052="",-999,0)))</f>
        <v>-999</v>
      </c>
      <c r="AL5052" s="82">
        <f>IF(G5052=1, 'adjustment factor'!$D$11, IF(G5052=-9,-999,IF(G5052="",-999,0)))</f>
        <v>-999</v>
      </c>
      <c r="AM5052" s="82">
        <f>IF(I5052=1, 'adjustment factor'!$D$12, IF(I5052=-9,-999,IF(I5052="",-999,0)))</f>
        <v>-999</v>
      </c>
      <c r="AN5052" s="82">
        <f>IF(J5052=1, 'adjustment factor'!$D$13, IF(J5052=-9,-999,IF(J5052="",-999,0)))</f>
        <v>-999</v>
      </c>
      <c r="AO5052" s="82" t="str">
        <f t="shared" si="798"/>
        <v>-999</v>
      </c>
      <c r="AP5052" s="82" t="str">
        <f t="shared" si="799"/>
        <v>MISSING</v>
      </c>
    </row>
    <row r="5053" spans="2:42">
      <c r="B5053" s="207"/>
      <c r="C5053" s="35">
        <v>5049</v>
      </c>
      <c r="D5053" s="161"/>
      <c r="E5053" s="161"/>
      <c r="F5053" s="161"/>
      <c r="G5053" s="161"/>
      <c r="H5053" s="161"/>
      <c r="I5053" s="161"/>
      <c r="J5053" s="161"/>
      <c r="K5053" s="161"/>
      <c r="L5053" s="161"/>
      <c r="M5053" s="161"/>
      <c r="N5053" s="171"/>
      <c r="O5053" s="171"/>
      <c r="P5053" s="171"/>
      <c r="Q5053" s="171"/>
      <c r="R5053" s="171"/>
      <c r="S5053" s="171"/>
      <c r="T5053" s="208" t="str">
        <f t="shared" si="790"/>
        <v>MISSING</v>
      </c>
      <c r="U5053" s="208" t="str">
        <f t="shared" si="791"/>
        <v>MISSING</v>
      </c>
      <c r="X5053" s="56">
        <f t="shared" si="792"/>
        <v>-99</v>
      </c>
      <c r="Y5053" s="56">
        <f t="shared" si="793"/>
        <v>-99</v>
      </c>
      <c r="Z5053" s="56">
        <f t="shared" si="794"/>
        <v>-99</v>
      </c>
      <c r="AA5053" s="56">
        <f t="shared" si="795"/>
        <v>-99</v>
      </c>
      <c r="AB5053" s="56">
        <f t="shared" si="796"/>
        <v>-99</v>
      </c>
      <c r="AC5053" s="56">
        <f t="shared" si="797"/>
        <v>-99</v>
      </c>
      <c r="AD5053" s="3"/>
      <c r="AE5053" s="82">
        <f>IF(D5053=1, 'adjustment factor'!$D$4, IF(D5053=-9,-999,IF(D5053="",-999,0)))</f>
        <v>-999</v>
      </c>
      <c r="AF5053" s="82">
        <f>IF(F5053=1, 'adjustment factor'!$D$5, IF(F5053=-9,-999,IF(F5053="",-999,0)))</f>
        <v>-999</v>
      </c>
      <c r="AG5053" s="82">
        <f>IF(E5053=1, 'adjustment factor'!$D$6, IF(E5053=-9,-999,IF(E5053="",-999,0)))</f>
        <v>-999</v>
      </c>
      <c r="AH5053" s="82">
        <f>IF(K5053&gt;=45,'adjustment factor'!$D$7,IF(K5053=-9,-1200,IF(K5053="",-1200,0)))</f>
        <v>-1200</v>
      </c>
      <c r="AI5053" s="82">
        <f>IF(L5053=1, 'adjustment factor'!$D$8, IF(L5053=-9,-999,IF(L5053="",-999,0)))</f>
        <v>-999</v>
      </c>
      <c r="AJ5053" s="82">
        <f>IF(AND(M5053&gt;=1,M5053&lt;=4),'adjustment factor'!$D$9,IF(M5053=-9,-999,IF(M5053=98,-999,IF(M5053=99,-999,IF(M5053="",-999,0)))))</f>
        <v>-999</v>
      </c>
      <c r="AK5053" s="82">
        <f>IF(H5053=1, 'adjustment factor'!$D$10, IF(H5053=-9,-999,IF(H5053="",-999,0)))</f>
        <v>-999</v>
      </c>
      <c r="AL5053" s="82">
        <f>IF(G5053=1, 'adjustment factor'!$D$11, IF(G5053=-9,-999,IF(G5053="",-999,0)))</f>
        <v>-999</v>
      </c>
      <c r="AM5053" s="82">
        <f>IF(I5053=1, 'adjustment factor'!$D$12, IF(I5053=-9,-999,IF(I5053="",-999,0)))</f>
        <v>-999</v>
      </c>
      <c r="AN5053" s="82">
        <f>IF(J5053=1, 'adjustment factor'!$D$13, IF(J5053=-9,-999,IF(J5053="",-999,0)))</f>
        <v>-999</v>
      </c>
      <c r="AO5053" s="82" t="str">
        <f t="shared" si="798"/>
        <v>-999</v>
      </c>
      <c r="AP5053" s="82" t="str">
        <f t="shared" si="799"/>
        <v>MISSING</v>
      </c>
    </row>
    <row r="5054" spans="2:42">
      <c r="B5054" s="207"/>
      <c r="C5054" s="35">
        <v>5050</v>
      </c>
      <c r="D5054" s="161"/>
      <c r="E5054" s="161"/>
      <c r="F5054" s="161"/>
      <c r="G5054" s="161"/>
      <c r="H5054" s="161"/>
      <c r="I5054" s="161"/>
      <c r="J5054" s="161"/>
      <c r="K5054" s="161"/>
      <c r="L5054" s="161"/>
      <c r="M5054" s="161"/>
      <c r="N5054" s="171"/>
      <c r="O5054" s="171"/>
      <c r="P5054" s="171"/>
      <c r="Q5054" s="171"/>
      <c r="R5054" s="171"/>
      <c r="S5054" s="171"/>
      <c r="T5054" s="208" t="str">
        <f t="shared" si="790"/>
        <v>MISSING</v>
      </c>
      <c r="U5054" s="208" t="str">
        <f t="shared" si="791"/>
        <v>MISSING</v>
      </c>
      <c r="X5054" s="56">
        <f t="shared" si="792"/>
        <v>-99</v>
      </c>
      <c r="Y5054" s="56">
        <f t="shared" si="793"/>
        <v>-99</v>
      </c>
      <c r="Z5054" s="56">
        <f t="shared" si="794"/>
        <v>-99</v>
      </c>
      <c r="AA5054" s="56">
        <f t="shared" si="795"/>
        <v>-99</v>
      </c>
      <c r="AB5054" s="56">
        <f t="shared" si="796"/>
        <v>-99</v>
      </c>
      <c r="AC5054" s="56">
        <f t="shared" si="797"/>
        <v>-99</v>
      </c>
      <c r="AD5054" s="3"/>
      <c r="AE5054" s="82">
        <f>IF(D5054=1, 'adjustment factor'!$D$4, IF(D5054=-9,-999,IF(D5054="",-999,0)))</f>
        <v>-999</v>
      </c>
      <c r="AF5054" s="82">
        <f>IF(F5054=1, 'adjustment factor'!$D$5, IF(F5054=-9,-999,IF(F5054="",-999,0)))</f>
        <v>-999</v>
      </c>
      <c r="AG5054" s="82">
        <f>IF(E5054=1, 'adjustment factor'!$D$6, IF(E5054=-9,-999,IF(E5054="",-999,0)))</f>
        <v>-999</v>
      </c>
      <c r="AH5054" s="82">
        <f>IF(K5054&gt;=45,'adjustment factor'!$D$7,IF(K5054=-9,-1200,IF(K5054="",-1200,0)))</f>
        <v>-1200</v>
      </c>
      <c r="AI5054" s="82">
        <f>IF(L5054=1, 'adjustment factor'!$D$8, IF(L5054=-9,-999,IF(L5054="",-999,0)))</f>
        <v>-999</v>
      </c>
      <c r="AJ5054" s="82">
        <f>IF(AND(M5054&gt;=1,M5054&lt;=4),'adjustment factor'!$D$9,IF(M5054=-9,-999,IF(M5054=98,-999,IF(M5054=99,-999,IF(M5054="",-999,0)))))</f>
        <v>-999</v>
      </c>
      <c r="AK5054" s="82">
        <f>IF(H5054=1, 'adjustment factor'!$D$10, IF(H5054=-9,-999,IF(H5054="",-999,0)))</f>
        <v>-999</v>
      </c>
      <c r="AL5054" s="82">
        <f>IF(G5054=1, 'adjustment factor'!$D$11, IF(G5054=-9,-999,IF(G5054="",-999,0)))</f>
        <v>-999</v>
      </c>
      <c r="AM5054" s="82">
        <f>IF(I5054=1, 'adjustment factor'!$D$12, IF(I5054=-9,-999,IF(I5054="",-999,0)))</f>
        <v>-999</v>
      </c>
      <c r="AN5054" s="82">
        <f>IF(J5054=1, 'adjustment factor'!$D$13, IF(J5054=-9,-999,IF(J5054="",-999,0)))</f>
        <v>-999</v>
      </c>
      <c r="AO5054" s="82" t="str">
        <f t="shared" si="798"/>
        <v>-999</v>
      </c>
      <c r="AP5054" s="82" t="str">
        <f t="shared" si="799"/>
        <v>MISSING</v>
      </c>
    </row>
    <row r="5055" spans="2:42">
      <c r="B5055" s="207"/>
      <c r="C5055" s="35">
        <v>5051</v>
      </c>
      <c r="D5055" s="161"/>
      <c r="E5055" s="161"/>
      <c r="F5055" s="161"/>
      <c r="G5055" s="161"/>
      <c r="H5055" s="161"/>
      <c r="I5055" s="161"/>
      <c r="J5055" s="161"/>
      <c r="K5055" s="161"/>
      <c r="L5055" s="161"/>
      <c r="M5055" s="161"/>
      <c r="N5055" s="171"/>
      <c r="O5055" s="171"/>
      <c r="P5055" s="171"/>
      <c r="Q5055" s="171"/>
      <c r="R5055" s="171"/>
      <c r="S5055" s="171"/>
      <c r="T5055" s="208" t="str">
        <f t="shared" si="790"/>
        <v>MISSING</v>
      </c>
      <c r="U5055" s="208" t="str">
        <f t="shared" si="791"/>
        <v>MISSING</v>
      </c>
      <c r="X5055" s="56">
        <f t="shared" si="792"/>
        <v>-99</v>
      </c>
      <c r="Y5055" s="56">
        <f t="shared" si="793"/>
        <v>-99</v>
      </c>
      <c r="Z5055" s="56">
        <f t="shared" si="794"/>
        <v>-99</v>
      </c>
      <c r="AA5055" s="56">
        <f t="shared" si="795"/>
        <v>-99</v>
      </c>
      <c r="AB5055" s="56">
        <f t="shared" si="796"/>
        <v>-99</v>
      </c>
      <c r="AC5055" s="56">
        <f t="shared" si="797"/>
        <v>-99</v>
      </c>
      <c r="AD5055" s="3"/>
      <c r="AE5055" s="82">
        <f>IF(D5055=1, 'adjustment factor'!$D$4, IF(D5055=-9,-999,IF(D5055="",-999,0)))</f>
        <v>-999</v>
      </c>
      <c r="AF5055" s="82">
        <f>IF(F5055=1, 'adjustment factor'!$D$5, IF(F5055=-9,-999,IF(F5055="",-999,0)))</f>
        <v>-999</v>
      </c>
      <c r="AG5055" s="82">
        <f>IF(E5055=1, 'adjustment factor'!$D$6, IF(E5055=-9,-999,IF(E5055="",-999,0)))</f>
        <v>-999</v>
      </c>
      <c r="AH5055" s="82">
        <f>IF(K5055&gt;=45,'adjustment factor'!$D$7,IF(K5055=-9,-1200,IF(K5055="",-1200,0)))</f>
        <v>-1200</v>
      </c>
      <c r="AI5055" s="82">
        <f>IF(L5055=1, 'adjustment factor'!$D$8, IF(L5055=-9,-999,IF(L5055="",-999,0)))</f>
        <v>-999</v>
      </c>
      <c r="AJ5055" s="82">
        <f>IF(AND(M5055&gt;=1,M5055&lt;=4),'adjustment factor'!$D$9,IF(M5055=-9,-999,IF(M5055=98,-999,IF(M5055=99,-999,IF(M5055="",-999,0)))))</f>
        <v>-999</v>
      </c>
      <c r="AK5055" s="82">
        <f>IF(H5055=1, 'adjustment factor'!$D$10, IF(H5055=-9,-999,IF(H5055="",-999,0)))</f>
        <v>-999</v>
      </c>
      <c r="AL5055" s="82">
        <f>IF(G5055=1, 'adjustment factor'!$D$11, IF(G5055=-9,-999,IF(G5055="",-999,0)))</f>
        <v>-999</v>
      </c>
      <c r="AM5055" s="82">
        <f>IF(I5055=1, 'adjustment factor'!$D$12, IF(I5055=-9,-999,IF(I5055="",-999,0)))</f>
        <v>-999</v>
      </c>
      <c r="AN5055" s="82">
        <f>IF(J5055=1, 'adjustment factor'!$D$13, IF(J5055=-9,-999,IF(J5055="",-999,0)))</f>
        <v>-999</v>
      </c>
      <c r="AO5055" s="82" t="str">
        <f t="shared" si="798"/>
        <v>-999</v>
      </c>
      <c r="AP5055" s="82" t="str">
        <f t="shared" si="799"/>
        <v>MISSING</v>
      </c>
    </row>
    <row r="5056" spans="2:42">
      <c r="B5056" s="207"/>
      <c r="C5056" s="35">
        <v>5052</v>
      </c>
      <c r="D5056" s="161"/>
      <c r="E5056" s="161"/>
      <c r="F5056" s="161"/>
      <c r="G5056" s="161"/>
      <c r="H5056" s="161"/>
      <c r="I5056" s="161"/>
      <c r="J5056" s="161"/>
      <c r="K5056" s="161"/>
      <c r="L5056" s="161"/>
      <c r="M5056" s="161"/>
      <c r="N5056" s="171"/>
      <c r="O5056" s="171"/>
      <c r="P5056" s="171"/>
      <c r="Q5056" s="171"/>
      <c r="R5056" s="171"/>
      <c r="S5056" s="171"/>
      <c r="T5056" s="208" t="str">
        <f t="shared" si="790"/>
        <v>MISSING</v>
      </c>
      <c r="U5056" s="208" t="str">
        <f t="shared" si="791"/>
        <v>MISSING</v>
      </c>
      <c r="X5056" s="56">
        <f t="shared" si="792"/>
        <v>-99</v>
      </c>
      <c r="Y5056" s="56">
        <f t="shared" si="793"/>
        <v>-99</v>
      </c>
      <c r="Z5056" s="56">
        <f t="shared" si="794"/>
        <v>-99</v>
      </c>
      <c r="AA5056" s="56">
        <f t="shared" si="795"/>
        <v>-99</v>
      </c>
      <c r="AB5056" s="56">
        <f t="shared" si="796"/>
        <v>-99</v>
      </c>
      <c r="AC5056" s="56">
        <f t="shared" si="797"/>
        <v>-99</v>
      </c>
      <c r="AD5056" s="3"/>
      <c r="AE5056" s="82">
        <f>IF(D5056=1, 'adjustment factor'!$D$4, IF(D5056=-9,-999,IF(D5056="",-999,0)))</f>
        <v>-999</v>
      </c>
      <c r="AF5056" s="82">
        <f>IF(F5056=1, 'adjustment factor'!$D$5, IF(F5056=-9,-999,IF(F5056="",-999,0)))</f>
        <v>-999</v>
      </c>
      <c r="AG5056" s="82">
        <f>IF(E5056=1, 'adjustment factor'!$D$6, IF(E5056=-9,-999,IF(E5056="",-999,0)))</f>
        <v>-999</v>
      </c>
      <c r="AH5056" s="82">
        <f>IF(K5056&gt;=45,'adjustment factor'!$D$7,IF(K5056=-9,-1200,IF(K5056="",-1200,0)))</f>
        <v>-1200</v>
      </c>
      <c r="AI5056" s="82">
        <f>IF(L5056=1, 'adjustment factor'!$D$8, IF(L5056=-9,-999,IF(L5056="",-999,0)))</f>
        <v>-999</v>
      </c>
      <c r="AJ5056" s="82">
        <f>IF(AND(M5056&gt;=1,M5056&lt;=4),'adjustment factor'!$D$9,IF(M5056=-9,-999,IF(M5056=98,-999,IF(M5056=99,-999,IF(M5056="",-999,0)))))</f>
        <v>-999</v>
      </c>
      <c r="AK5056" s="82">
        <f>IF(H5056=1, 'adjustment factor'!$D$10, IF(H5056=-9,-999,IF(H5056="",-999,0)))</f>
        <v>-999</v>
      </c>
      <c r="AL5056" s="82">
        <f>IF(G5056=1, 'adjustment factor'!$D$11, IF(G5056=-9,-999,IF(G5056="",-999,0)))</f>
        <v>-999</v>
      </c>
      <c r="AM5056" s="82">
        <f>IF(I5056=1, 'adjustment factor'!$D$12, IF(I5056=-9,-999,IF(I5056="",-999,0)))</f>
        <v>-999</v>
      </c>
      <c r="AN5056" s="82">
        <f>IF(J5056=1, 'adjustment factor'!$D$13, IF(J5056=-9,-999,IF(J5056="",-999,0)))</f>
        <v>-999</v>
      </c>
      <c r="AO5056" s="82" t="str">
        <f t="shared" si="798"/>
        <v>-999</v>
      </c>
      <c r="AP5056" s="82" t="str">
        <f t="shared" si="799"/>
        <v>MISSING</v>
      </c>
    </row>
    <row r="5057" spans="2:42">
      <c r="B5057" s="207"/>
      <c r="C5057" s="35">
        <v>5053</v>
      </c>
      <c r="D5057" s="161"/>
      <c r="E5057" s="161"/>
      <c r="F5057" s="161"/>
      <c r="G5057" s="161"/>
      <c r="H5057" s="161"/>
      <c r="I5057" s="161"/>
      <c r="J5057" s="161"/>
      <c r="K5057" s="161"/>
      <c r="L5057" s="161"/>
      <c r="M5057" s="161"/>
      <c r="N5057" s="171"/>
      <c r="O5057" s="171"/>
      <c r="P5057" s="171"/>
      <c r="Q5057" s="171"/>
      <c r="R5057" s="171"/>
      <c r="S5057" s="171"/>
      <c r="T5057" s="208" t="str">
        <f t="shared" si="790"/>
        <v>MISSING</v>
      </c>
      <c r="U5057" s="208" t="str">
        <f t="shared" si="791"/>
        <v>MISSING</v>
      </c>
      <c r="X5057" s="56">
        <f t="shared" si="792"/>
        <v>-99</v>
      </c>
      <c r="Y5057" s="56">
        <f t="shared" si="793"/>
        <v>-99</v>
      </c>
      <c r="Z5057" s="56">
        <f t="shared" si="794"/>
        <v>-99</v>
      </c>
      <c r="AA5057" s="56">
        <f t="shared" si="795"/>
        <v>-99</v>
      </c>
      <c r="AB5057" s="56">
        <f t="shared" si="796"/>
        <v>-99</v>
      </c>
      <c r="AC5057" s="56">
        <f t="shared" si="797"/>
        <v>-99</v>
      </c>
      <c r="AD5057" s="3"/>
      <c r="AE5057" s="82">
        <f>IF(D5057=1, 'adjustment factor'!$D$4, IF(D5057=-9,-999,IF(D5057="",-999,0)))</f>
        <v>-999</v>
      </c>
      <c r="AF5057" s="82">
        <f>IF(F5057=1, 'adjustment factor'!$D$5, IF(F5057=-9,-999,IF(F5057="",-999,0)))</f>
        <v>-999</v>
      </c>
      <c r="AG5057" s="82">
        <f>IF(E5057=1, 'adjustment factor'!$D$6, IF(E5057=-9,-999,IF(E5057="",-999,0)))</f>
        <v>-999</v>
      </c>
      <c r="AH5057" s="82">
        <f>IF(K5057&gt;=45,'adjustment factor'!$D$7,IF(K5057=-9,-1200,IF(K5057="",-1200,0)))</f>
        <v>-1200</v>
      </c>
      <c r="AI5057" s="82">
        <f>IF(L5057=1, 'adjustment factor'!$D$8, IF(L5057=-9,-999,IF(L5057="",-999,0)))</f>
        <v>-999</v>
      </c>
      <c r="AJ5057" s="82">
        <f>IF(AND(M5057&gt;=1,M5057&lt;=4),'adjustment factor'!$D$9,IF(M5057=-9,-999,IF(M5057=98,-999,IF(M5057=99,-999,IF(M5057="",-999,0)))))</f>
        <v>-999</v>
      </c>
      <c r="AK5057" s="82">
        <f>IF(H5057=1, 'adjustment factor'!$D$10, IF(H5057=-9,-999,IF(H5057="",-999,0)))</f>
        <v>-999</v>
      </c>
      <c r="AL5057" s="82">
        <f>IF(G5057=1, 'adjustment factor'!$D$11, IF(G5057=-9,-999,IF(G5057="",-999,0)))</f>
        <v>-999</v>
      </c>
      <c r="AM5057" s="82">
        <f>IF(I5057=1, 'adjustment factor'!$D$12, IF(I5057=-9,-999,IF(I5057="",-999,0)))</f>
        <v>-999</v>
      </c>
      <c r="AN5057" s="82">
        <f>IF(J5057=1, 'adjustment factor'!$D$13, IF(J5057=-9,-999,IF(J5057="",-999,0)))</f>
        <v>-999</v>
      </c>
      <c r="AO5057" s="82" t="str">
        <f t="shared" si="798"/>
        <v>-999</v>
      </c>
      <c r="AP5057" s="82" t="str">
        <f t="shared" si="799"/>
        <v>MISSING</v>
      </c>
    </row>
    <row r="5058" spans="2:42">
      <c r="B5058" s="207"/>
      <c r="C5058" s="35">
        <v>5054</v>
      </c>
      <c r="D5058" s="161"/>
      <c r="E5058" s="161"/>
      <c r="F5058" s="161"/>
      <c r="G5058" s="161"/>
      <c r="H5058" s="161"/>
      <c r="I5058" s="161"/>
      <c r="J5058" s="161"/>
      <c r="K5058" s="161"/>
      <c r="L5058" s="161"/>
      <c r="M5058" s="161"/>
      <c r="N5058" s="171"/>
      <c r="O5058" s="171"/>
      <c r="P5058" s="171"/>
      <c r="Q5058" s="171"/>
      <c r="R5058" s="171"/>
      <c r="S5058" s="171"/>
      <c r="T5058" s="208" t="str">
        <f t="shared" si="790"/>
        <v>MISSING</v>
      </c>
      <c r="U5058" s="208" t="str">
        <f t="shared" si="791"/>
        <v>MISSING</v>
      </c>
      <c r="X5058" s="56">
        <f t="shared" si="792"/>
        <v>-99</v>
      </c>
      <c r="Y5058" s="56">
        <f t="shared" si="793"/>
        <v>-99</v>
      </c>
      <c r="Z5058" s="56">
        <f t="shared" si="794"/>
        <v>-99</v>
      </c>
      <c r="AA5058" s="56">
        <f t="shared" si="795"/>
        <v>-99</v>
      </c>
      <c r="AB5058" s="56">
        <f t="shared" si="796"/>
        <v>-99</v>
      </c>
      <c r="AC5058" s="56">
        <f t="shared" si="797"/>
        <v>-99</v>
      </c>
      <c r="AD5058" s="3"/>
      <c r="AE5058" s="82">
        <f>IF(D5058=1, 'adjustment factor'!$D$4, IF(D5058=-9,-999,IF(D5058="",-999,0)))</f>
        <v>-999</v>
      </c>
      <c r="AF5058" s="82">
        <f>IF(F5058=1, 'adjustment factor'!$D$5, IF(F5058=-9,-999,IF(F5058="",-999,0)))</f>
        <v>-999</v>
      </c>
      <c r="AG5058" s="82">
        <f>IF(E5058=1, 'adjustment factor'!$D$6, IF(E5058=-9,-999,IF(E5058="",-999,0)))</f>
        <v>-999</v>
      </c>
      <c r="AH5058" s="82">
        <f>IF(K5058&gt;=45,'adjustment factor'!$D$7,IF(K5058=-9,-1200,IF(K5058="",-1200,0)))</f>
        <v>-1200</v>
      </c>
      <c r="AI5058" s="82">
        <f>IF(L5058=1, 'adjustment factor'!$D$8, IF(L5058=-9,-999,IF(L5058="",-999,0)))</f>
        <v>-999</v>
      </c>
      <c r="AJ5058" s="82">
        <f>IF(AND(M5058&gt;=1,M5058&lt;=4),'adjustment factor'!$D$9,IF(M5058=-9,-999,IF(M5058=98,-999,IF(M5058=99,-999,IF(M5058="",-999,0)))))</f>
        <v>-999</v>
      </c>
      <c r="AK5058" s="82">
        <f>IF(H5058=1, 'adjustment factor'!$D$10, IF(H5058=-9,-999,IF(H5058="",-999,0)))</f>
        <v>-999</v>
      </c>
      <c r="AL5058" s="82">
        <f>IF(G5058=1, 'adjustment factor'!$D$11, IF(G5058=-9,-999,IF(G5058="",-999,0)))</f>
        <v>-999</v>
      </c>
      <c r="AM5058" s="82">
        <f>IF(I5058=1, 'adjustment factor'!$D$12, IF(I5058=-9,-999,IF(I5058="",-999,0)))</f>
        <v>-999</v>
      </c>
      <c r="AN5058" s="82">
        <f>IF(J5058=1, 'adjustment factor'!$D$13, IF(J5058=-9,-999,IF(J5058="",-999,0)))</f>
        <v>-999</v>
      </c>
      <c r="AO5058" s="82" t="str">
        <f t="shared" si="798"/>
        <v>-999</v>
      </c>
      <c r="AP5058" s="82" t="str">
        <f t="shared" si="799"/>
        <v>MISSING</v>
      </c>
    </row>
    <row r="5059" spans="2:42">
      <c r="B5059" s="207"/>
      <c r="C5059" s="35">
        <v>5055</v>
      </c>
      <c r="D5059" s="161"/>
      <c r="E5059" s="161"/>
      <c r="F5059" s="161"/>
      <c r="G5059" s="161"/>
      <c r="H5059" s="161"/>
      <c r="I5059" s="161"/>
      <c r="J5059" s="161"/>
      <c r="K5059" s="161"/>
      <c r="L5059" s="161"/>
      <c r="M5059" s="161"/>
      <c r="N5059" s="171"/>
      <c r="O5059" s="171"/>
      <c r="P5059" s="171"/>
      <c r="Q5059" s="171"/>
      <c r="R5059" s="171"/>
      <c r="S5059" s="171"/>
      <c r="T5059" s="208" t="str">
        <f t="shared" si="790"/>
        <v>MISSING</v>
      </c>
      <c r="U5059" s="208" t="str">
        <f t="shared" si="791"/>
        <v>MISSING</v>
      </c>
      <c r="X5059" s="56">
        <f t="shared" si="792"/>
        <v>-99</v>
      </c>
      <c r="Y5059" s="56">
        <f t="shared" si="793"/>
        <v>-99</v>
      </c>
      <c r="Z5059" s="56">
        <f t="shared" si="794"/>
        <v>-99</v>
      </c>
      <c r="AA5059" s="56">
        <f t="shared" si="795"/>
        <v>-99</v>
      </c>
      <c r="AB5059" s="56">
        <f t="shared" si="796"/>
        <v>-99</v>
      </c>
      <c r="AC5059" s="56">
        <f t="shared" si="797"/>
        <v>-99</v>
      </c>
      <c r="AD5059" s="3"/>
      <c r="AE5059" s="82">
        <f>IF(D5059=1, 'adjustment factor'!$D$4, IF(D5059=-9,-999,IF(D5059="",-999,0)))</f>
        <v>-999</v>
      </c>
      <c r="AF5059" s="82">
        <f>IF(F5059=1, 'adjustment factor'!$D$5, IF(F5059=-9,-999,IF(F5059="",-999,0)))</f>
        <v>-999</v>
      </c>
      <c r="AG5059" s="82">
        <f>IF(E5059=1, 'adjustment factor'!$D$6, IF(E5059=-9,-999,IF(E5059="",-999,0)))</f>
        <v>-999</v>
      </c>
      <c r="AH5059" s="82">
        <f>IF(K5059&gt;=45,'adjustment factor'!$D$7,IF(K5059=-9,-1200,IF(K5059="",-1200,0)))</f>
        <v>-1200</v>
      </c>
      <c r="AI5059" s="82">
        <f>IF(L5059=1, 'adjustment factor'!$D$8, IF(L5059=-9,-999,IF(L5059="",-999,0)))</f>
        <v>-999</v>
      </c>
      <c r="AJ5059" s="82">
        <f>IF(AND(M5059&gt;=1,M5059&lt;=4),'adjustment factor'!$D$9,IF(M5059=-9,-999,IF(M5059=98,-999,IF(M5059=99,-999,IF(M5059="",-999,0)))))</f>
        <v>-999</v>
      </c>
      <c r="AK5059" s="82">
        <f>IF(H5059=1, 'adjustment factor'!$D$10, IF(H5059=-9,-999,IF(H5059="",-999,0)))</f>
        <v>-999</v>
      </c>
      <c r="AL5059" s="82">
        <f>IF(G5059=1, 'adjustment factor'!$D$11, IF(G5059=-9,-999,IF(G5059="",-999,0)))</f>
        <v>-999</v>
      </c>
      <c r="AM5059" s="82">
        <f>IF(I5059=1, 'adjustment factor'!$D$12, IF(I5059=-9,-999,IF(I5059="",-999,0)))</f>
        <v>-999</v>
      </c>
      <c r="AN5059" s="82">
        <f>IF(J5059=1, 'adjustment factor'!$D$13, IF(J5059=-9,-999,IF(J5059="",-999,0)))</f>
        <v>-999</v>
      </c>
      <c r="AO5059" s="82" t="str">
        <f t="shared" si="798"/>
        <v>-999</v>
      </c>
      <c r="AP5059" s="82" t="str">
        <f t="shared" si="799"/>
        <v>MISSING</v>
      </c>
    </row>
    <row r="5060" spans="2:42">
      <c r="B5060" s="207"/>
      <c r="C5060" s="35">
        <v>5056</v>
      </c>
      <c r="D5060" s="161"/>
      <c r="E5060" s="161"/>
      <c r="F5060" s="161"/>
      <c r="G5060" s="161"/>
      <c r="H5060" s="161"/>
      <c r="I5060" s="161"/>
      <c r="J5060" s="161"/>
      <c r="K5060" s="161"/>
      <c r="L5060" s="161"/>
      <c r="M5060" s="161"/>
      <c r="N5060" s="171"/>
      <c r="O5060" s="171"/>
      <c r="P5060" s="171"/>
      <c r="Q5060" s="171"/>
      <c r="R5060" s="171"/>
      <c r="S5060" s="171"/>
      <c r="T5060" s="208" t="str">
        <f t="shared" si="790"/>
        <v>MISSING</v>
      </c>
      <c r="U5060" s="208" t="str">
        <f t="shared" si="791"/>
        <v>MISSING</v>
      </c>
      <c r="X5060" s="56">
        <f t="shared" si="792"/>
        <v>-99</v>
      </c>
      <c r="Y5060" s="56">
        <f t="shared" si="793"/>
        <v>-99</v>
      </c>
      <c r="Z5060" s="56">
        <f t="shared" si="794"/>
        <v>-99</v>
      </c>
      <c r="AA5060" s="56">
        <f t="shared" si="795"/>
        <v>-99</v>
      </c>
      <c r="AB5060" s="56">
        <f t="shared" si="796"/>
        <v>-99</v>
      </c>
      <c r="AC5060" s="56">
        <f t="shared" si="797"/>
        <v>-99</v>
      </c>
      <c r="AD5060" s="3"/>
      <c r="AE5060" s="82">
        <f>IF(D5060=1, 'adjustment factor'!$D$4, IF(D5060=-9,-999,IF(D5060="",-999,0)))</f>
        <v>-999</v>
      </c>
      <c r="AF5060" s="82">
        <f>IF(F5060=1, 'adjustment factor'!$D$5, IF(F5060=-9,-999,IF(F5060="",-999,0)))</f>
        <v>-999</v>
      </c>
      <c r="AG5060" s="82">
        <f>IF(E5060=1, 'adjustment factor'!$D$6, IF(E5060=-9,-999,IF(E5060="",-999,0)))</f>
        <v>-999</v>
      </c>
      <c r="AH5060" s="82">
        <f>IF(K5060&gt;=45,'adjustment factor'!$D$7,IF(K5060=-9,-1200,IF(K5060="",-1200,0)))</f>
        <v>-1200</v>
      </c>
      <c r="AI5060" s="82">
        <f>IF(L5060=1, 'adjustment factor'!$D$8, IF(L5060=-9,-999,IF(L5060="",-999,0)))</f>
        <v>-999</v>
      </c>
      <c r="AJ5060" s="82">
        <f>IF(AND(M5060&gt;=1,M5060&lt;=4),'adjustment factor'!$D$9,IF(M5060=-9,-999,IF(M5060=98,-999,IF(M5060=99,-999,IF(M5060="",-999,0)))))</f>
        <v>-999</v>
      </c>
      <c r="AK5060" s="82">
        <f>IF(H5060=1, 'adjustment factor'!$D$10, IF(H5060=-9,-999,IF(H5060="",-999,0)))</f>
        <v>-999</v>
      </c>
      <c r="AL5060" s="82">
        <f>IF(G5060=1, 'adjustment factor'!$D$11, IF(G5060=-9,-999,IF(G5060="",-999,0)))</f>
        <v>-999</v>
      </c>
      <c r="AM5060" s="82">
        <f>IF(I5060=1, 'adjustment factor'!$D$12, IF(I5060=-9,-999,IF(I5060="",-999,0)))</f>
        <v>-999</v>
      </c>
      <c r="AN5060" s="82">
        <f>IF(J5060=1, 'adjustment factor'!$D$13, IF(J5060=-9,-999,IF(J5060="",-999,0)))</f>
        <v>-999</v>
      </c>
      <c r="AO5060" s="82" t="str">
        <f t="shared" si="798"/>
        <v>-999</v>
      </c>
      <c r="AP5060" s="82" t="str">
        <f t="shared" si="799"/>
        <v>MISSING</v>
      </c>
    </row>
    <row r="5061" spans="2:42">
      <c r="B5061" s="207"/>
      <c r="C5061" s="35">
        <v>5057</v>
      </c>
      <c r="D5061" s="161"/>
      <c r="E5061" s="161"/>
      <c r="F5061" s="161"/>
      <c r="G5061" s="161"/>
      <c r="H5061" s="161"/>
      <c r="I5061" s="161"/>
      <c r="J5061" s="161"/>
      <c r="K5061" s="161"/>
      <c r="L5061" s="161"/>
      <c r="M5061" s="161"/>
      <c r="N5061" s="171"/>
      <c r="O5061" s="171"/>
      <c r="P5061" s="171"/>
      <c r="Q5061" s="171"/>
      <c r="R5061" s="171"/>
      <c r="S5061" s="171"/>
      <c r="T5061" s="208" t="str">
        <f t="shared" si="790"/>
        <v>MISSING</v>
      </c>
      <c r="U5061" s="208" t="str">
        <f t="shared" si="791"/>
        <v>MISSING</v>
      </c>
      <c r="X5061" s="56">
        <f t="shared" si="792"/>
        <v>-99</v>
      </c>
      <c r="Y5061" s="56">
        <f t="shared" si="793"/>
        <v>-99</v>
      </c>
      <c r="Z5061" s="56">
        <f t="shared" si="794"/>
        <v>-99</v>
      </c>
      <c r="AA5061" s="56">
        <f t="shared" si="795"/>
        <v>-99</v>
      </c>
      <c r="AB5061" s="56">
        <f t="shared" si="796"/>
        <v>-99</v>
      </c>
      <c r="AC5061" s="56">
        <f t="shared" si="797"/>
        <v>-99</v>
      </c>
      <c r="AD5061" s="3"/>
      <c r="AE5061" s="82">
        <f>IF(D5061=1, 'adjustment factor'!$D$4, IF(D5061=-9,-999,IF(D5061="",-999,0)))</f>
        <v>-999</v>
      </c>
      <c r="AF5061" s="82">
        <f>IF(F5061=1, 'adjustment factor'!$D$5, IF(F5061=-9,-999,IF(F5061="",-999,0)))</f>
        <v>-999</v>
      </c>
      <c r="AG5061" s="82">
        <f>IF(E5061=1, 'adjustment factor'!$D$6, IF(E5061=-9,-999,IF(E5061="",-999,0)))</f>
        <v>-999</v>
      </c>
      <c r="AH5061" s="82">
        <f>IF(K5061&gt;=45,'adjustment factor'!$D$7,IF(K5061=-9,-1200,IF(K5061="",-1200,0)))</f>
        <v>-1200</v>
      </c>
      <c r="AI5061" s="82">
        <f>IF(L5061=1, 'adjustment factor'!$D$8, IF(L5061=-9,-999,IF(L5061="",-999,0)))</f>
        <v>-999</v>
      </c>
      <c r="AJ5061" s="82">
        <f>IF(AND(M5061&gt;=1,M5061&lt;=4),'adjustment factor'!$D$9,IF(M5061=-9,-999,IF(M5061=98,-999,IF(M5061=99,-999,IF(M5061="",-999,0)))))</f>
        <v>-999</v>
      </c>
      <c r="AK5061" s="82">
        <f>IF(H5061=1, 'adjustment factor'!$D$10, IF(H5061=-9,-999,IF(H5061="",-999,0)))</f>
        <v>-999</v>
      </c>
      <c r="AL5061" s="82">
        <f>IF(G5061=1, 'adjustment factor'!$D$11, IF(G5061=-9,-999,IF(G5061="",-999,0)))</f>
        <v>-999</v>
      </c>
      <c r="AM5061" s="82">
        <f>IF(I5061=1, 'adjustment factor'!$D$12, IF(I5061=-9,-999,IF(I5061="",-999,0)))</f>
        <v>-999</v>
      </c>
      <c r="AN5061" s="82">
        <f>IF(J5061=1, 'adjustment factor'!$D$13, IF(J5061=-9,-999,IF(J5061="",-999,0)))</f>
        <v>-999</v>
      </c>
      <c r="AO5061" s="82" t="str">
        <f t="shared" si="798"/>
        <v>-999</v>
      </c>
      <c r="AP5061" s="82" t="str">
        <f t="shared" si="799"/>
        <v>MISSING</v>
      </c>
    </row>
    <row r="5062" spans="2:42">
      <c r="B5062" s="207"/>
      <c r="C5062" s="35">
        <v>5058</v>
      </c>
      <c r="D5062" s="161"/>
      <c r="E5062" s="161"/>
      <c r="F5062" s="161"/>
      <c r="G5062" s="161"/>
      <c r="H5062" s="161"/>
      <c r="I5062" s="161"/>
      <c r="J5062" s="161"/>
      <c r="K5062" s="161"/>
      <c r="L5062" s="161"/>
      <c r="M5062" s="161"/>
      <c r="N5062" s="171"/>
      <c r="O5062" s="171"/>
      <c r="P5062" s="171"/>
      <c r="Q5062" s="171"/>
      <c r="R5062" s="171"/>
      <c r="S5062" s="171"/>
      <c r="T5062" s="208" t="str">
        <f t="shared" si="790"/>
        <v>MISSING</v>
      </c>
      <c r="U5062" s="208" t="str">
        <f t="shared" si="791"/>
        <v>MISSING</v>
      </c>
      <c r="X5062" s="56">
        <f t="shared" si="792"/>
        <v>-99</v>
      </c>
      <c r="Y5062" s="56">
        <f t="shared" si="793"/>
        <v>-99</v>
      </c>
      <c r="Z5062" s="56">
        <f t="shared" si="794"/>
        <v>-99</v>
      </c>
      <c r="AA5062" s="56">
        <f t="shared" si="795"/>
        <v>-99</v>
      </c>
      <c r="AB5062" s="56">
        <f t="shared" si="796"/>
        <v>-99</v>
      </c>
      <c r="AC5062" s="56">
        <f t="shared" si="797"/>
        <v>-99</v>
      </c>
      <c r="AD5062" s="3"/>
      <c r="AE5062" s="82">
        <f>IF(D5062=1, 'adjustment factor'!$D$4, IF(D5062=-9,-999,IF(D5062="",-999,0)))</f>
        <v>-999</v>
      </c>
      <c r="AF5062" s="82">
        <f>IF(F5062=1, 'adjustment factor'!$D$5, IF(F5062=-9,-999,IF(F5062="",-999,0)))</f>
        <v>-999</v>
      </c>
      <c r="AG5062" s="82">
        <f>IF(E5062=1, 'adjustment factor'!$D$6, IF(E5062=-9,-999,IF(E5062="",-999,0)))</f>
        <v>-999</v>
      </c>
      <c r="AH5062" s="82">
        <f>IF(K5062&gt;=45,'adjustment factor'!$D$7,IF(K5062=-9,-1200,IF(K5062="",-1200,0)))</f>
        <v>-1200</v>
      </c>
      <c r="AI5062" s="82">
        <f>IF(L5062=1, 'adjustment factor'!$D$8, IF(L5062=-9,-999,IF(L5062="",-999,0)))</f>
        <v>-999</v>
      </c>
      <c r="AJ5062" s="82">
        <f>IF(AND(M5062&gt;=1,M5062&lt;=4),'adjustment factor'!$D$9,IF(M5062=-9,-999,IF(M5062=98,-999,IF(M5062=99,-999,IF(M5062="",-999,0)))))</f>
        <v>-999</v>
      </c>
      <c r="AK5062" s="82">
        <f>IF(H5062=1, 'adjustment factor'!$D$10, IF(H5062=-9,-999,IF(H5062="",-999,0)))</f>
        <v>-999</v>
      </c>
      <c r="AL5062" s="82">
        <f>IF(G5062=1, 'adjustment factor'!$D$11, IF(G5062=-9,-999,IF(G5062="",-999,0)))</f>
        <v>-999</v>
      </c>
      <c r="AM5062" s="82">
        <f>IF(I5062=1, 'adjustment factor'!$D$12, IF(I5062=-9,-999,IF(I5062="",-999,0)))</f>
        <v>-999</v>
      </c>
      <c r="AN5062" s="82">
        <f>IF(J5062=1, 'adjustment factor'!$D$13, IF(J5062=-9,-999,IF(J5062="",-999,0)))</f>
        <v>-999</v>
      </c>
      <c r="AO5062" s="82" t="str">
        <f t="shared" si="798"/>
        <v>-999</v>
      </c>
      <c r="AP5062" s="82" t="str">
        <f t="shared" si="799"/>
        <v>MISSING</v>
      </c>
    </row>
    <row r="5063" spans="2:42">
      <c r="B5063" s="207"/>
      <c r="C5063" s="35">
        <v>5059</v>
      </c>
      <c r="D5063" s="161"/>
      <c r="E5063" s="161"/>
      <c r="F5063" s="161"/>
      <c r="G5063" s="161"/>
      <c r="H5063" s="161"/>
      <c r="I5063" s="161"/>
      <c r="J5063" s="161"/>
      <c r="K5063" s="161"/>
      <c r="L5063" s="161"/>
      <c r="M5063" s="161"/>
      <c r="N5063" s="171"/>
      <c r="O5063" s="171"/>
      <c r="P5063" s="171"/>
      <c r="Q5063" s="171"/>
      <c r="R5063" s="171"/>
      <c r="S5063" s="171"/>
      <c r="T5063" s="208" t="str">
        <f t="shared" si="790"/>
        <v>MISSING</v>
      </c>
      <c r="U5063" s="208" t="str">
        <f t="shared" si="791"/>
        <v>MISSING</v>
      </c>
      <c r="X5063" s="56">
        <f t="shared" si="792"/>
        <v>-99</v>
      </c>
      <c r="Y5063" s="56">
        <f t="shared" si="793"/>
        <v>-99</v>
      </c>
      <c r="Z5063" s="56">
        <f t="shared" si="794"/>
        <v>-99</v>
      </c>
      <c r="AA5063" s="56">
        <f t="shared" si="795"/>
        <v>-99</v>
      </c>
      <c r="AB5063" s="56">
        <f t="shared" si="796"/>
        <v>-99</v>
      </c>
      <c r="AC5063" s="56">
        <f t="shared" si="797"/>
        <v>-99</v>
      </c>
      <c r="AD5063" s="3"/>
      <c r="AE5063" s="82">
        <f>IF(D5063=1, 'adjustment factor'!$D$4, IF(D5063=-9,-999,IF(D5063="",-999,0)))</f>
        <v>-999</v>
      </c>
      <c r="AF5063" s="82">
        <f>IF(F5063=1, 'adjustment factor'!$D$5, IF(F5063=-9,-999,IF(F5063="",-999,0)))</f>
        <v>-999</v>
      </c>
      <c r="AG5063" s="82">
        <f>IF(E5063=1, 'adjustment factor'!$D$6, IF(E5063=-9,-999,IF(E5063="",-999,0)))</f>
        <v>-999</v>
      </c>
      <c r="AH5063" s="82">
        <f>IF(K5063&gt;=45,'adjustment factor'!$D$7,IF(K5063=-9,-1200,IF(K5063="",-1200,0)))</f>
        <v>-1200</v>
      </c>
      <c r="AI5063" s="82">
        <f>IF(L5063=1, 'adjustment factor'!$D$8, IF(L5063=-9,-999,IF(L5063="",-999,0)))</f>
        <v>-999</v>
      </c>
      <c r="AJ5063" s="82">
        <f>IF(AND(M5063&gt;=1,M5063&lt;=4),'adjustment factor'!$D$9,IF(M5063=-9,-999,IF(M5063=98,-999,IF(M5063=99,-999,IF(M5063="",-999,0)))))</f>
        <v>-999</v>
      </c>
      <c r="AK5063" s="82">
        <f>IF(H5063=1, 'adjustment factor'!$D$10, IF(H5063=-9,-999,IF(H5063="",-999,0)))</f>
        <v>-999</v>
      </c>
      <c r="AL5063" s="82">
        <f>IF(G5063=1, 'adjustment factor'!$D$11, IF(G5063=-9,-999,IF(G5063="",-999,0)))</f>
        <v>-999</v>
      </c>
      <c r="AM5063" s="82">
        <f>IF(I5063=1, 'adjustment factor'!$D$12, IF(I5063=-9,-999,IF(I5063="",-999,0)))</f>
        <v>-999</v>
      </c>
      <c r="AN5063" s="82">
        <f>IF(J5063=1, 'adjustment factor'!$D$13, IF(J5063=-9,-999,IF(J5063="",-999,0)))</f>
        <v>-999</v>
      </c>
      <c r="AO5063" s="82" t="str">
        <f t="shared" si="798"/>
        <v>-999</v>
      </c>
      <c r="AP5063" s="82" t="str">
        <f t="shared" si="799"/>
        <v>MISSING</v>
      </c>
    </row>
    <row r="5064" spans="2:42">
      <c r="B5064" s="207"/>
      <c r="C5064" s="35">
        <v>5060</v>
      </c>
      <c r="D5064" s="161"/>
      <c r="E5064" s="161"/>
      <c r="F5064" s="161"/>
      <c r="G5064" s="161"/>
      <c r="H5064" s="161"/>
      <c r="I5064" s="161"/>
      <c r="J5064" s="161"/>
      <c r="K5064" s="161"/>
      <c r="L5064" s="161"/>
      <c r="M5064" s="161"/>
      <c r="N5064" s="171"/>
      <c r="O5064" s="171"/>
      <c r="P5064" s="171"/>
      <c r="Q5064" s="171"/>
      <c r="R5064" s="171"/>
      <c r="S5064" s="171"/>
      <c r="T5064" s="208" t="str">
        <f t="shared" si="790"/>
        <v>MISSING</v>
      </c>
      <c r="U5064" s="208" t="str">
        <f t="shared" si="791"/>
        <v>MISSING</v>
      </c>
      <c r="X5064" s="56">
        <f t="shared" si="792"/>
        <v>-99</v>
      </c>
      <c r="Y5064" s="56">
        <f t="shared" si="793"/>
        <v>-99</v>
      </c>
      <c r="Z5064" s="56">
        <f t="shared" si="794"/>
        <v>-99</v>
      </c>
      <c r="AA5064" s="56">
        <f t="shared" si="795"/>
        <v>-99</v>
      </c>
      <c r="AB5064" s="56">
        <f t="shared" si="796"/>
        <v>-99</v>
      </c>
      <c r="AC5064" s="56">
        <f t="shared" si="797"/>
        <v>-99</v>
      </c>
      <c r="AD5064" s="3"/>
      <c r="AE5064" s="82">
        <f>IF(D5064=1, 'adjustment factor'!$D$4, IF(D5064=-9,-999,IF(D5064="",-999,0)))</f>
        <v>-999</v>
      </c>
      <c r="AF5064" s="82">
        <f>IF(F5064=1, 'adjustment factor'!$D$5, IF(F5064=-9,-999,IF(F5064="",-999,0)))</f>
        <v>-999</v>
      </c>
      <c r="AG5064" s="82">
        <f>IF(E5064=1, 'adjustment factor'!$D$6, IF(E5064=-9,-999,IF(E5064="",-999,0)))</f>
        <v>-999</v>
      </c>
      <c r="AH5064" s="82">
        <f>IF(K5064&gt;=45,'adjustment factor'!$D$7,IF(K5064=-9,-1200,IF(K5064="",-1200,0)))</f>
        <v>-1200</v>
      </c>
      <c r="AI5064" s="82">
        <f>IF(L5064=1, 'adjustment factor'!$D$8, IF(L5064=-9,-999,IF(L5064="",-999,0)))</f>
        <v>-999</v>
      </c>
      <c r="AJ5064" s="82">
        <f>IF(AND(M5064&gt;=1,M5064&lt;=4),'adjustment factor'!$D$9,IF(M5064=-9,-999,IF(M5064=98,-999,IF(M5064=99,-999,IF(M5064="",-999,0)))))</f>
        <v>-999</v>
      </c>
      <c r="AK5064" s="82">
        <f>IF(H5064=1, 'adjustment factor'!$D$10, IF(H5064=-9,-999,IF(H5064="",-999,0)))</f>
        <v>-999</v>
      </c>
      <c r="AL5064" s="82">
        <f>IF(G5064=1, 'adjustment factor'!$D$11, IF(G5064=-9,-999,IF(G5064="",-999,0)))</f>
        <v>-999</v>
      </c>
      <c r="AM5064" s="82">
        <f>IF(I5064=1, 'adjustment factor'!$D$12, IF(I5064=-9,-999,IF(I5064="",-999,0)))</f>
        <v>-999</v>
      </c>
      <c r="AN5064" s="82">
        <f>IF(J5064=1, 'adjustment factor'!$D$13, IF(J5064=-9,-999,IF(J5064="",-999,0)))</f>
        <v>-999</v>
      </c>
      <c r="AO5064" s="82" t="str">
        <f t="shared" si="798"/>
        <v>-999</v>
      </c>
      <c r="AP5064" s="82" t="str">
        <f t="shared" si="799"/>
        <v>MISSING</v>
      </c>
    </row>
    <row r="5065" spans="2:42">
      <c r="B5065" s="207"/>
      <c r="C5065" s="35">
        <v>5061</v>
      </c>
      <c r="D5065" s="161"/>
      <c r="E5065" s="161"/>
      <c r="F5065" s="161"/>
      <c r="G5065" s="161"/>
      <c r="H5065" s="161"/>
      <c r="I5065" s="161"/>
      <c r="J5065" s="161"/>
      <c r="K5065" s="161"/>
      <c r="L5065" s="161"/>
      <c r="M5065" s="161"/>
      <c r="N5065" s="171"/>
      <c r="O5065" s="171"/>
      <c r="P5065" s="171"/>
      <c r="Q5065" s="171"/>
      <c r="R5065" s="171"/>
      <c r="S5065" s="171"/>
      <c r="T5065" s="208" t="str">
        <f t="shared" si="790"/>
        <v>MISSING</v>
      </c>
      <c r="U5065" s="208" t="str">
        <f t="shared" si="791"/>
        <v>MISSING</v>
      </c>
      <c r="X5065" s="56">
        <f t="shared" si="792"/>
        <v>-99</v>
      </c>
      <c r="Y5065" s="56">
        <f t="shared" si="793"/>
        <v>-99</v>
      </c>
      <c r="Z5065" s="56">
        <f t="shared" si="794"/>
        <v>-99</v>
      </c>
      <c r="AA5065" s="56">
        <f t="shared" si="795"/>
        <v>-99</v>
      </c>
      <c r="AB5065" s="56">
        <f t="shared" si="796"/>
        <v>-99</v>
      </c>
      <c r="AC5065" s="56">
        <f t="shared" si="797"/>
        <v>-99</v>
      </c>
      <c r="AD5065" s="3"/>
      <c r="AE5065" s="82">
        <f>IF(D5065=1, 'adjustment factor'!$D$4, IF(D5065=-9,-999,IF(D5065="",-999,0)))</f>
        <v>-999</v>
      </c>
      <c r="AF5065" s="82">
        <f>IF(F5065=1, 'adjustment factor'!$D$5, IF(F5065=-9,-999,IF(F5065="",-999,0)))</f>
        <v>-999</v>
      </c>
      <c r="AG5065" s="82">
        <f>IF(E5065=1, 'adjustment factor'!$D$6, IF(E5065=-9,-999,IF(E5065="",-999,0)))</f>
        <v>-999</v>
      </c>
      <c r="AH5065" s="82">
        <f>IF(K5065&gt;=45,'adjustment factor'!$D$7,IF(K5065=-9,-1200,IF(K5065="",-1200,0)))</f>
        <v>-1200</v>
      </c>
      <c r="AI5065" s="82">
        <f>IF(L5065=1, 'adjustment factor'!$D$8, IF(L5065=-9,-999,IF(L5065="",-999,0)))</f>
        <v>-999</v>
      </c>
      <c r="AJ5065" s="82">
        <f>IF(AND(M5065&gt;=1,M5065&lt;=4),'adjustment factor'!$D$9,IF(M5065=-9,-999,IF(M5065=98,-999,IF(M5065=99,-999,IF(M5065="",-999,0)))))</f>
        <v>-999</v>
      </c>
      <c r="AK5065" s="82">
        <f>IF(H5065=1, 'adjustment factor'!$D$10, IF(H5065=-9,-999,IF(H5065="",-999,0)))</f>
        <v>-999</v>
      </c>
      <c r="AL5065" s="82">
        <f>IF(G5065=1, 'adjustment factor'!$D$11, IF(G5065=-9,-999,IF(G5065="",-999,0)))</f>
        <v>-999</v>
      </c>
      <c r="AM5065" s="82">
        <f>IF(I5065=1, 'adjustment factor'!$D$12, IF(I5065=-9,-999,IF(I5065="",-999,0)))</f>
        <v>-999</v>
      </c>
      <c r="AN5065" s="82">
        <f>IF(J5065=1, 'adjustment factor'!$D$13, IF(J5065=-9,-999,IF(J5065="",-999,0)))</f>
        <v>-999</v>
      </c>
      <c r="AO5065" s="82" t="str">
        <f t="shared" si="798"/>
        <v>-999</v>
      </c>
      <c r="AP5065" s="82" t="str">
        <f t="shared" si="799"/>
        <v>MISSING</v>
      </c>
    </row>
    <row r="5066" spans="2:42">
      <c r="B5066" s="207"/>
      <c r="C5066" s="35">
        <v>5062</v>
      </c>
      <c r="D5066" s="161"/>
      <c r="E5066" s="161"/>
      <c r="F5066" s="161"/>
      <c r="G5066" s="161"/>
      <c r="H5066" s="161"/>
      <c r="I5066" s="161"/>
      <c r="J5066" s="161"/>
      <c r="K5066" s="161"/>
      <c r="L5066" s="161"/>
      <c r="M5066" s="161"/>
      <c r="N5066" s="171"/>
      <c r="O5066" s="171"/>
      <c r="P5066" s="171"/>
      <c r="Q5066" s="171"/>
      <c r="R5066" s="171"/>
      <c r="S5066" s="171"/>
      <c r="T5066" s="208" t="str">
        <f t="shared" si="790"/>
        <v>MISSING</v>
      </c>
      <c r="U5066" s="208" t="str">
        <f t="shared" si="791"/>
        <v>MISSING</v>
      </c>
      <c r="X5066" s="56">
        <f t="shared" si="792"/>
        <v>-99</v>
      </c>
      <c r="Y5066" s="56">
        <f t="shared" si="793"/>
        <v>-99</v>
      </c>
      <c r="Z5066" s="56">
        <f t="shared" si="794"/>
        <v>-99</v>
      </c>
      <c r="AA5066" s="56">
        <f t="shared" si="795"/>
        <v>-99</v>
      </c>
      <c r="AB5066" s="56">
        <f t="shared" si="796"/>
        <v>-99</v>
      </c>
      <c r="AC5066" s="56">
        <f t="shared" si="797"/>
        <v>-99</v>
      </c>
      <c r="AD5066" s="3"/>
      <c r="AE5066" s="82">
        <f>IF(D5066=1, 'adjustment factor'!$D$4, IF(D5066=-9,-999,IF(D5066="",-999,0)))</f>
        <v>-999</v>
      </c>
      <c r="AF5066" s="82">
        <f>IF(F5066=1, 'adjustment factor'!$D$5, IF(F5066=-9,-999,IF(F5066="",-999,0)))</f>
        <v>-999</v>
      </c>
      <c r="AG5066" s="82">
        <f>IF(E5066=1, 'adjustment factor'!$D$6, IF(E5066=-9,-999,IF(E5066="",-999,0)))</f>
        <v>-999</v>
      </c>
      <c r="AH5066" s="82">
        <f>IF(K5066&gt;=45,'adjustment factor'!$D$7,IF(K5066=-9,-1200,IF(K5066="",-1200,0)))</f>
        <v>-1200</v>
      </c>
      <c r="AI5066" s="82">
        <f>IF(L5066=1, 'adjustment factor'!$D$8, IF(L5066=-9,-999,IF(L5066="",-999,0)))</f>
        <v>-999</v>
      </c>
      <c r="AJ5066" s="82">
        <f>IF(AND(M5066&gt;=1,M5066&lt;=4),'adjustment factor'!$D$9,IF(M5066=-9,-999,IF(M5066=98,-999,IF(M5066=99,-999,IF(M5066="",-999,0)))))</f>
        <v>-999</v>
      </c>
      <c r="AK5066" s="82">
        <f>IF(H5066=1, 'adjustment factor'!$D$10, IF(H5066=-9,-999,IF(H5066="",-999,0)))</f>
        <v>-999</v>
      </c>
      <c r="AL5066" s="82">
        <f>IF(G5066=1, 'adjustment factor'!$D$11, IF(G5066=-9,-999,IF(G5066="",-999,0)))</f>
        <v>-999</v>
      </c>
      <c r="AM5066" s="82">
        <f>IF(I5066=1, 'adjustment factor'!$D$12, IF(I5066=-9,-999,IF(I5066="",-999,0)))</f>
        <v>-999</v>
      </c>
      <c r="AN5066" s="82">
        <f>IF(J5066=1, 'adjustment factor'!$D$13, IF(J5066=-9,-999,IF(J5066="",-999,0)))</f>
        <v>-999</v>
      </c>
      <c r="AO5066" s="82" t="str">
        <f t="shared" si="798"/>
        <v>-999</v>
      </c>
      <c r="AP5066" s="82" t="str">
        <f t="shared" si="799"/>
        <v>MISSING</v>
      </c>
    </row>
    <row r="5067" spans="2:42">
      <c r="B5067" s="207"/>
      <c r="C5067" s="35">
        <v>5063</v>
      </c>
      <c r="D5067" s="161"/>
      <c r="E5067" s="161"/>
      <c r="F5067" s="161"/>
      <c r="G5067" s="161"/>
      <c r="H5067" s="161"/>
      <c r="I5067" s="161"/>
      <c r="J5067" s="161"/>
      <c r="K5067" s="161"/>
      <c r="L5067" s="161"/>
      <c r="M5067" s="161"/>
      <c r="N5067" s="171"/>
      <c r="O5067" s="171"/>
      <c r="P5067" s="171"/>
      <c r="Q5067" s="171"/>
      <c r="R5067" s="171"/>
      <c r="S5067" s="171"/>
      <c r="T5067" s="208" t="str">
        <f t="shared" si="790"/>
        <v>MISSING</v>
      </c>
      <c r="U5067" s="208" t="str">
        <f t="shared" si="791"/>
        <v>MISSING</v>
      </c>
      <c r="X5067" s="56">
        <f t="shared" si="792"/>
        <v>-99</v>
      </c>
      <c r="Y5067" s="56">
        <f t="shared" si="793"/>
        <v>-99</v>
      </c>
      <c r="Z5067" s="56">
        <f t="shared" si="794"/>
        <v>-99</v>
      </c>
      <c r="AA5067" s="56">
        <f t="shared" si="795"/>
        <v>-99</v>
      </c>
      <c r="AB5067" s="56">
        <f t="shared" si="796"/>
        <v>-99</v>
      </c>
      <c r="AC5067" s="56">
        <f t="shared" si="797"/>
        <v>-99</v>
      </c>
      <c r="AD5067" s="3"/>
      <c r="AE5067" s="82">
        <f>IF(D5067=1, 'adjustment factor'!$D$4, IF(D5067=-9,-999,IF(D5067="",-999,0)))</f>
        <v>-999</v>
      </c>
      <c r="AF5067" s="82">
        <f>IF(F5067=1, 'adjustment factor'!$D$5, IF(F5067=-9,-999,IF(F5067="",-999,0)))</f>
        <v>-999</v>
      </c>
      <c r="AG5067" s="82">
        <f>IF(E5067=1, 'adjustment factor'!$D$6, IF(E5067=-9,-999,IF(E5067="",-999,0)))</f>
        <v>-999</v>
      </c>
      <c r="AH5067" s="82">
        <f>IF(K5067&gt;=45,'adjustment factor'!$D$7,IF(K5067=-9,-1200,IF(K5067="",-1200,0)))</f>
        <v>-1200</v>
      </c>
      <c r="AI5067" s="82">
        <f>IF(L5067=1, 'adjustment factor'!$D$8, IF(L5067=-9,-999,IF(L5067="",-999,0)))</f>
        <v>-999</v>
      </c>
      <c r="AJ5067" s="82">
        <f>IF(AND(M5067&gt;=1,M5067&lt;=4),'adjustment factor'!$D$9,IF(M5067=-9,-999,IF(M5067=98,-999,IF(M5067=99,-999,IF(M5067="",-999,0)))))</f>
        <v>-999</v>
      </c>
      <c r="AK5067" s="82">
        <f>IF(H5067=1, 'adjustment factor'!$D$10, IF(H5067=-9,-999,IF(H5067="",-999,0)))</f>
        <v>-999</v>
      </c>
      <c r="AL5067" s="82">
        <f>IF(G5067=1, 'adjustment factor'!$D$11, IF(G5067=-9,-999,IF(G5067="",-999,0)))</f>
        <v>-999</v>
      </c>
      <c r="AM5067" s="82">
        <f>IF(I5067=1, 'adjustment factor'!$D$12, IF(I5067=-9,-999,IF(I5067="",-999,0)))</f>
        <v>-999</v>
      </c>
      <c r="AN5067" s="82">
        <f>IF(J5067=1, 'adjustment factor'!$D$13, IF(J5067=-9,-999,IF(J5067="",-999,0)))</f>
        <v>-999</v>
      </c>
      <c r="AO5067" s="82" t="str">
        <f t="shared" si="798"/>
        <v>-999</v>
      </c>
      <c r="AP5067" s="82" t="str">
        <f t="shared" si="799"/>
        <v>MISSING</v>
      </c>
    </row>
    <row r="5068" spans="2:42">
      <c r="B5068" s="207"/>
      <c r="C5068" s="35">
        <v>5064</v>
      </c>
      <c r="D5068" s="161"/>
      <c r="E5068" s="161"/>
      <c r="F5068" s="161"/>
      <c r="G5068" s="161"/>
      <c r="H5068" s="161"/>
      <c r="I5068" s="161"/>
      <c r="J5068" s="161"/>
      <c r="K5068" s="161"/>
      <c r="L5068" s="161"/>
      <c r="M5068" s="161"/>
      <c r="N5068" s="171"/>
      <c r="O5068" s="171"/>
      <c r="P5068" s="171"/>
      <c r="Q5068" s="171"/>
      <c r="R5068" s="171"/>
      <c r="S5068" s="171"/>
      <c r="T5068" s="208" t="str">
        <f t="shared" si="790"/>
        <v>MISSING</v>
      </c>
      <c r="U5068" s="208" t="str">
        <f t="shared" si="791"/>
        <v>MISSING</v>
      </c>
      <c r="X5068" s="56">
        <f t="shared" si="792"/>
        <v>-99</v>
      </c>
      <c r="Y5068" s="56">
        <f t="shared" si="793"/>
        <v>-99</v>
      </c>
      <c r="Z5068" s="56">
        <f t="shared" si="794"/>
        <v>-99</v>
      </c>
      <c r="AA5068" s="56">
        <f t="shared" si="795"/>
        <v>-99</v>
      </c>
      <c r="AB5068" s="56">
        <f t="shared" si="796"/>
        <v>-99</v>
      </c>
      <c r="AC5068" s="56">
        <f t="shared" si="797"/>
        <v>-99</v>
      </c>
      <c r="AD5068" s="3"/>
      <c r="AE5068" s="82">
        <f>IF(D5068=1, 'adjustment factor'!$D$4, IF(D5068=-9,-999,IF(D5068="",-999,0)))</f>
        <v>-999</v>
      </c>
      <c r="AF5068" s="82">
        <f>IF(F5068=1, 'adjustment factor'!$D$5, IF(F5068=-9,-999,IF(F5068="",-999,0)))</f>
        <v>-999</v>
      </c>
      <c r="AG5068" s="82">
        <f>IF(E5068=1, 'adjustment factor'!$D$6, IF(E5068=-9,-999,IF(E5068="",-999,0)))</f>
        <v>-999</v>
      </c>
      <c r="AH5068" s="82">
        <f>IF(K5068&gt;=45,'adjustment factor'!$D$7,IF(K5068=-9,-1200,IF(K5068="",-1200,0)))</f>
        <v>-1200</v>
      </c>
      <c r="AI5068" s="82">
        <f>IF(L5068=1, 'adjustment factor'!$D$8, IF(L5068=-9,-999,IF(L5068="",-999,0)))</f>
        <v>-999</v>
      </c>
      <c r="AJ5068" s="82">
        <f>IF(AND(M5068&gt;=1,M5068&lt;=4),'adjustment factor'!$D$9,IF(M5068=-9,-999,IF(M5068=98,-999,IF(M5068=99,-999,IF(M5068="",-999,0)))))</f>
        <v>-999</v>
      </c>
      <c r="AK5068" s="82">
        <f>IF(H5068=1, 'adjustment factor'!$D$10, IF(H5068=-9,-999,IF(H5068="",-999,0)))</f>
        <v>-999</v>
      </c>
      <c r="AL5068" s="82">
        <f>IF(G5068=1, 'adjustment factor'!$D$11, IF(G5068=-9,-999,IF(G5068="",-999,0)))</f>
        <v>-999</v>
      </c>
      <c r="AM5068" s="82">
        <f>IF(I5068=1, 'adjustment factor'!$D$12, IF(I5068=-9,-999,IF(I5068="",-999,0)))</f>
        <v>-999</v>
      </c>
      <c r="AN5068" s="82">
        <f>IF(J5068=1, 'adjustment factor'!$D$13, IF(J5068=-9,-999,IF(J5068="",-999,0)))</f>
        <v>-999</v>
      </c>
      <c r="AO5068" s="82" t="str">
        <f t="shared" si="798"/>
        <v>-999</v>
      </c>
      <c r="AP5068" s="82" t="str">
        <f t="shared" si="799"/>
        <v>MISSING</v>
      </c>
    </row>
    <row r="5069" spans="2:42">
      <c r="B5069" s="207"/>
      <c r="C5069" s="35">
        <v>5065</v>
      </c>
      <c r="D5069" s="161"/>
      <c r="E5069" s="161"/>
      <c r="F5069" s="161"/>
      <c r="G5069" s="161"/>
      <c r="H5069" s="161"/>
      <c r="I5069" s="161"/>
      <c r="J5069" s="161"/>
      <c r="K5069" s="161"/>
      <c r="L5069" s="161"/>
      <c r="M5069" s="161"/>
      <c r="N5069" s="171"/>
      <c r="O5069" s="171"/>
      <c r="P5069" s="171"/>
      <c r="Q5069" s="171"/>
      <c r="R5069" s="171"/>
      <c r="S5069" s="171"/>
      <c r="T5069" s="208" t="str">
        <f t="shared" si="790"/>
        <v>MISSING</v>
      </c>
      <c r="U5069" s="208" t="str">
        <f t="shared" si="791"/>
        <v>MISSING</v>
      </c>
      <c r="X5069" s="56">
        <f t="shared" si="792"/>
        <v>-99</v>
      </c>
      <c r="Y5069" s="56">
        <f t="shared" si="793"/>
        <v>-99</v>
      </c>
      <c r="Z5069" s="56">
        <f t="shared" si="794"/>
        <v>-99</v>
      </c>
      <c r="AA5069" s="56">
        <f t="shared" si="795"/>
        <v>-99</v>
      </c>
      <c r="AB5069" s="56">
        <f t="shared" si="796"/>
        <v>-99</v>
      </c>
      <c r="AC5069" s="56">
        <f t="shared" si="797"/>
        <v>-99</v>
      </c>
      <c r="AD5069" s="3"/>
      <c r="AE5069" s="82">
        <f>IF(D5069=1, 'adjustment factor'!$D$4, IF(D5069=-9,-999,IF(D5069="",-999,0)))</f>
        <v>-999</v>
      </c>
      <c r="AF5069" s="82">
        <f>IF(F5069=1, 'adjustment factor'!$D$5, IF(F5069=-9,-999,IF(F5069="",-999,0)))</f>
        <v>-999</v>
      </c>
      <c r="AG5069" s="82">
        <f>IF(E5069=1, 'adjustment factor'!$D$6, IF(E5069=-9,-999,IF(E5069="",-999,0)))</f>
        <v>-999</v>
      </c>
      <c r="AH5069" s="82">
        <f>IF(K5069&gt;=45,'adjustment factor'!$D$7,IF(K5069=-9,-1200,IF(K5069="",-1200,0)))</f>
        <v>-1200</v>
      </c>
      <c r="AI5069" s="82">
        <f>IF(L5069=1, 'adjustment factor'!$D$8, IF(L5069=-9,-999,IF(L5069="",-999,0)))</f>
        <v>-999</v>
      </c>
      <c r="AJ5069" s="82">
        <f>IF(AND(M5069&gt;=1,M5069&lt;=4),'adjustment factor'!$D$9,IF(M5069=-9,-999,IF(M5069=98,-999,IF(M5069=99,-999,IF(M5069="",-999,0)))))</f>
        <v>-999</v>
      </c>
      <c r="AK5069" s="82">
        <f>IF(H5069=1, 'adjustment factor'!$D$10, IF(H5069=-9,-999,IF(H5069="",-999,0)))</f>
        <v>-999</v>
      </c>
      <c r="AL5069" s="82">
        <f>IF(G5069=1, 'adjustment factor'!$D$11, IF(G5069=-9,-999,IF(G5069="",-999,0)))</f>
        <v>-999</v>
      </c>
      <c r="AM5069" s="82">
        <f>IF(I5069=1, 'adjustment factor'!$D$12, IF(I5069=-9,-999,IF(I5069="",-999,0)))</f>
        <v>-999</v>
      </c>
      <c r="AN5069" s="82">
        <f>IF(J5069=1, 'adjustment factor'!$D$13, IF(J5069=-9,-999,IF(J5069="",-999,0)))</f>
        <v>-999</v>
      </c>
      <c r="AO5069" s="82" t="str">
        <f t="shared" si="798"/>
        <v>-999</v>
      </c>
      <c r="AP5069" s="82" t="str">
        <f t="shared" si="799"/>
        <v>MISSING</v>
      </c>
    </row>
    <row r="5070" spans="2:42">
      <c r="B5070" s="207"/>
      <c r="C5070" s="35">
        <v>5066</v>
      </c>
      <c r="D5070" s="161"/>
      <c r="E5070" s="161"/>
      <c r="F5070" s="161"/>
      <c r="G5070" s="161"/>
      <c r="H5070" s="161"/>
      <c r="I5070" s="161"/>
      <c r="J5070" s="161"/>
      <c r="K5070" s="161"/>
      <c r="L5070" s="161"/>
      <c r="M5070" s="161"/>
      <c r="N5070" s="171"/>
      <c r="O5070" s="171"/>
      <c r="P5070" s="171"/>
      <c r="Q5070" s="171"/>
      <c r="R5070" s="171"/>
      <c r="S5070" s="171"/>
      <c r="T5070" s="208" t="str">
        <f t="shared" si="790"/>
        <v>MISSING</v>
      </c>
      <c r="U5070" s="208" t="str">
        <f t="shared" si="791"/>
        <v>MISSING</v>
      </c>
      <c r="X5070" s="56">
        <f t="shared" si="792"/>
        <v>-99</v>
      </c>
      <c r="Y5070" s="56">
        <f t="shared" si="793"/>
        <v>-99</v>
      </c>
      <c r="Z5070" s="56">
        <f t="shared" si="794"/>
        <v>-99</v>
      </c>
      <c r="AA5070" s="56">
        <f t="shared" si="795"/>
        <v>-99</v>
      </c>
      <c r="AB5070" s="56">
        <f t="shared" si="796"/>
        <v>-99</v>
      </c>
      <c r="AC5070" s="56">
        <f t="shared" si="797"/>
        <v>-99</v>
      </c>
      <c r="AD5070" s="3"/>
      <c r="AE5070" s="82">
        <f>IF(D5070=1, 'adjustment factor'!$D$4, IF(D5070=-9,-999,IF(D5070="",-999,0)))</f>
        <v>-999</v>
      </c>
      <c r="AF5070" s="82">
        <f>IF(F5070=1, 'adjustment factor'!$D$5, IF(F5070=-9,-999,IF(F5070="",-999,0)))</f>
        <v>-999</v>
      </c>
      <c r="AG5070" s="82">
        <f>IF(E5070=1, 'adjustment factor'!$D$6, IF(E5070=-9,-999,IF(E5070="",-999,0)))</f>
        <v>-999</v>
      </c>
      <c r="AH5070" s="82">
        <f>IF(K5070&gt;=45,'adjustment factor'!$D$7,IF(K5070=-9,-1200,IF(K5070="",-1200,0)))</f>
        <v>-1200</v>
      </c>
      <c r="AI5070" s="82">
        <f>IF(L5070=1, 'adjustment factor'!$D$8, IF(L5070=-9,-999,IF(L5070="",-999,0)))</f>
        <v>-999</v>
      </c>
      <c r="AJ5070" s="82">
        <f>IF(AND(M5070&gt;=1,M5070&lt;=4),'adjustment factor'!$D$9,IF(M5070=-9,-999,IF(M5070=98,-999,IF(M5070=99,-999,IF(M5070="",-999,0)))))</f>
        <v>-999</v>
      </c>
      <c r="AK5070" s="82">
        <f>IF(H5070=1, 'adjustment factor'!$D$10, IF(H5070=-9,-999,IF(H5070="",-999,0)))</f>
        <v>-999</v>
      </c>
      <c r="AL5070" s="82">
        <f>IF(G5070=1, 'adjustment factor'!$D$11, IF(G5070=-9,-999,IF(G5070="",-999,0)))</f>
        <v>-999</v>
      </c>
      <c r="AM5070" s="82">
        <f>IF(I5070=1, 'adjustment factor'!$D$12, IF(I5070=-9,-999,IF(I5070="",-999,0)))</f>
        <v>-999</v>
      </c>
      <c r="AN5070" s="82">
        <f>IF(J5070=1, 'adjustment factor'!$D$13, IF(J5070=-9,-999,IF(J5070="",-999,0)))</f>
        <v>-999</v>
      </c>
      <c r="AO5070" s="82" t="str">
        <f t="shared" si="798"/>
        <v>-999</v>
      </c>
      <c r="AP5070" s="82" t="str">
        <f t="shared" si="799"/>
        <v>MISSING</v>
      </c>
    </row>
    <row r="5071" spans="2:42">
      <c r="B5071" s="207"/>
      <c r="C5071" s="35">
        <v>5067</v>
      </c>
      <c r="D5071" s="161"/>
      <c r="E5071" s="161"/>
      <c r="F5071" s="161"/>
      <c r="G5071" s="161"/>
      <c r="H5071" s="161"/>
      <c r="I5071" s="161"/>
      <c r="J5071" s="161"/>
      <c r="K5071" s="161"/>
      <c r="L5071" s="161"/>
      <c r="M5071" s="161"/>
      <c r="N5071" s="171"/>
      <c r="O5071" s="171"/>
      <c r="P5071" s="171"/>
      <c r="Q5071" s="171"/>
      <c r="R5071" s="171"/>
      <c r="S5071" s="171"/>
      <c r="T5071" s="208" t="str">
        <f t="shared" si="790"/>
        <v>MISSING</v>
      </c>
      <c r="U5071" s="208" t="str">
        <f t="shared" si="791"/>
        <v>MISSING</v>
      </c>
      <c r="X5071" s="56">
        <f t="shared" si="792"/>
        <v>-99</v>
      </c>
      <c r="Y5071" s="56">
        <f t="shared" si="793"/>
        <v>-99</v>
      </c>
      <c r="Z5071" s="56">
        <f t="shared" si="794"/>
        <v>-99</v>
      </c>
      <c r="AA5071" s="56">
        <f t="shared" si="795"/>
        <v>-99</v>
      </c>
      <c r="AB5071" s="56">
        <f t="shared" si="796"/>
        <v>-99</v>
      </c>
      <c r="AC5071" s="56">
        <f t="shared" si="797"/>
        <v>-99</v>
      </c>
      <c r="AD5071" s="3"/>
      <c r="AE5071" s="82">
        <f>IF(D5071=1, 'adjustment factor'!$D$4, IF(D5071=-9,-999,IF(D5071="",-999,0)))</f>
        <v>-999</v>
      </c>
      <c r="AF5071" s="82">
        <f>IF(F5071=1, 'adjustment factor'!$D$5, IF(F5071=-9,-999,IF(F5071="",-999,0)))</f>
        <v>-999</v>
      </c>
      <c r="AG5071" s="82">
        <f>IF(E5071=1, 'adjustment factor'!$D$6, IF(E5071=-9,-999,IF(E5071="",-999,0)))</f>
        <v>-999</v>
      </c>
      <c r="AH5071" s="82">
        <f>IF(K5071&gt;=45,'adjustment factor'!$D$7,IF(K5071=-9,-1200,IF(K5071="",-1200,0)))</f>
        <v>-1200</v>
      </c>
      <c r="AI5071" s="82">
        <f>IF(L5071=1, 'adjustment factor'!$D$8, IF(L5071=-9,-999,IF(L5071="",-999,0)))</f>
        <v>-999</v>
      </c>
      <c r="AJ5071" s="82">
        <f>IF(AND(M5071&gt;=1,M5071&lt;=4),'adjustment factor'!$D$9,IF(M5071=-9,-999,IF(M5071=98,-999,IF(M5071=99,-999,IF(M5071="",-999,0)))))</f>
        <v>-999</v>
      </c>
      <c r="AK5071" s="82">
        <f>IF(H5071=1, 'adjustment factor'!$D$10, IF(H5071=-9,-999,IF(H5071="",-999,0)))</f>
        <v>-999</v>
      </c>
      <c r="AL5071" s="82">
        <f>IF(G5071=1, 'adjustment factor'!$D$11, IF(G5071=-9,-999,IF(G5071="",-999,0)))</f>
        <v>-999</v>
      </c>
      <c r="AM5071" s="82">
        <f>IF(I5071=1, 'adjustment factor'!$D$12, IF(I5071=-9,-999,IF(I5071="",-999,0)))</f>
        <v>-999</v>
      </c>
      <c r="AN5071" s="82">
        <f>IF(J5071=1, 'adjustment factor'!$D$13, IF(J5071=-9,-999,IF(J5071="",-999,0)))</f>
        <v>-999</v>
      </c>
      <c r="AO5071" s="82" t="str">
        <f t="shared" si="798"/>
        <v>-999</v>
      </c>
      <c r="AP5071" s="82" t="str">
        <f t="shared" si="799"/>
        <v>MISSING</v>
      </c>
    </row>
    <row r="5072" spans="2:42">
      <c r="B5072" s="207"/>
      <c r="C5072" s="35">
        <v>5068</v>
      </c>
      <c r="D5072" s="161"/>
      <c r="E5072" s="161"/>
      <c r="F5072" s="161"/>
      <c r="G5072" s="161"/>
      <c r="H5072" s="161"/>
      <c r="I5072" s="161"/>
      <c r="J5072" s="161"/>
      <c r="K5072" s="161"/>
      <c r="L5072" s="161"/>
      <c r="M5072" s="161"/>
      <c r="N5072" s="171"/>
      <c r="O5072" s="171"/>
      <c r="P5072" s="171"/>
      <c r="Q5072" s="171"/>
      <c r="R5072" s="171"/>
      <c r="S5072" s="171"/>
      <c r="T5072" s="208" t="str">
        <f t="shared" si="790"/>
        <v>MISSING</v>
      </c>
      <c r="U5072" s="208" t="str">
        <f t="shared" si="791"/>
        <v>MISSING</v>
      </c>
      <c r="X5072" s="56">
        <f t="shared" si="792"/>
        <v>-99</v>
      </c>
      <c r="Y5072" s="56">
        <f t="shared" si="793"/>
        <v>-99</v>
      </c>
      <c r="Z5072" s="56">
        <f t="shared" si="794"/>
        <v>-99</v>
      </c>
      <c r="AA5072" s="56">
        <f t="shared" si="795"/>
        <v>-99</v>
      </c>
      <c r="AB5072" s="56">
        <f t="shared" si="796"/>
        <v>-99</v>
      </c>
      <c r="AC5072" s="56">
        <f t="shared" si="797"/>
        <v>-99</v>
      </c>
      <c r="AD5072" s="3"/>
      <c r="AE5072" s="82">
        <f>IF(D5072=1, 'adjustment factor'!$D$4, IF(D5072=-9,-999,IF(D5072="",-999,0)))</f>
        <v>-999</v>
      </c>
      <c r="AF5072" s="82">
        <f>IF(F5072=1, 'adjustment factor'!$D$5, IF(F5072=-9,-999,IF(F5072="",-999,0)))</f>
        <v>-999</v>
      </c>
      <c r="AG5072" s="82">
        <f>IF(E5072=1, 'adjustment factor'!$D$6, IF(E5072=-9,-999,IF(E5072="",-999,0)))</f>
        <v>-999</v>
      </c>
      <c r="AH5072" s="82">
        <f>IF(K5072&gt;=45,'adjustment factor'!$D$7,IF(K5072=-9,-1200,IF(K5072="",-1200,0)))</f>
        <v>-1200</v>
      </c>
      <c r="AI5072" s="82">
        <f>IF(L5072=1, 'adjustment factor'!$D$8, IF(L5072=-9,-999,IF(L5072="",-999,0)))</f>
        <v>-999</v>
      </c>
      <c r="AJ5072" s="82">
        <f>IF(AND(M5072&gt;=1,M5072&lt;=4),'adjustment factor'!$D$9,IF(M5072=-9,-999,IF(M5072=98,-999,IF(M5072=99,-999,IF(M5072="",-999,0)))))</f>
        <v>-999</v>
      </c>
      <c r="AK5072" s="82">
        <f>IF(H5072=1, 'adjustment factor'!$D$10, IF(H5072=-9,-999,IF(H5072="",-999,0)))</f>
        <v>-999</v>
      </c>
      <c r="AL5072" s="82">
        <f>IF(G5072=1, 'adjustment factor'!$D$11, IF(G5072=-9,-999,IF(G5072="",-999,0)))</f>
        <v>-999</v>
      </c>
      <c r="AM5072" s="82">
        <f>IF(I5072=1, 'adjustment factor'!$D$12, IF(I5072=-9,-999,IF(I5072="",-999,0)))</f>
        <v>-999</v>
      </c>
      <c r="AN5072" s="82">
        <f>IF(J5072=1, 'adjustment factor'!$D$13, IF(J5072=-9,-999,IF(J5072="",-999,0)))</f>
        <v>-999</v>
      </c>
      <c r="AO5072" s="82" t="str">
        <f t="shared" si="798"/>
        <v>-999</v>
      </c>
      <c r="AP5072" s="82" t="str">
        <f t="shared" si="799"/>
        <v>MISSING</v>
      </c>
    </row>
    <row r="5073" spans="2:42">
      <c r="B5073" s="207"/>
      <c r="C5073" s="35">
        <v>5069</v>
      </c>
      <c r="D5073" s="161"/>
      <c r="E5073" s="161"/>
      <c r="F5073" s="161"/>
      <c r="G5073" s="161"/>
      <c r="H5073" s="161"/>
      <c r="I5073" s="161"/>
      <c r="J5073" s="161"/>
      <c r="K5073" s="161"/>
      <c r="L5073" s="161"/>
      <c r="M5073" s="161"/>
      <c r="N5073" s="171"/>
      <c r="O5073" s="171"/>
      <c r="P5073" s="171"/>
      <c r="Q5073" s="171"/>
      <c r="R5073" s="171"/>
      <c r="S5073" s="171"/>
      <c r="T5073" s="208" t="str">
        <f t="shared" si="790"/>
        <v>MISSING</v>
      </c>
      <c r="U5073" s="208" t="str">
        <f t="shared" si="791"/>
        <v>MISSING</v>
      </c>
      <c r="X5073" s="56">
        <f t="shared" si="792"/>
        <v>-99</v>
      </c>
      <c r="Y5073" s="56">
        <f t="shared" si="793"/>
        <v>-99</v>
      </c>
      <c r="Z5073" s="56">
        <f t="shared" si="794"/>
        <v>-99</v>
      </c>
      <c r="AA5073" s="56">
        <f t="shared" si="795"/>
        <v>-99</v>
      </c>
      <c r="AB5073" s="56">
        <f t="shared" si="796"/>
        <v>-99</v>
      </c>
      <c r="AC5073" s="56">
        <f t="shared" si="797"/>
        <v>-99</v>
      </c>
      <c r="AD5073" s="3"/>
      <c r="AE5073" s="82">
        <f>IF(D5073=1, 'adjustment factor'!$D$4, IF(D5073=-9,-999,IF(D5073="",-999,0)))</f>
        <v>-999</v>
      </c>
      <c r="AF5073" s="82">
        <f>IF(F5073=1, 'adjustment factor'!$D$5, IF(F5073=-9,-999,IF(F5073="",-999,0)))</f>
        <v>-999</v>
      </c>
      <c r="AG5073" s="82">
        <f>IF(E5073=1, 'adjustment factor'!$D$6, IF(E5073=-9,-999,IF(E5073="",-999,0)))</f>
        <v>-999</v>
      </c>
      <c r="AH5073" s="82">
        <f>IF(K5073&gt;=45,'adjustment factor'!$D$7,IF(K5073=-9,-1200,IF(K5073="",-1200,0)))</f>
        <v>-1200</v>
      </c>
      <c r="AI5073" s="82">
        <f>IF(L5073=1, 'adjustment factor'!$D$8, IF(L5073=-9,-999,IF(L5073="",-999,0)))</f>
        <v>-999</v>
      </c>
      <c r="AJ5073" s="82">
        <f>IF(AND(M5073&gt;=1,M5073&lt;=4),'adjustment factor'!$D$9,IF(M5073=-9,-999,IF(M5073=98,-999,IF(M5073=99,-999,IF(M5073="",-999,0)))))</f>
        <v>-999</v>
      </c>
      <c r="AK5073" s="82">
        <f>IF(H5073=1, 'adjustment factor'!$D$10, IF(H5073=-9,-999,IF(H5073="",-999,0)))</f>
        <v>-999</v>
      </c>
      <c r="AL5073" s="82">
        <f>IF(G5073=1, 'adjustment factor'!$D$11, IF(G5073=-9,-999,IF(G5073="",-999,0)))</f>
        <v>-999</v>
      </c>
      <c r="AM5073" s="82">
        <f>IF(I5073=1, 'adjustment factor'!$D$12, IF(I5073=-9,-999,IF(I5073="",-999,0)))</f>
        <v>-999</v>
      </c>
      <c r="AN5073" s="82">
        <f>IF(J5073=1, 'adjustment factor'!$D$13, IF(J5073=-9,-999,IF(J5073="",-999,0)))</f>
        <v>-999</v>
      </c>
      <c r="AO5073" s="82" t="str">
        <f t="shared" si="798"/>
        <v>-999</v>
      </c>
      <c r="AP5073" s="82" t="str">
        <f t="shared" si="799"/>
        <v>MISSING</v>
      </c>
    </row>
    <row r="5074" spans="2:42">
      <c r="B5074" s="207"/>
      <c r="C5074" s="35">
        <v>5070</v>
      </c>
      <c r="D5074" s="161"/>
      <c r="E5074" s="161"/>
      <c r="F5074" s="161"/>
      <c r="G5074" s="161"/>
      <c r="H5074" s="161"/>
      <c r="I5074" s="161"/>
      <c r="J5074" s="161"/>
      <c r="K5074" s="161"/>
      <c r="L5074" s="161"/>
      <c r="M5074" s="161"/>
      <c r="N5074" s="171"/>
      <c r="O5074" s="171"/>
      <c r="P5074" s="171"/>
      <c r="Q5074" s="171"/>
      <c r="R5074" s="171"/>
      <c r="S5074" s="171"/>
      <c r="T5074" s="208" t="str">
        <f t="shared" si="790"/>
        <v>MISSING</v>
      </c>
      <c r="U5074" s="208" t="str">
        <f t="shared" si="791"/>
        <v>MISSING</v>
      </c>
      <c r="X5074" s="56">
        <f t="shared" si="792"/>
        <v>-99</v>
      </c>
      <c r="Y5074" s="56">
        <f t="shared" si="793"/>
        <v>-99</v>
      </c>
      <c r="Z5074" s="56">
        <f t="shared" si="794"/>
        <v>-99</v>
      </c>
      <c r="AA5074" s="56">
        <f t="shared" si="795"/>
        <v>-99</v>
      </c>
      <c r="AB5074" s="56">
        <f t="shared" si="796"/>
        <v>-99</v>
      </c>
      <c r="AC5074" s="56">
        <f t="shared" si="797"/>
        <v>-99</v>
      </c>
      <c r="AD5074" s="3"/>
      <c r="AE5074" s="82">
        <f>IF(D5074=1, 'adjustment factor'!$D$4, IF(D5074=-9,-999,IF(D5074="",-999,0)))</f>
        <v>-999</v>
      </c>
      <c r="AF5074" s="82">
        <f>IF(F5074=1, 'adjustment factor'!$D$5, IF(F5074=-9,-999,IF(F5074="",-999,0)))</f>
        <v>-999</v>
      </c>
      <c r="AG5074" s="82">
        <f>IF(E5074=1, 'adjustment factor'!$D$6, IF(E5074=-9,-999,IF(E5074="",-999,0)))</f>
        <v>-999</v>
      </c>
      <c r="AH5074" s="82">
        <f>IF(K5074&gt;=45,'adjustment factor'!$D$7,IF(K5074=-9,-1200,IF(K5074="",-1200,0)))</f>
        <v>-1200</v>
      </c>
      <c r="AI5074" s="82">
        <f>IF(L5074=1, 'adjustment factor'!$D$8, IF(L5074=-9,-999,IF(L5074="",-999,0)))</f>
        <v>-999</v>
      </c>
      <c r="AJ5074" s="82">
        <f>IF(AND(M5074&gt;=1,M5074&lt;=4),'adjustment factor'!$D$9,IF(M5074=-9,-999,IF(M5074=98,-999,IF(M5074=99,-999,IF(M5074="",-999,0)))))</f>
        <v>-999</v>
      </c>
      <c r="AK5074" s="82">
        <f>IF(H5074=1, 'adjustment factor'!$D$10, IF(H5074=-9,-999,IF(H5074="",-999,0)))</f>
        <v>-999</v>
      </c>
      <c r="AL5074" s="82">
        <f>IF(G5074=1, 'adjustment factor'!$D$11, IF(G5074=-9,-999,IF(G5074="",-999,0)))</f>
        <v>-999</v>
      </c>
      <c r="AM5074" s="82">
        <f>IF(I5074=1, 'adjustment factor'!$D$12, IF(I5074=-9,-999,IF(I5074="",-999,0)))</f>
        <v>-999</v>
      </c>
      <c r="AN5074" s="82">
        <f>IF(J5074=1, 'adjustment factor'!$D$13, IF(J5074=-9,-999,IF(J5074="",-999,0)))</f>
        <v>-999</v>
      </c>
      <c r="AO5074" s="82" t="str">
        <f t="shared" si="798"/>
        <v>-999</v>
      </c>
      <c r="AP5074" s="82" t="str">
        <f t="shared" si="799"/>
        <v>MISSING</v>
      </c>
    </row>
    <row r="5075" spans="2:42">
      <c r="B5075" s="207"/>
      <c r="C5075" s="35">
        <v>5071</v>
      </c>
      <c r="D5075" s="161"/>
      <c r="E5075" s="161"/>
      <c r="F5075" s="161"/>
      <c r="G5075" s="161"/>
      <c r="H5075" s="161"/>
      <c r="I5075" s="161"/>
      <c r="J5075" s="161"/>
      <c r="K5075" s="161"/>
      <c r="L5075" s="161"/>
      <c r="M5075" s="161"/>
      <c r="N5075" s="171"/>
      <c r="O5075" s="171"/>
      <c r="P5075" s="171"/>
      <c r="Q5075" s="171"/>
      <c r="R5075" s="171"/>
      <c r="S5075" s="171"/>
      <c r="T5075" s="208" t="str">
        <f t="shared" si="790"/>
        <v>MISSING</v>
      </c>
      <c r="U5075" s="208" t="str">
        <f t="shared" si="791"/>
        <v>MISSING</v>
      </c>
      <c r="X5075" s="56">
        <f t="shared" si="792"/>
        <v>-99</v>
      </c>
      <c r="Y5075" s="56">
        <f t="shared" si="793"/>
        <v>-99</v>
      </c>
      <c r="Z5075" s="56">
        <f t="shared" si="794"/>
        <v>-99</v>
      </c>
      <c r="AA5075" s="56">
        <f t="shared" si="795"/>
        <v>-99</v>
      </c>
      <c r="AB5075" s="56">
        <f t="shared" si="796"/>
        <v>-99</v>
      </c>
      <c r="AC5075" s="56">
        <f t="shared" si="797"/>
        <v>-99</v>
      </c>
      <c r="AD5075" s="3"/>
      <c r="AE5075" s="82">
        <f>IF(D5075=1, 'adjustment factor'!$D$4, IF(D5075=-9,-999,IF(D5075="",-999,0)))</f>
        <v>-999</v>
      </c>
      <c r="AF5075" s="82">
        <f>IF(F5075=1, 'adjustment factor'!$D$5, IF(F5075=-9,-999,IF(F5075="",-999,0)))</f>
        <v>-999</v>
      </c>
      <c r="AG5075" s="82">
        <f>IF(E5075=1, 'adjustment factor'!$D$6, IF(E5075=-9,-999,IF(E5075="",-999,0)))</f>
        <v>-999</v>
      </c>
      <c r="AH5075" s="82">
        <f>IF(K5075&gt;=45,'adjustment factor'!$D$7,IF(K5075=-9,-1200,IF(K5075="",-1200,0)))</f>
        <v>-1200</v>
      </c>
      <c r="AI5075" s="82">
        <f>IF(L5075=1, 'adjustment factor'!$D$8, IF(L5075=-9,-999,IF(L5075="",-999,0)))</f>
        <v>-999</v>
      </c>
      <c r="AJ5075" s="82">
        <f>IF(AND(M5075&gt;=1,M5075&lt;=4),'adjustment factor'!$D$9,IF(M5075=-9,-999,IF(M5075=98,-999,IF(M5075=99,-999,IF(M5075="",-999,0)))))</f>
        <v>-999</v>
      </c>
      <c r="AK5075" s="82">
        <f>IF(H5075=1, 'adjustment factor'!$D$10, IF(H5075=-9,-999,IF(H5075="",-999,0)))</f>
        <v>-999</v>
      </c>
      <c r="AL5075" s="82">
        <f>IF(G5075=1, 'adjustment factor'!$D$11, IF(G5075=-9,-999,IF(G5075="",-999,0)))</f>
        <v>-999</v>
      </c>
      <c r="AM5075" s="82">
        <f>IF(I5075=1, 'adjustment factor'!$D$12, IF(I5075=-9,-999,IF(I5075="",-999,0)))</f>
        <v>-999</v>
      </c>
      <c r="AN5075" s="82">
        <f>IF(J5075=1, 'adjustment factor'!$D$13, IF(J5075=-9,-999,IF(J5075="",-999,0)))</f>
        <v>-999</v>
      </c>
      <c r="AO5075" s="82" t="str">
        <f t="shared" si="798"/>
        <v>-999</v>
      </c>
      <c r="AP5075" s="82" t="str">
        <f t="shared" si="799"/>
        <v>MISSING</v>
      </c>
    </row>
    <row r="5076" spans="2:42">
      <c r="B5076" s="207"/>
      <c r="C5076" s="35">
        <v>5072</v>
      </c>
      <c r="D5076" s="161"/>
      <c r="E5076" s="161"/>
      <c r="F5076" s="161"/>
      <c r="G5076" s="161"/>
      <c r="H5076" s="161"/>
      <c r="I5076" s="161"/>
      <c r="J5076" s="161"/>
      <c r="K5076" s="161"/>
      <c r="L5076" s="161"/>
      <c r="M5076" s="161"/>
      <c r="N5076" s="171"/>
      <c r="O5076" s="171"/>
      <c r="P5076" s="171"/>
      <c r="Q5076" s="171"/>
      <c r="R5076" s="171"/>
      <c r="S5076" s="171"/>
      <c r="T5076" s="208" t="str">
        <f t="shared" si="790"/>
        <v>MISSING</v>
      </c>
      <c r="U5076" s="208" t="str">
        <f t="shared" si="791"/>
        <v>MISSING</v>
      </c>
      <c r="X5076" s="56">
        <f t="shared" si="792"/>
        <v>-99</v>
      </c>
      <c r="Y5076" s="56">
        <f t="shared" si="793"/>
        <v>-99</v>
      </c>
      <c r="Z5076" s="56">
        <f t="shared" si="794"/>
        <v>-99</v>
      </c>
      <c r="AA5076" s="56">
        <f t="shared" si="795"/>
        <v>-99</v>
      </c>
      <c r="AB5076" s="56">
        <f t="shared" si="796"/>
        <v>-99</v>
      </c>
      <c r="AC5076" s="56">
        <f t="shared" si="797"/>
        <v>-99</v>
      </c>
      <c r="AD5076" s="3"/>
      <c r="AE5076" s="82">
        <f>IF(D5076=1, 'adjustment factor'!$D$4, IF(D5076=-9,-999,IF(D5076="",-999,0)))</f>
        <v>-999</v>
      </c>
      <c r="AF5076" s="82">
        <f>IF(F5076=1, 'adjustment factor'!$D$5, IF(F5076=-9,-999,IF(F5076="",-999,0)))</f>
        <v>-999</v>
      </c>
      <c r="AG5076" s="82">
        <f>IF(E5076=1, 'adjustment factor'!$D$6, IF(E5076=-9,-999,IF(E5076="",-999,0)))</f>
        <v>-999</v>
      </c>
      <c r="AH5076" s="82">
        <f>IF(K5076&gt;=45,'adjustment factor'!$D$7,IF(K5076=-9,-1200,IF(K5076="",-1200,0)))</f>
        <v>-1200</v>
      </c>
      <c r="AI5076" s="82">
        <f>IF(L5076=1, 'adjustment factor'!$D$8, IF(L5076=-9,-999,IF(L5076="",-999,0)))</f>
        <v>-999</v>
      </c>
      <c r="AJ5076" s="82">
        <f>IF(AND(M5076&gt;=1,M5076&lt;=4),'adjustment factor'!$D$9,IF(M5076=-9,-999,IF(M5076=98,-999,IF(M5076=99,-999,IF(M5076="",-999,0)))))</f>
        <v>-999</v>
      </c>
      <c r="AK5076" s="82">
        <f>IF(H5076=1, 'adjustment factor'!$D$10, IF(H5076=-9,-999,IF(H5076="",-999,0)))</f>
        <v>-999</v>
      </c>
      <c r="AL5076" s="82">
        <f>IF(G5076=1, 'adjustment factor'!$D$11, IF(G5076=-9,-999,IF(G5076="",-999,0)))</f>
        <v>-999</v>
      </c>
      <c r="AM5076" s="82">
        <f>IF(I5076=1, 'adjustment factor'!$D$12, IF(I5076=-9,-999,IF(I5076="",-999,0)))</f>
        <v>-999</v>
      </c>
      <c r="AN5076" s="82">
        <f>IF(J5076=1, 'adjustment factor'!$D$13, IF(J5076=-9,-999,IF(J5076="",-999,0)))</f>
        <v>-999</v>
      </c>
      <c r="AO5076" s="82" t="str">
        <f t="shared" si="798"/>
        <v>-999</v>
      </c>
      <c r="AP5076" s="82" t="str">
        <f t="shared" si="799"/>
        <v>MISSING</v>
      </c>
    </row>
    <row r="5077" spans="2:42">
      <c r="B5077" s="207"/>
      <c r="C5077" s="35">
        <v>5073</v>
      </c>
      <c r="D5077" s="161"/>
      <c r="E5077" s="161"/>
      <c r="F5077" s="161"/>
      <c r="G5077" s="161"/>
      <c r="H5077" s="161"/>
      <c r="I5077" s="161"/>
      <c r="J5077" s="161"/>
      <c r="K5077" s="161"/>
      <c r="L5077" s="161"/>
      <c r="M5077" s="161"/>
      <c r="N5077" s="171"/>
      <c r="O5077" s="171"/>
      <c r="P5077" s="171"/>
      <c r="Q5077" s="171"/>
      <c r="R5077" s="171"/>
      <c r="S5077" s="171"/>
      <c r="T5077" s="208" t="str">
        <f t="shared" ref="T5077:T5140" si="800">IF(SUM(X5077:AC5077)&gt;-0.01, SUM(X5077:AC5077), "MISSING")</f>
        <v>MISSING</v>
      </c>
      <c r="U5077" s="208" t="str">
        <f t="shared" ref="U5077:U5140" si="801">IF(AP5077="MISSING","MISSING", 3.88+0.604*T5077+0.055*(T5077^2)-AP5077)</f>
        <v>MISSING</v>
      </c>
      <c r="X5077" s="56">
        <f t="shared" ref="X5077:X5140" si="802">IF(N5077&gt;0,((N5077-3)*-1),-99)</f>
        <v>-99</v>
      </c>
      <c r="Y5077" s="56">
        <f t="shared" ref="Y5077:Y5140" si="803">IF(O5077&gt;0,((O5077-3)*-1),-99)</f>
        <v>-99</v>
      </c>
      <c r="Z5077" s="56">
        <f t="shared" ref="Z5077:Z5140" si="804">IF(P5077&gt;0,((P5077-3)*-1),-99)</f>
        <v>-99</v>
      </c>
      <c r="AA5077" s="56">
        <f t="shared" ref="AA5077:AA5140" si="805">IF(Q5077&gt;0,((Q5077-3)*-1),-99)</f>
        <v>-99</v>
      </c>
      <c r="AB5077" s="56">
        <f t="shared" ref="AB5077:AB5140" si="806">IF(R5077&gt;0,((R5077-3)*-1),-99)</f>
        <v>-99</v>
      </c>
      <c r="AC5077" s="56">
        <f t="shared" ref="AC5077:AC5140" si="807">IF(S5077&gt;0,((S5077-3)*-1),-99)</f>
        <v>-99</v>
      </c>
      <c r="AD5077" s="3"/>
      <c r="AE5077" s="82">
        <f>IF(D5077=1, 'adjustment factor'!$D$4, IF(D5077=-9,-999,IF(D5077="",-999,0)))</f>
        <v>-999</v>
      </c>
      <c r="AF5077" s="82">
        <f>IF(F5077=1, 'adjustment factor'!$D$5, IF(F5077=-9,-999,IF(F5077="",-999,0)))</f>
        <v>-999</v>
      </c>
      <c r="AG5077" s="82">
        <f>IF(E5077=1, 'adjustment factor'!$D$6, IF(E5077=-9,-999,IF(E5077="",-999,0)))</f>
        <v>-999</v>
      </c>
      <c r="AH5077" s="82">
        <f>IF(K5077&gt;=45,'adjustment factor'!$D$7,IF(K5077=-9,-1200,IF(K5077="",-1200,0)))</f>
        <v>-1200</v>
      </c>
      <c r="AI5077" s="82">
        <f>IF(L5077=1, 'adjustment factor'!$D$8, IF(L5077=-9,-999,IF(L5077="",-999,0)))</f>
        <v>-999</v>
      </c>
      <c r="AJ5077" s="82">
        <f>IF(AND(M5077&gt;=1,M5077&lt;=4),'adjustment factor'!$D$9,IF(M5077=-9,-999,IF(M5077=98,-999,IF(M5077=99,-999,IF(M5077="",-999,0)))))</f>
        <v>-999</v>
      </c>
      <c r="AK5077" s="82">
        <f>IF(H5077=1, 'adjustment factor'!$D$10, IF(H5077=-9,-999,IF(H5077="",-999,0)))</f>
        <v>-999</v>
      </c>
      <c r="AL5077" s="82">
        <f>IF(G5077=1, 'adjustment factor'!$D$11, IF(G5077=-9,-999,IF(G5077="",-999,0)))</f>
        <v>-999</v>
      </c>
      <c r="AM5077" s="82">
        <f>IF(I5077=1, 'adjustment factor'!$D$12, IF(I5077=-9,-999,IF(I5077="",-999,0)))</f>
        <v>-999</v>
      </c>
      <c r="AN5077" s="82">
        <f>IF(J5077=1, 'adjustment factor'!$D$13, IF(J5077=-9,-999,IF(J5077="",-999,0)))</f>
        <v>-999</v>
      </c>
      <c r="AO5077" s="82" t="str">
        <f t="shared" ref="AO5077:AO5140" si="808">IF(-AE5077-AF5077-AG5077-AH5077+AI5077+AJ5077-AK5077-AL5077-AM5077-AN5077&lt;3, -AE5077-AF5077-AG5077-AH5077+AI5077+AJ5077-AK5077-AL5077-AM5077-AN5077, "-999")</f>
        <v>-999</v>
      </c>
      <c r="AP5077" s="82" t="str">
        <f t="shared" ref="AP5077:AP5140" si="809">IF(AND(SUM(AE5077:AN5077)&gt;-1, (SUM(X5077:AC5077)&gt;-1)), 14.353-AE5077-AF5077-AG5077-AH5077+AI5077+AJ5077-AK5077-AL5077-AM5077-AN5077, "MISSING")</f>
        <v>MISSING</v>
      </c>
    </row>
    <row r="5078" spans="2:42">
      <c r="B5078" s="207"/>
      <c r="C5078" s="35">
        <v>5074</v>
      </c>
      <c r="D5078" s="161"/>
      <c r="E5078" s="161"/>
      <c r="F5078" s="161"/>
      <c r="G5078" s="161"/>
      <c r="H5078" s="161"/>
      <c r="I5078" s="161"/>
      <c r="J5078" s="161"/>
      <c r="K5078" s="161"/>
      <c r="L5078" s="161"/>
      <c r="M5078" s="161"/>
      <c r="N5078" s="171"/>
      <c r="O5078" s="171"/>
      <c r="P5078" s="171"/>
      <c r="Q5078" s="171"/>
      <c r="R5078" s="171"/>
      <c r="S5078" s="171"/>
      <c r="T5078" s="208" t="str">
        <f t="shared" si="800"/>
        <v>MISSING</v>
      </c>
      <c r="U5078" s="208" t="str">
        <f t="shared" si="801"/>
        <v>MISSING</v>
      </c>
      <c r="X5078" s="56">
        <f t="shared" si="802"/>
        <v>-99</v>
      </c>
      <c r="Y5078" s="56">
        <f t="shared" si="803"/>
        <v>-99</v>
      </c>
      <c r="Z5078" s="56">
        <f t="shared" si="804"/>
        <v>-99</v>
      </c>
      <c r="AA5078" s="56">
        <f t="shared" si="805"/>
        <v>-99</v>
      </c>
      <c r="AB5078" s="56">
        <f t="shared" si="806"/>
        <v>-99</v>
      </c>
      <c r="AC5078" s="56">
        <f t="shared" si="807"/>
        <v>-99</v>
      </c>
      <c r="AD5078" s="3"/>
      <c r="AE5078" s="82">
        <f>IF(D5078=1, 'adjustment factor'!$D$4, IF(D5078=-9,-999,IF(D5078="",-999,0)))</f>
        <v>-999</v>
      </c>
      <c r="AF5078" s="82">
        <f>IF(F5078=1, 'adjustment factor'!$D$5, IF(F5078=-9,-999,IF(F5078="",-999,0)))</f>
        <v>-999</v>
      </c>
      <c r="AG5078" s="82">
        <f>IF(E5078=1, 'adjustment factor'!$D$6, IF(E5078=-9,-999,IF(E5078="",-999,0)))</f>
        <v>-999</v>
      </c>
      <c r="AH5078" s="82">
        <f>IF(K5078&gt;=45,'adjustment factor'!$D$7,IF(K5078=-9,-1200,IF(K5078="",-1200,0)))</f>
        <v>-1200</v>
      </c>
      <c r="AI5078" s="82">
        <f>IF(L5078=1, 'adjustment factor'!$D$8, IF(L5078=-9,-999,IF(L5078="",-999,0)))</f>
        <v>-999</v>
      </c>
      <c r="AJ5078" s="82">
        <f>IF(AND(M5078&gt;=1,M5078&lt;=4),'adjustment factor'!$D$9,IF(M5078=-9,-999,IF(M5078=98,-999,IF(M5078=99,-999,IF(M5078="",-999,0)))))</f>
        <v>-999</v>
      </c>
      <c r="AK5078" s="82">
        <f>IF(H5078=1, 'adjustment factor'!$D$10, IF(H5078=-9,-999,IF(H5078="",-999,0)))</f>
        <v>-999</v>
      </c>
      <c r="AL5078" s="82">
        <f>IF(G5078=1, 'adjustment factor'!$D$11, IF(G5078=-9,-999,IF(G5078="",-999,0)))</f>
        <v>-999</v>
      </c>
      <c r="AM5078" s="82">
        <f>IF(I5078=1, 'adjustment factor'!$D$12, IF(I5078=-9,-999,IF(I5078="",-999,0)))</f>
        <v>-999</v>
      </c>
      <c r="AN5078" s="82">
        <f>IF(J5078=1, 'adjustment factor'!$D$13, IF(J5078=-9,-999,IF(J5078="",-999,0)))</f>
        <v>-999</v>
      </c>
      <c r="AO5078" s="82" t="str">
        <f t="shared" si="808"/>
        <v>-999</v>
      </c>
      <c r="AP5078" s="82" t="str">
        <f t="shared" si="809"/>
        <v>MISSING</v>
      </c>
    </row>
    <row r="5079" spans="2:42">
      <c r="B5079" s="207"/>
      <c r="C5079" s="35">
        <v>5075</v>
      </c>
      <c r="D5079" s="161"/>
      <c r="E5079" s="161"/>
      <c r="F5079" s="161"/>
      <c r="G5079" s="161"/>
      <c r="H5079" s="161"/>
      <c r="I5079" s="161"/>
      <c r="J5079" s="161"/>
      <c r="K5079" s="161"/>
      <c r="L5079" s="161"/>
      <c r="M5079" s="161"/>
      <c r="N5079" s="171"/>
      <c r="O5079" s="171"/>
      <c r="P5079" s="171"/>
      <c r="Q5079" s="171"/>
      <c r="R5079" s="171"/>
      <c r="S5079" s="171"/>
      <c r="T5079" s="208" t="str">
        <f t="shared" si="800"/>
        <v>MISSING</v>
      </c>
      <c r="U5079" s="208" t="str">
        <f t="shared" si="801"/>
        <v>MISSING</v>
      </c>
      <c r="X5079" s="56">
        <f t="shared" si="802"/>
        <v>-99</v>
      </c>
      <c r="Y5079" s="56">
        <f t="shared" si="803"/>
        <v>-99</v>
      </c>
      <c r="Z5079" s="56">
        <f t="shared" si="804"/>
        <v>-99</v>
      </c>
      <c r="AA5079" s="56">
        <f t="shared" si="805"/>
        <v>-99</v>
      </c>
      <c r="AB5079" s="56">
        <f t="shared" si="806"/>
        <v>-99</v>
      </c>
      <c r="AC5079" s="56">
        <f t="shared" si="807"/>
        <v>-99</v>
      </c>
      <c r="AD5079" s="3"/>
      <c r="AE5079" s="82">
        <f>IF(D5079=1, 'adjustment factor'!$D$4, IF(D5079=-9,-999,IF(D5079="",-999,0)))</f>
        <v>-999</v>
      </c>
      <c r="AF5079" s="82">
        <f>IF(F5079=1, 'adjustment factor'!$D$5, IF(F5079=-9,-999,IF(F5079="",-999,0)))</f>
        <v>-999</v>
      </c>
      <c r="AG5079" s="82">
        <f>IF(E5079=1, 'adjustment factor'!$D$6, IF(E5079=-9,-999,IF(E5079="",-999,0)))</f>
        <v>-999</v>
      </c>
      <c r="AH5079" s="82">
        <f>IF(K5079&gt;=45,'adjustment factor'!$D$7,IF(K5079=-9,-1200,IF(K5079="",-1200,0)))</f>
        <v>-1200</v>
      </c>
      <c r="AI5079" s="82">
        <f>IF(L5079=1, 'adjustment factor'!$D$8, IF(L5079=-9,-999,IF(L5079="",-999,0)))</f>
        <v>-999</v>
      </c>
      <c r="AJ5079" s="82">
        <f>IF(AND(M5079&gt;=1,M5079&lt;=4),'adjustment factor'!$D$9,IF(M5079=-9,-999,IF(M5079=98,-999,IF(M5079=99,-999,IF(M5079="",-999,0)))))</f>
        <v>-999</v>
      </c>
      <c r="AK5079" s="82">
        <f>IF(H5079=1, 'adjustment factor'!$D$10, IF(H5079=-9,-999,IF(H5079="",-999,0)))</f>
        <v>-999</v>
      </c>
      <c r="AL5079" s="82">
        <f>IF(G5079=1, 'adjustment factor'!$D$11, IF(G5079=-9,-999,IF(G5079="",-999,0)))</f>
        <v>-999</v>
      </c>
      <c r="AM5079" s="82">
        <f>IF(I5079=1, 'adjustment factor'!$D$12, IF(I5079=-9,-999,IF(I5079="",-999,0)))</f>
        <v>-999</v>
      </c>
      <c r="AN5079" s="82">
        <f>IF(J5079=1, 'adjustment factor'!$D$13, IF(J5079=-9,-999,IF(J5079="",-999,0)))</f>
        <v>-999</v>
      </c>
      <c r="AO5079" s="82" t="str">
        <f t="shared" si="808"/>
        <v>-999</v>
      </c>
      <c r="AP5079" s="82" t="str">
        <f t="shared" si="809"/>
        <v>MISSING</v>
      </c>
    </row>
    <row r="5080" spans="2:42">
      <c r="B5080" s="207"/>
      <c r="C5080" s="35">
        <v>5076</v>
      </c>
      <c r="D5080" s="161"/>
      <c r="E5080" s="161"/>
      <c r="F5080" s="161"/>
      <c r="G5080" s="161"/>
      <c r="H5080" s="161"/>
      <c r="I5080" s="161"/>
      <c r="J5080" s="161"/>
      <c r="K5080" s="161"/>
      <c r="L5080" s="161"/>
      <c r="M5080" s="161"/>
      <c r="N5080" s="171"/>
      <c r="O5080" s="171"/>
      <c r="P5080" s="171"/>
      <c r="Q5080" s="171"/>
      <c r="R5080" s="171"/>
      <c r="S5080" s="171"/>
      <c r="T5080" s="208" t="str">
        <f t="shared" si="800"/>
        <v>MISSING</v>
      </c>
      <c r="U5080" s="208" t="str">
        <f t="shared" si="801"/>
        <v>MISSING</v>
      </c>
      <c r="X5080" s="56">
        <f t="shared" si="802"/>
        <v>-99</v>
      </c>
      <c r="Y5080" s="56">
        <f t="shared" si="803"/>
        <v>-99</v>
      </c>
      <c r="Z5080" s="56">
        <f t="shared" si="804"/>
        <v>-99</v>
      </c>
      <c r="AA5080" s="56">
        <f t="shared" si="805"/>
        <v>-99</v>
      </c>
      <c r="AB5080" s="56">
        <f t="shared" si="806"/>
        <v>-99</v>
      </c>
      <c r="AC5080" s="56">
        <f t="shared" si="807"/>
        <v>-99</v>
      </c>
      <c r="AD5080" s="3"/>
      <c r="AE5080" s="82">
        <f>IF(D5080=1, 'adjustment factor'!$D$4, IF(D5080=-9,-999,IF(D5080="",-999,0)))</f>
        <v>-999</v>
      </c>
      <c r="AF5080" s="82">
        <f>IF(F5080=1, 'adjustment factor'!$D$5, IF(F5080=-9,-999,IF(F5080="",-999,0)))</f>
        <v>-999</v>
      </c>
      <c r="AG5080" s="82">
        <f>IF(E5080=1, 'adjustment factor'!$D$6, IF(E5080=-9,-999,IF(E5080="",-999,0)))</f>
        <v>-999</v>
      </c>
      <c r="AH5080" s="82">
        <f>IF(K5080&gt;=45,'adjustment factor'!$D$7,IF(K5080=-9,-1200,IF(K5080="",-1200,0)))</f>
        <v>-1200</v>
      </c>
      <c r="AI5080" s="82">
        <f>IF(L5080=1, 'adjustment factor'!$D$8, IF(L5080=-9,-999,IF(L5080="",-999,0)))</f>
        <v>-999</v>
      </c>
      <c r="AJ5080" s="82">
        <f>IF(AND(M5080&gt;=1,M5080&lt;=4),'adjustment factor'!$D$9,IF(M5080=-9,-999,IF(M5080=98,-999,IF(M5080=99,-999,IF(M5080="",-999,0)))))</f>
        <v>-999</v>
      </c>
      <c r="AK5080" s="82">
        <f>IF(H5080=1, 'adjustment factor'!$D$10, IF(H5080=-9,-999,IF(H5080="",-999,0)))</f>
        <v>-999</v>
      </c>
      <c r="AL5080" s="82">
        <f>IF(G5080=1, 'adjustment factor'!$D$11, IF(G5080=-9,-999,IF(G5080="",-999,0)))</f>
        <v>-999</v>
      </c>
      <c r="AM5080" s="82">
        <f>IF(I5080=1, 'adjustment factor'!$D$12, IF(I5080=-9,-999,IF(I5080="",-999,0)))</f>
        <v>-999</v>
      </c>
      <c r="AN5080" s="82">
        <f>IF(J5080=1, 'adjustment factor'!$D$13, IF(J5080=-9,-999,IF(J5080="",-999,0)))</f>
        <v>-999</v>
      </c>
      <c r="AO5080" s="82" t="str">
        <f t="shared" si="808"/>
        <v>-999</v>
      </c>
      <c r="AP5080" s="82" t="str">
        <f t="shared" si="809"/>
        <v>MISSING</v>
      </c>
    </row>
    <row r="5081" spans="2:42">
      <c r="B5081" s="207"/>
      <c r="C5081" s="35">
        <v>5077</v>
      </c>
      <c r="D5081" s="161"/>
      <c r="E5081" s="161"/>
      <c r="F5081" s="161"/>
      <c r="G5081" s="161"/>
      <c r="H5081" s="161"/>
      <c r="I5081" s="161"/>
      <c r="J5081" s="161"/>
      <c r="K5081" s="161"/>
      <c r="L5081" s="161"/>
      <c r="M5081" s="161"/>
      <c r="N5081" s="171"/>
      <c r="O5081" s="171"/>
      <c r="P5081" s="171"/>
      <c r="Q5081" s="171"/>
      <c r="R5081" s="171"/>
      <c r="S5081" s="171"/>
      <c r="T5081" s="208" t="str">
        <f t="shared" si="800"/>
        <v>MISSING</v>
      </c>
      <c r="U5081" s="208" t="str">
        <f t="shared" si="801"/>
        <v>MISSING</v>
      </c>
      <c r="X5081" s="56">
        <f t="shared" si="802"/>
        <v>-99</v>
      </c>
      <c r="Y5081" s="56">
        <f t="shared" si="803"/>
        <v>-99</v>
      </c>
      <c r="Z5081" s="56">
        <f t="shared" si="804"/>
        <v>-99</v>
      </c>
      <c r="AA5081" s="56">
        <f t="shared" si="805"/>
        <v>-99</v>
      </c>
      <c r="AB5081" s="56">
        <f t="shared" si="806"/>
        <v>-99</v>
      </c>
      <c r="AC5081" s="56">
        <f t="shared" si="807"/>
        <v>-99</v>
      </c>
      <c r="AD5081" s="3"/>
      <c r="AE5081" s="82">
        <f>IF(D5081=1, 'adjustment factor'!$D$4, IF(D5081=-9,-999,IF(D5081="",-999,0)))</f>
        <v>-999</v>
      </c>
      <c r="AF5081" s="82">
        <f>IF(F5081=1, 'adjustment factor'!$D$5, IF(F5081=-9,-999,IF(F5081="",-999,0)))</f>
        <v>-999</v>
      </c>
      <c r="AG5081" s="82">
        <f>IF(E5081=1, 'adjustment factor'!$D$6, IF(E5081=-9,-999,IF(E5081="",-999,0)))</f>
        <v>-999</v>
      </c>
      <c r="AH5081" s="82">
        <f>IF(K5081&gt;=45,'adjustment factor'!$D$7,IF(K5081=-9,-1200,IF(K5081="",-1200,0)))</f>
        <v>-1200</v>
      </c>
      <c r="AI5081" s="82">
        <f>IF(L5081=1, 'adjustment factor'!$D$8, IF(L5081=-9,-999,IF(L5081="",-999,0)))</f>
        <v>-999</v>
      </c>
      <c r="AJ5081" s="82">
        <f>IF(AND(M5081&gt;=1,M5081&lt;=4),'adjustment factor'!$D$9,IF(M5081=-9,-999,IF(M5081=98,-999,IF(M5081=99,-999,IF(M5081="",-999,0)))))</f>
        <v>-999</v>
      </c>
      <c r="AK5081" s="82">
        <f>IF(H5081=1, 'adjustment factor'!$D$10, IF(H5081=-9,-999,IF(H5081="",-999,0)))</f>
        <v>-999</v>
      </c>
      <c r="AL5081" s="82">
        <f>IF(G5081=1, 'adjustment factor'!$D$11, IF(G5081=-9,-999,IF(G5081="",-999,0)))</f>
        <v>-999</v>
      </c>
      <c r="AM5081" s="82">
        <f>IF(I5081=1, 'adjustment factor'!$D$12, IF(I5081=-9,-999,IF(I5081="",-999,0)))</f>
        <v>-999</v>
      </c>
      <c r="AN5081" s="82">
        <f>IF(J5081=1, 'adjustment factor'!$D$13, IF(J5081=-9,-999,IF(J5081="",-999,0)))</f>
        <v>-999</v>
      </c>
      <c r="AO5081" s="82" t="str">
        <f t="shared" si="808"/>
        <v>-999</v>
      </c>
      <c r="AP5081" s="82" t="str">
        <f t="shared" si="809"/>
        <v>MISSING</v>
      </c>
    </row>
    <row r="5082" spans="2:42">
      <c r="B5082" s="207"/>
      <c r="C5082" s="35">
        <v>5078</v>
      </c>
      <c r="D5082" s="161"/>
      <c r="E5082" s="161"/>
      <c r="F5082" s="161"/>
      <c r="G5082" s="161"/>
      <c r="H5082" s="161"/>
      <c r="I5082" s="161"/>
      <c r="J5082" s="161"/>
      <c r="K5082" s="161"/>
      <c r="L5082" s="161"/>
      <c r="M5082" s="161"/>
      <c r="N5082" s="171"/>
      <c r="O5082" s="171"/>
      <c r="P5082" s="171"/>
      <c r="Q5082" s="171"/>
      <c r="R5082" s="171"/>
      <c r="S5082" s="171"/>
      <c r="T5082" s="208" t="str">
        <f t="shared" si="800"/>
        <v>MISSING</v>
      </c>
      <c r="U5082" s="208" t="str">
        <f t="shared" si="801"/>
        <v>MISSING</v>
      </c>
      <c r="X5082" s="56">
        <f t="shared" si="802"/>
        <v>-99</v>
      </c>
      <c r="Y5082" s="56">
        <f t="shared" si="803"/>
        <v>-99</v>
      </c>
      <c r="Z5082" s="56">
        <f t="shared" si="804"/>
        <v>-99</v>
      </c>
      <c r="AA5082" s="56">
        <f t="shared" si="805"/>
        <v>-99</v>
      </c>
      <c r="AB5082" s="56">
        <f t="shared" si="806"/>
        <v>-99</v>
      </c>
      <c r="AC5082" s="56">
        <f t="shared" si="807"/>
        <v>-99</v>
      </c>
      <c r="AD5082" s="3"/>
      <c r="AE5082" s="82">
        <f>IF(D5082=1, 'adjustment factor'!$D$4, IF(D5082=-9,-999,IF(D5082="",-999,0)))</f>
        <v>-999</v>
      </c>
      <c r="AF5082" s="82">
        <f>IF(F5082=1, 'adjustment factor'!$D$5, IF(F5082=-9,-999,IF(F5082="",-999,0)))</f>
        <v>-999</v>
      </c>
      <c r="AG5082" s="82">
        <f>IF(E5082=1, 'adjustment factor'!$D$6, IF(E5082=-9,-999,IF(E5082="",-999,0)))</f>
        <v>-999</v>
      </c>
      <c r="AH5082" s="82">
        <f>IF(K5082&gt;=45,'adjustment factor'!$D$7,IF(K5082=-9,-1200,IF(K5082="",-1200,0)))</f>
        <v>-1200</v>
      </c>
      <c r="AI5082" s="82">
        <f>IF(L5082=1, 'adjustment factor'!$D$8, IF(L5082=-9,-999,IF(L5082="",-999,0)))</f>
        <v>-999</v>
      </c>
      <c r="AJ5082" s="82">
        <f>IF(AND(M5082&gt;=1,M5082&lt;=4),'adjustment factor'!$D$9,IF(M5082=-9,-999,IF(M5082=98,-999,IF(M5082=99,-999,IF(M5082="",-999,0)))))</f>
        <v>-999</v>
      </c>
      <c r="AK5082" s="82">
        <f>IF(H5082=1, 'adjustment factor'!$D$10, IF(H5082=-9,-999,IF(H5082="",-999,0)))</f>
        <v>-999</v>
      </c>
      <c r="AL5082" s="82">
        <f>IF(G5082=1, 'adjustment factor'!$D$11, IF(G5082=-9,-999,IF(G5082="",-999,0)))</f>
        <v>-999</v>
      </c>
      <c r="AM5082" s="82">
        <f>IF(I5082=1, 'adjustment factor'!$D$12, IF(I5082=-9,-999,IF(I5082="",-999,0)))</f>
        <v>-999</v>
      </c>
      <c r="AN5082" s="82">
        <f>IF(J5082=1, 'adjustment factor'!$D$13, IF(J5082=-9,-999,IF(J5082="",-999,0)))</f>
        <v>-999</v>
      </c>
      <c r="AO5082" s="82" t="str">
        <f t="shared" si="808"/>
        <v>-999</v>
      </c>
      <c r="AP5082" s="82" t="str">
        <f t="shared" si="809"/>
        <v>MISSING</v>
      </c>
    </row>
    <row r="5083" spans="2:42">
      <c r="B5083" s="207"/>
      <c r="C5083" s="35">
        <v>5079</v>
      </c>
      <c r="D5083" s="161"/>
      <c r="E5083" s="161"/>
      <c r="F5083" s="161"/>
      <c r="G5083" s="161"/>
      <c r="H5083" s="161"/>
      <c r="I5083" s="161"/>
      <c r="J5083" s="161"/>
      <c r="K5083" s="161"/>
      <c r="L5083" s="161"/>
      <c r="M5083" s="161"/>
      <c r="N5083" s="171"/>
      <c r="O5083" s="171"/>
      <c r="P5083" s="171"/>
      <c r="Q5083" s="171"/>
      <c r="R5083" s="171"/>
      <c r="S5083" s="171"/>
      <c r="T5083" s="208" t="str">
        <f t="shared" si="800"/>
        <v>MISSING</v>
      </c>
      <c r="U5083" s="208" t="str">
        <f t="shared" si="801"/>
        <v>MISSING</v>
      </c>
      <c r="X5083" s="56">
        <f t="shared" si="802"/>
        <v>-99</v>
      </c>
      <c r="Y5083" s="56">
        <f t="shared" si="803"/>
        <v>-99</v>
      </c>
      <c r="Z5083" s="56">
        <f t="shared" si="804"/>
        <v>-99</v>
      </c>
      <c r="AA5083" s="56">
        <f t="shared" si="805"/>
        <v>-99</v>
      </c>
      <c r="AB5083" s="56">
        <f t="shared" si="806"/>
        <v>-99</v>
      </c>
      <c r="AC5083" s="56">
        <f t="shared" si="807"/>
        <v>-99</v>
      </c>
      <c r="AD5083" s="3"/>
      <c r="AE5083" s="82">
        <f>IF(D5083=1, 'adjustment factor'!$D$4, IF(D5083=-9,-999,IF(D5083="",-999,0)))</f>
        <v>-999</v>
      </c>
      <c r="AF5083" s="82">
        <f>IF(F5083=1, 'adjustment factor'!$D$5, IF(F5083=-9,-999,IF(F5083="",-999,0)))</f>
        <v>-999</v>
      </c>
      <c r="AG5083" s="82">
        <f>IF(E5083=1, 'adjustment factor'!$D$6, IF(E5083=-9,-999,IF(E5083="",-999,0)))</f>
        <v>-999</v>
      </c>
      <c r="AH5083" s="82">
        <f>IF(K5083&gt;=45,'adjustment factor'!$D$7,IF(K5083=-9,-1200,IF(K5083="",-1200,0)))</f>
        <v>-1200</v>
      </c>
      <c r="AI5083" s="82">
        <f>IF(L5083=1, 'adjustment factor'!$D$8, IF(L5083=-9,-999,IF(L5083="",-999,0)))</f>
        <v>-999</v>
      </c>
      <c r="AJ5083" s="82">
        <f>IF(AND(M5083&gt;=1,M5083&lt;=4),'adjustment factor'!$D$9,IF(M5083=-9,-999,IF(M5083=98,-999,IF(M5083=99,-999,IF(M5083="",-999,0)))))</f>
        <v>-999</v>
      </c>
      <c r="AK5083" s="82">
        <f>IF(H5083=1, 'adjustment factor'!$D$10, IF(H5083=-9,-999,IF(H5083="",-999,0)))</f>
        <v>-999</v>
      </c>
      <c r="AL5083" s="82">
        <f>IF(G5083=1, 'adjustment factor'!$D$11, IF(G5083=-9,-999,IF(G5083="",-999,0)))</f>
        <v>-999</v>
      </c>
      <c r="AM5083" s="82">
        <f>IF(I5083=1, 'adjustment factor'!$D$12, IF(I5083=-9,-999,IF(I5083="",-999,0)))</f>
        <v>-999</v>
      </c>
      <c r="AN5083" s="82">
        <f>IF(J5083=1, 'adjustment factor'!$D$13, IF(J5083=-9,-999,IF(J5083="",-999,0)))</f>
        <v>-999</v>
      </c>
      <c r="AO5083" s="82" t="str">
        <f t="shared" si="808"/>
        <v>-999</v>
      </c>
      <c r="AP5083" s="82" t="str">
        <f t="shared" si="809"/>
        <v>MISSING</v>
      </c>
    </row>
    <row r="5084" spans="2:42">
      <c r="B5084" s="207"/>
      <c r="C5084" s="35">
        <v>5080</v>
      </c>
      <c r="D5084" s="161"/>
      <c r="E5084" s="161"/>
      <c r="F5084" s="161"/>
      <c r="G5084" s="161"/>
      <c r="H5084" s="161"/>
      <c r="I5084" s="161"/>
      <c r="J5084" s="161"/>
      <c r="K5084" s="161"/>
      <c r="L5084" s="161"/>
      <c r="M5084" s="161"/>
      <c r="N5084" s="171"/>
      <c r="O5084" s="171"/>
      <c r="P5084" s="171"/>
      <c r="Q5084" s="171"/>
      <c r="R5084" s="171"/>
      <c r="S5084" s="171"/>
      <c r="T5084" s="208" t="str">
        <f t="shared" si="800"/>
        <v>MISSING</v>
      </c>
      <c r="U5084" s="208" t="str">
        <f t="shared" si="801"/>
        <v>MISSING</v>
      </c>
      <c r="X5084" s="56">
        <f t="shared" si="802"/>
        <v>-99</v>
      </c>
      <c r="Y5084" s="56">
        <f t="shared" si="803"/>
        <v>-99</v>
      </c>
      <c r="Z5084" s="56">
        <f t="shared" si="804"/>
        <v>-99</v>
      </c>
      <c r="AA5084" s="56">
        <f t="shared" si="805"/>
        <v>-99</v>
      </c>
      <c r="AB5084" s="56">
        <f t="shared" si="806"/>
        <v>-99</v>
      </c>
      <c r="AC5084" s="56">
        <f t="shared" si="807"/>
        <v>-99</v>
      </c>
      <c r="AD5084" s="3"/>
      <c r="AE5084" s="82">
        <f>IF(D5084=1, 'adjustment factor'!$D$4, IF(D5084=-9,-999,IF(D5084="",-999,0)))</f>
        <v>-999</v>
      </c>
      <c r="AF5084" s="82">
        <f>IF(F5084=1, 'adjustment factor'!$D$5, IF(F5084=-9,-999,IF(F5084="",-999,0)))</f>
        <v>-999</v>
      </c>
      <c r="AG5084" s="82">
        <f>IF(E5084=1, 'adjustment factor'!$D$6, IF(E5084=-9,-999,IF(E5084="",-999,0)))</f>
        <v>-999</v>
      </c>
      <c r="AH5084" s="82">
        <f>IF(K5084&gt;=45,'adjustment factor'!$D$7,IF(K5084=-9,-1200,IF(K5084="",-1200,0)))</f>
        <v>-1200</v>
      </c>
      <c r="AI5084" s="82">
        <f>IF(L5084=1, 'adjustment factor'!$D$8, IF(L5084=-9,-999,IF(L5084="",-999,0)))</f>
        <v>-999</v>
      </c>
      <c r="AJ5084" s="82">
        <f>IF(AND(M5084&gt;=1,M5084&lt;=4),'adjustment factor'!$D$9,IF(M5084=-9,-999,IF(M5084=98,-999,IF(M5084=99,-999,IF(M5084="",-999,0)))))</f>
        <v>-999</v>
      </c>
      <c r="AK5084" s="82">
        <f>IF(H5084=1, 'adjustment factor'!$D$10, IF(H5084=-9,-999,IF(H5084="",-999,0)))</f>
        <v>-999</v>
      </c>
      <c r="AL5084" s="82">
        <f>IF(G5084=1, 'adjustment factor'!$D$11, IF(G5084=-9,-999,IF(G5084="",-999,0)))</f>
        <v>-999</v>
      </c>
      <c r="AM5084" s="82">
        <f>IF(I5084=1, 'adjustment factor'!$D$12, IF(I5084=-9,-999,IF(I5084="",-999,0)))</f>
        <v>-999</v>
      </c>
      <c r="AN5084" s="82">
        <f>IF(J5084=1, 'adjustment factor'!$D$13, IF(J5084=-9,-999,IF(J5084="",-999,0)))</f>
        <v>-999</v>
      </c>
      <c r="AO5084" s="82" t="str">
        <f t="shared" si="808"/>
        <v>-999</v>
      </c>
      <c r="AP5084" s="82" t="str">
        <f t="shared" si="809"/>
        <v>MISSING</v>
      </c>
    </row>
    <row r="5085" spans="2:42">
      <c r="B5085" s="207"/>
      <c r="C5085" s="35">
        <v>5081</v>
      </c>
      <c r="D5085" s="161"/>
      <c r="E5085" s="161"/>
      <c r="F5085" s="161"/>
      <c r="G5085" s="161"/>
      <c r="H5085" s="161"/>
      <c r="I5085" s="161"/>
      <c r="J5085" s="161"/>
      <c r="K5085" s="161"/>
      <c r="L5085" s="161"/>
      <c r="M5085" s="161"/>
      <c r="N5085" s="171"/>
      <c r="O5085" s="171"/>
      <c r="P5085" s="171"/>
      <c r="Q5085" s="171"/>
      <c r="R5085" s="171"/>
      <c r="S5085" s="171"/>
      <c r="T5085" s="208" t="str">
        <f t="shared" si="800"/>
        <v>MISSING</v>
      </c>
      <c r="U5085" s="208" t="str">
        <f t="shared" si="801"/>
        <v>MISSING</v>
      </c>
      <c r="X5085" s="56">
        <f t="shared" si="802"/>
        <v>-99</v>
      </c>
      <c r="Y5085" s="56">
        <f t="shared" si="803"/>
        <v>-99</v>
      </c>
      <c r="Z5085" s="56">
        <f t="shared" si="804"/>
        <v>-99</v>
      </c>
      <c r="AA5085" s="56">
        <f t="shared" si="805"/>
        <v>-99</v>
      </c>
      <c r="AB5085" s="56">
        <f t="shared" si="806"/>
        <v>-99</v>
      </c>
      <c r="AC5085" s="56">
        <f t="shared" si="807"/>
        <v>-99</v>
      </c>
      <c r="AD5085" s="3"/>
      <c r="AE5085" s="82">
        <f>IF(D5085=1, 'adjustment factor'!$D$4, IF(D5085=-9,-999,IF(D5085="",-999,0)))</f>
        <v>-999</v>
      </c>
      <c r="AF5085" s="82">
        <f>IF(F5085=1, 'adjustment factor'!$D$5, IF(F5085=-9,-999,IF(F5085="",-999,0)))</f>
        <v>-999</v>
      </c>
      <c r="AG5085" s="82">
        <f>IF(E5085=1, 'adjustment factor'!$D$6, IF(E5085=-9,-999,IF(E5085="",-999,0)))</f>
        <v>-999</v>
      </c>
      <c r="AH5085" s="82">
        <f>IF(K5085&gt;=45,'adjustment factor'!$D$7,IF(K5085=-9,-1200,IF(K5085="",-1200,0)))</f>
        <v>-1200</v>
      </c>
      <c r="AI5085" s="82">
        <f>IF(L5085=1, 'adjustment factor'!$D$8, IF(L5085=-9,-999,IF(L5085="",-999,0)))</f>
        <v>-999</v>
      </c>
      <c r="AJ5085" s="82">
        <f>IF(AND(M5085&gt;=1,M5085&lt;=4),'adjustment factor'!$D$9,IF(M5085=-9,-999,IF(M5085=98,-999,IF(M5085=99,-999,IF(M5085="",-999,0)))))</f>
        <v>-999</v>
      </c>
      <c r="AK5085" s="82">
        <f>IF(H5085=1, 'adjustment factor'!$D$10, IF(H5085=-9,-999,IF(H5085="",-999,0)))</f>
        <v>-999</v>
      </c>
      <c r="AL5085" s="82">
        <f>IF(G5085=1, 'adjustment factor'!$D$11, IF(G5085=-9,-999,IF(G5085="",-999,0)))</f>
        <v>-999</v>
      </c>
      <c r="AM5085" s="82">
        <f>IF(I5085=1, 'adjustment factor'!$D$12, IF(I5085=-9,-999,IF(I5085="",-999,0)))</f>
        <v>-999</v>
      </c>
      <c r="AN5085" s="82">
        <f>IF(J5085=1, 'adjustment factor'!$D$13, IF(J5085=-9,-999,IF(J5085="",-999,0)))</f>
        <v>-999</v>
      </c>
      <c r="AO5085" s="82" t="str">
        <f t="shared" si="808"/>
        <v>-999</v>
      </c>
      <c r="AP5085" s="82" t="str">
        <f t="shared" si="809"/>
        <v>MISSING</v>
      </c>
    </row>
    <row r="5086" spans="2:42">
      <c r="B5086" s="207"/>
      <c r="C5086" s="35">
        <v>5082</v>
      </c>
      <c r="D5086" s="161"/>
      <c r="E5086" s="161"/>
      <c r="F5086" s="161"/>
      <c r="G5086" s="161"/>
      <c r="H5086" s="161"/>
      <c r="I5086" s="161"/>
      <c r="J5086" s="161"/>
      <c r="K5086" s="161"/>
      <c r="L5086" s="161"/>
      <c r="M5086" s="161"/>
      <c r="N5086" s="171"/>
      <c r="O5086" s="171"/>
      <c r="P5086" s="171"/>
      <c r="Q5086" s="171"/>
      <c r="R5086" s="171"/>
      <c r="S5086" s="171"/>
      <c r="T5086" s="208" t="str">
        <f t="shared" si="800"/>
        <v>MISSING</v>
      </c>
      <c r="U5086" s="208" t="str">
        <f t="shared" si="801"/>
        <v>MISSING</v>
      </c>
      <c r="X5086" s="56">
        <f t="shared" si="802"/>
        <v>-99</v>
      </c>
      <c r="Y5086" s="56">
        <f t="shared" si="803"/>
        <v>-99</v>
      </c>
      <c r="Z5086" s="56">
        <f t="shared" si="804"/>
        <v>-99</v>
      </c>
      <c r="AA5086" s="56">
        <f t="shared" si="805"/>
        <v>-99</v>
      </c>
      <c r="AB5086" s="56">
        <f t="shared" si="806"/>
        <v>-99</v>
      </c>
      <c r="AC5086" s="56">
        <f t="shared" si="807"/>
        <v>-99</v>
      </c>
      <c r="AD5086" s="3"/>
      <c r="AE5086" s="82">
        <f>IF(D5086=1, 'adjustment factor'!$D$4, IF(D5086=-9,-999,IF(D5086="",-999,0)))</f>
        <v>-999</v>
      </c>
      <c r="AF5086" s="82">
        <f>IF(F5086=1, 'adjustment factor'!$D$5, IF(F5086=-9,-999,IF(F5086="",-999,0)))</f>
        <v>-999</v>
      </c>
      <c r="AG5086" s="82">
        <f>IF(E5086=1, 'adjustment factor'!$D$6, IF(E5086=-9,-999,IF(E5086="",-999,0)))</f>
        <v>-999</v>
      </c>
      <c r="AH5086" s="82">
        <f>IF(K5086&gt;=45,'adjustment factor'!$D$7,IF(K5086=-9,-1200,IF(K5086="",-1200,0)))</f>
        <v>-1200</v>
      </c>
      <c r="AI5086" s="82">
        <f>IF(L5086=1, 'adjustment factor'!$D$8, IF(L5086=-9,-999,IF(L5086="",-999,0)))</f>
        <v>-999</v>
      </c>
      <c r="AJ5086" s="82">
        <f>IF(AND(M5086&gt;=1,M5086&lt;=4),'adjustment factor'!$D$9,IF(M5086=-9,-999,IF(M5086=98,-999,IF(M5086=99,-999,IF(M5086="",-999,0)))))</f>
        <v>-999</v>
      </c>
      <c r="AK5086" s="82">
        <f>IF(H5086=1, 'adjustment factor'!$D$10, IF(H5086=-9,-999,IF(H5086="",-999,0)))</f>
        <v>-999</v>
      </c>
      <c r="AL5086" s="82">
        <f>IF(G5086=1, 'adjustment factor'!$D$11, IF(G5086=-9,-999,IF(G5086="",-999,0)))</f>
        <v>-999</v>
      </c>
      <c r="AM5086" s="82">
        <f>IF(I5086=1, 'adjustment factor'!$D$12, IF(I5086=-9,-999,IF(I5086="",-999,0)))</f>
        <v>-999</v>
      </c>
      <c r="AN5086" s="82">
        <f>IF(J5086=1, 'adjustment factor'!$D$13, IF(J5086=-9,-999,IF(J5086="",-999,0)))</f>
        <v>-999</v>
      </c>
      <c r="AO5086" s="82" t="str">
        <f t="shared" si="808"/>
        <v>-999</v>
      </c>
      <c r="AP5086" s="82" t="str">
        <f t="shared" si="809"/>
        <v>MISSING</v>
      </c>
    </row>
    <row r="5087" spans="2:42">
      <c r="B5087" s="207"/>
      <c r="C5087" s="35">
        <v>5083</v>
      </c>
      <c r="D5087" s="161"/>
      <c r="E5087" s="161"/>
      <c r="F5087" s="161"/>
      <c r="G5087" s="161"/>
      <c r="H5087" s="161"/>
      <c r="I5087" s="161"/>
      <c r="J5087" s="161"/>
      <c r="K5087" s="161"/>
      <c r="L5087" s="161"/>
      <c r="M5087" s="161"/>
      <c r="N5087" s="171"/>
      <c r="O5087" s="171"/>
      <c r="P5087" s="171"/>
      <c r="Q5087" s="171"/>
      <c r="R5087" s="171"/>
      <c r="S5087" s="171"/>
      <c r="T5087" s="208" t="str">
        <f t="shared" si="800"/>
        <v>MISSING</v>
      </c>
      <c r="U5087" s="208" t="str">
        <f t="shared" si="801"/>
        <v>MISSING</v>
      </c>
      <c r="X5087" s="56">
        <f t="shared" si="802"/>
        <v>-99</v>
      </c>
      <c r="Y5087" s="56">
        <f t="shared" si="803"/>
        <v>-99</v>
      </c>
      <c r="Z5087" s="56">
        <f t="shared" si="804"/>
        <v>-99</v>
      </c>
      <c r="AA5087" s="56">
        <f t="shared" si="805"/>
        <v>-99</v>
      </c>
      <c r="AB5087" s="56">
        <f t="shared" si="806"/>
        <v>-99</v>
      </c>
      <c r="AC5087" s="56">
        <f t="shared" si="807"/>
        <v>-99</v>
      </c>
      <c r="AD5087" s="3"/>
      <c r="AE5087" s="82">
        <f>IF(D5087=1, 'adjustment factor'!$D$4, IF(D5087=-9,-999,IF(D5087="",-999,0)))</f>
        <v>-999</v>
      </c>
      <c r="AF5087" s="82">
        <f>IF(F5087=1, 'adjustment factor'!$D$5, IF(F5087=-9,-999,IF(F5087="",-999,0)))</f>
        <v>-999</v>
      </c>
      <c r="AG5087" s="82">
        <f>IF(E5087=1, 'adjustment factor'!$D$6, IF(E5087=-9,-999,IF(E5087="",-999,0)))</f>
        <v>-999</v>
      </c>
      <c r="AH5087" s="82">
        <f>IF(K5087&gt;=45,'adjustment factor'!$D$7,IF(K5087=-9,-1200,IF(K5087="",-1200,0)))</f>
        <v>-1200</v>
      </c>
      <c r="AI5087" s="82">
        <f>IF(L5087=1, 'adjustment factor'!$D$8, IF(L5087=-9,-999,IF(L5087="",-999,0)))</f>
        <v>-999</v>
      </c>
      <c r="AJ5087" s="82">
        <f>IF(AND(M5087&gt;=1,M5087&lt;=4),'adjustment factor'!$D$9,IF(M5087=-9,-999,IF(M5087=98,-999,IF(M5087=99,-999,IF(M5087="",-999,0)))))</f>
        <v>-999</v>
      </c>
      <c r="AK5087" s="82">
        <f>IF(H5087=1, 'adjustment factor'!$D$10, IF(H5087=-9,-999,IF(H5087="",-999,0)))</f>
        <v>-999</v>
      </c>
      <c r="AL5087" s="82">
        <f>IF(G5087=1, 'adjustment factor'!$D$11, IF(G5087=-9,-999,IF(G5087="",-999,0)))</f>
        <v>-999</v>
      </c>
      <c r="AM5087" s="82">
        <f>IF(I5087=1, 'adjustment factor'!$D$12, IF(I5087=-9,-999,IF(I5087="",-999,0)))</f>
        <v>-999</v>
      </c>
      <c r="AN5087" s="82">
        <f>IF(J5087=1, 'adjustment factor'!$D$13, IF(J5087=-9,-999,IF(J5087="",-999,0)))</f>
        <v>-999</v>
      </c>
      <c r="AO5087" s="82" t="str">
        <f t="shared" si="808"/>
        <v>-999</v>
      </c>
      <c r="AP5087" s="82" t="str">
        <f t="shared" si="809"/>
        <v>MISSING</v>
      </c>
    </row>
    <row r="5088" spans="2:42">
      <c r="B5088" s="207"/>
      <c r="C5088" s="35">
        <v>5084</v>
      </c>
      <c r="D5088" s="161"/>
      <c r="E5088" s="161"/>
      <c r="F5088" s="161"/>
      <c r="G5088" s="161"/>
      <c r="H5088" s="161"/>
      <c r="I5088" s="161"/>
      <c r="J5088" s="161"/>
      <c r="K5088" s="161"/>
      <c r="L5088" s="161"/>
      <c r="M5088" s="161"/>
      <c r="N5088" s="171"/>
      <c r="O5088" s="171"/>
      <c r="P5088" s="171"/>
      <c r="Q5088" s="171"/>
      <c r="R5088" s="171"/>
      <c r="S5088" s="171"/>
      <c r="T5088" s="208" t="str">
        <f t="shared" si="800"/>
        <v>MISSING</v>
      </c>
      <c r="U5088" s="208" t="str">
        <f t="shared" si="801"/>
        <v>MISSING</v>
      </c>
      <c r="X5088" s="56">
        <f t="shared" si="802"/>
        <v>-99</v>
      </c>
      <c r="Y5088" s="56">
        <f t="shared" si="803"/>
        <v>-99</v>
      </c>
      <c r="Z5088" s="56">
        <f t="shared" si="804"/>
        <v>-99</v>
      </c>
      <c r="AA5088" s="56">
        <f t="shared" si="805"/>
        <v>-99</v>
      </c>
      <c r="AB5088" s="56">
        <f t="shared" si="806"/>
        <v>-99</v>
      </c>
      <c r="AC5088" s="56">
        <f t="shared" si="807"/>
        <v>-99</v>
      </c>
      <c r="AD5088" s="3"/>
      <c r="AE5088" s="82">
        <f>IF(D5088=1, 'adjustment factor'!$D$4, IF(D5088=-9,-999,IF(D5088="",-999,0)))</f>
        <v>-999</v>
      </c>
      <c r="AF5088" s="82">
        <f>IF(F5088=1, 'adjustment factor'!$D$5, IF(F5088=-9,-999,IF(F5088="",-999,0)))</f>
        <v>-999</v>
      </c>
      <c r="AG5088" s="82">
        <f>IF(E5088=1, 'adjustment factor'!$D$6, IF(E5088=-9,-999,IF(E5088="",-999,0)))</f>
        <v>-999</v>
      </c>
      <c r="AH5088" s="82">
        <f>IF(K5088&gt;=45,'adjustment factor'!$D$7,IF(K5088=-9,-1200,IF(K5088="",-1200,0)))</f>
        <v>-1200</v>
      </c>
      <c r="AI5088" s="82">
        <f>IF(L5088=1, 'adjustment factor'!$D$8, IF(L5088=-9,-999,IF(L5088="",-999,0)))</f>
        <v>-999</v>
      </c>
      <c r="AJ5088" s="82">
        <f>IF(AND(M5088&gt;=1,M5088&lt;=4),'adjustment factor'!$D$9,IF(M5088=-9,-999,IF(M5088=98,-999,IF(M5088=99,-999,IF(M5088="",-999,0)))))</f>
        <v>-999</v>
      </c>
      <c r="AK5088" s="82">
        <f>IF(H5088=1, 'adjustment factor'!$D$10, IF(H5088=-9,-999,IF(H5088="",-999,0)))</f>
        <v>-999</v>
      </c>
      <c r="AL5088" s="82">
        <f>IF(G5088=1, 'adjustment factor'!$D$11, IF(G5088=-9,-999,IF(G5088="",-999,0)))</f>
        <v>-999</v>
      </c>
      <c r="AM5088" s="82">
        <f>IF(I5088=1, 'adjustment factor'!$D$12, IF(I5088=-9,-999,IF(I5088="",-999,0)))</f>
        <v>-999</v>
      </c>
      <c r="AN5088" s="82">
        <f>IF(J5088=1, 'adjustment factor'!$D$13, IF(J5088=-9,-999,IF(J5088="",-999,0)))</f>
        <v>-999</v>
      </c>
      <c r="AO5088" s="82" t="str">
        <f t="shared" si="808"/>
        <v>-999</v>
      </c>
      <c r="AP5088" s="82" t="str">
        <f t="shared" si="809"/>
        <v>MISSING</v>
      </c>
    </row>
    <row r="5089" spans="2:42">
      <c r="B5089" s="207"/>
      <c r="C5089" s="35">
        <v>5085</v>
      </c>
      <c r="D5089" s="161"/>
      <c r="E5089" s="161"/>
      <c r="F5089" s="161"/>
      <c r="G5089" s="161"/>
      <c r="H5089" s="161"/>
      <c r="I5089" s="161"/>
      <c r="J5089" s="161"/>
      <c r="K5089" s="161"/>
      <c r="L5089" s="161"/>
      <c r="M5089" s="161"/>
      <c r="N5089" s="171"/>
      <c r="O5089" s="171"/>
      <c r="P5089" s="171"/>
      <c r="Q5089" s="171"/>
      <c r="R5089" s="171"/>
      <c r="S5089" s="171"/>
      <c r="T5089" s="208" t="str">
        <f t="shared" si="800"/>
        <v>MISSING</v>
      </c>
      <c r="U5089" s="208" t="str">
        <f t="shared" si="801"/>
        <v>MISSING</v>
      </c>
      <c r="X5089" s="56">
        <f t="shared" si="802"/>
        <v>-99</v>
      </c>
      <c r="Y5089" s="56">
        <f t="shared" si="803"/>
        <v>-99</v>
      </c>
      <c r="Z5089" s="56">
        <f t="shared" si="804"/>
        <v>-99</v>
      </c>
      <c r="AA5089" s="56">
        <f t="shared" si="805"/>
        <v>-99</v>
      </c>
      <c r="AB5089" s="56">
        <f t="shared" si="806"/>
        <v>-99</v>
      </c>
      <c r="AC5089" s="56">
        <f t="shared" si="807"/>
        <v>-99</v>
      </c>
      <c r="AD5089" s="3"/>
      <c r="AE5089" s="82">
        <f>IF(D5089=1, 'adjustment factor'!$D$4, IF(D5089=-9,-999,IF(D5089="",-999,0)))</f>
        <v>-999</v>
      </c>
      <c r="AF5089" s="82">
        <f>IF(F5089=1, 'adjustment factor'!$D$5, IF(F5089=-9,-999,IF(F5089="",-999,0)))</f>
        <v>-999</v>
      </c>
      <c r="AG5089" s="82">
        <f>IF(E5089=1, 'adjustment factor'!$D$6, IF(E5089=-9,-999,IF(E5089="",-999,0)))</f>
        <v>-999</v>
      </c>
      <c r="AH5089" s="82">
        <f>IF(K5089&gt;=45,'adjustment factor'!$D$7,IF(K5089=-9,-1200,IF(K5089="",-1200,0)))</f>
        <v>-1200</v>
      </c>
      <c r="AI5089" s="82">
        <f>IF(L5089=1, 'adjustment factor'!$D$8, IF(L5089=-9,-999,IF(L5089="",-999,0)))</f>
        <v>-999</v>
      </c>
      <c r="AJ5089" s="82">
        <f>IF(AND(M5089&gt;=1,M5089&lt;=4),'adjustment factor'!$D$9,IF(M5089=-9,-999,IF(M5089=98,-999,IF(M5089=99,-999,IF(M5089="",-999,0)))))</f>
        <v>-999</v>
      </c>
      <c r="AK5089" s="82">
        <f>IF(H5089=1, 'adjustment factor'!$D$10, IF(H5089=-9,-999,IF(H5089="",-999,0)))</f>
        <v>-999</v>
      </c>
      <c r="AL5089" s="82">
        <f>IF(G5089=1, 'adjustment factor'!$D$11, IF(G5089=-9,-999,IF(G5089="",-999,0)))</f>
        <v>-999</v>
      </c>
      <c r="AM5089" s="82">
        <f>IF(I5089=1, 'adjustment factor'!$D$12, IF(I5089=-9,-999,IF(I5089="",-999,0)))</f>
        <v>-999</v>
      </c>
      <c r="AN5089" s="82">
        <f>IF(J5089=1, 'adjustment factor'!$D$13, IF(J5089=-9,-999,IF(J5089="",-999,0)))</f>
        <v>-999</v>
      </c>
      <c r="AO5089" s="82" t="str">
        <f t="shared" si="808"/>
        <v>-999</v>
      </c>
      <c r="AP5089" s="82" t="str">
        <f t="shared" si="809"/>
        <v>MISSING</v>
      </c>
    </row>
    <row r="5090" spans="2:42">
      <c r="B5090" s="207"/>
      <c r="C5090" s="35">
        <v>5086</v>
      </c>
      <c r="D5090" s="161"/>
      <c r="E5090" s="161"/>
      <c r="F5090" s="161"/>
      <c r="G5090" s="161"/>
      <c r="H5090" s="161"/>
      <c r="I5090" s="161"/>
      <c r="J5090" s="161"/>
      <c r="K5090" s="161"/>
      <c r="L5090" s="161"/>
      <c r="M5090" s="161"/>
      <c r="N5090" s="171"/>
      <c r="O5090" s="171"/>
      <c r="P5090" s="171"/>
      <c r="Q5090" s="171"/>
      <c r="R5090" s="171"/>
      <c r="S5090" s="171"/>
      <c r="T5090" s="208" t="str">
        <f t="shared" si="800"/>
        <v>MISSING</v>
      </c>
      <c r="U5090" s="208" t="str">
        <f t="shared" si="801"/>
        <v>MISSING</v>
      </c>
      <c r="X5090" s="56">
        <f t="shared" si="802"/>
        <v>-99</v>
      </c>
      <c r="Y5090" s="56">
        <f t="shared" si="803"/>
        <v>-99</v>
      </c>
      <c r="Z5090" s="56">
        <f t="shared" si="804"/>
        <v>-99</v>
      </c>
      <c r="AA5090" s="56">
        <f t="shared" si="805"/>
        <v>-99</v>
      </c>
      <c r="AB5090" s="56">
        <f t="shared" si="806"/>
        <v>-99</v>
      </c>
      <c r="AC5090" s="56">
        <f t="shared" si="807"/>
        <v>-99</v>
      </c>
      <c r="AD5090" s="3"/>
      <c r="AE5090" s="82">
        <f>IF(D5090=1, 'adjustment factor'!$D$4, IF(D5090=-9,-999,IF(D5090="",-999,0)))</f>
        <v>-999</v>
      </c>
      <c r="AF5090" s="82">
        <f>IF(F5090=1, 'adjustment factor'!$D$5, IF(F5090=-9,-999,IF(F5090="",-999,0)))</f>
        <v>-999</v>
      </c>
      <c r="AG5090" s="82">
        <f>IF(E5090=1, 'adjustment factor'!$D$6, IF(E5090=-9,-999,IF(E5090="",-999,0)))</f>
        <v>-999</v>
      </c>
      <c r="AH5090" s="82">
        <f>IF(K5090&gt;=45,'adjustment factor'!$D$7,IF(K5090=-9,-1200,IF(K5090="",-1200,0)))</f>
        <v>-1200</v>
      </c>
      <c r="AI5090" s="82">
        <f>IF(L5090=1, 'adjustment factor'!$D$8, IF(L5090=-9,-999,IF(L5090="",-999,0)))</f>
        <v>-999</v>
      </c>
      <c r="AJ5090" s="82">
        <f>IF(AND(M5090&gt;=1,M5090&lt;=4),'adjustment factor'!$D$9,IF(M5090=-9,-999,IF(M5090=98,-999,IF(M5090=99,-999,IF(M5090="",-999,0)))))</f>
        <v>-999</v>
      </c>
      <c r="AK5090" s="82">
        <f>IF(H5090=1, 'adjustment factor'!$D$10, IF(H5090=-9,-999,IF(H5090="",-999,0)))</f>
        <v>-999</v>
      </c>
      <c r="AL5090" s="82">
        <f>IF(G5090=1, 'adjustment factor'!$D$11, IF(G5090=-9,-999,IF(G5090="",-999,0)))</f>
        <v>-999</v>
      </c>
      <c r="AM5090" s="82">
        <f>IF(I5090=1, 'adjustment factor'!$D$12, IF(I5090=-9,-999,IF(I5090="",-999,0)))</f>
        <v>-999</v>
      </c>
      <c r="AN5090" s="82">
        <f>IF(J5090=1, 'adjustment factor'!$D$13, IF(J5090=-9,-999,IF(J5090="",-999,0)))</f>
        <v>-999</v>
      </c>
      <c r="AO5090" s="82" t="str">
        <f t="shared" si="808"/>
        <v>-999</v>
      </c>
      <c r="AP5090" s="82" t="str">
        <f t="shared" si="809"/>
        <v>MISSING</v>
      </c>
    </row>
    <row r="5091" spans="2:42">
      <c r="B5091" s="207"/>
      <c r="C5091" s="35">
        <v>5087</v>
      </c>
      <c r="D5091" s="161"/>
      <c r="E5091" s="161"/>
      <c r="F5091" s="161"/>
      <c r="G5091" s="161"/>
      <c r="H5091" s="161"/>
      <c r="I5091" s="161"/>
      <c r="J5091" s="161"/>
      <c r="K5091" s="161"/>
      <c r="L5091" s="161"/>
      <c r="M5091" s="161"/>
      <c r="N5091" s="171"/>
      <c r="O5091" s="171"/>
      <c r="P5091" s="171"/>
      <c r="Q5091" s="171"/>
      <c r="R5091" s="171"/>
      <c r="S5091" s="171"/>
      <c r="T5091" s="208" t="str">
        <f t="shared" si="800"/>
        <v>MISSING</v>
      </c>
      <c r="U5091" s="208" t="str">
        <f t="shared" si="801"/>
        <v>MISSING</v>
      </c>
      <c r="X5091" s="56">
        <f t="shared" si="802"/>
        <v>-99</v>
      </c>
      <c r="Y5091" s="56">
        <f t="shared" si="803"/>
        <v>-99</v>
      </c>
      <c r="Z5091" s="56">
        <f t="shared" si="804"/>
        <v>-99</v>
      </c>
      <c r="AA5091" s="56">
        <f t="shared" si="805"/>
        <v>-99</v>
      </c>
      <c r="AB5091" s="56">
        <f t="shared" si="806"/>
        <v>-99</v>
      </c>
      <c r="AC5091" s="56">
        <f t="shared" si="807"/>
        <v>-99</v>
      </c>
      <c r="AD5091" s="3"/>
      <c r="AE5091" s="82">
        <f>IF(D5091=1, 'adjustment factor'!$D$4, IF(D5091=-9,-999,IF(D5091="",-999,0)))</f>
        <v>-999</v>
      </c>
      <c r="AF5091" s="82">
        <f>IF(F5091=1, 'adjustment factor'!$D$5, IF(F5091=-9,-999,IF(F5091="",-999,0)))</f>
        <v>-999</v>
      </c>
      <c r="AG5091" s="82">
        <f>IF(E5091=1, 'adjustment factor'!$D$6, IF(E5091=-9,-999,IF(E5091="",-999,0)))</f>
        <v>-999</v>
      </c>
      <c r="AH5091" s="82">
        <f>IF(K5091&gt;=45,'adjustment factor'!$D$7,IF(K5091=-9,-1200,IF(K5091="",-1200,0)))</f>
        <v>-1200</v>
      </c>
      <c r="AI5091" s="82">
        <f>IF(L5091=1, 'adjustment factor'!$D$8, IF(L5091=-9,-999,IF(L5091="",-999,0)))</f>
        <v>-999</v>
      </c>
      <c r="AJ5091" s="82">
        <f>IF(AND(M5091&gt;=1,M5091&lt;=4),'adjustment factor'!$D$9,IF(M5091=-9,-999,IF(M5091=98,-999,IF(M5091=99,-999,IF(M5091="",-999,0)))))</f>
        <v>-999</v>
      </c>
      <c r="AK5091" s="82">
        <f>IF(H5091=1, 'adjustment factor'!$D$10, IF(H5091=-9,-999,IF(H5091="",-999,0)))</f>
        <v>-999</v>
      </c>
      <c r="AL5091" s="82">
        <f>IF(G5091=1, 'adjustment factor'!$D$11, IF(G5091=-9,-999,IF(G5091="",-999,0)))</f>
        <v>-999</v>
      </c>
      <c r="AM5091" s="82">
        <f>IF(I5091=1, 'adjustment factor'!$D$12, IF(I5091=-9,-999,IF(I5091="",-999,0)))</f>
        <v>-999</v>
      </c>
      <c r="AN5091" s="82">
        <f>IF(J5091=1, 'adjustment factor'!$D$13, IF(J5091=-9,-999,IF(J5091="",-999,0)))</f>
        <v>-999</v>
      </c>
      <c r="AO5091" s="82" t="str">
        <f t="shared" si="808"/>
        <v>-999</v>
      </c>
      <c r="AP5091" s="82" t="str">
        <f t="shared" si="809"/>
        <v>MISSING</v>
      </c>
    </row>
    <row r="5092" spans="2:42">
      <c r="B5092" s="207"/>
      <c r="C5092" s="35">
        <v>5088</v>
      </c>
      <c r="D5092" s="161"/>
      <c r="E5092" s="161"/>
      <c r="F5092" s="161"/>
      <c r="G5092" s="161"/>
      <c r="H5092" s="161"/>
      <c r="I5092" s="161"/>
      <c r="J5092" s="161"/>
      <c r="K5092" s="161"/>
      <c r="L5092" s="161"/>
      <c r="M5092" s="161"/>
      <c r="N5092" s="171"/>
      <c r="O5092" s="171"/>
      <c r="P5092" s="171"/>
      <c r="Q5092" s="171"/>
      <c r="R5092" s="171"/>
      <c r="S5092" s="171"/>
      <c r="T5092" s="208" t="str">
        <f t="shared" si="800"/>
        <v>MISSING</v>
      </c>
      <c r="U5092" s="208" t="str">
        <f t="shared" si="801"/>
        <v>MISSING</v>
      </c>
      <c r="X5092" s="56">
        <f t="shared" si="802"/>
        <v>-99</v>
      </c>
      <c r="Y5092" s="56">
        <f t="shared" si="803"/>
        <v>-99</v>
      </c>
      <c r="Z5092" s="56">
        <f t="shared" si="804"/>
        <v>-99</v>
      </c>
      <c r="AA5092" s="56">
        <f t="shared" si="805"/>
        <v>-99</v>
      </c>
      <c r="AB5092" s="56">
        <f t="shared" si="806"/>
        <v>-99</v>
      </c>
      <c r="AC5092" s="56">
        <f t="shared" si="807"/>
        <v>-99</v>
      </c>
      <c r="AD5092" s="3"/>
      <c r="AE5092" s="82">
        <f>IF(D5092=1, 'adjustment factor'!$D$4, IF(D5092=-9,-999,IF(D5092="",-999,0)))</f>
        <v>-999</v>
      </c>
      <c r="AF5092" s="82">
        <f>IF(F5092=1, 'adjustment factor'!$D$5, IF(F5092=-9,-999,IF(F5092="",-999,0)))</f>
        <v>-999</v>
      </c>
      <c r="AG5092" s="82">
        <f>IF(E5092=1, 'adjustment factor'!$D$6, IF(E5092=-9,-999,IF(E5092="",-999,0)))</f>
        <v>-999</v>
      </c>
      <c r="AH5092" s="82">
        <f>IF(K5092&gt;=45,'adjustment factor'!$D$7,IF(K5092=-9,-1200,IF(K5092="",-1200,0)))</f>
        <v>-1200</v>
      </c>
      <c r="AI5092" s="82">
        <f>IF(L5092=1, 'adjustment factor'!$D$8, IF(L5092=-9,-999,IF(L5092="",-999,0)))</f>
        <v>-999</v>
      </c>
      <c r="AJ5092" s="82">
        <f>IF(AND(M5092&gt;=1,M5092&lt;=4),'adjustment factor'!$D$9,IF(M5092=-9,-999,IF(M5092=98,-999,IF(M5092=99,-999,IF(M5092="",-999,0)))))</f>
        <v>-999</v>
      </c>
      <c r="AK5092" s="82">
        <f>IF(H5092=1, 'adjustment factor'!$D$10, IF(H5092=-9,-999,IF(H5092="",-999,0)))</f>
        <v>-999</v>
      </c>
      <c r="AL5092" s="82">
        <f>IF(G5092=1, 'adjustment factor'!$D$11, IF(G5092=-9,-999,IF(G5092="",-999,0)))</f>
        <v>-999</v>
      </c>
      <c r="AM5092" s="82">
        <f>IF(I5092=1, 'adjustment factor'!$D$12, IF(I5092=-9,-999,IF(I5092="",-999,0)))</f>
        <v>-999</v>
      </c>
      <c r="AN5092" s="82">
        <f>IF(J5092=1, 'adjustment factor'!$D$13, IF(J5092=-9,-999,IF(J5092="",-999,0)))</f>
        <v>-999</v>
      </c>
      <c r="AO5092" s="82" t="str">
        <f t="shared" si="808"/>
        <v>-999</v>
      </c>
      <c r="AP5092" s="82" t="str">
        <f t="shared" si="809"/>
        <v>MISSING</v>
      </c>
    </row>
    <row r="5093" spans="2:42">
      <c r="B5093" s="207"/>
      <c r="C5093" s="35">
        <v>5089</v>
      </c>
      <c r="D5093" s="161"/>
      <c r="E5093" s="161"/>
      <c r="F5093" s="161"/>
      <c r="G5093" s="161"/>
      <c r="H5093" s="161"/>
      <c r="I5093" s="161"/>
      <c r="J5093" s="161"/>
      <c r="K5093" s="161"/>
      <c r="L5093" s="161"/>
      <c r="M5093" s="161"/>
      <c r="N5093" s="171"/>
      <c r="O5093" s="171"/>
      <c r="P5093" s="171"/>
      <c r="Q5093" s="171"/>
      <c r="R5093" s="171"/>
      <c r="S5093" s="171"/>
      <c r="T5093" s="208" t="str">
        <f t="shared" si="800"/>
        <v>MISSING</v>
      </c>
      <c r="U5093" s="208" t="str">
        <f t="shared" si="801"/>
        <v>MISSING</v>
      </c>
      <c r="X5093" s="56">
        <f t="shared" si="802"/>
        <v>-99</v>
      </c>
      <c r="Y5093" s="56">
        <f t="shared" si="803"/>
        <v>-99</v>
      </c>
      <c r="Z5093" s="56">
        <f t="shared" si="804"/>
        <v>-99</v>
      </c>
      <c r="AA5093" s="56">
        <f t="shared" si="805"/>
        <v>-99</v>
      </c>
      <c r="AB5093" s="56">
        <f t="shared" si="806"/>
        <v>-99</v>
      </c>
      <c r="AC5093" s="56">
        <f t="shared" si="807"/>
        <v>-99</v>
      </c>
      <c r="AD5093" s="3"/>
      <c r="AE5093" s="82">
        <f>IF(D5093=1, 'adjustment factor'!$D$4, IF(D5093=-9,-999,IF(D5093="",-999,0)))</f>
        <v>-999</v>
      </c>
      <c r="AF5093" s="82">
        <f>IF(F5093=1, 'adjustment factor'!$D$5, IF(F5093=-9,-999,IF(F5093="",-999,0)))</f>
        <v>-999</v>
      </c>
      <c r="AG5093" s="82">
        <f>IF(E5093=1, 'adjustment factor'!$D$6, IF(E5093=-9,-999,IF(E5093="",-999,0)))</f>
        <v>-999</v>
      </c>
      <c r="AH5093" s="82">
        <f>IF(K5093&gt;=45,'adjustment factor'!$D$7,IF(K5093=-9,-1200,IF(K5093="",-1200,0)))</f>
        <v>-1200</v>
      </c>
      <c r="AI5093" s="82">
        <f>IF(L5093=1, 'adjustment factor'!$D$8, IF(L5093=-9,-999,IF(L5093="",-999,0)))</f>
        <v>-999</v>
      </c>
      <c r="AJ5093" s="82">
        <f>IF(AND(M5093&gt;=1,M5093&lt;=4),'adjustment factor'!$D$9,IF(M5093=-9,-999,IF(M5093=98,-999,IF(M5093=99,-999,IF(M5093="",-999,0)))))</f>
        <v>-999</v>
      </c>
      <c r="AK5093" s="82">
        <f>IF(H5093=1, 'adjustment factor'!$D$10, IF(H5093=-9,-999,IF(H5093="",-999,0)))</f>
        <v>-999</v>
      </c>
      <c r="AL5093" s="82">
        <f>IF(G5093=1, 'adjustment factor'!$D$11, IF(G5093=-9,-999,IF(G5093="",-999,0)))</f>
        <v>-999</v>
      </c>
      <c r="AM5093" s="82">
        <f>IF(I5093=1, 'adjustment factor'!$D$12, IF(I5093=-9,-999,IF(I5093="",-999,0)))</f>
        <v>-999</v>
      </c>
      <c r="AN5093" s="82">
        <f>IF(J5093=1, 'adjustment factor'!$D$13, IF(J5093=-9,-999,IF(J5093="",-999,0)))</f>
        <v>-999</v>
      </c>
      <c r="AO5093" s="82" t="str">
        <f t="shared" si="808"/>
        <v>-999</v>
      </c>
      <c r="AP5093" s="82" t="str">
        <f t="shared" si="809"/>
        <v>MISSING</v>
      </c>
    </row>
    <row r="5094" spans="2:42">
      <c r="B5094" s="207"/>
      <c r="C5094" s="35">
        <v>5090</v>
      </c>
      <c r="D5094" s="161"/>
      <c r="E5094" s="161"/>
      <c r="F5094" s="161"/>
      <c r="G5094" s="161"/>
      <c r="H5094" s="161"/>
      <c r="I5094" s="161"/>
      <c r="J5094" s="161"/>
      <c r="K5094" s="161"/>
      <c r="L5094" s="161"/>
      <c r="M5094" s="161"/>
      <c r="N5094" s="171"/>
      <c r="O5094" s="171"/>
      <c r="P5094" s="171"/>
      <c r="Q5094" s="171"/>
      <c r="R5094" s="171"/>
      <c r="S5094" s="171"/>
      <c r="T5094" s="208" t="str">
        <f t="shared" si="800"/>
        <v>MISSING</v>
      </c>
      <c r="U5094" s="208" t="str">
        <f t="shared" si="801"/>
        <v>MISSING</v>
      </c>
      <c r="X5094" s="56">
        <f t="shared" si="802"/>
        <v>-99</v>
      </c>
      <c r="Y5094" s="56">
        <f t="shared" si="803"/>
        <v>-99</v>
      </c>
      <c r="Z5094" s="56">
        <f t="shared" si="804"/>
        <v>-99</v>
      </c>
      <c r="AA5094" s="56">
        <f t="shared" si="805"/>
        <v>-99</v>
      </c>
      <c r="AB5094" s="56">
        <f t="shared" si="806"/>
        <v>-99</v>
      </c>
      <c r="AC5094" s="56">
        <f t="shared" si="807"/>
        <v>-99</v>
      </c>
      <c r="AD5094" s="3"/>
      <c r="AE5094" s="82">
        <f>IF(D5094=1, 'adjustment factor'!$D$4, IF(D5094=-9,-999,IF(D5094="",-999,0)))</f>
        <v>-999</v>
      </c>
      <c r="AF5094" s="82">
        <f>IF(F5094=1, 'adjustment factor'!$D$5, IF(F5094=-9,-999,IF(F5094="",-999,0)))</f>
        <v>-999</v>
      </c>
      <c r="AG5094" s="82">
        <f>IF(E5094=1, 'adjustment factor'!$D$6, IF(E5094=-9,-999,IF(E5094="",-999,0)))</f>
        <v>-999</v>
      </c>
      <c r="AH5094" s="82">
        <f>IF(K5094&gt;=45,'adjustment factor'!$D$7,IF(K5094=-9,-1200,IF(K5094="",-1200,0)))</f>
        <v>-1200</v>
      </c>
      <c r="AI5094" s="82">
        <f>IF(L5094=1, 'adjustment factor'!$D$8, IF(L5094=-9,-999,IF(L5094="",-999,0)))</f>
        <v>-999</v>
      </c>
      <c r="AJ5094" s="82">
        <f>IF(AND(M5094&gt;=1,M5094&lt;=4),'adjustment factor'!$D$9,IF(M5094=-9,-999,IF(M5094=98,-999,IF(M5094=99,-999,IF(M5094="",-999,0)))))</f>
        <v>-999</v>
      </c>
      <c r="AK5094" s="82">
        <f>IF(H5094=1, 'adjustment factor'!$D$10, IF(H5094=-9,-999,IF(H5094="",-999,0)))</f>
        <v>-999</v>
      </c>
      <c r="AL5094" s="82">
        <f>IF(G5094=1, 'adjustment factor'!$D$11, IF(G5094=-9,-999,IF(G5094="",-999,0)))</f>
        <v>-999</v>
      </c>
      <c r="AM5094" s="82">
        <f>IF(I5094=1, 'adjustment factor'!$D$12, IF(I5094=-9,-999,IF(I5094="",-999,0)))</f>
        <v>-999</v>
      </c>
      <c r="AN5094" s="82">
        <f>IF(J5094=1, 'adjustment factor'!$D$13, IF(J5094=-9,-999,IF(J5094="",-999,0)))</f>
        <v>-999</v>
      </c>
      <c r="AO5094" s="82" t="str">
        <f t="shared" si="808"/>
        <v>-999</v>
      </c>
      <c r="AP5094" s="82" t="str">
        <f t="shared" si="809"/>
        <v>MISSING</v>
      </c>
    </row>
    <row r="5095" spans="2:42">
      <c r="B5095" s="207"/>
      <c r="C5095" s="35">
        <v>5091</v>
      </c>
      <c r="D5095" s="161"/>
      <c r="E5095" s="161"/>
      <c r="F5095" s="161"/>
      <c r="G5095" s="161"/>
      <c r="H5095" s="161"/>
      <c r="I5095" s="161"/>
      <c r="J5095" s="161"/>
      <c r="K5095" s="161"/>
      <c r="L5095" s="161"/>
      <c r="M5095" s="161"/>
      <c r="N5095" s="171"/>
      <c r="O5095" s="171"/>
      <c r="P5095" s="171"/>
      <c r="Q5095" s="171"/>
      <c r="R5095" s="171"/>
      <c r="S5095" s="171"/>
      <c r="T5095" s="208" t="str">
        <f t="shared" si="800"/>
        <v>MISSING</v>
      </c>
      <c r="U5095" s="208" t="str">
        <f t="shared" si="801"/>
        <v>MISSING</v>
      </c>
      <c r="X5095" s="56">
        <f t="shared" si="802"/>
        <v>-99</v>
      </c>
      <c r="Y5095" s="56">
        <f t="shared" si="803"/>
        <v>-99</v>
      </c>
      <c r="Z5095" s="56">
        <f t="shared" si="804"/>
        <v>-99</v>
      </c>
      <c r="AA5095" s="56">
        <f t="shared" si="805"/>
        <v>-99</v>
      </c>
      <c r="AB5095" s="56">
        <f t="shared" si="806"/>
        <v>-99</v>
      </c>
      <c r="AC5095" s="56">
        <f t="shared" si="807"/>
        <v>-99</v>
      </c>
      <c r="AD5095" s="3"/>
      <c r="AE5095" s="82">
        <f>IF(D5095=1, 'adjustment factor'!$D$4, IF(D5095=-9,-999,IF(D5095="",-999,0)))</f>
        <v>-999</v>
      </c>
      <c r="AF5095" s="82">
        <f>IF(F5095=1, 'adjustment factor'!$D$5, IF(F5095=-9,-999,IF(F5095="",-999,0)))</f>
        <v>-999</v>
      </c>
      <c r="AG5095" s="82">
        <f>IF(E5095=1, 'adjustment factor'!$D$6, IF(E5095=-9,-999,IF(E5095="",-999,0)))</f>
        <v>-999</v>
      </c>
      <c r="AH5095" s="82">
        <f>IF(K5095&gt;=45,'adjustment factor'!$D$7,IF(K5095=-9,-1200,IF(K5095="",-1200,0)))</f>
        <v>-1200</v>
      </c>
      <c r="AI5095" s="82">
        <f>IF(L5095=1, 'adjustment factor'!$D$8, IF(L5095=-9,-999,IF(L5095="",-999,0)))</f>
        <v>-999</v>
      </c>
      <c r="AJ5095" s="82">
        <f>IF(AND(M5095&gt;=1,M5095&lt;=4),'adjustment factor'!$D$9,IF(M5095=-9,-999,IF(M5095=98,-999,IF(M5095=99,-999,IF(M5095="",-999,0)))))</f>
        <v>-999</v>
      </c>
      <c r="AK5095" s="82">
        <f>IF(H5095=1, 'adjustment factor'!$D$10, IF(H5095=-9,-999,IF(H5095="",-999,0)))</f>
        <v>-999</v>
      </c>
      <c r="AL5095" s="82">
        <f>IF(G5095=1, 'adjustment factor'!$D$11, IF(G5095=-9,-999,IF(G5095="",-999,0)))</f>
        <v>-999</v>
      </c>
      <c r="AM5095" s="82">
        <f>IF(I5095=1, 'adjustment factor'!$D$12, IF(I5095=-9,-999,IF(I5095="",-999,0)))</f>
        <v>-999</v>
      </c>
      <c r="AN5095" s="82">
        <f>IF(J5095=1, 'adjustment factor'!$D$13, IF(J5095=-9,-999,IF(J5095="",-999,0)))</f>
        <v>-999</v>
      </c>
      <c r="AO5095" s="82" t="str">
        <f t="shared" si="808"/>
        <v>-999</v>
      </c>
      <c r="AP5095" s="82" t="str">
        <f t="shared" si="809"/>
        <v>MISSING</v>
      </c>
    </row>
    <row r="5096" spans="2:42">
      <c r="B5096" s="207"/>
      <c r="C5096" s="35">
        <v>5092</v>
      </c>
      <c r="D5096" s="161"/>
      <c r="E5096" s="161"/>
      <c r="F5096" s="161"/>
      <c r="G5096" s="161"/>
      <c r="H5096" s="161"/>
      <c r="I5096" s="161"/>
      <c r="J5096" s="161"/>
      <c r="K5096" s="161"/>
      <c r="L5096" s="161"/>
      <c r="M5096" s="161"/>
      <c r="N5096" s="171"/>
      <c r="O5096" s="171"/>
      <c r="P5096" s="171"/>
      <c r="Q5096" s="171"/>
      <c r="R5096" s="171"/>
      <c r="S5096" s="171"/>
      <c r="T5096" s="208" t="str">
        <f t="shared" si="800"/>
        <v>MISSING</v>
      </c>
      <c r="U5096" s="208" t="str">
        <f t="shared" si="801"/>
        <v>MISSING</v>
      </c>
      <c r="X5096" s="56">
        <f t="shared" si="802"/>
        <v>-99</v>
      </c>
      <c r="Y5096" s="56">
        <f t="shared" si="803"/>
        <v>-99</v>
      </c>
      <c r="Z5096" s="56">
        <f t="shared" si="804"/>
        <v>-99</v>
      </c>
      <c r="AA5096" s="56">
        <f t="shared" si="805"/>
        <v>-99</v>
      </c>
      <c r="AB5096" s="56">
        <f t="shared" si="806"/>
        <v>-99</v>
      </c>
      <c r="AC5096" s="56">
        <f t="shared" si="807"/>
        <v>-99</v>
      </c>
      <c r="AD5096" s="3"/>
      <c r="AE5096" s="82">
        <f>IF(D5096=1, 'adjustment factor'!$D$4, IF(D5096=-9,-999,IF(D5096="",-999,0)))</f>
        <v>-999</v>
      </c>
      <c r="AF5096" s="82">
        <f>IF(F5096=1, 'adjustment factor'!$D$5, IF(F5096=-9,-999,IF(F5096="",-999,0)))</f>
        <v>-999</v>
      </c>
      <c r="AG5096" s="82">
        <f>IF(E5096=1, 'adjustment factor'!$D$6, IF(E5096=-9,-999,IF(E5096="",-999,0)))</f>
        <v>-999</v>
      </c>
      <c r="AH5096" s="82">
        <f>IF(K5096&gt;=45,'adjustment factor'!$D$7,IF(K5096=-9,-1200,IF(K5096="",-1200,0)))</f>
        <v>-1200</v>
      </c>
      <c r="AI5096" s="82">
        <f>IF(L5096=1, 'adjustment factor'!$D$8, IF(L5096=-9,-999,IF(L5096="",-999,0)))</f>
        <v>-999</v>
      </c>
      <c r="AJ5096" s="82">
        <f>IF(AND(M5096&gt;=1,M5096&lt;=4),'adjustment factor'!$D$9,IF(M5096=-9,-999,IF(M5096=98,-999,IF(M5096=99,-999,IF(M5096="",-999,0)))))</f>
        <v>-999</v>
      </c>
      <c r="AK5096" s="82">
        <f>IF(H5096=1, 'adjustment factor'!$D$10, IF(H5096=-9,-999,IF(H5096="",-999,0)))</f>
        <v>-999</v>
      </c>
      <c r="AL5096" s="82">
        <f>IF(G5096=1, 'adjustment factor'!$D$11, IF(G5096=-9,-999,IF(G5096="",-999,0)))</f>
        <v>-999</v>
      </c>
      <c r="AM5096" s="82">
        <f>IF(I5096=1, 'adjustment factor'!$D$12, IF(I5096=-9,-999,IF(I5096="",-999,0)))</f>
        <v>-999</v>
      </c>
      <c r="AN5096" s="82">
        <f>IF(J5096=1, 'adjustment factor'!$D$13, IF(J5096=-9,-999,IF(J5096="",-999,0)))</f>
        <v>-999</v>
      </c>
      <c r="AO5096" s="82" t="str">
        <f t="shared" si="808"/>
        <v>-999</v>
      </c>
      <c r="AP5096" s="82" t="str">
        <f t="shared" si="809"/>
        <v>MISSING</v>
      </c>
    </row>
    <row r="5097" spans="2:42">
      <c r="B5097" s="207"/>
      <c r="C5097" s="35">
        <v>5093</v>
      </c>
      <c r="D5097" s="161"/>
      <c r="E5097" s="161"/>
      <c r="F5097" s="161"/>
      <c r="G5097" s="161"/>
      <c r="H5097" s="161"/>
      <c r="I5097" s="161"/>
      <c r="J5097" s="161"/>
      <c r="K5097" s="161"/>
      <c r="L5097" s="161"/>
      <c r="M5097" s="161"/>
      <c r="N5097" s="171"/>
      <c r="O5097" s="171"/>
      <c r="P5097" s="171"/>
      <c r="Q5097" s="171"/>
      <c r="R5097" s="171"/>
      <c r="S5097" s="171"/>
      <c r="T5097" s="208" t="str">
        <f t="shared" si="800"/>
        <v>MISSING</v>
      </c>
      <c r="U5097" s="208" t="str">
        <f t="shared" si="801"/>
        <v>MISSING</v>
      </c>
      <c r="X5097" s="56">
        <f t="shared" si="802"/>
        <v>-99</v>
      </c>
      <c r="Y5097" s="56">
        <f t="shared" si="803"/>
        <v>-99</v>
      </c>
      <c r="Z5097" s="56">
        <f t="shared" si="804"/>
        <v>-99</v>
      </c>
      <c r="AA5097" s="56">
        <f t="shared" si="805"/>
        <v>-99</v>
      </c>
      <c r="AB5097" s="56">
        <f t="shared" si="806"/>
        <v>-99</v>
      </c>
      <c r="AC5097" s="56">
        <f t="shared" si="807"/>
        <v>-99</v>
      </c>
      <c r="AD5097" s="3"/>
      <c r="AE5097" s="82">
        <f>IF(D5097=1, 'adjustment factor'!$D$4, IF(D5097=-9,-999,IF(D5097="",-999,0)))</f>
        <v>-999</v>
      </c>
      <c r="AF5097" s="82">
        <f>IF(F5097=1, 'adjustment factor'!$D$5, IF(F5097=-9,-999,IF(F5097="",-999,0)))</f>
        <v>-999</v>
      </c>
      <c r="AG5097" s="82">
        <f>IF(E5097=1, 'adjustment factor'!$D$6, IF(E5097=-9,-999,IF(E5097="",-999,0)))</f>
        <v>-999</v>
      </c>
      <c r="AH5097" s="82">
        <f>IF(K5097&gt;=45,'adjustment factor'!$D$7,IF(K5097=-9,-1200,IF(K5097="",-1200,0)))</f>
        <v>-1200</v>
      </c>
      <c r="AI5097" s="82">
        <f>IF(L5097=1, 'adjustment factor'!$D$8, IF(L5097=-9,-999,IF(L5097="",-999,0)))</f>
        <v>-999</v>
      </c>
      <c r="AJ5097" s="82">
        <f>IF(AND(M5097&gt;=1,M5097&lt;=4),'adjustment factor'!$D$9,IF(M5097=-9,-999,IF(M5097=98,-999,IF(M5097=99,-999,IF(M5097="",-999,0)))))</f>
        <v>-999</v>
      </c>
      <c r="AK5097" s="82">
        <f>IF(H5097=1, 'adjustment factor'!$D$10, IF(H5097=-9,-999,IF(H5097="",-999,0)))</f>
        <v>-999</v>
      </c>
      <c r="AL5097" s="82">
        <f>IF(G5097=1, 'adjustment factor'!$D$11, IF(G5097=-9,-999,IF(G5097="",-999,0)))</f>
        <v>-999</v>
      </c>
      <c r="AM5097" s="82">
        <f>IF(I5097=1, 'adjustment factor'!$D$12, IF(I5097=-9,-999,IF(I5097="",-999,0)))</f>
        <v>-999</v>
      </c>
      <c r="AN5097" s="82">
        <f>IF(J5097=1, 'adjustment factor'!$D$13, IF(J5097=-9,-999,IF(J5097="",-999,0)))</f>
        <v>-999</v>
      </c>
      <c r="AO5097" s="82" t="str">
        <f t="shared" si="808"/>
        <v>-999</v>
      </c>
      <c r="AP5097" s="82" t="str">
        <f t="shared" si="809"/>
        <v>MISSING</v>
      </c>
    </row>
    <row r="5098" spans="2:42">
      <c r="B5098" s="207"/>
      <c r="C5098" s="35">
        <v>5094</v>
      </c>
      <c r="D5098" s="161"/>
      <c r="E5098" s="161"/>
      <c r="F5098" s="161"/>
      <c r="G5098" s="161"/>
      <c r="H5098" s="161"/>
      <c r="I5098" s="161"/>
      <c r="J5098" s="161"/>
      <c r="K5098" s="161"/>
      <c r="L5098" s="161"/>
      <c r="M5098" s="161"/>
      <c r="N5098" s="171"/>
      <c r="O5098" s="171"/>
      <c r="P5098" s="171"/>
      <c r="Q5098" s="171"/>
      <c r="R5098" s="171"/>
      <c r="S5098" s="171"/>
      <c r="T5098" s="208" t="str">
        <f t="shared" si="800"/>
        <v>MISSING</v>
      </c>
      <c r="U5098" s="208" t="str">
        <f t="shared" si="801"/>
        <v>MISSING</v>
      </c>
      <c r="X5098" s="56">
        <f t="shared" si="802"/>
        <v>-99</v>
      </c>
      <c r="Y5098" s="56">
        <f t="shared" si="803"/>
        <v>-99</v>
      </c>
      <c r="Z5098" s="56">
        <f t="shared" si="804"/>
        <v>-99</v>
      </c>
      <c r="AA5098" s="56">
        <f t="shared" si="805"/>
        <v>-99</v>
      </c>
      <c r="AB5098" s="56">
        <f t="shared" si="806"/>
        <v>-99</v>
      </c>
      <c r="AC5098" s="56">
        <f t="shared" si="807"/>
        <v>-99</v>
      </c>
      <c r="AD5098" s="3"/>
      <c r="AE5098" s="82">
        <f>IF(D5098=1, 'adjustment factor'!$D$4, IF(D5098=-9,-999,IF(D5098="",-999,0)))</f>
        <v>-999</v>
      </c>
      <c r="AF5098" s="82">
        <f>IF(F5098=1, 'adjustment factor'!$D$5, IF(F5098=-9,-999,IF(F5098="",-999,0)))</f>
        <v>-999</v>
      </c>
      <c r="AG5098" s="82">
        <f>IF(E5098=1, 'adjustment factor'!$D$6, IF(E5098=-9,-999,IF(E5098="",-999,0)))</f>
        <v>-999</v>
      </c>
      <c r="AH5098" s="82">
        <f>IF(K5098&gt;=45,'adjustment factor'!$D$7,IF(K5098=-9,-1200,IF(K5098="",-1200,0)))</f>
        <v>-1200</v>
      </c>
      <c r="AI5098" s="82">
        <f>IF(L5098=1, 'adjustment factor'!$D$8, IF(L5098=-9,-999,IF(L5098="",-999,0)))</f>
        <v>-999</v>
      </c>
      <c r="AJ5098" s="82">
        <f>IF(AND(M5098&gt;=1,M5098&lt;=4),'adjustment factor'!$D$9,IF(M5098=-9,-999,IF(M5098=98,-999,IF(M5098=99,-999,IF(M5098="",-999,0)))))</f>
        <v>-999</v>
      </c>
      <c r="AK5098" s="82">
        <f>IF(H5098=1, 'adjustment factor'!$D$10, IF(H5098=-9,-999,IF(H5098="",-999,0)))</f>
        <v>-999</v>
      </c>
      <c r="AL5098" s="82">
        <f>IF(G5098=1, 'adjustment factor'!$D$11, IF(G5098=-9,-999,IF(G5098="",-999,0)))</f>
        <v>-999</v>
      </c>
      <c r="AM5098" s="82">
        <f>IF(I5098=1, 'adjustment factor'!$D$12, IF(I5098=-9,-999,IF(I5098="",-999,0)))</f>
        <v>-999</v>
      </c>
      <c r="AN5098" s="82">
        <f>IF(J5098=1, 'adjustment factor'!$D$13, IF(J5098=-9,-999,IF(J5098="",-999,0)))</f>
        <v>-999</v>
      </c>
      <c r="AO5098" s="82" t="str">
        <f t="shared" si="808"/>
        <v>-999</v>
      </c>
      <c r="AP5098" s="82" t="str">
        <f t="shared" si="809"/>
        <v>MISSING</v>
      </c>
    </row>
    <row r="5099" spans="2:42">
      <c r="B5099" s="207"/>
      <c r="C5099" s="35">
        <v>5095</v>
      </c>
      <c r="D5099" s="161"/>
      <c r="E5099" s="161"/>
      <c r="F5099" s="161"/>
      <c r="G5099" s="161"/>
      <c r="H5099" s="161"/>
      <c r="I5099" s="161"/>
      <c r="J5099" s="161"/>
      <c r="K5099" s="161"/>
      <c r="L5099" s="161"/>
      <c r="M5099" s="161"/>
      <c r="N5099" s="171"/>
      <c r="O5099" s="171"/>
      <c r="P5099" s="171"/>
      <c r="Q5099" s="171"/>
      <c r="R5099" s="171"/>
      <c r="S5099" s="171"/>
      <c r="T5099" s="208" t="str">
        <f t="shared" si="800"/>
        <v>MISSING</v>
      </c>
      <c r="U5099" s="208" t="str">
        <f t="shared" si="801"/>
        <v>MISSING</v>
      </c>
      <c r="X5099" s="56">
        <f t="shared" si="802"/>
        <v>-99</v>
      </c>
      <c r="Y5099" s="56">
        <f t="shared" si="803"/>
        <v>-99</v>
      </c>
      <c r="Z5099" s="56">
        <f t="shared" si="804"/>
        <v>-99</v>
      </c>
      <c r="AA5099" s="56">
        <f t="shared" si="805"/>
        <v>-99</v>
      </c>
      <c r="AB5099" s="56">
        <f t="shared" si="806"/>
        <v>-99</v>
      </c>
      <c r="AC5099" s="56">
        <f t="shared" si="807"/>
        <v>-99</v>
      </c>
      <c r="AD5099" s="3"/>
      <c r="AE5099" s="82">
        <f>IF(D5099=1, 'adjustment factor'!$D$4, IF(D5099=-9,-999,IF(D5099="",-999,0)))</f>
        <v>-999</v>
      </c>
      <c r="AF5099" s="82">
        <f>IF(F5099=1, 'adjustment factor'!$D$5, IF(F5099=-9,-999,IF(F5099="",-999,0)))</f>
        <v>-999</v>
      </c>
      <c r="AG5099" s="82">
        <f>IF(E5099=1, 'adjustment factor'!$D$6, IF(E5099=-9,-999,IF(E5099="",-999,0)))</f>
        <v>-999</v>
      </c>
      <c r="AH5099" s="82">
        <f>IF(K5099&gt;=45,'adjustment factor'!$D$7,IF(K5099=-9,-1200,IF(K5099="",-1200,0)))</f>
        <v>-1200</v>
      </c>
      <c r="AI5099" s="82">
        <f>IF(L5099=1, 'adjustment factor'!$D$8, IF(L5099=-9,-999,IF(L5099="",-999,0)))</f>
        <v>-999</v>
      </c>
      <c r="AJ5099" s="82">
        <f>IF(AND(M5099&gt;=1,M5099&lt;=4),'adjustment factor'!$D$9,IF(M5099=-9,-999,IF(M5099=98,-999,IF(M5099=99,-999,IF(M5099="",-999,0)))))</f>
        <v>-999</v>
      </c>
      <c r="AK5099" s="82">
        <f>IF(H5099=1, 'adjustment factor'!$D$10, IF(H5099=-9,-999,IF(H5099="",-999,0)))</f>
        <v>-999</v>
      </c>
      <c r="AL5099" s="82">
        <f>IF(G5099=1, 'adjustment factor'!$D$11, IF(G5099=-9,-999,IF(G5099="",-999,0)))</f>
        <v>-999</v>
      </c>
      <c r="AM5099" s="82">
        <f>IF(I5099=1, 'adjustment factor'!$D$12, IF(I5099=-9,-999,IF(I5099="",-999,0)))</f>
        <v>-999</v>
      </c>
      <c r="AN5099" s="82">
        <f>IF(J5099=1, 'adjustment factor'!$D$13, IF(J5099=-9,-999,IF(J5099="",-999,0)))</f>
        <v>-999</v>
      </c>
      <c r="AO5099" s="82" t="str">
        <f t="shared" si="808"/>
        <v>-999</v>
      </c>
      <c r="AP5099" s="82" t="str">
        <f t="shared" si="809"/>
        <v>MISSING</v>
      </c>
    </row>
    <row r="5100" spans="2:42">
      <c r="B5100" s="207"/>
      <c r="C5100" s="35">
        <v>5096</v>
      </c>
      <c r="D5100" s="161"/>
      <c r="E5100" s="161"/>
      <c r="F5100" s="161"/>
      <c r="G5100" s="161"/>
      <c r="H5100" s="161"/>
      <c r="I5100" s="161"/>
      <c r="J5100" s="161"/>
      <c r="K5100" s="161"/>
      <c r="L5100" s="161"/>
      <c r="M5100" s="161"/>
      <c r="N5100" s="171"/>
      <c r="O5100" s="171"/>
      <c r="P5100" s="171"/>
      <c r="Q5100" s="171"/>
      <c r="R5100" s="171"/>
      <c r="S5100" s="171"/>
      <c r="T5100" s="208" t="str">
        <f t="shared" si="800"/>
        <v>MISSING</v>
      </c>
      <c r="U5100" s="208" t="str">
        <f t="shared" si="801"/>
        <v>MISSING</v>
      </c>
      <c r="X5100" s="56">
        <f t="shared" si="802"/>
        <v>-99</v>
      </c>
      <c r="Y5100" s="56">
        <f t="shared" si="803"/>
        <v>-99</v>
      </c>
      <c r="Z5100" s="56">
        <f t="shared" si="804"/>
        <v>-99</v>
      </c>
      <c r="AA5100" s="56">
        <f t="shared" si="805"/>
        <v>-99</v>
      </c>
      <c r="AB5100" s="56">
        <f t="shared" si="806"/>
        <v>-99</v>
      </c>
      <c r="AC5100" s="56">
        <f t="shared" si="807"/>
        <v>-99</v>
      </c>
      <c r="AD5100" s="3"/>
      <c r="AE5100" s="82">
        <f>IF(D5100=1, 'adjustment factor'!$D$4, IF(D5100=-9,-999,IF(D5100="",-999,0)))</f>
        <v>-999</v>
      </c>
      <c r="AF5100" s="82">
        <f>IF(F5100=1, 'adjustment factor'!$D$5, IF(F5100=-9,-999,IF(F5100="",-999,0)))</f>
        <v>-999</v>
      </c>
      <c r="AG5100" s="82">
        <f>IF(E5100=1, 'adjustment factor'!$D$6, IF(E5100=-9,-999,IF(E5100="",-999,0)))</f>
        <v>-999</v>
      </c>
      <c r="AH5100" s="82">
        <f>IF(K5100&gt;=45,'adjustment factor'!$D$7,IF(K5100=-9,-1200,IF(K5100="",-1200,0)))</f>
        <v>-1200</v>
      </c>
      <c r="AI5100" s="82">
        <f>IF(L5100=1, 'adjustment factor'!$D$8, IF(L5100=-9,-999,IF(L5100="",-999,0)))</f>
        <v>-999</v>
      </c>
      <c r="AJ5100" s="82">
        <f>IF(AND(M5100&gt;=1,M5100&lt;=4),'adjustment factor'!$D$9,IF(M5100=-9,-999,IF(M5100=98,-999,IF(M5100=99,-999,IF(M5100="",-999,0)))))</f>
        <v>-999</v>
      </c>
      <c r="AK5100" s="82">
        <f>IF(H5100=1, 'adjustment factor'!$D$10, IF(H5100=-9,-999,IF(H5100="",-999,0)))</f>
        <v>-999</v>
      </c>
      <c r="AL5100" s="82">
        <f>IF(G5100=1, 'adjustment factor'!$D$11, IF(G5100=-9,-999,IF(G5100="",-999,0)))</f>
        <v>-999</v>
      </c>
      <c r="AM5100" s="82">
        <f>IF(I5100=1, 'adjustment factor'!$D$12, IF(I5100=-9,-999,IF(I5100="",-999,0)))</f>
        <v>-999</v>
      </c>
      <c r="AN5100" s="82">
        <f>IF(J5100=1, 'adjustment factor'!$D$13, IF(J5100=-9,-999,IF(J5100="",-999,0)))</f>
        <v>-999</v>
      </c>
      <c r="AO5100" s="82" t="str">
        <f t="shared" si="808"/>
        <v>-999</v>
      </c>
      <c r="AP5100" s="82" t="str">
        <f t="shared" si="809"/>
        <v>MISSING</v>
      </c>
    </row>
    <row r="5101" spans="2:42">
      <c r="B5101" s="207"/>
      <c r="C5101" s="35">
        <v>5097</v>
      </c>
      <c r="D5101" s="161"/>
      <c r="E5101" s="161"/>
      <c r="F5101" s="161"/>
      <c r="G5101" s="161"/>
      <c r="H5101" s="161"/>
      <c r="I5101" s="161"/>
      <c r="J5101" s="161"/>
      <c r="K5101" s="161"/>
      <c r="L5101" s="161"/>
      <c r="M5101" s="161"/>
      <c r="N5101" s="171"/>
      <c r="O5101" s="171"/>
      <c r="P5101" s="171"/>
      <c r="Q5101" s="171"/>
      <c r="R5101" s="171"/>
      <c r="S5101" s="171"/>
      <c r="T5101" s="208" t="str">
        <f t="shared" si="800"/>
        <v>MISSING</v>
      </c>
      <c r="U5101" s="208" t="str">
        <f t="shared" si="801"/>
        <v>MISSING</v>
      </c>
      <c r="X5101" s="56">
        <f t="shared" si="802"/>
        <v>-99</v>
      </c>
      <c r="Y5101" s="56">
        <f t="shared" si="803"/>
        <v>-99</v>
      </c>
      <c r="Z5101" s="56">
        <f t="shared" si="804"/>
        <v>-99</v>
      </c>
      <c r="AA5101" s="56">
        <f t="shared" si="805"/>
        <v>-99</v>
      </c>
      <c r="AB5101" s="56">
        <f t="shared" si="806"/>
        <v>-99</v>
      </c>
      <c r="AC5101" s="56">
        <f t="shared" si="807"/>
        <v>-99</v>
      </c>
      <c r="AD5101" s="3"/>
      <c r="AE5101" s="82">
        <f>IF(D5101=1, 'adjustment factor'!$D$4, IF(D5101=-9,-999,IF(D5101="",-999,0)))</f>
        <v>-999</v>
      </c>
      <c r="AF5101" s="82">
        <f>IF(F5101=1, 'adjustment factor'!$D$5, IF(F5101=-9,-999,IF(F5101="",-999,0)))</f>
        <v>-999</v>
      </c>
      <c r="AG5101" s="82">
        <f>IF(E5101=1, 'adjustment factor'!$D$6, IF(E5101=-9,-999,IF(E5101="",-999,0)))</f>
        <v>-999</v>
      </c>
      <c r="AH5101" s="82">
        <f>IF(K5101&gt;=45,'adjustment factor'!$D$7,IF(K5101=-9,-1200,IF(K5101="",-1200,0)))</f>
        <v>-1200</v>
      </c>
      <c r="AI5101" s="82">
        <f>IF(L5101=1, 'adjustment factor'!$D$8, IF(L5101=-9,-999,IF(L5101="",-999,0)))</f>
        <v>-999</v>
      </c>
      <c r="AJ5101" s="82">
        <f>IF(AND(M5101&gt;=1,M5101&lt;=4),'adjustment factor'!$D$9,IF(M5101=-9,-999,IF(M5101=98,-999,IF(M5101=99,-999,IF(M5101="",-999,0)))))</f>
        <v>-999</v>
      </c>
      <c r="AK5101" s="82">
        <f>IF(H5101=1, 'adjustment factor'!$D$10, IF(H5101=-9,-999,IF(H5101="",-999,0)))</f>
        <v>-999</v>
      </c>
      <c r="AL5101" s="82">
        <f>IF(G5101=1, 'adjustment factor'!$D$11, IF(G5101=-9,-999,IF(G5101="",-999,0)))</f>
        <v>-999</v>
      </c>
      <c r="AM5101" s="82">
        <f>IF(I5101=1, 'adjustment factor'!$D$12, IF(I5101=-9,-999,IF(I5101="",-999,0)))</f>
        <v>-999</v>
      </c>
      <c r="AN5101" s="82">
        <f>IF(J5101=1, 'adjustment factor'!$D$13, IF(J5101=-9,-999,IF(J5101="",-999,0)))</f>
        <v>-999</v>
      </c>
      <c r="AO5101" s="82" t="str">
        <f t="shared" si="808"/>
        <v>-999</v>
      </c>
      <c r="AP5101" s="82" t="str">
        <f t="shared" si="809"/>
        <v>MISSING</v>
      </c>
    </row>
    <row r="5102" spans="2:42">
      <c r="B5102" s="207"/>
      <c r="C5102" s="35">
        <v>5098</v>
      </c>
      <c r="D5102" s="161"/>
      <c r="E5102" s="161"/>
      <c r="F5102" s="161"/>
      <c r="G5102" s="161"/>
      <c r="H5102" s="161"/>
      <c r="I5102" s="161"/>
      <c r="J5102" s="161"/>
      <c r="K5102" s="161"/>
      <c r="L5102" s="161"/>
      <c r="M5102" s="161"/>
      <c r="N5102" s="171"/>
      <c r="O5102" s="171"/>
      <c r="P5102" s="171"/>
      <c r="Q5102" s="171"/>
      <c r="R5102" s="171"/>
      <c r="S5102" s="171"/>
      <c r="T5102" s="208" t="str">
        <f t="shared" si="800"/>
        <v>MISSING</v>
      </c>
      <c r="U5102" s="208" t="str">
        <f t="shared" si="801"/>
        <v>MISSING</v>
      </c>
      <c r="X5102" s="56">
        <f t="shared" si="802"/>
        <v>-99</v>
      </c>
      <c r="Y5102" s="56">
        <f t="shared" si="803"/>
        <v>-99</v>
      </c>
      <c r="Z5102" s="56">
        <f t="shared" si="804"/>
        <v>-99</v>
      </c>
      <c r="AA5102" s="56">
        <f t="shared" si="805"/>
        <v>-99</v>
      </c>
      <c r="AB5102" s="56">
        <f t="shared" si="806"/>
        <v>-99</v>
      </c>
      <c r="AC5102" s="56">
        <f t="shared" si="807"/>
        <v>-99</v>
      </c>
      <c r="AD5102" s="3"/>
      <c r="AE5102" s="82">
        <f>IF(D5102=1, 'adjustment factor'!$D$4, IF(D5102=-9,-999,IF(D5102="",-999,0)))</f>
        <v>-999</v>
      </c>
      <c r="AF5102" s="82">
        <f>IF(F5102=1, 'adjustment factor'!$D$5, IF(F5102=-9,-999,IF(F5102="",-999,0)))</f>
        <v>-999</v>
      </c>
      <c r="AG5102" s="82">
        <f>IF(E5102=1, 'adjustment factor'!$D$6, IF(E5102=-9,-999,IF(E5102="",-999,0)))</f>
        <v>-999</v>
      </c>
      <c r="AH5102" s="82">
        <f>IF(K5102&gt;=45,'adjustment factor'!$D$7,IF(K5102=-9,-1200,IF(K5102="",-1200,0)))</f>
        <v>-1200</v>
      </c>
      <c r="AI5102" s="82">
        <f>IF(L5102=1, 'adjustment factor'!$D$8, IF(L5102=-9,-999,IF(L5102="",-999,0)))</f>
        <v>-999</v>
      </c>
      <c r="AJ5102" s="82">
        <f>IF(AND(M5102&gt;=1,M5102&lt;=4),'adjustment factor'!$D$9,IF(M5102=-9,-999,IF(M5102=98,-999,IF(M5102=99,-999,IF(M5102="",-999,0)))))</f>
        <v>-999</v>
      </c>
      <c r="AK5102" s="82">
        <f>IF(H5102=1, 'adjustment factor'!$D$10, IF(H5102=-9,-999,IF(H5102="",-999,0)))</f>
        <v>-999</v>
      </c>
      <c r="AL5102" s="82">
        <f>IF(G5102=1, 'adjustment factor'!$D$11, IF(G5102=-9,-999,IF(G5102="",-999,0)))</f>
        <v>-999</v>
      </c>
      <c r="AM5102" s="82">
        <f>IF(I5102=1, 'adjustment factor'!$D$12, IF(I5102=-9,-999,IF(I5102="",-999,0)))</f>
        <v>-999</v>
      </c>
      <c r="AN5102" s="82">
        <f>IF(J5102=1, 'adjustment factor'!$D$13, IF(J5102=-9,-999,IF(J5102="",-999,0)))</f>
        <v>-999</v>
      </c>
      <c r="AO5102" s="82" t="str">
        <f t="shared" si="808"/>
        <v>-999</v>
      </c>
      <c r="AP5102" s="82" t="str">
        <f t="shared" si="809"/>
        <v>MISSING</v>
      </c>
    </row>
    <row r="5103" spans="2:42">
      <c r="B5103" s="207"/>
      <c r="C5103" s="35">
        <v>5099</v>
      </c>
      <c r="D5103" s="161"/>
      <c r="E5103" s="161"/>
      <c r="F5103" s="161"/>
      <c r="G5103" s="161"/>
      <c r="H5103" s="161"/>
      <c r="I5103" s="161"/>
      <c r="J5103" s="161"/>
      <c r="K5103" s="161"/>
      <c r="L5103" s="161"/>
      <c r="M5103" s="161"/>
      <c r="N5103" s="171"/>
      <c r="O5103" s="171"/>
      <c r="P5103" s="171"/>
      <c r="Q5103" s="171"/>
      <c r="R5103" s="171"/>
      <c r="S5103" s="171"/>
      <c r="T5103" s="208" t="str">
        <f t="shared" si="800"/>
        <v>MISSING</v>
      </c>
      <c r="U5103" s="208" t="str">
        <f t="shared" si="801"/>
        <v>MISSING</v>
      </c>
      <c r="X5103" s="56">
        <f t="shared" si="802"/>
        <v>-99</v>
      </c>
      <c r="Y5103" s="56">
        <f t="shared" si="803"/>
        <v>-99</v>
      </c>
      <c r="Z5103" s="56">
        <f t="shared" si="804"/>
        <v>-99</v>
      </c>
      <c r="AA5103" s="56">
        <f t="shared" si="805"/>
        <v>-99</v>
      </c>
      <c r="AB5103" s="56">
        <f t="shared" si="806"/>
        <v>-99</v>
      </c>
      <c r="AC5103" s="56">
        <f t="shared" si="807"/>
        <v>-99</v>
      </c>
      <c r="AD5103" s="3"/>
      <c r="AE5103" s="82">
        <f>IF(D5103=1, 'adjustment factor'!$D$4, IF(D5103=-9,-999,IF(D5103="",-999,0)))</f>
        <v>-999</v>
      </c>
      <c r="AF5103" s="82">
        <f>IF(F5103=1, 'adjustment factor'!$D$5, IF(F5103=-9,-999,IF(F5103="",-999,0)))</f>
        <v>-999</v>
      </c>
      <c r="AG5103" s="82">
        <f>IF(E5103=1, 'adjustment factor'!$D$6, IF(E5103=-9,-999,IF(E5103="",-999,0)))</f>
        <v>-999</v>
      </c>
      <c r="AH5103" s="82">
        <f>IF(K5103&gt;=45,'adjustment factor'!$D$7,IF(K5103=-9,-1200,IF(K5103="",-1200,0)))</f>
        <v>-1200</v>
      </c>
      <c r="AI5103" s="82">
        <f>IF(L5103=1, 'adjustment factor'!$D$8, IF(L5103=-9,-999,IF(L5103="",-999,0)))</f>
        <v>-999</v>
      </c>
      <c r="AJ5103" s="82">
        <f>IF(AND(M5103&gt;=1,M5103&lt;=4),'adjustment factor'!$D$9,IF(M5103=-9,-999,IF(M5103=98,-999,IF(M5103=99,-999,IF(M5103="",-999,0)))))</f>
        <v>-999</v>
      </c>
      <c r="AK5103" s="82">
        <f>IF(H5103=1, 'adjustment factor'!$D$10, IF(H5103=-9,-999,IF(H5103="",-999,0)))</f>
        <v>-999</v>
      </c>
      <c r="AL5103" s="82">
        <f>IF(G5103=1, 'adjustment factor'!$D$11, IF(G5103=-9,-999,IF(G5103="",-999,0)))</f>
        <v>-999</v>
      </c>
      <c r="AM5103" s="82">
        <f>IF(I5103=1, 'adjustment factor'!$D$12, IF(I5103=-9,-999,IF(I5103="",-999,0)))</f>
        <v>-999</v>
      </c>
      <c r="AN5103" s="82">
        <f>IF(J5103=1, 'adjustment factor'!$D$13, IF(J5103=-9,-999,IF(J5103="",-999,0)))</f>
        <v>-999</v>
      </c>
      <c r="AO5103" s="82" t="str">
        <f t="shared" si="808"/>
        <v>-999</v>
      </c>
      <c r="AP5103" s="82" t="str">
        <f t="shared" si="809"/>
        <v>MISSING</v>
      </c>
    </row>
    <row r="5104" spans="2:42">
      <c r="B5104" s="207"/>
      <c r="C5104" s="35">
        <v>5100</v>
      </c>
      <c r="D5104" s="161"/>
      <c r="E5104" s="161"/>
      <c r="F5104" s="161"/>
      <c r="G5104" s="161"/>
      <c r="H5104" s="161"/>
      <c r="I5104" s="161"/>
      <c r="J5104" s="161"/>
      <c r="K5104" s="161"/>
      <c r="L5104" s="161"/>
      <c r="M5104" s="161"/>
      <c r="N5104" s="171"/>
      <c r="O5104" s="171"/>
      <c r="P5104" s="171"/>
      <c r="Q5104" s="171"/>
      <c r="R5104" s="171"/>
      <c r="S5104" s="171"/>
      <c r="T5104" s="208" t="str">
        <f t="shared" si="800"/>
        <v>MISSING</v>
      </c>
      <c r="U5104" s="208" t="str">
        <f t="shared" si="801"/>
        <v>MISSING</v>
      </c>
      <c r="X5104" s="56">
        <f t="shared" si="802"/>
        <v>-99</v>
      </c>
      <c r="Y5104" s="56">
        <f t="shared" si="803"/>
        <v>-99</v>
      </c>
      <c r="Z5104" s="56">
        <f t="shared" si="804"/>
        <v>-99</v>
      </c>
      <c r="AA5104" s="56">
        <f t="shared" si="805"/>
        <v>-99</v>
      </c>
      <c r="AB5104" s="56">
        <f t="shared" si="806"/>
        <v>-99</v>
      </c>
      <c r="AC5104" s="56">
        <f t="shared" si="807"/>
        <v>-99</v>
      </c>
      <c r="AD5104" s="3"/>
      <c r="AE5104" s="82">
        <f>IF(D5104=1, 'adjustment factor'!$D$4, IF(D5104=-9,-999,IF(D5104="",-999,0)))</f>
        <v>-999</v>
      </c>
      <c r="AF5104" s="82">
        <f>IF(F5104=1, 'adjustment factor'!$D$5, IF(F5104=-9,-999,IF(F5104="",-999,0)))</f>
        <v>-999</v>
      </c>
      <c r="AG5104" s="82">
        <f>IF(E5104=1, 'adjustment factor'!$D$6, IF(E5104=-9,-999,IF(E5104="",-999,0)))</f>
        <v>-999</v>
      </c>
      <c r="AH5104" s="82">
        <f>IF(K5104&gt;=45,'adjustment factor'!$D$7,IF(K5104=-9,-1200,IF(K5104="",-1200,0)))</f>
        <v>-1200</v>
      </c>
      <c r="AI5104" s="82">
        <f>IF(L5104=1, 'adjustment factor'!$D$8, IF(L5104=-9,-999,IF(L5104="",-999,0)))</f>
        <v>-999</v>
      </c>
      <c r="AJ5104" s="82">
        <f>IF(AND(M5104&gt;=1,M5104&lt;=4),'adjustment factor'!$D$9,IF(M5104=-9,-999,IF(M5104=98,-999,IF(M5104=99,-999,IF(M5104="",-999,0)))))</f>
        <v>-999</v>
      </c>
      <c r="AK5104" s="82">
        <f>IF(H5104=1, 'adjustment factor'!$D$10, IF(H5104=-9,-999,IF(H5104="",-999,0)))</f>
        <v>-999</v>
      </c>
      <c r="AL5104" s="82">
        <f>IF(G5104=1, 'adjustment factor'!$D$11, IF(G5104=-9,-999,IF(G5104="",-999,0)))</f>
        <v>-999</v>
      </c>
      <c r="AM5104" s="82">
        <f>IF(I5104=1, 'adjustment factor'!$D$12, IF(I5104=-9,-999,IF(I5104="",-999,0)))</f>
        <v>-999</v>
      </c>
      <c r="AN5104" s="82">
        <f>IF(J5104=1, 'adjustment factor'!$D$13, IF(J5104=-9,-999,IF(J5104="",-999,0)))</f>
        <v>-999</v>
      </c>
      <c r="AO5104" s="82" t="str">
        <f t="shared" si="808"/>
        <v>-999</v>
      </c>
      <c r="AP5104" s="82" t="str">
        <f t="shared" si="809"/>
        <v>MISSING</v>
      </c>
    </row>
    <row r="5105" spans="2:42">
      <c r="B5105" s="207"/>
      <c r="C5105" s="35">
        <v>5101</v>
      </c>
      <c r="D5105" s="161"/>
      <c r="E5105" s="161"/>
      <c r="F5105" s="161"/>
      <c r="G5105" s="161"/>
      <c r="H5105" s="161"/>
      <c r="I5105" s="161"/>
      <c r="J5105" s="161"/>
      <c r="K5105" s="161"/>
      <c r="L5105" s="161"/>
      <c r="M5105" s="161"/>
      <c r="N5105" s="171"/>
      <c r="O5105" s="171"/>
      <c r="P5105" s="171"/>
      <c r="Q5105" s="171"/>
      <c r="R5105" s="171"/>
      <c r="S5105" s="171"/>
      <c r="T5105" s="208" t="str">
        <f t="shared" si="800"/>
        <v>MISSING</v>
      </c>
      <c r="U5105" s="208" t="str">
        <f t="shared" si="801"/>
        <v>MISSING</v>
      </c>
      <c r="X5105" s="56">
        <f t="shared" si="802"/>
        <v>-99</v>
      </c>
      <c r="Y5105" s="56">
        <f t="shared" si="803"/>
        <v>-99</v>
      </c>
      <c r="Z5105" s="56">
        <f t="shared" si="804"/>
        <v>-99</v>
      </c>
      <c r="AA5105" s="56">
        <f t="shared" si="805"/>
        <v>-99</v>
      </c>
      <c r="AB5105" s="56">
        <f t="shared" si="806"/>
        <v>-99</v>
      </c>
      <c r="AC5105" s="56">
        <f t="shared" si="807"/>
        <v>-99</v>
      </c>
      <c r="AD5105" s="3"/>
      <c r="AE5105" s="82">
        <f>IF(D5105=1, 'adjustment factor'!$D$4, IF(D5105=-9,-999,IF(D5105="",-999,0)))</f>
        <v>-999</v>
      </c>
      <c r="AF5105" s="82">
        <f>IF(F5105=1, 'adjustment factor'!$D$5, IF(F5105=-9,-999,IF(F5105="",-999,0)))</f>
        <v>-999</v>
      </c>
      <c r="AG5105" s="82">
        <f>IF(E5105=1, 'adjustment factor'!$D$6, IF(E5105=-9,-999,IF(E5105="",-999,0)))</f>
        <v>-999</v>
      </c>
      <c r="AH5105" s="82">
        <f>IF(K5105&gt;=45,'adjustment factor'!$D$7,IF(K5105=-9,-1200,IF(K5105="",-1200,0)))</f>
        <v>-1200</v>
      </c>
      <c r="AI5105" s="82">
        <f>IF(L5105=1, 'adjustment factor'!$D$8, IF(L5105=-9,-999,IF(L5105="",-999,0)))</f>
        <v>-999</v>
      </c>
      <c r="AJ5105" s="82">
        <f>IF(AND(M5105&gt;=1,M5105&lt;=4),'adjustment factor'!$D$9,IF(M5105=-9,-999,IF(M5105=98,-999,IF(M5105=99,-999,IF(M5105="",-999,0)))))</f>
        <v>-999</v>
      </c>
      <c r="AK5105" s="82">
        <f>IF(H5105=1, 'adjustment factor'!$D$10, IF(H5105=-9,-999,IF(H5105="",-999,0)))</f>
        <v>-999</v>
      </c>
      <c r="AL5105" s="82">
        <f>IF(G5105=1, 'adjustment factor'!$D$11, IF(G5105=-9,-999,IF(G5105="",-999,0)))</f>
        <v>-999</v>
      </c>
      <c r="AM5105" s="82">
        <f>IF(I5105=1, 'adjustment factor'!$D$12, IF(I5105=-9,-999,IF(I5105="",-999,0)))</f>
        <v>-999</v>
      </c>
      <c r="AN5105" s="82">
        <f>IF(J5105=1, 'adjustment factor'!$D$13, IF(J5105=-9,-999,IF(J5105="",-999,0)))</f>
        <v>-999</v>
      </c>
      <c r="AO5105" s="82" t="str">
        <f t="shared" si="808"/>
        <v>-999</v>
      </c>
      <c r="AP5105" s="82" t="str">
        <f t="shared" si="809"/>
        <v>MISSING</v>
      </c>
    </row>
    <row r="5106" spans="2:42">
      <c r="B5106" s="207"/>
      <c r="C5106" s="35">
        <v>5102</v>
      </c>
      <c r="D5106" s="161"/>
      <c r="E5106" s="161"/>
      <c r="F5106" s="161"/>
      <c r="G5106" s="161"/>
      <c r="H5106" s="161"/>
      <c r="I5106" s="161"/>
      <c r="J5106" s="161"/>
      <c r="K5106" s="161"/>
      <c r="L5106" s="161"/>
      <c r="M5106" s="161"/>
      <c r="N5106" s="171"/>
      <c r="O5106" s="171"/>
      <c r="P5106" s="171"/>
      <c r="Q5106" s="171"/>
      <c r="R5106" s="171"/>
      <c r="S5106" s="171"/>
      <c r="T5106" s="208" t="str">
        <f t="shared" si="800"/>
        <v>MISSING</v>
      </c>
      <c r="U5106" s="208" t="str">
        <f t="shared" si="801"/>
        <v>MISSING</v>
      </c>
      <c r="X5106" s="56">
        <f t="shared" si="802"/>
        <v>-99</v>
      </c>
      <c r="Y5106" s="56">
        <f t="shared" si="803"/>
        <v>-99</v>
      </c>
      <c r="Z5106" s="56">
        <f t="shared" si="804"/>
        <v>-99</v>
      </c>
      <c r="AA5106" s="56">
        <f t="shared" si="805"/>
        <v>-99</v>
      </c>
      <c r="AB5106" s="56">
        <f t="shared" si="806"/>
        <v>-99</v>
      </c>
      <c r="AC5106" s="56">
        <f t="shared" si="807"/>
        <v>-99</v>
      </c>
      <c r="AD5106" s="3"/>
      <c r="AE5106" s="82">
        <f>IF(D5106=1, 'adjustment factor'!$D$4, IF(D5106=-9,-999,IF(D5106="",-999,0)))</f>
        <v>-999</v>
      </c>
      <c r="AF5106" s="82">
        <f>IF(F5106=1, 'adjustment factor'!$D$5, IF(F5106=-9,-999,IF(F5106="",-999,0)))</f>
        <v>-999</v>
      </c>
      <c r="AG5106" s="82">
        <f>IF(E5106=1, 'adjustment factor'!$D$6, IF(E5106=-9,-999,IF(E5106="",-999,0)))</f>
        <v>-999</v>
      </c>
      <c r="AH5106" s="82">
        <f>IF(K5106&gt;=45,'adjustment factor'!$D$7,IF(K5106=-9,-1200,IF(K5106="",-1200,0)))</f>
        <v>-1200</v>
      </c>
      <c r="AI5106" s="82">
        <f>IF(L5106=1, 'adjustment factor'!$D$8, IF(L5106=-9,-999,IF(L5106="",-999,0)))</f>
        <v>-999</v>
      </c>
      <c r="AJ5106" s="82">
        <f>IF(AND(M5106&gt;=1,M5106&lt;=4),'adjustment factor'!$D$9,IF(M5106=-9,-999,IF(M5106=98,-999,IF(M5106=99,-999,IF(M5106="",-999,0)))))</f>
        <v>-999</v>
      </c>
      <c r="AK5106" s="82">
        <f>IF(H5106=1, 'adjustment factor'!$D$10, IF(H5106=-9,-999,IF(H5106="",-999,0)))</f>
        <v>-999</v>
      </c>
      <c r="AL5106" s="82">
        <f>IF(G5106=1, 'adjustment factor'!$D$11, IF(G5106=-9,-999,IF(G5106="",-999,0)))</f>
        <v>-999</v>
      </c>
      <c r="AM5106" s="82">
        <f>IF(I5106=1, 'adjustment factor'!$D$12, IF(I5106=-9,-999,IF(I5106="",-999,0)))</f>
        <v>-999</v>
      </c>
      <c r="AN5106" s="82">
        <f>IF(J5106=1, 'adjustment factor'!$D$13, IF(J5106=-9,-999,IF(J5106="",-999,0)))</f>
        <v>-999</v>
      </c>
      <c r="AO5106" s="82" t="str">
        <f t="shared" si="808"/>
        <v>-999</v>
      </c>
      <c r="AP5106" s="82" t="str">
        <f t="shared" si="809"/>
        <v>MISSING</v>
      </c>
    </row>
    <row r="5107" spans="2:42">
      <c r="B5107" s="207"/>
      <c r="C5107" s="35">
        <v>5103</v>
      </c>
      <c r="D5107" s="161"/>
      <c r="E5107" s="161"/>
      <c r="F5107" s="161"/>
      <c r="G5107" s="161"/>
      <c r="H5107" s="161"/>
      <c r="I5107" s="161"/>
      <c r="J5107" s="161"/>
      <c r="K5107" s="161"/>
      <c r="L5107" s="161"/>
      <c r="M5107" s="161"/>
      <c r="N5107" s="171"/>
      <c r="O5107" s="171"/>
      <c r="P5107" s="171"/>
      <c r="Q5107" s="171"/>
      <c r="R5107" s="171"/>
      <c r="S5107" s="171"/>
      <c r="T5107" s="208" t="str">
        <f t="shared" si="800"/>
        <v>MISSING</v>
      </c>
      <c r="U5107" s="208" t="str">
        <f t="shared" si="801"/>
        <v>MISSING</v>
      </c>
      <c r="X5107" s="56">
        <f t="shared" si="802"/>
        <v>-99</v>
      </c>
      <c r="Y5107" s="56">
        <f t="shared" si="803"/>
        <v>-99</v>
      </c>
      <c r="Z5107" s="56">
        <f t="shared" si="804"/>
        <v>-99</v>
      </c>
      <c r="AA5107" s="56">
        <f t="shared" si="805"/>
        <v>-99</v>
      </c>
      <c r="AB5107" s="56">
        <f t="shared" si="806"/>
        <v>-99</v>
      </c>
      <c r="AC5107" s="56">
        <f t="shared" si="807"/>
        <v>-99</v>
      </c>
      <c r="AD5107" s="3"/>
      <c r="AE5107" s="82">
        <f>IF(D5107=1, 'adjustment factor'!$D$4, IF(D5107=-9,-999,IF(D5107="",-999,0)))</f>
        <v>-999</v>
      </c>
      <c r="AF5107" s="82">
        <f>IF(F5107=1, 'adjustment factor'!$D$5, IF(F5107=-9,-999,IF(F5107="",-999,0)))</f>
        <v>-999</v>
      </c>
      <c r="AG5107" s="82">
        <f>IF(E5107=1, 'adjustment factor'!$D$6, IF(E5107=-9,-999,IF(E5107="",-999,0)))</f>
        <v>-999</v>
      </c>
      <c r="AH5107" s="82">
        <f>IF(K5107&gt;=45,'adjustment factor'!$D$7,IF(K5107=-9,-1200,IF(K5107="",-1200,0)))</f>
        <v>-1200</v>
      </c>
      <c r="AI5107" s="82">
        <f>IF(L5107=1, 'adjustment factor'!$D$8, IF(L5107=-9,-999,IF(L5107="",-999,0)))</f>
        <v>-999</v>
      </c>
      <c r="AJ5107" s="82">
        <f>IF(AND(M5107&gt;=1,M5107&lt;=4),'adjustment factor'!$D$9,IF(M5107=-9,-999,IF(M5107=98,-999,IF(M5107=99,-999,IF(M5107="",-999,0)))))</f>
        <v>-999</v>
      </c>
      <c r="AK5107" s="82">
        <f>IF(H5107=1, 'adjustment factor'!$D$10, IF(H5107=-9,-999,IF(H5107="",-999,0)))</f>
        <v>-999</v>
      </c>
      <c r="AL5107" s="82">
        <f>IF(G5107=1, 'adjustment factor'!$D$11, IF(G5107=-9,-999,IF(G5107="",-999,0)))</f>
        <v>-999</v>
      </c>
      <c r="AM5107" s="82">
        <f>IF(I5107=1, 'adjustment factor'!$D$12, IF(I5107=-9,-999,IF(I5107="",-999,0)))</f>
        <v>-999</v>
      </c>
      <c r="AN5107" s="82">
        <f>IF(J5107=1, 'adjustment factor'!$D$13, IF(J5107=-9,-999,IF(J5107="",-999,0)))</f>
        <v>-999</v>
      </c>
      <c r="AO5107" s="82" t="str">
        <f t="shared" si="808"/>
        <v>-999</v>
      </c>
      <c r="AP5107" s="82" t="str">
        <f t="shared" si="809"/>
        <v>MISSING</v>
      </c>
    </row>
    <row r="5108" spans="2:42">
      <c r="B5108" s="207"/>
      <c r="C5108" s="35">
        <v>5104</v>
      </c>
      <c r="D5108" s="161"/>
      <c r="E5108" s="161"/>
      <c r="F5108" s="161"/>
      <c r="G5108" s="161"/>
      <c r="H5108" s="161"/>
      <c r="I5108" s="161"/>
      <c r="J5108" s="161"/>
      <c r="K5108" s="161"/>
      <c r="L5108" s="161"/>
      <c r="M5108" s="161"/>
      <c r="N5108" s="171"/>
      <c r="O5108" s="171"/>
      <c r="P5108" s="171"/>
      <c r="Q5108" s="171"/>
      <c r="R5108" s="171"/>
      <c r="S5108" s="171"/>
      <c r="T5108" s="208" t="str">
        <f t="shared" si="800"/>
        <v>MISSING</v>
      </c>
      <c r="U5108" s="208" t="str">
        <f t="shared" si="801"/>
        <v>MISSING</v>
      </c>
      <c r="X5108" s="56">
        <f t="shared" si="802"/>
        <v>-99</v>
      </c>
      <c r="Y5108" s="56">
        <f t="shared" si="803"/>
        <v>-99</v>
      </c>
      <c r="Z5108" s="56">
        <f t="shared" si="804"/>
        <v>-99</v>
      </c>
      <c r="AA5108" s="56">
        <f t="shared" si="805"/>
        <v>-99</v>
      </c>
      <c r="AB5108" s="56">
        <f t="shared" si="806"/>
        <v>-99</v>
      </c>
      <c r="AC5108" s="56">
        <f t="shared" si="807"/>
        <v>-99</v>
      </c>
      <c r="AD5108" s="3"/>
      <c r="AE5108" s="82">
        <f>IF(D5108=1, 'adjustment factor'!$D$4, IF(D5108=-9,-999,IF(D5108="",-999,0)))</f>
        <v>-999</v>
      </c>
      <c r="AF5108" s="82">
        <f>IF(F5108=1, 'adjustment factor'!$D$5, IF(F5108=-9,-999,IF(F5108="",-999,0)))</f>
        <v>-999</v>
      </c>
      <c r="AG5108" s="82">
        <f>IF(E5108=1, 'adjustment factor'!$D$6, IF(E5108=-9,-999,IF(E5108="",-999,0)))</f>
        <v>-999</v>
      </c>
      <c r="AH5108" s="82">
        <f>IF(K5108&gt;=45,'adjustment factor'!$D$7,IF(K5108=-9,-1200,IF(K5108="",-1200,0)))</f>
        <v>-1200</v>
      </c>
      <c r="AI5108" s="82">
        <f>IF(L5108=1, 'adjustment factor'!$D$8, IF(L5108=-9,-999,IF(L5108="",-999,0)))</f>
        <v>-999</v>
      </c>
      <c r="AJ5108" s="82">
        <f>IF(AND(M5108&gt;=1,M5108&lt;=4),'adjustment factor'!$D$9,IF(M5108=-9,-999,IF(M5108=98,-999,IF(M5108=99,-999,IF(M5108="",-999,0)))))</f>
        <v>-999</v>
      </c>
      <c r="AK5108" s="82">
        <f>IF(H5108=1, 'adjustment factor'!$D$10, IF(H5108=-9,-999,IF(H5108="",-999,0)))</f>
        <v>-999</v>
      </c>
      <c r="AL5108" s="82">
        <f>IF(G5108=1, 'adjustment factor'!$D$11, IF(G5108=-9,-999,IF(G5108="",-999,0)))</f>
        <v>-999</v>
      </c>
      <c r="AM5108" s="82">
        <f>IF(I5108=1, 'adjustment factor'!$D$12, IF(I5108=-9,-999,IF(I5108="",-999,0)))</f>
        <v>-999</v>
      </c>
      <c r="AN5108" s="82">
        <f>IF(J5108=1, 'adjustment factor'!$D$13, IF(J5108=-9,-999,IF(J5108="",-999,0)))</f>
        <v>-999</v>
      </c>
      <c r="AO5108" s="82" t="str">
        <f t="shared" si="808"/>
        <v>-999</v>
      </c>
      <c r="AP5108" s="82" t="str">
        <f t="shared" si="809"/>
        <v>MISSING</v>
      </c>
    </row>
    <row r="5109" spans="2:42">
      <c r="B5109" s="207"/>
      <c r="C5109" s="35">
        <v>5105</v>
      </c>
      <c r="D5109" s="161"/>
      <c r="E5109" s="161"/>
      <c r="F5109" s="161"/>
      <c r="G5109" s="161"/>
      <c r="H5109" s="161"/>
      <c r="I5109" s="161"/>
      <c r="J5109" s="161"/>
      <c r="K5109" s="161"/>
      <c r="L5109" s="161"/>
      <c r="M5109" s="161"/>
      <c r="N5109" s="171"/>
      <c r="O5109" s="171"/>
      <c r="P5109" s="171"/>
      <c r="Q5109" s="171"/>
      <c r="R5109" s="171"/>
      <c r="S5109" s="171"/>
      <c r="T5109" s="208" t="str">
        <f t="shared" si="800"/>
        <v>MISSING</v>
      </c>
      <c r="U5109" s="208" t="str">
        <f t="shared" si="801"/>
        <v>MISSING</v>
      </c>
      <c r="X5109" s="56">
        <f t="shared" si="802"/>
        <v>-99</v>
      </c>
      <c r="Y5109" s="56">
        <f t="shared" si="803"/>
        <v>-99</v>
      </c>
      <c r="Z5109" s="56">
        <f t="shared" si="804"/>
        <v>-99</v>
      </c>
      <c r="AA5109" s="56">
        <f t="shared" si="805"/>
        <v>-99</v>
      </c>
      <c r="AB5109" s="56">
        <f t="shared" si="806"/>
        <v>-99</v>
      </c>
      <c r="AC5109" s="56">
        <f t="shared" si="807"/>
        <v>-99</v>
      </c>
      <c r="AD5109" s="3"/>
      <c r="AE5109" s="82">
        <f>IF(D5109=1, 'adjustment factor'!$D$4, IF(D5109=-9,-999,IF(D5109="",-999,0)))</f>
        <v>-999</v>
      </c>
      <c r="AF5109" s="82">
        <f>IF(F5109=1, 'adjustment factor'!$D$5, IF(F5109=-9,-999,IF(F5109="",-999,0)))</f>
        <v>-999</v>
      </c>
      <c r="AG5109" s="82">
        <f>IF(E5109=1, 'adjustment factor'!$D$6, IF(E5109=-9,-999,IF(E5109="",-999,0)))</f>
        <v>-999</v>
      </c>
      <c r="AH5109" s="82">
        <f>IF(K5109&gt;=45,'adjustment factor'!$D$7,IF(K5109=-9,-1200,IF(K5109="",-1200,0)))</f>
        <v>-1200</v>
      </c>
      <c r="AI5109" s="82">
        <f>IF(L5109=1, 'adjustment factor'!$D$8, IF(L5109=-9,-999,IF(L5109="",-999,0)))</f>
        <v>-999</v>
      </c>
      <c r="AJ5109" s="82">
        <f>IF(AND(M5109&gt;=1,M5109&lt;=4),'adjustment factor'!$D$9,IF(M5109=-9,-999,IF(M5109=98,-999,IF(M5109=99,-999,IF(M5109="",-999,0)))))</f>
        <v>-999</v>
      </c>
      <c r="AK5109" s="82">
        <f>IF(H5109=1, 'adjustment factor'!$D$10, IF(H5109=-9,-999,IF(H5109="",-999,0)))</f>
        <v>-999</v>
      </c>
      <c r="AL5109" s="82">
        <f>IF(G5109=1, 'adjustment factor'!$D$11, IF(G5109=-9,-999,IF(G5109="",-999,0)))</f>
        <v>-999</v>
      </c>
      <c r="AM5109" s="82">
        <f>IF(I5109=1, 'adjustment factor'!$D$12, IF(I5109=-9,-999,IF(I5109="",-999,0)))</f>
        <v>-999</v>
      </c>
      <c r="AN5109" s="82">
        <f>IF(J5109=1, 'adjustment factor'!$D$13, IF(J5109=-9,-999,IF(J5109="",-999,0)))</f>
        <v>-999</v>
      </c>
      <c r="AO5109" s="82" t="str">
        <f t="shared" si="808"/>
        <v>-999</v>
      </c>
      <c r="AP5109" s="82" t="str">
        <f t="shared" si="809"/>
        <v>MISSING</v>
      </c>
    </row>
    <row r="5110" spans="2:42">
      <c r="B5110" s="207"/>
      <c r="C5110" s="35">
        <v>5106</v>
      </c>
      <c r="D5110" s="161"/>
      <c r="E5110" s="161"/>
      <c r="F5110" s="161"/>
      <c r="G5110" s="161"/>
      <c r="H5110" s="161"/>
      <c r="I5110" s="161"/>
      <c r="J5110" s="161"/>
      <c r="K5110" s="161"/>
      <c r="L5110" s="161"/>
      <c r="M5110" s="161"/>
      <c r="N5110" s="171"/>
      <c r="O5110" s="171"/>
      <c r="P5110" s="171"/>
      <c r="Q5110" s="171"/>
      <c r="R5110" s="171"/>
      <c r="S5110" s="171"/>
      <c r="T5110" s="208" t="str">
        <f t="shared" si="800"/>
        <v>MISSING</v>
      </c>
      <c r="U5110" s="208" t="str">
        <f t="shared" si="801"/>
        <v>MISSING</v>
      </c>
      <c r="X5110" s="56">
        <f t="shared" si="802"/>
        <v>-99</v>
      </c>
      <c r="Y5110" s="56">
        <f t="shared" si="803"/>
        <v>-99</v>
      </c>
      <c r="Z5110" s="56">
        <f t="shared" si="804"/>
        <v>-99</v>
      </c>
      <c r="AA5110" s="56">
        <f t="shared" si="805"/>
        <v>-99</v>
      </c>
      <c r="AB5110" s="56">
        <f t="shared" si="806"/>
        <v>-99</v>
      </c>
      <c r="AC5110" s="56">
        <f t="shared" si="807"/>
        <v>-99</v>
      </c>
      <c r="AD5110" s="3"/>
      <c r="AE5110" s="82">
        <f>IF(D5110=1, 'adjustment factor'!$D$4, IF(D5110=-9,-999,IF(D5110="",-999,0)))</f>
        <v>-999</v>
      </c>
      <c r="AF5110" s="82">
        <f>IF(F5110=1, 'adjustment factor'!$D$5, IF(F5110=-9,-999,IF(F5110="",-999,0)))</f>
        <v>-999</v>
      </c>
      <c r="AG5110" s="82">
        <f>IF(E5110=1, 'adjustment factor'!$D$6, IF(E5110=-9,-999,IF(E5110="",-999,0)))</f>
        <v>-999</v>
      </c>
      <c r="AH5110" s="82">
        <f>IF(K5110&gt;=45,'adjustment factor'!$D$7,IF(K5110=-9,-1200,IF(K5110="",-1200,0)))</f>
        <v>-1200</v>
      </c>
      <c r="AI5110" s="82">
        <f>IF(L5110=1, 'adjustment factor'!$D$8, IF(L5110=-9,-999,IF(L5110="",-999,0)))</f>
        <v>-999</v>
      </c>
      <c r="AJ5110" s="82">
        <f>IF(AND(M5110&gt;=1,M5110&lt;=4),'adjustment factor'!$D$9,IF(M5110=-9,-999,IF(M5110=98,-999,IF(M5110=99,-999,IF(M5110="",-999,0)))))</f>
        <v>-999</v>
      </c>
      <c r="AK5110" s="82">
        <f>IF(H5110=1, 'adjustment factor'!$D$10, IF(H5110=-9,-999,IF(H5110="",-999,0)))</f>
        <v>-999</v>
      </c>
      <c r="AL5110" s="82">
        <f>IF(G5110=1, 'adjustment factor'!$D$11, IF(G5110=-9,-999,IF(G5110="",-999,0)))</f>
        <v>-999</v>
      </c>
      <c r="AM5110" s="82">
        <f>IF(I5110=1, 'adjustment factor'!$D$12, IF(I5110=-9,-999,IF(I5110="",-999,0)))</f>
        <v>-999</v>
      </c>
      <c r="AN5110" s="82">
        <f>IF(J5110=1, 'adjustment factor'!$D$13, IF(J5110=-9,-999,IF(J5110="",-999,0)))</f>
        <v>-999</v>
      </c>
      <c r="AO5110" s="82" t="str">
        <f t="shared" si="808"/>
        <v>-999</v>
      </c>
      <c r="AP5110" s="82" t="str">
        <f t="shared" si="809"/>
        <v>MISSING</v>
      </c>
    </row>
    <row r="5111" spans="2:42">
      <c r="B5111" s="207"/>
      <c r="C5111" s="35">
        <v>5107</v>
      </c>
      <c r="D5111" s="161"/>
      <c r="E5111" s="161"/>
      <c r="F5111" s="161"/>
      <c r="G5111" s="161"/>
      <c r="H5111" s="161"/>
      <c r="I5111" s="161"/>
      <c r="J5111" s="161"/>
      <c r="K5111" s="161"/>
      <c r="L5111" s="161"/>
      <c r="M5111" s="161"/>
      <c r="N5111" s="171"/>
      <c r="O5111" s="171"/>
      <c r="P5111" s="171"/>
      <c r="Q5111" s="171"/>
      <c r="R5111" s="171"/>
      <c r="S5111" s="171"/>
      <c r="T5111" s="208" t="str">
        <f t="shared" si="800"/>
        <v>MISSING</v>
      </c>
      <c r="U5111" s="208" t="str">
        <f t="shared" si="801"/>
        <v>MISSING</v>
      </c>
      <c r="X5111" s="56">
        <f t="shared" si="802"/>
        <v>-99</v>
      </c>
      <c r="Y5111" s="56">
        <f t="shared" si="803"/>
        <v>-99</v>
      </c>
      <c r="Z5111" s="56">
        <f t="shared" si="804"/>
        <v>-99</v>
      </c>
      <c r="AA5111" s="56">
        <f t="shared" si="805"/>
        <v>-99</v>
      </c>
      <c r="AB5111" s="56">
        <f t="shared" si="806"/>
        <v>-99</v>
      </c>
      <c r="AC5111" s="56">
        <f t="shared" si="807"/>
        <v>-99</v>
      </c>
      <c r="AD5111" s="3"/>
      <c r="AE5111" s="82">
        <f>IF(D5111=1, 'adjustment factor'!$D$4, IF(D5111=-9,-999,IF(D5111="",-999,0)))</f>
        <v>-999</v>
      </c>
      <c r="AF5111" s="82">
        <f>IF(F5111=1, 'adjustment factor'!$D$5, IF(F5111=-9,-999,IF(F5111="",-999,0)))</f>
        <v>-999</v>
      </c>
      <c r="AG5111" s="82">
        <f>IF(E5111=1, 'adjustment factor'!$D$6, IF(E5111=-9,-999,IF(E5111="",-999,0)))</f>
        <v>-999</v>
      </c>
      <c r="AH5111" s="82">
        <f>IF(K5111&gt;=45,'adjustment factor'!$D$7,IF(K5111=-9,-1200,IF(K5111="",-1200,0)))</f>
        <v>-1200</v>
      </c>
      <c r="AI5111" s="82">
        <f>IF(L5111=1, 'adjustment factor'!$D$8, IF(L5111=-9,-999,IF(L5111="",-999,0)))</f>
        <v>-999</v>
      </c>
      <c r="AJ5111" s="82">
        <f>IF(AND(M5111&gt;=1,M5111&lt;=4),'adjustment factor'!$D$9,IF(M5111=-9,-999,IF(M5111=98,-999,IF(M5111=99,-999,IF(M5111="",-999,0)))))</f>
        <v>-999</v>
      </c>
      <c r="AK5111" s="82">
        <f>IF(H5111=1, 'adjustment factor'!$D$10, IF(H5111=-9,-999,IF(H5111="",-999,0)))</f>
        <v>-999</v>
      </c>
      <c r="AL5111" s="82">
        <f>IF(G5111=1, 'adjustment factor'!$D$11, IF(G5111=-9,-999,IF(G5111="",-999,0)))</f>
        <v>-999</v>
      </c>
      <c r="AM5111" s="82">
        <f>IF(I5111=1, 'adjustment factor'!$D$12, IF(I5111=-9,-999,IF(I5111="",-999,0)))</f>
        <v>-999</v>
      </c>
      <c r="AN5111" s="82">
        <f>IF(J5111=1, 'adjustment factor'!$D$13, IF(J5111=-9,-999,IF(J5111="",-999,0)))</f>
        <v>-999</v>
      </c>
      <c r="AO5111" s="82" t="str">
        <f t="shared" si="808"/>
        <v>-999</v>
      </c>
      <c r="AP5111" s="82" t="str">
        <f t="shared" si="809"/>
        <v>MISSING</v>
      </c>
    </row>
    <row r="5112" spans="2:42">
      <c r="B5112" s="207"/>
      <c r="C5112" s="35">
        <v>5108</v>
      </c>
      <c r="D5112" s="161"/>
      <c r="E5112" s="161"/>
      <c r="F5112" s="161"/>
      <c r="G5112" s="161"/>
      <c r="H5112" s="161"/>
      <c r="I5112" s="161"/>
      <c r="J5112" s="161"/>
      <c r="K5112" s="161"/>
      <c r="L5112" s="161"/>
      <c r="M5112" s="161"/>
      <c r="N5112" s="171"/>
      <c r="O5112" s="171"/>
      <c r="P5112" s="171"/>
      <c r="Q5112" s="171"/>
      <c r="R5112" s="171"/>
      <c r="S5112" s="171"/>
      <c r="T5112" s="208" t="str">
        <f t="shared" si="800"/>
        <v>MISSING</v>
      </c>
      <c r="U5112" s="208" t="str">
        <f t="shared" si="801"/>
        <v>MISSING</v>
      </c>
      <c r="X5112" s="56">
        <f t="shared" si="802"/>
        <v>-99</v>
      </c>
      <c r="Y5112" s="56">
        <f t="shared" si="803"/>
        <v>-99</v>
      </c>
      <c r="Z5112" s="56">
        <f t="shared" si="804"/>
        <v>-99</v>
      </c>
      <c r="AA5112" s="56">
        <f t="shared" si="805"/>
        <v>-99</v>
      </c>
      <c r="AB5112" s="56">
        <f t="shared" si="806"/>
        <v>-99</v>
      </c>
      <c r="AC5112" s="56">
        <f t="shared" si="807"/>
        <v>-99</v>
      </c>
      <c r="AD5112" s="3"/>
      <c r="AE5112" s="82">
        <f>IF(D5112=1, 'adjustment factor'!$D$4, IF(D5112=-9,-999,IF(D5112="",-999,0)))</f>
        <v>-999</v>
      </c>
      <c r="AF5112" s="82">
        <f>IF(F5112=1, 'adjustment factor'!$D$5, IF(F5112=-9,-999,IF(F5112="",-999,0)))</f>
        <v>-999</v>
      </c>
      <c r="AG5112" s="82">
        <f>IF(E5112=1, 'adjustment factor'!$D$6, IF(E5112=-9,-999,IF(E5112="",-999,0)))</f>
        <v>-999</v>
      </c>
      <c r="AH5112" s="82">
        <f>IF(K5112&gt;=45,'adjustment factor'!$D$7,IF(K5112=-9,-1200,IF(K5112="",-1200,0)))</f>
        <v>-1200</v>
      </c>
      <c r="AI5112" s="82">
        <f>IF(L5112=1, 'adjustment factor'!$D$8, IF(L5112=-9,-999,IF(L5112="",-999,0)))</f>
        <v>-999</v>
      </c>
      <c r="AJ5112" s="82">
        <f>IF(AND(M5112&gt;=1,M5112&lt;=4),'adjustment factor'!$D$9,IF(M5112=-9,-999,IF(M5112=98,-999,IF(M5112=99,-999,IF(M5112="",-999,0)))))</f>
        <v>-999</v>
      </c>
      <c r="AK5112" s="82">
        <f>IF(H5112=1, 'adjustment factor'!$D$10, IF(H5112=-9,-999,IF(H5112="",-999,0)))</f>
        <v>-999</v>
      </c>
      <c r="AL5112" s="82">
        <f>IF(G5112=1, 'adjustment factor'!$D$11, IF(G5112=-9,-999,IF(G5112="",-999,0)))</f>
        <v>-999</v>
      </c>
      <c r="AM5112" s="82">
        <f>IF(I5112=1, 'adjustment factor'!$D$12, IF(I5112=-9,-999,IF(I5112="",-999,0)))</f>
        <v>-999</v>
      </c>
      <c r="AN5112" s="82">
        <f>IF(J5112=1, 'adjustment factor'!$D$13, IF(J5112=-9,-999,IF(J5112="",-999,0)))</f>
        <v>-999</v>
      </c>
      <c r="AO5112" s="82" t="str">
        <f t="shared" si="808"/>
        <v>-999</v>
      </c>
      <c r="AP5112" s="82" t="str">
        <f t="shared" si="809"/>
        <v>MISSING</v>
      </c>
    </row>
    <row r="5113" spans="2:42">
      <c r="B5113" s="207"/>
      <c r="C5113" s="35">
        <v>5109</v>
      </c>
      <c r="D5113" s="161"/>
      <c r="E5113" s="161"/>
      <c r="F5113" s="161"/>
      <c r="G5113" s="161"/>
      <c r="H5113" s="161"/>
      <c r="I5113" s="161"/>
      <c r="J5113" s="161"/>
      <c r="K5113" s="161"/>
      <c r="L5113" s="161"/>
      <c r="M5113" s="161"/>
      <c r="N5113" s="171"/>
      <c r="O5113" s="171"/>
      <c r="P5113" s="171"/>
      <c r="Q5113" s="171"/>
      <c r="R5113" s="171"/>
      <c r="S5113" s="171"/>
      <c r="T5113" s="208" t="str">
        <f t="shared" si="800"/>
        <v>MISSING</v>
      </c>
      <c r="U5113" s="208" t="str">
        <f t="shared" si="801"/>
        <v>MISSING</v>
      </c>
      <c r="X5113" s="56">
        <f t="shared" si="802"/>
        <v>-99</v>
      </c>
      <c r="Y5113" s="56">
        <f t="shared" si="803"/>
        <v>-99</v>
      </c>
      <c r="Z5113" s="56">
        <f t="shared" si="804"/>
        <v>-99</v>
      </c>
      <c r="AA5113" s="56">
        <f t="shared" si="805"/>
        <v>-99</v>
      </c>
      <c r="AB5113" s="56">
        <f t="shared" si="806"/>
        <v>-99</v>
      </c>
      <c r="AC5113" s="56">
        <f t="shared" si="807"/>
        <v>-99</v>
      </c>
      <c r="AD5113" s="3"/>
      <c r="AE5113" s="82">
        <f>IF(D5113=1, 'adjustment factor'!$D$4, IF(D5113=-9,-999,IF(D5113="",-999,0)))</f>
        <v>-999</v>
      </c>
      <c r="AF5113" s="82">
        <f>IF(F5113=1, 'adjustment factor'!$D$5, IF(F5113=-9,-999,IF(F5113="",-999,0)))</f>
        <v>-999</v>
      </c>
      <c r="AG5113" s="82">
        <f>IF(E5113=1, 'adjustment factor'!$D$6, IF(E5113=-9,-999,IF(E5113="",-999,0)))</f>
        <v>-999</v>
      </c>
      <c r="AH5113" s="82">
        <f>IF(K5113&gt;=45,'adjustment factor'!$D$7,IF(K5113=-9,-1200,IF(K5113="",-1200,0)))</f>
        <v>-1200</v>
      </c>
      <c r="AI5113" s="82">
        <f>IF(L5113=1, 'adjustment factor'!$D$8, IF(L5113=-9,-999,IF(L5113="",-999,0)))</f>
        <v>-999</v>
      </c>
      <c r="AJ5113" s="82">
        <f>IF(AND(M5113&gt;=1,M5113&lt;=4),'adjustment factor'!$D$9,IF(M5113=-9,-999,IF(M5113=98,-999,IF(M5113=99,-999,IF(M5113="",-999,0)))))</f>
        <v>-999</v>
      </c>
      <c r="AK5113" s="82">
        <f>IF(H5113=1, 'adjustment factor'!$D$10, IF(H5113=-9,-999,IF(H5113="",-999,0)))</f>
        <v>-999</v>
      </c>
      <c r="AL5113" s="82">
        <f>IF(G5113=1, 'adjustment factor'!$D$11, IF(G5113=-9,-999,IF(G5113="",-999,0)))</f>
        <v>-999</v>
      </c>
      <c r="AM5113" s="82">
        <f>IF(I5113=1, 'adjustment factor'!$D$12, IF(I5113=-9,-999,IF(I5113="",-999,0)))</f>
        <v>-999</v>
      </c>
      <c r="AN5113" s="82">
        <f>IF(J5113=1, 'adjustment factor'!$D$13, IF(J5113=-9,-999,IF(J5113="",-999,0)))</f>
        <v>-999</v>
      </c>
      <c r="AO5113" s="82" t="str">
        <f t="shared" si="808"/>
        <v>-999</v>
      </c>
      <c r="AP5113" s="82" t="str">
        <f t="shared" si="809"/>
        <v>MISSING</v>
      </c>
    </row>
    <row r="5114" spans="2:42">
      <c r="B5114" s="207"/>
      <c r="C5114" s="35">
        <v>5110</v>
      </c>
      <c r="D5114" s="161"/>
      <c r="E5114" s="161"/>
      <c r="F5114" s="161"/>
      <c r="G5114" s="161"/>
      <c r="H5114" s="161"/>
      <c r="I5114" s="161"/>
      <c r="J5114" s="161"/>
      <c r="K5114" s="161"/>
      <c r="L5114" s="161"/>
      <c r="M5114" s="161"/>
      <c r="N5114" s="171"/>
      <c r="O5114" s="171"/>
      <c r="P5114" s="171"/>
      <c r="Q5114" s="171"/>
      <c r="R5114" s="171"/>
      <c r="S5114" s="171"/>
      <c r="T5114" s="208" t="str">
        <f t="shared" si="800"/>
        <v>MISSING</v>
      </c>
      <c r="U5114" s="208" t="str">
        <f t="shared" si="801"/>
        <v>MISSING</v>
      </c>
      <c r="X5114" s="56">
        <f t="shared" si="802"/>
        <v>-99</v>
      </c>
      <c r="Y5114" s="56">
        <f t="shared" si="803"/>
        <v>-99</v>
      </c>
      <c r="Z5114" s="56">
        <f t="shared" si="804"/>
        <v>-99</v>
      </c>
      <c r="AA5114" s="56">
        <f t="shared" si="805"/>
        <v>-99</v>
      </c>
      <c r="AB5114" s="56">
        <f t="shared" si="806"/>
        <v>-99</v>
      </c>
      <c r="AC5114" s="56">
        <f t="shared" si="807"/>
        <v>-99</v>
      </c>
      <c r="AD5114" s="3"/>
      <c r="AE5114" s="82">
        <f>IF(D5114=1, 'adjustment factor'!$D$4, IF(D5114=-9,-999,IF(D5114="",-999,0)))</f>
        <v>-999</v>
      </c>
      <c r="AF5114" s="82">
        <f>IF(F5114=1, 'adjustment factor'!$D$5, IF(F5114=-9,-999,IF(F5114="",-999,0)))</f>
        <v>-999</v>
      </c>
      <c r="AG5114" s="82">
        <f>IF(E5114=1, 'adjustment factor'!$D$6, IF(E5114=-9,-999,IF(E5114="",-999,0)))</f>
        <v>-999</v>
      </c>
      <c r="AH5114" s="82">
        <f>IF(K5114&gt;=45,'adjustment factor'!$D$7,IF(K5114=-9,-1200,IF(K5114="",-1200,0)))</f>
        <v>-1200</v>
      </c>
      <c r="AI5114" s="82">
        <f>IF(L5114=1, 'adjustment factor'!$D$8, IF(L5114=-9,-999,IF(L5114="",-999,0)))</f>
        <v>-999</v>
      </c>
      <c r="AJ5114" s="82">
        <f>IF(AND(M5114&gt;=1,M5114&lt;=4),'adjustment factor'!$D$9,IF(M5114=-9,-999,IF(M5114=98,-999,IF(M5114=99,-999,IF(M5114="",-999,0)))))</f>
        <v>-999</v>
      </c>
      <c r="AK5114" s="82">
        <f>IF(H5114=1, 'adjustment factor'!$D$10, IF(H5114=-9,-999,IF(H5114="",-999,0)))</f>
        <v>-999</v>
      </c>
      <c r="AL5114" s="82">
        <f>IF(G5114=1, 'adjustment factor'!$D$11, IF(G5114=-9,-999,IF(G5114="",-999,0)))</f>
        <v>-999</v>
      </c>
      <c r="AM5114" s="82">
        <f>IF(I5114=1, 'adjustment factor'!$D$12, IF(I5114=-9,-999,IF(I5114="",-999,0)))</f>
        <v>-999</v>
      </c>
      <c r="AN5114" s="82">
        <f>IF(J5114=1, 'adjustment factor'!$D$13, IF(J5114=-9,-999,IF(J5114="",-999,0)))</f>
        <v>-999</v>
      </c>
      <c r="AO5114" s="82" t="str">
        <f t="shared" si="808"/>
        <v>-999</v>
      </c>
      <c r="AP5114" s="82" t="str">
        <f t="shared" si="809"/>
        <v>MISSING</v>
      </c>
    </row>
    <row r="5115" spans="2:42">
      <c r="B5115" s="207"/>
      <c r="C5115" s="35">
        <v>5111</v>
      </c>
      <c r="D5115" s="161"/>
      <c r="E5115" s="161"/>
      <c r="F5115" s="161"/>
      <c r="G5115" s="161"/>
      <c r="H5115" s="161"/>
      <c r="I5115" s="161"/>
      <c r="J5115" s="161"/>
      <c r="K5115" s="161"/>
      <c r="L5115" s="161"/>
      <c r="M5115" s="161"/>
      <c r="N5115" s="171"/>
      <c r="O5115" s="171"/>
      <c r="P5115" s="171"/>
      <c r="Q5115" s="171"/>
      <c r="R5115" s="171"/>
      <c r="S5115" s="171"/>
      <c r="T5115" s="208" t="str">
        <f t="shared" si="800"/>
        <v>MISSING</v>
      </c>
      <c r="U5115" s="208" t="str">
        <f t="shared" si="801"/>
        <v>MISSING</v>
      </c>
      <c r="X5115" s="56">
        <f t="shared" si="802"/>
        <v>-99</v>
      </c>
      <c r="Y5115" s="56">
        <f t="shared" si="803"/>
        <v>-99</v>
      </c>
      <c r="Z5115" s="56">
        <f t="shared" si="804"/>
        <v>-99</v>
      </c>
      <c r="AA5115" s="56">
        <f t="shared" si="805"/>
        <v>-99</v>
      </c>
      <c r="AB5115" s="56">
        <f t="shared" si="806"/>
        <v>-99</v>
      </c>
      <c r="AC5115" s="56">
        <f t="shared" si="807"/>
        <v>-99</v>
      </c>
      <c r="AD5115" s="3"/>
      <c r="AE5115" s="82">
        <f>IF(D5115=1, 'adjustment factor'!$D$4, IF(D5115=-9,-999,IF(D5115="",-999,0)))</f>
        <v>-999</v>
      </c>
      <c r="AF5115" s="82">
        <f>IF(F5115=1, 'adjustment factor'!$D$5, IF(F5115=-9,-999,IF(F5115="",-999,0)))</f>
        <v>-999</v>
      </c>
      <c r="AG5115" s="82">
        <f>IF(E5115=1, 'adjustment factor'!$D$6, IF(E5115=-9,-999,IF(E5115="",-999,0)))</f>
        <v>-999</v>
      </c>
      <c r="AH5115" s="82">
        <f>IF(K5115&gt;=45,'adjustment factor'!$D$7,IF(K5115=-9,-1200,IF(K5115="",-1200,0)))</f>
        <v>-1200</v>
      </c>
      <c r="AI5115" s="82">
        <f>IF(L5115=1, 'adjustment factor'!$D$8, IF(L5115=-9,-999,IF(L5115="",-999,0)))</f>
        <v>-999</v>
      </c>
      <c r="AJ5115" s="82">
        <f>IF(AND(M5115&gt;=1,M5115&lt;=4),'adjustment factor'!$D$9,IF(M5115=-9,-999,IF(M5115=98,-999,IF(M5115=99,-999,IF(M5115="",-999,0)))))</f>
        <v>-999</v>
      </c>
      <c r="AK5115" s="82">
        <f>IF(H5115=1, 'adjustment factor'!$D$10, IF(H5115=-9,-999,IF(H5115="",-999,0)))</f>
        <v>-999</v>
      </c>
      <c r="AL5115" s="82">
        <f>IF(G5115=1, 'adjustment factor'!$D$11, IF(G5115=-9,-999,IF(G5115="",-999,0)))</f>
        <v>-999</v>
      </c>
      <c r="AM5115" s="82">
        <f>IF(I5115=1, 'adjustment factor'!$D$12, IF(I5115=-9,-999,IF(I5115="",-999,0)))</f>
        <v>-999</v>
      </c>
      <c r="AN5115" s="82">
        <f>IF(J5115=1, 'adjustment factor'!$D$13, IF(J5115=-9,-999,IF(J5115="",-999,0)))</f>
        <v>-999</v>
      </c>
      <c r="AO5115" s="82" t="str">
        <f t="shared" si="808"/>
        <v>-999</v>
      </c>
      <c r="AP5115" s="82" t="str">
        <f t="shared" si="809"/>
        <v>MISSING</v>
      </c>
    </row>
    <row r="5116" spans="2:42">
      <c r="B5116" s="207"/>
      <c r="C5116" s="35">
        <v>5112</v>
      </c>
      <c r="D5116" s="161"/>
      <c r="E5116" s="161"/>
      <c r="F5116" s="161"/>
      <c r="G5116" s="161"/>
      <c r="H5116" s="161"/>
      <c r="I5116" s="161"/>
      <c r="J5116" s="161"/>
      <c r="K5116" s="161"/>
      <c r="L5116" s="161"/>
      <c r="M5116" s="161"/>
      <c r="N5116" s="171"/>
      <c r="O5116" s="171"/>
      <c r="P5116" s="171"/>
      <c r="Q5116" s="171"/>
      <c r="R5116" s="171"/>
      <c r="S5116" s="171"/>
      <c r="T5116" s="208" t="str">
        <f t="shared" si="800"/>
        <v>MISSING</v>
      </c>
      <c r="U5116" s="208" t="str">
        <f t="shared" si="801"/>
        <v>MISSING</v>
      </c>
      <c r="X5116" s="56">
        <f t="shared" si="802"/>
        <v>-99</v>
      </c>
      <c r="Y5116" s="56">
        <f t="shared" si="803"/>
        <v>-99</v>
      </c>
      <c r="Z5116" s="56">
        <f t="shared" si="804"/>
        <v>-99</v>
      </c>
      <c r="AA5116" s="56">
        <f t="shared" si="805"/>
        <v>-99</v>
      </c>
      <c r="AB5116" s="56">
        <f t="shared" si="806"/>
        <v>-99</v>
      </c>
      <c r="AC5116" s="56">
        <f t="shared" si="807"/>
        <v>-99</v>
      </c>
      <c r="AD5116" s="3"/>
      <c r="AE5116" s="82">
        <f>IF(D5116=1, 'adjustment factor'!$D$4, IF(D5116=-9,-999,IF(D5116="",-999,0)))</f>
        <v>-999</v>
      </c>
      <c r="AF5116" s="82">
        <f>IF(F5116=1, 'adjustment factor'!$D$5, IF(F5116=-9,-999,IF(F5116="",-999,0)))</f>
        <v>-999</v>
      </c>
      <c r="AG5116" s="82">
        <f>IF(E5116=1, 'adjustment factor'!$D$6, IF(E5116=-9,-999,IF(E5116="",-999,0)))</f>
        <v>-999</v>
      </c>
      <c r="AH5116" s="82">
        <f>IF(K5116&gt;=45,'adjustment factor'!$D$7,IF(K5116=-9,-1200,IF(K5116="",-1200,0)))</f>
        <v>-1200</v>
      </c>
      <c r="AI5116" s="82">
        <f>IF(L5116=1, 'adjustment factor'!$D$8, IF(L5116=-9,-999,IF(L5116="",-999,0)))</f>
        <v>-999</v>
      </c>
      <c r="AJ5116" s="82">
        <f>IF(AND(M5116&gt;=1,M5116&lt;=4),'adjustment factor'!$D$9,IF(M5116=-9,-999,IF(M5116=98,-999,IF(M5116=99,-999,IF(M5116="",-999,0)))))</f>
        <v>-999</v>
      </c>
      <c r="AK5116" s="82">
        <f>IF(H5116=1, 'adjustment factor'!$D$10, IF(H5116=-9,-999,IF(H5116="",-999,0)))</f>
        <v>-999</v>
      </c>
      <c r="AL5116" s="82">
        <f>IF(G5116=1, 'adjustment factor'!$D$11, IF(G5116=-9,-999,IF(G5116="",-999,0)))</f>
        <v>-999</v>
      </c>
      <c r="AM5116" s="82">
        <f>IF(I5116=1, 'adjustment factor'!$D$12, IF(I5116=-9,-999,IF(I5116="",-999,0)))</f>
        <v>-999</v>
      </c>
      <c r="AN5116" s="82">
        <f>IF(J5116=1, 'adjustment factor'!$D$13, IF(J5116=-9,-999,IF(J5116="",-999,0)))</f>
        <v>-999</v>
      </c>
      <c r="AO5116" s="82" t="str">
        <f t="shared" si="808"/>
        <v>-999</v>
      </c>
      <c r="AP5116" s="82" t="str">
        <f t="shared" si="809"/>
        <v>MISSING</v>
      </c>
    </row>
    <row r="5117" spans="2:42">
      <c r="B5117" s="207"/>
      <c r="C5117" s="35">
        <v>5113</v>
      </c>
      <c r="D5117" s="161"/>
      <c r="E5117" s="161"/>
      <c r="F5117" s="161"/>
      <c r="G5117" s="161"/>
      <c r="H5117" s="161"/>
      <c r="I5117" s="161"/>
      <c r="J5117" s="161"/>
      <c r="K5117" s="161"/>
      <c r="L5117" s="161"/>
      <c r="M5117" s="161"/>
      <c r="N5117" s="171"/>
      <c r="O5117" s="171"/>
      <c r="P5117" s="171"/>
      <c r="Q5117" s="171"/>
      <c r="R5117" s="171"/>
      <c r="S5117" s="171"/>
      <c r="T5117" s="208" t="str">
        <f t="shared" si="800"/>
        <v>MISSING</v>
      </c>
      <c r="U5117" s="208" t="str">
        <f t="shared" si="801"/>
        <v>MISSING</v>
      </c>
      <c r="X5117" s="56">
        <f t="shared" si="802"/>
        <v>-99</v>
      </c>
      <c r="Y5117" s="56">
        <f t="shared" si="803"/>
        <v>-99</v>
      </c>
      <c r="Z5117" s="56">
        <f t="shared" si="804"/>
        <v>-99</v>
      </c>
      <c r="AA5117" s="56">
        <f t="shared" si="805"/>
        <v>-99</v>
      </c>
      <c r="AB5117" s="56">
        <f t="shared" si="806"/>
        <v>-99</v>
      </c>
      <c r="AC5117" s="56">
        <f t="shared" si="807"/>
        <v>-99</v>
      </c>
      <c r="AD5117" s="3"/>
      <c r="AE5117" s="82">
        <f>IF(D5117=1, 'adjustment factor'!$D$4, IF(D5117=-9,-999,IF(D5117="",-999,0)))</f>
        <v>-999</v>
      </c>
      <c r="AF5117" s="82">
        <f>IF(F5117=1, 'adjustment factor'!$D$5, IF(F5117=-9,-999,IF(F5117="",-999,0)))</f>
        <v>-999</v>
      </c>
      <c r="AG5117" s="82">
        <f>IF(E5117=1, 'adjustment factor'!$D$6, IF(E5117=-9,-999,IF(E5117="",-999,0)))</f>
        <v>-999</v>
      </c>
      <c r="AH5117" s="82">
        <f>IF(K5117&gt;=45,'adjustment factor'!$D$7,IF(K5117=-9,-1200,IF(K5117="",-1200,0)))</f>
        <v>-1200</v>
      </c>
      <c r="AI5117" s="82">
        <f>IF(L5117=1, 'adjustment factor'!$D$8, IF(L5117=-9,-999,IF(L5117="",-999,0)))</f>
        <v>-999</v>
      </c>
      <c r="AJ5117" s="82">
        <f>IF(AND(M5117&gt;=1,M5117&lt;=4),'adjustment factor'!$D$9,IF(M5117=-9,-999,IF(M5117=98,-999,IF(M5117=99,-999,IF(M5117="",-999,0)))))</f>
        <v>-999</v>
      </c>
      <c r="AK5117" s="82">
        <f>IF(H5117=1, 'adjustment factor'!$D$10, IF(H5117=-9,-999,IF(H5117="",-999,0)))</f>
        <v>-999</v>
      </c>
      <c r="AL5117" s="82">
        <f>IF(G5117=1, 'adjustment factor'!$D$11, IF(G5117=-9,-999,IF(G5117="",-999,0)))</f>
        <v>-999</v>
      </c>
      <c r="AM5117" s="82">
        <f>IF(I5117=1, 'adjustment factor'!$D$12, IF(I5117=-9,-999,IF(I5117="",-999,0)))</f>
        <v>-999</v>
      </c>
      <c r="AN5117" s="82">
        <f>IF(J5117=1, 'adjustment factor'!$D$13, IF(J5117=-9,-999,IF(J5117="",-999,0)))</f>
        <v>-999</v>
      </c>
      <c r="AO5117" s="82" t="str">
        <f t="shared" si="808"/>
        <v>-999</v>
      </c>
      <c r="AP5117" s="82" t="str">
        <f t="shared" si="809"/>
        <v>MISSING</v>
      </c>
    </row>
    <row r="5118" spans="2:42">
      <c r="B5118" s="207"/>
      <c r="C5118" s="35">
        <v>5114</v>
      </c>
      <c r="D5118" s="161"/>
      <c r="E5118" s="161"/>
      <c r="F5118" s="161"/>
      <c r="G5118" s="161"/>
      <c r="H5118" s="161"/>
      <c r="I5118" s="161"/>
      <c r="J5118" s="161"/>
      <c r="K5118" s="161"/>
      <c r="L5118" s="161"/>
      <c r="M5118" s="161"/>
      <c r="N5118" s="171"/>
      <c r="O5118" s="171"/>
      <c r="P5118" s="171"/>
      <c r="Q5118" s="171"/>
      <c r="R5118" s="171"/>
      <c r="S5118" s="171"/>
      <c r="T5118" s="208" t="str">
        <f t="shared" si="800"/>
        <v>MISSING</v>
      </c>
      <c r="U5118" s="208" t="str">
        <f t="shared" si="801"/>
        <v>MISSING</v>
      </c>
      <c r="X5118" s="56">
        <f t="shared" si="802"/>
        <v>-99</v>
      </c>
      <c r="Y5118" s="56">
        <f t="shared" si="803"/>
        <v>-99</v>
      </c>
      <c r="Z5118" s="56">
        <f t="shared" si="804"/>
        <v>-99</v>
      </c>
      <c r="AA5118" s="56">
        <f t="shared" si="805"/>
        <v>-99</v>
      </c>
      <c r="AB5118" s="56">
        <f t="shared" si="806"/>
        <v>-99</v>
      </c>
      <c r="AC5118" s="56">
        <f t="shared" si="807"/>
        <v>-99</v>
      </c>
      <c r="AD5118" s="3"/>
      <c r="AE5118" s="82">
        <f>IF(D5118=1, 'adjustment factor'!$D$4, IF(D5118=-9,-999,IF(D5118="",-999,0)))</f>
        <v>-999</v>
      </c>
      <c r="AF5118" s="82">
        <f>IF(F5118=1, 'adjustment factor'!$D$5, IF(F5118=-9,-999,IF(F5118="",-999,0)))</f>
        <v>-999</v>
      </c>
      <c r="AG5118" s="82">
        <f>IF(E5118=1, 'adjustment factor'!$D$6, IF(E5118=-9,-999,IF(E5118="",-999,0)))</f>
        <v>-999</v>
      </c>
      <c r="AH5118" s="82">
        <f>IF(K5118&gt;=45,'adjustment factor'!$D$7,IF(K5118=-9,-1200,IF(K5118="",-1200,0)))</f>
        <v>-1200</v>
      </c>
      <c r="AI5118" s="82">
        <f>IF(L5118=1, 'adjustment factor'!$D$8, IF(L5118=-9,-999,IF(L5118="",-999,0)))</f>
        <v>-999</v>
      </c>
      <c r="AJ5118" s="82">
        <f>IF(AND(M5118&gt;=1,M5118&lt;=4),'adjustment factor'!$D$9,IF(M5118=-9,-999,IF(M5118=98,-999,IF(M5118=99,-999,IF(M5118="",-999,0)))))</f>
        <v>-999</v>
      </c>
      <c r="AK5118" s="82">
        <f>IF(H5118=1, 'adjustment factor'!$D$10, IF(H5118=-9,-999,IF(H5118="",-999,0)))</f>
        <v>-999</v>
      </c>
      <c r="AL5118" s="82">
        <f>IF(G5118=1, 'adjustment factor'!$D$11, IF(G5118=-9,-999,IF(G5118="",-999,0)))</f>
        <v>-999</v>
      </c>
      <c r="AM5118" s="82">
        <f>IF(I5118=1, 'adjustment factor'!$D$12, IF(I5118=-9,-999,IF(I5118="",-999,0)))</f>
        <v>-999</v>
      </c>
      <c r="AN5118" s="82">
        <f>IF(J5118=1, 'adjustment factor'!$D$13, IF(J5118=-9,-999,IF(J5118="",-999,0)))</f>
        <v>-999</v>
      </c>
      <c r="AO5118" s="82" t="str">
        <f t="shared" si="808"/>
        <v>-999</v>
      </c>
      <c r="AP5118" s="82" t="str">
        <f t="shared" si="809"/>
        <v>MISSING</v>
      </c>
    </row>
    <row r="5119" spans="2:42">
      <c r="B5119" s="207"/>
      <c r="C5119" s="35">
        <v>5115</v>
      </c>
      <c r="D5119" s="161"/>
      <c r="E5119" s="161"/>
      <c r="F5119" s="161"/>
      <c r="G5119" s="161"/>
      <c r="H5119" s="161"/>
      <c r="I5119" s="161"/>
      <c r="J5119" s="161"/>
      <c r="K5119" s="161"/>
      <c r="L5119" s="161"/>
      <c r="M5119" s="161"/>
      <c r="N5119" s="171"/>
      <c r="O5119" s="171"/>
      <c r="P5119" s="171"/>
      <c r="Q5119" s="171"/>
      <c r="R5119" s="171"/>
      <c r="S5119" s="171"/>
      <c r="T5119" s="208" t="str">
        <f t="shared" si="800"/>
        <v>MISSING</v>
      </c>
      <c r="U5119" s="208" t="str">
        <f t="shared" si="801"/>
        <v>MISSING</v>
      </c>
      <c r="X5119" s="56">
        <f t="shared" si="802"/>
        <v>-99</v>
      </c>
      <c r="Y5119" s="56">
        <f t="shared" si="803"/>
        <v>-99</v>
      </c>
      <c r="Z5119" s="56">
        <f t="shared" si="804"/>
        <v>-99</v>
      </c>
      <c r="AA5119" s="56">
        <f t="shared" si="805"/>
        <v>-99</v>
      </c>
      <c r="AB5119" s="56">
        <f t="shared" si="806"/>
        <v>-99</v>
      </c>
      <c r="AC5119" s="56">
        <f t="shared" si="807"/>
        <v>-99</v>
      </c>
      <c r="AD5119" s="3"/>
      <c r="AE5119" s="82">
        <f>IF(D5119=1, 'adjustment factor'!$D$4, IF(D5119=-9,-999,IF(D5119="",-999,0)))</f>
        <v>-999</v>
      </c>
      <c r="AF5119" s="82">
        <f>IF(F5119=1, 'adjustment factor'!$D$5, IF(F5119=-9,-999,IF(F5119="",-999,0)))</f>
        <v>-999</v>
      </c>
      <c r="AG5119" s="82">
        <f>IF(E5119=1, 'adjustment factor'!$D$6, IF(E5119=-9,-999,IF(E5119="",-999,0)))</f>
        <v>-999</v>
      </c>
      <c r="AH5119" s="82">
        <f>IF(K5119&gt;=45,'adjustment factor'!$D$7,IF(K5119=-9,-1200,IF(K5119="",-1200,0)))</f>
        <v>-1200</v>
      </c>
      <c r="AI5119" s="82">
        <f>IF(L5119=1, 'adjustment factor'!$D$8, IF(L5119=-9,-999,IF(L5119="",-999,0)))</f>
        <v>-999</v>
      </c>
      <c r="AJ5119" s="82">
        <f>IF(AND(M5119&gt;=1,M5119&lt;=4),'adjustment factor'!$D$9,IF(M5119=-9,-999,IF(M5119=98,-999,IF(M5119=99,-999,IF(M5119="",-999,0)))))</f>
        <v>-999</v>
      </c>
      <c r="AK5119" s="82">
        <f>IF(H5119=1, 'adjustment factor'!$D$10, IF(H5119=-9,-999,IF(H5119="",-999,0)))</f>
        <v>-999</v>
      </c>
      <c r="AL5119" s="82">
        <f>IF(G5119=1, 'adjustment factor'!$D$11, IF(G5119=-9,-999,IF(G5119="",-999,0)))</f>
        <v>-999</v>
      </c>
      <c r="AM5119" s="82">
        <f>IF(I5119=1, 'adjustment factor'!$D$12, IF(I5119=-9,-999,IF(I5119="",-999,0)))</f>
        <v>-999</v>
      </c>
      <c r="AN5119" s="82">
        <f>IF(J5119=1, 'adjustment factor'!$D$13, IF(J5119=-9,-999,IF(J5119="",-999,0)))</f>
        <v>-999</v>
      </c>
      <c r="AO5119" s="82" t="str">
        <f t="shared" si="808"/>
        <v>-999</v>
      </c>
      <c r="AP5119" s="82" t="str">
        <f t="shared" si="809"/>
        <v>MISSING</v>
      </c>
    </row>
    <row r="5120" spans="2:42">
      <c r="B5120" s="207"/>
      <c r="C5120" s="35">
        <v>5116</v>
      </c>
      <c r="D5120" s="161"/>
      <c r="E5120" s="161"/>
      <c r="F5120" s="161"/>
      <c r="G5120" s="161"/>
      <c r="H5120" s="161"/>
      <c r="I5120" s="161"/>
      <c r="J5120" s="161"/>
      <c r="K5120" s="161"/>
      <c r="L5120" s="161"/>
      <c r="M5120" s="161"/>
      <c r="N5120" s="171"/>
      <c r="O5120" s="171"/>
      <c r="P5120" s="171"/>
      <c r="Q5120" s="171"/>
      <c r="R5120" s="171"/>
      <c r="S5120" s="171"/>
      <c r="T5120" s="208" t="str">
        <f t="shared" si="800"/>
        <v>MISSING</v>
      </c>
      <c r="U5120" s="208" t="str">
        <f t="shared" si="801"/>
        <v>MISSING</v>
      </c>
      <c r="X5120" s="56">
        <f t="shared" si="802"/>
        <v>-99</v>
      </c>
      <c r="Y5120" s="56">
        <f t="shared" si="803"/>
        <v>-99</v>
      </c>
      <c r="Z5120" s="56">
        <f t="shared" si="804"/>
        <v>-99</v>
      </c>
      <c r="AA5120" s="56">
        <f t="shared" si="805"/>
        <v>-99</v>
      </c>
      <c r="AB5120" s="56">
        <f t="shared" si="806"/>
        <v>-99</v>
      </c>
      <c r="AC5120" s="56">
        <f t="shared" si="807"/>
        <v>-99</v>
      </c>
      <c r="AD5120" s="3"/>
      <c r="AE5120" s="82">
        <f>IF(D5120=1, 'adjustment factor'!$D$4, IF(D5120=-9,-999,IF(D5120="",-999,0)))</f>
        <v>-999</v>
      </c>
      <c r="AF5120" s="82">
        <f>IF(F5120=1, 'adjustment factor'!$D$5, IF(F5120=-9,-999,IF(F5120="",-999,0)))</f>
        <v>-999</v>
      </c>
      <c r="AG5120" s="82">
        <f>IF(E5120=1, 'adjustment factor'!$D$6, IF(E5120=-9,-999,IF(E5120="",-999,0)))</f>
        <v>-999</v>
      </c>
      <c r="AH5120" s="82">
        <f>IF(K5120&gt;=45,'adjustment factor'!$D$7,IF(K5120=-9,-1200,IF(K5120="",-1200,0)))</f>
        <v>-1200</v>
      </c>
      <c r="AI5120" s="82">
        <f>IF(L5120=1, 'adjustment factor'!$D$8, IF(L5120=-9,-999,IF(L5120="",-999,0)))</f>
        <v>-999</v>
      </c>
      <c r="AJ5120" s="82">
        <f>IF(AND(M5120&gt;=1,M5120&lt;=4),'adjustment factor'!$D$9,IF(M5120=-9,-999,IF(M5120=98,-999,IF(M5120=99,-999,IF(M5120="",-999,0)))))</f>
        <v>-999</v>
      </c>
      <c r="AK5120" s="82">
        <f>IF(H5120=1, 'adjustment factor'!$D$10, IF(H5120=-9,-999,IF(H5120="",-999,0)))</f>
        <v>-999</v>
      </c>
      <c r="AL5120" s="82">
        <f>IF(G5120=1, 'adjustment factor'!$D$11, IF(G5120=-9,-999,IF(G5120="",-999,0)))</f>
        <v>-999</v>
      </c>
      <c r="AM5120" s="82">
        <f>IF(I5120=1, 'adjustment factor'!$D$12, IF(I5120=-9,-999,IF(I5120="",-999,0)))</f>
        <v>-999</v>
      </c>
      <c r="AN5120" s="82">
        <f>IF(J5120=1, 'adjustment factor'!$D$13, IF(J5120=-9,-999,IF(J5120="",-999,0)))</f>
        <v>-999</v>
      </c>
      <c r="AO5120" s="82" t="str">
        <f t="shared" si="808"/>
        <v>-999</v>
      </c>
      <c r="AP5120" s="82" t="str">
        <f t="shared" si="809"/>
        <v>MISSING</v>
      </c>
    </row>
    <row r="5121" spans="2:42">
      <c r="B5121" s="207"/>
      <c r="C5121" s="35">
        <v>5117</v>
      </c>
      <c r="D5121" s="161"/>
      <c r="E5121" s="161"/>
      <c r="F5121" s="161"/>
      <c r="G5121" s="161"/>
      <c r="H5121" s="161"/>
      <c r="I5121" s="161"/>
      <c r="J5121" s="161"/>
      <c r="K5121" s="161"/>
      <c r="L5121" s="161"/>
      <c r="M5121" s="161"/>
      <c r="N5121" s="171"/>
      <c r="O5121" s="171"/>
      <c r="P5121" s="171"/>
      <c r="Q5121" s="171"/>
      <c r="R5121" s="171"/>
      <c r="S5121" s="171"/>
      <c r="T5121" s="208" t="str">
        <f t="shared" si="800"/>
        <v>MISSING</v>
      </c>
      <c r="U5121" s="208" t="str">
        <f t="shared" si="801"/>
        <v>MISSING</v>
      </c>
      <c r="X5121" s="56">
        <f t="shared" si="802"/>
        <v>-99</v>
      </c>
      <c r="Y5121" s="56">
        <f t="shared" si="803"/>
        <v>-99</v>
      </c>
      <c r="Z5121" s="56">
        <f t="shared" si="804"/>
        <v>-99</v>
      </c>
      <c r="AA5121" s="56">
        <f t="shared" si="805"/>
        <v>-99</v>
      </c>
      <c r="AB5121" s="56">
        <f t="shared" si="806"/>
        <v>-99</v>
      </c>
      <c r="AC5121" s="56">
        <f t="shared" si="807"/>
        <v>-99</v>
      </c>
      <c r="AD5121" s="3"/>
      <c r="AE5121" s="82">
        <f>IF(D5121=1, 'adjustment factor'!$D$4, IF(D5121=-9,-999,IF(D5121="",-999,0)))</f>
        <v>-999</v>
      </c>
      <c r="AF5121" s="82">
        <f>IF(F5121=1, 'adjustment factor'!$D$5, IF(F5121=-9,-999,IF(F5121="",-999,0)))</f>
        <v>-999</v>
      </c>
      <c r="AG5121" s="82">
        <f>IF(E5121=1, 'adjustment factor'!$D$6, IF(E5121=-9,-999,IF(E5121="",-999,0)))</f>
        <v>-999</v>
      </c>
      <c r="AH5121" s="82">
        <f>IF(K5121&gt;=45,'adjustment factor'!$D$7,IF(K5121=-9,-1200,IF(K5121="",-1200,0)))</f>
        <v>-1200</v>
      </c>
      <c r="AI5121" s="82">
        <f>IF(L5121=1, 'adjustment factor'!$D$8, IF(L5121=-9,-999,IF(L5121="",-999,0)))</f>
        <v>-999</v>
      </c>
      <c r="AJ5121" s="82">
        <f>IF(AND(M5121&gt;=1,M5121&lt;=4),'adjustment factor'!$D$9,IF(M5121=-9,-999,IF(M5121=98,-999,IF(M5121=99,-999,IF(M5121="",-999,0)))))</f>
        <v>-999</v>
      </c>
      <c r="AK5121" s="82">
        <f>IF(H5121=1, 'adjustment factor'!$D$10, IF(H5121=-9,-999,IF(H5121="",-999,0)))</f>
        <v>-999</v>
      </c>
      <c r="AL5121" s="82">
        <f>IF(G5121=1, 'adjustment factor'!$D$11, IF(G5121=-9,-999,IF(G5121="",-999,0)))</f>
        <v>-999</v>
      </c>
      <c r="AM5121" s="82">
        <f>IF(I5121=1, 'adjustment factor'!$D$12, IF(I5121=-9,-999,IF(I5121="",-999,0)))</f>
        <v>-999</v>
      </c>
      <c r="AN5121" s="82">
        <f>IF(J5121=1, 'adjustment factor'!$D$13, IF(J5121=-9,-999,IF(J5121="",-999,0)))</f>
        <v>-999</v>
      </c>
      <c r="AO5121" s="82" t="str">
        <f t="shared" si="808"/>
        <v>-999</v>
      </c>
      <c r="AP5121" s="82" t="str">
        <f t="shared" si="809"/>
        <v>MISSING</v>
      </c>
    </row>
    <row r="5122" spans="2:42">
      <c r="B5122" s="207"/>
      <c r="C5122" s="35">
        <v>5118</v>
      </c>
      <c r="D5122" s="161"/>
      <c r="E5122" s="161"/>
      <c r="F5122" s="161"/>
      <c r="G5122" s="161"/>
      <c r="H5122" s="161"/>
      <c r="I5122" s="161"/>
      <c r="J5122" s="161"/>
      <c r="K5122" s="161"/>
      <c r="L5122" s="161"/>
      <c r="M5122" s="161"/>
      <c r="N5122" s="171"/>
      <c r="O5122" s="171"/>
      <c r="P5122" s="171"/>
      <c r="Q5122" s="171"/>
      <c r="R5122" s="171"/>
      <c r="S5122" s="171"/>
      <c r="T5122" s="208" t="str">
        <f t="shared" si="800"/>
        <v>MISSING</v>
      </c>
      <c r="U5122" s="208" t="str">
        <f t="shared" si="801"/>
        <v>MISSING</v>
      </c>
      <c r="X5122" s="56">
        <f t="shared" si="802"/>
        <v>-99</v>
      </c>
      <c r="Y5122" s="56">
        <f t="shared" si="803"/>
        <v>-99</v>
      </c>
      <c r="Z5122" s="56">
        <f t="shared" si="804"/>
        <v>-99</v>
      </c>
      <c r="AA5122" s="56">
        <f t="shared" si="805"/>
        <v>-99</v>
      </c>
      <c r="AB5122" s="56">
        <f t="shared" si="806"/>
        <v>-99</v>
      </c>
      <c r="AC5122" s="56">
        <f t="shared" si="807"/>
        <v>-99</v>
      </c>
      <c r="AD5122" s="3"/>
      <c r="AE5122" s="82">
        <f>IF(D5122=1, 'adjustment factor'!$D$4, IF(D5122=-9,-999,IF(D5122="",-999,0)))</f>
        <v>-999</v>
      </c>
      <c r="AF5122" s="82">
        <f>IF(F5122=1, 'adjustment factor'!$D$5, IF(F5122=-9,-999,IF(F5122="",-999,0)))</f>
        <v>-999</v>
      </c>
      <c r="AG5122" s="82">
        <f>IF(E5122=1, 'adjustment factor'!$D$6, IF(E5122=-9,-999,IF(E5122="",-999,0)))</f>
        <v>-999</v>
      </c>
      <c r="AH5122" s="82">
        <f>IF(K5122&gt;=45,'adjustment factor'!$D$7,IF(K5122=-9,-1200,IF(K5122="",-1200,0)))</f>
        <v>-1200</v>
      </c>
      <c r="AI5122" s="82">
        <f>IF(L5122=1, 'adjustment factor'!$D$8, IF(L5122=-9,-999,IF(L5122="",-999,0)))</f>
        <v>-999</v>
      </c>
      <c r="AJ5122" s="82">
        <f>IF(AND(M5122&gt;=1,M5122&lt;=4),'adjustment factor'!$D$9,IF(M5122=-9,-999,IF(M5122=98,-999,IF(M5122=99,-999,IF(M5122="",-999,0)))))</f>
        <v>-999</v>
      </c>
      <c r="AK5122" s="82">
        <f>IF(H5122=1, 'adjustment factor'!$D$10, IF(H5122=-9,-999,IF(H5122="",-999,0)))</f>
        <v>-999</v>
      </c>
      <c r="AL5122" s="82">
        <f>IF(G5122=1, 'adjustment factor'!$D$11, IF(G5122=-9,-999,IF(G5122="",-999,0)))</f>
        <v>-999</v>
      </c>
      <c r="AM5122" s="82">
        <f>IF(I5122=1, 'adjustment factor'!$D$12, IF(I5122=-9,-999,IF(I5122="",-999,0)))</f>
        <v>-999</v>
      </c>
      <c r="AN5122" s="82">
        <f>IF(J5122=1, 'adjustment factor'!$D$13, IF(J5122=-9,-999,IF(J5122="",-999,0)))</f>
        <v>-999</v>
      </c>
      <c r="AO5122" s="82" t="str">
        <f t="shared" si="808"/>
        <v>-999</v>
      </c>
      <c r="AP5122" s="82" t="str">
        <f t="shared" si="809"/>
        <v>MISSING</v>
      </c>
    </row>
    <row r="5123" spans="2:42">
      <c r="B5123" s="207"/>
      <c r="C5123" s="35">
        <v>5119</v>
      </c>
      <c r="D5123" s="161"/>
      <c r="E5123" s="161"/>
      <c r="F5123" s="161"/>
      <c r="G5123" s="161"/>
      <c r="H5123" s="161"/>
      <c r="I5123" s="161"/>
      <c r="J5123" s="161"/>
      <c r="K5123" s="161"/>
      <c r="L5123" s="161"/>
      <c r="M5123" s="161"/>
      <c r="N5123" s="171"/>
      <c r="O5123" s="171"/>
      <c r="P5123" s="171"/>
      <c r="Q5123" s="171"/>
      <c r="R5123" s="171"/>
      <c r="S5123" s="171"/>
      <c r="T5123" s="208" t="str">
        <f t="shared" si="800"/>
        <v>MISSING</v>
      </c>
      <c r="U5123" s="208" t="str">
        <f t="shared" si="801"/>
        <v>MISSING</v>
      </c>
      <c r="X5123" s="56">
        <f t="shared" si="802"/>
        <v>-99</v>
      </c>
      <c r="Y5123" s="56">
        <f t="shared" si="803"/>
        <v>-99</v>
      </c>
      <c r="Z5123" s="56">
        <f t="shared" si="804"/>
        <v>-99</v>
      </c>
      <c r="AA5123" s="56">
        <f t="shared" si="805"/>
        <v>-99</v>
      </c>
      <c r="AB5123" s="56">
        <f t="shared" si="806"/>
        <v>-99</v>
      </c>
      <c r="AC5123" s="56">
        <f t="shared" si="807"/>
        <v>-99</v>
      </c>
      <c r="AD5123" s="3"/>
      <c r="AE5123" s="82">
        <f>IF(D5123=1, 'adjustment factor'!$D$4, IF(D5123=-9,-999,IF(D5123="",-999,0)))</f>
        <v>-999</v>
      </c>
      <c r="AF5123" s="82">
        <f>IF(F5123=1, 'adjustment factor'!$D$5, IF(F5123=-9,-999,IF(F5123="",-999,0)))</f>
        <v>-999</v>
      </c>
      <c r="AG5123" s="82">
        <f>IF(E5123=1, 'adjustment factor'!$D$6, IF(E5123=-9,-999,IF(E5123="",-999,0)))</f>
        <v>-999</v>
      </c>
      <c r="AH5123" s="82">
        <f>IF(K5123&gt;=45,'adjustment factor'!$D$7,IF(K5123=-9,-1200,IF(K5123="",-1200,0)))</f>
        <v>-1200</v>
      </c>
      <c r="AI5123" s="82">
        <f>IF(L5123=1, 'adjustment factor'!$D$8, IF(L5123=-9,-999,IF(L5123="",-999,0)))</f>
        <v>-999</v>
      </c>
      <c r="AJ5123" s="82">
        <f>IF(AND(M5123&gt;=1,M5123&lt;=4),'adjustment factor'!$D$9,IF(M5123=-9,-999,IF(M5123=98,-999,IF(M5123=99,-999,IF(M5123="",-999,0)))))</f>
        <v>-999</v>
      </c>
      <c r="AK5123" s="82">
        <f>IF(H5123=1, 'adjustment factor'!$D$10, IF(H5123=-9,-999,IF(H5123="",-999,0)))</f>
        <v>-999</v>
      </c>
      <c r="AL5123" s="82">
        <f>IF(G5123=1, 'adjustment factor'!$D$11, IF(G5123=-9,-999,IF(G5123="",-999,0)))</f>
        <v>-999</v>
      </c>
      <c r="AM5123" s="82">
        <f>IF(I5123=1, 'adjustment factor'!$D$12, IF(I5123=-9,-999,IF(I5123="",-999,0)))</f>
        <v>-999</v>
      </c>
      <c r="AN5123" s="82">
        <f>IF(J5123=1, 'adjustment factor'!$D$13, IF(J5123=-9,-999,IF(J5123="",-999,0)))</f>
        <v>-999</v>
      </c>
      <c r="AO5123" s="82" t="str">
        <f t="shared" si="808"/>
        <v>-999</v>
      </c>
      <c r="AP5123" s="82" t="str">
        <f t="shared" si="809"/>
        <v>MISSING</v>
      </c>
    </row>
    <row r="5124" spans="2:42">
      <c r="B5124" s="207"/>
      <c r="C5124" s="35">
        <v>5120</v>
      </c>
      <c r="D5124" s="161"/>
      <c r="E5124" s="161"/>
      <c r="F5124" s="161"/>
      <c r="G5124" s="161"/>
      <c r="H5124" s="161"/>
      <c r="I5124" s="161"/>
      <c r="J5124" s="161"/>
      <c r="K5124" s="161"/>
      <c r="L5124" s="161"/>
      <c r="M5124" s="161"/>
      <c r="N5124" s="171"/>
      <c r="O5124" s="171"/>
      <c r="P5124" s="171"/>
      <c r="Q5124" s="171"/>
      <c r="R5124" s="171"/>
      <c r="S5124" s="171"/>
      <c r="T5124" s="208" t="str">
        <f t="shared" si="800"/>
        <v>MISSING</v>
      </c>
      <c r="U5124" s="208" t="str">
        <f t="shared" si="801"/>
        <v>MISSING</v>
      </c>
      <c r="X5124" s="56">
        <f t="shared" si="802"/>
        <v>-99</v>
      </c>
      <c r="Y5124" s="56">
        <f t="shared" si="803"/>
        <v>-99</v>
      </c>
      <c r="Z5124" s="56">
        <f t="shared" si="804"/>
        <v>-99</v>
      </c>
      <c r="AA5124" s="56">
        <f t="shared" si="805"/>
        <v>-99</v>
      </c>
      <c r="AB5124" s="56">
        <f t="shared" si="806"/>
        <v>-99</v>
      </c>
      <c r="AC5124" s="56">
        <f t="shared" si="807"/>
        <v>-99</v>
      </c>
      <c r="AD5124" s="3"/>
      <c r="AE5124" s="82">
        <f>IF(D5124=1, 'adjustment factor'!$D$4, IF(D5124=-9,-999,IF(D5124="",-999,0)))</f>
        <v>-999</v>
      </c>
      <c r="AF5124" s="82">
        <f>IF(F5124=1, 'adjustment factor'!$D$5, IF(F5124=-9,-999,IF(F5124="",-999,0)))</f>
        <v>-999</v>
      </c>
      <c r="AG5124" s="82">
        <f>IF(E5124=1, 'adjustment factor'!$D$6, IF(E5124=-9,-999,IF(E5124="",-999,0)))</f>
        <v>-999</v>
      </c>
      <c r="AH5124" s="82">
        <f>IF(K5124&gt;=45,'adjustment factor'!$D$7,IF(K5124=-9,-1200,IF(K5124="",-1200,0)))</f>
        <v>-1200</v>
      </c>
      <c r="AI5124" s="82">
        <f>IF(L5124=1, 'adjustment factor'!$D$8, IF(L5124=-9,-999,IF(L5124="",-999,0)))</f>
        <v>-999</v>
      </c>
      <c r="AJ5124" s="82">
        <f>IF(AND(M5124&gt;=1,M5124&lt;=4),'adjustment factor'!$D$9,IF(M5124=-9,-999,IF(M5124=98,-999,IF(M5124=99,-999,IF(M5124="",-999,0)))))</f>
        <v>-999</v>
      </c>
      <c r="AK5124" s="82">
        <f>IF(H5124=1, 'adjustment factor'!$D$10, IF(H5124=-9,-999,IF(H5124="",-999,0)))</f>
        <v>-999</v>
      </c>
      <c r="AL5124" s="82">
        <f>IF(G5124=1, 'adjustment factor'!$D$11, IF(G5124=-9,-999,IF(G5124="",-999,0)))</f>
        <v>-999</v>
      </c>
      <c r="AM5124" s="82">
        <f>IF(I5124=1, 'adjustment factor'!$D$12, IF(I5124=-9,-999,IF(I5124="",-999,0)))</f>
        <v>-999</v>
      </c>
      <c r="AN5124" s="82">
        <f>IF(J5124=1, 'adjustment factor'!$D$13, IF(J5124=-9,-999,IF(J5124="",-999,0)))</f>
        <v>-999</v>
      </c>
      <c r="AO5124" s="82" t="str">
        <f t="shared" si="808"/>
        <v>-999</v>
      </c>
      <c r="AP5124" s="82" t="str">
        <f t="shared" si="809"/>
        <v>MISSING</v>
      </c>
    </row>
    <row r="5125" spans="2:42">
      <c r="B5125" s="207"/>
      <c r="C5125" s="35">
        <v>5121</v>
      </c>
      <c r="D5125" s="161"/>
      <c r="E5125" s="161"/>
      <c r="F5125" s="161"/>
      <c r="G5125" s="161"/>
      <c r="H5125" s="161"/>
      <c r="I5125" s="161"/>
      <c r="J5125" s="161"/>
      <c r="K5125" s="161"/>
      <c r="L5125" s="161"/>
      <c r="M5125" s="161"/>
      <c r="N5125" s="171"/>
      <c r="O5125" s="171"/>
      <c r="P5125" s="171"/>
      <c r="Q5125" s="171"/>
      <c r="R5125" s="171"/>
      <c r="S5125" s="171"/>
      <c r="T5125" s="208" t="str">
        <f t="shared" si="800"/>
        <v>MISSING</v>
      </c>
      <c r="U5125" s="208" t="str">
        <f t="shared" si="801"/>
        <v>MISSING</v>
      </c>
      <c r="X5125" s="56">
        <f t="shared" si="802"/>
        <v>-99</v>
      </c>
      <c r="Y5125" s="56">
        <f t="shared" si="803"/>
        <v>-99</v>
      </c>
      <c r="Z5125" s="56">
        <f t="shared" si="804"/>
        <v>-99</v>
      </c>
      <c r="AA5125" s="56">
        <f t="shared" si="805"/>
        <v>-99</v>
      </c>
      <c r="AB5125" s="56">
        <f t="shared" si="806"/>
        <v>-99</v>
      </c>
      <c r="AC5125" s="56">
        <f t="shared" si="807"/>
        <v>-99</v>
      </c>
      <c r="AD5125" s="3"/>
      <c r="AE5125" s="82">
        <f>IF(D5125=1, 'adjustment factor'!$D$4, IF(D5125=-9,-999,IF(D5125="",-999,0)))</f>
        <v>-999</v>
      </c>
      <c r="AF5125" s="82">
        <f>IF(F5125=1, 'adjustment factor'!$D$5, IF(F5125=-9,-999,IF(F5125="",-999,0)))</f>
        <v>-999</v>
      </c>
      <c r="AG5125" s="82">
        <f>IF(E5125=1, 'adjustment factor'!$D$6, IF(E5125=-9,-999,IF(E5125="",-999,0)))</f>
        <v>-999</v>
      </c>
      <c r="AH5125" s="82">
        <f>IF(K5125&gt;=45,'adjustment factor'!$D$7,IF(K5125=-9,-1200,IF(K5125="",-1200,0)))</f>
        <v>-1200</v>
      </c>
      <c r="AI5125" s="82">
        <f>IF(L5125=1, 'adjustment factor'!$D$8, IF(L5125=-9,-999,IF(L5125="",-999,0)))</f>
        <v>-999</v>
      </c>
      <c r="AJ5125" s="82">
        <f>IF(AND(M5125&gt;=1,M5125&lt;=4),'adjustment factor'!$D$9,IF(M5125=-9,-999,IF(M5125=98,-999,IF(M5125=99,-999,IF(M5125="",-999,0)))))</f>
        <v>-999</v>
      </c>
      <c r="AK5125" s="82">
        <f>IF(H5125=1, 'adjustment factor'!$D$10, IF(H5125=-9,-999,IF(H5125="",-999,0)))</f>
        <v>-999</v>
      </c>
      <c r="AL5125" s="82">
        <f>IF(G5125=1, 'adjustment factor'!$D$11, IF(G5125=-9,-999,IF(G5125="",-999,0)))</f>
        <v>-999</v>
      </c>
      <c r="AM5125" s="82">
        <f>IF(I5125=1, 'adjustment factor'!$D$12, IF(I5125=-9,-999,IF(I5125="",-999,0)))</f>
        <v>-999</v>
      </c>
      <c r="AN5125" s="82">
        <f>IF(J5125=1, 'adjustment factor'!$D$13, IF(J5125=-9,-999,IF(J5125="",-999,0)))</f>
        <v>-999</v>
      </c>
      <c r="AO5125" s="82" t="str">
        <f t="shared" si="808"/>
        <v>-999</v>
      </c>
      <c r="AP5125" s="82" t="str">
        <f t="shared" si="809"/>
        <v>MISSING</v>
      </c>
    </row>
    <row r="5126" spans="2:42">
      <c r="B5126" s="207"/>
      <c r="C5126" s="35">
        <v>5122</v>
      </c>
      <c r="D5126" s="161"/>
      <c r="E5126" s="161"/>
      <c r="F5126" s="161"/>
      <c r="G5126" s="161"/>
      <c r="H5126" s="161"/>
      <c r="I5126" s="161"/>
      <c r="J5126" s="161"/>
      <c r="K5126" s="161"/>
      <c r="L5126" s="161"/>
      <c r="M5126" s="161"/>
      <c r="N5126" s="171"/>
      <c r="O5126" s="171"/>
      <c r="P5126" s="171"/>
      <c r="Q5126" s="171"/>
      <c r="R5126" s="171"/>
      <c r="S5126" s="171"/>
      <c r="T5126" s="208" t="str">
        <f t="shared" si="800"/>
        <v>MISSING</v>
      </c>
      <c r="U5126" s="208" t="str">
        <f t="shared" si="801"/>
        <v>MISSING</v>
      </c>
      <c r="X5126" s="56">
        <f t="shared" si="802"/>
        <v>-99</v>
      </c>
      <c r="Y5126" s="56">
        <f t="shared" si="803"/>
        <v>-99</v>
      </c>
      <c r="Z5126" s="56">
        <f t="shared" si="804"/>
        <v>-99</v>
      </c>
      <c r="AA5126" s="56">
        <f t="shared" si="805"/>
        <v>-99</v>
      </c>
      <c r="AB5126" s="56">
        <f t="shared" si="806"/>
        <v>-99</v>
      </c>
      <c r="AC5126" s="56">
        <f t="shared" si="807"/>
        <v>-99</v>
      </c>
      <c r="AD5126" s="3"/>
      <c r="AE5126" s="82">
        <f>IF(D5126=1, 'adjustment factor'!$D$4, IF(D5126=-9,-999,IF(D5126="",-999,0)))</f>
        <v>-999</v>
      </c>
      <c r="AF5126" s="82">
        <f>IF(F5126=1, 'adjustment factor'!$D$5, IF(F5126=-9,-999,IF(F5126="",-999,0)))</f>
        <v>-999</v>
      </c>
      <c r="AG5126" s="82">
        <f>IF(E5126=1, 'adjustment factor'!$D$6, IF(E5126=-9,-999,IF(E5126="",-999,0)))</f>
        <v>-999</v>
      </c>
      <c r="AH5126" s="82">
        <f>IF(K5126&gt;=45,'adjustment factor'!$D$7,IF(K5126=-9,-1200,IF(K5126="",-1200,0)))</f>
        <v>-1200</v>
      </c>
      <c r="AI5126" s="82">
        <f>IF(L5126=1, 'adjustment factor'!$D$8, IF(L5126=-9,-999,IF(L5126="",-999,0)))</f>
        <v>-999</v>
      </c>
      <c r="AJ5126" s="82">
        <f>IF(AND(M5126&gt;=1,M5126&lt;=4),'adjustment factor'!$D$9,IF(M5126=-9,-999,IF(M5126=98,-999,IF(M5126=99,-999,IF(M5126="",-999,0)))))</f>
        <v>-999</v>
      </c>
      <c r="AK5126" s="82">
        <f>IF(H5126=1, 'adjustment factor'!$D$10, IF(H5126=-9,-999,IF(H5126="",-999,0)))</f>
        <v>-999</v>
      </c>
      <c r="AL5126" s="82">
        <f>IF(G5126=1, 'adjustment factor'!$D$11, IF(G5126=-9,-999,IF(G5126="",-999,0)))</f>
        <v>-999</v>
      </c>
      <c r="AM5126" s="82">
        <f>IF(I5126=1, 'adjustment factor'!$D$12, IF(I5126=-9,-999,IF(I5126="",-999,0)))</f>
        <v>-999</v>
      </c>
      <c r="AN5126" s="82">
        <f>IF(J5126=1, 'adjustment factor'!$D$13, IF(J5126=-9,-999,IF(J5126="",-999,0)))</f>
        <v>-999</v>
      </c>
      <c r="AO5126" s="82" t="str">
        <f t="shared" si="808"/>
        <v>-999</v>
      </c>
      <c r="AP5126" s="82" t="str">
        <f t="shared" si="809"/>
        <v>MISSING</v>
      </c>
    </row>
    <row r="5127" spans="2:42">
      <c r="B5127" s="207"/>
      <c r="C5127" s="35">
        <v>5123</v>
      </c>
      <c r="D5127" s="161"/>
      <c r="E5127" s="161"/>
      <c r="F5127" s="161"/>
      <c r="G5127" s="161"/>
      <c r="H5127" s="161"/>
      <c r="I5127" s="161"/>
      <c r="J5127" s="161"/>
      <c r="K5127" s="161"/>
      <c r="L5127" s="161"/>
      <c r="M5127" s="161"/>
      <c r="N5127" s="171"/>
      <c r="O5127" s="171"/>
      <c r="P5127" s="171"/>
      <c r="Q5127" s="171"/>
      <c r="R5127" s="171"/>
      <c r="S5127" s="171"/>
      <c r="T5127" s="208" t="str">
        <f t="shared" si="800"/>
        <v>MISSING</v>
      </c>
      <c r="U5127" s="208" t="str">
        <f t="shared" si="801"/>
        <v>MISSING</v>
      </c>
      <c r="X5127" s="56">
        <f t="shared" si="802"/>
        <v>-99</v>
      </c>
      <c r="Y5127" s="56">
        <f t="shared" si="803"/>
        <v>-99</v>
      </c>
      <c r="Z5127" s="56">
        <f t="shared" si="804"/>
        <v>-99</v>
      </c>
      <c r="AA5127" s="56">
        <f t="shared" si="805"/>
        <v>-99</v>
      </c>
      <c r="AB5127" s="56">
        <f t="shared" si="806"/>
        <v>-99</v>
      </c>
      <c r="AC5127" s="56">
        <f t="shared" si="807"/>
        <v>-99</v>
      </c>
      <c r="AD5127" s="3"/>
      <c r="AE5127" s="82">
        <f>IF(D5127=1, 'adjustment factor'!$D$4, IF(D5127=-9,-999,IF(D5127="",-999,0)))</f>
        <v>-999</v>
      </c>
      <c r="AF5127" s="82">
        <f>IF(F5127=1, 'adjustment factor'!$D$5, IF(F5127=-9,-999,IF(F5127="",-999,0)))</f>
        <v>-999</v>
      </c>
      <c r="AG5127" s="82">
        <f>IF(E5127=1, 'adjustment factor'!$D$6, IF(E5127=-9,-999,IF(E5127="",-999,0)))</f>
        <v>-999</v>
      </c>
      <c r="AH5127" s="82">
        <f>IF(K5127&gt;=45,'adjustment factor'!$D$7,IF(K5127=-9,-1200,IF(K5127="",-1200,0)))</f>
        <v>-1200</v>
      </c>
      <c r="AI5127" s="82">
        <f>IF(L5127=1, 'adjustment factor'!$D$8, IF(L5127=-9,-999,IF(L5127="",-999,0)))</f>
        <v>-999</v>
      </c>
      <c r="AJ5127" s="82">
        <f>IF(AND(M5127&gt;=1,M5127&lt;=4),'adjustment factor'!$D$9,IF(M5127=-9,-999,IF(M5127=98,-999,IF(M5127=99,-999,IF(M5127="",-999,0)))))</f>
        <v>-999</v>
      </c>
      <c r="AK5127" s="82">
        <f>IF(H5127=1, 'adjustment factor'!$D$10, IF(H5127=-9,-999,IF(H5127="",-999,0)))</f>
        <v>-999</v>
      </c>
      <c r="AL5127" s="82">
        <f>IF(G5127=1, 'adjustment factor'!$D$11, IF(G5127=-9,-999,IF(G5127="",-999,0)))</f>
        <v>-999</v>
      </c>
      <c r="AM5127" s="82">
        <f>IF(I5127=1, 'adjustment factor'!$D$12, IF(I5127=-9,-999,IF(I5127="",-999,0)))</f>
        <v>-999</v>
      </c>
      <c r="AN5127" s="82">
        <f>IF(J5127=1, 'adjustment factor'!$D$13, IF(J5127=-9,-999,IF(J5127="",-999,0)))</f>
        <v>-999</v>
      </c>
      <c r="AO5127" s="82" t="str">
        <f t="shared" si="808"/>
        <v>-999</v>
      </c>
      <c r="AP5127" s="82" t="str">
        <f t="shared" si="809"/>
        <v>MISSING</v>
      </c>
    </row>
    <row r="5128" spans="2:42">
      <c r="B5128" s="207"/>
      <c r="C5128" s="35">
        <v>5124</v>
      </c>
      <c r="D5128" s="161"/>
      <c r="E5128" s="161"/>
      <c r="F5128" s="161"/>
      <c r="G5128" s="161"/>
      <c r="H5128" s="161"/>
      <c r="I5128" s="161"/>
      <c r="J5128" s="161"/>
      <c r="K5128" s="161"/>
      <c r="L5128" s="161"/>
      <c r="M5128" s="161"/>
      <c r="N5128" s="171"/>
      <c r="O5128" s="171"/>
      <c r="P5128" s="171"/>
      <c r="Q5128" s="171"/>
      <c r="R5128" s="171"/>
      <c r="S5128" s="171"/>
      <c r="T5128" s="208" t="str">
        <f t="shared" si="800"/>
        <v>MISSING</v>
      </c>
      <c r="U5128" s="208" t="str">
        <f t="shared" si="801"/>
        <v>MISSING</v>
      </c>
      <c r="X5128" s="56">
        <f t="shared" si="802"/>
        <v>-99</v>
      </c>
      <c r="Y5128" s="56">
        <f t="shared" si="803"/>
        <v>-99</v>
      </c>
      <c r="Z5128" s="56">
        <f t="shared" si="804"/>
        <v>-99</v>
      </c>
      <c r="AA5128" s="56">
        <f t="shared" si="805"/>
        <v>-99</v>
      </c>
      <c r="AB5128" s="56">
        <f t="shared" si="806"/>
        <v>-99</v>
      </c>
      <c r="AC5128" s="56">
        <f t="shared" si="807"/>
        <v>-99</v>
      </c>
      <c r="AD5128" s="3"/>
      <c r="AE5128" s="82">
        <f>IF(D5128=1, 'adjustment factor'!$D$4, IF(D5128=-9,-999,IF(D5128="",-999,0)))</f>
        <v>-999</v>
      </c>
      <c r="AF5128" s="82">
        <f>IF(F5128=1, 'adjustment factor'!$D$5, IF(F5128=-9,-999,IF(F5128="",-999,0)))</f>
        <v>-999</v>
      </c>
      <c r="AG5128" s="82">
        <f>IF(E5128=1, 'adjustment factor'!$D$6, IF(E5128=-9,-999,IF(E5128="",-999,0)))</f>
        <v>-999</v>
      </c>
      <c r="AH5128" s="82">
        <f>IF(K5128&gt;=45,'adjustment factor'!$D$7,IF(K5128=-9,-1200,IF(K5128="",-1200,0)))</f>
        <v>-1200</v>
      </c>
      <c r="AI5128" s="82">
        <f>IF(L5128=1, 'adjustment factor'!$D$8, IF(L5128=-9,-999,IF(L5128="",-999,0)))</f>
        <v>-999</v>
      </c>
      <c r="AJ5128" s="82">
        <f>IF(AND(M5128&gt;=1,M5128&lt;=4),'adjustment factor'!$D$9,IF(M5128=-9,-999,IF(M5128=98,-999,IF(M5128=99,-999,IF(M5128="",-999,0)))))</f>
        <v>-999</v>
      </c>
      <c r="AK5128" s="82">
        <f>IF(H5128=1, 'adjustment factor'!$D$10, IF(H5128=-9,-999,IF(H5128="",-999,0)))</f>
        <v>-999</v>
      </c>
      <c r="AL5128" s="82">
        <f>IF(G5128=1, 'adjustment factor'!$D$11, IF(G5128=-9,-999,IF(G5128="",-999,0)))</f>
        <v>-999</v>
      </c>
      <c r="AM5128" s="82">
        <f>IF(I5128=1, 'adjustment factor'!$D$12, IF(I5128=-9,-999,IF(I5128="",-999,0)))</f>
        <v>-999</v>
      </c>
      <c r="AN5128" s="82">
        <f>IF(J5128=1, 'adjustment factor'!$D$13, IF(J5128=-9,-999,IF(J5128="",-999,0)))</f>
        <v>-999</v>
      </c>
      <c r="AO5128" s="82" t="str">
        <f t="shared" si="808"/>
        <v>-999</v>
      </c>
      <c r="AP5128" s="82" t="str">
        <f t="shared" si="809"/>
        <v>MISSING</v>
      </c>
    </row>
    <row r="5129" spans="2:42">
      <c r="B5129" s="207"/>
      <c r="C5129" s="35">
        <v>5125</v>
      </c>
      <c r="D5129" s="161"/>
      <c r="E5129" s="161"/>
      <c r="F5129" s="161"/>
      <c r="G5129" s="161"/>
      <c r="H5129" s="161"/>
      <c r="I5129" s="161"/>
      <c r="J5129" s="161"/>
      <c r="K5129" s="161"/>
      <c r="L5129" s="161"/>
      <c r="M5129" s="161"/>
      <c r="N5129" s="171"/>
      <c r="O5129" s="171"/>
      <c r="P5129" s="171"/>
      <c r="Q5129" s="171"/>
      <c r="R5129" s="171"/>
      <c r="S5129" s="171"/>
      <c r="T5129" s="208" t="str">
        <f t="shared" si="800"/>
        <v>MISSING</v>
      </c>
      <c r="U5129" s="208" t="str">
        <f t="shared" si="801"/>
        <v>MISSING</v>
      </c>
      <c r="X5129" s="56">
        <f t="shared" si="802"/>
        <v>-99</v>
      </c>
      <c r="Y5129" s="56">
        <f t="shared" si="803"/>
        <v>-99</v>
      </c>
      <c r="Z5129" s="56">
        <f t="shared" si="804"/>
        <v>-99</v>
      </c>
      <c r="AA5129" s="56">
        <f t="shared" si="805"/>
        <v>-99</v>
      </c>
      <c r="AB5129" s="56">
        <f t="shared" si="806"/>
        <v>-99</v>
      </c>
      <c r="AC5129" s="56">
        <f t="shared" si="807"/>
        <v>-99</v>
      </c>
      <c r="AD5129" s="3"/>
      <c r="AE5129" s="82">
        <f>IF(D5129=1, 'adjustment factor'!$D$4, IF(D5129=-9,-999,IF(D5129="",-999,0)))</f>
        <v>-999</v>
      </c>
      <c r="AF5129" s="82">
        <f>IF(F5129=1, 'adjustment factor'!$D$5, IF(F5129=-9,-999,IF(F5129="",-999,0)))</f>
        <v>-999</v>
      </c>
      <c r="AG5129" s="82">
        <f>IF(E5129=1, 'adjustment factor'!$D$6, IF(E5129=-9,-999,IF(E5129="",-999,0)))</f>
        <v>-999</v>
      </c>
      <c r="AH5129" s="82">
        <f>IF(K5129&gt;=45,'adjustment factor'!$D$7,IF(K5129=-9,-1200,IF(K5129="",-1200,0)))</f>
        <v>-1200</v>
      </c>
      <c r="AI5129" s="82">
        <f>IF(L5129=1, 'adjustment factor'!$D$8, IF(L5129=-9,-999,IF(L5129="",-999,0)))</f>
        <v>-999</v>
      </c>
      <c r="AJ5129" s="82">
        <f>IF(AND(M5129&gt;=1,M5129&lt;=4),'adjustment factor'!$D$9,IF(M5129=-9,-999,IF(M5129=98,-999,IF(M5129=99,-999,IF(M5129="",-999,0)))))</f>
        <v>-999</v>
      </c>
      <c r="AK5129" s="82">
        <f>IF(H5129=1, 'adjustment factor'!$D$10, IF(H5129=-9,-999,IF(H5129="",-999,0)))</f>
        <v>-999</v>
      </c>
      <c r="AL5129" s="82">
        <f>IF(G5129=1, 'adjustment factor'!$D$11, IF(G5129=-9,-999,IF(G5129="",-999,0)))</f>
        <v>-999</v>
      </c>
      <c r="AM5129" s="82">
        <f>IF(I5129=1, 'adjustment factor'!$D$12, IF(I5129=-9,-999,IF(I5129="",-999,0)))</f>
        <v>-999</v>
      </c>
      <c r="AN5129" s="82">
        <f>IF(J5129=1, 'adjustment factor'!$D$13, IF(J5129=-9,-999,IF(J5129="",-999,0)))</f>
        <v>-999</v>
      </c>
      <c r="AO5129" s="82" t="str">
        <f t="shared" si="808"/>
        <v>-999</v>
      </c>
      <c r="AP5129" s="82" t="str">
        <f t="shared" si="809"/>
        <v>MISSING</v>
      </c>
    </row>
    <row r="5130" spans="2:42">
      <c r="B5130" s="207"/>
      <c r="C5130" s="35">
        <v>5126</v>
      </c>
      <c r="D5130" s="161"/>
      <c r="E5130" s="161"/>
      <c r="F5130" s="161"/>
      <c r="G5130" s="161"/>
      <c r="H5130" s="161"/>
      <c r="I5130" s="161"/>
      <c r="J5130" s="161"/>
      <c r="K5130" s="161"/>
      <c r="L5130" s="161"/>
      <c r="M5130" s="161"/>
      <c r="N5130" s="171"/>
      <c r="O5130" s="171"/>
      <c r="P5130" s="171"/>
      <c r="Q5130" s="171"/>
      <c r="R5130" s="171"/>
      <c r="S5130" s="171"/>
      <c r="T5130" s="208" t="str">
        <f t="shared" si="800"/>
        <v>MISSING</v>
      </c>
      <c r="U5130" s="208" t="str">
        <f t="shared" si="801"/>
        <v>MISSING</v>
      </c>
      <c r="X5130" s="56">
        <f t="shared" si="802"/>
        <v>-99</v>
      </c>
      <c r="Y5130" s="56">
        <f t="shared" si="803"/>
        <v>-99</v>
      </c>
      <c r="Z5130" s="56">
        <f t="shared" si="804"/>
        <v>-99</v>
      </c>
      <c r="AA5130" s="56">
        <f t="shared" si="805"/>
        <v>-99</v>
      </c>
      <c r="AB5130" s="56">
        <f t="shared" si="806"/>
        <v>-99</v>
      </c>
      <c r="AC5130" s="56">
        <f t="shared" si="807"/>
        <v>-99</v>
      </c>
      <c r="AD5130" s="3"/>
      <c r="AE5130" s="82">
        <f>IF(D5130=1, 'adjustment factor'!$D$4, IF(D5130=-9,-999,IF(D5130="",-999,0)))</f>
        <v>-999</v>
      </c>
      <c r="AF5130" s="82">
        <f>IF(F5130=1, 'adjustment factor'!$D$5, IF(F5130=-9,-999,IF(F5130="",-999,0)))</f>
        <v>-999</v>
      </c>
      <c r="AG5130" s="82">
        <f>IF(E5130=1, 'adjustment factor'!$D$6, IF(E5130=-9,-999,IF(E5130="",-999,0)))</f>
        <v>-999</v>
      </c>
      <c r="AH5130" s="82">
        <f>IF(K5130&gt;=45,'adjustment factor'!$D$7,IF(K5130=-9,-1200,IF(K5130="",-1200,0)))</f>
        <v>-1200</v>
      </c>
      <c r="AI5130" s="82">
        <f>IF(L5130=1, 'adjustment factor'!$D$8, IF(L5130=-9,-999,IF(L5130="",-999,0)))</f>
        <v>-999</v>
      </c>
      <c r="AJ5130" s="82">
        <f>IF(AND(M5130&gt;=1,M5130&lt;=4),'adjustment factor'!$D$9,IF(M5130=-9,-999,IF(M5130=98,-999,IF(M5130=99,-999,IF(M5130="",-999,0)))))</f>
        <v>-999</v>
      </c>
      <c r="AK5130" s="82">
        <f>IF(H5130=1, 'adjustment factor'!$D$10, IF(H5130=-9,-999,IF(H5130="",-999,0)))</f>
        <v>-999</v>
      </c>
      <c r="AL5130" s="82">
        <f>IF(G5130=1, 'adjustment factor'!$D$11, IF(G5130=-9,-999,IF(G5130="",-999,0)))</f>
        <v>-999</v>
      </c>
      <c r="AM5130" s="82">
        <f>IF(I5130=1, 'adjustment factor'!$D$12, IF(I5130=-9,-999,IF(I5130="",-999,0)))</f>
        <v>-999</v>
      </c>
      <c r="AN5130" s="82">
        <f>IF(J5130=1, 'adjustment factor'!$D$13, IF(J5130=-9,-999,IF(J5130="",-999,0)))</f>
        <v>-999</v>
      </c>
      <c r="AO5130" s="82" t="str">
        <f t="shared" si="808"/>
        <v>-999</v>
      </c>
      <c r="AP5130" s="82" t="str">
        <f t="shared" si="809"/>
        <v>MISSING</v>
      </c>
    </row>
    <row r="5131" spans="2:42">
      <c r="B5131" s="207"/>
      <c r="C5131" s="35">
        <v>5127</v>
      </c>
      <c r="D5131" s="161"/>
      <c r="E5131" s="161"/>
      <c r="F5131" s="161"/>
      <c r="G5131" s="161"/>
      <c r="H5131" s="161"/>
      <c r="I5131" s="161"/>
      <c r="J5131" s="161"/>
      <c r="K5131" s="161"/>
      <c r="L5131" s="161"/>
      <c r="M5131" s="161"/>
      <c r="N5131" s="171"/>
      <c r="O5131" s="171"/>
      <c r="P5131" s="171"/>
      <c r="Q5131" s="171"/>
      <c r="R5131" s="171"/>
      <c r="S5131" s="171"/>
      <c r="T5131" s="208" t="str">
        <f t="shared" si="800"/>
        <v>MISSING</v>
      </c>
      <c r="U5131" s="208" t="str">
        <f t="shared" si="801"/>
        <v>MISSING</v>
      </c>
      <c r="X5131" s="56">
        <f t="shared" si="802"/>
        <v>-99</v>
      </c>
      <c r="Y5131" s="56">
        <f t="shared" si="803"/>
        <v>-99</v>
      </c>
      <c r="Z5131" s="56">
        <f t="shared" si="804"/>
        <v>-99</v>
      </c>
      <c r="AA5131" s="56">
        <f t="shared" si="805"/>
        <v>-99</v>
      </c>
      <c r="AB5131" s="56">
        <f t="shared" si="806"/>
        <v>-99</v>
      </c>
      <c r="AC5131" s="56">
        <f t="shared" si="807"/>
        <v>-99</v>
      </c>
      <c r="AD5131" s="3"/>
      <c r="AE5131" s="82">
        <f>IF(D5131=1, 'adjustment factor'!$D$4, IF(D5131=-9,-999,IF(D5131="",-999,0)))</f>
        <v>-999</v>
      </c>
      <c r="AF5131" s="82">
        <f>IF(F5131=1, 'adjustment factor'!$D$5, IF(F5131=-9,-999,IF(F5131="",-999,0)))</f>
        <v>-999</v>
      </c>
      <c r="AG5131" s="82">
        <f>IF(E5131=1, 'adjustment factor'!$D$6, IF(E5131=-9,-999,IF(E5131="",-999,0)))</f>
        <v>-999</v>
      </c>
      <c r="AH5131" s="82">
        <f>IF(K5131&gt;=45,'adjustment factor'!$D$7,IF(K5131=-9,-1200,IF(K5131="",-1200,0)))</f>
        <v>-1200</v>
      </c>
      <c r="AI5131" s="82">
        <f>IF(L5131=1, 'adjustment factor'!$D$8, IF(L5131=-9,-999,IF(L5131="",-999,0)))</f>
        <v>-999</v>
      </c>
      <c r="AJ5131" s="82">
        <f>IF(AND(M5131&gt;=1,M5131&lt;=4),'adjustment factor'!$D$9,IF(M5131=-9,-999,IF(M5131=98,-999,IF(M5131=99,-999,IF(M5131="",-999,0)))))</f>
        <v>-999</v>
      </c>
      <c r="AK5131" s="82">
        <f>IF(H5131=1, 'adjustment factor'!$D$10, IF(H5131=-9,-999,IF(H5131="",-999,0)))</f>
        <v>-999</v>
      </c>
      <c r="AL5131" s="82">
        <f>IF(G5131=1, 'adjustment factor'!$D$11, IF(G5131=-9,-999,IF(G5131="",-999,0)))</f>
        <v>-999</v>
      </c>
      <c r="AM5131" s="82">
        <f>IF(I5131=1, 'adjustment factor'!$D$12, IF(I5131=-9,-999,IF(I5131="",-999,0)))</f>
        <v>-999</v>
      </c>
      <c r="AN5131" s="82">
        <f>IF(J5131=1, 'adjustment factor'!$D$13, IF(J5131=-9,-999,IF(J5131="",-999,0)))</f>
        <v>-999</v>
      </c>
      <c r="AO5131" s="82" t="str">
        <f t="shared" si="808"/>
        <v>-999</v>
      </c>
      <c r="AP5131" s="82" t="str">
        <f t="shared" si="809"/>
        <v>MISSING</v>
      </c>
    </row>
    <row r="5132" spans="2:42">
      <c r="B5132" s="207"/>
      <c r="C5132" s="35">
        <v>5128</v>
      </c>
      <c r="D5132" s="161"/>
      <c r="E5132" s="161"/>
      <c r="F5132" s="161"/>
      <c r="G5132" s="161"/>
      <c r="H5132" s="161"/>
      <c r="I5132" s="161"/>
      <c r="J5132" s="161"/>
      <c r="K5132" s="161"/>
      <c r="L5132" s="161"/>
      <c r="M5132" s="161"/>
      <c r="N5132" s="171"/>
      <c r="O5132" s="171"/>
      <c r="P5132" s="171"/>
      <c r="Q5132" s="171"/>
      <c r="R5132" s="171"/>
      <c r="S5132" s="171"/>
      <c r="T5132" s="208" t="str">
        <f t="shared" si="800"/>
        <v>MISSING</v>
      </c>
      <c r="U5132" s="208" t="str">
        <f t="shared" si="801"/>
        <v>MISSING</v>
      </c>
      <c r="X5132" s="56">
        <f t="shared" si="802"/>
        <v>-99</v>
      </c>
      <c r="Y5132" s="56">
        <f t="shared" si="803"/>
        <v>-99</v>
      </c>
      <c r="Z5132" s="56">
        <f t="shared" si="804"/>
        <v>-99</v>
      </c>
      <c r="AA5132" s="56">
        <f t="shared" si="805"/>
        <v>-99</v>
      </c>
      <c r="AB5132" s="56">
        <f t="shared" si="806"/>
        <v>-99</v>
      </c>
      <c r="AC5132" s="56">
        <f t="shared" si="807"/>
        <v>-99</v>
      </c>
      <c r="AD5132" s="3"/>
      <c r="AE5132" s="82">
        <f>IF(D5132=1, 'adjustment factor'!$D$4, IF(D5132=-9,-999,IF(D5132="",-999,0)))</f>
        <v>-999</v>
      </c>
      <c r="AF5132" s="82">
        <f>IF(F5132=1, 'adjustment factor'!$D$5, IF(F5132=-9,-999,IF(F5132="",-999,0)))</f>
        <v>-999</v>
      </c>
      <c r="AG5132" s="82">
        <f>IF(E5132=1, 'adjustment factor'!$D$6, IF(E5132=-9,-999,IF(E5132="",-999,0)))</f>
        <v>-999</v>
      </c>
      <c r="AH5132" s="82">
        <f>IF(K5132&gt;=45,'adjustment factor'!$D$7,IF(K5132=-9,-1200,IF(K5132="",-1200,0)))</f>
        <v>-1200</v>
      </c>
      <c r="AI5132" s="82">
        <f>IF(L5132=1, 'adjustment factor'!$D$8, IF(L5132=-9,-999,IF(L5132="",-999,0)))</f>
        <v>-999</v>
      </c>
      <c r="AJ5132" s="82">
        <f>IF(AND(M5132&gt;=1,M5132&lt;=4),'adjustment factor'!$D$9,IF(M5132=-9,-999,IF(M5132=98,-999,IF(M5132=99,-999,IF(M5132="",-999,0)))))</f>
        <v>-999</v>
      </c>
      <c r="AK5132" s="82">
        <f>IF(H5132=1, 'adjustment factor'!$D$10, IF(H5132=-9,-999,IF(H5132="",-999,0)))</f>
        <v>-999</v>
      </c>
      <c r="AL5132" s="82">
        <f>IF(G5132=1, 'adjustment factor'!$D$11, IF(G5132=-9,-999,IF(G5132="",-999,0)))</f>
        <v>-999</v>
      </c>
      <c r="AM5132" s="82">
        <f>IF(I5132=1, 'adjustment factor'!$D$12, IF(I5132=-9,-999,IF(I5132="",-999,0)))</f>
        <v>-999</v>
      </c>
      <c r="AN5132" s="82">
        <f>IF(J5132=1, 'adjustment factor'!$D$13, IF(J5132=-9,-999,IF(J5132="",-999,0)))</f>
        <v>-999</v>
      </c>
      <c r="AO5132" s="82" t="str">
        <f t="shared" si="808"/>
        <v>-999</v>
      </c>
      <c r="AP5132" s="82" t="str">
        <f t="shared" si="809"/>
        <v>MISSING</v>
      </c>
    </row>
    <row r="5133" spans="2:42">
      <c r="B5133" s="207"/>
      <c r="C5133" s="35">
        <v>5129</v>
      </c>
      <c r="D5133" s="161"/>
      <c r="E5133" s="161"/>
      <c r="F5133" s="161"/>
      <c r="G5133" s="161"/>
      <c r="H5133" s="161"/>
      <c r="I5133" s="161"/>
      <c r="J5133" s="161"/>
      <c r="K5133" s="161"/>
      <c r="L5133" s="161"/>
      <c r="M5133" s="161"/>
      <c r="N5133" s="171"/>
      <c r="O5133" s="171"/>
      <c r="P5133" s="171"/>
      <c r="Q5133" s="171"/>
      <c r="R5133" s="171"/>
      <c r="S5133" s="171"/>
      <c r="T5133" s="208" t="str">
        <f t="shared" si="800"/>
        <v>MISSING</v>
      </c>
      <c r="U5133" s="208" t="str">
        <f t="shared" si="801"/>
        <v>MISSING</v>
      </c>
      <c r="X5133" s="56">
        <f t="shared" si="802"/>
        <v>-99</v>
      </c>
      <c r="Y5133" s="56">
        <f t="shared" si="803"/>
        <v>-99</v>
      </c>
      <c r="Z5133" s="56">
        <f t="shared" si="804"/>
        <v>-99</v>
      </c>
      <c r="AA5133" s="56">
        <f t="shared" si="805"/>
        <v>-99</v>
      </c>
      <c r="AB5133" s="56">
        <f t="shared" si="806"/>
        <v>-99</v>
      </c>
      <c r="AC5133" s="56">
        <f t="shared" si="807"/>
        <v>-99</v>
      </c>
      <c r="AD5133" s="3"/>
      <c r="AE5133" s="82">
        <f>IF(D5133=1, 'adjustment factor'!$D$4, IF(D5133=-9,-999,IF(D5133="",-999,0)))</f>
        <v>-999</v>
      </c>
      <c r="AF5133" s="82">
        <f>IF(F5133=1, 'adjustment factor'!$D$5, IF(F5133=-9,-999,IF(F5133="",-999,0)))</f>
        <v>-999</v>
      </c>
      <c r="AG5133" s="82">
        <f>IF(E5133=1, 'adjustment factor'!$D$6, IF(E5133=-9,-999,IF(E5133="",-999,0)))</f>
        <v>-999</v>
      </c>
      <c r="AH5133" s="82">
        <f>IF(K5133&gt;=45,'adjustment factor'!$D$7,IF(K5133=-9,-1200,IF(K5133="",-1200,0)))</f>
        <v>-1200</v>
      </c>
      <c r="AI5133" s="82">
        <f>IF(L5133=1, 'adjustment factor'!$D$8, IF(L5133=-9,-999,IF(L5133="",-999,0)))</f>
        <v>-999</v>
      </c>
      <c r="AJ5133" s="82">
        <f>IF(AND(M5133&gt;=1,M5133&lt;=4),'adjustment factor'!$D$9,IF(M5133=-9,-999,IF(M5133=98,-999,IF(M5133=99,-999,IF(M5133="",-999,0)))))</f>
        <v>-999</v>
      </c>
      <c r="AK5133" s="82">
        <f>IF(H5133=1, 'adjustment factor'!$D$10, IF(H5133=-9,-999,IF(H5133="",-999,0)))</f>
        <v>-999</v>
      </c>
      <c r="AL5133" s="82">
        <f>IF(G5133=1, 'adjustment factor'!$D$11, IF(G5133=-9,-999,IF(G5133="",-999,0)))</f>
        <v>-999</v>
      </c>
      <c r="AM5133" s="82">
        <f>IF(I5133=1, 'adjustment factor'!$D$12, IF(I5133=-9,-999,IF(I5133="",-999,0)))</f>
        <v>-999</v>
      </c>
      <c r="AN5133" s="82">
        <f>IF(J5133=1, 'adjustment factor'!$D$13, IF(J5133=-9,-999,IF(J5133="",-999,0)))</f>
        <v>-999</v>
      </c>
      <c r="AO5133" s="82" t="str">
        <f t="shared" si="808"/>
        <v>-999</v>
      </c>
      <c r="AP5133" s="82" t="str">
        <f t="shared" si="809"/>
        <v>MISSING</v>
      </c>
    </row>
    <row r="5134" spans="2:42">
      <c r="B5134" s="207"/>
      <c r="C5134" s="35">
        <v>5130</v>
      </c>
      <c r="D5134" s="161"/>
      <c r="E5134" s="161"/>
      <c r="F5134" s="161"/>
      <c r="G5134" s="161"/>
      <c r="H5134" s="161"/>
      <c r="I5134" s="161"/>
      <c r="J5134" s="161"/>
      <c r="K5134" s="161"/>
      <c r="L5134" s="161"/>
      <c r="M5134" s="161"/>
      <c r="N5134" s="171"/>
      <c r="O5134" s="171"/>
      <c r="P5134" s="171"/>
      <c r="Q5134" s="171"/>
      <c r="R5134" s="171"/>
      <c r="S5134" s="171"/>
      <c r="T5134" s="208" t="str">
        <f t="shared" si="800"/>
        <v>MISSING</v>
      </c>
      <c r="U5134" s="208" t="str">
        <f t="shared" si="801"/>
        <v>MISSING</v>
      </c>
      <c r="X5134" s="56">
        <f t="shared" si="802"/>
        <v>-99</v>
      </c>
      <c r="Y5134" s="56">
        <f t="shared" si="803"/>
        <v>-99</v>
      </c>
      <c r="Z5134" s="56">
        <f t="shared" si="804"/>
        <v>-99</v>
      </c>
      <c r="AA5134" s="56">
        <f t="shared" si="805"/>
        <v>-99</v>
      </c>
      <c r="AB5134" s="56">
        <f t="shared" si="806"/>
        <v>-99</v>
      </c>
      <c r="AC5134" s="56">
        <f t="shared" si="807"/>
        <v>-99</v>
      </c>
      <c r="AD5134" s="3"/>
      <c r="AE5134" s="82">
        <f>IF(D5134=1, 'adjustment factor'!$D$4, IF(D5134=-9,-999,IF(D5134="",-999,0)))</f>
        <v>-999</v>
      </c>
      <c r="AF5134" s="82">
        <f>IF(F5134=1, 'adjustment factor'!$D$5, IF(F5134=-9,-999,IF(F5134="",-999,0)))</f>
        <v>-999</v>
      </c>
      <c r="AG5134" s="82">
        <f>IF(E5134=1, 'adjustment factor'!$D$6, IF(E5134=-9,-999,IF(E5134="",-999,0)))</f>
        <v>-999</v>
      </c>
      <c r="AH5134" s="82">
        <f>IF(K5134&gt;=45,'adjustment factor'!$D$7,IF(K5134=-9,-1200,IF(K5134="",-1200,0)))</f>
        <v>-1200</v>
      </c>
      <c r="AI5134" s="82">
        <f>IF(L5134=1, 'adjustment factor'!$D$8, IF(L5134=-9,-999,IF(L5134="",-999,0)))</f>
        <v>-999</v>
      </c>
      <c r="AJ5134" s="82">
        <f>IF(AND(M5134&gt;=1,M5134&lt;=4),'adjustment factor'!$D$9,IF(M5134=-9,-999,IF(M5134=98,-999,IF(M5134=99,-999,IF(M5134="",-999,0)))))</f>
        <v>-999</v>
      </c>
      <c r="AK5134" s="82">
        <f>IF(H5134=1, 'adjustment factor'!$D$10, IF(H5134=-9,-999,IF(H5134="",-999,0)))</f>
        <v>-999</v>
      </c>
      <c r="AL5134" s="82">
        <f>IF(G5134=1, 'adjustment factor'!$D$11, IF(G5134=-9,-999,IF(G5134="",-999,0)))</f>
        <v>-999</v>
      </c>
      <c r="AM5134" s="82">
        <f>IF(I5134=1, 'adjustment factor'!$D$12, IF(I5134=-9,-999,IF(I5134="",-999,0)))</f>
        <v>-999</v>
      </c>
      <c r="AN5134" s="82">
        <f>IF(J5134=1, 'adjustment factor'!$D$13, IF(J5134=-9,-999,IF(J5134="",-999,0)))</f>
        <v>-999</v>
      </c>
      <c r="AO5134" s="82" t="str">
        <f t="shared" si="808"/>
        <v>-999</v>
      </c>
      <c r="AP5134" s="82" t="str">
        <f t="shared" si="809"/>
        <v>MISSING</v>
      </c>
    </row>
    <row r="5135" spans="2:42">
      <c r="B5135" s="207"/>
      <c r="C5135" s="35">
        <v>5131</v>
      </c>
      <c r="D5135" s="161"/>
      <c r="E5135" s="161"/>
      <c r="F5135" s="161"/>
      <c r="G5135" s="161"/>
      <c r="H5135" s="161"/>
      <c r="I5135" s="161"/>
      <c r="J5135" s="161"/>
      <c r="K5135" s="161"/>
      <c r="L5135" s="161"/>
      <c r="M5135" s="161"/>
      <c r="N5135" s="171"/>
      <c r="O5135" s="171"/>
      <c r="P5135" s="171"/>
      <c r="Q5135" s="171"/>
      <c r="R5135" s="171"/>
      <c r="S5135" s="171"/>
      <c r="T5135" s="208" t="str">
        <f t="shared" si="800"/>
        <v>MISSING</v>
      </c>
      <c r="U5135" s="208" t="str">
        <f t="shared" si="801"/>
        <v>MISSING</v>
      </c>
      <c r="X5135" s="56">
        <f t="shared" si="802"/>
        <v>-99</v>
      </c>
      <c r="Y5135" s="56">
        <f t="shared" si="803"/>
        <v>-99</v>
      </c>
      <c r="Z5135" s="56">
        <f t="shared" si="804"/>
        <v>-99</v>
      </c>
      <c r="AA5135" s="56">
        <f t="shared" si="805"/>
        <v>-99</v>
      </c>
      <c r="AB5135" s="56">
        <f t="shared" si="806"/>
        <v>-99</v>
      </c>
      <c r="AC5135" s="56">
        <f t="shared" si="807"/>
        <v>-99</v>
      </c>
      <c r="AD5135" s="3"/>
      <c r="AE5135" s="82">
        <f>IF(D5135=1, 'adjustment factor'!$D$4, IF(D5135=-9,-999,IF(D5135="",-999,0)))</f>
        <v>-999</v>
      </c>
      <c r="AF5135" s="82">
        <f>IF(F5135=1, 'adjustment factor'!$D$5, IF(F5135=-9,-999,IF(F5135="",-999,0)))</f>
        <v>-999</v>
      </c>
      <c r="AG5135" s="82">
        <f>IF(E5135=1, 'adjustment factor'!$D$6, IF(E5135=-9,-999,IF(E5135="",-999,0)))</f>
        <v>-999</v>
      </c>
      <c r="AH5135" s="82">
        <f>IF(K5135&gt;=45,'adjustment factor'!$D$7,IF(K5135=-9,-1200,IF(K5135="",-1200,0)))</f>
        <v>-1200</v>
      </c>
      <c r="AI5135" s="82">
        <f>IF(L5135=1, 'adjustment factor'!$D$8, IF(L5135=-9,-999,IF(L5135="",-999,0)))</f>
        <v>-999</v>
      </c>
      <c r="AJ5135" s="82">
        <f>IF(AND(M5135&gt;=1,M5135&lt;=4),'adjustment factor'!$D$9,IF(M5135=-9,-999,IF(M5135=98,-999,IF(M5135=99,-999,IF(M5135="",-999,0)))))</f>
        <v>-999</v>
      </c>
      <c r="AK5135" s="82">
        <f>IF(H5135=1, 'adjustment factor'!$D$10, IF(H5135=-9,-999,IF(H5135="",-999,0)))</f>
        <v>-999</v>
      </c>
      <c r="AL5135" s="82">
        <f>IF(G5135=1, 'adjustment factor'!$D$11, IF(G5135=-9,-999,IF(G5135="",-999,0)))</f>
        <v>-999</v>
      </c>
      <c r="AM5135" s="82">
        <f>IF(I5135=1, 'adjustment factor'!$D$12, IF(I5135=-9,-999,IF(I5135="",-999,0)))</f>
        <v>-999</v>
      </c>
      <c r="AN5135" s="82">
        <f>IF(J5135=1, 'adjustment factor'!$D$13, IF(J5135=-9,-999,IF(J5135="",-999,0)))</f>
        <v>-999</v>
      </c>
      <c r="AO5135" s="82" t="str">
        <f t="shared" si="808"/>
        <v>-999</v>
      </c>
      <c r="AP5135" s="82" t="str">
        <f t="shared" si="809"/>
        <v>MISSING</v>
      </c>
    </row>
    <row r="5136" spans="2:42">
      <c r="B5136" s="207"/>
      <c r="C5136" s="35">
        <v>5132</v>
      </c>
      <c r="D5136" s="161"/>
      <c r="E5136" s="161"/>
      <c r="F5136" s="161"/>
      <c r="G5136" s="161"/>
      <c r="H5136" s="161"/>
      <c r="I5136" s="161"/>
      <c r="J5136" s="161"/>
      <c r="K5136" s="161"/>
      <c r="L5136" s="161"/>
      <c r="M5136" s="161"/>
      <c r="N5136" s="171"/>
      <c r="O5136" s="171"/>
      <c r="P5136" s="171"/>
      <c r="Q5136" s="171"/>
      <c r="R5136" s="171"/>
      <c r="S5136" s="171"/>
      <c r="T5136" s="208" t="str">
        <f t="shared" si="800"/>
        <v>MISSING</v>
      </c>
      <c r="U5136" s="208" t="str">
        <f t="shared" si="801"/>
        <v>MISSING</v>
      </c>
      <c r="X5136" s="56">
        <f t="shared" si="802"/>
        <v>-99</v>
      </c>
      <c r="Y5136" s="56">
        <f t="shared" si="803"/>
        <v>-99</v>
      </c>
      <c r="Z5136" s="56">
        <f t="shared" si="804"/>
        <v>-99</v>
      </c>
      <c r="AA5136" s="56">
        <f t="shared" si="805"/>
        <v>-99</v>
      </c>
      <c r="AB5136" s="56">
        <f t="shared" si="806"/>
        <v>-99</v>
      </c>
      <c r="AC5136" s="56">
        <f t="shared" si="807"/>
        <v>-99</v>
      </c>
      <c r="AD5136" s="3"/>
      <c r="AE5136" s="82">
        <f>IF(D5136=1, 'adjustment factor'!$D$4, IF(D5136=-9,-999,IF(D5136="",-999,0)))</f>
        <v>-999</v>
      </c>
      <c r="AF5136" s="82">
        <f>IF(F5136=1, 'adjustment factor'!$D$5, IF(F5136=-9,-999,IF(F5136="",-999,0)))</f>
        <v>-999</v>
      </c>
      <c r="AG5136" s="82">
        <f>IF(E5136=1, 'adjustment factor'!$D$6, IF(E5136=-9,-999,IF(E5136="",-999,0)))</f>
        <v>-999</v>
      </c>
      <c r="AH5136" s="82">
        <f>IF(K5136&gt;=45,'adjustment factor'!$D$7,IF(K5136=-9,-1200,IF(K5136="",-1200,0)))</f>
        <v>-1200</v>
      </c>
      <c r="AI5136" s="82">
        <f>IF(L5136=1, 'adjustment factor'!$D$8, IF(L5136=-9,-999,IF(L5136="",-999,0)))</f>
        <v>-999</v>
      </c>
      <c r="AJ5136" s="82">
        <f>IF(AND(M5136&gt;=1,M5136&lt;=4),'adjustment factor'!$D$9,IF(M5136=-9,-999,IF(M5136=98,-999,IF(M5136=99,-999,IF(M5136="",-999,0)))))</f>
        <v>-999</v>
      </c>
      <c r="AK5136" s="82">
        <f>IF(H5136=1, 'adjustment factor'!$D$10, IF(H5136=-9,-999,IF(H5136="",-999,0)))</f>
        <v>-999</v>
      </c>
      <c r="AL5136" s="82">
        <f>IF(G5136=1, 'adjustment factor'!$D$11, IF(G5136=-9,-999,IF(G5136="",-999,0)))</f>
        <v>-999</v>
      </c>
      <c r="AM5136" s="82">
        <f>IF(I5136=1, 'adjustment factor'!$D$12, IF(I5136=-9,-999,IF(I5136="",-999,0)))</f>
        <v>-999</v>
      </c>
      <c r="AN5136" s="82">
        <f>IF(J5136=1, 'adjustment factor'!$D$13, IF(J5136=-9,-999,IF(J5136="",-999,0)))</f>
        <v>-999</v>
      </c>
      <c r="AO5136" s="82" t="str">
        <f t="shared" si="808"/>
        <v>-999</v>
      </c>
      <c r="AP5136" s="82" t="str">
        <f t="shared" si="809"/>
        <v>MISSING</v>
      </c>
    </row>
    <row r="5137" spans="2:42">
      <c r="B5137" s="207"/>
      <c r="C5137" s="35">
        <v>5133</v>
      </c>
      <c r="D5137" s="161"/>
      <c r="E5137" s="161"/>
      <c r="F5137" s="161"/>
      <c r="G5137" s="161"/>
      <c r="H5137" s="161"/>
      <c r="I5137" s="161"/>
      <c r="J5137" s="161"/>
      <c r="K5137" s="161"/>
      <c r="L5137" s="161"/>
      <c r="M5137" s="161"/>
      <c r="N5137" s="171"/>
      <c r="O5137" s="171"/>
      <c r="P5137" s="171"/>
      <c r="Q5137" s="171"/>
      <c r="R5137" s="171"/>
      <c r="S5137" s="171"/>
      <c r="T5137" s="208" t="str">
        <f t="shared" si="800"/>
        <v>MISSING</v>
      </c>
      <c r="U5137" s="208" t="str">
        <f t="shared" si="801"/>
        <v>MISSING</v>
      </c>
      <c r="X5137" s="56">
        <f t="shared" si="802"/>
        <v>-99</v>
      </c>
      <c r="Y5137" s="56">
        <f t="shared" si="803"/>
        <v>-99</v>
      </c>
      <c r="Z5137" s="56">
        <f t="shared" si="804"/>
        <v>-99</v>
      </c>
      <c r="AA5137" s="56">
        <f t="shared" si="805"/>
        <v>-99</v>
      </c>
      <c r="AB5137" s="56">
        <f t="shared" si="806"/>
        <v>-99</v>
      </c>
      <c r="AC5137" s="56">
        <f t="shared" si="807"/>
        <v>-99</v>
      </c>
      <c r="AD5137" s="3"/>
      <c r="AE5137" s="82">
        <f>IF(D5137=1, 'adjustment factor'!$D$4, IF(D5137=-9,-999,IF(D5137="",-999,0)))</f>
        <v>-999</v>
      </c>
      <c r="AF5137" s="82">
        <f>IF(F5137=1, 'adjustment factor'!$D$5, IF(F5137=-9,-999,IF(F5137="",-999,0)))</f>
        <v>-999</v>
      </c>
      <c r="AG5137" s="82">
        <f>IF(E5137=1, 'adjustment factor'!$D$6, IF(E5137=-9,-999,IF(E5137="",-999,0)))</f>
        <v>-999</v>
      </c>
      <c r="AH5137" s="82">
        <f>IF(K5137&gt;=45,'adjustment factor'!$D$7,IF(K5137=-9,-1200,IF(K5137="",-1200,0)))</f>
        <v>-1200</v>
      </c>
      <c r="AI5137" s="82">
        <f>IF(L5137=1, 'adjustment factor'!$D$8, IF(L5137=-9,-999,IF(L5137="",-999,0)))</f>
        <v>-999</v>
      </c>
      <c r="AJ5137" s="82">
        <f>IF(AND(M5137&gt;=1,M5137&lt;=4),'adjustment factor'!$D$9,IF(M5137=-9,-999,IF(M5137=98,-999,IF(M5137=99,-999,IF(M5137="",-999,0)))))</f>
        <v>-999</v>
      </c>
      <c r="AK5137" s="82">
        <f>IF(H5137=1, 'adjustment factor'!$D$10, IF(H5137=-9,-999,IF(H5137="",-999,0)))</f>
        <v>-999</v>
      </c>
      <c r="AL5137" s="82">
        <f>IF(G5137=1, 'adjustment factor'!$D$11, IF(G5137=-9,-999,IF(G5137="",-999,0)))</f>
        <v>-999</v>
      </c>
      <c r="AM5137" s="82">
        <f>IF(I5137=1, 'adjustment factor'!$D$12, IF(I5137=-9,-999,IF(I5137="",-999,0)))</f>
        <v>-999</v>
      </c>
      <c r="AN5137" s="82">
        <f>IF(J5137=1, 'adjustment factor'!$D$13, IF(J5137=-9,-999,IF(J5137="",-999,0)))</f>
        <v>-999</v>
      </c>
      <c r="AO5137" s="82" t="str">
        <f t="shared" si="808"/>
        <v>-999</v>
      </c>
      <c r="AP5137" s="82" t="str">
        <f t="shared" si="809"/>
        <v>MISSING</v>
      </c>
    </row>
    <row r="5138" spans="2:42">
      <c r="B5138" s="207"/>
      <c r="C5138" s="35">
        <v>5134</v>
      </c>
      <c r="D5138" s="161"/>
      <c r="E5138" s="161"/>
      <c r="F5138" s="161"/>
      <c r="G5138" s="161"/>
      <c r="H5138" s="161"/>
      <c r="I5138" s="161"/>
      <c r="J5138" s="161"/>
      <c r="K5138" s="161"/>
      <c r="L5138" s="161"/>
      <c r="M5138" s="161"/>
      <c r="N5138" s="171"/>
      <c r="O5138" s="171"/>
      <c r="P5138" s="171"/>
      <c r="Q5138" s="171"/>
      <c r="R5138" s="171"/>
      <c r="S5138" s="171"/>
      <c r="T5138" s="208" t="str">
        <f t="shared" si="800"/>
        <v>MISSING</v>
      </c>
      <c r="U5138" s="208" t="str">
        <f t="shared" si="801"/>
        <v>MISSING</v>
      </c>
      <c r="X5138" s="56">
        <f t="shared" si="802"/>
        <v>-99</v>
      </c>
      <c r="Y5138" s="56">
        <f t="shared" si="803"/>
        <v>-99</v>
      </c>
      <c r="Z5138" s="56">
        <f t="shared" si="804"/>
        <v>-99</v>
      </c>
      <c r="AA5138" s="56">
        <f t="shared" si="805"/>
        <v>-99</v>
      </c>
      <c r="AB5138" s="56">
        <f t="shared" si="806"/>
        <v>-99</v>
      </c>
      <c r="AC5138" s="56">
        <f t="shared" si="807"/>
        <v>-99</v>
      </c>
      <c r="AD5138" s="3"/>
      <c r="AE5138" s="82">
        <f>IF(D5138=1, 'adjustment factor'!$D$4, IF(D5138=-9,-999,IF(D5138="",-999,0)))</f>
        <v>-999</v>
      </c>
      <c r="AF5138" s="82">
        <f>IF(F5138=1, 'adjustment factor'!$D$5, IF(F5138=-9,-999,IF(F5138="",-999,0)))</f>
        <v>-999</v>
      </c>
      <c r="AG5138" s="82">
        <f>IF(E5138=1, 'adjustment factor'!$D$6, IF(E5138=-9,-999,IF(E5138="",-999,0)))</f>
        <v>-999</v>
      </c>
      <c r="AH5138" s="82">
        <f>IF(K5138&gt;=45,'adjustment factor'!$D$7,IF(K5138=-9,-1200,IF(K5138="",-1200,0)))</f>
        <v>-1200</v>
      </c>
      <c r="AI5138" s="82">
        <f>IF(L5138=1, 'adjustment factor'!$D$8, IF(L5138=-9,-999,IF(L5138="",-999,0)))</f>
        <v>-999</v>
      </c>
      <c r="AJ5138" s="82">
        <f>IF(AND(M5138&gt;=1,M5138&lt;=4),'adjustment factor'!$D$9,IF(M5138=-9,-999,IF(M5138=98,-999,IF(M5138=99,-999,IF(M5138="",-999,0)))))</f>
        <v>-999</v>
      </c>
      <c r="AK5138" s="82">
        <f>IF(H5138=1, 'adjustment factor'!$D$10, IF(H5138=-9,-999,IF(H5138="",-999,0)))</f>
        <v>-999</v>
      </c>
      <c r="AL5138" s="82">
        <f>IF(G5138=1, 'adjustment factor'!$D$11, IF(G5138=-9,-999,IF(G5138="",-999,0)))</f>
        <v>-999</v>
      </c>
      <c r="AM5138" s="82">
        <f>IF(I5138=1, 'adjustment factor'!$D$12, IF(I5138=-9,-999,IF(I5138="",-999,0)))</f>
        <v>-999</v>
      </c>
      <c r="AN5138" s="82">
        <f>IF(J5138=1, 'adjustment factor'!$D$13, IF(J5138=-9,-999,IF(J5138="",-999,0)))</f>
        <v>-999</v>
      </c>
      <c r="AO5138" s="82" t="str">
        <f t="shared" si="808"/>
        <v>-999</v>
      </c>
      <c r="AP5138" s="82" t="str">
        <f t="shared" si="809"/>
        <v>MISSING</v>
      </c>
    </row>
    <row r="5139" spans="2:42">
      <c r="B5139" s="207"/>
      <c r="C5139" s="35">
        <v>5135</v>
      </c>
      <c r="D5139" s="161"/>
      <c r="E5139" s="161"/>
      <c r="F5139" s="161"/>
      <c r="G5139" s="161"/>
      <c r="H5139" s="161"/>
      <c r="I5139" s="161"/>
      <c r="J5139" s="161"/>
      <c r="K5139" s="161"/>
      <c r="L5139" s="161"/>
      <c r="M5139" s="161"/>
      <c r="N5139" s="171"/>
      <c r="O5139" s="171"/>
      <c r="P5139" s="171"/>
      <c r="Q5139" s="171"/>
      <c r="R5139" s="171"/>
      <c r="S5139" s="171"/>
      <c r="T5139" s="208" t="str">
        <f t="shared" si="800"/>
        <v>MISSING</v>
      </c>
      <c r="U5139" s="208" t="str">
        <f t="shared" si="801"/>
        <v>MISSING</v>
      </c>
      <c r="X5139" s="56">
        <f t="shared" si="802"/>
        <v>-99</v>
      </c>
      <c r="Y5139" s="56">
        <f t="shared" si="803"/>
        <v>-99</v>
      </c>
      <c r="Z5139" s="56">
        <f t="shared" si="804"/>
        <v>-99</v>
      </c>
      <c r="AA5139" s="56">
        <f t="shared" si="805"/>
        <v>-99</v>
      </c>
      <c r="AB5139" s="56">
        <f t="shared" si="806"/>
        <v>-99</v>
      </c>
      <c r="AC5139" s="56">
        <f t="shared" si="807"/>
        <v>-99</v>
      </c>
      <c r="AD5139" s="3"/>
      <c r="AE5139" s="82">
        <f>IF(D5139=1, 'adjustment factor'!$D$4, IF(D5139=-9,-999,IF(D5139="",-999,0)))</f>
        <v>-999</v>
      </c>
      <c r="AF5139" s="82">
        <f>IF(F5139=1, 'adjustment factor'!$D$5, IF(F5139=-9,-999,IF(F5139="",-999,0)))</f>
        <v>-999</v>
      </c>
      <c r="AG5139" s="82">
        <f>IF(E5139=1, 'adjustment factor'!$D$6, IF(E5139=-9,-999,IF(E5139="",-999,0)))</f>
        <v>-999</v>
      </c>
      <c r="AH5139" s="82">
        <f>IF(K5139&gt;=45,'adjustment factor'!$D$7,IF(K5139=-9,-1200,IF(K5139="",-1200,0)))</f>
        <v>-1200</v>
      </c>
      <c r="AI5139" s="82">
        <f>IF(L5139=1, 'adjustment factor'!$D$8, IF(L5139=-9,-999,IF(L5139="",-999,0)))</f>
        <v>-999</v>
      </c>
      <c r="AJ5139" s="82">
        <f>IF(AND(M5139&gt;=1,M5139&lt;=4),'adjustment factor'!$D$9,IF(M5139=-9,-999,IF(M5139=98,-999,IF(M5139=99,-999,IF(M5139="",-999,0)))))</f>
        <v>-999</v>
      </c>
      <c r="AK5139" s="82">
        <f>IF(H5139=1, 'adjustment factor'!$D$10, IF(H5139=-9,-999,IF(H5139="",-999,0)))</f>
        <v>-999</v>
      </c>
      <c r="AL5139" s="82">
        <f>IF(G5139=1, 'adjustment factor'!$D$11, IF(G5139=-9,-999,IF(G5139="",-999,0)))</f>
        <v>-999</v>
      </c>
      <c r="AM5139" s="82">
        <f>IF(I5139=1, 'adjustment factor'!$D$12, IF(I5139=-9,-999,IF(I5139="",-999,0)))</f>
        <v>-999</v>
      </c>
      <c r="AN5139" s="82">
        <f>IF(J5139=1, 'adjustment factor'!$D$13, IF(J5139=-9,-999,IF(J5139="",-999,0)))</f>
        <v>-999</v>
      </c>
      <c r="AO5139" s="82" t="str">
        <f t="shared" si="808"/>
        <v>-999</v>
      </c>
      <c r="AP5139" s="82" t="str">
        <f t="shared" si="809"/>
        <v>MISSING</v>
      </c>
    </row>
    <row r="5140" spans="2:42">
      <c r="B5140" s="207"/>
      <c r="C5140" s="35">
        <v>5136</v>
      </c>
      <c r="D5140" s="161"/>
      <c r="E5140" s="161"/>
      <c r="F5140" s="161"/>
      <c r="G5140" s="161"/>
      <c r="H5140" s="161"/>
      <c r="I5140" s="161"/>
      <c r="J5140" s="161"/>
      <c r="K5140" s="161"/>
      <c r="L5140" s="161"/>
      <c r="M5140" s="161"/>
      <c r="N5140" s="171"/>
      <c r="O5140" s="171"/>
      <c r="P5140" s="171"/>
      <c r="Q5140" s="171"/>
      <c r="R5140" s="171"/>
      <c r="S5140" s="171"/>
      <c r="T5140" s="208" t="str">
        <f t="shared" si="800"/>
        <v>MISSING</v>
      </c>
      <c r="U5140" s="208" t="str">
        <f t="shared" si="801"/>
        <v>MISSING</v>
      </c>
      <c r="X5140" s="56">
        <f t="shared" si="802"/>
        <v>-99</v>
      </c>
      <c r="Y5140" s="56">
        <f t="shared" si="803"/>
        <v>-99</v>
      </c>
      <c r="Z5140" s="56">
        <f t="shared" si="804"/>
        <v>-99</v>
      </c>
      <c r="AA5140" s="56">
        <f t="shared" si="805"/>
        <v>-99</v>
      </c>
      <c r="AB5140" s="56">
        <f t="shared" si="806"/>
        <v>-99</v>
      </c>
      <c r="AC5140" s="56">
        <f t="shared" si="807"/>
        <v>-99</v>
      </c>
      <c r="AD5140" s="3"/>
      <c r="AE5140" s="82">
        <f>IF(D5140=1, 'adjustment factor'!$D$4, IF(D5140=-9,-999,IF(D5140="",-999,0)))</f>
        <v>-999</v>
      </c>
      <c r="AF5140" s="82">
        <f>IF(F5140=1, 'adjustment factor'!$D$5, IF(F5140=-9,-999,IF(F5140="",-999,0)))</f>
        <v>-999</v>
      </c>
      <c r="AG5140" s="82">
        <f>IF(E5140=1, 'adjustment factor'!$D$6, IF(E5140=-9,-999,IF(E5140="",-999,0)))</f>
        <v>-999</v>
      </c>
      <c r="AH5140" s="82">
        <f>IF(K5140&gt;=45,'adjustment factor'!$D$7,IF(K5140=-9,-1200,IF(K5140="",-1200,0)))</f>
        <v>-1200</v>
      </c>
      <c r="AI5140" s="82">
        <f>IF(L5140=1, 'adjustment factor'!$D$8, IF(L5140=-9,-999,IF(L5140="",-999,0)))</f>
        <v>-999</v>
      </c>
      <c r="AJ5140" s="82">
        <f>IF(AND(M5140&gt;=1,M5140&lt;=4),'adjustment factor'!$D$9,IF(M5140=-9,-999,IF(M5140=98,-999,IF(M5140=99,-999,IF(M5140="",-999,0)))))</f>
        <v>-999</v>
      </c>
      <c r="AK5140" s="82">
        <f>IF(H5140=1, 'adjustment factor'!$D$10, IF(H5140=-9,-999,IF(H5140="",-999,0)))</f>
        <v>-999</v>
      </c>
      <c r="AL5140" s="82">
        <f>IF(G5140=1, 'adjustment factor'!$D$11, IF(G5140=-9,-999,IF(G5140="",-999,0)))</f>
        <v>-999</v>
      </c>
      <c r="AM5140" s="82">
        <f>IF(I5140=1, 'adjustment factor'!$D$12, IF(I5140=-9,-999,IF(I5140="",-999,0)))</f>
        <v>-999</v>
      </c>
      <c r="AN5140" s="82">
        <f>IF(J5140=1, 'adjustment factor'!$D$13, IF(J5140=-9,-999,IF(J5140="",-999,0)))</f>
        <v>-999</v>
      </c>
      <c r="AO5140" s="82" t="str">
        <f t="shared" si="808"/>
        <v>-999</v>
      </c>
      <c r="AP5140" s="82" t="str">
        <f t="shared" si="809"/>
        <v>MISSING</v>
      </c>
    </row>
    <row r="5141" spans="2:42">
      <c r="B5141" s="207"/>
      <c r="C5141" s="35">
        <v>5137</v>
      </c>
      <c r="D5141" s="161"/>
      <c r="E5141" s="161"/>
      <c r="F5141" s="161"/>
      <c r="G5141" s="161"/>
      <c r="H5141" s="161"/>
      <c r="I5141" s="161"/>
      <c r="J5141" s="161"/>
      <c r="K5141" s="161"/>
      <c r="L5141" s="161"/>
      <c r="M5141" s="161"/>
      <c r="N5141" s="171"/>
      <c r="O5141" s="171"/>
      <c r="P5141" s="171"/>
      <c r="Q5141" s="171"/>
      <c r="R5141" s="171"/>
      <c r="S5141" s="171"/>
      <c r="T5141" s="208" t="str">
        <f t="shared" ref="T5141:T5204" si="810">IF(SUM(X5141:AC5141)&gt;-0.01, SUM(X5141:AC5141), "MISSING")</f>
        <v>MISSING</v>
      </c>
      <c r="U5141" s="208" t="str">
        <f t="shared" ref="U5141:U5204" si="811">IF(AP5141="MISSING","MISSING", 3.88+0.604*T5141+0.055*(T5141^2)-AP5141)</f>
        <v>MISSING</v>
      </c>
      <c r="X5141" s="56">
        <f t="shared" ref="X5141:X5204" si="812">IF(N5141&gt;0,((N5141-3)*-1),-99)</f>
        <v>-99</v>
      </c>
      <c r="Y5141" s="56">
        <f t="shared" ref="Y5141:Y5204" si="813">IF(O5141&gt;0,((O5141-3)*-1),-99)</f>
        <v>-99</v>
      </c>
      <c r="Z5141" s="56">
        <f t="shared" ref="Z5141:Z5204" si="814">IF(P5141&gt;0,((P5141-3)*-1),-99)</f>
        <v>-99</v>
      </c>
      <c r="AA5141" s="56">
        <f t="shared" ref="AA5141:AA5204" si="815">IF(Q5141&gt;0,((Q5141-3)*-1),-99)</f>
        <v>-99</v>
      </c>
      <c r="AB5141" s="56">
        <f t="shared" ref="AB5141:AB5204" si="816">IF(R5141&gt;0,((R5141-3)*-1),-99)</f>
        <v>-99</v>
      </c>
      <c r="AC5141" s="56">
        <f t="shared" ref="AC5141:AC5204" si="817">IF(S5141&gt;0,((S5141-3)*-1),-99)</f>
        <v>-99</v>
      </c>
      <c r="AD5141" s="3"/>
      <c r="AE5141" s="82">
        <f>IF(D5141=1, 'adjustment factor'!$D$4, IF(D5141=-9,-999,IF(D5141="",-999,0)))</f>
        <v>-999</v>
      </c>
      <c r="AF5141" s="82">
        <f>IF(F5141=1, 'adjustment factor'!$D$5, IF(F5141=-9,-999,IF(F5141="",-999,0)))</f>
        <v>-999</v>
      </c>
      <c r="AG5141" s="82">
        <f>IF(E5141=1, 'adjustment factor'!$D$6, IF(E5141=-9,-999,IF(E5141="",-999,0)))</f>
        <v>-999</v>
      </c>
      <c r="AH5141" s="82">
        <f>IF(K5141&gt;=45,'adjustment factor'!$D$7,IF(K5141=-9,-1200,IF(K5141="",-1200,0)))</f>
        <v>-1200</v>
      </c>
      <c r="AI5141" s="82">
        <f>IF(L5141=1, 'adjustment factor'!$D$8, IF(L5141=-9,-999,IF(L5141="",-999,0)))</f>
        <v>-999</v>
      </c>
      <c r="AJ5141" s="82">
        <f>IF(AND(M5141&gt;=1,M5141&lt;=4),'adjustment factor'!$D$9,IF(M5141=-9,-999,IF(M5141=98,-999,IF(M5141=99,-999,IF(M5141="",-999,0)))))</f>
        <v>-999</v>
      </c>
      <c r="AK5141" s="82">
        <f>IF(H5141=1, 'adjustment factor'!$D$10, IF(H5141=-9,-999,IF(H5141="",-999,0)))</f>
        <v>-999</v>
      </c>
      <c r="AL5141" s="82">
        <f>IF(G5141=1, 'adjustment factor'!$D$11, IF(G5141=-9,-999,IF(G5141="",-999,0)))</f>
        <v>-999</v>
      </c>
      <c r="AM5141" s="82">
        <f>IF(I5141=1, 'adjustment factor'!$D$12, IF(I5141=-9,-999,IF(I5141="",-999,0)))</f>
        <v>-999</v>
      </c>
      <c r="AN5141" s="82">
        <f>IF(J5141=1, 'adjustment factor'!$D$13, IF(J5141=-9,-999,IF(J5141="",-999,0)))</f>
        <v>-999</v>
      </c>
      <c r="AO5141" s="82" t="str">
        <f t="shared" ref="AO5141:AO5204" si="818">IF(-AE5141-AF5141-AG5141-AH5141+AI5141+AJ5141-AK5141-AL5141-AM5141-AN5141&lt;3, -AE5141-AF5141-AG5141-AH5141+AI5141+AJ5141-AK5141-AL5141-AM5141-AN5141, "-999")</f>
        <v>-999</v>
      </c>
      <c r="AP5141" s="82" t="str">
        <f t="shared" ref="AP5141:AP5204" si="819">IF(AND(SUM(AE5141:AN5141)&gt;-1, (SUM(X5141:AC5141)&gt;-1)), 14.353-AE5141-AF5141-AG5141-AH5141+AI5141+AJ5141-AK5141-AL5141-AM5141-AN5141, "MISSING")</f>
        <v>MISSING</v>
      </c>
    </row>
    <row r="5142" spans="2:42">
      <c r="B5142" s="207"/>
      <c r="C5142" s="35">
        <v>5138</v>
      </c>
      <c r="D5142" s="161"/>
      <c r="E5142" s="161"/>
      <c r="F5142" s="161"/>
      <c r="G5142" s="161"/>
      <c r="H5142" s="161"/>
      <c r="I5142" s="161"/>
      <c r="J5142" s="161"/>
      <c r="K5142" s="161"/>
      <c r="L5142" s="161"/>
      <c r="M5142" s="161"/>
      <c r="N5142" s="171"/>
      <c r="O5142" s="171"/>
      <c r="P5142" s="171"/>
      <c r="Q5142" s="171"/>
      <c r="R5142" s="171"/>
      <c r="S5142" s="171"/>
      <c r="T5142" s="208" t="str">
        <f t="shared" si="810"/>
        <v>MISSING</v>
      </c>
      <c r="U5142" s="208" t="str">
        <f t="shared" si="811"/>
        <v>MISSING</v>
      </c>
      <c r="X5142" s="56">
        <f t="shared" si="812"/>
        <v>-99</v>
      </c>
      <c r="Y5142" s="56">
        <f t="shared" si="813"/>
        <v>-99</v>
      </c>
      <c r="Z5142" s="56">
        <f t="shared" si="814"/>
        <v>-99</v>
      </c>
      <c r="AA5142" s="56">
        <f t="shared" si="815"/>
        <v>-99</v>
      </c>
      <c r="AB5142" s="56">
        <f t="shared" si="816"/>
        <v>-99</v>
      </c>
      <c r="AC5142" s="56">
        <f t="shared" si="817"/>
        <v>-99</v>
      </c>
      <c r="AD5142" s="3"/>
      <c r="AE5142" s="82">
        <f>IF(D5142=1, 'adjustment factor'!$D$4, IF(D5142=-9,-999,IF(D5142="",-999,0)))</f>
        <v>-999</v>
      </c>
      <c r="AF5142" s="82">
        <f>IF(F5142=1, 'adjustment factor'!$D$5, IF(F5142=-9,-999,IF(F5142="",-999,0)))</f>
        <v>-999</v>
      </c>
      <c r="AG5142" s="82">
        <f>IF(E5142=1, 'adjustment factor'!$D$6, IF(E5142=-9,-999,IF(E5142="",-999,0)))</f>
        <v>-999</v>
      </c>
      <c r="AH5142" s="82">
        <f>IF(K5142&gt;=45,'adjustment factor'!$D$7,IF(K5142=-9,-1200,IF(K5142="",-1200,0)))</f>
        <v>-1200</v>
      </c>
      <c r="AI5142" s="82">
        <f>IF(L5142=1, 'adjustment factor'!$D$8, IF(L5142=-9,-999,IF(L5142="",-999,0)))</f>
        <v>-999</v>
      </c>
      <c r="AJ5142" s="82">
        <f>IF(AND(M5142&gt;=1,M5142&lt;=4),'adjustment factor'!$D$9,IF(M5142=-9,-999,IF(M5142=98,-999,IF(M5142=99,-999,IF(M5142="",-999,0)))))</f>
        <v>-999</v>
      </c>
      <c r="AK5142" s="82">
        <f>IF(H5142=1, 'adjustment factor'!$D$10, IF(H5142=-9,-999,IF(H5142="",-999,0)))</f>
        <v>-999</v>
      </c>
      <c r="AL5142" s="82">
        <f>IF(G5142=1, 'adjustment factor'!$D$11, IF(G5142=-9,-999,IF(G5142="",-999,0)))</f>
        <v>-999</v>
      </c>
      <c r="AM5142" s="82">
        <f>IF(I5142=1, 'adjustment factor'!$D$12, IF(I5142=-9,-999,IF(I5142="",-999,0)))</f>
        <v>-999</v>
      </c>
      <c r="AN5142" s="82">
        <f>IF(J5142=1, 'adjustment factor'!$D$13, IF(J5142=-9,-999,IF(J5142="",-999,0)))</f>
        <v>-999</v>
      </c>
      <c r="AO5142" s="82" t="str">
        <f t="shared" si="818"/>
        <v>-999</v>
      </c>
      <c r="AP5142" s="82" t="str">
        <f t="shared" si="819"/>
        <v>MISSING</v>
      </c>
    </row>
    <row r="5143" spans="2:42">
      <c r="B5143" s="207"/>
      <c r="C5143" s="35">
        <v>5139</v>
      </c>
      <c r="D5143" s="161"/>
      <c r="E5143" s="161"/>
      <c r="F5143" s="161"/>
      <c r="G5143" s="161"/>
      <c r="H5143" s="161"/>
      <c r="I5143" s="161"/>
      <c r="J5143" s="161"/>
      <c r="K5143" s="161"/>
      <c r="L5143" s="161"/>
      <c r="M5143" s="161"/>
      <c r="N5143" s="171"/>
      <c r="O5143" s="171"/>
      <c r="P5143" s="171"/>
      <c r="Q5143" s="171"/>
      <c r="R5143" s="171"/>
      <c r="S5143" s="171"/>
      <c r="T5143" s="208" t="str">
        <f t="shared" si="810"/>
        <v>MISSING</v>
      </c>
      <c r="U5143" s="208" t="str">
        <f t="shared" si="811"/>
        <v>MISSING</v>
      </c>
      <c r="X5143" s="56">
        <f t="shared" si="812"/>
        <v>-99</v>
      </c>
      <c r="Y5143" s="56">
        <f t="shared" si="813"/>
        <v>-99</v>
      </c>
      <c r="Z5143" s="56">
        <f t="shared" si="814"/>
        <v>-99</v>
      </c>
      <c r="AA5143" s="56">
        <f t="shared" si="815"/>
        <v>-99</v>
      </c>
      <c r="AB5143" s="56">
        <f t="shared" si="816"/>
        <v>-99</v>
      </c>
      <c r="AC5143" s="56">
        <f t="shared" si="817"/>
        <v>-99</v>
      </c>
      <c r="AD5143" s="3"/>
      <c r="AE5143" s="82">
        <f>IF(D5143=1, 'adjustment factor'!$D$4, IF(D5143=-9,-999,IF(D5143="",-999,0)))</f>
        <v>-999</v>
      </c>
      <c r="AF5143" s="82">
        <f>IF(F5143=1, 'adjustment factor'!$D$5, IF(F5143=-9,-999,IF(F5143="",-999,0)))</f>
        <v>-999</v>
      </c>
      <c r="AG5143" s="82">
        <f>IF(E5143=1, 'adjustment factor'!$D$6, IF(E5143=-9,-999,IF(E5143="",-999,0)))</f>
        <v>-999</v>
      </c>
      <c r="AH5143" s="82">
        <f>IF(K5143&gt;=45,'adjustment factor'!$D$7,IF(K5143=-9,-1200,IF(K5143="",-1200,0)))</f>
        <v>-1200</v>
      </c>
      <c r="AI5143" s="82">
        <f>IF(L5143=1, 'adjustment factor'!$D$8, IF(L5143=-9,-999,IF(L5143="",-999,0)))</f>
        <v>-999</v>
      </c>
      <c r="AJ5143" s="82">
        <f>IF(AND(M5143&gt;=1,M5143&lt;=4),'adjustment factor'!$D$9,IF(M5143=-9,-999,IF(M5143=98,-999,IF(M5143=99,-999,IF(M5143="",-999,0)))))</f>
        <v>-999</v>
      </c>
      <c r="AK5143" s="82">
        <f>IF(H5143=1, 'adjustment factor'!$D$10, IF(H5143=-9,-999,IF(H5143="",-999,0)))</f>
        <v>-999</v>
      </c>
      <c r="AL5143" s="82">
        <f>IF(G5143=1, 'adjustment factor'!$D$11, IF(G5143=-9,-999,IF(G5143="",-999,0)))</f>
        <v>-999</v>
      </c>
      <c r="AM5143" s="82">
        <f>IF(I5143=1, 'adjustment factor'!$D$12, IF(I5143=-9,-999,IF(I5143="",-999,0)))</f>
        <v>-999</v>
      </c>
      <c r="AN5143" s="82">
        <f>IF(J5143=1, 'adjustment factor'!$D$13, IF(J5143=-9,-999,IF(J5143="",-999,0)))</f>
        <v>-999</v>
      </c>
      <c r="AO5143" s="82" t="str">
        <f t="shared" si="818"/>
        <v>-999</v>
      </c>
      <c r="AP5143" s="82" t="str">
        <f t="shared" si="819"/>
        <v>MISSING</v>
      </c>
    </row>
    <row r="5144" spans="2:42">
      <c r="B5144" s="207"/>
      <c r="C5144" s="35">
        <v>5140</v>
      </c>
      <c r="D5144" s="161"/>
      <c r="E5144" s="161"/>
      <c r="F5144" s="161"/>
      <c r="G5144" s="161"/>
      <c r="H5144" s="161"/>
      <c r="I5144" s="161"/>
      <c r="J5144" s="161"/>
      <c r="K5144" s="161"/>
      <c r="L5144" s="161"/>
      <c r="M5144" s="161"/>
      <c r="N5144" s="171"/>
      <c r="O5144" s="171"/>
      <c r="P5144" s="171"/>
      <c r="Q5144" s="171"/>
      <c r="R5144" s="171"/>
      <c r="S5144" s="171"/>
      <c r="T5144" s="208" t="str">
        <f t="shared" si="810"/>
        <v>MISSING</v>
      </c>
      <c r="U5144" s="208" t="str">
        <f t="shared" si="811"/>
        <v>MISSING</v>
      </c>
      <c r="X5144" s="56">
        <f t="shared" si="812"/>
        <v>-99</v>
      </c>
      <c r="Y5144" s="56">
        <f t="shared" si="813"/>
        <v>-99</v>
      </c>
      <c r="Z5144" s="56">
        <f t="shared" si="814"/>
        <v>-99</v>
      </c>
      <c r="AA5144" s="56">
        <f t="shared" si="815"/>
        <v>-99</v>
      </c>
      <c r="AB5144" s="56">
        <f t="shared" si="816"/>
        <v>-99</v>
      </c>
      <c r="AC5144" s="56">
        <f t="shared" si="817"/>
        <v>-99</v>
      </c>
      <c r="AD5144" s="3"/>
      <c r="AE5144" s="82">
        <f>IF(D5144=1, 'adjustment factor'!$D$4, IF(D5144=-9,-999,IF(D5144="",-999,0)))</f>
        <v>-999</v>
      </c>
      <c r="AF5144" s="82">
        <f>IF(F5144=1, 'adjustment factor'!$D$5, IF(F5144=-9,-999,IF(F5144="",-999,0)))</f>
        <v>-999</v>
      </c>
      <c r="AG5144" s="82">
        <f>IF(E5144=1, 'adjustment factor'!$D$6, IF(E5144=-9,-999,IF(E5144="",-999,0)))</f>
        <v>-999</v>
      </c>
      <c r="AH5144" s="82">
        <f>IF(K5144&gt;=45,'adjustment factor'!$D$7,IF(K5144=-9,-1200,IF(K5144="",-1200,0)))</f>
        <v>-1200</v>
      </c>
      <c r="AI5144" s="82">
        <f>IF(L5144=1, 'adjustment factor'!$D$8, IF(L5144=-9,-999,IF(L5144="",-999,0)))</f>
        <v>-999</v>
      </c>
      <c r="AJ5144" s="82">
        <f>IF(AND(M5144&gt;=1,M5144&lt;=4),'adjustment factor'!$D$9,IF(M5144=-9,-999,IF(M5144=98,-999,IF(M5144=99,-999,IF(M5144="",-999,0)))))</f>
        <v>-999</v>
      </c>
      <c r="AK5144" s="82">
        <f>IF(H5144=1, 'adjustment factor'!$D$10, IF(H5144=-9,-999,IF(H5144="",-999,0)))</f>
        <v>-999</v>
      </c>
      <c r="AL5144" s="82">
        <f>IF(G5144=1, 'adjustment factor'!$D$11, IF(G5144=-9,-999,IF(G5144="",-999,0)))</f>
        <v>-999</v>
      </c>
      <c r="AM5144" s="82">
        <f>IF(I5144=1, 'adjustment factor'!$D$12, IF(I5144=-9,-999,IF(I5144="",-999,0)))</f>
        <v>-999</v>
      </c>
      <c r="AN5144" s="82">
        <f>IF(J5144=1, 'adjustment factor'!$D$13, IF(J5144=-9,-999,IF(J5144="",-999,0)))</f>
        <v>-999</v>
      </c>
      <c r="AO5144" s="82" t="str">
        <f t="shared" si="818"/>
        <v>-999</v>
      </c>
      <c r="AP5144" s="82" t="str">
        <f t="shared" si="819"/>
        <v>MISSING</v>
      </c>
    </row>
    <row r="5145" spans="2:42">
      <c r="B5145" s="207"/>
      <c r="C5145" s="35">
        <v>5141</v>
      </c>
      <c r="D5145" s="161"/>
      <c r="E5145" s="161"/>
      <c r="F5145" s="161"/>
      <c r="G5145" s="161"/>
      <c r="H5145" s="161"/>
      <c r="I5145" s="161"/>
      <c r="J5145" s="161"/>
      <c r="K5145" s="161"/>
      <c r="L5145" s="161"/>
      <c r="M5145" s="161"/>
      <c r="N5145" s="171"/>
      <c r="O5145" s="171"/>
      <c r="P5145" s="171"/>
      <c r="Q5145" s="171"/>
      <c r="R5145" s="171"/>
      <c r="S5145" s="171"/>
      <c r="T5145" s="208" t="str">
        <f t="shared" si="810"/>
        <v>MISSING</v>
      </c>
      <c r="U5145" s="208" t="str">
        <f t="shared" si="811"/>
        <v>MISSING</v>
      </c>
      <c r="X5145" s="56">
        <f t="shared" si="812"/>
        <v>-99</v>
      </c>
      <c r="Y5145" s="56">
        <f t="shared" si="813"/>
        <v>-99</v>
      </c>
      <c r="Z5145" s="56">
        <f t="shared" si="814"/>
        <v>-99</v>
      </c>
      <c r="AA5145" s="56">
        <f t="shared" si="815"/>
        <v>-99</v>
      </c>
      <c r="AB5145" s="56">
        <f t="shared" si="816"/>
        <v>-99</v>
      </c>
      <c r="AC5145" s="56">
        <f t="shared" si="817"/>
        <v>-99</v>
      </c>
      <c r="AD5145" s="3"/>
      <c r="AE5145" s="82">
        <f>IF(D5145=1, 'adjustment factor'!$D$4, IF(D5145=-9,-999,IF(D5145="",-999,0)))</f>
        <v>-999</v>
      </c>
      <c r="AF5145" s="82">
        <f>IF(F5145=1, 'adjustment factor'!$D$5, IF(F5145=-9,-999,IF(F5145="",-999,0)))</f>
        <v>-999</v>
      </c>
      <c r="AG5145" s="82">
        <f>IF(E5145=1, 'adjustment factor'!$D$6, IF(E5145=-9,-999,IF(E5145="",-999,0)))</f>
        <v>-999</v>
      </c>
      <c r="AH5145" s="82">
        <f>IF(K5145&gt;=45,'adjustment factor'!$D$7,IF(K5145=-9,-1200,IF(K5145="",-1200,0)))</f>
        <v>-1200</v>
      </c>
      <c r="AI5145" s="82">
        <f>IF(L5145=1, 'adjustment factor'!$D$8, IF(L5145=-9,-999,IF(L5145="",-999,0)))</f>
        <v>-999</v>
      </c>
      <c r="AJ5145" s="82">
        <f>IF(AND(M5145&gt;=1,M5145&lt;=4),'adjustment factor'!$D$9,IF(M5145=-9,-999,IF(M5145=98,-999,IF(M5145=99,-999,IF(M5145="",-999,0)))))</f>
        <v>-999</v>
      </c>
      <c r="AK5145" s="82">
        <f>IF(H5145=1, 'adjustment factor'!$D$10, IF(H5145=-9,-999,IF(H5145="",-999,0)))</f>
        <v>-999</v>
      </c>
      <c r="AL5145" s="82">
        <f>IF(G5145=1, 'adjustment factor'!$D$11, IF(G5145=-9,-999,IF(G5145="",-999,0)))</f>
        <v>-999</v>
      </c>
      <c r="AM5145" s="82">
        <f>IF(I5145=1, 'adjustment factor'!$D$12, IF(I5145=-9,-999,IF(I5145="",-999,0)))</f>
        <v>-999</v>
      </c>
      <c r="AN5145" s="82">
        <f>IF(J5145=1, 'adjustment factor'!$D$13, IF(J5145=-9,-999,IF(J5145="",-999,0)))</f>
        <v>-999</v>
      </c>
      <c r="AO5145" s="82" t="str">
        <f t="shared" si="818"/>
        <v>-999</v>
      </c>
      <c r="AP5145" s="82" t="str">
        <f t="shared" si="819"/>
        <v>MISSING</v>
      </c>
    </row>
    <row r="5146" spans="2:42">
      <c r="B5146" s="207"/>
      <c r="C5146" s="35">
        <v>5142</v>
      </c>
      <c r="D5146" s="161"/>
      <c r="E5146" s="161"/>
      <c r="F5146" s="161"/>
      <c r="G5146" s="161"/>
      <c r="H5146" s="161"/>
      <c r="I5146" s="161"/>
      <c r="J5146" s="161"/>
      <c r="K5146" s="161"/>
      <c r="L5146" s="161"/>
      <c r="M5146" s="161"/>
      <c r="N5146" s="171"/>
      <c r="O5146" s="171"/>
      <c r="P5146" s="171"/>
      <c r="Q5146" s="171"/>
      <c r="R5146" s="171"/>
      <c r="S5146" s="171"/>
      <c r="T5146" s="208" t="str">
        <f t="shared" si="810"/>
        <v>MISSING</v>
      </c>
      <c r="U5146" s="208" t="str">
        <f t="shared" si="811"/>
        <v>MISSING</v>
      </c>
      <c r="X5146" s="56">
        <f t="shared" si="812"/>
        <v>-99</v>
      </c>
      <c r="Y5146" s="56">
        <f t="shared" si="813"/>
        <v>-99</v>
      </c>
      <c r="Z5146" s="56">
        <f t="shared" si="814"/>
        <v>-99</v>
      </c>
      <c r="AA5146" s="56">
        <f t="shared" si="815"/>
        <v>-99</v>
      </c>
      <c r="AB5146" s="56">
        <f t="shared" si="816"/>
        <v>-99</v>
      </c>
      <c r="AC5146" s="56">
        <f t="shared" si="817"/>
        <v>-99</v>
      </c>
      <c r="AD5146" s="3"/>
      <c r="AE5146" s="82">
        <f>IF(D5146=1, 'adjustment factor'!$D$4, IF(D5146=-9,-999,IF(D5146="",-999,0)))</f>
        <v>-999</v>
      </c>
      <c r="AF5146" s="82">
        <f>IF(F5146=1, 'adjustment factor'!$D$5, IF(F5146=-9,-999,IF(F5146="",-999,0)))</f>
        <v>-999</v>
      </c>
      <c r="AG5146" s="82">
        <f>IF(E5146=1, 'adjustment factor'!$D$6, IF(E5146=-9,-999,IF(E5146="",-999,0)))</f>
        <v>-999</v>
      </c>
      <c r="AH5146" s="82">
        <f>IF(K5146&gt;=45,'adjustment factor'!$D$7,IF(K5146=-9,-1200,IF(K5146="",-1200,0)))</f>
        <v>-1200</v>
      </c>
      <c r="AI5146" s="82">
        <f>IF(L5146=1, 'adjustment factor'!$D$8, IF(L5146=-9,-999,IF(L5146="",-999,0)))</f>
        <v>-999</v>
      </c>
      <c r="AJ5146" s="82">
        <f>IF(AND(M5146&gt;=1,M5146&lt;=4),'adjustment factor'!$D$9,IF(M5146=-9,-999,IF(M5146=98,-999,IF(M5146=99,-999,IF(M5146="",-999,0)))))</f>
        <v>-999</v>
      </c>
      <c r="AK5146" s="82">
        <f>IF(H5146=1, 'adjustment factor'!$D$10, IF(H5146=-9,-999,IF(H5146="",-999,0)))</f>
        <v>-999</v>
      </c>
      <c r="AL5146" s="82">
        <f>IF(G5146=1, 'adjustment factor'!$D$11, IF(G5146=-9,-999,IF(G5146="",-999,0)))</f>
        <v>-999</v>
      </c>
      <c r="AM5146" s="82">
        <f>IF(I5146=1, 'adjustment factor'!$D$12, IF(I5146=-9,-999,IF(I5146="",-999,0)))</f>
        <v>-999</v>
      </c>
      <c r="AN5146" s="82">
        <f>IF(J5146=1, 'adjustment factor'!$D$13, IF(J5146=-9,-999,IF(J5146="",-999,0)))</f>
        <v>-999</v>
      </c>
      <c r="AO5146" s="82" t="str">
        <f t="shared" si="818"/>
        <v>-999</v>
      </c>
      <c r="AP5146" s="82" t="str">
        <f t="shared" si="819"/>
        <v>MISSING</v>
      </c>
    </row>
    <row r="5147" spans="2:42">
      <c r="B5147" s="207"/>
      <c r="C5147" s="35">
        <v>5143</v>
      </c>
      <c r="D5147" s="161"/>
      <c r="E5147" s="161"/>
      <c r="F5147" s="161"/>
      <c r="G5147" s="161"/>
      <c r="H5147" s="161"/>
      <c r="I5147" s="161"/>
      <c r="J5147" s="161"/>
      <c r="K5147" s="161"/>
      <c r="L5147" s="161"/>
      <c r="M5147" s="161"/>
      <c r="N5147" s="171"/>
      <c r="O5147" s="171"/>
      <c r="P5147" s="171"/>
      <c r="Q5147" s="171"/>
      <c r="R5147" s="171"/>
      <c r="S5147" s="171"/>
      <c r="T5147" s="208" t="str">
        <f t="shared" si="810"/>
        <v>MISSING</v>
      </c>
      <c r="U5147" s="208" t="str">
        <f t="shared" si="811"/>
        <v>MISSING</v>
      </c>
      <c r="X5147" s="56">
        <f t="shared" si="812"/>
        <v>-99</v>
      </c>
      <c r="Y5147" s="56">
        <f t="shared" si="813"/>
        <v>-99</v>
      </c>
      <c r="Z5147" s="56">
        <f t="shared" si="814"/>
        <v>-99</v>
      </c>
      <c r="AA5147" s="56">
        <f t="shared" si="815"/>
        <v>-99</v>
      </c>
      <c r="AB5147" s="56">
        <f t="shared" si="816"/>
        <v>-99</v>
      </c>
      <c r="AC5147" s="56">
        <f t="shared" si="817"/>
        <v>-99</v>
      </c>
      <c r="AD5147" s="3"/>
      <c r="AE5147" s="82">
        <f>IF(D5147=1, 'adjustment factor'!$D$4, IF(D5147=-9,-999,IF(D5147="",-999,0)))</f>
        <v>-999</v>
      </c>
      <c r="AF5147" s="82">
        <f>IF(F5147=1, 'adjustment factor'!$D$5, IF(F5147=-9,-999,IF(F5147="",-999,0)))</f>
        <v>-999</v>
      </c>
      <c r="AG5147" s="82">
        <f>IF(E5147=1, 'adjustment factor'!$D$6, IF(E5147=-9,-999,IF(E5147="",-999,0)))</f>
        <v>-999</v>
      </c>
      <c r="AH5147" s="82">
        <f>IF(K5147&gt;=45,'adjustment factor'!$D$7,IF(K5147=-9,-1200,IF(K5147="",-1200,0)))</f>
        <v>-1200</v>
      </c>
      <c r="AI5147" s="82">
        <f>IF(L5147=1, 'adjustment factor'!$D$8, IF(L5147=-9,-999,IF(L5147="",-999,0)))</f>
        <v>-999</v>
      </c>
      <c r="AJ5147" s="82">
        <f>IF(AND(M5147&gt;=1,M5147&lt;=4),'adjustment factor'!$D$9,IF(M5147=-9,-999,IF(M5147=98,-999,IF(M5147=99,-999,IF(M5147="",-999,0)))))</f>
        <v>-999</v>
      </c>
      <c r="AK5147" s="82">
        <f>IF(H5147=1, 'adjustment factor'!$D$10, IF(H5147=-9,-999,IF(H5147="",-999,0)))</f>
        <v>-999</v>
      </c>
      <c r="AL5147" s="82">
        <f>IF(G5147=1, 'adjustment factor'!$D$11, IF(G5147=-9,-999,IF(G5147="",-999,0)))</f>
        <v>-999</v>
      </c>
      <c r="AM5147" s="82">
        <f>IF(I5147=1, 'adjustment factor'!$D$12, IF(I5147=-9,-999,IF(I5147="",-999,0)))</f>
        <v>-999</v>
      </c>
      <c r="AN5147" s="82">
        <f>IF(J5147=1, 'adjustment factor'!$D$13, IF(J5147=-9,-999,IF(J5147="",-999,0)))</f>
        <v>-999</v>
      </c>
      <c r="AO5147" s="82" t="str">
        <f t="shared" si="818"/>
        <v>-999</v>
      </c>
      <c r="AP5147" s="82" t="str">
        <f t="shared" si="819"/>
        <v>MISSING</v>
      </c>
    </row>
    <row r="5148" spans="2:42">
      <c r="B5148" s="207"/>
      <c r="C5148" s="35">
        <v>5144</v>
      </c>
      <c r="D5148" s="161"/>
      <c r="E5148" s="161"/>
      <c r="F5148" s="161"/>
      <c r="G5148" s="161"/>
      <c r="H5148" s="161"/>
      <c r="I5148" s="161"/>
      <c r="J5148" s="161"/>
      <c r="K5148" s="161"/>
      <c r="L5148" s="161"/>
      <c r="M5148" s="161"/>
      <c r="N5148" s="171"/>
      <c r="O5148" s="171"/>
      <c r="P5148" s="171"/>
      <c r="Q5148" s="171"/>
      <c r="R5148" s="171"/>
      <c r="S5148" s="171"/>
      <c r="T5148" s="208" t="str">
        <f t="shared" si="810"/>
        <v>MISSING</v>
      </c>
      <c r="U5148" s="208" t="str">
        <f t="shared" si="811"/>
        <v>MISSING</v>
      </c>
      <c r="X5148" s="56">
        <f t="shared" si="812"/>
        <v>-99</v>
      </c>
      <c r="Y5148" s="56">
        <f t="shared" si="813"/>
        <v>-99</v>
      </c>
      <c r="Z5148" s="56">
        <f t="shared" si="814"/>
        <v>-99</v>
      </c>
      <c r="AA5148" s="56">
        <f t="shared" si="815"/>
        <v>-99</v>
      </c>
      <c r="AB5148" s="56">
        <f t="shared" si="816"/>
        <v>-99</v>
      </c>
      <c r="AC5148" s="56">
        <f t="shared" si="817"/>
        <v>-99</v>
      </c>
      <c r="AD5148" s="3"/>
      <c r="AE5148" s="82">
        <f>IF(D5148=1, 'adjustment factor'!$D$4, IF(D5148=-9,-999,IF(D5148="",-999,0)))</f>
        <v>-999</v>
      </c>
      <c r="AF5148" s="82">
        <f>IF(F5148=1, 'adjustment factor'!$D$5, IF(F5148=-9,-999,IF(F5148="",-999,0)))</f>
        <v>-999</v>
      </c>
      <c r="AG5148" s="82">
        <f>IF(E5148=1, 'adjustment factor'!$D$6, IF(E5148=-9,-999,IF(E5148="",-999,0)))</f>
        <v>-999</v>
      </c>
      <c r="AH5148" s="82">
        <f>IF(K5148&gt;=45,'adjustment factor'!$D$7,IF(K5148=-9,-1200,IF(K5148="",-1200,0)))</f>
        <v>-1200</v>
      </c>
      <c r="AI5148" s="82">
        <f>IF(L5148=1, 'adjustment factor'!$D$8, IF(L5148=-9,-999,IF(L5148="",-999,0)))</f>
        <v>-999</v>
      </c>
      <c r="AJ5148" s="82">
        <f>IF(AND(M5148&gt;=1,M5148&lt;=4),'adjustment factor'!$D$9,IF(M5148=-9,-999,IF(M5148=98,-999,IF(M5148=99,-999,IF(M5148="",-999,0)))))</f>
        <v>-999</v>
      </c>
      <c r="AK5148" s="82">
        <f>IF(H5148=1, 'adjustment factor'!$D$10, IF(H5148=-9,-999,IF(H5148="",-999,0)))</f>
        <v>-999</v>
      </c>
      <c r="AL5148" s="82">
        <f>IF(G5148=1, 'adjustment factor'!$D$11, IF(G5148=-9,-999,IF(G5148="",-999,0)))</f>
        <v>-999</v>
      </c>
      <c r="AM5148" s="82">
        <f>IF(I5148=1, 'adjustment factor'!$D$12, IF(I5148=-9,-999,IF(I5148="",-999,0)))</f>
        <v>-999</v>
      </c>
      <c r="AN5148" s="82">
        <f>IF(J5148=1, 'adjustment factor'!$D$13, IF(J5148=-9,-999,IF(J5148="",-999,0)))</f>
        <v>-999</v>
      </c>
      <c r="AO5148" s="82" t="str">
        <f t="shared" si="818"/>
        <v>-999</v>
      </c>
      <c r="AP5148" s="82" t="str">
        <f t="shared" si="819"/>
        <v>MISSING</v>
      </c>
    </row>
    <row r="5149" spans="2:42">
      <c r="B5149" s="207"/>
      <c r="C5149" s="35">
        <v>5145</v>
      </c>
      <c r="D5149" s="161"/>
      <c r="E5149" s="161"/>
      <c r="F5149" s="161"/>
      <c r="G5149" s="161"/>
      <c r="H5149" s="161"/>
      <c r="I5149" s="161"/>
      <c r="J5149" s="161"/>
      <c r="K5149" s="161"/>
      <c r="L5149" s="161"/>
      <c r="M5149" s="161"/>
      <c r="N5149" s="171"/>
      <c r="O5149" s="171"/>
      <c r="P5149" s="171"/>
      <c r="Q5149" s="171"/>
      <c r="R5149" s="171"/>
      <c r="S5149" s="171"/>
      <c r="T5149" s="208" t="str">
        <f t="shared" si="810"/>
        <v>MISSING</v>
      </c>
      <c r="U5149" s="208" t="str">
        <f t="shared" si="811"/>
        <v>MISSING</v>
      </c>
      <c r="X5149" s="56">
        <f t="shared" si="812"/>
        <v>-99</v>
      </c>
      <c r="Y5149" s="56">
        <f t="shared" si="813"/>
        <v>-99</v>
      </c>
      <c r="Z5149" s="56">
        <f t="shared" si="814"/>
        <v>-99</v>
      </c>
      <c r="AA5149" s="56">
        <f t="shared" si="815"/>
        <v>-99</v>
      </c>
      <c r="AB5149" s="56">
        <f t="shared" si="816"/>
        <v>-99</v>
      </c>
      <c r="AC5149" s="56">
        <f t="shared" si="817"/>
        <v>-99</v>
      </c>
      <c r="AD5149" s="3"/>
      <c r="AE5149" s="82">
        <f>IF(D5149=1, 'adjustment factor'!$D$4, IF(D5149=-9,-999,IF(D5149="",-999,0)))</f>
        <v>-999</v>
      </c>
      <c r="AF5149" s="82">
        <f>IF(F5149=1, 'adjustment factor'!$D$5, IF(F5149=-9,-999,IF(F5149="",-999,0)))</f>
        <v>-999</v>
      </c>
      <c r="AG5149" s="82">
        <f>IF(E5149=1, 'adjustment factor'!$D$6, IF(E5149=-9,-999,IF(E5149="",-999,0)))</f>
        <v>-999</v>
      </c>
      <c r="AH5149" s="82">
        <f>IF(K5149&gt;=45,'adjustment factor'!$D$7,IF(K5149=-9,-1200,IF(K5149="",-1200,0)))</f>
        <v>-1200</v>
      </c>
      <c r="AI5149" s="82">
        <f>IF(L5149=1, 'adjustment factor'!$D$8, IF(L5149=-9,-999,IF(L5149="",-999,0)))</f>
        <v>-999</v>
      </c>
      <c r="AJ5149" s="82">
        <f>IF(AND(M5149&gt;=1,M5149&lt;=4),'adjustment factor'!$D$9,IF(M5149=-9,-999,IF(M5149=98,-999,IF(M5149=99,-999,IF(M5149="",-999,0)))))</f>
        <v>-999</v>
      </c>
      <c r="AK5149" s="82">
        <f>IF(H5149=1, 'adjustment factor'!$D$10, IF(H5149=-9,-999,IF(H5149="",-999,0)))</f>
        <v>-999</v>
      </c>
      <c r="AL5149" s="82">
        <f>IF(G5149=1, 'adjustment factor'!$D$11, IF(G5149=-9,-999,IF(G5149="",-999,0)))</f>
        <v>-999</v>
      </c>
      <c r="AM5149" s="82">
        <f>IF(I5149=1, 'adjustment factor'!$D$12, IF(I5149=-9,-999,IF(I5149="",-999,0)))</f>
        <v>-999</v>
      </c>
      <c r="AN5149" s="82">
        <f>IF(J5149=1, 'adjustment factor'!$D$13, IF(J5149=-9,-999,IF(J5149="",-999,0)))</f>
        <v>-999</v>
      </c>
      <c r="AO5149" s="82" t="str">
        <f t="shared" si="818"/>
        <v>-999</v>
      </c>
      <c r="AP5149" s="82" t="str">
        <f t="shared" si="819"/>
        <v>MISSING</v>
      </c>
    </row>
    <row r="5150" spans="2:42">
      <c r="B5150" s="207"/>
      <c r="C5150" s="35">
        <v>5146</v>
      </c>
      <c r="D5150" s="161"/>
      <c r="E5150" s="161"/>
      <c r="F5150" s="161"/>
      <c r="G5150" s="161"/>
      <c r="H5150" s="161"/>
      <c r="I5150" s="161"/>
      <c r="J5150" s="161"/>
      <c r="K5150" s="161"/>
      <c r="L5150" s="161"/>
      <c r="M5150" s="161"/>
      <c r="N5150" s="171"/>
      <c r="O5150" s="171"/>
      <c r="P5150" s="171"/>
      <c r="Q5150" s="171"/>
      <c r="R5150" s="171"/>
      <c r="S5150" s="171"/>
      <c r="T5150" s="208" t="str">
        <f t="shared" si="810"/>
        <v>MISSING</v>
      </c>
      <c r="U5150" s="208" t="str">
        <f t="shared" si="811"/>
        <v>MISSING</v>
      </c>
      <c r="X5150" s="56">
        <f t="shared" si="812"/>
        <v>-99</v>
      </c>
      <c r="Y5150" s="56">
        <f t="shared" si="813"/>
        <v>-99</v>
      </c>
      <c r="Z5150" s="56">
        <f t="shared" si="814"/>
        <v>-99</v>
      </c>
      <c r="AA5150" s="56">
        <f t="shared" si="815"/>
        <v>-99</v>
      </c>
      <c r="AB5150" s="56">
        <f t="shared" si="816"/>
        <v>-99</v>
      </c>
      <c r="AC5150" s="56">
        <f t="shared" si="817"/>
        <v>-99</v>
      </c>
      <c r="AD5150" s="3"/>
      <c r="AE5150" s="82">
        <f>IF(D5150=1, 'adjustment factor'!$D$4, IF(D5150=-9,-999,IF(D5150="",-999,0)))</f>
        <v>-999</v>
      </c>
      <c r="AF5150" s="82">
        <f>IF(F5150=1, 'adjustment factor'!$D$5, IF(F5150=-9,-999,IF(F5150="",-999,0)))</f>
        <v>-999</v>
      </c>
      <c r="AG5150" s="82">
        <f>IF(E5150=1, 'adjustment factor'!$D$6, IF(E5150=-9,-999,IF(E5150="",-999,0)))</f>
        <v>-999</v>
      </c>
      <c r="AH5150" s="82">
        <f>IF(K5150&gt;=45,'adjustment factor'!$D$7,IF(K5150=-9,-1200,IF(K5150="",-1200,0)))</f>
        <v>-1200</v>
      </c>
      <c r="AI5150" s="82">
        <f>IF(L5150=1, 'adjustment factor'!$D$8, IF(L5150=-9,-999,IF(L5150="",-999,0)))</f>
        <v>-999</v>
      </c>
      <c r="AJ5150" s="82">
        <f>IF(AND(M5150&gt;=1,M5150&lt;=4),'adjustment factor'!$D$9,IF(M5150=-9,-999,IF(M5150=98,-999,IF(M5150=99,-999,IF(M5150="",-999,0)))))</f>
        <v>-999</v>
      </c>
      <c r="AK5150" s="82">
        <f>IF(H5150=1, 'adjustment factor'!$D$10, IF(H5150=-9,-999,IF(H5150="",-999,0)))</f>
        <v>-999</v>
      </c>
      <c r="AL5150" s="82">
        <f>IF(G5150=1, 'adjustment factor'!$D$11, IF(G5150=-9,-999,IF(G5150="",-999,0)))</f>
        <v>-999</v>
      </c>
      <c r="AM5150" s="82">
        <f>IF(I5150=1, 'adjustment factor'!$D$12, IF(I5150=-9,-999,IF(I5150="",-999,0)))</f>
        <v>-999</v>
      </c>
      <c r="AN5150" s="82">
        <f>IF(J5150=1, 'adjustment factor'!$D$13, IF(J5150=-9,-999,IF(J5150="",-999,0)))</f>
        <v>-999</v>
      </c>
      <c r="AO5150" s="82" t="str">
        <f t="shared" si="818"/>
        <v>-999</v>
      </c>
      <c r="AP5150" s="82" t="str">
        <f t="shared" si="819"/>
        <v>MISSING</v>
      </c>
    </row>
    <row r="5151" spans="2:42">
      <c r="B5151" s="207"/>
      <c r="C5151" s="35">
        <v>5147</v>
      </c>
      <c r="D5151" s="161"/>
      <c r="E5151" s="161"/>
      <c r="F5151" s="161"/>
      <c r="G5151" s="161"/>
      <c r="H5151" s="161"/>
      <c r="I5151" s="161"/>
      <c r="J5151" s="161"/>
      <c r="K5151" s="161"/>
      <c r="L5151" s="161"/>
      <c r="M5151" s="161"/>
      <c r="N5151" s="171"/>
      <c r="O5151" s="171"/>
      <c r="P5151" s="171"/>
      <c r="Q5151" s="171"/>
      <c r="R5151" s="171"/>
      <c r="S5151" s="171"/>
      <c r="T5151" s="208" t="str">
        <f t="shared" si="810"/>
        <v>MISSING</v>
      </c>
      <c r="U5151" s="208" t="str">
        <f t="shared" si="811"/>
        <v>MISSING</v>
      </c>
      <c r="X5151" s="56">
        <f t="shared" si="812"/>
        <v>-99</v>
      </c>
      <c r="Y5151" s="56">
        <f t="shared" si="813"/>
        <v>-99</v>
      </c>
      <c r="Z5151" s="56">
        <f t="shared" si="814"/>
        <v>-99</v>
      </c>
      <c r="AA5151" s="56">
        <f t="shared" si="815"/>
        <v>-99</v>
      </c>
      <c r="AB5151" s="56">
        <f t="shared" si="816"/>
        <v>-99</v>
      </c>
      <c r="AC5151" s="56">
        <f t="shared" si="817"/>
        <v>-99</v>
      </c>
      <c r="AD5151" s="3"/>
      <c r="AE5151" s="82">
        <f>IF(D5151=1, 'adjustment factor'!$D$4, IF(D5151=-9,-999,IF(D5151="",-999,0)))</f>
        <v>-999</v>
      </c>
      <c r="AF5151" s="82">
        <f>IF(F5151=1, 'adjustment factor'!$D$5, IF(F5151=-9,-999,IF(F5151="",-999,0)))</f>
        <v>-999</v>
      </c>
      <c r="AG5151" s="82">
        <f>IF(E5151=1, 'adjustment factor'!$D$6, IF(E5151=-9,-999,IF(E5151="",-999,0)))</f>
        <v>-999</v>
      </c>
      <c r="AH5151" s="82">
        <f>IF(K5151&gt;=45,'adjustment factor'!$D$7,IF(K5151=-9,-1200,IF(K5151="",-1200,0)))</f>
        <v>-1200</v>
      </c>
      <c r="AI5151" s="82">
        <f>IF(L5151=1, 'adjustment factor'!$D$8, IF(L5151=-9,-999,IF(L5151="",-999,0)))</f>
        <v>-999</v>
      </c>
      <c r="AJ5151" s="82">
        <f>IF(AND(M5151&gt;=1,M5151&lt;=4),'adjustment factor'!$D$9,IF(M5151=-9,-999,IF(M5151=98,-999,IF(M5151=99,-999,IF(M5151="",-999,0)))))</f>
        <v>-999</v>
      </c>
      <c r="AK5151" s="82">
        <f>IF(H5151=1, 'adjustment factor'!$D$10, IF(H5151=-9,-999,IF(H5151="",-999,0)))</f>
        <v>-999</v>
      </c>
      <c r="AL5151" s="82">
        <f>IF(G5151=1, 'adjustment factor'!$D$11, IF(G5151=-9,-999,IF(G5151="",-999,0)))</f>
        <v>-999</v>
      </c>
      <c r="AM5151" s="82">
        <f>IF(I5151=1, 'adjustment factor'!$D$12, IF(I5151=-9,-999,IF(I5151="",-999,0)))</f>
        <v>-999</v>
      </c>
      <c r="AN5151" s="82">
        <f>IF(J5151=1, 'adjustment factor'!$D$13, IF(J5151=-9,-999,IF(J5151="",-999,0)))</f>
        <v>-999</v>
      </c>
      <c r="AO5151" s="82" t="str">
        <f t="shared" si="818"/>
        <v>-999</v>
      </c>
      <c r="AP5151" s="82" t="str">
        <f t="shared" si="819"/>
        <v>MISSING</v>
      </c>
    </row>
    <row r="5152" spans="2:42">
      <c r="B5152" s="207"/>
      <c r="C5152" s="35">
        <v>5148</v>
      </c>
      <c r="D5152" s="161"/>
      <c r="E5152" s="161"/>
      <c r="F5152" s="161"/>
      <c r="G5152" s="161"/>
      <c r="H5152" s="161"/>
      <c r="I5152" s="161"/>
      <c r="J5152" s="161"/>
      <c r="K5152" s="161"/>
      <c r="L5152" s="161"/>
      <c r="M5152" s="161"/>
      <c r="N5152" s="171"/>
      <c r="O5152" s="171"/>
      <c r="P5152" s="171"/>
      <c r="Q5152" s="171"/>
      <c r="R5152" s="171"/>
      <c r="S5152" s="171"/>
      <c r="T5152" s="208" t="str">
        <f t="shared" si="810"/>
        <v>MISSING</v>
      </c>
      <c r="U5152" s="208" t="str">
        <f t="shared" si="811"/>
        <v>MISSING</v>
      </c>
      <c r="X5152" s="56">
        <f t="shared" si="812"/>
        <v>-99</v>
      </c>
      <c r="Y5152" s="56">
        <f t="shared" si="813"/>
        <v>-99</v>
      </c>
      <c r="Z5152" s="56">
        <f t="shared" si="814"/>
        <v>-99</v>
      </c>
      <c r="AA5152" s="56">
        <f t="shared" si="815"/>
        <v>-99</v>
      </c>
      <c r="AB5152" s="56">
        <f t="shared" si="816"/>
        <v>-99</v>
      </c>
      <c r="AC5152" s="56">
        <f t="shared" si="817"/>
        <v>-99</v>
      </c>
      <c r="AD5152" s="3"/>
      <c r="AE5152" s="82">
        <f>IF(D5152=1, 'adjustment factor'!$D$4, IF(D5152=-9,-999,IF(D5152="",-999,0)))</f>
        <v>-999</v>
      </c>
      <c r="AF5152" s="82">
        <f>IF(F5152=1, 'adjustment factor'!$D$5, IF(F5152=-9,-999,IF(F5152="",-999,0)))</f>
        <v>-999</v>
      </c>
      <c r="AG5152" s="82">
        <f>IF(E5152=1, 'adjustment factor'!$D$6, IF(E5152=-9,-999,IF(E5152="",-999,0)))</f>
        <v>-999</v>
      </c>
      <c r="AH5152" s="82">
        <f>IF(K5152&gt;=45,'adjustment factor'!$D$7,IF(K5152=-9,-1200,IF(K5152="",-1200,0)))</f>
        <v>-1200</v>
      </c>
      <c r="AI5152" s="82">
        <f>IF(L5152=1, 'adjustment factor'!$D$8, IF(L5152=-9,-999,IF(L5152="",-999,0)))</f>
        <v>-999</v>
      </c>
      <c r="AJ5152" s="82">
        <f>IF(AND(M5152&gt;=1,M5152&lt;=4),'adjustment factor'!$D$9,IF(M5152=-9,-999,IF(M5152=98,-999,IF(M5152=99,-999,IF(M5152="",-999,0)))))</f>
        <v>-999</v>
      </c>
      <c r="AK5152" s="82">
        <f>IF(H5152=1, 'adjustment factor'!$D$10, IF(H5152=-9,-999,IF(H5152="",-999,0)))</f>
        <v>-999</v>
      </c>
      <c r="AL5152" s="82">
        <f>IF(G5152=1, 'adjustment factor'!$D$11, IF(G5152=-9,-999,IF(G5152="",-999,0)))</f>
        <v>-999</v>
      </c>
      <c r="AM5152" s="82">
        <f>IF(I5152=1, 'adjustment factor'!$D$12, IF(I5152=-9,-999,IF(I5152="",-999,0)))</f>
        <v>-999</v>
      </c>
      <c r="AN5152" s="82">
        <f>IF(J5152=1, 'adjustment factor'!$D$13, IF(J5152=-9,-999,IF(J5152="",-999,0)))</f>
        <v>-999</v>
      </c>
      <c r="AO5152" s="82" t="str">
        <f t="shared" si="818"/>
        <v>-999</v>
      </c>
      <c r="AP5152" s="82" t="str">
        <f t="shared" si="819"/>
        <v>MISSING</v>
      </c>
    </row>
    <row r="5153" spans="2:42">
      <c r="B5153" s="207"/>
      <c r="C5153" s="35">
        <v>5149</v>
      </c>
      <c r="D5153" s="161"/>
      <c r="E5153" s="161"/>
      <c r="F5153" s="161"/>
      <c r="G5153" s="161"/>
      <c r="H5153" s="161"/>
      <c r="I5153" s="161"/>
      <c r="J5153" s="161"/>
      <c r="K5153" s="161"/>
      <c r="L5153" s="161"/>
      <c r="M5153" s="161"/>
      <c r="N5153" s="171"/>
      <c r="O5153" s="171"/>
      <c r="P5153" s="171"/>
      <c r="Q5153" s="171"/>
      <c r="R5153" s="171"/>
      <c r="S5153" s="171"/>
      <c r="T5153" s="208" t="str">
        <f t="shared" si="810"/>
        <v>MISSING</v>
      </c>
      <c r="U5153" s="208" t="str">
        <f t="shared" si="811"/>
        <v>MISSING</v>
      </c>
      <c r="X5153" s="56">
        <f t="shared" si="812"/>
        <v>-99</v>
      </c>
      <c r="Y5153" s="56">
        <f t="shared" si="813"/>
        <v>-99</v>
      </c>
      <c r="Z5153" s="56">
        <f t="shared" si="814"/>
        <v>-99</v>
      </c>
      <c r="AA5153" s="56">
        <f t="shared" si="815"/>
        <v>-99</v>
      </c>
      <c r="AB5153" s="56">
        <f t="shared" si="816"/>
        <v>-99</v>
      </c>
      <c r="AC5153" s="56">
        <f t="shared" si="817"/>
        <v>-99</v>
      </c>
      <c r="AD5153" s="3"/>
      <c r="AE5153" s="82">
        <f>IF(D5153=1, 'adjustment factor'!$D$4, IF(D5153=-9,-999,IF(D5153="",-999,0)))</f>
        <v>-999</v>
      </c>
      <c r="AF5153" s="82">
        <f>IF(F5153=1, 'adjustment factor'!$D$5, IF(F5153=-9,-999,IF(F5153="",-999,0)))</f>
        <v>-999</v>
      </c>
      <c r="AG5153" s="82">
        <f>IF(E5153=1, 'adjustment factor'!$D$6, IF(E5153=-9,-999,IF(E5153="",-999,0)))</f>
        <v>-999</v>
      </c>
      <c r="AH5153" s="82">
        <f>IF(K5153&gt;=45,'adjustment factor'!$D$7,IF(K5153=-9,-1200,IF(K5153="",-1200,0)))</f>
        <v>-1200</v>
      </c>
      <c r="AI5153" s="82">
        <f>IF(L5153=1, 'adjustment factor'!$D$8, IF(L5153=-9,-999,IF(L5153="",-999,0)))</f>
        <v>-999</v>
      </c>
      <c r="AJ5153" s="82">
        <f>IF(AND(M5153&gt;=1,M5153&lt;=4),'adjustment factor'!$D$9,IF(M5153=-9,-999,IF(M5153=98,-999,IF(M5153=99,-999,IF(M5153="",-999,0)))))</f>
        <v>-999</v>
      </c>
      <c r="AK5153" s="82">
        <f>IF(H5153=1, 'adjustment factor'!$D$10, IF(H5153=-9,-999,IF(H5153="",-999,0)))</f>
        <v>-999</v>
      </c>
      <c r="AL5153" s="82">
        <f>IF(G5153=1, 'adjustment factor'!$D$11, IF(G5153=-9,-999,IF(G5153="",-999,0)))</f>
        <v>-999</v>
      </c>
      <c r="AM5153" s="82">
        <f>IF(I5153=1, 'adjustment factor'!$D$12, IF(I5153=-9,-999,IF(I5153="",-999,0)))</f>
        <v>-999</v>
      </c>
      <c r="AN5153" s="82">
        <f>IF(J5153=1, 'adjustment factor'!$D$13, IF(J5153=-9,-999,IF(J5153="",-999,0)))</f>
        <v>-999</v>
      </c>
      <c r="AO5153" s="82" t="str">
        <f t="shared" si="818"/>
        <v>-999</v>
      </c>
      <c r="AP5153" s="82" t="str">
        <f t="shared" si="819"/>
        <v>MISSING</v>
      </c>
    </row>
    <row r="5154" spans="2:42">
      <c r="B5154" s="207"/>
      <c r="C5154" s="35">
        <v>5150</v>
      </c>
      <c r="D5154" s="161"/>
      <c r="E5154" s="161"/>
      <c r="F5154" s="161"/>
      <c r="G5154" s="161"/>
      <c r="H5154" s="161"/>
      <c r="I5154" s="161"/>
      <c r="J5154" s="161"/>
      <c r="K5154" s="161"/>
      <c r="L5154" s="161"/>
      <c r="M5154" s="161"/>
      <c r="N5154" s="171"/>
      <c r="O5154" s="171"/>
      <c r="P5154" s="171"/>
      <c r="Q5154" s="171"/>
      <c r="R5154" s="171"/>
      <c r="S5154" s="171"/>
      <c r="T5154" s="208" t="str">
        <f t="shared" si="810"/>
        <v>MISSING</v>
      </c>
      <c r="U5154" s="208" t="str">
        <f t="shared" si="811"/>
        <v>MISSING</v>
      </c>
      <c r="X5154" s="56">
        <f t="shared" si="812"/>
        <v>-99</v>
      </c>
      <c r="Y5154" s="56">
        <f t="shared" si="813"/>
        <v>-99</v>
      </c>
      <c r="Z5154" s="56">
        <f t="shared" si="814"/>
        <v>-99</v>
      </c>
      <c r="AA5154" s="56">
        <f t="shared" si="815"/>
        <v>-99</v>
      </c>
      <c r="AB5154" s="56">
        <f t="shared" si="816"/>
        <v>-99</v>
      </c>
      <c r="AC5154" s="56">
        <f t="shared" si="817"/>
        <v>-99</v>
      </c>
      <c r="AD5154" s="3"/>
      <c r="AE5154" s="82">
        <f>IF(D5154=1, 'adjustment factor'!$D$4, IF(D5154=-9,-999,IF(D5154="",-999,0)))</f>
        <v>-999</v>
      </c>
      <c r="AF5154" s="82">
        <f>IF(F5154=1, 'adjustment factor'!$D$5, IF(F5154=-9,-999,IF(F5154="",-999,0)))</f>
        <v>-999</v>
      </c>
      <c r="AG5154" s="82">
        <f>IF(E5154=1, 'adjustment factor'!$D$6, IF(E5154=-9,-999,IF(E5154="",-999,0)))</f>
        <v>-999</v>
      </c>
      <c r="AH5154" s="82">
        <f>IF(K5154&gt;=45,'adjustment factor'!$D$7,IF(K5154=-9,-1200,IF(K5154="",-1200,0)))</f>
        <v>-1200</v>
      </c>
      <c r="AI5154" s="82">
        <f>IF(L5154=1, 'adjustment factor'!$D$8, IF(L5154=-9,-999,IF(L5154="",-999,0)))</f>
        <v>-999</v>
      </c>
      <c r="AJ5154" s="82">
        <f>IF(AND(M5154&gt;=1,M5154&lt;=4),'adjustment factor'!$D$9,IF(M5154=-9,-999,IF(M5154=98,-999,IF(M5154=99,-999,IF(M5154="",-999,0)))))</f>
        <v>-999</v>
      </c>
      <c r="AK5154" s="82">
        <f>IF(H5154=1, 'adjustment factor'!$D$10, IF(H5154=-9,-999,IF(H5154="",-999,0)))</f>
        <v>-999</v>
      </c>
      <c r="AL5154" s="82">
        <f>IF(G5154=1, 'adjustment factor'!$D$11, IF(G5154=-9,-999,IF(G5154="",-999,0)))</f>
        <v>-999</v>
      </c>
      <c r="AM5154" s="82">
        <f>IF(I5154=1, 'adjustment factor'!$D$12, IF(I5154=-9,-999,IF(I5154="",-999,0)))</f>
        <v>-999</v>
      </c>
      <c r="AN5154" s="82">
        <f>IF(J5154=1, 'adjustment factor'!$D$13, IF(J5154=-9,-999,IF(J5154="",-999,0)))</f>
        <v>-999</v>
      </c>
      <c r="AO5154" s="82" t="str">
        <f t="shared" si="818"/>
        <v>-999</v>
      </c>
      <c r="AP5154" s="82" t="str">
        <f t="shared" si="819"/>
        <v>MISSING</v>
      </c>
    </row>
    <row r="5155" spans="2:42">
      <c r="B5155" s="207"/>
      <c r="C5155" s="35">
        <v>5151</v>
      </c>
      <c r="D5155" s="161"/>
      <c r="E5155" s="161"/>
      <c r="F5155" s="161"/>
      <c r="G5155" s="161"/>
      <c r="H5155" s="161"/>
      <c r="I5155" s="161"/>
      <c r="J5155" s="161"/>
      <c r="K5155" s="161"/>
      <c r="L5155" s="161"/>
      <c r="M5155" s="161"/>
      <c r="N5155" s="171"/>
      <c r="O5155" s="171"/>
      <c r="P5155" s="171"/>
      <c r="Q5155" s="171"/>
      <c r="R5155" s="171"/>
      <c r="S5155" s="171"/>
      <c r="T5155" s="208" t="str">
        <f t="shared" si="810"/>
        <v>MISSING</v>
      </c>
      <c r="U5155" s="208" t="str">
        <f t="shared" si="811"/>
        <v>MISSING</v>
      </c>
      <c r="X5155" s="56">
        <f t="shared" si="812"/>
        <v>-99</v>
      </c>
      <c r="Y5155" s="56">
        <f t="shared" si="813"/>
        <v>-99</v>
      </c>
      <c r="Z5155" s="56">
        <f t="shared" si="814"/>
        <v>-99</v>
      </c>
      <c r="AA5155" s="56">
        <f t="shared" si="815"/>
        <v>-99</v>
      </c>
      <c r="AB5155" s="56">
        <f t="shared" si="816"/>
        <v>-99</v>
      </c>
      <c r="AC5155" s="56">
        <f t="shared" si="817"/>
        <v>-99</v>
      </c>
      <c r="AD5155" s="3"/>
      <c r="AE5155" s="82">
        <f>IF(D5155=1, 'adjustment factor'!$D$4, IF(D5155=-9,-999,IF(D5155="",-999,0)))</f>
        <v>-999</v>
      </c>
      <c r="AF5155" s="82">
        <f>IF(F5155=1, 'adjustment factor'!$D$5, IF(F5155=-9,-999,IF(F5155="",-999,0)))</f>
        <v>-999</v>
      </c>
      <c r="AG5155" s="82">
        <f>IF(E5155=1, 'adjustment factor'!$D$6, IF(E5155=-9,-999,IF(E5155="",-999,0)))</f>
        <v>-999</v>
      </c>
      <c r="AH5155" s="82">
        <f>IF(K5155&gt;=45,'adjustment factor'!$D$7,IF(K5155=-9,-1200,IF(K5155="",-1200,0)))</f>
        <v>-1200</v>
      </c>
      <c r="AI5155" s="82">
        <f>IF(L5155=1, 'adjustment factor'!$D$8, IF(L5155=-9,-999,IF(L5155="",-999,0)))</f>
        <v>-999</v>
      </c>
      <c r="AJ5155" s="82">
        <f>IF(AND(M5155&gt;=1,M5155&lt;=4),'adjustment factor'!$D$9,IF(M5155=-9,-999,IF(M5155=98,-999,IF(M5155=99,-999,IF(M5155="",-999,0)))))</f>
        <v>-999</v>
      </c>
      <c r="AK5155" s="82">
        <f>IF(H5155=1, 'adjustment factor'!$D$10, IF(H5155=-9,-999,IF(H5155="",-999,0)))</f>
        <v>-999</v>
      </c>
      <c r="AL5155" s="82">
        <f>IF(G5155=1, 'adjustment factor'!$D$11, IF(G5155=-9,-999,IF(G5155="",-999,0)))</f>
        <v>-999</v>
      </c>
      <c r="AM5155" s="82">
        <f>IF(I5155=1, 'adjustment factor'!$D$12, IF(I5155=-9,-999,IF(I5155="",-999,0)))</f>
        <v>-999</v>
      </c>
      <c r="AN5155" s="82">
        <f>IF(J5155=1, 'adjustment factor'!$D$13, IF(J5155=-9,-999,IF(J5155="",-999,0)))</f>
        <v>-999</v>
      </c>
      <c r="AO5155" s="82" t="str">
        <f t="shared" si="818"/>
        <v>-999</v>
      </c>
      <c r="AP5155" s="82" t="str">
        <f t="shared" si="819"/>
        <v>MISSING</v>
      </c>
    </row>
    <row r="5156" spans="2:42">
      <c r="B5156" s="207"/>
      <c r="C5156" s="35">
        <v>5152</v>
      </c>
      <c r="D5156" s="161"/>
      <c r="E5156" s="161"/>
      <c r="F5156" s="161"/>
      <c r="G5156" s="161"/>
      <c r="H5156" s="161"/>
      <c r="I5156" s="161"/>
      <c r="J5156" s="161"/>
      <c r="K5156" s="161"/>
      <c r="L5156" s="161"/>
      <c r="M5156" s="161"/>
      <c r="N5156" s="171"/>
      <c r="O5156" s="171"/>
      <c r="P5156" s="171"/>
      <c r="Q5156" s="171"/>
      <c r="R5156" s="171"/>
      <c r="S5156" s="171"/>
      <c r="T5156" s="208" t="str">
        <f t="shared" si="810"/>
        <v>MISSING</v>
      </c>
      <c r="U5156" s="208" t="str">
        <f t="shared" si="811"/>
        <v>MISSING</v>
      </c>
      <c r="X5156" s="56">
        <f t="shared" si="812"/>
        <v>-99</v>
      </c>
      <c r="Y5156" s="56">
        <f t="shared" si="813"/>
        <v>-99</v>
      </c>
      <c r="Z5156" s="56">
        <f t="shared" si="814"/>
        <v>-99</v>
      </c>
      <c r="AA5156" s="56">
        <f t="shared" si="815"/>
        <v>-99</v>
      </c>
      <c r="AB5156" s="56">
        <f t="shared" si="816"/>
        <v>-99</v>
      </c>
      <c r="AC5156" s="56">
        <f t="shared" si="817"/>
        <v>-99</v>
      </c>
      <c r="AD5156" s="3"/>
      <c r="AE5156" s="82">
        <f>IF(D5156=1, 'adjustment factor'!$D$4, IF(D5156=-9,-999,IF(D5156="",-999,0)))</f>
        <v>-999</v>
      </c>
      <c r="AF5156" s="82">
        <f>IF(F5156=1, 'adjustment factor'!$D$5, IF(F5156=-9,-999,IF(F5156="",-999,0)))</f>
        <v>-999</v>
      </c>
      <c r="AG5156" s="82">
        <f>IF(E5156=1, 'adjustment factor'!$D$6, IF(E5156=-9,-999,IF(E5156="",-999,0)))</f>
        <v>-999</v>
      </c>
      <c r="AH5156" s="82">
        <f>IF(K5156&gt;=45,'adjustment factor'!$D$7,IF(K5156=-9,-1200,IF(K5156="",-1200,0)))</f>
        <v>-1200</v>
      </c>
      <c r="AI5156" s="82">
        <f>IF(L5156=1, 'adjustment factor'!$D$8, IF(L5156=-9,-999,IF(L5156="",-999,0)))</f>
        <v>-999</v>
      </c>
      <c r="AJ5156" s="82">
        <f>IF(AND(M5156&gt;=1,M5156&lt;=4),'adjustment factor'!$D$9,IF(M5156=-9,-999,IF(M5156=98,-999,IF(M5156=99,-999,IF(M5156="",-999,0)))))</f>
        <v>-999</v>
      </c>
      <c r="AK5156" s="82">
        <f>IF(H5156=1, 'adjustment factor'!$D$10, IF(H5156=-9,-999,IF(H5156="",-999,0)))</f>
        <v>-999</v>
      </c>
      <c r="AL5156" s="82">
        <f>IF(G5156=1, 'adjustment factor'!$D$11, IF(G5156=-9,-999,IF(G5156="",-999,0)))</f>
        <v>-999</v>
      </c>
      <c r="AM5156" s="82">
        <f>IF(I5156=1, 'adjustment factor'!$D$12, IF(I5156=-9,-999,IF(I5156="",-999,0)))</f>
        <v>-999</v>
      </c>
      <c r="AN5156" s="82">
        <f>IF(J5156=1, 'adjustment factor'!$D$13, IF(J5156=-9,-999,IF(J5156="",-999,0)))</f>
        <v>-999</v>
      </c>
      <c r="AO5156" s="82" t="str">
        <f t="shared" si="818"/>
        <v>-999</v>
      </c>
      <c r="AP5156" s="82" t="str">
        <f t="shared" si="819"/>
        <v>MISSING</v>
      </c>
    </row>
    <row r="5157" spans="2:42">
      <c r="B5157" s="207"/>
      <c r="C5157" s="35">
        <v>5153</v>
      </c>
      <c r="D5157" s="161"/>
      <c r="E5157" s="161"/>
      <c r="F5157" s="161"/>
      <c r="G5157" s="161"/>
      <c r="H5157" s="161"/>
      <c r="I5157" s="161"/>
      <c r="J5157" s="161"/>
      <c r="K5157" s="161"/>
      <c r="L5157" s="161"/>
      <c r="M5157" s="161"/>
      <c r="N5157" s="171"/>
      <c r="O5157" s="171"/>
      <c r="P5157" s="171"/>
      <c r="Q5157" s="171"/>
      <c r="R5157" s="171"/>
      <c r="S5157" s="171"/>
      <c r="T5157" s="208" t="str">
        <f t="shared" si="810"/>
        <v>MISSING</v>
      </c>
      <c r="U5157" s="208" t="str">
        <f t="shared" si="811"/>
        <v>MISSING</v>
      </c>
      <c r="X5157" s="56">
        <f t="shared" si="812"/>
        <v>-99</v>
      </c>
      <c r="Y5157" s="56">
        <f t="shared" si="813"/>
        <v>-99</v>
      </c>
      <c r="Z5157" s="56">
        <f t="shared" si="814"/>
        <v>-99</v>
      </c>
      <c r="AA5157" s="56">
        <f t="shared" si="815"/>
        <v>-99</v>
      </c>
      <c r="AB5157" s="56">
        <f t="shared" si="816"/>
        <v>-99</v>
      </c>
      <c r="AC5157" s="56">
        <f t="shared" si="817"/>
        <v>-99</v>
      </c>
      <c r="AD5157" s="3"/>
      <c r="AE5157" s="82">
        <f>IF(D5157=1, 'adjustment factor'!$D$4, IF(D5157=-9,-999,IF(D5157="",-999,0)))</f>
        <v>-999</v>
      </c>
      <c r="AF5157" s="82">
        <f>IF(F5157=1, 'adjustment factor'!$D$5, IF(F5157=-9,-999,IF(F5157="",-999,0)))</f>
        <v>-999</v>
      </c>
      <c r="AG5157" s="82">
        <f>IF(E5157=1, 'adjustment factor'!$D$6, IF(E5157=-9,-999,IF(E5157="",-999,0)))</f>
        <v>-999</v>
      </c>
      <c r="AH5157" s="82">
        <f>IF(K5157&gt;=45,'adjustment factor'!$D$7,IF(K5157=-9,-1200,IF(K5157="",-1200,0)))</f>
        <v>-1200</v>
      </c>
      <c r="AI5157" s="82">
        <f>IF(L5157=1, 'adjustment factor'!$D$8, IF(L5157=-9,-999,IF(L5157="",-999,0)))</f>
        <v>-999</v>
      </c>
      <c r="AJ5157" s="82">
        <f>IF(AND(M5157&gt;=1,M5157&lt;=4),'adjustment factor'!$D$9,IF(M5157=-9,-999,IF(M5157=98,-999,IF(M5157=99,-999,IF(M5157="",-999,0)))))</f>
        <v>-999</v>
      </c>
      <c r="AK5157" s="82">
        <f>IF(H5157=1, 'adjustment factor'!$D$10, IF(H5157=-9,-999,IF(H5157="",-999,0)))</f>
        <v>-999</v>
      </c>
      <c r="AL5157" s="82">
        <f>IF(G5157=1, 'adjustment factor'!$D$11, IF(G5157=-9,-999,IF(G5157="",-999,0)))</f>
        <v>-999</v>
      </c>
      <c r="AM5157" s="82">
        <f>IF(I5157=1, 'adjustment factor'!$D$12, IF(I5157=-9,-999,IF(I5157="",-999,0)))</f>
        <v>-999</v>
      </c>
      <c r="AN5157" s="82">
        <f>IF(J5157=1, 'adjustment factor'!$D$13, IF(J5157=-9,-999,IF(J5157="",-999,0)))</f>
        <v>-999</v>
      </c>
      <c r="AO5157" s="82" t="str">
        <f t="shared" si="818"/>
        <v>-999</v>
      </c>
      <c r="AP5157" s="82" t="str">
        <f t="shared" si="819"/>
        <v>MISSING</v>
      </c>
    </row>
    <row r="5158" spans="2:42">
      <c r="B5158" s="207"/>
      <c r="C5158" s="35">
        <v>5154</v>
      </c>
      <c r="D5158" s="161"/>
      <c r="E5158" s="161"/>
      <c r="F5158" s="161"/>
      <c r="G5158" s="161"/>
      <c r="H5158" s="161"/>
      <c r="I5158" s="161"/>
      <c r="J5158" s="161"/>
      <c r="K5158" s="161"/>
      <c r="L5158" s="161"/>
      <c r="M5158" s="161"/>
      <c r="N5158" s="171"/>
      <c r="O5158" s="171"/>
      <c r="P5158" s="171"/>
      <c r="Q5158" s="171"/>
      <c r="R5158" s="171"/>
      <c r="S5158" s="171"/>
      <c r="T5158" s="208" t="str">
        <f t="shared" si="810"/>
        <v>MISSING</v>
      </c>
      <c r="U5158" s="208" t="str">
        <f t="shared" si="811"/>
        <v>MISSING</v>
      </c>
      <c r="X5158" s="56">
        <f t="shared" si="812"/>
        <v>-99</v>
      </c>
      <c r="Y5158" s="56">
        <f t="shared" si="813"/>
        <v>-99</v>
      </c>
      <c r="Z5158" s="56">
        <f t="shared" si="814"/>
        <v>-99</v>
      </c>
      <c r="AA5158" s="56">
        <f t="shared" si="815"/>
        <v>-99</v>
      </c>
      <c r="AB5158" s="56">
        <f t="shared" si="816"/>
        <v>-99</v>
      </c>
      <c r="AC5158" s="56">
        <f t="shared" si="817"/>
        <v>-99</v>
      </c>
      <c r="AD5158" s="3"/>
      <c r="AE5158" s="82">
        <f>IF(D5158=1, 'adjustment factor'!$D$4, IF(D5158=-9,-999,IF(D5158="",-999,0)))</f>
        <v>-999</v>
      </c>
      <c r="AF5158" s="82">
        <f>IF(F5158=1, 'adjustment factor'!$D$5, IF(F5158=-9,-999,IF(F5158="",-999,0)))</f>
        <v>-999</v>
      </c>
      <c r="AG5158" s="82">
        <f>IF(E5158=1, 'adjustment factor'!$D$6, IF(E5158=-9,-999,IF(E5158="",-999,0)))</f>
        <v>-999</v>
      </c>
      <c r="AH5158" s="82">
        <f>IF(K5158&gt;=45,'adjustment factor'!$D$7,IF(K5158=-9,-1200,IF(K5158="",-1200,0)))</f>
        <v>-1200</v>
      </c>
      <c r="AI5158" s="82">
        <f>IF(L5158=1, 'adjustment factor'!$D$8, IF(L5158=-9,-999,IF(L5158="",-999,0)))</f>
        <v>-999</v>
      </c>
      <c r="AJ5158" s="82">
        <f>IF(AND(M5158&gt;=1,M5158&lt;=4),'adjustment factor'!$D$9,IF(M5158=-9,-999,IF(M5158=98,-999,IF(M5158=99,-999,IF(M5158="",-999,0)))))</f>
        <v>-999</v>
      </c>
      <c r="AK5158" s="82">
        <f>IF(H5158=1, 'adjustment factor'!$D$10, IF(H5158=-9,-999,IF(H5158="",-999,0)))</f>
        <v>-999</v>
      </c>
      <c r="AL5158" s="82">
        <f>IF(G5158=1, 'adjustment factor'!$D$11, IF(G5158=-9,-999,IF(G5158="",-999,0)))</f>
        <v>-999</v>
      </c>
      <c r="AM5158" s="82">
        <f>IF(I5158=1, 'adjustment factor'!$D$12, IF(I5158=-9,-999,IF(I5158="",-999,0)))</f>
        <v>-999</v>
      </c>
      <c r="AN5158" s="82">
        <f>IF(J5158=1, 'adjustment factor'!$D$13, IF(J5158=-9,-999,IF(J5158="",-999,0)))</f>
        <v>-999</v>
      </c>
      <c r="AO5158" s="82" t="str">
        <f t="shared" si="818"/>
        <v>-999</v>
      </c>
      <c r="AP5158" s="82" t="str">
        <f t="shared" si="819"/>
        <v>MISSING</v>
      </c>
    </row>
    <row r="5159" spans="2:42">
      <c r="B5159" s="207"/>
      <c r="C5159" s="35">
        <v>5155</v>
      </c>
      <c r="D5159" s="161"/>
      <c r="E5159" s="161"/>
      <c r="F5159" s="161"/>
      <c r="G5159" s="161"/>
      <c r="H5159" s="161"/>
      <c r="I5159" s="161"/>
      <c r="J5159" s="161"/>
      <c r="K5159" s="161"/>
      <c r="L5159" s="161"/>
      <c r="M5159" s="161"/>
      <c r="N5159" s="171"/>
      <c r="O5159" s="171"/>
      <c r="P5159" s="171"/>
      <c r="Q5159" s="171"/>
      <c r="R5159" s="171"/>
      <c r="S5159" s="171"/>
      <c r="T5159" s="208" t="str">
        <f t="shared" si="810"/>
        <v>MISSING</v>
      </c>
      <c r="U5159" s="208" t="str">
        <f t="shared" si="811"/>
        <v>MISSING</v>
      </c>
      <c r="X5159" s="56">
        <f t="shared" si="812"/>
        <v>-99</v>
      </c>
      <c r="Y5159" s="56">
        <f t="shared" si="813"/>
        <v>-99</v>
      </c>
      <c r="Z5159" s="56">
        <f t="shared" si="814"/>
        <v>-99</v>
      </c>
      <c r="AA5159" s="56">
        <f t="shared" si="815"/>
        <v>-99</v>
      </c>
      <c r="AB5159" s="56">
        <f t="shared" si="816"/>
        <v>-99</v>
      </c>
      <c r="AC5159" s="56">
        <f t="shared" si="817"/>
        <v>-99</v>
      </c>
      <c r="AD5159" s="3"/>
      <c r="AE5159" s="82">
        <f>IF(D5159=1, 'adjustment factor'!$D$4, IF(D5159=-9,-999,IF(D5159="",-999,0)))</f>
        <v>-999</v>
      </c>
      <c r="AF5159" s="82">
        <f>IF(F5159=1, 'adjustment factor'!$D$5, IF(F5159=-9,-999,IF(F5159="",-999,0)))</f>
        <v>-999</v>
      </c>
      <c r="AG5159" s="82">
        <f>IF(E5159=1, 'adjustment factor'!$D$6, IF(E5159=-9,-999,IF(E5159="",-999,0)))</f>
        <v>-999</v>
      </c>
      <c r="AH5159" s="82">
        <f>IF(K5159&gt;=45,'adjustment factor'!$D$7,IF(K5159=-9,-1200,IF(K5159="",-1200,0)))</f>
        <v>-1200</v>
      </c>
      <c r="AI5159" s="82">
        <f>IF(L5159=1, 'adjustment factor'!$D$8, IF(L5159=-9,-999,IF(L5159="",-999,0)))</f>
        <v>-999</v>
      </c>
      <c r="AJ5159" s="82">
        <f>IF(AND(M5159&gt;=1,M5159&lt;=4),'adjustment factor'!$D$9,IF(M5159=-9,-999,IF(M5159=98,-999,IF(M5159=99,-999,IF(M5159="",-999,0)))))</f>
        <v>-999</v>
      </c>
      <c r="AK5159" s="82">
        <f>IF(H5159=1, 'adjustment factor'!$D$10, IF(H5159=-9,-999,IF(H5159="",-999,0)))</f>
        <v>-999</v>
      </c>
      <c r="AL5159" s="82">
        <f>IF(G5159=1, 'adjustment factor'!$D$11, IF(G5159=-9,-999,IF(G5159="",-999,0)))</f>
        <v>-999</v>
      </c>
      <c r="AM5159" s="82">
        <f>IF(I5159=1, 'adjustment factor'!$D$12, IF(I5159=-9,-999,IF(I5159="",-999,0)))</f>
        <v>-999</v>
      </c>
      <c r="AN5159" s="82">
        <f>IF(J5159=1, 'adjustment factor'!$D$13, IF(J5159=-9,-999,IF(J5159="",-999,0)))</f>
        <v>-999</v>
      </c>
      <c r="AO5159" s="82" t="str">
        <f t="shared" si="818"/>
        <v>-999</v>
      </c>
      <c r="AP5159" s="82" t="str">
        <f t="shared" si="819"/>
        <v>MISSING</v>
      </c>
    </row>
    <row r="5160" spans="2:42">
      <c r="B5160" s="207"/>
      <c r="C5160" s="35">
        <v>5156</v>
      </c>
      <c r="D5160" s="161"/>
      <c r="E5160" s="161"/>
      <c r="F5160" s="161"/>
      <c r="G5160" s="161"/>
      <c r="H5160" s="161"/>
      <c r="I5160" s="161"/>
      <c r="J5160" s="161"/>
      <c r="K5160" s="161"/>
      <c r="L5160" s="161"/>
      <c r="M5160" s="161"/>
      <c r="N5160" s="171"/>
      <c r="O5160" s="171"/>
      <c r="P5160" s="171"/>
      <c r="Q5160" s="171"/>
      <c r="R5160" s="171"/>
      <c r="S5160" s="171"/>
      <c r="T5160" s="208" t="str">
        <f t="shared" si="810"/>
        <v>MISSING</v>
      </c>
      <c r="U5160" s="208" t="str">
        <f t="shared" si="811"/>
        <v>MISSING</v>
      </c>
      <c r="X5160" s="56">
        <f t="shared" si="812"/>
        <v>-99</v>
      </c>
      <c r="Y5160" s="56">
        <f t="shared" si="813"/>
        <v>-99</v>
      </c>
      <c r="Z5160" s="56">
        <f t="shared" si="814"/>
        <v>-99</v>
      </c>
      <c r="AA5160" s="56">
        <f t="shared" si="815"/>
        <v>-99</v>
      </c>
      <c r="AB5160" s="56">
        <f t="shared" si="816"/>
        <v>-99</v>
      </c>
      <c r="AC5160" s="56">
        <f t="shared" si="817"/>
        <v>-99</v>
      </c>
      <c r="AD5160" s="3"/>
      <c r="AE5160" s="82">
        <f>IF(D5160=1, 'adjustment factor'!$D$4, IF(D5160=-9,-999,IF(D5160="",-999,0)))</f>
        <v>-999</v>
      </c>
      <c r="AF5160" s="82">
        <f>IF(F5160=1, 'adjustment factor'!$D$5, IF(F5160=-9,-999,IF(F5160="",-999,0)))</f>
        <v>-999</v>
      </c>
      <c r="AG5160" s="82">
        <f>IF(E5160=1, 'adjustment factor'!$D$6, IF(E5160=-9,-999,IF(E5160="",-999,0)))</f>
        <v>-999</v>
      </c>
      <c r="AH5160" s="82">
        <f>IF(K5160&gt;=45,'adjustment factor'!$D$7,IF(K5160=-9,-1200,IF(K5160="",-1200,0)))</f>
        <v>-1200</v>
      </c>
      <c r="AI5160" s="82">
        <f>IF(L5160=1, 'adjustment factor'!$D$8, IF(L5160=-9,-999,IF(L5160="",-999,0)))</f>
        <v>-999</v>
      </c>
      <c r="AJ5160" s="82">
        <f>IF(AND(M5160&gt;=1,M5160&lt;=4),'adjustment factor'!$D$9,IF(M5160=-9,-999,IF(M5160=98,-999,IF(M5160=99,-999,IF(M5160="",-999,0)))))</f>
        <v>-999</v>
      </c>
      <c r="AK5160" s="82">
        <f>IF(H5160=1, 'adjustment factor'!$D$10, IF(H5160=-9,-999,IF(H5160="",-999,0)))</f>
        <v>-999</v>
      </c>
      <c r="AL5160" s="82">
        <f>IF(G5160=1, 'adjustment factor'!$D$11, IF(G5160=-9,-999,IF(G5160="",-999,0)))</f>
        <v>-999</v>
      </c>
      <c r="AM5160" s="82">
        <f>IF(I5160=1, 'adjustment factor'!$D$12, IF(I5160=-9,-999,IF(I5160="",-999,0)))</f>
        <v>-999</v>
      </c>
      <c r="AN5160" s="82">
        <f>IF(J5160=1, 'adjustment factor'!$D$13, IF(J5160=-9,-999,IF(J5160="",-999,0)))</f>
        <v>-999</v>
      </c>
      <c r="AO5160" s="82" t="str">
        <f t="shared" si="818"/>
        <v>-999</v>
      </c>
      <c r="AP5160" s="82" t="str">
        <f t="shared" si="819"/>
        <v>MISSING</v>
      </c>
    </row>
    <row r="5161" spans="2:42">
      <c r="B5161" s="207"/>
      <c r="C5161" s="35">
        <v>5157</v>
      </c>
      <c r="D5161" s="161"/>
      <c r="E5161" s="161"/>
      <c r="F5161" s="161"/>
      <c r="G5161" s="161"/>
      <c r="H5161" s="161"/>
      <c r="I5161" s="161"/>
      <c r="J5161" s="161"/>
      <c r="K5161" s="161"/>
      <c r="L5161" s="161"/>
      <c r="M5161" s="161"/>
      <c r="N5161" s="171"/>
      <c r="O5161" s="171"/>
      <c r="P5161" s="171"/>
      <c r="Q5161" s="171"/>
      <c r="R5161" s="171"/>
      <c r="S5161" s="171"/>
      <c r="T5161" s="208" t="str">
        <f t="shared" si="810"/>
        <v>MISSING</v>
      </c>
      <c r="U5161" s="208" t="str">
        <f t="shared" si="811"/>
        <v>MISSING</v>
      </c>
      <c r="X5161" s="56">
        <f t="shared" si="812"/>
        <v>-99</v>
      </c>
      <c r="Y5161" s="56">
        <f t="shared" si="813"/>
        <v>-99</v>
      </c>
      <c r="Z5161" s="56">
        <f t="shared" si="814"/>
        <v>-99</v>
      </c>
      <c r="AA5161" s="56">
        <f t="shared" si="815"/>
        <v>-99</v>
      </c>
      <c r="AB5161" s="56">
        <f t="shared" si="816"/>
        <v>-99</v>
      </c>
      <c r="AC5161" s="56">
        <f t="shared" si="817"/>
        <v>-99</v>
      </c>
      <c r="AD5161" s="3"/>
      <c r="AE5161" s="82">
        <f>IF(D5161=1, 'adjustment factor'!$D$4, IF(D5161=-9,-999,IF(D5161="",-999,0)))</f>
        <v>-999</v>
      </c>
      <c r="AF5161" s="82">
        <f>IF(F5161=1, 'adjustment factor'!$D$5, IF(F5161=-9,-999,IF(F5161="",-999,0)))</f>
        <v>-999</v>
      </c>
      <c r="AG5161" s="82">
        <f>IF(E5161=1, 'adjustment factor'!$D$6, IF(E5161=-9,-999,IF(E5161="",-999,0)))</f>
        <v>-999</v>
      </c>
      <c r="AH5161" s="82">
        <f>IF(K5161&gt;=45,'adjustment factor'!$D$7,IF(K5161=-9,-1200,IF(K5161="",-1200,0)))</f>
        <v>-1200</v>
      </c>
      <c r="AI5161" s="82">
        <f>IF(L5161=1, 'adjustment factor'!$D$8, IF(L5161=-9,-999,IF(L5161="",-999,0)))</f>
        <v>-999</v>
      </c>
      <c r="AJ5161" s="82">
        <f>IF(AND(M5161&gt;=1,M5161&lt;=4),'adjustment factor'!$D$9,IF(M5161=-9,-999,IF(M5161=98,-999,IF(M5161=99,-999,IF(M5161="",-999,0)))))</f>
        <v>-999</v>
      </c>
      <c r="AK5161" s="82">
        <f>IF(H5161=1, 'adjustment factor'!$D$10, IF(H5161=-9,-999,IF(H5161="",-999,0)))</f>
        <v>-999</v>
      </c>
      <c r="AL5161" s="82">
        <f>IF(G5161=1, 'adjustment factor'!$D$11, IF(G5161=-9,-999,IF(G5161="",-999,0)))</f>
        <v>-999</v>
      </c>
      <c r="AM5161" s="82">
        <f>IF(I5161=1, 'adjustment factor'!$D$12, IF(I5161=-9,-999,IF(I5161="",-999,0)))</f>
        <v>-999</v>
      </c>
      <c r="AN5161" s="82">
        <f>IF(J5161=1, 'adjustment factor'!$D$13, IF(J5161=-9,-999,IF(J5161="",-999,0)))</f>
        <v>-999</v>
      </c>
      <c r="AO5161" s="82" t="str">
        <f t="shared" si="818"/>
        <v>-999</v>
      </c>
      <c r="AP5161" s="82" t="str">
        <f t="shared" si="819"/>
        <v>MISSING</v>
      </c>
    </row>
    <row r="5162" spans="2:42">
      <c r="B5162" s="207"/>
      <c r="C5162" s="35">
        <v>5158</v>
      </c>
      <c r="D5162" s="161"/>
      <c r="E5162" s="161"/>
      <c r="F5162" s="161"/>
      <c r="G5162" s="161"/>
      <c r="H5162" s="161"/>
      <c r="I5162" s="161"/>
      <c r="J5162" s="161"/>
      <c r="K5162" s="161"/>
      <c r="L5162" s="161"/>
      <c r="M5162" s="161"/>
      <c r="N5162" s="171"/>
      <c r="O5162" s="171"/>
      <c r="P5162" s="171"/>
      <c r="Q5162" s="171"/>
      <c r="R5162" s="171"/>
      <c r="S5162" s="171"/>
      <c r="T5162" s="208" t="str">
        <f t="shared" si="810"/>
        <v>MISSING</v>
      </c>
      <c r="U5162" s="208" t="str">
        <f t="shared" si="811"/>
        <v>MISSING</v>
      </c>
      <c r="X5162" s="56">
        <f t="shared" si="812"/>
        <v>-99</v>
      </c>
      <c r="Y5162" s="56">
        <f t="shared" si="813"/>
        <v>-99</v>
      </c>
      <c r="Z5162" s="56">
        <f t="shared" si="814"/>
        <v>-99</v>
      </c>
      <c r="AA5162" s="56">
        <f t="shared" si="815"/>
        <v>-99</v>
      </c>
      <c r="AB5162" s="56">
        <f t="shared" si="816"/>
        <v>-99</v>
      </c>
      <c r="AC5162" s="56">
        <f t="shared" si="817"/>
        <v>-99</v>
      </c>
      <c r="AD5162" s="3"/>
      <c r="AE5162" s="82">
        <f>IF(D5162=1, 'adjustment factor'!$D$4, IF(D5162=-9,-999,IF(D5162="",-999,0)))</f>
        <v>-999</v>
      </c>
      <c r="AF5162" s="82">
        <f>IF(F5162=1, 'adjustment factor'!$D$5, IF(F5162=-9,-999,IF(F5162="",-999,0)))</f>
        <v>-999</v>
      </c>
      <c r="AG5162" s="82">
        <f>IF(E5162=1, 'adjustment factor'!$D$6, IF(E5162=-9,-999,IF(E5162="",-999,0)))</f>
        <v>-999</v>
      </c>
      <c r="AH5162" s="82">
        <f>IF(K5162&gt;=45,'adjustment factor'!$D$7,IF(K5162=-9,-1200,IF(K5162="",-1200,0)))</f>
        <v>-1200</v>
      </c>
      <c r="AI5162" s="82">
        <f>IF(L5162=1, 'adjustment factor'!$D$8, IF(L5162=-9,-999,IF(L5162="",-999,0)))</f>
        <v>-999</v>
      </c>
      <c r="AJ5162" s="82">
        <f>IF(AND(M5162&gt;=1,M5162&lt;=4),'adjustment factor'!$D$9,IF(M5162=-9,-999,IF(M5162=98,-999,IF(M5162=99,-999,IF(M5162="",-999,0)))))</f>
        <v>-999</v>
      </c>
      <c r="AK5162" s="82">
        <f>IF(H5162=1, 'adjustment factor'!$D$10, IF(H5162=-9,-999,IF(H5162="",-999,0)))</f>
        <v>-999</v>
      </c>
      <c r="AL5162" s="82">
        <f>IF(G5162=1, 'adjustment factor'!$D$11, IF(G5162=-9,-999,IF(G5162="",-999,0)))</f>
        <v>-999</v>
      </c>
      <c r="AM5162" s="82">
        <f>IF(I5162=1, 'adjustment factor'!$D$12, IF(I5162=-9,-999,IF(I5162="",-999,0)))</f>
        <v>-999</v>
      </c>
      <c r="AN5162" s="82">
        <f>IF(J5162=1, 'adjustment factor'!$D$13, IF(J5162=-9,-999,IF(J5162="",-999,0)))</f>
        <v>-999</v>
      </c>
      <c r="AO5162" s="82" t="str">
        <f t="shared" si="818"/>
        <v>-999</v>
      </c>
      <c r="AP5162" s="82" t="str">
        <f t="shared" si="819"/>
        <v>MISSING</v>
      </c>
    </row>
    <row r="5163" spans="2:42">
      <c r="B5163" s="207"/>
      <c r="C5163" s="35">
        <v>5159</v>
      </c>
      <c r="D5163" s="161"/>
      <c r="E5163" s="161"/>
      <c r="F5163" s="161"/>
      <c r="G5163" s="161"/>
      <c r="H5163" s="161"/>
      <c r="I5163" s="161"/>
      <c r="J5163" s="161"/>
      <c r="K5163" s="161"/>
      <c r="L5163" s="161"/>
      <c r="M5163" s="161"/>
      <c r="N5163" s="171"/>
      <c r="O5163" s="171"/>
      <c r="P5163" s="171"/>
      <c r="Q5163" s="171"/>
      <c r="R5163" s="171"/>
      <c r="S5163" s="171"/>
      <c r="T5163" s="208" t="str">
        <f t="shared" si="810"/>
        <v>MISSING</v>
      </c>
      <c r="U5163" s="208" t="str">
        <f t="shared" si="811"/>
        <v>MISSING</v>
      </c>
      <c r="X5163" s="56">
        <f t="shared" si="812"/>
        <v>-99</v>
      </c>
      <c r="Y5163" s="56">
        <f t="shared" si="813"/>
        <v>-99</v>
      </c>
      <c r="Z5163" s="56">
        <f t="shared" si="814"/>
        <v>-99</v>
      </c>
      <c r="AA5163" s="56">
        <f t="shared" si="815"/>
        <v>-99</v>
      </c>
      <c r="AB5163" s="56">
        <f t="shared" si="816"/>
        <v>-99</v>
      </c>
      <c r="AC5163" s="56">
        <f t="shared" si="817"/>
        <v>-99</v>
      </c>
      <c r="AD5163" s="3"/>
      <c r="AE5163" s="82">
        <f>IF(D5163=1, 'adjustment factor'!$D$4, IF(D5163=-9,-999,IF(D5163="",-999,0)))</f>
        <v>-999</v>
      </c>
      <c r="AF5163" s="82">
        <f>IF(F5163=1, 'adjustment factor'!$D$5, IF(F5163=-9,-999,IF(F5163="",-999,0)))</f>
        <v>-999</v>
      </c>
      <c r="AG5163" s="82">
        <f>IF(E5163=1, 'adjustment factor'!$D$6, IF(E5163=-9,-999,IF(E5163="",-999,0)))</f>
        <v>-999</v>
      </c>
      <c r="AH5163" s="82">
        <f>IF(K5163&gt;=45,'adjustment factor'!$D$7,IF(K5163=-9,-1200,IF(K5163="",-1200,0)))</f>
        <v>-1200</v>
      </c>
      <c r="AI5163" s="82">
        <f>IF(L5163=1, 'adjustment factor'!$D$8, IF(L5163=-9,-999,IF(L5163="",-999,0)))</f>
        <v>-999</v>
      </c>
      <c r="AJ5163" s="82">
        <f>IF(AND(M5163&gt;=1,M5163&lt;=4),'adjustment factor'!$D$9,IF(M5163=-9,-999,IF(M5163=98,-999,IF(M5163=99,-999,IF(M5163="",-999,0)))))</f>
        <v>-999</v>
      </c>
      <c r="AK5163" s="82">
        <f>IF(H5163=1, 'adjustment factor'!$D$10, IF(H5163=-9,-999,IF(H5163="",-999,0)))</f>
        <v>-999</v>
      </c>
      <c r="AL5163" s="82">
        <f>IF(G5163=1, 'adjustment factor'!$D$11, IF(G5163=-9,-999,IF(G5163="",-999,0)))</f>
        <v>-999</v>
      </c>
      <c r="AM5163" s="82">
        <f>IF(I5163=1, 'adjustment factor'!$D$12, IF(I5163=-9,-999,IF(I5163="",-999,0)))</f>
        <v>-999</v>
      </c>
      <c r="AN5163" s="82">
        <f>IF(J5163=1, 'adjustment factor'!$D$13, IF(J5163=-9,-999,IF(J5163="",-999,0)))</f>
        <v>-999</v>
      </c>
      <c r="AO5163" s="82" t="str">
        <f t="shared" si="818"/>
        <v>-999</v>
      </c>
      <c r="AP5163" s="82" t="str">
        <f t="shared" si="819"/>
        <v>MISSING</v>
      </c>
    </row>
    <row r="5164" spans="2:42">
      <c r="B5164" s="207"/>
      <c r="C5164" s="35">
        <v>5160</v>
      </c>
      <c r="D5164" s="161"/>
      <c r="E5164" s="161"/>
      <c r="F5164" s="161"/>
      <c r="G5164" s="161"/>
      <c r="H5164" s="161"/>
      <c r="I5164" s="161"/>
      <c r="J5164" s="161"/>
      <c r="K5164" s="161"/>
      <c r="L5164" s="161"/>
      <c r="M5164" s="161"/>
      <c r="N5164" s="171"/>
      <c r="O5164" s="171"/>
      <c r="P5164" s="171"/>
      <c r="Q5164" s="171"/>
      <c r="R5164" s="171"/>
      <c r="S5164" s="171"/>
      <c r="T5164" s="208" t="str">
        <f t="shared" si="810"/>
        <v>MISSING</v>
      </c>
      <c r="U5164" s="208" t="str">
        <f t="shared" si="811"/>
        <v>MISSING</v>
      </c>
      <c r="X5164" s="56">
        <f t="shared" si="812"/>
        <v>-99</v>
      </c>
      <c r="Y5164" s="56">
        <f t="shared" si="813"/>
        <v>-99</v>
      </c>
      <c r="Z5164" s="56">
        <f t="shared" si="814"/>
        <v>-99</v>
      </c>
      <c r="AA5164" s="56">
        <f t="shared" si="815"/>
        <v>-99</v>
      </c>
      <c r="AB5164" s="56">
        <f t="shared" si="816"/>
        <v>-99</v>
      </c>
      <c r="AC5164" s="56">
        <f t="shared" si="817"/>
        <v>-99</v>
      </c>
      <c r="AD5164" s="3"/>
      <c r="AE5164" s="82">
        <f>IF(D5164=1, 'adjustment factor'!$D$4, IF(D5164=-9,-999,IF(D5164="",-999,0)))</f>
        <v>-999</v>
      </c>
      <c r="AF5164" s="82">
        <f>IF(F5164=1, 'adjustment factor'!$D$5, IF(F5164=-9,-999,IF(F5164="",-999,0)))</f>
        <v>-999</v>
      </c>
      <c r="AG5164" s="82">
        <f>IF(E5164=1, 'adjustment factor'!$D$6, IF(E5164=-9,-999,IF(E5164="",-999,0)))</f>
        <v>-999</v>
      </c>
      <c r="AH5164" s="82">
        <f>IF(K5164&gt;=45,'adjustment factor'!$D$7,IF(K5164=-9,-1200,IF(K5164="",-1200,0)))</f>
        <v>-1200</v>
      </c>
      <c r="AI5164" s="82">
        <f>IF(L5164=1, 'adjustment factor'!$D$8, IF(L5164=-9,-999,IF(L5164="",-999,0)))</f>
        <v>-999</v>
      </c>
      <c r="AJ5164" s="82">
        <f>IF(AND(M5164&gt;=1,M5164&lt;=4),'adjustment factor'!$D$9,IF(M5164=-9,-999,IF(M5164=98,-999,IF(M5164=99,-999,IF(M5164="",-999,0)))))</f>
        <v>-999</v>
      </c>
      <c r="AK5164" s="82">
        <f>IF(H5164=1, 'adjustment factor'!$D$10, IF(H5164=-9,-999,IF(H5164="",-999,0)))</f>
        <v>-999</v>
      </c>
      <c r="AL5164" s="82">
        <f>IF(G5164=1, 'adjustment factor'!$D$11, IF(G5164=-9,-999,IF(G5164="",-999,0)))</f>
        <v>-999</v>
      </c>
      <c r="AM5164" s="82">
        <f>IF(I5164=1, 'adjustment factor'!$D$12, IF(I5164=-9,-999,IF(I5164="",-999,0)))</f>
        <v>-999</v>
      </c>
      <c r="AN5164" s="82">
        <f>IF(J5164=1, 'adjustment factor'!$D$13, IF(J5164=-9,-999,IF(J5164="",-999,0)))</f>
        <v>-999</v>
      </c>
      <c r="AO5164" s="82" t="str">
        <f t="shared" si="818"/>
        <v>-999</v>
      </c>
      <c r="AP5164" s="82" t="str">
        <f t="shared" si="819"/>
        <v>MISSING</v>
      </c>
    </row>
    <row r="5165" spans="2:42">
      <c r="B5165" s="207"/>
      <c r="C5165" s="35">
        <v>5161</v>
      </c>
      <c r="D5165" s="161"/>
      <c r="E5165" s="161"/>
      <c r="F5165" s="161"/>
      <c r="G5165" s="161"/>
      <c r="H5165" s="161"/>
      <c r="I5165" s="161"/>
      <c r="J5165" s="161"/>
      <c r="K5165" s="161"/>
      <c r="L5165" s="161"/>
      <c r="M5165" s="161"/>
      <c r="N5165" s="171"/>
      <c r="O5165" s="171"/>
      <c r="P5165" s="171"/>
      <c r="Q5165" s="171"/>
      <c r="R5165" s="171"/>
      <c r="S5165" s="171"/>
      <c r="T5165" s="208" t="str">
        <f t="shared" si="810"/>
        <v>MISSING</v>
      </c>
      <c r="U5165" s="208" t="str">
        <f t="shared" si="811"/>
        <v>MISSING</v>
      </c>
      <c r="X5165" s="56">
        <f t="shared" si="812"/>
        <v>-99</v>
      </c>
      <c r="Y5165" s="56">
        <f t="shared" si="813"/>
        <v>-99</v>
      </c>
      <c r="Z5165" s="56">
        <f t="shared" si="814"/>
        <v>-99</v>
      </c>
      <c r="AA5165" s="56">
        <f t="shared" si="815"/>
        <v>-99</v>
      </c>
      <c r="AB5165" s="56">
        <f t="shared" si="816"/>
        <v>-99</v>
      </c>
      <c r="AC5165" s="56">
        <f t="shared" si="817"/>
        <v>-99</v>
      </c>
      <c r="AD5165" s="3"/>
      <c r="AE5165" s="82">
        <f>IF(D5165=1, 'adjustment factor'!$D$4, IF(D5165=-9,-999,IF(D5165="",-999,0)))</f>
        <v>-999</v>
      </c>
      <c r="AF5165" s="82">
        <f>IF(F5165=1, 'adjustment factor'!$D$5, IF(F5165=-9,-999,IF(F5165="",-999,0)))</f>
        <v>-999</v>
      </c>
      <c r="AG5165" s="82">
        <f>IF(E5165=1, 'adjustment factor'!$D$6, IF(E5165=-9,-999,IF(E5165="",-999,0)))</f>
        <v>-999</v>
      </c>
      <c r="AH5165" s="82">
        <f>IF(K5165&gt;=45,'adjustment factor'!$D$7,IF(K5165=-9,-1200,IF(K5165="",-1200,0)))</f>
        <v>-1200</v>
      </c>
      <c r="AI5165" s="82">
        <f>IF(L5165=1, 'adjustment factor'!$D$8, IF(L5165=-9,-999,IF(L5165="",-999,0)))</f>
        <v>-999</v>
      </c>
      <c r="AJ5165" s="82">
        <f>IF(AND(M5165&gt;=1,M5165&lt;=4),'adjustment factor'!$D$9,IF(M5165=-9,-999,IF(M5165=98,-999,IF(M5165=99,-999,IF(M5165="",-999,0)))))</f>
        <v>-999</v>
      </c>
      <c r="AK5165" s="82">
        <f>IF(H5165=1, 'adjustment factor'!$D$10, IF(H5165=-9,-999,IF(H5165="",-999,0)))</f>
        <v>-999</v>
      </c>
      <c r="AL5165" s="82">
        <f>IF(G5165=1, 'adjustment factor'!$D$11, IF(G5165=-9,-999,IF(G5165="",-999,0)))</f>
        <v>-999</v>
      </c>
      <c r="AM5165" s="82">
        <f>IF(I5165=1, 'adjustment factor'!$D$12, IF(I5165=-9,-999,IF(I5165="",-999,0)))</f>
        <v>-999</v>
      </c>
      <c r="AN5165" s="82">
        <f>IF(J5165=1, 'adjustment factor'!$D$13, IF(J5165=-9,-999,IF(J5165="",-999,0)))</f>
        <v>-999</v>
      </c>
      <c r="AO5165" s="82" t="str">
        <f t="shared" si="818"/>
        <v>-999</v>
      </c>
      <c r="AP5165" s="82" t="str">
        <f t="shared" si="819"/>
        <v>MISSING</v>
      </c>
    </row>
    <row r="5166" spans="2:42">
      <c r="B5166" s="207"/>
      <c r="C5166" s="35">
        <v>5162</v>
      </c>
      <c r="D5166" s="161"/>
      <c r="E5166" s="161"/>
      <c r="F5166" s="161"/>
      <c r="G5166" s="161"/>
      <c r="H5166" s="161"/>
      <c r="I5166" s="161"/>
      <c r="J5166" s="161"/>
      <c r="K5166" s="161"/>
      <c r="L5166" s="161"/>
      <c r="M5166" s="161"/>
      <c r="N5166" s="171"/>
      <c r="O5166" s="171"/>
      <c r="P5166" s="171"/>
      <c r="Q5166" s="171"/>
      <c r="R5166" s="171"/>
      <c r="S5166" s="171"/>
      <c r="T5166" s="208" t="str">
        <f t="shared" si="810"/>
        <v>MISSING</v>
      </c>
      <c r="U5166" s="208" t="str">
        <f t="shared" si="811"/>
        <v>MISSING</v>
      </c>
      <c r="X5166" s="56">
        <f t="shared" si="812"/>
        <v>-99</v>
      </c>
      <c r="Y5166" s="56">
        <f t="shared" si="813"/>
        <v>-99</v>
      </c>
      <c r="Z5166" s="56">
        <f t="shared" si="814"/>
        <v>-99</v>
      </c>
      <c r="AA5166" s="56">
        <f t="shared" si="815"/>
        <v>-99</v>
      </c>
      <c r="AB5166" s="56">
        <f t="shared" si="816"/>
        <v>-99</v>
      </c>
      <c r="AC5166" s="56">
        <f t="shared" si="817"/>
        <v>-99</v>
      </c>
      <c r="AD5166" s="3"/>
      <c r="AE5166" s="82">
        <f>IF(D5166=1, 'adjustment factor'!$D$4, IF(D5166=-9,-999,IF(D5166="",-999,0)))</f>
        <v>-999</v>
      </c>
      <c r="AF5166" s="82">
        <f>IF(F5166=1, 'adjustment factor'!$D$5, IF(F5166=-9,-999,IF(F5166="",-999,0)))</f>
        <v>-999</v>
      </c>
      <c r="AG5166" s="82">
        <f>IF(E5166=1, 'adjustment factor'!$D$6, IF(E5166=-9,-999,IF(E5166="",-999,0)))</f>
        <v>-999</v>
      </c>
      <c r="AH5166" s="82">
        <f>IF(K5166&gt;=45,'adjustment factor'!$D$7,IF(K5166=-9,-1200,IF(K5166="",-1200,0)))</f>
        <v>-1200</v>
      </c>
      <c r="AI5166" s="82">
        <f>IF(L5166=1, 'adjustment factor'!$D$8, IF(L5166=-9,-999,IF(L5166="",-999,0)))</f>
        <v>-999</v>
      </c>
      <c r="AJ5166" s="82">
        <f>IF(AND(M5166&gt;=1,M5166&lt;=4),'adjustment factor'!$D$9,IF(M5166=-9,-999,IF(M5166=98,-999,IF(M5166=99,-999,IF(M5166="",-999,0)))))</f>
        <v>-999</v>
      </c>
      <c r="AK5166" s="82">
        <f>IF(H5166=1, 'adjustment factor'!$D$10, IF(H5166=-9,-999,IF(H5166="",-999,0)))</f>
        <v>-999</v>
      </c>
      <c r="AL5166" s="82">
        <f>IF(G5166=1, 'adjustment factor'!$D$11, IF(G5166=-9,-999,IF(G5166="",-999,0)))</f>
        <v>-999</v>
      </c>
      <c r="AM5166" s="82">
        <f>IF(I5166=1, 'adjustment factor'!$D$12, IF(I5166=-9,-999,IF(I5166="",-999,0)))</f>
        <v>-999</v>
      </c>
      <c r="AN5166" s="82">
        <f>IF(J5166=1, 'adjustment factor'!$D$13, IF(J5166=-9,-999,IF(J5166="",-999,0)))</f>
        <v>-999</v>
      </c>
      <c r="AO5166" s="82" t="str">
        <f t="shared" si="818"/>
        <v>-999</v>
      </c>
      <c r="AP5166" s="82" t="str">
        <f t="shared" si="819"/>
        <v>MISSING</v>
      </c>
    </row>
    <row r="5167" spans="2:42">
      <c r="B5167" s="207"/>
      <c r="C5167" s="35">
        <v>5163</v>
      </c>
      <c r="D5167" s="161"/>
      <c r="E5167" s="161"/>
      <c r="F5167" s="161"/>
      <c r="G5167" s="161"/>
      <c r="H5167" s="161"/>
      <c r="I5167" s="161"/>
      <c r="J5167" s="161"/>
      <c r="K5167" s="161"/>
      <c r="L5167" s="161"/>
      <c r="M5167" s="161"/>
      <c r="N5167" s="171"/>
      <c r="O5167" s="171"/>
      <c r="P5167" s="171"/>
      <c r="Q5167" s="171"/>
      <c r="R5167" s="171"/>
      <c r="S5167" s="171"/>
      <c r="T5167" s="208" t="str">
        <f t="shared" si="810"/>
        <v>MISSING</v>
      </c>
      <c r="U5167" s="208" t="str">
        <f t="shared" si="811"/>
        <v>MISSING</v>
      </c>
      <c r="X5167" s="56">
        <f t="shared" si="812"/>
        <v>-99</v>
      </c>
      <c r="Y5167" s="56">
        <f t="shared" si="813"/>
        <v>-99</v>
      </c>
      <c r="Z5167" s="56">
        <f t="shared" si="814"/>
        <v>-99</v>
      </c>
      <c r="AA5167" s="56">
        <f t="shared" si="815"/>
        <v>-99</v>
      </c>
      <c r="AB5167" s="56">
        <f t="shared" si="816"/>
        <v>-99</v>
      </c>
      <c r="AC5167" s="56">
        <f t="shared" si="817"/>
        <v>-99</v>
      </c>
      <c r="AD5167" s="3"/>
      <c r="AE5167" s="82">
        <f>IF(D5167=1, 'adjustment factor'!$D$4, IF(D5167=-9,-999,IF(D5167="",-999,0)))</f>
        <v>-999</v>
      </c>
      <c r="AF5167" s="82">
        <f>IF(F5167=1, 'adjustment factor'!$D$5, IF(F5167=-9,-999,IF(F5167="",-999,0)))</f>
        <v>-999</v>
      </c>
      <c r="AG5167" s="82">
        <f>IF(E5167=1, 'adjustment factor'!$D$6, IF(E5167=-9,-999,IF(E5167="",-999,0)))</f>
        <v>-999</v>
      </c>
      <c r="AH5167" s="82">
        <f>IF(K5167&gt;=45,'adjustment factor'!$D$7,IF(K5167=-9,-1200,IF(K5167="",-1200,0)))</f>
        <v>-1200</v>
      </c>
      <c r="AI5167" s="82">
        <f>IF(L5167=1, 'adjustment factor'!$D$8, IF(L5167=-9,-999,IF(L5167="",-999,0)))</f>
        <v>-999</v>
      </c>
      <c r="AJ5167" s="82">
        <f>IF(AND(M5167&gt;=1,M5167&lt;=4),'adjustment factor'!$D$9,IF(M5167=-9,-999,IF(M5167=98,-999,IF(M5167=99,-999,IF(M5167="",-999,0)))))</f>
        <v>-999</v>
      </c>
      <c r="AK5167" s="82">
        <f>IF(H5167=1, 'adjustment factor'!$D$10, IF(H5167=-9,-999,IF(H5167="",-999,0)))</f>
        <v>-999</v>
      </c>
      <c r="AL5167" s="82">
        <f>IF(G5167=1, 'adjustment factor'!$D$11, IF(G5167=-9,-999,IF(G5167="",-999,0)))</f>
        <v>-999</v>
      </c>
      <c r="AM5167" s="82">
        <f>IF(I5167=1, 'adjustment factor'!$D$12, IF(I5167=-9,-999,IF(I5167="",-999,0)))</f>
        <v>-999</v>
      </c>
      <c r="AN5167" s="82">
        <f>IF(J5167=1, 'adjustment factor'!$D$13, IF(J5167=-9,-999,IF(J5167="",-999,0)))</f>
        <v>-999</v>
      </c>
      <c r="AO5167" s="82" t="str">
        <f t="shared" si="818"/>
        <v>-999</v>
      </c>
      <c r="AP5167" s="82" t="str">
        <f t="shared" si="819"/>
        <v>MISSING</v>
      </c>
    </row>
    <row r="5168" spans="2:42">
      <c r="B5168" s="207"/>
      <c r="C5168" s="35">
        <v>5164</v>
      </c>
      <c r="D5168" s="161"/>
      <c r="E5168" s="161"/>
      <c r="F5168" s="161"/>
      <c r="G5168" s="161"/>
      <c r="H5168" s="161"/>
      <c r="I5168" s="161"/>
      <c r="J5168" s="161"/>
      <c r="K5168" s="161"/>
      <c r="L5168" s="161"/>
      <c r="M5168" s="161"/>
      <c r="N5168" s="171"/>
      <c r="O5168" s="171"/>
      <c r="P5168" s="171"/>
      <c r="Q5168" s="171"/>
      <c r="R5168" s="171"/>
      <c r="S5168" s="171"/>
      <c r="T5168" s="208" t="str">
        <f t="shared" si="810"/>
        <v>MISSING</v>
      </c>
      <c r="U5168" s="208" t="str">
        <f t="shared" si="811"/>
        <v>MISSING</v>
      </c>
      <c r="X5168" s="56">
        <f t="shared" si="812"/>
        <v>-99</v>
      </c>
      <c r="Y5168" s="56">
        <f t="shared" si="813"/>
        <v>-99</v>
      </c>
      <c r="Z5168" s="56">
        <f t="shared" si="814"/>
        <v>-99</v>
      </c>
      <c r="AA5168" s="56">
        <f t="shared" si="815"/>
        <v>-99</v>
      </c>
      <c r="AB5168" s="56">
        <f t="shared" si="816"/>
        <v>-99</v>
      </c>
      <c r="AC5168" s="56">
        <f t="shared" si="817"/>
        <v>-99</v>
      </c>
      <c r="AD5168" s="3"/>
      <c r="AE5168" s="82">
        <f>IF(D5168=1, 'adjustment factor'!$D$4, IF(D5168=-9,-999,IF(D5168="",-999,0)))</f>
        <v>-999</v>
      </c>
      <c r="AF5168" s="82">
        <f>IF(F5168=1, 'adjustment factor'!$D$5, IF(F5168=-9,-999,IF(F5168="",-999,0)))</f>
        <v>-999</v>
      </c>
      <c r="AG5168" s="82">
        <f>IF(E5168=1, 'adjustment factor'!$D$6, IF(E5168=-9,-999,IF(E5168="",-999,0)))</f>
        <v>-999</v>
      </c>
      <c r="AH5168" s="82">
        <f>IF(K5168&gt;=45,'adjustment factor'!$D$7,IF(K5168=-9,-1200,IF(K5168="",-1200,0)))</f>
        <v>-1200</v>
      </c>
      <c r="AI5168" s="82">
        <f>IF(L5168=1, 'adjustment factor'!$D$8, IF(L5168=-9,-999,IF(L5168="",-999,0)))</f>
        <v>-999</v>
      </c>
      <c r="AJ5168" s="82">
        <f>IF(AND(M5168&gt;=1,M5168&lt;=4),'adjustment factor'!$D$9,IF(M5168=-9,-999,IF(M5168=98,-999,IF(M5168=99,-999,IF(M5168="",-999,0)))))</f>
        <v>-999</v>
      </c>
      <c r="AK5168" s="82">
        <f>IF(H5168=1, 'adjustment factor'!$D$10, IF(H5168=-9,-999,IF(H5168="",-999,0)))</f>
        <v>-999</v>
      </c>
      <c r="AL5168" s="82">
        <f>IF(G5168=1, 'adjustment factor'!$D$11, IF(G5168=-9,-999,IF(G5168="",-999,0)))</f>
        <v>-999</v>
      </c>
      <c r="AM5168" s="82">
        <f>IF(I5168=1, 'adjustment factor'!$D$12, IF(I5168=-9,-999,IF(I5168="",-999,0)))</f>
        <v>-999</v>
      </c>
      <c r="AN5168" s="82">
        <f>IF(J5168=1, 'adjustment factor'!$D$13, IF(J5168=-9,-999,IF(J5168="",-999,0)))</f>
        <v>-999</v>
      </c>
      <c r="AO5168" s="82" t="str">
        <f t="shared" si="818"/>
        <v>-999</v>
      </c>
      <c r="AP5168" s="82" t="str">
        <f t="shared" si="819"/>
        <v>MISSING</v>
      </c>
    </row>
    <row r="5169" spans="2:42">
      <c r="B5169" s="207"/>
      <c r="C5169" s="35">
        <v>5165</v>
      </c>
      <c r="D5169" s="161"/>
      <c r="E5169" s="161"/>
      <c r="F5169" s="161"/>
      <c r="G5169" s="161"/>
      <c r="H5169" s="161"/>
      <c r="I5169" s="161"/>
      <c r="J5169" s="161"/>
      <c r="K5169" s="161"/>
      <c r="L5169" s="161"/>
      <c r="M5169" s="161"/>
      <c r="N5169" s="171"/>
      <c r="O5169" s="171"/>
      <c r="P5169" s="171"/>
      <c r="Q5169" s="171"/>
      <c r="R5169" s="171"/>
      <c r="S5169" s="171"/>
      <c r="T5169" s="208" t="str">
        <f t="shared" si="810"/>
        <v>MISSING</v>
      </c>
      <c r="U5169" s="208" t="str">
        <f t="shared" si="811"/>
        <v>MISSING</v>
      </c>
      <c r="X5169" s="56">
        <f t="shared" si="812"/>
        <v>-99</v>
      </c>
      <c r="Y5169" s="56">
        <f t="shared" si="813"/>
        <v>-99</v>
      </c>
      <c r="Z5169" s="56">
        <f t="shared" si="814"/>
        <v>-99</v>
      </c>
      <c r="AA5169" s="56">
        <f t="shared" si="815"/>
        <v>-99</v>
      </c>
      <c r="AB5169" s="56">
        <f t="shared" si="816"/>
        <v>-99</v>
      </c>
      <c r="AC5169" s="56">
        <f t="shared" si="817"/>
        <v>-99</v>
      </c>
      <c r="AD5169" s="3"/>
      <c r="AE5169" s="82">
        <f>IF(D5169=1, 'adjustment factor'!$D$4, IF(D5169=-9,-999,IF(D5169="",-999,0)))</f>
        <v>-999</v>
      </c>
      <c r="AF5169" s="82">
        <f>IF(F5169=1, 'adjustment factor'!$D$5, IF(F5169=-9,-999,IF(F5169="",-999,0)))</f>
        <v>-999</v>
      </c>
      <c r="AG5169" s="82">
        <f>IF(E5169=1, 'adjustment factor'!$D$6, IF(E5169=-9,-999,IF(E5169="",-999,0)))</f>
        <v>-999</v>
      </c>
      <c r="AH5169" s="82">
        <f>IF(K5169&gt;=45,'adjustment factor'!$D$7,IF(K5169=-9,-1200,IF(K5169="",-1200,0)))</f>
        <v>-1200</v>
      </c>
      <c r="AI5169" s="82">
        <f>IF(L5169=1, 'adjustment factor'!$D$8, IF(L5169=-9,-999,IF(L5169="",-999,0)))</f>
        <v>-999</v>
      </c>
      <c r="AJ5169" s="82">
        <f>IF(AND(M5169&gt;=1,M5169&lt;=4),'adjustment factor'!$D$9,IF(M5169=-9,-999,IF(M5169=98,-999,IF(M5169=99,-999,IF(M5169="",-999,0)))))</f>
        <v>-999</v>
      </c>
      <c r="AK5169" s="82">
        <f>IF(H5169=1, 'adjustment factor'!$D$10, IF(H5169=-9,-999,IF(H5169="",-999,0)))</f>
        <v>-999</v>
      </c>
      <c r="AL5169" s="82">
        <f>IF(G5169=1, 'adjustment factor'!$D$11, IF(G5169=-9,-999,IF(G5169="",-999,0)))</f>
        <v>-999</v>
      </c>
      <c r="AM5169" s="82">
        <f>IF(I5169=1, 'adjustment factor'!$D$12, IF(I5169=-9,-999,IF(I5169="",-999,0)))</f>
        <v>-999</v>
      </c>
      <c r="AN5169" s="82">
        <f>IF(J5169=1, 'adjustment factor'!$D$13, IF(J5169=-9,-999,IF(J5169="",-999,0)))</f>
        <v>-999</v>
      </c>
      <c r="AO5169" s="82" t="str">
        <f t="shared" si="818"/>
        <v>-999</v>
      </c>
      <c r="AP5169" s="82" t="str">
        <f t="shared" si="819"/>
        <v>MISSING</v>
      </c>
    </row>
    <row r="5170" spans="2:42">
      <c r="B5170" s="207"/>
      <c r="C5170" s="35">
        <v>5166</v>
      </c>
      <c r="D5170" s="161"/>
      <c r="E5170" s="161"/>
      <c r="F5170" s="161"/>
      <c r="G5170" s="161"/>
      <c r="H5170" s="161"/>
      <c r="I5170" s="161"/>
      <c r="J5170" s="161"/>
      <c r="K5170" s="161"/>
      <c r="L5170" s="161"/>
      <c r="M5170" s="161"/>
      <c r="N5170" s="171"/>
      <c r="O5170" s="171"/>
      <c r="P5170" s="171"/>
      <c r="Q5170" s="171"/>
      <c r="R5170" s="171"/>
      <c r="S5170" s="171"/>
      <c r="T5170" s="208" t="str">
        <f t="shared" si="810"/>
        <v>MISSING</v>
      </c>
      <c r="U5170" s="208" t="str">
        <f t="shared" si="811"/>
        <v>MISSING</v>
      </c>
      <c r="X5170" s="56">
        <f t="shared" si="812"/>
        <v>-99</v>
      </c>
      <c r="Y5170" s="56">
        <f t="shared" si="813"/>
        <v>-99</v>
      </c>
      <c r="Z5170" s="56">
        <f t="shared" si="814"/>
        <v>-99</v>
      </c>
      <c r="AA5170" s="56">
        <f t="shared" si="815"/>
        <v>-99</v>
      </c>
      <c r="AB5170" s="56">
        <f t="shared" si="816"/>
        <v>-99</v>
      </c>
      <c r="AC5170" s="56">
        <f t="shared" si="817"/>
        <v>-99</v>
      </c>
      <c r="AD5170" s="3"/>
      <c r="AE5170" s="82">
        <f>IF(D5170=1, 'adjustment factor'!$D$4, IF(D5170=-9,-999,IF(D5170="",-999,0)))</f>
        <v>-999</v>
      </c>
      <c r="AF5170" s="82">
        <f>IF(F5170=1, 'adjustment factor'!$D$5, IF(F5170=-9,-999,IF(F5170="",-999,0)))</f>
        <v>-999</v>
      </c>
      <c r="AG5170" s="82">
        <f>IF(E5170=1, 'adjustment factor'!$D$6, IF(E5170=-9,-999,IF(E5170="",-999,0)))</f>
        <v>-999</v>
      </c>
      <c r="AH5170" s="82">
        <f>IF(K5170&gt;=45,'adjustment factor'!$D$7,IF(K5170=-9,-1200,IF(K5170="",-1200,0)))</f>
        <v>-1200</v>
      </c>
      <c r="AI5170" s="82">
        <f>IF(L5170=1, 'adjustment factor'!$D$8, IF(L5170=-9,-999,IF(L5170="",-999,0)))</f>
        <v>-999</v>
      </c>
      <c r="AJ5170" s="82">
        <f>IF(AND(M5170&gt;=1,M5170&lt;=4),'adjustment factor'!$D$9,IF(M5170=-9,-999,IF(M5170=98,-999,IF(M5170=99,-999,IF(M5170="",-999,0)))))</f>
        <v>-999</v>
      </c>
      <c r="AK5170" s="82">
        <f>IF(H5170=1, 'adjustment factor'!$D$10, IF(H5170=-9,-999,IF(H5170="",-999,0)))</f>
        <v>-999</v>
      </c>
      <c r="AL5170" s="82">
        <f>IF(G5170=1, 'adjustment factor'!$D$11, IF(G5170=-9,-999,IF(G5170="",-999,0)))</f>
        <v>-999</v>
      </c>
      <c r="AM5170" s="82">
        <f>IF(I5170=1, 'adjustment factor'!$D$12, IF(I5170=-9,-999,IF(I5170="",-999,0)))</f>
        <v>-999</v>
      </c>
      <c r="AN5170" s="82">
        <f>IF(J5170=1, 'adjustment factor'!$D$13, IF(J5170=-9,-999,IF(J5170="",-999,0)))</f>
        <v>-999</v>
      </c>
      <c r="AO5170" s="82" t="str">
        <f t="shared" si="818"/>
        <v>-999</v>
      </c>
      <c r="AP5170" s="82" t="str">
        <f t="shared" si="819"/>
        <v>MISSING</v>
      </c>
    </row>
    <row r="5171" spans="2:42">
      <c r="B5171" s="207"/>
      <c r="C5171" s="35">
        <v>5167</v>
      </c>
      <c r="D5171" s="161"/>
      <c r="E5171" s="161"/>
      <c r="F5171" s="161"/>
      <c r="G5171" s="161"/>
      <c r="H5171" s="161"/>
      <c r="I5171" s="161"/>
      <c r="J5171" s="161"/>
      <c r="K5171" s="161"/>
      <c r="L5171" s="161"/>
      <c r="M5171" s="161"/>
      <c r="N5171" s="171"/>
      <c r="O5171" s="171"/>
      <c r="P5171" s="171"/>
      <c r="Q5171" s="171"/>
      <c r="R5171" s="171"/>
      <c r="S5171" s="171"/>
      <c r="T5171" s="208" t="str">
        <f t="shared" si="810"/>
        <v>MISSING</v>
      </c>
      <c r="U5171" s="208" t="str">
        <f t="shared" si="811"/>
        <v>MISSING</v>
      </c>
      <c r="X5171" s="56">
        <f t="shared" si="812"/>
        <v>-99</v>
      </c>
      <c r="Y5171" s="56">
        <f t="shared" si="813"/>
        <v>-99</v>
      </c>
      <c r="Z5171" s="56">
        <f t="shared" si="814"/>
        <v>-99</v>
      </c>
      <c r="AA5171" s="56">
        <f t="shared" si="815"/>
        <v>-99</v>
      </c>
      <c r="AB5171" s="56">
        <f t="shared" si="816"/>
        <v>-99</v>
      </c>
      <c r="AC5171" s="56">
        <f t="shared" si="817"/>
        <v>-99</v>
      </c>
      <c r="AD5171" s="3"/>
      <c r="AE5171" s="82">
        <f>IF(D5171=1, 'adjustment factor'!$D$4, IF(D5171=-9,-999,IF(D5171="",-999,0)))</f>
        <v>-999</v>
      </c>
      <c r="AF5171" s="82">
        <f>IF(F5171=1, 'adjustment factor'!$D$5, IF(F5171=-9,-999,IF(F5171="",-999,0)))</f>
        <v>-999</v>
      </c>
      <c r="AG5171" s="82">
        <f>IF(E5171=1, 'adjustment factor'!$D$6, IF(E5171=-9,-999,IF(E5171="",-999,0)))</f>
        <v>-999</v>
      </c>
      <c r="AH5171" s="82">
        <f>IF(K5171&gt;=45,'adjustment factor'!$D$7,IF(K5171=-9,-1200,IF(K5171="",-1200,0)))</f>
        <v>-1200</v>
      </c>
      <c r="AI5171" s="82">
        <f>IF(L5171=1, 'adjustment factor'!$D$8, IF(L5171=-9,-999,IF(L5171="",-999,0)))</f>
        <v>-999</v>
      </c>
      <c r="AJ5171" s="82">
        <f>IF(AND(M5171&gt;=1,M5171&lt;=4),'adjustment factor'!$D$9,IF(M5171=-9,-999,IF(M5171=98,-999,IF(M5171=99,-999,IF(M5171="",-999,0)))))</f>
        <v>-999</v>
      </c>
      <c r="AK5171" s="82">
        <f>IF(H5171=1, 'adjustment factor'!$D$10, IF(H5171=-9,-999,IF(H5171="",-999,0)))</f>
        <v>-999</v>
      </c>
      <c r="AL5171" s="82">
        <f>IF(G5171=1, 'adjustment factor'!$D$11, IF(G5171=-9,-999,IF(G5171="",-999,0)))</f>
        <v>-999</v>
      </c>
      <c r="AM5171" s="82">
        <f>IF(I5171=1, 'adjustment factor'!$D$12, IF(I5171=-9,-999,IF(I5171="",-999,0)))</f>
        <v>-999</v>
      </c>
      <c r="AN5171" s="82">
        <f>IF(J5171=1, 'adjustment factor'!$D$13, IF(J5171=-9,-999,IF(J5171="",-999,0)))</f>
        <v>-999</v>
      </c>
      <c r="AO5171" s="82" t="str">
        <f t="shared" si="818"/>
        <v>-999</v>
      </c>
      <c r="AP5171" s="82" t="str">
        <f t="shared" si="819"/>
        <v>MISSING</v>
      </c>
    </row>
    <row r="5172" spans="2:42">
      <c r="B5172" s="207"/>
      <c r="C5172" s="35">
        <v>5168</v>
      </c>
      <c r="D5172" s="161"/>
      <c r="E5172" s="161"/>
      <c r="F5172" s="161"/>
      <c r="G5172" s="161"/>
      <c r="H5172" s="161"/>
      <c r="I5172" s="161"/>
      <c r="J5172" s="161"/>
      <c r="K5172" s="161"/>
      <c r="L5172" s="161"/>
      <c r="M5172" s="161"/>
      <c r="N5172" s="171"/>
      <c r="O5172" s="171"/>
      <c r="P5172" s="171"/>
      <c r="Q5172" s="171"/>
      <c r="R5172" s="171"/>
      <c r="S5172" s="171"/>
      <c r="T5172" s="208" t="str">
        <f t="shared" si="810"/>
        <v>MISSING</v>
      </c>
      <c r="U5172" s="208" t="str">
        <f t="shared" si="811"/>
        <v>MISSING</v>
      </c>
      <c r="X5172" s="56">
        <f t="shared" si="812"/>
        <v>-99</v>
      </c>
      <c r="Y5172" s="56">
        <f t="shared" si="813"/>
        <v>-99</v>
      </c>
      <c r="Z5172" s="56">
        <f t="shared" si="814"/>
        <v>-99</v>
      </c>
      <c r="AA5172" s="56">
        <f t="shared" si="815"/>
        <v>-99</v>
      </c>
      <c r="AB5172" s="56">
        <f t="shared" si="816"/>
        <v>-99</v>
      </c>
      <c r="AC5172" s="56">
        <f t="shared" si="817"/>
        <v>-99</v>
      </c>
      <c r="AD5172" s="3"/>
      <c r="AE5172" s="82">
        <f>IF(D5172=1, 'adjustment factor'!$D$4, IF(D5172=-9,-999,IF(D5172="",-999,0)))</f>
        <v>-999</v>
      </c>
      <c r="AF5172" s="82">
        <f>IF(F5172=1, 'adjustment factor'!$D$5, IF(F5172=-9,-999,IF(F5172="",-999,0)))</f>
        <v>-999</v>
      </c>
      <c r="AG5172" s="82">
        <f>IF(E5172=1, 'adjustment factor'!$D$6, IF(E5172=-9,-999,IF(E5172="",-999,0)))</f>
        <v>-999</v>
      </c>
      <c r="AH5172" s="82">
        <f>IF(K5172&gt;=45,'adjustment factor'!$D$7,IF(K5172=-9,-1200,IF(K5172="",-1200,0)))</f>
        <v>-1200</v>
      </c>
      <c r="AI5172" s="82">
        <f>IF(L5172=1, 'adjustment factor'!$D$8, IF(L5172=-9,-999,IF(L5172="",-999,0)))</f>
        <v>-999</v>
      </c>
      <c r="AJ5172" s="82">
        <f>IF(AND(M5172&gt;=1,M5172&lt;=4),'adjustment factor'!$D$9,IF(M5172=-9,-999,IF(M5172=98,-999,IF(M5172=99,-999,IF(M5172="",-999,0)))))</f>
        <v>-999</v>
      </c>
      <c r="AK5172" s="82">
        <f>IF(H5172=1, 'adjustment factor'!$D$10, IF(H5172=-9,-999,IF(H5172="",-999,0)))</f>
        <v>-999</v>
      </c>
      <c r="AL5172" s="82">
        <f>IF(G5172=1, 'adjustment factor'!$D$11, IF(G5172=-9,-999,IF(G5172="",-999,0)))</f>
        <v>-999</v>
      </c>
      <c r="AM5172" s="82">
        <f>IF(I5172=1, 'adjustment factor'!$D$12, IF(I5172=-9,-999,IF(I5172="",-999,0)))</f>
        <v>-999</v>
      </c>
      <c r="AN5172" s="82">
        <f>IF(J5172=1, 'adjustment factor'!$D$13, IF(J5172=-9,-999,IF(J5172="",-999,0)))</f>
        <v>-999</v>
      </c>
      <c r="AO5172" s="82" t="str">
        <f t="shared" si="818"/>
        <v>-999</v>
      </c>
      <c r="AP5172" s="82" t="str">
        <f t="shared" si="819"/>
        <v>MISSING</v>
      </c>
    </row>
    <row r="5173" spans="2:42">
      <c r="B5173" s="207"/>
      <c r="C5173" s="35">
        <v>5169</v>
      </c>
      <c r="D5173" s="161"/>
      <c r="E5173" s="161"/>
      <c r="F5173" s="161"/>
      <c r="G5173" s="161"/>
      <c r="H5173" s="161"/>
      <c r="I5173" s="161"/>
      <c r="J5173" s="161"/>
      <c r="K5173" s="161"/>
      <c r="L5173" s="161"/>
      <c r="M5173" s="161"/>
      <c r="N5173" s="171"/>
      <c r="O5173" s="171"/>
      <c r="P5173" s="171"/>
      <c r="Q5173" s="171"/>
      <c r="R5173" s="171"/>
      <c r="S5173" s="171"/>
      <c r="T5173" s="208" t="str">
        <f t="shared" si="810"/>
        <v>MISSING</v>
      </c>
      <c r="U5173" s="208" t="str">
        <f t="shared" si="811"/>
        <v>MISSING</v>
      </c>
      <c r="X5173" s="56">
        <f t="shared" si="812"/>
        <v>-99</v>
      </c>
      <c r="Y5173" s="56">
        <f t="shared" si="813"/>
        <v>-99</v>
      </c>
      <c r="Z5173" s="56">
        <f t="shared" si="814"/>
        <v>-99</v>
      </c>
      <c r="AA5173" s="56">
        <f t="shared" si="815"/>
        <v>-99</v>
      </c>
      <c r="AB5173" s="56">
        <f t="shared" si="816"/>
        <v>-99</v>
      </c>
      <c r="AC5173" s="56">
        <f t="shared" si="817"/>
        <v>-99</v>
      </c>
      <c r="AD5173" s="3"/>
      <c r="AE5173" s="82">
        <f>IF(D5173=1, 'adjustment factor'!$D$4, IF(D5173=-9,-999,IF(D5173="",-999,0)))</f>
        <v>-999</v>
      </c>
      <c r="AF5173" s="82">
        <f>IF(F5173=1, 'adjustment factor'!$D$5, IF(F5173=-9,-999,IF(F5173="",-999,0)))</f>
        <v>-999</v>
      </c>
      <c r="AG5173" s="82">
        <f>IF(E5173=1, 'adjustment factor'!$D$6, IF(E5173=-9,-999,IF(E5173="",-999,0)))</f>
        <v>-999</v>
      </c>
      <c r="AH5173" s="82">
        <f>IF(K5173&gt;=45,'adjustment factor'!$D$7,IF(K5173=-9,-1200,IF(K5173="",-1200,0)))</f>
        <v>-1200</v>
      </c>
      <c r="AI5173" s="82">
        <f>IF(L5173=1, 'adjustment factor'!$D$8, IF(L5173=-9,-999,IF(L5173="",-999,0)))</f>
        <v>-999</v>
      </c>
      <c r="AJ5173" s="82">
        <f>IF(AND(M5173&gt;=1,M5173&lt;=4),'adjustment factor'!$D$9,IF(M5173=-9,-999,IF(M5173=98,-999,IF(M5173=99,-999,IF(M5173="",-999,0)))))</f>
        <v>-999</v>
      </c>
      <c r="AK5173" s="82">
        <f>IF(H5173=1, 'adjustment factor'!$D$10, IF(H5173=-9,-999,IF(H5173="",-999,0)))</f>
        <v>-999</v>
      </c>
      <c r="AL5173" s="82">
        <f>IF(G5173=1, 'adjustment factor'!$D$11, IF(G5173=-9,-999,IF(G5173="",-999,0)))</f>
        <v>-999</v>
      </c>
      <c r="AM5173" s="82">
        <f>IF(I5173=1, 'adjustment factor'!$D$12, IF(I5173=-9,-999,IF(I5173="",-999,0)))</f>
        <v>-999</v>
      </c>
      <c r="AN5173" s="82">
        <f>IF(J5173=1, 'adjustment factor'!$D$13, IF(J5173=-9,-999,IF(J5173="",-999,0)))</f>
        <v>-999</v>
      </c>
      <c r="AO5173" s="82" t="str">
        <f t="shared" si="818"/>
        <v>-999</v>
      </c>
      <c r="AP5173" s="82" t="str">
        <f t="shared" si="819"/>
        <v>MISSING</v>
      </c>
    </row>
    <row r="5174" spans="2:42">
      <c r="B5174" s="207"/>
      <c r="C5174" s="35">
        <v>5170</v>
      </c>
      <c r="D5174" s="161"/>
      <c r="E5174" s="161"/>
      <c r="F5174" s="161"/>
      <c r="G5174" s="161"/>
      <c r="H5174" s="161"/>
      <c r="I5174" s="161"/>
      <c r="J5174" s="161"/>
      <c r="K5174" s="161"/>
      <c r="L5174" s="161"/>
      <c r="M5174" s="161"/>
      <c r="N5174" s="171"/>
      <c r="O5174" s="171"/>
      <c r="P5174" s="171"/>
      <c r="Q5174" s="171"/>
      <c r="R5174" s="171"/>
      <c r="S5174" s="171"/>
      <c r="T5174" s="208" t="str">
        <f t="shared" si="810"/>
        <v>MISSING</v>
      </c>
      <c r="U5174" s="208" t="str">
        <f t="shared" si="811"/>
        <v>MISSING</v>
      </c>
      <c r="X5174" s="56">
        <f t="shared" si="812"/>
        <v>-99</v>
      </c>
      <c r="Y5174" s="56">
        <f t="shared" si="813"/>
        <v>-99</v>
      </c>
      <c r="Z5174" s="56">
        <f t="shared" si="814"/>
        <v>-99</v>
      </c>
      <c r="AA5174" s="56">
        <f t="shared" si="815"/>
        <v>-99</v>
      </c>
      <c r="AB5174" s="56">
        <f t="shared" si="816"/>
        <v>-99</v>
      </c>
      <c r="AC5174" s="56">
        <f t="shared" si="817"/>
        <v>-99</v>
      </c>
      <c r="AD5174" s="3"/>
      <c r="AE5174" s="82">
        <f>IF(D5174=1, 'adjustment factor'!$D$4, IF(D5174=-9,-999,IF(D5174="",-999,0)))</f>
        <v>-999</v>
      </c>
      <c r="AF5174" s="82">
        <f>IF(F5174=1, 'adjustment factor'!$D$5, IF(F5174=-9,-999,IF(F5174="",-999,0)))</f>
        <v>-999</v>
      </c>
      <c r="AG5174" s="82">
        <f>IF(E5174=1, 'adjustment factor'!$D$6, IF(E5174=-9,-999,IF(E5174="",-999,0)))</f>
        <v>-999</v>
      </c>
      <c r="AH5174" s="82">
        <f>IF(K5174&gt;=45,'adjustment factor'!$D$7,IF(K5174=-9,-1200,IF(K5174="",-1200,0)))</f>
        <v>-1200</v>
      </c>
      <c r="AI5174" s="82">
        <f>IF(L5174=1, 'adjustment factor'!$D$8, IF(L5174=-9,-999,IF(L5174="",-999,0)))</f>
        <v>-999</v>
      </c>
      <c r="AJ5174" s="82">
        <f>IF(AND(M5174&gt;=1,M5174&lt;=4),'adjustment factor'!$D$9,IF(M5174=-9,-999,IF(M5174=98,-999,IF(M5174=99,-999,IF(M5174="",-999,0)))))</f>
        <v>-999</v>
      </c>
      <c r="AK5174" s="82">
        <f>IF(H5174=1, 'adjustment factor'!$D$10, IF(H5174=-9,-999,IF(H5174="",-999,0)))</f>
        <v>-999</v>
      </c>
      <c r="AL5174" s="82">
        <f>IF(G5174=1, 'adjustment factor'!$D$11, IF(G5174=-9,-999,IF(G5174="",-999,0)))</f>
        <v>-999</v>
      </c>
      <c r="AM5174" s="82">
        <f>IF(I5174=1, 'adjustment factor'!$D$12, IF(I5174=-9,-999,IF(I5174="",-999,0)))</f>
        <v>-999</v>
      </c>
      <c r="AN5174" s="82">
        <f>IF(J5174=1, 'adjustment factor'!$D$13, IF(J5174=-9,-999,IF(J5174="",-999,0)))</f>
        <v>-999</v>
      </c>
      <c r="AO5174" s="82" t="str">
        <f t="shared" si="818"/>
        <v>-999</v>
      </c>
      <c r="AP5174" s="82" t="str">
        <f t="shared" si="819"/>
        <v>MISSING</v>
      </c>
    </row>
    <row r="5175" spans="2:42">
      <c r="B5175" s="207"/>
      <c r="C5175" s="35">
        <v>5171</v>
      </c>
      <c r="D5175" s="161"/>
      <c r="E5175" s="161"/>
      <c r="F5175" s="161"/>
      <c r="G5175" s="161"/>
      <c r="H5175" s="161"/>
      <c r="I5175" s="161"/>
      <c r="J5175" s="161"/>
      <c r="K5175" s="161"/>
      <c r="L5175" s="161"/>
      <c r="M5175" s="161"/>
      <c r="N5175" s="171"/>
      <c r="O5175" s="171"/>
      <c r="P5175" s="171"/>
      <c r="Q5175" s="171"/>
      <c r="R5175" s="171"/>
      <c r="S5175" s="171"/>
      <c r="T5175" s="208" t="str">
        <f t="shared" si="810"/>
        <v>MISSING</v>
      </c>
      <c r="U5175" s="208" t="str">
        <f t="shared" si="811"/>
        <v>MISSING</v>
      </c>
      <c r="X5175" s="56">
        <f t="shared" si="812"/>
        <v>-99</v>
      </c>
      <c r="Y5175" s="56">
        <f t="shared" si="813"/>
        <v>-99</v>
      </c>
      <c r="Z5175" s="56">
        <f t="shared" si="814"/>
        <v>-99</v>
      </c>
      <c r="AA5175" s="56">
        <f t="shared" si="815"/>
        <v>-99</v>
      </c>
      <c r="AB5175" s="56">
        <f t="shared" si="816"/>
        <v>-99</v>
      </c>
      <c r="AC5175" s="56">
        <f t="shared" si="817"/>
        <v>-99</v>
      </c>
      <c r="AD5175" s="3"/>
      <c r="AE5175" s="82">
        <f>IF(D5175=1, 'adjustment factor'!$D$4, IF(D5175=-9,-999,IF(D5175="",-999,0)))</f>
        <v>-999</v>
      </c>
      <c r="AF5175" s="82">
        <f>IF(F5175=1, 'adjustment factor'!$D$5, IF(F5175=-9,-999,IF(F5175="",-999,0)))</f>
        <v>-999</v>
      </c>
      <c r="AG5175" s="82">
        <f>IF(E5175=1, 'adjustment factor'!$D$6, IF(E5175=-9,-999,IF(E5175="",-999,0)))</f>
        <v>-999</v>
      </c>
      <c r="AH5175" s="82">
        <f>IF(K5175&gt;=45,'adjustment factor'!$D$7,IF(K5175=-9,-1200,IF(K5175="",-1200,0)))</f>
        <v>-1200</v>
      </c>
      <c r="AI5175" s="82">
        <f>IF(L5175=1, 'adjustment factor'!$D$8, IF(L5175=-9,-999,IF(L5175="",-999,0)))</f>
        <v>-999</v>
      </c>
      <c r="AJ5175" s="82">
        <f>IF(AND(M5175&gt;=1,M5175&lt;=4),'adjustment factor'!$D$9,IF(M5175=-9,-999,IF(M5175=98,-999,IF(M5175=99,-999,IF(M5175="",-999,0)))))</f>
        <v>-999</v>
      </c>
      <c r="AK5175" s="82">
        <f>IF(H5175=1, 'adjustment factor'!$D$10, IF(H5175=-9,-999,IF(H5175="",-999,0)))</f>
        <v>-999</v>
      </c>
      <c r="AL5175" s="82">
        <f>IF(G5175=1, 'adjustment factor'!$D$11, IF(G5175=-9,-999,IF(G5175="",-999,0)))</f>
        <v>-999</v>
      </c>
      <c r="AM5175" s="82">
        <f>IF(I5175=1, 'adjustment factor'!$D$12, IF(I5175=-9,-999,IF(I5175="",-999,0)))</f>
        <v>-999</v>
      </c>
      <c r="AN5175" s="82">
        <f>IF(J5175=1, 'adjustment factor'!$D$13, IF(J5175=-9,-999,IF(J5175="",-999,0)))</f>
        <v>-999</v>
      </c>
      <c r="AO5175" s="82" t="str">
        <f t="shared" si="818"/>
        <v>-999</v>
      </c>
      <c r="AP5175" s="82" t="str">
        <f t="shared" si="819"/>
        <v>MISSING</v>
      </c>
    </row>
    <row r="5176" spans="2:42">
      <c r="B5176" s="207"/>
      <c r="C5176" s="35">
        <v>5172</v>
      </c>
      <c r="D5176" s="161"/>
      <c r="E5176" s="161"/>
      <c r="F5176" s="161"/>
      <c r="G5176" s="161"/>
      <c r="H5176" s="161"/>
      <c r="I5176" s="161"/>
      <c r="J5176" s="161"/>
      <c r="K5176" s="161"/>
      <c r="L5176" s="161"/>
      <c r="M5176" s="161"/>
      <c r="N5176" s="171"/>
      <c r="O5176" s="171"/>
      <c r="P5176" s="171"/>
      <c r="Q5176" s="171"/>
      <c r="R5176" s="171"/>
      <c r="S5176" s="171"/>
      <c r="T5176" s="208" t="str">
        <f t="shared" si="810"/>
        <v>MISSING</v>
      </c>
      <c r="U5176" s="208" t="str">
        <f t="shared" si="811"/>
        <v>MISSING</v>
      </c>
      <c r="X5176" s="56">
        <f t="shared" si="812"/>
        <v>-99</v>
      </c>
      <c r="Y5176" s="56">
        <f t="shared" si="813"/>
        <v>-99</v>
      </c>
      <c r="Z5176" s="56">
        <f t="shared" si="814"/>
        <v>-99</v>
      </c>
      <c r="AA5176" s="56">
        <f t="shared" si="815"/>
        <v>-99</v>
      </c>
      <c r="AB5176" s="56">
        <f t="shared" si="816"/>
        <v>-99</v>
      </c>
      <c r="AC5176" s="56">
        <f t="shared" si="817"/>
        <v>-99</v>
      </c>
      <c r="AD5176" s="3"/>
      <c r="AE5176" s="82">
        <f>IF(D5176=1, 'adjustment factor'!$D$4, IF(D5176=-9,-999,IF(D5176="",-999,0)))</f>
        <v>-999</v>
      </c>
      <c r="AF5176" s="82">
        <f>IF(F5176=1, 'adjustment factor'!$D$5, IF(F5176=-9,-999,IF(F5176="",-999,0)))</f>
        <v>-999</v>
      </c>
      <c r="AG5176" s="82">
        <f>IF(E5176=1, 'adjustment factor'!$D$6, IF(E5176=-9,-999,IF(E5176="",-999,0)))</f>
        <v>-999</v>
      </c>
      <c r="AH5176" s="82">
        <f>IF(K5176&gt;=45,'adjustment factor'!$D$7,IF(K5176=-9,-1200,IF(K5176="",-1200,0)))</f>
        <v>-1200</v>
      </c>
      <c r="AI5176" s="82">
        <f>IF(L5176=1, 'adjustment factor'!$D$8, IF(L5176=-9,-999,IF(L5176="",-999,0)))</f>
        <v>-999</v>
      </c>
      <c r="AJ5176" s="82">
        <f>IF(AND(M5176&gt;=1,M5176&lt;=4),'adjustment factor'!$D$9,IF(M5176=-9,-999,IF(M5176=98,-999,IF(M5176=99,-999,IF(M5176="",-999,0)))))</f>
        <v>-999</v>
      </c>
      <c r="AK5176" s="82">
        <f>IF(H5176=1, 'adjustment factor'!$D$10, IF(H5176=-9,-999,IF(H5176="",-999,0)))</f>
        <v>-999</v>
      </c>
      <c r="AL5176" s="82">
        <f>IF(G5176=1, 'adjustment factor'!$D$11, IF(G5176=-9,-999,IF(G5176="",-999,0)))</f>
        <v>-999</v>
      </c>
      <c r="AM5176" s="82">
        <f>IF(I5176=1, 'adjustment factor'!$D$12, IF(I5176=-9,-999,IF(I5176="",-999,0)))</f>
        <v>-999</v>
      </c>
      <c r="AN5176" s="82">
        <f>IF(J5176=1, 'adjustment factor'!$D$13, IF(J5176=-9,-999,IF(J5176="",-999,0)))</f>
        <v>-999</v>
      </c>
      <c r="AO5176" s="82" t="str">
        <f t="shared" si="818"/>
        <v>-999</v>
      </c>
      <c r="AP5176" s="82" t="str">
        <f t="shared" si="819"/>
        <v>MISSING</v>
      </c>
    </row>
    <row r="5177" spans="2:42">
      <c r="B5177" s="207"/>
      <c r="C5177" s="35">
        <v>5173</v>
      </c>
      <c r="D5177" s="161"/>
      <c r="E5177" s="161"/>
      <c r="F5177" s="161"/>
      <c r="G5177" s="161"/>
      <c r="H5177" s="161"/>
      <c r="I5177" s="161"/>
      <c r="J5177" s="161"/>
      <c r="K5177" s="161"/>
      <c r="L5177" s="161"/>
      <c r="M5177" s="161"/>
      <c r="N5177" s="171"/>
      <c r="O5177" s="171"/>
      <c r="P5177" s="171"/>
      <c r="Q5177" s="171"/>
      <c r="R5177" s="171"/>
      <c r="S5177" s="171"/>
      <c r="T5177" s="208" t="str">
        <f t="shared" si="810"/>
        <v>MISSING</v>
      </c>
      <c r="U5177" s="208" t="str">
        <f t="shared" si="811"/>
        <v>MISSING</v>
      </c>
      <c r="X5177" s="56">
        <f t="shared" si="812"/>
        <v>-99</v>
      </c>
      <c r="Y5177" s="56">
        <f t="shared" si="813"/>
        <v>-99</v>
      </c>
      <c r="Z5177" s="56">
        <f t="shared" si="814"/>
        <v>-99</v>
      </c>
      <c r="AA5177" s="56">
        <f t="shared" si="815"/>
        <v>-99</v>
      </c>
      <c r="AB5177" s="56">
        <f t="shared" si="816"/>
        <v>-99</v>
      </c>
      <c r="AC5177" s="56">
        <f t="shared" si="817"/>
        <v>-99</v>
      </c>
      <c r="AD5177" s="3"/>
      <c r="AE5177" s="82">
        <f>IF(D5177=1, 'adjustment factor'!$D$4, IF(D5177=-9,-999,IF(D5177="",-999,0)))</f>
        <v>-999</v>
      </c>
      <c r="AF5177" s="82">
        <f>IF(F5177=1, 'adjustment factor'!$D$5, IF(F5177=-9,-999,IF(F5177="",-999,0)))</f>
        <v>-999</v>
      </c>
      <c r="AG5177" s="82">
        <f>IF(E5177=1, 'adjustment factor'!$D$6, IF(E5177=-9,-999,IF(E5177="",-999,0)))</f>
        <v>-999</v>
      </c>
      <c r="AH5177" s="82">
        <f>IF(K5177&gt;=45,'adjustment factor'!$D$7,IF(K5177=-9,-1200,IF(K5177="",-1200,0)))</f>
        <v>-1200</v>
      </c>
      <c r="AI5177" s="82">
        <f>IF(L5177=1, 'adjustment factor'!$D$8, IF(L5177=-9,-999,IF(L5177="",-999,0)))</f>
        <v>-999</v>
      </c>
      <c r="AJ5177" s="82">
        <f>IF(AND(M5177&gt;=1,M5177&lt;=4),'adjustment factor'!$D$9,IF(M5177=-9,-999,IF(M5177=98,-999,IF(M5177=99,-999,IF(M5177="",-999,0)))))</f>
        <v>-999</v>
      </c>
      <c r="AK5177" s="82">
        <f>IF(H5177=1, 'adjustment factor'!$D$10, IF(H5177=-9,-999,IF(H5177="",-999,0)))</f>
        <v>-999</v>
      </c>
      <c r="AL5177" s="82">
        <f>IF(G5177=1, 'adjustment factor'!$D$11, IF(G5177=-9,-999,IF(G5177="",-999,0)))</f>
        <v>-999</v>
      </c>
      <c r="AM5177" s="82">
        <f>IF(I5177=1, 'adjustment factor'!$D$12, IF(I5177=-9,-999,IF(I5177="",-999,0)))</f>
        <v>-999</v>
      </c>
      <c r="AN5177" s="82">
        <f>IF(J5177=1, 'adjustment factor'!$D$13, IF(J5177=-9,-999,IF(J5177="",-999,0)))</f>
        <v>-999</v>
      </c>
      <c r="AO5177" s="82" t="str">
        <f t="shared" si="818"/>
        <v>-999</v>
      </c>
      <c r="AP5177" s="82" t="str">
        <f t="shared" si="819"/>
        <v>MISSING</v>
      </c>
    </row>
    <row r="5178" spans="2:42">
      <c r="B5178" s="207"/>
      <c r="C5178" s="35">
        <v>5174</v>
      </c>
      <c r="D5178" s="161"/>
      <c r="E5178" s="161"/>
      <c r="F5178" s="161"/>
      <c r="G5178" s="161"/>
      <c r="H5178" s="161"/>
      <c r="I5178" s="161"/>
      <c r="J5178" s="161"/>
      <c r="K5178" s="161"/>
      <c r="L5178" s="161"/>
      <c r="M5178" s="161"/>
      <c r="N5178" s="171"/>
      <c r="O5178" s="171"/>
      <c r="P5178" s="171"/>
      <c r="Q5178" s="171"/>
      <c r="R5178" s="171"/>
      <c r="S5178" s="171"/>
      <c r="T5178" s="208" t="str">
        <f t="shared" si="810"/>
        <v>MISSING</v>
      </c>
      <c r="U5178" s="208" t="str">
        <f t="shared" si="811"/>
        <v>MISSING</v>
      </c>
      <c r="X5178" s="56">
        <f t="shared" si="812"/>
        <v>-99</v>
      </c>
      <c r="Y5178" s="56">
        <f t="shared" si="813"/>
        <v>-99</v>
      </c>
      <c r="Z5178" s="56">
        <f t="shared" si="814"/>
        <v>-99</v>
      </c>
      <c r="AA5178" s="56">
        <f t="shared" si="815"/>
        <v>-99</v>
      </c>
      <c r="AB5178" s="56">
        <f t="shared" si="816"/>
        <v>-99</v>
      </c>
      <c r="AC5178" s="56">
        <f t="shared" si="817"/>
        <v>-99</v>
      </c>
      <c r="AD5178" s="3"/>
      <c r="AE5178" s="82">
        <f>IF(D5178=1, 'adjustment factor'!$D$4, IF(D5178=-9,-999,IF(D5178="",-999,0)))</f>
        <v>-999</v>
      </c>
      <c r="AF5178" s="82">
        <f>IF(F5178=1, 'adjustment factor'!$D$5, IF(F5178=-9,-999,IF(F5178="",-999,0)))</f>
        <v>-999</v>
      </c>
      <c r="AG5178" s="82">
        <f>IF(E5178=1, 'adjustment factor'!$D$6, IF(E5178=-9,-999,IF(E5178="",-999,0)))</f>
        <v>-999</v>
      </c>
      <c r="AH5178" s="82">
        <f>IF(K5178&gt;=45,'adjustment factor'!$D$7,IF(K5178=-9,-1200,IF(K5178="",-1200,0)))</f>
        <v>-1200</v>
      </c>
      <c r="AI5178" s="82">
        <f>IF(L5178=1, 'adjustment factor'!$D$8, IF(L5178=-9,-999,IF(L5178="",-999,0)))</f>
        <v>-999</v>
      </c>
      <c r="AJ5178" s="82">
        <f>IF(AND(M5178&gt;=1,M5178&lt;=4),'adjustment factor'!$D$9,IF(M5178=-9,-999,IF(M5178=98,-999,IF(M5178=99,-999,IF(M5178="",-999,0)))))</f>
        <v>-999</v>
      </c>
      <c r="AK5178" s="82">
        <f>IF(H5178=1, 'adjustment factor'!$D$10, IF(H5178=-9,-999,IF(H5178="",-999,0)))</f>
        <v>-999</v>
      </c>
      <c r="AL5178" s="82">
        <f>IF(G5178=1, 'adjustment factor'!$D$11, IF(G5178=-9,-999,IF(G5178="",-999,0)))</f>
        <v>-999</v>
      </c>
      <c r="AM5178" s="82">
        <f>IF(I5178=1, 'adjustment factor'!$D$12, IF(I5178=-9,-999,IF(I5178="",-999,0)))</f>
        <v>-999</v>
      </c>
      <c r="AN5178" s="82">
        <f>IF(J5178=1, 'adjustment factor'!$D$13, IF(J5178=-9,-999,IF(J5178="",-999,0)))</f>
        <v>-999</v>
      </c>
      <c r="AO5178" s="82" t="str">
        <f t="shared" si="818"/>
        <v>-999</v>
      </c>
      <c r="AP5178" s="82" t="str">
        <f t="shared" si="819"/>
        <v>MISSING</v>
      </c>
    </row>
    <row r="5179" spans="2:42">
      <c r="B5179" s="207"/>
      <c r="C5179" s="35">
        <v>5175</v>
      </c>
      <c r="D5179" s="161"/>
      <c r="E5179" s="161"/>
      <c r="F5179" s="161"/>
      <c r="G5179" s="161"/>
      <c r="H5179" s="161"/>
      <c r="I5179" s="161"/>
      <c r="J5179" s="161"/>
      <c r="K5179" s="161"/>
      <c r="L5179" s="161"/>
      <c r="M5179" s="161"/>
      <c r="N5179" s="171"/>
      <c r="O5179" s="171"/>
      <c r="P5179" s="171"/>
      <c r="Q5179" s="171"/>
      <c r="R5179" s="171"/>
      <c r="S5179" s="171"/>
      <c r="T5179" s="208" t="str">
        <f t="shared" si="810"/>
        <v>MISSING</v>
      </c>
      <c r="U5179" s="208" t="str">
        <f t="shared" si="811"/>
        <v>MISSING</v>
      </c>
      <c r="X5179" s="56">
        <f t="shared" si="812"/>
        <v>-99</v>
      </c>
      <c r="Y5179" s="56">
        <f t="shared" si="813"/>
        <v>-99</v>
      </c>
      <c r="Z5179" s="56">
        <f t="shared" si="814"/>
        <v>-99</v>
      </c>
      <c r="AA5179" s="56">
        <f t="shared" si="815"/>
        <v>-99</v>
      </c>
      <c r="AB5179" s="56">
        <f t="shared" si="816"/>
        <v>-99</v>
      </c>
      <c r="AC5179" s="56">
        <f t="shared" si="817"/>
        <v>-99</v>
      </c>
      <c r="AD5179" s="3"/>
      <c r="AE5179" s="82">
        <f>IF(D5179=1, 'adjustment factor'!$D$4, IF(D5179=-9,-999,IF(D5179="",-999,0)))</f>
        <v>-999</v>
      </c>
      <c r="AF5179" s="82">
        <f>IF(F5179=1, 'adjustment factor'!$D$5, IF(F5179=-9,-999,IF(F5179="",-999,0)))</f>
        <v>-999</v>
      </c>
      <c r="AG5179" s="82">
        <f>IF(E5179=1, 'adjustment factor'!$D$6, IF(E5179=-9,-999,IF(E5179="",-999,0)))</f>
        <v>-999</v>
      </c>
      <c r="AH5179" s="82">
        <f>IF(K5179&gt;=45,'adjustment factor'!$D$7,IF(K5179=-9,-1200,IF(K5179="",-1200,0)))</f>
        <v>-1200</v>
      </c>
      <c r="AI5179" s="82">
        <f>IF(L5179=1, 'adjustment factor'!$D$8, IF(L5179=-9,-999,IF(L5179="",-999,0)))</f>
        <v>-999</v>
      </c>
      <c r="AJ5179" s="82">
        <f>IF(AND(M5179&gt;=1,M5179&lt;=4),'adjustment factor'!$D$9,IF(M5179=-9,-999,IF(M5179=98,-999,IF(M5179=99,-999,IF(M5179="",-999,0)))))</f>
        <v>-999</v>
      </c>
      <c r="AK5179" s="82">
        <f>IF(H5179=1, 'adjustment factor'!$D$10, IF(H5179=-9,-999,IF(H5179="",-999,0)))</f>
        <v>-999</v>
      </c>
      <c r="AL5179" s="82">
        <f>IF(G5179=1, 'adjustment factor'!$D$11, IF(G5179=-9,-999,IF(G5179="",-999,0)))</f>
        <v>-999</v>
      </c>
      <c r="AM5179" s="82">
        <f>IF(I5179=1, 'adjustment factor'!$D$12, IF(I5179=-9,-999,IF(I5179="",-999,0)))</f>
        <v>-999</v>
      </c>
      <c r="AN5179" s="82">
        <f>IF(J5179=1, 'adjustment factor'!$D$13, IF(J5179=-9,-999,IF(J5179="",-999,0)))</f>
        <v>-999</v>
      </c>
      <c r="AO5179" s="82" t="str">
        <f t="shared" si="818"/>
        <v>-999</v>
      </c>
      <c r="AP5179" s="82" t="str">
        <f t="shared" si="819"/>
        <v>MISSING</v>
      </c>
    </row>
    <row r="5180" spans="2:42">
      <c r="B5180" s="207"/>
      <c r="C5180" s="35">
        <v>5176</v>
      </c>
      <c r="D5180" s="161"/>
      <c r="E5180" s="161"/>
      <c r="F5180" s="161"/>
      <c r="G5180" s="161"/>
      <c r="H5180" s="161"/>
      <c r="I5180" s="161"/>
      <c r="J5180" s="161"/>
      <c r="K5180" s="161"/>
      <c r="L5180" s="161"/>
      <c r="M5180" s="161"/>
      <c r="N5180" s="171"/>
      <c r="O5180" s="171"/>
      <c r="P5180" s="171"/>
      <c r="Q5180" s="171"/>
      <c r="R5180" s="171"/>
      <c r="S5180" s="171"/>
      <c r="T5180" s="208" t="str">
        <f t="shared" si="810"/>
        <v>MISSING</v>
      </c>
      <c r="U5180" s="208" t="str">
        <f t="shared" si="811"/>
        <v>MISSING</v>
      </c>
      <c r="X5180" s="56">
        <f t="shared" si="812"/>
        <v>-99</v>
      </c>
      <c r="Y5180" s="56">
        <f t="shared" si="813"/>
        <v>-99</v>
      </c>
      <c r="Z5180" s="56">
        <f t="shared" si="814"/>
        <v>-99</v>
      </c>
      <c r="AA5180" s="56">
        <f t="shared" si="815"/>
        <v>-99</v>
      </c>
      <c r="AB5180" s="56">
        <f t="shared" si="816"/>
        <v>-99</v>
      </c>
      <c r="AC5180" s="56">
        <f t="shared" si="817"/>
        <v>-99</v>
      </c>
      <c r="AD5180" s="3"/>
      <c r="AE5180" s="82">
        <f>IF(D5180=1, 'adjustment factor'!$D$4, IF(D5180=-9,-999,IF(D5180="",-999,0)))</f>
        <v>-999</v>
      </c>
      <c r="AF5180" s="82">
        <f>IF(F5180=1, 'adjustment factor'!$D$5, IF(F5180=-9,-999,IF(F5180="",-999,0)))</f>
        <v>-999</v>
      </c>
      <c r="AG5180" s="82">
        <f>IF(E5180=1, 'adjustment factor'!$D$6, IF(E5180=-9,-999,IF(E5180="",-999,0)))</f>
        <v>-999</v>
      </c>
      <c r="AH5180" s="82">
        <f>IF(K5180&gt;=45,'adjustment factor'!$D$7,IF(K5180=-9,-1200,IF(K5180="",-1200,0)))</f>
        <v>-1200</v>
      </c>
      <c r="AI5180" s="82">
        <f>IF(L5180=1, 'adjustment factor'!$D$8, IF(L5180=-9,-999,IF(L5180="",-999,0)))</f>
        <v>-999</v>
      </c>
      <c r="AJ5180" s="82">
        <f>IF(AND(M5180&gt;=1,M5180&lt;=4),'adjustment factor'!$D$9,IF(M5180=-9,-999,IF(M5180=98,-999,IF(M5180=99,-999,IF(M5180="",-999,0)))))</f>
        <v>-999</v>
      </c>
      <c r="AK5180" s="82">
        <f>IF(H5180=1, 'adjustment factor'!$D$10, IF(H5180=-9,-999,IF(H5180="",-999,0)))</f>
        <v>-999</v>
      </c>
      <c r="AL5180" s="82">
        <f>IF(G5180=1, 'adjustment factor'!$D$11, IF(G5180=-9,-999,IF(G5180="",-999,0)))</f>
        <v>-999</v>
      </c>
      <c r="AM5180" s="82">
        <f>IF(I5180=1, 'adjustment factor'!$D$12, IF(I5180=-9,-999,IF(I5180="",-999,0)))</f>
        <v>-999</v>
      </c>
      <c r="AN5180" s="82">
        <f>IF(J5180=1, 'adjustment factor'!$D$13, IF(J5180=-9,-999,IF(J5180="",-999,0)))</f>
        <v>-999</v>
      </c>
      <c r="AO5180" s="82" t="str">
        <f t="shared" si="818"/>
        <v>-999</v>
      </c>
      <c r="AP5180" s="82" t="str">
        <f t="shared" si="819"/>
        <v>MISSING</v>
      </c>
    </row>
    <row r="5181" spans="2:42">
      <c r="B5181" s="207"/>
      <c r="C5181" s="35">
        <v>5177</v>
      </c>
      <c r="D5181" s="161"/>
      <c r="E5181" s="161"/>
      <c r="F5181" s="161"/>
      <c r="G5181" s="161"/>
      <c r="H5181" s="161"/>
      <c r="I5181" s="161"/>
      <c r="J5181" s="161"/>
      <c r="K5181" s="161"/>
      <c r="L5181" s="161"/>
      <c r="M5181" s="161"/>
      <c r="N5181" s="171"/>
      <c r="O5181" s="171"/>
      <c r="P5181" s="171"/>
      <c r="Q5181" s="171"/>
      <c r="R5181" s="171"/>
      <c r="S5181" s="171"/>
      <c r="T5181" s="208" t="str">
        <f t="shared" si="810"/>
        <v>MISSING</v>
      </c>
      <c r="U5181" s="208" t="str">
        <f t="shared" si="811"/>
        <v>MISSING</v>
      </c>
      <c r="X5181" s="56">
        <f t="shared" si="812"/>
        <v>-99</v>
      </c>
      <c r="Y5181" s="56">
        <f t="shared" si="813"/>
        <v>-99</v>
      </c>
      <c r="Z5181" s="56">
        <f t="shared" si="814"/>
        <v>-99</v>
      </c>
      <c r="AA5181" s="56">
        <f t="shared" si="815"/>
        <v>-99</v>
      </c>
      <c r="AB5181" s="56">
        <f t="shared" si="816"/>
        <v>-99</v>
      </c>
      <c r="AC5181" s="56">
        <f t="shared" si="817"/>
        <v>-99</v>
      </c>
      <c r="AD5181" s="3"/>
      <c r="AE5181" s="82">
        <f>IF(D5181=1, 'adjustment factor'!$D$4, IF(D5181=-9,-999,IF(D5181="",-999,0)))</f>
        <v>-999</v>
      </c>
      <c r="AF5181" s="82">
        <f>IF(F5181=1, 'adjustment factor'!$D$5, IF(F5181=-9,-999,IF(F5181="",-999,0)))</f>
        <v>-999</v>
      </c>
      <c r="AG5181" s="82">
        <f>IF(E5181=1, 'adjustment factor'!$D$6, IF(E5181=-9,-999,IF(E5181="",-999,0)))</f>
        <v>-999</v>
      </c>
      <c r="AH5181" s="82">
        <f>IF(K5181&gt;=45,'adjustment factor'!$D$7,IF(K5181=-9,-1200,IF(K5181="",-1200,0)))</f>
        <v>-1200</v>
      </c>
      <c r="AI5181" s="82">
        <f>IF(L5181=1, 'adjustment factor'!$D$8, IF(L5181=-9,-999,IF(L5181="",-999,0)))</f>
        <v>-999</v>
      </c>
      <c r="AJ5181" s="82">
        <f>IF(AND(M5181&gt;=1,M5181&lt;=4),'adjustment factor'!$D$9,IF(M5181=-9,-999,IF(M5181=98,-999,IF(M5181=99,-999,IF(M5181="",-999,0)))))</f>
        <v>-999</v>
      </c>
      <c r="AK5181" s="82">
        <f>IF(H5181=1, 'adjustment factor'!$D$10, IF(H5181=-9,-999,IF(H5181="",-999,0)))</f>
        <v>-999</v>
      </c>
      <c r="AL5181" s="82">
        <f>IF(G5181=1, 'adjustment factor'!$D$11, IF(G5181=-9,-999,IF(G5181="",-999,0)))</f>
        <v>-999</v>
      </c>
      <c r="AM5181" s="82">
        <f>IF(I5181=1, 'adjustment factor'!$D$12, IF(I5181=-9,-999,IF(I5181="",-999,0)))</f>
        <v>-999</v>
      </c>
      <c r="AN5181" s="82">
        <f>IF(J5181=1, 'adjustment factor'!$D$13, IF(J5181=-9,-999,IF(J5181="",-999,0)))</f>
        <v>-999</v>
      </c>
      <c r="AO5181" s="82" t="str">
        <f t="shared" si="818"/>
        <v>-999</v>
      </c>
      <c r="AP5181" s="82" t="str">
        <f t="shared" si="819"/>
        <v>MISSING</v>
      </c>
    </row>
    <row r="5182" spans="2:42">
      <c r="B5182" s="207"/>
      <c r="C5182" s="35">
        <v>5178</v>
      </c>
      <c r="D5182" s="161"/>
      <c r="E5182" s="161"/>
      <c r="F5182" s="161"/>
      <c r="G5182" s="161"/>
      <c r="H5182" s="161"/>
      <c r="I5182" s="161"/>
      <c r="J5182" s="161"/>
      <c r="K5182" s="161"/>
      <c r="L5182" s="161"/>
      <c r="M5182" s="161"/>
      <c r="N5182" s="171"/>
      <c r="O5182" s="171"/>
      <c r="P5182" s="171"/>
      <c r="Q5182" s="171"/>
      <c r="R5182" s="171"/>
      <c r="S5182" s="171"/>
      <c r="T5182" s="208" t="str">
        <f t="shared" si="810"/>
        <v>MISSING</v>
      </c>
      <c r="U5182" s="208" t="str">
        <f t="shared" si="811"/>
        <v>MISSING</v>
      </c>
      <c r="X5182" s="56">
        <f t="shared" si="812"/>
        <v>-99</v>
      </c>
      <c r="Y5182" s="56">
        <f t="shared" si="813"/>
        <v>-99</v>
      </c>
      <c r="Z5182" s="56">
        <f t="shared" si="814"/>
        <v>-99</v>
      </c>
      <c r="AA5182" s="56">
        <f t="shared" si="815"/>
        <v>-99</v>
      </c>
      <c r="AB5182" s="56">
        <f t="shared" si="816"/>
        <v>-99</v>
      </c>
      <c r="AC5182" s="56">
        <f t="shared" si="817"/>
        <v>-99</v>
      </c>
      <c r="AD5182" s="3"/>
      <c r="AE5182" s="82">
        <f>IF(D5182=1, 'adjustment factor'!$D$4, IF(D5182=-9,-999,IF(D5182="",-999,0)))</f>
        <v>-999</v>
      </c>
      <c r="AF5182" s="82">
        <f>IF(F5182=1, 'adjustment factor'!$D$5, IF(F5182=-9,-999,IF(F5182="",-999,0)))</f>
        <v>-999</v>
      </c>
      <c r="AG5182" s="82">
        <f>IF(E5182=1, 'adjustment factor'!$D$6, IF(E5182=-9,-999,IF(E5182="",-999,0)))</f>
        <v>-999</v>
      </c>
      <c r="AH5182" s="82">
        <f>IF(K5182&gt;=45,'adjustment factor'!$D$7,IF(K5182=-9,-1200,IF(K5182="",-1200,0)))</f>
        <v>-1200</v>
      </c>
      <c r="AI5182" s="82">
        <f>IF(L5182=1, 'adjustment factor'!$D$8, IF(L5182=-9,-999,IF(L5182="",-999,0)))</f>
        <v>-999</v>
      </c>
      <c r="AJ5182" s="82">
        <f>IF(AND(M5182&gt;=1,M5182&lt;=4),'adjustment factor'!$D$9,IF(M5182=-9,-999,IF(M5182=98,-999,IF(M5182=99,-999,IF(M5182="",-999,0)))))</f>
        <v>-999</v>
      </c>
      <c r="AK5182" s="82">
        <f>IF(H5182=1, 'adjustment factor'!$D$10, IF(H5182=-9,-999,IF(H5182="",-999,0)))</f>
        <v>-999</v>
      </c>
      <c r="AL5182" s="82">
        <f>IF(G5182=1, 'adjustment factor'!$D$11, IF(G5182=-9,-999,IF(G5182="",-999,0)))</f>
        <v>-999</v>
      </c>
      <c r="AM5182" s="82">
        <f>IF(I5182=1, 'adjustment factor'!$D$12, IF(I5182=-9,-999,IF(I5182="",-999,0)))</f>
        <v>-999</v>
      </c>
      <c r="AN5182" s="82">
        <f>IF(J5182=1, 'adjustment factor'!$D$13, IF(J5182=-9,-999,IF(J5182="",-999,0)))</f>
        <v>-999</v>
      </c>
      <c r="AO5182" s="82" t="str">
        <f t="shared" si="818"/>
        <v>-999</v>
      </c>
      <c r="AP5182" s="82" t="str">
        <f t="shared" si="819"/>
        <v>MISSING</v>
      </c>
    </row>
    <row r="5183" spans="2:42">
      <c r="B5183" s="207"/>
      <c r="C5183" s="35">
        <v>5179</v>
      </c>
      <c r="D5183" s="161"/>
      <c r="E5183" s="161"/>
      <c r="F5183" s="161"/>
      <c r="G5183" s="161"/>
      <c r="H5183" s="161"/>
      <c r="I5183" s="161"/>
      <c r="J5183" s="161"/>
      <c r="K5183" s="161"/>
      <c r="L5183" s="161"/>
      <c r="M5183" s="161"/>
      <c r="N5183" s="171"/>
      <c r="O5183" s="171"/>
      <c r="P5183" s="171"/>
      <c r="Q5183" s="171"/>
      <c r="R5183" s="171"/>
      <c r="S5183" s="171"/>
      <c r="T5183" s="208" t="str">
        <f t="shared" si="810"/>
        <v>MISSING</v>
      </c>
      <c r="U5183" s="208" t="str">
        <f t="shared" si="811"/>
        <v>MISSING</v>
      </c>
      <c r="X5183" s="56">
        <f t="shared" si="812"/>
        <v>-99</v>
      </c>
      <c r="Y5183" s="56">
        <f t="shared" si="813"/>
        <v>-99</v>
      </c>
      <c r="Z5183" s="56">
        <f t="shared" si="814"/>
        <v>-99</v>
      </c>
      <c r="AA5183" s="56">
        <f t="shared" si="815"/>
        <v>-99</v>
      </c>
      <c r="AB5183" s="56">
        <f t="shared" si="816"/>
        <v>-99</v>
      </c>
      <c r="AC5183" s="56">
        <f t="shared" si="817"/>
        <v>-99</v>
      </c>
      <c r="AD5183" s="3"/>
      <c r="AE5183" s="82">
        <f>IF(D5183=1, 'adjustment factor'!$D$4, IF(D5183=-9,-999,IF(D5183="",-999,0)))</f>
        <v>-999</v>
      </c>
      <c r="AF5183" s="82">
        <f>IF(F5183=1, 'adjustment factor'!$D$5, IF(F5183=-9,-999,IF(F5183="",-999,0)))</f>
        <v>-999</v>
      </c>
      <c r="AG5183" s="82">
        <f>IF(E5183=1, 'adjustment factor'!$D$6, IF(E5183=-9,-999,IF(E5183="",-999,0)))</f>
        <v>-999</v>
      </c>
      <c r="AH5183" s="82">
        <f>IF(K5183&gt;=45,'adjustment factor'!$D$7,IF(K5183=-9,-1200,IF(K5183="",-1200,0)))</f>
        <v>-1200</v>
      </c>
      <c r="AI5183" s="82">
        <f>IF(L5183=1, 'adjustment factor'!$D$8, IF(L5183=-9,-999,IF(L5183="",-999,0)))</f>
        <v>-999</v>
      </c>
      <c r="AJ5183" s="82">
        <f>IF(AND(M5183&gt;=1,M5183&lt;=4),'adjustment factor'!$D$9,IF(M5183=-9,-999,IF(M5183=98,-999,IF(M5183=99,-999,IF(M5183="",-999,0)))))</f>
        <v>-999</v>
      </c>
      <c r="AK5183" s="82">
        <f>IF(H5183=1, 'adjustment factor'!$D$10, IF(H5183=-9,-999,IF(H5183="",-999,0)))</f>
        <v>-999</v>
      </c>
      <c r="AL5183" s="82">
        <f>IF(G5183=1, 'adjustment factor'!$D$11, IF(G5183=-9,-999,IF(G5183="",-999,0)))</f>
        <v>-999</v>
      </c>
      <c r="AM5183" s="82">
        <f>IF(I5183=1, 'adjustment factor'!$D$12, IF(I5183=-9,-999,IF(I5183="",-999,0)))</f>
        <v>-999</v>
      </c>
      <c r="AN5183" s="82">
        <f>IF(J5183=1, 'adjustment factor'!$D$13, IF(J5183=-9,-999,IF(J5183="",-999,0)))</f>
        <v>-999</v>
      </c>
      <c r="AO5183" s="82" t="str">
        <f t="shared" si="818"/>
        <v>-999</v>
      </c>
      <c r="AP5183" s="82" t="str">
        <f t="shared" si="819"/>
        <v>MISSING</v>
      </c>
    </row>
    <row r="5184" spans="2:42">
      <c r="B5184" s="207"/>
      <c r="C5184" s="35">
        <v>5180</v>
      </c>
      <c r="D5184" s="161"/>
      <c r="E5184" s="161"/>
      <c r="F5184" s="161"/>
      <c r="G5184" s="161"/>
      <c r="H5184" s="161"/>
      <c r="I5184" s="161"/>
      <c r="J5184" s="161"/>
      <c r="K5184" s="161"/>
      <c r="L5184" s="161"/>
      <c r="M5184" s="161"/>
      <c r="N5184" s="171"/>
      <c r="O5184" s="171"/>
      <c r="P5184" s="171"/>
      <c r="Q5184" s="171"/>
      <c r="R5184" s="171"/>
      <c r="S5184" s="171"/>
      <c r="T5184" s="208" t="str">
        <f t="shared" si="810"/>
        <v>MISSING</v>
      </c>
      <c r="U5184" s="208" t="str">
        <f t="shared" si="811"/>
        <v>MISSING</v>
      </c>
      <c r="X5184" s="56">
        <f t="shared" si="812"/>
        <v>-99</v>
      </c>
      <c r="Y5184" s="56">
        <f t="shared" si="813"/>
        <v>-99</v>
      </c>
      <c r="Z5184" s="56">
        <f t="shared" si="814"/>
        <v>-99</v>
      </c>
      <c r="AA5184" s="56">
        <f t="shared" si="815"/>
        <v>-99</v>
      </c>
      <c r="AB5184" s="56">
        <f t="shared" si="816"/>
        <v>-99</v>
      </c>
      <c r="AC5184" s="56">
        <f t="shared" si="817"/>
        <v>-99</v>
      </c>
      <c r="AD5184" s="3"/>
      <c r="AE5184" s="82">
        <f>IF(D5184=1, 'adjustment factor'!$D$4, IF(D5184=-9,-999,IF(D5184="",-999,0)))</f>
        <v>-999</v>
      </c>
      <c r="AF5184" s="82">
        <f>IF(F5184=1, 'adjustment factor'!$D$5, IF(F5184=-9,-999,IF(F5184="",-999,0)))</f>
        <v>-999</v>
      </c>
      <c r="AG5184" s="82">
        <f>IF(E5184=1, 'adjustment factor'!$D$6, IF(E5184=-9,-999,IF(E5184="",-999,0)))</f>
        <v>-999</v>
      </c>
      <c r="AH5184" s="82">
        <f>IF(K5184&gt;=45,'adjustment factor'!$D$7,IF(K5184=-9,-1200,IF(K5184="",-1200,0)))</f>
        <v>-1200</v>
      </c>
      <c r="AI5184" s="82">
        <f>IF(L5184=1, 'adjustment factor'!$D$8, IF(L5184=-9,-999,IF(L5184="",-999,0)))</f>
        <v>-999</v>
      </c>
      <c r="AJ5184" s="82">
        <f>IF(AND(M5184&gt;=1,M5184&lt;=4),'adjustment factor'!$D$9,IF(M5184=-9,-999,IF(M5184=98,-999,IF(M5184=99,-999,IF(M5184="",-999,0)))))</f>
        <v>-999</v>
      </c>
      <c r="AK5184" s="82">
        <f>IF(H5184=1, 'adjustment factor'!$D$10, IF(H5184=-9,-999,IF(H5184="",-999,0)))</f>
        <v>-999</v>
      </c>
      <c r="AL5184" s="82">
        <f>IF(G5184=1, 'adjustment factor'!$D$11, IF(G5184=-9,-999,IF(G5184="",-999,0)))</f>
        <v>-999</v>
      </c>
      <c r="AM5184" s="82">
        <f>IF(I5184=1, 'adjustment factor'!$D$12, IF(I5184=-9,-999,IF(I5184="",-999,0)))</f>
        <v>-999</v>
      </c>
      <c r="AN5184" s="82">
        <f>IF(J5184=1, 'adjustment factor'!$D$13, IF(J5184=-9,-999,IF(J5184="",-999,0)))</f>
        <v>-999</v>
      </c>
      <c r="AO5184" s="82" t="str">
        <f t="shared" si="818"/>
        <v>-999</v>
      </c>
      <c r="AP5184" s="82" t="str">
        <f t="shared" si="819"/>
        <v>MISSING</v>
      </c>
    </row>
    <row r="5185" spans="2:42">
      <c r="B5185" s="207"/>
      <c r="C5185" s="35">
        <v>5181</v>
      </c>
      <c r="D5185" s="161"/>
      <c r="E5185" s="161"/>
      <c r="F5185" s="161"/>
      <c r="G5185" s="161"/>
      <c r="H5185" s="161"/>
      <c r="I5185" s="161"/>
      <c r="J5185" s="161"/>
      <c r="K5185" s="161"/>
      <c r="L5185" s="161"/>
      <c r="M5185" s="161"/>
      <c r="N5185" s="171"/>
      <c r="O5185" s="171"/>
      <c r="P5185" s="171"/>
      <c r="Q5185" s="171"/>
      <c r="R5185" s="171"/>
      <c r="S5185" s="171"/>
      <c r="T5185" s="208" t="str">
        <f t="shared" si="810"/>
        <v>MISSING</v>
      </c>
      <c r="U5185" s="208" t="str">
        <f t="shared" si="811"/>
        <v>MISSING</v>
      </c>
      <c r="X5185" s="56">
        <f t="shared" si="812"/>
        <v>-99</v>
      </c>
      <c r="Y5185" s="56">
        <f t="shared" si="813"/>
        <v>-99</v>
      </c>
      <c r="Z5185" s="56">
        <f t="shared" si="814"/>
        <v>-99</v>
      </c>
      <c r="AA5185" s="56">
        <f t="shared" si="815"/>
        <v>-99</v>
      </c>
      <c r="AB5185" s="56">
        <f t="shared" si="816"/>
        <v>-99</v>
      </c>
      <c r="AC5185" s="56">
        <f t="shared" si="817"/>
        <v>-99</v>
      </c>
      <c r="AD5185" s="3"/>
      <c r="AE5185" s="82">
        <f>IF(D5185=1, 'adjustment factor'!$D$4, IF(D5185=-9,-999,IF(D5185="",-999,0)))</f>
        <v>-999</v>
      </c>
      <c r="AF5185" s="82">
        <f>IF(F5185=1, 'adjustment factor'!$D$5, IF(F5185=-9,-999,IF(F5185="",-999,0)))</f>
        <v>-999</v>
      </c>
      <c r="AG5185" s="82">
        <f>IF(E5185=1, 'adjustment factor'!$D$6, IF(E5185=-9,-999,IF(E5185="",-999,0)))</f>
        <v>-999</v>
      </c>
      <c r="AH5185" s="82">
        <f>IF(K5185&gt;=45,'adjustment factor'!$D$7,IF(K5185=-9,-1200,IF(K5185="",-1200,0)))</f>
        <v>-1200</v>
      </c>
      <c r="AI5185" s="82">
        <f>IF(L5185=1, 'adjustment factor'!$D$8, IF(L5185=-9,-999,IF(L5185="",-999,0)))</f>
        <v>-999</v>
      </c>
      <c r="AJ5185" s="82">
        <f>IF(AND(M5185&gt;=1,M5185&lt;=4),'adjustment factor'!$D$9,IF(M5185=-9,-999,IF(M5185=98,-999,IF(M5185=99,-999,IF(M5185="",-999,0)))))</f>
        <v>-999</v>
      </c>
      <c r="AK5185" s="82">
        <f>IF(H5185=1, 'adjustment factor'!$D$10, IF(H5185=-9,-999,IF(H5185="",-999,0)))</f>
        <v>-999</v>
      </c>
      <c r="AL5185" s="82">
        <f>IF(G5185=1, 'adjustment factor'!$D$11, IF(G5185=-9,-999,IF(G5185="",-999,0)))</f>
        <v>-999</v>
      </c>
      <c r="AM5185" s="82">
        <f>IF(I5185=1, 'adjustment factor'!$D$12, IF(I5185=-9,-999,IF(I5185="",-999,0)))</f>
        <v>-999</v>
      </c>
      <c r="AN5185" s="82">
        <f>IF(J5185=1, 'adjustment factor'!$D$13, IF(J5185=-9,-999,IF(J5185="",-999,0)))</f>
        <v>-999</v>
      </c>
      <c r="AO5185" s="82" t="str">
        <f t="shared" si="818"/>
        <v>-999</v>
      </c>
      <c r="AP5185" s="82" t="str">
        <f t="shared" si="819"/>
        <v>MISSING</v>
      </c>
    </row>
    <row r="5186" spans="2:42">
      <c r="B5186" s="207"/>
      <c r="C5186" s="35">
        <v>5182</v>
      </c>
      <c r="D5186" s="161"/>
      <c r="E5186" s="161"/>
      <c r="F5186" s="161"/>
      <c r="G5186" s="161"/>
      <c r="H5186" s="161"/>
      <c r="I5186" s="161"/>
      <c r="J5186" s="161"/>
      <c r="K5186" s="161"/>
      <c r="L5186" s="161"/>
      <c r="M5186" s="161"/>
      <c r="N5186" s="171"/>
      <c r="O5186" s="171"/>
      <c r="P5186" s="171"/>
      <c r="Q5186" s="171"/>
      <c r="R5186" s="171"/>
      <c r="S5186" s="171"/>
      <c r="T5186" s="208" t="str">
        <f t="shared" si="810"/>
        <v>MISSING</v>
      </c>
      <c r="U5186" s="208" t="str">
        <f t="shared" si="811"/>
        <v>MISSING</v>
      </c>
      <c r="X5186" s="56">
        <f t="shared" si="812"/>
        <v>-99</v>
      </c>
      <c r="Y5186" s="56">
        <f t="shared" si="813"/>
        <v>-99</v>
      </c>
      <c r="Z5186" s="56">
        <f t="shared" si="814"/>
        <v>-99</v>
      </c>
      <c r="AA5186" s="56">
        <f t="shared" si="815"/>
        <v>-99</v>
      </c>
      <c r="AB5186" s="56">
        <f t="shared" si="816"/>
        <v>-99</v>
      </c>
      <c r="AC5186" s="56">
        <f t="shared" si="817"/>
        <v>-99</v>
      </c>
      <c r="AD5186" s="3"/>
      <c r="AE5186" s="82">
        <f>IF(D5186=1, 'adjustment factor'!$D$4, IF(D5186=-9,-999,IF(D5186="",-999,0)))</f>
        <v>-999</v>
      </c>
      <c r="AF5186" s="82">
        <f>IF(F5186=1, 'adjustment factor'!$D$5, IF(F5186=-9,-999,IF(F5186="",-999,0)))</f>
        <v>-999</v>
      </c>
      <c r="AG5186" s="82">
        <f>IF(E5186=1, 'adjustment factor'!$D$6, IF(E5186=-9,-999,IF(E5186="",-999,0)))</f>
        <v>-999</v>
      </c>
      <c r="AH5186" s="82">
        <f>IF(K5186&gt;=45,'adjustment factor'!$D$7,IF(K5186=-9,-1200,IF(K5186="",-1200,0)))</f>
        <v>-1200</v>
      </c>
      <c r="AI5186" s="82">
        <f>IF(L5186=1, 'adjustment factor'!$D$8, IF(L5186=-9,-999,IF(L5186="",-999,0)))</f>
        <v>-999</v>
      </c>
      <c r="AJ5186" s="82">
        <f>IF(AND(M5186&gt;=1,M5186&lt;=4),'adjustment factor'!$D$9,IF(M5186=-9,-999,IF(M5186=98,-999,IF(M5186=99,-999,IF(M5186="",-999,0)))))</f>
        <v>-999</v>
      </c>
      <c r="AK5186" s="82">
        <f>IF(H5186=1, 'adjustment factor'!$D$10, IF(H5186=-9,-999,IF(H5186="",-999,0)))</f>
        <v>-999</v>
      </c>
      <c r="AL5186" s="82">
        <f>IF(G5186=1, 'adjustment factor'!$D$11, IF(G5186=-9,-999,IF(G5186="",-999,0)))</f>
        <v>-999</v>
      </c>
      <c r="AM5186" s="82">
        <f>IF(I5186=1, 'adjustment factor'!$D$12, IF(I5186=-9,-999,IF(I5186="",-999,0)))</f>
        <v>-999</v>
      </c>
      <c r="AN5186" s="82">
        <f>IF(J5186=1, 'adjustment factor'!$D$13, IF(J5186=-9,-999,IF(J5186="",-999,0)))</f>
        <v>-999</v>
      </c>
      <c r="AO5186" s="82" t="str">
        <f t="shared" si="818"/>
        <v>-999</v>
      </c>
      <c r="AP5186" s="82" t="str">
        <f t="shared" si="819"/>
        <v>MISSING</v>
      </c>
    </row>
    <row r="5187" spans="2:42">
      <c r="B5187" s="207"/>
      <c r="C5187" s="35">
        <v>5183</v>
      </c>
      <c r="D5187" s="161"/>
      <c r="E5187" s="161"/>
      <c r="F5187" s="161"/>
      <c r="G5187" s="161"/>
      <c r="H5187" s="161"/>
      <c r="I5187" s="161"/>
      <c r="J5187" s="161"/>
      <c r="K5187" s="161"/>
      <c r="L5187" s="161"/>
      <c r="M5187" s="161"/>
      <c r="N5187" s="171"/>
      <c r="O5187" s="171"/>
      <c r="P5187" s="171"/>
      <c r="Q5187" s="171"/>
      <c r="R5187" s="171"/>
      <c r="S5187" s="171"/>
      <c r="T5187" s="208" t="str">
        <f t="shared" si="810"/>
        <v>MISSING</v>
      </c>
      <c r="U5187" s="208" t="str">
        <f t="shared" si="811"/>
        <v>MISSING</v>
      </c>
      <c r="X5187" s="56">
        <f t="shared" si="812"/>
        <v>-99</v>
      </c>
      <c r="Y5187" s="56">
        <f t="shared" si="813"/>
        <v>-99</v>
      </c>
      <c r="Z5187" s="56">
        <f t="shared" si="814"/>
        <v>-99</v>
      </c>
      <c r="AA5187" s="56">
        <f t="shared" si="815"/>
        <v>-99</v>
      </c>
      <c r="AB5187" s="56">
        <f t="shared" si="816"/>
        <v>-99</v>
      </c>
      <c r="AC5187" s="56">
        <f t="shared" si="817"/>
        <v>-99</v>
      </c>
      <c r="AD5187" s="3"/>
      <c r="AE5187" s="82">
        <f>IF(D5187=1, 'adjustment factor'!$D$4, IF(D5187=-9,-999,IF(D5187="",-999,0)))</f>
        <v>-999</v>
      </c>
      <c r="AF5187" s="82">
        <f>IF(F5187=1, 'adjustment factor'!$D$5, IF(F5187=-9,-999,IF(F5187="",-999,0)))</f>
        <v>-999</v>
      </c>
      <c r="AG5187" s="82">
        <f>IF(E5187=1, 'adjustment factor'!$D$6, IF(E5187=-9,-999,IF(E5187="",-999,0)))</f>
        <v>-999</v>
      </c>
      <c r="AH5187" s="82">
        <f>IF(K5187&gt;=45,'adjustment factor'!$D$7,IF(K5187=-9,-1200,IF(K5187="",-1200,0)))</f>
        <v>-1200</v>
      </c>
      <c r="AI5187" s="82">
        <f>IF(L5187=1, 'adjustment factor'!$D$8, IF(L5187=-9,-999,IF(L5187="",-999,0)))</f>
        <v>-999</v>
      </c>
      <c r="AJ5187" s="82">
        <f>IF(AND(M5187&gt;=1,M5187&lt;=4),'adjustment factor'!$D$9,IF(M5187=-9,-999,IF(M5187=98,-999,IF(M5187=99,-999,IF(M5187="",-999,0)))))</f>
        <v>-999</v>
      </c>
      <c r="AK5187" s="82">
        <f>IF(H5187=1, 'adjustment factor'!$D$10, IF(H5187=-9,-999,IF(H5187="",-999,0)))</f>
        <v>-999</v>
      </c>
      <c r="AL5187" s="82">
        <f>IF(G5187=1, 'adjustment factor'!$D$11, IF(G5187=-9,-999,IF(G5187="",-999,0)))</f>
        <v>-999</v>
      </c>
      <c r="AM5187" s="82">
        <f>IF(I5187=1, 'adjustment factor'!$D$12, IF(I5187=-9,-999,IF(I5187="",-999,0)))</f>
        <v>-999</v>
      </c>
      <c r="AN5187" s="82">
        <f>IF(J5187=1, 'adjustment factor'!$D$13, IF(J5187=-9,-999,IF(J5187="",-999,0)))</f>
        <v>-999</v>
      </c>
      <c r="AO5187" s="82" t="str">
        <f t="shared" si="818"/>
        <v>-999</v>
      </c>
      <c r="AP5187" s="82" t="str">
        <f t="shared" si="819"/>
        <v>MISSING</v>
      </c>
    </row>
    <row r="5188" spans="2:42">
      <c r="B5188" s="207"/>
      <c r="C5188" s="35">
        <v>5184</v>
      </c>
      <c r="D5188" s="161"/>
      <c r="E5188" s="161"/>
      <c r="F5188" s="161"/>
      <c r="G5188" s="161"/>
      <c r="H5188" s="161"/>
      <c r="I5188" s="161"/>
      <c r="J5188" s="161"/>
      <c r="K5188" s="161"/>
      <c r="L5188" s="161"/>
      <c r="M5188" s="161"/>
      <c r="N5188" s="171"/>
      <c r="O5188" s="171"/>
      <c r="P5188" s="171"/>
      <c r="Q5188" s="171"/>
      <c r="R5188" s="171"/>
      <c r="S5188" s="171"/>
      <c r="T5188" s="208" t="str">
        <f t="shared" si="810"/>
        <v>MISSING</v>
      </c>
      <c r="U5188" s="208" t="str">
        <f t="shared" si="811"/>
        <v>MISSING</v>
      </c>
      <c r="X5188" s="56">
        <f t="shared" si="812"/>
        <v>-99</v>
      </c>
      <c r="Y5188" s="56">
        <f t="shared" si="813"/>
        <v>-99</v>
      </c>
      <c r="Z5188" s="56">
        <f t="shared" si="814"/>
        <v>-99</v>
      </c>
      <c r="AA5188" s="56">
        <f t="shared" si="815"/>
        <v>-99</v>
      </c>
      <c r="AB5188" s="56">
        <f t="shared" si="816"/>
        <v>-99</v>
      </c>
      <c r="AC5188" s="56">
        <f t="shared" si="817"/>
        <v>-99</v>
      </c>
      <c r="AD5188" s="3"/>
      <c r="AE5188" s="82">
        <f>IF(D5188=1, 'adjustment factor'!$D$4, IF(D5188=-9,-999,IF(D5188="",-999,0)))</f>
        <v>-999</v>
      </c>
      <c r="AF5188" s="82">
        <f>IF(F5188=1, 'adjustment factor'!$D$5, IF(F5188=-9,-999,IF(F5188="",-999,0)))</f>
        <v>-999</v>
      </c>
      <c r="AG5188" s="82">
        <f>IF(E5188=1, 'adjustment factor'!$D$6, IF(E5188=-9,-999,IF(E5188="",-999,0)))</f>
        <v>-999</v>
      </c>
      <c r="AH5188" s="82">
        <f>IF(K5188&gt;=45,'adjustment factor'!$D$7,IF(K5188=-9,-1200,IF(K5188="",-1200,0)))</f>
        <v>-1200</v>
      </c>
      <c r="AI5188" s="82">
        <f>IF(L5188=1, 'adjustment factor'!$D$8, IF(L5188=-9,-999,IF(L5188="",-999,0)))</f>
        <v>-999</v>
      </c>
      <c r="AJ5188" s="82">
        <f>IF(AND(M5188&gt;=1,M5188&lt;=4),'adjustment factor'!$D$9,IF(M5188=-9,-999,IF(M5188=98,-999,IF(M5188=99,-999,IF(M5188="",-999,0)))))</f>
        <v>-999</v>
      </c>
      <c r="AK5188" s="82">
        <f>IF(H5188=1, 'adjustment factor'!$D$10, IF(H5188=-9,-999,IF(H5188="",-999,0)))</f>
        <v>-999</v>
      </c>
      <c r="AL5188" s="82">
        <f>IF(G5188=1, 'adjustment factor'!$D$11, IF(G5188=-9,-999,IF(G5188="",-999,0)))</f>
        <v>-999</v>
      </c>
      <c r="AM5188" s="82">
        <f>IF(I5188=1, 'adjustment factor'!$D$12, IF(I5188=-9,-999,IF(I5188="",-999,0)))</f>
        <v>-999</v>
      </c>
      <c r="AN5188" s="82">
        <f>IF(J5188=1, 'adjustment factor'!$D$13, IF(J5188=-9,-999,IF(J5188="",-999,0)))</f>
        <v>-999</v>
      </c>
      <c r="AO5188" s="82" t="str">
        <f t="shared" si="818"/>
        <v>-999</v>
      </c>
      <c r="AP5188" s="82" t="str">
        <f t="shared" si="819"/>
        <v>MISSING</v>
      </c>
    </row>
    <row r="5189" spans="2:42">
      <c r="B5189" s="207"/>
      <c r="C5189" s="35">
        <v>5185</v>
      </c>
      <c r="D5189" s="161"/>
      <c r="E5189" s="161"/>
      <c r="F5189" s="161"/>
      <c r="G5189" s="161"/>
      <c r="H5189" s="161"/>
      <c r="I5189" s="161"/>
      <c r="J5189" s="161"/>
      <c r="K5189" s="161"/>
      <c r="L5189" s="161"/>
      <c r="M5189" s="161"/>
      <c r="N5189" s="171"/>
      <c r="O5189" s="171"/>
      <c r="P5189" s="171"/>
      <c r="Q5189" s="171"/>
      <c r="R5189" s="171"/>
      <c r="S5189" s="171"/>
      <c r="T5189" s="208" t="str">
        <f t="shared" si="810"/>
        <v>MISSING</v>
      </c>
      <c r="U5189" s="208" t="str">
        <f t="shared" si="811"/>
        <v>MISSING</v>
      </c>
      <c r="X5189" s="56">
        <f t="shared" si="812"/>
        <v>-99</v>
      </c>
      <c r="Y5189" s="56">
        <f t="shared" si="813"/>
        <v>-99</v>
      </c>
      <c r="Z5189" s="56">
        <f t="shared" si="814"/>
        <v>-99</v>
      </c>
      <c r="AA5189" s="56">
        <f t="shared" si="815"/>
        <v>-99</v>
      </c>
      <c r="AB5189" s="56">
        <f t="shared" si="816"/>
        <v>-99</v>
      </c>
      <c r="AC5189" s="56">
        <f t="shared" si="817"/>
        <v>-99</v>
      </c>
      <c r="AD5189" s="3"/>
      <c r="AE5189" s="82">
        <f>IF(D5189=1, 'adjustment factor'!$D$4, IF(D5189=-9,-999,IF(D5189="",-999,0)))</f>
        <v>-999</v>
      </c>
      <c r="AF5189" s="82">
        <f>IF(F5189=1, 'adjustment factor'!$D$5, IF(F5189=-9,-999,IF(F5189="",-999,0)))</f>
        <v>-999</v>
      </c>
      <c r="AG5189" s="82">
        <f>IF(E5189=1, 'adjustment factor'!$D$6, IF(E5189=-9,-999,IF(E5189="",-999,0)))</f>
        <v>-999</v>
      </c>
      <c r="AH5189" s="82">
        <f>IF(K5189&gt;=45,'adjustment factor'!$D$7,IF(K5189=-9,-1200,IF(K5189="",-1200,0)))</f>
        <v>-1200</v>
      </c>
      <c r="AI5189" s="82">
        <f>IF(L5189=1, 'adjustment factor'!$D$8, IF(L5189=-9,-999,IF(L5189="",-999,0)))</f>
        <v>-999</v>
      </c>
      <c r="AJ5189" s="82">
        <f>IF(AND(M5189&gt;=1,M5189&lt;=4),'adjustment factor'!$D$9,IF(M5189=-9,-999,IF(M5189=98,-999,IF(M5189=99,-999,IF(M5189="",-999,0)))))</f>
        <v>-999</v>
      </c>
      <c r="AK5189" s="82">
        <f>IF(H5189=1, 'adjustment factor'!$D$10, IF(H5189=-9,-999,IF(H5189="",-999,0)))</f>
        <v>-999</v>
      </c>
      <c r="AL5189" s="82">
        <f>IF(G5189=1, 'adjustment factor'!$D$11, IF(G5189=-9,-999,IF(G5189="",-999,0)))</f>
        <v>-999</v>
      </c>
      <c r="AM5189" s="82">
        <f>IF(I5189=1, 'adjustment factor'!$D$12, IF(I5189=-9,-999,IF(I5189="",-999,0)))</f>
        <v>-999</v>
      </c>
      <c r="AN5189" s="82">
        <f>IF(J5189=1, 'adjustment factor'!$D$13, IF(J5189=-9,-999,IF(J5189="",-999,0)))</f>
        <v>-999</v>
      </c>
      <c r="AO5189" s="82" t="str">
        <f t="shared" si="818"/>
        <v>-999</v>
      </c>
      <c r="AP5189" s="82" t="str">
        <f t="shared" si="819"/>
        <v>MISSING</v>
      </c>
    </row>
    <row r="5190" spans="2:42">
      <c r="B5190" s="207"/>
      <c r="C5190" s="35">
        <v>5186</v>
      </c>
      <c r="D5190" s="161"/>
      <c r="E5190" s="161"/>
      <c r="F5190" s="161"/>
      <c r="G5190" s="161"/>
      <c r="H5190" s="161"/>
      <c r="I5190" s="161"/>
      <c r="J5190" s="161"/>
      <c r="K5190" s="161"/>
      <c r="L5190" s="161"/>
      <c r="M5190" s="161"/>
      <c r="N5190" s="171"/>
      <c r="O5190" s="171"/>
      <c r="P5190" s="171"/>
      <c r="Q5190" s="171"/>
      <c r="R5190" s="171"/>
      <c r="S5190" s="171"/>
      <c r="T5190" s="208" t="str">
        <f t="shared" si="810"/>
        <v>MISSING</v>
      </c>
      <c r="U5190" s="208" t="str">
        <f t="shared" si="811"/>
        <v>MISSING</v>
      </c>
      <c r="X5190" s="56">
        <f t="shared" si="812"/>
        <v>-99</v>
      </c>
      <c r="Y5190" s="56">
        <f t="shared" si="813"/>
        <v>-99</v>
      </c>
      <c r="Z5190" s="56">
        <f t="shared" si="814"/>
        <v>-99</v>
      </c>
      <c r="AA5190" s="56">
        <f t="shared" si="815"/>
        <v>-99</v>
      </c>
      <c r="AB5190" s="56">
        <f t="shared" si="816"/>
        <v>-99</v>
      </c>
      <c r="AC5190" s="56">
        <f t="shared" si="817"/>
        <v>-99</v>
      </c>
      <c r="AD5190" s="3"/>
      <c r="AE5190" s="82">
        <f>IF(D5190=1, 'adjustment factor'!$D$4, IF(D5190=-9,-999,IF(D5190="",-999,0)))</f>
        <v>-999</v>
      </c>
      <c r="AF5190" s="82">
        <f>IF(F5190=1, 'adjustment factor'!$D$5, IF(F5190=-9,-999,IF(F5190="",-999,0)))</f>
        <v>-999</v>
      </c>
      <c r="AG5190" s="82">
        <f>IF(E5190=1, 'adjustment factor'!$D$6, IF(E5190=-9,-999,IF(E5190="",-999,0)))</f>
        <v>-999</v>
      </c>
      <c r="AH5190" s="82">
        <f>IF(K5190&gt;=45,'adjustment factor'!$D$7,IF(K5190=-9,-1200,IF(K5190="",-1200,0)))</f>
        <v>-1200</v>
      </c>
      <c r="AI5190" s="82">
        <f>IF(L5190=1, 'adjustment factor'!$D$8, IF(L5190=-9,-999,IF(L5190="",-999,0)))</f>
        <v>-999</v>
      </c>
      <c r="AJ5190" s="82">
        <f>IF(AND(M5190&gt;=1,M5190&lt;=4),'adjustment factor'!$D$9,IF(M5190=-9,-999,IF(M5190=98,-999,IF(M5190=99,-999,IF(M5190="",-999,0)))))</f>
        <v>-999</v>
      </c>
      <c r="AK5190" s="82">
        <f>IF(H5190=1, 'adjustment factor'!$D$10, IF(H5190=-9,-999,IF(H5190="",-999,0)))</f>
        <v>-999</v>
      </c>
      <c r="AL5190" s="82">
        <f>IF(G5190=1, 'adjustment factor'!$D$11, IF(G5190=-9,-999,IF(G5190="",-999,0)))</f>
        <v>-999</v>
      </c>
      <c r="AM5190" s="82">
        <f>IF(I5190=1, 'adjustment factor'!$D$12, IF(I5190=-9,-999,IF(I5190="",-999,0)))</f>
        <v>-999</v>
      </c>
      <c r="AN5190" s="82">
        <f>IF(J5190=1, 'adjustment factor'!$D$13, IF(J5190=-9,-999,IF(J5190="",-999,0)))</f>
        <v>-999</v>
      </c>
      <c r="AO5190" s="82" t="str">
        <f t="shared" si="818"/>
        <v>-999</v>
      </c>
      <c r="AP5190" s="82" t="str">
        <f t="shared" si="819"/>
        <v>MISSING</v>
      </c>
    </row>
    <row r="5191" spans="2:42">
      <c r="B5191" s="207"/>
      <c r="C5191" s="35">
        <v>5187</v>
      </c>
      <c r="D5191" s="161"/>
      <c r="E5191" s="161"/>
      <c r="F5191" s="161"/>
      <c r="G5191" s="161"/>
      <c r="H5191" s="161"/>
      <c r="I5191" s="161"/>
      <c r="J5191" s="161"/>
      <c r="K5191" s="161"/>
      <c r="L5191" s="161"/>
      <c r="M5191" s="161"/>
      <c r="N5191" s="171"/>
      <c r="O5191" s="171"/>
      <c r="P5191" s="171"/>
      <c r="Q5191" s="171"/>
      <c r="R5191" s="171"/>
      <c r="S5191" s="171"/>
      <c r="T5191" s="208" t="str">
        <f t="shared" si="810"/>
        <v>MISSING</v>
      </c>
      <c r="U5191" s="208" t="str">
        <f t="shared" si="811"/>
        <v>MISSING</v>
      </c>
      <c r="X5191" s="56">
        <f t="shared" si="812"/>
        <v>-99</v>
      </c>
      <c r="Y5191" s="56">
        <f t="shared" si="813"/>
        <v>-99</v>
      </c>
      <c r="Z5191" s="56">
        <f t="shared" si="814"/>
        <v>-99</v>
      </c>
      <c r="AA5191" s="56">
        <f t="shared" si="815"/>
        <v>-99</v>
      </c>
      <c r="AB5191" s="56">
        <f t="shared" si="816"/>
        <v>-99</v>
      </c>
      <c r="AC5191" s="56">
        <f t="shared" si="817"/>
        <v>-99</v>
      </c>
      <c r="AD5191" s="3"/>
      <c r="AE5191" s="82">
        <f>IF(D5191=1, 'adjustment factor'!$D$4, IF(D5191=-9,-999,IF(D5191="",-999,0)))</f>
        <v>-999</v>
      </c>
      <c r="AF5191" s="82">
        <f>IF(F5191=1, 'adjustment factor'!$D$5, IF(F5191=-9,-999,IF(F5191="",-999,0)))</f>
        <v>-999</v>
      </c>
      <c r="AG5191" s="82">
        <f>IF(E5191=1, 'adjustment factor'!$D$6, IF(E5191=-9,-999,IF(E5191="",-999,0)))</f>
        <v>-999</v>
      </c>
      <c r="AH5191" s="82">
        <f>IF(K5191&gt;=45,'adjustment factor'!$D$7,IF(K5191=-9,-1200,IF(K5191="",-1200,0)))</f>
        <v>-1200</v>
      </c>
      <c r="AI5191" s="82">
        <f>IF(L5191=1, 'adjustment factor'!$D$8, IF(L5191=-9,-999,IF(L5191="",-999,0)))</f>
        <v>-999</v>
      </c>
      <c r="AJ5191" s="82">
        <f>IF(AND(M5191&gt;=1,M5191&lt;=4),'adjustment factor'!$D$9,IF(M5191=-9,-999,IF(M5191=98,-999,IF(M5191=99,-999,IF(M5191="",-999,0)))))</f>
        <v>-999</v>
      </c>
      <c r="AK5191" s="82">
        <f>IF(H5191=1, 'adjustment factor'!$D$10, IF(H5191=-9,-999,IF(H5191="",-999,0)))</f>
        <v>-999</v>
      </c>
      <c r="AL5191" s="82">
        <f>IF(G5191=1, 'adjustment factor'!$D$11, IF(G5191=-9,-999,IF(G5191="",-999,0)))</f>
        <v>-999</v>
      </c>
      <c r="AM5191" s="82">
        <f>IF(I5191=1, 'adjustment factor'!$D$12, IF(I5191=-9,-999,IF(I5191="",-999,0)))</f>
        <v>-999</v>
      </c>
      <c r="AN5191" s="82">
        <f>IF(J5191=1, 'adjustment factor'!$D$13, IF(J5191=-9,-999,IF(J5191="",-999,0)))</f>
        <v>-999</v>
      </c>
      <c r="AO5191" s="82" t="str">
        <f t="shared" si="818"/>
        <v>-999</v>
      </c>
      <c r="AP5191" s="82" t="str">
        <f t="shared" si="819"/>
        <v>MISSING</v>
      </c>
    </row>
    <row r="5192" spans="2:42">
      <c r="B5192" s="207"/>
      <c r="C5192" s="35">
        <v>5188</v>
      </c>
      <c r="D5192" s="161"/>
      <c r="E5192" s="161"/>
      <c r="F5192" s="161"/>
      <c r="G5192" s="161"/>
      <c r="H5192" s="161"/>
      <c r="I5192" s="161"/>
      <c r="J5192" s="161"/>
      <c r="K5192" s="161"/>
      <c r="L5192" s="161"/>
      <c r="M5192" s="161"/>
      <c r="N5192" s="171"/>
      <c r="O5192" s="171"/>
      <c r="P5192" s="171"/>
      <c r="Q5192" s="171"/>
      <c r="R5192" s="171"/>
      <c r="S5192" s="171"/>
      <c r="T5192" s="208" t="str">
        <f t="shared" si="810"/>
        <v>MISSING</v>
      </c>
      <c r="U5192" s="208" t="str">
        <f t="shared" si="811"/>
        <v>MISSING</v>
      </c>
      <c r="X5192" s="56">
        <f t="shared" si="812"/>
        <v>-99</v>
      </c>
      <c r="Y5192" s="56">
        <f t="shared" si="813"/>
        <v>-99</v>
      </c>
      <c r="Z5192" s="56">
        <f t="shared" si="814"/>
        <v>-99</v>
      </c>
      <c r="AA5192" s="56">
        <f t="shared" si="815"/>
        <v>-99</v>
      </c>
      <c r="AB5192" s="56">
        <f t="shared" si="816"/>
        <v>-99</v>
      </c>
      <c r="AC5192" s="56">
        <f t="shared" si="817"/>
        <v>-99</v>
      </c>
      <c r="AD5192" s="3"/>
      <c r="AE5192" s="82">
        <f>IF(D5192=1, 'adjustment factor'!$D$4, IF(D5192=-9,-999,IF(D5192="",-999,0)))</f>
        <v>-999</v>
      </c>
      <c r="AF5192" s="82">
        <f>IF(F5192=1, 'adjustment factor'!$D$5, IF(F5192=-9,-999,IF(F5192="",-999,0)))</f>
        <v>-999</v>
      </c>
      <c r="AG5192" s="82">
        <f>IF(E5192=1, 'adjustment factor'!$D$6, IF(E5192=-9,-999,IF(E5192="",-999,0)))</f>
        <v>-999</v>
      </c>
      <c r="AH5192" s="82">
        <f>IF(K5192&gt;=45,'adjustment factor'!$D$7,IF(K5192=-9,-1200,IF(K5192="",-1200,0)))</f>
        <v>-1200</v>
      </c>
      <c r="AI5192" s="82">
        <f>IF(L5192=1, 'adjustment factor'!$D$8, IF(L5192=-9,-999,IF(L5192="",-999,0)))</f>
        <v>-999</v>
      </c>
      <c r="AJ5192" s="82">
        <f>IF(AND(M5192&gt;=1,M5192&lt;=4),'adjustment factor'!$D$9,IF(M5192=-9,-999,IF(M5192=98,-999,IF(M5192=99,-999,IF(M5192="",-999,0)))))</f>
        <v>-999</v>
      </c>
      <c r="AK5192" s="82">
        <f>IF(H5192=1, 'adjustment factor'!$D$10, IF(H5192=-9,-999,IF(H5192="",-999,0)))</f>
        <v>-999</v>
      </c>
      <c r="AL5192" s="82">
        <f>IF(G5192=1, 'adjustment factor'!$D$11, IF(G5192=-9,-999,IF(G5192="",-999,0)))</f>
        <v>-999</v>
      </c>
      <c r="AM5192" s="82">
        <f>IF(I5192=1, 'adjustment factor'!$D$12, IF(I5192=-9,-999,IF(I5192="",-999,0)))</f>
        <v>-999</v>
      </c>
      <c r="AN5192" s="82">
        <f>IF(J5192=1, 'adjustment factor'!$D$13, IF(J5192=-9,-999,IF(J5192="",-999,0)))</f>
        <v>-999</v>
      </c>
      <c r="AO5192" s="82" t="str">
        <f t="shared" si="818"/>
        <v>-999</v>
      </c>
      <c r="AP5192" s="82" t="str">
        <f t="shared" si="819"/>
        <v>MISSING</v>
      </c>
    </row>
    <row r="5193" spans="2:42">
      <c r="B5193" s="207"/>
      <c r="C5193" s="35">
        <v>5189</v>
      </c>
      <c r="D5193" s="161"/>
      <c r="E5193" s="161"/>
      <c r="F5193" s="161"/>
      <c r="G5193" s="161"/>
      <c r="H5193" s="161"/>
      <c r="I5193" s="161"/>
      <c r="J5193" s="161"/>
      <c r="K5193" s="161"/>
      <c r="L5193" s="161"/>
      <c r="M5193" s="161"/>
      <c r="N5193" s="171"/>
      <c r="O5193" s="171"/>
      <c r="P5193" s="171"/>
      <c r="Q5193" s="171"/>
      <c r="R5193" s="171"/>
      <c r="S5193" s="171"/>
      <c r="T5193" s="208" t="str">
        <f t="shared" si="810"/>
        <v>MISSING</v>
      </c>
      <c r="U5193" s="208" t="str">
        <f t="shared" si="811"/>
        <v>MISSING</v>
      </c>
      <c r="X5193" s="56">
        <f t="shared" si="812"/>
        <v>-99</v>
      </c>
      <c r="Y5193" s="56">
        <f t="shared" si="813"/>
        <v>-99</v>
      </c>
      <c r="Z5193" s="56">
        <f t="shared" si="814"/>
        <v>-99</v>
      </c>
      <c r="AA5193" s="56">
        <f t="shared" si="815"/>
        <v>-99</v>
      </c>
      <c r="AB5193" s="56">
        <f t="shared" si="816"/>
        <v>-99</v>
      </c>
      <c r="AC5193" s="56">
        <f t="shared" si="817"/>
        <v>-99</v>
      </c>
      <c r="AD5193" s="3"/>
      <c r="AE5193" s="82">
        <f>IF(D5193=1, 'adjustment factor'!$D$4, IF(D5193=-9,-999,IF(D5193="",-999,0)))</f>
        <v>-999</v>
      </c>
      <c r="AF5193" s="82">
        <f>IF(F5193=1, 'adjustment factor'!$D$5, IF(F5193=-9,-999,IF(F5193="",-999,0)))</f>
        <v>-999</v>
      </c>
      <c r="AG5193" s="82">
        <f>IF(E5193=1, 'adjustment factor'!$D$6, IF(E5193=-9,-999,IF(E5193="",-999,0)))</f>
        <v>-999</v>
      </c>
      <c r="AH5193" s="82">
        <f>IF(K5193&gt;=45,'adjustment factor'!$D$7,IF(K5193=-9,-1200,IF(K5193="",-1200,0)))</f>
        <v>-1200</v>
      </c>
      <c r="AI5193" s="82">
        <f>IF(L5193=1, 'adjustment factor'!$D$8, IF(L5193=-9,-999,IF(L5193="",-999,0)))</f>
        <v>-999</v>
      </c>
      <c r="AJ5193" s="82">
        <f>IF(AND(M5193&gt;=1,M5193&lt;=4),'adjustment factor'!$D$9,IF(M5193=-9,-999,IF(M5193=98,-999,IF(M5193=99,-999,IF(M5193="",-999,0)))))</f>
        <v>-999</v>
      </c>
      <c r="AK5193" s="82">
        <f>IF(H5193=1, 'adjustment factor'!$D$10, IF(H5193=-9,-999,IF(H5193="",-999,0)))</f>
        <v>-999</v>
      </c>
      <c r="AL5193" s="82">
        <f>IF(G5193=1, 'adjustment factor'!$D$11, IF(G5193=-9,-999,IF(G5193="",-999,0)))</f>
        <v>-999</v>
      </c>
      <c r="AM5193" s="82">
        <f>IF(I5193=1, 'adjustment factor'!$D$12, IF(I5193=-9,-999,IF(I5193="",-999,0)))</f>
        <v>-999</v>
      </c>
      <c r="AN5193" s="82">
        <f>IF(J5193=1, 'adjustment factor'!$D$13, IF(J5193=-9,-999,IF(J5193="",-999,0)))</f>
        <v>-999</v>
      </c>
      <c r="AO5193" s="82" t="str">
        <f t="shared" si="818"/>
        <v>-999</v>
      </c>
      <c r="AP5193" s="82" t="str">
        <f t="shared" si="819"/>
        <v>MISSING</v>
      </c>
    </row>
    <row r="5194" spans="2:42">
      <c r="B5194" s="207"/>
      <c r="C5194" s="35">
        <v>5190</v>
      </c>
      <c r="D5194" s="161"/>
      <c r="E5194" s="161"/>
      <c r="F5194" s="161"/>
      <c r="G5194" s="161"/>
      <c r="H5194" s="161"/>
      <c r="I5194" s="161"/>
      <c r="J5194" s="161"/>
      <c r="K5194" s="161"/>
      <c r="L5194" s="161"/>
      <c r="M5194" s="161"/>
      <c r="N5194" s="171"/>
      <c r="O5194" s="171"/>
      <c r="P5194" s="171"/>
      <c r="Q5194" s="171"/>
      <c r="R5194" s="171"/>
      <c r="S5194" s="171"/>
      <c r="T5194" s="208" t="str">
        <f t="shared" si="810"/>
        <v>MISSING</v>
      </c>
      <c r="U5194" s="208" t="str">
        <f t="shared" si="811"/>
        <v>MISSING</v>
      </c>
      <c r="X5194" s="56">
        <f t="shared" si="812"/>
        <v>-99</v>
      </c>
      <c r="Y5194" s="56">
        <f t="shared" si="813"/>
        <v>-99</v>
      </c>
      <c r="Z5194" s="56">
        <f t="shared" si="814"/>
        <v>-99</v>
      </c>
      <c r="AA5194" s="56">
        <f t="shared" si="815"/>
        <v>-99</v>
      </c>
      <c r="AB5194" s="56">
        <f t="shared" si="816"/>
        <v>-99</v>
      </c>
      <c r="AC5194" s="56">
        <f t="shared" si="817"/>
        <v>-99</v>
      </c>
      <c r="AD5194" s="3"/>
      <c r="AE5194" s="82">
        <f>IF(D5194=1, 'adjustment factor'!$D$4, IF(D5194=-9,-999,IF(D5194="",-999,0)))</f>
        <v>-999</v>
      </c>
      <c r="AF5194" s="82">
        <f>IF(F5194=1, 'adjustment factor'!$D$5, IF(F5194=-9,-999,IF(F5194="",-999,0)))</f>
        <v>-999</v>
      </c>
      <c r="AG5194" s="82">
        <f>IF(E5194=1, 'adjustment factor'!$D$6, IF(E5194=-9,-999,IF(E5194="",-999,0)))</f>
        <v>-999</v>
      </c>
      <c r="AH5194" s="82">
        <f>IF(K5194&gt;=45,'adjustment factor'!$D$7,IF(K5194=-9,-1200,IF(K5194="",-1200,0)))</f>
        <v>-1200</v>
      </c>
      <c r="AI5194" s="82">
        <f>IF(L5194=1, 'adjustment factor'!$D$8, IF(L5194=-9,-999,IF(L5194="",-999,0)))</f>
        <v>-999</v>
      </c>
      <c r="AJ5194" s="82">
        <f>IF(AND(M5194&gt;=1,M5194&lt;=4),'adjustment factor'!$D$9,IF(M5194=-9,-999,IF(M5194=98,-999,IF(M5194=99,-999,IF(M5194="",-999,0)))))</f>
        <v>-999</v>
      </c>
      <c r="AK5194" s="82">
        <f>IF(H5194=1, 'adjustment factor'!$D$10, IF(H5194=-9,-999,IF(H5194="",-999,0)))</f>
        <v>-999</v>
      </c>
      <c r="AL5194" s="82">
        <f>IF(G5194=1, 'adjustment factor'!$D$11, IF(G5194=-9,-999,IF(G5194="",-999,0)))</f>
        <v>-999</v>
      </c>
      <c r="AM5194" s="82">
        <f>IF(I5194=1, 'adjustment factor'!$D$12, IF(I5194=-9,-999,IF(I5194="",-999,0)))</f>
        <v>-999</v>
      </c>
      <c r="AN5194" s="82">
        <f>IF(J5194=1, 'adjustment factor'!$D$13, IF(J5194=-9,-999,IF(J5194="",-999,0)))</f>
        <v>-999</v>
      </c>
      <c r="AO5194" s="82" t="str">
        <f t="shared" si="818"/>
        <v>-999</v>
      </c>
      <c r="AP5194" s="82" t="str">
        <f t="shared" si="819"/>
        <v>MISSING</v>
      </c>
    </row>
    <row r="5195" spans="2:42">
      <c r="B5195" s="207"/>
      <c r="C5195" s="35">
        <v>5191</v>
      </c>
      <c r="D5195" s="161"/>
      <c r="E5195" s="161"/>
      <c r="F5195" s="161"/>
      <c r="G5195" s="161"/>
      <c r="H5195" s="161"/>
      <c r="I5195" s="161"/>
      <c r="J5195" s="161"/>
      <c r="K5195" s="161"/>
      <c r="L5195" s="161"/>
      <c r="M5195" s="161"/>
      <c r="N5195" s="171"/>
      <c r="O5195" s="171"/>
      <c r="P5195" s="171"/>
      <c r="Q5195" s="171"/>
      <c r="R5195" s="171"/>
      <c r="S5195" s="171"/>
      <c r="T5195" s="208" t="str">
        <f t="shared" si="810"/>
        <v>MISSING</v>
      </c>
      <c r="U5195" s="208" t="str">
        <f t="shared" si="811"/>
        <v>MISSING</v>
      </c>
      <c r="X5195" s="56">
        <f t="shared" si="812"/>
        <v>-99</v>
      </c>
      <c r="Y5195" s="56">
        <f t="shared" si="813"/>
        <v>-99</v>
      </c>
      <c r="Z5195" s="56">
        <f t="shared" si="814"/>
        <v>-99</v>
      </c>
      <c r="AA5195" s="56">
        <f t="shared" si="815"/>
        <v>-99</v>
      </c>
      <c r="AB5195" s="56">
        <f t="shared" si="816"/>
        <v>-99</v>
      </c>
      <c r="AC5195" s="56">
        <f t="shared" si="817"/>
        <v>-99</v>
      </c>
      <c r="AD5195" s="3"/>
      <c r="AE5195" s="82">
        <f>IF(D5195=1, 'adjustment factor'!$D$4, IF(D5195=-9,-999,IF(D5195="",-999,0)))</f>
        <v>-999</v>
      </c>
      <c r="AF5195" s="82">
        <f>IF(F5195=1, 'adjustment factor'!$D$5, IF(F5195=-9,-999,IF(F5195="",-999,0)))</f>
        <v>-999</v>
      </c>
      <c r="AG5195" s="82">
        <f>IF(E5195=1, 'adjustment factor'!$D$6, IF(E5195=-9,-999,IF(E5195="",-999,0)))</f>
        <v>-999</v>
      </c>
      <c r="AH5195" s="82">
        <f>IF(K5195&gt;=45,'adjustment factor'!$D$7,IF(K5195=-9,-1200,IF(K5195="",-1200,0)))</f>
        <v>-1200</v>
      </c>
      <c r="AI5195" s="82">
        <f>IF(L5195=1, 'adjustment factor'!$D$8, IF(L5195=-9,-999,IF(L5195="",-999,0)))</f>
        <v>-999</v>
      </c>
      <c r="AJ5195" s="82">
        <f>IF(AND(M5195&gt;=1,M5195&lt;=4),'adjustment factor'!$D$9,IF(M5195=-9,-999,IF(M5195=98,-999,IF(M5195=99,-999,IF(M5195="",-999,0)))))</f>
        <v>-999</v>
      </c>
      <c r="AK5195" s="82">
        <f>IF(H5195=1, 'adjustment factor'!$D$10, IF(H5195=-9,-999,IF(H5195="",-999,0)))</f>
        <v>-999</v>
      </c>
      <c r="AL5195" s="82">
        <f>IF(G5195=1, 'adjustment factor'!$D$11, IF(G5195=-9,-999,IF(G5195="",-999,0)))</f>
        <v>-999</v>
      </c>
      <c r="AM5195" s="82">
        <f>IF(I5195=1, 'adjustment factor'!$D$12, IF(I5195=-9,-999,IF(I5195="",-999,0)))</f>
        <v>-999</v>
      </c>
      <c r="AN5195" s="82">
        <f>IF(J5195=1, 'adjustment factor'!$D$13, IF(J5195=-9,-999,IF(J5195="",-999,0)))</f>
        <v>-999</v>
      </c>
      <c r="AO5195" s="82" t="str">
        <f t="shared" si="818"/>
        <v>-999</v>
      </c>
      <c r="AP5195" s="82" t="str">
        <f t="shared" si="819"/>
        <v>MISSING</v>
      </c>
    </row>
    <row r="5196" spans="2:42">
      <c r="B5196" s="207"/>
      <c r="C5196" s="35">
        <v>5192</v>
      </c>
      <c r="D5196" s="161"/>
      <c r="E5196" s="161"/>
      <c r="F5196" s="161"/>
      <c r="G5196" s="161"/>
      <c r="H5196" s="161"/>
      <c r="I5196" s="161"/>
      <c r="J5196" s="161"/>
      <c r="K5196" s="161"/>
      <c r="L5196" s="161"/>
      <c r="M5196" s="161"/>
      <c r="N5196" s="171"/>
      <c r="O5196" s="171"/>
      <c r="P5196" s="171"/>
      <c r="Q5196" s="171"/>
      <c r="R5196" s="171"/>
      <c r="S5196" s="171"/>
      <c r="T5196" s="208" t="str">
        <f t="shared" si="810"/>
        <v>MISSING</v>
      </c>
      <c r="U5196" s="208" t="str">
        <f t="shared" si="811"/>
        <v>MISSING</v>
      </c>
      <c r="X5196" s="56">
        <f t="shared" si="812"/>
        <v>-99</v>
      </c>
      <c r="Y5196" s="56">
        <f t="shared" si="813"/>
        <v>-99</v>
      </c>
      <c r="Z5196" s="56">
        <f t="shared" si="814"/>
        <v>-99</v>
      </c>
      <c r="AA5196" s="56">
        <f t="shared" si="815"/>
        <v>-99</v>
      </c>
      <c r="AB5196" s="56">
        <f t="shared" si="816"/>
        <v>-99</v>
      </c>
      <c r="AC5196" s="56">
        <f t="shared" si="817"/>
        <v>-99</v>
      </c>
      <c r="AD5196" s="3"/>
      <c r="AE5196" s="82">
        <f>IF(D5196=1, 'adjustment factor'!$D$4, IF(D5196=-9,-999,IF(D5196="",-999,0)))</f>
        <v>-999</v>
      </c>
      <c r="AF5196" s="82">
        <f>IF(F5196=1, 'adjustment factor'!$D$5, IF(F5196=-9,-999,IF(F5196="",-999,0)))</f>
        <v>-999</v>
      </c>
      <c r="AG5196" s="82">
        <f>IF(E5196=1, 'adjustment factor'!$D$6, IF(E5196=-9,-999,IF(E5196="",-999,0)))</f>
        <v>-999</v>
      </c>
      <c r="AH5196" s="82">
        <f>IF(K5196&gt;=45,'adjustment factor'!$D$7,IF(K5196=-9,-1200,IF(K5196="",-1200,0)))</f>
        <v>-1200</v>
      </c>
      <c r="AI5196" s="82">
        <f>IF(L5196=1, 'adjustment factor'!$D$8, IF(L5196=-9,-999,IF(L5196="",-999,0)))</f>
        <v>-999</v>
      </c>
      <c r="AJ5196" s="82">
        <f>IF(AND(M5196&gt;=1,M5196&lt;=4),'adjustment factor'!$D$9,IF(M5196=-9,-999,IF(M5196=98,-999,IF(M5196=99,-999,IF(M5196="",-999,0)))))</f>
        <v>-999</v>
      </c>
      <c r="AK5196" s="82">
        <f>IF(H5196=1, 'adjustment factor'!$D$10, IF(H5196=-9,-999,IF(H5196="",-999,0)))</f>
        <v>-999</v>
      </c>
      <c r="AL5196" s="82">
        <f>IF(G5196=1, 'adjustment factor'!$D$11, IF(G5196=-9,-999,IF(G5196="",-999,0)))</f>
        <v>-999</v>
      </c>
      <c r="AM5196" s="82">
        <f>IF(I5196=1, 'adjustment factor'!$D$12, IF(I5196=-9,-999,IF(I5196="",-999,0)))</f>
        <v>-999</v>
      </c>
      <c r="AN5196" s="82">
        <f>IF(J5196=1, 'adjustment factor'!$D$13, IF(J5196=-9,-999,IF(J5196="",-999,0)))</f>
        <v>-999</v>
      </c>
      <c r="AO5196" s="82" t="str">
        <f t="shared" si="818"/>
        <v>-999</v>
      </c>
      <c r="AP5196" s="82" t="str">
        <f t="shared" si="819"/>
        <v>MISSING</v>
      </c>
    </row>
    <row r="5197" spans="2:42">
      <c r="B5197" s="207"/>
      <c r="C5197" s="35">
        <v>5193</v>
      </c>
      <c r="D5197" s="161"/>
      <c r="E5197" s="161"/>
      <c r="F5197" s="161"/>
      <c r="G5197" s="161"/>
      <c r="H5197" s="161"/>
      <c r="I5197" s="161"/>
      <c r="J5197" s="161"/>
      <c r="K5197" s="161"/>
      <c r="L5197" s="161"/>
      <c r="M5197" s="161"/>
      <c r="N5197" s="171"/>
      <c r="O5197" s="171"/>
      <c r="P5197" s="171"/>
      <c r="Q5197" s="171"/>
      <c r="R5197" s="171"/>
      <c r="S5197" s="171"/>
      <c r="T5197" s="208" t="str">
        <f t="shared" si="810"/>
        <v>MISSING</v>
      </c>
      <c r="U5197" s="208" t="str">
        <f t="shared" si="811"/>
        <v>MISSING</v>
      </c>
      <c r="X5197" s="56">
        <f t="shared" si="812"/>
        <v>-99</v>
      </c>
      <c r="Y5197" s="56">
        <f t="shared" si="813"/>
        <v>-99</v>
      </c>
      <c r="Z5197" s="56">
        <f t="shared" si="814"/>
        <v>-99</v>
      </c>
      <c r="AA5197" s="56">
        <f t="shared" si="815"/>
        <v>-99</v>
      </c>
      <c r="AB5197" s="56">
        <f t="shared" si="816"/>
        <v>-99</v>
      </c>
      <c r="AC5197" s="56">
        <f t="shared" si="817"/>
        <v>-99</v>
      </c>
      <c r="AD5197" s="3"/>
      <c r="AE5197" s="82">
        <f>IF(D5197=1, 'adjustment factor'!$D$4, IF(D5197=-9,-999,IF(D5197="",-999,0)))</f>
        <v>-999</v>
      </c>
      <c r="AF5197" s="82">
        <f>IF(F5197=1, 'adjustment factor'!$D$5, IF(F5197=-9,-999,IF(F5197="",-999,0)))</f>
        <v>-999</v>
      </c>
      <c r="AG5197" s="82">
        <f>IF(E5197=1, 'adjustment factor'!$D$6, IF(E5197=-9,-999,IF(E5197="",-999,0)))</f>
        <v>-999</v>
      </c>
      <c r="AH5197" s="82">
        <f>IF(K5197&gt;=45,'adjustment factor'!$D$7,IF(K5197=-9,-1200,IF(K5197="",-1200,0)))</f>
        <v>-1200</v>
      </c>
      <c r="AI5197" s="82">
        <f>IF(L5197=1, 'adjustment factor'!$D$8, IF(L5197=-9,-999,IF(L5197="",-999,0)))</f>
        <v>-999</v>
      </c>
      <c r="AJ5197" s="82">
        <f>IF(AND(M5197&gt;=1,M5197&lt;=4),'adjustment factor'!$D$9,IF(M5197=-9,-999,IF(M5197=98,-999,IF(M5197=99,-999,IF(M5197="",-999,0)))))</f>
        <v>-999</v>
      </c>
      <c r="AK5197" s="82">
        <f>IF(H5197=1, 'adjustment factor'!$D$10, IF(H5197=-9,-999,IF(H5197="",-999,0)))</f>
        <v>-999</v>
      </c>
      <c r="AL5197" s="82">
        <f>IF(G5197=1, 'adjustment factor'!$D$11, IF(G5197=-9,-999,IF(G5197="",-999,0)))</f>
        <v>-999</v>
      </c>
      <c r="AM5197" s="82">
        <f>IF(I5197=1, 'adjustment factor'!$D$12, IF(I5197=-9,-999,IF(I5197="",-999,0)))</f>
        <v>-999</v>
      </c>
      <c r="AN5197" s="82">
        <f>IF(J5197=1, 'adjustment factor'!$D$13, IF(J5197=-9,-999,IF(J5197="",-999,0)))</f>
        <v>-999</v>
      </c>
      <c r="AO5197" s="82" t="str">
        <f t="shared" si="818"/>
        <v>-999</v>
      </c>
      <c r="AP5197" s="82" t="str">
        <f t="shared" si="819"/>
        <v>MISSING</v>
      </c>
    </row>
    <row r="5198" spans="2:42">
      <c r="B5198" s="207"/>
      <c r="C5198" s="35">
        <v>5194</v>
      </c>
      <c r="D5198" s="161"/>
      <c r="E5198" s="161"/>
      <c r="F5198" s="161"/>
      <c r="G5198" s="161"/>
      <c r="H5198" s="161"/>
      <c r="I5198" s="161"/>
      <c r="J5198" s="161"/>
      <c r="K5198" s="161"/>
      <c r="L5198" s="161"/>
      <c r="M5198" s="161"/>
      <c r="N5198" s="171"/>
      <c r="O5198" s="171"/>
      <c r="P5198" s="171"/>
      <c r="Q5198" s="171"/>
      <c r="R5198" s="171"/>
      <c r="S5198" s="171"/>
      <c r="T5198" s="208" t="str">
        <f t="shared" si="810"/>
        <v>MISSING</v>
      </c>
      <c r="U5198" s="208" t="str">
        <f t="shared" si="811"/>
        <v>MISSING</v>
      </c>
      <c r="X5198" s="56">
        <f t="shared" si="812"/>
        <v>-99</v>
      </c>
      <c r="Y5198" s="56">
        <f t="shared" si="813"/>
        <v>-99</v>
      </c>
      <c r="Z5198" s="56">
        <f t="shared" si="814"/>
        <v>-99</v>
      </c>
      <c r="AA5198" s="56">
        <f t="shared" si="815"/>
        <v>-99</v>
      </c>
      <c r="AB5198" s="56">
        <f t="shared" si="816"/>
        <v>-99</v>
      </c>
      <c r="AC5198" s="56">
        <f t="shared" si="817"/>
        <v>-99</v>
      </c>
      <c r="AD5198" s="3"/>
      <c r="AE5198" s="82">
        <f>IF(D5198=1, 'adjustment factor'!$D$4, IF(D5198=-9,-999,IF(D5198="",-999,0)))</f>
        <v>-999</v>
      </c>
      <c r="AF5198" s="82">
        <f>IF(F5198=1, 'adjustment factor'!$D$5, IF(F5198=-9,-999,IF(F5198="",-999,0)))</f>
        <v>-999</v>
      </c>
      <c r="AG5198" s="82">
        <f>IF(E5198=1, 'adjustment factor'!$D$6, IF(E5198=-9,-999,IF(E5198="",-999,0)))</f>
        <v>-999</v>
      </c>
      <c r="AH5198" s="82">
        <f>IF(K5198&gt;=45,'adjustment factor'!$D$7,IF(K5198=-9,-1200,IF(K5198="",-1200,0)))</f>
        <v>-1200</v>
      </c>
      <c r="AI5198" s="82">
        <f>IF(L5198=1, 'adjustment factor'!$D$8, IF(L5198=-9,-999,IF(L5198="",-999,0)))</f>
        <v>-999</v>
      </c>
      <c r="AJ5198" s="82">
        <f>IF(AND(M5198&gt;=1,M5198&lt;=4),'adjustment factor'!$D$9,IF(M5198=-9,-999,IF(M5198=98,-999,IF(M5198=99,-999,IF(M5198="",-999,0)))))</f>
        <v>-999</v>
      </c>
      <c r="AK5198" s="82">
        <f>IF(H5198=1, 'adjustment factor'!$D$10, IF(H5198=-9,-999,IF(H5198="",-999,0)))</f>
        <v>-999</v>
      </c>
      <c r="AL5198" s="82">
        <f>IF(G5198=1, 'adjustment factor'!$D$11, IF(G5198=-9,-999,IF(G5198="",-999,0)))</f>
        <v>-999</v>
      </c>
      <c r="AM5198" s="82">
        <f>IF(I5198=1, 'adjustment factor'!$D$12, IF(I5198=-9,-999,IF(I5198="",-999,0)))</f>
        <v>-999</v>
      </c>
      <c r="AN5198" s="82">
        <f>IF(J5198=1, 'adjustment factor'!$D$13, IF(J5198=-9,-999,IF(J5198="",-999,0)))</f>
        <v>-999</v>
      </c>
      <c r="AO5198" s="82" t="str">
        <f t="shared" si="818"/>
        <v>-999</v>
      </c>
      <c r="AP5198" s="82" t="str">
        <f t="shared" si="819"/>
        <v>MISSING</v>
      </c>
    </row>
    <row r="5199" spans="2:42">
      <c r="B5199" s="207"/>
      <c r="C5199" s="35">
        <v>5195</v>
      </c>
      <c r="D5199" s="161"/>
      <c r="E5199" s="161"/>
      <c r="F5199" s="161"/>
      <c r="G5199" s="161"/>
      <c r="H5199" s="161"/>
      <c r="I5199" s="161"/>
      <c r="J5199" s="161"/>
      <c r="K5199" s="161"/>
      <c r="L5199" s="161"/>
      <c r="M5199" s="161"/>
      <c r="N5199" s="171"/>
      <c r="O5199" s="171"/>
      <c r="P5199" s="171"/>
      <c r="Q5199" s="171"/>
      <c r="R5199" s="171"/>
      <c r="S5199" s="171"/>
      <c r="T5199" s="208" t="str">
        <f t="shared" si="810"/>
        <v>MISSING</v>
      </c>
      <c r="U5199" s="208" t="str">
        <f t="shared" si="811"/>
        <v>MISSING</v>
      </c>
      <c r="X5199" s="56">
        <f t="shared" si="812"/>
        <v>-99</v>
      </c>
      <c r="Y5199" s="56">
        <f t="shared" si="813"/>
        <v>-99</v>
      </c>
      <c r="Z5199" s="56">
        <f t="shared" si="814"/>
        <v>-99</v>
      </c>
      <c r="AA5199" s="56">
        <f t="shared" si="815"/>
        <v>-99</v>
      </c>
      <c r="AB5199" s="56">
        <f t="shared" si="816"/>
        <v>-99</v>
      </c>
      <c r="AC5199" s="56">
        <f t="shared" si="817"/>
        <v>-99</v>
      </c>
      <c r="AD5199" s="3"/>
      <c r="AE5199" s="82">
        <f>IF(D5199=1, 'adjustment factor'!$D$4, IF(D5199=-9,-999,IF(D5199="",-999,0)))</f>
        <v>-999</v>
      </c>
      <c r="AF5199" s="82">
        <f>IF(F5199=1, 'adjustment factor'!$D$5, IF(F5199=-9,-999,IF(F5199="",-999,0)))</f>
        <v>-999</v>
      </c>
      <c r="AG5199" s="82">
        <f>IF(E5199=1, 'adjustment factor'!$D$6, IF(E5199=-9,-999,IF(E5199="",-999,0)))</f>
        <v>-999</v>
      </c>
      <c r="AH5199" s="82">
        <f>IF(K5199&gt;=45,'adjustment factor'!$D$7,IF(K5199=-9,-1200,IF(K5199="",-1200,0)))</f>
        <v>-1200</v>
      </c>
      <c r="AI5199" s="82">
        <f>IF(L5199=1, 'adjustment factor'!$D$8, IF(L5199=-9,-999,IF(L5199="",-999,0)))</f>
        <v>-999</v>
      </c>
      <c r="AJ5199" s="82">
        <f>IF(AND(M5199&gt;=1,M5199&lt;=4),'adjustment factor'!$D$9,IF(M5199=-9,-999,IF(M5199=98,-999,IF(M5199=99,-999,IF(M5199="",-999,0)))))</f>
        <v>-999</v>
      </c>
      <c r="AK5199" s="82">
        <f>IF(H5199=1, 'adjustment factor'!$D$10, IF(H5199=-9,-999,IF(H5199="",-999,0)))</f>
        <v>-999</v>
      </c>
      <c r="AL5199" s="82">
        <f>IF(G5199=1, 'adjustment factor'!$D$11, IF(G5199=-9,-999,IF(G5199="",-999,0)))</f>
        <v>-999</v>
      </c>
      <c r="AM5199" s="82">
        <f>IF(I5199=1, 'adjustment factor'!$D$12, IF(I5199=-9,-999,IF(I5199="",-999,0)))</f>
        <v>-999</v>
      </c>
      <c r="AN5199" s="82">
        <f>IF(J5199=1, 'adjustment factor'!$D$13, IF(J5199=-9,-999,IF(J5199="",-999,0)))</f>
        <v>-999</v>
      </c>
      <c r="AO5199" s="82" t="str">
        <f t="shared" si="818"/>
        <v>-999</v>
      </c>
      <c r="AP5199" s="82" t="str">
        <f t="shared" si="819"/>
        <v>MISSING</v>
      </c>
    </row>
    <row r="5200" spans="2:42">
      <c r="B5200" s="207"/>
      <c r="C5200" s="35">
        <v>5196</v>
      </c>
      <c r="D5200" s="161"/>
      <c r="E5200" s="161"/>
      <c r="F5200" s="161"/>
      <c r="G5200" s="161"/>
      <c r="H5200" s="161"/>
      <c r="I5200" s="161"/>
      <c r="J5200" s="161"/>
      <c r="K5200" s="161"/>
      <c r="L5200" s="161"/>
      <c r="M5200" s="161"/>
      <c r="N5200" s="171"/>
      <c r="O5200" s="171"/>
      <c r="P5200" s="171"/>
      <c r="Q5200" s="171"/>
      <c r="R5200" s="171"/>
      <c r="S5200" s="171"/>
      <c r="T5200" s="208" t="str">
        <f t="shared" si="810"/>
        <v>MISSING</v>
      </c>
      <c r="U5200" s="208" t="str">
        <f t="shared" si="811"/>
        <v>MISSING</v>
      </c>
      <c r="X5200" s="56">
        <f t="shared" si="812"/>
        <v>-99</v>
      </c>
      <c r="Y5200" s="56">
        <f t="shared" si="813"/>
        <v>-99</v>
      </c>
      <c r="Z5200" s="56">
        <f t="shared" si="814"/>
        <v>-99</v>
      </c>
      <c r="AA5200" s="56">
        <f t="shared" si="815"/>
        <v>-99</v>
      </c>
      <c r="AB5200" s="56">
        <f t="shared" si="816"/>
        <v>-99</v>
      </c>
      <c r="AC5200" s="56">
        <f t="shared" si="817"/>
        <v>-99</v>
      </c>
      <c r="AD5200" s="3"/>
      <c r="AE5200" s="82">
        <f>IF(D5200=1, 'adjustment factor'!$D$4, IF(D5200=-9,-999,IF(D5200="",-999,0)))</f>
        <v>-999</v>
      </c>
      <c r="AF5200" s="82">
        <f>IF(F5200=1, 'adjustment factor'!$D$5, IF(F5200=-9,-999,IF(F5200="",-999,0)))</f>
        <v>-999</v>
      </c>
      <c r="AG5200" s="82">
        <f>IF(E5200=1, 'adjustment factor'!$D$6, IF(E5200=-9,-999,IF(E5200="",-999,0)))</f>
        <v>-999</v>
      </c>
      <c r="AH5200" s="82">
        <f>IF(K5200&gt;=45,'adjustment factor'!$D$7,IF(K5200=-9,-1200,IF(K5200="",-1200,0)))</f>
        <v>-1200</v>
      </c>
      <c r="AI5200" s="82">
        <f>IF(L5200=1, 'adjustment factor'!$D$8, IF(L5200=-9,-999,IF(L5200="",-999,0)))</f>
        <v>-999</v>
      </c>
      <c r="AJ5200" s="82">
        <f>IF(AND(M5200&gt;=1,M5200&lt;=4),'adjustment factor'!$D$9,IF(M5200=-9,-999,IF(M5200=98,-999,IF(M5200=99,-999,IF(M5200="",-999,0)))))</f>
        <v>-999</v>
      </c>
      <c r="AK5200" s="82">
        <f>IF(H5200=1, 'adjustment factor'!$D$10, IF(H5200=-9,-999,IF(H5200="",-999,0)))</f>
        <v>-999</v>
      </c>
      <c r="AL5200" s="82">
        <f>IF(G5200=1, 'adjustment factor'!$D$11, IF(G5200=-9,-999,IF(G5200="",-999,0)))</f>
        <v>-999</v>
      </c>
      <c r="AM5200" s="82">
        <f>IF(I5200=1, 'adjustment factor'!$D$12, IF(I5200=-9,-999,IF(I5200="",-999,0)))</f>
        <v>-999</v>
      </c>
      <c r="AN5200" s="82">
        <f>IF(J5200=1, 'adjustment factor'!$D$13, IF(J5200=-9,-999,IF(J5200="",-999,0)))</f>
        <v>-999</v>
      </c>
      <c r="AO5200" s="82" t="str">
        <f t="shared" si="818"/>
        <v>-999</v>
      </c>
      <c r="AP5200" s="82" t="str">
        <f t="shared" si="819"/>
        <v>MISSING</v>
      </c>
    </row>
    <row r="5201" spans="2:42">
      <c r="B5201" s="207"/>
      <c r="C5201" s="35">
        <v>5197</v>
      </c>
      <c r="D5201" s="161"/>
      <c r="E5201" s="161"/>
      <c r="F5201" s="161"/>
      <c r="G5201" s="161"/>
      <c r="H5201" s="161"/>
      <c r="I5201" s="161"/>
      <c r="J5201" s="161"/>
      <c r="K5201" s="161"/>
      <c r="L5201" s="161"/>
      <c r="M5201" s="161"/>
      <c r="N5201" s="171"/>
      <c r="O5201" s="171"/>
      <c r="P5201" s="171"/>
      <c r="Q5201" s="171"/>
      <c r="R5201" s="171"/>
      <c r="S5201" s="171"/>
      <c r="T5201" s="208" t="str">
        <f t="shared" si="810"/>
        <v>MISSING</v>
      </c>
      <c r="U5201" s="208" t="str">
        <f t="shared" si="811"/>
        <v>MISSING</v>
      </c>
      <c r="X5201" s="56">
        <f t="shared" si="812"/>
        <v>-99</v>
      </c>
      <c r="Y5201" s="56">
        <f t="shared" si="813"/>
        <v>-99</v>
      </c>
      <c r="Z5201" s="56">
        <f t="shared" si="814"/>
        <v>-99</v>
      </c>
      <c r="AA5201" s="56">
        <f t="shared" si="815"/>
        <v>-99</v>
      </c>
      <c r="AB5201" s="56">
        <f t="shared" si="816"/>
        <v>-99</v>
      </c>
      <c r="AC5201" s="56">
        <f t="shared" si="817"/>
        <v>-99</v>
      </c>
      <c r="AD5201" s="3"/>
      <c r="AE5201" s="82">
        <f>IF(D5201=1, 'adjustment factor'!$D$4, IF(D5201=-9,-999,IF(D5201="",-999,0)))</f>
        <v>-999</v>
      </c>
      <c r="AF5201" s="82">
        <f>IF(F5201=1, 'adjustment factor'!$D$5, IF(F5201=-9,-999,IF(F5201="",-999,0)))</f>
        <v>-999</v>
      </c>
      <c r="AG5201" s="82">
        <f>IF(E5201=1, 'adjustment factor'!$D$6, IF(E5201=-9,-999,IF(E5201="",-999,0)))</f>
        <v>-999</v>
      </c>
      <c r="AH5201" s="82">
        <f>IF(K5201&gt;=45,'adjustment factor'!$D$7,IF(K5201=-9,-1200,IF(K5201="",-1200,0)))</f>
        <v>-1200</v>
      </c>
      <c r="AI5201" s="82">
        <f>IF(L5201=1, 'adjustment factor'!$D$8, IF(L5201=-9,-999,IF(L5201="",-999,0)))</f>
        <v>-999</v>
      </c>
      <c r="AJ5201" s="82">
        <f>IF(AND(M5201&gt;=1,M5201&lt;=4),'adjustment factor'!$D$9,IF(M5201=-9,-999,IF(M5201=98,-999,IF(M5201=99,-999,IF(M5201="",-999,0)))))</f>
        <v>-999</v>
      </c>
      <c r="AK5201" s="82">
        <f>IF(H5201=1, 'adjustment factor'!$D$10, IF(H5201=-9,-999,IF(H5201="",-999,0)))</f>
        <v>-999</v>
      </c>
      <c r="AL5201" s="82">
        <f>IF(G5201=1, 'adjustment factor'!$D$11, IF(G5201=-9,-999,IF(G5201="",-999,0)))</f>
        <v>-999</v>
      </c>
      <c r="AM5201" s="82">
        <f>IF(I5201=1, 'adjustment factor'!$D$12, IF(I5201=-9,-999,IF(I5201="",-999,0)))</f>
        <v>-999</v>
      </c>
      <c r="AN5201" s="82">
        <f>IF(J5201=1, 'adjustment factor'!$D$13, IF(J5201=-9,-999,IF(J5201="",-999,0)))</f>
        <v>-999</v>
      </c>
      <c r="AO5201" s="82" t="str">
        <f t="shared" si="818"/>
        <v>-999</v>
      </c>
      <c r="AP5201" s="82" t="str">
        <f t="shared" si="819"/>
        <v>MISSING</v>
      </c>
    </row>
    <row r="5202" spans="2:42">
      <c r="B5202" s="207"/>
      <c r="C5202" s="35">
        <v>5198</v>
      </c>
      <c r="D5202" s="161"/>
      <c r="E5202" s="161"/>
      <c r="F5202" s="161"/>
      <c r="G5202" s="161"/>
      <c r="H5202" s="161"/>
      <c r="I5202" s="161"/>
      <c r="J5202" s="161"/>
      <c r="K5202" s="161"/>
      <c r="L5202" s="161"/>
      <c r="M5202" s="161"/>
      <c r="N5202" s="171"/>
      <c r="O5202" s="171"/>
      <c r="P5202" s="171"/>
      <c r="Q5202" s="171"/>
      <c r="R5202" s="171"/>
      <c r="S5202" s="171"/>
      <c r="T5202" s="208" t="str">
        <f t="shared" si="810"/>
        <v>MISSING</v>
      </c>
      <c r="U5202" s="208" t="str">
        <f t="shared" si="811"/>
        <v>MISSING</v>
      </c>
      <c r="X5202" s="56">
        <f t="shared" si="812"/>
        <v>-99</v>
      </c>
      <c r="Y5202" s="56">
        <f t="shared" si="813"/>
        <v>-99</v>
      </c>
      <c r="Z5202" s="56">
        <f t="shared" si="814"/>
        <v>-99</v>
      </c>
      <c r="AA5202" s="56">
        <f t="shared" si="815"/>
        <v>-99</v>
      </c>
      <c r="AB5202" s="56">
        <f t="shared" si="816"/>
        <v>-99</v>
      </c>
      <c r="AC5202" s="56">
        <f t="shared" si="817"/>
        <v>-99</v>
      </c>
      <c r="AD5202" s="3"/>
      <c r="AE5202" s="82">
        <f>IF(D5202=1, 'adjustment factor'!$D$4, IF(D5202=-9,-999,IF(D5202="",-999,0)))</f>
        <v>-999</v>
      </c>
      <c r="AF5202" s="82">
        <f>IF(F5202=1, 'adjustment factor'!$D$5, IF(F5202=-9,-999,IF(F5202="",-999,0)))</f>
        <v>-999</v>
      </c>
      <c r="AG5202" s="82">
        <f>IF(E5202=1, 'adjustment factor'!$D$6, IF(E5202=-9,-999,IF(E5202="",-999,0)))</f>
        <v>-999</v>
      </c>
      <c r="AH5202" s="82">
        <f>IF(K5202&gt;=45,'adjustment factor'!$D$7,IF(K5202=-9,-1200,IF(K5202="",-1200,0)))</f>
        <v>-1200</v>
      </c>
      <c r="AI5202" s="82">
        <f>IF(L5202=1, 'adjustment factor'!$D$8, IF(L5202=-9,-999,IF(L5202="",-999,0)))</f>
        <v>-999</v>
      </c>
      <c r="AJ5202" s="82">
        <f>IF(AND(M5202&gt;=1,M5202&lt;=4),'adjustment factor'!$D$9,IF(M5202=-9,-999,IF(M5202=98,-999,IF(M5202=99,-999,IF(M5202="",-999,0)))))</f>
        <v>-999</v>
      </c>
      <c r="AK5202" s="82">
        <f>IF(H5202=1, 'adjustment factor'!$D$10, IF(H5202=-9,-999,IF(H5202="",-999,0)))</f>
        <v>-999</v>
      </c>
      <c r="AL5202" s="82">
        <f>IF(G5202=1, 'adjustment factor'!$D$11, IF(G5202=-9,-999,IF(G5202="",-999,0)))</f>
        <v>-999</v>
      </c>
      <c r="AM5202" s="82">
        <f>IF(I5202=1, 'adjustment factor'!$D$12, IF(I5202=-9,-999,IF(I5202="",-999,0)))</f>
        <v>-999</v>
      </c>
      <c r="AN5202" s="82">
        <f>IF(J5202=1, 'adjustment factor'!$D$13, IF(J5202=-9,-999,IF(J5202="",-999,0)))</f>
        <v>-999</v>
      </c>
      <c r="AO5202" s="82" t="str">
        <f t="shared" si="818"/>
        <v>-999</v>
      </c>
      <c r="AP5202" s="82" t="str">
        <f t="shared" si="819"/>
        <v>MISSING</v>
      </c>
    </row>
    <row r="5203" spans="2:42">
      <c r="B5203" s="207"/>
      <c r="C5203" s="35">
        <v>5199</v>
      </c>
      <c r="D5203" s="161"/>
      <c r="E5203" s="161"/>
      <c r="F5203" s="161"/>
      <c r="G5203" s="161"/>
      <c r="H5203" s="161"/>
      <c r="I5203" s="161"/>
      <c r="J5203" s="161"/>
      <c r="K5203" s="161"/>
      <c r="L5203" s="161"/>
      <c r="M5203" s="161"/>
      <c r="N5203" s="171"/>
      <c r="O5203" s="171"/>
      <c r="P5203" s="171"/>
      <c r="Q5203" s="171"/>
      <c r="R5203" s="171"/>
      <c r="S5203" s="171"/>
      <c r="T5203" s="208" t="str">
        <f t="shared" si="810"/>
        <v>MISSING</v>
      </c>
      <c r="U5203" s="208" t="str">
        <f t="shared" si="811"/>
        <v>MISSING</v>
      </c>
      <c r="X5203" s="56">
        <f t="shared" si="812"/>
        <v>-99</v>
      </c>
      <c r="Y5203" s="56">
        <f t="shared" si="813"/>
        <v>-99</v>
      </c>
      <c r="Z5203" s="56">
        <f t="shared" si="814"/>
        <v>-99</v>
      </c>
      <c r="AA5203" s="56">
        <f t="shared" si="815"/>
        <v>-99</v>
      </c>
      <c r="AB5203" s="56">
        <f t="shared" si="816"/>
        <v>-99</v>
      </c>
      <c r="AC5203" s="56">
        <f t="shared" si="817"/>
        <v>-99</v>
      </c>
      <c r="AD5203" s="3"/>
      <c r="AE5203" s="82">
        <f>IF(D5203=1, 'adjustment factor'!$D$4, IF(D5203=-9,-999,IF(D5203="",-999,0)))</f>
        <v>-999</v>
      </c>
      <c r="AF5203" s="82">
        <f>IF(F5203=1, 'adjustment factor'!$D$5, IF(F5203=-9,-999,IF(F5203="",-999,0)))</f>
        <v>-999</v>
      </c>
      <c r="AG5203" s="82">
        <f>IF(E5203=1, 'adjustment factor'!$D$6, IF(E5203=-9,-999,IF(E5203="",-999,0)))</f>
        <v>-999</v>
      </c>
      <c r="AH5203" s="82">
        <f>IF(K5203&gt;=45,'adjustment factor'!$D$7,IF(K5203=-9,-1200,IF(K5203="",-1200,0)))</f>
        <v>-1200</v>
      </c>
      <c r="AI5203" s="82">
        <f>IF(L5203=1, 'adjustment factor'!$D$8, IF(L5203=-9,-999,IF(L5203="",-999,0)))</f>
        <v>-999</v>
      </c>
      <c r="AJ5203" s="82">
        <f>IF(AND(M5203&gt;=1,M5203&lt;=4),'adjustment factor'!$D$9,IF(M5203=-9,-999,IF(M5203=98,-999,IF(M5203=99,-999,IF(M5203="",-999,0)))))</f>
        <v>-999</v>
      </c>
      <c r="AK5203" s="82">
        <f>IF(H5203=1, 'adjustment factor'!$D$10, IF(H5203=-9,-999,IF(H5203="",-999,0)))</f>
        <v>-999</v>
      </c>
      <c r="AL5203" s="82">
        <f>IF(G5203=1, 'adjustment factor'!$D$11, IF(G5203=-9,-999,IF(G5203="",-999,0)))</f>
        <v>-999</v>
      </c>
      <c r="AM5203" s="82">
        <f>IF(I5203=1, 'adjustment factor'!$D$12, IF(I5203=-9,-999,IF(I5203="",-999,0)))</f>
        <v>-999</v>
      </c>
      <c r="AN5203" s="82">
        <f>IF(J5203=1, 'adjustment factor'!$D$13, IF(J5203=-9,-999,IF(J5203="",-999,0)))</f>
        <v>-999</v>
      </c>
      <c r="AO5203" s="82" t="str">
        <f t="shared" si="818"/>
        <v>-999</v>
      </c>
      <c r="AP5203" s="82" t="str">
        <f t="shared" si="819"/>
        <v>MISSING</v>
      </c>
    </row>
    <row r="5204" spans="2:42">
      <c r="B5204" s="207"/>
      <c r="C5204" s="35">
        <v>5200</v>
      </c>
      <c r="D5204" s="161"/>
      <c r="E5204" s="161"/>
      <c r="F5204" s="161"/>
      <c r="G5204" s="161"/>
      <c r="H5204" s="161"/>
      <c r="I5204" s="161"/>
      <c r="J5204" s="161"/>
      <c r="K5204" s="161"/>
      <c r="L5204" s="161"/>
      <c r="M5204" s="161"/>
      <c r="N5204" s="171"/>
      <c r="O5204" s="171"/>
      <c r="P5204" s="171"/>
      <c r="Q5204" s="171"/>
      <c r="R5204" s="171"/>
      <c r="S5204" s="171"/>
      <c r="T5204" s="208" t="str">
        <f t="shared" si="810"/>
        <v>MISSING</v>
      </c>
      <c r="U5204" s="208" t="str">
        <f t="shared" si="811"/>
        <v>MISSING</v>
      </c>
      <c r="X5204" s="56">
        <f t="shared" si="812"/>
        <v>-99</v>
      </c>
      <c r="Y5204" s="56">
        <f t="shared" si="813"/>
        <v>-99</v>
      </c>
      <c r="Z5204" s="56">
        <f t="shared" si="814"/>
        <v>-99</v>
      </c>
      <c r="AA5204" s="56">
        <f t="shared" si="815"/>
        <v>-99</v>
      </c>
      <c r="AB5204" s="56">
        <f t="shared" si="816"/>
        <v>-99</v>
      </c>
      <c r="AC5204" s="56">
        <f t="shared" si="817"/>
        <v>-99</v>
      </c>
      <c r="AD5204" s="3"/>
      <c r="AE5204" s="82">
        <f>IF(D5204=1, 'adjustment factor'!$D$4, IF(D5204=-9,-999,IF(D5204="",-999,0)))</f>
        <v>-999</v>
      </c>
      <c r="AF5204" s="82">
        <f>IF(F5204=1, 'adjustment factor'!$D$5, IF(F5204=-9,-999,IF(F5204="",-999,0)))</f>
        <v>-999</v>
      </c>
      <c r="AG5204" s="82">
        <f>IF(E5204=1, 'adjustment factor'!$D$6, IF(E5204=-9,-999,IF(E5204="",-999,0)))</f>
        <v>-999</v>
      </c>
      <c r="AH5204" s="82">
        <f>IF(K5204&gt;=45,'adjustment factor'!$D$7,IF(K5204=-9,-1200,IF(K5204="",-1200,0)))</f>
        <v>-1200</v>
      </c>
      <c r="AI5204" s="82">
        <f>IF(L5204=1, 'adjustment factor'!$D$8, IF(L5204=-9,-999,IF(L5204="",-999,0)))</f>
        <v>-999</v>
      </c>
      <c r="AJ5204" s="82">
        <f>IF(AND(M5204&gt;=1,M5204&lt;=4),'adjustment factor'!$D$9,IF(M5204=-9,-999,IF(M5204=98,-999,IF(M5204=99,-999,IF(M5204="",-999,0)))))</f>
        <v>-999</v>
      </c>
      <c r="AK5204" s="82">
        <f>IF(H5204=1, 'adjustment factor'!$D$10, IF(H5204=-9,-999,IF(H5204="",-999,0)))</f>
        <v>-999</v>
      </c>
      <c r="AL5204" s="82">
        <f>IF(G5204=1, 'adjustment factor'!$D$11, IF(G5204=-9,-999,IF(G5204="",-999,0)))</f>
        <v>-999</v>
      </c>
      <c r="AM5204" s="82">
        <f>IF(I5204=1, 'adjustment factor'!$D$12, IF(I5204=-9,-999,IF(I5204="",-999,0)))</f>
        <v>-999</v>
      </c>
      <c r="AN5204" s="82">
        <f>IF(J5204=1, 'adjustment factor'!$D$13, IF(J5204=-9,-999,IF(J5204="",-999,0)))</f>
        <v>-999</v>
      </c>
      <c r="AO5204" s="82" t="str">
        <f t="shared" si="818"/>
        <v>-999</v>
      </c>
      <c r="AP5204" s="82" t="str">
        <f t="shared" si="819"/>
        <v>MISSING</v>
      </c>
    </row>
    <row r="5205" spans="2:42">
      <c r="B5205" s="207"/>
      <c r="C5205" s="35">
        <v>5201</v>
      </c>
      <c r="D5205" s="161"/>
      <c r="E5205" s="161"/>
      <c r="F5205" s="161"/>
      <c r="G5205" s="161"/>
      <c r="H5205" s="161"/>
      <c r="I5205" s="161"/>
      <c r="J5205" s="161"/>
      <c r="K5205" s="161"/>
      <c r="L5205" s="161"/>
      <c r="M5205" s="161"/>
      <c r="N5205" s="171"/>
      <c r="O5205" s="171"/>
      <c r="P5205" s="171"/>
      <c r="Q5205" s="171"/>
      <c r="R5205" s="171"/>
      <c r="S5205" s="171"/>
      <c r="T5205" s="208" t="str">
        <f t="shared" ref="T5205:T5268" si="820">IF(SUM(X5205:AC5205)&gt;-0.01, SUM(X5205:AC5205), "MISSING")</f>
        <v>MISSING</v>
      </c>
      <c r="U5205" s="208" t="str">
        <f t="shared" ref="U5205:U5268" si="821">IF(AP5205="MISSING","MISSING", 3.88+0.604*T5205+0.055*(T5205^2)-AP5205)</f>
        <v>MISSING</v>
      </c>
      <c r="X5205" s="56">
        <f t="shared" ref="X5205:X5268" si="822">IF(N5205&gt;0,((N5205-3)*-1),-99)</f>
        <v>-99</v>
      </c>
      <c r="Y5205" s="56">
        <f t="shared" ref="Y5205:Y5268" si="823">IF(O5205&gt;0,((O5205-3)*-1),-99)</f>
        <v>-99</v>
      </c>
      <c r="Z5205" s="56">
        <f t="shared" ref="Z5205:Z5268" si="824">IF(P5205&gt;0,((P5205-3)*-1),-99)</f>
        <v>-99</v>
      </c>
      <c r="AA5205" s="56">
        <f t="shared" ref="AA5205:AA5268" si="825">IF(Q5205&gt;0,((Q5205-3)*-1),-99)</f>
        <v>-99</v>
      </c>
      <c r="AB5205" s="56">
        <f t="shared" ref="AB5205:AB5268" si="826">IF(R5205&gt;0,((R5205-3)*-1),-99)</f>
        <v>-99</v>
      </c>
      <c r="AC5205" s="56">
        <f t="shared" ref="AC5205:AC5268" si="827">IF(S5205&gt;0,((S5205-3)*-1),-99)</f>
        <v>-99</v>
      </c>
      <c r="AD5205" s="3"/>
      <c r="AE5205" s="82">
        <f>IF(D5205=1, 'adjustment factor'!$D$4, IF(D5205=-9,-999,IF(D5205="",-999,0)))</f>
        <v>-999</v>
      </c>
      <c r="AF5205" s="82">
        <f>IF(F5205=1, 'adjustment factor'!$D$5, IF(F5205=-9,-999,IF(F5205="",-999,0)))</f>
        <v>-999</v>
      </c>
      <c r="AG5205" s="82">
        <f>IF(E5205=1, 'adjustment factor'!$D$6, IF(E5205=-9,-999,IF(E5205="",-999,0)))</f>
        <v>-999</v>
      </c>
      <c r="AH5205" s="82">
        <f>IF(K5205&gt;=45,'adjustment factor'!$D$7,IF(K5205=-9,-1200,IF(K5205="",-1200,0)))</f>
        <v>-1200</v>
      </c>
      <c r="AI5205" s="82">
        <f>IF(L5205=1, 'adjustment factor'!$D$8, IF(L5205=-9,-999,IF(L5205="",-999,0)))</f>
        <v>-999</v>
      </c>
      <c r="AJ5205" s="82">
        <f>IF(AND(M5205&gt;=1,M5205&lt;=4),'adjustment factor'!$D$9,IF(M5205=-9,-999,IF(M5205=98,-999,IF(M5205=99,-999,IF(M5205="",-999,0)))))</f>
        <v>-999</v>
      </c>
      <c r="AK5205" s="82">
        <f>IF(H5205=1, 'adjustment factor'!$D$10, IF(H5205=-9,-999,IF(H5205="",-999,0)))</f>
        <v>-999</v>
      </c>
      <c r="AL5205" s="82">
        <f>IF(G5205=1, 'adjustment factor'!$D$11, IF(G5205=-9,-999,IF(G5205="",-999,0)))</f>
        <v>-999</v>
      </c>
      <c r="AM5205" s="82">
        <f>IF(I5205=1, 'adjustment factor'!$D$12, IF(I5205=-9,-999,IF(I5205="",-999,0)))</f>
        <v>-999</v>
      </c>
      <c r="AN5205" s="82">
        <f>IF(J5205=1, 'adjustment factor'!$D$13, IF(J5205=-9,-999,IF(J5205="",-999,0)))</f>
        <v>-999</v>
      </c>
      <c r="AO5205" s="82" t="str">
        <f t="shared" ref="AO5205:AO5268" si="828">IF(-AE5205-AF5205-AG5205-AH5205+AI5205+AJ5205-AK5205-AL5205-AM5205-AN5205&lt;3, -AE5205-AF5205-AG5205-AH5205+AI5205+AJ5205-AK5205-AL5205-AM5205-AN5205, "-999")</f>
        <v>-999</v>
      </c>
      <c r="AP5205" s="82" t="str">
        <f t="shared" ref="AP5205:AP5268" si="829">IF(AND(SUM(AE5205:AN5205)&gt;-1, (SUM(X5205:AC5205)&gt;-1)), 14.353-AE5205-AF5205-AG5205-AH5205+AI5205+AJ5205-AK5205-AL5205-AM5205-AN5205, "MISSING")</f>
        <v>MISSING</v>
      </c>
    </row>
    <row r="5206" spans="2:42">
      <c r="B5206" s="207"/>
      <c r="C5206" s="35">
        <v>5202</v>
      </c>
      <c r="D5206" s="161"/>
      <c r="E5206" s="161"/>
      <c r="F5206" s="161"/>
      <c r="G5206" s="161"/>
      <c r="H5206" s="161"/>
      <c r="I5206" s="161"/>
      <c r="J5206" s="161"/>
      <c r="K5206" s="161"/>
      <c r="L5206" s="161"/>
      <c r="M5206" s="161"/>
      <c r="N5206" s="171"/>
      <c r="O5206" s="171"/>
      <c r="P5206" s="171"/>
      <c r="Q5206" s="171"/>
      <c r="R5206" s="171"/>
      <c r="S5206" s="171"/>
      <c r="T5206" s="208" t="str">
        <f t="shared" si="820"/>
        <v>MISSING</v>
      </c>
      <c r="U5206" s="208" t="str">
        <f t="shared" si="821"/>
        <v>MISSING</v>
      </c>
      <c r="X5206" s="56">
        <f t="shared" si="822"/>
        <v>-99</v>
      </c>
      <c r="Y5206" s="56">
        <f t="shared" si="823"/>
        <v>-99</v>
      </c>
      <c r="Z5206" s="56">
        <f t="shared" si="824"/>
        <v>-99</v>
      </c>
      <c r="AA5206" s="56">
        <f t="shared" si="825"/>
        <v>-99</v>
      </c>
      <c r="AB5206" s="56">
        <f t="shared" si="826"/>
        <v>-99</v>
      </c>
      <c r="AC5206" s="56">
        <f t="shared" si="827"/>
        <v>-99</v>
      </c>
      <c r="AD5206" s="3"/>
      <c r="AE5206" s="82">
        <f>IF(D5206=1, 'adjustment factor'!$D$4, IF(D5206=-9,-999,IF(D5206="",-999,0)))</f>
        <v>-999</v>
      </c>
      <c r="AF5206" s="82">
        <f>IF(F5206=1, 'adjustment factor'!$D$5, IF(F5206=-9,-999,IF(F5206="",-999,0)))</f>
        <v>-999</v>
      </c>
      <c r="AG5206" s="82">
        <f>IF(E5206=1, 'adjustment factor'!$D$6, IF(E5206=-9,-999,IF(E5206="",-999,0)))</f>
        <v>-999</v>
      </c>
      <c r="AH5206" s="82">
        <f>IF(K5206&gt;=45,'adjustment factor'!$D$7,IF(K5206=-9,-1200,IF(K5206="",-1200,0)))</f>
        <v>-1200</v>
      </c>
      <c r="AI5206" s="82">
        <f>IF(L5206=1, 'adjustment factor'!$D$8, IF(L5206=-9,-999,IF(L5206="",-999,0)))</f>
        <v>-999</v>
      </c>
      <c r="AJ5206" s="82">
        <f>IF(AND(M5206&gt;=1,M5206&lt;=4),'adjustment factor'!$D$9,IF(M5206=-9,-999,IF(M5206=98,-999,IF(M5206=99,-999,IF(M5206="",-999,0)))))</f>
        <v>-999</v>
      </c>
      <c r="AK5206" s="82">
        <f>IF(H5206=1, 'adjustment factor'!$D$10, IF(H5206=-9,-999,IF(H5206="",-999,0)))</f>
        <v>-999</v>
      </c>
      <c r="AL5206" s="82">
        <f>IF(G5206=1, 'adjustment factor'!$D$11, IF(G5206=-9,-999,IF(G5206="",-999,0)))</f>
        <v>-999</v>
      </c>
      <c r="AM5206" s="82">
        <f>IF(I5206=1, 'adjustment factor'!$D$12, IF(I5206=-9,-999,IF(I5206="",-999,0)))</f>
        <v>-999</v>
      </c>
      <c r="AN5206" s="82">
        <f>IF(J5206=1, 'adjustment factor'!$D$13, IF(J5206=-9,-999,IF(J5206="",-999,0)))</f>
        <v>-999</v>
      </c>
      <c r="AO5206" s="82" t="str">
        <f t="shared" si="828"/>
        <v>-999</v>
      </c>
      <c r="AP5206" s="82" t="str">
        <f t="shared" si="829"/>
        <v>MISSING</v>
      </c>
    </row>
    <row r="5207" spans="2:42">
      <c r="B5207" s="207"/>
      <c r="C5207" s="35">
        <v>5203</v>
      </c>
      <c r="D5207" s="161"/>
      <c r="E5207" s="161"/>
      <c r="F5207" s="161"/>
      <c r="G5207" s="161"/>
      <c r="H5207" s="161"/>
      <c r="I5207" s="161"/>
      <c r="J5207" s="161"/>
      <c r="K5207" s="161"/>
      <c r="L5207" s="161"/>
      <c r="M5207" s="161"/>
      <c r="N5207" s="171"/>
      <c r="O5207" s="171"/>
      <c r="P5207" s="171"/>
      <c r="Q5207" s="171"/>
      <c r="R5207" s="171"/>
      <c r="S5207" s="171"/>
      <c r="T5207" s="208" t="str">
        <f t="shared" si="820"/>
        <v>MISSING</v>
      </c>
      <c r="U5207" s="208" t="str">
        <f t="shared" si="821"/>
        <v>MISSING</v>
      </c>
      <c r="X5207" s="56">
        <f t="shared" si="822"/>
        <v>-99</v>
      </c>
      <c r="Y5207" s="56">
        <f t="shared" si="823"/>
        <v>-99</v>
      </c>
      <c r="Z5207" s="56">
        <f t="shared" si="824"/>
        <v>-99</v>
      </c>
      <c r="AA5207" s="56">
        <f t="shared" si="825"/>
        <v>-99</v>
      </c>
      <c r="AB5207" s="56">
        <f t="shared" si="826"/>
        <v>-99</v>
      </c>
      <c r="AC5207" s="56">
        <f t="shared" si="827"/>
        <v>-99</v>
      </c>
      <c r="AD5207" s="3"/>
      <c r="AE5207" s="82">
        <f>IF(D5207=1, 'adjustment factor'!$D$4, IF(D5207=-9,-999,IF(D5207="",-999,0)))</f>
        <v>-999</v>
      </c>
      <c r="AF5207" s="82">
        <f>IF(F5207=1, 'adjustment factor'!$D$5, IF(F5207=-9,-999,IF(F5207="",-999,0)))</f>
        <v>-999</v>
      </c>
      <c r="AG5207" s="82">
        <f>IF(E5207=1, 'adjustment factor'!$D$6, IF(E5207=-9,-999,IF(E5207="",-999,0)))</f>
        <v>-999</v>
      </c>
      <c r="AH5207" s="82">
        <f>IF(K5207&gt;=45,'adjustment factor'!$D$7,IF(K5207=-9,-1200,IF(K5207="",-1200,0)))</f>
        <v>-1200</v>
      </c>
      <c r="AI5207" s="82">
        <f>IF(L5207=1, 'adjustment factor'!$D$8, IF(L5207=-9,-999,IF(L5207="",-999,0)))</f>
        <v>-999</v>
      </c>
      <c r="AJ5207" s="82">
        <f>IF(AND(M5207&gt;=1,M5207&lt;=4),'adjustment factor'!$D$9,IF(M5207=-9,-999,IF(M5207=98,-999,IF(M5207=99,-999,IF(M5207="",-999,0)))))</f>
        <v>-999</v>
      </c>
      <c r="AK5207" s="82">
        <f>IF(H5207=1, 'adjustment factor'!$D$10, IF(H5207=-9,-999,IF(H5207="",-999,0)))</f>
        <v>-999</v>
      </c>
      <c r="AL5207" s="82">
        <f>IF(G5207=1, 'adjustment factor'!$D$11, IF(G5207=-9,-999,IF(G5207="",-999,0)))</f>
        <v>-999</v>
      </c>
      <c r="AM5207" s="82">
        <f>IF(I5207=1, 'adjustment factor'!$D$12, IF(I5207=-9,-999,IF(I5207="",-999,0)))</f>
        <v>-999</v>
      </c>
      <c r="AN5207" s="82">
        <f>IF(J5207=1, 'adjustment factor'!$D$13, IF(J5207=-9,-999,IF(J5207="",-999,0)))</f>
        <v>-999</v>
      </c>
      <c r="AO5207" s="82" t="str">
        <f t="shared" si="828"/>
        <v>-999</v>
      </c>
      <c r="AP5207" s="82" t="str">
        <f t="shared" si="829"/>
        <v>MISSING</v>
      </c>
    </row>
    <row r="5208" spans="2:42">
      <c r="B5208" s="207"/>
      <c r="C5208" s="35">
        <v>5204</v>
      </c>
      <c r="D5208" s="161"/>
      <c r="E5208" s="161"/>
      <c r="F5208" s="161"/>
      <c r="G5208" s="161"/>
      <c r="H5208" s="161"/>
      <c r="I5208" s="161"/>
      <c r="J5208" s="161"/>
      <c r="K5208" s="161"/>
      <c r="L5208" s="161"/>
      <c r="M5208" s="161"/>
      <c r="N5208" s="171"/>
      <c r="O5208" s="171"/>
      <c r="P5208" s="171"/>
      <c r="Q5208" s="171"/>
      <c r="R5208" s="171"/>
      <c r="S5208" s="171"/>
      <c r="T5208" s="208" t="str">
        <f t="shared" si="820"/>
        <v>MISSING</v>
      </c>
      <c r="U5208" s="208" t="str">
        <f t="shared" si="821"/>
        <v>MISSING</v>
      </c>
      <c r="X5208" s="56">
        <f t="shared" si="822"/>
        <v>-99</v>
      </c>
      <c r="Y5208" s="56">
        <f t="shared" si="823"/>
        <v>-99</v>
      </c>
      <c r="Z5208" s="56">
        <f t="shared" si="824"/>
        <v>-99</v>
      </c>
      <c r="AA5208" s="56">
        <f t="shared" si="825"/>
        <v>-99</v>
      </c>
      <c r="AB5208" s="56">
        <f t="shared" si="826"/>
        <v>-99</v>
      </c>
      <c r="AC5208" s="56">
        <f t="shared" si="827"/>
        <v>-99</v>
      </c>
      <c r="AD5208" s="3"/>
      <c r="AE5208" s="82">
        <f>IF(D5208=1, 'adjustment factor'!$D$4, IF(D5208=-9,-999,IF(D5208="",-999,0)))</f>
        <v>-999</v>
      </c>
      <c r="AF5208" s="82">
        <f>IF(F5208=1, 'adjustment factor'!$D$5, IF(F5208=-9,-999,IF(F5208="",-999,0)))</f>
        <v>-999</v>
      </c>
      <c r="AG5208" s="82">
        <f>IF(E5208=1, 'adjustment factor'!$D$6, IF(E5208=-9,-999,IF(E5208="",-999,0)))</f>
        <v>-999</v>
      </c>
      <c r="AH5208" s="82">
        <f>IF(K5208&gt;=45,'adjustment factor'!$D$7,IF(K5208=-9,-1200,IF(K5208="",-1200,0)))</f>
        <v>-1200</v>
      </c>
      <c r="AI5208" s="82">
        <f>IF(L5208=1, 'adjustment factor'!$D$8, IF(L5208=-9,-999,IF(L5208="",-999,0)))</f>
        <v>-999</v>
      </c>
      <c r="AJ5208" s="82">
        <f>IF(AND(M5208&gt;=1,M5208&lt;=4),'adjustment factor'!$D$9,IF(M5208=-9,-999,IF(M5208=98,-999,IF(M5208=99,-999,IF(M5208="",-999,0)))))</f>
        <v>-999</v>
      </c>
      <c r="AK5208" s="82">
        <f>IF(H5208=1, 'adjustment factor'!$D$10, IF(H5208=-9,-999,IF(H5208="",-999,0)))</f>
        <v>-999</v>
      </c>
      <c r="AL5208" s="82">
        <f>IF(G5208=1, 'adjustment factor'!$D$11, IF(G5208=-9,-999,IF(G5208="",-999,0)))</f>
        <v>-999</v>
      </c>
      <c r="AM5208" s="82">
        <f>IF(I5208=1, 'adjustment factor'!$D$12, IF(I5208=-9,-999,IF(I5208="",-999,0)))</f>
        <v>-999</v>
      </c>
      <c r="AN5208" s="82">
        <f>IF(J5208=1, 'adjustment factor'!$D$13, IF(J5208=-9,-999,IF(J5208="",-999,0)))</f>
        <v>-999</v>
      </c>
      <c r="AO5208" s="82" t="str">
        <f t="shared" si="828"/>
        <v>-999</v>
      </c>
      <c r="AP5208" s="82" t="str">
        <f t="shared" si="829"/>
        <v>MISSING</v>
      </c>
    </row>
    <row r="5209" spans="2:42">
      <c r="B5209" s="207"/>
      <c r="C5209" s="35">
        <v>5205</v>
      </c>
      <c r="D5209" s="161"/>
      <c r="E5209" s="161"/>
      <c r="F5209" s="161"/>
      <c r="G5209" s="161"/>
      <c r="H5209" s="161"/>
      <c r="I5209" s="161"/>
      <c r="J5209" s="161"/>
      <c r="K5209" s="161"/>
      <c r="L5209" s="161"/>
      <c r="M5209" s="161"/>
      <c r="N5209" s="171"/>
      <c r="O5209" s="171"/>
      <c r="P5209" s="171"/>
      <c r="Q5209" s="171"/>
      <c r="R5209" s="171"/>
      <c r="S5209" s="171"/>
      <c r="T5209" s="208" t="str">
        <f t="shared" si="820"/>
        <v>MISSING</v>
      </c>
      <c r="U5209" s="208" t="str">
        <f t="shared" si="821"/>
        <v>MISSING</v>
      </c>
      <c r="X5209" s="56">
        <f t="shared" si="822"/>
        <v>-99</v>
      </c>
      <c r="Y5209" s="56">
        <f t="shared" si="823"/>
        <v>-99</v>
      </c>
      <c r="Z5209" s="56">
        <f t="shared" si="824"/>
        <v>-99</v>
      </c>
      <c r="AA5209" s="56">
        <f t="shared" si="825"/>
        <v>-99</v>
      </c>
      <c r="AB5209" s="56">
        <f t="shared" si="826"/>
        <v>-99</v>
      </c>
      <c r="AC5209" s="56">
        <f t="shared" si="827"/>
        <v>-99</v>
      </c>
      <c r="AD5209" s="3"/>
      <c r="AE5209" s="82">
        <f>IF(D5209=1, 'adjustment factor'!$D$4, IF(D5209=-9,-999,IF(D5209="",-999,0)))</f>
        <v>-999</v>
      </c>
      <c r="AF5209" s="82">
        <f>IF(F5209=1, 'adjustment factor'!$D$5, IF(F5209=-9,-999,IF(F5209="",-999,0)))</f>
        <v>-999</v>
      </c>
      <c r="AG5209" s="82">
        <f>IF(E5209=1, 'adjustment factor'!$D$6, IF(E5209=-9,-999,IF(E5209="",-999,0)))</f>
        <v>-999</v>
      </c>
      <c r="AH5209" s="82">
        <f>IF(K5209&gt;=45,'adjustment factor'!$D$7,IF(K5209=-9,-1200,IF(K5209="",-1200,0)))</f>
        <v>-1200</v>
      </c>
      <c r="AI5209" s="82">
        <f>IF(L5209=1, 'adjustment factor'!$D$8, IF(L5209=-9,-999,IF(L5209="",-999,0)))</f>
        <v>-999</v>
      </c>
      <c r="AJ5209" s="82">
        <f>IF(AND(M5209&gt;=1,M5209&lt;=4),'adjustment factor'!$D$9,IF(M5209=-9,-999,IF(M5209=98,-999,IF(M5209=99,-999,IF(M5209="",-999,0)))))</f>
        <v>-999</v>
      </c>
      <c r="AK5209" s="82">
        <f>IF(H5209=1, 'adjustment factor'!$D$10, IF(H5209=-9,-999,IF(H5209="",-999,0)))</f>
        <v>-999</v>
      </c>
      <c r="AL5209" s="82">
        <f>IF(G5209=1, 'adjustment factor'!$D$11, IF(G5209=-9,-999,IF(G5209="",-999,0)))</f>
        <v>-999</v>
      </c>
      <c r="AM5209" s="82">
        <f>IF(I5209=1, 'adjustment factor'!$D$12, IF(I5209=-9,-999,IF(I5209="",-999,0)))</f>
        <v>-999</v>
      </c>
      <c r="AN5209" s="82">
        <f>IF(J5209=1, 'adjustment factor'!$D$13, IF(J5209=-9,-999,IF(J5209="",-999,0)))</f>
        <v>-999</v>
      </c>
      <c r="AO5209" s="82" t="str">
        <f t="shared" si="828"/>
        <v>-999</v>
      </c>
      <c r="AP5209" s="82" t="str">
        <f t="shared" si="829"/>
        <v>MISSING</v>
      </c>
    </row>
    <row r="5210" spans="2:42">
      <c r="B5210" s="207"/>
      <c r="C5210" s="35">
        <v>5206</v>
      </c>
      <c r="D5210" s="161"/>
      <c r="E5210" s="161"/>
      <c r="F5210" s="161"/>
      <c r="G5210" s="161"/>
      <c r="H5210" s="161"/>
      <c r="I5210" s="161"/>
      <c r="J5210" s="161"/>
      <c r="K5210" s="161"/>
      <c r="L5210" s="161"/>
      <c r="M5210" s="161"/>
      <c r="N5210" s="171"/>
      <c r="O5210" s="171"/>
      <c r="P5210" s="171"/>
      <c r="Q5210" s="171"/>
      <c r="R5210" s="171"/>
      <c r="S5210" s="171"/>
      <c r="T5210" s="208" t="str">
        <f t="shared" si="820"/>
        <v>MISSING</v>
      </c>
      <c r="U5210" s="208" t="str">
        <f t="shared" si="821"/>
        <v>MISSING</v>
      </c>
      <c r="X5210" s="56">
        <f t="shared" si="822"/>
        <v>-99</v>
      </c>
      <c r="Y5210" s="56">
        <f t="shared" si="823"/>
        <v>-99</v>
      </c>
      <c r="Z5210" s="56">
        <f t="shared" si="824"/>
        <v>-99</v>
      </c>
      <c r="AA5210" s="56">
        <f t="shared" si="825"/>
        <v>-99</v>
      </c>
      <c r="AB5210" s="56">
        <f t="shared" si="826"/>
        <v>-99</v>
      </c>
      <c r="AC5210" s="56">
        <f t="shared" si="827"/>
        <v>-99</v>
      </c>
      <c r="AD5210" s="3"/>
      <c r="AE5210" s="82">
        <f>IF(D5210=1, 'adjustment factor'!$D$4, IF(D5210=-9,-999,IF(D5210="",-999,0)))</f>
        <v>-999</v>
      </c>
      <c r="AF5210" s="82">
        <f>IF(F5210=1, 'adjustment factor'!$D$5, IF(F5210=-9,-999,IF(F5210="",-999,0)))</f>
        <v>-999</v>
      </c>
      <c r="AG5210" s="82">
        <f>IF(E5210=1, 'adjustment factor'!$D$6, IF(E5210=-9,-999,IF(E5210="",-999,0)))</f>
        <v>-999</v>
      </c>
      <c r="AH5210" s="82">
        <f>IF(K5210&gt;=45,'adjustment factor'!$D$7,IF(K5210=-9,-1200,IF(K5210="",-1200,0)))</f>
        <v>-1200</v>
      </c>
      <c r="AI5210" s="82">
        <f>IF(L5210=1, 'adjustment factor'!$D$8, IF(L5210=-9,-999,IF(L5210="",-999,0)))</f>
        <v>-999</v>
      </c>
      <c r="AJ5210" s="82">
        <f>IF(AND(M5210&gt;=1,M5210&lt;=4),'adjustment factor'!$D$9,IF(M5210=-9,-999,IF(M5210=98,-999,IF(M5210=99,-999,IF(M5210="",-999,0)))))</f>
        <v>-999</v>
      </c>
      <c r="AK5210" s="82">
        <f>IF(H5210=1, 'adjustment factor'!$D$10, IF(H5210=-9,-999,IF(H5210="",-999,0)))</f>
        <v>-999</v>
      </c>
      <c r="AL5210" s="82">
        <f>IF(G5210=1, 'adjustment factor'!$D$11, IF(G5210=-9,-999,IF(G5210="",-999,0)))</f>
        <v>-999</v>
      </c>
      <c r="AM5210" s="82">
        <f>IF(I5210=1, 'adjustment factor'!$D$12, IF(I5210=-9,-999,IF(I5210="",-999,0)))</f>
        <v>-999</v>
      </c>
      <c r="AN5210" s="82">
        <f>IF(J5210=1, 'adjustment factor'!$D$13, IF(J5210=-9,-999,IF(J5210="",-999,0)))</f>
        <v>-999</v>
      </c>
      <c r="AO5210" s="82" t="str">
        <f t="shared" si="828"/>
        <v>-999</v>
      </c>
      <c r="AP5210" s="82" t="str">
        <f t="shared" si="829"/>
        <v>MISSING</v>
      </c>
    </row>
    <row r="5211" spans="2:42">
      <c r="B5211" s="207"/>
      <c r="C5211" s="35">
        <v>5207</v>
      </c>
      <c r="D5211" s="161"/>
      <c r="E5211" s="161"/>
      <c r="F5211" s="161"/>
      <c r="G5211" s="161"/>
      <c r="H5211" s="161"/>
      <c r="I5211" s="161"/>
      <c r="J5211" s="161"/>
      <c r="K5211" s="161"/>
      <c r="L5211" s="161"/>
      <c r="M5211" s="161"/>
      <c r="N5211" s="171"/>
      <c r="O5211" s="171"/>
      <c r="P5211" s="171"/>
      <c r="Q5211" s="171"/>
      <c r="R5211" s="171"/>
      <c r="S5211" s="171"/>
      <c r="T5211" s="208" t="str">
        <f t="shared" si="820"/>
        <v>MISSING</v>
      </c>
      <c r="U5211" s="208" t="str">
        <f t="shared" si="821"/>
        <v>MISSING</v>
      </c>
      <c r="X5211" s="56">
        <f t="shared" si="822"/>
        <v>-99</v>
      </c>
      <c r="Y5211" s="56">
        <f t="shared" si="823"/>
        <v>-99</v>
      </c>
      <c r="Z5211" s="56">
        <f t="shared" si="824"/>
        <v>-99</v>
      </c>
      <c r="AA5211" s="56">
        <f t="shared" si="825"/>
        <v>-99</v>
      </c>
      <c r="AB5211" s="56">
        <f t="shared" si="826"/>
        <v>-99</v>
      </c>
      <c r="AC5211" s="56">
        <f t="shared" si="827"/>
        <v>-99</v>
      </c>
      <c r="AD5211" s="3"/>
      <c r="AE5211" s="82">
        <f>IF(D5211=1, 'adjustment factor'!$D$4, IF(D5211=-9,-999,IF(D5211="",-999,0)))</f>
        <v>-999</v>
      </c>
      <c r="AF5211" s="82">
        <f>IF(F5211=1, 'adjustment factor'!$D$5, IF(F5211=-9,-999,IF(F5211="",-999,0)))</f>
        <v>-999</v>
      </c>
      <c r="AG5211" s="82">
        <f>IF(E5211=1, 'adjustment factor'!$D$6, IF(E5211=-9,-999,IF(E5211="",-999,0)))</f>
        <v>-999</v>
      </c>
      <c r="AH5211" s="82">
        <f>IF(K5211&gt;=45,'adjustment factor'!$D$7,IF(K5211=-9,-1200,IF(K5211="",-1200,0)))</f>
        <v>-1200</v>
      </c>
      <c r="AI5211" s="82">
        <f>IF(L5211=1, 'adjustment factor'!$D$8, IF(L5211=-9,-999,IF(L5211="",-999,0)))</f>
        <v>-999</v>
      </c>
      <c r="AJ5211" s="82">
        <f>IF(AND(M5211&gt;=1,M5211&lt;=4),'adjustment factor'!$D$9,IF(M5211=-9,-999,IF(M5211=98,-999,IF(M5211=99,-999,IF(M5211="",-999,0)))))</f>
        <v>-999</v>
      </c>
      <c r="AK5211" s="82">
        <f>IF(H5211=1, 'adjustment factor'!$D$10, IF(H5211=-9,-999,IF(H5211="",-999,0)))</f>
        <v>-999</v>
      </c>
      <c r="AL5211" s="82">
        <f>IF(G5211=1, 'adjustment factor'!$D$11, IF(G5211=-9,-999,IF(G5211="",-999,0)))</f>
        <v>-999</v>
      </c>
      <c r="AM5211" s="82">
        <f>IF(I5211=1, 'adjustment factor'!$D$12, IF(I5211=-9,-999,IF(I5211="",-999,0)))</f>
        <v>-999</v>
      </c>
      <c r="AN5211" s="82">
        <f>IF(J5211=1, 'adjustment factor'!$D$13, IF(J5211=-9,-999,IF(J5211="",-999,0)))</f>
        <v>-999</v>
      </c>
      <c r="AO5211" s="82" t="str">
        <f t="shared" si="828"/>
        <v>-999</v>
      </c>
      <c r="AP5211" s="82" t="str">
        <f t="shared" si="829"/>
        <v>MISSING</v>
      </c>
    </row>
    <row r="5212" spans="2:42">
      <c r="B5212" s="207"/>
      <c r="C5212" s="35">
        <v>5208</v>
      </c>
      <c r="D5212" s="161"/>
      <c r="E5212" s="161"/>
      <c r="F5212" s="161"/>
      <c r="G5212" s="161"/>
      <c r="H5212" s="161"/>
      <c r="I5212" s="161"/>
      <c r="J5212" s="161"/>
      <c r="K5212" s="161"/>
      <c r="L5212" s="161"/>
      <c r="M5212" s="161"/>
      <c r="N5212" s="171"/>
      <c r="O5212" s="171"/>
      <c r="P5212" s="171"/>
      <c r="Q5212" s="171"/>
      <c r="R5212" s="171"/>
      <c r="S5212" s="171"/>
      <c r="T5212" s="208" t="str">
        <f t="shared" si="820"/>
        <v>MISSING</v>
      </c>
      <c r="U5212" s="208" t="str">
        <f t="shared" si="821"/>
        <v>MISSING</v>
      </c>
      <c r="X5212" s="56">
        <f t="shared" si="822"/>
        <v>-99</v>
      </c>
      <c r="Y5212" s="56">
        <f t="shared" si="823"/>
        <v>-99</v>
      </c>
      <c r="Z5212" s="56">
        <f t="shared" si="824"/>
        <v>-99</v>
      </c>
      <c r="AA5212" s="56">
        <f t="shared" si="825"/>
        <v>-99</v>
      </c>
      <c r="AB5212" s="56">
        <f t="shared" si="826"/>
        <v>-99</v>
      </c>
      <c r="AC5212" s="56">
        <f t="shared" si="827"/>
        <v>-99</v>
      </c>
      <c r="AD5212" s="3"/>
      <c r="AE5212" s="82">
        <f>IF(D5212=1, 'adjustment factor'!$D$4, IF(D5212=-9,-999,IF(D5212="",-999,0)))</f>
        <v>-999</v>
      </c>
      <c r="AF5212" s="82">
        <f>IF(F5212=1, 'adjustment factor'!$D$5, IF(F5212=-9,-999,IF(F5212="",-999,0)))</f>
        <v>-999</v>
      </c>
      <c r="AG5212" s="82">
        <f>IF(E5212=1, 'adjustment factor'!$D$6, IF(E5212=-9,-999,IF(E5212="",-999,0)))</f>
        <v>-999</v>
      </c>
      <c r="AH5212" s="82">
        <f>IF(K5212&gt;=45,'adjustment factor'!$D$7,IF(K5212=-9,-1200,IF(K5212="",-1200,0)))</f>
        <v>-1200</v>
      </c>
      <c r="AI5212" s="82">
        <f>IF(L5212=1, 'adjustment factor'!$D$8, IF(L5212=-9,-999,IF(L5212="",-999,0)))</f>
        <v>-999</v>
      </c>
      <c r="AJ5212" s="82">
        <f>IF(AND(M5212&gt;=1,M5212&lt;=4),'adjustment factor'!$D$9,IF(M5212=-9,-999,IF(M5212=98,-999,IF(M5212=99,-999,IF(M5212="",-999,0)))))</f>
        <v>-999</v>
      </c>
      <c r="AK5212" s="82">
        <f>IF(H5212=1, 'adjustment factor'!$D$10, IF(H5212=-9,-999,IF(H5212="",-999,0)))</f>
        <v>-999</v>
      </c>
      <c r="AL5212" s="82">
        <f>IF(G5212=1, 'adjustment factor'!$D$11, IF(G5212=-9,-999,IF(G5212="",-999,0)))</f>
        <v>-999</v>
      </c>
      <c r="AM5212" s="82">
        <f>IF(I5212=1, 'adjustment factor'!$D$12, IF(I5212=-9,-999,IF(I5212="",-999,0)))</f>
        <v>-999</v>
      </c>
      <c r="AN5212" s="82">
        <f>IF(J5212=1, 'adjustment factor'!$D$13, IF(J5212=-9,-999,IF(J5212="",-999,0)))</f>
        <v>-999</v>
      </c>
      <c r="AO5212" s="82" t="str">
        <f t="shared" si="828"/>
        <v>-999</v>
      </c>
      <c r="AP5212" s="82" t="str">
        <f t="shared" si="829"/>
        <v>MISSING</v>
      </c>
    </row>
    <row r="5213" spans="2:42">
      <c r="B5213" s="207"/>
      <c r="C5213" s="35">
        <v>5209</v>
      </c>
      <c r="D5213" s="161"/>
      <c r="E5213" s="161"/>
      <c r="F5213" s="161"/>
      <c r="G5213" s="161"/>
      <c r="H5213" s="161"/>
      <c r="I5213" s="161"/>
      <c r="J5213" s="161"/>
      <c r="K5213" s="161"/>
      <c r="L5213" s="161"/>
      <c r="M5213" s="161"/>
      <c r="N5213" s="171"/>
      <c r="O5213" s="171"/>
      <c r="P5213" s="171"/>
      <c r="Q5213" s="171"/>
      <c r="R5213" s="171"/>
      <c r="S5213" s="171"/>
      <c r="T5213" s="208" t="str">
        <f t="shared" si="820"/>
        <v>MISSING</v>
      </c>
      <c r="U5213" s="208" t="str">
        <f t="shared" si="821"/>
        <v>MISSING</v>
      </c>
      <c r="X5213" s="56">
        <f t="shared" si="822"/>
        <v>-99</v>
      </c>
      <c r="Y5213" s="56">
        <f t="shared" si="823"/>
        <v>-99</v>
      </c>
      <c r="Z5213" s="56">
        <f t="shared" si="824"/>
        <v>-99</v>
      </c>
      <c r="AA5213" s="56">
        <f t="shared" si="825"/>
        <v>-99</v>
      </c>
      <c r="AB5213" s="56">
        <f t="shared" si="826"/>
        <v>-99</v>
      </c>
      <c r="AC5213" s="56">
        <f t="shared" si="827"/>
        <v>-99</v>
      </c>
      <c r="AD5213" s="3"/>
      <c r="AE5213" s="82">
        <f>IF(D5213=1, 'adjustment factor'!$D$4, IF(D5213=-9,-999,IF(D5213="",-999,0)))</f>
        <v>-999</v>
      </c>
      <c r="AF5213" s="82">
        <f>IF(F5213=1, 'adjustment factor'!$D$5, IF(F5213=-9,-999,IF(F5213="",-999,0)))</f>
        <v>-999</v>
      </c>
      <c r="AG5213" s="82">
        <f>IF(E5213=1, 'adjustment factor'!$D$6, IF(E5213=-9,-999,IF(E5213="",-999,0)))</f>
        <v>-999</v>
      </c>
      <c r="AH5213" s="82">
        <f>IF(K5213&gt;=45,'adjustment factor'!$D$7,IF(K5213=-9,-1200,IF(K5213="",-1200,0)))</f>
        <v>-1200</v>
      </c>
      <c r="AI5213" s="82">
        <f>IF(L5213=1, 'adjustment factor'!$D$8, IF(L5213=-9,-999,IF(L5213="",-999,0)))</f>
        <v>-999</v>
      </c>
      <c r="AJ5213" s="82">
        <f>IF(AND(M5213&gt;=1,M5213&lt;=4),'adjustment factor'!$D$9,IF(M5213=-9,-999,IF(M5213=98,-999,IF(M5213=99,-999,IF(M5213="",-999,0)))))</f>
        <v>-999</v>
      </c>
      <c r="AK5213" s="82">
        <f>IF(H5213=1, 'adjustment factor'!$D$10, IF(H5213=-9,-999,IF(H5213="",-999,0)))</f>
        <v>-999</v>
      </c>
      <c r="AL5213" s="82">
        <f>IF(G5213=1, 'adjustment factor'!$D$11, IF(G5213=-9,-999,IF(G5213="",-999,0)))</f>
        <v>-999</v>
      </c>
      <c r="AM5213" s="82">
        <f>IF(I5213=1, 'adjustment factor'!$D$12, IF(I5213=-9,-999,IF(I5213="",-999,0)))</f>
        <v>-999</v>
      </c>
      <c r="AN5213" s="82">
        <f>IF(J5213=1, 'adjustment factor'!$D$13, IF(J5213=-9,-999,IF(J5213="",-999,0)))</f>
        <v>-999</v>
      </c>
      <c r="AO5213" s="82" t="str">
        <f t="shared" si="828"/>
        <v>-999</v>
      </c>
      <c r="AP5213" s="82" t="str">
        <f t="shared" si="829"/>
        <v>MISSING</v>
      </c>
    </row>
    <row r="5214" spans="2:42">
      <c r="B5214" s="207"/>
      <c r="C5214" s="35">
        <v>5210</v>
      </c>
      <c r="D5214" s="161"/>
      <c r="E5214" s="161"/>
      <c r="F5214" s="161"/>
      <c r="G5214" s="161"/>
      <c r="H5214" s="161"/>
      <c r="I5214" s="161"/>
      <c r="J5214" s="161"/>
      <c r="K5214" s="161"/>
      <c r="L5214" s="161"/>
      <c r="M5214" s="161"/>
      <c r="N5214" s="171"/>
      <c r="O5214" s="171"/>
      <c r="P5214" s="171"/>
      <c r="Q5214" s="171"/>
      <c r="R5214" s="171"/>
      <c r="S5214" s="171"/>
      <c r="T5214" s="208" t="str">
        <f t="shared" si="820"/>
        <v>MISSING</v>
      </c>
      <c r="U5214" s="208" t="str">
        <f t="shared" si="821"/>
        <v>MISSING</v>
      </c>
      <c r="X5214" s="56">
        <f t="shared" si="822"/>
        <v>-99</v>
      </c>
      <c r="Y5214" s="56">
        <f t="shared" si="823"/>
        <v>-99</v>
      </c>
      <c r="Z5214" s="56">
        <f t="shared" si="824"/>
        <v>-99</v>
      </c>
      <c r="AA5214" s="56">
        <f t="shared" si="825"/>
        <v>-99</v>
      </c>
      <c r="AB5214" s="56">
        <f t="shared" si="826"/>
        <v>-99</v>
      </c>
      <c r="AC5214" s="56">
        <f t="shared" si="827"/>
        <v>-99</v>
      </c>
      <c r="AD5214" s="3"/>
      <c r="AE5214" s="82">
        <f>IF(D5214=1, 'adjustment factor'!$D$4, IF(D5214=-9,-999,IF(D5214="",-999,0)))</f>
        <v>-999</v>
      </c>
      <c r="AF5214" s="82">
        <f>IF(F5214=1, 'adjustment factor'!$D$5, IF(F5214=-9,-999,IF(F5214="",-999,0)))</f>
        <v>-999</v>
      </c>
      <c r="AG5214" s="82">
        <f>IF(E5214=1, 'adjustment factor'!$D$6, IF(E5214=-9,-999,IF(E5214="",-999,0)))</f>
        <v>-999</v>
      </c>
      <c r="AH5214" s="82">
        <f>IF(K5214&gt;=45,'adjustment factor'!$D$7,IF(K5214=-9,-1200,IF(K5214="",-1200,0)))</f>
        <v>-1200</v>
      </c>
      <c r="AI5214" s="82">
        <f>IF(L5214=1, 'adjustment factor'!$D$8, IF(L5214=-9,-999,IF(L5214="",-999,0)))</f>
        <v>-999</v>
      </c>
      <c r="AJ5214" s="82">
        <f>IF(AND(M5214&gt;=1,M5214&lt;=4),'adjustment factor'!$D$9,IF(M5214=-9,-999,IF(M5214=98,-999,IF(M5214=99,-999,IF(M5214="",-999,0)))))</f>
        <v>-999</v>
      </c>
      <c r="AK5214" s="82">
        <f>IF(H5214=1, 'adjustment factor'!$D$10, IF(H5214=-9,-999,IF(H5214="",-999,0)))</f>
        <v>-999</v>
      </c>
      <c r="AL5214" s="82">
        <f>IF(G5214=1, 'adjustment factor'!$D$11, IF(G5214=-9,-999,IF(G5214="",-999,0)))</f>
        <v>-999</v>
      </c>
      <c r="AM5214" s="82">
        <f>IF(I5214=1, 'adjustment factor'!$D$12, IF(I5214=-9,-999,IF(I5214="",-999,0)))</f>
        <v>-999</v>
      </c>
      <c r="AN5214" s="82">
        <f>IF(J5214=1, 'adjustment factor'!$D$13, IF(J5214=-9,-999,IF(J5214="",-999,0)))</f>
        <v>-999</v>
      </c>
      <c r="AO5214" s="82" t="str">
        <f t="shared" si="828"/>
        <v>-999</v>
      </c>
      <c r="AP5214" s="82" t="str">
        <f t="shared" si="829"/>
        <v>MISSING</v>
      </c>
    </row>
    <row r="5215" spans="2:42">
      <c r="B5215" s="207"/>
      <c r="C5215" s="35">
        <v>5211</v>
      </c>
      <c r="D5215" s="161"/>
      <c r="E5215" s="161"/>
      <c r="F5215" s="161"/>
      <c r="G5215" s="161"/>
      <c r="H5215" s="161"/>
      <c r="I5215" s="161"/>
      <c r="J5215" s="161"/>
      <c r="K5215" s="161"/>
      <c r="L5215" s="161"/>
      <c r="M5215" s="161"/>
      <c r="N5215" s="171"/>
      <c r="O5215" s="171"/>
      <c r="P5215" s="171"/>
      <c r="Q5215" s="171"/>
      <c r="R5215" s="171"/>
      <c r="S5215" s="171"/>
      <c r="T5215" s="208" t="str">
        <f t="shared" si="820"/>
        <v>MISSING</v>
      </c>
      <c r="U5215" s="208" t="str">
        <f t="shared" si="821"/>
        <v>MISSING</v>
      </c>
      <c r="X5215" s="56">
        <f t="shared" si="822"/>
        <v>-99</v>
      </c>
      <c r="Y5215" s="56">
        <f t="shared" si="823"/>
        <v>-99</v>
      </c>
      <c r="Z5215" s="56">
        <f t="shared" si="824"/>
        <v>-99</v>
      </c>
      <c r="AA5215" s="56">
        <f t="shared" si="825"/>
        <v>-99</v>
      </c>
      <c r="AB5215" s="56">
        <f t="shared" si="826"/>
        <v>-99</v>
      </c>
      <c r="AC5215" s="56">
        <f t="shared" si="827"/>
        <v>-99</v>
      </c>
      <c r="AD5215" s="3"/>
      <c r="AE5215" s="82">
        <f>IF(D5215=1, 'adjustment factor'!$D$4, IF(D5215=-9,-999,IF(D5215="",-999,0)))</f>
        <v>-999</v>
      </c>
      <c r="AF5215" s="82">
        <f>IF(F5215=1, 'adjustment factor'!$D$5, IF(F5215=-9,-999,IF(F5215="",-999,0)))</f>
        <v>-999</v>
      </c>
      <c r="AG5215" s="82">
        <f>IF(E5215=1, 'adjustment factor'!$D$6, IF(E5215=-9,-999,IF(E5215="",-999,0)))</f>
        <v>-999</v>
      </c>
      <c r="AH5215" s="82">
        <f>IF(K5215&gt;=45,'adjustment factor'!$D$7,IF(K5215=-9,-1200,IF(K5215="",-1200,0)))</f>
        <v>-1200</v>
      </c>
      <c r="AI5215" s="82">
        <f>IF(L5215=1, 'adjustment factor'!$D$8, IF(L5215=-9,-999,IF(L5215="",-999,0)))</f>
        <v>-999</v>
      </c>
      <c r="AJ5215" s="82">
        <f>IF(AND(M5215&gt;=1,M5215&lt;=4),'adjustment factor'!$D$9,IF(M5215=-9,-999,IF(M5215=98,-999,IF(M5215=99,-999,IF(M5215="",-999,0)))))</f>
        <v>-999</v>
      </c>
      <c r="AK5215" s="82">
        <f>IF(H5215=1, 'adjustment factor'!$D$10, IF(H5215=-9,-999,IF(H5215="",-999,0)))</f>
        <v>-999</v>
      </c>
      <c r="AL5215" s="82">
        <f>IF(G5215=1, 'adjustment factor'!$D$11, IF(G5215=-9,-999,IF(G5215="",-999,0)))</f>
        <v>-999</v>
      </c>
      <c r="AM5215" s="82">
        <f>IF(I5215=1, 'adjustment factor'!$D$12, IF(I5215=-9,-999,IF(I5215="",-999,0)))</f>
        <v>-999</v>
      </c>
      <c r="AN5215" s="82">
        <f>IF(J5215=1, 'adjustment factor'!$D$13, IF(J5215=-9,-999,IF(J5215="",-999,0)))</f>
        <v>-999</v>
      </c>
      <c r="AO5215" s="82" t="str">
        <f t="shared" si="828"/>
        <v>-999</v>
      </c>
      <c r="AP5215" s="82" t="str">
        <f t="shared" si="829"/>
        <v>MISSING</v>
      </c>
    </row>
    <row r="5216" spans="2:42">
      <c r="B5216" s="207"/>
      <c r="C5216" s="35">
        <v>5212</v>
      </c>
      <c r="D5216" s="161"/>
      <c r="E5216" s="161"/>
      <c r="F5216" s="161"/>
      <c r="G5216" s="161"/>
      <c r="H5216" s="161"/>
      <c r="I5216" s="161"/>
      <c r="J5216" s="161"/>
      <c r="K5216" s="161"/>
      <c r="L5216" s="161"/>
      <c r="M5216" s="161"/>
      <c r="N5216" s="171"/>
      <c r="O5216" s="171"/>
      <c r="P5216" s="171"/>
      <c r="Q5216" s="171"/>
      <c r="R5216" s="171"/>
      <c r="S5216" s="171"/>
      <c r="T5216" s="208" t="str">
        <f t="shared" si="820"/>
        <v>MISSING</v>
      </c>
      <c r="U5216" s="208" t="str">
        <f t="shared" si="821"/>
        <v>MISSING</v>
      </c>
      <c r="X5216" s="56">
        <f t="shared" si="822"/>
        <v>-99</v>
      </c>
      <c r="Y5216" s="56">
        <f t="shared" si="823"/>
        <v>-99</v>
      </c>
      <c r="Z5216" s="56">
        <f t="shared" si="824"/>
        <v>-99</v>
      </c>
      <c r="AA5216" s="56">
        <f t="shared" si="825"/>
        <v>-99</v>
      </c>
      <c r="AB5216" s="56">
        <f t="shared" si="826"/>
        <v>-99</v>
      </c>
      <c r="AC5216" s="56">
        <f t="shared" si="827"/>
        <v>-99</v>
      </c>
      <c r="AD5216" s="3"/>
      <c r="AE5216" s="82">
        <f>IF(D5216=1, 'adjustment factor'!$D$4, IF(D5216=-9,-999,IF(D5216="",-999,0)))</f>
        <v>-999</v>
      </c>
      <c r="AF5216" s="82">
        <f>IF(F5216=1, 'adjustment factor'!$D$5, IF(F5216=-9,-999,IF(F5216="",-999,0)))</f>
        <v>-999</v>
      </c>
      <c r="AG5216" s="82">
        <f>IF(E5216=1, 'adjustment factor'!$D$6, IF(E5216=-9,-999,IF(E5216="",-999,0)))</f>
        <v>-999</v>
      </c>
      <c r="AH5216" s="82">
        <f>IF(K5216&gt;=45,'adjustment factor'!$D$7,IF(K5216=-9,-1200,IF(K5216="",-1200,0)))</f>
        <v>-1200</v>
      </c>
      <c r="AI5216" s="82">
        <f>IF(L5216=1, 'adjustment factor'!$D$8, IF(L5216=-9,-999,IF(L5216="",-999,0)))</f>
        <v>-999</v>
      </c>
      <c r="AJ5216" s="82">
        <f>IF(AND(M5216&gt;=1,M5216&lt;=4),'adjustment factor'!$D$9,IF(M5216=-9,-999,IF(M5216=98,-999,IF(M5216=99,-999,IF(M5216="",-999,0)))))</f>
        <v>-999</v>
      </c>
      <c r="AK5216" s="82">
        <f>IF(H5216=1, 'adjustment factor'!$D$10, IF(H5216=-9,-999,IF(H5216="",-999,0)))</f>
        <v>-999</v>
      </c>
      <c r="AL5216" s="82">
        <f>IF(G5216=1, 'adjustment factor'!$D$11, IF(G5216=-9,-999,IF(G5216="",-999,0)))</f>
        <v>-999</v>
      </c>
      <c r="AM5216" s="82">
        <f>IF(I5216=1, 'adjustment factor'!$D$12, IF(I5216=-9,-999,IF(I5216="",-999,0)))</f>
        <v>-999</v>
      </c>
      <c r="AN5216" s="82">
        <f>IF(J5216=1, 'adjustment factor'!$D$13, IF(J5216=-9,-999,IF(J5216="",-999,0)))</f>
        <v>-999</v>
      </c>
      <c r="AO5216" s="82" t="str">
        <f t="shared" si="828"/>
        <v>-999</v>
      </c>
      <c r="AP5216" s="82" t="str">
        <f t="shared" si="829"/>
        <v>MISSING</v>
      </c>
    </row>
    <row r="5217" spans="2:42">
      <c r="B5217" s="207"/>
      <c r="C5217" s="35">
        <v>5213</v>
      </c>
      <c r="D5217" s="161"/>
      <c r="E5217" s="161"/>
      <c r="F5217" s="161"/>
      <c r="G5217" s="161"/>
      <c r="H5217" s="161"/>
      <c r="I5217" s="161"/>
      <c r="J5217" s="161"/>
      <c r="K5217" s="161"/>
      <c r="L5217" s="161"/>
      <c r="M5217" s="161"/>
      <c r="N5217" s="171"/>
      <c r="O5217" s="171"/>
      <c r="P5217" s="171"/>
      <c r="Q5217" s="171"/>
      <c r="R5217" s="171"/>
      <c r="S5217" s="171"/>
      <c r="T5217" s="208" t="str">
        <f t="shared" si="820"/>
        <v>MISSING</v>
      </c>
      <c r="U5217" s="208" t="str">
        <f t="shared" si="821"/>
        <v>MISSING</v>
      </c>
      <c r="X5217" s="56">
        <f t="shared" si="822"/>
        <v>-99</v>
      </c>
      <c r="Y5217" s="56">
        <f t="shared" si="823"/>
        <v>-99</v>
      </c>
      <c r="Z5217" s="56">
        <f t="shared" si="824"/>
        <v>-99</v>
      </c>
      <c r="AA5217" s="56">
        <f t="shared" si="825"/>
        <v>-99</v>
      </c>
      <c r="AB5217" s="56">
        <f t="shared" si="826"/>
        <v>-99</v>
      </c>
      <c r="AC5217" s="56">
        <f t="shared" si="827"/>
        <v>-99</v>
      </c>
      <c r="AD5217" s="3"/>
      <c r="AE5217" s="82">
        <f>IF(D5217=1, 'adjustment factor'!$D$4, IF(D5217=-9,-999,IF(D5217="",-999,0)))</f>
        <v>-999</v>
      </c>
      <c r="AF5217" s="82">
        <f>IF(F5217=1, 'adjustment factor'!$D$5, IF(F5217=-9,-999,IF(F5217="",-999,0)))</f>
        <v>-999</v>
      </c>
      <c r="AG5217" s="82">
        <f>IF(E5217=1, 'adjustment factor'!$D$6, IF(E5217=-9,-999,IF(E5217="",-999,0)))</f>
        <v>-999</v>
      </c>
      <c r="AH5217" s="82">
        <f>IF(K5217&gt;=45,'adjustment factor'!$D$7,IF(K5217=-9,-1200,IF(K5217="",-1200,0)))</f>
        <v>-1200</v>
      </c>
      <c r="AI5217" s="82">
        <f>IF(L5217=1, 'adjustment factor'!$D$8, IF(L5217=-9,-999,IF(L5217="",-999,0)))</f>
        <v>-999</v>
      </c>
      <c r="AJ5217" s="82">
        <f>IF(AND(M5217&gt;=1,M5217&lt;=4),'adjustment factor'!$D$9,IF(M5217=-9,-999,IF(M5217=98,-999,IF(M5217=99,-999,IF(M5217="",-999,0)))))</f>
        <v>-999</v>
      </c>
      <c r="AK5217" s="82">
        <f>IF(H5217=1, 'adjustment factor'!$D$10, IF(H5217=-9,-999,IF(H5217="",-999,0)))</f>
        <v>-999</v>
      </c>
      <c r="AL5217" s="82">
        <f>IF(G5217=1, 'adjustment factor'!$D$11, IF(G5217=-9,-999,IF(G5217="",-999,0)))</f>
        <v>-999</v>
      </c>
      <c r="AM5217" s="82">
        <f>IF(I5217=1, 'adjustment factor'!$D$12, IF(I5217=-9,-999,IF(I5217="",-999,0)))</f>
        <v>-999</v>
      </c>
      <c r="AN5217" s="82">
        <f>IF(J5217=1, 'adjustment factor'!$D$13, IF(J5217=-9,-999,IF(J5217="",-999,0)))</f>
        <v>-999</v>
      </c>
      <c r="AO5217" s="82" t="str">
        <f t="shared" si="828"/>
        <v>-999</v>
      </c>
      <c r="AP5217" s="82" t="str">
        <f t="shared" si="829"/>
        <v>MISSING</v>
      </c>
    </row>
    <row r="5218" spans="2:42">
      <c r="B5218" s="207"/>
      <c r="C5218" s="35">
        <v>5214</v>
      </c>
      <c r="D5218" s="161"/>
      <c r="E5218" s="161"/>
      <c r="F5218" s="161"/>
      <c r="G5218" s="161"/>
      <c r="H5218" s="161"/>
      <c r="I5218" s="161"/>
      <c r="J5218" s="161"/>
      <c r="K5218" s="161"/>
      <c r="L5218" s="161"/>
      <c r="M5218" s="161"/>
      <c r="N5218" s="171"/>
      <c r="O5218" s="171"/>
      <c r="P5218" s="171"/>
      <c r="Q5218" s="171"/>
      <c r="R5218" s="171"/>
      <c r="S5218" s="171"/>
      <c r="T5218" s="208" t="str">
        <f t="shared" si="820"/>
        <v>MISSING</v>
      </c>
      <c r="U5218" s="208" t="str">
        <f t="shared" si="821"/>
        <v>MISSING</v>
      </c>
      <c r="X5218" s="56">
        <f t="shared" si="822"/>
        <v>-99</v>
      </c>
      <c r="Y5218" s="56">
        <f t="shared" si="823"/>
        <v>-99</v>
      </c>
      <c r="Z5218" s="56">
        <f t="shared" si="824"/>
        <v>-99</v>
      </c>
      <c r="AA5218" s="56">
        <f t="shared" si="825"/>
        <v>-99</v>
      </c>
      <c r="AB5218" s="56">
        <f t="shared" si="826"/>
        <v>-99</v>
      </c>
      <c r="AC5218" s="56">
        <f t="shared" si="827"/>
        <v>-99</v>
      </c>
      <c r="AD5218" s="3"/>
      <c r="AE5218" s="82">
        <f>IF(D5218=1, 'adjustment factor'!$D$4, IF(D5218=-9,-999,IF(D5218="",-999,0)))</f>
        <v>-999</v>
      </c>
      <c r="AF5218" s="82">
        <f>IF(F5218=1, 'adjustment factor'!$D$5, IF(F5218=-9,-999,IF(F5218="",-999,0)))</f>
        <v>-999</v>
      </c>
      <c r="AG5218" s="82">
        <f>IF(E5218=1, 'adjustment factor'!$D$6, IF(E5218=-9,-999,IF(E5218="",-999,0)))</f>
        <v>-999</v>
      </c>
      <c r="AH5218" s="82">
        <f>IF(K5218&gt;=45,'adjustment factor'!$D$7,IF(K5218=-9,-1200,IF(K5218="",-1200,0)))</f>
        <v>-1200</v>
      </c>
      <c r="AI5218" s="82">
        <f>IF(L5218=1, 'adjustment factor'!$D$8, IF(L5218=-9,-999,IF(L5218="",-999,0)))</f>
        <v>-999</v>
      </c>
      <c r="AJ5218" s="82">
        <f>IF(AND(M5218&gt;=1,M5218&lt;=4),'adjustment factor'!$D$9,IF(M5218=-9,-999,IF(M5218=98,-999,IF(M5218=99,-999,IF(M5218="",-999,0)))))</f>
        <v>-999</v>
      </c>
      <c r="AK5218" s="82">
        <f>IF(H5218=1, 'adjustment factor'!$D$10, IF(H5218=-9,-999,IF(H5218="",-999,0)))</f>
        <v>-999</v>
      </c>
      <c r="AL5218" s="82">
        <f>IF(G5218=1, 'adjustment factor'!$D$11, IF(G5218=-9,-999,IF(G5218="",-999,0)))</f>
        <v>-999</v>
      </c>
      <c r="AM5218" s="82">
        <f>IF(I5218=1, 'adjustment factor'!$D$12, IF(I5218=-9,-999,IF(I5218="",-999,0)))</f>
        <v>-999</v>
      </c>
      <c r="AN5218" s="82">
        <f>IF(J5218=1, 'adjustment factor'!$D$13, IF(J5218=-9,-999,IF(J5218="",-999,0)))</f>
        <v>-999</v>
      </c>
      <c r="AO5218" s="82" t="str">
        <f t="shared" si="828"/>
        <v>-999</v>
      </c>
      <c r="AP5218" s="82" t="str">
        <f t="shared" si="829"/>
        <v>MISSING</v>
      </c>
    </row>
    <row r="5219" spans="2:42">
      <c r="B5219" s="207"/>
      <c r="C5219" s="35">
        <v>5215</v>
      </c>
      <c r="D5219" s="161"/>
      <c r="E5219" s="161"/>
      <c r="F5219" s="161"/>
      <c r="G5219" s="161"/>
      <c r="H5219" s="161"/>
      <c r="I5219" s="161"/>
      <c r="J5219" s="161"/>
      <c r="K5219" s="161"/>
      <c r="L5219" s="161"/>
      <c r="M5219" s="161"/>
      <c r="N5219" s="171"/>
      <c r="O5219" s="171"/>
      <c r="P5219" s="171"/>
      <c r="Q5219" s="171"/>
      <c r="R5219" s="171"/>
      <c r="S5219" s="171"/>
      <c r="T5219" s="208" t="str">
        <f t="shared" si="820"/>
        <v>MISSING</v>
      </c>
      <c r="U5219" s="208" t="str">
        <f t="shared" si="821"/>
        <v>MISSING</v>
      </c>
      <c r="X5219" s="56">
        <f t="shared" si="822"/>
        <v>-99</v>
      </c>
      <c r="Y5219" s="56">
        <f t="shared" si="823"/>
        <v>-99</v>
      </c>
      <c r="Z5219" s="56">
        <f t="shared" si="824"/>
        <v>-99</v>
      </c>
      <c r="AA5219" s="56">
        <f t="shared" si="825"/>
        <v>-99</v>
      </c>
      <c r="AB5219" s="56">
        <f t="shared" si="826"/>
        <v>-99</v>
      </c>
      <c r="AC5219" s="56">
        <f t="shared" si="827"/>
        <v>-99</v>
      </c>
      <c r="AD5219" s="3"/>
      <c r="AE5219" s="82">
        <f>IF(D5219=1, 'adjustment factor'!$D$4, IF(D5219=-9,-999,IF(D5219="",-999,0)))</f>
        <v>-999</v>
      </c>
      <c r="AF5219" s="82">
        <f>IF(F5219=1, 'adjustment factor'!$D$5, IF(F5219=-9,-999,IF(F5219="",-999,0)))</f>
        <v>-999</v>
      </c>
      <c r="AG5219" s="82">
        <f>IF(E5219=1, 'adjustment factor'!$D$6, IF(E5219=-9,-999,IF(E5219="",-999,0)))</f>
        <v>-999</v>
      </c>
      <c r="AH5219" s="82">
        <f>IF(K5219&gt;=45,'adjustment factor'!$D$7,IF(K5219=-9,-1200,IF(K5219="",-1200,0)))</f>
        <v>-1200</v>
      </c>
      <c r="AI5219" s="82">
        <f>IF(L5219=1, 'adjustment factor'!$D$8, IF(L5219=-9,-999,IF(L5219="",-999,0)))</f>
        <v>-999</v>
      </c>
      <c r="AJ5219" s="82">
        <f>IF(AND(M5219&gt;=1,M5219&lt;=4),'adjustment factor'!$D$9,IF(M5219=-9,-999,IF(M5219=98,-999,IF(M5219=99,-999,IF(M5219="",-999,0)))))</f>
        <v>-999</v>
      </c>
      <c r="AK5219" s="82">
        <f>IF(H5219=1, 'adjustment factor'!$D$10, IF(H5219=-9,-999,IF(H5219="",-999,0)))</f>
        <v>-999</v>
      </c>
      <c r="AL5219" s="82">
        <f>IF(G5219=1, 'adjustment factor'!$D$11, IF(G5219=-9,-999,IF(G5219="",-999,0)))</f>
        <v>-999</v>
      </c>
      <c r="AM5219" s="82">
        <f>IF(I5219=1, 'adjustment factor'!$D$12, IF(I5219=-9,-999,IF(I5219="",-999,0)))</f>
        <v>-999</v>
      </c>
      <c r="AN5219" s="82">
        <f>IF(J5219=1, 'adjustment factor'!$D$13, IF(J5219=-9,-999,IF(J5219="",-999,0)))</f>
        <v>-999</v>
      </c>
      <c r="AO5219" s="82" t="str">
        <f t="shared" si="828"/>
        <v>-999</v>
      </c>
      <c r="AP5219" s="82" t="str">
        <f t="shared" si="829"/>
        <v>MISSING</v>
      </c>
    </row>
    <row r="5220" spans="2:42">
      <c r="B5220" s="207"/>
      <c r="C5220" s="35">
        <v>5216</v>
      </c>
      <c r="D5220" s="161"/>
      <c r="E5220" s="161"/>
      <c r="F5220" s="161"/>
      <c r="G5220" s="161"/>
      <c r="H5220" s="161"/>
      <c r="I5220" s="161"/>
      <c r="J5220" s="161"/>
      <c r="K5220" s="161"/>
      <c r="L5220" s="161"/>
      <c r="M5220" s="161"/>
      <c r="N5220" s="171"/>
      <c r="O5220" s="171"/>
      <c r="P5220" s="171"/>
      <c r="Q5220" s="171"/>
      <c r="R5220" s="171"/>
      <c r="S5220" s="171"/>
      <c r="T5220" s="208" t="str">
        <f t="shared" si="820"/>
        <v>MISSING</v>
      </c>
      <c r="U5220" s="208" t="str">
        <f t="shared" si="821"/>
        <v>MISSING</v>
      </c>
      <c r="X5220" s="56">
        <f t="shared" si="822"/>
        <v>-99</v>
      </c>
      <c r="Y5220" s="56">
        <f t="shared" si="823"/>
        <v>-99</v>
      </c>
      <c r="Z5220" s="56">
        <f t="shared" si="824"/>
        <v>-99</v>
      </c>
      <c r="AA5220" s="56">
        <f t="shared" si="825"/>
        <v>-99</v>
      </c>
      <c r="AB5220" s="56">
        <f t="shared" si="826"/>
        <v>-99</v>
      </c>
      <c r="AC5220" s="56">
        <f t="shared" si="827"/>
        <v>-99</v>
      </c>
      <c r="AD5220" s="3"/>
      <c r="AE5220" s="82">
        <f>IF(D5220=1, 'adjustment factor'!$D$4, IF(D5220=-9,-999,IF(D5220="",-999,0)))</f>
        <v>-999</v>
      </c>
      <c r="AF5220" s="82">
        <f>IF(F5220=1, 'adjustment factor'!$D$5, IF(F5220=-9,-999,IF(F5220="",-999,0)))</f>
        <v>-999</v>
      </c>
      <c r="AG5220" s="82">
        <f>IF(E5220=1, 'adjustment factor'!$D$6, IF(E5220=-9,-999,IF(E5220="",-999,0)))</f>
        <v>-999</v>
      </c>
      <c r="AH5220" s="82">
        <f>IF(K5220&gt;=45,'adjustment factor'!$D$7,IF(K5220=-9,-1200,IF(K5220="",-1200,0)))</f>
        <v>-1200</v>
      </c>
      <c r="AI5220" s="82">
        <f>IF(L5220=1, 'adjustment factor'!$D$8, IF(L5220=-9,-999,IF(L5220="",-999,0)))</f>
        <v>-999</v>
      </c>
      <c r="AJ5220" s="82">
        <f>IF(AND(M5220&gt;=1,M5220&lt;=4),'adjustment factor'!$D$9,IF(M5220=-9,-999,IF(M5220=98,-999,IF(M5220=99,-999,IF(M5220="",-999,0)))))</f>
        <v>-999</v>
      </c>
      <c r="AK5220" s="82">
        <f>IF(H5220=1, 'adjustment factor'!$D$10, IF(H5220=-9,-999,IF(H5220="",-999,0)))</f>
        <v>-999</v>
      </c>
      <c r="AL5220" s="82">
        <f>IF(G5220=1, 'adjustment factor'!$D$11, IF(G5220=-9,-999,IF(G5220="",-999,0)))</f>
        <v>-999</v>
      </c>
      <c r="AM5220" s="82">
        <f>IF(I5220=1, 'adjustment factor'!$D$12, IF(I5220=-9,-999,IF(I5220="",-999,0)))</f>
        <v>-999</v>
      </c>
      <c r="AN5220" s="82">
        <f>IF(J5220=1, 'adjustment factor'!$D$13, IF(J5220=-9,-999,IF(J5220="",-999,0)))</f>
        <v>-999</v>
      </c>
      <c r="AO5220" s="82" t="str">
        <f t="shared" si="828"/>
        <v>-999</v>
      </c>
      <c r="AP5220" s="82" t="str">
        <f t="shared" si="829"/>
        <v>MISSING</v>
      </c>
    </row>
    <row r="5221" spans="2:42">
      <c r="B5221" s="207"/>
      <c r="C5221" s="35">
        <v>5217</v>
      </c>
      <c r="D5221" s="161"/>
      <c r="E5221" s="161"/>
      <c r="F5221" s="161"/>
      <c r="G5221" s="161"/>
      <c r="H5221" s="161"/>
      <c r="I5221" s="161"/>
      <c r="J5221" s="161"/>
      <c r="K5221" s="161"/>
      <c r="L5221" s="161"/>
      <c r="M5221" s="161"/>
      <c r="N5221" s="171"/>
      <c r="O5221" s="171"/>
      <c r="P5221" s="171"/>
      <c r="Q5221" s="171"/>
      <c r="R5221" s="171"/>
      <c r="S5221" s="171"/>
      <c r="T5221" s="208" t="str">
        <f t="shared" si="820"/>
        <v>MISSING</v>
      </c>
      <c r="U5221" s="208" t="str">
        <f t="shared" si="821"/>
        <v>MISSING</v>
      </c>
      <c r="X5221" s="56">
        <f t="shared" si="822"/>
        <v>-99</v>
      </c>
      <c r="Y5221" s="56">
        <f t="shared" si="823"/>
        <v>-99</v>
      </c>
      <c r="Z5221" s="56">
        <f t="shared" si="824"/>
        <v>-99</v>
      </c>
      <c r="AA5221" s="56">
        <f t="shared" si="825"/>
        <v>-99</v>
      </c>
      <c r="AB5221" s="56">
        <f t="shared" si="826"/>
        <v>-99</v>
      </c>
      <c r="AC5221" s="56">
        <f t="shared" si="827"/>
        <v>-99</v>
      </c>
      <c r="AD5221" s="3"/>
      <c r="AE5221" s="82">
        <f>IF(D5221=1, 'adjustment factor'!$D$4, IF(D5221=-9,-999,IF(D5221="",-999,0)))</f>
        <v>-999</v>
      </c>
      <c r="AF5221" s="82">
        <f>IF(F5221=1, 'adjustment factor'!$D$5, IF(F5221=-9,-999,IF(F5221="",-999,0)))</f>
        <v>-999</v>
      </c>
      <c r="AG5221" s="82">
        <f>IF(E5221=1, 'adjustment factor'!$D$6, IF(E5221=-9,-999,IF(E5221="",-999,0)))</f>
        <v>-999</v>
      </c>
      <c r="AH5221" s="82">
        <f>IF(K5221&gt;=45,'adjustment factor'!$D$7,IF(K5221=-9,-1200,IF(K5221="",-1200,0)))</f>
        <v>-1200</v>
      </c>
      <c r="AI5221" s="82">
        <f>IF(L5221=1, 'adjustment factor'!$D$8, IF(L5221=-9,-999,IF(L5221="",-999,0)))</f>
        <v>-999</v>
      </c>
      <c r="AJ5221" s="82">
        <f>IF(AND(M5221&gt;=1,M5221&lt;=4),'adjustment factor'!$D$9,IF(M5221=-9,-999,IF(M5221=98,-999,IF(M5221=99,-999,IF(M5221="",-999,0)))))</f>
        <v>-999</v>
      </c>
      <c r="AK5221" s="82">
        <f>IF(H5221=1, 'adjustment factor'!$D$10, IF(H5221=-9,-999,IF(H5221="",-999,0)))</f>
        <v>-999</v>
      </c>
      <c r="AL5221" s="82">
        <f>IF(G5221=1, 'adjustment factor'!$D$11, IF(G5221=-9,-999,IF(G5221="",-999,0)))</f>
        <v>-999</v>
      </c>
      <c r="AM5221" s="82">
        <f>IF(I5221=1, 'adjustment factor'!$D$12, IF(I5221=-9,-999,IF(I5221="",-999,0)))</f>
        <v>-999</v>
      </c>
      <c r="AN5221" s="82">
        <f>IF(J5221=1, 'adjustment factor'!$D$13, IF(J5221=-9,-999,IF(J5221="",-999,0)))</f>
        <v>-999</v>
      </c>
      <c r="AO5221" s="82" t="str">
        <f t="shared" si="828"/>
        <v>-999</v>
      </c>
      <c r="AP5221" s="82" t="str">
        <f t="shared" si="829"/>
        <v>MISSING</v>
      </c>
    </row>
    <row r="5222" spans="2:42">
      <c r="B5222" s="207"/>
      <c r="C5222" s="35">
        <v>5218</v>
      </c>
      <c r="D5222" s="161"/>
      <c r="E5222" s="161"/>
      <c r="F5222" s="161"/>
      <c r="G5222" s="161"/>
      <c r="H5222" s="161"/>
      <c r="I5222" s="161"/>
      <c r="J5222" s="161"/>
      <c r="K5222" s="161"/>
      <c r="L5222" s="161"/>
      <c r="M5222" s="161"/>
      <c r="N5222" s="171"/>
      <c r="O5222" s="171"/>
      <c r="P5222" s="171"/>
      <c r="Q5222" s="171"/>
      <c r="R5222" s="171"/>
      <c r="S5222" s="171"/>
      <c r="T5222" s="208" t="str">
        <f t="shared" si="820"/>
        <v>MISSING</v>
      </c>
      <c r="U5222" s="208" t="str">
        <f t="shared" si="821"/>
        <v>MISSING</v>
      </c>
      <c r="X5222" s="56">
        <f t="shared" si="822"/>
        <v>-99</v>
      </c>
      <c r="Y5222" s="56">
        <f t="shared" si="823"/>
        <v>-99</v>
      </c>
      <c r="Z5222" s="56">
        <f t="shared" si="824"/>
        <v>-99</v>
      </c>
      <c r="AA5222" s="56">
        <f t="shared" si="825"/>
        <v>-99</v>
      </c>
      <c r="AB5222" s="56">
        <f t="shared" si="826"/>
        <v>-99</v>
      </c>
      <c r="AC5222" s="56">
        <f t="shared" si="827"/>
        <v>-99</v>
      </c>
      <c r="AD5222" s="3"/>
      <c r="AE5222" s="82">
        <f>IF(D5222=1, 'adjustment factor'!$D$4, IF(D5222=-9,-999,IF(D5222="",-999,0)))</f>
        <v>-999</v>
      </c>
      <c r="AF5222" s="82">
        <f>IF(F5222=1, 'adjustment factor'!$D$5, IF(F5222=-9,-999,IF(F5222="",-999,0)))</f>
        <v>-999</v>
      </c>
      <c r="AG5222" s="82">
        <f>IF(E5222=1, 'adjustment factor'!$D$6, IF(E5222=-9,-999,IF(E5222="",-999,0)))</f>
        <v>-999</v>
      </c>
      <c r="AH5222" s="82">
        <f>IF(K5222&gt;=45,'adjustment factor'!$D$7,IF(K5222=-9,-1200,IF(K5222="",-1200,0)))</f>
        <v>-1200</v>
      </c>
      <c r="AI5222" s="82">
        <f>IF(L5222=1, 'adjustment factor'!$D$8, IF(L5222=-9,-999,IF(L5222="",-999,0)))</f>
        <v>-999</v>
      </c>
      <c r="AJ5222" s="82">
        <f>IF(AND(M5222&gt;=1,M5222&lt;=4),'adjustment factor'!$D$9,IF(M5222=-9,-999,IF(M5222=98,-999,IF(M5222=99,-999,IF(M5222="",-999,0)))))</f>
        <v>-999</v>
      </c>
      <c r="AK5222" s="82">
        <f>IF(H5222=1, 'adjustment factor'!$D$10, IF(H5222=-9,-999,IF(H5222="",-999,0)))</f>
        <v>-999</v>
      </c>
      <c r="AL5222" s="82">
        <f>IF(G5222=1, 'adjustment factor'!$D$11, IF(G5222=-9,-999,IF(G5222="",-999,0)))</f>
        <v>-999</v>
      </c>
      <c r="AM5222" s="82">
        <f>IF(I5222=1, 'adjustment factor'!$D$12, IF(I5222=-9,-999,IF(I5222="",-999,0)))</f>
        <v>-999</v>
      </c>
      <c r="AN5222" s="82">
        <f>IF(J5222=1, 'adjustment factor'!$D$13, IF(J5222=-9,-999,IF(J5222="",-999,0)))</f>
        <v>-999</v>
      </c>
      <c r="AO5222" s="82" t="str">
        <f t="shared" si="828"/>
        <v>-999</v>
      </c>
      <c r="AP5222" s="82" t="str">
        <f t="shared" si="829"/>
        <v>MISSING</v>
      </c>
    </row>
    <row r="5223" spans="2:42">
      <c r="B5223" s="207"/>
      <c r="C5223" s="35">
        <v>5219</v>
      </c>
      <c r="D5223" s="161"/>
      <c r="E5223" s="161"/>
      <c r="F5223" s="161"/>
      <c r="G5223" s="161"/>
      <c r="H5223" s="161"/>
      <c r="I5223" s="161"/>
      <c r="J5223" s="161"/>
      <c r="K5223" s="161"/>
      <c r="L5223" s="161"/>
      <c r="M5223" s="161"/>
      <c r="N5223" s="171"/>
      <c r="O5223" s="171"/>
      <c r="P5223" s="171"/>
      <c r="Q5223" s="171"/>
      <c r="R5223" s="171"/>
      <c r="S5223" s="171"/>
      <c r="T5223" s="208" t="str">
        <f t="shared" si="820"/>
        <v>MISSING</v>
      </c>
      <c r="U5223" s="208" t="str">
        <f t="shared" si="821"/>
        <v>MISSING</v>
      </c>
      <c r="X5223" s="56">
        <f t="shared" si="822"/>
        <v>-99</v>
      </c>
      <c r="Y5223" s="56">
        <f t="shared" si="823"/>
        <v>-99</v>
      </c>
      <c r="Z5223" s="56">
        <f t="shared" si="824"/>
        <v>-99</v>
      </c>
      <c r="AA5223" s="56">
        <f t="shared" si="825"/>
        <v>-99</v>
      </c>
      <c r="AB5223" s="56">
        <f t="shared" si="826"/>
        <v>-99</v>
      </c>
      <c r="AC5223" s="56">
        <f t="shared" si="827"/>
        <v>-99</v>
      </c>
      <c r="AD5223" s="3"/>
      <c r="AE5223" s="82">
        <f>IF(D5223=1, 'adjustment factor'!$D$4, IF(D5223=-9,-999,IF(D5223="",-999,0)))</f>
        <v>-999</v>
      </c>
      <c r="AF5223" s="82">
        <f>IF(F5223=1, 'adjustment factor'!$D$5, IF(F5223=-9,-999,IF(F5223="",-999,0)))</f>
        <v>-999</v>
      </c>
      <c r="AG5223" s="82">
        <f>IF(E5223=1, 'adjustment factor'!$D$6, IF(E5223=-9,-999,IF(E5223="",-999,0)))</f>
        <v>-999</v>
      </c>
      <c r="AH5223" s="82">
        <f>IF(K5223&gt;=45,'adjustment factor'!$D$7,IF(K5223=-9,-1200,IF(K5223="",-1200,0)))</f>
        <v>-1200</v>
      </c>
      <c r="AI5223" s="82">
        <f>IF(L5223=1, 'adjustment factor'!$D$8, IF(L5223=-9,-999,IF(L5223="",-999,0)))</f>
        <v>-999</v>
      </c>
      <c r="AJ5223" s="82">
        <f>IF(AND(M5223&gt;=1,M5223&lt;=4),'adjustment factor'!$D$9,IF(M5223=-9,-999,IF(M5223=98,-999,IF(M5223=99,-999,IF(M5223="",-999,0)))))</f>
        <v>-999</v>
      </c>
      <c r="AK5223" s="82">
        <f>IF(H5223=1, 'adjustment factor'!$D$10, IF(H5223=-9,-999,IF(H5223="",-999,0)))</f>
        <v>-999</v>
      </c>
      <c r="AL5223" s="82">
        <f>IF(G5223=1, 'adjustment factor'!$D$11, IF(G5223=-9,-999,IF(G5223="",-999,0)))</f>
        <v>-999</v>
      </c>
      <c r="AM5223" s="82">
        <f>IF(I5223=1, 'adjustment factor'!$D$12, IF(I5223=-9,-999,IF(I5223="",-999,0)))</f>
        <v>-999</v>
      </c>
      <c r="AN5223" s="82">
        <f>IF(J5223=1, 'adjustment factor'!$D$13, IF(J5223=-9,-999,IF(J5223="",-999,0)))</f>
        <v>-999</v>
      </c>
      <c r="AO5223" s="82" t="str">
        <f t="shared" si="828"/>
        <v>-999</v>
      </c>
      <c r="AP5223" s="82" t="str">
        <f t="shared" si="829"/>
        <v>MISSING</v>
      </c>
    </row>
    <row r="5224" spans="2:42">
      <c r="B5224" s="207"/>
      <c r="C5224" s="35">
        <v>5220</v>
      </c>
      <c r="D5224" s="161"/>
      <c r="E5224" s="161"/>
      <c r="F5224" s="161"/>
      <c r="G5224" s="161"/>
      <c r="H5224" s="161"/>
      <c r="I5224" s="161"/>
      <c r="J5224" s="161"/>
      <c r="K5224" s="161"/>
      <c r="L5224" s="161"/>
      <c r="M5224" s="161"/>
      <c r="N5224" s="171"/>
      <c r="O5224" s="171"/>
      <c r="P5224" s="171"/>
      <c r="Q5224" s="171"/>
      <c r="R5224" s="171"/>
      <c r="S5224" s="171"/>
      <c r="T5224" s="208" t="str">
        <f t="shared" si="820"/>
        <v>MISSING</v>
      </c>
      <c r="U5224" s="208" t="str">
        <f t="shared" si="821"/>
        <v>MISSING</v>
      </c>
      <c r="X5224" s="56">
        <f t="shared" si="822"/>
        <v>-99</v>
      </c>
      <c r="Y5224" s="56">
        <f t="shared" si="823"/>
        <v>-99</v>
      </c>
      <c r="Z5224" s="56">
        <f t="shared" si="824"/>
        <v>-99</v>
      </c>
      <c r="AA5224" s="56">
        <f t="shared" si="825"/>
        <v>-99</v>
      </c>
      <c r="AB5224" s="56">
        <f t="shared" si="826"/>
        <v>-99</v>
      </c>
      <c r="AC5224" s="56">
        <f t="shared" si="827"/>
        <v>-99</v>
      </c>
      <c r="AD5224" s="3"/>
      <c r="AE5224" s="82">
        <f>IF(D5224=1, 'adjustment factor'!$D$4, IF(D5224=-9,-999,IF(D5224="",-999,0)))</f>
        <v>-999</v>
      </c>
      <c r="AF5224" s="82">
        <f>IF(F5224=1, 'adjustment factor'!$D$5, IF(F5224=-9,-999,IF(F5224="",-999,0)))</f>
        <v>-999</v>
      </c>
      <c r="AG5224" s="82">
        <f>IF(E5224=1, 'adjustment factor'!$D$6, IF(E5224=-9,-999,IF(E5224="",-999,0)))</f>
        <v>-999</v>
      </c>
      <c r="AH5224" s="82">
        <f>IF(K5224&gt;=45,'adjustment factor'!$D$7,IF(K5224=-9,-1200,IF(K5224="",-1200,0)))</f>
        <v>-1200</v>
      </c>
      <c r="AI5224" s="82">
        <f>IF(L5224=1, 'adjustment factor'!$D$8, IF(L5224=-9,-999,IF(L5224="",-999,0)))</f>
        <v>-999</v>
      </c>
      <c r="AJ5224" s="82">
        <f>IF(AND(M5224&gt;=1,M5224&lt;=4),'adjustment factor'!$D$9,IF(M5224=-9,-999,IF(M5224=98,-999,IF(M5224=99,-999,IF(M5224="",-999,0)))))</f>
        <v>-999</v>
      </c>
      <c r="AK5224" s="82">
        <f>IF(H5224=1, 'adjustment factor'!$D$10, IF(H5224=-9,-999,IF(H5224="",-999,0)))</f>
        <v>-999</v>
      </c>
      <c r="AL5224" s="82">
        <f>IF(G5224=1, 'adjustment factor'!$D$11, IF(G5224=-9,-999,IF(G5224="",-999,0)))</f>
        <v>-999</v>
      </c>
      <c r="AM5224" s="82">
        <f>IF(I5224=1, 'adjustment factor'!$D$12, IF(I5224=-9,-999,IF(I5224="",-999,0)))</f>
        <v>-999</v>
      </c>
      <c r="AN5224" s="82">
        <f>IF(J5224=1, 'adjustment factor'!$D$13, IF(J5224=-9,-999,IF(J5224="",-999,0)))</f>
        <v>-999</v>
      </c>
      <c r="AO5224" s="82" t="str">
        <f t="shared" si="828"/>
        <v>-999</v>
      </c>
      <c r="AP5224" s="82" t="str">
        <f t="shared" si="829"/>
        <v>MISSING</v>
      </c>
    </row>
    <row r="5225" spans="2:42">
      <c r="B5225" s="207"/>
      <c r="C5225" s="35">
        <v>5221</v>
      </c>
      <c r="D5225" s="161"/>
      <c r="E5225" s="161"/>
      <c r="F5225" s="161"/>
      <c r="G5225" s="161"/>
      <c r="H5225" s="161"/>
      <c r="I5225" s="161"/>
      <c r="J5225" s="161"/>
      <c r="K5225" s="161"/>
      <c r="L5225" s="161"/>
      <c r="M5225" s="161"/>
      <c r="N5225" s="171"/>
      <c r="O5225" s="171"/>
      <c r="P5225" s="171"/>
      <c r="Q5225" s="171"/>
      <c r="R5225" s="171"/>
      <c r="S5225" s="171"/>
      <c r="T5225" s="208" t="str">
        <f t="shared" si="820"/>
        <v>MISSING</v>
      </c>
      <c r="U5225" s="208" t="str">
        <f t="shared" si="821"/>
        <v>MISSING</v>
      </c>
      <c r="X5225" s="56">
        <f t="shared" si="822"/>
        <v>-99</v>
      </c>
      <c r="Y5225" s="56">
        <f t="shared" si="823"/>
        <v>-99</v>
      </c>
      <c r="Z5225" s="56">
        <f t="shared" si="824"/>
        <v>-99</v>
      </c>
      <c r="AA5225" s="56">
        <f t="shared" si="825"/>
        <v>-99</v>
      </c>
      <c r="AB5225" s="56">
        <f t="shared" si="826"/>
        <v>-99</v>
      </c>
      <c r="AC5225" s="56">
        <f t="shared" si="827"/>
        <v>-99</v>
      </c>
      <c r="AD5225" s="3"/>
      <c r="AE5225" s="82">
        <f>IF(D5225=1, 'adjustment factor'!$D$4, IF(D5225=-9,-999,IF(D5225="",-999,0)))</f>
        <v>-999</v>
      </c>
      <c r="AF5225" s="82">
        <f>IF(F5225=1, 'adjustment factor'!$D$5, IF(F5225=-9,-999,IF(F5225="",-999,0)))</f>
        <v>-999</v>
      </c>
      <c r="AG5225" s="82">
        <f>IF(E5225=1, 'adjustment factor'!$D$6, IF(E5225=-9,-999,IF(E5225="",-999,0)))</f>
        <v>-999</v>
      </c>
      <c r="AH5225" s="82">
        <f>IF(K5225&gt;=45,'adjustment factor'!$D$7,IF(K5225=-9,-1200,IF(K5225="",-1200,0)))</f>
        <v>-1200</v>
      </c>
      <c r="AI5225" s="82">
        <f>IF(L5225=1, 'adjustment factor'!$D$8, IF(L5225=-9,-999,IF(L5225="",-999,0)))</f>
        <v>-999</v>
      </c>
      <c r="AJ5225" s="82">
        <f>IF(AND(M5225&gt;=1,M5225&lt;=4),'adjustment factor'!$D$9,IF(M5225=-9,-999,IF(M5225=98,-999,IF(M5225=99,-999,IF(M5225="",-999,0)))))</f>
        <v>-999</v>
      </c>
      <c r="AK5225" s="82">
        <f>IF(H5225=1, 'adjustment factor'!$D$10, IF(H5225=-9,-999,IF(H5225="",-999,0)))</f>
        <v>-999</v>
      </c>
      <c r="AL5225" s="82">
        <f>IF(G5225=1, 'adjustment factor'!$D$11, IF(G5225=-9,-999,IF(G5225="",-999,0)))</f>
        <v>-999</v>
      </c>
      <c r="AM5225" s="82">
        <f>IF(I5225=1, 'adjustment factor'!$D$12, IF(I5225=-9,-999,IF(I5225="",-999,0)))</f>
        <v>-999</v>
      </c>
      <c r="AN5225" s="82">
        <f>IF(J5225=1, 'adjustment factor'!$D$13, IF(J5225=-9,-999,IF(J5225="",-999,0)))</f>
        <v>-999</v>
      </c>
      <c r="AO5225" s="82" t="str">
        <f t="shared" si="828"/>
        <v>-999</v>
      </c>
      <c r="AP5225" s="82" t="str">
        <f t="shared" si="829"/>
        <v>MISSING</v>
      </c>
    </row>
    <row r="5226" spans="2:42">
      <c r="B5226" s="207"/>
      <c r="C5226" s="35">
        <v>5222</v>
      </c>
      <c r="D5226" s="161"/>
      <c r="E5226" s="161"/>
      <c r="F5226" s="161"/>
      <c r="G5226" s="161"/>
      <c r="H5226" s="161"/>
      <c r="I5226" s="161"/>
      <c r="J5226" s="161"/>
      <c r="K5226" s="161"/>
      <c r="L5226" s="161"/>
      <c r="M5226" s="161"/>
      <c r="N5226" s="171"/>
      <c r="O5226" s="171"/>
      <c r="P5226" s="171"/>
      <c r="Q5226" s="171"/>
      <c r="R5226" s="171"/>
      <c r="S5226" s="171"/>
      <c r="T5226" s="208" t="str">
        <f t="shared" si="820"/>
        <v>MISSING</v>
      </c>
      <c r="U5226" s="208" t="str">
        <f t="shared" si="821"/>
        <v>MISSING</v>
      </c>
      <c r="X5226" s="56">
        <f t="shared" si="822"/>
        <v>-99</v>
      </c>
      <c r="Y5226" s="56">
        <f t="shared" si="823"/>
        <v>-99</v>
      </c>
      <c r="Z5226" s="56">
        <f t="shared" si="824"/>
        <v>-99</v>
      </c>
      <c r="AA5226" s="56">
        <f t="shared" si="825"/>
        <v>-99</v>
      </c>
      <c r="AB5226" s="56">
        <f t="shared" si="826"/>
        <v>-99</v>
      </c>
      <c r="AC5226" s="56">
        <f t="shared" si="827"/>
        <v>-99</v>
      </c>
      <c r="AD5226" s="3"/>
      <c r="AE5226" s="82">
        <f>IF(D5226=1, 'adjustment factor'!$D$4, IF(D5226=-9,-999,IF(D5226="",-999,0)))</f>
        <v>-999</v>
      </c>
      <c r="AF5226" s="82">
        <f>IF(F5226=1, 'adjustment factor'!$D$5, IF(F5226=-9,-999,IF(F5226="",-999,0)))</f>
        <v>-999</v>
      </c>
      <c r="AG5226" s="82">
        <f>IF(E5226=1, 'adjustment factor'!$D$6, IF(E5226=-9,-999,IF(E5226="",-999,0)))</f>
        <v>-999</v>
      </c>
      <c r="AH5226" s="82">
        <f>IF(K5226&gt;=45,'adjustment factor'!$D$7,IF(K5226=-9,-1200,IF(K5226="",-1200,0)))</f>
        <v>-1200</v>
      </c>
      <c r="AI5226" s="82">
        <f>IF(L5226=1, 'adjustment factor'!$D$8, IF(L5226=-9,-999,IF(L5226="",-999,0)))</f>
        <v>-999</v>
      </c>
      <c r="AJ5226" s="82">
        <f>IF(AND(M5226&gt;=1,M5226&lt;=4),'adjustment factor'!$D$9,IF(M5226=-9,-999,IF(M5226=98,-999,IF(M5226=99,-999,IF(M5226="",-999,0)))))</f>
        <v>-999</v>
      </c>
      <c r="AK5226" s="82">
        <f>IF(H5226=1, 'adjustment factor'!$D$10, IF(H5226=-9,-999,IF(H5226="",-999,0)))</f>
        <v>-999</v>
      </c>
      <c r="AL5226" s="82">
        <f>IF(G5226=1, 'adjustment factor'!$D$11, IF(G5226=-9,-999,IF(G5226="",-999,0)))</f>
        <v>-999</v>
      </c>
      <c r="AM5226" s="82">
        <f>IF(I5226=1, 'adjustment factor'!$D$12, IF(I5226=-9,-999,IF(I5226="",-999,0)))</f>
        <v>-999</v>
      </c>
      <c r="AN5226" s="82">
        <f>IF(J5226=1, 'adjustment factor'!$D$13, IF(J5226=-9,-999,IF(J5226="",-999,0)))</f>
        <v>-999</v>
      </c>
      <c r="AO5226" s="82" t="str">
        <f t="shared" si="828"/>
        <v>-999</v>
      </c>
      <c r="AP5226" s="82" t="str">
        <f t="shared" si="829"/>
        <v>MISSING</v>
      </c>
    </row>
    <row r="5227" spans="2:42">
      <c r="B5227" s="207"/>
      <c r="C5227" s="35">
        <v>5223</v>
      </c>
      <c r="D5227" s="161"/>
      <c r="E5227" s="161"/>
      <c r="F5227" s="161"/>
      <c r="G5227" s="161"/>
      <c r="H5227" s="161"/>
      <c r="I5227" s="161"/>
      <c r="J5227" s="161"/>
      <c r="K5227" s="161"/>
      <c r="L5227" s="161"/>
      <c r="M5227" s="161"/>
      <c r="N5227" s="171"/>
      <c r="O5227" s="171"/>
      <c r="P5227" s="171"/>
      <c r="Q5227" s="171"/>
      <c r="R5227" s="171"/>
      <c r="S5227" s="171"/>
      <c r="T5227" s="208" t="str">
        <f t="shared" si="820"/>
        <v>MISSING</v>
      </c>
      <c r="U5227" s="208" t="str">
        <f t="shared" si="821"/>
        <v>MISSING</v>
      </c>
      <c r="X5227" s="56">
        <f t="shared" si="822"/>
        <v>-99</v>
      </c>
      <c r="Y5227" s="56">
        <f t="shared" si="823"/>
        <v>-99</v>
      </c>
      <c r="Z5227" s="56">
        <f t="shared" si="824"/>
        <v>-99</v>
      </c>
      <c r="AA5227" s="56">
        <f t="shared" si="825"/>
        <v>-99</v>
      </c>
      <c r="AB5227" s="56">
        <f t="shared" si="826"/>
        <v>-99</v>
      </c>
      <c r="AC5227" s="56">
        <f t="shared" si="827"/>
        <v>-99</v>
      </c>
      <c r="AD5227" s="3"/>
      <c r="AE5227" s="82">
        <f>IF(D5227=1, 'adjustment factor'!$D$4, IF(D5227=-9,-999,IF(D5227="",-999,0)))</f>
        <v>-999</v>
      </c>
      <c r="AF5227" s="82">
        <f>IF(F5227=1, 'adjustment factor'!$D$5, IF(F5227=-9,-999,IF(F5227="",-999,0)))</f>
        <v>-999</v>
      </c>
      <c r="AG5227" s="82">
        <f>IF(E5227=1, 'adjustment factor'!$D$6, IF(E5227=-9,-999,IF(E5227="",-999,0)))</f>
        <v>-999</v>
      </c>
      <c r="AH5227" s="82">
        <f>IF(K5227&gt;=45,'adjustment factor'!$D$7,IF(K5227=-9,-1200,IF(K5227="",-1200,0)))</f>
        <v>-1200</v>
      </c>
      <c r="AI5227" s="82">
        <f>IF(L5227=1, 'adjustment factor'!$D$8, IF(L5227=-9,-999,IF(L5227="",-999,0)))</f>
        <v>-999</v>
      </c>
      <c r="AJ5227" s="82">
        <f>IF(AND(M5227&gt;=1,M5227&lt;=4),'adjustment factor'!$D$9,IF(M5227=-9,-999,IF(M5227=98,-999,IF(M5227=99,-999,IF(M5227="",-999,0)))))</f>
        <v>-999</v>
      </c>
      <c r="AK5227" s="82">
        <f>IF(H5227=1, 'adjustment factor'!$D$10, IF(H5227=-9,-999,IF(H5227="",-999,0)))</f>
        <v>-999</v>
      </c>
      <c r="AL5227" s="82">
        <f>IF(G5227=1, 'adjustment factor'!$D$11, IF(G5227=-9,-999,IF(G5227="",-999,0)))</f>
        <v>-999</v>
      </c>
      <c r="AM5227" s="82">
        <f>IF(I5227=1, 'adjustment factor'!$D$12, IF(I5227=-9,-999,IF(I5227="",-999,0)))</f>
        <v>-999</v>
      </c>
      <c r="AN5227" s="82">
        <f>IF(J5227=1, 'adjustment factor'!$D$13, IF(J5227=-9,-999,IF(J5227="",-999,0)))</f>
        <v>-999</v>
      </c>
      <c r="AO5227" s="82" t="str">
        <f t="shared" si="828"/>
        <v>-999</v>
      </c>
      <c r="AP5227" s="82" t="str">
        <f t="shared" si="829"/>
        <v>MISSING</v>
      </c>
    </row>
    <row r="5228" spans="2:42">
      <c r="B5228" s="207"/>
      <c r="C5228" s="35">
        <v>5224</v>
      </c>
      <c r="D5228" s="161"/>
      <c r="E5228" s="161"/>
      <c r="F5228" s="161"/>
      <c r="G5228" s="161"/>
      <c r="H5228" s="161"/>
      <c r="I5228" s="161"/>
      <c r="J5228" s="161"/>
      <c r="K5228" s="161"/>
      <c r="L5228" s="161"/>
      <c r="M5228" s="161"/>
      <c r="N5228" s="171"/>
      <c r="O5228" s="171"/>
      <c r="P5228" s="171"/>
      <c r="Q5228" s="171"/>
      <c r="R5228" s="171"/>
      <c r="S5228" s="171"/>
      <c r="T5228" s="208" t="str">
        <f t="shared" si="820"/>
        <v>MISSING</v>
      </c>
      <c r="U5228" s="208" t="str">
        <f t="shared" si="821"/>
        <v>MISSING</v>
      </c>
      <c r="X5228" s="56">
        <f t="shared" si="822"/>
        <v>-99</v>
      </c>
      <c r="Y5228" s="56">
        <f t="shared" si="823"/>
        <v>-99</v>
      </c>
      <c r="Z5228" s="56">
        <f t="shared" si="824"/>
        <v>-99</v>
      </c>
      <c r="AA5228" s="56">
        <f t="shared" si="825"/>
        <v>-99</v>
      </c>
      <c r="AB5228" s="56">
        <f t="shared" si="826"/>
        <v>-99</v>
      </c>
      <c r="AC5228" s="56">
        <f t="shared" si="827"/>
        <v>-99</v>
      </c>
      <c r="AD5228" s="3"/>
      <c r="AE5228" s="82">
        <f>IF(D5228=1, 'adjustment factor'!$D$4, IF(D5228=-9,-999,IF(D5228="",-999,0)))</f>
        <v>-999</v>
      </c>
      <c r="AF5228" s="82">
        <f>IF(F5228=1, 'adjustment factor'!$D$5, IF(F5228=-9,-999,IF(F5228="",-999,0)))</f>
        <v>-999</v>
      </c>
      <c r="AG5228" s="82">
        <f>IF(E5228=1, 'adjustment factor'!$D$6, IF(E5228=-9,-999,IF(E5228="",-999,0)))</f>
        <v>-999</v>
      </c>
      <c r="AH5228" s="82">
        <f>IF(K5228&gt;=45,'adjustment factor'!$D$7,IF(K5228=-9,-1200,IF(K5228="",-1200,0)))</f>
        <v>-1200</v>
      </c>
      <c r="AI5228" s="82">
        <f>IF(L5228=1, 'adjustment factor'!$D$8, IF(L5228=-9,-999,IF(L5228="",-999,0)))</f>
        <v>-999</v>
      </c>
      <c r="AJ5228" s="82">
        <f>IF(AND(M5228&gt;=1,M5228&lt;=4),'adjustment factor'!$D$9,IF(M5228=-9,-999,IF(M5228=98,-999,IF(M5228=99,-999,IF(M5228="",-999,0)))))</f>
        <v>-999</v>
      </c>
      <c r="AK5228" s="82">
        <f>IF(H5228=1, 'adjustment factor'!$D$10, IF(H5228=-9,-999,IF(H5228="",-999,0)))</f>
        <v>-999</v>
      </c>
      <c r="AL5228" s="82">
        <f>IF(G5228=1, 'adjustment factor'!$D$11, IF(G5228=-9,-999,IF(G5228="",-999,0)))</f>
        <v>-999</v>
      </c>
      <c r="AM5228" s="82">
        <f>IF(I5228=1, 'adjustment factor'!$D$12, IF(I5228=-9,-999,IF(I5228="",-999,0)))</f>
        <v>-999</v>
      </c>
      <c r="AN5228" s="82">
        <f>IF(J5228=1, 'adjustment factor'!$D$13, IF(J5228=-9,-999,IF(J5228="",-999,0)))</f>
        <v>-999</v>
      </c>
      <c r="AO5228" s="82" t="str">
        <f t="shared" si="828"/>
        <v>-999</v>
      </c>
      <c r="AP5228" s="82" t="str">
        <f t="shared" si="829"/>
        <v>MISSING</v>
      </c>
    </row>
    <row r="5229" spans="2:42">
      <c r="B5229" s="207"/>
      <c r="C5229" s="35">
        <v>5225</v>
      </c>
      <c r="D5229" s="161"/>
      <c r="E5229" s="161"/>
      <c r="F5229" s="161"/>
      <c r="G5229" s="161"/>
      <c r="H5229" s="161"/>
      <c r="I5229" s="161"/>
      <c r="J5229" s="161"/>
      <c r="K5229" s="161"/>
      <c r="L5229" s="161"/>
      <c r="M5229" s="161"/>
      <c r="N5229" s="171"/>
      <c r="O5229" s="171"/>
      <c r="P5229" s="171"/>
      <c r="Q5229" s="171"/>
      <c r="R5229" s="171"/>
      <c r="S5229" s="171"/>
      <c r="T5229" s="208" t="str">
        <f t="shared" si="820"/>
        <v>MISSING</v>
      </c>
      <c r="U5229" s="208" t="str">
        <f t="shared" si="821"/>
        <v>MISSING</v>
      </c>
      <c r="X5229" s="56">
        <f t="shared" si="822"/>
        <v>-99</v>
      </c>
      <c r="Y5229" s="56">
        <f t="shared" si="823"/>
        <v>-99</v>
      </c>
      <c r="Z5229" s="56">
        <f t="shared" si="824"/>
        <v>-99</v>
      </c>
      <c r="AA5229" s="56">
        <f t="shared" si="825"/>
        <v>-99</v>
      </c>
      <c r="AB5229" s="56">
        <f t="shared" si="826"/>
        <v>-99</v>
      </c>
      <c r="AC5229" s="56">
        <f t="shared" si="827"/>
        <v>-99</v>
      </c>
      <c r="AD5229" s="3"/>
      <c r="AE5229" s="82">
        <f>IF(D5229=1, 'adjustment factor'!$D$4, IF(D5229=-9,-999,IF(D5229="",-999,0)))</f>
        <v>-999</v>
      </c>
      <c r="AF5229" s="82">
        <f>IF(F5229=1, 'adjustment factor'!$D$5, IF(F5229=-9,-999,IF(F5229="",-999,0)))</f>
        <v>-999</v>
      </c>
      <c r="AG5229" s="82">
        <f>IF(E5229=1, 'adjustment factor'!$D$6, IF(E5229=-9,-999,IF(E5229="",-999,0)))</f>
        <v>-999</v>
      </c>
      <c r="AH5229" s="82">
        <f>IF(K5229&gt;=45,'adjustment factor'!$D$7,IF(K5229=-9,-1200,IF(K5229="",-1200,0)))</f>
        <v>-1200</v>
      </c>
      <c r="AI5229" s="82">
        <f>IF(L5229=1, 'adjustment factor'!$D$8, IF(L5229=-9,-999,IF(L5229="",-999,0)))</f>
        <v>-999</v>
      </c>
      <c r="AJ5229" s="82">
        <f>IF(AND(M5229&gt;=1,M5229&lt;=4),'adjustment factor'!$D$9,IF(M5229=-9,-999,IF(M5229=98,-999,IF(M5229=99,-999,IF(M5229="",-999,0)))))</f>
        <v>-999</v>
      </c>
      <c r="AK5229" s="82">
        <f>IF(H5229=1, 'adjustment factor'!$D$10, IF(H5229=-9,-999,IF(H5229="",-999,0)))</f>
        <v>-999</v>
      </c>
      <c r="AL5229" s="82">
        <f>IF(G5229=1, 'adjustment factor'!$D$11, IF(G5229=-9,-999,IF(G5229="",-999,0)))</f>
        <v>-999</v>
      </c>
      <c r="AM5229" s="82">
        <f>IF(I5229=1, 'adjustment factor'!$D$12, IF(I5229=-9,-999,IF(I5229="",-999,0)))</f>
        <v>-999</v>
      </c>
      <c r="AN5229" s="82">
        <f>IF(J5229=1, 'adjustment factor'!$D$13, IF(J5229=-9,-999,IF(J5229="",-999,0)))</f>
        <v>-999</v>
      </c>
      <c r="AO5229" s="82" t="str">
        <f t="shared" si="828"/>
        <v>-999</v>
      </c>
      <c r="AP5229" s="82" t="str">
        <f t="shared" si="829"/>
        <v>MISSING</v>
      </c>
    </row>
    <row r="5230" spans="2:42">
      <c r="B5230" s="207"/>
      <c r="C5230" s="35">
        <v>5226</v>
      </c>
      <c r="D5230" s="161"/>
      <c r="E5230" s="161"/>
      <c r="F5230" s="161"/>
      <c r="G5230" s="161"/>
      <c r="H5230" s="161"/>
      <c r="I5230" s="161"/>
      <c r="J5230" s="161"/>
      <c r="K5230" s="161"/>
      <c r="L5230" s="161"/>
      <c r="M5230" s="161"/>
      <c r="N5230" s="171"/>
      <c r="O5230" s="171"/>
      <c r="P5230" s="171"/>
      <c r="Q5230" s="171"/>
      <c r="R5230" s="171"/>
      <c r="S5230" s="171"/>
      <c r="T5230" s="208" t="str">
        <f t="shared" si="820"/>
        <v>MISSING</v>
      </c>
      <c r="U5230" s="208" t="str">
        <f t="shared" si="821"/>
        <v>MISSING</v>
      </c>
      <c r="X5230" s="56">
        <f t="shared" si="822"/>
        <v>-99</v>
      </c>
      <c r="Y5230" s="56">
        <f t="shared" si="823"/>
        <v>-99</v>
      </c>
      <c r="Z5230" s="56">
        <f t="shared" si="824"/>
        <v>-99</v>
      </c>
      <c r="AA5230" s="56">
        <f t="shared" si="825"/>
        <v>-99</v>
      </c>
      <c r="AB5230" s="56">
        <f t="shared" si="826"/>
        <v>-99</v>
      </c>
      <c r="AC5230" s="56">
        <f t="shared" si="827"/>
        <v>-99</v>
      </c>
      <c r="AD5230" s="3"/>
      <c r="AE5230" s="82">
        <f>IF(D5230=1, 'adjustment factor'!$D$4, IF(D5230=-9,-999,IF(D5230="",-999,0)))</f>
        <v>-999</v>
      </c>
      <c r="AF5230" s="82">
        <f>IF(F5230=1, 'adjustment factor'!$D$5, IF(F5230=-9,-999,IF(F5230="",-999,0)))</f>
        <v>-999</v>
      </c>
      <c r="AG5230" s="82">
        <f>IF(E5230=1, 'adjustment factor'!$D$6, IF(E5230=-9,-999,IF(E5230="",-999,0)))</f>
        <v>-999</v>
      </c>
      <c r="AH5230" s="82">
        <f>IF(K5230&gt;=45,'adjustment factor'!$D$7,IF(K5230=-9,-1200,IF(K5230="",-1200,0)))</f>
        <v>-1200</v>
      </c>
      <c r="AI5230" s="82">
        <f>IF(L5230=1, 'adjustment factor'!$D$8, IF(L5230=-9,-999,IF(L5230="",-999,0)))</f>
        <v>-999</v>
      </c>
      <c r="AJ5230" s="82">
        <f>IF(AND(M5230&gt;=1,M5230&lt;=4),'adjustment factor'!$D$9,IF(M5230=-9,-999,IF(M5230=98,-999,IF(M5230=99,-999,IF(M5230="",-999,0)))))</f>
        <v>-999</v>
      </c>
      <c r="AK5230" s="82">
        <f>IF(H5230=1, 'adjustment factor'!$D$10, IF(H5230=-9,-999,IF(H5230="",-999,0)))</f>
        <v>-999</v>
      </c>
      <c r="AL5230" s="82">
        <f>IF(G5230=1, 'adjustment factor'!$D$11, IF(G5230=-9,-999,IF(G5230="",-999,0)))</f>
        <v>-999</v>
      </c>
      <c r="AM5230" s="82">
        <f>IF(I5230=1, 'adjustment factor'!$D$12, IF(I5230=-9,-999,IF(I5230="",-999,0)))</f>
        <v>-999</v>
      </c>
      <c r="AN5230" s="82">
        <f>IF(J5230=1, 'adjustment factor'!$D$13, IF(J5230=-9,-999,IF(J5230="",-999,0)))</f>
        <v>-999</v>
      </c>
      <c r="AO5230" s="82" t="str">
        <f t="shared" si="828"/>
        <v>-999</v>
      </c>
      <c r="AP5230" s="82" t="str">
        <f t="shared" si="829"/>
        <v>MISSING</v>
      </c>
    </row>
    <row r="5231" spans="2:42">
      <c r="B5231" s="207"/>
      <c r="C5231" s="35">
        <v>5227</v>
      </c>
      <c r="D5231" s="161"/>
      <c r="E5231" s="161"/>
      <c r="F5231" s="161"/>
      <c r="G5231" s="161"/>
      <c r="H5231" s="161"/>
      <c r="I5231" s="161"/>
      <c r="J5231" s="161"/>
      <c r="K5231" s="161"/>
      <c r="L5231" s="161"/>
      <c r="M5231" s="161"/>
      <c r="N5231" s="171"/>
      <c r="O5231" s="171"/>
      <c r="P5231" s="171"/>
      <c r="Q5231" s="171"/>
      <c r="R5231" s="171"/>
      <c r="S5231" s="171"/>
      <c r="T5231" s="208" t="str">
        <f t="shared" si="820"/>
        <v>MISSING</v>
      </c>
      <c r="U5231" s="208" t="str">
        <f t="shared" si="821"/>
        <v>MISSING</v>
      </c>
      <c r="X5231" s="56">
        <f t="shared" si="822"/>
        <v>-99</v>
      </c>
      <c r="Y5231" s="56">
        <f t="shared" si="823"/>
        <v>-99</v>
      </c>
      <c r="Z5231" s="56">
        <f t="shared" si="824"/>
        <v>-99</v>
      </c>
      <c r="AA5231" s="56">
        <f t="shared" si="825"/>
        <v>-99</v>
      </c>
      <c r="AB5231" s="56">
        <f t="shared" si="826"/>
        <v>-99</v>
      </c>
      <c r="AC5231" s="56">
        <f t="shared" si="827"/>
        <v>-99</v>
      </c>
      <c r="AD5231" s="3"/>
      <c r="AE5231" s="82">
        <f>IF(D5231=1, 'adjustment factor'!$D$4, IF(D5231=-9,-999,IF(D5231="",-999,0)))</f>
        <v>-999</v>
      </c>
      <c r="AF5231" s="82">
        <f>IF(F5231=1, 'adjustment factor'!$D$5, IF(F5231=-9,-999,IF(F5231="",-999,0)))</f>
        <v>-999</v>
      </c>
      <c r="AG5231" s="82">
        <f>IF(E5231=1, 'adjustment factor'!$D$6, IF(E5231=-9,-999,IF(E5231="",-999,0)))</f>
        <v>-999</v>
      </c>
      <c r="AH5231" s="82">
        <f>IF(K5231&gt;=45,'adjustment factor'!$D$7,IF(K5231=-9,-1200,IF(K5231="",-1200,0)))</f>
        <v>-1200</v>
      </c>
      <c r="AI5231" s="82">
        <f>IF(L5231=1, 'adjustment factor'!$D$8, IF(L5231=-9,-999,IF(L5231="",-999,0)))</f>
        <v>-999</v>
      </c>
      <c r="AJ5231" s="82">
        <f>IF(AND(M5231&gt;=1,M5231&lt;=4),'adjustment factor'!$D$9,IF(M5231=-9,-999,IF(M5231=98,-999,IF(M5231=99,-999,IF(M5231="",-999,0)))))</f>
        <v>-999</v>
      </c>
      <c r="AK5231" s="82">
        <f>IF(H5231=1, 'adjustment factor'!$D$10, IF(H5231=-9,-999,IF(H5231="",-999,0)))</f>
        <v>-999</v>
      </c>
      <c r="AL5231" s="82">
        <f>IF(G5231=1, 'adjustment factor'!$D$11, IF(G5231=-9,-999,IF(G5231="",-999,0)))</f>
        <v>-999</v>
      </c>
      <c r="AM5231" s="82">
        <f>IF(I5231=1, 'adjustment factor'!$D$12, IF(I5231=-9,-999,IF(I5231="",-999,0)))</f>
        <v>-999</v>
      </c>
      <c r="AN5231" s="82">
        <f>IF(J5231=1, 'adjustment factor'!$D$13, IF(J5231=-9,-999,IF(J5231="",-999,0)))</f>
        <v>-999</v>
      </c>
      <c r="AO5231" s="82" t="str">
        <f t="shared" si="828"/>
        <v>-999</v>
      </c>
      <c r="AP5231" s="82" t="str">
        <f t="shared" si="829"/>
        <v>MISSING</v>
      </c>
    </row>
    <row r="5232" spans="2:42">
      <c r="B5232" s="207"/>
      <c r="C5232" s="35">
        <v>5228</v>
      </c>
      <c r="D5232" s="161"/>
      <c r="E5232" s="161"/>
      <c r="F5232" s="161"/>
      <c r="G5232" s="161"/>
      <c r="H5232" s="161"/>
      <c r="I5232" s="161"/>
      <c r="J5232" s="161"/>
      <c r="K5232" s="161"/>
      <c r="L5232" s="161"/>
      <c r="M5232" s="161"/>
      <c r="N5232" s="171"/>
      <c r="O5232" s="171"/>
      <c r="P5232" s="171"/>
      <c r="Q5232" s="171"/>
      <c r="R5232" s="171"/>
      <c r="S5232" s="171"/>
      <c r="T5232" s="208" t="str">
        <f t="shared" si="820"/>
        <v>MISSING</v>
      </c>
      <c r="U5232" s="208" t="str">
        <f t="shared" si="821"/>
        <v>MISSING</v>
      </c>
      <c r="X5232" s="56">
        <f t="shared" si="822"/>
        <v>-99</v>
      </c>
      <c r="Y5232" s="56">
        <f t="shared" si="823"/>
        <v>-99</v>
      </c>
      <c r="Z5232" s="56">
        <f t="shared" si="824"/>
        <v>-99</v>
      </c>
      <c r="AA5232" s="56">
        <f t="shared" si="825"/>
        <v>-99</v>
      </c>
      <c r="AB5232" s="56">
        <f t="shared" si="826"/>
        <v>-99</v>
      </c>
      <c r="AC5232" s="56">
        <f t="shared" si="827"/>
        <v>-99</v>
      </c>
      <c r="AD5232" s="3"/>
      <c r="AE5232" s="82">
        <f>IF(D5232=1, 'adjustment factor'!$D$4, IF(D5232=-9,-999,IF(D5232="",-999,0)))</f>
        <v>-999</v>
      </c>
      <c r="AF5232" s="82">
        <f>IF(F5232=1, 'adjustment factor'!$D$5, IF(F5232=-9,-999,IF(F5232="",-999,0)))</f>
        <v>-999</v>
      </c>
      <c r="AG5232" s="82">
        <f>IF(E5232=1, 'adjustment factor'!$D$6, IF(E5232=-9,-999,IF(E5232="",-999,0)))</f>
        <v>-999</v>
      </c>
      <c r="AH5232" s="82">
        <f>IF(K5232&gt;=45,'adjustment factor'!$D$7,IF(K5232=-9,-1200,IF(K5232="",-1200,0)))</f>
        <v>-1200</v>
      </c>
      <c r="AI5232" s="82">
        <f>IF(L5232=1, 'adjustment factor'!$D$8, IF(L5232=-9,-999,IF(L5232="",-999,0)))</f>
        <v>-999</v>
      </c>
      <c r="AJ5232" s="82">
        <f>IF(AND(M5232&gt;=1,M5232&lt;=4),'adjustment factor'!$D$9,IF(M5232=-9,-999,IF(M5232=98,-999,IF(M5232=99,-999,IF(M5232="",-999,0)))))</f>
        <v>-999</v>
      </c>
      <c r="AK5232" s="82">
        <f>IF(H5232=1, 'adjustment factor'!$D$10, IF(H5232=-9,-999,IF(H5232="",-999,0)))</f>
        <v>-999</v>
      </c>
      <c r="AL5232" s="82">
        <f>IF(G5232=1, 'adjustment factor'!$D$11, IF(G5232=-9,-999,IF(G5232="",-999,0)))</f>
        <v>-999</v>
      </c>
      <c r="AM5232" s="82">
        <f>IF(I5232=1, 'adjustment factor'!$D$12, IF(I5232=-9,-999,IF(I5232="",-999,0)))</f>
        <v>-999</v>
      </c>
      <c r="AN5232" s="82">
        <f>IF(J5232=1, 'adjustment factor'!$D$13, IF(J5232=-9,-999,IF(J5232="",-999,0)))</f>
        <v>-999</v>
      </c>
      <c r="AO5232" s="82" t="str">
        <f t="shared" si="828"/>
        <v>-999</v>
      </c>
      <c r="AP5232" s="82" t="str">
        <f t="shared" si="829"/>
        <v>MISSING</v>
      </c>
    </row>
    <row r="5233" spans="2:42">
      <c r="B5233" s="207"/>
      <c r="C5233" s="35">
        <v>5229</v>
      </c>
      <c r="D5233" s="161"/>
      <c r="E5233" s="161"/>
      <c r="F5233" s="161"/>
      <c r="G5233" s="161"/>
      <c r="H5233" s="161"/>
      <c r="I5233" s="161"/>
      <c r="J5233" s="161"/>
      <c r="K5233" s="161"/>
      <c r="L5233" s="161"/>
      <c r="M5233" s="161"/>
      <c r="N5233" s="171"/>
      <c r="O5233" s="171"/>
      <c r="P5233" s="171"/>
      <c r="Q5233" s="171"/>
      <c r="R5233" s="171"/>
      <c r="S5233" s="171"/>
      <c r="T5233" s="208" t="str">
        <f t="shared" si="820"/>
        <v>MISSING</v>
      </c>
      <c r="U5233" s="208" t="str">
        <f t="shared" si="821"/>
        <v>MISSING</v>
      </c>
      <c r="X5233" s="56">
        <f t="shared" si="822"/>
        <v>-99</v>
      </c>
      <c r="Y5233" s="56">
        <f t="shared" si="823"/>
        <v>-99</v>
      </c>
      <c r="Z5233" s="56">
        <f t="shared" si="824"/>
        <v>-99</v>
      </c>
      <c r="AA5233" s="56">
        <f t="shared" si="825"/>
        <v>-99</v>
      </c>
      <c r="AB5233" s="56">
        <f t="shared" si="826"/>
        <v>-99</v>
      </c>
      <c r="AC5233" s="56">
        <f t="shared" si="827"/>
        <v>-99</v>
      </c>
      <c r="AD5233" s="3"/>
      <c r="AE5233" s="82">
        <f>IF(D5233=1, 'adjustment factor'!$D$4, IF(D5233=-9,-999,IF(D5233="",-999,0)))</f>
        <v>-999</v>
      </c>
      <c r="AF5233" s="82">
        <f>IF(F5233=1, 'adjustment factor'!$D$5, IF(F5233=-9,-999,IF(F5233="",-999,0)))</f>
        <v>-999</v>
      </c>
      <c r="AG5233" s="82">
        <f>IF(E5233=1, 'adjustment factor'!$D$6, IF(E5233=-9,-999,IF(E5233="",-999,0)))</f>
        <v>-999</v>
      </c>
      <c r="AH5233" s="82">
        <f>IF(K5233&gt;=45,'adjustment factor'!$D$7,IF(K5233=-9,-1200,IF(K5233="",-1200,0)))</f>
        <v>-1200</v>
      </c>
      <c r="AI5233" s="82">
        <f>IF(L5233=1, 'adjustment factor'!$D$8, IF(L5233=-9,-999,IF(L5233="",-999,0)))</f>
        <v>-999</v>
      </c>
      <c r="AJ5233" s="82">
        <f>IF(AND(M5233&gt;=1,M5233&lt;=4),'adjustment factor'!$D$9,IF(M5233=-9,-999,IF(M5233=98,-999,IF(M5233=99,-999,IF(M5233="",-999,0)))))</f>
        <v>-999</v>
      </c>
      <c r="AK5233" s="82">
        <f>IF(H5233=1, 'adjustment factor'!$D$10, IF(H5233=-9,-999,IF(H5233="",-999,0)))</f>
        <v>-999</v>
      </c>
      <c r="AL5233" s="82">
        <f>IF(G5233=1, 'adjustment factor'!$D$11, IF(G5233=-9,-999,IF(G5233="",-999,0)))</f>
        <v>-999</v>
      </c>
      <c r="AM5233" s="82">
        <f>IF(I5233=1, 'adjustment factor'!$D$12, IF(I5233=-9,-999,IF(I5233="",-999,0)))</f>
        <v>-999</v>
      </c>
      <c r="AN5233" s="82">
        <f>IF(J5233=1, 'adjustment factor'!$D$13, IF(J5233=-9,-999,IF(J5233="",-999,0)))</f>
        <v>-999</v>
      </c>
      <c r="AO5233" s="82" t="str">
        <f t="shared" si="828"/>
        <v>-999</v>
      </c>
      <c r="AP5233" s="82" t="str">
        <f t="shared" si="829"/>
        <v>MISSING</v>
      </c>
    </row>
    <row r="5234" spans="2:42">
      <c r="B5234" s="207"/>
      <c r="C5234" s="35">
        <v>5230</v>
      </c>
      <c r="D5234" s="161"/>
      <c r="E5234" s="161"/>
      <c r="F5234" s="161"/>
      <c r="G5234" s="161"/>
      <c r="H5234" s="161"/>
      <c r="I5234" s="161"/>
      <c r="J5234" s="161"/>
      <c r="K5234" s="161"/>
      <c r="L5234" s="161"/>
      <c r="M5234" s="161"/>
      <c r="N5234" s="171"/>
      <c r="O5234" s="171"/>
      <c r="P5234" s="171"/>
      <c r="Q5234" s="171"/>
      <c r="R5234" s="171"/>
      <c r="S5234" s="171"/>
      <c r="T5234" s="208" t="str">
        <f t="shared" si="820"/>
        <v>MISSING</v>
      </c>
      <c r="U5234" s="208" t="str">
        <f t="shared" si="821"/>
        <v>MISSING</v>
      </c>
      <c r="X5234" s="56">
        <f t="shared" si="822"/>
        <v>-99</v>
      </c>
      <c r="Y5234" s="56">
        <f t="shared" si="823"/>
        <v>-99</v>
      </c>
      <c r="Z5234" s="56">
        <f t="shared" si="824"/>
        <v>-99</v>
      </c>
      <c r="AA5234" s="56">
        <f t="shared" si="825"/>
        <v>-99</v>
      </c>
      <c r="AB5234" s="56">
        <f t="shared" si="826"/>
        <v>-99</v>
      </c>
      <c r="AC5234" s="56">
        <f t="shared" si="827"/>
        <v>-99</v>
      </c>
      <c r="AD5234" s="3"/>
      <c r="AE5234" s="82">
        <f>IF(D5234=1, 'adjustment factor'!$D$4, IF(D5234=-9,-999,IF(D5234="",-999,0)))</f>
        <v>-999</v>
      </c>
      <c r="AF5234" s="82">
        <f>IF(F5234=1, 'adjustment factor'!$D$5, IF(F5234=-9,-999,IF(F5234="",-999,0)))</f>
        <v>-999</v>
      </c>
      <c r="AG5234" s="82">
        <f>IF(E5234=1, 'adjustment factor'!$D$6, IF(E5234=-9,-999,IF(E5234="",-999,0)))</f>
        <v>-999</v>
      </c>
      <c r="AH5234" s="82">
        <f>IF(K5234&gt;=45,'adjustment factor'!$D$7,IF(K5234=-9,-1200,IF(K5234="",-1200,0)))</f>
        <v>-1200</v>
      </c>
      <c r="AI5234" s="82">
        <f>IF(L5234=1, 'adjustment factor'!$D$8, IF(L5234=-9,-999,IF(L5234="",-999,0)))</f>
        <v>-999</v>
      </c>
      <c r="AJ5234" s="82">
        <f>IF(AND(M5234&gt;=1,M5234&lt;=4),'adjustment factor'!$D$9,IF(M5234=-9,-999,IF(M5234=98,-999,IF(M5234=99,-999,IF(M5234="",-999,0)))))</f>
        <v>-999</v>
      </c>
      <c r="AK5234" s="82">
        <f>IF(H5234=1, 'adjustment factor'!$D$10, IF(H5234=-9,-999,IF(H5234="",-999,0)))</f>
        <v>-999</v>
      </c>
      <c r="AL5234" s="82">
        <f>IF(G5234=1, 'adjustment factor'!$D$11, IF(G5234=-9,-999,IF(G5234="",-999,0)))</f>
        <v>-999</v>
      </c>
      <c r="AM5234" s="82">
        <f>IF(I5234=1, 'adjustment factor'!$D$12, IF(I5234=-9,-999,IF(I5234="",-999,0)))</f>
        <v>-999</v>
      </c>
      <c r="AN5234" s="82">
        <f>IF(J5234=1, 'adjustment factor'!$D$13, IF(J5234=-9,-999,IF(J5234="",-999,0)))</f>
        <v>-999</v>
      </c>
      <c r="AO5234" s="82" t="str">
        <f t="shared" si="828"/>
        <v>-999</v>
      </c>
      <c r="AP5234" s="82" t="str">
        <f t="shared" si="829"/>
        <v>MISSING</v>
      </c>
    </row>
    <row r="5235" spans="2:42">
      <c r="B5235" s="207"/>
      <c r="C5235" s="35">
        <v>5231</v>
      </c>
      <c r="D5235" s="161"/>
      <c r="E5235" s="161"/>
      <c r="F5235" s="161"/>
      <c r="G5235" s="161"/>
      <c r="H5235" s="161"/>
      <c r="I5235" s="161"/>
      <c r="J5235" s="161"/>
      <c r="K5235" s="161"/>
      <c r="L5235" s="161"/>
      <c r="M5235" s="161"/>
      <c r="N5235" s="171"/>
      <c r="O5235" s="171"/>
      <c r="P5235" s="171"/>
      <c r="Q5235" s="171"/>
      <c r="R5235" s="171"/>
      <c r="S5235" s="171"/>
      <c r="T5235" s="208" t="str">
        <f t="shared" si="820"/>
        <v>MISSING</v>
      </c>
      <c r="U5235" s="208" t="str">
        <f t="shared" si="821"/>
        <v>MISSING</v>
      </c>
      <c r="X5235" s="56">
        <f t="shared" si="822"/>
        <v>-99</v>
      </c>
      <c r="Y5235" s="56">
        <f t="shared" si="823"/>
        <v>-99</v>
      </c>
      <c r="Z5235" s="56">
        <f t="shared" si="824"/>
        <v>-99</v>
      </c>
      <c r="AA5235" s="56">
        <f t="shared" si="825"/>
        <v>-99</v>
      </c>
      <c r="AB5235" s="56">
        <f t="shared" si="826"/>
        <v>-99</v>
      </c>
      <c r="AC5235" s="56">
        <f t="shared" si="827"/>
        <v>-99</v>
      </c>
      <c r="AD5235" s="3"/>
      <c r="AE5235" s="82">
        <f>IF(D5235=1, 'adjustment factor'!$D$4, IF(D5235=-9,-999,IF(D5235="",-999,0)))</f>
        <v>-999</v>
      </c>
      <c r="AF5235" s="82">
        <f>IF(F5235=1, 'adjustment factor'!$D$5, IF(F5235=-9,-999,IF(F5235="",-999,0)))</f>
        <v>-999</v>
      </c>
      <c r="AG5235" s="82">
        <f>IF(E5235=1, 'adjustment factor'!$D$6, IF(E5235=-9,-999,IF(E5235="",-999,0)))</f>
        <v>-999</v>
      </c>
      <c r="AH5235" s="82">
        <f>IF(K5235&gt;=45,'adjustment factor'!$D$7,IF(K5235=-9,-1200,IF(K5235="",-1200,0)))</f>
        <v>-1200</v>
      </c>
      <c r="AI5235" s="82">
        <f>IF(L5235=1, 'adjustment factor'!$D$8, IF(L5235=-9,-999,IF(L5235="",-999,0)))</f>
        <v>-999</v>
      </c>
      <c r="AJ5235" s="82">
        <f>IF(AND(M5235&gt;=1,M5235&lt;=4),'adjustment factor'!$D$9,IF(M5235=-9,-999,IF(M5235=98,-999,IF(M5235=99,-999,IF(M5235="",-999,0)))))</f>
        <v>-999</v>
      </c>
      <c r="AK5235" s="82">
        <f>IF(H5235=1, 'adjustment factor'!$D$10, IF(H5235=-9,-999,IF(H5235="",-999,0)))</f>
        <v>-999</v>
      </c>
      <c r="AL5235" s="82">
        <f>IF(G5235=1, 'adjustment factor'!$D$11, IF(G5235=-9,-999,IF(G5235="",-999,0)))</f>
        <v>-999</v>
      </c>
      <c r="AM5235" s="82">
        <f>IF(I5235=1, 'adjustment factor'!$D$12, IF(I5235=-9,-999,IF(I5235="",-999,0)))</f>
        <v>-999</v>
      </c>
      <c r="AN5235" s="82">
        <f>IF(J5235=1, 'adjustment factor'!$D$13, IF(J5235=-9,-999,IF(J5235="",-999,0)))</f>
        <v>-999</v>
      </c>
      <c r="AO5235" s="82" t="str">
        <f t="shared" si="828"/>
        <v>-999</v>
      </c>
      <c r="AP5235" s="82" t="str">
        <f t="shared" si="829"/>
        <v>MISSING</v>
      </c>
    </row>
    <row r="5236" spans="2:42">
      <c r="B5236" s="207"/>
      <c r="C5236" s="35">
        <v>5232</v>
      </c>
      <c r="D5236" s="161"/>
      <c r="E5236" s="161"/>
      <c r="F5236" s="161"/>
      <c r="G5236" s="161"/>
      <c r="H5236" s="161"/>
      <c r="I5236" s="161"/>
      <c r="J5236" s="161"/>
      <c r="K5236" s="161"/>
      <c r="L5236" s="161"/>
      <c r="M5236" s="161"/>
      <c r="N5236" s="171"/>
      <c r="O5236" s="171"/>
      <c r="P5236" s="171"/>
      <c r="Q5236" s="171"/>
      <c r="R5236" s="171"/>
      <c r="S5236" s="171"/>
      <c r="T5236" s="208" t="str">
        <f t="shared" si="820"/>
        <v>MISSING</v>
      </c>
      <c r="U5236" s="208" t="str">
        <f t="shared" si="821"/>
        <v>MISSING</v>
      </c>
      <c r="X5236" s="56">
        <f t="shared" si="822"/>
        <v>-99</v>
      </c>
      <c r="Y5236" s="56">
        <f t="shared" si="823"/>
        <v>-99</v>
      </c>
      <c r="Z5236" s="56">
        <f t="shared" si="824"/>
        <v>-99</v>
      </c>
      <c r="AA5236" s="56">
        <f t="shared" si="825"/>
        <v>-99</v>
      </c>
      <c r="AB5236" s="56">
        <f t="shared" si="826"/>
        <v>-99</v>
      </c>
      <c r="AC5236" s="56">
        <f t="shared" si="827"/>
        <v>-99</v>
      </c>
      <c r="AD5236" s="3"/>
      <c r="AE5236" s="82">
        <f>IF(D5236=1, 'adjustment factor'!$D$4, IF(D5236=-9,-999,IF(D5236="",-999,0)))</f>
        <v>-999</v>
      </c>
      <c r="AF5236" s="82">
        <f>IF(F5236=1, 'adjustment factor'!$D$5, IF(F5236=-9,-999,IF(F5236="",-999,0)))</f>
        <v>-999</v>
      </c>
      <c r="AG5236" s="82">
        <f>IF(E5236=1, 'adjustment factor'!$D$6, IF(E5236=-9,-999,IF(E5236="",-999,0)))</f>
        <v>-999</v>
      </c>
      <c r="AH5236" s="82">
        <f>IF(K5236&gt;=45,'adjustment factor'!$D$7,IF(K5236=-9,-1200,IF(K5236="",-1200,0)))</f>
        <v>-1200</v>
      </c>
      <c r="AI5236" s="82">
        <f>IF(L5236=1, 'adjustment factor'!$D$8, IF(L5236=-9,-999,IF(L5236="",-999,0)))</f>
        <v>-999</v>
      </c>
      <c r="AJ5236" s="82">
        <f>IF(AND(M5236&gt;=1,M5236&lt;=4),'adjustment factor'!$D$9,IF(M5236=-9,-999,IF(M5236=98,-999,IF(M5236=99,-999,IF(M5236="",-999,0)))))</f>
        <v>-999</v>
      </c>
      <c r="AK5236" s="82">
        <f>IF(H5236=1, 'adjustment factor'!$D$10, IF(H5236=-9,-999,IF(H5236="",-999,0)))</f>
        <v>-999</v>
      </c>
      <c r="AL5236" s="82">
        <f>IF(G5236=1, 'adjustment factor'!$D$11, IF(G5236=-9,-999,IF(G5236="",-999,0)))</f>
        <v>-999</v>
      </c>
      <c r="AM5236" s="82">
        <f>IF(I5236=1, 'adjustment factor'!$D$12, IF(I5236=-9,-999,IF(I5236="",-999,0)))</f>
        <v>-999</v>
      </c>
      <c r="AN5236" s="82">
        <f>IF(J5236=1, 'adjustment factor'!$D$13, IF(J5236=-9,-999,IF(J5236="",-999,0)))</f>
        <v>-999</v>
      </c>
      <c r="AO5236" s="82" t="str">
        <f t="shared" si="828"/>
        <v>-999</v>
      </c>
      <c r="AP5236" s="82" t="str">
        <f t="shared" si="829"/>
        <v>MISSING</v>
      </c>
    </row>
    <row r="5237" spans="2:42">
      <c r="B5237" s="207"/>
      <c r="C5237" s="35">
        <v>5233</v>
      </c>
      <c r="D5237" s="161"/>
      <c r="E5237" s="161"/>
      <c r="F5237" s="161"/>
      <c r="G5237" s="161"/>
      <c r="H5237" s="161"/>
      <c r="I5237" s="161"/>
      <c r="J5237" s="161"/>
      <c r="K5237" s="161"/>
      <c r="L5237" s="161"/>
      <c r="M5237" s="161"/>
      <c r="N5237" s="171"/>
      <c r="O5237" s="171"/>
      <c r="P5237" s="171"/>
      <c r="Q5237" s="171"/>
      <c r="R5237" s="171"/>
      <c r="S5237" s="171"/>
      <c r="T5237" s="208" t="str">
        <f t="shared" si="820"/>
        <v>MISSING</v>
      </c>
      <c r="U5237" s="208" t="str">
        <f t="shared" si="821"/>
        <v>MISSING</v>
      </c>
      <c r="X5237" s="56">
        <f t="shared" si="822"/>
        <v>-99</v>
      </c>
      <c r="Y5237" s="56">
        <f t="shared" si="823"/>
        <v>-99</v>
      </c>
      <c r="Z5237" s="56">
        <f t="shared" si="824"/>
        <v>-99</v>
      </c>
      <c r="AA5237" s="56">
        <f t="shared" si="825"/>
        <v>-99</v>
      </c>
      <c r="AB5237" s="56">
        <f t="shared" si="826"/>
        <v>-99</v>
      </c>
      <c r="AC5237" s="56">
        <f t="shared" si="827"/>
        <v>-99</v>
      </c>
      <c r="AD5237" s="3"/>
      <c r="AE5237" s="82">
        <f>IF(D5237=1, 'adjustment factor'!$D$4, IF(D5237=-9,-999,IF(D5237="",-999,0)))</f>
        <v>-999</v>
      </c>
      <c r="AF5237" s="82">
        <f>IF(F5237=1, 'adjustment factor'!$D$5, IF(F5237=-9,-999,IF(F5237="",-999,0)))</f>
        <v>-999</v>
      </c>
      <c r="AG5237" s="82">
        <f>IF(E5237=1, 'adjustment factor'!$D$6, IF(E5237=-9,-999,IF(E5237="",-999,0)))</f>
        <v>-999</v>
      </c>
      <c r="AH5237" s="82">
        <f>IF(K5237&gt;=45,'adjustment factor'!$D$7,IF(K5237=-9,-1200,IF(K5237="",-1200,0)))</f>
        <v>-1200</v>
      </c>
      <c r="AI5237" s="82">
        <f>IF(L5237=1, 'adjustment factor'!$D$8, IF(L5237=-9,-999,IF(L5237="",-999,0)))</f>
        <v>-999</v>
      </c>
      <c r="AJ5237" s="82">
        <f>IF(AND(M5237&gt;=1,M5237&lt;=4),'adjustment factor'!$D$9,IF(M5237=-9,-999,IF(M5237=98,-999,IF(M5237=99,-999,IF(M5237="",-999,0)))))</f>
        <v>-999</v>
      </c>
      <c r="AK5237" s="82">
        <f>IF(H5237=1, 'adjustment factor'!$D$10, IF(H5237=-9,-999,IF(H5237="",-999,0)))</f>
        <v>-999</v>
      </c>
      <c r="AL5237" s="82">
        <f>IF(G5237=1, 'adjustment factor'!$D$11, IF(G5237=-9,-999,IF(G5237="",-999,0)))</f>
        <v>-999</v>
      </c>
      <c r="AM5237" s="82">
        <f>IF(I5237=1, 'adjustment factor'!$D$12, IF(I5237=-9,-999,IF(I5237="",-999,0)))</f>
        <v>-999</v>
      </c>
      <c r="AN5237" s="82">
        <f>IF(J5237=1, 'adjustment factor'!$D$13, IF(J5237=-9,-999,IF(J5237="",-999,0)))</f>
        <v>-999</v>
      </c>
      <c r="AO5237" s="82" t="str">
        <f t="shared" si="828"/>
        <v>-999</v>
      </c>
      <c r="AP5237" s="82" t="str">
        <f t="shared" si="829"/>
        <v>MISSING</v>
      </c>
    </row>
    <row r="5238" spans="2:42">
      <c r="B5238" s="207"/>
      <c r="C5238" s="35">
        <v>5234</v>
      </c>
      <c r="D5238" s="161"/>
      <c r="E5238" s="161"/>
      <c r="F5238" s="161"/>
      <c r="G5238" s="161"/>
      <c r="H5238" s="161"/>
      <c r="I5238" s="161"/>
      <c r="J5238" s="161"/>
      <c r="K5238" s="161"/>
      <c r="L5238" s="161"/>
      <c r="M5238" s="161"/>
      <c r="N5238" s="171"/>
      <c r="O5238" s="171"/>
      <c r="P5238" s="171"/>
      <c r="Q5238" s="171"/>
      <c r="R5238" s="171"/>
      <c r="S5238" s="171"/>
      <c r="T5238" s="208" t="str">
        <f t="shared" si="820"/>
        <v>MISSING</v>
      </c>
      <c r="U5238" s="208" t="str">
        <f t="shared" si="821"/>
        <v>MISSING</v>
      </c>
      <c r="X5238" s="56">
        <f t="shared" si="822"/>
        <v>-99</v>
      </c>
      <c r="Y5238" s="56">
        <f t="shared" si="823"/>
        <v>-99</v>
      </c>
      <c r="Z5238" s="56">
        <f t="shared" si="824"/>
        <v>-99</v>
      </c>
      <c r="AA5238" s="56">
        <f t="shared" si="825"/>
        <v>-99</v>
      </c>
      <c r="AB5238" s="56">
        <f t="shared" si="826"/>
        <v>-99</v>
      </c>
      <c r="AC5238" s="56">
        <f t="shared" si="827"/>
        <v>-99</v>
      </c>
      <c r="AD5238" s="3"/>
      <c r="AE5238" s="82">
        <f>IF(D5238=1, 'adjustment factor'!$D$4, IF(D5238=-9,-999,IF(D5238="",-999,0)))</f>
        <v>-999</v>
      </c>
      <c r="AF5238" s="82">
        <f>IF(F5238=1, 'adjustment factor'!$D$5, IF(F5238=-9,-999,IF(F5238="",-999,0)))</f>
        <v>-999</v>
      </c>
      <c r="AG5238" s="82">
        <f>IF(E5238=1, 'adjustment factor'!$D$6, IF(E5238=-9,-999,IF(E5238="",-999,0)))</f>
        <v>-999</v>
      </c>
      <c r="AH5238" s="82">
        <f>IF(K5238&gt;=45,'adjustment factor'!$D$7,IF(K5238=-9,-1200,IF(K5238="",-1200,0)))</f>
        <v>-1200</v>
      </c>
      <c r="AI5238" s="82">
        <f>IF(L5238=1, 'adjustment factor'!$D$8, IF(L5238=-9,-999,IF(L5238="",-999,0)))</f>
        <v>-999</v>
      </c>
      <c r="AJ5238" s="82">
        <f>IF(AND(M5238&gt;=1,M5238&lt;=4),'adjustment factor'!$D$9,IF(M5238=-9,-999,IF(M5238=98,-999,IF(M5238=99,-999,IF(M5238="",-999,0)))))</f>
        <v>-999</v>
      </c>
      <c r="AK5238" s="82">
        <f>IF(H5238=1, 'adjustment factor'!$D$10, IF(H5238=-9,-999,IF(H5238="",-999,0)))</f>
        <v>-999</v>
      </c>
      <c r="AL5238" s="82">
        <f>IF(G5238=1, 'adjustment factor'!$D$11, IF(G5238=-9,-999,IF(G5238="",-999,0)))</f>
        <v>-999</v>
      </c>
      <c r="AM5238" s="82">
        <f>IF(I5238=1, 'adjustment factor'!$D$12, IF(I5238=-9,-999,IF(I5238="",-999,0)))</f>
        <v>-999</v>
      </c>
      <c r="AN5238" s="82">
        <f>IF(J5238=1, 'adjustment factor'!$D$13, IF(J5238=-9,-999,IF(J5238="",-999,0)))</f>
        <v>-999</v>
      </c>
      <c r="AO5238" s="82" t="str">
        <f t="shared" si="828"/>
        <v>-999</v>
      </c>
      <c r="AP5238" s="82" t="str">
        <f t="shared" si="829"/>
        <v>MISSING</v>
      </c>
    </row>
    <row r="5239" spans="2:42">
      <c r="B5239" s="207"/>
      <c r="C5239" s="35">
        <v>5235</v>
      </c>
      <c r="D5239" s="161"/>
      <c r="E5239" s="161"/>
      <c r="F5239" s="161"/>
      <c r="G5239" s="161"/>
      <c r="H5239" s="161"/>
      <c r="I5239" s="161"/>
      <c r="J5239" s="161"/>
      <c r="K5239" s="161"/>
      <c r="L5239" s="161"/>
      <c r="M5239" s="161"/>
      <c r="N5239" s="171"/>
      <c r="O5239" s="171"/>
      <c r="P5239" s="171"/>
      <c r="Q5239" s="171"/>
      <c r="R5239" s="171"/>
      <c r="S5239" s="171"/>
      <c r="T5239" s="208" t="str">
        <f t="shared" si="820"/>
        <v>MISSING</v>
      </c>
      <c r="U5239" s="208" t="str">
        <f t="shared" si="821"/>
        <v>MISSING</v>
      </c>
      <c r="X5239" s="56">
        <f t="shared" si="822"/>
        <v>-99</v>
      </c>
      <c r="Y5239" s="56">
        <f t="shared" si="823"/>
        <v>-99</v>
      </c>
      <c r="Z5239" s="56">
        <f t="shared" si="824"/>
        <v>-99</v>
      </c>
      <c r="AA5239" s="56">
        <f t="shared" si="825"/>
        <v>-99</v>
      </c>
      <c r="AB5239" s="56">
        <f t="shared" si="826"/>
        <v>-99</v>
      </c>
      <c r="AC5239" s="56">
        <f t="shared" si="827"/>
        <v>-99</v>
      </c>
      <c r="AD5239" s="3"/>
      <c r="AE5239" s="82">
        <f>IF(D5239=1, 'adjustment factor'!$D$4, IF(D5239=-9,-999,IF(D5239="",-999,0)))</f>
        <v>-999</v>
      </c>
      <c r="AF5239" s="82">
        <f>IF(F5239=1, 'adjustment factor'!$D$5, IF(F5239=-9,-999,IF(F5239="",-999,0)))</f>
        <v>-999</v>
      </c>
      <c r="AG5239" s="82">
        <f>IF(E5239=1, 'adjustment factor'!$D$6, IF(E5239=-9,-999,IF(E5239="",-999,0)))</f>
        <v>-999</v>
      </c>
      <c r="AH5239" s="82">
        <f>IF(K5239&gt;=45,'adjustment factor'!$D$7,IF(K5239=-9,-1200,IF(K5239="",-1200,0)))</f>
        <v>-1200</v>
      </c>
      <c r="AI5239" s="82">
        <f>IF(L5239=1, 'adjustment factor'!$D$8, IF(L5239=-9,-999,IF(L5239="",-999,0)))</f>
        <v>-999</v>
      </c>
      <c r="AJ5239" s="82">
        <f>IF(AND(M5239&gt;=1,M5239&lt;=4),'adjustment factor'!$D$9,IF(M5239=-9,-999,IF(M5239=98,-999,IF(M5239=99,-999,IF(M5239="",-999,0)))))</f>
        <v>-999</v>
      </c>
      <c r="AK5239" s="82">
        <f>IF(H5239=1, 'adjustment factor'!$D$10, IF(H5239=-9,-999,IF(H5239="",-999,0)))</f>
        <v>-999</v>
      </c>
      <c r="AL5239" s="82">
        <f>IF(G5239=1, 'adjustment factor'!$D$11, IF(G5239=-9,-999,IF(G5239="",-999,0)))</f>
        <v>-999</v>
      </c>
      <c r="AM5239" s="82">
        <f>IF(I5239=1, 'adjustment factor'!$D$12, IF(I5239=-9,-999,IF(I5239="",-999,0)))</f>
        <v>-999</v>
      </c>
      <c r="AN5239" s="82">
        <f>IF(J5239=1, 'adjustment factor'!$D$13, IF(J5239=-9,-999,IF(J5239="",-999,0)))</f>
        <v>-999</v>
      </c>
      <c r="AO5239" s="82" t="str">
        <f t="shared" si="828"/>
        <v>-999</v>
      </c>
      <c r="AP5239" s="82" t="str">
        <f t="shared" si="829"/>
        <v>MISSING</v>
      </c>
    </row>
    <row r="5240" spans="2:42">
      <c r="B5240" s="207"/>
      <c r="C5240" s="35">
        <v>5236</v>
      </c>
      <c r="D5240" s="161"/>
      <c r="E5240" s="161"/>
      <c r="F5240" s="161"/>
      <c r="G5240" s="161"/>
      <c r="H5240" s="161"/>
      <c r="I5240" s="161"/>
      <c r="J5240" s="161"/>
      <c r="K5240" s="161"/>
      <c r="L5240" s="161"/>
      <c r="M5240" s="161"/>
      <c r="N5240" s="171"/>
      <c r="O5240" s="171"/>
      <c r="P5240" s="171"/>
      <c r="Q5240" s="171"/>
      <c r="R5240" s="171"/>
      <c r="S5240" s="171"/>
      <c r="T5240" s="208" t="str">
        <f t="shared" si="820"/>
        <v>MISSING</v>
      </c>
      <c r="U5240" s="208" t="str">
        <f t="shared" si="821"/>
        <v>MISSING</v>
      </c>
      <c r="X5240" s="56">
        <f t="shared" si="822"/>
        <v>-99</v>
      </c>
      <c r="Y5240" s="56">
        <f t="shared" si="823"/>
        <v>-99</v>
      </c>
      <c r="Z5240" s="56">
        <f t="shared" si="824"/>
        <v>-99</v>
      </c>
      <c r="AA5240" s="56">
        <f t="shared" si="825"/>
        <v>-99</v>
      </c>
      <c r="AB5240" s="56">
        <f t="shared" si="826"/>
        <v>-99</v>
      </c>
      <c r="AC5240" s="56">
        <f t="shared" si="827"/>
        <v>-99</v>
      </c>
      <c r="AD5240" s="3"/>
      <c r="AE5240" s="82">
        <f>IF(D5240=1, 'adjustment factor'!$D$4, IF(D5240=-9,-999,IF(D5240="",-999,0)))</f>
        <v>-999</v>
      </c>
      <c r="AF5240" s="82">
        <f>IF(F5240=1, 'adjustment factor'!$D$5, IF(F5240=-9,-999,IF(F5240="",-999,0)))</f>
        <v>-999</v>
      </c>
      <c r="AG5240" s="82">
        <f>IF(E5240=1, 'adjustment factor'!$D$6, IF(E5240=-9,-999,IF(E5240="",-999,0)))</f>
        <v>-999</v>
      </c>
      <c r="AH5240" s="82">
        <f>IF(K5240&gt;=45,'adjustment factor'!$D$7,IF(K5240=-9,-1200,IF(K5240="",-1200,0)))</f>
        <v>-1200</v>
      </c>
      <c r="AI5240" s="82">
        <f>IF(L5240=1, 'adjustment factor'!$D$8, IF(L5240=-9,-999,IF(L5240="",-999,0)))</f>
        <v>-999</v>
      </c>
      <c r="AJ5240" s="82">
        <f>IF(AND(M5240&gt;=1,M5240&lt;=4),'adjustment factor'!$D$9,IF(M5240=-9,-999,IF(M5240=98,-999,IF(M5240=99,-999,IF(M5240="",-999,0)))))</f>
        <v>-999</v>
      </c>
      <c r="AK5240" s="82">
        <f>IF(H5240=1, 'adjustment factor'!$D$10, IF(H5240=-9,-999,IF(H5240="",-999,0)))</f>
        <v>-999</v>
      </c>
      <c r="AL5240" s="82">
        <f>IF(G5240=1, 'adjustment factor'!$D$11, IF(G5240=-9,-999,IF(G5240="",-999,0)))</f>
        <v>-999</v>
      </c>
      <c r="AM5240" s="82">
        <f>IF(I5240=1, 'adjustment factor'!$D$12, IF(I5240=-9,-999,IF(I5240="",-999,0)))</f>
        <v>-999</v>
      </c>
      <c r="AN5240" s="82">
        <f>IF(J5240=1, 'adjustment factor'!$D$13, IF(J5240=-9,-999,IF(J5240="",-999,0)))</f>
        <v>-999</v>
      </c>
      <c r="AO5240" s="82" t="str">
        <f t="shared" si="828"/>
        <v>-999</v>
      </c>
      <c r="AP5240" s="82" t="str">
        <f t="shared" si="829"/>
        <v>MISSING</v>
      </c>
    </row>
    <row r="5241" spans="2:42">
      <c r="B5241" s="207"/>
      <c r="C5241" s="35">
        <v>5237</v>
      </c>
      <c r="D5241" s="161"/>
      <c r="E5241" s="161"/>
      <c r="F5241" s="161"/>
      <c r="G5241" s="161"/>
      <c r="H5241" s="161"/>
      <c r="I5241" s="161"/>
      <c r="J5241" s="161"/>
      <c r="K5241" s="161"/>
      <c r="L5241" s="161"/>
      <c r="M5241" s="161"/>
      <c r="N5241" s="171"/>
      <c r="O5241" s="171"/>
      <c r="P5241" s="171"/>
      <c r="Q5241" s="171"/>
      <c r="R5241" s="171"/>
      <c r="S5241" s="171"/>
      <c r="T5241" s="208" t="str">
        <f t="shared" si="820"/>
        <v>MISSING</v>
      </c>
      <c r="U5241" s="208" t="str">
        <f t="shared" si="821"/>
        <v>MISSING</v>
      </c>
      <c r="X5241" s="56">
        <f t="shared" si="822"/>
        <v>-99</v>
      </c>
      <c r="Y5241" s="56">
        <f t="shared" si="823"/>
        <v>-99</v>
      </c>
      <c r="Z5241" s="56">
        <f t="shared" si="824"/>
        <v>-99</v>
      </c>
      <c r="AA5241" s="56">
        <f t="shared" si="825"/>
        <v>-99</v>
      </c>
      <c r="AB5241" s="56">
        <f t="shared" si="826"/>
        <v>-99</v>
      </c>
      <c r="AC5241" s="56">
        <f t="shared" si="827"/>
        <v>-99</v>
      </c>
      <c r="AD5241" s="3"/>
      <c r="AE5241" s="82">
        <f>IF(D5241=1, 'adjustment factor'!$D$4, IF(D5241=-9,-999,IF(D5241="",-999,0)))</f>
        <v>-999</v>
      </c>
      <c r="AF5241" s="82">
        <f>IF(F5241=1, 'adjustment factor'!$D$5, IF(F5241=-9,-999,IF(F5241="",-999,0)))</f>
        <v>-999</v>
      </c>
      <c r="AG5241" s="82">
        <f>IF(E5241=1, 'adjustment factor'!$D$6, IF(E5241=-9,-999,IF(E5241="",-999,0)))</f>
        <v>-999</v>
      </c>
      <c r="AH5241" s="82">
        <f>IF(K5241&gt;=45,'adjustment factor'!$D$7,IF(K5241=-9,-1200,IF(K5241="",-1200,0)))</f>
        <v>-1200</v>
      </c>
      <c r="AI5241" s="82">
        <f>IF(L5241=1, 'adjustment factor'!$D$8, IF(L5241=-9,-999,IF(L5241="",-999,0)))</f>
        <v>-999</v>
      </c>
      <c r="AJ5241" s="82">
        <f>IF(AND(M5241&gt;=1,M5241&lt;=4),'adjustment factor'!$D$9,IF(M5241=-9,-999,IF(M5241=98,-999,IF(M5241=99,-999,IF(M5241="",-999,0)))))</f>
        <v>-999</v>
      </c>
      <c r="AK5241" s="82">
        <f>IF(H5241=1, 'adjustment factor'!$D$10, IF(H5241=-9,-999,IF(H5241="",-999,0)))</f>
        <v>-999</v>
      </c>
      <c r="AL5241" s="82">
        <f>IF(G5241=1, 'adjustment factor'!$D$11, IF(G5241=-9,-999,IF(G5241="",-999,0)))</f>
        <v>-999</v>
      </c>
      <c r="AM5241" s="82">
        <f>IF(I5241=1, 'adjustment factor'!$D$12, IF(I5241=-9,-999,IF(I5241="",-999,0)))</f>
        <v>-999</v>
      </c>
      <c r="AN5241" s="82">
        <f>IF(J5241=1, 'adjustment factor'!$D$13, IF(J5241=-9,-999,IF(J5241="",-999,0)))</f>
        <v>-999</v>
      </c>
      <c r="AO5241" s="82" t="str">
        <f t="shared" si="828"/>
        <v>-999</v>
      </c>
      <c r="AP5241" s="82" t="str">
        <f t="shared" si="829"/>
        <v>MISSING</v>
      </c>
    </row>
    <row r="5242" spans="2:42">
      <c r="B5242" s="207"/>
      <c r="C5242" s="35">
        <v>5238</v>
      </c>
      <c r="D5242" s="161"/>
      <c r="E5242" s="161"/>
      <c r="F5242" s="161"/>
      <c r="G5242" s="161"/>
      <c r="H5242" s="161"/>
      <c r="I5242" s="161"/>
      <c r="J5242" s="161"/>
      <c r="K5242" s="161"/>
      <c r="L5242" s="161"/>
      <c r="M5242" s="161"/>
      <c r="N5242" s="171"/>
      <c r="O5242" s="171"/>
      <c r="P5242" s="171"/>
      <c r="Q5242" s="171"/>
      <c r="R5242" s="171"/>
      <c r="S5242" s="171"/>
      <c r="T5242" s="208" t="str">
        <f t="shared" si="820"/>
        <v>MISSING</v>
      </c>
      <c r="U5242" s="208" t="str">
        <f t="shared" si="821"/>
        <v>MISSING</v>
      </c>
      <c r="X5242" s="56">
        <f t="shared" si="822"/>
        <v>-99</v>
      </c>
      <c r="Y5242" s="56">
        <f t="shared" si="823"/>
        <v>-99</v>
      </c>
      <c r="Z5242" s="56">
        <f t="shared" si="824"/>
        <v>-99</v>
      </c>
      <c r="AA5242" s="56">
        <f t="shared" si="825"/>
        <v>-99</v>
      </c>
      <c r="AB5242" s="56">
        <f t="shared" si="826"/>
        <v>-99</v>
      </c>
      <c r="AC5242" s="56">
        <f t="shared" si="827"/>
        <v>-99</v>
      </c>
      <c r="AD5242" s="3"/>
      <c r="AE5242" s="82">
        <f>IF(D5242=1, 'adjustment factor'!$D$4, IF(D5242=-9,-999,IF(D5242="",-999,0)))</f>
        <v>-999</v>
      </c>
      <c r="AF5242" s="82">
        <f>IF(F5242=1, 'adjustment factor'!$D$5, IF(F5242=-9,-999,IF(F5242="",-999,0)))</f>
        <v>-999</v>
      </c>
      <c r="AG5242" s="82">
        <f>IF(E5242=1, 'adjustment factor'!$D$6, IF(E5242=-9,-999,IF(E5242="",-999,0)))</f>
        <v>-999</v>
      </c>
      <c r="AH5242" s="82">
        <f>IF(K5242&gt;=45,'adjustment factor'!$D$7,IF(K5242=-9,-1200,IF(K5242="",-1200,0)))</f>
        <v>-1200</v>
      </c>
      <c r="AI5242" s="82">
        <f>IF(L5242=1, 'adjustment factor'!$D$8, IF(L5242=-9,-999,IF(L5242="",-999,0)))</f>
        <v>-999</v>
      </c>
      <c r="AJ5242" s="82">
        <f>IF(AND(M5242&gt;=1,M5242&lt;=4),'adjustment factor'!$D$9,IF(M5242=-9,-999,IF(M5242=98,-999,IF(M5242=99,-999,IF(M5242="",-999,0)))))</f>
        <v>-999</v>
      </c>
      <c r="AK5242" s="82">
        <f>IF(H5242=1, 'adjustment factor'!$D$10, IF(H5242=-9,-999,IF(H5242="",-999,0)))</f>
        <v>-999</v>
      </c>
      <c r="AL5242" s="82">
        <f>IF(G5242=1, 'adjustment factor'!$D$11, IF(G5242=-9,-999,IF(G5242="",-999,0)))</f>
        <v>-999</v>
      </c>
      <c r="AM5242" s="82">
        <f>IF(I5242=1, 'adjustment factor'!$D$12, IF(I5242=-9,-999,IF(I5242="",-999,0)))</f>
        <v>-999</v>
      </c>
      <c r="AN5242" s="82">
        <f>IF(J5242=1, 'adjustment factor'!$D$13, IF(J5242=-9,-999,IF(J5242="",-999,0)))</f>
        <v>-999</v>
      </c>
      <c r="AO5242" s="82" t="str">
        <f t="shared" si="828"/>
        <v>-999</v>
      </c>
      <c r="AP5242" s="82" t="str">
        <f t="shared" si="829"/>
        <v>MISSING</v>
      </c>
    </row>
    <row r="5243" spans="2:42">
      <c r="B5243" s="207"/>
      <c r="C5243" s="35">
        <v>5239</v>
      </c>
      <c r="D5243" s="161"/>
      <c r="E5243" s="161"/>
      <c r="F5243" s="161"/>
      <c r="G5243" s="161"/>
      <c r="H5243" s="161"/>
      <c r="I5243" s="161"/>
      <c r="J5243" s="161"/>
      <c r="K5243" s="161"/>
      <c r="L5243" s="161"/>
      <c r="M5243" s="161"/>
      <c r="N5243" s="171"/>
      <c r="O5243" s="171"/>
      <c r="P5243" s="171"/>
      <c r="Q5243" s="171"/>
      <c r="R5243" s="171"/>
      <c r="S5243" s="171"/>
      <c r="T5243" s="208" t="str">
        <f t="shared" si="820"/>
        <v>MISSING</v>
      </c>
      <c r="U5243" s="208" t="str">
        <f t="shared" si="821"/>
        <v>MISSING</v>
      </c>
      <c r="X5243" s="56">
        <f t="shared" si="822"/>
        <v>-99</v>
      </c>
      <c r="Y5243" s="56">
        <f t="shared" si="823"/>
        <v>-99</v>
      </c>
      <c r="Z5243" s="56">
        <f t="shared" si="824"/>
        <v>-99</v>
      </c>
      <c r="AA5243" s="56">
        <f t="shared" si="825"/>
        <v>-99</v>
      </c>
      <c r="AB5243" s="56">
        <f t="shared" si="826"/>
        <v>-99</v>
      </c>
      <c r="AC5243" s="56">
        <f t="shared" si="827"/>
        <v>-99</v>
      </c>
      <c r="AD5243" s="3"/>
      <c r="AE5243" s="82">
        <f>IF(D5243=1, 'adjustment factor'!$D$4, IF(D5243=-9,-999,IF(D5243="",-999,0)))</f>
        <v>-999</v>
      </c>
      <c r="AF5243" s="82">
        <f>IF(F5243=1, 'adjustment factor'!$D$5, IF(F5243=-9,-999,IF(F5243="",-999,0)))</f>
        <v>-999</v>
      </c>
      <c r="AG5243" s="82">
        <f>IF(E5243=1, 'adjustment factor'!$D$6, IF(E5243=-9,-999,IF(E5243="",-999,0)))</f>
        <v>-999</v>
      </c>
      <c r="AH5243" s="82">
        <f>IF(K5243&gt;=45,'adjustment factor'!$D$7,IF(K5243=-9,-1200,IF(K5243="",-1200,0)))</f>
        <v>-1200</v>
      </c>
      <c r="AI5243" s="82">
        <f>IF(L5243=1, 'adjustment factor'!$D$8, IF(L5243=-9,-999,IF(L5243="",-999,0)))</f>
        <v>-999</v>
      </c>
      <c r="AJ5243" s="82">
        <f>IF(AND(M5243&gt;=1,M5243&lt;=4),'adjustment factor'!$D$9,IF(M5243=-9,-999,IF(M5243=98,-999,IF(M5243=99,-999,IF(M5243="",-999,0)))))</f>
        <v>-999</v>
      </c>
      <c r="AK5243" s="82">
        <f>IF(H5243=1, 'adjustment factor'!$D$10, IF(H5243=-9,-999,IF(H5243="",-999,0)))</f>
        <v>-999</v>
      </c>
      <c r="AL5243" s="82">
        <f>IF(G5243=1, 'adjustment factor'!$D$11, IF(G5243=-9,-999,IF(G5243="",-999,0)))</f>
        <v>-999</v>
      </c>
      <c r="AM5243" s="82">
        <f>IF(I5243=1, 'adjustment factor'!$D$12, IF(I5243=-9,-999,IF(I5243="",-999,0)))</f>
        <v>-999</v>
      </c>
      <c r="AN5243" s="82">
        <f>IF(J5243=1, 'adjustment factor'!$D$13, IF(J5243=-9,-999,IF(J5243="",-999,0)))</f>
        <v>-999</v>
      </c>
      <c r="AO5243" s="82" t="str">
        <f t="shared" si="828"/>
        <v>-999</v>
      </c>
      <c r="AP5243" s="82" t="str">
        <f t="shared" si="829"/>
        <v>MISSING</v>
      </c>
    </row>
    <row r="5244" spans="2:42">
      <c r="B5244" s="207"/>
      <c r="C5244" s="35">
        <v>5240</v>
      </c>
      <c r="D5244" s="161"/>
      <c r="E5244" s="161"/>
      <c r="F5244" s="161"/>
      <c r="G5244" s="161"/>
      <c r="H5244" s="161"/>
      <c r="I5244" s="161"/>
      <c r="J5244" s="161"/>
      <c r="K5244" s="161"/>
      <c r="L5244" s="161"/>
      <c r="M5244" s="161"/>
      <c r="N5244" s="171"/>
      <c r="O5244" s="171"/>
      <c r="P5244" s="171"/>
      <c r="Q5244" s="171"/>
      <c r="R5244" s="171"/>
      <c r="S5244" s="171"/>
      <c r="T5244" s="208" t="str">
        <f t="shared" si="820"/>
        <v>MISSING</v>
      </c>
      <c r="U5244" s="208" t="str">
        <f t="shared" si="821"/>
        <v>MISSING</v>
      </c>
      <c r="X5244" s="56">
        <f t="shared" si="822"/>
        <v>-99</v>
      </c>
      <c r="Y5244" s="56">
        <f t="shared" si="823"/>
        <v>-99</v>
      </c>
      <c r="Z5244" s="56">
        <f t="shared" si="824"/>
        <v>-99</v>
      </c>
      <c r="AA5244" s="56">
        <f t="shared" si="825"/>
        <v>-99</v>
      </c>
      <c r="AB5244" s="56">
        <f t="shared" si="826"/>
        <v>-99</v>
      </c>
      <c r="AC5244" s="56">
        <f t="shared" si="827"/>
        <v>-99</v>
      </c>
      <c r="AD5244" s="3"/>
      <c r="AE5244" s="82">
        <f>IF(D5244=1, 'adjustment factor'!$D$4, IF(D5244=-9,-999,IF(D5244="",-999,0)))</f>
        <v>-999</v>
      </c>
      <c r="AF5244" s="82">
        <f>IF(F5244=1, 'adjustment factor'!$D$5, IF(F5244=-9,-999,IF(F5244="",-999,0)))</f>
        <v>-999</v>
      </c>
      <c r="AG5244" s="82">
        <f>IF(E5244=1, 'adjustment factor'!$D$6, IF(E5244=-9,-999,IF(E5244="",-999,0)))</f>
        <v>-999</v>
      </c>
      <c r="AH5244" s="82">
        <f>IF(K5244&gt;=45,'adjustment factor'!$D$7,IF(K5244=-9,-1200,IF(K5244="",-1200,0)))</f>
        <v>-1200</v>
      </c>
      <c r="AI5244" s="82">
        <f>IF(L5244=1, 'adjustment factor'!$D$8, IF(L5244=-9,-999,IF(L5244="",-999,0)))</f>
        <v>-999</v>
      </c>
      <c r="AJ5244" s="82">
        <f>IF(AND(M5244&gt;=1,M5244&lt;=4),'adjustment factor'!$D$9,IF(M5244=-9,-999,IF(M5244=98,-999,IF(M5244=99,-999,IF(M5244="",-999,0)))))</f>
        <v>-999</v>
      </c>
      <c r="AK5244" s="82">
        <f>IF(H5244=1, 'adjustment factor'!$D$10, IF(H5244=-9,-999,IF(H5244="",-999,0)))</f>
        <v>-999</v>
      </c>
      <c r="AL5244" s="82">
        <f>IF(G5244=1, 'adjustment factor'!$D$11, IF(G5244=-9,-999,IF(G5244="",-999,0)))</f>
        <v>-999</v>
      </c>
      <c r="AM5244" s="82">
        <f>IF(I5244=1, 'adjustment factor'!$D$12, IF(I5244=-9,-999,IF(I5244="",-999,0)))</f>
        <v>-999</v>
      </c>
      <c r="AN5244" s="82">
        <f>IF(J5244=1, 'adjustment factor'!$D$13, IF(J5244=-9,-999,IF(J5244="",-999,0)))</f>
        <v>-999</v>
      </c>
      <c r="AO5244" s="82" t="str">
        <f t="shared" si="828"/>
        <v>-999</v>
      </c>
      <c r="AP5244" s="82" t="str">
        <f t="shared" si="829"/>
        <v>MISSING</v>
      </c>
    </row>
    <row r="5245" spans="2:42">
      <c r="B5245" s="207"/>
      <c r="C5245" s="35">
        <v>5241</v>
      </c>
      <c r="D5245" s="161"/>
      <c r="E5245" s="161"/>
      <c r="F5245" s="161"/>
      <c r="G5245" s="161"/>
      <c r="H5245" s="161"/>
      <c r="I5245" s="161"/>
      <c r="J5245" s="161"/>
      <c r="K5245" s="161"/>
      <c r="L5245" s="161"/>
      <c r="M5245" s="161"/>
      <c r="N5245" s="171"/>
      <c r="O5245" s="171"/>
      <c r="P5245" s="171"/>
      <c r="Q5245" s="171"/>
      <c r="R5245" s="171"/>
      <c r="S5245" s="171"/>
      <c r="T5245" s="208" t="str">
        <f t="shared" si="820"/>
        <v>MISSING</v>
      </c>
      <c r="U5245" s="208" t="str">
        <f t="shared" si="821"/>
        <v>MISSING</v>
      </c>
      <c r="X5245" s="56">
        <f t="shared" si="822"/>
        <v>-99</v>
      </c>
      <c r="Y5245" s="56">
        <f t="shared" si="823"/>
        <v>-99</v>
      </c>
      <c r="Z5245" s="56">
        <f t="shared" si="824"/>
        <v>-99</v>
      </c>
      <c r="AA5245" s="56">
        <f t="shared" si="825"/>
        <v>-99</v>
      </c>
      <c r="AB5245" s="56">
        <f t="shared" si="826"/>
        <v>-99</v>
      </c>
      <c r="AC5245" s="56">
        <f t="shared" si="827"/>
        <v>-99</v>
      </c>
      <c r="AD5245" s="3"/>
      <c r="AE5245" s="82">
        <f>IF(D5245=1, 'adjustment factor'!$D$4, IF(D5245=-9,-999,IF(D5245="",-999,0)))</f>
        <v>-999</v>
      </c>
      <c r="AF5245" s="82">
        <f>IF(F5245=1, 'adjustment factor'!$D$5, IF(F5245=-9,-999,IF(F5245="",-999,0)))</f>
        <v>-999</v>
      </c>
      <c r="AG5245" s="82">
        <f>IF(E5245=1, 'adjustment factor'!$D$6, IF(E5245=-9,-999,IF(E5245="",-999,0)))</f>
        <v>-999</v>
      </c>
      <c r="AH5245" s="82">
        <f>IF(K5245&gt;=45,'adjustment factor'!$D$7,IF(K5245=-9,-1200,IF(K5245="",-1200,0)))</f>
        <v>-1200</v>
      </c>
      <c r="AI5245" s="82">
        <f>IF(L5245=1, 'adjustment factor'!$D$8, IF(L5245=-9,-999,IF(L5245="",-999,0)))</f>
        <v>-999</v>
      </c>
      <c r="AJ5245" s="82">
        <f>IF(AND(M5245&gt;=1,M5245&lt;=4),'adjustment factor'!$D$9,IF(M5245=-9,-999,IF(M5245=98,-999,IF(M5245=99,-999,IF(M5245="",-999,0)))))</f>
        <v>-999</v>
      </c>
      <c r="AK5245" s="82">
        <f>IF(H5245=1, 'adjustment factor'!$D$10, IF(H5245=-9,-999,IF(H5245="",-999,0)))</f>
        <v>-999</v>
      </c>
      <c r="AL5245" s="82">
        <f>IF(G5245=1, 'adjustment factor'!$D$11, IF(G5245=-9,-999,IF(G5245="",-999,0)))</f>
        <v>-999</v>
      </c>
      <c r="AM5245" s="82">
        <f>IF(I5245=1, 'adjustment factor'!$D$12, IF(I5245=-9,-999,IF(I5245="",-999,0)))</f>
        <v>-999</v>
      </c>
      <c r="AN5245" s="82">
        <f>IF(J5245=1, 'adjustment factor'!$D$13, IF(J5245=-9,-999,IF(J5245="",-999,0)))</f>
        <v>-999</v>
      </c>
      <c r="AO5245" s="82" t="str">
        <f t="shared" si="828"/>
        <v>-999</v>
      </c>
      <c r="AP5245" s="82" t="str">
        <f t="shared" si="829"/>
        <v>MISSING</v>
      </c>
    </row>
    <row r="5246" spans="2:42">
      <c r="B5246" s="207"/>
      <c r="C5246" s="35">
        <v>5242</v>
      </c>
      <c r="D5246" s="161"/>
      <c r="E5246" s="161"/>
      <c r="F5246" s="161"/>
      <c r="G5246" s="161"/>
      <c r="H5246" s="161"/>
      <c r="I5246" s="161"/>
      <c r="J5246" s="161"/>
      <c r="K5246" s="161"/>
      <c r="L5246" s="161"/>
      <c r="M5246" s="161"/>
      <c r="N5246" s="171"/>
      <c r="O5246" s="171"/>
      <c r="P5246" s="171"/>
      <c r="Q5246" s="171"/>
      <c r="R5246" s="171"/>
      <c r="S5246" s="171"/>
      <c r="T5246" s="208" t="str">
        <f t="shared" si="820"/>
        <v>MISSING</v>
      </c>
      <c r="U5246" s="208" t="str">
        <f t="shared" si="821"/>
        <v>MISSING</v>
      </c>
      <c r="X5246" s="56">
        <f t="shared" si="822"/>
        <v>-99</v>
      </c>
      <c r="Y5246" s="56">
        <f t="shared" si="823"/>
        <v>-99</v>
      </c>
      <c r="Z5246" s="56">
        <f t="shared" si="824"/>
        <v>-99</v>
      </c>
      <c r="AA5246" s="56">
        <f t="shared" si="825"/>
        <v>-99</v>
      </c>
      <c r="AB5246" s="56">
        <f t="shared" si="826"/>
        <v>-99</v>
      </c>
      <c r="AC5246" s="56">
        <f t="shared" si="827"/>
        <v>-99</v>
      </c>
      <c r="AD5246" s="3"/>
      <c r="AE5246" s="82">
        <f>IF(D5246=1, 'adjustment factor'!$D$4, IF(D5246=-9,-999,IF(D5246="",-999,0)))</f>
        <v>-999</v>
      </c>
      <c r="AF5246" s="82">
        <f>IF(F5246=1, 'adjustment factor'!$D$5, IF(F5246=-9,-999,IF(F5246="",-999,0)))</f>
        <v>-999</v>
      </c>
      <c r="AG5246" s="82">
        <f>IF(E5246=1, 'adjustment factor'!$D$6, IF(E5246=-9,-999,IF(E5246="",-999,0)))</f>
        <v>-999</v>
      </c>
      <c r="AH5246" s="82">
        <f>IF(K5246&gt;=45,'adjustment factor'!$D$7,IF(K5246=-9,-1200,IF(K5246="",-1200,0)))</f>
        <v>-1200</v>
      </c>
      <c r="AI5246" s="82">
        <f>IF(L5246=1, 'adjustment factor'!$D$8, IF(L5246=-9,-999,IF(L5246="",-999,0)))</f>
        <v>-999</v>
      </c>
      <c r="AJ5246" s="82">
        <f>IF(AND(M5246&gt;=1,M5246&lt;=4),'adjustment factor'!$D$9,IF(M5246=-9,-999,IF(M5246=98,-999,IF(M5246=99,-999,IF(M5246="",-999,0)))))</f>
        <v>-999</v>
      </c>
      <c r="AK5246" s="82">
        <f>IF(H5246=1, 'adjustment factor'!$D$10, IF(H5246=-9,-999,IF(H5246="",-999,0)))</f>
        <v>-999</v>
      </c>
      <c r="AL5246" s="82">
        <f>IF(G5246=1, 'adjustment factor'!$D$11, IF(G5246=-9,-999,IF(G5246="",-999,0)))</f>
        <v>-999</v>
      </c>
      <c r="AM5246" s="82">
        <f>IF(I5246=1, 'adjustment factor'!$D$12, IF(I5246=-9,-999,IF(I5246="",-999,0)))</f>
        <v>-999</v>
      </c>
      <c r="AN5246" s="82">
        <f>IF(J5246=1, 'adjustment factor'!$D$13, IF(J5246=-9,-999,IF(J5246="",-999,0)))</f>
        <v>-999</v>
      </c>
      <c r="AO5246" s="82" t="str">
        <f t="shared" si="828"/>
        <v>-999</v>
      </c>
      <c r="AP5246" s="82" t="str">
        <f t="shared" si="829"/>
        <v>MISSING</v>
      </c>
    </row>
    <row r="5247" spans="2:42">
      <c r="B5247" s="207"/>
      <c r="C5247" s="35">
        <v>5243</v>
      </c>
      <c r="D5247" s="161"/>
      <c r="E5247" s="161"/>
      <c r="F5247" s="161"/>
      <c r="G5247" s="161"/>
      <c r="H5247" s="161"/>
      <c r="I5247" s="161"/>
      <c r="J5247" s="161"/>
      <c r="K5247" s="161"/>
      <c r="L5247" s="161"/>
      <c r="M5247" s="161"/>
      <c r="N5247" s="171"/>
      <c r="O5247" s="171"/>
      <c r="P5247" s="171"/>
      <c r="Q5247" s="171"/>
      <c r="R5247" s="171"/>
      <c r="S5247" s="171"/>
      <c r="T5247" s="208" t="str">
        <f t="shared" si="820"/>
        <v>MISSING</v>
      </c>
      <c r="U5247" s="208" t="str">
        <f t="shared" si="821"/>
        <v>MISSING</v>
      </c>
      <c r="X5247" s="56">
        <f t="shared" si="822"/>
        <v>-99</v>
      </c>
      <c r="Y5247" s="56">
        <f t="shared" si="823"/>
        <v>-99</v>
      </c>
      <c r="Z5247" s="56">
        <f t="shared" si="824"/>
        <v>-99</v>
      </c>
      <c r="AA5247" s="56">
        <f t="shared" si="825"/>
        <v>-99</v>
      </c>
      <c r="AB5247" s="56">
        <f t="shared" si="826"/>
        <v>-99</v>
      </c>
      <c r="AC5247" s="56">
        <f t="shared" si="827"/>
        <v>-99</v>
      </c>
      <c r="AD5247" s="3"/>
      <c r="AE5247" s="82">
        <f>IF(D5247=1, 'adjustment factor'!$D$4, IF(D5247=-9,-999,IF(D5247="",-999,0)))</f>
        <v>-999</v>
      </c>
      <c r="AF5247" s="82">
        <f>IF(F5247=1, 'adjustment factor'!$D$5, IF(F5247=-9,-999,IF(F5247="",-999,0)))</f>
        <v>-999</v>
      </c>
      <c r="AG5247" s="82">
        <f>IF(E5247=1, 'adjustment factor'!$D$6, IF(E5247=-9,-999,IF(E5247="",-999,0)))</f>
        <v>-999</v>
      </c>
      <c r="AH5247" s="82">
        <f>IF(K5247&gt;=45,'adjustment factor'!$D$7,IF(K5247=-9,-1200,IF(K5247="",-1200,0)))</f>
        <v>-1200</v>
      </c>
      <c r="AI5247" s="82">
        <f>IF(L5247=1, 'adjustment factor'!$D$8, IF(L5247=-9,-999,IF(L5247="",-999,0)))</f>
        <v>-999</v>
      </c>
      <c r="AJ5247" s="82">
        <f>IF(AND(M5247&gt;=1,M5247&lt;=4),'adjustment factor'!$D$9,IF(M5247=-9,-999,IF(M5247=98,-999,IF(M5247=99,-999,IF(M5247="",-999,0)))))</f>
        <v>-999</v>
      </c>
      <c r="AK5247" s="82">
        <f>IF(H5247=1, 'adjustment factor'!$D$10, IF(H5247=-9,-999,IF(H5247="",-999,0)))</f>
        <v>-999</v>
      </c>
      <c r="AL5247" s="82">
        <f>IF(G5247=1, 'adjustment factor'!$D$11, IF(G5247=-9,-999,IF(G5247="",-999,0)))</f>
        <v>-999</v>
      </c>
      <c r="AM5247" s="82">
        <f>IF(I5247=1, 'adjustment factor'!$D$12, IF(I5247=-9,-999,IF(I5247="",-999,0)))</f>
        <v>-999</v>
      </c>
      <c r="AN5247" s="82">
        <f>IF(J5247=1, 'adjustment factor'!$D$13, IF(J5247=-9,-999,IF(J5247="",-999,0)))</f>
        <v>-999</v>
      </c>
      <c r="AO5247" s="82" t="str">
        <f t="shared" si="828"/>
        <v>-999</v>
      </c>
      <c r="AP5247" s="82" t="str">
        <f t="shared" si="829"/>
        <v>MISSING</v>
      </c>
    </row>
    <row r="5248" spans="2:42">
      <c r="B5248" s="207"/>
      <c r="C5248" s="35">
        <v>5244</v>
      </c>
      <c r="D5248" s="161"/>
      <c r="E5248" s="161"/>
      <c r="F5248" s="161"/>
      <c r="G5248" s="161"/>
      <c r="H5248" s="161"/>
      <c r="I5248" s="161"/>
      <c r="J5248" s="161"/>
      <c r="K5248" s="161"/>
      <c r="L5248" s="161"/>
      <c r="M5248" s="161"/>
      <c r="N5248" s="171"/>
      <c r="O5248" s="171"/>
      <c r="P5248" s="171"/>
      <c r="Q5248" s="171"/>
      <c r="R5248" s="171"/>
      <c r="S5248" s="171"/>
      <c r="T5248" s="208" t="str">
        <f t="shared" si="820"/>
        <v>MISSING</v>
      </c>
      <c r="U5248" s="208" t="str">
        <f t="shared" si="821"/>
        <v>MISSING</v>
      </c>
      <c r="X5248" s="56">
        <f t="shared" si="822"/>
        <v>-99</v>
      </c>
      <c r="Y5248" s="56">
        <f t="shared" si="823"/>
        <v>-99</v>
      </c>
      <c r="Z5248" s="56">
        <f t="shared" si="824"/>
        <v>-99</v>
      </c>
      <c r="AA5248" s="56">
        <f t="shared" si="825"/>
        <v>-99</v>
      </c>
      <c r="AB5248" s="56">
        <f t="shared" si="826"/>
        <v>-99</v>
      </c>
      <c r="AC5248" s="56">
        <f t="shared" si="827"/>
        <v>-99</v>
      </c>
      <c r="AD5248" s="3"/>
      <c r="AE5248" s="82">
        <f>IF(D5248=1, 'adjustment factor'!$D$4, IF(D5248=-9,-999,IF(D5248="",-999,0)))</f>
        <v>-999</v>
      </c>
      <c r="AF5248" s="82">
        <f>IF(F5248=1, 'adjustment factor'!$D$5, IF(F5248=-9,-999,IF(F5248="",-999,0)))</f>
        <v>-999</v>
      </c>
      <c r="AG5248" s="82">
        <f>IF(E5248=1, 'adjustment factor'!$D$6, IF(E5248=-9,-999,IF(E5248="",-999,0)))</f>
        <v>-999</v>
      </c>
      <c r="AH5248" s="82">
        <f>IF(K5248&gt;=45,'adjustment factor'!$D$7,IF(K5248=-9,-1200,IF(K5248="",-1200,0)))</f>
        <v>-1200</v>
      </c>
      <c r="AI5248" s="82">
        <f>IF(L5248=1, 'adjustment factor'!$D$8, IF(L5248=-9,-999,IF(L5248="",-999,0)))</f>
        <v>-999</v>
      </c>
      <c r="AJ5248" s="82">
        <f>IF(AND(M5248&gt;=1,M5248&lt;=4),'adjustment factor'!$D$9,IF(M5248=-9,-999,IF(M5248=98,-999,IF(M5248=99,-999,IF(M5248="",-999,0)))))</f>
        <v>-999</v>
      </c>
      <c r="AK5248" s="82">
        <f>IF(H5248=1, 'adjustment factor'!$D$10, IF(H5248=-9,-999,IF(H5248="",-999,0)))</f>
        <v>-999</v>
      </c>
      <c r="AL5248" s="82">
        <f>IF(G5248=1, 'adjustment factor'!$D$11, IF(G5248=-9,-999,IF(G5248="",-999,0)))</f>
        <v>-999</v>
      </c>
      <c r="AM5248" s="82">
        <f>IF(I5248=1, 'adjustment factor'!$D$12, IF(I5248=-9,-999,IF(I5248="",-999,0)))</f>
        <v>-999</v>
      </c>
      <c r="AN5248" s="82">
        <f>IF(J5248=1, 'adjustment factor'!$D$13, IF(J5248=-9,-999,IF(J5248="",-999,0)))</f>
        <v>-999</v>
      </c>
      <c r="AO5248" s="82" t="str">
        <f t="shared" si="828"/>
        <v>-999</v>
      </c>
      <c r="AP5248" s="82" t="str">
        <f t="shared" si="829"/>
        <v>MISSING</v>
      </c>
    </row>
    <row r="5249" spans="2:42">
      <c r="B5249" s="207"/>
      <c r="C5249" s="35">
        <v>5245</v>
      </c>
      <c r="D5249" s="161"/>
      <c r="E5249" s="161"/>
      <c r="F5249" s="161"/>
      <c r="G5249" s="161"/>
      <c r="H5249" s="161"/>
      <c r="I5249" s="161"/>
      <c r="J5249" s="161"/>
      <c r="K5249" s="161"/>
      <c r="L5249" s="161"/>
      <c r="M5249" s="161"/>
      <c r="N5249" s="171"/>
      <c r="O5249" s="171"/>
      <c r="P5249" s="171"/>
      <c r="Q5249" s="171"/>
      <c r="R5249" s="171"/>
      <c r="S5249" s="171"/>
      <c r="T5249" s="208" t="str">
        <f t="shared" si="820"/>
        <v>MISSING</v>
      </c>
      <c r="U5249" s="208" t="str">
        <f t="shared" si="821"/>
        <v>MISSING</v>
      </c>
      <c r="X5249" s="56">
        <f t="shared" si="822"/>
        <v>-99</v>
      </c>
      <c r="Y5249" s="56">
        <f t="shared" si="823"/>
        <v>-99</v>
      </c>
      <c r="Z5249" s="56">
        <f t="shared" si="824"/>
        <v>-99</v>
      </c>
      <c r="AA5249" s="56">
        <f t="shared" si="825"/>
        <v>-99</v>
      </c>
      <c r="AB5249" s="56">
        <f t="shared" si="826"/>
        <v>-99</v>
      </c>
      <c r="AC5249" s="56">
        <f t="shared" si="827"/>
        <v>-99</v>
      </c>
      <c r="AD5249" s="3"/>
      <c r="AE5249" s="82">
        <f>IF(D5249=1, 'adjustment factor'!$D$4, IF(D5249=-9,-999,IF(D5249="",-999,0)))</f>
        <v>-999</v>
      </c>
      <c r="AF5249" s="82">
        <f>IF(F5249=1, 'adjustment factor'!$D$5, IF(F5249=-9,-999,IF(F5249="",-999,0)))</f>
        <v>-999</v>
      </c>
      <c r="AG5249" s="82">
        <f>IF(E5249=1, 'adjustment factor'!$D$6, IF(E5249=-9,-999,IF(E5249="",-999,0)))</f>
        <v>-999</v>
      </c>
      <c r="AH5249" s="82">
        <f>IF(K5249&gt;=45,'adjustment factor'!$D$7,IF(K5249=-9,-1200,IF(K5249="",-1200,0)))</f>
        <v>-1200</v>
      </c>
      <c r="AI5249" s="82">
        <f>IF(L5249=1, 'adjustment factor'!$D$8, IF(L5249=-9,-999,IF(L5249="",-999,0)))</f>
        <v>-999</v>
      </c>
      <c r="AJ5249" s="82">
        <f>IF(AND(M5249&gt;=1,M5249&lt;=4),'adjustment factor'!$D$9,IF(M5249=-9,-999,IF(M5249=98,-999,IF(M5249=99,-999,IF(M5249="",-999,0)))))</f>
        <v>-999</v>
      </c>
      <c r="AK5249" s="82">
        <f>IF(H5249=1, 'adjustment factor'!$D$10, IF(H5249=-9,-999,IF(H5249="",-999,0)))</f>
        <v>-999</v>
      </c>
      <c r="AL5249" s="82">
        <f>IF(G5249=1, 'adjustment factor'!$D$11, IF(G5249=-9,-999,IF(G5249="",-999,0)))</f>
        <v>-999</v>
      </c>
      <c r="AM5249" s="82">
        <f>IF(I5249=1, 'adjustment factor'!$D$12, IF(I5249=-9,-999,IF(I5249="",-999,0)))</f>
        <v>-999</v>
      </c>
      <c r="AN5249" s="82">
        <f>IF(J5249=1, 'adjustment factor'!$D$13, IF(J5249=-9,-999,IF(J5249="",-999,0)))</f>
        <v>-999</v>
      </c>
      <c r="AO5249" s="82" t="str">
        <f t="shared" si="828"/>
        <v>-999</v>
      </c>
      <c r="AP5249" s="82" t="str">
        <f t="shared" si="829"/>
        <v>MISSING</v>
      </c>
    </row>
    <row r="5250" spans="2:42">
      <c r="B5250" s="207"/>
      <c r="C5250" s="35">
        <v>5246</v>
      </c>
      <c r="D5250" s="161"/>
      <c r="E5250" s="161"/>
      <c r="F5250" s="161"/>
      <c r="G5250" s="161"/>
      <c r="H5250" s="161"/>
      <c r="I5250" s="161"/>
      <c r="J5250" s="161"/>
      <c r="K5250" s="161"/>
      <c r="L5250" s="161"/>
      <c r="M5250" s="161"/>
      <c r="N5250" s="171"/>
      <c r="O5250" s="171"/>
      <c r="P5250" s="171"/>
      <c r="Q5250" s="171"/>
      <c r="R5250" s="171"/>
      <c r="S5250" s="171"/>
      <c r="T5250" s="208" t="str">
        <f t="shared" si="820"/>
        <v>MISSING</v>
      </c>
      <c r="U5250" s="208" t="str">
        <f t="shared" si="821"/>
        <v>MISSING</v>
      </c>
      <c r="X5250" s="56">
        <f t="shared" si="822"/>
        <v>-99</v>
      </c>
      <c r="Y5250" s="56">
        <f t="shared" si="823"/>
        <v>-99</v>
      </c>
      <c r="Z5250" s="56">
        <f t="shared" si="824"/>
        <v>-99</v>
      </c>
      <c r="AA5250" s="56">
        <f t="shared" si="825"/>
        <v>-99</v>
      </c>
      <c r="AB5250" s="56">
        <f t="shared" si="826"/>
        <v>-99</v>
      </c>
      <c r="AC5250" s="56">
        <f t="shared" si="827"/>
        <v>-99</v>
      </c>
      <c r="AD5250" s="3"/>
      <c r="AE5250" s="82">
        <f>IF(D5250=1, 'adjustment factor'!$D$4, IF(D5250=-9,-999,IF(D5250="",-999,0)))</f>
        <v>-999</v>
      </c>
      <c r="AF5250" s="82">
        <f>IF(F5250=1, 'adjustment factor'!$D$5, IF(F5250=-9,-999,IF(F5250="",-999,0)))</f>
        <v>-999</v>
      </c>
      <c r="AG5250" s="82">
        <f>IF(E5250=1, 'adjustment factor'!$D$6, IF(E5250=-9,-999,IF(E5250="",-999,0)))</f>
        <v>-999</v>
      </c>
      <c r="AH5250" s="82">
        <f>IF(K5250&gt;=45,'adjustment factor'!$D$7,IF(K5250=-9,-1200,IF(K5250="",-1200,0)))</f>
        <v>-1200</v>
      </c>
      <c r="AI5250" s="82">
        <f>IF(L5250=1, 'adjustment factor'!$D$8, IF(L5250=-9,-999,IF(L5250="",-999,0)))</f>
        <v>-999</v>
      </c>
      <c r="AJ5250" s="82">
        <f>IF(AND(M5250&gt;=1,M5250&lt;=4),'adjustment factor'!$D$9,IF(M5250=-9,-999,IF(M5250=98,-999,IF(M5250=99,-999,IF(M5250="",-999,0)))))</f>
        <v>-999</v>
      </c>
      <c r="AK5250" s="82">
        <f>IF(H5250=1, 'adjustment factor'!$D$10, IF(H5250=-9,-999,IF(H5250="",-999,0)))</f>
        <v>-999</v>
      </c>
      <c r="AL5250" s="82">
        <f>IF(G5250=1, 'adjustment factor'!$D$11, IF(G5250=-9,-999,IF(G5250="",-999,0)))</f>
        <v>-999</v>
      </c>
      <c r="AM5250" s="82">
        <f>IF(I5250=1, 'adjustment factor'!$D$12, IF(I5250=-9,-999,IF(I5250="",-999,0)))</f>
        <v>-999</v>
      </c>
      <c r="AN5250" s="82">
        <f>IF(J5250=1, 'adjustment factor'!$D$13, IF(J5250=-9,-999,IF(J5250="",-999,0)))</f>
        <v>-999</v>
      </c>
      <c r="AO5250" s="82" t="str">
        <f t="shared" si="828"/>
        <v>-999</v>
      </c>
      <c r="AP5250" s="82" t="str">
        <f t="shared" si="829"/>
        <v>MISSING</v>
      </c>
    </row>
    <row r="5251" spans="2:42">
      <c r="B5251" s="207"/>
      <c r="C5251" s="35">
        <v>5247</v>
      </c>
      <c r="D5251" s="161"/>
      <c r="E5251" s="161"/>
      <c r="F5251" s="161"/>
      <c r="G5251" s="161"/>
      <c r="H5251" s="161"/>
      <c r="I5251" s="161"/>
      <c r="J5251" s="161"/>
      <c r="K5251" s="161"/>
      <c r="L5251" s="161"/>
      <c r="M5251" s="161"/>
      <c r="N5251" s="171"/>
      <c r="O5251" s="171"/>
      <c r="P5251" s="171"/>
      <c r="Q5251" s="171"/>
      <c r="R5251" s="171"/>
      <c r="S5251" s="171"/>
      <c r="T5251" s="208" t="str">
        <f t="shared" si="820"/>
        <v>MISSING</v>
      </c>
      <c r="U5251" s="208" t="str">
        <f t="shared" si="821"/>
        <v>MISSING</v>
      </c>
      <c r="X5251" s="56">
        <f t="shared" si="822"/>
        <v>-99</v>
      </c>
      <c r="Y5251" s="56">
        <f t="shared" si="823"/>
        <v>-99</v>
      </c>
      <c r="Z5251" s="56">
        <f t="shared" si="824"/>
        <v>-99</v>
      </c>
      <c r="AA5251" s="56">
        <f t="shared" si="825"/>
        <v>-99</v>
      </c>
      <c r="AB5251" s="56">
        <f t="shared" si="826"/>
        <v>-99</v>
      </c>
      <c r="AC5251" s="56">
        <f t="shared" si="827"/>
        <v>-99</v>
      </c>
      <c r="AD5251" s="3"/>
      <c r="AE5251" s="82">
        <f>IF(D5251=1, 'adjustment factor'!$D$4, IF(D5251=-9,-999,IF(D5251="",-999,0)))</f>
        <v>-999</v>
      </c>
      <c r="AF5251" s="82">
        <f>IF(F5251=1, 'adjustment factor'!$D$5, IF(F5251=-9,-999,IF(F5251="",-999,0)))</f>
        <v>-999</v>
      </c>
      <c r="AG5251" s="82">
        <f>IF(E5251=1, 'adjustment factor'!$D$6, IF(E5251=-9,-999,IF(E5251="",-999,0)))</f>
        <v>-999</v>
      </c>
      <c r="AH5251" s="82">
        <f>IF(K5251&gt;=45,'adjustment factor'!$D$7,IF(K5251=-9,-1200,IF(K5251="",-1200,0)))</f>
        <v>-1200</v>
      </c>
      <c r="AI5251" s="82">
        <f>IF(L5251=1, 'adjustment factor'!$D$8, IF(L5251=-9,-999,IF(L5251="",-999,0)))</f>
        <v>-999</v>
      </c>
      <c r="AJ5251" s="82">
        <f>IF(AND(M5251&gt;=1,M5251&lt;=4),'adjustment factor'!$D$9,IF(M5251=-9,-999,IF(M5251=98,-999,IF(M5251=99,-999,IF(M5251="",-999,0)))))</f>
        <v>-999</v>
      </c>
      <c r="AK5251" s="82">
        <f>IF(H5251=1, 'adjustment factor'!$D$10, IF(H5251=-9,-999,IF(H5251="",-999,0)))</f>
        <v>-999</v>
      </c>
      <c r="AL5251" s="82">
        <f>IF(G5251=1, 'adjustment factor'!$D$11, IF(G5251=-9,-999,IF(G5251="",-999,0)))</f>
        <v>-999</v>
      </c>
      <c r="AM5251" s="82">
        <f>IF(I5251=1, 'adjustment factor'!$D$12, IF(I5251=-9,-999,IF(I5251="",-999,0)))</f>
        <v>-999</v>
      </c>
      <c r="AN5251" s="82">
        <f>IF(J5251=1, 'adjustment factor'!$D$13, IF(J5251=-9,-999,IF(J5251="",-999,0)))</f>
        <v>-999</v>
      </c>
      <c r="AO5251" s="82" t="str">
        <f t="shared" si="828"/>
        <v>-999</v>
      </c>
      <c r="AP5251" s="82" t="str">
        <f t="shared" si="829"/>
        <v>MISSING</v>
      </c>
    </row>
    <row r="5252" spans="2:42">
      <c r="B5252" s="207"/>
      <c r="C5252" s="35">
        <v>5248</v>
      </c>
      <c r="D5252" s="161"/>
      <c r="E5252" s="161"/>
      <c r="F5252" s="161"/>
      <c r="G5252" s="161"/>
      <c r="H5252" s="161"/>
      <c r="I5252" s="161"/>
      <c r="J5252" s="161"/>
      <c r="K5252" s="161"/>
      <c r="L5252" s="161"/>
      <c r="M5252" s="161"/>
      <c r="N5252" s="171"/>
      <c r="O5252" s="171"/>
      <c r="P5252" s="171"/>
      <c r="Q5252" s="171"/>
      <c r="R5252" s="171"/>
      <c r="S5252" s="171"/>
      <c r="T5252" s="208" t="str">
        <f t="shared" si="820"/>
        <v>MISSING</v>
      </c>
      <c r="U5252" s="208" t="str">
        <f t="shared" si="821"/>
        <v>MISSING</v>
      </c>
      <c r="X5252" s="56">
        <f t="shared" si="822"/>
        <v>-99</v>
      </c>
      <c r="Y5252" s="56">
        <f t="shared" si="823"/>
        <v>-99</v>
      </c>
      <c r="Z5252" s="56">
        <f t="shared" si="824"/>
        <v>-99</v>
      </c>
      <c r="AA5252" s="56">
        <f t="shared" si="825"/>
        <v>-99</v>
      </c>
      <c r="AB5252" s="56">
        <f t="shared" si="826"/>
        <v>-99</v>
      </c>
      <c r="AC5252" s="56">
        <f t="shared" si="827"/>
        <v>-99</v>
      </c>
      <c r="AD5252" s="3"/>
      <c r="AE5252" s="82">
        <f>IF(D5252=1, 'adjustment factor'!$D$4, IF(D5252=-9,-999,IF(D5252="",-999,0)))</f>
        <v>-999</v>
      </c>
      <c r="AF5252" s="82">
        <f>IF(F5252=1, 'adjustment factor'!$D$5, IF(F5252=-9,-999,IF(F5252="",-999,0)))</f>
        <v>-999</v>
      </c>
      <c r="AG5252" s="82">
        <f>IF(E5252=1, 'adjustment factor'!$D$6, IF(E5252=-9,-999,IF(E5252="",-999,0)))</f>
        <v>-999</v>
      </c>
      <c r="AH5252" s="82">
        <f>IF(K5252&gt;=45,'adjustment factor'!$D$7,IF(K5252=-9,-1200,IF(K5252="",-1200,0)))</f>
        <v>-1200</v>
      </c>
      <c r="AI5252" s="82">
        <f>IF(L5252=1, 'adjustment factor'!$D$8, IF(L5252=-9,-999,IF(L5252="",-999,0)))</f>
        <v>-999</v>
      </c>
      <c r="AJ5252" s="82">
        <f>IF(AND(M5252&gt;=1,M5252&lt;=4),'adjustment factor'!$D$9,IF(M5252=-9,-999,IF(M5252=98,-999,IF(M5252=99,-999,IF(M5252="",-999,0)))))</f>
        <v>-999</v>
      </c>
      <c r="AK5252" s="82">
        <f>IF(H5252=1, 'adjustment factor'!$D$10, IF(H5252=-9,-999,IF(H5252="",-999,0)))</f>
        <v>-999</v>
      </c>
      <c r="AL5252" s="82">
        <f>IF(G5252=1, 'adjustment factor'!$D$11, IF(G5252=-9,-999,IF(G5252="",-999,0)))</f>
        <v>-999</v>
      </c>
      <c r="AM5252" s="82">
        <f>IF(I5252=1, 'adjustment factor'!$D$12, IF(I5252=-9,-999,IF(I5252="",-999,0)))</f>
        <v>-999</v>
      </c>
      <c r="AN5252" s="82">
        <f>IF(J5252=1, 'adjustment factor'!$D$13, IF(J5252=-9,-999,IF(J5252="",-999,0)))</f>
        <v>-999</v>
      </c>
      <c r="AO5252" s="82" t="str">
        <f t="shared" si="828"/>
        <v>-999</v>
      </c>
      <c r="AP5252" s="82" t="str">
        <f t="shared" si="829"/>
        <v>MISSING</v>
      </c>
    </row>
    <row r="5253" spans="2:42">
      <c r="B5253" s="207"/>
      <c r="C5253" s="35">
        <v>5249</v>
      </c>
      <c r="D5253" s="161"/>
      <c r="E5253" s="161"/>
      <c r="F5253" s="161"/>
      <c r="G5253" s="161"/>
      <c r="H5253" s="161"/>
      <c r="I5253" s="161"/>
      <c r="J5253" s="161"/>
      <c r="K5253" s="161"/>
      <c r="L5253" s="161"/>
      <c r="M5253" s="161"/>
      <c r="N5253" s="171"/>
      <c r="O5253" s="171"/>
      <c r="P5253" s="171"/>
      <c r="Q5253" s="171"/>
      <c r="R5253" s="171"/>
      <c r="S5253" s="171"/>
      <c r="T5253" s="208" t="str">
        <f t="shared" si="820"/>
        <v>MISSING</v>
      </c>
      <c r="U5253" s="208" t="str">
        <f t="shared" si="821"/>
        <v>MISSING</v>
      </c>
      <c r="X5253" s="56">
        <f t="shared" si="822"/>
        <v>-99</v>
      </c>
      <c r="Y5253" s="56">
        <f t="shared" si="823"/>
        <v>-99</v>
      </c>
      <c r="Z5253" s="56">
        <f t="shared" si="824"/>
        <v>-99</v>
      </c>
      <c r="AA5253" s="56">
        <f t="shared" si="825"/>
        <v>-99</v>
      </c>
      <c r="AB5253" s="56">
        <f t="shared" si="826"/>
        <v>-99</v>
      </c>
      <c r="AC5253" s="56">
        <f t="shared" si="827"/>
        <v>-99</v>
      </c>
      <c r="AD5253" s="3"/>
      <c r="AE5253" s="82">
        <f>IF(D5253=1, 'adjustment factor'!$D$4, IF(D5253=-9,-999,IF(D5253="",-999,0)))</f>
        <v>-999</v>
      </c>
      <c r="AF5253" s="82">
        <f>IF(F5253=1, 'adjustment factor'!$D$5, IF(F5253=-9,-999,IF(F5253="",-999,0)))</f>
        <v>-999</v>
      </c>
      <c r="AG5253" s="82">
        <f>IF(E5253=1, 'adjustment factor'!$D$6, IF(E5253=-9,-999,IF(E5253="",-999,0)))</f>
        <v>-999</v>
      </c>
      <c r="AH5253" s="82">
        <f>IF(K5253&gt;=45,'adjustment factor'!$D$7,IF(K5253=-9,-1200,IF(K5253="",-1200,0)))</f>
        <v>-1200</v>
      </c>
      <c r="AI5253" s="82">
        <f>IF(L5253=1, 'adjustment factor'!$D$8, IF(L5253=-9,-999,IF(L5253="",-999,0)))</f>
        <v>-999</v>
      </c>
      <c r="AJ5253" s="82">
        <f>IF(AND(M5253&gt;=1,M5253&lt;=4),'adjustment factor'!$D$9,IF(M5253=-9,-999,IF(M5253=98,-999,IF(M5253=99,-999,IF(M5253="",-999,0)))))</f>
        <v>-999</v>
      </c>
      <c r="AK5253" s="82">
        <f>IF(H5253=1, 'adjustment factor'!$D$10, IF(H5253=-9,-999,IF(H5253="",-999,0)))</f>
        <v>-999</v>
      </c>
      <c r="AL5253" s="82">
        <f>IF(G5253=1, 'adjustment factor'!$D$11, IF(G5253=-9,-999,IF(G5253="",-999,0)))</f>
        <v>-999</v>
      </c>
      <c r="AM5253" s="82">
        <f>IF(I5253=1, 'adjustment factor'!$D$12, IF(I5253=-9,-999,IF(I5253="",-999,0)))</f>
        <v>-999</v>
      </c>
      <c r="AN5253" s="82">
        <f>IF(J5253=1, 'adjustment factor'!$D$13, IF(J5253=-9,-999,IF(J5253="",-999,0)))</f>
        <v>-999</v>
      </c>
      <c r="AO5253" s="82" t="str">
        <f t="shared" si="828"/>
        <v>-999</v>
      </c>
      <c r="AP5253" s="82" t="str">
        <f t="shared" si="829"/>
        <v>MISSING</v>
      </c>
    </row>
    <row r="5254" spans="2:42">
      <c r="B5254" s="207"/>
      <c r="C5254" s="35">
        <v>5250</v>
      </c>
      <c r="D5254" s="161"/>
      <c r="E5254" s="161"/>
      <c r="F5254" s="161"/>
      <c r="G5254" s="161"/>
      <c r="H5254" s="161"/>
      <c r="I5254" s="161"/>
      <c r="J5254" s="161"/>
      <c r="K5254" s="161"/>
      <c r="L5254" s="161"/>
      <c r="M5254" s="161"/>
      <c r="N5254" s="171"/>
      <c r="O5254" s="171"/>
      <c r="P5254" s="171"/>
      <c r="Q5254" s="171"/>
      <c r="R5254" s="171"/>
      <c r="S5254" s="171"/>
      <c r="T5254" s="208" t="str">
        <f t="shared" si="820"/>
        <v>MISSING</v>
      </c>
      <c r="U5254" s="208" t="str">
        <f t="shared" si="821"/>
        <v>MISSING</v>
      </c>
      <c r="X5254" s="56">
        <f t="shared" si="822"/>
        <v>-99</v>
      </c>
      <c r="Y5254" s="56">
        <f t="shared" si="823"/>
        <v>-99</v>
      </c>
      <c r="Z5254" s="56">
        <f t="shared" si="824"/>
        <v>-99</v>
      </c>
      <c r="AA5254" s="56">
        <f t="shared" si="825"/>
        <v>-99</v>
      </c>
      <c r="AB5254" s="56">
        <f t="shared" si="826"/>
        <v>-99</v>
      </c>
      <c r="AC5254" s="56">
        <f t="shared" si="827"/>
        <v>-99</v>
      </c>
      <c r="AD5254" s="3"/>
      <c r="AE5254" s="82">
        <f>IF(D5254=1, 'adjustment factor'!$D$4, IF(D5254=-9,-999,IF(D5254="",-999,0)))</f>
        <v>-999</v>
      </c>
      <c r="AF5254" s="82">
        <f>IF(F5254=1, 'adjustment factor'!$D$5, IF(F5254=-9,-999,IF(F5254="",-999,0)))</f>
        <v>-999</v>
      </c>
      <c r="AG5254" s="82">
        <f>IF(E5254=1, 'adjustment factor'!$D$6, IF(E5254=-9,-999,IF(E5254="",-999,0)))</f>
        <v>-999</v>
      </c>
      <c r="AH5254" s="82">
        <f>IF(K5254&gt;=45,'adjustment factor'!$D$7,IF(K5254=-9,-1200,IF(K5254="",-1200,0)))</f>
        <v>-1200</v>
      </c>
      <c r="AI5254" s="82">
        <f>IF(L5254=1, 'adjustment factor'!$D$8, IF(L5254=-9,-999,IF(L5254="",-999,0)))</f>
        <v>-999</v>
      </c>
      <c r="AJ5254" s="82">
        <f>IF(AND(M5254&gt;=1,M5254&lt;=4),'adjustment factor'!$D$9,IF(M5254=-9,-999,IF(M5254=98,-999,IF(M5254=99,-999,IF(M5254="",-999,0)))))</f>
        <v>-999</v>
      </c>
      <c r="AK5254" s="82">
        <f>IF(H5254=1, 'adjustment factor'!$D$10, IF(H5254=-9,-999,IF(H5254="",-999,0)))</f>
        <v>-999</v>
      </c>
      <c r="AL5254" s="82">
        <f>IF(G5254=1, 'adjustment factor'!$D$11, IF(G5254=-9,-999,IF(G5254="",-999,0)))</f>
        <v>-999</v>
      </c>
      <c r="AM5254" s="82">
        <f>IF(I5254=1, 'adjustment factor'!$D$12, IF(I5254=-9,-999,IF(I5254="",-999,0)))</f>
        <v>-999</v>
      </c>
      <c r="AN5254" s="82">
        <f>IF(J5254=1, 'adjustment factor'!$D$13, IF(J5254=-9,-999,IF(J5254="",-999,0)))</f>
        <v>-999</v>
      </c>
      <c r="AO5254" s="82" t="str">
        <f t="shared" si="828"/>
        <v>-999</v>
      </c>
      <c r="AP5254" s="82" t="str">
        <f t="shared" si="829"/>
        <v>MISSING</v>
      </c>
    </row>
    <row r="5255" spans="2:42">
      <c r="B5255" s="207"/>
      <c r="C5255" s="35">
        <v>5251</v>
      </c>
      <c r="D5255" s="161"/>
      <c r="E5255" s="161"/>
      <c r="F5255" s="161"/>
      <c r="G5255" s="161"/>
      <c r="H5255" s="161"/>
      <c r="I5255" s="161"/>
      <c r="J5255" s="161"/>
      <c r="K5255" s="161"/>
      <c r="L5255" s="161"/>
      <c r="M5255" s="161"/>
      <c r="N5255" s="171"/>
      <c r="O5255" s="171"/>
      <c r="P5255" s="171"/>
      <c r="Q5255" s="171"/>
      <c r="R5255" s="171"/>
      <c r="S5255" s="171"/>
      <c r="T5255" s="208" t="str">
        <f t="shared" si="820"/>
        <v>MISSING</v>
      </c>
      <c r="U5255" s="208" t="str">
        <f t="shared" si="821"/>
        <v>MISSING</v>
      </c>
      <c r="X5255" s="56">
        <f t="shared" si="822"/>
        <v>-99</v>
      </c>
      <c r="Y5255" s="56">
        <f t="shared" si="823"/>
        <v>-99</v>
      </c>
      <c r="Z5255" s="56">
        <f t="shared" si="824"/>
        <v>-99</v>
      </c>
      <c r="AA5255" s="56">
        <f t="shared" si="825"/>
        <v>-99</v>
      </c>
      <c r="AB5255" s="56">
        <f t="shared" si="826"/>
        <v>-99</v>
      </c>
      <c r="AC5255" s="56">
        <f t="shared" si="827"/>
        <v>-99</v>
      </c>
      <c r="AD5255" s="3"/>
      <c r="AE5255" s="82">
        <f>IF(D5255=1, 'adjustment factor'!$D$4, IF(D5255=-9,-999,IF(D5255="",-999,0)))</f>
        <v>-999</v>
      </c>
      <c r="AF5255" s="82">
        <f>IF(F5255=1, 'adjustment factor'!$D$5, IF(F5255=-9,-999,IF(F5255="",-999,0)))</f>
        <v>-999</v>
      </c>
      <c r="AG5255" s="82">
        <f>IF(E5255=1, 'adjustment factor'!$D$6, IF(E5255=-9,-999,IF(E5255="",-999,0)))</f>
        <v>-999</v>
      </c>
      <c r="AH5255" s="82">
        <f>IF(K5255&gt;=45,'adjustment factor'!$D$7,IF(K5255=-9,-1200,IF(K5255="",-1200,0)))</f>
        <v>-1200</v>
      </c>
      <c r="AI5255" s="82">
        <f>IF(L5255=1, 'adjustment factor'!$D$8, IF(L5255=-9,-999,IF(L5255="",-999,0)))</f>
        <v>-999</v>
      </c>
      <c r="AJ5255" s="82">
        <f>IF(AND(M5255&gt;=1,M5255&lt;=4),'adjustment factor'!$D$9,IF(M5255=-9,-999,IF(M5255=98,-999,IF(M5255=99,-999,IF(M5255="",-999,0)))))</f>
        <v>-999</v>
      </c>
      <c r="AK5255" s="82">
        <f>IF(H5255=1, 'adjustment factor'!$D$10, IF(H5255=-9,-999,IF(H5255="",-999,0)))</f>
        <v>-999</v>
      </c>
      <c r="AL5255" s="82">
        <f>IF(G5255=1, 'adjustment factor'!$D$11, IF(G5255=-9,-999,IF(G5255="",-999,0)))</f>
        <v>-999</v>
      </c>
      <c r="AM5255" s="82">
        <f>IF(I5255=1, 'adjustment factor'!$D$12, IF(I5255=-9,-999,IF(I5255="",-999,0)))</f>
        <v>-999</v>
      </c>
      <c r="AN5255" s="82">
        <f>IF(J5255=1, 'adjustment factor'!$D$13, IF(J5255=-9,-999,IF(J5255="",-999,0)))</f>
        <v>-999</v>
      </c>
      <c r="AO5255" s="82" t="str">
        <f t="shared" si="828"/>
        <v>-999</v>
      </c>
      <c r="AP5255" s="82" t="str">
        <f t="shared" si="829"/>
        <v>MISSING</v>
      </c>
    </row>
    <row r="5256" spans="2:42">
      <c r="B5256" s="207"/>
      <c r="C5256" s="35">
        <v>5252</v>
      </c>
      <c r="D5256" s="161"/>
      <c r="E5256" s="161"/>
      <c r="F5256" s="161"/>
      <c r="G5256" s="161"/>
      <c r="H5256" s="161"/>
      <c r="I5256" s="161"/>
      <c r="J5256" s="161"/>
      <c r="K5256" s="161"/>
      <c r="L5256" s="161"/>
      <c r="M5256" s="161"/>
      <c r="N5256" s="171"/>
      <c r="O5256" s="171"/>
      <c r="P5256" s="171"/>
      <c r="Q5256" s="171"/>
      <c r="R5256" s="171"/>
      <c r="S5256" s="171"/>
      <c r="T5256" s="208" t="str">
        <f t="shared" si="820"/>
        <v>MISSING</v>
      </c>
      <c r="U5256" s="208" t="str">
        <f t="shared" si="821"/>
        <v>MISSING</v>
      </c>
      <c r="X5256" s="56">
        <f t="shared" si="822"/>
        <v>-99</v>
      </c>
      <c r="Y5256" s="56">
        <f t="shared" si="823"/>
        <v>-99</v>
      </c>
      <c r="Z5256" s="56">
        <f t="shared" si="824"/>
        <v>-99</v>
      </c>
      <c r="AA5256" s="56">
        <f t="shared" si="825"/>
        <v>-99</v>
      </c>
      <c r="AB5256" s="56">
        <f t="shared" si="826"/>
        <v>-99</v>
      </c>
      <c r="AC5256" s="56">
        <f t="shared" si="827"/>
        <v>-99</v>
      </c>
      <c r="AD5256" s="3"/>
      <c r="AE5256" s="82">
        <f>IF(D5256=1, 'adjustment factor'!$D$4, IF(D5256=-9,-999,IF(D5256="",-999,0)))</f>
        <v>-999</v>
      </c>
      <c r="AF5256" s="82">
        <f>IF(F5256=1, 'adjustment factor'!$D$5, IF(F5256=-9,-999,IF(F5256="",-999,0)))</f>
        <v>-999</v>
      </c>
      <c r="AG5256" s="82">
        <f>IF(E5256=1, 'adjustment factor'!$D$6, IF(E5256=-9,-999,IF(E5256="",-999,0)))</f>
        <v>-999</v>
      </c>
      <c r="AH5256" s="82">
        <f>IF(K5256&gt;=45,'adjustment factor'!$D$7,IF(K5256=-9,-1200,IF(K5256="",-1200,0)))</f>
        <v>-1200</v>
      </c>
      <c r="AI5256" s="82">
        <f>IF(L5256=1, 'adjustment factor'!$D$8, IF(L5256=-9,-999,IF(L5256="",-999,0)))</f>
        <v>-999</v>
      </c>
      <c r="AJ5256" s="82">
        <f>IF(AND(M5256&gt;=1,M5256&lt;=4),'adjustment factor'!$D$9,IF(M5256=-9,-999,IF(M5256=98,-999,IF(M5256=99,-999,IF(M5256="",-999,0)))))</f>
        <v>-999</v>
      </c>
      <c r="AK5256" s="82">
        <f>IF(H5256=1, 'adjustment factor'!$D$10, IF(H5256=-9,-999,IF(H5256="",-999,0)))</f>
        <v>-999</v>
      </c>
      <c r="AL5256" s="82">
        <f>IF(G5256=1, 'adjustment factor'!$D$11, IF(G5256=-9,-999,IF(G5256="",-999,0)))</f>
        <v>-999</v>
      </c>
      <c r="AM5256" s="82">
        <f>IF(I5256=1, 'adjustment factor'!$D$12, IF(I5256=-9,-999,IF(I5256="",-999,0)))</f>
        <v>-999</v>
      </c>
      <c r="AN5256" s="82">
        <f>IF(J5256=1, 'adjustment factor'!$D$13, IF(J5256=-9,-999,IF(J5256="",-999,0)))</f>
        <v>-999</v>
      </c>
      <c r="AO5256" s="82" t="str">
        <f t="shared" si="828"/>
        <v>-999</v>
      </c>
      <c r="AP5256" s="82" t="str">
        <f t="shared" si="829"/>
        <v>MISSING</v>
      </c>
    </row>
    <row r="5257" spans="2:42">
      <c r="B5257" s="207"/>
      <c r="C5257" s="35">
        <v>5253</v>
      </c>
      <c r="D5257" s="161"/>
      <c r="E5257" s="161"/>
      <c r="F5257" s="161"/>
      <c r="G5257" s="161"/>
      <c r="H5257" s="161"/>
      <c r="I5257" s="161"/>
      <c r="J5257" s="161"/>
      <c r="K5257" s="161"/>
      <c r="L5257" s="161"/>
      <c r="M5257" s="161"/>
      <c r="N5257" s="171"/>
      <c r="O5257" s="171"/>
      <c r="P5257" s="171"/>
      <c r="Q5257" s="171"/>
      <c r="R5257" s="171"/>
      <c r="S5257" s="171"/>
      <c r="T5257" s="208" t="str">
        <f t="shared" si="820"/>
        <v>MISSING</v>
      </c>
      <c r="U5257" s="208" t="str">
        <f t="shared" si="821"/>
        <v>MISSING</v>
      </c>
      <c r="X5257" s="56">
        <f t="shared" si="822"/>
        <v>-99</v>
      </c>
      <c r="Y5257" s="56">
        <f t="shared" si="823"/>
        <v>-99</v>
      </c>
      <c r="Z5257" s="56">
        <f t="shared" si="824"/>
        <v>-99</v>
      </c>
      <c r="AA5257" s="56">
        <f t="shared" si="825"/>
        <v>-99</v>
      </c>
      <c r="AB5257" s="56">
        <f t="shared" si="826"/>
        <v>-99</v>
      </c>
      <c r="AC5257" s="56">
        <f t="shared" si="827"/>
        <v>-99</v>
      </c>
      <c r="AD5257" s="3"/>
      <c r="AE5257" s="82">
        <f>IF(D5257=1, 'adjustment factor'!$D$4, IF(D5257=-9,-999,IF(D5257="",-999,0)))</f>
        <v>-999</v>
      </c>
      <c r="AF5257" s="82">
        <f>IF(F5257=1, 'adjustment factor'!$D$5, IF(F5257=-9,-999,IF(F5257="",-999,0)))</f>
        <v>-999</v>
      </c>
      <c r="AG5257" s="82">
        <f>IF(E5257=1, 'adjustment factor'!$D$6, IF(E5257=-9,-999,IF(E5257="",-999,0)))</f>
        <v>-999</v>
      </c>
      <c r="AH5257" s="82">
        <f>IF(K5257&gt;=45,'adjustment factor'!$D$7,IF(K5257=-9,-1200,IF(K5257="",-1200,0)))</f>
        <v>-1200</v>
      </c>
      <c r="AI5257" s="82">
        <f>IF(L5257=1, 'adjustment factor'!$D$8, IF(L5257=-9,-999,IF(L5257="",-999,0)))</f>
        <v>-999</v>
      </c>
      <c r="AJ5257" s="82">
        <f>IF(AND(M5257&gt;=1,M5257&lt;=4),'adjustment factor'!$D$9,IF(M5257=-9,-999,IF(M5257=98,-999,IF(M5257=99,-999,IF(M5257="",-999,0)))))</f>
        <v>-999</v>
      </c>
      <c r="AK5257" s="82">
        <f>IF(H5257=1, 'adjustment factor'!$D$10, IF(H5257=-9,-999,IF(H5257="",-999,0)))</f>
        <v>-999</v>
      </c>
      <c r="AL5257" s="82">
        <f>IF(G5257=1, 'adjustment factor'!$D$11, IF(G5257=-9,-999,IF(G5257="",-999,0)))</f>
        <v>-999</v>
      </c>
      <c r="AM5257" s="82">
        <f>IF(I5257=1, 'adjustment factor'!$D$12, IF(I5257=-9,-999,IF(I5257="",-999,0)))</f>
        <v>-999</v>
      </c>
      <c r="AN5257" s="82">
        <f>IF(J5257=1, 'adjustment factor'!$D$13, IF(J5257=-9,-999,IF(J5257="",-999,0)))</f>
        <v>-999</v>
      </c>
      <c r="AO5257" s="82" t="str">
        <f t="shared" si="828"/>
        <v>-999</v>
      </c>
      <c r="AP5257" s="82" t="str">
        <f t="shared" si="829"/>
        <v>MISSING</v>
      </c>
    </row>
    <row r="5258" spans="2:42">
      <c r="B5258" s="207"/>
      <c r="C5258" s="35">
        <v>5254</v>
      </c>
      <c r="D5258" s="161"/>
      <c r="E5258" s="161"/>
      <c r="F5258" s="161"/>
      <c r="G5258" s="161"/>
      <c r="H5258" s="161"/>
      <c r="I5258" s="161"/>
      <c r="J5258" s="161"/>
      <c r="K5258" s="161"/>
      <c r="L5258" s="161"/>
      <c r="M5258" s="161"/>
      <c r="N5258" s="171"/>
      <c r="O5258" s="171"/>
      <c r="P5258" s="171"/>
      <c r="Q5258" s="171"/>
      <c r="R5258" s="171"/>
      <c r="S5258" s="171"/>
      <c r="T5258" s="208" t="str">
        <f t="shared" si="820"/>
        <v>MISSING</v>
      </c>
      <c r="U5258" s="208" t="str">
        <f t="shared" si="821"/>
        <v>MISSING</v>
      </c>
      <c r="X5258" s="56">
        <f t="shared" si="822"/>
        <v>-99</v>
      </c>
      <c r="Y5258" s="56">
        <f t="shared" si="823"/>
        <v>-99</v>
      </c>
      <c r="Z5258" s="56">
        <f t="shared" si="824"/>
        <v>-99</v>
      </c>
      <c r="AA5258" s="56">
        <f t="shared" si="825"/>
        <v>-99</v>
      </c>
      <c r="AB5258" s="56">
        <f t="shared" si="826"/>
        <v>-99</v>
      </c>
      <c r="AC5258" s="56">
        <f t="shared" si="827"/>
        <v>-99</v>
      </c>
      <c r="AD5258" s="3"/>
      <c r="AE5258" s="82">
        <f>IF(D5258=1, 'adjustment factor'!$D$4, IF(D5258=-9,-999,IF(D5258="",-999,0)))</f>
        <v>-999</v>
      </c>
      <c r="AF5258" s="82">
        <f>IF(F5258=1, 'adjustment factor'!$D$5, IF(F5258=-9,-999,IF(F5258="",-999,0)))</f>
        <v>-999</v>
      </c>
      <c r="AG5258" s="82">
        <f>IF(E5258=1, 'adjustment factor'!$D$6, IF(E5258=-9,-999,IF(E5258="",-999,0)))</f>
        <v>-999</v>
      </c>
      <c r="AH5258" s="82">
        <f>IF(K5258&gt;=45,'adjustment factor'!$D$7,IF(K5258=-9,-1200,IF(K5258="",-1200,0)))</f>
        <v>-1200</v>
      </c>
      <c r="AI5258" s="82">
        <f>IF(L5258=1, 'adjustment factor'!$D$8, IF(L5258=-9,-999,IF(L5258="",-999,0)))</f>
        <v>-999</v>
      </c>
      <c r="AJ5258" s="82">
        <f>IF(AND(M5258&gt;=1,M5258&lt;=4),'adjustment factor'!$D$9,IF(M5258=-9,-999,IF(M5258=98,-999,IF(M5258=99,-999,IF(M5258="",-999,0)))))</f>
        <v>-999</v>
      </c>
      <c r="AK5258" s="82">
        <f>IF(H5258=1, 'adjustment factor'!$D$10, IF(H5258=-9,-999,IF(H5258="",-999,0)))</f>
        <v>-999</v>
      </c>
      <c r="AL5258" s="82">
        <f>IF(G5258=1, 'adjustment factor'!$D$11, IF(G5258=-9,-999,IF(G5258="",-999,0)))</f>
        <v>-999</v>
      </c>
      <c r="AM5258" s="82">
        <f>IF(I5258=1, 'adjustment factor'!$D$12, IF(I5258=-9,-999,IF(I5258="",-999,0)))</f>
        <v>-999</v>
      </c>
      <c r="AN5258" s="82">
        <f>IF(J5258=1, 'adjustment factor'!$D$13, IF(J5258=-9,-999,IF(J5258="",-999,0)))</f>
        <v>-999</v>
      </c>
      <c r="AO5258" s="82" t="str">
        <f t="shared" si="828"/>
        <v>-999</v>
      </c>
      <c r="AP5258" s="82" t="str">
        <f t="shared" si="829"/>
        <v>MISSING</v>
      </c>
    </row>
    <row r="5259" spans="2:42">
      <c r="B5259" s="207"/>
      <c r="C5259" s="35">
        <v>5255</v>
      </c>
      <c r="D5259" s="161"/>
      <c r="E5259" s="161"/>
      <c r="F5259" s="161"/>
      <c r="G5259" s="161"/>
      <c r="H5259" s="161"/>
      <c r="I5259" s="161"/>
      <c r="J5259" s="161"/>
      <c r="K5259" s="161"/>
      <c r="L5259" s="161"/>
      <c r="M5259" s="161"/>
      <c r="N5259" s="171"/>
      <c r="O5259" s="171"/>
      <c r="P5259" s="171"/>
      <c r="Q5259" s="171"/>
      <c r="R5259" s="171"/>
      <c r="S5259" s="171"/>
      <c r="T5259" s="208" t="str">
        <f t="shared" si="820"/>
        <v>MISSING</v>
      </c>
      <c r="U5259" s="208" t="str">
        <f t="shared" si="821"/>
        <v>MISSING</v>
      </c>
      <c r="X5259" s="56">
        <f t="shared" si="822"/>
        <v>-99</v>
      </c>
      <c r="Y5259" s="56">
        <f t="shared" si="823"/>
        <v>-99</v>
      </c>
      <c r="Z5259" s="56">
        <f t="shared" si="824"/>
        <v>-99</v>
      </c>
      <c r="AA5259" s="56">
        <f t="shared" si="825"/>
        <v>-99</v>
      </c>
      <c r="AB5259" s="56">
        <f t="shared" si="826"/>
        <v>-99</v>
      </c>
      <c r="AC5259" s="56">
        <f t="shared" si="827"/>
        <v>-99</v>
      </c>
      <c r="AD5259" s="3"/>
      <c r="AE5259" s="82">
        <f>IF(D5259=1, 'adjustment factor'!$D$4, IF(D5259=-9,-999,IF(D5259="",-999,0)))</f>
        <v>-999</v>
      </c>
      <c r="AF5259" s="82">
        <f>IF(F5259=1, 'adjustment factor'!$D$5, IF(F5259=-9,-999,IF(F5259="",-999,0)))</f>
        <v>-999</v>
      </c>
      <c r="AG5259" s="82">
        <f>IF(E5259=1, 'adjustment factor'!$D$6, IF(E5259=-9,-999,IF(E5259="",-999,0)))</f>
        <v>-999</v>
      </c>
      <c r="AH5259" s="82">
        <f>IF(K5259&gt;=45,'adjustment factor'!$D$7,IF(K5259=-9,-1200,IF(K5259="",-1200,0)))</f>
        <v>-1200</v>
      </c>
      <c r="AI5259" s="82">
        <f>IF(L5259=1, 'adjustment factor'!$D$8, IF(L5259=-9,-999,IF(L5259="",-999,0)))</f>
        <v>-999</v>
      </c>
      <c r="AJ5259" s="82">
        <f>IF(AND(M5259&gt;=1,M5259&lt;=4),'adjustment factor'!$D$9,IF(M5259=-9,-999,IF(M5259=98,-999,IF(M5259=99,-999,IF(M5259="",-999,0)))))</f>
        <v>-999</v>
      </c>
      <c r="AK5259" s="82">
        <f>IF(H5259=1, 'adjustment factor'!$D$10, IF(H5259=-9,-999,IF(H5259="",-999,0)))</f>
        <v>-999</v>
      </c>
      <c r="AL5259" s="82">
        <f>IF(G5259=1, 'adjustment factor'!$D$11, IF(G5259=-9,-999,IF(G5259="",-999,0)))</f>
        <v>-999</v>
      </c>
      <c r="AM5259" s="82">
        <f>IF(I5259=1, 'adjustment factor'!$D$12, IF(I5259=-9,-999,IF(I5259="",-999,0)))</f>
        <v>-999</v>
      </c>
      <c r="AN5259" s="82">
        <f>IF(J5259=1, 'adjustment factor'!$D$13, IF(J5259=-9,-999,IF(J5259="",-999,0)))</f>
        <v>-999</v>
      </c>
      <c r="AO5259" s="82" t="str">
        <f t="shared" si="828"/>
        <v>-999</v>
      </c>
      <c r="AP5259" s="82" t="str">
        <f t="shared" si="829"/>
        <v>MISSING</v>
      </c>
    </row>
    <row r="5260" spans="2:42">
      <c r="B5260" s="207"/>
      <c r="C5260" s="35">
        <v>5256</v>
      </c>
      <c r="D5260" s="161"/>
      <c r="E5260" s="161"/>
      <c r="F5260" s="161"/>
      <c r="G5260" s="161"/>
      <c r="H5260" s="161"/>
      <c r="I5260" s="161"/>
      <c r="J5260" s="161"/>
      <c r="K5260" s="161"/>
      <c r="L5260" s="161"/>
      <c r="M5260" s="161"/>
      <c r="N5260" s="171"/>
      <c r="O5260" s="171"/>
      <c r="P5260" s="171"/>
      <c r="Q5260" s="171"/>
      <c r="R5260" s="171"/>
      <c r="S5260" s="171"/>
      <c r="T5260" s="208" t="str">
        <f t="shared" si="820"/>
        <v>MISSING</v>
      </c>
      <c r="U5260" s="208" t="str">
        <f t="shared" si="821"/>
        <v>MISSING</v>
      </c>
      <c r="X5260" s="56">
        <f t="shared" si="822"/>
        <v>-99</v>
      </c>
      <c r="Y5260" s="56">
        <f t="shared" si="823"/>
        <v>-99</v>
      </c>
      <c r="Z5260" s="56">
        <f t="shared" si="824"/>
        <v>-99</v>
      </c>
      <c r="AA5260" s="56">
        <f t="shared" si="825"/>
        <v>-99</v>
      </c>
      <c r="AB5260" s="56">
        <f t="shared" si="826"/>
        <v>-99</v>
      </c>
      <c r="AC5260" s="56">
        <f t="shared" si="827"/>
        <v>-99</v>
      </c>
      <c r="AD5260" s="3"/>
      <c r="AE5260" s="82">
        <f>IF(D5260=1, 'adjustment factor'!$D$4, IF(D5260=-9,-999,IF(D5260="",-999,0)))</f>
        <v>-999</v>
      </c>
      <c r="AF5260" s="82">
        <f>IF(F5260=1, 'adjustment factor'!$D$5, IF(F5260=-9,-999,IF(F5260="",-999,0)))</f>
        <v>-999</v>
      </c>
      <c r="AG5260" s="82">
        <f>IF(E5260=1, 'adjustment factor'!$D$6, IF(E5260=-9,-999,IF(E5260="",-999,0)))</f>
        <v>-999</v>
      </c>
      <c r="AH5260" s="82">
        <f>IF(K5260&gt;=45,'adjustment factor'!$D$7,IF(K5260=-9,-1200,IF(K5260="",-1200,0)))</f>
        <v>-1200</v>
      </c>
      <c r="AI5260" s="82">
        <f>IF(L5260=1, 'adjustment factor'!$D$8, IF(L5260=-9,-999,IF(L5260="",-999,0)))</f>
        <v>-999</v>
      </c>
      <c r="AJ5260" s="82">
        <f>IF(AND(M5260&gt;=1,M5260&lt;=4),'adjustment factor'!$D$9,IF(M5260=-9,-999,IF(M5260=98,-999,IF(M5260=99,-999,IF(M5260="",-999,0)))))</f>
        <v>-999</v>
      </c>
      <c r="AK5260" s="82">
        <f>IF(H5260=1, 'adjustment factor'!$D$10, IF(H5260=-9,-999,IF(H5260="",-999,0)))</f>
        <v>-999</v>
      </c>
      <c r="AL5260" s="82">
        <f>IF(G5260=1, 'adjustment factor'!$D$11, IF(G5260=-9,-999,IF(G5260="",-999,0)))</f>
        <v>-999</v>
      </c>
      <c r="AM5260" s="82">
        <f>IF(I5260=1, 'adjustment factor'!$D$12, IF(I5260=-9,-999,IF(I5260="",-999,0)))</f>
        <v>-999</v>
      </c>
      <c r="AN5260" s="82">
        <f>IF(J5260=1, 'adjustment factor'!$D$13, IF(J5260=-9,-999,IF(J5260="",-999,0)))</f>
        <v>-999</v>
      </c>
      <c r="AO5260" s="82" t="str">
        <f t="shared" si="828"/>
        <v>-999</v>
      </c>
      <c r="AP5260" s="82" t="str">
        <f t="shared" si="829"/>
        <v>MISSING</v>
      </c>
    </row>
    <row r="5261" spans="2:42">
      <c r="B5261" s="207"/>
      <c r="C5261" s="35">
        <v>5257</v>
      </c>
      <c r="D5261" s="161"/>
      <c r="E5261" s="161"/>
      <c r="F5261" s="161"/>
      <c r="G5261" s="161"/>
      <c r="H5261" s="161"/>
      <c r="I5261" s="161"/>
      <c r="J5261" s="161"/>
      <c r="K5261" s="161"/>
      <c r="L5261" s="161"/>
      <c r="M5261" s="161"/>
      <c r="N5261" s="171"/>
      <c r="O5261" s="171"/>
      <c r="P5261" s="171"/>
      <c r="Q5261" s="171"/>
      <c r="R5261" s="171"/>
      <c r="S5261" s="171"/>
      <c r="T5261" s="208" t="str">
        <f t="shared" si="820"/>
        <v>MISSING</v>
      </c>
      <c r="U5261" s="208" t="str">
        <f t="shared" si="821"/>
        <v>MISSING</v>
      </c>
      <c r="X5261" s="56">
        <f t="shared" si="822"/>
        <v>-99</v>
      </c>
      <c r="Y5261" s="56">
        <f t="shared" si="823"/>
        <v>-99</v>
      </c>
      <c r="Z5261" s="56">
        <f t="shared" si="824"/>
        <v>-99</v>
      </c>
      <c r="AA5261" s="56">
        <f t="shared" si="825"/>
        <v>-99</v>
      </c>
      <c r="AB5261" s="56">
        <f t="shared" si="826"/>
        <v>-99</v>
      </c>
      <c r="AC5261" s="56">
        <f t="shared" si="827"/>
        <v>-99</v>
      </c>
      <c r="AD5261" s="3"/>
      <c r="AE5261" s="82">
        <f>IF(D5261=1, 'adjustment factor'!$D$4, IF(D5261=-9,-999,IF(D5261="",-999,0)))</f>
        <v>-999</v>
      </c>
      <c r="AF5261" s="82">
        <f>IF(F5261=1, 'adjustment factor'!$D$5, IF(F5261=-9,-999,IF(F5261="",-999,0)))</f>
        <v>-999</v>
      </c>
      <c r="AG5261" s="82">
        <f>IF(E5261=1, 'adjustment factor'!$D$6, IF(E5261=-9,-999,IF(E5261="",-999,0)))</f>
        <v>-999</v>
      </c>
      <c r="AH5261" s="82">
        <f>IF(K5261&gt;=45,'adjustment factor'!$D$7,IF(K5261=-9,-1200,IF(K5261="",-1200,0)))</f>
        <v>-1200</v>
      </c>
      <c r="AI5261" s="82">
        <f>IF(L5261=1, 'adjustment factor'!$D$8, IF(L5261=-9,-999,IF(L5261="",-999,0)))</f>
        <v>-999</v>
      </c>
      <c r="AJ5261" s="82">
        <f>IF(AND(M5261&gt;=1,M5261&lt;=4),'adjustment factor'!$D$9,IF(M5261=-9,-999,IF(M5261=98,-999,IF(M5261=99,-999,IF(M5261="",-999,0)))))</f>
        <v>-999</v>
      </c>
      <c r="AK5261" s="82">
        <f>IF(H5261=1, 'adjustment factor'!$D$10, IF(H5261=-9,-999,IF(H5261="",-999,0)))</f>
        <v>-999</v>
      </c>
      <c r="AL5261" s="82">
        <f>IF(G5261=1, 'adjustment factor'!$D$11, IF(G5261=-9,-999,IF(G5261="",-999,0)))</f>
        <v>-999</v>
      </c>
      <c r="AM5261" s="82">
        <f>IF(I5261=1, 'adjustment factor'!$D$12, IF(I5261=-9,-999,IF(I5261="",-999,0)))</f>
        <v>-999</v>
      </c>
      <c r="AN5261" s="82">
        <f>IF(J5261=1, 'adjustment factor'!$D$13, IF(J5261=-9,-999,IF(J5261="",-999,0)))</f>
        <v>-999</v>
      </c>
      <c r="AO5261" s="82" t="str">
        <f t="shared" si="828"/>
        <v>-999</v>
      </c>
      <c r="AP5261" s="82" t="str">
        <f t="shared" si="829"/>
        <v>MISSING</v>
      </c>
    </row>
    <row r="5262" spans="2:42">
      <c r="B5262" s="207"/>
      <c r="C5262" s="35">
        <v>5258</v>
      </c>
      <c r="D5262" s="161"/>
      <c r="E5262" s="161"/>
      <c r="F5262" s="161"/>
      <c r="G5262" s="161"/>
      <c r="H5262" s="161"/>
      <c r="I5262" s="161"/>
      <c r="J5262" s="161"/>
      <c r="K5262" s="161"/>
      <c r="L5262" s="161"/>
      <c r="M5262" s="161"/>
      <c r="N5262" s="171"/>
      <c r="O5262" s="171"/>
      <c r="P5262" s="171"/>
      <c r="Q5262" s="171"/>
      <c r="R5262" s="171"/>
      <c r="S5262" s="171"/>
      <c r="T5262" s="208" t="str">
        <f t="shared" si="820"/>
        <v>MISSING</v>
      </c>
      <c r="U5262" s="208" t="str">
        <f t="shared" si="821"/>
        <v>MISSING</v>
      </c>
      <c r="X5262" s="56">
        <f t="shared" si="822"/>
        <v>-99</v>
      </c>
      <c r="Y5262" s="56">
        <f t="shared" si="823"/>
        <v>-99</v>
      </c>
      <c r="Z5262" s="56">
        <f t="shared" si="824"/>
        <v>-99</v>
      </c>
      <c r="AA5262" s="56">
        <f t="shared" si="825"/>
        <v>-99</v>
      </c>
      <c r="AB5262" s="56">
        <f t="shared" si="826"/>
        <v>-99</v>
      </c>
      <c r="AC5262" s="56">
        <f t="shared" si="827"/>
        <v>-99</v>
      </c>
      <c r="AD5262" s="3"/>
      <c r="AE5262" s="82">
        <f>IF(D5262=1, 'adjustment factor'!$D$4, IF(D5262=-9,-999,IF(D5262="",-999,0)))</f>
        <v>-999</v>
      </c>
      <c r="AF5262" s="82">
        <f>IF(F5262=1, 'adjustment factor'!$D$5, IF(F5262=-9,-999,IF(F5262="",-999,0)))</f>
        <v>-999</v>
      </c>
      <c r="AG5262" s="82">
        <f>IF(E5262=1, 'adjustment factor'!$D$6, IF(E5262=-9,-999,IF(E5262="",-999,0)))</f>
        <v>-999</v>
      </c>
      <c r="AH5262" s="82">
        <f>IF(K5262&gt;=45,'adjustment factor'!$D$7,IF(K5262=-9,-1200,IF(K5262="",-1200,0)))</f>
        <v>-1200</v>
      </c>
      <c r="AI5262" s="82">
        <f>IF(L5262=1, 'adjustment factor'!$D$8, IF(L5262=-9,-999,IF(L5262="",-999,0)))</f>
        <v>-999</v>
      </c>
      <c r="AJ5262" s="82">
        <f>IF(AND(M5262&gt;=1,M5262&lt;=4),'adjustment factor'!$D$9,IF(M5262=-9,-999,IF(M5262=98,-999,IF(M5262=99,-999,IF(M5262="",-999,0)))))</f>
        <v>-999</v>
      </c>
      <c r="AK5262" s="82">
        <f>IF(H5262=1, 'adjustment factor'!$D$10, IF(H5262=-9,-999,IF(H5262="",-999,0)))</f>
        <v>-999</v>
      </c>
      <c r="AL5262" s="82">
        <f>IF(G5262=1, 'adjustment factor'!$D$11, IF(G5262=-9,-999,IF(G5262="",-999,0)))</f>
        <v>-999</v>
      </c>
      <c r="AM5262" s="82">
        <f>IF(I5262=1, 'adjustment factor'!$D$12, IF(I5262=-9,-999,IF(I5262="",-999,0)))</f>
        <v>-999</v>
      </c>
      <c r="AN5262" s="82">
        <f>IF(J5262=1, 'adjustment factor'!$D$13, IF(J5262=-9,-999,IF(J5262="",-999,0)))</f>
        <v>-999</v>
      </c>
      <c r="AO5262" s="82" t="str">
        <f t="shared" si="828"/>
        <v>-999</v>
      </c>
      <c r="AP5262" s="82" t="str">
        <f t="shared" si="829"/>
        <v>MISSING</v>
      </c>
    </row>
    <row r="5263" spans="2:42">
      <c r="B5263" s="207"/>
      <c r="C5263" s="35">
        <v>5259</v>
      </c>
      <c r="D5263" s="161"/>
      <c r="E5263" s="161"/>
      <c r="F5263" s="161"/>
      <c r="G5263" s="161"/>
      <c r="H5263" s="161"/>
      <c r="I5263" s="161"/>
      <c r="J5263" s="161"/>
      <c r="K5263" s="161"/>
      <c r="L5263" s="161"/>
      <c r="M5263" s="161"/>
      <c r="N5263" s="171"/>
      <c r="O5263" s="171"/>
      <c r="P5263" s="171"/>
      <c r="Q5263" s="171"/>
      <c r="R5263" s="171"/>
      <c r="S5263" s="171"/>
      <c r="T5263" s="208" t="str">
        <f t="shared" si="820"/>
        <v>MISSING</v>
      </c>
      <c r="U5263" s="208" t="str">
        <f t="shared" si="821"/>
        <v>MISSING</v>
      </c>
      <c r="X5263" s="56">
        <f t="shared" si="822"/>
        <v>-99</v>
      </c>
      <c r="Y5263" s="56">
        <f t="shared" si="823"/>
        <v>-99</v>
      </c>
      <c r="Z5263" s="56">
        <f t="shared" si="824"/>
        <v>-99</v>
      </c>
      <c r="AA5263" s="56">
        <f t="shared" si="825"/>
        <v>-99</v>
      </c>
      <c r="AB5263" s="56">
        <f t="shared" si="826"/>
        <v>-99</v>
      </c>
      <c r="AC5263" s="56">
        <f t="shared" si="827"/>
        <v>-99</v>
      </c>
      <c r="AD5263" s="3"/>
      <c r="AE5263" s="82">
        <f>IF(D5263=1, 'adjustment factor'!$D$4, IF(D5263=-9,-999,IF(D5263="",-999,0)))</f>
        <v>-999</v>
      </c>
      <c r="AF5263" s="82">
        <f>IF(F5263=1, 'adjustment factor'!$D$5, IF(F5263=-9,-999,IF(F5263="",-999,0)))</f>
        <v>-999</v>
      </c>
      <c r="AG5263" s="82">
        <f>IF(E5263=1, 'adjustment factor'!$D$6, IF(E5263=-9,-999,IF(E5263="",-999,0)))</f>
        <v>-999</v>
      </c>
      <c r="AH5263" s="82">
        <f>IF(K5263&gt;=45,'adjustment factor'!$D$7,IF(K5263=-9,-1200,IF(K5263="",-1200,0)))</f>
        <v>-1200</v>
      </c>
      <c r="AI5263" s="82">
        <f>IF(L5263=1, 'adjustment factor'!$D$8, IF(L5263=-9,-999,IF(L5263="",-999,0)))</f>
        <v>-999</v>
      </c>
      <c r="AJ5263" s="82">
        <f>IF(AND(M5263&gt;=1,M5263&lt;=4),'adjustment factor'!$D$9,IF(M5263=-9,-999,IF(M5263=98,-999,IF(M5263=99,-999,IF(M5263="",-999,0)))))</f>
        <v>-999</v>
      </c>
      <c r="AK5263" s="82">
        <f>IF(H5263=1, 'adjustment factor'!$D$10, IF(H5263=-9,-999,IF(H5263="",-999,0)))</f>
        <v>-999</v>
      </c>
      <c r="AL5263" s="82">
        <f>IF(G5263=1, 'adjustment factor'!$D$11, IF(G5263=-9,-999,IF(G5263="",-999,0)))</f>
        <v>-999</v>
      </c>
      <c r="AM5263" s="82">
        <f>IF(I5263=1, 'adjustment factor'!$D$12, IF(I5263=-9,-999,IF(I5263="",-999,0)))</f>
        <v>-999</v>
      </c>
      <c r="AN5263" s="82">
        <f>IF(J5263=1, 'adjustment factor'!$D$13, IF(J5263=-9,-999,IF(J5263="",-999,0)))</f>
        <v>-999</v>
      </c>
      <c r="AO5263" s="82" t="str">
        <f t="shared" si="828"/>
        <v>-999</v>
      </c>
      <c r="AP5263" s="82" t="str">
        <f t="shared" si="829"/>
        <v>MISSING</v>
      </c>
    </row>
    <row r="5264" spans="2:42">
      <c r="B5264" s="207"/>
      <c r="C5264" s="35">
        <v>5260</v>
      </c>
      <c r="D5264" s="161"/>
      <c r="E5264" s="161"/>
      <c r="F5264" s="161"/>
      <c r="G5264" s="161"/>
      <c r="H5264" s="161"/>
      <c r="I5264" s="161"/>
      <c r="J5264" s="161"/>
      <c r="K5264" s="161"/>
      <c r="L5264" s="161"/>
      <c r="M5264" s="161"/>
      <c r="N5264" s="171"/>
      <c r="O5264" s="171"/>
      <c r="P5264" s="171"/>
      <c r="Q5264" s="171"/>
      <c r="R5264" s="171"/>
      <c r="S5264" s="171"/>
      <c r="T5264" s="208" t="str">
        <f t="shared" si="820"/>
        <v>MISSING</v>
      </c>
      <c r="U5264" s="208" t="str">
        <f t="shared" si="821"/>
        <v>MISSING</v>
      </c>
      <c r="X5264" s="56">
        <f t="shared" si="822"/>
        <v>-99</v>
      </c>
      <c r="Y5264" s="56">
        <f t="shared" si="823"/>
        <v>-99</v>
      </c>
      <c r="Z5264" s="56">
        <f t="shared" si="824"/>
        <v>-99</v>
      </c>
      <c r="AA5264" s="56">
        <f t="shared" si="825"/>
        <v>-99</v>
      </c>
      <c r="AB5264" s="56">
        <f t="shared" si="826"/>
        <v>-99</v>
      </c>
      <c r="AC5264" s="56">
        <f t="shared" si="827"/>
        <v>-99</v>
      </c>
      <c r="AD5264" s="3"/>
      <c r="AE5264" s="82">
        <f>IF(D5264=1, 'adjustment factor'!$D$4, IF(D5264=-9,-999,IF(D5264="",-999,0)))</f>
        <v>-999</v>
      </c>
      <c r="AF5264" s="82">
        <f>IF(F5264=1, 'adjustment factor'!$D$5, IF(F5264=-9,-999,IF(F5264="",-999,0)))</f>
        <v>-999</v>
      </c>
      <c r="AG5264" s="82">
        <f>IF(E5264=1, 'adjustment factor'!$D$6, IF(E5264=-9,-999,IF(E5264="",-999,0)))</f>
        <v>-999</v>
      </c>
      <c r="AH5264" s="82">
        <f>IF(K5264&gt;=45,'adjustment factor'!$D$7,IF(K5264=-9,-1200,IF(K5264="",-1200,0)))</f>
        <v>-1200</v>
      </c>
      <c r="AI5264" s="82">
        <f>IF(L5264=1, 'adjustment factor'!$D$8, IF(L5264=-9,-999,IF(L5264="",-999,0)))</f>
        <v>-999</v>
      </c>
      <c r="AJ5264" s="82">
        <f>IF(AND(M5264&gt;=1,M5264&lt;=4),'adjustment factor'!$D$9,IF(M5264=-9,-999,IF(M5264=98,-999,IF(M5264=99,-999,IF(M5264="",-999,0)))))</f>
        <v>-999</v>
      </c>
      <c r="AK5264" s="82">
        <f>IF(H5264=1, 'adjustment factor'!$D$10, IF(H5264=-9,-999,IF(H5264="",-999,0)))</f>
        <v>-999</v>
      </c>
      <c r="AL5264" s="82">
        <f>IF(G5264=1, 'adjustment factor'!$D$11, IF(G5264=-9,-999,IF(G5264="",-999,0)))</f>
        <v>-999</v>
      </c>
      <c r="AM5264" s="82">
        <f>IF(I5264=1, 'adjustment factor'!$D$12, IF(I5264=-9,-999,IF(I5264="",-999,0)))</f>
        <v>-999</v>
      </c>
      <c r="AN5264" s="82">
        <f>IF(J5264=1, 'adjustment factor'!$D$13, IF(J5264=-9,-999,IF(J5264="",-999,0)))</f>
        <v>-999</v>
      </c>
      <c r="AO5264" s="82" t="str">
        <f t="shared" si="828"/>
        <v>-999</v>
      </c>
      <c r="AP5264" s="82" t="str">
        <f t="shared" si="829"/>
        <v>MISSING</v>
      </c>
    </row>
    <row r="5265" spans="2:42">
      <c r="B5265" s="207"/>
      <c r="C5265" s="35">
        <v>5261</v>
      </c>
      <c r="D5265" s="161"/>
      <c r="E5265" s="161"/>
      <c r="F5265" s="161"/>
      <c r="G5265" s="161"/>
      <c r="H5265" s="161"/>
      <c r="I5265" s="161"/>
      <c r="J5265" s="161"/>
      <c r="K5265" s="161"/>
      <c r="L5265" s="161"/>
      <c r="M5265" s="161"/>
      <c r="N5265" s="171"/>
      <c r="O5265" s="171"/>
      <c r="P5265" s="171"/>
      <c r="Q5265" s="171"/>
      <c r="R5265" s="171"/>
      <c r="S5265" s="171"/>
      <c r="T5265" s="208" t="str">
        <f t="shared" si="820"/>
        <v>MISSING</v>
      </c>
      <c r="U5265" s="208" t="str">
        <f t="shared" si="821"/>
        <v>MISSING</v>
      </c>
      <c r="X5265" s="56">
        <f t="shared" si="822"/>
        <v>-99</v>
      </c>
      <c r="Y5265" s="56">
        <f t="shared" si="823"/>
        <v>-99</v>
      </c>
      <c r="Z5265" s="56">
        <f t="shared" si="824"/>
        <v>-99</v>
      </c>
      <c r="AA5265" s="56">
        <f t="shared" si="825"/>
        <v>-99</v>
      </c>
      <c r="AB5265" s="56">
        <f t="shared" si="826"/>
        <v>-99</v>
      </c>
      <c r="AC5265" s="56">
        <f t="shared" si="827"/>
        <v>-99</v>
      </c>
      <c r="AD5265" s="3"/>
      <c r="AE5265" s="82">
        <f>IF(D5265=1, 'adjustment factor'!$D$4, IF(D5265=-9,-999,IF(D5265="",-999,0)))</f>
        <v>-999</v>
      </c>
      <c r="AF5265" s="82">
        <f>IF(F5265=1, 'adjustment factor'!$D$5, IF(F5265=-9,-999,IF(F5265="",-999,0)))</f>
        <v>-999</v>
      </c>
      <c r="AG5265" s="82">
        <f>IF(E5265=1, 'adjustment factor'!$D$6, IF(E5265=-9,-999,IF(E5265="",-999,0)))</f>
        <v>-999</v>
      </c>
      <c r="AH5265" s="82">
        <f>IF(K5265&gt;=45,'adjustment factor'!$D$7,IF(K5265=-9,-1200,IF(K5265="",-1200,0)))</f>
        <v>-1200</v>
      </c>
      <c r="AI5265" s="82">
        <f>IF(L5265=1, 'adjustment factor'!$D$8, IF(L5265=-9,-999,IF(L5265="",-999,0)))</f>
        <v>-999</v>
      </c>
      <c r="AJ5265" s="82">
        <f>IF(AND(M5265&gt;=1,M5265&lt;=4),'adjustment factor'!$D$9,IF(M5265=-9,-999,IF(M5265=98,-999,IF(M5265=99,-999,IF(M5265="",-999,0)))))</f>
        <v>-999</v>
      </c>
      <c r="AK5265" s="82">
        <f>IF(H5265=1, 'adjustment factor'!$D$10, IF(H5265=-9,-999,IF(H5265="",-999,0)))</f>
        <v>-999</v>
      </c>
      <c r="AL5265" s="82">
        <f>IF(G5265=1, 'adjustment factor'!$D$11, IF(G5265=-9,-999,IF(G5265="",-999,0)))</f>
        <v>-999</v>
      </c>
      <c r="AM5265" s="82">
        <f>IF(I5265=1, 'adjustment factor'!$D$12, IF(I5265=-9,-999,IF(I5265="",-999,0)))</f>
        <v>-999</v>
      </c>
      <c r="AN5265" s="82">
        <f>IF(J5265=1, 'adjustment factor'!$D$13, IF(J5265=-9,-999,IF(J5265="",-999,0)))</f>
        <v>-999</v>
      </c>
      <c r="AO5265" s="82" t="str">
        <f t="shared" si="828"/>
        <v>-999</v>
      </c>
      <c r="AP5265" s="82" t="str">
        <f t="shared" si="829"/>
        <v>MISSING</v>
      </c>
    </row>
    <row r="5266" spans="2:42">
      <c r="B5266" s="207"/>
      <c r="C5266" s="35">
        <v>5262</v>
      </c>
      <c r="D5266" s="161"/>
      <c r="E5266" s="161"/>
      <c r="F5266" s="161"/>
      <c r="G5266" s="161"/>
      <c r="H5266" s="161"/>
      <c r="I5266" s="161"/>
      <c r="J5266" s="161"/>
      <c r="K5266" s="161"/>
      <c r="L5266" s="161"/>
      <c r="M5266" s="161"/>
      <c r="N5266" s="171"/>
      <c r="O5266" s="171"/>
      <c r="P5266" s="171"/>
      <c r="Q5266" s="171"/>
      <c r="R5266" s="171"/>
      <c r="S5266" s="171"/>
      <c r="T5266" s="208" t="str">
        <f t="shared" si="820"/>
        <v>MISSING</v>
      </c>
      <c r="U5266" s="208" t="str">
        <f t="shared" si="821"/>
        <v>MISSING</v>
      </c>
      <c r="X5266" s="56">
        <f t="shared" si="822"/>
        <v>-99</v>
      </c>
      <c r="Y5266" s="56">
        <f t="shared" si="823"/>
        <v>-99</v>
      </c>
      <c r="Z5266" s="56">
        <f t="shared" si="824"/>
        <v>-99</v>
      </c>
      <c r="AA5266" s="56">
        <f t="shared" si="825"/>
        <v>-99</v>
      </c>
      <c r="AB5266" s="56">
        <f t="shared" si="826"/>
        <v>-99</v>
      </c>
      <c r="AC5266" s="56">
        <f t="shared" si="827"/>
        <v>-99</v>
      </c>
      <c r="AD5266" s="3"/>
      <c r="AE5266" s="82">
        <f>IF(D5266=1, 'adjustment factor'!$D$4, IF(D5266=-9,-999,IF(D5266="",-999,0)))</f>
        <v>-999</v>
      </c>
      <c r="AF5266" s="82">
        <f>IF(F5266=1, 'adjustment factor'!$D$5, IF(F5266=-9,-999,IF(F5266="",-999,0)))</f>
        <v>-999</v>
      </c>
      <c r="AG5266" s="82">
        <f>IF(E5266=1, 'adjustment factor'!$D$6, IF(E5266=-9,-999,IF(E5266="",-999,0)))</f>
        <v>-999</v>
      </c>
      <c r="AH5266" s="82">
        <f>IF(K5266&gt;=45,'adjustment factor'!$D$7,IF(K5266=-9,-1200,IF(K5266="",-1200,0)))</f>
        <v>-1200</v>
      </c>
      <c r="AI5266" s="82">
        <f>IF(L5266=1, 'adjustment factor'!$D$8, IF(L5266=-9,-999,IF(L5266="",-999,0)))</f>
        <v>-999</v>
      </c>
      <c r="AJ5266" s="82">
        <f>IF(AND(M5266&gt;=1,M5266&lt;=4),'adjustment factor'!$D$9,IF(M5266=-9,-999,IF(M5266=98,-999,IF(M5266=99,-999,IF(M5266="",-999,0)))))</f>
        <v>-999</v>
      </c>
      <c r="AK5266" s="82">
        <f>IF(H5266=1, 'adjustment factor'!$D$10, IF(H5266=-9,-999,IF(H5266="",-999,0)))</f>
        <v>-999</v>
      </c>
      <c r="AL5266" s="82">
        <f>IF(G5266=1, 'adjustment factor'!$D$11, IF(G5266=-9,-999,IF(G5266="",-999,0)))</f>
        <v>-999</v>
      </c>
      <c r="AM5266" s="82">
        <f>IF(I5266=1, 'adjustment factor'!$D$12, IF(I5266=-9,-999,IF(I5266="",-999,0)))</f>
        <v>-999</v>
      </c>
      <c r="AN5266" s="82">
        <f>IF(J5266=1, 'adjustment factor'!$D$13, IF(J5266=-9,-999,IF(J5266="",-999,0)))</f>
        <v>-999</v>
      </c>
      <c r="AO5266" s="82" t="str">
        <f t="shared" si="828"/>
        <v>-999</v>
      </c>
      <c r="AP5266" s="82" t="str">
        <f t="shared" si="829"/>
        <v>MISSING</v>
      </c>
    </row>
    <row r="5267" spans="2:42">
      <c r="B5267" s="207"/>
      <c r="C5267" s="35">
        <v>5263</v>
      </c>
      <c r="D5267" s="161"/>
      <c r="E5267" s="161"/>
      <c r="F5267" s="161"/>
      <c r="G5267" s="161"/>
      <c r="H5267" s="161"/>
      <c r="I5267" s="161"/>
      <c r="J5267" s="161"/>
      <c r="K5267" s="161"/>
      <c r="L5267" s="161"/>
      <c r="M5267" s="161"/>
      <c r="N5267" s="171"/>
      <c r="O5267" s="171"/>
      <c r="P5267" s="171"/>
      <c r="Q5267" s="171"/>
      <c r="R5267" s="171"/>
      <c r="S5267" s="171"/>
      <c r="T5267" s="208" t="str">
        <f t="shared" si="820"/>
        <v>MISSING</v>
      </c>
      <c r="U5267" s="208" t="str">
        <f t="shared" si="821"/>
        <v>MISSING</v>
      </c>
      <c r="X5267" s="56">
        <f t="shared" si="822"/>
        <v>-99</v>
      </c>
      <c r="Y5267" s="56">
        <f t="shared" si="823"/>
        <v>-99</v>
      </c>
      <c r="Z5267" s="56">
        <f t="shared" si="824"/>
        <v>-99</v>
      </c>
      <c r="AA5267" s="56">
        <f t="shared" si="825"/>
        <v>-99</v>
      </c>
      <c r="AB5267" s="56">
        <f t="shared" si="826"/>
        <v>-99</v>
      </c>
      <c r="AC5267" s="56">
        <f t="shared" si="827"/>
        <v>-99</v>
      </c>
      <c r="AD5267" s="3"/>
      <c r="AE5267" s="82">
        <f>IF(D5267=1, 'adjustment factor'!$D$4, IF(D5267=-9,-999,IF(D5267="",-999,0)))</f>
        <v>-999</v>
      </c>
      <c r="AF5267" s="82">
        <f>IF(F5267=1, 'adjustment factor'!$D$5, IF(F5267=-9,-999,IF(F5267="",-999,0)))</f>
        <v>-999</v>
      </c>
      <c r="AG5267" s="82">
        <f>IF(E5267=1, 'adjustment factor'!$D$6, IF(E5267=-9,-999,IF(E5267="",-999,0)))</f>
        <v>-999</v>
      </c>
      <c r="AH5267" s="82">
        <f>IF(K5267&gt;=45,'adjustment factor'!$D$7,IF(K5267=-9,-1200,IF(K5267="",-1200,0)))</f>
        <v>-1200</v>
      </c>
      <c r="AI5267" s="82">
        <f>IF(L5267=1, 'adjustment factor'!$D$8, IF(L5267=-9,-999,IF(L5267="",-999,0)))</f>
        <v>-999</v>
      </c>
      <c r="AJ5267" s="82">
        <f>IF(AND(M5267&gt;=1,M5267&lt;=4),'adjustment factor'!$D$9,IF(M5267=-9,-999,IF(M5267=98,-999,IF(M5267=99,-999,IF(M5267="",-999,0)))))</f>
        <v>-999</v>
      </c>
      <c r="AK5267" s="82">
        <f>IF(H5267=1, 'adjustment factor'!$D$10, IF(H5267=-9,-999,IF(H5267="",-999,0)))</f>
        <v>-999</v>
      </c>
      <c r="AL5267" s="82">
        <f>IF(G5267=1, 'adjustment factor'!$D$11, IF(G5267=-9,-999,IF(G5267="",-999,0)))</f>
        <v>-999</v>
      </c>
      <c r="AM5267" s="82">
        <f>IF(I5267=1, 'adjustment factor'!$D$12, IF(I5267=-9,-999,IF(I5267="",-999,0)))</f>
        <v>-999</v>
      </c>
      <c r="AN5267" s="82">
        <f>IF(J5267=1, 'adjustment factor'!$D$13, IF(J5267=-9,-999,IF(J5267="",-999,0)))</f>
        <v>-999</v>
      </c>
      <c r="AO5267" s="82" t="str">
        <f t="shared" si="828"/>
        <v>-999</v>
      </c>
      <c r="AP5267" s="82" t="str">
        <f t="shared" si="829"/>
        <v>MISSING</v>
      </c>
    </row>
    <row r="5268" spans="2:42">
      <c r="B5268" s="207"/>
      <c r="C5268" s="35">
        <v>5264</v>
      </c>
      <c r="D5268" s="161"/>
      <c r="E5268" s="161"/>
      <c r="F5268" s="161"/>
      <c r="G5268" s="161"/>
      <c r="H5268" s="161"/>
      <c r="I5268" s="161"/>
      <c r="J5268" s="161"/>
      <c r="K5268" s="161"/>
      <c r="L5268" s="161"/>
      <c r="M5268" s="161"/>
      <c r="N5268" s="171"/>
      <c r="O5268" s="171"/>
      <c r="P5268" s="171"/>
      <c r="Q5268" s="171"/>
      <c r="R5268" s="171"/>
      <c r="S5268" s="171"/>
      <c r="T5268" s="208" t="str">
        <f t="shared" si="820"/>
        <v>MISSING</v>
      </c>
      <c r="U5268" s="208" t="str">
        <f t="shared" si="821"/>
        <v>MISSING</v>
      </c>
      <c r="X5268" s="56">
        <f t="shared" si="822"/>
        <v>-99</v>
      </c>
      <c r="Y5268" s="56">
        <f t="shared" si="823"/>
        <v>-99</v>
      </c>
      <c r="Z5268" s="56">
        <f t="shared" si="824"/>
        <v>-99</v>
      </c>
      <c r="AA5268" s="56">
        <f t="shared" si="825"/>
        <v>-99</v>
      </c>
      <c r="AB5268" s="56">
        <f t="shared" si="826"/>
        <v>-99</v>
      </c>
      <c r="AC5268" s="56">
        <f t="shared" si="827"/>
        <v>-99</v>
      </c>
      <c r="AD5268" s="3"/>
      <c r="AE5268" s="82">
        <f>IF(D5268=1, 'adjustment factor'!$D$4, IF(D5268=-9,-999,IF(D5268="",-999,0)))</f>
        <v>-999</v>
      </c>
      <c r="AF5268" s="82">
        <f>IF(F5268=1, 'adjustment factor'!$D$5, IF(F5268=-9,-999,IF(F5268="",-999,0)))</f>
        <v>-999</v>
      </c>
      <c r="AG5268" s="82">
        <f>IF(E5268=1, 'adjustment factor'!$D$6, IF(E5268=-9,-999,IF(E5268="",-999,0)))</f>
        <v>-999</v>
      </c>
      <c r="AH5268" s="82">
        <f>IF(K5268&gt;=45,'adjustment factor'!$D$7,IF(K5268=-9,-1200,IF(K5268="",-1200,0)))</f>
        <v>-1200</v>
      </c>
      <c r="AI5268" s="82">
        <f>IF(L5268=1, 'adjustment factor'!$D$8, IF(L5268=-9,-999,IF(L5268="",-999,0)))</f>
        <v>-999</v>
      </c>
      <c r="AJ5268" s="82">
        <f>IF(AND(M5268&gt;=1,M5268&lt;=4),'adjustment factor'!$D$9,IF(M5268=-9,-999,IF(M5268=98,-999,IF(M5268=99,-999,IF(M5268="",-999,0)))))</f>
        <v>-999</v>
      </c>
      <c r="AK5268" s="82">
        <f>IF(H5268=1, 'adjustment factor'!$D$10, IF(H5268=-9,-999,IF(H5268="",-999,0)))</f>
        <v>-999</v>
      </c>
      <c r="AL5268" s="82">
        <f>IF(G5268=1, 'adjustment factor'!$D$11, IF(G5268=-9,-999,IF(G5268="",-999,0)))</f>
        <v>-999</v>
      </c>
      <c r="AM5268" s="82">
        <f>IF(I5268=1, 'adjustment factor'!$D$12, IF(I5268=-9,-999,IF(I5268="",-999,0)))</f>
        <v>-999</v>
      </c>
      <c r="AN5268" s="82">
        <f>IF(J5268=1, 'adjustment factor'!$D$13, IF(J5268=-9,-999,IF(J5268="",-999,0)))</f>
        <v>-999</v>
      </c>
      <c r="AO5268" s="82" t="str">
        <f t="shared" si="828"/>
        <v>-999</v>
      </c>
      <c r="AP5268" s="82" t="str">
        <f t="shared" si="829"/>
        <v>MISSING</v>
      </c>
    </row>
    <row r="5269" spans="2:42">
      <c r="B5269" s="207"/>
      <c r="C5269" s="35">
        <v>5265</v>
      </c>
      <c r="D5269" s="161"/>
      <c r="E5269" s="161"/>
      <c r="F5269" s="161"/>
      <c r="G5269" s="161"/>
      <c r="H5269" s="161"/>
      <c r="I5269" s="161"/>
      <c r="J5269" s="161"/>
      <c r="K5269" s="161"/>
      <c r="L5269" s="161"/>
      <c r="M5269" s="161"/>
      <c r="N5269" s="171"/>
      <c r="O5269" s="171"/>
      <c r="P5269" s="171"/>
      <c r="Q5269" s="171"/>
      <c r="R5269" s="171"/>
      <c r="S5269" s="171"/>
      <c r="T5269" s="208" t="str">
        <f t="shared" ref="T5269:T5332" si="830">IF(SUM(X5269:AC5269)&gt;-0.01, SUM(X5269:AC5269), "MISSING")</f>
        <v>MISSING</v>
      </c>
      <c r="U5269" s="208" t="str">
        <f t="shared" ref="U5269:U5332" si="831">IF(AP5269="MISSING","MISSING", 3.88+0.604*T5269+0.055*(T5269^2)-AP5269)</f>
        <v>MISSING</v>
      </c>
      <c r="X5269" s="56">
        <f t="shared" ref="X5269:X5332" si="832">IF(N5269&gt;0,((N5269-3)*-1),-99)</f>
        <v>-99</v>
      </c>
      <c r="Y5269" s="56">
        <f t="shared" ref="Y5269:Y5332" si="833">IF(O5269&gt;0,((O5269-3)*-1),-99)</f>
        <v>-99</v>
      </c>
      <c r="Z5269" s="56">
        <f t="shared" ref="Z5269:Z5332" si="834">IF(P5269&gt;0,((P5269-3)*-1),-99)</f>
        <v>-99</v>
      </c>
      <c r="AA5269" s="56">
        <f t="shared" ref="AA5269:AA5332" si="835">IF(Q5269&gt;0,((Q5269-3)*-1),-99)</f>
        <v>-99</v>
      </c>
      <c r="AB5269" s="56">
        <f t="shared" ref="AB5269:AB5332" si="836">IF(R5269&gt;0,((R5269-3)*-1),-99)</f>
        <v>-99</v>
      </c>
      <c r="AC5269" s="56">
        <f t="shared" ref="AC5269:AC5332" si="837">IF(S5269&gt;0,((S5269-3)*-1),-99)</f>
        <v>-99</v>
      </c>
      <c r="AD5269" s="3"/>
      <c r="AE5269" s="82">
        <f>IF(D5269=1, 'adjustment factor'!$D$4, IF(D5269=-9,-999,IF(D5269="",-999,0)))</f>
        <v>-999</v>
      </c>
      <c r="AF5269" s="82">
        <f>IF(F5269=1, 'adjustment factor'!$D$5, IF(F5269=-9,-999,IF(F5269="",-999,0)))</f>
        <v>-999</v>
      </c>
      <c r="AG5269" s="82">
        <f>IF(E5269=1, 'adjustment factor'!$D$6, IF(E5269=-9,-999,IF(E5269="",-999,0)))</f>
        <v>-999</v>
      </c>
      <c r="AH5269" s="82">
        <f>IF(K5269&gt;=45,'adjustment factor'!$D$7,IF(K5269=-9,-1200,IF(K5269="",-1200,0)))</f>
        <v>-1200</v>
      </c>
      <c r="AI5269" s="82">
        <f>IF(L5269=1, 'adjustment factor'!$D$8, IF(L5269=-9,-999,IF(L5269="",-999,0)))</f>
        <v>-999</v>
      </c>
      <c r="AJ5269" s="82">
        <f>IF(AND(M5269&gt;=1,M5269&lt;=4),'adjustment factor'!$D$9,IF(M5269=-9,-999,IF(M5269=98,-999,IF(M5269=99,-999,IF(M5269="",-999,0)))))</f>
        <v>-999</v>
      </c>
      <c r="AK5269" s="82">
        <f>IF(H5269=1, 'adjustment factor'!$D$10, IF(H5269=-9,-999,IF(H5269="",-999,0)))</f>
        <v>-999</v>
      </c>
      <c r="AL5269" s="82">
        <f>IF(G5269=1, 'adjustment factor'!$D$11, IF(G5269=-9,-999,IF(G5269="",-999,0)))</f>
        <v>-999</v>
      </c>
      <c r="AM5269" s="82">
        <f>IF(I5269=1, 'adjustment factor'!$D$12, IF(I5269=-9,-999,IF(I5269="",-999,0)))</f>
        <v>-999</v>
      </c>
      <c r="AN5269" s="82">
        <f>IF(J5269=1, 'adjustment factor'!$D$13, IF(J5269=-9,-999,IF(J5269="",-999,0)))</f>
        <v>-999</v>
      </c>
      <c r="AO5269" s="82" t="str">
        <f t="shared" ref="AO5269:AO5332" si="838">IF(-AE5269-AF5269-AG5269-AH5269+AI5269+AJ5269-AK5269-AL5269-AM5269-AN5269&lt;3, -AE5269-AF5269-AG5269-AH5269+AI5269+AJ5269-AK5269-AL5269-AM5269-AN5269, "-999")</f>
        <v>-999</v>
      </c>
      <c r="AP5269" s="82" t="str">
        <f t="shared" ref="AP5269:AP5332" si="839">IF(AND(SUM(AE5269:AN5269)&gt;-1, (SUM(X5269:AC5269)&gt;-1)), 14.353-AE5269-AF5269-AG5269-AH5269+AI5269+AJ5269-AK5269-AL5269-AM5269-AN5269, "MISSING")</f>
        <v>MISSING</v>
      </c>
    </row>
    <row r="5270" spans="2:42">
      <c r="B5270" s="207"/>
      <c r="C5270" s="35">
        <v>5266</v>
      </c>
      <c r="D5270" s="161"/>
      <c r="E5270" s="161"/>
      <c r="F5270" s="161"/>
      <c r="G5270" s="161"/>
      <c r="H5270" s="161"/>
      <c r="I5270" s="161"/>
      <c r="J5270" s="161"/>
      <c r="K5270" s="161"/>
      <c r="L5270" s="161"/>
      <c r="M5270" s="161"/>
      <c r="N5270" s="171"/>
      <c r="O5270" s="171"/>
      <c r="P5270" s="171"/>
      <c r="Q5270" s="171"/>
      <c r="R5270" s="171"/>
      <c r="S5270" s="171"/>
      <c r="T5270" s="208" t="str">
        <f t="shared" si="830"/>
        <v>MISSING</v>
      </c>
      <c r="U5270" s="208" t="str">
        <f t="shared" si="831"/>
        <v>MISSING</v>
      </c>
      <c r="X5270" s="56">
        <f t="shared" si="832"/>
        <v>-99</v>
      </c>
      <c r="Y5270" s="56">
        <f t="shared" si="833"/>
        <v>-99</v>
      </c>
      <c r="Z5270" s="56">
        <f t="shared" si="834"/>
        <v>-99</v>
      </c>
      <c r="AA5270" s="56">
        <f t="shared" si="835"/>
        <v>-99</v>
      </c>
      <c r="AB5270" s="56">
        <f t="shared" si="836"/>
        <v>-99</v>
      </c>
      <c r="AC5270" s="56">
        <f t="shared" si="837"/>
        <v>-99</v>
      </c>
      <c r="AD5270" s="3"/>
      <c r="AE5270" s="82">
        <f>IF(D5270=1, 'adjustment factor'!$D$4, IF(D5270=-9,-999,IF(D5270="",-999,0)))</f>
        <v>-999</v>
      </c>
      <c r="AF5270" s="82">
        <f>IF(F5270=1, 'adjustment factor'!$D$5, IF(F5270=-9,-999,IF(F5270="",-999,0)))</f>
        <v>-999</v>
      </c>
      <c r="AG5270" s="82">
        <f>IF(E5270=1, 'adjustment factor'!$D$6, IF(E5270=-9,-999,IF(E5270="",-999,0)))</f>
        <v>-999</v>
      </c>
      <c r="AH5270" s="82">
        <f>IF(K5270&gt;=45,'adjustment factor'!$D$7,IF(K5270=-9,-1200,IF(K5270="",-1200,0)))</f>
        <v>-1200</v>
      </c>
      <c r="AI5270" s="82">
        <f>IF(L5270=1, 'adjustment factor'!$D$8, IF(L5270=-9,-999,IF(L5270="",-999,0)))</f>
        <v>-999</v>
      </c>
      <c r="AJ5270" s="82">
        <f>IF(AND(M5270&gt;=1,M5270&lt;=4),'adjustment factor'!$D$9,IF(M5270=-9,-999,IF(M5270=98,-999,IF(M5270=99,-999,IF(M5270="",-999,0)))))</f>
        <v>-999</v>
      </c>
      <c r="AK5270" s="82">
        <f>IF(H5270=1, 'adjustment factor'!$D$10, IF(H5270=-9,-999,IF(H5270="",-999,0)))</f>
        <v>-999</v>
      </c>
      <c r="AL5270" s="82">
        <f>IF(G5270=1, 'adjustment factor'!$D$11, IF(G5270=-9,-999,IF(G5270="",-999,0)))</f>
        <v>-999</v>
      </c>
      <c r="AM5270" s="82">
        <f>IF(I5270=1, 'adjustment factor'!$D$12, IF(I5270=-9,-999,IF(I5270="",-999,0)))</f>
        <v>-999</v>
      </c>
      <c r="AN5270" s="82">
        <f>IF(J5270=1, 'adjustment factor'!$D$13, IF(J5270=-9,-999,IF(J5270="",-999,0)))</f>
        <v>-999</v>
      </c>
      <c r="AO5270" s="82" t="str">
        <f t="shared" si="838"/>
        <v>-999</v>
      </c>
      <c r="AP5270" s="82" t="str">
        <f t="shared" si="839"/>
        <v>MISSING</v>
      </c>
    </row>
    <row r="5271" spans="2:42">
      <c r="B5271" s="207"/>
      <c r="C5271" s="35">
        <v>5267</v>
      </c>
      <c r="D5271" s="161"/>
      <c r="E5271" s="161"/>
      <c r="F5271" s="161"/>
      <c r="G5271" s="161"/>
      <c r="H5271" s="161"/>
      <c r="I5271" s="161"/>
      <c r="J5271" s="161"/>
      <c r="K5271" s="161"/>
      <c r="L5271" s="161"/>
      <c r="M5271" s="161"/>
      <c r="N5271" s="171"/>
      <c r="O5271" s="171"/>
      <c r="P5271" s="171"/>
      <c r="Q5271" s="171"/>
      <c r="R5271" s="171"/>
      <c r="S5271" s="171"/>
      <c r="T5271" s="208" t="str">
        <f t="shared" si="830"/>
        <v>MISSING</v>
      </c>
      <c r="U5271" s="208" t="str">
        <f t="shared" si="831"/>
        <v>MISSING</v>
      </c>
      <c r="X5271" s="56">
        <f t="shared" si="832"/>
        <v>-99</v>
      </c>
      <c r="Y5271" s="56">
        <f t="shared" si="833"/>
        <v>-99</v>
      </c>
      <c r="Z5271" s="56">
        <f t="shared" si="834"/>
        <v>-99</v>
      </c>
      <c r="AA5271" s="56">
        <f t="shared" si="835"/>
        <v>-99</v>
      </c>
      <c r="AB5271" s="56">
        <f t="shared" si="836"/>
        <v>-99</v>
      </c>
      <c r="AC5271" s="56">
        <f t="shared" si="837"/>
        <v>-99</v>
      </c>
      <c r="AD5271" s="3"/>
      <c r="AE5271" s="82">
        <f>IF(D5271=1, 'adjustment factor'!$D$4, IF(D5271=-9,-999,IF(D5271="",-999,0)))</f>
        <v>-999</v>
      </c>
      <c r="AF5271" s="82">
        <f>IF(F5271=1, 'adjustment factor'!$D$5, IF(F5271=-9,-999,IF(F5271="",-999,0)))</f>
        <v>-999</v>
      </c>
      <c r="AG5271" s="82">
        <f>IF(E5271=1, 'adjustment factor'!$D$6, IF(E5271=-9,-999,IF(E5271="",-999,0)))</f>
        <v>-999</v>
      </c>
      <c r="AH5271" s="82">
        <f>IF(K5271&gt;=45,'adjustment factor'!$D$7,IF(K5271=-9,-1200,IF(K5271="",-1200,0)))</f>
        <v>-1200</v>
      </c>
      <c r="AI5271" s="82">
        <f>IF(L5271=1, 'adjustment factor'!$D$8, IF(L5271=-9,-999,IF(L5271="",-999,0)))</f>
        <v>-999</v>
      </c>
      <c r="AJ5271" s="82">
        <f>IF(AND(M5271&gt;=1,M5271&lt;=4),'adjustment factor'!$D$9,IF(M5271=-9,-999,IF(M5271=98,-999,IF(M5271=99,-999,IF(M5271="",-999,0)))))</f>
        <v>-999</v>
      </c>
      <c r="AK5271" s="82">
        <f>IF(H5271=1, 'adjustment factor'!$D$10, IF(H5271=-9,-999,IF(H5271="",-999,0)))</f>
        <v>-999</v>
      </c>
      <c r="AL5271" s="82">
        <f>IF(G5271=1, 'adjustment factor'!$D$11, IF(G5271=-9,-999,IF(G5271="",-999,0)))</f>
        <v>-999</v>
      </c>
      <c r="AM5271" s="82">
        <f>IF(I5271=1, 'adjustment factor'!$D$12, IF(I5271=-9,-999,IF(I5271="",-999,0)))</f>
        <v>-999</v>
      </c>
      <c r="AN5271" s="82">
        <f>IF(J5271=1, 'adjustment factor'!$D$13, IF(J5271=-9,-999,IF(J5271="",-999,0)))</f>
        <v>-999</v>
      </c>
      <c r="AO5271" s="82" t="str">
        <f t="shared" si="838"/>
        <v>-999</v>
      </c>
      <c r="AP5271" s="82" t="str">
        <f t="shared" si="839"/>
        <v>MISSING</v>
      </c>
    </row>
    <row r="5272" spans="2:42">
      <c r="B5272" s="207"/>
      <c r="C5272" s="35">
        <v>5268</v>
      </c>
      <c r="D5272" s="161"/>
      <c r="E5272" s="161"/>
      <c r="F5272" s="161"/>
      <c r="G5272" s="161"/>
      <c r="H5272" s="161"/>
      <c r="I5272" s="161"/>
      <c r="J5272" s="161"/>
      <c r="K5272" s="161"/>
      <c r="L5272" s="161"/>
      <c r="M5272" s="161"/>
      <c r="N5272" s="171"/>
      <c r="O5272" s="171"/>
      <c r="P5272" s="171"/>
      <c r="Q5272" s="171"/>
      <c r="R5272" s="171"/>
      <c r="S5272" s="171"/>
      <c r="T5272" s="208" t="str">
        <f t="shared" si="830"/>
        <v>MISSING</v>
      </c>
      <c r="U5272" s="208" t="str">
        <f t="shared" si="831"/>
        <v>MISSING</v>
      </c>
      <c r="X5272" s="56">
        <f t="shared" si="832"/>
        <v>-99</v>
      </c>
      <c r="Y5272" s="56">
        <f t="shared" si="833"/>
        <v>-99</v>
      </c>
      <c r="Z5272" s="56">
        <f t="shared" si="834"/>
        <v>-99</v>
      </c>
      <c r="AA5272" s="56">
        <f t="shared" si="835"/>
        <v>-99</v>
      </c>
      <c r="AB5272" s="56">
        <f t="shared" si="836"/>
        <v>-99</v>
      </c>
      <c r="AC5272" s="56">
        <f t="shared" si="837"/>
        <v>-99</v>
      </c>
      <c r="AD5272" s="3"/>
      <c r="AE5272" s="82">
        <f>IF(D5272=1, 'adjustment factor'!$D$4, IF(D5272=-9,-999,IF(D5272="",-999,0)))</f>
        <v>-999</v>
      </c>
      <c r="AF5272" s="82">
        <f>IF(F5272=1, 'adjustment factor'!$D$5, IF(F5272=-9,-999,IF(F5272="",-999,0)))</f>
        <v>-999</v>
      </c>
      <c r="AG5272" s="82">
        <f>IF(E5272=1, 'adjustment factor'!$D$6, IF(E5272=-9,-999,IF(E5272="",-999,0)))</f>
        <v>-999</v>
      </c>
      <c r="AH5272" s="82">
        <f>IF(K5272&gt;=45,'adjustment factor'!$D$7,IF(K5272=-9,-1200,IF(K5272="",-1200,0)))</f>
        <v>-1200</v>
      </c>
      <c r="AI5272" s="82">
        <f>IF(L5272=1, 'adjustment factor'!$D$8, IF(L5272=-9,-999,IF(L5272="",-999,0)))</f>
        <v>-999</v>
      </c>
      <c r="AJ5272" s="82">
        <f>IF(AND(M5272&gt;=1,M5272&lt;=4),'adjustment factor'!$D$9,IF(M5272=-9,-999,IF(M5272=98,-999,IF(M5272=99,-999,IF(M5272="",-999,0)))))</f>
        <v>-999</v>
      </c>
      <c r="AK5272" s="82">
        <f>IF(H5272=1, 'adjustment factor'!$D$10, IF(H5272=-9,-999,IF(H5272="",-999,0)))</f>
        <v>-999</v>
      </c>
      <c r="AL5272" s="82">
        <f>IF(G5272=1, 'adjustment factor'!$D$11, IF(G5272=-9,-999,IF(G5272="",-999,0)))</f>
        <v>-999</v>
      </c>
      <c r="AM5272" s="82">
        <f>IF(I5272=1, 'adjustment factor'!$D$12, IF(I5272=-9,-999,IF(I5272="",-999,0)))</f>
        <v>-999</v>
      </c>
      <c r="AN5272" s="82">
        <f>IF(J5272=1, 'adjustment factor'!$D$13, IF(J5272=-9,-999,IF(J5272="",-999,0)))</f>
        <v>-999</v>
      </c>
      <c r="AO5272" s="82" t="str">
        <f t="shared" si="838"/>
        <v>-999</v>
      </c>
      <c r="AP5272" s="82" t="str">
        <f t="shared" si="839"/>
        <v>MISSING</v>
      </c>
    </row>
    <row r="5273" spans="2:42">
      <c r="B5273" s="207"/>
      <c r="C5273" s="35">
        <v>5269</v>
      </c>
      <c r="D5273" s="161"/>
      <c r="E5273" s="161"/>
      <c r="F5273" s="161"/>
      <c r="G5273" s="161"/>
      <c r="H5273" s="161"/>
      <c r="I5273" s="161"/>
      <c r="J5273" s="161"/>
      <c r="K5273" s="161"/>
      <c r="L5273" s="161"/>
      <c r="M5273" s="161"/>
      <c r="N5273" s="171"/>
      <c r="O5273" s="171"/>
      <c r="P5273" s="171"/>
      <c r="Q5273" s="171"/>
      <c r="R5273" s="171"/>
      <c r="S5273" s="171"/>
      <c r="T5273" s="208" t="str">
        <f t="shared" si="830"/>
        <v>MISSING</v>
      </c>
      <c r="U5273" s="208" t="str">
        <f t="shared" si="831"/>
        <v>MISSING</v>
      </c>
      <c r="X5273" s="56">
        <f t="shared" si="832"/>
        <v>-99</v>
      </c>
      <c r="Y5273" s="56">
        <f t="shared" si="833"/>
        <v>-99</v>
      </c>
      <c r="Z5273" s="56">
        <f t="shared" si="834"/>
        <v>-99</v>
      </c>
      <c r="AA5273" s="56">
        <f t="shared" si="835"/>
        <v>-99</v>
      </c>
      <c r="AB5273" s="56">
        <f t="shared" si="836"/>
        <v>-99</v>
      </c>
      <c r="AC5273" s="56">
        <f t="shared" si="837"/>
        <v>-99</v>
      </c>
      <c r="AD5273" s="3"/>
      <c r="AE5273" s="82">
        <f>IF(D5273=1, 'adjustment factor'!$D$4, IF(D5273=-9,-999,IF(D5273="",-999,0)))</f>
        <v>-999</v>
      </c>
      <c r="AF5273" s="82">
        <f>IF(F5273=1, 'adjustment factor'!$D$5, IF(F5273=-9,-999,IF(F5273="",-999,0)))</f>
        <v>-999</v>
      </c>
      <c r="AG5273" s="82">
        <f>IF(E5273=1, 'adjustment factor'!$D$6, IF(E5273=-9,-999,IF(E5273="",-999,0)))</f>
        <v>-999</v>
      </c>
      <c r="AH5273" s="82">
        <f>IF(K5273&gt;=45,'adjustment factor'!$D$7,IF(K5273=-9,-1200,IF(K5273="",-1200,0)))</f>
        <v>-1200</v>
      </c>
      <c r="AI5273" s="82">
        <f>IF(L5273=1, 'adjustment factor'!$D$8, IF(L5273=-9,-999,IF(L5273="",-999,0)))</f>
        <v>-999</v>
      </c>
      <c r="AJ5273" s="82">
        <f>IF(AND(M5273&gt;=1,M5273&lt;=4),'adjustment factor'!$D$9,IF(M5273=-9,-999,IF(M5273=98,-999,IF(M5273=99,-999,IF(M5273="",-999,0)))))</f>
        <v>-999</v>
      </c>
      <c r="AK5273" s="82">
        <f>IF(H5273=1, 'adjustment factor'!$D$10, IF(H5273=-9,-999,IF(H5273="",-999,0)))</f>
        <v>-999</v>
      </c>
      <c r="AL5273" s="82">
        <f>IF(G5273=1, 'adjustment factor'!$D$11, IF(G5273=-9,-999,IF(G5273="",-999,0)))</f>
        <v>-999</v>
      </c>
      <c r="AM5273" s="82">
        <f>IF(I5273=1, 'adjustment factor'!$D$12, IF(I5273=-9,-999,IF(I5273="",-999,0)))</f>
        <v>-999</v>
      </c>
      <c r="AN5273" s="82">
        <f>IF(J5273=1, 'adjustment factor'!$D$13, IF(J5273=-9,-999,IF(J5273="",-999,0)))</f>
        <v>-999</v>
      </c>
      <c r="AO5273" s="82" t="str">
        <f t="shared" si="838"/>
        <v>-999</v>
      </c>
      <c r="AP5273" s="82" t="str">
        <f t="shared" si="839"/>
        <v>MISSING</v>
      </c>
    </row>
    <row r="5274" spans="2:42">
      <c r="B5274" s="207"/>
      <c r="C5274" s="35">
        <v>5270</v>
      </c>
      <c r="D5274" s="161"/>
      <c r="E5274" s="161"/>
      <c r="F5274" s="161"/>
      <c r="G5274" s="161"/>
      <c r="H5274" s="161"/>
      <c r="I5274" s="161"/>
      <c r="J5274" s="161"/>
      <c r="K5274" s="161"/>
      <c r="L5274" s="161"/>
      <c r="M5274" s="161"/>
      <c r="N5274" s="171"/>
      <c r="O5274" s="171"/>
      <c r="P5274" s="171"/>
      <c r="Q5274" s="171"/>
      <c r="R5274" s="171"/>
      <c r="S5274" s="171"/>
      <c r="T5274" s="208" t="str">
        <f t="shared" si="830"/>
        <v>MISSING</v>
      </c>
      <c r="U5274" s="208" t="str">
        <f t="shared" si="831"/>
        <v>MISSING</v>
      </c>
      <c r="X5274" s="56">
        <f t="shared" si="832"/>
        <v>-99</v>
      </c>
      <c r="Y5274" s="56">
        <f t="shared" si="833"/>
        <v>-99</v>
      </c>
      <c r="Z5274" s="56">
        <f t="shared" si="834"/>
        <v>-99</v>
      </c>
      <c r="AA5274" s="56">
        <f t="shared" si="835"/>
        <v>-99</v>
      </c>
      <c r="AB5274" s="56">
        <f t="shared" si="836"/>
        <v>-99</v>
      </c>
      <c r="AC5274" s="56">
        <f t="shared" si="837"/>
        <v>-99</v>
      </c>
      <c r="AD5274" s="3"/>
      <c r="AE5274" s="82">
        <f>IF(D5274=1, 'adjustment factor'!$D$4, IF(D5274=-9,-999,IF(D5274="",-999,0)))</f>
        <v>-999</v>
      </c>
      <c r="AF5274" s="82">
        <f>IF(F5274=1, 'adjustment factor'!$D$5, IF(F5274=-9,-999,IF(F5274="",-999,0)))</f>
        <v>-999</v>
      </c>
      <c r="AG5274" s="82">
        <f>IF(E5274=1, 'adjustment factor'!$D$6, IF(E5274=-9,-999,IF(E5274="",-999,0)))</f>
        <v>-999</v>
      </c>
      <c r="AH5274" s="82">
        <f>IF(K5274&gt;=45,'adjustment factor'!$D$7,IF(K5274=-9,-1200,IF(K5274="",-1200,0)))</f>
        <v>-1200</v>
      </c>
      <c r="AI5274" s="82">
        <f>IF(L5274=1, 'adjustment factor'!$D$8, IF(L5274=-9,-999,IF(L5274="",-999,0)))</f>
        <v>-999</v>
      </c>
      <c r="AJ5274" s="82">
        <f>IF(AND(M5274&gt;=1,M5274&lt;=4),'adjustment factor'!$D$9,IF(M5274=-9,-999,IF(M5274=98,-999,IF(M5274=99,-999,IF(M5274="",-999,0)))))</f>
        <v>-999</v>
      </c>
      <c r="AK5274" s="82">
        <f>IF(H5274=1, 'adjustment factor'!$D$10, IF(H5274=-9,-999,IF(H5274="",-999,0)))</f>
        <v>-999</v>
      </c>
      <c r="AL5274" s="82">
        <f>IF(G5274=1, 'adjustment factor'!$D$11, IF(G5274=-9,-999,IF(G5274="",-999,0)))</f>
        <v>-999</v>
      </c>
      <c r="AM5274" s="82">
        <f>IF(I5274=1, 'adjustment factor'!$D$12, IF(I5274=-9,-999,IF(I5274="",-999,0)))</f>
        <v>-999</v>
      </c>
      <c r="AN5274" s="82">
        <f>IF(J5274=1, 'adjustment factor'!$D$13, IF(J5274=-9,-999,IF(J5274="",-999,0)))</f>
        <v>-999</v>
      </c>
      <c r="AO5274" s="82" t="str">
        <f t="shared" si="838"/>
        <v>-999</v>
      </c>
      <c r="AP5274" s="82" t="str">
        <f t="shared" si="839"/>
        <v>MISSING</v>
      </c>
    </row>
    <row r="5275" spans="2:42">
      <c r="B5275" s="207"/>
      <c r="C5275" s="35">
        <v>5271</v>
      </c>
      <c r="D5275" s="161"/>
      <c r="E5275" s="161"/>
      <c r="F5275" s="161"/>
      <c r="G5275" s="161"/>
      <c r="H5275" s="161"/>
      <c r="I5275" s="161"/>
      <c r="J5275" s="161"/>
      <c r="K5275" s="161"/>
      <c r="L5275" s="161"/>
      <c r="M5275" s="161"/>
      <c r="N5275" s="171"/>
      <c r="O5275" s="171"/>
      <c r="P5275" s="171"/>
      <c r="Q5275" s="171"/>
      <c r="R5275" s="171"/>
      <c r="S5275" s="171"/>
      <c r="T5275" s="208" t="str">
        <f t="shared" si="830"/>
        <v>MISSING</v>
      </c>
      <c r="U5275" s="208" t="str">
        <f t="shared" si="831"/>
        <v>MISSING</v>
      </c>
      <c r="X5275" s="56">
        <f t="shared" si="832"/>
        <v>-99</v>
      </c>
      <c r="Y5275" s="56">
        <f t="shared" si="833"/>
        <v>-99</v>
      </c>
      <c r="Z5275" s="56">
        <f t="shared" si="834"/>
        <v>-99</v>
      </c>
      <c r="AA5275" s="56">
        <f t="shared" si="835"/>
        <v>-99</v>
      </c>
      <c r="AB5275" s="56">
        <f t="shared" si="836"/>
        <v>-99</v>
      </c>
      <c r="AC5275" s="56">
        <f t="shared" si="837"/>
        <v>-99</v>
      </c>
      <c r="AD5275" s="3"/>
      <c r="AE5275" s="82">
        <f>IF(D5275=1, 'adjustment factor'!$D$4, IF(D5275=-9,-999,IF(D5275="",-999,0)))</f>
        <v>-999</v>
      </c>
      <c r="AF5275" s="82">
        <f>IF(F5275=1, 'adjustment factor'!$D$5, IF(F5275=-9,-999,IF(F5275="",-999,0)))</f>
        <v>-999</v>
      </c>
      <c r="AG5275" s="82">
        <f>IF(E5275=1, 'adjustment factor'!$D$6, IF(E5275=-9,-999,IF(E5275="",-999,0)))</f>
        <v>-999</v>
      </c>
      <c r="AH5275" s="82">
        <f>IF(K5275&gt;=45,'adjustment factor'!$D$7,IF(K5275=-9,-1200,IF(K5275="",-1200,0)))</f>
        <v>-1200</v>
      </c>
      <c r="AI5275" s="82">
        <f>IF(L5275=1, 'adjustment factor'!$D$8, IF(L5275=-9,-999,IF(L5275="",-999,0)))</f>
        <v>-999</v>
      </c>
      <c r="AJ5275" s="82">
        <f>IF(AND(M5275&gt;=1,M5275&lt;=4),'adjustment factor'!$D$9,IF(M5275=-9,-999,IF(M5275=98,-999,IF(M5275=99,-999,IF(M5275="",-999,0)))))</f>
        <v>-999</v>
      </c>
      <c r="AK5275" s="82">
        <f>IF(H5275=1, 'adjustment factor'!$D$10, IF(H5275=-9,-999,IF(H5275="",-999,0)))</f>
        <v>-999</v>
      </c>
      <c r="AL5275" s="82">
        <f>IF(G5275=1, 'adjustment factor'!$D$11, IF(G5275=-9,-999,IF(G5275="",-999,0)))</f>
        <v>-999</v>
      </c>
      <c r="AM5275" s="82">
        <f>IF(I5275=1, 'adjustment factor'!$D$12, IF(I5275=-9,-999,IF(I5275="",-999,0)))</f>
        <v>-999</v>
      </c>
      <c r="AN5275" s="82">
        <f>IF(J5275=1, 'adjustment factor'!$D$13, IF(J5275=-9,-999,IF(J5275="",-999,0)))</f>
        <v>-999</v>
      </c>
      <c r="AO5275" s="82" t="str">
        <f t="shared" si="838"/>
        <v>-999</v>
      </c>
      <c r="AP5275" s="82" t="str">
        <f t="shared" si="839"/>
        <v>MISSING</v>
      </c>
    </row>
    <row r="5276" spans="2:42">
      <c r="B5276" s="207"/>
      <c r="C5276" s="35">
        <v>5272</v>
      </c>
      <c r="D5276" s="161"/>
      <c r="E5276" s="161"/>
      <c r="F5276" s="161"/>
      <c r="G5276" s="161"/>
      <c r="H5276" s="161"/>
      <c r="I5276" s="161"/>
      <c r="J5276" s="161"/>
      <c r="K5276" s="161"/>
      <c r="L5276" s="161"/>
      <c r="M5276" s="161"/>
      <c r="N5276" s="171"/>
      <c r="O5276" s="171"/>
      <c r="P5276" s="171"/>
      <c r="Q5276" s="171"/>
      <c r="R5276" s="171"/>
      <c r="S5276" s="171"/>
      <c r="T5276" s="208" t="str">
        <f t="shared" si="830"/>
        <v>MISSING</v>
      </c>
      <c r="U5276" s="208" t="str">
        <f t="shared" si="831"/>
        <v>MISSING</v>
      </c>
      <c r="X5276" s="56">
        <f t="shared" si="832"/>
        <v>-99</v>
      </c>
      <c r="Y5276" s="56">
        <f t="shared" si="833"/>
        <v>-99</v>
      </c>
      <c r="Z5276" s="56">
        <f t="shared" si="834"/>
        <v>-99</v>
      </c>
      <c r="AA5276" s="56">
        <f t="shared" si="835"/>
        <v>-99</v>
      </c>
      <c r="AB5276" s="56">
        <f t="shared" si="836"/>
        <v>-99</v>
      </c>
      <c r="AC5276" s="56">
        <f t="shared" si="837"/>
        <v>-99</v>
      </c>
      <c r="AD5276" s="3"/>
      <c r="AE5276" s="82">
        <f>IF(D5276=1, 'adjustment factor'!$D$4, IF(D5276=-9,-999,IF(D5276="",-999,0)))</f>
        <v>-999</v>
      </c>
      <c r="AF5276" s="82">
        <f>IF(F5276=1, 'adjustment factor'!$D$5, IF(F5276=-9,-999,IF(F5276="",-999,0)))</f>
        <v>-999</v>
      </c>
      <c r="AG5276" s="82">
        <f>IF(E5276=1, 'adjustment factor'!$D$6, IF(E5276=-9,-999,IF(E5276="",-999,0)))</f>
        <v>-999</v>
      </c>
      <c r="AH5276" s="82">
        <f>IF(K5276&gt;=45,'adjustment factor'!$D$7,IF(K5276=-9,-1200,IF(K5276="",-1200,0)))</f>
        <v>-1200</v>
      </c>
      <c r="AI5276" s="82">
        <f>IF(L5276=1, 'adjustment factor'!$D$8, IF(L5276=-9,-999,IF(L5276="",-999,0)))</f>
        <v>-999</v>
      </c>
      <c r="AJ5276" s="82">
        <f>IF(AND(M5276&gt;=1,M5276&lt;=4),'adjustment factor'!$D$9,IF(M5276=-9,-999,IF(M5276=98,-999,IF(M5276=99,-999,IF(M5276="",-999,0)))))</f>
        <v>-999</v>
      </c>
      <c r="AK5276" s="82">
        <f>IF(H5276=1, 'adjustment factor'!$D$10, IF(H5276=-9,-999,IF(H5276="",-999,0)))</f>
        <v>-999</v>
      </c>
      <c r="AL5276" s="82">
        <f>IF(G5276=1, 'adjustment factor'!$D$11, IF(G5276=-9,-999,IF(G5276="",-999,0)))</f>
        <v>-999</v>
      </c>
      <c r="AM5276" s="82">
        <f>IF(I5276=1, 'adjustment factor'!$D$12, IF(I5276=-9,-999,IF(I5276="",-999,0)))</f>
        <v>-999</v>
      </c>
      <c r="AN5276" s="82">
        <f>IF(J5276=1, 'adjustment factor'!$D$13, IF(J5276=-9,-999,IF(J5276="",-999,0)))</f>
        <v>-999</v>
      </c>
      <c r="AO5276" s="82" t="str">
        <f t="shared" si="838"/>
        <v>-999</v>
      </c>
      <c r="AP5276" s="82" t="str">
        <f t="shared" si="839"/>
        <v>MISSING</v>
      </c>
    </row>
    <row r="5277" spans="2:42">
      <c r="B5277" s="207"/>
      <c r="C5277" s="35">
        <v>5273</v>
      </c>
      <c r="D5277" s="161"/>
      <c r="E5277" s="161"/>
      <c r="F5277" s="161"/>
      <c r="G5277" s="161"/>
      <c r="H5277" s="161"/>
      <c r="I5277" s="161"/>
      <c r="J5277" s="161"/>
      <c r="K5277" s="161"/>
      <c r="L5277" s="161"/>
      <c r="M5277" s="161"/>
      <c r="N5277" s="171"/>
      <c r="O5277" s="171"/>
      <c r="P5277" s="171"/>
      <c r="Q5277" s="171"/>
      <c r="R5277" s="171"/>
      <c r="S5277" s="171"/>
      <c r="T5277" s="208" t="str">
        <f t="shared" si="830"/>
        <v>MISSING</v>
      </c>
      <c r="U5277" s="208" t="str">
        <f t="shared" si="831"/>
        <v>MISSING</v>
      </c>
      <c r="X5277" s="56">
        <f t="shared" si="832"/>
        <v>-99</v>
      </c>
      <c r="Y5277" s="56">
        <f t="shared" si="833"/>
        <v>-99</v>
      </c>
      <c r="Z5277" s="56">
        <f t="shared" si="834"/>
        <v>-99</v>
      </c>
      <c r="AA5277" s="56">
        <f t="shared" si="835"/>
        <v>-99</v>
      </c>
      <c r="AB5277" s="56">
        <f t="shared" si="836"/>
        <v>-99</v>
      </c>
      <c r="AC5277" s="56">
        <f t="shared" si="837"/>
        <v>-99</v>
      </c>
      <c r="AD5277" s="3"/>
      <c r="AE5277" s="82">
        <f>IF(D5277=1, 'adjustment factor'!$D$4, IF(D5277=-9,-999,IF(D5277="",-999,0)))</f>
        <v>-999</v>
      </c>
      <c r="AF5277" s="82">
        <f>IF(F5277=1, 'adjustment factor'!$D$5, IF(F5277=-9,-999,IF(F5277="",-999,0)))</f>
        <v>-999</v>
      </c>
      <c r="AG5277" s="82">
        <f>IF(E5277=1, 'adjustment factor'!$D$6, IF(E5277=-9,-999,IF(E5277="",-999,0)))</f>
        <v>-999</v>
      </c>
      <c r="AH5277" s="82">
        <f>IF(K5277&gt;=45,'adjustment factor'!$D$7,IF(K5277=-9,-1200,IF(K5277="",-1200,0)))</f>
        <v>-1200</v>
      </c>
      <c r="AI5277" s="82">
        <f>IF(L5277=1, 'adjustment factor'!$D$8, IF(L5277=-9,-999,IF(L5277="",-999,0)))</f>
        <v>-999</v>
      </c>
      <c r="AJ5277" s="82">
        <f>IF(AND(M5277&gt;=1,M5277&lt;=4),'adjustment factor'!$D$9,IF(M5277=-9,-999,IF(M5277=98,-999,IF(M5277=99,-999,IF(M5277="",-999,0)))))</f>
        <v>-999</v>
      </c>
      <c r="AK5277" s="82">
        <f>IF(H5277=1, 'adjustment factor'!$D$10, IF(H5277=-9,-999,IF(H5277="",-999,0)))</f>
        <v>-999</v>
      </c>
      <c r="AL5277" s="82">
        <f>IF(G5277=1, 'adjustment factor'!$D$11, IF(G5277=-9,-999,IF(G5277="",-999,0)))</f>
        <v>-999</v>
      </c>
      <c r="AM5277" s="82">
        <f>IF(I5277=1, 'adjustment factor'!$D$12, IF(I5277=-9,-999,IF(I5277="",-999,0)))</f>
        <v>-999</v>
      </c>
      <c r="AN5277" s="82">
        <f>IF(J5277=1, 'adjustment factor'!$D$13, IF(J5277=-9,-999,IF(J5277="",-999,0)))</f>
        <v>-999</v>
      </c>
      <c r="AO5277" s="82" t="str">
        <f t="shared" si="838"/>
        <v>-999</v>
      </c>
      <c r="AP5277" s="82" t="str">
        <f t="shared" si="839"/>
        <v>MISSING</v>
      </c>
    </row>
    <row r="5278" spans="2:42">
      <c r="B5278" s="207"/>
      <c r="C5278" s="35">
        <v>5274</v>
      </c>
      <c r="D5278" s="161"/>
      <c r="E5278" s="161"/>
      <c r="F5278" s="161"/>
      <c r="G5278" s="161"/>
      <c r="H5278" s="161"/>
      <c r="I5278" s="161"/>
      <c r="J5278" s="161"/>
      <c r="K5278" s="161"/>
      <c r="L5278" s="161"/>
      <c r="M5278" s="161"/>
      <c r="N5278" s="171"/>
      <c r="O5278" s="171"/>
      <c r="P5278" s="171"/>
      <c r="Q5278" s="171"/>
      <c r="R5278" s="171"/>
      <c r="S5278" s="171"/>
      <c r="T5278" s="208" t="str">
        <f t="shared" si="830"/>
        <v>MISSING</v>
      </c>
      <c r="U5278" s="208" t="str">
        <f t="shared" si="831"/>
        <v>MISSING</v>
      </c>
      <c r="X5278" s="56">
        <f t="shared" si="832"/>
        <v>-99</v>
      </c>
      <c r="Y5278" s="56">
        <f t="shared" si="833"/>
        <v>-99</v>
      </c>
      <c r="Z5278" s="56">
        <f t="shared" si="834"/>
        <v>-99</v>
      </c>
      <c r="AA5278" s="56">
        <f t="shared" si="835"/>
        <v>-99</v>
      </c>
      <c r="AB5278" s="56">
        <f t="shared" si="836"/>
        <v>-99</v>
      </c>
      <c r="AC5278" s="56">
        <f t="shared" si="837"/>
        <v>-99</v>
      </c>
      <c r="AD5278" s="3"/>
      <c r="AE5278" s="82">
        <f>IF(D5278=1, 'adjustment factor'!$D$4, IF(D5278=-9,-999,IF(D5278="",-999,0)))</f>
        <v>-999</v>
      </c>
      <c r="AF5278" s="82">
        <f>IF(F5278=1, 'adjustment factor'!$D$5, IF(F5278=-9,-999,IF(F5278="",-999,0)))</f>
        <v>-999</v>
      </c>
      <c r="AG5278" s="82">
        <f>IF(E5278=1, 'adjustment factor'!$D$6, IF(E5278=-9,-999,IF(E5278="",-999,0)))</f>
        <v>-999</v>
      </c>
      <c r="AH5278" s="82">
        <f>IF(K5278&gt;=45,'adjustment factor'!$D$7,IF(K5278=-9,-1200,IF(K5278="",-1200,0)))</f>
        <v>-1200</v>
      </c>
      <c r="AI5278" s="82">
        <f>IF(L5278=1, 'adjustment factor'!$D$8, IF(L5278=-9,-999,IF(L5278="",-999,0)))</f>
        <v>-999</v>
      </c>
      <c r="AJ5278" s="82">
        <f>IF(AND(M5278&gt;=1,M5278&lt;=4),'adjustment factor'!$D$9,IF(M5278=-9,-999,IF(M5278=98,-999,IF(M5278=99,-999,IF(M5278="",-999,0)))))</f>
        <v>-999</v>
      </c>
      <c r="AK5278" s="82">
        <f>IF(H5278=1, 'adjustment factor'!$D$10, IF(H5278=-9,-999,IF(H5278="",-999,0)))</f>
        <v>-999</v>
      </c>
      <c r="AL5278" s="82">
        <f>IF(G5278=1, 'adjustment factor'!$D$11, IF(G5278=-9,-999,IF(G5278="",-999,0)))</f>
        <v>-999</v>
      </c>
      <c r="AM5278" s="82">
        <f>IF(I5278=1, 'adjustment factor'!$D$12, IF(I5278=-9,-999,IF(I5278="",-999,0)))</f>
        <v>-999</v>
      </c>
      <c r="AN5278" s="82">
        <f>IF(J5278=1, 'adjustment factor'!$D$13, IF(J5278=-9,-999,IF(J5278="",-999,0)))</f>
        <v>-999</v>
      </c>
      <c r="AO5278" s="82" t="str">
        <f t="shared" si="838"/>
        <v>-999</v>
      </c>
      <c r="AP5278" s="82" t="str">
        <f t="shared" si="839"/>
        <v>MISSING</v>
      </c>
    </row>
    <row r="5279" spans="2:42">
      <c r="B5279" s="207"/>
      <c r="C5279" s="35">
        <v>5275</v>
      </c>
      <c r="D5279" s="161"/>
      <c r="E5279" s="161"/>
      <c r="F5279" s="161"/>
      <c r="G5279" s="161"/>
      <c r="H5279" s="161"/>
      <c r="I5279" s="161"/>
      <c r="J5279" s="161"/>
      <c r="K5279" s="161"/>
      <c r="L5279" s="161"/>
      <c r="M5279" s="161"/>
      <c r="N5279" s="171"/>
      <c r="O5279" s="171"/>
      <c r="P5279" s="171"/>
      <c r="Q5279" s="171"/>
      <c r="R5279" s="171"/>
      <c r="S5279" s="171"/>
      <c r="T5279" s="208" t="str">
        <f t="shared" si="830"/>
        <v>MISSING</v>
      </c>
      <c r="U5279" s="208" t="str">
        <f t="shared" si="831"/>
        <v>MISSING</v>
      </c>
      <c r="X5279" s="56">
        <f t="shared" si="832"/>
        <v>-99</v>
      </c>
      <c r="Y5279" s="56">
        <f t="shared" si="833"/>
        <v>-99</v>
      </c>
      <c r="Z5279" s="56">
        <f t="shared" si="834"/>
        <v>-99</v>
      </c>
      <c r="AA5279" s="56">
        <f t="shared" si="835"/>
        <v>-99</v>
      </c>
      <c r="AB5279" s="56">
        <f t="shared" si="836"/>
        <v>-99</v>
      </c>
      <c r="AC5279" s="56">
        <f t="shared" si="837"/>
        <v>-99</v>
      </c>
      <c r="AD5279" s="3"/>
      <c r="AE5279" s="82">
        <f>IF(D5279=1, 'adjustment factor'!$D$4, IF(D5279=-9,-999,IF(D5279="",-999,0)))</f>
        <v>-999</v>
      </c>
      <c r="AF5279" s="82">
        <f>IF(F5279=1, 'adjustment factor'!$D$5, IF(F5279=-9,-999,IF(F5279="",-999,0)))</f>
        <v>-999</v>
      </c>
      <c r="AG5279" s="82">
        <f>IF(E5279=1, 'adjustment factor'!$D$6, IF(E5279=-9,-999,IF(E5279="",-999,0)))</f>
        <v>-999</v>
      </c>
      <c r="AH5279" s="82">
        <f>IF(K5279&gt;=45,'adjustment factor'!$D$7,IF(K5279=-9,-1200,IF(K5279="",-1200,0)))</f>
        <v>-1200</v>
      </c>
      <c r="AI5279" s="82">
        <f>IF(L5279=1, 'adjustment factor'!$D$8, IF(L5279=-9,-999,IF(L5279="",-999,0)))</f>
        <v>-999</v>
      </c>
      <c r="AJ5279" s="82">
        <f>IF(AND(M5279&gt;=1,M5279&lt;=4),'adjustment factor'!$D$9,IF(M5279=-9,-999,IF(M5279=98,-999,IF(M5279=99,-999,IF(M5279="",-999,0)))))</f>
        <v>-999</v>
      </c>
      <c r="AK5279" s="82">
        <f>IF(H5279=1, 'adjustment factor'!$D$10, IF(H5279=-9,-999,IF(H5279="",-999,0)))</f>
        <v>-999</v>
      </c>
      <c r="AL5279" s="82">
        <f>IF(G5279=1, 'adjustment factor'!$D$11, IF(G5279=-9,-999,IF(G5279="",-999,0)))</f>
        <v>-999</v>
      </c>
      <c r="AM5279" s="82">
        <f>IF(I5279=1, 'adjustment factor'!$D$12, IF(I5279=-9,-999,IF(I5279="",-999,0)))</f>
        <v>-999</v>
      </c>
      <c r="AN5279" s="82">
        <f>IF(J5279=1, 'adjustment factor'!$D$13, IF(J5279=-9,-999,IF(J5279="",-999,0)))</f>
        <v>-999</v>
      </c>
      <c r="AO5279" s="82" t="str">
        <f t="shared" si="838"/>
        <v>-999</v>
      </c>
      <c r="AP5279" s="82" t="str">
        <f t="shared" si="839"/>
        <v>MISSING</v>
      </c>
    </row>
    <row r="5280" spans="2:42">
      <c r="B5280" s="207"/>
      <c r="C5280" s="35">
        <v>5276</v>
      </c>
      <c r="D5280" s="161"/>
      <c r="E5280" s="161"/>
      <c r="F5280" s="161"/>
      <c r="G5280" s="161"/>
      <c r="H5280" s="161"/>
      <c r="I5280" s="161"/>
      <c r="J5280" s="161"/>
      <c r="K5280" s="161"/>
      <c r="L5280" s="161"/>
      <c r="M5280" s="161"/>
      <c r="N5280" s="171"/>
      <c r="O5280" s="171"/>
      <c r="P5280" s="171"/>
      <c r="Q5280" s="171"/>
      <c r="R5280" s="171"/>
      <c r="S5280" s="171"/>
      <c r="T5280" s="208" t="str">
        <f t="shared" si="830"/>
        <v>MISSING</v>
      </c>
      <c r="U5280" s="208" t="str">
        <f t="shared" si="831"/>
        <v>MISSING</v>
      </c>
      <c r="X5280" s="56">
        <f t="shared" si="832"/>
        <v>-99</v>
      </c>
      <c r="Y5280" s="56">
        <f t="shared" si="833"/>
        <v>-99</v>
      </c>
      <c r="Z5280" s="56">
        <f t="shared" si="834"/>
        <v>-99</v>
      </c>
      <c r="AA5280" s="56">
        <f t="shared" si="835"/>
        <v>-99</v>
      </c>
      <c r="AB5280" s="56">
        <f t="shared" si="836"/>
        <v>-99</v>
      </c>
      <c r="AC5280" s="56">
        <f t="shared" si="837"/>
        <v>-99</v>
      </c>
      <c r="AD5280" s="3"/>
      <c r="AE5280" s="82">
        <f>IF(D5280=1, 'adjustment factor'!$D$4, IF(D5280=-9,-999,IF(D5280="",-999,0)))</f>
        <v>-999</v>
      </c>
      <c r="AF5280" s="82">
        <f>IF(F5280=1, 'adjustment factor'!$D$5, IF(F5280=-9,-999,IF(F5280="",-999,0)))</f>
        <v>-999</v>
      </c>
      <c r="AG5280" s="82">
        <f>IF(E5280=1, 'adjustment factor'!$D$6, IF(E5280=-9,-999,IF(E5280="",-999,0)))</f>
        <v>-999</v>
      </c>
      <c r="AH5280" s="82">
        <f>IF(K5280&gt;=45,'adjustment factor'!$D$7,IF(K5280=-9,-1200,IF(K5280="",-1200,0)))</f>
        <v>-1200</v>
      </c>
      <c r="AI5280" s="82">
        <f>IF(L5280=1, 'adjustment factor'!$D$8, IF(L5280=-9,-999,IF(L5280="",-999,0)))</f>
        <v>-999</v>
      </c>
      <c r="AJ5280" s="82">
        <f>IF(AND(M5280&gt;=1,M5280&lt;=4),'adjustment factor'!$D$9,IF(M5280=-9,-999,IF(M5280=98,-999,IF(M5280=99,-999,IF(M5280="",-999,0)))))</f>
        <v>-999</v>
      </c>
      <c r="AK5280" s="82">
        <f>IF(H5280=1, 'adjustment factor'!$D$10, IF(H5280=-9,-999,IF(H5280="",-999,0)))</f>
        <v>-999</v>
      </c>
      <c r="AL5280" s="82">
        <f>IF(G5280=1, 'adjustment factor'!$D$11, IF(G5280=-9,-999,IF(G5280="",-999,0)))</f>
        <v>-999</v>
      </c>
      <c r="AM5280" s="82">
        <f>IF(I5280=1, 'adjustment factor'!$D$12, IF(I5280=-9,-999,IF(I5280="",-999,0)))</f>
        <v>-999</v>
      </c>
      <c r="AN5280" s="82">
        <f>IF(J5280=1, 'adjustment factor'!$D$13, IF(J5280=-9,-999,IF(J5280="",-999,0)))</f>
        <v>-999</v>
      </c>
      <c r="AO5280" s="82" t="str">
        <f t="shared" si="838"/>
        <v>-999</v>
      </c>
      <c r="AP5280" s="82" t="str">
        <f t="shared" si="839"/>
        <v>MISSING</v>
      </c>
    </row>
    <row r="5281" spans="2:42">
      <c r="B5281" s="207"/>
      <c r="C5281" s="35">
        <v>5277</v>
      </c>
      <c r="D5281" s="161"/>
      <c r="E5281" s="161"/>
      <c r="F5281" s="161"/>
      <c r="G5281" s="161"/>
      <c r="H5281" s="161"/>
      <c r="I5281" s="161"/>
      <c r="J5281" s="161"/>
      <c r="K5281" s="161"/>
      <c r="L5281" s="161"/>
      <c r="M5281" s="161"/>
      <c r="N5281" s="171"/>
      <c r="O5281" s="171"/>
      <c r="P5281" s="171"/>
      <c r="Q5281" s="171"/>
      <c r="R5281" s="171"/>
      <c r="S5281" s="171"/>
      <c r="T5281" s="208" t="str">
        <f t="shared" si="830"/>
        <v>MISSING</v>
      </c>
      <c r="U5281" s="208" t="str">
        <f t="shared" si="831"/>
        <v>MISSING</v>
      </c>
      <c r="X5281" s="56">
        <f t="shared" si="832"/>
        <v>-99</v>
      </c>
      <c r="Y5281" s="56">
        <f t="shared" si="833"/>
        <v>-99</v>
      </c>
      <c r="Z5281" s="56">
        <f t="shared" si="834"/>
        <v>-99</v>
      </c>
      <c r="AA5281" s="56">
        <f t="shared" si="835"/>
        <v>-99</v>
      </c>
      <c r="AB5281" s="56">
        <f t="shared" si="836"/>
        <v>-99</v>
      </c>
      <c r="AC5281" s="56">
        <f t="shared" si="837"/>
        <v>-99</v>
      </c>
      <c r="AD5281" s="3"/>
      <c r="AE5281" s="82">
        <f>IF(D5281=1, 'adjustment factor'!$D$4, IF(D5281=-9,-999,IF(D5281="",-999,0)))</f>
        <v>-999</v>
      </c>
      <c r="AF5281" s="82">
        <f>IF(F5281=1, 'adjustment factor'!$D$5, IF(F5281=-9,-999,IF(F5281="",-999,0)))</f>
        <v>-999</v>
      </c>
      <c r="AG5281" s="82">
        <f>IF(E5281=1, 'adjustment factor'!$D$6, IF(E5281=-9,-999,IF(E5281="",-999,0)))</f>
        <v>-999</v>
      </c>
      <c r="AH5281" s="82">
        <f>IF(K5281&gt;=45,'adjustment factor'!$D$7,IF(K5281=-9,-1200,IF(K5281="",-1200,0)))</f>
        <v>-1200</v>
      </c>
      <c r="AI5281" s="82">
        <f>IF(L5281=1, 'adjustment factor'!$D$8, IF(L5281=-9,-999,IF(L5281="",-999,0)))</f>
        <v>-999</v>
      </c>
      <c r="AJ5281" s="82">
        <f>IF(AND(M5281&gt;=1,M5281&lt;=4),'adjustment factor'!$D$9,IF(M5281=-9,-999,IF(M5281=98,-999,IF(M5281=99,-999,IF(M5281="",-999,0)))))</f>
        <v>-999</v>
      </c>
      <c r="AK5281" s="82">
        <f>IF(H5281=1, 'adjustment factor'!$D$10, IF(H5281=-9,-999,IF(H5281="",-999,0)))</f>
        <v>-999</v>
      </c>
      <c r="AL5281" s="82">
        <f>IF(G5281=1, 'adjustment factor'!$D$11, IF(G5281=-9,-999,IF(G5281="",-999,0)))</f>
        <v>-999</v>
      </c>
      <c r="AM5281" s="82">
        <f>IF(I5281=1, 'adjustment factor'!$D$12, IF(I5281=-9,-999,IF(I5281="",-999,0)))</f>
        <v>-999</v>
      </c>
      <c r="AN5281" s="82">
        <f>IF(J5281=1, 'adjustment factor'!$D$13, IF(J5281=-9,-999,IF(J5281="",-999,0)))</f>
        <v>-999</v>
      </c>
      <c r="AO5281" s="82" t="str">
        <f t="shared" si="838"/>
        <v>-999</v>
      </c>
      <c r="AP5281" s="82" t="str">
        <f t="shared" si="839"/>
        <v>MISSING</v>
      </c>
    </row>
    <row r="5282" spans="2:42">
      <c r="B5282" s="207"/>
      <c r="C5282" s="35">
        <v>5278</v>
      </c>
      <c r="D5282" s="161"/>
      <c r="E5282" s="161"/>
      <c r="F5282" s="161"/>
      <c r="G5282" s="161"/>
      <c r="H5282" s="161"/>
      <c r="I5282" s="161"/>
      <c r="J5282" s="161"/>
      <c r="K5282" s="161"/>
      <c r="L5282" s="161"/>
      <c r="M5282" s="161"/>
      <c r="N5282" s="171"/>
      <c r="O5282" s="171"/>
      <c r="P5282" s="171"/>
      <c r="Q5282" s="171"/>
      <c r="R5282" s="171"/>
      <c r="S5282" s="171"/>
      <c r="T5282" s="208" t="str">
        <f t="shared" si="830"/>
        <v>MISSING</v>
      </c>
      <c r="U5282" s="208" t="str">
        <f t="shared" si="831"/>
        <v>MISSING</v>
      </c>
      <c r="X5282" s="56">
        <f t="shared" si="832"/>
        <v>-99</v>
      </c>
      <c r="Y5282" s="56">
        <f t="shared" si="833"/>
        <v>-99</v>
      </c>
      <c r="Z5282" s="56">
        <f t="shared" si="834"/>
        <v>-99</v>
      </c>
      <c r="AA5282" s="56">
        <f t="shared" si="835"/>
        <v>-99</v>
      </c>
      <c r="AB5282" s="56">
        <f t="shared" si="836"/>
        <v>-99</v>
      </c>
      <c r="AC5282" s="56">
        <f t="shared" si="837"/>
        <v>-99</v>
      </c>
      <c r="AD5282" s="3"/>
      <c r="AE5282" s="82">
        <f>IF(D5282=1, 'adjustment factor'!$D$4, IF(D5282=-9,-999,IF(D5282="",-999,0)))</f>
        <v>-999</v>
      </c>
      <c r="AF5282" s="82">
        <f>IF(F5282=1, 'adjustment factor'!$D$5, IF(F5282=-9,-999,IF(F5282="",-999,0)))</f>
        <v>-999</v>
      </c>
      <c r="AG5282" s="82">
        <f>IF(E5282=1, 'adjustment factor'!$D$6, IF(E5282=-9,-999,IF(E5282="",-999,0)))</f>
        <v>-999</v>
      </c>
      <c r="AH5282" s="82">
        <f>IF(K5282&gt;=45,'adjustment factor'!$D$7,IF(K5282=-9,-1200,IF(K5282="",-1200,0)))</f>
        <v>-1200</v>
      </c>
      <c r="AI5282" s="82">
        <f>IF(L5282=1, 'adjustment factor'!$D$8, IF(L5282=-9,-999,IF(L5282="",-999,0)))</f>
        <v>-999</v>
      </c>
      <c r="AJ5282" s="82">
        <f>IF(AND(M5282&gt;=1,M5282&lt;=4),'adjustment factor'!$D$9,IF(M5282=-9,-999,IF(M5282=98,-999,IF(M5282=99,-999,IF(M5282="",-999,0)))))</f>
        <v>-999</v>
      </c>
      <c r="AK5282" s="82">
        <f>IF(H5282=1, 'adjustment factor'!$D$10, IF(H5282=-9,-999,IF(H5282="",-999,0)))</f>
        <v>-999</v>
      </c>
      <c r="AL5282" s="82">
        <f>IF(G5282=1, 'adjustment factor'!$D$11, IF(G5282=-9,-999,IF(G5282="",-999,0)))</f>
        <v>-999</v>
      </c>
      <c r="AM5282" s="82">
        <f>IF(I5282=1, 'adjustment factor'!$D$12, IF(I5282=-9,-999,IF(I5282="",-999,0)))</f>
        <v>-999</v>
      </c>
      <c r="AN5282" s="82">
        <f>IF(J5282=1, 'adjustment factor'!$D$13, IF(J5282=-9,-999,IF(J5282="",-999,0)))</f>
        <v>-999</v>
      </c>
      <c r="AO5282" s="82" t="str">
        <f t="shared" si="838"/>
        <v>-999</v>
      </c>
      <c r="AP5282" s="82" t="str">
        <f t="shared" si="839"/>
        <v>MISSING</v>
      </c>
    </row>
    <row r="5283" spans="2:42">
      <c r="B5283" s="207"/>
      <c r="C5283" s="35">
        <v>5279</v>
      </c>
      <c r="D5283" s="161"/>
      <c r="E5283" s="161"/>
      <c r="F5283" s="161"/>
      <c r="G5283" s="161"/>
      <c r="H5283" s="161"/>
      <c r="I5283" s="161"/>
      <c r="J5283" s="161"/>
      <c r="K5283" s="161"/>
      <c r="L5283" s="161"/>
      <c r="M5283" s="161"/>
      <c r="N5283" s="171"/>
      <c r="O5283" s="171"/>
      <c r="P5283" s="171"/>
      <c r="Q5283" s="171"/>
      <c r="R5283" s="171"/>
      <c r="S5283" s="171"/>
      <c r="T5283" s="208" t="str">
        <f t="shared" si="830"/>
        <v>MISSING</v>
      </c>
      <c r="U5283" s="208" t="str">
        <f t="shared" si="831"/>
        <v>MISSING</v>
      </c>
      <c r="X5283" s="56">
        <f t="shared" si="832"/>
        <v>-99</v>
      </c>
      <c r="Y5283" s="56">
        <f t="shared" si="833"/>
        <v>-99</v>
      </c>
      <c r="Z5283" s="56">
        <f t="shared" si="834"/>
        <v>-99</v>
      </c>
      <c r="AA5283" s="56">
        <f t="shared" si="835"/>
        <v>-99</v>
      </c>
      <c r="AB5283" s="56">
        <f t="shared" si="836"/>
        <v>-99</v>
      </c>
      <c r="AC5283" s="56">
        <f t="shared" si="837"/>
        <v>-99</v>
      </c>
      <c r="AD5283" s="3"/>
      <c r="AE5283" s="82">
        <f>IF(D5283=1, 'adjustment factor'!$D$4, IF(D5283=-9,-999,IF(D5283="",-999,0)))</f>
        <v>-999</v>
      </c>
      <c r="AF5283" s="82">
        <f>IF(F5283=1, 'adjustment factor'!$D$5, IF(F5283=-9,-999,IF(F5283="",-999,0)))</f>
        <v>-999</v>
      </c>
      <c r="AG5283" s="82">
        <f>IF(E5283=1, 'adjustment factor'!$D$6, IF(E5283=-9,-999,IF(E5283="",-999,0)))</f>
        <v>-999</v>
      </c>
      <c r="AH5283" s="82">
        <f>IF(K5283&gt;=45,'adjustment factor'!$D$7,IF(K5283=-9,-1200,IF(K5283="",-1200,0)))</f>
        <v>-1200</v>
      </c>
      <c r="AI5283" s="82">
        <f>IF(L5283=1, 'adjustment factor'!$D$8, IF(L5283=-9,-999,IF(L5283="",-999,0)))</f>
        <v>-999</v>
      </c>
      <c r="AJ5283" s="82">
        <f>IF(AND(M5283&gt;=1,M5283&lt;=4),'adjustment factor'!$D$9,IF(M5283=-9,-999,IF(M5283=98,-999,IF(M5283=99,-999,IF(M5283="",-999,0)))))</f>
        <v>-999</v>
      </c>
      <c r="AK5283" s="82">
        <f>IF(H5283=1, 'adjustment factor'!$D$10, IF(H5283=-9,-999,IF(H5283="",-999,0)))</f>
        <v>-999</v>
      </c>
      <c r="AL5283" s="82">
        <f>IF(G5283=1, 'adjustment factor'!$D$11, IF(G5283=-9,-999,IF(G5283="",-999,0)))</f>
        <v>-999</v>
      </c>
      <c r="AM5283" s="82">
        <f>IF(I5283=1, 'adjustment factor'!$D$12, IF(I5283=-9,-999,IF(I5283="",-999,0)))</f>
        <v>-999</v>
      </c>
      <c r="AN5283" s="82">
        <f>IF(J5283=1, 'adjustment factor'!$D$13, IF(J5283=-9,-999,IF(J5283="",-999,0)))</f>
        <v>-999</v>
      </c>
      <c r="AO5283" s="82" t="str">
        <f t="shared" si="838"/>
        <v>-999</v>
      </c>
      <c r="AP5283" s="82" t="str">
        <f t="shared" si="839"/>
        <v>MISSING</v>
      </c>
    </row>
    <row r="5284" spans="2:42">
      <c r="B5284" s="207"/>
      <c r="C5284" s="35">
        <v>5280</v>
      </c>
      <c r="D5284" s="161"/>
      <c r="E5284" s="161"/>
      <c r="F5284" s="161"/>
      <c r="G5284" s="161"/>
      <c r="H5284" s="161"/>
      <c r="I5284" s="161"/>
      <c r="J5284" s="161"/>
      <c r="K5284" s="161"/>
      <c r="L5284" s="161"/>
      <c r="M5284" s="161"/>
      <c r="N5284" s="171"/>
      <c r="O5284" s="171"/>
      <c r="P5284" s="171"/>
      <c r="Q5284" s="171"/>
      <c r="R5284" s="171"/>
      <c r="S5284" s="171"/>
      <c r="T5284" s="208" t="str">
        <f t="shared" si="830"/>
        <v>MISSING</v>
      </c>
      <c r="U5284" s="208" t="str">
        <f t="shared" si="831"/>
        <v>MISSING</v>
      </c>
      <c r="X5284" s="56">
        <f t="shared" si="832"/>
        <v>-99</v>
      </c>
      <c r="Y5284" s="56">
        <f t="shared" si="833"/>
        <v>-99</v>
      </c>
      <c r="Z5284" s="56">
        <f t="shared" si="834"/>
        <v>-99</v>
      </c>
      <c r="AA5284" s="56">
        <f t="shared" si="835"/>
        <v>-99</v>
      </c>
      <c r="AB5284" s="56">
        <f t="shared" si="836"/>
        <v>-99</v>
      </c>
      <c r="AC5284" s="56">
        <f t="shared" si="837"/>
        <v>-99</v>
      </c>
      <c r="AD5284" s="3"/>
      <c r="AE5284" s="82">
        <f>IF(D5284=1, 'adjustment factor'!$D$4, IF(D5284=-9,-999,IF(D5284="",-999,0)))</f>
        <v>-999</v>
      </c>
      <c r="AF5284" s="82">
        <f>IF(F5284=1, 'adjustment factor'!$D$5, IF(F5284=-9,-999,IF(F5284="",-999,0)))</f>
        <v>-999</v>
      </c>
      <c r="AG5284" s="82">
        <f>IF(E5284=1, 'adjustment factor'!$D$6, IF(E5284=-9,-999,IF(E5284="",-999,0)))</f>
        <v>-999</v>
      </c>
      <c r="AH5284" s="82">
        <f>IF(K5284&gt;=45,'adjustment factor'!$D$7,IF(K5284=-9,-1200,IF(K5284="",-1200,0)))</f>
        <v>-1200</v>
      </c>
      <c r="AI5284" s="82">
        <f>IF(L5284=1, 'adjustment factor'!$D$8, IF(L5284=-9,-999,IF(L5284="",-999,0)))</f>
        <v>-999</v>
      </c>
      <c r="AJ5284" s="82">
        <f>IF(AND(M5284&gt;=1,M5284&lt;=4),'adjustment factor'!$D$9,IF(M5284=-9,-999,IF(M5284=98,-999,IF(M5284=99,-999,IF(M5284="",-999,0)))))</f>
        <v>-999</v>
      </c>
      <c r="AK5284" s="82">
        <f>IF(H5284=1, 'adjustment factor'!$D$10, IF(H5284=-9,-999,IF(H5284="",-999,0)))</f>
        <v>-999</v>
      </c>
      <c r="AL5284" s="82">
        <f>IF(G5284=1, 'adjustment factor'!$D$11, IF(G5284=-9,-999,IF(G5284="",-999,0)))</f>
        <v>-999</v>
      </c>
      <c r="AM5284" s="82">
        <f>IF(I5284=1, 'adjustment factor'!$D$12, IF(I5284=-9,-999,IF(I5284="",-999,0)))</f>
        <v>-999</v>
      </c>
      <c r="AN5284" s="82">
        <f>IF(J5284=1, 'adjustment factor'!$D$13, IF(J5284=-9,-999,IF(J5284="",-999,0)))</f>
        <v>-999</v>
      </c>
      <c r="AO5284" s="82" t="str">
        <f t="shared" si="838"/>
        <v>-999</v>
      </c>
      <c r="AP5284" s="82" t="str">
        <f t="shared" si="839"/>
        <v>MISSING</v>
      </c>
    </row>
    <row r="5285" spans="2:42">
      <c r="B5285" s="207"/>
      <c r="C5285" s="35">
        <v>5281</v>
      </c>
      <c r="D5285" s="161"/>
      <c r="E5285" s="161"/>
      <c r="F5285" s="161"/>
      <c r="G5285" s="161"/>
      <c r="H5285" s="161"/>
      <c r="I5285" s="161"/>
      <c r="J5285" s="161"/>
      <c r="K5285" s="161"/>
      <c r="L5285" s="161"/>
      <c r="M5285" s="161"/>
      <c r="N5285" s="171"/>
      <c r="O5285" s="171"/>
      <c r="P5285" s="171"/>
      <c r="Q5285" s="171"/>
      <c r="R5285" s="171"/>
      <c r="S5285" s="171"/>
      <c r="T5285" s="208" t="str">
        <f t="shared" si="830"/>
        <v>MISSING</v>
      </c>
      <c r="U5285" s="208" t="str">
        <f t="shared" si="831"/>
        <v>MISSING</v>
      </c>
      <c r="X5285" s="56">
        <f t="shared" si="832"/>
        <v>-99</v>
      </c>
      <c r="Y5285" s="56">
        <f t="shared" si="833"/>
        <v>-99</v>
      </c>
      <c r="Z5285" s="56">
        <f t="shared" si="834"/>
        <v>-99</v>
      </c>
      <c r="AA5285" s="56">
        <f t="shared" si="835"/>
        <v>-99</v>
      </c>
      <c r="AB5285" s="56">
        <f t="shared" si="836"/>
        <v>-99</v>
      </c>
      <c r="AC5285" s="56">
        <f t="shared" si="837"/>
        <v>-99</v>
      </c>
      <c r="AD5285" s="3"/>
      <c r="AE5285" s="82">
        <f>IF(D5285=1, 'adjustment factor'!$D$4, IF(D5285=-9,-999,IF(D5285="",-999,0)))</f>
        <v>-999</v>
      </c>
      <c r="AF5285" s="82">
        <f>IF(F5285=1, 'adjustment factor'!$D$5, IF(F5285=-9,-999,IF(F5285="",-999,0)))</f>
        <v>-999</v>
      </c>
      <c r="AG5285" s="82">
        <f>IF(E5285=1, 'adjustment factor'!$D$6, IF(E5285=-9,-999,IF(E5285="",-999,0)))</f>
        <v>-999</v>
      </c>
      <c r="AH5285" s="82">
        <f>IF(K5285&gt;=45,'adjustment factor'!$D$7,IF(K5285=-9,-1200,IF(K5285="",-1200,0)))</f>
        <v>-1200</v>
      </c>
      <c r="AI5285" s="82">
        <f>IF(L5285=1, 'adjustment factor'!$D$8, IF(L5285=-9,-999,IF(L5285="",-999,0)))</f>
        <v>-999</v>
      </c>
      <c r="AJ5285" s="82">
        <f>IF(AND(M5285&gt;=1,M5285&lt;=4),'adjustment factor'!$D$9,IF(M5285=-9,-999,IF(M5285=98,-999,IF(M5285=99,-999,IF(M5285="",-999,0)))))</f>
        <v>-999</v>
      </c>
      <c r="AK5285" s="82">
        <f>IF(H5285=1, 'adjustment factor'!$D$10, IF(H5285=-9,-999,IF(H5285="",-999,0)))</f>
        <v>-999</v>
      </c>
      <c r="AL5285" s="82">
        <f>IF(G5285=1, 'adjustment factor'!$D$11, IF(G5285=-9,-999,IF(G5285="",-999,0)))</f>
        <v>-999</v>
      </c>
      <c r="AM5285" s="82">
        <f>IF(I5285=1, 'adjustment factor'!$D$12, IF(I5285=-9,-999,IF(I5285="",-999,0)))</f>
        <v>-999</v>
      </c>
      <c r="AN5285" s="82">
        <f>IF(J5285=1, 'adjustment factor'!$D$13, IF(J5285=-9,-999,IF(J5285="",-999,0)))</f>
        <v>-999</v>
      </c>
      <c r="AO5285" s="82" t="str">
        <f t="shared" si="838"/>
        <v>-999</v>
      </c>
      <c r="AP5285" s="82" t="str">
        <f t="shared" si="839"/>
        <v>MISSING</v>
      </c>
    </row>
    <row r="5286" spans="2:42">
      <c r="B5286" s="207"/>
      <c r="C5286" s="35">
        <v>5282</v>
      </c>
      <c r="D5286" s="161"/>
      <c r="E5286" s="161"/>
      <c r="F5286" s="161"/>
      <c r="G5286" s="161"/>
      <c r="H5286" s="161"/>
      <c r="I5286" s="161"/>
      <c r="J5286" s="161"/>
      <c r="K5286" s="161"/>
      <c r="L5286" s="161"/>
      <c r="M5286" s="161"/>
      <c r="N5286" s="171"/>
      <c r="O5286" s="171"/>
      <c r="P5286" s="171"/>
      <c r="Q5286" s="171"/>
      <c r="R5286" s="171"/>
      <c r="S5286" s="171"/>
      <c r="T5286" s="208" t="str">
        <f t="shared" si="830"/>
        <v>MISSING</v>
      </c>
      <c r="U5286" s="208" t="str">
        <f t="shared" si="831"/>
        <v>MISSING</v>
      </c>
      <c r="X5286" s="56">
        <f t="shared" si="832"/>
        <v>-99</v>
      </c>
      <c r="Y5286" s="56">
        <f t="shared" si="833"/>
        <v>-99</v>
      </c>
      <c r="Z5286" s="56">
        <f t="shared" si="834"/>
        <v>-99</v>
      </c>
      <c r="AA5286" s="56">
        <f t="shared" si="835"/>
        <v>-99</v>
      </c>
      <c r="AB5286" s="56">
        <f t="shared" si="836"/>
        <v>-99</v>
      </c>
      <c r="AC5286" s="56">
        <f t="shared" si="837"/>
        <v>-99</v>
      </c>
      <c r="AD5286" s="3"/>
      <c r="AE5286" s="82">
        <f>IF(D5286=1, 'adjustment factor'!$D$4, IF(D5286=-9,-999,IF(D5286="",-999,0)))</f>
        <v>-999</v>
      </c>
      <c r="AF5286" s="82">
        <f>IF(F5286=1, 'adjustment factor'!$D$5, IF(F5286=-9,-999,IF(F5286="",-999,0)))</f>
        <v>-999</v>
      </c>
      <c r="AG5286" s="82">
        <f>IF(E5286=1, 'adjustment factor'!$D$6, IF(E5286=-9,-999,IF(E5286="",-999,0)))</f>
        <v>-999</v>
      </c>
      <c r="AH5286" s="82">
        <f>IF(K5286&gt;=45,'adjustment factor'!$D$7,IF(K5286=-9,-1200,IF(K5286="",-1200,0)))</f>
        <v>-1200</v>
      </c>
      <c r="AI5286" s="82">
        <f>IF(L5286=1, 'adjustment factor'!$D$8, IF(L5286=-9,-999,IF(L5286="",-999,0)))</f>
        <v>-999</v>
      </c>
      <c r="AJ5286" s="82">
        <f>IF(AND(M5286&gt;=1,M5286&lt;=4),'adjustment factor'!$D$9,IF(M5286=-9,-999,IF(M5286=98,-999,IF(M5286=99,-999,IF(M5286="",-999,0)))))</f>
        <v>-999</v>
      </c>
      <c r="AK5286" s="82">
        <f>IF(H5286=1, 'adjustment factor'!$D$10, IF(H5286=-9,-999,IF(H5286="",-999,0)))</f>
        <v>-999</v>
      </c>
      <c r="AL5286" s="82">
        <f>IF(G5286=1, 'adjustment factor'!$D$11, IF(G5286=-9,-999,IF(G5286="",-999,0)))</f>
        <v>-999</v>
      </c>
      <c r="AM5286" s="82">
        <f>IF(I5286=1, 'adjustment factor'!$D$12, IF(I5286=-9,-999,IF(I5286="",-999,0)))</f>
        <v>-999</v>
      </c>
      <c r="AN5286" s="82">
        <f>IF(J5286=1, 'adjustment factor'!$D$13, IF(J5286=-9,-999,IF(J5286="",-999,0)))</f>
        <v>-999</v>
      </c>
      <c r="AO5286" s="82" t="str">
        <f t="shared" si="838"/>
        <v>-999</v>
      </c>
      <c r="AP5286" s="82" t="str">
        <f t="shared" si="839"/>
        <v>MISSING</v>
      </c>
    </row>
    <row r="5287" spans="2:42">
      <c r="B5287" s="207"/>
      <c r="C5287" s="35">
        <v>5283</v>
      </c>
      <c r="D5287" s="161"/>
      <c r="E5287" s="161"/>
      <c r="F5287" s="161"/>
      <c r="G5287" s="161"/>
      <c r="H5287" s="161"/>
      <c r="I5287" s="161"/>
      <c r="J5287" s="161"/>
      <c r="K5287" s="161"/>
      <c r="L5287" s="161"/>
      <c r="M5287" s="161"/>
      <c r="N5287" s="171"/>
      <c r="O5287" s="171"/>
      <c r="P5287" s="171"/>
      <c r="Q5287" s="171"/>
      <c r="R5287" s="171"/>
      <c r="S5287" s="171"/>
      <c r="T5287" s="208" t="str">
        <f t="shared" si="830"/>
        <v>MISSING</v>
      </c>
      <c r="U5287" s="208" t="str">
        <f t="shared" si="831"/>
        <v>MISSING</v>
      </c>
      <c r="X5287" s="56">
        <f t="shared" si="832"/>
        <v>-99</v>
      </c>
      <c r="Y5287" s="56">
        <f t="shared" si="833"/>
        <v>-99</v>
      </c>
      <c r="Z5287" s="56">
        <f t="shared" si="834"/>
        <v>-99</v>
      </c>
      <c r="AA5287" s="56">
        <f t="shared" si="835"/>
        <v>-99</v>
      </c>
      <c r="AB5287" s="56">
        <f t="shared" si="836"/>
        <v>-99</v>
      </c>
      <c r="AC5287" s="56">
        <f t="shared" si="837"/>
        <v>-99</v>
      </c>
      <c r="AD5287" s="3"/>
      <c r="AE5287" s="82">
        <f>IF(D5287=1, 'adjustment factor'!$D$4, IF(D5287=-9,-999,IF(D5287="",-999,0)))</f>
        <v>-999</v>
      </c>
      <c r="AF5287" s="82">
        <f>IF(F5287=1, 'adjustment factor'!$D$5, IF(F5287=-9,-999,IF(F5287="",-999,0)))</f>
        <v>-999</v>
      </c>
      <c r="AG5287" s="82">
        <f>IF(E5287=1, 'adjustment factor'!$D$6, IF(E5287=-9,-999,IF(E5287="",-999,0)))</f>
        <v>-999</v>
      </c>
      <c r="AH5287" s="82">
        <f>IF(K5287&gt;=45,'adjustment factor'!$D$7,IF(K5287=-9,-1200,IF(K5287="",-1200,0)))</f>
        <v>-1200</v>
      </c>
      <c r="AI5287" s="82">
        <f>IF(L5287=1, 'adjustment factor'!$D$8, IF(L5287=-9,-999,IF(L5287="",-999,0)))</f>
        <v>-999</v>
      </c>
      <c r="AJ5287" s="82">
        <f>IF(AND(M5287&gt;=1,M5287&lt;=4),'adjustment factor'!$D$9,IF(M5287=-9,-999,IF(M5287=98,-999,IF(M5287=99,-999,IF(M5287="",-999,0)))))</f>
        <v>-999</v>
      </c>
      <c r="AK5287" s="82">
        <f>IF(H5287=1, 'adjustment factor'!$D$10, IF(H5287=-9,-999,IF(H5287="",-999,0)))</f>
        <v>-999</v>
      </c>
      <c r="AL5287" s="82">
        <f>IF(G5287=1, 'adjustment factor'!$D$11, IF(G5287=-9,-999,IF(G5287="",-999,0)))</f>
        <v>-999</v>
      </c>
      <c r="AM5287" s="82">
        <f>IF(I5287=1, 'adjustment factor'!$D$12, IF(I5287=-9,-999,IF(I5287="",-999,0)))</f>
        <v>-999</v>
      </c>
      <c r="AN5287" s="82">
        <f>IF(J5287=1, 'adjustment factor'!$D$13, IF(J5287=-9,-999,IF(J5287="",-999,0)))</f>
        <v>-999</v>
      </c>
      <c r="AO5287" s="82" t="str">
        <f t="shared" si="838"/>
        <v>-999</v>
      </c>
      <c r="AP5287" s="82" t="str">
        <f t="shared" si="839"/>
        <v>MISSING</v>
      </c>
    </row>
    <row r="5288" spans="2:42">
      <c r="B5288" s="207"/>
      <c r="C5288" s="35">
        <v>5284</v>
      </c>
      <c r="D5288" s="161"/>
      <c r="E5288" s="161"/>
      <c r="F5288" s="161"/>
      <c r="G5288" s="161"/>
      <c r="H5288" s="161"/>
      <c r="I5288" s="161"/>
      <c r="J5288" s="161"/>
      <c r="K5288" s="161"/>
      <c r="L5288" s="161"/>
      <c r="M5288" s="161"/>
      <c r="N5288" s="171"/>
      <c r="O5288" s="171"/>
      <c r="P5288" s="171"/>
      <c r="Q5288" s="171"/>
      <c r="R5288" s="171"/>
      <c r="S5288" s="171"/>
      <c r="T5288" s="208" t="str">
        <f t="shared" si="830"/>
        <v>MISSING</v>
      </c>
      <c r="U5288" s="208" t="str">
        <f t="shared" si="831"/>
        <v>MISSING</v>
      </c>
      <c r="X5288" s="56">
        <f t="shared" si="832"/>
        <v>-99</v>
      </c>
      <c r="Y5288" s="56">
        <f t="shared" si="833"/>
        <v>-99</v>
      </c>
      <c r="Z5288" s="56">
        <f t="shared" si="834"/>
        <v>-99</v>
      </c>
      <c r="AA5288" s="56">
        <f t="shared" si="835"/>
        <v>-99</v>
      </c>
      <c r="AB5288" s="56">
        <f t="shared" si="836"/>
        <v>-99</v>
      </c>
      <c r="AC5288" s="56">
        <f t="shared" si="837"/>
        <v>-99</v>
      </c>
      <c r="AD5288" s="3"/>
      <c r="AE5288" s="82">
        <f>IF(D5288=1, 'adjustment factor'!$D$4, IF(D5288=-9,-999,IF(D5288="",-999,0)))</f>
        <v>-999</v>
      </c>
      <c r="AF5288" s="82">
        <f>IF(F5288=1, 'adjustment factor'!$D$5, IF(F5288=-9,-999,IF(F5288="",-999,0)))</f>
        <v>-999</v>
      </c>
      <c r="AG5288" s="82">
        <f>IF(E5288=1, 'adjustment factor'!$D$6, IF(E5288=-9,-999,IF(E5288="",-999,0)))</f>
        <v>-999</v>
      </c>
      <c r="AH5288" s="82">
        <f>IF(K5288&gt;=45,'adjustment factor'!$D$7,IF(K5288=-9,-1200,IF(K5288="",-1200,0)))</f>
        <v>-1200</v>
      </c>
      <c r="AI5288" s="82">
        <f>IF(L5288=1, 'adjustment factor'!$D$8, IF(L5288=-9,-999,IF(L5288="",-999,0)))</f>
        <v>-999</v>
      </c>
      <c r="AJ5288" s="82">
        <f>IF(AND(M5288&gt;=1,M5288&lt;=4),'adjustment factor'!$D$9,IF(M5288=-9,-999,IF(M5288=98,-999,IF(M5288=99,-999,IF(M5288="",-999,0)))))</f>
        <v>-999</v>
      </c>
      <c r="AK5288" s="82">
        <f>IF(H5288=1, 'adjustment factor'!$D$10, IF(H5288=-9,-999,IF(H5288="",-999,0)))</f>
        <v>-999</v>
      </c>
      <c r="AL5288" s="82">
        <f>IF(G5288=1, 'adjustment factor'!$D$11, IF(G5288=-9,-999,IF(G5288="",-999,0)))</f>
        <v>-999</v>
      </c>
      <c r="AM5288" s="82">
        <f>IF(I5288=1, 'adjustment factor'!$D$12, IF(I5288=-9,-999,IF(I5288="",-999,0)))</f>
        <v>-999</v>
      </c>
      <c r="AN5288" s="82">
        <f>IF(J5288=1, 'adjustment factor'!$D$13, IF(J5288=-9,-999,IF(J5288="",-999,0)))</f>
        <v>-999</v>
      </c>
      <c r="AO5288" s="82" t="str">
        <f t="shared" si="838"/>
        <v>-999</v>
      </c>
      <c r="AP5288" s="82" t="str">
        <f t="shared" si="839"/>
        <v>MISSING</v>
      </c>
    </row>
    <row r="5289" spans="2:42">
      <c r="B5289" s="207"/>
      <c r="C5289" s="35">
        <v>5285</v>
      </c>
      <c r="D5289" s="161"/>
      <c r="E5289" s="161"/>
      <c r="F5289" s="161"/>
      <c r="G5289" s="161"/>
      <c r="H5289" s="161"/>
      <c r="I5289" s="161"/>
      <c r="J5289" s="161"/>
      <c r="K5289" s="161"/>
      <c r="L5289" s="161"/>
      <c r="M5289" s="161"/>
      <c r="N5289" s="171"/>
      <c r="O5289" s="171"/>
      <c r="P5289" s="171"/>
      <c r="Q5289" s="171"/>
      <c r="R5289" s="171"/>
      <c r="S5289" s="171"/>
      <c r="T5289" s="208" t="str">
        <f t="shared" si="830"/>
        <v>MISSING</v>
      </c>
      <c r="U5289" s="208" t="str">
        <f t="shared" si="831"/>
        <v>MISSING</v>
      </c>
      <c r="X5289" s="56">
        <f t="shared" si="832"/>
        <v>-99</v>
      </c>
      <c r="Y5289" s="56">
        <f t="shared" si="833"/>
        <v>-99</v>
      </c>
      <c r="Z5289" s="56">
        <f t="shared" si="834"/>
        <v>-99</v>
      </c>
      <c r="AA5289" s="56">
        <f t="shared" si="835"/>
        <v>-99</v>
      </c>
      <c r="AB5289" s="56">
        <f t="shared" si="836"/>
        <v>-99</v>
      </c>
      <c r="AC5289" s="56">
        <f t="shared" si="837"/>
        <v>-99</v>
      </c>
      <c r="AD5289" s="3"/>
      <c r="AE5289" s="82">
        <f>IF(D5289=1, 'adjustment factor'!$D$4, IF(D5289=-9,-999,IF(D5289="",-999,0)))</f>
        <v>-999</v>
      </c>
      <c r="AF5289" s="82">
        <f>IF(F5289=1, 'adjustment factor'!$D$5, IF(F5289=-9,-999,IF(F5289="",-999,0)))</f>
        <v>-999</v>
      </c>
      <c r="AG5289" s="82">
        <f>IF(E5289=1, 'adjustment factor'!$D$6, IF(E5289=-9,-999,IF(E5289="",-999,0)))</f>
        <v>-999</v>
      </c>
      <c r="AH5289" s="82">
        <f>IF(K5289&gt;=45,'adjustment factor'!$D$7,IF(K5289=-9,-1200,IF(K5289="",-1200,0)))</f>
        <v>-1200</v>
      </c>
      <c r="AI5289" s="82">
        <f>IF(L5289=1, 'adjustment factor'!$D$8, IF(L5289=-9,-999,IF(L5289="",-999,0)))</f>
        <v>-999</v>
      </c>
      <c r="AJ5289" s="82">
        <f>IF(AND(M5289&gt;=1,M5289&lt;=4),'adjustment factor'!$D$9,IF(M5289=-9,-999,IF(M5289=98,-999,IF(M5289=99,-999,IF(M5289="",-999,0)))))</f>
        <v>-999</v>
      </c>
      <c r="AK5289" s="82">
        <f>IF(H5289=1, 'adjustment factor'!$D$10, IF(H5289=-9,-999,IF(H5289="",-999,0)))</f>
        <v>-999</v>
      </c>
      <c r="AL5289" s="82">
        <f>IF(G5289=1, 'adjustment factor'!$D$11, IF(G5289=-9,-999,IF(G5289="",-999,0)))</f>
        <v>-999</v>
      </c>
      <c r="AM5289" s="82">
        <f>IF(I5289=1, 'adjustment factor'!$D$12, IF(I5289=-9,-999,IF(I5289="",-999,0)))</f>
        <v>-999</v>
      </c>
      <c r="AN5289" s="82">
        <f>IF(J5289=1, 'adjustment factor'!$D$13, IF(J5289=-9,-999,IF(J5289="",-999,0)))</f>
        <v>-999</v>
      </c>
      <c r="AO5289" s="82" t="str">
        <f t="shared" si="838"/>
        <v>-999</v>
      </c>
      <c r="AP5289" s="82" t="str">
        <f t="shared" si="839"/>
        <v>MISSING</v>
      </c>
    </row>
    <row r="5290" spans="2:42">
      <c r="B5290" s="207"/>
      <c r="C5290" s="35">
        <v>5286</v>
      </c>
      <c r="D5290" s="161"/>
      <c r="E5290" s="161"/>
      <c r="F5290" s="161"/>
      <c r="G5290" s="161"/>
      <c r="H5290" s="161"/>
      <c r="I5290" s="161"/>
      <c r="J5290" s="161"/>
      <c r="K5290" s="161"/>
      <c r="L5290" s="161"/>
      <c r="M5290" s="161"/>
      <c r="N5290" s="171"/>
      <c r="O5290" s="171"/>
      <c r="P5290" s="171"/>
      <c r="Q5290" s="171"/>
      <c r="R5290" s="171"/>
      <c r="S5290" s="171"/>
      <c r="T5290" s="208" t="str">
        <f t="shared" si="830"/>
        <v>MISSING</v>
      </c>
      <c r="U5290" s="208" t="str">
        <f t="shared" si="831"/>
        <v>MISSING</v>
      </c>
      <c r="X5290" s="56">
        <f t="shared" si="832"/>
        <v>-99</v>
      </c>
      <c r="Y5290" s="56">
        <f t="shared" si="833"/>
        <v>-99</v>
      </c>
      <c r="Z5290" s="56">
        <f t="shared" si="834"/>
        <v>-99</v>
      </c>
      <c r="AA5290" s="56">
        <f t="shared" si="835"/>
        <v>-99</v>
      </c>
      <c r="AB5290" s="56">
        <f t="shared" si="836"/>
        <v>-99</v>
      </c>
      <c r="AC5290" s="56">
        <f t="shared" si="837"/>
        <v>-99</v>
      </c>
      <c r="AD5290" s="3"/>
      <c r="AE5290" s="82">
        <f>IF(D5290=1, 'adjustment factor'!$D$4, IF(D5290=-9,-999,IF(D5290="",-999,0)))</f>
        <v>-999</v>
      </c>
      <c r="AF5290" s="82">
        <f>IF(F5290=1, 'adjustment factor'!$D$5, IF(F5290=-9,-999,IF(F5290="",-999,0)))</f>
        <v>-999</v>
      </c>
      <c r="AG5290" s="82">
        <f>IF(E5290=1, 'adjustment factor'!$D$6, IF(E5290=-9,-999,IF(E5290="",-999,0)))</f>
        <v>-999</v>
      </c>
      <c r="AH5290" s="82">
        <f>IF(K5290&gt;=45,'adjustment factor'!$D$7,IF(K5290=-9,-1200,IF(K5290="",-1200,0)))</f>
        <v>-1200</v>
      </c>
      <c r="AI5290" s="82">
        <f>IF(L5290=1, 'adjustment factor'!$D$8, IF(L5290=-9,-999,IF(L5290="",-999,0)))</f>
        <v>-999</v>
      </c>
      <c r="AJ5290" s="82">
        <f>IF(AND(M5290&gt;=1,M5290&lt;=4),'adjustment factor'!$D$9,IF(M5290=-9,-999,IF(M5290=98,-999,IF(M5290=99,-999,IF(M5290="",-999,0)))))</f>
        <v>-999</v>
      </c>
      <c r="AK5290" s="82">
        <f>IF(H5290=1, 'adjustment factor'!$D$10, IF(H5290=-9,-999,IF(H5290="",-999,0)))</f>
        <v>-999</v>
      </c>
      <c r="AL5290" s="82">
        <f>IF(G5290=1, 'adjustment factor'!$D$11, IF(G5290=-9,-999,IF(G5290="",-999,0)))</f>
        <v>-999</v>
      </c>
      <c r="AM5290" s="82">
        <f>IF(I5290=1, 'adjustment factor'!$D$12, IF(I5290=-9,-999,IF(I5290="",-999,0)))</f>
        <v>-999</v>
      </c>
      <c r="AN5290" s="82">
        <f>IF(J5290=1, 'adjustment factor'!$D$13, IF(J5290=-9,-999,IF(J5290="",-999,0)))</f>
        <v>-999</v>
      </c>
      <c r="AO5290" s="82" t="str">
        <f t="shared" si="838"/>
        <v>-999</v>
      </c>
      <c r="AP5290" s="82" t="str">
        <f t="shared" si="839"/>
        <v>MISSING</v>
      </c>
    </row>
    <row r="5291" spans="2:42">
      <c r="B5291" s="207"/>
      <c r="C5291" s="35">
        <v>5287</v>
      </c>
      <c r="D5291" s="161"/>
      <c r="E5291" s="161"/>
      <c r="F5291" s="161"/>
      <c r="G5291" s="161"/>
      <c r="H5291" s="161"/>
      <c r="I5291" s="161"/>
      <c r="J5291" s="161"/>
      <c r="K5291" s="161"/>
      <c r="L5291" s="161"/>
      <c r="M5291" s="161"/>
      <c r="N5291" s="171"/>
      <c r="O5291" s="171"/>
      <c r="P5291" s="171"/>
      <c r="Q5291" s="171"/>
      <c r="R5291" s="171"/>
      <c r="S5291" s="171"/>
      <c r="T5291" s="208" t="str">
        <f t="shared" si="830"/>
        <v>MISSING</v>
      </c>
      <c r="U5291" s="208" t="str">
        <f t="shared" si="831"/>
        <v>MISSING</v>
      </c>
      <c r="X5291" s="56">
        <f t="shared" si="832"/>
        <v>-99</v>
      </c>
      <c r="Y5291" s="56">
        <f t="shared" si="833"/>
        <v>-99</v>
      </c>
      <c r="Z5291" s="56">
        <f t="shared" si="834"/>
        <v>-99</v>
      </c>
      <c r="AA5291" s="56">
        <f t="shared" si="835"/>
        <v>-99</v>
      </c>
      <c r="AB5291" s="56">
        <f t="shared" si="836"/>
        <v>-99</v>
      </c>
      <c r="AC5291" s="56">
        <f t="shared" si="837"/>
        <v>-99</v>
      </c>
      <c r="AD5291" s="3"/>
      <c r="AE5291" s="82">
        <f>IF(D5291=1, 'adjustment factor'!$D$4, IF(D5291=-9,-999,IF(D5291="",-999,0)))</f>
        <v>-999</v>
      </c>
      <c r="AF5291" s="82">
        <f>IF(F5291=1, 'adjustment factor'!$D$5, IF(F5291=-9,-999,IF(F5291="",-999,0)))</f>
        <v>-999</v>
      </c>
      <c r="AG5291" s="82">
        <f>IF(E5291=1, 'adjustment factor'!$D$6, IF(E5291=-9,-999,IF(E5291="",-999,0)))</f>
        <v>-999</v>
      </c>
      <c r="AH5291" s="82">
        <f>IF(K5291&gt;=45,'adjustment factor'!$D$7,IF(K5291=-9,-1200,IF(K5291="",-1200,0)))</f>
        <v>-1200</v>
      </c>
      <c r="AI5291" s="82">
        <f>IF(L5291=1, 'adjustment factor'!$D$8, IF(L5291=-9,-999,IF(L5291="",-999,0)))</f>
        <v>-999</v>
      </c>
      <c r="AJ5291" s="82">
        <f>IF(AND(M5291&gt;=1,M5291&lt;=4),'adjustment factor'!$D$9,IF(M5291=-9,-999,IF(M5291=98,-999,IF(M5291=99,-999,IF(M5291="",-999,0)))))</f>
        <v>-999</v>
      </c>
      <c r="AK5291" s="82">
        <f>IF(H5291=1, 'adjustment factor'!$D$10, IF(H5291=-9,-999,IF(H5291="",-999,0)))</f>
        <v>-999</v>
      </c>
      <c r="AL5291" s="82">
        <f>IF(G5291=1, 'adjustment factor'!$D$11, IF(G5291=-9,-999,IF(G5291="",-999,0)))</f>
        <v>-999</v>
      </c>
      <c r="AM5291" s="82">
        <f>IF(I5291=1, 'adjustment factor'!$D$12, IF(I5291=-9,-999,IF(I5291="",-999,0)))</f>
        <v>-999</v>
      </c>
      <c r="AN5291" s="82">
        <f>IF(J5291=1, 'adjustment factor'!$D$13, IF(J5291=-9,-999,IF(J5291="",-999,0)))</f>
        <v>-999</v>
      </c>
      <c r="AO5291" s="82" t="str">
        <f t="shared" si="838"/>
        <v>-999</v>
      </c>
      <c r="AP5291" s="82" t="str">
        <f t="shared" si="839"/>
        <v>MISSING</v>
      </c>
    </row>
    <row r="5292" spans="2:42">
      <c r="B5292" s="207"/>
      <c r="C5292" s="35">
        <v>5288</v>
      </c>
      <c r="D5292" s="161"/>
      <c r="E5292" s="161"/>
      <c r="F5292" s="161"/>
      <c r="G5292" s="161"/>
      <c r="H5292" s="161"/>
      <c r="I5292" s="161"/>
      <c r="J5292" s="161"/>
      <c r="K5292" s="161"/>
      <c r="L5292" s="161"/>
      <c r="M5292" s="161"/>
      <c r="N5292" s="171"/>
      <c r="O5292" s="171"/>
      <c r="P5292" s="171"/>
      <c r="Q5292" s="171"/>
      <c r="R5292" s="171"/>
      <c r="S5292" s="171"/>
      <c r="T5292" s="208" t="str">
        <f t="shared" si="830"/>
        <v>MISSING</v>
      </c>
      <c r="U5292" s="208" t="str">
        <f t="shared" si="831"/>
        <v>MISSING</v>
      </c>
      <c r="X5292" s="56">
        <f t="shared" si="832"/>
        <v>-99</v>
      </c>
      <c r="Y5292" s="56">
        <f t="shared" si="833"/>
        <v>-99</v>
      </c>
      <c r="Z5292" s="56">
        <f t="shared" si="834"/>
        <v>-99</v>
      </c>
      <c r="AA5292" s="56">
        <f t="shared" si="835"/>
        <v>-99</v>
      </c>
      <c r="AB5292" s="56">
        <f t="shared" si="836"/>
        <v>-99</v>
      </c>
      <c r="AC5292" s="56">
        <f t="shared" si="837"/>
        <v>-99</v>
      </c>
      <c r="AD5292" s="3"/>
      <c r="AE5292" s="82">
        <f>IF(D5292=1, 'adjustment factor'!$D$4, IF(D5292=-9,-999,IF(D5292="",-999,0)))</f>
        <v>-999</v>
      </c>
      <c r="AF5292" s="82">
        <f>IF(F5292=1, 'adjustment factor'!$D$5, IF(F5292=-9,-999,IF(F5292="",-999,0)))</f>
        <v>-999</v>
      </c>
      <c r="AG5292" s="82">
        <f>IF(E5292=1, 'adjustment factor'!$D$6, IF(E5292=-9,-999,IF(E5292="",-999,0)))</f>
        <v>-999</v>
      </c>
      <c r="AH5292" s="82">
        <f>IF(K5292&gt;=45,'adjustment factor'!$D$7,IF(K5292=-9,-1200,IF(K5292="",-1200,0)))</f>
        <v>-1200</v>
      </c>
      <c r="AI5292" s="82">
        <f>IF(L5292=1, 'adjustment factor'!$D$8, IF(L5292=-9,-999,IF(L5292="",-999,0)))</f>
        <v>-999</v>
      </c>
      <c r="AJ5292" s="82">
        <f>IF(AND(M5292&gt;=1,M5292&lt;=4),'adjustment factor'!$D$9,IF(M5292=-9,-999,IF(M5292=98,-999,IF(M5292=99,-999,IF(M5292="",-999,0)))))</f>
        <v>-999</v>
      </c>
      <c r="AK5292" s="82">
        <f>IF(H5292=1, 'adjustment factor'!$D$10, IF(H5292=-9,-999,IF(H5292="",-999,0)))</f>
        <v>-999</v>
      </c>
      <c r="AL5292" s="82">
        <f>IF(G5292=1, 'adjustment factor'!$D$11, IF(G5292=-9,-999,IF(G5292="",-999,0)))</f>
        <v>-999</v>
      </c>
      <c r="AM5292" s="82">
        <f>IF(I5292=1, 'adjustment factor'!$D$12, IF(I5292=-9,-999,IF(I5292="",-999,0)))</f>
        <v>-999</v>
      </c>
      <c r="AN5292" s="82">
        <f>IF(J5292=1, 'adjustment factor'!$D$13, IF(J5292=-9,-999,IF(J5292="",-999,0)))</f>
        <v>-999</v>
      </c>
      <c r="AO5292" s="82" t="str">
        <f t="shared" si="838"/>
        <v>-999</v>
      </c>
      <c r="AP5292" s="82" t="str">
        <f t="shared" si="839"/>
        <v>MISSING</v>
      </c>
    </row>
    <row r="5293" spans="2:42">
      <c r="B5293" s="207"/>
      <c r="C5293" s="35">
        <v>5289</v>
      </c>
      <c r="D5293" s="161"/>
      <c r="E5293" s="161"/>
      <c r="F5293" s="161"/>
      <c r="G5293" s="161"/>
      <c r="H5293" s="161"/>
      <c r="I5293" s="161"/>
      <c r="J5293" s="161"/>
      <c r="K5293" s="161"/>
      <c r="L5293" s="161"/>
      <c r="M5293" s="161"/>
      <c r="N5293" s="171"/>
      <c r="O5293" s="171"/>
      <c r="P5293" s="171"/>
      <c r="Q5293" s="171"/>
      <c r="R5293" s="171"/>
      <c r="S5293" s="171"/>
      <c r="T5293" s="208" t="str">
        <f t="shared" si="830"/>
        <v>MISSING</v>
      </c>
      <c r="U5293" s="208" t="str">
        <f t="shared" si="831"/>
        <v>MISSING</v>
      </c>
      <c r="X5293" s="56">
        <f t="shared" si="832"/>
        <v>-99</v>
      </c>
      <c r="Y5293" s="56">
        <f t="shared" si="833"/>
        <v>-99</v>
      </c>
      <c r="Z5293" s="56">
        <f t="shared" si="834"/>
        <v>-99</v>
      </c>
      <c r="AA5293" s="56">
        <f t="shared" si="835"/>
        <v>-99</v>
      </c>
      <c r="AB5293" s="56">
        <f t="shared" si="836"/>
        <v>-99</v>
      </c>
      <c r="AC5293" s="56">
        <f t="shared" si="837"/>
        <v>-99</v>
      </c>
      <c r="AD5293" s="3"/>
      <c r="AE5293" s="82">
        <f>IF(D5293=1, 'adjustment factor'!$D$4, IF(D5293=-9,-999,IF(D5293="",-999,0)))</f>
        <v>-999</v>
      </c>
      <c r="AF5293" s="82">
        <f>IF(F5293=1, 'adjustment factor'!$D$5, IF(F5293=-9,-999,IF(F5293="",-999,0)))</f>
        <v>-999</v>
      </c>
      <c r="AG5293" s="82">
        <f>IF(E5293=1, 'adjustment factor'!$D$6, IF(E5293=-9,-999,IF(E5293="",-999,0)))</f>
        <v>-999</v>
      </c>
      <c r="AH5293" s="82">
        <f>IF(K5293&gt;=45,'adjustment factor'!$D$7,IF(K5293=-9,-1200,IF(K5293="",-1200,0)))</f>
        <v>-1200</v>
      </c>
      <c r="AI5293" s="82">
        <f>IF(L5293=1, 'adjustment factor'!$D$8, IF(L5293=-9,-999,IF(L5293="",-999,0)))</f>
        <v>-999</v>
      </c>
      <c r="AJ5293" s="82">
        <f>IF(AND(M5293&gt;=1,M5293&lt;=4),'adjustment factor'!$D$9,IF(M5293=-9,-999,IF(M5293=98,-999,IF(M5293=99,-999,IF(M5293="",-999,0)))))</f>
        <v>-999</v>
      </c>
      <c r="AK5293" s="82">
        <f>IF(H5293=1, 'adjustment factor'!$D$10, IF(H5293=-9,-999,IF(H5293="",-999,0)))</f>
        <v>-999</v>
      </c>
      <c r="AL5293" s="82">
        <f>IF(G5293=1, 'adjustment factor'!$D$11, IF(G5293=-9,-999,IF(G5293="",-999,0)))</f>
        <v>-999</v>
      </c>
      <c r="AM5293" s="82">
        <f>IF(I5293=1, 'adjustment factor'!$D$12, IF(I5293=-9,-999,IF(I5293="",-999,0)))</f>
        <v>-999</v>
      </c>
      <c r="AN5293" s="82">
        <f>IF(J5293=1, 'adjustment factor'!$D$13, IF(J5293=-9,-999,IF(J5293="",-999,0)))</f>
        <v>-999</v>
      </c>
      <c r="AO5293" s="82" t="str">
        <f t="shared" si="838"/>
        <v>-999</v>
      </c>
      <c r="AP5293" s="82" t="str">
        <f t="shared" si="839"/>
        <v>MISSING</v>
      </c>
    </row>
    <row r="5294" spans="2:42">
      <c r="B5294" s="207"/>
      <c r="C5294" s="35">
        <v>5290</v>
      </c>
      <c r="D5294" s="161"/>
      <c r="E5294" s="161"/>
      <c r="F5294" s="161"/>
      <c r="G5294" s="161"/>
      <c r="H5294" s="161"/>
      <c r="I5294" s="161"/>
      <c r="J5294" s="161"/>
      <c r="K5294" s="161"/>
      <c r="L5294" s="161"/>
      <c r="M5294" s="161"/>
      <c r="N5294" s="171"/>
      <c r="O5294" s="171"/>
      <c r="P5294" s="171"/>
      <c r="Q5294" s="171"/>
      <c r="R5294" s="171"/>
      <c r="S5294" s="171"/>
      <c r="T5294" s="208" t="str">
        <f t="shared" si="830"/>
        <v>MISSING</v>
      </c>
      <c r="U5294" s="208" t="str">
        <f t="shared" si="831"/>
        <v>MISSING</v>
      </c>
      <c r="X5294" s="56">
        <f t="shared" si="832"/>
        <v>-99</v>
      </c>
      <c r="Y5294" s="56">
        <f t="shared" si="833"/>
        <v>-99</v>
      </c>
      <c r="Z5294" s="56">
        <f t="shared" si="834"/>
        <v>-99</v>
      </c>
      <c r="AA5294" s="56">
        <f t="shared" si="835"/>
        <v>-99</v>
      </c>
      <c r="AB5294" s="56">
        <f t="shared" si="836"/>
        <v>-99</v>
      </c>
      <c r="AC5294" s="56">
        <f t="shared" si="837"/>
        <v>-99</v>
      </c>
      <c r="AD5294" s="3"/>
      <c r="AE5294" s="82">
        <f>IF(D5294=1, 'adjustment factor'!$D$4, IF(D5294=-9,-999,IF(D5294="",-999,0)))</f>
        <v>-999</v>
      </c>
      <c r="AF5294" s="82">
        <f>IF(F5294=1, 'adjustment factor'!$D$5, IF(F5294=-9,-999,IF(F5294="",-999,0)))</f>
        <v>-999</v>
      </c>
      <c r="AG5294" s="82">
        <f>IF(E5294=1, 'adjustment factor'!$D$6, IF(E5294=-9,-999,IF(E5294="",-999,0)))</f>
        <v>-999</v>
      </c>
      <c r="AH5294" s="82">
        <f>IF(K5294&gt;=45,'adjustment factor'!$D$7,IF(K5294=-9,-1200,IF(K5294="",-1200,0)))</f>
        <v>-1200</v>
      </c>
      <c r="AI5294" s="82">
        <f>IF(L5294=1, 'adjustment factor'!$D$8, IF(L5294=-9,-999,IF(L5294="",-999,0)))</f>
        <v>-999</v>
      </c>
      <c r="AJ5294" s="82">
        <f>IF(AND(M5294&gt;=1,M5294&lt;=4),'adjustment factor'!$D$9,IF(M5294=-9,-999,IF(M5294=98,-999,IF(M5294=99,-999,IF(M5294="",-999,0)))))</f>
        <v>-999</v>
      </c>
      <c r="AK5294" s="82">
        <f>IF(H5294=1, 'adjustment factor'!$D$10, IF(H5294=-9,-999,IF(H5294="",-999,0)))</f>
        <v>-999</v>
      </c>
      <c r="AL5294" s="82">
        <f>IF(G5294=1, 'adjustment factor'!$D$11, IF(G5294=-9,-999,IF(G5294="",-999,0)))</f>
        <v>-999</v>
      </c>
      <c r="AM5294" s="82">
        <f>IF(I5294=1, 'adjustment factor'!$D$12, IF(I5294=-9,-999,IF(I5294="",-999,0)))</f>
        <v>-999</v>
      </c>
      <c r="AN5294" s="82">
        <f>IF(J5294=1, 'adjustment factor'!$D$13, IF(J5294=-9,-999,IF(J5294="",-999,0)))</f>
        <v>-999</v>
      </c>
      <c r="AO5294" s="82" t="str">
        <f t="shared" si="838"/>
        <v>-999</v>
      </c>
      <c r="AP5294" s="82" t="str">
        <f t="shared" si="839"/>
        <v>MISSING</v>
      </c>
    </row>
    <row r="5295" spans="2:42">
      <c r="B5295" s="207"/>
      <c r="C5295" s="35">
        <v>5291</v>
      </c>
      <c r="D5295" s="161"/>
      <c r="E5295" s="161"/>
      <c r="F5295" s="161"/>
      <c r="G5295" s="161"/>
      <c r="H5295" s="161"/>
      <c r="I5295" s="161"/>
      <c r="J5295" s="161"/>
      <c r="K5295" s="161"/>
      <c r="L5295" s="161"/>
      <c r="M5295" s="161"/>
      <c r="N5295" s="171"/>
      <c r="O5295" s="171"/>
      <c r="P5295" s="171"/>
      <c r="Q5295" s="171"/>
      <c r="R5295" s="171"/>
      <c r="S5295" s="171"/>
      <c r="T5295" s="208" t="str">
        <f t="shared" si="830"/>
        <v>MISSING</v>
      </c>
      <c r="U5295" s="208" t="str">
        <f t="shared" si="831"/>
        <v>MISSING</v>
      </c>
      <c r="X5295" s="56">
        <f t="shared" si="832"/>
        <v>-99</v>
      </c>
      <c r="Y5295" s="56">
        <f t="shared" si="833"/>
        <v>-99</v>
      </c>
      <c r="Z5295" s="56">
        <f t="shared" si="834"/>
        <v>-99</v>
      </c>
      <c r="AA5295" s="56">
        <f t="shared" si="835"/>
        <v>-99</v>
      </c>
      <c r="AB5295" s="56">
        <f t="shared" si="836"/>
        <v>-99</v>
      </c>
      <c r="AC5295" s="56">
        <f t="shared" si="837"/>
        <v>-99</v>
      </c>
      <c r="AD5295" s="3"/>
      <c r="AE5295" s="82">
        <f>IF(D5295=1, 'adjustment factor'!$D$4, IF(D5295=-9,-999,IF(D5295="",-999,0)))</f>
        <v>-999</v>
      </c>
      <c r="AF5295" s="82">
        <f>IF(F5295=1, 'adjustment factor'!$D$5, IF(F5295=-9,-999,IF(F5295="",-999,0)))</f>
        <v>-999</v>
      </c>
      <c r="AG5295" s="82">
        <f>IF(E5295=1, 'adjustment factor'!$D$6, IF(E5295=-9,-999,IF(E5295="",-999,0)))</f>
        <v>-999</v>
      </c>
      <c r="AH5295" s="82">
        <f>IF(K5295&gt;=45,'adjustment factor'!$D$7,IF(K5295=-9,-1200,IF(K5295="",-1200,0)))</f>
        <v>-1200</v>
      </c>
      <c r="AI5295" s="82">
        <f>IF(L5295=1, 'adjustment factor'!$D$8, IF(L5295=-9,-999,IF(L5295="",-999,0)))</f>
        <v>-999</v>
      </c>
      <c r="AJ5295" s="82">
        <f>IF(AND(M5295&gt;=1,M5295&lt;=4),'adjustment factor'!$D$9,IF(M5295=-9,-999,IF(M5295=98,-999,IF(M5295=99,-999,IF(M5295="",-999,0)))))</f>
        <v>-999</v>
      </c>
      <c r="AK5295" s="82">
        <f>IF(H5295=1, 'adjustment factor'!$D$10, IF(H5295=-9,-999,IF(H5295="",-999,0)))</f>
        <v>-999</v>
      </c>
      <c r="AL5295" s="82">
        <f>IF(G5295=1, 'adjustment factor'!$D$11, IF(G5295=-9,-999,IF(G5295="",-999,0)))</f>
        <v>-999</v>
      </c>
      <c r="AM5295" s="82">
        <f>IF(I5295=1, 'adjustment factor'!$D$12, IF(I5295=-9,-999,IF(I5295="",-999,0)))</f>
        <v>-999</v>
      </c>
      <c r="AN5295" s="82">
        <f>IF(J5295=1, 'adjustment factor'!$D$13, IF(J5295=-9,-999,IF(J5295="",-999,0)))</f>
        <v>-999</v>
      </c>
      <c r="AO5295" s="82" t="str">
        <f t="shared" si="838"/>
        <v>-999</v>
      </c>
      <c r="AP5295" s="82" t="str">
        <f t="shared" si="839"/>
        <v>MISSING</v>
      </c>
    </row>
    <row r="5296" spans="2:42">
      <c r="B5296" s="207"/>
      <c r="C5296" s="35">
        <v>5292</v>
      </c>
      <c r="D5296" s="161"/>
      <c r="E5296" s="161"/>
      <c r="F5296" s="161"/>
      <c r="G5296" s="161"/>
      <c r="H5296" s="161"/>
      <c r="I5296" s="161"/>
      <c r="J5296" s="161"/>
      <c r="K5296" s="161"/>
      <c r="L5296" s="161"/>
      <c r="M5296" s="161"/>
      <c r="N5296" s="171"/>
      <c r="O5296" s="171"/>
      <c r="P5296" s="171"/>
      <c r="Q5296" s="171"/>
      <c r="R5296" s="171"/>
      <c r="S5296" s="171"/>
      <c r="T5296" s="208" t="str">
        <f t="shared" si="830"/>
        <v>MISSING</v>
      </c>
      <c r="U5296" s="208" t="str">
        <f t="shared" si="831"/>
        <v>MISSING</v>
      </c>
      <c r="X5296" s="56">
        <f t="shared" si="832"/>
        <v>-99</v>
      </c>
      <c r="Y5296" s="56">
        <f t="shared" si="833"/>
        <v>-99</v>
      </c>
      <c r="Z5296" s="56">
        <f t="shared" si="834"/>
        <v>-99</v>
      </c>
      <c r="AA5296" s="56">
        <f t="shared" si="835"/>
        <v>-99</v>
      </c>
      <c r="AB5296" s="56">
        <f t="shared" si="836"/>
        <v>-99</v>
      </c>
      <c r="AC5296" s="56">
        <f t="shared" si="837"/>
        <v>-99</v>
      </c>
      <c r="AD5296" s="3"/>
      <c r="AE5296" s="82">
        <f>IF(D5296=1, 'adjustment factor'!$D$4, IF(D5296=-9,-999,IF(D5296="",-999,0)))</f>
        <v>-999</v>
      </c>
      <c r="AF5296" s="82">
        <f>IF(F5296=1, 'adjustment factor'!$D$5, IF(F5296=-9,-999,IF(F5296="",-999,0)))</f>
        <v>-999</v>
      </c>
      <c r="AG5296" s="82">
        <f>IF(E5296=1, 'adjustment factor'!$D$6, IF(E5296=-9,-999,IF(E5296="",-999,0)))</f>
        <v>-999</v>
      </c>
      <c r="AH5296" s="82">
        <f>IF(K5296&gt;=45,'adjustment factor'!$D$7,IF(K5296=-9,-1200,IF(K5296="",-1200,0)))</f>
        <v>-1200</v>
      </c>
      <c r="AI5296" s="82">
        <f>IF(L5296=1, 'adjustment factor'!$D$8, IF(L5296=-9,-999,IF(L5296="",-999,0)))</f>
        <v>-999</v>
      </c>
      <c r="AJ5296" s="82">
        <f>IF(AND(M5296&gt;=1,M5296&lt;=4),'adjustment factor'!$D$9,IF(M5296=-9,-999,IF(M5296=98,-999,IF(M5296=99,-999,IF(M5296="",-999,0)))))</f>
        <v>-999</v>
      </c>
      <c r="AK5296" s="82">
        <f>IF(H5296=1, 'adjustment factor'!$D$10, IF(H5296=-9,-999,IF(H5296="",-999,0)))</f>
        <v>-999</v>
      </c>
      <c r="AL5296" s="82">
        <f>IF(G5296=1, 'adjustment factor'!$D$11, IF(G5296=-9,-999,IF(G5296="",-999,0)))</f>
        <v>-999</v>
      </c>
      <c r="AM5296" s="82">
        <f>IF(I5296=1, 'adjustment factor'!$D$12, IF(I5296=-9,-999,IF(I5296="",-999,0)))</f>
        <v>-999</v>
      </c>
      <c r="AN5296" s="82">
        <f>IF(J5296=1, 'adjustment factor'!$D$13, IF(J5296=-9,-999,IF(J5296="",-999,0)))</f>
        <v>-999</v>
      </c>
      <c r="AO5296" s="82" t="str">
        <f t="shared" si="838"/>
        <v>-999</v>
      </c>
      <c r="AP5296" s="82" t="str">
        <f t="shared" si="839"/>
        <v>MISSING</v>
      </c>
    </row>
    <row r="5297" spans="2:42">
      <c r="B5297" s="207"/>
      <c r="C5297" s="35">
        <v>5293</v>
      </c>
      <c r="D5297" s="161"/>
      <c r="E5297" s="161"/>
      <c r="F5297" s="161"/>
      <c r="G5297" s="161"/>
      <c r="H5297" s="161"/>
      <c r="I5297" s="161"/>
      <c r="J5297" s="161"/>
      <c r="K5297" s="161"/>
      <c r="L5297" s="161"/>
      <c r="M5297" s="161"/>
      <c r="N5297" s="171"/>
      <c r="O5297" s="171"/>
      <c r="P5297" s="171"/>
      <c r="Q5297" s="171"/>
      <c r="R5297" s="171"/>
      <c r="S5297" s="171"/>
      <c r="T5297" s="208" t="str">
        <f t="shared" si="830"/>
        <v>MISSING</v>
      </c>
      <c r="U5297" s="208" t="str">
        <f t="shared" si="831"/>
        <v>MISSING</v>
      </c>
      <c r="X5297" s="56">
        <f t="shared" si="832"/>
        <v>-99</v>
      </c>
      <c r="Y5297" s="56">
        <f t="shared" si="833"/>
        <v>-99</v>
      </c>
      <c r="Z5297" s="56">
        <f t="shared" si="834"/>
        <v>-99</v>
      </c>
      <c r="AA5297" s="56">
        <f t="shared" si="835"/>
        <v>-99</v>
      </c>
      <c r="AB5297" s="56">
        <f t="shared" si="836"/>
        <v>-99</v>
      </c>
      <c r="AC5297" s="56">
        <f t="shared" si="837"/>
        <v>-99</v>
      </c>
      <c r="AD5297" s="3"/>
      <c r="AE5297" s="82">
        <f>IF(D5297=1, 'adjustment factor'!$D$4, IF(D5297=-9,-999,IF(D5297="",-999,0)))</f>
        <v>-999</v>
      </c>
      <c r="AF5297" s="82">
        <f>IF(F5297=1, 'adjustment factor'!$D$5, IF(F5297=-9,-999,IF(F5297="",-999,0)))</f>
        <v>-999</v>
      </c>
      <c r="AG5297" s="82">
        <f>IF(E5297=1, 'adjustment factor'!$D$6, IF(E5297=-9,-999,IF(E5297="",-999,0)))</f>
        <v>-999</v>
      </c>
      <c r="AH5297" s="82">
        <f>IF(K5297&gt;=45,'adjustment factor'!$D$7,IF(K5297=-9,-1200,IF(K5297="",-1200,0)))</f>
        <v>-1200</v>
      </c>
      <c r="AI5297" s="82">
        <f>IF(L5297=1, 'adjustment factor'!$D$8, IF(L5297=-9,-999,IF(L5297="",-999,0)))</f>
        <v>-999</v>
      </c>
      <c r="AJ5297" s="82">
        <f>IF(AND(M5297&gt;=1,M5297&lt;=4),'adjustment factor'!$D$9,IF(M5297=-9,-999,IF(M5297=98,-999,IF(M5297=99,-999,IF(M5297="",-999,0)))))</f>
        <v>-999</v>
      </c>
      <c r="AK5297" s="82">
        <f>IF(H5297=1, 'adjustment factor'!$D$10, IF(H5297=-9,-999,IF(H5297="",-999,0)))</f>
        <v>-999</v>
      </c>
      <c r="AL5297" s="82">
        <f>IF(G5297=1, 'adjustment factor'!$D$11, IF(G5297=-9,-999,IF(G5297="",-999,0)))</f>
        <v>-999</v>
      </c>
      <c r="AM5297" s="82">
        <f>IF(I5297=1, 'adjustment factor'!$D$12, IF(I5297=-9,-999,IF(I5297="",-999,0)))</f>
        <v>-999</v>
      </c>
      <c r="AN5297" s="82">
        <f>IF(J5297=1, 'adjustment factor'!$D$13, IF(J5297=-9,-999,IF(J5297="",-999,0)))</f>
        <v>-999</v>
      </c>
      <c r="AO5297" s="82" t="str">
        <f t="shared" si="838"/>
        <v>-999</v>
      </c>
      <c r="AP5297" s="82" t="str">
        <f t="shared" si="839"/>
        <v>MISSING</v>
      </c>
    </row>
    <row r="5298" spans="2:42">
      <c r="B5298" s="207"/>
      <c r="C5298" s="35">
        <v>5294</v>
      </c>
      <c r="D5298" s="161"/>
      <c r="E5298" s="161"/>
      <c r="F5298" s="161"/>
      <c r="G5298" s="161"/>
      <c r="H5298" s="161"/>
      <c r="I5298" s="161"/>
      <c r="J5298" s="161"/>
      <c r="K5298" s="161"/>
      <c r="L5298" s="161"/>
      <c r="M5298" s="161"/>
      <c r="N5298" s="171"/>
      <c r="O5298" s="171"/>
      <c r="P5298" s="171"/>
      <c r="Q5298" s="171"/>
      <c r="R5298" s="171"/>
      <c r="S5298" s="171"/>
      <c r="T5298" s="208" t="str">
        <f t="shared" si="830"/>
        <v>MISSING</v>
      </c>
      <c r="U5298" s="208" t="str">
        <f t="shared" si="831"/>
        <v>MISSING</v>
      </c>
      <c r="X5298" s="56">
        <f t="shared" si="832"/>
        <v>-99</v>
      </c>
      <c r="Y5298" s="56">
        <f t="shared" si="833"/>
        <v>-99</v>
      </c>
      <c r="Z5298" s="56">
        <f t="shared" si="834"/>
        <v>-99</v>
      </c>
      <c r="AA5298" s="56">
        <f t="shared" si="835"/>
        <v>-99</v>
      </c>
      <c r="AB5298" s="56">
        <f t="shared" si="836"/>
        <v>-99</v>
      </c>
      <c r="AC5298" s="56">
        <f t="shared" si="837"/>
        <v>-99</v>
      </c>
      <c r="AD5298" s="3"/>
      <c r="AE5298" s="82">
        <f>IF(D5298=1, 'adjustment factor'!$D$4, IF(D5298=-9,-999,IF(D5298="",-999,0)))</f>
        <v>-999</v>
      </c>
      <c r="AF5298" s="82">
        <f>IF(F5298=1, 'adjustment factor'!$D$5, IF(F5298=-9,-999,IF(F5298="",-999,0)))</f>
        <v>-999</v>
      </c>
      <c r="AG5298" s="82">
        <f>IF(E5298=1, 'adjustment factor'!$D$6, IF(E5298=-9,-999,IF(E5298="",-999,0)))</f>
        <v>-999</v>
      </c>
      <c r="AH5298" s="82">
        <f>IF(K5298&gt;=45,'adjustment factor'!$D$7,IF(K5298=-9,-1200,IF(K5298="",-1200,0)))</f>
        <v>-1200</v>
      </c>
      <c r="AI5298" s="82">
        <f>IF(L5298=1, 'adjustment factor'!$D$8, IF(L5298=-9,-999,IF(L5298="",-999,0)))</f>
        <v>-999</v>
      </c>
      <c r="AJ5298" s="82">
        <f>IF(AND(M5298&gt;=1,M5298&lt;=4),'adjustment factor'!$D$9,IF(M5298=-9,-999,IF(M5298=98,-999,IF(M5298=99,-999,IF(M5298="",-999,0)))))</f>
        <v>-999</v>
      </c>
      <c r="AK5298" s="82">
        <f>IF(H5298=1, 'adjustment factor'!$D$10, IF(H5298=-9,-999,IF(H5298="",-999,0)))</f>
        <v>-999</v>
      </c>
      <c r="AL5298" s="82">
        <f>IF(G5298=1, 'adjustment factor'!$D$11, IF(G5298=-9,-999,IF(G5298="",-999,0)))</f>
        <v>-999</v>
      </c>
      <c r="AM5298" s="82">
        <f>IF(I5298=1, 'adjustment factor'!$D$12, IF(I5298=-9,-999,IF(I5298="",-999,0)))</f>
        <v>-999</v>
      </c>
      <c r="AN5298" s="82">
        <f>IF(J5298=1, 'adjustment factor'!$D$13, IF(J5298=-9,-999,IF(J5298="",-999,0)))</f>
        <v>-999</v>
      </c>
      <c r="AO5298" s="82" t="str">
        <f t="shared" si="838"/>
        <v>-999</v>
      </c>
      <c r="AP5298" s="82" t="str">
        <f t="shared" si="839"/>
        <v>MISSING</v>
      </c>
    </row>
    <row r="5299" spans="2:42">
      <c r="B5299" s="207"/>
      <c r="C5299" s="35">
        <v>5295</v>
      </c>
      <c r="D5299" s="161"/>
      <c r="E5299" s="161"/>
      <c r="F5299" s="161"/>
      <c r="G5299" s="161"/>
      <c r="H5299" s="161"/>
      <c r="I5299" s="161"/>
      <c r="J5299" s="161"/>
      <c r="K5299" s="161"/>
      <c r="L5299" s="161"/>
      <c r="M5299" s="161"/>
      <c r="N5299" s="171"/>
      <c r="O5299" s="171"/>
      <c r="P5299" s="171"/>
      <c r="Q5299" s="171"/>
      <c r="R5299" s="171"/>
      <c r="S5299" s="171"/>
      <c r="T5299" s="208" t="str">
        <f t="shared" si="830"/>
        <v>MISSING</v>
      </c>
      <c r="U5299" s="208" t="str">
        <f t="shared" si="831"/>
        <v>MISSING</v>
      </c>
      <c r="X5299" s="56">
        <f t="shared" si="832"/>
        <v>-99</v>
      </c>
      <c r="Y5299" s="56">
        <f t="shared" si="833"/>
        <v>-99</v>
      </c>
      <c r="Z5299" s="56">
        <f t="shared" si="834"/>
        <v>-99</v>
      </c>
      <c r="AA5299" s="56">
        <f t="shared" si="835"/>
        <v>-99</v>
      </c>
      <c r="AB5299" s="56">
        <f t="shared" si="836"/>
        <v>-99</v>
      </c>
      <c r="AC5299" s="56">
        <f t="shared" si="837"/>
        <v>-99</v>
      </c>
      <c r="AD5299" s="3"/>
      <c r="AE5299" s="82">
        <f>IF(D5299=1, 'adjustment factor'!$D$4, IF(D5299=-9,-999,IF(D5299="",-999,0)))</f>
        <v>-999</v>
      </c>
      <c r="AF5299" s="82">
        <f>IF(F5299=1, 'adjustment factor'!$D$5, IF(F5299=-9,-999,IF(F5299="",-999,0)))</f>
        <v>-999</v>
      </c>
      <c r="AG5299" s="82">
        <f>IF(E5299=1, 'adjustment factor'!$D$6, IF(E5299=-9,-999,IF(E5299="",-999,0)))</f>
        <v>-999</v>
      </c>
      <c r="AH5299" s="82">
        <f>IF(K5299&gt;=45,'adjustment factor'!$D$7,IF(K5299=-9,-1200,IF(K5299="",-1200,0)))</f>
        <v>-1200</v>
      </c>
      <c r="AI5299" s="82">
        <f>IF(L5299=1, 'adjustment factor'!$D$8, IF(L5299=-9,-999,IF(L5299="",-999,0)))</f>
        <v>-999</v>
      </c>
      <c r="AJ5299" s="82">
        <f>IF(AND(M5299&gt;=1,M5299&lt;=4),'adjustment factor'!$D$9,IF(M5299=-9,-999,IF(M5299=98,-999,IF(M5299=99,-999,IF(M5299="",-999,0)))))</f>
        <v>-999</v>
      </c>
      <c r="AK5299" s="82">
        <f>IF(H5299=1, 'adjustment factor'!$D$10, IF(H5299=-9,-999,IF(H5299="",-999,0)))</f>
        <v>-999</v>
      </c>
      <c r="AL5299" s="82">
        <f>IF(G5299=1, 'adjustment factor'!$D$11, IF(G5299=-9,-999,IF(G5299="",-999,0)))</f>
        <v>-999</v>
      </c>
      <c r="AM5299" s="82">
        <f>IF(I5299=1, 'adjustment factor'!$D$12, IF(I5299=-9,-999,IF(I5299="",-999,0)))</f>
        <v>-999</v>
      </c>
      <c r="AN5299" s="82">
        <f>IF(J5299=1, 'adjustment factor'!$D$13, IF(J5299=-9,-999,IF(J5299="",-999,0)))</f>
        <v>-999</v>
      </c>
      <c r="AO5299" s="82" t="str">
        <f t="shared" si="838"/>
        <v>-999</v>
      </c>
      <c r="AP5299" s="82" t="str">
        <f t="shared" si="839"/>
        <v>MISSING</v>
      </c>
    </row>
    <row r="5300" spans="2:42">
      <c r="B5300" s="207"/>
      <c r="C5300" s="35">
        <v>5296</v>
      </c>
      <c r="D5300" s="161"/>
      <c r="E5300" s="161"/>
      <c r="F5300" s="161"/>
      <c r="G5300" s="161"/>
      <c r="H5300" s="161"/>
      <c r="I5300" s="161"/>
      <c r="J5300" s="161"/>
      <c r="K5300" s="161"/>
      <c r="L5300" s="161"/>
      <c r="M5300" s="161"/>
      <c r="N5300" s="171"/>
      <c r="O5300" s="171"/>
      <c r="P5300" s="171"/>
      <c r="Q5300" s="171"/>
      <c r="R5300" s="171"/>
      <c r="S5300" s="171"/>
      <c r="T5300" s="208" t="str">
        <f t="shared" si="830"/>
        <v>MISSING</v>
      </c>
      <c r="U5300" s="208" t="str">
        <f t="shared" si="831"/>
        <v>MISSING</v>
      </c>
      <c r="X5300" s="56">
        <f t="shared" si="832"/>
        <v>-99</v>
      </c>
      <c r="Y5300" s="56">
        <f t="shared" si="833"/>
        <v>-99</v>
      </c>
      <c r="Z5300" s="56">
        <f t="shared" si="834"/>
        <v>-99</v>
      </c>
      <c r="AA5300" s="56">
        <f t="shared" si="835"/>
        <v>-99</v>
      </c>
      <c r="AB5300" s="56">
        <f t="shared" si="836"/>
        <v>-99</v>
      </c>
      <c r="AC5300" s="56">
        <f t="shared" si="837"/>
        <v>-99</v>
      </c>
      <c r="AD5300" s="3"/>
      <c r="AE5300" s="82">
        <f>IF(D5300=1, 'adjustment factor'!$D$4, IF(D5300=-9,-999,IF(D5300="",-999,0)))</f>
        <v>-999</v>
      </c>
      <c r="AF5300" s="82">
        <f>IF(F5300=1, 'adjustment factor'!$D$5, IF(F5300=-9,-999,IF(F5300="",-999,0)))</f>
        <v>-999</v>
      </c>
      <c r="AG5300" s="82">
        <f>IF(E5300=1, 'adjustment factor'!$D$6, IF(E5300=-9,-999,IF(E5300="",-999,0)))</f>
        <v>-999</v>
      </c>
      <c r="AH5300" s="82">
        <f>IF(K5300&gt;=45,'adjustment factor'!$D$7,IF(K5300=-9,-1200,IF(K5300="",-1200,0)))</f>
        <v>-1200</v>
      </c>
      <c r="AI5300" s="82">
        <f>IF(L5300=1, 'adjustment factor'!$D$8, IF(L5300=-9,-999,IF(L5300="",-999,0)))</f>
        <v>-999</v>
      </c>
      <c r="AJ5300" s="82">
        <f>IF(AND(M5300&gt;=1,M5300&lt;=4),'adjustment factor'!$D$9,IF(M5300=-9,-999,IF(M5300=98,-999,IF(M5300=99,-999,IF(M5300="",-999,0)))))</f>
        <v>-999</v>
      </c>
      <c r="AK5300" s="82">
        <f>IF(H5300=1, 'adjustment factor'!$D$10, IF(H5300=-9,-999,IF(H5300="",-999,0)))</f>
        <v>-999</v>
      </c>
      <c r="AL5300" s="82">
        <f>IF(G5300=1, 'adjustment factor'!$D$11, IF(G5300=-9,-999,IF(G5300="",-999,0)))</f>
        <v>-999</v>
      </c>
      <c r="AM5300" s="82">
        <f>IF(I5300=1, 'adjustment factor'!$D$12, IF(I5300=-9,-999,IF(I5300="",-999,0)))</f>
        <v>-999</v>
      </c>
      <c r="AN5300" s="82">
        <f>IF(J5300=1, 'adjustment factor'!$D$13, IF(J5300=-9,-999,IF(J5300="",-999,0)))</f>
        <v>-999</v>
      </c>
      <c r="AO5300" s="82" t="str">
        <f t="shared" si="838"/>
        <v>-999</v>
      </c>
      <c r="AP5300" s="82" t="str">
        <f t="shared" si="839"/>
        <v>MISSING</v>
      </c>
    </row>
    <row r="5301" spans="2:42">
      <c r="B5301" s="207"/>
      <c r="C5301" s="35">
        <v>5297</v>
      </c>
      <c r="D5301" s="161"/>
      <c r="E5301" s="161"/>
      <c r="F5301" s="161"/>
      <c r="G5301" s="161"/>
      <c r="H5301" s="161"/>
      <c r="I5301" s="161"/>
      <c r="J5301" s="161"/>
      <c r="K5301" s="161"/>
      <c r="L5301" s="161"/>
      <c r="M5301" s="161"/>
      <c r="N5301" s="171"/>
      <c r="O5301" s="171"/>
      <c r="P5301" s="171"/>
      <c r="Q5301" s="171"/>
      <c r="R5301" s="171"/>
      <c r="S5301" s="171"/>
      <c r="T5301" s="208" t="str">
        <f t="shared" si="830"/>
        <v>MISSING</v>
      </c>
      <c r="U5301" s="208" t="str">
        <f t="shared" si="831"/>
        <v>MISSING</v>
      </c>
      <c r="X5301" s="56">
        <f t="shared" si="832"/>
        <v>-99</v>
      </c>
      <c r="Y5301" s="56">
        <f t="shared" si="833"/>
        <v>-99</v>
      </c>
      <c r="Z5301" s="56">
        <f t="shared" si="834"/>
        <v>-99</v>
      </c>
      <c r="AA5301" s="56">
        <f t="shared" si="835"/>
        <v>-99</v>
      </c>
      <c r="AB5301" s="56">
        <f t="shared" si="836"/>
        <v>-99</v>
      </c>
      <c r="AC5301" s="56">
        <f t="shared" si="837"/>
        <v>-99</v>
      </c>
      <c r="AD5301" s="3"/>
      <c r="AE5301" s="82">
        <f>IF(D5301=1, 'adjustment factor'!$D$4, IF(D5301=-9,-999,IF(D5301="",-999,0)))</f>
        <v>-999</v>
      </c>
      <c r="AF5301" s="82">
        <f>IF(F5301=1, 'adjustment factor'!$D$5, IF(F5301=-9,-999,IF(F5301="",-999,0)))</f>
        <v>-999</v>
      </c>
      <c r="AG5301" s="82">
        <f>IF(E5301=1, 'adjustment factor'!$D$6, IF(E5301=-9,-999,IF(E5301="",-999,0)))</f>
        <v>-999</v>
      </c>
      <c r="AH5301" s="82">
        <f>IF(K5301&gt;=45,'adjustment factor'!$D$7,IF(K5301=-9,-1200,IF(K5301="",-1200,0)))</f>
        <v>-1200</v>
      </c>
      <c r="AI5301" s="82">
        <f>IF(L5301=1, 'adjustment factor'!$D$8, IF(L5301=-9,-999,IF(L5301="",-999,0)))</f>
        <v>-999</v>
      </c>
      <c r="AJ5301" s="82">
        <f>IF(AND(M5301&gt;=1,M5301&lt;=4),'adjustment factor'!$D$9,IF(M5301=-9,-999,IF(M5301=98,-999,IF(M5301=99,-999,IF(M5301="",-999,0)))))</f>
        <v>-999</v>
      </c>
      <c r="AK5301" s="82">
        <f>IF(H5301=1, 'adjustment factor'!$D$10, IF(H5301=-9,-999,IF(H5301="",-999,0)))</f>
        <v>-999</v>
      </c>
      <c r="AL5301" s="82">
        <f>IF(G5301=1, 'adjustment factor'!$D$11, IF(G5301=-9,-999,IF(G5301="",-999,0)))</f>
        <v>-999</v>
      </c>
      <c r="AM5301" s="82">
        <f>IF(I5301=1, 'adjustment factor'!$D$12, IF(I5301=-9,-999,IF(I5301="",-999,0)))</f>
        <v>-999</v>
      </c>
      <c r="AN5301" s="82">
        <f>IF(J5301=1, 'adjustment factor'!$D$13, IF(J5301=-9,-999,IF(J5301="",-999,0)))</f>
        <v>-999</v>
      </c>
      <c r="AO5301" s="82" t="str">
        <f t="shared" si="838"/>
        <v>-999</v>
      </c>
      <c r="AP5301" s="82" t="str">
        <f t="shared" si="839"/>
        <v>MISSING</v>
      </c>
    </row>
    <row r="5302" spans="2:42">
      <c r="B5302" s="207"/>
      <c r="C5302" s="35">
        <v>5298</v>
      </c>
      <c r="D5302" s="161"/>
      <c r="E5302" s="161"/>
      <c r="F5302" s="161"/>
      <c r="G5302" s="161"/>
      <c r="H5302" s="161"/>
      <c r="I5302" s="161"/>
      <c r="J5302" s="161"/>
      <c r="K5302" s="161"/>
      <c r="L5302" s="161"/>
      <c r="M5302" s="161"/>
      <c r="N5302" s="171"/>
      <c r="O5302" s="171"/>
      <c r="P5302" s="171"/>
      <c r="Q5302" s="171"/>
      <c r="R5302" s="171"/>
      <c r="S5302" s="171"/>
      <c r="T5302" s="208" t="str">
        <f t="shared" si="830"/>
        <v>MISSING</v>
      </c>
      <c r="U5302" s="208" t="str">
        <f t="shared" si="831"/>
        <v>MISSING</v>
      </c>
      <c r="X5302" s="56">
        <f t="shared" si="832"/>
        <v>-99</v>
      </c>
      <c r="Y5302" s="56">
        <f t="shared" si="833"/>
        <v>-99</v>
      </c>
      <c r="Z5302" s="56">
        <f t="shared" si="834"/>
        <v>-99</v>
      </c>
      <c r="AA5302" s="56">
        <f t="shared" si="835"/>
        <v>-99</v>
      </c>
      <c r="AB5302" s="56">
        <f t="shared" si="836"/>
        <v>-99</v>
      </c>
      <c r="AC5302" s="56">
        <f t="shared" si="837"/>
        <v>-99</v>
      </c>
      <c r="AD5302" s="3"/>
      <c r="AE5302" s="82">
        <f>IF(D5302=1, 'adjustment factor'!$D$4, IF(D5302=-9,-999,IF(D5302="",-999,0)))</f>
        <v>-999</v>
      </c>
      <c r="AF5302" s="82">
        <f>IF(F5302=1, 'adjustment factor'!$D$5, IF(F5302=-9,-999,IF(F5302="",-999,0)))</f>
        <v>-999</v>
      </c>
      <c r="AG5302" s="82">
        <f>IF(E5302=1, 'adjustment factor'!$D$6, IF(E5302=-9,-999,IF(E5302="",-999,0)))</f>
        <v>-999</v>
      </c>
      <c r="AH5302" s="82">
        <f>IF(K5302&gt;=45,'adjustment factor'!$D$7,IF(K5302=-9,-1200,IF(K5302="",-1200,0)))</f>
        <v>-1200</v>
      </c>
      <c r="AI5302" s="82">
        <f>IF(L5302=1, 'adjustment factor'!$D$8, IF(L5302=-9,-999,IF(L5302="",-999,0)))</f>
        <v>-999</v>
      </c>
      <c r="AJ5302" s="82">
        <f>IF(AND(M5302&gt;=1,M5302&lt;=4),'adjustment factor'!$D$9,IF(M5302=-9,-999,IF(M5302=98,-999,IF(M5302=99,-999,IF(M5302="",-999,0)))))</f>
        <v>-999</v>
      </c>
      <c r="AK5302" s="82">
        <f>IF(H5302=1, 'adjustment factor'!$D$10, IF(H5302=-9,-999,IF(H5302="",-999,0)))</f>
        <v>-999</v>
      </c>
      <c r="AL5302" s="82">
        <f>IF(G5302=1, 'adjustment factor'!$D$11, IF(G5302=-9,-999,IF(G5302="",-999,0)))</f>
        <v>-999</v>
      </c>
      <c r="AM5302" s="82">
        <f>IF(I5302=1, 'adjustment factor'!$D$12, IF(I5302=-9,-999,IF(I5302="",-999,0)))</f>
        <v>-999</v>
      </c>
      <c r="AN5302" s="82">
        <f>IF(J5302=1, 'adjustment factor'!$D$13, IF(J5302=-9,-999,IF(J5302="",-999,0)))</f>
        <v>-999</v>
      </c>
      <c r="AO5302" s="82" t="str">
        <f t="shared" si="838"/>
        <v>-999</v>
      </c>
      <c r="AP5302" s="82" t="str">
        <f t="shared" si="839"/>
        <v>MISSING</v>
      </c>
    </row>
    <row r="5303" spans="2:42">
      <c r="B5303" s="207"/>
      <c r="C5303" s="35">
        <v>5299</v>
      </c>
      <c r="D5303" s="161"/>
      <c r="E5303" s="161"/>
      <c r="F5303" s="161"/>
      <c r="G5303" s="161"/>
      <c r="H5303" s="161"/>
      <c r="I5303" s="161"/>
      <c r="J5303" s="161"/>
      <c r="K5303" s="161"/>
      <c r="L5303" s="161"/>
      <c r="M5303" s="161"/>
      <c r="N5303" s="171"/>
      <c r="O5303" s="171"/>
      <c r="P5303" s="171"/>
      <c r="Q5303" s="171"/>
      <c r="R5303" s="171"/>
      <c r="S5303" s="171"/>
      <c r="T5303" s="208" t="str">
        <f t="shared" si="830"/>
        <v>MISSING</v>
      </c>
      <c r="U5303" s="208" t="str">
        <f t="shared" si="831"/>
        <v>MISSING</v>
      </c>
      <c r="X5303" s="56">
        <f t="shared" si="832"/>
        <v>-99</v>
      </c>
      <c r="Y5303" s="56">
        <f t="shared" si="833"/>
        <v>-99</v>
      </c>
      <c r="Z5303" s="56">
        <f t="shared" si="834"/>
        <v>-99</v>
      </c>
      <c r="AA5303" s="56">
        <f t="shared" si="835"/>
        <v>-99</v>
      </c>
      <c r="AB5303" s="56">
        <f t="shared" si="836"/>
        <v>-99</v>
      </c>
      <c r="AC5303" s="56">
        <f t="shared" si="837"/>
        <v>-99</v>
      </c>
      <c r="AD5303" s="3"/>
      <c r="AE5303" s="82">
        <f>IF(D5303=1, 'adjustment factor'!$D$4, IF(D5303=-9,-999,IF(D5303="",-999,0)))</f>
        <v>-999</v>
      </c>
      <c r="AF5303" s="82">
        <f>IF(F5303=1, 'adjustment factor'!$D$5, IF(F5303=-9,-999,IF(F5303="",-999,0)))</f>
        <v>-999</v>
      </c>
      <c r="AG5303" s="82">
        <f>IF(E5303=1, 'adjustment factor'!$D$6, IF(E5303=-9,-999,IF(E5303="",-999,0)))</f>
        <v>-999</v>
      </c>
      <c r="AH5303" s="82">
        <f>IF(K5303&gt;=45,'adjustment factor'!$D$7,IF(K5303=-9,-1200,IF(K5303="",-1200,0)))</f>
        <v>-1200</v>
      </c>
      <c r="AI5303" s="82">
        <f>IF(L5303=1, 'adjustment factor'!$D$8, IF(L5303=-9,-999,IF(L5303="",-999,0)))</f>
        <v>-999</v>
      </c>
      <c r="AJ5303" s="82">
        <f>IF(AND(M5303&gt;=1,M5303&lt;=4),'adjustment factor'!$D$9,IF(M5303=-9,-999,IF(M5303=98,-999,IF(M5303=99,-999,IF(M5303="",-999,0)))))</f>
        <v>-999</v>
      </c>
      <c r="AK5303" s="82">
        <f>IF(H5303=1, 'adjustment factor'!$D$10, IF(H5303=-9,-999,IF(H5303="",-999,0)))</f>
        <v>-999</v>
      </c>
      <c r="AL5303" s="82">
        <f>IF(G5303=1, 'adjustment factor'!$D$11, IF(G5303=-9,-999,IF(G5303="",-999,0)))</f>
        <v>-999</v>
      </c>
      <c r="AM5303" s="82">
        <f>IF(I5303=1, 'adjustment factor'!$D$12, IF(I5303=-9,-999,IF(I5303="",-999,0)))</f>
        <v>-999</v>
      </c>
      <c r="AN5303" s="82">
        <f>IF(J5303=1, 'adjustment factor'!$D$13, IF(J5303=-9,-999,IF(J5303="",-999,0)))</f>
        <v>-999</v>
      </c>
      <c r="AO5303" s="82" t="str">
        <f t="shared" si="838"/>
        <v>-999</v>
      </c>
      <c r="AP5303" s="82" t="str">
        <f t="shared" si="839"/>
        <v>MISSING</v>
      </c>
    </row>
    <row r="5304" spans="2:42">
      <c r="B5304" s="207"/>
      <c r="C5304" s="35">
        <v>5300</v>
      </c>
      <c r="D5304" s="161"/>
      <c r="E5304" s="161"/>
      <c r="F5304" s="161"/>
      <c r="G5304" s="161"/>
      <c r="H5304" s="161"/>
      <c r="I5304" s="161"/>
      <c r="J5304" s="161"/>
      <c r="K5304" s="161"/>
      <c r="L5304" s="161"/>
      <c r="M5304" s="161"/>
      <c r="N5304" s="171"/>
      <c r="O5304" s="171"/>
      <c r="P5304" s="171"/>
      <c r="Q5304" s="171"/>
      <c r="R5304" s="171"/>
      <c r="S5304" s="171"/>
      <c r="T5304" s="208" t="str">
        <f t="shared" si="830"/>
        <v>MISSING</v>
      </c>
      <c r="U5304" s="208" t="str">
        <f t="shared" si="831"/>
        <v>MISSING</v>
      </c>
      <c r="X5304" s="56">
        <f t="shared" si="832"/>
        <v>-99</v>
      </c>
      <c r="Y5304" s="56">
        <f t="shared" si="833"/>
        <v>-99</v>
      </c>
      <c r="Z5304" s="56">
        <f t="shared" si="834"/>
        <v>-99</v>
      </c>
      <c r="AA5304" s="56">
        <f t="shared" si="835"/>
        <v>-99</v>
      </c>
      <c r="AB5304" s="56">
        <f t="shared" si="836"/>
        <v>-99</v>
      </c>
      <c r="AC5304" s="56">
        <f t="shared" si="837"/>
        <v>-99</v>
      </c>
      <c r="AD5304" s="3"/>
      <c r="AE5304" s="82">
        <f>IF(D5304=1, 'adjustment factor'!$D$4, IF(D5304=-9,-999,IF(D5304="",-999,0)))</f>
        <v>-999</v>
      </c>
      <c r="AF5304" s="82">
        <f>IF(F5304=1, 'adjustment factor'!$D$5, IF(F5304=-9,-999,IF(F5304="",-999,0)))</f>
        <v>-999</v>
      </c>
      <c r="AG5304" s="82">
        <f>IF(E5304=1, 'adjustment factor'!$D$6, IF(E5304=-9,-999,IF(E5304="",-999,0)))</f>
        <v>-999</v>
      </c>
      <c r="AH5304" s="82">
        <f>IF(K5304&gt;=45,'adjustment factor'!$D$7,IF(K5304=-9,-1200,IF(K5304="",-1200,0)))</f>
        <v>-1200</v>
      </c>
      <c r="AI5304" s="82">
        <f>IF(L5304=1, 'adjustment factor'!$D$8, IF(L5304=-9,-999,IF(L5304="",-999,0)))</f>
        <v>-999</v>
      </c>
      <c r="AJ5304" s="82">
        <f>IF(AND(M5304&gt;=1,M5304&lt;=4),'adjustment factor'!$D$9,IF(M5304=-9,-999,IF(M5304=98,-999,IF(M5304=99,-999,IF(M5304="",-999,0)))))</f>
        <v>-999</v>
      </c>
      <c r="AK5304" s="82">
        <f>IF(H5304=1, 'adjustment factor'!$D$10, IF(H5304=-9,-999,IF(H5304="",-999,0)))</f>
        <v>-999</v>
      </c>
      <c r="AL5304" s="82">
        <f>IF(G5304=1, 'adjustment factor'!$D$11, IF(G5304=-9,-999,IF(G5304="",-999,0)))</f>
        <v>-999</v>
      </c>
      <c r="AM5304" s="82">
        <f>IF(I5304=1, 'adjustment factor'!$D$12, IF(I5304=-9,-999,IF(I5304="",-999,0)))</f>
        <v>-999</v>
      </c>
      <c r="AN5304" s="82">
        <f>IF(J5304=1, 'adjustment factor'!$D$13, IF(J5304=-9,-999,IF(J5304="",-999,0)))</f>
        <v>-999</v>
      </c>
      <c r="AO5304" s="82" t="str">
        <f t="shared" si="838"/>
        <v>-999</v>
      </c>
      <c r="AP5304" s="82" t="str">
        <f t="shared" si="839"/>
        <v>MISSING</v>
      </c>
    </row>
    <row r="5305" spans="2:42">
      <c r="B5305" s="207"/>
      <c r="C5305" s="35">
        <v>5301</v>
      </c>
      <c r="D5305" s="161"/>
      <c r="E5305" s="161"/>
      <c r="F5305" s="161"/>
      <c r="G5305" s="161"/>
      <c r="H5305" s="161"/>
      <c r="I5305" s="161"/>
      <c r="J5305" s="161"/>
      <c r="K5305" s="161"/>
      <c r="L5305" s="161"/>
      <c r="M5305" s="161"/>
      <c r="N5305" s="171"/>
      <c r="O5305" s="171"/>
      <c r="P5305" s="171"/>
      <c r="Q5305" s="171"/>
      <c r="R5305" s="171"/>
      <c r="S5305" s="171"/>
      <c r="T5305" s="208" t="str">
        <f t="shared" si="830"/>
        <v>MISSING</v>
      </c>
      <c r="U5305" s="208" t="str">
        <f t="shared" si="831"/>
        <v>MISSING</v>
      </c>
      <c r="X5305" s="56">
        <f t="shared" si="832"/>
        <v>-99</v>
      </c>
      <c r="Y5305" s="56">
        <f t="shared" si="833"/>
        <v>-99</v>
      </c>
      <c r="Z5305" s="56">
        <f t="shared" si="834"/>
        <v>-99</v>
      </c>
      <c r="AA5305" s="56">
        <f t="shared" si="835"/>
        <v>-99</v>
      </c>
      <c r="AB5305" s="56">
        <f t="shared" si="836"/>
        <v>-99</v>
      </c>
      <c r="AC5305" s="56">
        <f t="shared" si="837"/>
        <v>-99</v>
      </c>
      <c r="AD5305" s="3"/>
      <c r="AE5305" s="82">
        <f>IF(D5305=1, 'adjustment factor'!$D$4, IF(D5305=-9,-999,IF(D5305="",-999,0)))</f>
        <v>-999</v>
      </c>
      <c r="AF5305" s="82">
        <f>IF(F5305=1, 'adjustment factor'!$D$5, IF(F5305=-9,-999,IF(F5305="",-999,0)))</f>
        <v>-999</v>
      </c>
      <c r="AG5305" s="82">
        <f>IF(E5305=1, 'adjustment factor'!$D$6, IF(E5305=-9,-999,IF(E5305="",-999,0)))</f>
        <v>-999</v>
      </c>
      <c r="AH5305" s="82">
        <f>IF(K5305&gt;=45,'adjustment factor'!$D$7,IF(K5305=-9,-1200,IF(K5305="",-1200,0)))</f>
        <v>-1200</v>
      </c>
      <c r="AI5305" s="82">
        <f>IF(L5305=1, 'adjustment factor'!$D$8, IF(L5305=-9,-999,IF(L5305="",-999,0)))</f>
        <v>-999</v>
      </c>
      <c r="AJ5305" s="82">
        <f>IF(AND(M5305&gt;=1,M5305&lt;=4),'adjustment factor'!$D$9,IF(M5305=-9,-999,IF(M5305=98,-999,IF(M5305=99,-999,IF(M5305="",-999,0)))))</f>
        <v>-999</v>
      </c>
      <c r="AK5305" s="82">
        <f>IF(H5305=1, 'adjustment factor'!$D$10, IF(H5305=-9,-999,IF(H5305="",-999,0)))</f>
        <v>-999</v>
      </c>
      <c r="AL5305" s="82">
        <f>IF(G5305=1, 'adjustment factor'!$D$11, IF(G5305=-9,-999,IF(G5305="",-999,0)))</f>
        <v>-999</v>
      </c>
      <c r="AM5305" s="82">
        <f>IF(I5305=1, 'adjustment factor'!$D$12, IF(I5305=-9,-999,IF(I5305="",-999,0)))</f>
        <v>-999</v>
      </c>
      <c r="AN5305" s="82">
        <f>IF(J5305=1, 'adjustment factor'!$D$13, IF(J5305=-9,-999,IF(J5305="",-999,0)))</f>
        <v>-999</v>
      </c>
      <c r="AO5305" s="82" t="str">
        <f t="shared" si="838"/>
        <v>-999</v>
      </c>
      <c r="AP5305" s="82" t="str">
        <f t="shared" si="839"/>
        <v>MISSING</v>
      </c>
    </row>
    <row r="5306" spans="2:42">
      <c r="B5306" s="207"/>
      <c r="C5306" s="35">
        <v>5302</v>
      </c>
      <c r="D5306" s="161"/>
      <c r="E5306" s="161"/>
      <c r="F5306" s="161"/>
      <c r="G5306" s="161"/>
      <c r="H5306" s="161"/>
      <c r="I5306" s="161"/>
      <c r="J5306" s="161"/>
      <c r="K5306" s="161"/>
      <c r="L5306" s="161"/>
      <c r="M5306" s="161"/>
      <c r="N5306" s="171"/>
      <c r="O5306" s="171"/>
      <c r="P5306" s="171"/>
      <c r="Q5306" s="171"/>
      <c r="R5306" s="171"/>
      <c r="S5306" s="171"/>
      <c r="T5306" s="208" t="str">
        <f t="shared" si="830"/>
        <v>MISSING</v>
      </c>
      <c r="U5306" s="208" t="str">
        <f t="shared" si="831"/>
        <v>MISSING</v>
      </c>
      <c r="X5306" s="56">
        <f t="shared" si="832"/>
        <v>-99</v>
      </c>
      <c r="Y5306" s="56">
        <f t="shared" si="833"/>
        <v>-99</v>
      </c>
      <c r="Z5306" s="56">
        <f t="shared" si="834"/>
        <v>-99</v>
      </c>
      <c r="AA5306" s="56">
        <f t="shared" si="835"/>
        <v>-99</v>
      </c>
      <c r="AB5306" s="56">
        <f t="shared" si="836"/>
        <v>-99</v>
      </c>
      <c r="AC5306" s="56">
        <f t="shared" si="837"/>
        <v>-99</v>
      </c>
      <c r="AD5306" s="3"/>
      <c r="AE5306" s="82">
        <f>IF(D5306=1, 'adjustment factor'!$D$4, IF(D5306=-9,-999,IF(D5306="",-999,0)))</f>
        <v>-999</v>
      </c>
      <c r="AF5306" s="82">
        <f>IF(F5306=1, 'adjustment factor'!$D$5, IF(F5306=-9,-999,IF(F5306="",-999,0)))</f>
        <v>-999</v>
      </c>
      <c r="AG5306" s="82">
        <f>IF(E5306=1, 'adjustment factor'!$D$6, IF(E5306=-9,-999,IF(E5306="",-999,0)))</f>
        <v>-999</v>
      </c>
      <c r="AH5306" s="82">
        <f>IF(K5306&gt;=45,'adjustment factor'!$D$7,IF(K5306=-9,-1200,IF(K5306="",-1200,0)))</f>
        <v>-1200</v>
      </c>
      <c r="AI5306" s="82">
        <f>IF(L5306=1, 'adjustment factor'!$D$8, IF(L5306=-9,-999,IF(L5306="",-999,0)))</f>
        <v>-999</v>
      </c>
      <c r="AJ5306" s="82">
        <f>IF(AND(M5306&gt;=1,M5306&lt;=4),'adjustment factor'!$D$9,IF(M5306=-9,-999,IF(M5306=98,-999,IF(M5306=99,-999,IF(M5306="",-999,0)))))</f>
        <v>-999</v>
      </c>
      <c r="AK5306" s="82">
        <f>IF(H5306=1, 'adjustment factor'!$D$10, IF(H5306=-9,-999,IF(H5306="",-999,0)))</f>
        <v>-999</v>
      </c>
      <c r="AL5306" s="82">
        <f>IF(G5306=1, 'adjustment factor'!$D$11, IF(G5306=-9,-999,IF(G5306="",-999,0)))</f>
        <v>-999</v>
      </c>
      <c r="AM5306" s="82">
        <f>IF(I5306=1, 'adjustment factor'!$D$12, IF(I5306=-9,-999,IF(I5306="",-999,0)))</f>
        <v>-999</v>
      </c>
      <c r="AN5306" s="82">
        <f>IF(J5306=1, 'adjustment factor'!$D$13, IF(J5306=-9,-999,IF(J5306="",-999,0)))</f>
        <v>-999</v>
      </c>
      <c r="AO5306" s="82" t="str">
        <f t="shared" si="838"/>
        <v>-999</v>
      </c>
      <c r="AP5306" s="82" t="str">
        <f t="shared" si="839"/>
        <v>MISSING</v>
      </c>
    </row>
    <row r="5307" spans="2:42">
      <c r="B5307" s="207"/>
      <c r="C5307" s="35">
        <v>5303</v>
      </c>
      <c r="D5307" s="161"/>
      <c r="E5307" s="161"/>
      <c r="F5307" s="161"/>
      <c r="G5307" s="161"/>
      <c r="H5307" s="161"/>
      <c r="I5307" s="161"/>
      <c r="J5307" s="161"/>
      <c r="K5307" s="161"/>
      <c r="L5307" s="161"/>
      <c r="M5307" s="161"/>
      <c r="N5307" s="171"/>
      <c r="O5307" s="171"/>
      <c r="P5307" s="171"/>
      <c r="Q5307" s="171"/>
      <c r="R5307" s="171"/>
      <c r="S5307" s="171"/>
      <c r="T5307" s="208" t="str">
        <f t="shared" si="830"/>
        <v>MISSING</v>
      </c>
      <c r="U5307" s="208" t="str">
        <f t="shared" si="831"/>
        <v>MISSING</v>
      </c>
      <c r="X5307" s="56">
        <f t="shared" si="832"/>
        <v>-99</v>
      </c>
      <c r="Y5307" s="56">
        <f t="shared" si="833"/>
        <v>-99</v>
      </c>
      <c r="Z5307" s="56">
        <f t="shared" si="834"/>
        <v>-99</v>
      </c>
      <c r="AA5307" s="56">
        <f t="shared" si="835"/>
        <v>-99</v>
      </c>
      <c r="AB5307" s="56">
        <f t="shared" si="836"/>
        <v>-99</v>
      </c>
      <c r="AC5307" s="56">
        <f t="shared" si="837"/>
        <v>-99</v>
      </c>
      <c r="AD5307" s="3"/>
      <c r="AE5307" s="82">
        <f>IF(D5307=1, 'adjustment factor'!$D$4, IF(D5307=-9,-999,IF(D5307="",-999,0)))</f>
        <v>-999</v>
      </c>
      <c r="AF5307" s="82">
        <f>IF(F5307=1, 'adjustment factor'!$D$5, IF(F5307=-9,-999,IF(F5307="",-999,0)))</f>
        <v>-999</v>
      </c>
      <c r="AG5307" s="82">
        <f>IF(E5307=1, 'adjustment factor'!$D$6, IF(E5307=-9,-999,IF(E5307="",-999,0)))</f>
        <v>-999</v>
      </c>
      <c r="AH5307" s="82">
        <f>IF(K5307&gt;=45,'adjustment factor'!$D$7,IF(K5307=-9,-1200,IF(K5307="",-1200,0)))</f>
        <v>-1200</v>
      </c>
      <c r="AI5307" s="82">
        <f>IF(L5307=1, 'adjustment factor'!$D$8, IF(L5307=-9,-999,IF(L5307="",-999,0)))</f>
        <v>-999</v>
      </c>
      <c r="AJ5307" s="82">
        <f>IF(AND(M5307&gt;=1,M5307&lt;=4),'adjustment factor'!$D$9,IF(M5307=-9,-999,IF(M5307=98,-999,IF(M5307=99,-999,IF(M5307="",-999,0)))))</f>
        <v>-999</v>
      </c>
      <c r="AK5307" s="82">
        <f>IF(H5307=1, 'adjustment factor'!$D$10, IF(H5307=-9,-999,IF(H5307="",-999,0)))</f>
        <v>-999</v>
      </c>
      <c r="AL5307" s="82">
        <f>IF(G5307=1, 'adjustment factor'!$D$11, IF(G5307=-9,-999,IF(G5307="",-999,0)))</f>
        <v>-999</v>
      </c>
      <c r="AM5307" s="82">
        <f>IF(I5307=1, 'adjustment factor'!$D$12, IF(I5307=-9,-999,IF(I5307="",-999,0)))</f>
        <v>-999</v>
      </c>
      <c r="AN5307" s="82">
        <f>IF(J5307=1, 'adjustment factor'!$D$13, IF(J5307=-9,-999,IF(J5307="",-999,0)))</f>
        <v>-999</v>
      </c>
      <c r="AO5307" s="82" t="str">
        <f t="shared" si="838"/>
        <v>-999</v>
      </c>
      <c r="AP5307" s="82" t="str">
        <f t="shared" si="839"/>
        <v>MISSING</v>
      </c>
    </row>
    <row r="5308" spans="2:42">
      <c r="B5308" s="207"/>
      <c r="C5308" s="35">
        <v>5304</v>
      </c>
      <c r="D5308" s="161"/>
      <c r="E5308" s="161"/>
      <c r="F5308" s="161"/>
      <c r="G5308" s="161"/>
      <c r="H5308" s="161"/>
      <c r="I5308" s="161"/>
      <c r="J5308" s="161"/>
      <c r="K5308" s="161"/>
      <c r="L5308" s="161"/>
      <c r="M5308" s="161"/>
      <c r="N5308" s="171"/>
      <c r="O5308" s="171"/>
      <c r="P5308" s="171"/>
      <c r="Q5308" s="171"/>
      <c r="R5308" s="171"/>
      <c r="S5308" s="171"/>
      <c r="T5308" s="208" t="str">
        <f t="shared" si="830"/>
        <v>MISSING</v>
      </c>
      <c r="U5308" s="208" t="str">
        <f t="shared" si="831"/>
        <v>MISSING</v>
      </c>
      <c r="X5308" s="56">
        <f t="shared" si="832"/>
        <v>-99</v>
      </c>
      <c r="Y5308" s="56">
        <f t="shared" si="833"/>
        <v>-99</v>
      </c>
      <c r="Z5308" s="56">
        <f t="shared" si="834"/>
        <v>-99</v>
      </c>
      <c r="AA5308" s="56">
        <f t="shared" si="835"/>
        <v>-99</v>
      </c>
      <c r="AB5308" s="56">
        <f t="shared" si="836"/>
        <v>-99</v>
      </c>
      <c r="AC5308" s="56">
        <f t="shared" si="837"/>
        <v>-99</v>
      </c>
      <c r="AD5308" s="3"/>
      <c r="AE5308" s="82">
        <f>IF(D5308=1, 'adjustment factor'!$D$4, IF(D5308=-9,-999,IF(D5308="",-999,0)))</f>
        <v>-999</v>
      </c>
      <c r="AF5308" s="82">
        <f>IF(F5308=1, 'adjustment factor'!$D$5, IF(F5308=-9,-999,IF(F5308="",-999,0)))</f>
        <v>-999</v>
      </c>
      <c r="AG5308" s="82">
        <f>IF(E5308=1, 'adjustment factor'!$D$6, IF(E5308=-9,-999,IF(E5308="",-999,0)))</f>
        <v>-999</v>
      </c>
      <c r="AH5308" s="82">
        <f>IF(K5308&gt;=45,'adjustment factor'!$D$7,IF(K5308=-9,-1200,IF(K5308="",-1200,0)))</f>
        <v>-1200</v>
      </c>
      <c r="AI5308" s="82">
        <f>IF(L5308=1, 'adjustment factor'!$D$8, IF(L5308=-9,-999,IF(L5308="",-999,0)))</f>
        <v>-999</v>
      </c>
      <c r="AJ5308" s="82">
        <f>IF(AND(M5308&gt;=1,M5308&lt;=4),'adjustment factor'!$D$9,IF(M5308=-9,-999,IF(M5308=98,-999,IF(M5308=99,-999,IF(M5308="",-999,0)))))</f>
        <v>-999</v>
      </c>
      <c r="AK5308" s="82">
        <f>IF(H5308=1, 'adjustment factor'!$D$10, IF(H5308=-9,-999,IF(H5308="",-999,0)))</f>
        <v>-999</v>
      </c>
      <c r="AL5308" s="82">
        <f>IF(G5308=1, 'adjustment factor'!$D$11, IF(G5308=-9,-999,IF(G5308="",-999,0)))</f>
        <v>-999</v>
      </c>
      <c r="AM5308" s="82">
        <f>IF(I5308=1, 'adjustment factor'!$D$12, IF(I5308=-9,-999,IF(I5308="",-999,0)))</f>
        <v>-999</v>
      </c>
      <c r="AN5308" s="82">
        <f>IF(J5308=1, 'adjustment factor'!$D$13, IF(J5308=-9,-999,IF(J5308="",-999,0)))</f>
        <v>-999</v>
      </c>
      <c r="AO5308" s="82" t="str">
        <f t="shared" si="838"/>
        <v>-999</v>
      </c>
      <c r="AP5308" s="82" t="str">
        <f t="shared" si="839"/>
        <v>MISSING</v>
      </c>
    </row>
    <row r="5309" spans="2:42">
      <c r="B5309" s="207"/>
      <c r="C5309" s="35">
        <v>5305</v>
      </c>
      <c r="D5309" s="161"/>
      <c r="E5309" s="161"/>
      <c r="F5309" s="161"/>
      <c r="G5309" s="161"/>
      <c r="H5309" s="161"/>
      <c r="I5309" s="161"/>
      <c r="J5309" s="161"/>
      <c r="K5309" s="161"/>
      <c r="L5309" s="161"/>
      <c r="M5309" s="161"/>
      <c r="N5309" s="171"/>
      <c r="O5309" s="171"/>
      <c r="P5309" s="171"/>
      <c r="Q5309" s="171"/>
      <c r="R5309" s="171"/>
      <c r="S5309" s="171"/>
      <c r="T5309" s="208" t="str">
        <f t="shared" si="830"/>
        <v>MISSING</v>
      </c>
      <c r="U5309" s="208" t="str">
        <f t="shared" si="831"/>
        <v>MISSING</v>
      </c>
      <c r="X5309" s="56">
        <f t="shared" si="832"/>
        <v>-99</v>
      </c>
      <c r="Y5309" s="56">
        <f t="shared" si="833"/>
        <v>-99</v>
      </c>
      <c r="Z5309" s="56">
        <f t="shared" si="834"/>
        <v>-99</v>
      </c>
      <c r="AA5309" s="56">
        <f t="shared" si="835"/>
        <v>-99</v>
      </c>
      <c r="AB5309" s="56">
        <f t="shared" si="836"/>
        <v>-99</v>
      </c>
      <c r="AC5309" s="56">
        <f t="shared" si="837"/>
        <v>-99</v>
      </c>
      <c r="AD5309" s="3"/>
      <c r="AE5309" s="82">
        <f>IF(D5309=1, 'adjustment factor'!$D$4, IF(D5309=-9,-999,IF(D5309="",-999,0)))</f>
        <v>-999</v>
      </c>
      <c r="AF5309" s="82">
        <f>IF(F5309=1, 'adjustment factor'!$D$5, IF(F5309=-9,-999,IF(F5309="",-999,0)))</f>
        <v>-999</v>
      </c>
      <c r="AG5309" s="82">
        <f>IF(E5309=1, 'adjustment factor'!$D$6, IF(E5309=-9,-999,IF(E5309="",-999,0)))</f>
        <v>-999</v>
      </c>
      <c r="AH5309" s="82">
        <f>IF(K5309&gt;=45,'adjustment factor'!$D$7,IF(K5309=-9,-1200,IF(K5309="",-1200,0)))</f>
        <v>-1200</v>
      </c>
      <c r="AI5309" s="82">
        <f>IF(L5309=1, 'adjustment factor'!$D$8, IF(L5309=-9,-999,IF(L5309="",-999,0)))</f>
        <v>-999</v>
      </c>
      <c r="AJ5309" s="82">
        <f>IF(AND(M5309&gt;=1,M5309&lt;=4),'adjustment factor'!$D$9,IF(M5309=-9,-999,IF(M5309=98,-999,IF(M5309=99,-999,IF(M5309="",-999,0)))))</f>
        <v>-999</v>
      </c>
      <c r="AK5309" s="82">
        <f>IF(H5309=1, 'adjustment factor'!$D$10, IF(H5309=-9,-999,IF(H5309="",-999,0)))</f>
        <v>-999</v>
      </c>
      <c r="AL5309" s="82">
        <f>IF(G5309=1, 'adjustment factor'!$D$11, IF(G5309=-9,-999,IF(G5309="",-999,0)))</f>
        <v>-999</v>
      </c>
      <c r="AM5309" s="82">
        <f>IF(I5309=1, 'adjustment factor'!$D$12, IF(I5309=-9,-999,IF(I5309="",-999,0)))</f>
        <v>-999</v>
      </c>
      <c r="AN5309" s="82">
        <f>IF(J5309=1, 'adjustment factor'!$D$13, IF(J5309=-9,-999,IF(J5309="",-999,0)))</f>
        <v>-999</v>
      </c>
      <c r="AO5309" s="82" t="str">
        <f t="shared" si="838"/>
        <v>-999</v>
      </c>
      <c r="AP5309" s="82" t="str">
        <f t="shared" si="839"/>
        <v>MISSING</v>
      </c>
    </row>
    <row r="5310" spans="2:42">
      <c r="B5310" s="207"/>
      <c r="C5310" s="35">
        <v>5306</v>
      </c>
      <c r="D5310" s="161"/>
      <c r="E5310" s="161"/>
      <c r="F5310" s="161"/>
      <c r="G5310" s="161"/>
      <c r="H5310" s="161"/>
      <c r="I5310" s="161"/>
      <c r="J5310" s="161"/>
      <c r="K5310" s="161"/>
      <c r="L5310" s="161"/>
      <c r="M5310" s="161"/>
      <c r="N5310" s="171"/>
      <c r="O5310" s="171"/>
      <c r="P5310" s="171"/>
      <c r="Q5310" s="171"/>
      <c r="R5310" s="171"/>
      <c r="S5310" s="171"/>
      <c r="T5310" s="208" t="str">
        <f t="shared" si="830"/>
        <v>MISSING</v>
      </c>
      <c r="U5310" s="208" t="str">
        <f t="shared" si="831"/>
        <v>MISSING</v>
      </c>
      <c r="X5310" s="56">
        <f t="shared" si="832"/>
        <v>-99</v>
      </c>
      <c r="Y5310" s="56">
        <f t="shared" si="833"/>
        <v>-99</v>
      </c>
      <c r="Z5310" s="56">
        <f t="shared" si="834"/>
        <v>-99</v>
      </c>
      <c r="AA5310" s="56">
        <f t="shared" si="835"/>
        <v>-99</v>
      </c>
      <c r="AB5310" s="56">
        <f t="shared" si="836"/>
        <v>-99</v>
      </c>
      <c r="AC5310" s="56">
        <f t="shared" si="837"/>
        <v>-99</v>
      </c>
      <c r="AD5310" s="3"/>
      <c r="AE5310" s="82">
        <f>IF(D5310=1, 'adjustment factor'!$D$4, IF(D5310=-9,-999,IF(D5310="",-999,0)))</f>
        <v>-999</v>
      </c>
      <c r="AF5310" s="82">
        <f>IF(F5310=1, 'adjustment factor'!$D$5, IF(F5310=-9,-999,IF(F5310="",-999,0)))</f>
        <v>-999</v>
      </c>
      <c r="AG5310" s="82">
        <f>IF(E5310=1, 'adjustment factor'!$D$6, IF(E5310=-9,-999,IF(E5310="",-999,0)))</f>
        <v>-999</v>
      </c>
      <c r="AH5310" s="82">
        <f>IF(K5310&gt;=45,'adjustment factor'!$D$7,IF(K5310=-9,-1200,IF(K5310="",-1200,0)))</f>
        <v>-1200</v>
      </c>
      <c r="AI5310" s="82">
        <f>IF(L5310=1, 'adjustment factor'!$D$8, IF(L5310=-9,-999,IF(L5310="",-999,0)))</f>
        <v>-999</v>
      </c>
      <c r="AJ5310" s="82">
        <f>IF(AND(M5310&gt;=1,M5310&lt;=4),'adjustment factor'!$D$9,IF(M5310=-9,-999,IF(M5310=98,-999,IF(M5310=99,-999,IF(M5310="",-999,0)))))</f>
        <v>-999</v>
      </c>
      <c r="AK5310" s="82">
        <f>IF(H5310=1, 'adjustment factor'!$D$10, IF(H5310=-9,-999,IF(H5310="",-999,0)))</f>
        <v>-999</v>
      </c>
      <c r="AL5310" s="82">
        <f>IF(G5310=1, 'adjustment factor'!$D$11, IF(G5310=-9,-999,IF(G5310="",-999,0)))</f>
        <v>-999</v>
      </c>
      <c r="AM5310" s="82">
        <f>IF(I5310=1, 'adjustment factor'!$D$12, IF(I5310=-9,-999,IF(I5310="",-999,0)))</f>
        <v>-999</v>
      </c>
      <c r="AN5310" s="82">
        <f>IF(J5310=1, 'adjustment factor'!$D$13, IF(J5310=-9,-999,IF(J5310="",-999,0)))</f>
        <v>-999</v>
      </c>
      <c r="AO5310" s="82" t="str">
        <f t="shared" si="838"/>
        <v>-999</v>
      </c>
      <c r="AP5310" s="82" t="str">
        <f t="shared" si="839"/>
        <v>MISSING</v>
      </c>
    </row>
    <row r="5311" spans="2:42">
      <c r="B5311" s="207"/>
      <c r="C5311" s="35">
        <v>5307</v>
      </c>
      <c r="D5311" s="161"/>
      <c r="E5311" s="161"/>
      <c r="F5311" s="161"/>
      <c r="G5311" s="161"/>
      <c r="H5311" s="161"/>
      <c r="I5311" s="161"/>
      <c r="J5311" s="161"/>
      <c r="K5311" s="161"/>
      <c r="L5311" s="161"/>
      <c r="M5311" s="161"/>
      <c r="N5311" s="171"/>
      <c r="O5311" s="171"/>
      <c r="P5311" s="171"/>
      <c r="Q5311" s="171"/>
      <c r="R5311" s="171"/>
      <c r="S5311" s="171"/>
      <c r="T5311" s="208" t="str">
        <f t="shared" si="830"/>
        <v>MISSING</v>
      </c>
      <c r="U5311" s="208" t="str">
        <f t="shared" si="831"/>
        <v>MISSING</v>
      </c>
      <c r="X5311" s="56">
        <f t="shared" si="832"/>
        <v>-99</v>
      </c>
      <c r="Y5311" s="56">
        <f t="shared" si="833"/>
        <v>-99</v>
      </c>
      <c r="Z5311" s="56">
        <f t="shared" si="834"/>
        <v>-99</v>
      </c>
      <c r="AA5311" s="56">
        <f t="shared" si="835"/>
        <v>-99</v>
      </c>
      <c r="AB5311" s="56">
        <f t="shared" si="836"/>
        <v>-99</v>
      </c>
      <c r="AC5311" s="56">
        <f t="shared" si="837"/>
        <v>-99</v>
      </c>
      <c r="AD5311" s="3"/>
      <c r="AE5311" s="82">
        <f>IF(D5311=1, 'adjustment factor'!$D$4, IF(D5311=-9,-999,IF(D5311="",-999,0)))</f>
        <v>-999</v>
      </c>
      <c r="AF5311" s="82">
        <f>IF(F5311=1, 'adjustment factor'!$D$5, IF(F5311=-9,-999,IF(F5311="",-999,0)))</f>
        <v>-999</v>
      </c>
      <c r="AG5311" s="82">
        <f>IF(E5311=1, 'adjustment factor'!$D$6, IF(E5311=-9,-999,IF(E5311="",-999,0)))</f>
        <v>-999</v>
      </c>
      <c r="AH5311" s="82">
        <f>IF(K5311&gt;=45,'adjustment factor'!$D$7,IF(K5311=-9,-1200,IF(K5311="",-1200,0)))</f>
        <v>-1200</v>
      </c>
      <c r="AI5311" s="82">
        <f>IF(L5311=1, 'adjustment factor'!$D$8, IF(L5311=-9,-999,IF(L5311="",-999,0)))</f>
        <v>-999</v>
      </c>
      <c r="AJ5311" s="82">
        <f>IF(AND(M5311&gt;=1,M5311&lt;=4),'adjustment factor'!$D$9,IF(M5311=-9,-999,IF(M5311=98,-999,IF(M5311=99,-999,IF(M5311="",-999,0)))))</f>
        <v>-999</v>
      </c>
      <c r="AK5311" s="82">
        <f>IF(H5311=1, 'adjustment factor'!$D$10, IF(H5311=-9,-999,IF(H5311="",-999,0)))</f>
        <v>-999</v>
      </c>
      <c r="AL5311" s="82">
        <f>IF(G5311=1, 'adjustment factor'!$D$11, IF(G5311=-9,-999,IF(G5311="",-999,0)))</f>
        <v>-999</v>
      </c>
      <c r="AM5311" s="82">
        <f>IF(I5311=1, 'adjustment factor'!$D$12, IF(I5311=-9,-999,IF(I5311="",-999,0)))</f>
        <v>-999</v>
      </c>
      <c r="AN5311" s="82">
        <f>IF(J5311=1, 'adjustment factor'!$D$13, IF(J5311=-9,-999,IF(J5311="",-999,0)))</f>
        <v>-999</v>
      </c>
      <c r="AO5311" s="82" t="str">
        <f t="shared" si="838"/>
        <v>-999</v>
      </c>
      <c r="AP5311" s="82" t="str">
        <f t="shared" si="839"/>
        <v>MISSING</v>
      </c>
    </row>
    <row r="5312" spans="2:42">
      <c r="B5312" s="207"/>
      <c r="C5312" s="35">
        <v>5308</v>
      </c>
      <c r="D5312" s="161"/>
      <c r="E5312" s="161"/>
      <c r="F5312" s="161"/>
      <c r="G5312" s="161"/>
      <c r="H5312" s="161"/>
      <c r="I5312" s="161"/>
      <c r="J5312" s="161"/>
      <c r="K5312" s="161"/>
      <c r="L5312" s="161"/>
      <c r="M5312" s="161"/>
      <c r="N5312" s="171"/>
      <c r="O5312" s="171"/>
      <c r="P5312" s="171"/>
      <c r="Q5312" s="171"/>
      <c r="R5312" s="171"/>
      <c r="S5312" s="171"/>
      <c r="T5312" s="208" t="str">
        <f t="shared" si="830"/>
        <v>MISSING</v>
      </c>
      <c r="U5312" s="208" t="str">
        <f t="shared" si="831"/>
        <v>MISSING</v>
      </c>
      <c r="X5312" s="56">
        <f t="shared" si="832"/>
        <v>-99</v>
      </c>
      <c r="Y5312" s="56">
        <f t="shared" si="833"/>
        <v>-99</v>
      </c>
      <c r="Z5312" s="56">
        <f t="shared" si="834"/>
        <v>-99</v>
      </c>
      <c r="AA5312" s="56">
        <f t="shared" si="835"/>
        <v>-99</v>
      </c>
      <c r="AB5312" s="56">
        <f t="shared" si="836"/>
        <v>-99</v>
      </c>
      <c r="AC5312" s="56">
        <f t="shared" si="837"/>
        <v>-99</v>
      </c>
      <c r="AD5312" s="3"/>
      <c r="AE5312" s="82">
        <f>IF(D5312=1, 'adjustment factor'!$D$4, IF(D5312=-9,-999,IF(D5312="",-999,0)))</f>
        <v>-999</v>
      </c>
      <c r="AF5312" s="82">
        <f>IF(F5312=1, 'adjustment factor'!$D$5, IF(F5312=-9,-999,IF(F5312="",-999,0)))</f>
        <v>-999</v>
      </c>
      <c r="AG5312" s="82">
        <f>IF(E5312=1, 'adjustment factor'!$D$6, IF(E5312=-9,-999,IF(E5312="",-999,0)))</f>
        <v>-999</v>
      </c>
      <c r="AH5312" s="82">
        <f>IF(K5312&gt;=45,'adjustment factor'!$D$7,IF(K5312=-9,-1200,IF(K5312="",-1200,0)))</f>
        <v>-1200</v>
      </c>
      <c r="AI5312" s="82">
        <f>IF(L5312=1, 'adjustment factor'!$D$8, IF(L5312=-9,-999,IF(L5312="",-999,0)))</f>
        <v>-999</v>
      </c>
      <c r="AJ5312" s="82">
        <f>IF(AND(M5312&gt;=1,M5312&lt;=4),'adjustment factor'!$D$9,IF(M5312=-9,-999,IF(M5312=98,-999,IF(M5312=99,-999,IF(M5312="",-999,0)))))</f>
        <v>-999</v>
      </c>
      <c r="AK5312" s="82">
        <f>IF(H5312=1, 'adjustment factor'!$D$10, IF(H5312=-9,-999,IF(H5312="",-999,0)))</f>
        <v>-999</v>
      </c>
      <c r="AL5312" s="82">
        <f>IF(G5312=1, 'adjustment factor'!$D$11, IF(G5312=-9,-999,IF(G5312="",-999,0)))</f>
        <v>-999</v>
      </c>
      <c r="AM5312" s="82">
        <f>IF(I5312=1, 'adjustment factor'!$D$12, IF(I5312=-9,-999,IF(I5312="",-999,0)))</f>
        <v>-999</v>
      </c>
      <c r="AN5312" s="82">
        <f>IF(J5312=1, 'adjustment factor'!$D$13, IF(J5312=-9,-999,IF(J5312="",-999,0)))</f>
        <v>-999</v>
      </c>
      <c r="AO5312" s="82" t="str">
        <f t="shared" si="838"/>
        <v>-999</v>
      </c>
      <c r="AP5312" s="82" t="str">
        <f t="shared" si="839"/>
        <v>MISSING</v>
      </c>
    </row>
    <row r="5313" spans="2:42">
      <c r="B5313" s="207"/>
      <c r="C5313" s="35">
        <v>5309</v>
      </c>
      <c r="D5313" s="161"/>
      <c r="E5313" s="161"/>
      <c r="F5313" s="161"/>
      <c r="G5313" s="161"/>
      <c r="H5313" s="161"/>
      <c r="I5313" s="161"/>
      <c r="J5313" s="161"/>
      <c r="K5313" s="161"/>
      <c r="L5313" s="161"/>
      <c r="M5313" s="161"/>
      <c r="N5313" s="171"/>
      <c r="O5313" s="171"/>
      <c r="P5313" s="171"/>
      <c r="Q5313" s="171"/>
      <c r="R5313" s="171"/>
      <c r="S5313" s="171"/>
      <c r="T5313" s="208" t="str">
        <f t="shared" si="830"/>
        <v>MISSING</v>
      </c>
      <c r="U5313" s="208" t="str">
        <f t="shared" si="831"/>
        <v>MISSING</v>
      </c>
      <c r="X5313" s="56">
        <f t="shared" si="832"/>
        <v>-99</v>
      </c>
      <c r="Y5313" s="56">
        <f t="shared" si="833"/>
        <v>-99</v>
      </c>
      <c r="Z5313" s="56">
        <f t="shared" si="834"/>
        <v>-99</v>
      </c>
      <c r="AA5313" s="56">
        <f t="shared" si="835"/>
        <v>-99</v>
      </c>
      <c r="AB5313" s="56">
        <f t="shared" si="836"/>
        <v>-99</v>
      </c>
      <c r="AC5313" s="56">
        <f t="shared" si="837"/>
        <v>-99</v>
      </c>
      <c r="AD5313" s="3"/>
      <c r="AE5313" s="82">
        <f>IF(D5313=1, 'adjustment factor'!$D$4, IF(D5313=-9,-999,IF(D5313="",-999,0)))</f>
        <v>-999</v>
      </c>
      <c r="AF5313" s="82">
        <f>IF(F5313=1, 'adjustment factor'!$D$5, IF(F5313=-9,-999,IF(F5313="",-999,0)))</f>
        <v>-999</v>
      </c>
      <c r="AG5313" s="82">
        <f>IF(E5313=1, 'adjustment factor'!$D$6, IF(E5313=-9,-999,IF(E5313="",-999,0)))</f>
        <v>-999</v>
      </c>
      <c r="AH5313" s="82">
        <f>IF(K5313&gt;=45,'adjustment factor'!$D$7,IF(K5313=-9,-1200,IF(K5313="",-1200,0)))</f>
        <v>-1200</v>
      </c>
      <c r="AI5313" s="82">
        <f>IF(L5313=1, 'adjustment factor'!$D$8, IF(L5313=-9,-999,IF(L5313="",-999,0)))</f>
        <v>-999</v>
      </c>
      <c r="AJ5313" s="82">
        <f>IF(AND(M5313&gt;=1,M5313&lt;=4),'adjustment factor'!$D$9,IF(M5313=-9,-999,IF(M5313=98,-999,IF(M5313=99,-999,IF(M5313="",-999,0)))))</f>
        <v>-999</v>
      </c>
      <c r="AK5313" s="82">
        <f>IF(H5313=1, 'adjustment factor'!$D$10, IF(H5313=-9,-999,IF(H5313="",-999,0)))</f>
        <v>-999</v>
      </c>
      <c r="AL5313" s="82">
        <f>IF(G5313=1, 'adjustment factor'!$D$11, IF(G5313=-9,-999,IF(G5313="",-999,0)))</f>
        <v>-999</v>
      </c>
      <c r="AM5313" s="82">
        <f>IF(I5313=1, 'adjustment factor'!$D$12, IF(I5313=-9,-999,IF(I5313="",-999,0)))</f>
        <v>-999</v>
      </c>
      <c r="AN5313" s="82">
        <f>IF(J5313=1, 'adjustment factor'!$D$13, IF(J5313=-9,-999,IF(J5313="",-999,0)))</f>
        <v>-999</v>
      </c>
      <c r="AO5313" s="82" t="str">
        <f t="shared" si="838"/>
        <v>-999</v>
      </c>
      <c r="AP5313" s="82" t="str">
        <f t="shared" si="839"/>
        <v>MISSING</v>
      </c>
    </row>
    <row r="5314" spans="2:42">
      <c r="B5314" s="207"/>
      <c r="C5314" s="35">
        <v>5310</v>
      </c>
      <c r="D5314" s="161"/>
      <c r="E5314" s="161"/>
      <c r="F5314" s="161"/>
      <c r="G5314" s="161"/>
      <c r="H5314" s="161"/>
      <c r="I5314" s="161"/>
      <c r="J5314" s="161"/>
      <c r="K5314" s="161"/>
      <c r="L5314" s="161"/>
      <c r="M5314" s="161"/>
      <c r="N5314" s="171"/>
      <c r="O5314" s="171"/>
      <c r="P5314" s="171"/>
      <c r="Q5314" s="171"/>
      <c r="R5314" s="171"/>
      <c r="S5314" s="171"/>
      <c r="T5314" s="208" t="str">
        <f t="shared" si="830"/>
        <v>MISSING</v>
      </c>
      <c r="U5314" s="208" t="str">
        <f t="shared" si="831"/>
        <v>MISSING</v>
      </c>
      <c r="X5314" s="56">
        <f t="shared" si="832"/>
        <v>-99</v>
      </c>
      <c r="Y5314" s="56">
        <f t="shared" si="833"/>
        <v>-99</v>
      </c>
      <c r="Z5314" s="56">
        <f t="shared" si="834"/>
        <v>-99</v>
      </c>
      <c r="AA5314" s="56">
        <f t="shared" si="835"/>
        <v>-99</v>
      </c>
      <c r="AB5314" s="56">
        <f t="shared" si="836"/>
        <v>-99</v>
      </c>
      <c r="AC5314" s="56">
        <f t="shared" si="837"/>
        <v>-99</v>
      </c>
      <c r="AD5314" s="3"/>
      <c r="AE5314" s="82">
        <f>IF(D5314=1, 'adjustment factor'!$D$4, IF(D5314=-9,-999,IF(D5314="",-999,0)))</f>
        <v>-999</v>
      </c>
      <c r="AF5314" s="82">
        <f>IF(F5314=1, 'adjustment factor'!$D$5, IF(F5314=-9,-999,IF(F5314="",-999,0)))</f>
        <v>-999</v>
      </c>
      <c r="AG5314" s="82">
        <f>IF(E5314=1, 'adjustment factor'!$D$6, IF(E5314=-9,-999,IF(E5314="",-999,0)))</f>
        <v>-999</v>
      </c>
      <c r="AH5314" s="82">
        <f>IF(K5314&gt;=45,'adjustment factor'!$D$7,IF(K5314=-9,-1200,IF(K5314="",-1200,0)))</f>
        <v>-1200</v>
      </c>
      <c r="AI5314" s="82">
        <f>IF(L5314=1, 'adjustment factor'!$D$8, IF(L5314=-9,-999,IF(L5314="",-999,0)))</f>
        <v>-999</v>
      </c>
      <c r="AJ5314" s="82">
        <f>IF(AND(M5314&gt;=1,M5314&lt;=4),'adjustment factor'!$D$9,IF(M5314=-9,-999,IF(M5314=98,-999,IF(M5314=99,-999,IF(M5314="",-999,0)))))</f>
        <v>-999</v>
      </c>
      <c r="AK5314" s="82">
        <f>IF(H5314=1, 'adjustment factor'!$D$10, IF(H5314=-9,-999,IF(H5314="",-999,0)))</f>
        <v>-999</v>
      </c>
      <c r="AL5314" s="82">
        <f>IF(G5314=1, 'adjustment factor'!$D$11, IF(G5314=-9,-999,IF(G5314="",-999,0)))</f>
        <v>-999</v>
      </c>
      <c r="AM5314" s="82">
        <f>IF(I5314=1, 'adjustment factor'!$D$12, IF(I5314=-9,-999,IF(I5314="",-999,0)))</f>
        <v>-999</v>
      </c>
      <c r="AN5314" s="82">
        <f>IF(J5314=1, 'adjustment factor'!$D$13, IF(J5314=-9,-999,IF(J5314="",-999,0)))</f>
        <v>-999</v>
      </c>
      <c r="AO5314" s="82" t="str">
        <f t="shared" si="838"/>
        <v>-999</v>
      </c>
      <c r="AP5314" s="82" t="str">
        <f t="shared" si="839"/>
        <v>MISSING</v>
      </c>
    </row>
    <row r="5315" spans="2:42">
      <c r="B5315" s="207"/>
      <c r="C5315" s="35">
        <v>5311</v>
      </c>
      <c r="D5315" s="161"/>
      <c r="E5315" s="161"/>
      <c r="F5315" s="161"/>
      <c r="G5315" s="161"/>
      <c r="H5315" s="161"/>
      <c r="I5315" s="161"/>
      <c r="J5315" s="161"/>
      <c r="K5315" s="161"/>
      <c r="L5315" s="161"/>
      <c r="M5315" s="161"/>
      <c r="N5315" s="171"/>
      <c r="O5315" s="171"/>
      <c r="P5315" s="171"/>
      <c r="Q5315" s="171"/>
      <c r="R5315" s="171"/>
      <c r="S5315" s="171"/>
      <c r="T5315" s="208" t="str">
        <f t="shared" si="830"/>
        <v>MISSING</v>
      </c>
      <c r="U5315" s="208" t="str">
        <f t="shared" si="831"/>
        <v>MISSING</v>
      </c>
      <c r="X5315" s="56">
        <f t="shared" si="832"/>
        <v>-99</v>
      </c>
      <c r="Y5315" s="56">
        <f t="shared" si="833"/>
        <v>-99</v>
      </c>
      <c r="Z5315" s="56">
        <f t="shared" si="834"/>
        <v>-99</v>
      </c>
      <c r="AA5315" s="56">
        <f t="shared" si="835"/>
        <v>-99</v>
      </c>
      <c r="AB5315" s="56">
        <f t="shared" si="836"/>
        <v>-99</v>
      </c>
      <c r="AC5315" s="56">
        <f t="shared" si="837"/>
        <v>-99</v>
      </c>
      <c r="AD5315" s="3"/>
      <c r="AE5315" s="82">
        <f>IF(D5315=1, 'adjustment factor'!$D$4, IF(D5315=-9,-999,IF(D5315="",-999,0)))</f>
        <v>-999</v>
      </c>
      <c r="AF5315" s="82">
        <f>IF(F5315=1, 'adjustment factor'!$D$5, IF(F5315=-9,-999,IF(F5315="",-999,0)))</f>
        <v>-999</v>
      </c>
      <c r="AG5315" s="82">
        <f>IF(E5315=1, 'adjustment factor'!$D$6, IF(E5315=-9,-999,IF(E5315="",-999,0)))</f>
        <v>-999</v>
      </c>
      <c r="AH5315" s="82">
        <f>IF(K5315&gt;=45,'adjustment factor'!$D$7,IF(K5315=-9,-1200,IF(K5315="",-1200,0)))</f>
        <v>-1200</v>
      </c>
      <c r="AI5315" s="82">
        <f>IF(L5315=1, 'adjustment factor'!$D$8, IF(L5315=-9,-999,IF(L5315="",-999,0)))</f>
        <v>-999</v>
      </c>
      <c r="AJ5315" s="82">
        <f>IF(AND(M5315&gt;=1,M5315&lt;=4),'adjustment factor'!$D$9,IF(M5315=-9,-999,IF(M5315=98,-999,IF(M5315=99,-999,IF(M5315="",-999,0)))))</f>
        <v>-999</v>
      </c>
      <c r="AK5315" s="82">
        <f>IF(H5315=1, 'adjustment factor'!$D$10, IF(H5315=-9,-999,IF(H5315="",-999,0)))</f>
        <v>-999</v>
      </c>
      <c r="AL5315" s="82">
        <f>IF(G5315=1, 'adjustment factor'!$D$11, IF(G5315=-9,-999,IF(G5315="",-999,0)))</f>
        <v>-999</v>
      </c>
      <c r="AM5315" s="82">
        <f>IF(I5315=1, 'adjustment factor'!$D$12, IF(I5315=-9,-999,IF(I5315="",-999,0)))</f>
        <v>-999</v>
      </c>
      <c r="AN5315" s="82">
        <f>IF(J5315=1, 'adjustment factor'!$D$13, IF(J5315=-9,-999,IF(J5315="",-999,0)))</f>
        <v>-999</v>
      </c>
      <c r="AO5315" s="82" t="str">
        <f t="shared" si="838"/>
        <v>-999</v>
      </c>
      <c r="AP5315" s="82" t="str">
        <f t="shared" si="839"/>
        <v>MISSING</v>
      </c>
    </row>
    <row r="5316" spans="2:42">
      <c r="B5316" s="207"/>
      <c r="C5316" s="35">
        <v>5312</v>
      </c>
      <c r="D5316" s="161"/>
      <c r="E5316" s="161"/>
      <c r="F5316" s="161"/>
      <c r="G5316" s="161"/>
      <c r="H5316" s="161"/>
      <c r="I5316" s="161"/>
      <c r="J5316" s="161"/>
      <c r="K5316" s="161"/>
      <c r="L5316" s="161"/>
      <c r="M5316" s="161"/>
      <c r="N5316" s="171"/>
      <c r="O5316" s="171"/>
      <c r="P5316" s="171"/>
      <c r="Q5316" s="171"/>
      <c r="R5316" s="171"/>
      <c r="S5316" s="171"/>
      <c r="T5316" s="208" t="str">
        <f t="shared" si="830"/>
        <v>MISSING</v>
      </c>
      <c r="U5316" s="208" t="str">
        <f t="shared" si="831"/>
        <v>MISSING</v>
      </c>
      <c r="X5316" s="56">
        <f t="shared" si="832"/>
        <v>-99</v>
      </c>
      <c r="Y5316" s="56">
        <f t="shared" si="833"/>
        <v>-99</v>
      </c>
      <c r="Z5316" s="56">
        <f t="shared" si="834"/>
        <v>-99</v>
      </c>
      <c r="AA5316" s="56">
        <f t="shared" si="835"/>
        <v>-99</v>
      </c>
      <c r="AB5316" s="56">
        <f t="shared" si="836"/>
        <v>-99</v>
      </c>
      <c r="AC5316" s="56">
        <f t="shared" si="837"/>
        <v>-99</v>
      </c>
      <c r="AD5316" s="3"/>
      <c r="AE5316" s="82">
        <f>IF(D5316=1, 'adjustment factor'!$D$4, IF(D5316=-9,-999,IF(D5316="",-999,0)))</f>
        <v>-999</v>
      </c>
      <c r="AF5316" s="82">
        <f>IF(F5316=1, 'adjustment factor'!$D$5, IF(F5316=-9,-999,IF(F5316="",-999,0)))</f>
        <v>-999</v>
      </c>
      <c r="AG5316" s="82">
        <f>IF(E5316=1, 'adjustment factor'!$D$6, IF(E5316=-9,-999,IF(E5316="",-999,0)))</f>
        <v>-999</v>
      </c>
      <c r="AH5316" s="82">
        <f>IF(K5316&gt;=45,'adjustment factor'!$D$7,IF(K5316=-9,-1200,IF(K5316="",-1200,0)))</f>
        <v>-1200</v>
      </c>
      <c r="AI5316" s="82">
        <f>IF(L5316=1, 'adjustment factor'!$D$8, IF(L5316=-9,-999,IF(L5316="",-999,0)))</f>
        <v>-999</v>
      </c>
      <c r="AJ5316" s="82">
        <f>IF(AND(M5316&gt;=1,M5316&lt;=4),'adjustment factor'!$D$9,IF(M5316=-9,-999,IF(M5316=98,-999,IF(M5316=99,-999,IF(M5316="",-999,0)))))</f>
        <v>-999</v>
      </c>
      <c r="AK5316" s="82">
        <f>IF(H5316=1, 'adjustment factor'!$D$10, IF(H5316=-9,-999,IF(H5316="",-999,0)))</f>
        <v>-999</v>
      </c>
      <c r="AL5316" s="82">
        <f>IF(G5316=1, 'adjustment factor'!$D$11, IF(G5316=-9,-999,IF(G5316="",-999,0)))</f>
        <v>-999</v>
      </c>
      <c r="AM5316" s="82">
        <f>IF(I5316=1, 'adjustment factor'!$D$12, IF(I5316=-9,-999,IF(I5316="",-999,0)))</f>
        <v>-999</v>
      </c>
      <c r="AN5316" s="82">
        <f>IF(J5316=1, 'adjustment factor'!$D$13, IF(J5316=-9,-999,IF(J5316="",-999,0)))</f>
        <v>-999</v>
      </c>
      <c r="AO5316" s="82" t="str">
        <f t="shared" si="838"/>
        <v>-999</v>
      </c>
      <c r="AP5316" s="82" t="str">
        <f t="shared" si="839"/>
        <v>MISSING</v>
      </c>
    </row>
    <row r="5317" spans="2:42">
      <c r="B5317" s="207"/>
      <c r="C5317" s="35">
        <v>5313</v>
      </c>
      <c r="D5317" s="161"/>
      <c r="E5317" s="161"/>
      <c r="F5317" s="161"/>
      <c r="G5317" s="161"/>
      <c r="H5317" s="161"/>
      <c r="I5317" s="161"/>
      <c r="J5317" s="161"/>
      <c r="K5317" s="161"/>
      <c r="L5317" s="161"/>
      <c r="M5317" s="161"/>
      <c r="N5317" s="171"/>
      <c r="O5317" s="171"/>
      <c r="P5317" s="171"/>
      <c r="Q5317" s="171"/>
      <c r="R5317" s="171"/>
      <c r="S5317" s="171"/>
      <c r="T5317" s="208" t="str">
        <f t="shared" si="830"/>
        <v>MISSING</v>
      </c>
      <c r="U5317" s="208" t="str">
        <f t="shared" si="831"/>
        <v>MISSING</v>
      </c>
      <c r="X5317" s="56">
        <f t="shared" si="832"/>
        <v>-99</v>
      </c>
      <c r="Y5317" s="56">
        <f t="shared" si="833"/>
        <v>-99</v>
      </c>
      <c r="Z5317" s="56">
        <f t="shared" si="834"/>
        <v>-99</v>
      </c>
      <c r="AA5317" s="56">
        <f t="shared" si="835"/>
        <v>-99</v>
      </c>
      <c r="AB5317" s="56">
        <f t="shared" si="836"/>
        <v>-99</v>
      </c>
      <c r="AC5317" s="56">
        <f t="shared" si="837"/>
        <v>-99</v>
      </c>
      <c r="AD5317" s="3"/>
      <c r="AE5317" s="82">
        <f>IF(D5317=1, 'adjustment factor'!$D$4, IF(D5317=-9,-999,IF(D5317="",-999,0)))</f>
        <v>-999</v>
      </c>
      <c r="AF5317" s="82">
        <f>IF(F5317=1, 'adjustment factor'!$D$5, IF(F5317=-9,-999,IF(F5317="",-999,0)))</f>
        <v>-999</v>
      </c>
      <c r="AG5317" s="82">
        <f>IF(E5317=1, 'adjustment factor'!$D$6, IF(E5317=-9,-999,IF(E5317="",-999,0)))</f>
        <v>-999</v>
      </c>
      <c r="AH5317" s="82">
        <f>IF(K5317&gt;=45,'adjustment factor'!$D$7,IF(K5317=-9,-1200,IF(K5317="",-1200,0)))</f>
        <v>-1200</v>
      </c>
      <c r="AI5317" s="82">
        <f>IF(L5317=1, 'adjustment factor'!$D$8, IF(L5317=-9,-999,IF(L5317="",-999,0)))</f>
        <v>-999</v>
      </c>
      <c r="AJ5317" s="82">
        <f>IF(AND(M5317&gt;=1,M5317&lt;=4),'adjustment factor'!$D$9,IF(M5317=-9,-999,IF(M5317=98,-999,IF(M5317=99,-999,IF(M5317="",-999,0)))))</f>
        <v>-999</v>
      </c>
      <c r="AK5317" s="82">
        <f>IF(H5317=1, 'adjustment factor'!$D$10, IF(H5317=-9,-999,IF(H5317="",-999,0)))</f>
        <v>-999</v>
      </c>
      <c r="AL5317" s="82">
        <f>IF(G5317=1, 'adjustment factor'!$D$11, IF(G5317=-9,-999,IF(G5317="",-999,0)))</f>
        <v>-999</v>
      </c>
      <c r="AM5317" s="82">
        <f>IF(I5317=1, 'adjustment factor'!$D$12, IF(I5317=-9,-999,IF(I5317="",-999,0)))</f>
        <v>-999</v>
      </c>
      <c r="AN5317" s="82">
        <f>IF(J5317=1, 'adjustment factor'!$D$13, IF(J5317=-9,-999,IF(J5317="",-999,0)))</f>
        <v>-999</v>
      </c>
      <c r="AO5317" s="82" t="str">
        <f t="shared" si="838"/>
        <v>-999</v>
      </c>
      <c r="AP5317" s="82" t="str">
        <f t="shared" si="839"/>
        <v>MISSING</v>
      </c>
    </row>
    <row r="5318" spans="2:42">
      <c r="B5318" s="207"/>
      <c r="C5318" s="35">
        <v>5314</v>
      </c>
      <c r="D5318" s="161"/>
      <c r="E5318" s="161"/>
      <c r="F5318" s="161"/>
      <c r="G5318" s="161"/>
      <c r="H5318" s="161"/>
      <c r="I5318" s="161"/>
      <c r="J5318" s="161"/>
      <c r="K5318" s="161"/>
      <c r="L5318" s="161"/>
      <c r="M5318" s="161"/>
      <c r="N5318" s="171"/>
      <c r="O5318" s="171"/>
      <c r="P5318" s="171"/>
      <c r="Q5318" s="171"/>
      <c r="R5318" s="171"/>
      <c r="S5318" s="171"/>
      <c r="T5318" s="208" t="str">
        <f t="shared" si="830"/>
        <v>MISSING</v>
      </c>
      <c r="U5318" s="208" t="str">
        <f t="shared" si="831"/>
        <v>MISSING</v>
      </c>
      <c r="X5318" s="56">
        <f t="shared" si="832"/>
        <v>-99</v>
      </c>
      <c r="Y5318" s="56">
        <f t="shared" si="833"/>
        <v>-99</v>
      </c>
      <c r="Z5318" s="56">
        <f t="shared" si="834"/>
        <v>-99</v>
      </c>
      <c r="AA5318" s="56">
        <f t="shared" si="835"/>
        <v>-99</v>
      </c>
      <c r="AB5318" s="56">
        <f t="shared" si="836"/>
        <v>-99</v>
      </c>
      <c r="AC5318" s="56">
        <f t="shared" si="837"/>
        <v>-99</v>
      </c>
      <c r="AD5318" s="3"/>
      <c r="AE5318" s="82">
        <f>IF(D5318=1, 'adjustment factor'!$D$4, IF(D5318=-9,-999,IF(D5318="",-999,0)))</f>
        <v>-999</v>
      </c>
      <c r="AF5318" s="82">
        <f>IF(F5318=1, 'adjustment factor'!$D$5, IF(F5318=-9,-999,IF(F5318="",-999,0)))</f>
        <v>-999</v>
      </c>
      <c r="AG5318" s="82">
        <f>IF(E5318=1, 'adjustment factor'!$D$6, IF(E5318=-9,-999,IF(E5318="",-999,0)))</f>
        <v>-999</v>
      </c>
      <c r="AH5318" s="82">
        <f>IF(K5318&gt;=45,'adjustment factor'!$D$7,IF(K5318=-9,-1200,IF(K5318="",-1200,0)))</f>
        <v>-1200</v>
      </c>
      <c r="AI5318" s="82">
        <f>IF(L5318=1, 'adjustment factor'!$D$8, IF(L5318=-9,-999,IF(L5318="",-999,0)))</f>
        <v>-999</v>
      </c>
      <c r="AJ5318" s="82">
        <f>IF(AND(M5318&gt;=1,M5318&lt;=4),'adjustment factor'!$D$9,IF(M5318=-9,-999,IF(M5318=98,-999,IF(M5318=99,-999,IF(M5318="",-999,0)))))</f>
        <v>-999</v>
      </c>
      <c r="AK5318" s="82">
        <f>IF(H5318=1, 'adjustment factor'!$D$10, IF(H5318=-9,-999,IF(H5318="",-999,0)))</f>
        <v>-999</v>
      </c>
      <c r="AL5318" s="82">
        <f>IF(G5318=1, 'adjustment factor'!$D$11, IF(G5318=-9,-999,IF(G5318="",-999,0)))</f>
        <v>-999</v>
      </c>
      <c r="AM5318" s="82">
        <f>IF(I5318=1, 'adjustment factor'!$D$12, IF(I5318=-9,-999,IF(I5318="",-999,0)))</f>
        <v>-999</v>
      </c>
      <c r="AN5318" s="82">
        <f>IF(J5318=1, 'adjustment factor'!$D$13, IF(J5318=-9,-999,IF(J5318="",-999,0)))</f>
        <v>-999</v>
      </c>
      <c r="AO5318" s="82" t="str">
        <f t="shared" si="838"/>
        <v>-999</v>
      </c>
      <c r="AP5318" s="82" t="str">
        <f t="shared" si="839"/>
        <v>MISSING</v>
      </c>
    </row>
    <row r="5319" spans="2:42">
      <c r="B5319" s="207"/>
      <c r="C5319" s="35">
        <v>5315</v>
      </c>
      <c r="D5319" s="161"/>
      <c r="E5319" s="161"/>
      <c r="F5319" s="161"/>
      <c r="G5319" s="161"/>
      <c r="H5319" s="161"/>
      <c r="I5319" s="161"/>
      <c r="J5319" s="161"/>
      <c r="K5319" s="161"/>
      <c r="L5319" s="161"/>
      <c r="M5319" s="161"/>
      <c r="N5319" s="171"/>
      <c r="O5319" s="171"/>
      <c r="P5319" s="171"/>
      <c r="Q5319" s="171"/>
      <c r="R5319" s="171"/>
      <c r="S5319" s="171"/>
      <c r="T5319" s="208" t="str">
        <f t="shared" si="830"/>
        <v>MISSING</v>
      </c>
      <c r="U5319" s="208" t="str">
        <f t="shared" si="831"/>
        <v>MISSING</v>
      </c>
      <c r="X5319" s="56">
        <f t="shared" si="832"/>
        <v>-99</v>
      </c>
      <c r="Y5319" s="56">
        <f t="shared" si="833"/>
        <v>-99</v>
      </c>
      <c r="Z5319" s="56">
        <f t="shared" si="834"/>
        <v>-99</v>
      </c>
      <c r="AA5319" s="56">
        <f t="shared" si="835"/>
        <v>-99</v>
      </c>
      <c r="AB5319" s="56">
        <f t="shared" si="836"/>
        <v>-99</v>
      </c>
      <c r="AC5319" s="56">
        <f t="shared" si="837"/>
        <v>-99</v>
      </c>
      <c r="AD5319" s="3"/>
      <c r="AE5319" s="82">
        <f>IF(D5319=1, 'adjustment factor'!$D$4, IF(D5319=-9,-999,IF(D5319="",-999,0)))</f>
        <v>-999</v>
      </c>
      <c r="AF5319" s="82">
        <f>IF(F5319=1, 'adjustment factor'!$D$5, IF(F5319=-9,-999,IF(F5319="",-999,0)))</f>
        <v>-999</v>
      </c>
      <c r="AG5319" s="82">
        <f>IF(E5319=1, 'adjustment factor'!$D$6, IF(E5319=-9,-999,IF(E5319="",-999,0)))</f>
        <v>-999</v>
      </c>
      <c r="AH5319" s="82">
        <f>IF(K5319&gt;=45,'adjustment factor'!$D$7,IF(K5319=-9,-1200,IF(K5319="",-1200,0)))</f>
        <v>-1200</v>
      </c>
      <c r="AI5319" s="82">
        <f>IF(L5319=1, 'adjustment factor'!$D$8, IF(L5319=-9,-999,IF(L5319="",-999,0)))</f>
        <v>-999</v>
      </c>
      <c r="AJ5319" s="82">
        <f>IF(AND(M5319&gt;=1,M5319&lt;=4),'adjustment factor'!$D$9,IF(M5319=-9,-999,IF(M5319=98,-999,IF(M5319=99,-999,IF(M5319="",-999,0)))))</f>
        <v>-999</v>
      </c>
      <c r="AK5319" s="82">
        <f>IF(H5319=1, 'adjustment factor'!$D$10, IF(H5319=-9,-999,IF(H5319="",-999,0)))</f>
        <v>-999</v>
      </c>
      <c r="AL5319" s="82">
        <f>IF(G5319=1, 'adjustment factor'!$D$11, IF(G5319=-9,-999,IF(G5319="",-999,0)))</f>
        <v>-999</v>
      </c>
      <c r="AM5319" s="82">
        <f>IF(I5319=1, 'adjustment factor'!$D$12, IF(I5319=-9,-999,IF(I5319="",-999,0)))</f>
        <v>-999</v>
      </c>
      <c r="AN5319" s="82">
        <f>IF(J5319=1, 'adjustment factor'!$D$13, IF(J5319=-9,-999,IF(J5319="",-999,0)))</f>
        <v>-999</v>
      </c>
      <c r="AO5319" s="82" t="str">
        <f t="shared" si="838"/>
        <v>-999</v>
      </c>
      <c r="AP5319" s="82" t="str">
        <f t="shared" si="839"/>
        <v>MISSING</v>
      </c>
    </row>
    <row r="5320" spans="2:42">
      <c r="B5320" s="207"/>
      <c r="C5320" s="35">
        <v>5316</v>
      </c>
      <c r="D5320" s="161"/>
      <c r="E5320" s="161"/>
      <c r="F5320" s="161"/>
      <c r="G5320" s="161"/>
      <c r="H5320" s="161"/>
      <c r="I5320" s="161"/>
      <c r="J5320" s="161"/>
      <c r="K5320" s="161"/>
      <c r="L5320" s="161"/>
      <c r="M5320" s="161"/>
      <c r="N5320" s="171"/>
      <c r="O5320" s="171"/>
      <c r="P5320" s="171"/>
      <c r="Q5320" s="171"/>
      <c r="R5320" s="171"/>
      <c r="S5320" s="171"/>
      <c r="T5320" s="208" t="str">
        <f t="shared" si="830"/>
        <v>MISSING</v>
      </c>
      <c r="U5320" s="208" t="str">
        <f t="shared" si="831"/>
        <v>MISSING</v>
      </c>
      <c r="X5320" s="56">
        <f t="shared" si="832"/>
        <v>-99</v>
      </c>
      <c r="Y5320" s="56">
        <f t="shared" si="833"/>
        <v>-99</v>
      </c>
      <c r="Z5320" s="56">
        <f t="shared" si="834"/>
        <v>-99</v>
      </c>
      <c r="AA5320" s="56">
        <f t="shared" si="835"/>
        <v>-99</v>
      </c>
      <c r="AB5320" s="56">
        <f t="shared" si="836"/>
        <v>-99</v>
      </c>
      <c r="AC5320" s="56">
        <f t="shared" si="837"/>
        <v>-99</v>
      </c>
      <c r="AD5320" s="3"/>
      <c r="AE5320" s="82">
        <f>IF(D5320=1, 'adjustment factor'!$D$4, IF(D5320=-9,-999,IF(D5320="",-999,0)))</f>
        <v>-999</v>
      </c>
      <c r="AF5320" s="82">
        <f>IF(F5320=1, 'adjustment factor'!$D$5, IF(F5320=-9,-999,IF(F5320="",-999,0)))</f>
        <v>-999</v>
      </c>
      <c r="AG5320" s="82">
        <f>IF(E5320=1, 'adjustment factor'!$D$6, IF(E5320=-9,-999,IF(E5320="",-999,0)))</f>
        <v>-999</v>
      </c>
      <c r="AH5320" s="82">
        <f>IF(K5320&gt;=45,'adjustment factor'!$D$7,IF(K5320=-9,-1200,IF(K5320="",-1200,0)))</f>
        <v>-1200</v>
      </c>
      <c r="AI5320" s="82">
        <f>IF(L5320=1, 'adjustment factor'!$D$8, IF(L5320=-9,-999,IF(L5320="",-999,0)))</f>
        <v>-999</v>
      </c>
      <c r="AJ5320" s="82">
        <f>IF(AND(M5320&gt;=1,M5320&lt;=4),'adjustment factor'!$D$9,IF(M5320=-9,-999,IF(M5320=98,-999,IF(M5320=99,-999,IF(M5320="",-999,0)))))</f>
        <v>-999</v>
      </c>
      <c r="AK5320" s="82">
        <f>IF(H5320=1, 'adjustment factor'!$D$10, IF(H5320=-9,-999,IF(H5320="",-999,0)))</f>
        <v>-999</v>
      </c>
      <c r="AL5320" s="82">
        <f>IF(G5320=1, 'adjustment factor'!$D$11, IF(G5320=-9,-999,IF(G5320="",-999,0)))</f>
        <v>-999</v>
      </c>
      <c r="AM5320" s="82">
        <f>IF(I5320=1, 'adjustment factor'!$D$12, IF(I5320=-9,-999,IF(I5320="",-999,0)))</f>
        <v>-999</v>
      </c>
      <c r="AN5320" s="82">
        <f>IF(J5320=1, 'adjustment factor'!$D$13, IF(J5320=-9,-999,IF(J5320="",-999,0)))</f>
        <v>-999</v>
      </c>
      <c r="AO5320" s="82" t="str">
        <f t="shared" si="838"/>
        <v>-999</v>
      </c>
      <c r="AP5320" s="82" t="str">
        <f t="shared" si="839"/>
        <v>MISSING</v>
      </c>
    </row>
    <row r="5321" spans="2:42">
      <c r="B5321" s="207"/>
      <c r="C5321" s="35">
        <v>5317</v>
      </c>
      <c r="D5321" s="161"/>
      <c r="E5321" s="161"/>
      <c r="F5321" s="161"/>
      <c r="G5321" s="161"/>
      <c r="H5321" s="161"/>
      <c r="I5321" s="161"/>
      <c r="J5321" s="161"/>
      <c r="K5321" s="161"/>
      <c r="L5321" s="161"/>
      <c r="M5321" s="161"/>
      <c r="N5321" s="171"/>
      <c r="O5321" s="171"/>
      <c r="P5321" s="171"/>
      <c r="Q5321" s="171"/>
      <c r="R5321" s="171"/>
      <c r="S5321" s="171"/>
      <c r="T5321" s="208" t="str">
        <f t="shared" si="830"/>
        <v>MISSING</v>
      </c>
      <c r="U5321" s="208" t="str">
        <f t="shared" si="831"/>
        <v>MISSING</v>
      </c>
      <c r="X5321" s="56">
        <f t="shared" si="832"/>
        <v>-99</v>
      </c>
      <c r="Y5321" s="56">
        <f t="shared" si="833"/>
        <v>-99</v>
      </c>
      <c r="Z5321" s="56">
        <f t="shared" si="834"/>
        <v>-99</v>
      </c>
      <c r="AA5321" s="56">
        <f t="shared" si="835"/>
        <v>-99</v>
      </c>
      <c r="AB5321" s="56">
        <f t="shared" si="836"/>
        <v>-99</v>
      </c>
      <c r="AC5321" s="56">
        <f t="shared" si="837"/>
        <v>-99</v>
      </c>
      <c r="AD5321" s="3"/>
      <c r="AE5321" s="82">
        <f>IF(D5321=1, 'adjustment factor'!$D$4, IF(D5321=-9,-999,IF(D5321="",-999,0)))</f>
        <v>-999</v>
      </c>
      <c r="AF5321" s="82">
        <f>IF(F5321=1, 'adjustment factor'!$D$5, IF(F5321=-9,-999,IF(F5321="",-999,0)))</f>
        <v>-999</v>
      </c>
      <c r="AG5321" s="82">
        <f>IF(E5321=1, 'adjustment factor'!$D$6, IF(E5321=-9,-999,IF(E5321="",-999,0)))</f>
        <v>-999</v>
      </c>
      <c r="AH5321" s="82">
        <f>IF(K5321&gt;=45,'adjustment factor'!$D$7,IF(K5321=-9,-1200,IF(K5321="",-1200,0)))</f>
        <v>-1200</v>
      </c>
      <c r="AI5321" s="82">
        <f>IF(L5321=1, 'adjustment factor'!$D$8, IF(L5321=-9,-999,IF(L5321="",-999,0)))</f>
        <v>-999</v>
      </c>
      <c r="AJ5321" s="82">
        <f>IF(AND(M5321&gt;=1,M5321&lt;=4),'adjustment factor'!$D$9,IF(M5321=-9,-999,IF(M5321=98,-999,IF(M5321=99,-999,IF(M5321="",-999,0)))))</f>
        <v>-999</v>
      </c>
      <c r="AK5321" s="82">
        <f>IF(H5321=1, 'adjustment factor'!$D$10, IF(H5321=-9,-999,IF(H5321="",-999,0)))</f>
        <v>-999</v>
      </c>
      <c r="AL5321" s="82">
        <f>IF(G5321=1, 'adjustment factor'!$D$11, IF(G5321=-9,-999,IF(G5321="",-999,0)))</f>
        <v>-999</v>
      </c>
      <c r="AM5321" s="82">
        <f>IF(I5321=1, 'adjustment factor'!$D$12, IF(I5321=-9,-999,IF(I5321="",-999,0)))</f>
        <v>-999</v>
      </c>
      <c r="AN5321" s="82">
        <f>IF(J5321=1, 'adjustment factor'!$D$13, IF(J5321=-9,-999,IF(J5321="",-999,0)))</f>
        <v>-999</v>
      </c>
      <c r="AO5321" s="82" t="str">
        <f t="shared" si="838"/>
        <v>-999</v>
      </c>
      <c r="AP5321" s="82" t="str">
        <f t="shared" si="839"/>
        <v>MISSING</v>
      </c>
    </row>
    <row r="5322" spans="2:42">
      <c r="B5322" s="207"/>
      <c r="C5322" s="35">
        <v>5318</v>
      </c>
      <c r="D5322" s="161"/>
      <c r="E5322" s="161"/>
      <c r="F5322" s="161"/>
      <c r="G5322" s="161"/>
      <c r="H5322" s="161"/>
      <c r="I5322" s="161"/>
      <c r="J5322" s="161"/>
      <c r="K5322" s="161"/>
      <c r="L5322" s="161"/>
      <c r="M5322" s="161"/>
      <c r="N5322" s="171"/>
      <c r="O5322" s="171"/>
      <c r="P5322" s="171"/>
      <c r="Q5322" s="171"/>
      <c r="R5322" s="171"/>
      <c r="S5322" s="171"/>
      <c r="T5322" s="208" t="str">
        <f t="shared" si="830"/>
        <v>MISSING</v>
      </c>
      <c r="U5322" s="208" t="str">
        <f t="shared" si="831"/>
        <v>MISSING</v>
      </c>
      <c r="X5322" s="56">
        <f t="shared" si="832"/>
        <v>-99</v>
      </c>
      <c r="Y5322" s="56">
        <f t="shared" si="833"/>
        <v>-99</v>
      </c>
      <c r="Z5322" s="56">
        <f t="shared" si="834"/>
        <v>-99</v>
      </c>
      <c r="AA5322" s="56">
        <f t="shared" si="835"/>
        <v>-99</v>
      </c>
      <c r="AB5322" s="56">
        <f t="shared" si="836"/>
        <v>-99</v>
      </c>
      <c r="AC5322" s="56">
        <f t="shared" si="837"/>
        <v>-99</v>
      </c>
      <c r="AD5322" s="3"/>
      <c r="AE5322" s="82">
        <f>IF(D5322=1, 'adjustment factor'!$D$4, IF(D5322=-9,-999,IF(D5322="",-999,0)))</f>
        <v>-999</v>
      </c>
      <c r="AF5322" s="82">
        <f>IF(F5322=1, 'adjustment factor'!$D$5, IF(F5322=-9,-999,IF(F5322="",-999,0)))</f>
        <v>-999</v>
      </c>
      <c r="AG5322" s="82">
        <f>IF(E5322=1, 'adjustment factor'!$D$6, IF(E5322=-9,-999,IF(E5322="",-999,0)))</f>
        <v>-999</v>
      </c>
      <c r="AH5322" s="82">
        <f>IF(K5322&gt;=45,'adjustment factor'!$D$7,IF(K5322=-9,-1200,IF(K5322="",-1200,0)))</f>
        <v>-1200</v>
      </c>
      <c r="AI5322" s="82">
        <f>IF(L5322=1, 'adjustment factor'!$D$8, IF(L5322=-9,-999,IF(L5322="",-999,0)))</f>
        <v>-999</v>
      </c>
      <c r="AJ5322" s="82">
        <f>IF(AND(M5322&gt;=1,M5322&lt;=4),'adjustment factor'!$D$9,IF(M5322=-9,-999,IF(M5322=98,-999,IF(M5322=99,-999,IF(M5322="",-999,0)))))</f>
        <v>-999</v>
      </c>
      <c r="AK5322" s="82">
        <f>IF(H5322=1, 'adjustment factor'!$D$10, IF(H5322=-9,-999,IF(H5322="",-999,0)))</f>
        <v>-999</v>
      </c>
      <c r="AL5322" s="82">
        <f>IF(G5322=1, 'adjustment factor'!$D$11, IF(G5322=-9,-999,IF(G5322="",-999,0)))</f>
        <v>-999</v>
      </c>
      <c r="AM5322" s="82">
        <f>IF(I5322=1, 'adjustment factor'!$D$12, IF(I5322=-9,-999,IF(I5322="",-999,0)))</f>
        <v>-999</v>
      </c>
      <c r="AN5322" s="82">
        <f>IF(J5322=1, 'adjustment factor'!$D$13, IF(J5322=-9,-999,IF(J5322="",-999,0)))</f>
        <v>-999</v>
      </c>
      <c r="AO5322" s="82" t="str">
        <f t="shared" si="838"/>
        <v>-999</v>
      </c>
      <c r="AP5322" s="82" t="str">
        <f t="shared" si="839"/>
        <v>MISSING</v>
      </c>
    </row>
    <row r="5323" spans="2:42">
      <c r="B5323" s="207"/>
      <c r="C5323" s="35">
        <v>5319</v>
      </c>
      <c r="D5323" s="161"/>
      <c r="E5323" s="161"/>
      <c r="F5323" s="161"/>
      <c r="G5323" s="161"/>
      <c r="H5323" s="161"/>
      <c r="I5323" s="161"/>
      <c r="J5323" s="161"/>
      <c r="K5323" s="161"/>
      <c r="L5323" s="161"/>
      <c r="M5323" s="161"/>
      <c r="N5323" s="171"/>
      <c r="O5323" s="171"/>
      <c r="P5323" s="171"/>
      <c r="Q5323" s="171"/>
      <c r="R5323" s="171"/>
      <c r="S5323" s="171"/>
      <c r="T5323" s="208" t="str">
        <f t="shared" si="830"/>
        <v>MISSING</v>
      </c>
      <c r="U5323" s="208" t="str">
        <f t="shared" si="831"/>
        <v>MISSING</v>
      </c>
      <c r="X5323" s="56">
        <f t="shared" si="832"/>
        <v>-99</v>
      </c>
      <c r="Y5323" s="56">
        <f t="shared" si="833"/>
        <v>-99</v>
      </c>
      <c r="Z5323" s="56">
        <f t="shared" si="834"/>
        <v>-99</v>
      </c>
      <c r="AA5323" s="56">
        <f t="shared" si="835"/>
        <v>-99</v>
      </c>
      <c r="AB5323" s="56">
        <f t="shared" si="836"/>
        <v>-99</v>
      </c>
      <c r="AC5323" s="56">
        <f t="shared" si="837"/>
        <v>-99</v>
      </c>
      <c r="AD5323" s="3"/>
      <c r="AE5323" s="82">
        <f>IF(D5323=1, 'adjustment factor'!$D$4, IF(D5323=-9,-999,IF(D5323="",-999,0)))</f>
        <v>-999</v>
      </c>
      <c r="AF5323" s="82">
        <f>IF(F5323=1, 'adjustment factor'!$D$5, IF(F5323=-9,-999,IF(F5323="",-999,0)))</f>
        <v>-999</v>
      </c>
      <c r="AG5323" s="82">
        <f>IF(E5323=1, 'adjustment factor'!$D$6, IF(E5323=-9,-999,IF(E5323="",-999,0)))</f>
        <v>-999</v>
      </c>
      <c r="AH5323" s="82">
        <f>IF(K5323&gt;=45,'adjustment factor'!$D$7,IF(K5323=-9,-1200,IF(K5323="",-1200,0)))</f>
        <v>-1200</v>
      </c>
      <c r="AI5323" s="82">
        <f>IF(L5323=1, 'adjustment factor'!$D$8, IF(L5323=-9,-999,IF(L5323="",-999,0)))</f>
        <v>-999</v>
      </c>
      <c r="AJ5323" s="82">
        <f>IF(AND(M5323&gt;=1,M5323&lt;=4),'adjustment factor'!$D$9,IF(M5323=-9,-999,IF(M5323=98,-999,IF(M5323=99,-999,IF(M5323="",-999,0)))))</f>
        <v>-999</v>
      </c>
      <c r="AK5323" s="82">
        <f>IF(H5323=1, 'adjustment factor'!$D$10, IF(H5323=-9,-999,IF(H5323="",-999,0)))</f>
        <v>-999</v>
      </c>
      <c r="AL5323" s="82">
        <f>IF(G5323=1, 'adjustment factor'!$D$11, IF(G5323=-9,-999,IF(G5323="",-999,0)))</f>
        <v>-999</v>
      </c>
      <c r="AM5323" s="82">
        <f>IF(I5323=1, 'adjustment factor'!$D$12, IF(I5323=-9,-999,IF(I5323="",-999,0)))</f>
        <v>-999</v>
      </c>
      <c r="AN5323" s="82">
        <f>IF(J5323=1, 'adjustment factor'!$D$13, IF(J5323=-9,-999,IF(J5323="",-999,0)))</f>
        <v>-999</v>
      </c>
      <c r="AO5323" s="82" t="str">
        <f t="shared" si="838"/>
        <v>-999</v>
      </c>
      <c r="AP5323" s="82" t="str">
        <f t="shared" si="839"/>
        <v>MISSING</v>
      </c>
    </row>
    <row r="5324" spans="2:42">
      <c r="B5324" s="207"/>
      <c r="C5324" s="35">
        <v>5320</v>
      </c>
      <c r="D5324" s="161"/>
      <c r="E5324" s="161"/>
      <c r="F5324" s="161"/>
      <c r="G5324" s="161"/>
      <c r="H5324" s="161"/>
      <c r="I5324" s="161"/>
      <c r="J5324" s="161"/>
      <c r="K5324" s="161"/>
      <c r="L5324" s="161"/>
      <c r="M5324" s="161"/>
      <c r="N5324" s="171"/>
      <c r="O5324" s="171"/>
      <c r="P5324" s="171"/>
      <c r="Q5324" s="171"/>
      <c r="R5324" s="171"/>
      <c r="S5324" s="171"/>
      <c r="T5324" s="208" t="str">
        <f t="shared" si="830"/>
        <v>MISSING</v>
      </c>
      <c r="U5324" s="208" t="str">
        <f t="shared" si="831"/>
        <v>MISSING</v>
      </c>
      <c r="X5324" s="56">
        <f t="shared" si="832"/>
        <v>-99</v>
      </c>
      <c r="Y5324" s="56">
        <f t="shared" si="833"/>
        <v>-99</v>
      </c>
      <c r="Z5324" s="56">
        <f t="shared" si="834"/>
        <v>-99</v>
      </c>
      <c r="AA5324" s="56">
        <f t="shared" si="835"/>
        <v>-99</v>
      </c>
      <c r="AB5324" s="56">
        <f t="shared" si="836"/>
        <v>-99</v>
      </c>
      <c r="AC5324" s="56">
        <f t="shared" si="837"/>
        <v>-99</v>
      </c>
      <c r="AD5324" s="3"/>
      <c r="AE5324" s="82">
        <f>IF(D5324=1, 'adjustment factor'!$D$4, IF(D5324=-9,-999,IF(D5324="",-999,0)))</f>
        <v>-999</v>
      </c>
      <c r="AF5324" s="82">
        <f>IF(F5324=1, 'adjustment factor'!$D$5, IF(F5324=-9,-999,IF(F5324="",-999,0)))</f>
        <v>-999</v>
      </c>
      <c r="AG5324" s="82">
        <f>IF(E5324=1, 'adjustment factor'!$D$6, IF(E5324=-9,-999,IF(E5324="",-999,0)))</f>
        <v>-999</v>
      </c>
      <c r="AH5324" s="82">
        <f>IF(K5324&gt;=45,'adjustment factor'!$D$7,IF(K5324=-9,-1200,IF(K5324="",-1200,0)))</f>
        <v>-1200</v>
      </c>
      <c r="AI5324" s="82">
        <f>IF(L5324=1, 'adjustment factor'!$D$8, IF(L5324=-9,-999,IF(L5324="",-999,0)))</f>
        <v>-999</v>
      </c>
      <c r="AJ5324" s="82">
        <f>IF(AND(M5324&gt;=1,M5324&lt;=4),'adjustment factor'!$D$9,IF(M5324=-9,-999,IF(M5324=98,-999,IF(M5324=99,-999,IF(M5324="",-999,0)))))</f>
        <v>-999</v>
      </c>
      <c r="AK5324" s="82">
        <f>IF(H5324=1, 'adjustment factor'!$D$10, IF(H5324=-9,-999,IF(H5324="",-999,0)))</f>
        <v>-999</v>
      </c>
      <c r="AL5324" s="82">
        <f>IF(G5324=1, 'adjustment factor'!$D$11, IF(G5324=-9,-999,IF(G5324="",-999,0)))</f>
        <v>-999</v>
      </c>
      <c r="AM5324" s="82">
        <f>IF(I5324=1, 'adjustment factor'!$D$12, IF(I5324=-9,-999,IF(I5324="",-999,0)))</f>
        <v>-999</v>
      </c>
      <c r="AN5324" s="82">
        <f>IF(J5324=1, 'adjustment factor'!$D$13, IF(J5324=-9,-999,IF(J5324="",-999,0)))</f>
        <v>-999</v>
      </c>
      <c r="AO5324" s="82" t="str">
        <f t="shared" si="838"/>
        <v>-999</v>
      </c>
      <c r="AP5324" s="82" t="str">
        <f t="shared" si="839"/>
        <v>MISSING</v>
      </c>
    </row>
    <row r="5325" spans="2:42">
      <c r="B5325" s="207"/>
      <c r="C5325" s="35">
        <v>5321</v>
      </c>
      <c r="D5325" s="161"/>
      <c r="E5325" s="161"/>
      <c r="F5325" s="161"/>
      <c r="G5325" s="161"/>
      <c r="H5325" s="161"/>
      <c r="I5325" s="161"/>
      <c r="J5325" s="161"/>
      <c r="K5325" s="161"/>
      <c r="L5325" s="161"/>
      <c r="M5325" s="161"/>
      <c r="N5325" s="171"/>
      <c r="O5325" s="171"/>
      <c r="P5325" s="171"/>
      <c r="Q5325" s="171"/>
      <c r="R5325" s="171"/>
      <c r="S5325" s="171"/>
      <c r="T5325" s="208" t="str">
        <f t="shared" si="830"/>
        <v>MISSING</v>
      </c>
      <c r="U5325" s="208" t="str">
        <f t="shared" si="831"/>
        <v>MISSING</v>
      </c>
      <c r="X5325" s="56">
        <f t="shared" si="832"/>
        <v>-99</v>
      </c>
      <c r="Y5325" s="56">
        <f t="shared" si="833"/>
        <v>-99</v>
      </c>
      <c r="Z5325" s="56">
        <f t="shared" si="834"/>
        <v>-99</v>
      </c>
      <c r="AA5325" s="56">
        <f t="shared" si="835"/>
        <v>-99</v>
      </c>
      <c r="AB5325" s="56">
        <f t="shared" si="836"/>
        <v>-99</v>
      </c>
      <c r="AC5325" s="56">
        <f t="shared" si="837"/>
        <v>-99</v>
      </c>
      <c r="AD5325" s="3"/>
      <c r="AE5325" s="82">
        <f>IF(D5325=1, 'adjustment factor'!$D$4, IF(D5325=-9,-999,IF(D5325="",-999,0)))</f>
        <v>-999</v>
      </c>
      <c r="AF5325" s="82">
        <f>IF(F5325=1, 'adjustment factor'!$D$5, IF(F5325=-9,-999,IF(F5325="",-999,0)))</f>
        <v>-999</v>
      </c>
      <c r="AG5325" s="82">
        <f>IF(E5325=1, 'adjustment factor'!$D$6, IF(E5325=-9,-999,IF(E5325="",-999,0)))</f>
        <v>-999</v>
      </c>
      <c r="AH5325" s="82">
        <f>IF(K5325&gt;=45,'adjustment factor'!$D$7,IF(K5325=-9,-1200,IF(K5325="",-1200,0)))</f>
        <v>-1200</v>
      </c>
      <c r="AI5325" s="82">
        <f>IF(L5325=1, 'adjustment factor'!$D$8, IF(L5325=-9,-999,IF(L5325="",-999,0)))</f>
        <v>-999</v>
      </c>
      <c r="AJ5325" s="82">
        <f>IF(AND(M5325&gt;=1,M5325&lt;=4),'adjustment factor'!$D$9,IF(M5325=-9,-999,IF(M5325=98,-999,IF(M5325=99,-999,IF(M5325="",-999,0)))))</f>
        <v>-999</v>
      </c>
      <c r="AK5325" s="82">
        <f>IF(H5325=1, 'adjustment factor'!$D$10, IF(H5325=-9,-999,IF(H5325="",-999,0)))</f>
        <v>-999</v>
      </c>
      <c r="AL5325" s="82">
        <f>IF(G5325=1, 'adjustment factor'!$D$11, IF(G5325=-9,-999,IF(G5325="",-999,0)))</f>
        <v>-999</v>
      </c>
      <c r="AM5325" s="82">
        <f>IF(I5325=1, 'adjustment factor'!$D$12, IF(I5325=-9,-999,IF(I5325="",-999,0)))</f>
        <v>-999</v>
      </c>
      <c r="AN5325" s="82">
        <f>IF(J5325=1, 'adjustment factor'!$D$13, IF(J5325=-9,-999,IF(J5325="",-999,0)))</f>
        <v>-999</v>
      </c>
      <c r="AO5325" s="82" t="str">
        <f t="shared" si="838"/>
        <v>-999</v>
      </c>
      <c r="AP5325" s="82" t="str">
        <f t="shared" si="839"/>
        <v>MISSING</v>
      </c>
    </row>
    <row r="5326" spans="2:42">
      <c r="B5326" s="207"/>
      <c r="C5326" s="35">
        <v>5322</v>
      </c>
      <c r="D5326" s="161"/>
      <c r="E5326" s="161"/>
      <c r="F5326" s="161"/>
      <c r="G5326" s="161"/>
      <c r="H5326" s="161"/>
      <c r="I5326" s="161"/>
      <c r="J5326" s="161"/>
      <c r="K5326" s="161"/>
      <c r="L5326" s="161"/>
      <c r="M5326" s="161"/>
      <c r="N5326" s="171"/>
      <c r="O5326" s="171"/>
      <c r="P5326" s="171"/>
      <c r="Q5326" s="171"/>
      <c r="R5326" s="171"/>
      <c r="S5326" s="171"/>
      <c r="T5326" s="208" t="str">
        <f t="shared" si="830"/>
        <v>MISSING</v>
      </c>
      <c r="U5326" s="208" t="str">
        <f t="shared" si="831"/>
        <v>MISSING</v>
      </c>
      <c r="X5326" s="56">
        <f t="shared" si="832"/>
        <v>-99</v>
      </c>
      <c r="Y5326" s="56">
        <f t="shared" si="833"/>
        <v>-99</v>
      </c>
      <c r="Z5326" s="56">
        <f t="shared" si="834"/>
        <v>-99</v>
      </c>
      <c r="AA5326" s="56">
        <f t="shared" si="835"/>
        <v>-99</v>
      </c>
      <c r="AB5326" s="56">
        <f t="shared" si="836"/>
        <v>-99</v>
      </c>
      <c r="AC5326" s="56">
        <f t="shared" si="837"/>
        <v>-99</v>
      </c>
      <c r="AD5326" s="3"/>
      <c r="AE5326" s="82">
        <f>IF(D5326=1, 'adjustment factor'!$D$4, IF(D5326=-9,-999,IF(D5326="",-999,0)))</f>
        <v>-999</v>
      </c>
      <c r="AF5326" s="82">
        <f>IF(F5326=1, 'adjustment factor'!$D$5, IF(F5326=-9,-999,IF(F5326="",-999,0)))</f>
        <v>-999</v>
      </c>
      <c r="AG5326" s="82">
        <f>IF(E5326=1, 'adjustment factor'!$D$6, IF(E5326=-9,-999,IF(E5326="",-999,0)))</f>
        <v>-999</v>
      </c>
      <c r="AH5326" s="82">
        <f>IF(K5326&gt;=45,'adjustment factor'!$D$7,IF(K5326=-9,-1200,IF(K5326="",-1200,0)))</f>
        <v>-1200</v>
      </c>
      <c r="AI5326" s="82">
        <f>IF(L5326=1, 'adjustment factor'!$D$8, IF(L5326=-9,-999,IF(L5326="",-999,0)))</f>
        <v>-999</v>
      </c>
      <c r="AJ5326" s="82">
        <f>IF(AND(M5326&gt;=1,M5326&lt;=4),'adjustment factor'!$D$9,IF(M5326=-9,-999,IF(M5326=98,-999,IF(M5326=99,-999,IF(M5326="",-999,0)))))</f>
        <v>-999</v>
      </c>
      <c r="AK5326" s="82">
        <f>IF(H5326=1, 'adjustment factor'!$D$10, IF(H5326=-9,-999,IF(H5326="",-999,0)))</f>
        <v>-999</v>
      </c>
      <c r="AL5326" s="82">
        <f>IF(G5326=1, 'adjustment factor'!$D$11, IF(G5326=-9,-999,IF(G5326="",-999,0)))</f>
        <v>-999</v>
      </c>
      <c r="AM5326" s="82">
        <f>IF(I5326=1, 'adjustment factor'!$D$12, IF(I5326=-9,-999,IF(I5326="",-999,0)))</f>
        <v>-999</v>
      </c>
      <c r="AN5326" s="82">
        <f>IF(J5326=1, 'adjustment factor'!$D$13, IF(J5326=-9,-999,IF(J5326="",-999,0)))</f>
        <v>-999</v>
      </c>
      <c r="AO5326" s="82" t="str">
        <f t="shared" si="838"/>
        <v>-999</v>
      </c>
      <c r="AP5326" s="82" t="str">
        <f t="shared" si="839"/>
        <v>MISSING</v>
      </c>
    </row>
    <row r="5327" spans="2:42">
      <c r="B5327" s="207"/>
      <c r="C5327" s="35">
        <v>5323</v>
      </c>
      <c r="D5327" s="161"/>
      <c r="E5327" s="161"/>
      <c r="F5327" s="161"/>
      <c r="G5327" s="161"/>
      <c r="H5327" s="161"/>
      <c r="I5327" s="161"/>
      <c r="J5327" s="161"/>
      <c r="K5327" s="161"/>
      <c r="L5327" s="161"/>
      <c r="M5327" s="161"/>
      <c r="N5327" s="171"/>
      <c r="O5327" s="171"/>
      <c r="P5327" s="171"/>
      <c r="Q5327" s="171"/>
      <c r="R5327" s="171"/>
      <c r="S5327" s="171"/>
      <c r="T5327" s="208" t="str">
        <f t="shared" si="830"/>
        <v>MISSING</v>
      </c>
      <c r="U5327" s="208" t="str">
        <f t="shared" si="831"/>
        <v>MISSING</v>
      </c>
      <c r="X5327" s="56">
        <f t="shared" si="832"/>
        <v>-99</v>
      </c>
      <c r="Y5327" s="56">
        <f t="shared" si="833"/>
        <v>-99</v>
      </c>
      <c r="Z5327" s="56">
        <f t="shared" si="834"/>
        <v>-99</v>
      </c>
      <c r="AA5327" s="56">
        <f t="shared" si="835"/>
        <v>-99</v>
      </c>
      <c r="AB5327" s="56">
        <f t="shared" si="836"/>
        <v>-99</v>
      </c>
      <c r="AC5327" s="56">
        <f t="shared" si="837"/>
        <v>-99</v>
      </c>
      <c r="AD5327" s="3"/>
      <c r="AE5327" s="82">
        <f>IF(D5327=1, 'adjustment factor'!$D$4, IF(D5327=-9,-999,IF(D5327="",-999,0)))</f>
        <v>-999</v>
      </c>
      <c r="AF5327" s="82">
        <f>IF(F5327=1, 'adjustment factor'!$D$5, IF(F5327=-9,-999,IF(F5327="",-999,0)))</f>
        <v>-999</v>
      </c>
      <c r="AG5327" s="82">
        <f>IF(E5327=1, 'adjustment factor'!$D$6, IF(E5327=-9,-999,IF(E5327="",-999,0)))</f>
        <v>-999</v>
      </c>
      <c r="AH5327" s="82">
        <f>IF(K5327&gt;=45,'adjustment factor'!$D$7,IF(K5327=-9,-1200,IF(K5327="",-1200,0)))</f>
        <v>-1200</v>
      </c>
      <c r="AI5327" s="82">
        <f>IF(L5327=1, 'adjustment factor'!$D$8, IF(L5327=-9,-999,IF(L5327="",-999,0)))</f>
        <v>-999</v>
      </c>
      <c r="AJ5327" s="82">
        <f>IF(AND(M5327&gt;=1,M5327&lt;=4),'adjustment factor'!$D$9,IF(M5327=-9,-999,IF(M5327=98,-999,IF(M5327=99,-999,IF(M5327="",-999,0)))))</f>
        <v>-999</v>
      </c>
      <c r="AK5327" s="82">
        <f>IF(H5327=1, 'adjustment factor'!$D$10, IF(H5327=-9,-999,IF(H5327="",-999,0)))</f>
        <v>-999</v>
      </c>
      <c r="AL5327" s="82">
        <f>IF(G5327=1, 'adjustment factor'!$D$11, IF(G5327=-9,-999,IF(G5327="",-999,0)))</f>
        <v>-999</v>
      </c>
      <c r="AM5327" s="82">
        <f>IF(I5327=1, 'adjustment factor'!$D$12, IF(I5327=-9,-999,IF(I5327="",-999,0)))</f>
        <v>-999</v>
      </c>
      <c r="AN5327" s="82">
        <f>IF(J5327=1, 'adjustment factor'!$D$13, IF(J5327=-9,-999,IF(J5327="",-999,0)))</f>
        <v>-999</v>
      </c>
      <c r="AO5327" s="82" t="str">
        <f t="shared" si="838"/>
        <v>-999</v>
      </c>
      <c r="AP5327" s="82" t="str">
        <f t="shared" si="839"/>
        <v>MISSING</v>
      </c>
    </row>
    <row r="5328" spans="2:42">
      <c r="B5328" s="207"/>
      <c r="C5328" s="35">
        <v>5324</v>
      </c>
      <c r="D5328" s="161"/>
      <c r="E5328" s="161"/>
      <c r="F5328" s="161"/>
      <c r="G5328" s="161"/>
      <c r="H5328" s="161"/>
      <c r="I5328" s="161"/>
      <c r="J5328" s="161"/>
      <c r="K5328" s="161"/>
      <c r="L5328" s="161"/>
      <c r="M5328" s="161"/>
      <c r="N5328" s="171"/>
      <c r="O5328" s="171"/>
      <c r="P5328" s="171"/>
      <c r="Q5328" s="171"/>
      <c r="R5328" s="171"/>
      <c r="S5328" s="171"/>
      <c r="T5328" s="208" t="str">
        <f t="shared" si="830"/>
        <v>MISSING</v>
      </c>
      <c r="U5328" s="208" t="str">
        <f t="shared" si="831"/>
        <v>MISSING</v>
      </c>
      <c r="X5328" s="56">
        <f t="shared" si="832"/>
        <v>-99</v>
      </c>
      <c r="Y5328" s="56">
        <f t="shared" si="833"/>
        <v>-99</v>
      </c>
      <c r="Z5328" s="56">
        <f t="shared" si="834"/>
        <v>-99</v>
      </c>
      <c r="AA5328" s="56">
        <f t="shared" si="835"/>
        <v>-99</v>
      </c>
      <c r="AB5328" s="56">
        <f t="shared" si="836"/>
        <v>-99</v>
      </c>
      <c r="AC5328" s="56">
        <f t="shared" si="837"/>
        <v>-99</v>
      </c>
      <c r="AD5328" s="3"/>
      <c r="AE5328" s="82">
        <f>IF(D5328=1, 'adjustment factor'!$D$4, IF(D5328=-9,-999,IF(D5328="",-999,0)))</f>
        <v>-999</v>
      </c>
      <c r="AF5328" s="82">
        <f>IF(F5328=1, 'adjustment factor'!$D$5, IF(F5328=-9,-999,IF(F5328="",-999,0)))</f>
        <v>-999</v>
      </c>
      <c r="AG5328" s="82">
        <f>IF(E5328=1, 'adjustment factor'!$D$6, IF(E5328=-9,-999,IF(E5328="",-999,0)))</f>
        <v>-999</v>
      </c>
      <c r="AH5328" s="82">
        <f>IF(K5328&gt;=45,'adjustment factor'!$D$7,IF(K5328=-9,-1200,IF(K5328="",-1200,0)))</f>
        <v>-1200</v>
      </c>
      <c r="AI5328" s="82">
        <f>IF(L5328=1, 'adjustment factor'!$D$8, IF(L5328=-9,-999,IF(L5328="",-999,0)))</f>
        <v>-999</v>
      </c>
      <c r="AJ5328" s="82">
        <f>IF(AND(M5328&gt;=1,M5328&lt;=4),'adjustment factor'!$D$9,IF(M5328=-9,-999,IF(M5328=98,-999,IF(M5328=99,-999,IF(M5328="",-999,0)))))</f>
        <v>-999</v>
      </c>
      <c r="AK5328" s="82">
        <f>IF(H5328=1, 'adjustment factor'!$D$10, IF(H5328=-9,-999,IF(H5328="",-999,0)))</f>
        <v>-999</v>
      </c>
      <c r="AL5328" s="82">
        <f>IF(G5328=1, 'adjustment factor'!$D$11, IF(G5328=-9,-999,IF(G5328="",-999,0)))</f>
        <v>-999</v>
      </c>
      <c r="AM5328" s="82">
        <f>IF(I5328=1, 'adjustment factor'!$D$12, IF(I5328=-9,-999,IF(I5328="",-999,0)))</f>
        <v>-999</v>
      </c>
      <c r="AN5328" s="82">
        <f>IF(J5328=1, 'adjustment factor'!$D$13, IF(J5328=-9,-999,IF(J5328="",-999,0)))</f>
        <v>-999</v>
      </c>
      <c r="AO5328" s="82" t="str">
        <f t="shared" si="838"/>
        <v>-999</v>
      </c>
      <c r="AP5328" s="82" t="str">
        <f t="shared" si="839"/>
        <v>MISSING</v>
      </c>
    </row>
    <row r="5329" spans="2:42">
      <c r="B5329" s="207"/>
      <c r="C5329" s="35">
        <v>5325</v>
      </c>
      <c r="D5329" s="161"/>
      <c r="E5329" s="161"/>
      <c r="F5329" s="161"/>
      <c r="G5329" s="161"/>
      <c r="H5329" s="161"/>
      <c r="I5329" s="161"/>
      <c r="J5329" s="161"/>
      <c r="K5329" s="161"/>
      <c r="L5329" s="161"/>
      <c r="M5329" s="161"/>
      <c r="N5329" s="171"/>
      <c r="O5329" s="171"/>
      <c r="P5329" s="171"/>
      <c r="Q5329" s="171"/>
      <c r="R5329" s="171"/>
      <c r="S5329" s="171"/>
      <c r="T5329" s="208" t="str">
        <f t="shared" si="830"/>
        <v>MISSING</v>
      </c>
      <c r="U5329" s="208" t="str">
        <f t="shared" si="831"/>
        <v>MISSING</v>
      </c>
      <c r="X5329" s="56">
        <f t="shared" si="832"/>
        <v>-99</v>
      </c>
      <c r="Y5329" s="56">
        <f t="shared" si="833"/>
        <v>-99</v>
      </c>
      <c r="Z5329" s="56">
        <f t="shared" si="834"/>
        <v>-99</v>
      </c>
      <c r="AA5329" s="56">
        <f t="shared" si="835"/>
        <v>-99</v>
      </c>
      <c r="AB5329" s="56">
        <f t="shared" si="836"/>
        <v>-99</v>
      </c>
      <c r="AC5329" s="56">
        <f t="shared" si="837"/>
        <v>-99</v>
      </c>
      <c r="AD5329" s="3"/>
      <c r="AE5329" s="82">
        <f>IF(D5329=1, 'adjustment factor'!$D$4, IF(D5329=-9,-999,IF(D5329="",-999,0)))</f>
        <v>-999</v>
      </c>
      <c r="AF5329" s="82">
        <f>IF(F5329=1, 'adjustment factor'!$D$5, IF(F5329=-9,-999,IF(F5329="",-999,0)))</f>
        <v>-999</v>
      </c>
      <c r="AG5329" s="82">
        <f>IF(E5329=1, 'adjustment factor'!$D$6, IF(E5329=-9,-999,IF(E5329="",-999,0)))</f>
        <v>-999</v>
      </c>
      <c r="AH5329" s="82">
        <f>IF(K5329&gt;=45,'adjustment factor'!$D$7,IF(K5329=-9,-1200,IF(K5329="",-1200,0)))</f>
        <v>-1200</v>
      </c>
      <c r="AI5329" s="82">
        <f>IF(L5329=1, 'adjustment factor'!$D$8, IF(L5329=-9,-999,IF(L5329="",-999,0)))</f>
        <v>-999</v>
      </c>
      <c r="AJ5329" s="82">
        <f>IF(AND(M5329&gt;=1,M5329&lt;=4),'adjustment factor'!$D$9,IF(M5329=-9,-999,IF(M5329=98,-999,IF(M5329=99,-999,IF(M5329="",-999,0)))))</f>
        <v>-999</v>
      </c>
      <c r="AK5329" s="82">
        <f>IF(H5329=1, 'adjustment factor'!$D$10, IF(H5329=-9,-999,IF(H5329="",-999,0)))</f>
        <v>-999</v>
      </c>
      <c r="AL5329" s="82">
        <f>IF(G5329=1, 'adjustment factor'!$D$11, IF(G5329=-9,-999,IF(G5329="",-999,0)))</f>
        <v>-999</v>
      </c>
      <c r="AM5329" s="82">
        <f>IF(I5329=1, 'adjustment factor'!$D$12, IF(I5329=-9,-999,IF(I5329="",-999,0)))</f>
        <v>-999</v>
      </c>
      <c r="AN5329" s="82">
        <f>IF(J5329=1, 'adjustment factor'!$D$13, IF(J5329=-9,-999,IF(J5329="",-999,0)))</f>
        <v>-999</v>
      </c>
      <c r="AO5329" s="82" t="str">
        <f t="shared" si="838"/>
        <v>-999</v>
      </c>
      <c r="AP5329" s="82" t="str">
        <f t="shared" si="839"/>
        <v>MISSING</v>
      </c>
    </row>
    <row r="5330" spans="2:42">
      <c r="B5330" s="207"/>
      <c r="C5330" s="35">
        <v>5326</v>
      </c>
      <c r="D5330" s="161"/>
      <c r="E5330" s="161"/>
      <c r="F5330" s="161"/>
      <c r="G5330" s="161"/>
      <c r="H5330" s="161"/>
      <c r="I5330" s="161"/>
      <c r="J5330" s="161"/>
      <c r="K5330" s="161"/>
      <c r="L5330" s="161"/>
      <c r="M5330" s="161"/>
      <c r="N5330" s="171"/>
      <c r="O5330" s="171"/>
      <c r="P5330" s="171"/>
      <c r="Q5330" s="171"/>
      <c r="R5330" s="171"/>
      <c r="S5330" s="171"/>
      <c r="T5330" s="208" t="str">
        <f t="shared" si="830"/>
        <v>MISSING</v>
      </c>
      <c r="U5330" s="208" t="str">
        <f t="shared" si="831"/>
        <v>MISSING</v>
      </c>
      <c r="X5330" s="56">
        <f t="shared" si="832"/>
        <v>-99</v>
      </c>
      <c r="Y5330" s="56">
        <f t="shared" si="833"/>
        <v>-99</v>
      </c>
      <c r="Z5330" s="56">
        <f t="shared" si="834"/>
        <v>-99</v>
      </c>
      <c r="AA5330" s="56">
        <f t="shared" si="835"/>
        <v>-99</v>
      </c>
      <c r="AB5330" s="56">
        <f t="shared" si="836"/>
        <v>-99</v>
      </c>
      <c r="AC5330" s="56">
        <f t="shared" si="837"/>
        <v>-99</v>
      </c>
      <c r="AD5330" s="3"/>
      <c r="AE5330" s="82">
        <f>IF(D5330=1, 'adjustment factor'!$D$4, IF(D5330=-9,-999,IF(D5330="",-999,0)))</f>
        <v>-999</v>
      </c>
      <c r="AF5330" s="82">
        <f>IF(F5330=1, 'adjustment factor'!$D$5, IF(F5330=-9,-999,IF(F5330="",-999,0)))</f>
        <v>-999</v>
      </c>
      <c r="AG5330" s="82">
        <f>IF(E5330=1, 'adjustment factor'!$D$6, IF(E5330=-9,-999,IF(E5330="",-999,0)))</f>
        <v>-999</v>
      </c>
      <c r="AH5330" s="82">
        <f>IF(K5330&gt;=45,'adjustment factor'!$D$7,IF(K5330=-9,-1200,IF(K5330="",-1200,0)))</f>
        <v>-1200</v>
      </c>
      <c r="AI5330" s="82">
        <f>IF(L5330=1, 'adjustment factor'!$D$8, IF(L5330=-9,-999,IF(L5330="",-999,0)))</f>
        <v>-999</v>
      </c>
      <c r="AJ5330" s="82">
        <f>IF(AND(M5330&gt;=1,M5330&lt;=4),'adjustment factor'!$D$9,IF(M5330=-9,-999,IF(M5330=98,-999,IF(M5330=99,-999,IF(M5330="",-999,0)))))</f>
        <v>-999</v>
      </c>
      <c r="AK5330" s="82">
        <f>IF(H5330=1, 'adjustment factor'!$D$10, IF(H5330=-9,-999,IF(H5330="",-999,0)))</f>
        <v>-999</v>
      </c>
      <c r="AL5330" s="82">
        <f>IF(G5330=1, 'adjustment factor'!$D$11, IF(G5330=-9,-999,IF(G5330="",-999,0)))</f>
        <v>-999</v>
      </c>
      <c r="AM5330" s="82">
        <f>IF(I5330=1, 'adjustment factor'!$D$12, IF(I5330=-9,-999,IF(I5330="",-999,0)))</f>
        <v>-999</v>
      </c>
      <c r="AN5330" s="82">
        <f>IF(J5330=1, 'adjustment factor'!$D$13, IF(J5330=-9,-999,IF(J5330="",-999,0)))</f>
        <v>-999</v>
      </c>
      <c r="AO5330" s="82" t="str">
        <f t="shared" si="838"/>
        <v>-999</v>
      </c>
      <c r="AP5330" s="82" t="str">
        <f t="shared" si="839"/>
        <v>MISSING</v>
      </c>
    </row>
    <row r="5331" spans="2:42">
      <c r="B5331" s="207"/>
      <c r="C5331" s="35">
        <v>5327</v>
      </c>
      <c r="D5331" s="161"/>
      <c r="E5331" s="161"/>
      <c r="F5331" s="161"/>
      <c r="G5331" s="161"/>
      <c r="H5331" s="161"/>
      <c r="I5331" s="161"/>
      <c r="J5331" s="161"/>
      <c r="K5331" s="161"/>
      <c r="L5331" s="161"/>
      <c r="M5331" s="161"/>
      <c r="N5331" s="171"/>
      <c r="O5331" s="171"/>
      <c r="P5331" s="171"/>
      <c r="Q5331" s="171"/>
      <c r="R5331" s="171"/>
      <c r="S5331" s="171"/>
      <c r="T5331" s="208" t="str">
        <f t="shared" si="830"/>
        <v>MISSING</v>
      </c>
      <c r="U5331" s="208" t="str">
        <f t="shared" si="831"/>
        <v>MISSING</v>
      </c>
      <c r="X5331" s="56">
        <f t="shared" si="832"/>
        <v>-99</v>
      </c>
      <c r="Y5331" s="56">
        <f t="shared" si="833"/>
        <v>-99</v>
      </c>
      <c r="Z5331" s="56">
        <f t="shared" si="834"/>
        <v>-99</v>
      </c>
      <c r="AA5331" s="56">
        <f t="shared" si="835"/>
        <v>-99</v>
      </c>
      <c r="AB5331" s="56">
        <f t="shared" si="836"/>
        <v>-99</v>
      </c>
      <c r="AC5331" s="56">
        <f t="shared" si="837"/>
        <v>-99</v>
      </c>
      <c r="AD5331" s="3"/>
      <c r="AE5331" s="82">
        <f>IF(D5331=1, 'adjustment factor'!$D$4, IF(D5331=-9,-999,IF(D5331="",-999,0)))</f>
        <v>-999</v>
      </c>
      <c r="AF5331" s="82">
        <f>IF(F5331=1, 'adjustment factor'!$D$5, IF(F5331=-9,-999,IF(F5331="",-999,0)))</f>
        <v>-999</v>
      </c>
      <c r="AG5331" s="82">
        <f>IF(E5331=1, 'adjustment factor'!$D$6, IF(E5331=-9,-999,IF(E5331="",-999,0)))</f>
        <v>-999</v>
      </c>
      <c r="AH5331" s="82">
        <f>IF(K5331&gt;=45,'adjustment factor'!$D$7,IF(K5331=-9,-1200,IF(K5331="",-1200,0)))</f>
        <v>-1200</v>
      </c>
      <c r="AI5331" s="82">
        <f>IF(L5331=1, 'adjustment factor'!$D$8, IF(L5331=-9,-999,IF(L5331="",-999,0)))</f>
        <v>-999</v>
      </c>
      <c r="AJ5331" s="82">
        <f>IF(AND(M5331&gt;=1,M5331&lt;=4),'adjustment factor'!$D$9,IF(M5331=-9,-999,IF(M5331=98,-999,IF(M5331=99,-999,IF(M5331="",-999,0)))))</f>
        <v>-999</v>
      </c>
      <c r="AK5331" s="82">
        <f>IF(H5331=1, 'adjustment factor'!$D$10, IF(H5331=-9,-999,IF(H5331="",-999,0)))</f>
        <v>-999</v>
      </c>
      <c r="AL5331" s="82">
        <f>IF(G5331=1, 'adjustment factor'!$D$11, IF(G5331=-9,-999,IF(G5331="",-999,0)))</f>
        <v>-999</v>
      </c>
      <c r="AM5331" s="82">
        <f>IF(I5331=1, 'adjustment factor'!$D$12, IF(I5331=-9,-999,IF(I5331="",-999,0)))</f>
        <v>-999</v>
      </c>
      <c r="AN5331" s="82">
        <f>IF(J5331=1, 'adjustment factor'!$D$13, IF(J5331=-9,-999,IF(J5331="",-999,0)))</f>
        <v>-999</v>
      </c>
      <c r="AO5331" s="82" t="str">
        <f t="shared" si="838"/>
        <v>-999</v>
      </c>
      <c r="AP5331" s="82" t="str">
        <f t="shared" si="839"/>
        <v>MISSING</v>
      </c>
    </row>
    <row r="5332" spans="2:42">
      <c r="B5332" s="207"/>
      <c r="C5332" s="35">
        <v>5328</v>
      </c>
      <c r="D5332" s="161"/>
      <c r="E5332" s="161"/>
      <c r="F5332" s="161"/>
      <c r="G5332" s="161"/>
      <c r="H5332" s="161"/>
      <c r="I5332" s="161"/>
      <c r="J5332" s="161"/>
      <c r="K5332" s="161"/>
      <c r="L5332" s="161"/>
      <c r="M5332" s="161"/>
      <c r="N5332" s="171"/>
      <c r="O5332" s="171"/>
      <c r="P5332" s="171"/>
      <c r="Q5332" s="171"/>
      <c r="R5332" s="171"/>
      <c r="S5332" s="171"/>
      <c r="T5332" s="208" t="str">
        <f t="shared" si="830"/>
        <v>MISSING</v>
      </c>
      <c r="U5332" s="208" t="str">
        <f t="shared" si="831"/>
        <v>MISSING</v>
      </c>
      <c r="X5332" s="56">
        <f t="shared" si="832"/>
        <v>-99</v>
      </c>
      <c r="Y5332" s="56">
        <f t="shared" si="833"/>
        <v>-99</v>
      </c>
      <c r="Z5332" s="56">
        <f t="shared" si="834"/>
        <v>-99</v>
      </c>
      <c r="AA5332" s="56">
        <f t="shared" si="835"/>
        <v>-99</v>
      </c>
      <c r="AB5332" s="56">
        <f t="shared" si="836"/>
        <v>-99</v>
      </c>
      <c r="AC5332" s="56">
        <f t="shared" si="837"/>
        <v>-99</v>
      </c>
      <c r="AD5332" s="3"/>
      <c r="AE5332" s="82">
        <f>IF(D5332=1, 'adjustment factor'!$D$4, IF(D5332=-9,-999,IF(D5332="",-999,0)))</f>
        <v>-999</v>
      </c>
      <c r="AF5332" s="82">
        <f>IF(F5332=1, 'adjustment factor'!$D$5, IF(F5332=-9,-999,IF(F5332="",-999,0)))</f>
        <v>-999</v>
      </c>
      <c r="AG5332" s="82">
        <f>IF(E5332=1, 'adjustment factor'!$D$6, IF(E5332=-9,-999,IF(E5332="",-999,0)))</f>
        <v>-999</v>
      </c>
      <c r="AH5332" s="82">
        <f>IF(K5332&gt;=45,'adjustment factor'!$D$7,IF(K5332=-9,-1200,IF(K5332="",-1200,0)))</f>
        <v>-1200</v>
      </c>
      <c r="AI5332" s="82">
        <f>IF(L5332=1, 'adjustment factor'!$D$8, IF(L5332=-9,-999,IF(L5332="",-999,0)))</f>
        <v>-999</v>
      </c>
      <c r="AJ5332" s="82">
        <f>IF(AND(M5332&gt;=1,M5332&lt;=4),'adjustment factor'!$D$9,IF(M5332=-9,-999,IF(M5332=98,-999,IF(M5332=99,-999,IF(M5332="",-999,0)))))</f>
        <v>-999</v>
      </c>
      <c r="AK5332" s="82">
        <f>IF(H5332=1, 'adjustment factor'!$D$10, IF(H5332=-9,-999,IF(H5332="",-999,0)))</f>
        <v>-999</v>
      </c>
      <c r="AL5332" s="82">
        <f>IF(G5332=1, 'adjustment factor'!$D$11, IF(G5332=-9,-999,IF(G5332="",-999,0)))</f>
        <v>-999</v>
      </c>
      <c r="AM5332" s="82">
        <f>IF(I5332=1, 'adjustment factor'!$D$12, IF(I5332=-9,-999,IF(I5332="",-999,0)))</f>
        <v>-999</v>
      </c>
      <c r="AN5332" s="82">
        <f>IF(J5332=1, 'adjustment factor'!$D$13, IF(J5332=-9,-999,IF(J5332="",-999,0)))</f>
        <v>-999</v>
      </c>
      <c r="AO5332" s="82" t="str">
        <f t="shared" si="838"/>
        <v>-999</v>
      </c>
      <c r="AP5332" s="82" t="str">
        <f t="shared" si="839"/>
        <v>MISSING</v>
      </c>
    </row>
    <row r="5333" spans="2:42">
      <c r="B5333" s="207"/>
      <c r="C5333" s="35">
        <v>5329</v>
      </c>
      <c r="D5333" s="161"/>
      <c r="E5333" s="161"/>
      <c r="F5333" s="161"/>
      <c r="G5333" s="161"/>
      <c r="H5333" s="161"/>
      <c r="I5333" s="161"/>
      <c r="J5333" s="161"/>
      <c r="K5333" s="161"/>
      <c r="L5333" s="161"/>
      <c r="M5333" s="161"/>
      <c r="N5333" s="171"/>
      <c r="O5333" s="171"/>
      <c r="P5333" s="171"/>
      <c r="Q5333" s="171"/>
      <c r="R5333" s="171"/>
      <c r="S5333" s="171"/>
      <c r="T5333" s="208" t="str">
        <f t="shared" ref="T5333:T5396" si="840">IF(SUM(X5333:AC5333)&gt;-0.01, SUM(X5333:AC5333), "MISSING")</f>
        <v>MISSING</v>
      </c>
      <c r="U5333" s="208" t="str">
        <f t="shared" ref="U5333:U5396" si="841">IF(AP5333="MISSING","MISSING", 3.88+0.604*T5333+0.055*(T5333^2)-AP5333)</f>
        <v>MISSING</v>
      </c>
      <c r="X5333" s="56">
        <f t="shared" ref="X5333:X5396" si="842">IF(N5333&gt;0,((N5333-3)*-1),-99)</f>
        <v>-99</v>
      </c>
      <c r="Y5333" s="56">
        <f t="shared" ref="Y5333:Y5396" si="843">IF(O5333&gt;0,((O5333-3)*-1),-99)</f>
        <v>-99</v>
      </c>
      <c r="Z5333" s="56">
        <f t="shared" ref="Z5333:Z5396" si="844">IF(P5333&gt;0,((P5333-3)*-1),-99)</f>
        <v>-99</v>
      </c>
      <c r="AA5333" s="56">
        <f t="shared" ref="AA5333:AA5396" si="845">IF(Q5333&gt;0,((Q5333-3)*-1),-99)</f>
        <v>-99</v>
      </c>
      <c r="AB5333" s="56">
        <f t="shared" ref="AB5333:AB5396" si="846">IF(R5333&gt;0,((R5333-3)*-1),-99)</f>
        <v>-99</v>
      </c>
      <c r="AC5333" s="56">
        <f t="shared" ref="AC5333:AC5396" si="847">IF(S5333&gt;0,((S5333-3)*-1),-99)</f>
        <v>-99</v>
      </c>
      <c r="AD5333" s="3"/>
      <c r="AE5333" s="82">
        <f>IF(D5333=1, 'adjustment factor'!$D$4, IF(D5333=-9,-999,IF(D5333="",-999,0)))</f>
        <v>-999</v>
      </c>
      <c r="AF5333" s="82">
        <f>IF(F5333=1, 'adjustment factor'!$D$5, IF(F5333=-9,-999,IF(F5333="",-999,0)))</f>
        <v>-999</v>
      </c>
      <c r="AG5333" s="82">
        <f>IF(E5333=1, 'adjustment factor'!$D$6, IF(E5333=-9,-999,IF(E5333="",-999,0)))</f>
        <v>-999</v>
      </c>
      <c r="AH5333" s="82">
        <f>IF(K5333&gt;=45,'adjustment factor'!$D$7,IF(K5333=-9,-1200,IF(K5333="",-1200,0)))</f>
        <v>-1200</v>
      </c>
      <c r="AI5333" s="82">
        <f>IF(L5333=1, 'adjustment factor'!$D$8, IF(L5333=-9,-999,IF(L5333="",-999,0)))</f>
        <v>-999</v>
      </c>
      <c r="AJ5333" s="82">
        <f>IF(AND(M5333&gt;=1,M5333&lt;=4),'adjustment factor'!$D$9,IF(M5333=-9,-999,IF(M5333=98,-999,IF(M5333=99,-999,IF(M5333="",-999,0)))))</f>
        <v>-999</v>
      </c>
      <c r="AK5333" s="82">
        <f>IF(H5333=1, 'adjustment factor'!$D$10, IF(H5333=-9,-999,IF(H5333="",-999,0)))</f>
        <v>-999</v>
      </c>
      <c r="AL5333" s="82">
        <f>IF(G5333=1, 'adjustment factor'!$D$11, IF(G5333=-9,-999,IF(G5333="",-999,0)))</f>
        <v>-999</v>
      </c>
      <c r="AM5333" s="82">
        <f>IF(I5333=1, 'adjustment factor'!$D$12, IF(I5333=-9,-999,IF(I5333="",-999,0)))</f>
        <v>-999</v>
      </c>
      <c r="AN5333" s="82">
        <f>IF(J5333=1, 'adjustment factor'!$D$13, IF(J5333=-9,-999,IF(J5333="",-999,0)))</f>
        <v>-999</v>
      </c>
      <c r="AO5333" s="82" t="str">
        <f t="shared" ref="AO5333:AO5396" si="848">IF(-AE5333-AF5333-AG5333-AH5333+AI5333+AJ5333-AK5333-AL5333-AM5333-AN5333&lt;3, -AE5333-AF5333-AG5333-AH5333+AI5333+AJ5333-AK5333-AL5333-AM5333-AN5333, "-999")</f>
        <v>-999</v>
      </c>
      <c r="AP5333" s="82" t="str">
        <f t="shared" ref="AP5333:AP5396" si="849">IF(AND(SUM(AE5333:AN5333)&gt;-1, (SUM(X5333:AC5333)&gt;-1)), 14.353-AE5333-AF5333-AG5333-AH5333+AI5333+AJ5333-AK5333-AL5333-AM5333-AN5333, "MISSING")</f>
        <v>MISSING</v>
      </c>
    </row>
    <row r="5334" spans="2:42">
      <c r="B5334" s="207"/>
      <c r="C5334" s="35">
        <v>5330</v>
      </c>
      <c r="D5334" s="161"/>
      <c r="E5334" s="161"/>
      <c r="F5334" s="161"/>
      <c r="G5334" s="161"/>
      <c r="H5334" s="161"/>
      <c r="I5334" s="161"/>
      <c r="J5334" s="161"/>
      <c r="K5334" s="161"/>
      <c r="L5334" s="161"/>
      <c r="M5334" s="161"/>
      <c r="N5334" s="171"/>
      <c r="O5334" s="171"/>
      <c r="P5334" s="171"/>
      <c r="Q5334" s="171"/>
      <c r="R5334" s="171"/>
      <c r="S5334" s="171"/>
      <c r="T5334" s="208" t="str">
        <f t="shared" si="840"/>
        <v>MISSING</v>
      </c>
      <c r="U5334" s="208" t="str">
        <f t="shared" si="841"/>
        <v>MISSING</v>
      </c>
      <c r="X5334" s="56">
        <f t="shared" si="842"/>
        <v>-99</v>
      </c>
      <c r="Y5334" s="56">
        <f t="shared" si="843"/>
        <v>-99</v>
      </c>
      <c r="Z5334" s="56">
        <f t="shared" si="844"/>
        <v>-99</v>
      </c>
      <c r="AA5334" s="56">
        <f t="shared" si="845"/>
        <v>-99</v>
      </c>
      <c r="AB5334" s="56">
        <f t="shared" si="846"/>
        <v>-99</v>
      </c>
      <c r="AC5334" s="56">
        <f t="shared" si="847"/>
        <v>-99</v>
      </c>
      <c r="AD5334" s="3"/>
      <c r="AE5334" s="82">
        <f>IF(D5334=1, 'adjustment factor'!$D$4, IF(D5334=-9,-999,IF(D5334="",-999,0)))</f>
        <v>-999</v>
      </c>
      <c r="AF5334" s="82">
        <f>IF(F5334=1, 'adjustment factor'!$D$5, IF(F5334=-9,-999,IF(F5334="",-999,0)))</f>
        <v>-999</v>
      </c>
      <c r="AG5334" s="82">
        <f>IF(E5334=1, 'adjustment factor'!$D$6, IF(E5334=-9,-999,IF(E5334="",-999,0)))</f>
        <v>-999</v>
      </c>
      <c r="AH5334" s="82">
        <f>IF(K5334&gt;=45,'adjustment factor'!$D$7,IF(K5334=-9,-1200,IF(K5334="",-1200,0)))</f>
        <v>-1200</v>
      </c>
      <c r="AI5334" s="82">
        <f>IF(L5334=1, 'adjustment factor'!$D$8, IF(L5334=-9,-999,IF(L5334="",-999,0)))</f>
        <v>-999</v>
      </c>
      <c r="AJ5334" s="82">
        <f>IF(AND(M5334&gt;=1,M5334&lt;=4),'adjustment factor'!$D$9,IF(M5334=-9,-999,IF(M5334=98,-999,IF(M5334=99,-999,IF(M5334="",-999,0)))))</f>
        <v>-999</v>
      </c>
      <c r="AK5334" s="82">
        <f>IF(H5334=1, 'adjustment factor'!$D$10, IF(H5334=-9,-999,IF(H5334="",-999,0)))</f>
        <v>-999</v>
      </c>
      <c r="AL5334" s="82">
        <f>IF(G5334=1, 'adjustment factor'!$D$11, IF(G5334=-9,-999,IF(G5334="",-999,0)))</f>
        <v>-999</v>
      </c>
      <c r="AM5334" s="82">
        <f>IF(I5334=1, 'adjustment factor'!$D$12, IF(I5334=-9,-999,IF(I5334="",-999,0)))</f>
        <v>-999</v>
      </c>
      <c r="AN5334" s="82">
        <f>IF(J5334=1, 'adjustment factor'!$D$13, IF(J5334=-9,-999,IF(J5334="",-999,0)))</f>
        <v>-999</v>
      </c>
      <c r="AO5334" s="82" t="str">
        <f t="shared" si="848"/>
        <v>-999</v>
      </c>
      <c r="AP5334" s="82" t="str">
        <f t="shared" si="849"/>
        <v>MISSING</v>
      </c>
    </row>
    <row r="5335" spans="2:42">
      <c r="B5335" s="207"/>
      <c r="C5335" s="35">
        <v>5331</v>
      </c>
      <c r="D5335" s="161"/>
      <c r="E5335" s="161"/>
      <c r="F5335" s="161"/>
      <c r="G5335" s="161"/>
      <c r="H5335" s="161"/>
      <c r="I5335" s="161"/>
      <c r="J5335" s="161"/>
      <c r="K5335" s="161"/>
      <c r="L5335" s="161"/>
      <c r="M5335" s="161"/>
      <c r="N5335" s="171"/>
      <c r="O5335" s="171"/>
      <c r="P5335" s="171"/>
      <c r="Q5335" s="171"/>
      <c r="R5335" s="171"/>
      <c r="S5335" s="171"/>
      <c r="T5335" s="208" t="str">
        <f t="shared" si="840"/>
        <v>MISSING</v>
      </c>
      <c r="U5335" s="208" t="str">
        <f t="shared" si="841"/>
        <v>MISSING</v>
      </c>
      <c r="X5335" s="56">
        <f t="shared" si="842"/>
        <v>-99</v>
      </c>
      <c r="Y5335" s="56">
        <f t="shared" si="843"/>
        <v>-99</v>
      </c>
      <c r="Z5335" s="56">
        <f t="shared" si="844"/>
        <v>-99</v>
      </c>
      <c r="AA5335" s="56">
        <f t="shared" si="845"/>
        <v>-99</v>
      </c>
      <c r="AB5335" s="56">
        <f t="shared" si="846"/>
        <v>-99</v>
      </c>
      <c r="AC5335" s="56">
        <f t="shared" si="847"/>
        <v>-99</v>
      </c>
      <c r="AD5335" s="3"/>
      <c r="AE5335" s="82">
        <f>IF(D5335=1, 'adjustment factor'!$D$4, IF(D5335=-9,-999,IF(D5335="",-999,0)))</f>
        <v>-999</v>
      </c>
      <c r="AF5335" s="82">
        <f>IF(F5335=1, 'adjustment factor'!$D$5, IF(F5335=-9,-999,IF(F5335="",-999,0)))</f>
        <v>-999</v>
      </c>
      <c r="AG5335" s="82">
        <f>IF(E5335=1, 'adjustment factor'!$D$6, IF(E5335=-9,-999,IF(E5335="",-999,0)))</f>
        <v>-999</v>
      </c>
      <c r="AH5335" s="82">
        <f>IF(K5335&gt;=45,'adjustment factor'!$D$7,IF(K5335=-9,-1200,IF(K5335="",-1200,0)))</f>
        <v>-1200</v>
      </c>
      <c r="AI5335" s="82">
        <f>IF(L5335=1, 'adjustment factor'!$D$8, IF(L5335=-9,-999,IF(L5335="",-999,0)))</f>
        <v>-999</v>
      </c>
      <c r="AJ5335" s="82">
        <f>IF(AND(M5335&gt;=1,M5335&lt;=4),'adjustment factor'!$D$9,IF(M5335=-9,-999,IF(M5335=98,-999,IF(M5335=99,-999,IF(M5335="",-999,0)))))</f>
        <v>-999</v>
      </c>
      <c r="AK5335" s="82">
        <f>IF(H5335=1, 'adjustment factor'!$D$10, IF(H5335=-9,-999,IF(H5335="",-999,0)))</f>
        <v>-999</v>
      </c>
      <c r="AL5335" s="82">
        <f>IF(G5335=1, 'adjustment factor'!$D$11, IF(G5335=-9,-999,IF(G5335="",-999,0)))</f>
        <v>-999</v>
      </c>
      <c r="AM5335" s="82">
        <f>IF(I5335=1, 'adjustment factor'!$D$12, IF(I5335=-9,-999,IF(I5335="",-999,0)))</f>
        <v>-999</v>
      </c>
      <c r="AN5335" s="82">
        <f>IF(J5335=1, 'adjustment factor'!$D$13, IF(J5335=-9,-999,IF(J5335="",-999,0)))</f>
        <v>-999</v>
      </c>
      <c r="AO5335" s="82" t="str">
        <f t="shared" si="848"/>
        <v>-999</v>
      </c>
      <c r="AP5335" s="82" t="str">
        <f t="shared" si="849"/>
        <v>MISSING</v>
      </c>
    </row>
    <row r="5336" spans="2:42">
      <c r="B5336" s="207"/>
      <c r="C5336" s="35">
        <v>5332</v>
      </c>
      <c r="D5336" s="161"/>
      <c r="E5336" s="161"/>
      <c r="F5336" s="161"/>
      <c r="G5336" s="161"/>
      <c r="H5336" s="161"/>
      <c r="I5336" s="161"/>
      <c r="J5336" s="161"/>
      <c r="K5336" s="161"/>
      <c r="L5336" s="161"/>
      <c r="M5336" s="161"/>
      <c r="N5336" s="171"/>
      <c r="O5336" s="171"/>
      <c r="P5336" s="171"/>
      <c r="Q5336" s="171"/>
      <c r="R5336" s="171"/>
      <c r="S5336" s="171"/>
      <c r="T5336" s="208" t="str">
        <f t="shared" si="840"/>
        <v>MISSING</v>
      </c>
      <c r="U5336" s="208" t="str">
        <f t="shared" si="841"/>
        <v>MISSING</v>
      </c>
      <c r="X5336" s="56">
        <f t="shared" si="842"/>
        <v>-99</v>
      </c>
      <c r="Y5336" s="56">
        <f t="shared" si="843"/>
        <v>-99</v>
      </c>
      <c r="Z5336" s="56">
        <f t="shared" si="844"/>
        <v>-99</v>
      </c>
      <c r="AA5336" s="56">
        <f t="shared" si="845"/>
        <v>-99</v>
      </c>
      <c r="AB5336" s="56">
        <f t="shared" si="846"/>
        <v>-99</v>
      </c>
      <c r="AC5336" s="56">
        <f t="shared" si="847"/>
        <v>-99</v>
      </c>
      <c r="AD5336" s="3"/>
      <c r="AE5336" s="82">
        <f>IF(D5336=1, 'adjustment factor'!$D$4, IF(D5336=-9,-999,IF(D5336="",-999,0)))</f>
        <v>-999</v>
      </c>
      <c r="AF5336" s="82">
        <f>IF(F5336=1, 'adjustment factor'!$D$5, IF(F5336=-9,-999,IF(F5336="",-999,0)))</f>
        <v>-999</v>
      </c>
      <c r="AG5336" s="82">
        <f>IF(E5336=1, 'adjustment factor'!$D$6, IF(E5336=-9,-999,IF(E5336="",-999,0)))</f>
        <v>-999</v>
      </c>
      <c r="AH5336" s="82">
        <f>IF(K5336&gt;=45,'adjustment factor'!$D$7,IF(K5336=-9,-1200,IF(K5336="",-1200,0)))</f>
        <v>-1200</v>
      </c>
      <c r="AI5336" s="82">
        <f>IF(L5336=1, 'adjustment factor'!$D$8, IF(L5336=-9,-999,IF(L5336="",-999,0)))</f>
        <v>-999</v>
      </c>
      <c r="AJ5336" s="82">
        <f>IF(AND(M5336&gt;=1,M5336&lt;=4),'adjustment factor'!$D$9,IF(M5336=-9,-999,IF(M5336=98,-999,IF(M5336=99,-999,IF(M5336="",-999,0)))))</f>
        <v>-999</v>
      </c>
      <c r="AK5336" s="82">
        <f>IF(H5336=1, 'adjustment factor'!$D$10, IF(H5336=-9,-999,IF(H5336="",-999,0)))</f>
        <v>-999</v>
      </c>
      <c r="AL5336" s="82">
        <f>IF(G5336=1, 'adjustment factor'!$D$11, IF(G5336=-9,-999,IF(G5336="",-999,0)))</f>
        <v>-999</v>
      </c>
      <c r="AM5336" s="82">
        <f>IF(I5336=1, 'adjustment factor'!$D$12, IF(I5336=-9,-999,IF(I5336="",-999,0)))</f>
        <v>-999</v>
      </c>
      <c r="AN5336" s="82">
        <f>IF(J5336=1, 'adjustment factor'!$D$13, IF(J5336=-9,-999,IF(J5336="",-999,0)))</f>
        <v>-999</v>
      </c>
      <c r="AO5336" s="82" t="str">
        <f t="shared" si="848"/>
        <v>-999</v>
      </c>
      <c r="AP5336" s="82" t="str">
        <f t="shared" si="849"/>
        <v>MISSING</v>
      </c>
    </row>
    <row r="5337" spans="2:42">
      <c r="B5337" s="207"/>
      <c r="C5337" s="35">
        <v>5333</v>
      </c>
      <c r="D5337" s="161"/>
      <c r="E5337" s="161"/>
      <c r="F5337" s="161"/>
      <c r="G5337" s="161"/>
      <c r="H5337" s="161"/>
      <c r="I5337" s="161"/>
      <c r="J5337" s="161"/>
      <c r="K5337" s="161"/>
      <c r="L5337" s="161"/>
      <c r="M5337" s="161"/>
      <c r="N5337" s="171"/>
      <c r="O5337" s="171"/>
      <c r="P5337" s="171"/>
      <c r="Q5337" s="171"/>
      <c r="R5337" s="171"/>
      <c r="S5337" s="171"/>
      <c r="T5337" s="208" t="str">
        <f t="shared" si="840"/>
        <v>MISSING</v>
      </c>
      <c r="U5337" s="208" t="str">
        <f t="shared" si="841"/>
        <v>MISSING</v>
      </c>
      <c r="X5337" s="56">
        <f t="shared" si="842"/>
        <v>-99</v>
      </c>
      <c r="Y5337" s="56">
        <f t="shared" si="843"/>
        <v>-99</v>
      </c>
      <c r="Z5337" s="56">
        <f t="shared" si="844"/>
        <v>-99</v>
      </c>
      <c r="AA5337" s="56">
        <f t="shared" si="845"/>
        <v>-99</v>
      </c>
      <c r="AB5337" s="56">
        <f t="shared" si="846"/>
        <v>-99</v>
      </c>
      <c r="AC5337" s="56">
        <f t="shared" si="847"/>
        <v>-99</v>
      </c>
      <c r="AD5337" s="3"/>
      <c r="AE5337" s="82">
        <f>IF(D5337=1, 'adjustment factor'!$D$4, IF(D5337=-9,-999,IF(D5337="",-999,0)))</f>
        <v>-999</v>
      </c>
      <c r="AF5337" s="82">
        <f>IF(F5337=1, 'adjustment factor'!$D$5, IF(F5337=-9,-999,IF(F5337="",-999,0)))</f>
        <v>-999</v>
      </c>
      <c r="AG5337" s="82">
        <f>IF(E5337=1, 'adjustment factor'!$D$6, IF(E5337=-9,-999,IF(E5337="",-999,0)))</f>
        <v>-999</v>
      </c>
      <c r="AH5337" s="82">
        <f>IF(K5337&gt;=45,'adjustment factor'!$D$7,IF(K5337=-9,-1200,IF(K5337="",-1200,0)))</f>
        <v>-1200</v>
      </c>
      <c r="AI5337" s="82">
        <f>IF(L5337=1, 'adjustment factor'!$D$8, IF(L5337=-9,-999,IF(L5337="",-999,0)))</f>
        <v>-999</v>
      </c>
      <c r="AJ5337" s="82">
        <f>IF(AND(M5337&gt;=1,M5337&lt;=4),'adjustment factor'!$D$9,IF(M5337=-9,-999,IF(M5337=98,-999,IF(M5337=99,-999,IF(M5337="",-999,0)))))</f>
        <v>-999</v>
      </c>
      <c r="AK5337" s="82">
        <f>IF(H5337=1, 'adjustment factor'!$D$10, IF(H5337=-9,-999,IF(H5337="",-999,0)))</f>
        <v>-999</v>
      </c>
      <c r="AL5337" s="82">
        <f>IF(G5337=1, 'adjustment factor'!$D$11, IF(G5337=-9,-999,IF(G5337="",-999,0)))</f>
        <v>-999</v>
      </c>
      <c r="AM5337" s="82">
        <f>IF(I5337=1, 'adjustment factor'!$D$12, IF(I5337=-9,-999,IF(I5337="",-999,0)))</f>
        <v>-999</v>
      </c>
      <c r="AN5337" s="82">
        <f>IF(J5337=1, 'adjustment factor'!$D$13, IF(J5337=-9,-999,IF(J5337="",-999,0)))</f>
        <v>-999</v>
      </c>
      <c r="AO5337" s="82" t="str">
        <f t="shared" si="848"/>
        <v>-999</v>
      </c>
      <c r="AP5337" s="82" t="str">
        <f t="shared" si="849"/>
        <v>MISSING</v>
      </c>
    </row>
    <row r="5338" spans="2:42">
      <c r="B5338" s="207"/>
      <c r="C5338" s="35">
        <v>5334</v>
      </c>
      <c r="D5338" s="161"/>
      <c r="E5338" s="161"/>
      <c r="F5338" s="161"/>
      <c r="G5338" s="161"/>
      <c r="H5338" s="161"/>
      <c r="I5338" s="161"/>
      <c r="J5338" s="161"/>
      <c r="K5338" s="161"/>
      <c r="L5338" s="161"/>
      <c r="M5338" s="161"/>
      <c r="N5338" s="171"/>
      <c r="O5338" s="171"/>
      <c r="P5338" s="171"/>
      <c r="Q5338" s="171"/>
      <c r="R5338" s="171"/>
      <c r="S5338" s="171"/>
      <c r="T5338" s="208" t="str">
        <f t="shared" si="840"/>
        <v>MISSING</v>
      </c>
      <c r="U5338" s="208" t="str">
        <f t="shared" si="841"/>
        <v>MISSING</v>
      </c>
      <c r="X5338" s="56">
        <f t="shared" si="842"/>
        <v>-99</v>
      </c>
      <c r="Y5338" s="56">
        <f t="shared" si="843"/>
        <v>-99</v>
      </c>
      <c r="Z5338" s="56">
        <f t="shared" si="844"/>
        <v>-99</v>
      </c>
      <c r="AA5338" s="56">
        <f t="shared" si="845"/>
        <v>-99</v>
      </c>
      <c r="AB5338" s="56">
        <f t="shared" si="846"/>
        <v>-99</v>
      </c>
      <c r="AC5338" s="56">
        <f t="shared" si="847"/>
        <v>-99</v>
      </c>
      <c r="AD5338" s="3"/>
      <c r="AE5338" s="82">
        <f>IF(D5338=1, 'adjustment factor'!$D$4, IF(D5338=-9,-999,IF(D5338="",-999,0)))</f>
        <v>-999</v>
      </c>
      <c r="AF5338" s="82">
        <f>IF(F5338=1, 'adjustment factor'!$D$5, IF(F5338=-9,-999,IF(F5338="",-999,0)))</f>
        <v>-999</v>
      </c>
      <c r="AG5338" s="82">
        <f>IF(E5338=1, 'adjustment factor'!$D$6, IF(E5338=-9,-999,IF(E5338="",-999,0)))</f>
        <v>-999</v>
      </c>
      <c r="AH5338" s="82">
        <f>IF(K5338&gt;=45,'adjustment factor'!$D$7,IF(K5338=-9,-1200,IF(K5338="",-1200,0)))</f>
        <v>-1200</v>
      </c>
      <c r="AI5338" s="82">
        <f>IF(L5338=1, 'adjustment factor'!$D$8, IF(L5338=-9,-999,IF(L5338="",-999,0)))</f>
        <v>-999</v>
      </c>
      <c r="AJ5338" s="82">
        <f>IF(AND(M5338&gt;=1,M5338&lt;=4),'adjustment factor'!$D$9,IF(M5338=-9,-999,IF(M5338=98,-999,IF(M5338=99,-999,IF(M5338="",-999,0)))))</f>
        <v>-999</v>
      </c>
      <c r="AK5338" s="82">
        <f>IF(H5338=1, 'adjustment factor'!$D$10, IF(H5338=-9,-999,IF(H5338="",-999,0)))</f>
        <v>-999</v>
      </c>
      <c r="AL5338" s="82">
        <f>IF(G5338=1, 'adjustment factor'!$D$11, IF(G5338=-9,-999,IF(G5338="",-999,0)))</f>
        <v>-999</v>
      </c>
      <c r="AM5338" s="82">
        <f>IF(I5338=1, 'adjustment factor'!$D$12, IF(I5338=-9,-999,IF(I5338="",-999,0)))</f>
        <v>-999</v>
      </c>
      <c r="AN5338" s="82">
        <f>IF(J5338=1, 'adjustment factor'!$D$13, IF(J5338=-9,-999,IF(J5338="",-999,0)))</f>
        <v>-999</v>
      </c>
      <c r="AO5338" s="82" t="str">
        <f t="shared" si="848"/>
        <v>-999</v>
      </c>
      <c r="AP5338" s="82" t="str">
        <f t="shared" si="849"/>
        <v>MISSING</v>
      </c>
    </row>
    <row r="5339" spans="2:42">
      <c r="B5339" s="207"/>
      <c r="C5339" s="35">
        <v>5335</v>
      </c>
      <c r="D5339" s="161"/>
      <c r="E5339" s="161"/>
      <c r="F5339" s="161"/>
      <c r="G5339" s="161"/>
      <c r="H5339" s="161"/>
      <c r="I5339" s="161"/>
      <c r="J5339" s="161"/>
      <c r="K5339" s="161"/>
      <c r="L5339" s="161"/>
      <c r="M5339" s="161"/>
      <c r="N5339" s="171"/>
      <c r="O5339" s="171"/>
      <c r="P5339" s="171"/>
      <c r="Q5339" s="171"/>
      <c r="R5339" s="171"/>
      <c r="S5339" s="171"/>
      <c r="T5339" s="208" t="str">
        <f t="shared" si="840"/>
        <v>MISSING</v>
      </c>
      <c r="U5339" s="208" t="str">
        <f t="shared" si="841"/>
        <v>MISSING</v>
      </c>
      <c r="X5339" s="56">
        <f t="shared" si="842"/>
        <v>-99</v>
      </c>
      <c r="Y5339" s="56">
        <f t="shared" si="843"/>
        <v>-99</v>
      </c>
      <c r="Z5339" s="56">
        <f t="shared" si="844"/>
        <v>-99</v>
      </c>
      <c r="AA5339" s="56">
        <f t="shared" si="845"/>
        <v>-99</v>
      </c>
      <c r="AB5339" s="56">
        <f t="shared" si="846"/>
        <v>-99</v>
      </c>
      <c r="AC5339" s="56">
        <f t="shared" si="847"/>
        <v>-99</v>
      </c>
      <c r="AD5339" s="3"/>
      <c r="AE5339" s="82">
        <f>IF(D5339=1, 'adjustment factor'!$D$4, IF(D5339=-9,-999,IF(D5339="",-999,0)))</f>
        <v>-999</v>
      </c>
      <c r="AF5339" s="82">
        <f>IF(F5339=1, 'adjustment factor'!$D$5, IF(F5339=-9,-999,IF(F5339="",-999,0)))</f>
        <v>-999</v>
      </c>
      <c r="AG5339" s="82">
        <f>IF(E5339=1, 'adjustment factor'!$D$6, IF(E5339=-9,-999,IF(E5339="",-999,0)))</f>
        <v>-999</v>
      </c>
      <c r="AH5339" s="82">
        <f>IF(K5339&gt;=45,'adjustment factor'!$D$7,IF(K5339=-9,-1200,IF(K5339="",-1200,0)))</f>
        <v>-1200</v>
      </c>
      <c r="AI5339" s="82">
        <f>IF(L5339=1, 'adjustment factor'!$D$8, IF(L5339=-9,-999,IF(L5339="",-999,0)))</f>
        <v>-999</v>
      </c>
      <c r="AJ5339" s="82">
        <f>IF(AND(M5339&gt;=1,M5339&lt;=4),'adjustment factor'!$D$9,IF(M5339=-9,-999,IF(M5339=98,-999,IF(M5339=99,-999,IF(M5339="",-999,0)))))</f>
        <v>-999</v>
      </c>
      <c r="AK5339" s="82">
        <f>IF(H5339=1, 'adjustment factor'!$D$10, IF(H5339=-9,-999,IF(H5339="",-999,0)))</f>
        <v>-999</v>
      </c>
      <c r="AL5339" s="82">
        <f>IF(G5339=1, 'adjustment factor'!$D$11, IF(G5339=-9,-999,IF(G5339="",-999,0)))</f>
        <v>-999</v>
      </c>
      <c r="AM5339" s="82">
        <f>IF(I5339=1, 'adjustment factor'!$D$12, IF(I5339=-9,-999,IF(I5339="",-999,0)))</f>
        <v>-999</v>
      </c>
      <c r="AN5339" s="82">
        <f>IF(J5339=1, 'adjustment factor'!$D$13, IF(J5339=-9,-999,IF(J5339="",-999,0)))</f>
        <v>-999</v>
      </c>
      <c r="AO5339" s="82" t="str">
        <f t="shared" si="848"/>
        <v>-999</v>
      </c>
      <c r="AP5339" s="82" t="str">
        <f t="shared" si="849"/>
        <v>MISSING</v>
      </c>
    </row>
    <row r="5340" spans="2:42">
      <c r="B5340" s="207"/>
      <c r="C5340" s="35">
        <v>5336</v>
      </c>
      <c r="D5340" s="161"/>
      <c r="E5340" s="161"/>
      <c r="F5340" s="161"/>
      <c r="G5340" s="161"/>
      <c r="H5340" s="161"/>
      <c r="I5340" s="161"/>
      <c r="J5340" s="161"/>
      <c r="K5340" s="161"/>
      <c r="L5340" s="161"/>
      <c r="M5340" s="161"/>
      <c r="N5340" s="171"/>
      <c r="O5340" s="171"/>
      <c r="P5340" s="171"/>
      <c r="Q5340" s="171"/>
      <c r="R5340" s="171"/>
      <c r="S5340" s="171"/>
      <c r="T5340" s="208" t="str">
        <f t="shared" si="840"/>
        <v>MISSING</v>
      </c>
      <c r="U5340" s="208" t="str">
        <f t="shared" si="841"/>
        <v>MISSING</v>
      </c>
      <c r="X5340" s="56">
        <f t="shared" si="842"/>
        <v>-99</v>
      </c>
      <c r="Y5340" s="56">
        <f t="shared" si="843"/>
        <v>-99</v>
      </c>
      <c r="Z5340" s="56">
        <f t="shared" si="844"/>
        <v>-99</v>
      </c>
      <c r="AA5340" s="56">
        <f t="shared" si="845"/>
        <v>-99</v>
      </c>
      <c r="AB5340" s="56">
        <f t="shared" si="846"/>
        <v>-99</v>
      </c>
      <c r="AC5340" s="56">
        <f t="shared" si="847"/>
        <v>-99</v>
      </c>
      <c r="AD5340" s="3"/>
      <c r="AE5340" s="82">
        <f>IF(D5340=1, 'adjustment factor'!$D$4, IF(D5340=-9,-999,IF(D5340="",-999,0)))</f>
        <v>-999</v>
      </c>
      <c r="AF5340" s="82">
        <f>IF(F5340=1, 'adjustment factor'!$D$5, IF(F5340=-9,-999,IF(F5340="",-999,0)))</f>
        <v>-999</v>
      </c>
      <c r="AG5340" s="82">
        <f>IF(E5340=1, 'adjustment factor'!$D$6, IF(E5340=-9,-999,IF(E5340="",-999,0)))</f>
        <v>-999</v>
      </c>
      <c r="AH5340" s="82">
        <f>IF(K5340&gt;=45,'adjustment factor'!$D$7,IF(K5340=-9,-1200,IF(K5340="",-1200,0)))</f>
        <v>-1200</v>
      </c>
      <c r="AI5340" s="82">
        <f>IF(L5340=1, 'adjustment factor'!$D$8, IF(L5340=-9,-999,IF(L5340="",-999,0)))</f>
        <v>-999</v>
      </c>
      <c r="AJ5340" s="82">
        <f>IF(AND(M5340&gt;=1,M5340&lt;=4),'adjustment factor'!$D$9,IF(M5340=-9,-999,IF(M5340=98,-999,IF(M5340=99,-999,IF(M5340="",-999,0)))))</f>
        <v>-999</v>
      </c>
      <c r="AK5340" s="82">
        <f>IF(H5340=1, 'adjustment factor'!$D$10, IF(H5340=-9,-999,IF(H5340="",-999,0)))</f>
        <v>-999</v>
      </c>
      <c r="AL5340" s="82">
        <f>IF(G5340=1, 'adjustment factor'!$D$11, IF(G5340=-9,-999,IF(G5340="",-999,0)))</f>
        <v>-999</v>
      </c>
      <c r="AM5340" s="82">
        <f>IF(I5340=1, 'adjustment factor'!$D$12, IF(I5340=-9,-999,IF(I5340="",-999,0)))</f>
        <v>-999</v>
      </c>
      <c r="AN5340" s="82">
        <f>IF(J5340=1, 'adjustment factor'!$D$13, IF(J5340=-9,-999,IF(J5340="",-999,0)))</f>
        <v>-999</v>
      </c>
      <c r="AO5340" s="82" t="str">
        <f t="shared" si="848"/>
        <v>-999</v>
      </c>
      <c r="AP5340" s="82" t="str">
        <f t="shared" si="849"/>
        <v>MISSING</v>
      </c>
    </row>
    <row r="5341" spans="2:42">
      <c r="B5341" s="207"/>
      <c r="C5341" s="35">
        <v>5337</v>
      </c>
      <c r="D5341" s="161"/>
      <c r="E5341" s="161"/>
      <c r="F5341" s="161"/>
      <c r="G5341" s="161"/>
      <c r="H5341" s="161"/>
      <c r="I5341" s="161"/>
      <c r="J5341" s="161"/>
      <c r="K5341" s="161"/>
      <c r="L5341" s="161"/>
      <c r="M5341" s="161"/>
      <c r="N5341" s="171"/>
      <c r="O5341" s="171"/>
      <c r="P5341" s="171"/>
      <c r="Q5341" s="171"/>
      <c r="R5341" s="171"/>
      <c r="S5341" s="171"/>
      <c r="T5341" s="208" t="str">
        <f t="shared" si="840"/>
        <v>MISSING</v>
      </c>
      <c r="U5341" s="208" t="str">
        <f t="shared" si="841"/>
        <v>MISSING</v>
      </c>
      <c r="X5341" s="56">
        <f t="shared" si="842"/>
        <v>-99</v>
      </c>
      <c r="Y5341" s="56">
        <f t="shared" si="843"/>
        <v>-99</v>
      </c>
      <c r="Z5341" s="56">
        <f t="shared" si="844"/>
        <v>-99</v>
      </c>
      <c r="AA5341" s="56">
        <f t="shared" si="845"/>
        <v>-99</v>
      </c>
      <c r="AB5341" s="56">
        <f t="shared" si="846"/>
        <v>-99</v>
      </c>
      <c r="AC5341" s="56">
        <f t="shared" si="847"/>
        <v>-99</v>
      </c>
      <c r="AD5341" s="3"/>
      <c r="AE5341" s="82">
        <f>IF(D5341=1, 'adjustment factor'!$D$4, IF(D5341=-9,-999,IF(D5341="",-999,0)))</f>
        <v>-999</v>
      </c>
      <c r="AF5341" s="82">
        <f>IF(F5341=1, 'adjustment factor'!$D$5, IF(F5341=-9,-999,IF(F5341="",-999,0)))</f>
        <v>-999</v>
      </c>
      <c r="AG5341" s="82">
        <f>IF(E5341=1, 'adjustment factor'!$D$6, IF(E5341=-9,-999,IF(E5341="",-999,0)))</f>
        <v>-999</v>
      </c>
      <c r="AH5341" s="82">
        <f>IF(K5341&gt;=45,'adjustment factor'!$D$7,IF(K5341=-9,-1200,IF(K5341="",-1200,0)))</f>
        <v>-1200</v>
      </c>
      <c r="AI5341" s="82">
        <f>IF(L5341=1, 'adjustment factor'!$D$8, IF(L5341=-9,-999,IF(L5341="",-999,0)))</f>
        <v>-999</v>
      </c>
      <c r="AJ5341" s="82">
        <f>IF(AND(M5341&gt;=1,M5341&lt;=4),'adjustment factor'!$D$9,IF(M5341=-9,-999,IF(M5341=98,-999,IF(M5341=99,-999,IF(M5341="",-999,0)))))</f>
        <v>-999</v>
      </c>
      <c r="AK5341" s="82">
        <f>IF(H5341=1, 'adjustment factor'!$D$10, IF(H5341=-9,-999,IF(H5341="",-999,0)))</f>
        <v>-999</v>
      </c>
      <c r="AL5341" s="82">
        <f>IF(G5341=1, 'adjustment factor'!$D$11, IF(G5341=-9,-999,IF(G5341="",-999,0)))</f>
        <v>-999</v>
      </c>
      <c r="AM5341" s="82">
        <f>IF(I5341=1, 'adjustment factor'!$D$12, IF(I5341=-9,-999,IF(I5341="",-999,0)))</f>
        <v>-999</v>
      </c>
      <c r="AN5341" s="82">
        <f>IF(J5341=1, 'adjustment factor'!$D$13, IF(J5341=-9,-999,IF(J5341="",-999,0)))</f>
        <v>-999</v>
      </c>
      <c r="AO5341" s="82" t="str">
        <f t="shared" si="848"/>
        <v>-999</v>
      </c>
      <c r="AP5341" s="82" t="str">
        <f t="shared" si="849"/>
        <v>MISSING</v>
      </c>
    </row>
    <row r="5342" spans="2:42">
      <c r="B5342" s="207"/>
      <c r="C5342" s="35">
        <v>5338</v>
      </c>
      <c r="D5342" s="161"/>
      <c r="E5342" s="161"/>
      <c r="F5342" s="161"/>
      <c r="G5342" s="161"/>
      <c r="H5342" s="161"/>
      <c r="I5342" s="161"/>
      <c r="J5342" s="161"/>
      <c r="K5342" s="161"/>
      <c r="L5342" s="161"/>
      <c r="M5342" s="161"/>
      <c r="N5342" s="171"/>
      <c r="O5342" s="171"/>
      <c r="P5342" s="171"/>
      <c r="Q5342" s="171"/>
      <c r="R5342" s="171"/>
      <c r="S5342" s="171"/>
      <c r="T5342" s="208" t="str">
        <f t="shared" si="840"/>
        <v>MISSING</v>
      </c>
      <c r="U5342" s="208" t="str">
        <f t="shared" si="841"/>
        <v>MISSING</v>
      </c>
      <c r="X5342" s="56">
        <f t="shared" si="842"/>
        <v>-99</v>
      </c>
      <c r="Y5342" s="56">
        <f t="shared" si="843"/>
        <v>-99</v>
      </c>
      <c r="Z5342" s="56">
        <f t="shared" si="844"/>
        <v>-99</v>
      </c>
      <c r="AA5342" s="56">
        <f t="shared" si="845"/>
        <v>-99</v>
      </c>
      <c r="AB5342" s="56">
        <f t="shared" si="846"/>
        <v>-99</v>
      </c>
      <c r="AC5342" s="56">
        <f t="shared" si="847"/>
        <v>-99</v>
      </c>
      <c r="AD5342" s="3"/>
      <c r="AE5342" s="82">
        <f>IF(D5342=1, 'adjustment factor'!$D$4, IF(D5342=-9,-999,IF(D5342="",-999,0)))</f>
        <v>-999</v>
      </c>
      <c r="AF5342" s="82">
        <f>IF(F5342=1, 'adjustment factor'!$D$5, IF(F5342=-9,-999,IF(F5342="",-999,0)))</f>
        <v>-999</v>
      </c>
      <c r="AG5342" s="82">
        <f>IF(E5342=1, 'adjustment factor'!$D$6, IF(E5342=-9,-999,IF(E5342="",-999,0)))</f>
        <v>-999</v>
      </c>
      <c r="AH5342" s="82">
        <f>IF(K5342&gt;=45,'adjustment factor'!$D$7,IF(K5342=-9,-1200,IF(K5342="",-1200,0)))</f>
        <v>-1200</v>
      </c>
      <c r="AI5342" s="82">
        <f>IF(L5342=1, 'adjustment factor'!$D$8, IF(L5342=-9,-999,IF(L5342="",-999,0)))</f>
        <v>-999</v>
      </c>
      <c r="AJ5342" s="82">
        <f>IF(AND(M5342&gt;=1,M5342&lt;=4),'adjustment factor'!$D$9,IF(M5342=-9,-999,IF(M5342=98,-999,IF(M5342=99,-999,IF(M5342="",-999,0)))))</f>
        <v>-999</v>
      </c>
      <c r="AK5342" s="82">
        <f>IF(H5342=1, 'adjustment factor'!$D$10, IF(H5342=-9,-999,IF(H5342="",-999,0)))</f>
        <v>-999</v>
      </c>
      <c r="AL5342" s="82">
        <f>IF(G5342=1, 'adjustment factor'!$D$11, IF(G5342=-9,-999,IF(G5342="",-999,0)))</f>
        <v>-999</v>
      </c>
      <c r="AM5342" s="82">
        <f>IF(I5342=1, 'adjustment factor'!$D$12, IF(I5342=-9,-999,IF(I5342="",-999,0)))</f>
        <v>-999</v>
      </c>
      <c r="AN5342" s="82">
        <f>IF(J5342=1, 'adjustment factor'!$D$13, IF(J5342=-9,-999,IF(J5342="",-999,0)))</f>
        <v>-999</v>
      </c>
      <c r="AO5342" s="82" t="str">
        <f t="shared" si="848"/>
        <v>-999</v>
      </c>
      <c r="AP5342" s="82" t="str">
        <f t="shared" si="849"/>
        <v>MISSING</v>
      </c>
    </row>
    <row r="5343" spans="2:42">
      <c r="B5343" s="207"/>
      <c r="C5343" s="35">
        <v>5339</v>
      </c>
      <c r="D5343" s="161"/>
      <c r="E5343" s="161"/>
      <c r="F5343" s="161"/>
      <c r="G5343" s="161"/>
      <c r="H5343" s="161"/>
      <c r="I5343" s="161"/>
      <c r="J5343" s="161"/>
      <c r="K5343" s="161"/>
      <c r="L5343" s="161"/>
      <c r="M5343" s="161"/>
      <c r="N5343" s="171"/>
      <c r="O5343" s="171"/>
      <c r="P5343" s="171"/>
      <c r="Q5343" s="171"/>
      <c r="R5343" s="171"/>
      <c r="S5343" s="171"/>
      <c r="T5343" s="208" t="str">
        <f t="shared" si="840"/>
        <v>MISSING</v>
      </c>
      <c r="U5343" s="208" t="str">
        <f t="shared" si="841"/>
        <v>MISSING</v>
      </c>
      <c r="X5343" s="56">
        <f t="shared" si="842"/>
        <v>-99</v>
      </c>
      <c r="Y5343" s="56">
        <f t="shared" si="843"/>
        <v>-99</v>
      </c>
      <c r="Z5343" s="56">
        <f t="shared" si="844"/>
        <v>-99</v>
      </c>
      <c r="AA5343" s="56">
        <f t="shared" si="845"/>
        <v>-99</v>
      </c>
      <c r="AB5343" s="56">
        <f t="shared" si="846"/>
        <v>-99</v>
      </c>
      <c r="AC5343" s="56">
        <f t="shared" si="847"/>
        <v>-99</v>
      </c>
      <c r="AD5343" s="3"/>
      <c r="AE5343" s="82">
        <f>IF(D5343=1, 'adjustment factor'!$D$4, IF(D5343=-9,-999,IF(D5343="",-999,0)))</f>
        <v>-999</v>
      </c>
      <c r="AF5343" s="82">
        <f>IF(F5343=1, 'adjustment factor'!$D$5, IF(F5343=-9,-999,IF(F5343="",-999,0)))</f>
        <v>-999</v>
      </c>
      <c r="AG5343" s="82">
        <f>IF(E5343=1, 'adjustment factor'!$D$6, IF(E5343=-9,-999,IF(E5343="",-999,0)))</f>
        <v>-999</v>
      </c>
      <c r="AH5343" s="82">
        <f>IF(K5343&gt;=45,'adjustment factor'!$D$7,IF(K5343=-9,-1200,IF(K5343="",-1200,0)))</f>
        <v>-1200</v>
      </c>
      <c r="AI5343" s="82">
        <f>IF(L5343=1, 'adjustment factor'!$D$8, IF(L5343=-9,-999,IF(L5343="",-999,0)))</f>
        <v>-999</v>
      </c>
      <c r="AJ5343" s="82">
        <f>IF(AND(M5343&gt;=1,M5343&lt;=4),'adjustment factor'!$D$9,IF(M5343=-9,-999,IF(M5343=98,-999,IF(M5343=99,-999,IF(M5343="",-999,0)))))</f>
        <v>-999</v>
      </c>
      <c r="AK5343" s="82">
        <f>IF(H5343=1, 'adjustment factor'!$D$10, IF(H5343=-9,-999,IF(H5343="",-999,0)))</f>
        <v>-999</v>
      </c>
      <c r="AL5343" s="82">
        <f>IF(G5343=1, 'adjustment factor'!$D$11, IF(G5343=-9,-999,IF(G5343="",-999,0)))</f>
        <v>-999</v>
      </c>
      <c r="AM5343" s="82">
        <f>IF(I5343=1, 'adjustment factor'!$D$12, IF(I5343=-9,-999,IF(I5343="",-999,0)))</f>
        <v>-999</v>
      </c>
      <c r="AN5343" s="82">
        <f>IF(J5343=1, 'adjustment factor'!$D$13, IF(J5343=-9,-999,IF(J5343="",-999,0)))</f>
        <v>-999</v>
      </c>
      <c r="AO5343" s="82" t="str">
        <f t="shared" si="848"/>
        <v>-999</v>
      </c>
      <c r="AP5343" s="82" t="str">
        <f t="shared" si="849"/>
        <v>MISSING</v>
      </c>
    </row>
    <row r="5344" spans="2:42">
      <c r="B5344" s="207"/>
      <c r="C5344" s="35">
        <v>5340</v>
      </c>
      <c r="D5344" s="161"/>
      <c r="E5344" s="161"/>
      <c r="F5344" s="161"/>
      <c r="G5344" s="161"/>
      <c r="H5344" s="161"/>
      <c r="I5344" s="161"/>
      <c r="J5344" s="161"/>
      <c r="K5344" s="161"/>
      <c r="L5344" s="161"/>
      <c r="M5344" s="161"/>
      <c r="N5344" s="171"/>
      <c r="O5344" s="171"/>
      <c r="P5344" s="171"/>
      <c r="Q5344" s="171"/>
      <c r="R5344" s="171"/>
      <c r="S5344" s="171"/>
      <c r="T5344" s="208" t="str">
        <f t="shared" si="840"/>
        <v>MISSING</v>
      </c>
      <c r="U5344" s="208" t="str">
        <f t="shared" si="841"/>
        <v>MISSING</v>
      </c>
      <c r="X5344" s="56">
        <f t="shared" si="842"/>
        <v>-99</v>
      </c>
      <c r="Y5344" s="56">
        <f t="shared" si="843"/>
        <v>-99</v>
      </c>
      <c r="Z5344" s="56">
        <f t="shared" si="844"/>
        <v>-99</v>
      </c>
      <c r="AA5344" s="56">
        <f t="shared" si="845"/>
        <v>-99</v>
      </c>
      <c r="AB5344" s="56">
        <f t="shared" si="846"/>
        <v>-99</v>
      </c>
      <c r="AC5344" s="56">
        <f t="shared" si="847"/>
        <v>-99</v>
      </c>
      <c r="AD5344" s="3"/>
      <c r="AE5344" s="82">
        <f>IF(D5344=1, 'adjustment factor'!$D$4, IF(D5344=-9,-999,IF(D5344="",-999,0)))</f>
        <v>-999</v>
      </c>
      <c r="AF5344" s="82">
        <f>IF(F5344=1, 'adjustment factor'!$D$5, IF(F5344=-9,-999,IF(F5344="",-999,0)))</f>
        <v>-999</v>
      </c>
      <c r="AG5344" s="82">
        <f>IF(E5344=1, 'adjustment factor'!$D$6, IF(E5344=-9,-999,IF(E5344="",-999,0)))</f>
        <v>-999</v>
      </c>
      <c r="AH5344" s="82">
        <f>IF(K5344&gt;=45,'adjustment factor'!$D$7,IF(K5344=-9,-1200,IF(K5344="",-1200,0)))</f>
        <v>-1200</v>
      </c>
      <c r="AI5344" s="82">
        <f>IF(L5344=1, 'adjustment factor'!$D$8, IF(L5344=-9,-999,IF(L5344="",-999,0)))</f>
        <v>-999</v>
      </c>
      <c r="AJ5344" s="82">
        <f>IF(AND(M5344&gt;=1,M5344&lt;=4),'adjustment factor'!$D$9,IF(M5344=-9,-999,IF(M5344=98,-999,IF(M5344=99,-999,IF(M5344="",-999,0)))))</f>
        <v>-999</v>
      </c>
      <c r="AK5344" s="82">
        <f>IF(H5344=1, 'adjustment factor'!$D$10, IF(H5344=-9,-999,IF(H5344="",-999,0)))</f>
        <v>-999</v>
      </c>
      <c r="AL5344" s="82">
        <f>IF(G5344=1, 'adjustment factor'!$D$11, IF(G5344=-9,-999,IF(G5344="",-999,0)))</f>
        <v>-999</v>
      </c>
      <c r="AM5344" s="82">
        <f>IF(I5344=1, 'adjustment factor'!$D$12, IF(I5344=-9,-999,IF(I5344="",-999,0)))</f>
        <v>-999</v>
      </c>
      <c r="AN5344" s="82">
        <f>IF(J5344=1, 'adjustment factor'!$D$13, IF(J5344=-9,-999,IF(J5344="",-999,0)))</f>
        <v>-999</v>
      </c>
      <c r="AO5344" s="82" t="str">
        <f t="shared" si="848"/>
        <v>-999</v>
      </c>
      <c r="AP5344" s="82" t="str">
        <f t="shared" si="849"/>
        <v>MISSING</v>
      </c>
    </row>
    <row r="5345" spans="2:42">
      <c r="B5345" s="207"/>
      <c r="C5345" s="35">
        <v>5341</v>
      </c>
      <c r="D5345" s="161"/>
      <c r="E5345" s="161"/>
      <c r="F5345" s="161"/>
      <c r="G5345" s="161"/>
      <c r="H5345" s="161"/>
      <c r="I5345" s="161"/>
      <c r="J5345" s="161"/>
      <c r="K5345" s="161"/>
      <c r="L5345" s="161"/>
      <c r="M5345" s="161"/>
      <c r="N5345" s="171"/>
      <c r="O5345" s="171"/>
      <c r="P5345" s="171"/>
      <c r="Q5345" s="171"/>
      <c r="R5345" s="171"/>
      <c r="S5345" s="171"/>
      <c r="T5345" s="208" t="str">
        <f t="shared" si="840"/>
        <v>MISSING</v>
      </c>
      <c r="U5345" s="208" t="str">
        <f t="shared" si="841"/>
        <v>MISSING</v>
      </c>
      <c r="X5345" s="56">
        <f t="shared" si="842"/>
        <v>-99</v>
      </c>
      <c r="Y5345" s="56">
        <f t="shared" si="843"/>
        <v>-99</v>
      </c>
      <c r="Z5345" s="56">
        <f t="shared" si="844"/>
        <v>-99</v>
      </c>
      <c r="AA5345" s="56">
        <f t="shared" si="845"/>
        <v>-99</v>
      </c>
      <c r="AB5345" s="56">
        <f t="shared" si="846"/>
        <v>-99</v>
      </c>
      <c r="AC5345" s="56">
        <f t="shared" si="847"/>
        <v>-99</v>
      </c>
      <c r="AD5345" s="3"/>
      <c r="AE5345" s="82">
        <f>IF(D5345=1, 'adjustment factor'!$D$4, IF(D5345=-9,-999,IF(D5345="",-999,0)))</f>
        <v>-999</v>
      </c>
      <c r="AF5345" s="82">
        <f>IF(F5345=1, 'adjustment factor'!$D$5, IF(F5345=-9,-999,IF(F5345="",-999,0)))</f>
        <v>-999</v>
      </c>
      <c r="AG5345" s="82">
        <f>IF(E5345=1, 'adjustment factor'!$D$6, IF(E5345=-9,-999,IF(E5345="",-999,0)))</f>
        <v>-999</v>
      </c>
      <c r="AH5345" s="82">
        <f>IF(K5345&gt;=45,'adjustment factor'!$D$7,IF(K5345=-9,-1200,IF(K5345="",-1200,0)))</f>
        <v>-1200</v>
      </c>
      <c r="AI5345" s="82">
        <f>IF(L5345=1, 'adjustment factor'!$D$8, IF(L5345=-9,-999,IF(L5345="",-999,0)))</f>
        <v>-999</v>
      </c>
      <c r="AJ5345" s="82">
        <f>IF(AND(M5345&gt;=1,M5345&lt;=4),'adjustment factor'!$D$9,IF(M5345=-9,-999,IF(M5345=98,-999,IF(M5345=99,-999,IF(M5345="",-999,0)))))</f>
        <v>-999</v>
      </c>
      <c r="AK5345" s="82">
        <f>IF(H5345=1, 'adjustment factor'!$D$10, IF(H5345=-9,-999,IF(H5345="",-999,0)))</f>
        <v>-999</v>
      </c>
      <c r="AL5345" s="82">
        <f>IF(G5345=1, 'adjustment factor'!$D$11, IF(G5345=-9,-999,IF(G5345="",-999,0)))</f>
        <v>-999</v>
      </c>
      <c r="AM5345" s="82">
        <f>IF(I5345=1, 'adjustment factor'!$D$12, IF(I5345=-9,-999,IF(I5345="",-999,0)))</f>
        <v>-999</v>
      </c>
      <c r="AN5345" s="82">
        <f>IF(J5345=1, 'adjustment factor'!$D$13, IF(J5345=-9,-999,IF(J5345="",-999,0)))</f>
        <v>-999</v>
      </c>
      <c r="AO5345" s="82" t="str">
        <f t="shared" si="848"/>
        <v>-999</v>
      </c>
      <c r="AP5345" s="82" t="str">
        <f t="shared" si="849"/>
        <v>MISSING</v>
      </c>
    </row>
    <row r="5346" spans="2:42">
      <c r="B5346" s="207"/>
      <c r="C5346" s="35">
        <v>5342</v>
      </c>
      <c r="D5346" s="161"/>
      <c r="E5346" s="161"/>
      <c r="F5346" s="161"/>
      <c r="G5346" s="161"/>
      <c r="H5346" s="161"/>
      <c r="I5346" s="161"/>
      <c r="J5346" s="161"/>
      <c r="K5346" s="161"/>
      <c r="L5346" s="161"/>
      <c r="M5346" s="161"/>
      <c r="N5346" s="171"/>
      <c r="O5346" s="171"/>
      <c r="P5346" s="171"/>
      <c r="Q5346" s="171"/>
      <c r="R5346" s="171"/>
      <c r="S5346" s="171"/>
      <c r="T5346" s="208" t="str">
        <f t="shared" si="840"/>
        <v>MISSING</v>
      </c>
      <c r="U5346" s="208" t="str">
        <f t="shared" si="841"/>
        <v>MISSING</v>
      </c>
      <c r="X5346" s="56">
        <f t="shared" si="842"/>
        <v>-99</v>
      </c>
      <c r="Y5346" s="56">
        <f t="shared" si="843"/>
        <v>-99</v>
      </c>
      <c r="Z5346" s="56">
        <f t="shared" si="844"/>
        <v>-99</v>
      </c>
      <c r="AA5346" s="56">
        <f t="shared" si="845"/>
        <v>-99</v>
      </c>
      <c r="AB5346" s="56">
        <f t="shared" si="846"/>
        <v>-99</v>
      </c>
      <c r="AC5346" s="56">
        <f t="shared" si="847"/>
        <v>-99</v>
      </c>
      <c r="AD5346" s="3"/>
      <c r="AE5346" s="82">
        <f>IF(D5346=1, 'adjustment factor'!$D$4, IF(D5346=-9,-999,IF(D5346="",-999,0)))</f>
        <v>-999</v>
      </c>
      <c r="AF5346" s="82">
        <f>IF(F5346=1, 'adjustment factor'!$D$5, IF(F5346=-9,-999,IF(F5346="",-999,0)))</f>
        <v>-999</v>
      </c>
      <c r="AG5346" s="82">
        <f>IF(E5346=1, 'adjustment factor'!$D$6, IF(E5346=-9,-999,IF(E5346="",-999,0)))</f>
        <v>-999</v>
      </c>
      <c r="AH5346" s="82">
        <f>IF(K5346&gt;=45,'adjustment factor'!$D$7,IF(K5346=-9,-1200,IF(K5346="",-1200,0)))</f>
        <v>-1200</v>
      </c>
      <c r="AI5346" s="82">
        <f>IF(L5346=1, 'adjustment factor'!$D$8, IF(L5346=-9,-999,IF(L5346="",-999,0)))</f>
        <v>-999</v>
      </c>
      <c r="AJ5346" s="82">
        <f>IF(AND(M5346&gt;=1,M5346&lt;=4),'adjustment factor'!$D$9,IF(M5346=-9,-999,IF(M5346=98,-999,IF(M5346=99,-999,IF(M5346="",-999,0)))))</f>
        <v>-999</v>
      </c>
      <c r="AK5346" s="82">
        <f>IF(H5346=1, 'adjustment factor'!$D$10, IF(H5346=-9,-999,IF(H5346="",-999,0)))</f>
        <v>-999</v>
      </c>
      <c r="AL5346" s="82">
        <f>IF(G5346=1, 'adjustment factor'!$D$11, IF(G5346=-9,-999,IF(G5346="",-999,0)))</f>
        <v>-999</v>
      </c>
      <c r="AM5346" s="82">
        <f>IF(I5346=1, 'adjustment factor'!$D$12, IF(I5346=-9,-999,IF(I5346="",-999,0)))</f>
        <v>-999</v>
      </c>
      <c r="AN5346" s="82">
        <f>IF(J5346=1, 'adjustment factor'!$D$13, IF(J5346=-9,-999,IF(J5346="",-999,0)))</f>
        <v>-999</v>
      </c>
      <c r="AO5346" s="82" t="str">
        <f t="shared" si="848"/>
        <v>-999</v>
      </c>
      <c r="AP5346" s="82" t="str">
        <f t="shared" si="849"/>
        <v>MISSING</v>
      </c>
    </row>
    <row r="5347" spans="2:42">
      <c r="B5347" s="207"/>
      <c r="C5347" s="35">
        <v>5343</v>
      </c>
      <c r="D5347" s="161"/>
      <c r="E5347" s="161"/>
      <c r="F5347" s="161"/>
      <c r="G5347" s="161"/>
      <c r="H5347" s="161"/>
      <c r="I5347" s="161"/>
      <c r="J5347" s="161"/>
      <c r="K5347" s="161"/>
      <c r="L5347" s="161"/>
      <c r="M5347" s="161"/>
      <c r="N5347" s="171"/>
      <c r="O5347" s="171"/>
      <c r="P5347" s="171"/>
      <c r="Q5347" s="171"/>
      <c r="R5347" s="171"/>
      <c r="S5347" s="171"/>
      <c r="T5347" s="208" t="str">
        <f t="shared" si="840"/>
        <v>MISSING</v>
      </c>
      <c r="U5347" s="208" t="str">
        <f t="shared" si="841"/>
        <v>MISSING</v>
      </c>
      <c r="X5347" s="56">
        <f t="shared" si="842"/>
        <v>-99</v>
      </c>
      <c r="Y5347" s="56">
        <f t="shared" si="843"/>
        <v>-99</v>
      </c>
      <c r="Z5347" s="56">
        <f t="shared" si="844"/>
        <v>-99</v>
      </c>
      <c r="AA5347" s="56">
        <f t="shared" si="845"/>
        <v>-99</v>
      </c>
      <c r="AB5347" s="56">
        <f t="shared" si="846"/>
        <v>-99</v>
      </c>
      <c r="AC5347" s="56">
        <f t="shared" si="847"/>
        <v>-99</v>
      </c>
      <c r="AD5347" s="3"/>
      <c r="AE5347" s="82">
        <f>IF(D5347=1, 'adjustment factor'!$D$4, IF(D5347=-9,-999,IF(D5347="",-999,0)))</f>
        <v>-999</v>
      </c>
      <c r="AF5347" s="82">
        <f>IF(F5347=1, 'adjustment factor'!$D$5, IF(F5347=-9,-999,IF(F5347="",-999,0)))</f>
        <v>-999</v>
      </c>
      <c r="AG5347" s="82">
        <f>IF(E5347=1, 'adjustment factor'!$D$6, IF(E5347=-9,-999,IF(E5347="",-999,0)))</f>
        <v>-999</v>
      </c>
      <c r="AH5347" s="82">
        <f>IF(K5347&gt;=45,'adjustment factor'!$D$7,IF(K5347=-9,-1200,IF(K5347="",-1200,0)))</f>
        <v>-1200</v>
      </c>
      <c r="AI5347" s="82">
        <f>IF(L5347=1, 'adjustment factor'!$D$8, IF(L5347=-9,-999,IF(L5347="",-999,0)))</f>
        <v>-999</v>
      </c>
      <c r="AJ5347" s="82">
        <f>IF(AND(M5347&gt;=1,M5347&lt;=4),'adjustment factor'!$D$9,IF(M5347=-9,-999,IF(M5347=98,-999,IF(M5347=99,-999,IF(M5347="",-999,0)))))</f>
        <v>-999</v>
      </c>
      <c r="AK5347" s="82">
        <f>IF(H5347=1, 'adjustment factor'!$D$10, IF(H5347=-9,-999,IF(H5347="",-999,0)))</f>
        <v>-999</v>
      </c>
      <c r="AL5347" s="82">
        <f>IF(G5347=1, 'adjustment factor'!$D$11, IF(G5347=-9,-999,IF(G5347="",-999,0)))</f>
        <v>-999</v>
      </c>
      <c r="AM5347" s="82">
        <f>IF(I5347=1, 'adjustment factor'!$D$12, IF(I5347=-9,-999,IF(I5347="",-999,0)))</f>
        <v>-999</v>
      </c>
      <c r="AN5347" s="82">
        <f>IF(J5347=1, 'adjustment factor'!$D$13, IF(J5347=-9,-999,IF(J5347="",-999,0)))</f>
        <v>-999</v>
      </c>
      <c r="AO5347" s="82" t="str">
        <f t="shared" si="848"/>
        <v>-999</v>
      </c>
      <c r="AP5347" s="82" t="str">
        <f t="shared" si="849"/>
        <v>MISSING</v>
      </c>
    </row>
    <row r="5348" spans="2:42">
      <c r="B5348" s="207"/>
      <c r="C5348" s="35">
        <v>5344</v>
      </c>
      <c r="D5348" s="161"/>
      <c r="E5348" s="161"/>
      <c r="F5348" s="161"/>
      <c r="G5348" s="161"/>
      <c r="H5348" s="161"/>
      <c r="I5348" s="161"/>
      <c r="J5348" s="161"/>
      <c r="K5348" s="161"/>
      <c r="L5348" s="161"/>
      <c r="M5348" s="161"/>
      <c r="N5348" s="171"/>
      <c r="O5348" s="171"/>
      <c r="P5348" s="171"/>
      <c r="Q5348" s="171"/>
      <c r="R5348" s="171"/>
      <c r="S5348" s="171"/>
      <c r="T5348" s="208" t="str">
        <f t="shared" si="840"/>
        <v>MISSING</v>
      </c>
      <c r="U5348" s="208" t="str">
        <f t="shared" si="841"/>
        <v>MISSING</v>
      </c>
      <c r="X5348" s="56">
        <f t="shared" si="842"/>
        <v>-99</v>
      </c>
      <c r="Y5348" s="56">
        <f t="shared" si="843"/>
        <v>-99</v>
      </c>
      <c r="Z5348" s="56">
        <f t="shared" si="844"/>
        <v>-99</v>
      </c>
      <c r="AA5348" s="56">
        <f t="shared" si="845"/>
        <v>-99</v>
      </c>
      <c r="AB5348" s="56">
        <f t="shared" si="846"/>
        <v>-99</v>
      </c>
      <c r="AC5348" s="56">
        <f t="shared" si="847"/>
        <v>-99</v>
      </c>
      <c r="AD5348" s="3"/>
      <c r="AE5348" s="82">
        <f>IF(D5348=1, 'adjustment factor'!$D$4, IF(D5348=-9,-999,IF(D5348="",-999,0)))</f>
        <v>-999</v>
      </c>
      <c r="AF5348" s="82">
        <f>IF(F5348=1, 'adjustment factor'!$D$5, IF(F5348=-9,-999,IF(F5348="",-999,0)))</f>
        <v>-999</v>
      </c>
      <c r="AG5348" s="82">
        <f>IF(E5348=1, 'adjustment factor'!$D$6, IF(E5348=-9,-999,IF(E5348="",-999,0)))</f>
        <v>-999</v>
      </c>
      <c r="AH5348" s="82">
        <f>IF(K5348&gt;=45,'adjustment factor'!$D$7,IF(K5348=-9,-1200,IF(K5348="",-1200,0)))</f>
        <v>-1200</v>
      </c>
      <c r="AI5348" s="82">
        <f>IF(L5348=1, 'adjustment factor'!$D$8, IF(L5348=-9,-999,IF(L5348="",-999,0)))</f>
        <v>-999</v>
      </c>
      <c r="AJ5348" s="82">
        <f>IF(AND(M5348&gt;=1,M5348&lt;=4),'adjustment factor'!$D$9,IF(M5348=-9,-999,IF(M5348=98,-999,IF(M5348=99,-999,IF(M5348="",-999,0)))))</f>
        <v>-999</v>
      </c>
      <c r="AK5348" s="82">
        <f>IF(H5348=1, 'adjustment factor'!$D$10, IF(H5348=-9,-999,IF(H5348="",-999,0)))</f>
        <v>-999</v>
      </c>
      <c r="AL5348" s="82">
        <f>IF(G5348=1, 'adjustment factor'!$D$11, IF(G5348=-9,-999,IF(G5348="",-999,0)))</f>
        <v>-999</v>
      </c>
      <c r="AM5348" s="82">
        <f>IF(I5348=1, 'adjustment factor'!$D$12, IF(I5348=-9,-999,IF(I5348="",-999,0)))</f>
        <v>-999</v>
      </c>
      <c r="AN5348" s="82">
        <f>IF(J5348=1, 'adjustment factor'!$D$13, IF(J5348=-9,-999,IF(J5348="",-999,0)))</f>
        <v>-999</v>
      </c>
      <c r="AO5348" s="82" t="str">
        <f t="shared" si="848"/>
        <v>-999</v>
      </c>
      <c r="AP5348" s="82" t="str">
        <f t="shared" si="849"/>
        <v>MISSING</v>
      </c>
    </row>
    <row r="5349" spans="2:42">
      <c r="B5349" s="207"/>
      <c r="C5349" s="35">
        <v>5345</v>
      </c>
      <c r="D5349" s="161"/>
      <c r="E5349" s="161"/>
      <c r="F5349" s="161"/>
      <c r="G5349" s="161"/>
      <c r="H5349" s="161"/>
      <c r="I5349" s="161"/>
      <c r="J5349" s="161"/>
      <c r="K5349" s="161"/>
      <c r="L5349" s="161"/>
      <c r="M5349" s="161"/>
      <c r="N5349" s="171"/>
      <c r="O5349" s="171"/>
      <c r="P5349" s="171"/>
      <c r="Q5349" s="171"/>
      <c r="R5349" s="171"/>
      <c r="S5349" s="171"/>
      <c r="T5349" s="208" t="str">
        <f t="shared" si="840"/>
        <v>MISSING</v>
      </c>
      <c r="U5349" s="208" t="str">
        <f t="shared" si="841"/>
        <v>MISSING</v>
      </c>
      <c r="X5349" s="56">
        <f t="shared" si="842"/>
        <v>-99</v>
      </c>
      <c r="Y5349" s="56">
        <f t="shared" si="843"/>
        <v>-99</v>
      </c>
      <c r="Z5349" s="56">
        <f t="shared" si="844"/>
        <v>-99</v>
      </c>
      <c r="AA5349" s="56">
        <f t="shared" si="845"/>
        <v>-99</v>
      </c>
      <c r="AB5349" s="56">
        <f t="shared" si="846"/>
        <v>-99</v>
      </c>
      <c r="AC5349" s="56">
        <f t="shared" si="847"/>
        <v>-99</v>
      </c>
      <c r="AD5349" s="3"/>
      <c r="AE5349" s="82">
        <f>IF(D5349=1, 'adjustment factor'!$D$4, IF(D5349=-9,-999,IF(D5349="",-999,0)))</f>
        <v>-999</v>
      </c>
      <c r="AF5349" s="82">
        <f>IF(F5349=1, 'adjustment factor'!$D$5, IF(F5349=-9,-999,IF(F5349="",-999,0)))</f>
        <v>-999</v>
      </c>
      <c r="AG5349" s="82">
        <f>IF(E5349=1, 'adjustment factor'!$D$6, IF(E5349=-9,-999,IF(E5349="",-999,0)))</f>
        <v>-999</v>
      </c>
      <c r="AH5349" s="82">
        <f>IF(K5349&gt;=45,'adjustment factor'!$D$7,IF(K5349=-9,-1200,IF(K5349="",-1200,0)))</f>
        <v>-1200</v>
      </c>
      <c r="AI5349" s="82">
        <f>IF(L5349=1, 'adjustment factor'!$D$8, IF(L5349=-9,-999,IF(L5349="",-999,0)))</f>
        <v>-999</v>
      </c>
      <c r="AJ5349" s="82">
        <f>IF(AND(M5349&gt;=1,M5349&lt;=4),'adjustment factor'!$D$9,IF(M5349=-9,-999,IF(M5349=98,-999,IF(M5349=99,-999,IF(M5349="",-999,0)))))</f>
        <v>-999</v>
      </c>
      <c r="AK5349" s="82">
        <f>IF(H5349=1, 'adjustment factor'!$D$10, IF(H5349=-9,-999,IF(H5349="",-999,0)))</f>
        <v>-999</v>
      </c>
      <c r="AL5349" s="82">
        <f>IF(G5349=1, 'adjustment factor'!$D$11, IF(G5349=-9,-999,IF(G5349="",-999,0)))</f>
        <v>-999</v>
      </c>
      <c r="AM5349" s="82">
        <f>IF(I5349=1, 'adjustment factor'!$D$12, IF(I5349=-9,-999,IF(I5349="",-999,0)))</f>
        <v>-999</v>
      </c>
      <c r="AN5349" s="82">
        <f>IF(J5349=1, 'adjustment factor'!$D$13, IF(J5349=-9,-999,IF(J5349="",-999,0)))</f>
        <v>-999</v>
      </c>
      <c r="AO5349" s="82" t="str">
        <f t="shared" si="848"/>
        <v>-999</v>
      </c>
      <c r="AP5349" s="82" t="str">
        <f t="shared" si="849"/>
        <v>MISSING</v>
      </c>
    </row>
    <row r="5350" spans="2:42">
      <c r="B5350" s="207"/>
      <c r="C5350" s="35">
        <v>5346</v>
      </c>
      <c r="D5350" s="161"/>
      <c r="E5350" s="161"/>
      <c r="F5350" s="161"/>
      <c r="G5350" s="161"/>
      <c r="H5350" s="161"/>
      <c r="I5350" s="161"/>
      <c r="J5350" s="161"/>
      <c r="K5350" s="161"/>
      <c r="L5350" s="161"/>
      <c r="M5350" s="161"/>
      <c r="N5350" s="171"/>
      <c r="O5350" s="171"/>
      <c r="P5350" s="171"/>
      <c r="Q5350" s="171"/>
      <c r="R5350" s="171"/>
      <c r="S5350" s="171"/>
      <c r="T5350" s="208" t="str">
        <f t="shared" si="840"/>
        <v>MISSING</v>
      </c>
      <c r="U5350" s="208" t="str">
        <f t="shared" si="841"/>
        <v>MISSING</v>
      </c>
      <c r="X5350" s="56">
        <f t="shared" si="842"/>
        <v>-99</v>
      </c>
      <c r="Y5350" s="56">
        <f t="shared" si="843"/>
        <v>-99</v>
      </c>
      <c r="Z5350" s="56">
        <f t="shared" si="844"/>
        <v>-99</v>
      </c>
      <c r="AA5350" s="56">
        <f t="shared" si="845"/>
        <v>-99</v>
      </c>
      <c r="AB5350" s="56">
        <f t="shared" si="846"/>
        <v>-99</v>
      </c>
      <c r="AC5350" s="56">
        <f t="shared" si="847"/>
        <v>-99</v>
      </c>
      <c r="AD5350" s="3"/>
      <c r="AE5350" s="82">
        <f>IF(D5350=1, 'adjustment factor'!$D$4, IF(D5350=-9,-999,IF(D5350="",-999,0)))</f>
        <v>-999</v>
      </c>
      <c r="AF5350" s="82">
        <f>IF(F5350=1, 'adjustment factor'!$D$5, IF(F5350=-9,-999,IF(F5350="",-999,0)))</f>
        <v>-999</v>
      </c>
      <c r="AG5350" s="82">
        <f>IF(E5350=1, 'adjustment factor'!$D$6, IF(E5350=-9,-999,IF(E5350="",-999,0)))</f>
        <v>-999</v>
      </c>
      <c r="AH5350" s="82">
        <f>IF(K5350&gt;=45,'adjustment factor'!$D$7,IF(K5350=-9,-1200,IF(K5350="",-1200,0)))</f>
        <v>-1200</v>
      </c>
      <c r="AI5350" s="82">
        <f>IF(L5350=1, 'adjustment factor'!$D$8, IF(L5350=-9,-999,IF(L5350="",-999,0)))</f>
        <v>-999</v>
      </c>
      <c r="AJ5350" s="82">
        <f>IF(AND(M5350&gt;=1,M5350&lt;=4),'adjustment factor'!$D$9,IF(M5350=-9,-999,IF(M5350=98,-999,IF(M5350=99,-999,IF(M5350="",-999,0)))))</f>
        <v>-999</v>
      </c>
      <c r="AK5350" s="82">
        <f>IF(H5350=1, 'adjustment factor'!$D$10, IF(H5350=-9,-999,IF(H5350="",-999,0)))</f>
        <v>-999</v>
      </c>
      <c r="AL5350" s="82">
        <f>IF(G5350=1, 'adjustment factor'!$D$11, IF(G5350=-9,-999,IF(G5350="",-999,0)))</f>
        <v>-999</v>
      </c>
      <c r="AM5350" s="82">
        <f>IF(I5350=1, 'adjustment factor'!$D$12, IF(I5350=-9,-999,IF(I5350="",-999,0)))</f>
        <v>-999</v>
      </c>
      <c r="AN5350" s="82">
        <f>IF(J5350=1, 'adjustment factor'!$D$13, IF(J5350=-9,-999,IF(J5350="",-999,0)))</f>
        <v>-999</v>
      </c>
      <c r="AO5350" s="82" t="str">
        <f t="shared" si="848"/>
        <v>-999</v>
      </c>
      <c r="AP5350" s="82" t="str">
        <f t="shared" si="849"/>
        <v>MISSING</v>
      </c>
    </row>
    <row r="5351" spans="2:42">
      <c r="B5351" s="207"/>
      <c r="C5351" s="35">
        <v>5347</v>
      </c>
      <c r="D5351" s="161"/>
      <c r="E5351" s="161"/>
      <c r="F5351" s="161"/>
      <c r="G5351" s="161"/>
      <c r="H5351" s="161"/>
      <c r="I5351" s="161"/>
      <c r="J5351" s="161"/>
      <c r="K5351" s="161"/>
      <c r="L5351" s="161"/>
      <c r="M5351" s="161"/>
      <c r="N5351" s="171"/>
      <c r="O5351" s="171"/>
      <c r="P5351" s="171"/>
      <c r="Q5351" s="171"/>
      <c r="R5351" s="171"/>
      <c r="S5351" s="171"/>
      <c r="T5351" s="208" t="str">
        <f t="shared" si="840"/>
        <v>MISSING</v>
      </c>
      <c r="U5351" s="208" t="str">
        <f t="shared" si="841"/>
        <v>MISSING</v>
      </c>
      <c r="X5351" s="56">
        <f t="shared" si="842"/>
        <v>-99</v>
      </c>
      <c r="Y5351" s="56">
        <f t="shared" si="843"/>
        <v>-99</v>
      </c>
      <c r="Z5351" s="56">
        <f t="shared" si="844"/>
        <v>-99</v>
      </c>
      <c r="AA5351" s="56">
        <f t="shared" si="845"/>
        <v>-99</v>
      </c>
      <c r="AB5351" s="56">
        <f t="shared" si="846"/>
        <v>-99</v>
      </c>
      <c r="AC5351" s="56">
        <f t="shared" si="847"/>
        <v>-99</v>
      </c>
      <c r="AD5351" s="3"/>
      <c r="AE5351" s="82">
        <f>IF(D5351=1, 'adjustment factor'!$D$4, IF(D5351=-9,-999,IF(D5351="",-999,0)))</f>
        <v>-999</v>
      </c>
      <c r="AF5351" s="82">
        <f>IF(F5351=1, 'adjustment factor'!$D$5, IF(F5351=-9,-999,IF(F5351="",-999,0)))</f>
        <v>-999</v>
      </c>
      <c r="AG5351" s="82">
        <f>IF(E5351=1, 'adjustment factor'!$D$6, IF(E5351=-9,-999,IF(E5351="",-999,0)))</f>
        <v>-999</v>
      </c>
      <c r="AH5351" s="82">
        <f>IF(K5351&gt;=45,'adjustment factor'!$D$7,IF(K5351=-9,-1200,IF(K5351="",-1200,0)))</f>
        <v>-1200</v>
      </c>
      <c r="AI5351" s="82">
        <f>IF(L5351=1, 'adjustment factor'!$D$8, IF(L5351=-9,-999,IF(L5351="",-999,0)))</f>
        <v>-999</v>
      </c>
      <c r="AJ5351" s="82">
        <f>IF(AND(M5351&gt;=1,M5351&lt;=4),'adjustment factor'!$D$9,IF(M5351=-9,-999,IF(M5351=98,-999,IF(M5351=99,-999,IF(M5351="",-999,0)))))</f>
        <v>-999</v>
      </c>
      <c r="AK5351" s="82">
        <f>IF(H5351=1, 'adjustment factor'!$D$10, IF(H5351=-9,-999,IF(H5351="",-999,0)))</f>
        <v>-999</v>
      </c>
      <c r="AL5351" s="82">
        <f>IF(G5351=1, 'adjustment factor'!$D$11, IF(G5351=-9,-999,IF(G5351="",-999,0)))</f>
        <v>-999</v>
      </c>
      <c r="AM5351" s="82">
        <f>IF(I5351=1, 'adjustment factor'!$D$12, IF(I5351=-9,-999,IF(I5351="",-999,0)))</f>
        <v>-999</v>
      </c>
      <c r="AN5351" s="82">
        <f>IF(J5351=1, 'adjustment factor'!$D$13, IF(J5351=-9,-999,IF(J5351="",-999,0)))</f>
        <v>-999</v>
      </c>
      <c r="AO5351" s="82" t="str">
        <f t="shared" si="848"/>
        <v>-999</v>
      </c>
      <c r="AP5351" s="82" t="str">
        <f t="shared" si="849"/>
        <v>MISSING</v>
      </c>
    </row>
    <row r="5352" spans="2:42">
      <c r="B5352" s="207"/>
      <c r="C5352" s="35">
        <v>5348</v>
      </c>
      <c r="D5352" s="161"/>
      <c r="E5352" s="161"/>
      <c r="F5352" s="161"/>
      <c r="G5352" s="161"/>
      <c r="H5352" s="161"/>
      <c r="I5352" s="161"/>
      <c r="J5352" s="161"/>
      <c r="K5352" s="161"/>
      <c r="L5352" s="161"/>
      <c r="M5352" s="161"/>
      <c r="N5352" s="171"/>
      <c r="O5352" s="171"/>
      <c r="P5352" s="171"/>
      <c r="Q5352" s="171"/>
      <c r="R5352" s="171"/>
      <c r="S5352" s="171"/>
      <c r="T5352" s="208" t="str">
        <f t="shared" si="840"/>
        <v>MISSING</v>
      </c>
      <c r="U5352" s="208" t="str">
        <f t="shared" si="841"/>
        <v>MISSING</v>
      </c>
      <c r="X5352" s="56">
        <f t="shared" si="842"/>
        <v>-99</v>
      </c>
      <c r="Y5352" s="56">
        <f t="shared" si="843"/>
        <v>-99</v>
      </c>
      <c r="Z5352" s="56">
        <f t="shared" si="844"/>
        <v>-99</v>
      </c>
      <c r="AA5352" s="56">
        <f t="shared" si="845"/>
        <v>-99</v>
      </c>
      <c r="AB5352" s="56">
        <f t="shared" si="846"/>
        <v>-99</v>
      </c>
      <c r="AC5352" s="56">
        <f t="shared" si="847"/>
        <v>-99</v>
      </c>
      <c r="AD5352" s="3"/>
      <c r="AE5352" s="82">
        <f>IF(D5352=1, 'adjustment factor'!$D$4, IF(D5352=-9,-999,IF(D5352="",-999,0)))</f>
        <v>-999</v>
      </c>
      <c r="AF5352" s="82">
        <f>IF(F5352=1, 'adjustment factor'!$D$5, IF(F5352=-9,-999,IF(F5352="",-999,0)))</f>
        <v>-999</v>
      </c>
      <c r="AG5352" s="82">
        <f>IF(E5352=1, 'adjustment factor'!$D$6, IF(E5352=-9,-999,IF(E5352="",-999,0)))</f>
        <v>-999</v>
      </c>
      <c r="AH5352" s="82">
        <f>IF(K5352&gt;=45,'adjustment factor'!$D$7,IF(K5352=-9,-1200,IF(K5352="",-1200,0)))</f>
        <v>-1200</v>
      </c>
      <c r="AI5352" s="82">
        <f>IF(L5352=1, 'adjustment factor'!$D$8, IF(L5352=-9,-999,IF(L5352="",-999,0)))</f>
        <v>-999</v>
      </c>
      <c r="AJ5352" s="82">
        <f>IF(AND(M5352&gt;=1,M5352&lt;=4),'adjustment factor'!$D$9,IF(M5352=-9,-999,IF(M5352=98,-999,IF(M5352=99,-999,IF(M5352="",-999,0)))))</f>
        <v>-999</v>
      </c>
      <c r="AK5352" s="82">
        <f>IF(H5352=1, 'adjustment factor'!$D$10, IF(H5352=-9,-999,IF(H5352="",-999,0)))</f>
        <v>-999</v>
      </c>
      <c r="AL5352" s="82">
        <f>IF(G5352=1, 'adjustment factor'!$D$11, IF(G5352=-9,-999,IF(G5352="",-999,0)))</f>
        <v>-999</v>
      </c>
      <c r="AM5352" s="82">
        <f>IF(I5352=1, 'adjustment factor'!$D$12, IF(I5352=-9,-999,IF(I5352="",-999,0)))</f>
        <v>-999</v>
      </c>
      <c r="AN5352" s="82">
        <f>IF(J5352=1, 'adjustment factor'!$D$13, IF(J5352=-9,-999,IF(J5352="",-999,0)))</f>
        <v>-999</v>
      </c>
      <c r="AO5352" s="82" t="str">
        <f t="shared" si="848"/>
        <v>-999</v>
      </c>
      <c r="AP5352" s="82" t="str">
        <f t="shared" si="849"/>
        <v>MISSING</v>
      </c>
    </row>
    <row r="5353" spans="2:42">
      <c r="B5353" s="207"/>
      <c r="C5353" s="35">
        <v>5349</v>
      </c>
      <c r="D5353" s="161"/>
      <c r="E5353" s="161"/>
      <c r="F5353" s="161"/>
      <c r="G5353" s="161"/>
      <c r="H5353" s="161"/>
      <c r="I5353" s="161"/>
      <c r="J5353" s="161"/>
      <c r="K5353" s="161"/>
      <c r="L5353" s="161"/>
      <c r="M5353" s="161"/>
      <c r="N5353" s="171"/>
      <c r="O5353" s="171"/>
      <c r="P5353" s="171"/>
      <c r="Q5353" s="171"/>
      <c r="R5353" s="171"/>
      <c r="S5353" s="171"/>
      <c r="T5353" s="208" t="str">
        <f t="shared" si="840"/>
        <v>MISSING</v>
      </c>
      <c r="U5353" s="208" t="str">
        <f t="shared" si="841"/>
        <v>MISSING</v>
      </c>
      <c r="X5353" s="56">
        <f t="shared" si="842"/>
        <v>-99</v>
      </c>
      <c r="Y5353" s="56">
        <f t="shared" si="843"/>
        <v>-99</v>
      </c>
      <c r="Z5353" s="56">
        <f t="shared" si="844"/>
        <v>-99</v>
      </c>
      <c r="AA5353" s="56">
        <f t="shared" si="845"/>
        <v>-99</v>
      </c>
      <c r="AB5353" s="56">
        <f t="shared" si="846"/>
        <v>-99</v>
      </c>
      <c r="AC5353" s="56">
        <f t="shared" si="847"/>
        <v>-99</v>
      </c>
      <c r="AD5353" s="3"/>
      <c r="AE5353" s="82">
        <f>IF(D5353=1, 'adjustment factor'!$D$4, IF(D5353=-9,-999,IF(D5353="",-999,0)))</f>
        <v>-999</v>
      </c>
      <c r="AF5353" s="82">
        <f>IF(F5353=1, 'adjustment factor'!$D$5, IF(F5353=-9,-999,IF(F5353="",-999,0)))</f>
        <v>-999</v>
      </c>
      <c r="AG5353" s="82">
        <f>IF(E5353=1, 'adjustment factor'!$D$6, IF(E5353=-9,-999,IF(E5353="",-999,0)))</f>
        <v>-999</v>
      </c>
      <c r="AH5353" s="82">
        <f>IF(K5353&gt;=45,'adjustment factor'!$D$7,IF(K5353=-9,-1200,IF(K5353="",-1200,0)))</f>
        <v>-1200</v>
      </c>
      <c r="AI5353" s="82">
        <f>IF(L5353=1, 'adjustment factor'!$D$8, IF(L5353=-9,-999,IF(L5353="",-999,0)))</f>
        <v>-999</v>
      </c>
      <c r="AJ5353" s="82">
        <f>IF(AND(M5353&gt;=1,M5353&lt;=4),'adjustment factor'!$D$9,IF(M5353=-9,-999,IF(M5353=98,-999,IF(M5353=99,-999,IF(M5353="",-999,0)))))</f>
        <v>-999</v>
      </c>
      <c r="AK5353" s="82">
        <f>IF(H5353=1, 'adjustment factor'!$D$10, IF(H5353=-9,-999,IF(H5353="",-999,0)))</f>
        <v>-999</v>
      </c>
      <c r="AL5353" s="82">
        <f>IF(G5353=1, 'adjustment factor'!$D$11, IF(G5353=-9,-999,IF(G5353="",-999,0)))</f>
        <v>-999</v>
      </c>
      <c r="AM5353" s="82">
        <f>IF(I5353=1, 'adjustment factor'!$D$12, IF(I5353=-9,-999,IF(I5353="",-999,0)))</f>
        <v>-999</v>
      </c>
      <c r="AN5353" s="82">
        <f>IF(J5353=1, 'adjustment factor'!$D$13, IF(J5353=-9,-999,IF(J5353="",-999,0)))</f>
        <v>-999</v>
      </c>
      <c r="AO5353" s="82" t="str">
        <f t="shared" si="848"/>
        <v>-999</v>
      </c>
      <c r="AP5353" s="82" t="str">
        <f t="shared" si="849"/>
        <v>MISSING</v>
      </c>
    </row>
    <row r="5354" spans="2:42">
      <c r="B5354" s="207"/>
      <c r="C5354" s="35">
        <v>5350</v>
      </c>
      <c r="D5354" s="161"/>
      <c r="E5354" s="161"/>
      <c r="F5354" s="161"/>
      <c r="G5354" s="161"/>
      <c r="H5354" s="161"/>
      <c r="I5354" s="161"/>
      <c r="J5354" s="161"/>
      <c r="K5354" s="161"/>
      <c r="L5354" s="161"/>
      <c r="M5354" s="161"/>
      <c r="N5354" s="171"/>
      <c r="O5354" s="171"/>
      <c r="P5354" s="171"/>
      <c r="Q5354" s="171"/>
      <c r="R5354" s="171"/>
      <c r="S5354" s="171"/>
      <c r="T5354" s="208" t="str">
        <f t="shared" si="840"/>
        <v>MISSING</v>
      </c>
      <c r="U5354" s="208" t="str">
        <f t="shared" si="841"/>
        <v>MISSING</v>
      </c>
      <c r="X5354" s="56">
        <f t="shared" si="842"/>
        <v>-99</v>
      </c>
      <c r="Y5354" s="56">
        <f t="shared" si="843"/>
        <v>-99</v>
      </c>
      <c r="Z5354" s="56">
        <f t="shared" si="844"/>
        <v>-99</v>
      </c>
      <c r="AA5354" s="56">
        <f t="shared" si="845"/>
        <v>-99</v>
      </c>
      <c r="AB5354" s="56">
        <f t="shared" si="846"/>
        <v>-99</v>
      </c>
      <c r="AC5354" s="56">
        <f t="shared" si="847"/>
        <v>-99</v>
      </c>
      <c r="AD5354" s="3"/>
      <c r="AE5354" s="82">
        <f>IF(D5354=1, 'adjustment factor'!$D$4, IF(D5354=-9,-999,IF(D5354="",-999,0)))</f>
        <v>-999</v>
      </c>
      <c r="AF5354" s="82">
        <f>IF(F5354=1, 'adjustment factor'!$D$5, IF(F5354=-9,-999,IF(F5354="",-999,0)))</f>
        <v>-999</v>
      </c>
      <c r="AG5354" s="82">
        <f>IF(E5354=1, 'adjustment factor'!$D$6, IF(E5354=-9,-999,IF(E5354="",-999,0)))</f>
        <v>-999</v>
      </c>
      <c r="AH5354" s="82">
        <f>IF(K5354&gt;=45,'adjustment factor'!$D$7,IF(K5354=-9,-1200,IF(K5354="",-1200,0)))</f>
        <v>-1200</v>
      </c>
      <c r="AI5354" s="82">
        <f>IF(L5354=1, 'adjustment factor'!$D$8, IF(L5354=-9,-999,IF(L5354="",-999,0)))</f>
        <v>-999</v>
      </c>
      <c r="AJ5354" s="82">
        <f>IF(AND(M5354&gt;=1,M5354&lt;=4),'adjustment factor'!$D$9,IF(M5354=-9,-999,IF(M5354=98,-999,IF(M5354=99,-999,IF(M5354="",-999,0)))))</f>
        <v>-999</v>
      </c>
      <c r="AK5354" s="82">
        <f>IF(H5354=1, 'adjustment factor'!$D$10, IF(H5354=-9,-999,IF(H5354="",-999,0)))</f>
        <v>-999</v>
      </c>
      <c r="AL5354" s="82">
        <f>IF(G5354=1, 'adjustment factor'!$D$11, IF(G5354=-9,-999,IF(G5354="",-999,0)))</f>
        <v>-999</v>
      </c>
      <c r="AM5354" s="82">
        <f>IF(I5354=1, 'adjustment factor'!$D$12, IF(I5354=-9,-999,IF(I5354="",-999,0)))</f>
        <v>-999</v>
      </c>
      <c r="AN5354" s="82">
        <f>IF(J5354=1, 'adjustment factor'!$D$13, IF(J5354=-9,-999,IF(J5354="",-999,0)))</f>
        <v>-999</v>
      </c>
      <c r="AO5354" s="82" t="str">
        <f t="shared" si="848"/>
        <v>-999</v>
      </c>
      <c r="AP5354" s="82" t="str">
        <f t="shared" si="849"/>
        <v>MISSING</v>
      </c>
    </row>
    <row r="5355" spans="2:42">
      <c r="B5355" s="207"/>
      <c r="C5355" s="35">
        <v>5351</v>
      </c>
      <c r="D5355" s="161"/>
      <c r="E5355" s="161"/>
      <c r="F5355" s="161"/>
      <c r="G5355" s="161"/>
      <c r="H5355" s="161"/>
      <c r="I5355" s="161"/>
      <c r="J5355" s="161"/>
      <c r="K5355" s="161"/>
      <c r="L5355" s="161"/>
      <c r="M5355" s="161"/>
      <c r="N5355" s="171"/>
      <c r="O5355" s="171"/>
      <c r="P5355" s="171"/>
      <c r="Q5355" s="171"/>
      <c r="R5355" s="171"/>
      <c r="S5355" s="171"/>
      <c r="T5355" s="208" t="str">
        <f t="shared" si="840"/>
        <v>MISSING</v>
      </c>
      <c r="U5355" s="208" t="str">
        <f t="shared" si="841"/>
        <v>MISSING</v>
      </c>
      <c r="X5355" s="56">
        <f t="shared" si="842"/>
        <v>-99</v>
      </c>
      <c r="Y5355" s="56">
        <f t="shared" si="843"/>
        <v>-99</v>
      </c>
      <c r="Z5355" s="56">
        <f t="shared" si="844"/>
        <v>-99</v>
      </c>
      <c r="AA5355" s="56">
        <f t="shared" si="845"/>
        <v>-99</v>
      </c>
      <c r="AB5355" s="56">
        <f t="shared" si="846"/>
        <v>-99</v>
      </c>
      <c r="AC5355" s="56">
        <f t="shared" si="847"/>
        <v>-99</v>
      </c>
      <c r="AD5355" s="3"/>
      <c r="AE5355" s="82">
        <f>IF(D5355=1, 'adjustment factor'!$D$4, IF(D5355=-9,-999,IF(D5355="",-999,0)))</f>
        <v>-999</v>
      </c>
      <c r="AF5355" s="82">
        <f>IF(F5355=1, 'adjustment factor'!$D$5, IF(F5355=-9,-999,IF(F5355="",-999,0)))</f>
        <v>-999</v>
      </c>
      <c r="AG5355" s="82">
        <f>IF(E5355=1, 'adjustment factor'!$D$6, IF(E5355=-9,-999,IF(E5355="",-999,0)))</f>
        <v>-999</v>
      </c>
      <c r="AH5355" s="82">
        <f>IF(K5355&gt;=45,'adjustment factor'!$D$7,IF(K5355=-9,-1200,IF(K5355="",-1200,0)))</f>
        <v>-1200</v>
      </c>
      <c r="AI5355" s="82">
        <f>IF(L5355=1, 'adjustment factor'!$D$8, IF(L5355=-9,-999,IF(L5355="",-999,0)))</f>
        <v>-999</v>
      </c>
      <c r="AJ5355" s="82">
        <f>IF(AND(M5355&gt;=1,M5355&lt;=4),'adjustment factor'!$D$9,IF(M5355=-9,-999,IF(M5355=98,-999,IF(M5355=99,-999,IF(M5355="",-999,0)))))</f>
        <v>-999</v>
      </c>
      <c r="AK5355" s="82">
        <f>IF(H5355=1, 'adjustment factor'!$D$10, IF(H5355=-9,-999,IF(H5355="",-999,0)))</f>
        <v>-999</v>
      </c>
      <c r="AL5355" s="82">
        <f>IF(G5355=1, 'adjustment factor'!$D$11, IF(G5355=-9,-999,IF(G5355="",-999,0)))</f>
        <v>-999</v>
      </c>
      <c r="AM5355" s="82">
        <f>IF(I5355=1, 'adjustment factor'!$D$12, IF(I5355=-9,-999,IF(I5355="",-999,0)))</f>
        <v>-999</v>
      </c>
      <c r="AN5355" s="82">
        <f>IF(J5355=1, 'adjustment factor'!$D$13, IF(J5355=-9,-999,IF(J5355="",-999,0)))</f>
        <v>-999</v>
      </c>
      <c r="AO5355" s="82" t="str">
        <f t="shared" si="848"/>
        <v>-999</v>
      </c>
      <c r="AP5355" s="82" t="str">
        <f t="shared" si="849"/>
        <v>MISSING</v>
      </c>
    </row>
    <row r="5356" spans="2:42">
      <c r="B5356" s="207"/>
      <c r="C5356" s="35">
        <v>5352</v>
      </c>
      <c r="D5356" s="161"/>
      <c r="E5356" s="161"/>
      <c r="F5356" s="161"/>
      <c r="G5356" s="161"/>
      <c r="H5356" s="161"/>
      <c r="I5356" s="161"/>
      <c r="J5356" s="161"/>
      <c r="K5356" s="161"/>
      <c r="L5356" s="161"/>
      <c r="M5356" s="161"/>
      <c r="N5356" s="171"/>
      <c r="O5356" s="171"/>
      <c r="P5356" s="171"/>
      <c r="Q5356" s="171"/>
      <c r="R5356" s="171"/>
      <c r="S5356" s="171"/>
      <c r="T5356" s="208" t="str">
        <f t="shared" si="840"/>
        <v>MISSING</v>
      </c>
      <c r="U5356" s="208" t="str">
        <f t="shared" si="841"/>
        <v>MISSING</v>
      </c>
      <c r="X5356" s="56">
        <f t="shared" si="842"/>
        <v>-99</v>
      </c>
      <c r="Y5356" s="56">
        <f t="shared" si="843"/>
        <v>-99</v>
      </c>
      <c r="Z5356" s="56">
        <f t="shared" si="844"/>
        <v>-99</v>
      </c>
      <c r="AA5356" s="56">
        <f t="shared" si="845"/>
        <v>-99</v>
      </c>
      <c r="AB5356" s="56">
        <f t="shared" si="846"/>
        <v>-99</v>
      </c>
      <c r="AC5356" s="56">
        <f t="shared" si="847"/>
        <v>-99</v>
      </c>
      <c r="AD5356" s="3"/>
      <c r="AE5356" s="82">
        <f>IF(D5356=1, 'adjustment factor'!$D$4, IF(D5356=-9,-999,IF(D5356="",-999,0)))</f>
        <v>-999</v>
      </c>
      <c r="AF5356" s="82">
        <f>IF(F5356=1, 'adjustment factor'!$D$5, IF(F5356=-9,-999,IF(F5356="",-999,0)))</f>
        <v>-999</v>
      </c>
      <c r="AG5356" s="82">
        <f>IF(E5356=1, 'adjustment factor'!$D$6, IF(E5356=-9,-999,IF(E5356="",-999,0)))</f>
        <v>-999</v>
      </c>
      <c r="AH5356" s="82">
        <f>IF(K5356&gt;=45,'adjustment factor'!$D$7,IF(K5356=-9,-1200,IF(K5356="",-1200,0)))</f>
        <v>-1200</v>
      </c>
      <c r="AI5356" s="82">
        <f>IF(L5356=1, 'adjustment factor'!$D$8, IF(L5356=-9,-999,IF(L5356="",-999,0)))</f>
        <v>-999</v>
      </c>
      <c r="AJ5356" s="82">
        <f>IF(AND(M5356&gt;=1,M5356&lt;=4),'adjustment factor'!$D$9,IF(M5356=-9,-999,IF(M5356=98,-999,IF(M5356=99,-999,IF(M5356="",-999,0)))))</f>
        <v>-999</v>
      </c>
      <c r="AK5356" s="82">
        <f>IF(H5356=1, 'adjustment factor'!$D$10, IF(H5356=-9,-999,IF(H5356="",-999,0)))</f>
        <v>-999</v>
      </c>
      <c r="AL5356" s="82">
        <f>IF(G5356=1, 'adjustment factor'!$D$11, IF(G5356=-9,-999,IF(G5356="",-999,0)))</f>
        <v>-999</v>
      </c>
      <c r="AM5356" s="82">
        <f>IF(I5356=1, 'adjustment factor'!$D$12, IF(I5356=-9,-999,IF(I5356="",-999,0)))</f>
        <v>-999</v>
      </c>
      <c r="AN5356" s="82">
        <f>IF(J5356=1, 'adjustment factor'!$D$13, IF(J5356=-9,-999,IF(J5356="",-999,0)))</f>
        <v>-999</v>
      </c>
      <c r="AO5356" s="82" t="str">
        <f t="shared" si="848"/>
        <v>-999</v>
      </c>
      <c r="AP5356" s="82" t="str">
        <f t="shared" si="849"/>
        <v>MISSING</v>
      </c>
    </row>
    <row r="5357" spans="2:42">
      <c r="B5357" s="207"/>
      <c r="C5357" s="35">
        <v>5353</v>
      </c>
      <c r="D5357" s="161"/>
      <c r="E5357" s="161"/>
      <c r="F5357" s="161"/>
      <c r="G5357" s="161"/>
      <c r="H5357" s="161"/>
      <c r="I5357" s="161"/>
      <c r="J5357" s="161"/>
      <c r="K5357" s="161"/>
      <c r="L5357" s="161"/>
      <c r="M5357" s="161"/>
      <c r="N5357" s="171"/>
      <c r="O5357" s="171"/>
      <c r="P5357" s="171"/>
      <c r="Q5357" s="171"/>
      <c r="R5357" s="171"/>
      <c r="S5357" s="171"/>
      <c r="T5357" s="208" t="str">
        <f t="shared" si="840"/>
        <v>MISSING</v>
      </c>
      <c r="U5357" s="208" t="str">
        <f t="shared" si="841"/>
        <v>MISSING</v>
      </c>
      <c r="X5357" s="56">
        <f t="shared" si="842"/>
        <v>-99</v>
      </c>
      <c r="Y5357" s="56">
        <f t="shared" si="843"/>
        <v>-99</v>
      </c>
      <c r="Z5357" s="56">
        <f t="shared" si="844"/>
        <v>-99</v>
      </c>
      <c r="AA5357" s="56">
        <f t="shared" si="845"/>
        <v>-99</v>
      </c>
      <c r="AB5357" s="56">
        <f t="shared" si="846"/>
        <v>-99</v>
      </c>
      <c r="AC5357" s="56">
        <f t="shared" si="847"/>
        <v>-99</v>
      </c>
      <c r="AD5357" s="3"/>
      <c r="AE5357" s="82">
        <f>IF(D5357=1, 'adjustment factor'!$D$4, IF(D5357=-9,-999,IF(D5357="",-999,0)))</f>
        <v>-999</v>
      </c>
      <c r="AF5357" s="82">
        <f>IF(F5357=1, 'adjustment factor'!$D$5, IF(F5357=-9,-999,IF(F5357="",-999,0)))</f>
        <v>-999</v>
      </c>
      <c r="AG5357" s="82">
        <f>IF(E5357=1, 'adjustment factor'!$D$6, IF(E5357=-9,-999,IF(E5357="",-999,0)))</f>
        <v>-999</v>
      </c>
      <c r="AH5357" s="82">
        <f>IF(K5357&gt;=45,'adjustment factor'!$D$7,IF(K5357=-9,-1200,IF(K5357="",-1200,0)))</f>
        <v>-1200</v>
      </c>
      <c r="AI5357" s="82">
        <f>IF(L5357=1, 'adjustment factor'!$D$8, IF(L5357=-9,-999,IF(L5357="",-999,0)))</f>
        <v>-999</v>
      </c>
      <c r="AJ5357" s="82">
        <f>IF(AND(M5357&gt;=1,M5357&lt;=4),'adjustment factor'!$D$9,IF(M5357=-9,-999,IF(M5357=98,-999,IF(M5357=99,-999,IF(M5357="",-999,0)))))</f>
        <v>-999</v>
      </c>
      <c r="AK5357" s="82">
        <f>IF(H5357=1, 'adjustment factor'!$D$10, IF(H5357=-9,-999,IF(H5357="",-999,0)))</f>
        <v>-999</v>
      </c>
      <c r="AL5357" s="82">
        <f>IF(G5357=1, 'adjustment factor'!$D$11, IF(G5357=-9,-999,IF(G5357="",-999,0)))</f>
        <v>-999</v>
      </c>
      <c r="AM5357" s="82">
        <f>IF(I5357=1, 'adjustment factor'!$D$12, IF(I5357=-9,-999,IF(I5357="",-999,0)))</f>
        <v>-999</v>
      </c>
      <c r="AN5357" s="82">
        <f>IF(J5357=1, 'adjustment factor'!$D$13, IF(J5357=-9,-999,IF(J5357="",-999,0)))</f>
        <v>-999</v>
      </c>
      <c r="AO5357" s="82" t="str">
        <f t="shared" si="848"/>
        <v>-999</v>
      </c>
      <c r="AP5357" s="82" t="str">
        <f t="shared" si="849"/>
        <v>MISSING</v>
      </c>
    </row>
    <row r="5358" spans="2:42">
      <c r="B5358" s="207"/>
      <c r="C5358" s="35">
        <v>5354</v>
      </c>
      <c r="D5358" s="161"/>
      <c r="E5358" s="161"/>
      <c r="F5358" s="161"/>
      <c r="G5358" s="161"/>
      <c r="H5358" s="161"/>
      <c r="I5358" s="161"/>
      <c r="J5358" s="161"/>
      <c r="K5358" s="161"/>
      <c r="L5358" s="161"/>
      <c r="M5358" s="161"/>
      <c r="N5358" s="171"/>
      <c r="O5358" s="171"/>
      <c r="P5358" s="171"/>
      <c r="Q5358" s="171"/>
      <c r="R5358" s="171"/>
      <c r="S5358" s="171"/>
      <c r="T5358" s="208" t="str">
        <f t="shared" si="840"/>
        <v>MISSING</v>
      </c>
      <c r="U5358" s="208" t="str">
        <f t="shared" si="841"/>
        <v>MISSING</v>
      </c>
      <c r="X5358" s="56">
        <f t="shared" si="842"/>
        <v>-99</v>
      </c>
      <c r="Y5358" s="56">
        <f t="shared" si="843"/>
        <v>-99</v>
      </c>
      <c r="Z5358" s="56">
        <f t="shared" si="844"/>
        <v>-99</v>
      </c>
      <c r="AA5358" s="56">
        <f t="shared" si="845"/>
        <v>-99</v>
      </c>
      <c r="AB5358" s="56">
        <f t="shared" si="846"/>
        <v>-99</v>
      </c>
      <c r="AC5358" s="56">
        <f t="shared" si="847"/>
        <v>-99</v>
      </c>
      <c r="AD5358" s="3"/>
      <c r="AE5358" s="82">
        <f>IF(D5358=1, 'adjustment factor'!$D$4, IF(D5358=-9,-999,IF(D5358="",-999,0)))</f>
        <v>-999</v>
      </c>
      <c r="AF5358" s="82">
        <f>IF(F5358=1, 'adjustment factor'!$D$5, IF(F5358=-9,-999,IF(F5358="",-999,0)))</f>
        <v>-999</v>
      </c>
      <c r="AG5358" s="82">
        <f>IF(E5358=1, 'adjustment factor'!$D$6, IF(E5358=-9,-999,IF(E5358="",-999,0)))</f>
        <v>-999</v>
      </c>
      <c r="AH5358" s="82">
        <f>IF(K5358&gt;=45,'adjustment factor'!$D$7,IF(K5358=-9,-1200,IF(K5358="",-1200,0)))</f>
        <v>-1200</v>
      </c>
      <c r="AI5358" s="82">
        <f>IF(L5358=1, 'adjustment factor'!$D$8, IF(L5358=-9,-999,IF(L5358="",-999,0)))</f>
        <v>-999</v>
      </c>
      <c r="AJ5358" s="82">
        <f>IF(AND(M5358&gt;=1,M5358&lt;=4),'adjustment factor'!$D$9,IF(M5358=-9,-999,IF(M5358=98,-999,IF(M5358=99,-999,IF(M5358="",-999,0)))))</f>
        <v>-999</v>
      </c>
      <c r="AK5358" s="82">
        <f>IF(H5358=1, 'adjustment factor'!$D$10, IF(H5358=-9,-999,IF(H5358="",-999,0)))</f>
        <v>-999</v>
      </c>
      <c r="AL5358" s="82">
        <f>IF(G5358=1, 'adjustment factor'!$D$11, IF(G5358=-9,-999,IF(G5358="",-999,0)))</f>
        <v>-999</v>
      </c>
      <c r="AM5358" s="82">
        <f>IF(I5358=1, 'adjustment factor'!$D$12, IF(I5358=-9,-999,IF(I5358="",-999,0)))</f>
        <v>-999</v>
      </c>
      <c r="AN5358" s="82">
        <f>IF(J5358=1, 'adjustment factor'!$D$13, IF(J5358=-9,-999,IF(J5358="",-999,0)))</f>
        <v>-999</v>
      </c>
      <c r="AO5358" s="82" t="str">
        <f t="shared" si="848"/>
        <v>-999</v>
      </c>
      <c r="AP5358" s="82" t="str">
        <f t="shared" si="849"/>
        <v>MISSING</v>
      </c>
    </row>
    <row r="5359" spans="2:42">
      <c r="B5359" s="207"/>
      <c r="C5359" s="35">
        <v>5355</v>
      </c>
      <c r="D5359" s="161"/>
      <c r="E5359" s="161"/>
      <c r="F5359" s="161"/>
      <c r="G5359" s="161"/>
      <c r="H5359" s="161"/>
      <c r="I5359" s="161"/>
      <c r="J5359" s="161"/>
      <c r="K5359" s="161"/>
      <c r="L5359" s="161"/>
      <c r="M5359" s="161"/>
      <c r="N5359" s="171"/>
      <c r="O5359" s="171"/>
      <c r="P5359" s="171"/>
      <c r="Q5359" s="171"/>
      <c r="R5359" s="171"/>
      <c r="S5359" s="171"/>
      <c r="T5359" s="208" t="str">
        <f t="shared" si="840"/>
        <v>MISSING</v>
      </c>
      <c r="U5359" s="208" t="str">
        <f t="shared" si="841"/>
        <v>MISSING</v>
      </c>
      <c r="X5359" s="56">
        <f t="shared" si="842"/>
        <v>-99</v>
      </c>
      <c r="Y5359" s="56">
        <f t="shared" si="843"/>
        <v>-99</v>
      </c>
      <c r="Z5359" s="56">
        <f t="shared" si="844"/>
        <v>-99</v>
      </c>
      <c r="AA5359" s="56">
        <f t="shared" si="845"/>
        <v>-99</v>
      </c>
      <c r="AB5359" s="56">
        <f t="shared" si="846"/>
        <v>-99</v>
      </c>
      <c r="AC5359" s="56">
        <f t="shared" si="847"/>
        <v>-99</v>
      </c>
      <c r="AD5359" s="3"/>
      <c r="AE5359" s="82">
        <f>IF(D5359=1, 'adjustment factor'!$D$4, IF(D5359=-9,-999,IF(D5359="",-999,0)))</f>
        <v>-999</v>
      </c>
      <c r="AF5359" s="82">
        <f>IF(F5359=1, 'adjustment factor'!$D$5, IF(F5359=-9,-999,IF(F5359="",-999,0)))</f>
        <v>-999</v>
      </c>
      <c r="AG5359" s="82">
        <f>IF(E5359=1, 'adjustment factor'!$D$6, IF(E5359=-9,-999,IF(E5359="",-999,0)))</f>
        <v>-999</v>
      </c>
      <c r="AH5359" s="82">
        <f>IF(K5359&gt;=45,'adjustment factor'!$D$7,IF(K5359=-9,-1200,IF(K5359="",-1200,0)))</f>
        <v>-1200</v>
      </c>
      <c r="AI5359" s="82">
        <f>IF(L5359=1, 'adjustment factor'!$D$8, IF(L5359=-9,-999,IF(L5359="",-999,0)))</f>
        <v>-999</v>
      </c>
      <c r="AJ5359" s="82">
        <f>IF(AND(M5359&gt;=1,M5359&lt;=4),'adjustment factor'!$D$9,IF(M5359=-9,-999,IF(M5359=98,-999,IF(M5359=99,-999,IF(M5359="",-999,0)))))</f>
        <v>-999</v>
      </c>
      <c r="AK5359" s="82">
        <f>IF(H5359=1, 'adjustment factor'!$D$10, IF(H5359=-9,-999,IF(H5359="",-999,0)))</f>
        <v>-999</v>
      </c>
      <c r="AL5359" s="82">
        <f>IF(G5359=1, 'adjustment factor'!$D$11, IF(G5359=-9,-999,IF(G5359="",-999,0)))</f>
        <v>-999</v>
      </c>
      <c r="AM5359" s="82">
        <f>IF(I5359=1, 'adjustment factor'!$D$12, IF(I5359=-9,-999,IF(I5359="",-999,0)))</f>
        <v>-999</v>
      </c>
      <c r="AN5359" s="82">
        <f>IF(J5359=1, 'adjustment factor'!$D$13, IF(J5359=-9,-999,IF(J5359="",-999,0)))</f>
        <v>-999</v>
      </c>
      <c r="AO5359" s="82" t="str">
        <f t="shared" si="848"/>
        <v>-999</v>
      </c>
      <c r="AP5359" s="82" t="str">
        <f t="shared" si="849"/>
        <v>MISSING</v>
      </c>
    </row>
    <row r="5360" spans="2:42">
      <c r="B5360" s="207"/>
      <c r="C5360" s="35">
        <v>5356</v>
      </c>
      <c r="D5360" s="161"/>
      <c r="E5360" s="161"/>
      <c r="F5360" s="161"/>
      <c r="G5360" s="161"/>
      <c r="H5360" s="161"/>
      <c r="I5360" s="161"/>
      <c r="J5360" s="161"/>
      <c r="K5360" s="161"/>
      <c r="L5360" s="161"/>
      <c r="M5360" s="161"/>
      <c r="N5360" s="171"/>
      <c r="O5360" s="171"/>
      <c r="P5360" s="171"/>
      <c r="Q5360" s="171"/>
      <c r="R5360" s="171"/>
      <c r="S5360" s="171"/>
      <c r="T5360" s="208" t="str">
        <f t="shared" si="840"/>
        <v>MISSING</v>
      </c>
      <c r="U5360" s="208" t="str">
        <f t="shared" si="841"/>
        <v>MISSING</v>
      </c>
      <c r="X5360" s="56">
        <f t="shared" si="842"/>
        <v>-99</v>
      </c>
      <c r="Y5360" s="56">
        <f t="shared" si="843"/>
        <v>-99</v>
      </c>
      <c r="Z5360" s="56">
        <f t="shared" si="844"/>
        <v>-99</v>
      </c>
      <c r="AA5360" s="56">
        <f t="shared" si="845"/>
        <v>-99</v>
      </c>
      <c r="AB5360" s="56">
        <f t="shared" si="846"/>
        <v>-99</v>
      </c>
      <c r="AC5360" s="56">
        <f t="shared" si="847"/>
        <v>-99</v>
      </c>
      <c r="AD5360" s="3"/>
      <c r="AE5360" s="82">
        <f>IF(D5360=1, 'adjustment factor'!$D$4, IF(D5360=-9,-999,IF(D5360="",-999,0)))</f>
        <v>-999</v>
      </c>
      <c r="AF5360" s="82">
        <f>IF(F5360=1, 'adjustment factor'!$D$5, IF(F5360=-9,-999,IF(F5360="",-999,0)))</f>
        <v>-999</v>
      </c>
      <c r="AG5360" s="82">
        <f>IF(E5360=1, 'adjustment factor'!$D$6, IF(E5360=-9,-999,IF(E5360="",-999,0)))</f>
        <v>-999</v>
      </c>
      <c r="AH5360" s="82">
        <f>IF(K5360&gt;=45,'adjustment factor'!$D$7,IF(K5360=-9,-1200,IF(K5360="",-1200,0)))</f>
        <v>-1200</v>
      </c>
      <c r="AI5360" s="82">
        <f>IF(L5360=1, 'adjustment factor'!$D$8, IF(L5360=-9,-999,IF(L5360="",-999,0)))</f>
        <v>-999</v>
      </c>
      <c r="AJ5360" s="82">
        <f>IF(AND(M5360&gt;=1,M5360&lt;=4),'adjustment factor'!$D$9,IF(M5360=-9,-999,IF(M5360=98,-999,IF(M5360=99,-999,IF(M5360="",-999,0)))))</f>
        <v>-999</v>
      </c>
      <c r="AK5360" s="82">
        <f>IF(H5360=1, 'adjustment factor'!$D$10, IF(H5360=-9,-999,IF(H5360="",-999,0)))</f>
        <v>-999</v>
      </c>
      <c r="AL5360" s="82">
        <f>IF(G5360=1, 'adjustment factor'!$D$11, IF(G5360=-9,-999,IF(G5360="",-999,0)))</f>
        <v>-999</v>
      </c>
      <c r="AM5360" s="82">
        <f>IF(I5360=1, 'adjustment factor'!$D$12, IF(I5360=-9,-999,IF(I5360="",-999,0)))</f>
        <v>-999</v>
      </c>
      <c r="AN5360" s="82">
        <f>IF(J5360=1, 'adjustment factor'!$D$13, IF(J5360=-9,-999,IF(J5360="",-999,0)))</f>
        <v>-999</v>
      </c>
      <c r="AO5360" s="82" t="str">
        <f t="shared" si="848"/>
        <v>-999</v>
      </c>
      <c r="AP5360" s="82" t="str">
        <f t="shared" si="849"/>
        <v>MISSING</v>
      </c>
    </row>
    <row r="5361" spans="2:42">
      <c r="B5361" s="207"/>
      <c r="C5361" s="35">
        <v>5357</v>
      </c>
      <c r="D5361" s="161"/>
      <c r="E5361" s="161"/>
      <c r="F5361" s="161"/>
      <c r="G5361" s="161"/>
      <c r="H5361" s="161"/>
      <c r="I5361" s="161"/>
      <c r="J5361" s="161"/>
      <c r="K5361" s="161"/>
      <c r="L5361" s="161"/>
      <c r="M5361" s="161"/>
      <c r="N5361" s="171"/>
      <c r="O5361" s="171"/>
      <c r="P5361" s="171"/>
      <c r="Q5361" s="171"/>
      <c r="R5361" s="171"/>
      <c r="S5361" s="171"/>
      <c r="T5361" s="208" t="str">
        <f t="shared" si="840"/>
        <v>MISSING</v>
      </c>
      <c r="U5361" s="208" t="str">
        <f t="shared" si="841"/>
        <v>MISSING</v>
      </c>
      <c r="X5361" s="56">
        <f t="shared" si="842"/>
        <v>-99</v>
      </c>
      <c r="Y5361" s="56">
        <f t="shared" si="843"/>
        <v>-99</v>
      </c>
      <c r="Z5361" s="56">
        <f t="shared" si="844"/>
        <v>-99</v>
      </c>
      <c r="AA5361" s="56">
        <f t="shared" si="845"/>
        <v>-99</v>
      </c>
      <c r="AB5361" s="56">
        <f t="shared" si="846"/>
        <v>-99</v>
      </c>
      <c r="AC5361" s="56">
        <f t="shared" si="847"/>
        <v>-99</v>
      </c>
      <c r="AD5361" s="3"/>
      <c r="AE5361" s="82">
        <f>IF(D5361=1, 'adjustment factor'!$D$4, IF(D5361=-9,-999,IF(D5361="",-999,0)))</f>
        <v>-999</v>
      </c>
      <c r="AF5361" s="82">
        <f>IF(F5361=1, 'adjustment factor'!$D$5, IF(F5361=-9,-999,IF(F5361="",-999,0)))</f>
        <v>-999</v>
      </c>
      <c r="AG5361" s="82">
        <f>IF(E5361=1, 'adjustment factor'!$D$6, IF(E5361=-9,-999,IF(E5361="",-999,0)))</f>
        <v>-999</v>
      </c>
      <c r="AH5361" s="82">
        <f>IF(K5361&gt;=45,'adjustment factor'!$D$7,IF(K5361=-9,-1200,IF(K5361="",-1200,0)))</f>
        <v>-1200</v>
      </c>
      <c r="AI5361" s="82">
        <f>IF(L5361=1, 'adjustment factor'!$D$8, IF(L5361=-9,-999,IF(L5361="",-999,0)))</f>
        <v>-999</v>
      </c>
      <c r="AJ5361" s="82">
        <f>IF(AND(M5361&gt;=1,M5361&lt;=4),'adjustment factor'!$D$9,IF(M5361=-9,-999,IF(M5361=98,-999,IF(M5361=99,-999,IF(M5361="",-999,0)))))</f>
        <v>-999</v>
      </c>
      <c r="AK5361" s="82">
        <f>IF(H5361=1, 'adjustment factor'!$D$10, IF(H5361=-9,-999,IF(H5361="",-999,0)))</f>
        <v>-999</v>
      </c>
      <c r="AL5361" s="82">
        <f>IF(G5361=1, 'adjustment factor'!$D$11, IF(G5361=-9,-999,IF(G5361="",-999,0)))</f>
        <v>-999</v>
      </c>
      <c r="AM5361" s="82">
        <f>IF(I5361=1, 'adjustment factor'!$D$12, IF(I5361=-9,-999,IF(I5361="",-999,0)))</f>
        <v>-999</v>
      </c>
      <c r="AN5361" s="82">
        <f>IF(J5361=1, 'adjustment factor'!$D$13, IF(J5361=-9,-999,IF(J5361="",-999,0)))</f>
        <v>-999</v>
      </c>
      <c r="AO5361" s="82" t="str">
        <f t="shared" si="848"/>
        <v>-999</v>
      </c>
      <c r="AP5361" s="82" t="str">
        <f t="shared" si="849"/>
        <v>MISSING</v>
      </c>
    </row>
    <row r="5362" spans="2:42">
      <c r="B5362" s="207"/>
      <c r="C5362" s="35">
        <v>5358</v>
      </c>
      <c r="D5362" s="161"/>
      <c r="E5362" s="161"/>
      <c r="F5362" s="161"/>
      <c r="G5362" s="161"/>
      <c r="H5362" s="161"/>
      <c r="I5362" s="161"/>
      <c r="J5362" s="161"/>
      <c r="K5362" s="161"/>
      <c r="L5362" s="161"/>
      <c r="M5362" s="161"/>
      <c r="N5362" s="171"/>
      <c r="O5362" s="171"/>
      <c r="P5362" s="171"/>
      <c r="Q5362" s="171"/>
      <c r="R5362" s="171"/>
      <c r="S5362" s="171"/>
      <c r="T5362" s="208" t="str">
        <f t="shared" si="840"/>
        <v>MISSING</v>
      </c>
      <c r="U5362" s="208" t="str">
        <f t="shared" si="841"/>
        <v>MISSING</v>
      </c>
      <c r="X5362" s="56">
        <f t="shared" si="842"/>
        <v>-99</v>
      </c>
      <c r="Y5362" s="56">
        <f t="shared" si="843"/>
        <v>-99</v>
      </c>
      <c r="Z5362" s="56">
        <f t="shared" si="844"/>
        <v>-99</v>
      </c>
      <c r="AA5362" s="56">
        <f t="shared" si="845"/>
        <v>-99</v>
      </c>
      <c r="AB5362" s="56">
        <f t="shared" si="846"/>
        <v>-99</v>
      </c>
      <c r="AC5362" s="56">
        <f t="shared" si="847"/>
        <v>-99</v>
      </c>
      <c r="AD5362" s="3"/>
      <c r="AE5362" s="82">
        <f>IF(D5362=1, 'adjustment factor'!$D$4, IF(D5362=-9,-999,IF(D5362="",-999,0)))</f>
        <v>-999</v>
      </c>
      <c r="AF5362" s="82">
        <f>IF(F5362=1, 'adjustment factor'!$D$5, IF(F5362=-9,-999,IF(F5362="",-999,0)))</f>
        <v>-999</v>
      </c>
      <c r="AG5362" s="82">
        <f>IF(E5362=1, 'adjustment factor'!$D$6, IF(E5362=-9,-999,IF(E5362="",-999,0)))</f>
        <v>-999</v>
      </c>
      <c r="AH5362" s="82">
        <f>IF(K5362&gt;=45,'adjustment factor'!$D$7,IF(K5362=-9,-1200,IF(K5362="",-1200,0)))</f>
        <v>-1200</v>
      </c>
      <c r="AI5362" s="82">
        <f>IF(L5362=1, 'adjustment factor'!$D$8, IF(L5362=-9,-999,IF(L5362="",-999,0)))</f>
        <v>-999</v>
      </c>
      <c r="AJ5362" s="82">
        <f>IF(AND(M5362&gt;=1,M5362&lt;=4),'adjustment factor'!$D$9,IF(M5362=-9,-999,IF(M5362=98,-999,IF(M5362=99,-999,IF(M5362="",-999,0)))))</f>
        <v>-999</v>
      </c>
      <c r="AK5362" s="82">
        <f>IF(H5362=1, 'adjustment factor'!$D$10, IF(H5362=-9,-999,IF(H5362="",-999,0)))</f>
        <v>-999</v>
      </c>
      <c r="AL5362" s="82">
        <f>IF(G5362=1, 'adjustment factor'!$D$11, IF(G5362=-9,-999,IF(G5362="",-999,0)))</f>
        <v>-999</v>
      </c>
      <c r="AM5362" s="82">
        <f>IF(I5362=1, 'adjustment factor'!$D$12, IF(I5362=-9,-999,IF(I5362="",-999,0)))</f>
        <v>-999</v>
      </c>
      <c r="AN5362" s="82">
        <f>IF(J5362=1, 'adjustment factor'!$D$13, IF(J5362=-9,-999,IF(J5362="",-999,0)))</f>
        <v>-999</v>
      </c>
      <c r="AO5362" s="82" t="str">
        <f t="shared" si="848"/>
        <v>-999</v>
      </c>
      <c r="AP5362" s="82" t="str">
        <f t="shared" si="849"/>
        <v>MISSING</v>
      </c>
    </row>
    <row r="5363" spans="2:42">
      <c r="B5363" s="207"/>
      <c r="C5363" s="35">
        <v>5359</v>
      </c>
      <c r="D5363" s="161"/>
      <c r="E5363" s="161"/>
      <c r="F5363" s="161"/>
      <c r="G5363" s="161"/>
      <c r="H5363" s="161"/>
      <c r="I5363" s="161"/>
      <c r="J5363" s="161"/>
      <c r="K5363" s="161"/>
      <c r="L5363" s="161"/>
      <c r="M5363" s="161"/>
      <c r="N5363" s="171"/>
      <c r="O5363" s="171"/>
      <c r="P5363" s="171"/>
      <c r="Q5363" s="171"/>
      <c r="R5363" s="171"/>
      <c r="S5363" s="171"/>
      <c r="T5363" s="208" t="str">
        <f t="shared" si="840"/>
        <v>MISSING</v>
      </c>
      <c r="U5363" s="208" t="str">
        <f t="shared" si="841"/>
        <v>MISSING</v>
      </c>
      <c r="X5363" s="56">
        <f t="shared" si="842"/>
        <v>-99</v>
      </c>
      <c r="Y5363" s="56">
        <f t="shared" si="843"/>
        <v>-99</v>
      </c>
      <c r="Z5363" s="56">
        <f t="shared" si="844"/>
        <v>-99</v>
      </c>
      <c r="AA5363" s="56">
        <f t="shared" si="845"/>
        <v>-99</v>
      </c>
      <c r="AB5363" s="56">
        <f t="shared" si="846"/>
        <v>-99</v>
      </c>
      <c r="AC5363" s="56">
        <f t="shared" si="847"/>
        <v>-99</v>
      </c>
      <c r="AD5363" s="3"/>
      <c r="AE5363" s="82">
        <f>IF(D5363=1, 'adjustment factor'!$D$4, IF(D5363=-9,-999,IF(D5363="",-999,0)))</f>
        <v>-999</v>
      </c>
      <c r="AF5363" s="82">
        <f>IF(F5363=1, 'adjustment factor'!$D$5, IF(F5363=-9,-999,IF(F5363="",-999,0)))</f>
        <v>-999</v>
      </c>
      <c r="AG5363" s="82">
        <f>IF(E5363=1, 'adjustment factor'!$D$6, IF(E5363=-9,-999,IF(E5363="",-999,0)))</f>
        <v>-999</v>
      </c>
      <c r="AH5363" s="82">
        <f>IF(K5363&gt;=45,'adjustment factor'!$D$7,IF(K5363=-9,-1200,IF(K5363="",-1200,0)))</f>
        <v>-1200</v>
      </c>
      <c r="AI5363" s="82">
        <f>IF(L5363=1, 'adjustment factor'!$D$8, IF(L5363=-9,-999,IF(L5363="",-999,0)))</f>
        <v>-999</v>
      </c>
      <c r="AJ5363" s="82">
        <f>IF(AND(M5363&gt;=1,M5363&lt;=4),'adjustment factor'!$D$9,IF(M5363=-9,-999,IF(M5363=98,-999,IF(M5363=99,-999,IF(M5363="",-999,0)))))</f>
        <v>-999</v>
      </c>
      <c r="AK5363" s="82">
        <f>IF(H5363=1, 'adjustment factor'!$D$10, IF(H5363=-9,-999,IF(H5363="",-999,0)))</f>
        <v>-999</v>
      </c>
      <c r="AL5363" s="82">
        <f>IF(G5363=1, 'adjustment factor'!$D$11, IF(G5363=-9,-999,IF(G5363="",-999,0)))</f>
        <v>-999</v>
      </c>
      <c r="AM5363" s="82">
        <f>IF(I5363=1, 'adjustment factor'!$D$12, IF(I5363=-9,-999,IF(I5363="",-999,0)))</f>
        <v>-999</v>
      </c>
      <c r="AN5363" s="82">
        <f>IF(J5363=1, 'adjustment factor'!$D$13, IF(J5363=-9,-999,IF(J5363="",-999,0)))</f>
        <v>-999</v>
      </c>
      <c r="AO5363" s="82" t="str">
        <f t="shared" si="848"/>
        <v>-999</v>
      </c>
      <c r="AP5363" s="82" t="str">
        <f t="shared" si="849"/>
        <v>MISSING</v>
      </c>
    </row>
    <row r="5364" spans="2:42">
      <c r="B5364" s="207"/>
      <c r="C5364" s="35">
        <v>5360</v>
      </c>
      <c r="D5364" s="161"/>
      <c r="E5364" s="161"/>
      <c r="F5364" s="161"/>
      <c r="G5364" s="161"/>
      <c r="H5364" s="161"/>
      <c r="I5364" s="161"/>
      <c r="J5364" s="161"/>
      <c r="K5364" s="161"/>
      <c r="L5364" s="161"/>
      <c r="M5364" s="161"/>
      <c r="N5364" s="171"/>
      <c r="O5364" s="171"/>
      <c r="P5364" s="171"/>
      <c r="Q5364" s="171"/>
      <c r="R5364" s="171"/>
      <c r="S5364" s="171"/>
      <c r="T5364" s="208" t="str">
        <f t="shared" si="840"/>
        <v>MISSING</v>
      </c>
      <c r="U5364" s="208" t="str">
        <f t="shared" si="841"/>
        <v>MISSING</v>
      </c>
      <c r="X5364" s="56">
        <f t="shared" si="842"/>
        <v>-99</v>
      </c>
      <c r="Y5364" s="56">
        <f t="shared" si="843"/>
        <v>-99</v>
      </c>
      <c r="Z5364" s="56">
        <f t="shared" si="844"/>
        <v>-99</v>
      </c>
      <c r="AA5364" s="56">
        <f t="shared" si="845"/>
        <v>-99</v>
      </c>
      <c r="AB5364" s="56">
        <f t="shared" si="846"/>
        <v>-99</v>
      </c>
      <c r="AC5364" s="56">
        <f t="shared" si="847"/>
        <v>-99</v>
      </c>
      <c r="AD5364" s="3"/>
      <c r="AE5364" s="82">
        <f>IF(D5364=1, 'adjustment factor'!$D$4, IF(D5364=-9,-999,IF(D5364="",-999,0)))</f>
        <v>-999</v>
      </c>
      <c r="AF5364" s="82">
        <f>IF(F5364=1, 'adjustment factor'!$D$5, IF(F5364=-9,-999,IF(F5364="",-999,0)))</f>
        <v>-999</v>
      </c>
      <c r="AG5364" s="82">
        <f>IF(E5364=1, 'adjustment factor'!$D$6, IF(E5364=-9,-999,IF(E5364="",-999,0)))</f>
        <v>-999</v>
      </c>
      <c r="AH5364" s="82">
        <f>IF(K5364&gt;=45,'adjustment factor'!$D$7,IF(K5364=-9,-1200,IF(K5364="",-1200,0)))</f>
        <v>-1200</v>
      </c>
      <c r="AI5364" s="82">
        <f>IF(L5364=1, 'adjustment factor'!$D$8, IF(L5364=-9,-999,IF(L5364="",-999,0)))</f>
        <v>-999</v>
      </c>
      <c r="AJ5364" s="82">
        <f>IF(AND(M5364&gt;=1,M5364&lt;=4),'adjustment factor'!$D$9,IF(M5364=-9,-999,IF(M5364=98,-999,IF(M5364=99,-999,IF(M5364="",-999,0)))))</f>
        <v>-999</v>
      </c>
      <c r="AK5364" s="82">
        <f>IF(H5364=1, 'adjustment factor'!$D$10, IF(H5364=-9,-999,IF(H5364="",-999,0)))</f>
        <v>-999</v>
      </c>
      <c r="AL5364" s="82">
        <f>IF(G5364=1, 'adjustment factor'!$D$11, IF(G5364=-9,-999,IF(G5364="",-999,0)))</f>
        <v>-999</v>
      </c>
      <c r="AM5364" s="82">
        <f>IF(I5364=1, 'adjustment factor'!$D$12, IF(I5364=-9,-999,IF(I5364="",-999,0)))</f>
        <v>-999</v>
      </c>
      <c r="AN5364" s="82">
        <f>IF(J5364=1, 'adjustment factor'!$D$13, IF(J5364=-9,-999,IF(J5364="",-999,0)))</f>
        <v>-999</v>
      </c>
      <c r="AO5364" s="82" t="str">
        <f t="shared" si="848"/>
        <v>-999</v>
      </c>
      <c r="AP5364" s="82" t="str">
        <f t="shared" si="849"/>
        <v>MISSING</v>
      </c>
    </row>
    <row r="5365" spans="2:42">
      <c r="B5365" s="207"/>
      <c r="C5365" s="35">
        <v>5361</v>
      </c>
      <c r="D5365" s="161"/>
      <c r="E5365" s="161"/>
      <c r="F5365" s="161"/>
      <c r="G5365" s="161"/>
      <c r="H5365" s="161"/>
      <c r="I5365" s="161"/>
      <c r="J5365" s="161"/>
      <c r="K5365" s="161"/>
      <c r="L5365" s="161"/>
      <c r="M5365" s="161"/>
      <c r="N5365" s="171"/>
      <c r="O5365" s="171"/>
      <c r="P5365" s="171"/>
      <c r="Q5365" s="171"/>
      <c r="R5365" s="171"/>
      <c r="S5365" s="171"/>
      <c r="T5365" s="208" t="str">
        <f t="shared" si="840"/>
        <v>MISSING</v>
      </c>
      <c r="U5365" s="208" t="str">
        <f t="shared" si="841"/>
        <v>MISSING</v>
      </c>
      <c r="X5365" s="56">
        <f t="shared" si="842"/>
        <v>-99</v>
      </c>
      <c r="Y5365" s="56">
        <f t="shared" si="843"/>
        <v>-99</v>
      </c>
      <c r="Z5365" s="56">
        <f t="shared" si="844"/>
        <v>-99</v>
      </c>
      <c r="AA5365" s="56">
        <f t="shared" si="845"/>
        <v>-99</v>
      </c>
      <c r="AB5365" s="56">
        <f t="shared" si="846"/>
        <v>-99</v>
      </c>
      <c r="AC5365" s="56">
        <f t="shared" si="847"/>
        <v>-99</v>
      </c>
      <c r="AD5365" s="3"/>
      <c r="AE5365" s="82">
        <f>IF(D5365=1, 'adjustment factor'!$D$4, IF(D5365=-9,-999,IF(D5365="",-999,0)))</f>
        <v>-999</v>
      </c>
      <c r="AF5365" s="82">
        <f>IF(F5365=1, 'adjustment factor'!$D$5, IF(F5365=-9,-999,IF(F5365="",-999,0)))</f>
        <v>-999</v>
      </c>
      <c r="AG5365" s="82">
        <f>IF(E5365=1, 'adjustment factor'!$D$6, IF(E5365=-9,-999,IF(E5365="",-999,0)))</f>
        <v>-999</v>
      </c>
      <c r="AH5365" s="82">
        <f>IF(K5365&gt;=45,'adjustment factor'!$D$7,IF(K5365=-9,-1200,IF(K5365="",-1200,0)))</f>
        <v>-1200</v>
      </c>
      <c r="AI5365" s="82">
        <f>IF(L5365=1, 'adjustment factor'!$D$8, IF(L5365=-9,-999,IF(L5365="",-999,0)))</f>
        <v>-999</v>
      </c>
      <c r="AJ5365" s="82">
        <f>IF(AND(M5365&gt;=1,M5365&lt;=4),'adjustment factor'!$D$9,IF(M5365=-9,-999,IF(M5365=98,-999,IF(M5365=99,-999,IF(M5365="",-999,0)))))</f>
        <v>-999</v>
      </c>
      <c r="AK5365" s="82">
        <f>IF(H5365=1, 'adjustment factor'!$D$10, IF(H5365=-9,-999,IF(H5365="",-999,0)))</f>
        <v>-999</v>
      </c>
      <c r="AL5365" s="82">
        <f>IF(G5365=1, 'adjustment factor'!$D$11, IF(G5365=-9,-999,IF(G5365="",-999,0)))</f>
        <v>-999</v>
      </c>
      <c r="AM5365" s="82">
        <f>IF(I5365=1, 'adjustment factor'!$D$12, IF(I5365=-9,-999,IF(I5365="",-999,0)))</f>
        <v>-999</v>
      </c>
      <c r="AN5365" s="82">
        <f>IF(J5365=1, 'adjustment factor'!$D$13, IF(J5365=-9,-999,IF(J5365="",-999,0)))</f>
        <v>-999</v>
      </c>
      <c r="AO5365" s="82" t="str">
        <f t="shared" si="848"/>
        <v>-999</v>
      </c>
      <c r="AP5365" s="82" t="str">
        <f t="shared" si="849"/>
        <v>MISSING</v>
      </c>
    </row>
    <row r="5366" spans="2:42">
      <c r="B5366" s="207"/>
      <c r="C5366" s="35">
        <v>5362</v>
      </c>
      <c r="D5366" s="161"/>
      <c r="E5366" s="161"/>
      <c r="F5366" s="161"/>
      <c r="G5366" s="161"/>
      <c r="H5366" s="161"/>
      <c r="I5366" s="161"/>
      <c r="J5366" s="161"/>
      <c r="K5366" s="161"/>
      <c r="L5366" s="161"/>
      <c r="M5366" s="161"/>
      <c r="N5366" s="171"/>
      <c r="O5366" s="171"/>
      <c r="P5366" s="171"/>
      <c r="Q5366" s="171"/>
      <c r="R5366" s="171"/>
      <c r="S5366" s="171"/>
      <c r="T5366" s="208" t="str">
        <f t="shared" si="840"/>
        <v>MISSING</v>
      </c>
      <c r="U5366" s="208" t="str">
        <f t="shared" si="841"/>
        <v>MISSING</v>
      </c>
      <c r="X5366" s="56">
        <f t="shared" si="842"/>
        <v>-99</v>
      </c>
      <c r="Y5366" s="56">
        <f t="shared" si="843"/>
        <v>-99</v>
      </c>
      <c r="Z5366" s="56">
        <f t="shared" si="844"/>
        <v>-99</v>
      </c>
      <c r="AA5366" s="56">
        <f t="shared" si="845"/>
        <v>-99</v>
      </c>
      <c r="AB5366" s="56">
        <f t="shared" si="846"/>
        <v>-99</v>
      </c>
      <c r="AC5366" s="56">
        <f t="shared" si="847"/>
        <v>-99</v>
      </c>
      <c r="AD5366" s="3"/>
      <c r="AE5366" s="82">
        <f>IF(D5366=1, 'adjustment factor'!$D$4, IF(D5366=-9,-999,IF(D5366="",-999,0)))</f>
        <v>-999</v>
      </c>
      <c r="AF5366" s="82">
        <f>IF(F5366=1, 'adjustment factor'!$D$5, IF(F5366=-9,-999,IF(F5366="",-999,0)))</f>
        <v>-999</v>
      </c>
      <c r="AG5366" s="82">
        <f>IF(E5366=1, 'adjustment factor'!$D$6, IF(E5366=-9,-999,IF(E5366="",-999,0)))</f>
        <v>-999</v>
      </c>
      <c r="AH5366" s="82">
        <f>IF(K5366&gt;=45,'adjustment factor'!$D$7,IF(K5366=-9,-1200,IF(K5366="",-1200,0)))</f>
        <v>-1200</v>
      </c>
      <c r="AI5366" s="82">
        <f>IF(L5366=1, 'adjustment factor'!$D$8, IF(L5366=-9,-999,IF(L5366="",-999,0)))</f>
        <v>-999</v>
      </c>
      <c r="AJ5366" s="82">
        <f>IF(AND(M5366&gt;=1,M5366&lt;=4),'adjustment factor'!$D$9,IF(M5366=-9,-999,IF(M5366=98,-999,IF(M5366=99,-999,IF(M5366="",-999,0)))))</f>
        <v>-999</v>
      </c>
      <c r="AK5366" s="82">
        <f>IF(H5366=1, 'adjustment factor'!$D$10, IF(H5366=-9,-999,IF(H5366="",-999,0)))</f>
        <v>-999</v>
      </c>
      <c r="AL5366" s="82">
        <f>IF(G5366=1, 'adjustment factor'!$D$11, IF(G5366=-9,-999,IF(G5366="",-999,0)))</f>
        <v>-999</v>
      </c>
      <c r="AM5366" s="82">
        <f>IF(I5366=1, 'adjustment factor'!$D$12, IF(I5366=-9,-999,IF(I5366="",-999,0)))</f>
        <v>-999</v>
      </c>
      <c r="AN5366" s="82">
        <f>IF(J5366=1, 'adjustment factor'!$D$13, IF(J5366=-9,-999,IF(J5366="",-999,0)))</f>
        <v>-999</v>
      </c>
      <c r="AO5366" s="82" t="str">
        <f t="shared" si="848"/>
        <v>-999</v>
      </c>
      <c r="AP5366" s="82" t="str">
        <f t="shared" si="849"/>
        <v>MISSING</v>
      </c>
    </row>
    <row r="5367" spans="2:42">
      <c r="B5367" s="207"/>
      <c r="C5367" s="35">
        <v>5363</v>
      </c>
      <c r="D5367" s="161"/>
      <c r="E5367" s="161"/>
      <c r="F5367" s="161"/>
      <c r="G5367" s="161"/>
      <c r="H5367" s="161"/>
      <c r="I5367" s="161"/>
      <c r="J5367" s="161"/>
      <c r="K5367" s="161"/>
      <c r="L5367" s="161"/>
      <c r="M5367" s="161"/>
      <c r="N5367" s="171"/>
      <c r="O5367" s="171"/>
      <c r="P5367" s="171"/>
      <c r="Q5367" s="171"/>
      <c r="R5367" s="171"/>
      <c r="S5367" s="171"/>
      <c r="T5367" s="208" t="str">
        <f t="shared" si="840"/>
        <v>MISSING</v>
      </c>
      <c r="U5367" s="208" t="str">
        <f t="shared" si="841"/>
        <v>MISSING</v>
      </c>
      <c r="X5367" s="56">
        <f t="shared" si="842"/>
        <v>-99</v>
      </c>
      <c r="Y5367" s="56">
        <f t="shared" si="843"/>
        <v>-99</v>
      </c>
      <c r="Z5367" s="56">
        <f t="shared" si="844"/>
        <v>-99</v>
      </c>
      <c r="AA5367" s="56">
        <f t="shared" si="845"/>
        <v>-99</v>
      </c>
      <c r="AB5367" s="56">
        <f t="shared" si="846"/>
        <v>-99</v>
      </c>
      <c r="AC5367" s="56">
        <f t="shared" si="847"/>
        <v>-99</v>
      </c>
      <c r="AD5367" s="3"/>
      <c r="AE5367" s="82">
        <f>IF(D5367=1, 'adjustment factor'!$D$4, IF(D5367=-9,-999,IF(D5367="",-999,0)))</f>
        <v>-999</v>
      </c>
      <c r="AF5367" s="82">
        <f>IF(F5367=1, 'adjustment factor'!$D$5, IF(F5367=-9,-999,IF(F5367="",-999,0)))</f>
        <v>-999</v>
      </c>
      <c r="AG5367" s="82">
        <f>IF(E5367=1, 'adjustment factor'!$D$6, IF(E5367=-9,-999,IF(E5367="",-999,0)))</f>
        <v>-999</v>
      </c>
      <c r="AH5367" s="82">
        <f>IF(K5367&gt;=45,'adjustment factor'!$D$7,IF(K5367=-9,-1200,IF(K5367="",-1200,0)))</f>
        <v>-1200</v>
      </c>
      <c r="AI5367" s="82">
        <f>IF(L5367=1, 'adjustment factor'!$D$8, IF(L5367=-9,-999,IF(L5367="",-999,0)))</f>
        <v>-999</v>
      </c>
      <c r="AJ5367" s="82">
        <f>IF(AND(M5367&gt;=1,M5367&lt;=4),'adjustment factor'!$D$9,IF(M5367=-9,-999,IF(M5367=98,-999,IF(M5367=99,-999,IF(M5367="",-999,0)))))</f>
        <v>-999</v>
      </c>
      <c r="AK5367" s="82">
        <f>IF(H5367=1, 'adjustment factor'!$D$10, IF(H5367=-9,-999,IF(H5367="",-999,0)))</f>
        <v>-999</v>
      </c>
      <c r="AL5367" s="82">
        <f>IF(G5367=1, 'adjustment factor'!$D$11, IF(G5367=-9,-999,IF(G5367="",-999,0)))</f>
        <v>-999</v>
      </c>
      <c r="AM5367" s="82">
        <f>IF(I5367=1, 'adjustment factor'!$D$12, IF(I5367=-9,-999,IF(I5367="",-999,0)))</f>
        <v>-999</v>
      </c>
      <c r="AN5367" s="82">
        <f>IF(J5367=1, 'adjustment factor'!$D$13, IF(J5367=-9,-999,IF(J5367="",-999,0)))</f>
        <v>-999</v>
      </c>
      <c r="AO5367" s="82" t="str">
        <f t="shared" si="848"/>
        <v>-999</v>
      </c>
      <c r="AP5367" s="82" t="str">
        <f t="shared" si="849"/>
        <v>MISSING</v>
      </c>
    </row>
    <row r="5368" spans="2:42">
      <c r="B5368" s="207"/>
      <c r="C5368" s="35">
        <v>5364</v>
      </c>
      <c r="D5368" s="161"/>
      <c r="E5368" s="161"/>
      <c r="F5368" s="161"/>
      <c r="G5368" s="161"/>
      <c r="H5368" s="161"/>
      <c r="I5368" s="161"/>
      <c r="J5368" s="161"/>
      <c r="K5368" s="161"/>
      <c r="L5368" s="161"/>
      <c r="M5368" s="161"/>
      <c r="N5368" s="171"/>
      <c r="O5368" s="171"/>
      <c r="P5368" s="171"/>
      <c r="Q5368" s="171"/>
      <c r="R5368" s="171"/>
      <c r="S5368" s="171"/>
      <c r="T5368" s="208" t="str">
        <f t="shared" si="840"/>
        <v>MISSING</v>
      </c>
      <c r="U5368" s="208" t="str">
        <f t="shared" si="841"/>
        <v>MISSING</v>
      </c>
      <c r="X5368" s="56">
        <f t="shared" si="842"/>
        <v>-99</v>
      </c>
      <c r="Y5368" s="56">
        <f t="shared" si="843"/>
        <v>-99</v>
      </c>
      <c r="Z5368" s="56">
        <f t="shared" si="844"/>
        <v>-99</v>
      </c>
      <c r="AA5368" s="56">
        <f t="shared" si="845"/>
        <v>-99</v>
      </c>
      <c r="AB5368" s="56">
        <f t="shared" si="846"/>
        <v>-99</v>
      </c>
      <c r="AC5368" s="56">
        <f t="shared" si="847"/>
        <v>-99</v>
      </c>
      <c r="AD5368" s="3"/>
      <c r="AE5368" s="82">
        <f>IF(D5368=1, 'adjustment factor'!$D$4, IF(D5368=-9,-999,IF(D5368="",-999,0)))</f>
        <v>-999</v>
      </c>
      <c r="AF5368" s="82">
        <f>IF(F5368=1, 'adjustment factor'!$D$5, IF(F5368=-9,-999,IF(F5368="",-999,0)))</f>
        <v>-999</v>
      </c>
      <c r="AG5368" s="82">
        <f>IF(E5368=1, 'adjustment factor'!$D$6, IF(E5368=-9,-999,IF(E5368="",-999,0)))</f>
        <v>-999</v>
      </c>
      <c r="AH5368" s="82">
        <f>IF(K5368&gt;=45,'adjustment factor'!$D$7,IF(K5368=-9,-1200,IF(K5368="",-1200,0)))</f>
        <v>-1200</v>
      </c>
      <c r="AI5368" s="82">
        <f>IF(L5368=1, 'adjustment factor'!$D$8, IF(L5368=-9,-999,IF(L5368="",-999,0)))</f>
        <v>-999</v>
      </c>
      <c r="AJ5368" s="82">
        <f>IF(AND(M5368&gt;=1,M5368&lt;=4),'adjustment factor'!$D$9,IF(M5368=-9,-999,IF(M5368=98,-999,IF(M5368=99,-999,IF(M5368="",-999,0)))))</f>
        <v>-999</v>
      </c>
      <c r="AK5368" s="82">
        <f>IF(H5368=1, 'adjustment factor'!$D$10, IF(H5368=-9,-999,IF(H5368="",-999,0)))</f>
        <v>-999</v>
      </c>
      <c r="AL5368" s="82">
        <f>IF(G5368=1, 'adjustment factor'!$D$11, IF(G5368=-9,-999,IF(G5368="",-999,0)))</f>
        <v>-999</v>
      </c>
      <c r="AM5368" s="82">
        <f>IF(I5368=1, 'adjustment factor'!$D$12, IF(I5368=-9,-999,IF(I5368="",-999,0)))</f>
        <v>-999</v>
      </c>
      <c r="AN5368" s="82">
        <f>IF(J5368=1, 'adjustment factor'!$D$13, IF(J5368=-9,-999,IF(J5368="",-999,0)))</f>
        <v>-999</v>
      </c>
      <c r="AO5368" s="82" t="str">
        <f t="shared" si="848"/>
        <v>-999</v>
      </c>
      <c r="AP5368" s="82" t="str">
        <f t="shared" si="849"/>
        <v>MISSING</v>
      </c>
    </row>
    <row r="5369" spans="2:42">
      <c r="B5369" s="207"/>
      <c r="C5369" s="35">
        <v>5365</v>
      </c>
      <c r="D5369" s="161"/>
      <c r="E5369" s="161"/>
      <c r="F5369" s="161"/>
      <c r="G5369" s="161"/>
      <c r="H5369" s="161"/>
      <c r="I5369" s="161"/>
      <c r="J5369" s="161"/>
      <c r="K5369" s="161"/>
      <c r="L5369" s="161"/>
      <c r="M5369" s="161"/>
      <c r="N5369" s="171"/>
      <c r="O5369" s="171"/>
      <c r="P5369" s="171"/>
      <c r="Q5369" s="171"/>
      <c r="R5369" s="171"/>
      <c r="S5369" s="171"/>
      <c r="T5369" s="208" t="str">
        <f t="shared" si="840"/>
        <v>MISSING</v>
      </c>
      <c r="U5369" s="208" t="str">
        <f t="shared" si="841"/>
        <v>MISSING</v>
      </c>
      <c r="X5369" s="56">
        <f t="shared" si="842"/>
        <v>-99</v>
      </c>
      <c r="Y5369" s="56">
        <f t="shared" si="843"/>
        <v>-99</v>
      </c>
      <c r="Z5369" s="56">
        <f t="shared" si="844"/>
        <v>-99</v>
      </c>
      <c r="AA5369" s="56">
        <f t="shared" si="845"/>
        <v>-99</v>
      </c>
      <c r="AB5369" s="56">
        <f t="shared" si="846"/>
        <v>-99</v>
      </c>
      <c r="AC5369" s="56">
        <f t="shared" si="847"/>
        <v>-99</v>
      </c>
      <c r="AD5369" s="3"/>
      <c r="AE5369" s="82">
        <f>IF(D5369=1, 'adjustment factor'!$D$4, IF(D5369=-9,-999,IF(D5369="",-999,0)))</f>
        <v>-999</v>
      </c>
      <c r="AF5369" s="82">
        <f>IF(F5369=1, 'adjustment factor'!$D$5, IF(F5369=-9,-999,IF(F5369="",-999,0)))</f>
        <v>-999</v>
      </c>
      <c r="AG5369" s="82">
        <f>IF(E5369=1, 'adjustment factor'!$D$6, IF(E5369=-9,-999,IF(E5369="",-999,0)))</f>
        <v>-999</v>
      </c>
      <c r="AH5369" s="82">
        <f>IF(K5369&gt;=45,'adjustment factor'!$D$7,IF(K5369=-9,-1200,IF(K5369="",-1200,0)))</f>
        <v>-1200</v>
      </c>
      <c r="AI5369" s="82">
        <f>IF(L5369=1, 'adjustment factor'!$D$8, IF(L5369=-9,-999,IF(L5369="",-999,0)))</f>
        <v>-999</v>
      </c>
      <c r="AJ5369" s="82">
        <f>IF(AND(M5369&gt;=1,M5369&lt;=4),'adjustment factor'!$D$9,IF(M5369=-9,-999,IF(M5369=98,-999,IF(M5369=99,-999,IF(M5369="",-999,0)))))</f>
        <v>-999</v>
      </c>
      <c r="AK5369" s="82">
        <f>IF(H5369=1, 'adjustment factor'!$D$10, IF(H5369=-9,-999,IF(H5369="",-999,0)))</f>
        <v>-999</v>
      </c>
      <c r="AL5369" s="82">
        <f>IF(G5369=1, 'adjustment factor'!$D$11, IF(G5369=-9,-999,IF(G5369="",-999,0)))</f>
        <v>-999</v>
      </c>
      <c r="AM5369" s="82">
        <f>IF(I5369=1, 'adjustment factor'!$D$12, IF(I5369=-9,-999,IF(I5369="",-999,0)))</f>
        <v>-999</v>
      </c>
      <c r="AN5369" s="82">
        <f>IF(J5369=1, 'adjustment factor'!$D$13, IF(J5369=-9,-999,IF(J5369="",-999,0)))</f>
        <v>-999</v>
      </c>
      <c r="AO5369" s="82" t="str">
        <f t="shared" si="848"/>
        <v>-999</v>
      </c>
      <c r="AP5369" s="82" t="str">
        <f t="shared" si="849"/>
        <v>MISSING</v>
      </c>
    </row>
    <row r="5370" spans="2:42">
      <c r="B5370" s="207"/>
      <c r="C5370" s="35">
        <v>5366</v>
      </c>
      <c r="D5370" s="161"/>
      <c r="E5370" s="161"/>
      <c r="F5370" s="161"/>
      <c r="G5370" s="161"/>
      <c r="H5370" s="161"/>
      <c r="I5370" s="161"/>
      <c r="J5370" s="161"/>
      <c r="K5370" s="161"/>
      <c r="L5370" s="161"/>
      <c r="M5370" s="161"/>
      <c r="N5370" s="171"/>
      <c r="O5370" s="171"/>
      <c r="P5370" s="171"/>
      <c r="Q5370" s="171"/>
      <c r="R5370" s="171"/>
      <c r="S5370" s="171"/>
      <c r="T5370" s="208" t="str">
        <f t="shared" si="840"/>
        <v>MISSING</v>
      </c>
      <c r="U5370" s="208" t="str">
        <f t="shared" si="841"/>
        <v>MISSING</v>
      </c>
      <c r="X5370" s="56">
        <f t="shared" si="842"/>
        <v>-99</v>
      </c>
      <c r="Y5370" s="56">
        <f t="shared" si="843"/>
        <v>-99</v>
      </c>
      <c r="Z5370" s="56">
        <f t="shared" si="844"/>
        <v>-99</v>
      </c>
      <c r="AA5370" s="56">
        <f t="shared" si="845"/>
        <v>-99</v>
      </c>
      <c r="AB5370" s="56">
        <f t="shared" si="846"/>
        <v>-99</v>
      </c>
      <c r="AC5370" s="56">
        <f t="shared" si="847"/>
        <v>-99</v>
      </c>
      <c r="AD5370" s="3"/>
      <c r="AE5370" s="82">
        <f>IF(D5370=1, 'adjustment factor'!$D$4, IF(D5370=-9,-999,IF(D5370="",-999,0)))</f>
        <v>-999</v>
      </c>
      <c r="AF5370" s="82">
        <f>IF(F5370=1, 'adjustment factor'!$D$5, IF(F5370=-9,-999,IF(F5370="",-999,0)))</f>
        <v>-999</v>
      </c>
      <c r="AG5370" s="82">
        <f>IF(E5370=1, 'adjustment factor'!$D$6, IF(E5370=-9,-999,IF(E5370="",-999,0)))</f>
        <v>-999</v>
      </c>
      <c r="AH5370" s="82">
        <f>IF(K5370&gt;=45,'adjustment factor'!$D$7,IF(K5370=-9,-1200,IF(K5370="",-1200,0)))</f>
        <v>-1200</v>
      </c>
      <c r="AI5370" s="82">
        <f>IF(L5370=1, 'adjustment factor'!$D$8, IF(L5370=-9,-999,IF(L5370="",-999,0)))</f>
        <v>-999</v>
      </c>
      <c r="AJ5370" s="82">
        <f>IF(AND(M5370&gt;=1,M5370&lt;=4),'adjustment factor'!$D$9,IF(M5370=-9,-999,IF(M5370=98,-999,IF(M5370=99,-999,IF(M5370="",-999,0)))))</f>
        <v>-999</v>
      </c>
      <c r="AK5370" s="82">
        <f>IF(H5370=1, 'adjustment factor'!$D$10, IF(H5370=-9,-999,IF(H5370="",-999,0)))</f>
        <v>-999</v>
      </c>
      <c r="AL5370" s="82">
        <f>IF(G5370=1, 'adjustment factor'!$D$11, IF(G5370=-9,-999,IF(G5370="",-999,0)))</f>
        <v>-999</v>
      </c>
      <c r="AM5370" s="82">
        <f>IF(I5370=1, 'adjustment factor'!$D$12, IF(I5370=-9,-999,IF(I5370="",-999,0)))</f>
        <v>-999</v>
      </c>
      <c r="AN5370" s="82">
        <f>IF(J5370=1, 'adjustment factor'!$D$13, IF(J5370=-9,-999,IF(J5370="",-999,0)))</f>
        <v>-999</v>
      </c>
      <c r="AO5370" s="82" t="str">
        <f t="shared" si="848"/>
        <v>-999</v>
      </c>
      <c r="AP5370" s="82" t="str">
        <f t="shared" si="849"/>
        <v>MISSING</v>
      </c>
    </row>
    <row r="5371" spans="2:42">
      <c r="B5371" s="207"/>
      <c r="C5371" s="35">
        <v>5367</v>
      </c>
      <c r="D5371" s="161"/>
      <c r="E5371" s="161"/>
      <c r="F5371" s="161"/>
      <c r="G5371" s="161"/>
      <c r="H5371" s="161"/>
      <c r="I5371" s="161"/>
      <c r="J5371" s="161"/>
      <c r="K5371" s="161"/>
      <c r="L5371" s="161"/>
      <c r="M5371" s="161"/>
      <c r="N5371" s="171"/>
      <c r="O5371" s="171"/>
      <c r="P5371" s="171"/>
      <c r="Q5371" s="171"/>
      <c r="R5371" s="171"/>
      <c r="S5371" s="171"/>
      <c r="T5371" s="208" t="str">
        <f t="shared" si="840"/>
        <v>MISSING</v>
      </c>
      <c r="U5371" s="208" t="str">
        <f t="shared" si="841"/>
        <v>MISSING</v>
      </c>
      <c r="X5371" s="56">
        <f t="shared" si="842"/>
        <v>-99</v>
      </c>
      <c r="Y5371" s="56">
        <f t="shared" si="843"/>
        <v>-99</v>
      </c>
      <c r="Z5371" s="56">
        <f t="shared" si="844"/>
        <v>-99</v>
      </c>
      <c r="AA5371" s="56">
        <f t="shared" si="845"/>
        <v>-99</v>
      </c>
      <c r="AB5371" s="56">
        <f t="shared" si="846"/>
        <v>-99</v>
      </c>
      <c r="AC5371" s="56">
        <f t="shared" si="847"/>
        <v>-99</v>
      </c>
      <c r="AD5371" s="3"/>
      <c r="AE5371" s="82">
        <f>IF(D5371=1, 'adjustment factor'!$D$4, IF(D5371=-9,-999,IF(D5371="",-999,0)))</f>
        <v>-999</v>
      </c>
      <c r="AF5371" s="82">
        <f>IF(F5371=1, 'adjustment factor'!$D$5, IF(F5371=-9,-999,IF(F5371="",-999,0)))</f>
        <v>-999</v>
      </c>
      <c r="AG5371" s="82">
        <f>IF(E5371=1, 'adjustment factor'!$D$6, IF(E5371=-9,-999,IF(E5371="",-999,0)))</f>
        <v>-999</v>
      </c>
      <c r="AH5371" s="82">
        <f>IF(K5371&gt;=45,'adjustment factor'!$D$7,IF(K5371=-9,-1200,IF(K5371="",-1200,0)))</f>
        <v>-1200</v>
      </c>
      <c r="AI5371" s="82">
        <f>IF(L5371=1, 'adjustment factor'!$D$8, IF(L5371=-9,-999,IF(L5371="",-999,0)))</f>
        <v>-999</v>
      </c>
      <c r="AJ5371" s="82">
        <f>IF(AND(M5371&gt;=1,M5371&lt;=4),'adjustment factor'!$D$9,IF(M5371=-9,-999,IF(M5371=98,-999,IF(M5371=99,-999,IF(M5371="",-999,0)))))</f>
        <v>-999</v>
      </c>
      <c r="AK5371" s="82">
        <f>IF(H5371=1, 'adjustment factor'!$D$10, IF(H5371=-9,-999,IF(H5371="",-999,0)))</f>
        <v>-999</v>
      </c>
      <c r="AL5371" s="82">
        <f>IF(G5371=1, 'adjustment factor'!$D$11, IF(G5371=-9,-999,IF(G5371="",-999,0)))</f>
        <v>-999</v>
      </c>
      <c r="AM5371" s="82">
        <f>IF(I5371=1, 'adjustment factor'!$D$12, IF(I5371=-9,-999,IF(I5371="",-999,0)))</f>
        <v>-999</v>
      </c>
      <c r="AN5371" s="82">
        <f>IF(J5371=1, 'adjustment factor'!$D$13, IF(J5371=-9,-999,IF(J5371="",-999,0)))</f>
        <v>-999</v>
      </c>
      <c r="AO5371" s="82" t="str">
        <f t="shared" si="848"/>
        <v>-999</v>
      </c>
      <c r="AP5371" s="82" t="str">
        <f t="shared" si="849"/>
        <v>MISSING</v>
      </c>
    </row>
    <row r="5372" spans="2:42">
      <c r="B5372" s="207"/>
      <c r="C5372" s="35">
        <v>5368</v>
      </c>
      <c r="D5372" s="161"/>
      <c r="E5372" s="161"/>
      <c r="F5372" s="161"/>
      <c r="G5372" s="161"/>
      <c r="H5372" s="161"/>
      <c r="I5372" s="161"/>
      <c r="J5372" s="161"/>
      <c r="K5372" s="161"/>
      <c r="L5372" s="161"/>
      <c r="M5372" s="161"/>
      <c r="N5372" s="171"/>
      <c r="O5372" s="171"/>
      <c r="P5372" s="171"/>
      <c r="Q5372" s="171"/>
      <c r="R5372" s="171"/>
      <c r="S5372" s="171"/>
      <c r="T5372" s="208" t="str">
        <f t="shared" si="840"/>
        <v>MISSING</v>
      </c>
      <c r="U5372" s="208" t="str">
        <f t="shared" si="841"/>
        <v>MISSING</v>
      </c>
      <c r="X5372" s="56">
        <f t="shared" si="842"/>
        <v>-99</v>
      </c>
      <c r="Y5372" s="56">
        <f t="shared" si="843"/>
        <v>-99</v>
      </c>
      <c r="Z5372" s="56">
        <f t="shared" si="844"/>
        <v>-99</v>
      </c>
      <c r="AA5372" s="56">
        <f t="shared" si="845"/>
        <v>-99</v>
      </c>
      <c r="AB5372" s="56">
        <f t="shared" si="846"/>
        <v>-99</v>
      </c>
      <c r="AC5372" s="56">
        <f t="shared" si="847"/>
        <v>-99</v>
      </c>
      <c r="AD5372" s="3"/>
      <c r="AE5372" s="82">
        <f>IF(D5372=1, 'adjustment factor'!$D$4, IF(D5372=-9,-999,IF(D5372="",-999,0)))</f>
        <v>-999</v>
      </c>
      <c r="AF5372" s="82">
        <f>IF(F5372=1, 'adjustment factor'!$D$5, IF(F5372=-9,-999,IF(F5372="",-999,0)))</f>
        <v>-999</v>
      </c>
      <c r="AG5372" s="82">
        <f>IF(E5372=1, 'adjustment factor'!$D$6, IF(E5372=-9,-999,IF(E5372="",-999,0)))</f>
        <v>-999</v>
      </c>
      <c r="AH5372" s="82">
        <f>IF(K5372&gt;=45,'adjustment factor'!$D$7,IF(K5372=-9,-1200,IF(K5372="",-1200,0)))</f>
        <v>-1200</v>
      </c>
      <c r="AI5372" s="82">
        <f>IF(L5372=1, 'adjustment factor'!$D$8, IF(L5372=-9,-999,IF(L5372="",-999,0)))</f>
        <v>-999</v>
      </c>
      <c r="AJ5372" s="82">
        <f>IF(AND(M5372&gt;=1,M5372&lt;=4),'adjustment factor'!$D$9,IF(M5372=-9,-999,IF(M5372=98,-999,IF(M5372=99,-999,IF(M5372="",-999,0)))))</f>
        <v>-999</v>
      </c>
      <c r="AK5372" s="82">
        <f>IF(H5372=1, 'adjustment factor'!$D$10, IF(H5372=-9,-999,IF(H5372="",-999,0)))</f>
        <v>-999</v>
      </c>
      <c r="AL5372" s="82">
        <f>IF(G5372=1, 'adjustment factor'!$D$11, IF(G5372=-9,-999,IF(G5372="",-999,0)))</f>
        <v>-999</v>
      </c>
      <c r="AM5372" s="82">
        <f>IF(I5372=1, 'adjustment factor'!$D$12, IF(I5372=-9,-999,IF(I5372="",-999,0)))</f>
        <v>-999</v>
      </c>
      <c r="AN5372" s="82">
        <f>IF(J5372=1, 'adjustment factor'!$D$13, IF(J5372=-9,-999,IF(J5372="",-999,0)))</f>
        <v>-999</v>
      </c>
      <c r="AO5372" s="82" t="str">
        <f t="shared" si="848"/>
        <v>-999</v>
      </c>
      <c r="AP5372" s="82" t="str">
        <f t="shared" si="849"/>
        <v>MISSING</v>
      </c>
    </row>
    <row r="5373" spans="2:42">
      <c r="B5373" s="207"/>
      <c r="C5373" s="35">
        <v>5369</v>
      </c>
      <c r="D5373" s="161"/>
      <c r="E5373" s="161"/>
      <c r="F5373" s="161"/>
      <c r="G5373" s="161"/>
      <c r="H5373" s="161"/>
      <c r="I5373" s="161"/>
      <c r="J5373" s="161"/>
      <c r="K5373" s="161"/>
      <c r="L5373" s="161"/>
      <c r="M5373" s="161"/>
      <c r="N5373" s="171"/>
      <c r="O5373" s="171"/>
      <c r="P5373" s="171"/>
      <c r="Q5373" s="171"/>
      <c r="R5373" s="171"/>
      <c r="S5373" s="171"/>
      <c r="T5373" s="208" t="str">
        <f t="shared" si="840"/>
        <v>MISSING</v>
      </c>
      <c r="U5373" s="208" t="str">
        <f t="shared" si="841"/>
        <v>MISSING</v>
      </c>
      <c r="X5373" s="56">
        <f t="shared" si="842"/>
        <v>-99</v>
      </c>
      <c r="Y5373" s="56">
        <f t="shared" si="843"/>
        <v>-99</v>
      </c>
      <c r="Z5373" s="56">
        <f t="shared" si="844"/>
        <v>-99</v>
      </c>
      <c r="AA5373" s="56">
        <f t="shared" si="845"/>
        <v>-99</v>
      </c>
      <c r="AB5373" s="56">
        <f t="shared" si="846"/>
        <v>-99</v>
      </c>
      <c r="AC5373" s="56">
        <f t="shared" si="847"/>
        <v>-99</v>
      </c>
      <c r="AD5373" s="3"/>
      <c r="AE5373" s="82">
        <f>IF(D5373=1, 'adjustment factor'!$D$4, IF(D5373=-9,-999,IF(D5373="",-999,0)))</f>
        <v>-999</v>
      </c>
      <c r="AF5373" s="82">
        <f>IF(F5373=1, 'adjustment factor'!$D$5, IF(F5373=-9,-999,IF(F5373="",-999,0)))</f>
        <v>-999</v>
      </c>
      <c r="AG5373" s="82">
        <f>IF(E5373=1, 'adjustment factor'!$D$6, IF(E5373=-9,-999,IF(E5373="",-999,0)))</f>
        <v>-999</v>
      </c>
      <c r="AH5373" s="82">
        <f>IF(K5373&gt;=45,'adjustment factor'!$D$7,IF(K5373=-9,-1200,IF(K5373="",-1200,0)))</f>
        <v>-1200</v>
      </c>
      <c r="AI5373" s="82">
        <f>IF(L5373=1, 'adjustment factor'!$D$8, IF(L5373=-9,-999,IF(L5373="",-999,0)))</f>
        <v>-999</v>
      </c>
      <c r="AJ5373" s="82">
        <f>IF(AND(M5373&gt;=1,M5373&lt;=4),'adjustment factor'!$D$9,IF(M5373=-9,-999,IF(M5373=98,-999,IF(M5373=99,-999,IF(M5373="",-999,0)))))</f>
        <v>-999</v>
      </c>
      <c r="AK5373" s="82">
        <f>IF(H5373=1, 'adjustment factor'!$D$10, IF(H5373=-9,-999,IF(H5373="",-999,0)))</f>
        <v>-999</v>
      </c>
      <c r="AL5373" s="82">
        <f>IF(G5373=1, 'adjustment factor'!$D$11, IF(G5373=-9,-999,IF(G5373="",-999,0)))</f>
        <v>-999</v>
      </c>
      <c r="AM5373" s="82">
        <f>IF(I5373=1, 'adjustment factor'!$D$12, IF(I5373=-9,-999,IF(I5373="",-999,0)))</f>
        <v>-999</v>
      </c>
      <c r="AN5373" s="82">
        <f>IF(J5373=1, 'adjustment factor'!$D$13, IF(J5373=-9,-999,IF(J5373="",-999,0)))</f>
        <v>-999</v>
      </c>
      <c r="AO5373" s="82" t="str">
        <f t="shared" si="848"/>
        <v>-999</v>
      </c>
      <c r="AP5373" s="82" t="str">
        <f t="shared" si="849"/>
        <v>MISSING</v>
      </c>
    </row>
    <row r="5374" spans="2:42">
      <c r="B5374" s="207"/>
      <c r="C5374" s="35">
        <v>5370</v>
      </c>
      <c r="D5374" s="161"/>
      <c r="E5374" s="161"/>
      <c r="F5374" s="161"/>
      <c r="G5374" s="161"/>
      <c r="H5374" s="161"/>
      <c r="I5374" s="161"/>
      <c r="J5374" s="161"/>
      <c r="K5374" s="161"/>
      <c r="L5374" s="161"/>
      <c r="M5374" s="161"/>
      <c r="N5374" s="171"/>
      <c r="O5374" s="171"/>
      <c r="P5374" s="171"/>
      <c r="Q5374" s="171"/>
      <c r="R5374" s="171"/>
      <c r="S5374" s="171"/>
      <c r="T5374" s="208" t="str">
        <f t="shared" si="840"/>
        <v>MISSING</v>
      </c>
      <c r="U5374" s="208" t="str">
        <f t="shared" si="841"/>
        <v>MISSING</v>
      </c>
      <c r="X5374" s="56">
        <f t="shared" si="842"/>
        <v>-99</v>
      </c>
      <c r="Y5374" s="56">
        <f t="shared" si="843"/>
        <v>-99</v>
      </c>
      <c r="Z5374" s="56">
        <f t="shared" si="844"/>
        <v>-99</v>
      </c>
      <c r="AA5374" s="56">
        <f t="shared" si="845"/>
        <v>-99</v>
      </c>
      <c r="AB5374" s="56">
        <f t="shared" si="846"/>
        <v>-99</v>
      </c>
      <c r="AC5374" s="56">
        <f t="shared" si="847"/>
        <v>-99</v>
      </c>
      <c r="AD5374" s="3"/>
      <c r="AE5374" s="82">
        <f>IF(D5374=1, 'adjustment factor'!$D$4, IF(D5374=-9,-999,IF(D5374="",-999,0)))</f>
        <v>-999</v>
      </c>
      <c r="AF5374" s="82">
        <f>IF(F5374=1, 'adjustment factor'!$D$5, IF(F5374=-9,-999,IF(F5374="",-999,0)))</f>
        <v>-999</v>
      </c>
      <c r="AG5374" s="82">
        <f>IF(E5374=1, 'adjustment factor'!$D$6, IF(E5374=-9,-999,IF(E5374="",-999,0)))</f>
        <v>-999</v>
      </c>
      <c r="AH5374" s="82">
        <f>IF(K5374&gt;=45,'adjustment factor'!$D$7,IF(K5374=-9,-1200,IF(K5374="",-1200,0)))</f>
        <v>-1200</v>
      </c>
      <c r="AI5374" s="82">
        <f>IF(L5374=1, 'adjustment factor'!$D$8, IF(L5374=-9,-999,IF(L5374="",-999,0)))</f>
        <v>-999</v>
      </c>
      <c r="AJ5374" s="82">
        <f>IF(AND(M5374&gt;=1,M5374&lt;=4),'adjustment factor'!$D$9,IF(M5374=-9,-999,IF(M5374=98,-999,IF(M5374=99,-999,IF(M5374="",-999,0)))))</f>
        <v>-999</v>
      </c>
      <c r="AK5374" s="82">
        <f>IF(H5374=1, 'adjustment factor'!$D$10, IF(H5374=-9,-999,IF(H5374="",-999,0)))</f>
        <v>-999</v>
      </c>
      <c r="AL5374" s="82">
        <f>IF(G5374=1, 'adjustment factor'!$D$11, IF(G5374=-9,-999,IF(G5374="",-999,0)))</f>
        <v>-999</v>
      </c>
      <c r="AM5374" s="82">
        <f>IF(I5374=1, 'adjustment factor'!$D$12, IF(I5374=-9,-999,IF(I5374="",-999,0)))</f>
        <v>-999</v>
      </c>
      <c r="AN5374" s="82">
        <f>IF(J5374=1, 'adjustment factor'!$D$13, IF(J5374=-9,-999,IF(J5374="",-999,0)))</f>
        <v>-999</v>
      </c>
      <c r="AO5374" s="82" t="str">
        <f t="shared" si="848"/>
        <v>-999</v>
      </c>
      <c r="AP5374" s="82" t="str">
        <f t="shared" si="849"/>
        <v>MISSING</v>
      </c>
    </row>
    <row r="5375" spans="2:42">
      <c r="B5375" s="207"/>
      <c r="C5375" s="35">
        <v>5371</v>
      </c>
      <c r="D5375" s="161"/>
      <c r="E5375" s="161"/>
      <c r="F5375" s="161"/>
      <c r="G5375" s="161"/>
      <c r="H5375" s="161"/>
      <c r="I5375" s="161"/>
      <c r="J5375" s="161"/>
      <c r="K5375" s="161"/>
      <c r="L5375" s="161"/>
      <c r="M5375" s="161"/>
      <c r="N5375" s="171"/>
      <c r="O5375" s="171"/>
      <c r="P5375" s="171"/>
      <c r="Q5375" s="171"/>
      <c r="R5375" s="171"/>
      <c r="S5375" s="171"/>
      <c r="T5375" s="208" t="str">
        <f t="shared" si="840"/>
        <v>MISSING</v>
      </c>
      <c r="U5375" s="208" t="str">
        <f t="shared" si="841"/>
        <v>MISSING</v>
      </c>
      <c r="X5375" s="56">
        <f t="shared" si="842"/>
        <v>-99</v>
      </c>
      <c r="Y5375" s="56">
        <f t="shared" si="843"/>
        <v>-99</v>
      </c>
      <c r="Z5375" s="56">
        <f t="shared" si="844"/>
        <v>-99</v>
      </c>
      <c r="AA5375" s="56">
        <f t="shared" si="845"/>
        <v>-99</v>
      </c>
      <c r="AB5375" s="56">
        <f t="shared" si="846"/>
        <v>-99</v>
      </c>
      <c r="AC5375" s="56">
        <f t="shared" si="847"/>
        <v>-99</v>
      </c>
      <c r="AD5375" s="3"/>
      <c r="AE5375" s="82">
        <f>IF(D5375=1, 'adjustment factor'!$D$4, IF(D5375=-9,-999,IF(D5375="",-999,0)))</f>
        <v>-999</v>
      </c>
      <c r="AF5375" s="82">
        <f>IF(F5375=1, 'adjustment factor'!$D$5, IF(F5375=-9,-999,IF(F5375="",-999,0)))</f>
        <v>-999</v>
      </c>
      <c r="AG5375" s="82">
        <f>IF(E5375=1, 'adjustment factor'!$D$6, IF(E5375=-9,-999,IF(E5375="",-999,0)))</f>
        <v>-999</v>
      </c>
      <c r="AH5375" s="82">
        <f>IF(K5375&gt;=45,'adjustment factor'!$D$7,IF(K5375=-9,-1200,IF(K5375="",-1200,0)))</f>
        <v>-1200</v>
      </c>
      <c r="AI5375" s="82">
        <f>IF(L5375=1, 'adjustment factor'!$D$8, IF(L5375=-9,-999,IF(L5375="",-999,0)))</f>
        <v>-999</v>
      </c>
      <c r="AJ5375" s="82">
        <f>IF(AND(M5375&gt;=1,M5375&lt;=4),'adjustment factor'!$D$9,IF(M5375=-9,-999,IF(M5375=98,-999,IF(M5375=99,-999,IF(M5375="",-999,0)))))</f>
        <v>-999</v>
      </c>
      <c r="AK5375" s="82">
        <f>IF(H5375=1, 'adjustment factor'!$D$10, IF(H5375=-9,-999,IF(H5375="",-999,0)))</f>
        <v>-999</v>
      </c>
      <c r="AL5375" s="82">
        <f>IF(G5375=1, 'adjustment factor'!$D$11, IF(G5375=-9,-999,IF(G5375="",-999,0)))</f>
        <v>-999</v>
      </c>
      <c r="AM5375" s="82">
        <f>IF(I5375=1, 'adjustment factor'!$D$12, IF(I5375=-9,-999,IF(I5375="",-999,0)))</f>
        <v>-999</v>
      </c>
      <c r="AN5375" s="82">
        <f>IF(J5375=1, 'adjustment factor'!$D$13, IF(J5375=-9,-999,IF(J5375="",-999,0)))</f>
        <v>-999</v>
      </c>
      <c r="AO5375" s="82" t="str">
        <f t="shared" si="848"/>
        <v>-999</v>
      </c>
      <c r="AP5375" s="82" t="str">
        <f t="shared" si="849"/>
        <v>MISSING</v>
      </c>
    </row>
    <row r="5376" spans="2:42">
      <c r="B5376" s="207"/>
      <c r="C5376" s="35">
        <v>5372</v>
      </c>
      <c r="D5376" s="161"/>
      <c r="E5376" s="161"/>
      <c r="F5376" s="161"/>
      <c r="G5376" s="161"/>
      <c r="H5376" s="161"/>
      <c r="I5376" s="161"/>
      <c r="J5376" s="161"/>
      <c r="K5376" s="161"/>
      <c r="L5376" s="161"/>
      <c r="M5376" s="161"/>
      <c r="N5376" s="171"/>
      <c r="O5376" s="171"/>
      <c r="P5376" s="171"/>
      <c r="Q5376" s="171"/>
      <c r="R5376" s="171"/>
      <c r="S5376" s="171"/>
      <c r="T5376" s="208" t="str">
        <f t="shared" si="840"/>
        <v>MISSING</v>
      </c>
      <c r="U5376" s="208" t="str">
        <f t="shared" si="841"/>
        <v>MISSING</v>
      </c>
      <c r="X5376" s="56">
        <f t="shared" si="842"/>
        <v>-99</v>
      </c>
      <c r="Y5376" s="56">
        <f t="shared" si="843"/>
        <v>-99</v>
      </c>
      <c r="Z5376" s="56">
        <f t="shared" si="844"/>
        <v>-99</v>
      </c>
      <c r="AA5376" s="56">
        <f t="shared" si="845"/>
        <v>-99</v>
      </c>
      <c r="AB5376" s="56">
        <f t="shared" si="846"/>
        <v>-99</v>
      </c>
      <c r="AC5376" s="56">
        <f t="shared" si="847"/>
        <v>-99</v>
      </c>
      <c r="AD5376" s="3"/>
      <c r="AE5376" s="82">
        <f>IF(D5376=1, 'adjustment factor'!$D$4, IF(D5376=-9,-999,IF(D5376="",-999,0)))</f>
        <v>-999</v>
      </c>
      <c r="AF5376" s="82">
        <f>IF(F5376=1, 'adjustment factor'!$D$5, IF(F5376=-9,-999,IF(F5376="",-999,0)))</f>
        <v>-999</v>
      </c>
      <c r="AG5376" s="82">
        <f>IF(E5376=1, 'adjustment factor'!$D$6, IF(E5376=-9,-999,IF(E5376="",-999,0)))</f>
        <v>-999</v>
      </c>
      <c r="AH5376" s="82">
        <f>IF(K5376&gt;=45,'adjustment factor'!$D$7,IF(K5376=-9,-1200,IF(K5376="",-1200,0)))</f>
        <v>-1200</v>
      </c>
      <c r="AI5376" s="82">
        <f>IF(L5376=1, 'adjustment factor'!$D$8, IF(L5376=-9,-999,IF(L5376="",-999,0)))</f>
        <v>-999</v>
      </c>
      <c r="AJ5376" s="82">
        <f>IF(AND(M5376&gt;=1,M5376&lt;=4),'adjustment factor'!$D$9,IF(M5376=-9,-999,IF(M5376=98,-999,IF(M5376=99,-999,IF(M5376="",-999,0)))))</f>
        <v>-999</v>
      </c>
      <c r="AK5376" s="82">
        <f>IF(H5376=1, 'adjustment factor'!$D$10, IF(H5376=-9,-999,IF(H5376="",-999,0)))</f>
        <v>-999</v>
      </c>
      <c r="AL5376" s="82">
        <f>IF(G5376=1, 'adjustment factor'!$D$11, IF(G5376=-9,-999,IF(G5376="",-999,0)))</f>
        <v>-999</v>
      </c>
      <c r="AM5376" s="82">
        <f>IF(I5376=1, 'adjustment factor'!$D$12, IF(I5376=-9,-999,IF(I5376="",-999,0)))</f>
        <v>-999</v>
      </c>
      <c r="AN5376" s="82">
        <f>IF(J5376=1, 'adjustment factor'!$D$13, IF(J5376=-9,-999,IF(J5376="",-999,0)))</f>
        <v>-999</v>
      </c>
      <c r="AO5376" s="82" t="str">
        <f t="shared" si="848"/>
        <v>-999</v>
      </c>
      <c r="AP5376" s="82" t="str">
        <f t="shared" si="849"/>
        <v>MISSING</v>
      </c>
    </row>
    <row r="5377" spans="2:42">
      <c r="B5377" s="207"/>
      <c r="C5377" s="35">
        <v>5373</v>
      </c>
      <c r="D5377" s="161"/>
      <c r="E5377" s="161"/>
      <c r="F5377" s="161"/>
      <c r="G5377" s="161"/>
      <c r="H5377" s="161"/>
      <c r="I5377" s="161"/>
      <c r="J5377" s="161"/>
      <c r="K5377" s="161"/>
      <c r="L5377" s="161"/>
      <c r="M5377" s="161"/>
      <c r="N5377" s="171"/>
      <c r="O5377" s="171"/>
      <c r="P5377" s="171"/>
      <c r="Q5377" s="171"/>
      <c r="R5377" s="171"/>
      <c r="S5377" s="171"/>
      <c r="T5377" s="208" t="str">
        <f t="shared" si="840"/>
        <v>MISSING</v>
      </c>
      <c r="U5377" s="208" t="str">
        <f t="shared" si="841"/>
        <v>MISSING</v>
      </c>
      <c r="X5377" s="56">
        <f t="shared" si="842"/>
        <v>-99</v>
      </c>
      <c r="Y5377" s="56">
        <f t="shared" si="843"/>
        <v>-99</v>
      </c>
      <c r="Z5377" s="56">
        <f t="shared" si="844"/>
        <v>-99</v>
      </c>
      <c r="AA5377" s="56">
        <f t="shared" si="845"/>
        <v>-99</v>
      </c>
      <c r="AB5377" s="56">
        <f t="shared" si="846"/>
        <v>-99</v>
      </c>
      <c r="AC5377" s="56">
        <f t="shared" si="847"/>
        <v>-99</v>
      </c>
      <c r="AD5377" s="3"/>
      <c r="AE5377" s="82">
        <f>IF(D5377=1, 'adjustment factor'!$D$4, IF(D5377=-9,-999,IF(D5377="",-999,0)))</f>
        <v>-999</v>
      </c>
      <c r="AF5377" s="82">
        <f>IF(F5377=1, 'adjustment factor'!$D$5, IF(F5377=-9,-999,IF(F5377="",-999,0)))</f>
        <v>-999</v>
      </c>
      <c r="AG5377" s="82">
        <f>IF(E5377=1, 'adjustment factor'!$D$6, IF(E5377=-9,-999,IF(E5377="",-999,0)))</f>
        <v>-999</v>
      </c>
      <c r="AH5377" s="82">
        <f>IF(K5377&gt;=45,'adjustment factor'!$D$7,IF(K5377=-9,-1200,IF(K5377="",-1200,0)))</f>
        <v>-1200</v>
      </c>
      <c r="AI5377" s="82">
        <f>IF(L5377=1, 'adjustment factor'!$D$8, IF(L5377=-9,-999,IF(L5377="",-999,0)))</f>
        <v>-999</v>
      </c>
      <c r="AJ5377" s="82">
        <f>IF(AND(M5377&gt;=1,M5377&lt;=4),'adjustment factor'!$D$9,IF(M5377=-9,-999,IF(M5377=98,-999,IF(M5377=99,-999,IF(M5377="",-999,0)))))</f>
        <v>-999</v>
      </c>
      <c r="AK5377" s="82">
        <f>IF(H5377=1, 'adjustment factor'!$D$10, IF(H5377=-9,-999,IF(H5377="",-999,0)))</f>
        <v>-999</v>
      </c>
      <c r="AL5377" s="82">
        <f>IF(G5377=1, 'adjustment factor'!$D$11, IF(G5377=-9,-999,IF(G5377="",-999,0)))</f>
        <v>-999</v>
      </c>
      <c r="AM5377" s="82">
        <f>IF(I5377=1, 'adjustment factor'!$D$12, IF(I5377=-9,-999,IF(I5377="",-999,0)))</f>
        <v>-999</v>
      </c>
      <c r="AN5377" s="82">
        <f>IF(J5377=1, 'adjustment factor'!$D$13, IF(J5377=-9,-999,IF(J5377="",-999,0)))</f>
        <v>-999</v>
      </c>
      <c r="AO5377" s="82" t="str">
        <f t="shared" si="848"/>
        <v>-999</v>
      </c>
      <c r="AP5377" s="82" t="str">
        <f t="shared" si="849"/>
        <v>MISSING</v>
      </c>
    </row>
    <row r="5378" spans="2:42">
      <c r="B5378" s="207"/>
      <c r="C5378" s="35">
        <v>5374</v>
      </c>
      <c r="D5378" s="161"/>
      <c r="E5378" s="161"/>
      <c r="F5378" s="161"/>
      <c r="G5378" s="161"/>
      <c r="H5378" s="161"/>
      <c r="I5378" s="161"/>
      <c r="J5378" s="161"/>
      <c r="K5378" s="161"/>
      <c r="L5378" s="161"/>
      <c r="M5378" s="161"/>
      <c r="N5378" s="171"/>
      <c r="O5378" s="171"/>
      <c r="P5378" s="171"/>
      <c r="Q5378" s="171"/>
      <c r="R5378" s="171"/>
      <c r="S5378" s="171"/>
      <c r="T5378" s="208" t="str">
        <f t="shared" si="840"/>
        <v>MISSING</v>
      </c>
      <c r="U5378" s="208" t="str">
        <f t="shared" si="841"/>
        <v>MISSING</v>
      </c>
      <c r="X5378" s="56">
        <f t="shared" si="842"/>
        <v>-99</v>
      </c>
      <c r="Y5378" s="56">
        <f t="shared" si="843"/>
        <v>-99</v>
      </c>
      <c r="Z5378" s="56">
        <f t="shared" si="844"/>
        <v>-99</v>
      </c>
      <c r="AA5378" s="56">
        <f t="shared" si="845"/>
        <v>-99</v>
      </c>
      <c r="AB5378" s="56">
        <f t="shared" si="846"/>
        <v>-99</v>
      </c>
      <c r="AC5378" s="56">
        <f t="shared" si="847"/>
        <v>-99</v>
      </c>
      <c r="AD5378" s="3"/>
      <c r="AE5378" s="82">
        <f>IF(D5378=1, 'adjustment factor'!$D$4, IF(D5378=-9,-999,IF(D5378="",-999,0)))</f>
        <v>-999</v>
      </c>
      <c r="AF5378" s="82">
        <f>IF(F5378=1, 'adjustment factor'!$D$5, IF(F5378=-9,-999,IF(F5378="",-999,0)))</f>
        <v>-999</v>
      </c>
      <c r="AG5378" s="82">
        <f>IF(E5378=1, 'adjustment factor'!$D$6, IF(E5378=-9,-999,IF(E5378="",-999,0)))</f>
        <v>-999</v>
      </c>
      <c r="AH5378" s="82">
        <f>IF(K5378&gt;=45,'adjustment factor'!$D$7,IF(K5378=-9,-1200,IF(K5378="",-1200,0)))</f>
        <v>-1200</v>
      </c>
      <c r="AI5378" s="82">
        <f>IF(L5378=1, 'adjustment factor'!$D$8, IF(L5378=-9,-999,IF(L5378="",-999,0)))</f>
        <v>-999</v>
      </c>
      <c r="AJ5378" s="82">
        <f>IF(AND(M5378&gt;=1,M5378&lt;=4),'adjustment factor'!$D$9,IF(M5378=-9,-999,IF(M5378=98,-999,IF(M5378=99,-999,IF(M5378="",-999,0)))))</f>
        <v>-999</v>
      </c>
      <c r="AK5378" s="82">
        <f>IF(H5378=1, 'adjustment factor'!$D$10, IF(H5378=-9,-999,IF(H5378="",-999,0)))</f>
        <v>-999</v>
      </c>
      <c r="AL5378" s="82">
        <f>IF(G5378=1, 'adjustment factor'!$D$11, IF(G5378=-9,-999,IF(G5378="",-999,0)))</f>
        <v>-999</v>
      </c>
      <c r="AM5378" s="82">
        <f>IF(I5378=1, 'adjustment factor'!$D$12, IF(I5378=-9,-999,IF(I5378="",-999,0)))</f>
        <v>-999</v>
      </c>
      <c r="AN5378" s="82">
        <f>IF(J5378=1, 'adjustment factor'!$D$13, IF(J5378=-9,-999,IF(J5378="",-999,0)))</f>
        <v>-999</v>
      </c>
      <c r="AO5378" s="82" t="str">
        <f t="shared" si="848"/>
        <v>-999</v>
      </c>
      <c r="AP5378" s="82" t="str">
        <f t="shared" si="849"/>
        <v>MISSING</v>
      </c>
    </row>
    <row r="5379" spans="2:42">
      <c r="B5379" s="207"/>
      <c r="C5379" s="35">
        <v>5375</v>
      </c>
      <c r="D5379" s="161"/>
      <c r="E5379" s="161"/>
      <c r="F5379" s="161"/>
      <c r="G5379" s="161"/>
      <c r="H5379" s="161"/>
      <c r="I5379" s="161"/>
      <c r="J5379" s="161"/>
      <c r="K5379" s="161"/>
      <c r="L5379" s="161"/>
      <c r="M5379" s="161"/>
      <c r="N5379" s="171"/>
      <c r="O5379" s="171"/>
      <c r="P5379" s="171"/>
      <c r="Q5379" s="171"/>
      <c r="R5379" s="171"/>
      <c r="S5379" s="171"/>
      <c r="T5379" s="208" t="str">
        <f t="shared" si="840"/>
        <v>MISSING</v>
      </c>
      <c r="U5379" s="208" t="str">
        <f t="shared" si="841"/>
        <v>MISSING</v>
      </c>
      <c r="X5379" s="56">
        <f t="shared" si="842"/>
        <v>-99</v>
      </c>
      <c r="Y5379" s="56">
        <f t="shared" si="843"/>
        <v>-99</v>
      </c>
      <c r="Z5379" s="56">
        <f t="shared" si="844"/>
        <v>-99</v>
      </c>
      <c r="AA5379" s="56">
        <f t="shared" si="845"/>
        <v>-99</v>
      </c>
      <c r="AB5379" s="56">
        <f t="shared" si="846"/>
        <v>-99</v>
      </c>
      <c r="AC5379" s="56">
        <f t="shared" si="847"/>
        <v>-99</v>
      </c>
      <c r="AD5379" s="3"/>
      <c r="AE5379" s="82">
        <f>IF(D5379=1, 'adjustment factor'!$D$4, IF(D5379=-9,-999,IF(D5379="",-999,0)))</f>
        <v>-999</v>
      </c>
      <c r="AF5379" s="82">
        <f>IF(F5379=1, 'adjustment factor'!$D$5, IF(F5379=-9,-999,IF(F5379="",-999,0)))</f>
        <v>-999</v>
      </c>
      <c r="AG5379" s="82">
        <f>IF(E5379=1, 'adjustment factor'!$D$6, IF(E5379=-9,-999,IF(E5379="",-999,0)))</f>
        <v>-999</v>
      </c>
      <c r="AH5379" s="82">
        <f>IF(K5379&gt;=45,'adjustment factor'!$D$7,IF(K5379=-9,-1200,IF(K5379="",-1200,0)))</f>
        <v>-1200</v>
      </c>
      <c r="AI5379" s="82">
        <f>IF(L5379=1, 'adjustment factor'!$D$8, IF(L5379=-9,-999,IF(L5379="",-999,0)))</f>
        <v>-999</v>
      </c>
      <c r="AJ5379" s="82">
        <f>IF(AND(M5379&gt;=1,M5379&lt;=4),'adjustment factor'!$D$9,IF(M5379=-9,-999,IF(M5379=98,-999,IF(M5379=99,-999,IF(M5379="",-999,0)))))</f>
        <v>-999</v>
      </c>
      <c r="AK5379" s="82">
        <f>IF(H5379=1, 'adjustment factor'!$D$10, IF(H5379=-9,-999,IF(H5379="",-999,0)))</f>
        <v>-999</v>
      </c>
      <c r="AL5379" s="82">
        <f>IF(G5379=1, 'adjustment factor'!$D$11, IF(G5379=-9,-999,IF(G5379="",-999,0)))</f>
        <v>-999</v>
      </c>
      <c r="AM5379" s="82">
        <f>IF(I5379=1, 'adjustment factor'!$D$12, IF(I5379=-9,-999,IF(I5379="",-999,0)))</f>
        <v>-999</v>
      </c>
      <c r="AN5379" s="82">
        <f>IF(J5379=1, 'adjustment factor'!$D$13, IF(J5379=-9,-999,IF(J5379="",-999,0)))</f>
        <v>-999</v>
      </c>
      <c r="AO5379" s="82" t="str">
        <f t="shared" si="848"/>
        <v>-999</v>
      </c>
      <c r="AP5379" s="82" t="str">
        <f t="shared" si="849"/>
        <v>MISSING</v>
      </c>
    </row>
    <row r="5380" spans="2:42">
      <c r="B5380" s="207"/>
      <c r="C5380" s="35">
        <v>5376</v>
      </c>
      <c r="D5380" s="161"/>
      <c r="E5380" s="161"/>
      <c r="F5380" s="161"/>
      <c r="G5380" s="161"/>
      <c r="H5380" s="161"/>
      <c r="I5380" s="161"/>
      <c r="J5380" s="161"/>
      <c r="K5380" s="161"/>
      <c r="L5380" s="161"/>
      <c r="M5380" s="161"/>
      <c r="N5380" s="171"/>
      <c r="O5380" s="171"/>
      <c r="P5380" s="171"/>
      <c r="Q5380" s="171"/>
      <c r="R5380" s="171"/>
      <c r="S5380" s="171"/>
      <c r="T5380" s="208" t="str">
        <f t="shared" si="840"/>
        <v>MISSING</v>
      </c>
      <c r="U5380" s="208" t="str">
        <f t="shared" si="841"/>
        <v>MISSING</v>
      </c>
      <c r="X5380" s="56">
        <f t="shared" si="842"/>
        <v>-99</v>
      </c>
      <c r="Y5380" s="56">
        <f t="shared" si="843"/>
        <v>-99</v>
      </c>
      <c r="Z5380" s="56">
        <f t="shared" si="844"/>
        <v>-99</v>
      </c>
      <c r="AA5380" s="56">
        <f t="shared" si="845"/>
        <v>-99</v>
      </c>
      <c r="AB5380" s="56">
        <f t="shared" si="846"/>
        <v>-99</v>
      </c>
      <c r="AC5380" s="56">
        <f t="shared" si="847"/>
        <v>-99</v>
      </c>
      <c r="AD5380" s="3"/>
      <c r="AE5380" s="82">
        <f>IF(D5380=1, 'adjustment factor'!$D$4, IF(D5380=-9,-999,IF(D5380="",-999,0)))</f>
        <v>-999</v>
      </c>
      <c r="AF5380" s="82">
        <f>IF(F5380=1, 'adjustment factor'!$D$5, IF(F5380=-9,-999,IF(F5380="",-999,0)))</f>
        <v>-999</v>
      </c>
      <c r="AG5380" s="82">
        <f>IF(E5380=1, 'adjustment factor'!$D$6, IF(E5380=-9,-999,IF(E5380="",-999,0)))</f>
        <v>-999</v>
      </c>
      <c r="AH5380" s="82">
        <f>IF(K5380&gt;=45,'adjustment factor'!$D$7,IF(K5380=-9,-1200,IF(K5380="",-1200,0)))</f>
        <v>-1200</v>
      </c>
      <c r="AI5380" s="82">
        <f>IF(L5380=1, 'adjustment factor'!$D$8, IF(L5380=-9,-999,IF(L5380="",-999,0)))</f>
        <v>-999</v>
      </c>
      <c r="AJ5380" s="82">
        <f>IF(AND(M5380&gt;=1,M5380&lt;=4),'adjustment factor'!$D$9,IF(M5380=-9,-999,IF(M5380=98,-999,IF(M5380=99,-999,IF(M5380="",-999,0)))))</f>
        <v>-999</v>
      </c>
      <c r="AK5380" s="82">
        <f>IF(H5380=1, 'adjustment factor'!$D$10, IF(H5380=-9,-999,IF(H5380="",-999,0)))</f>
        <v>-999</v>
      </c>
      <c r="AL5380" s="82">
        <f>IF(G5380=1, 'adjustment factor'!$D$11, IF(G5380=-9,-999,IF(G5380="",-999,0)))</f>
        <v>-999</v>
      </c>
      <c r="AM5380" s="82">
        <f>IF(I5380=1, 'adjustment factor'!$D$12, IF(I5380=-9,-999,IF(I5380="",-999,0)))</f>
        <v>-999</v>
      </c>
      <c r="AN5380" s="82">
        <f>IF(J5380=1, 'adjustment factor'!$D$13, IF(J5380=-9,-999,IF(J5380="",-999,0)))</f>
        <v>-999</v>
      </c>
      <c r="AO5380" s="82" t="str">
        <f t="shared" si="848"/>
        <v>-999</v>
      </c>
      <c r="AP5380" s="82" t="str">
        <f t="shared" si="849"/>
        <v>MISSING</v>
      </c>
    </row>
    <row r="5381" spans="2:42">
      <c r="B5381" s="207"/>
      <c r="C5381" s="35">
        <v>5377</v>
      </c>
      <c r="D5381" s="161"/>
      <c r="E5381" s="161"/>
      <c r="F5381" s="161"/>
      <c r="G5381" s="161"/>
      <c r="H5381" s="161"/>
      <c r="I5381" s="161"/>
      <c r="J5381" s="161"/>
      <c r="K5381" s="161"/>
      <c r="L5381" s="161"/>
      <c r="M5381" s="161"/>
      <c r="N5381" s="171"/>
      <c r="O5381" s="171"/>
      <c r="P5381" s="171"/>
      <c r="Q5381" s="171"/>
      <c r="R5381" s="171"/>
      <c r="S5381" s="171"/>
      <c r="T5381" s="208" t="str">
        <f t="shared" si="840"/>
        <v>MISSING</v>
      </c>
      <c r="U5381" s="208" t="str">
        <f t="shared" si="841"/>
        <v>MISSING</v>
      </c>
      <c r="X5381" s="56">
        <f t="shared" si="842"/>
        <v>-99</v>
      </c>
      <c r="Y5381" s="56">
        <f t="shared" si="843"/>
        <v>-99</v>
      </c>
      <c r="Z5381" s="56">
        <f t="shared" si="844"/>
        <v>-99</v>
      </c>
      <c r="AA5381" s="56">
        <f t="shared" si="845"/>
        <v>-99</v>
      </c>
      <c r="AB5381" s="56">
        <f t="shared" si="846"/>
        <v>-99</v>
      </c>
      <c r="AC5381" s="56">
        <f t="shared" si="847"/>
        <v>-99</v>
      </c>
      <c r="AD5381" s="3"/>
      <c r="AE5381" s="82">
        <f>IF(D5381=1, 'adjustment factor'!$D$4, IF(D5381=-9,-999,IF(D5381="",-999,0)))</f>
        <v>-999</v>
      </c>
      <c r="AF5381" s="82">
        <f>IF(F5381=1, 'adjustment factor'!$D$5, IF(F5381=-9,-999,IF(F5381="",-999,0)))</f>
        <v>-999</v>
      </c>
      <c r="AG5381" s="82">
        <f>IF(E5381=1, 'adjustment factor'!$D$6, IF(E5381=-9,-999,IF(E5381="",-999,0)))</f>
        <v>-999</v>
      </c>
      <c r="AH5381" s="82">
        <f>IF(K5381&gt;=45,'adjustment factor'!$D$7,IF(K5381=-9,-1200,IF(K5381="",-1200,0)))</f>
        <v>-1200</v>
      </c>
      <c r="AI5381" s="82">
        <f>IF(L5381=1, 'adjustment factor'!$D$8, IF(L5381=-9,-999,IF(L5381="",-999,0)))</f>
        <v>-999</v>
      </c>
      <c r="AJ5381" s="82">
        <f>IF(AND(M5381&gt;=1,M5381&lt;=4),'adjustment factor'!$D$9,IF(M5381=-9,-999,IF(M5381=98,-999,IF(M5381=99,-999,IF(M5381="",-999,0)))))</f>
        <v>-999</v>
      </c>
      <c r="AK5381" s="82">
        <f>IF(H5381=1, 'adjustment factor'!$D$10, IF(H5381=-9,-999,IF(H5381="",-999,0)))</f>
        <v>-999</v>
      </c>
      <c r="AL5381" s="82">
        <f>IF(G5381=1, 'adjustment factor'!$D$11, IF(G5381=-9,-999,IF(G5381="",-999,0)))</f>
        <v>-999</v>
      </c>
      <c r="AM5381" s="82">
        <f>IF(I5381=1, 'adjustment factor'!$D$12, IF(I5381=-9,-999,IF(I5381="",-999,0)))</f>
        <v>-999</v>
      </c>
      <c r="AN5381" s="82">
        <f>IF(J5381=1, 'adjustment factor'!$D$13, IF(J5381=-9,-999,IF(J5381="",-999,0)))</f>
        <v>-999</v>
      </c>
      <c r="AO5381" s="82" t="str">
        <f t="shared" si="848"/>
        <v>-999</v>
      </c>
      <c r="AP5381" s="82" t="str">
        <f t="shared" si="849"/>
        <v>MISSING</v>
      </c>
    </row>
    <row r="5382" spans="2:42">
      <c r="B5382" s="207"/>
      <c r="C5382" s="35">
        <v>5378</v>
      </c>
      <c r="D5382" s="161"/>
      <c r="E5382" s="161"/>
      <c r="F5382" s="161"/>
      <c r="G5382" s="161"/>
      <c r="H5382" s="161"/>
      <c r="I5382" s="161"/>
      <c r="J5382" s="161"/>
      <c r="K5382" s="161"/>
      <c r="L5382" s="161"/>
      <c r="M5382" s="161"/>
      <c r="N5382" s="171"/>
      <c r="O5382" s="171"/>
      <c r="P5382" s="171"/>
      <c r="Q5382" s="171"/>
      <c r="R5382" s="171"/>
      <c r="S5382" s="171"/>
      <c r="T5382" s="208" t="str">
        <f t="shared" si="840"/>
        <v>MISSING</v>
      </c>
      <c r="U5382" s="208" t="str">
        <f t="shared" si="841"/>
        <v>MISSING</v>
      </c>
      <c r="X5382" s="56">
        <f t="shared" si="842"/>
        <v>-99</v>
      </c>
      <c r="Y5382" s="56">
        <f t="shared" si="843"/>
        <v>-99</v>
      </c>
      <c r="Z5382" s="56">
        <f t="shared" si="844"/>
        <v>-99</v>
      </c>
      <c r="AA5382" s="56">
        <f t="shared" si="845"/>
        <v>-99</v>
      </c>
      <c r="AB5382" s="56">
        <f t="shared" si="846"/>
        <v>-99</v>
      </c>
      <c r="AC5382" s="56">
        <f t="shared" si="847"/>
        <v>-99</v>
      </c>
      <c r="AD5382" s="3"/>
      <c r="AE5382" s="82">
        <f>IF(D5382=1, 'adjustment factor'!$D$4, IF(D5382=-9,-999,IF(D5382="",-999,0)))</f>
        <v>-999</v>
      </c>
      <c r="AF5382" s="82">
        <f>IF(F5382=1, 'adjustment factor'!$D$5, IF(F5382=-9,-999,IF(F5382="",-999,0)))</f>
        <v>-999</v>
      </c>
      <c r="AG5382" s="82">
        <f>IF(E5382=1, 'adjustment factor'!$D$6, IF(E5382=-9,-999,IF(E5382="",-999,0)))</f>
        <v>-999</v>
      </c>
      <c r="AH5382" s="82">
        <f>IF(K5382&gt;=45,'adjustment factor'!$D$7,IF(K5382=-9,-1200,IF(K5382="",-1200,0)))</f>
        <v>-1200</v>
      </c>
      <c r="AI5382" s="82">
        <f>IF(L5382=1, 'adjustment factor'!$D$8, IF(L5382=-9,-999,IF(L5382="",-999,0)))</f>
        <v>-999</v>
      </c>
      <c r="AJ5382" s="82">
        <f>IF(AND(M5382&gt;=1,M5382&lt;=4),'adjustment factor'!$D$9,IF(M5382=-9,-999,IF(M5382=98,-999,IF(M5382=99,-999,IF(M5382="",-999,0)))))</f>
        <v>-999</v>
      </c>
      <c r="AK5382" s="82">
        <f>IF(H5382=1, 'adjustment factor'!$D$10, IF(H5382=-9,-999,IF(H5382="",-999,0)))</f>
        <v>-999</v>
      </c>
      <c r="AL5382" s="82">
        <f>IF(G5382=1, 'adjustment factor'!$D$11, IF(G5382=-9,-999,IF(G5382="",-999,0)))</f>
        <v>-999</v>
      </c>
      <c r="AM5382" s="82">
        <f>IF(I5382=1, 'adjustment factor'!$D$12, IF(I5382=-9,-999,IF(I5382="",-999,0)))</f>
        <v>-999</v>
      </c>
      <c r="AN5382" s="82">
        <f>IF(J5382=1, 'adjustment factor'!$D$13, IF(J5382=-9,-999,IF(J5382="",-999,0)))</f>
        <v>-999</v>
      </c>
      <c r="AO5382" s="82" t="str">
        <f t="shared" si="848"/>
        <v>-999</v>
      </c>
      <c r="AP5382" s="82" t="str">
        <f t="shared" si="849"/>
        <v>MISSING</v>
      </c>
    </row>
    <row r="5383" spans="2:42">
      <c r="B5383" s="207"/>
      <c r="C5383" s="35">
        <v>5379</v>
      </c>
      <c r="D5383" s="161"/>
      <c r="E5383" s="161"/>
      <c r="F5383" s="161"/>
      <c r="G5383" s="161"/>
      <c r="H5383" s="161"/>
      <c r="I5383" s="161"/>
      <c r="J5383" s="161"/>
      <c r="K5383" s="161"/>
      <c r="L5383" s="161"/>
      <c r="M5383" s="161"/>
      <c r="N5383" s="171"/>
      <c r="O5383" s="171"/>
      <c r="P5383" s="171"/>
      <c r="Q5383" s="171"/>
      <c r="R5383" s="171"/>
      <c r="S5383" s="171"/>
      <c r="T5383" s="208" t="str">
        <f t="shared" si="840"/>
        <v>MISSING</v>
      </c>
      <c r="U5383" s="208" t="str">
        <f t="shared" si="841"/>
        <v>MISSING</v>
      </c>
      <c r="X5383" s="56">
        <f t="shared" si="842"/>
        <v>-99</v>
      </c>
      <c r="Y5383" s="56">
        <f t="shared" si="843"/>
        <v>-99</v>
      </c>
      <c r="Z5383" s="56">
        <f t="shared" si="844"/>
        <v>-99</v>
      </c>
      <c r="AA5383" s="56">
        <f t="shared" si="845"/>
        <v>-99</v>
      </c>
      <c r="AB5383" s="56">
        <f t="shared" si="846"/>
        <v>-99</v>
      </c>
      <c r="AC5383" s="56">
        <f t="shared" si="847"/>
        <v>-99</v>
      </c>
      <c r="AD5383" s="3"/>
      <c r="AE5383" s="82">
        <f>IF(D5383=1, 'adjustment factor'!$D$4, IF(D5383=-9,-999,IF(D5383="",-999,0)))</f>
        <v>-999</v>
      </c>
      <c r="AF5383" s="82">
        <f>IF(F5383=1, 'adjustment factor'!$D$5, IF(F5383=-9,-999,IF(F5383="",-999,0)))</f>
        <v>-999</v>
      </c>
      <c r="AG5383" s="82">
        <f>IF(E5383=1, 'adjustment factor'!$D$6, IF(E5383=-9,-999,IF(E5383="",-999,0)))</f>
        <v>-999</v>
      </c>
      <c r="AH5383" s="82">
        <f>IF(K5383&gt;=45,'adjustment factor'!$D$7,IF(K5383=-9,-1200,IF(K5383="",-1200,0)))</f>
        <v>-1200</v>
      </c>
      <c r="AI5383" s="82">
        <f>IF(L5383=1, 'adjustment factor'!$D$8, IF(L5383=-9,-999,IF(L5383="",-999,0)))</f>
        <v>-999</v>
      </c>
      <c r="AJ5383" s="82">
        <f>IF(AND(M5383&gt;=1,M5383&lt;=4),'adjustment factor'!$D$9,IF(M5383=-9,-999,IF(M5383=98,-999,IF(M5383=99,-999,IF(M5383="",-999,0)))))</f>
        <v>-999</v>
      </c>
      <c r="AK5383" s="82">
        <f>IF(H5383=1, 'adjustment factor'!$D$10, IF(H5383=-9,-999,IF(H5383="",-999,0)))</f>
        <v>-999</v>
      </c>
      <c r="AL5383" s="82">
        <f>IF(G5383=1, 'adjustment factor'!$D$11, IF(G5383=-9,-999,IF(G5383="",-999,0)))</f>
        <v>-999</v>
      </c>
      <c r="AM5383" s="82">
        <f>IF(I5383=1, 'adjustment factor'!$D$12, IF(I5383=-9,-999,IF(I5383="",-999,0)))</f>
        <v>-999</v>
      </c>
      <c r="AN5383" s="82">
        <f>IF(J5383=1, 'adjustment factor'!$D$13, IF(J5383=-9,-999,IF(J5383="",-999,0)))</f>
        <v>-999</v>
      </c>
      <c r="AO5383" s="82" t="str">
        <f t="shared" si="848"/>
        <v>-999</v>
      </c>
      <c r="AP5383" s="82" t="str">
        <f t="shared" si="849"/>
        <v>MISSING</v>
      </c>
    </row>
    <row r="5384" spans="2:42">
      <c r="B5384" s="207"/>
      <c r="C5384" s="35">
        <v>5380</v>
      </c>
      <c r="D5384" s="161"/>
      <c r="E5384" s="161"/>
      <c r="F5384" s="161"/>
      <c r="G5384" s="161"/>
      <c r="H5384" s="161"/>
      <c r="I5384" s="161"/>
      <c r="J5384" s="161"/>
      <c r="K5384" s="161"/>
      <c r="L5384" s="161"/>
      <c r="M5384" s="161"/>
      <c r="N5384" s="171"/>
      <c r="O5384" s="171"/>
      <c r="P5384" s="171"/>
      <c r="Q5384" s="171"/>
      <c r="R5384" s="171"/>
      <c r="S5384" s="171"/>
      <c r="T5384" s="208" t="str">
        <f t="shared" si="840"/>
        <v>MISSING</v>
      </c>
      <c r="U5384" s="208" t="str">
        <f t="shared" si="841"/>
        <v>MISSING</v>
      </c>
      <c r="X5384" s="56">
        <f t="shared" si="842"/>
        <v>-99</v>
      </c>
      <c r="Y5384" s="56">
        <f t="shared" si="843"/>
        <v>-99</v>
      </c>
      <c r="Z5384" s="56">
        <f t="shared" si="844"/>
        <v>-99</v>
      </c>
      <c r="AA5384" s="56">
        <f t="shared" si="845"/>
        <v>-99</v>
      </c>
      <c r="AB5384" s="56">
        <f t="shared" si="846"/>
        <v>-99</v>
      </c>
      <c r="AC5384" s="56">
        <f t="shared" si="847"/>
        <v>-99</v>
      </c>
      <c r="AD5384" s="3"/>
      <c r="AE5384" s="82">
        <f>IF(D5384=1, 'adjustment factor'!$D$4, IF(D5384=-9,-999,IF(D5384="",-999,0)))</f>
        <v>-999</v>
      </c>
      <c r="AF5384" s="82">
        <f>IF(F5384=1, 'adjustment factor'!$D$5, IF(F5384=-9,-999,IF(F5384="",-999,0)))</f>
        <v>-999</v>
      </c>
      <c r="AG5384" s="82">
        <f>IF(E5384=1, 'adjustment factor'!$D$6, IF(E5384=-9,-999,IF(E5384="",-999,0)))</f>
        <v>-999</v>
      </c>
      <c r="AH5384" s="82">
        <f>IF(K5384&gt;=45,'adjustment factor'!$D$7,IF(K5384=-9,-1200,IF(K5384="",-1200,0)))</f>
        <v>-1200</v>
      </c>
      <c r="AI5384" s="82">
        <f>IF(L5384=1, 'adjustment factor'!$D$8, IF(L5384=-9,-999,IF(L5384="",-999,0)))</f>
        <v>-999</v>
      </c>
      <c r="AJ5384" s="82">
        <f>IF(AND(M5384&gt;=1,M5384&lt;=4),'adjustment factor'!$D$9,IF(M5384=-9,-999,IF(M5384=98,-999,IF(M5384=99,-999,IF(M5384="",-999,0)))))</f>
        <v>-999</v>
      </c>
      <c r="AK5384" s="82">
        <f>IF(H5384=1, 'adjustment factor'!$D$10, IF(H5384=-9,-999,IF(H5384="",-999,0)))</f>
        <v>-999</v>
      </c>
      <c r="AL5384" s="82">
        <f>IF(G5384=1, 'adjustment factor'!$D$11, IF(G5384=-9,-999,IF(G5384="",-999,0)))</f>
        <v>-999</v>
      </c>
      <c r="AM5384" s="82">
        <f>IF(I5384=1, 'adjustment factor'!$D$12, IF(I5384=-9,-999,IF(I5384="",-999,0)))</f>
        <v>-999</v>
      </c>
      <c r="AN5384" s="82">
        <f>IF(J5384=1, 'adjustment factor'!$D$13, IF(J5384=-9,-999,IF(J5384="",-999,0)))</f>
        <v>-999</v>
      </c>
      <c r="AO5384" s="82" t="str">
        <f t="shared" si="848"/>
        <v>-999</v>
      </c>
      <c r="AP5384" s="82" t="str">
        <f t="shared" si="849"/>
        <v>MISSING</v>
      </c>
    </row>
    <row r="5385" spans="2:42">
      <c r="B5385" s="207"/>
      <c r="C5385" s="35">
        <v>5381</v>
      </c>
      <c r="D5385" s="161"/>
      <c r="E5385" s="161"/>
      <c r="F5385" s="161"/>
      <c r="G5385" s="161"/>
      <c r="H5385" s="161"/>
      <c r="I5385" s="161"/>
      <c r="J5385" s="161"/>
      <c r="K5385" s="161"/>
      <c r="L5385" s="161"/>
      <c r="M5385" s="161"/>
      <c r="N5385" s="171"/>
      <c r="O5385" s="171"/>
      <c r="P5385" s="171"/>
      <c r="Q5385" s="171"/>
      <c r="R5385" s="171"/>
      <c r="S5385" s="171"/>
      <c r="T5385" s="208" t="str">
        <f t="shared" si="840"/>
        <v>MISSING</v>
      </c>
      <c r="U5385" s="208" t="str">
        <f t="shared" si="841"/>
        <v>MISSING</v>
      </c>
      <c r="X5385" s="56">
        <f t="shared" si="842"/>
        <v>-99</v>
      </c>
      <c r="Y5385" s="56">
        <f t="shared" si="843"/>
        <v>-99</v>
      </c>
      <c r="Z5385" s="56">
        <f t="shared" si="844"/>
        <v>-99</v>
      </c>
      <c r="AA5385" s="56">
        <f t="shared" si="845"/>
        <v>-99</v>
      </c>
      <c r="AB5385" s="56">
        <f t="shared" si="846"/>
        <v>-99</v>
      </c>
      <c r="AC5385" s="56">
        <f t="shared" si="847"/>
        <v>-99</v>
      </c>
      <c r="AD5385" s="3"/>
      <c r="AE5385" s="82">
        <f>IF(D5385=1, 'adjustment factor'!$D$4, IF(D5385=-9,-999,IF(D5385="",-999,0)))</f>
        <v>-999</v>
      </c>
      <c r="AF5385" s="82">
        <f>IF(F5385=1, 'adjustment factor'!$D$5, IF(F5385=-9,-999,IF(F5385="",-999,0)))</f>
        <v>-999</v>
      </c>
      <c r="AG5385" s="82">
        <f>IF(E5385=1, 'adjustment factor'!$D$6, IF(E5385=-9,-999,IF(E5385="",-999,0)))</f>
        <v>-999</v>
      </c>
      <c r="AH5385" s="82">
        <f>IF(K5385&gt;=45,'adjustment factor'!$D$7,IF(K5385=-9,-1200,IF(K5385="",-1200,0)))</f>
        <v>-1200</v>
      </c>
      <c r="AI5385" s="82">
        <f>IF(L5385=1, 'adjustment factor'!$D$8, IF(L5385=-9,-999,IF(L5385="",-999,0)))</f>
        <v>-999</v>
      </c>
      <c r="AJ5385" s="82">
        <f>IF(AND(M5385&gt;=1,M5385&lt;=4),'adjustment factor'!$D$9,IF(M5385=-9,-999,IF(M5385=98,-999,IF(M5385=99,-999,IF(M5385="",-999,0)))))</f>
        <v>-999</v>
      </c>
      <c r="AK5385" s="82">
        <f>IF(H5385=1, 'adjustment factor'!$D$10, IF(H5385=-9,-999,IF(H5385="",-999,0)))</f>
        <v>-999</v>
      </c>
      <c r="AL5385" s="82">
        <f>IF(G5385=1, 'adjustment factor'!$D$11, IF(G5385=-9,-999,IF(G5385="",-999,0)))</f>
        <v>-999</v>
      </c>
      <c r="AM5385" s="82">
        <f>IF(I5385=1, 'adjustment factor'!$D$12, IF(I5385=-9,-999,IF(I5385="",-999,0)))</f>
        <v>-999</v>
      </c>
      <c r="AN5385" s="82">
        <f>IF(J5385=1, 'adjustment factor'!$D$13, IF(J5385=-9,-999,IF(J5385="",-999,0)))</f>
        <v>-999</v>
      </c>
      <c r="AO5385" s="82" t="str">
        <f t="shared" si="848"/>
        <v>-999</v>
      </c>
      <c r="AP5385" s="82" t="str">
        <f t="shared" si="849"/>
        <v>MISSING</v>
      </c>
    </row>
    <row r="5386" spans="2:42">
      <c r="B5386" s="207"/>
      <c r="C5386" s="35">
        <v>5382</v>
      </c>
      <c r="D5386" s="161"/>
      <c r="E5386" s="161"/>
      <c r="F5386" s="161"/>
      <c r="G5386" s="161"/>
      <c r="H5386" s="161"/>
      <c r="I5386" s="161"/>
      <c r="J5386" s="161"/>
      <c r="K5386" s="161"/>
      <c r="L5386" s="161"/>
      <c r="M5386" s="161"/>
      <c r="N5386" s="171"/>
      <c r="O5386" s="171"/>
      <c r="P5386" s="171"/>
      <c r="Q5386" s="171"/>
      <c r="R5386" s="171"/>
      <c r="S5386" s="171"/>
      <c r="T5386" s="208" t="str">
        <f t="shared" si="840"/>
        <v>MISSING</v>
      </c>
      <c r="U5386" s="208" t="str">
        <f t="shared" si="841"/>
        <v>MISSING</v>
      </c>
      <c r="X5386" s="56">
        <f t="shared" si="842"/>
        <v>-99</v>
      </c>
      <c r="Y5386" s="56">
        <f t="shared" si="843"/>
        <v>-99</v>
      </c>
      <c r="Z5386" s="56">
        <f t="shared" si="844"/>
        <v>-99</v>
      </c>
      <c r="AA5386" s="56">
        <f t="shared" si="845"/>
        <v>-99</v>
      </c>
      <c r="AB5386" s="56">
        <f t="shared" si="846"/>
        <v>-99</v>
      </c>
      <c r="AC5386" s="56">
        <f t="shared" si="847"/>
        <v>-99</v>
      </c>
      <c r="AD5386" s="3"/>
      <c r="AE5386" s="82">
        <f>IF(D5386=1, 'adjustment factor'!$D$4, IF(D5386=-9,-999,IF(D5386="",-999,0)))</f>
        <v>-999</v>
      </c>
      <c r="AF5386" s="82">
        <f>IF(F5386=1, 'adjustment factor'!$D$5, IF(F5386=-9,-999,IF(F5386="",-999,0)))</f>
        <v>-999</v>
      </c>
      <c r="AG5386" s="82">
        <f>IF(E5386=1, 'adjustment factor'!$D$6, IF(E5386=-9,-999,IF(E5386="",-999,0)))</f>
        <v>-999</v>
      </c>
      <c r="AH5386" s="82">
        <f>IF(K5386&gt;=45,'adjustment factor'!$D$7,IF(K5386=-9,-1200,IF(K5386="",-1200,0)))</f>
        <v>-1200</v>
      </c>
      <c r="AI5386" s="82">
        <f>IF(L5386=1, 'adjustment factor'!$D$8, IF(L5386=-9,-999,IF(L5386="",-999,0)))</f>
        <v>-999</v>
      </c>
      <c r="AJ5386" s="82">
        <f>IF(AND(M5386&gt;=1,M5386&lt;=4),'adjustment factor'!$D$9,IF(M5386=-9,-999,IF(M5386=98,-999,IF(M5386=99,-999,IF(M5386="",-999,0)))))</f>
        <v>-999</v>
      </c>
      <c r="AK5386" s="82">
        <f>IF(H5386=1, 'adjustment factor'!$D$10, IF(H5386=-9,-999,IF(H5386="",-999,0)))</f>
        <v>-999</v>
      </c>
      <c r="AL5386" s="82">
        <f>IF(G5386=1, 'adjustment factor'!$D$11, IF(G5386=-9,-999,IF(G5386="",-999,0)))</f>
        <v>-999</v>
      </c>
      <c r="AM5386" s="82">
        <f>IF(I5386=1, 'adjustment factor'!$D$12, IF(I5386=-9,-999,IF(I5386="",-999,0)))</f>
        <v>-999</v>
      </c>
      <c r="AN5386" s="82">
        <f>IF(J5386=1, 'adjustment factor'!$D$13, IF(J5386=-9,-999,IF(J5386="",-999,0)))</f>
        <v>-999</v>
      </c>
      <c r="AO5386" s="82" t="str">
        <f t="shared" si="848"/>
        <v>-999</v>
      </c>
      <c r="AP5386" s="82" t="str">
        <f t="shared" si="849"/>
        <v>MISSING</v>
      </c>
    </row>
    <row r="5387" spans="2:42">
      <c r="B5387" s="207"/>
      <c r="C5387" s="35">
        <v>5383</v>
      </c>
      <c r="D5387" s="161"/>
      <c r="E5387" s="161"/>
      <c r="F5387" s="161"/>
      <c r="G5387" s="161"/>
      <c r="H5387" s="161"/>
      <c r="I5387" s="161"/>
      <c r="J5387" s="161"/>
      <c r="K5387" s="161"/>
      <c r="L5387" s="161"/>
      <c r="M5387" s="161"/>
      <c r="N5387" s="171"/>
      <c r="O5387" s="171"/>
      <c r="P5387" s="171"/>
      <c r="Q5387" s="171"/>
      <c r="R5387" s="171"/>
      <c r="S5387" s="171"/>
      <c r="T5387" s="208" t="str">
        <f t="shared" si="840"/>
        <v>MISSING</v>
      </c>
      <c r="U5387" s="208" t="str">
        <f t="shared" si="841"/>
        <v>MISSING</v>
      </c>
      <c r="X5387" s="56">
        <f t="shared" si="842"/>
        <v>-99</v>
      </c>
      <c r="Y5387" s="56">
        <f t="shared" si="843"/>
        <v>-99</v>
      </c>
      <c r="Z5387" s="56">
        <f t="shared" si="844"/>
        <v>-99</v>
      </c>
      <c r="AA5387" s="56">
        <f t="shared" si="845"/>
        <v>-99</v>
      </c>
      <c r="AB5387" s="56">
        <f t="shared" si="846"/>
        <v>-99</v>
      </c>
      <c r="AC5387" s="56">
        <f t="shared" si="847"/>
        <v>-99</v>
      </c>
      <c r="AD5387" s="3"/>
      <c r="AE5387" s="82">
        <f>IF(D5387=1, 'adjustment factor'!$D$4, IF(D5387=-9,-999,IF(D5387="",-999,0)))</f>
        <v>-999</v>
      </c>
      <c r="AF5387" s="82">
        <f>IF(F5387=1, 'adjustment factor'!$D$5, IF(F5387=-9,-999,IF(F5387="",-999,0)))</f>
        <v>-999</v>
      </c>
      <c r="AG5387" s="82">
        <f>IF(E5387=1, 'adjustment factor'!$D$6, IF(E5387=-9,-999,IF(E5387="",-999,0)))</f>
        <v>-999</v>
      </c>
      <c r="AH5387" s="82">
        <f>IF(K5387&gt;=45,'adjustment factor'!$D$7,IF(K5387=-9,-1200,IF(K5387="",-1200,0)))</f>
        <v>-1200</v>
      </c>
      <c r="AI5387" s="82">
        <f>IF(L5387=1, 'adjustment factor'!$D$8, IF(L5387=-9,-999,IF(L5387="",-999,0)))</f>
        <v>-999</v>
      </c>
      <c r="AJ5387" s="82">
        <f>IF(AND(M5387&gt;=1,M5387&lt;=4),'adjustment factor'!$D$9,IF(M5387=-9,-999,IF(M5387=98,-999,IF(M5387=99,-999,IF(M5387="",-999,0)))))</f>
        <v>-999</v>
      </c>
      <c r="AK5387" s="82">
        <f>IF(H5387=1, 'adjustment factor'!$D$10, IF(H5387=-9,-999,IF(H5387="",-999,0)))</f>
        <v>-999</v>
      </c>
      <c r="AL5387" s="82">
        <f>IF(G5387=1, 'adjustment factor'!$D$11, IF(G5387=-9,-999,IF(G5387="",-999,0)))</f>
        <v>-999</v>
      </c>
      <c r="AM5387" s="82">
        <f>IF(I5387=1, 'adjustment factor'!$D$12, IF(I5387=-9,-999,IF(I5387="",-999,0)))</f>
        <v>-999</v>
      </c>
      <c r="AN5387" s="82">
        <f>IF(J5387=1, 'adjustment factor'!$D$13, IF(J5387=-9,-999,IF(J5387="",-999,0)))</f>
        <v>-999</v>
      </c>
      <c r="AO5387" s="82" t="str">
        <f t="shared" si="848"/>
        <v>-999</v>
      </c>
      <c r="AP5387" s="82" t="str">
        <f t="shared" si="849"/>
        <v>MISSING</v>
      </c>
    </row>
    <row r="5388" spans="2:42">
      <c r="B5388" s="207"/>
      <c r="C5388" s="35">
        <v>5384</v>
      </c>
      <c r="D5388" s="161"/>
      <c r="E5388" s="161"/>
      <c r="F5388" s="161"/>
      <c r="G5388" s="161"/>
      <c r="H5388" s="161"/>
      <c r="I5388" s="161"/>
      <c r="J5388" s="161"/>
      <c r="K5388" s="161"/>
      <c r="L5388" s="161"/>
      <c r="M5388" s="161"/>
      <c r="N5388" s="171"/>
      <c r="O5388" s="171"/>
      <c r="P5388" s="171"/>
      <c r="Q5388" s="171"/>
      <c r="R5388" s="171"/>
      <c r="S5388" s="171"/>
      <c r="T5388" s="208" t="str">
        <f t="shared" si="840"/>
        <v>MISSING</v>
      </c>
      <c r="U5388" s="208" t="str">
        <f t="shared" si="841"/>
        <v>MISSING</v>
      </c>
      <c r="X5388" s="56">
        <f t="shared" si="842"/>
        <v>-99</v>
      </c>
      <c r="Y5388" s="56">
        <f t="shared" si="843"/>
        <v>-99</v>
      </c>
      <c r="Z5388" s="56">
        <f t="shared" si="844"/>
        <v>-99</v>
      </c>
      <c r="AA5388" s="56">
        <f t="shared" si="845"/>
        <v>-99</v>
      </c>
      <c r="AB5388" s="56">
        <f t="shared" si="846"/>
        <v>-99</v>
      </c>
      <c r="AC5388" s="56">
        <f t="shared" si="847"/>
        <v>-99</v>
      </c>
      <c r="AD5388" s="3"/>
      <c r="AE5388" s="82">
        <f>IF(D5388=1, 'adjustment factor'!$D$4, IF(D5388=-9,-999,IF(D5388="",-999,0)))</f>
        <v>-999</v>
      </c>
      <c r="AF5388" s="82">
        <f>IF(F5388=1, 'adjustment factor'!$D$5, IF(F5388=-9,-999,IF(F5388="",-999,0)))</f>
        <v>-999</v>
      </c>
      <c r="AG5388" s="82">
        <f>IF(E5388=1, 'adjustment factor'!$D$6, IF(E5388=-9,-999,IF(E5388="",-999,0)))</f>
        <v>-999</v>
      </c>
      <c r="AH5388" s="82">
        <f>IF(K5388&gt;=45,'adjustment factor'!$D$7,IF(K5388=-9,-1200,IF(K5388="",-1200,0)))</f>
        <v>-1200</v>
      </c>
      <c r="AI5388" s="82">
        <f>IF(L5388=1, 'adjustment factor'!$D$8, IF(L5388=-9,-999,IF(L5388="",-999,0)))</f>
        <v>-999</v>
      </c>
      <c r="AJ5388" s="82">
        <f>IF(AND(M5388&gt;=1,M5388&lt;=4),'adjustment factor'!$D$9,IF(M5388=-9,-999,IF(M5388=98,-999,IF(M5388=99,-999,IF(M5388="",-999,0)))))</f>
        <v>-999</v>
      </c>
      <c r="AK5388" s="82">
        <f>IF(H5388=1, 'adjustment factor'!$D$10, IF(H5388=-9,-999,IF(H5388="",-999,0)))</f>
        <v>-999</v>
      </c>
      <c r="AL5388" s="82">
        <f>IF(G5388=1, 'adjustment factor'!$D$11, IF(G5388=-9,-999,IF(G5388="",-999,0)))</f>
        <v>-999</v>
      </c>
      <c r="AM5388" s="82">
        <f>IF(I5388=1, 'adjustment factor'!$D$12, IF(I5388=-9,-999,IF(I5388="",-999,0)))</f>
        <v>-999</v>
      </c>
      <c r="AN5388" s="82">
        <f>IF(J5388=1, 'adjustment factor'!$D$13, IF(J5388=-9,-999,IF(J5388="",-999,0)))</f>
        <v>-999</v>
      </c>
      <c r="AO5388" s="82" t="str">
        <f t="shared" si="848"/>
        <v>-999</v>
      </c>
      <c r="AP5388" s="82" t="str">
        <f t="shared" si="849"/>
        <v>MISSING</v>
      </c>
    </row>
    <row r="5389" spans="2:42">
      <c r="B5389" s="207"/>
      <c r="C5389" s="35">
        <v>5385</v>
      </c>
      <c r="D5389" s="161"/>
      <c r="E5389" s="161"/>
      <c r="F5389" s="161"/>
      <c r="G5389" s="161"/>
      <c r="H5389" s="161"/>
      <c r="I5389" s="161"/>
      <c r="J5389" s="161"/>
      <c r="K5389" s="161"/>
      <c r="L5389" s="161"/>
      <c r="M5389" s="161"/>
      <c r="N5389" s="171"/>
      <c r="O5389" s="171"/>
      <c r="P5389" s="171"/>
      <c r="Q5389" s="171"/>
      <c r="R5389" s="171"/>
      <c r="S5389" s="171"/>
      <c r="T5389" s="208" t="str">
        <f t="shared" si="840"/>
        <v>MISSING</v>
      </c>
      <c r="U5389" s="208" t="str">
        <f t="shared" si="841"/>
        <v>MISSING</v>
      </c>
      <c r="X5389" s="56">
        <f t="shared" si="842"/>
        <v>-99</v>
      </c>
      <c r="Y5389" s="56">
        <f t="shared" si="843"/>
        <v>-99</v>
      </c>
      <c r="Z5389" s="56">
        <f t="shared" si="844"/>
        <v>-99</v>
      </c>
      <c r="AA5389" s="56">
        <f t="shared" si="845"/>
        <v>-99</v>
      </c>
      <c r="AB5389" s="56">
        <f t="shared" si="846"/>
        <v>-99</v>
      </c>
      <c r="AC5389" s="56">
        <f t="shared" si="847"/>
        <v>-99</v>
      </c>
      <c r="AD5389" s="3"/>
      <c r="AE5389" s="82">
        <f>IF(D5389=1, 'adjustment factor'!$D$4, IF(D5389=-9,-999,IF(D5389="",-999,0)))</f>
        <v>-999</v>
      </c>
      <c r="AF5389" s="82">
        <f>IF(F5389=1, 'adjustment factor'!$D$5, IF(F5389=-9,-999,IF(F5389="",-999,0)))</f>
        <v>-999</v>
      </c>
      <c r="AG5389" s="82">
        <f>IF(E5389=1, 'adjustment factor'!$D$6, IF(E5389=-9,-999,IF(E5389="",-999,0)))</f>
        <v>-999</v>
      </c>
      <c r="AH5389" s="82">
        <f>IF(K5389&gt;=45,'adjustment factor'!$D$7,IF(K5389=-9,-1200,IF(K5389="",-1200,0)))</f>
        <v>-1200</v>
      </c>
      <c r="AI5389" s="82">
        <f>IF(L5389=1, 'adjustment factor'!$D$8, IF(L5389=-9,-999,IF(L5389="",-999,0)))</f>
        <v>-999</v>
      </c>
      <c r="AJ5389" s="82">
        <f>IF(AND(M5389&gt;=1,M5389&lt;=4),'adjustment factor'!$D$9,IF(M5389=-9,-999,IF(M5389=98,-999,IF(M5389=99,-999,IF(M5389="",-999,0)))))</f>
        <v>-999</v>
      </c>
      <c r="AK5389" s="82">
        <f>IF(H5389=1, 'adjustment factor'!$D$10, IF(H5389=-9,-999,IF(H5389="",-999,0)))</f>
        <v>-999</v>
      </c>
      <c r="AL5389" s="82">
        <f>IF(G5389=1, 'adjustment factor'!$D$11, IF(G5389=-9,-999,IF(G5389="",-999,0)))</f>
        <v>-999</v>
      </c>
      <c r="AM5389" s="82">
        <f>IF(I5389=1, 'adjustment factor'!$D$12, IF(I5389=-9,-999,IF(I5389="",-999,0)))</f>
        <v>-999</v>
      </c>
      <c r="AN5389" s="82">
        <f>IF(J5389=1, 'adjustment factor'!$D$13, IF(J5389=-9,-999,IF(J5389="",-999,0)))</f>
        <v>-999</v>
      </c>
      <c r="AO5389" s="82" t="str">
        <f t="shared" si="848"/>
        <v>-999</v>
      </c>
      <c r="AP5389" s="82" t="str">
        <f t="shared" si="849"/>
        <v>MISSING</v>
      </c>
    </row>
    <row r="5390" spans="2:42">
      <c r="B5390" s="207"/>
      <c r="C5390" s="35">
        <v>5386</v>
      </c>
      <c r="D5390" s="161"/>
      <c r="E5390" s="161"/>
      <c r="F5390" s="161"/>
      <c r="G5390" s="161"/>
      <c r="H5390" s="161"/>
      <c r="I5390" s="161"/>
      <c r="J5390" s="161"/>
      <c r="K5390" s="161"/>
      <c r="L5390" s="161"/>
      <c r="M5390" s="161"/>
      <c r="N5390" s="171"/>
      <c r="O5390" s="171"/>
      <c r="P5390" s="171"/>
      <c r="Q5390" s="171"/>
      <c r="R5390" s="171"/>
      <c r="S5390" s="171"/>
      <c r="T5390" s="208" t="str">
        <f t="shared" si="840"/>
        <v>MISSING</v>
      </c>
      <c r="U5390" s="208" t="str">
        <f t="shared" si="841"/>
        <v>MISSING</v>
      </c>
      <c r="X5390" s="56">
        <f t="shared" si="842"/>
        <v>-99</v>
      </c>
      <c r="Y5390" s="56">
        <f t="shared" si="843"/>
        <v>-99</v>
      </c>
      <c r="Z5390" s="56">
        <f t="shared" si="844"/>
        <v>-99</v>
      </c>
      <c r="AA5390" s="56">
        <f t="shared" si="845"/>
        <v>-99</v>
      </c>
      <c r="AB5390" s="56">
        <f t="shared" si="846"/>
        <v>-99</v>
      </c>
      <c r="AC5390" s="56">
        <f t="shared" si="847"/>
        <v>-99</v>
      </c>
      <c r="AD5390" s="3"/>
      <c r="AE5390" s="82">
        <f>IF(D5390=1, 'adjustment factor'!$D$4, IF(D5390=-9,-999,IF(D5390="",-999,0)))</f>
        <v>-999</v>
      </c>
      <c r="AF5390" s="82">
        <f>IF(F5390=1, 'adjustment factor'!$D$5, IF(F5390=-9,-999,IF(F5390="",-999,0)))</f>
        <v>-999</v>
      </c>
      <c r="AG5390" s="82">
        <f>IF(E5390=1, 'adjustment factor'!$D$6, IF(E5390=-9,-999,IF(E5390="",-999,0)))</f>
        <v>-999</v>
      </c>
      <c r="AH5390" s="82">
        <f>IF(K5390&gt;=45,'adjustment factor'!$D$7,IF(K5390=-9,-1200,IF(K5390="",-1200,0)))</f>
        <v>-1200</v>
      </c>
      <c r="AI5390" s="82">
        <f>IF(L5390=1, 'adjustment factor'!$D$8, IF(L5390=-9,-999,IF(L5390="",-999,0)))</f>
        <v>-999</v>
      </c>
      <c r="AJ5390" s="82">
        <f>IF(AND(M5390&gt;=1,M5390&lt;=4),'adjustment factor'!$D$9,IF(M5390=-9,-999,IF(M5390=98,-999,IF(M5390=99,-999,IF(M5390="",-999,0)))))</f>
        <v>-999</v>
      </c>
      <c r="AK5390" s="82">
        <f>IF(H5390=1, 'adjustment factor'!$D$10, IF(H5390=-9,-999,IF(H5390="",-999,0)))</f>
        <v>-999</v>
      </c>
      <c r="AL5390" s="82">
        <f>IF(G5390=1, 'adjustment factor'!$D$11, IF(G5390=-9,-999,IF(G5390="",-999,0)))</f>
        <v>-999</v>
      </c>
      <c r="AM5390" s="82">
        <f>IF(I5390=1, 'adjustment factor'!$D$12, IF(I5390=-9,-999,IF(I5390="",-999,0)))</f>
        <v>-999</v>
      </c>
      <c r="AN5390" s="82">
        <f>IF(J5390=1, 'adjustment factor'!$D$13, IF(J5390=-9,-999,IF(J5390="",-999,0)))</f>
        <v>-999</v>
      </c>
      <c r="AO5390" s="82" t="str">
        <f t="shared" si="848"/>
        <v>-999</v>
      </c>
      <c r="AP5390" s="82" t="str">
        <f t="shared" si="849"/>
        <v>MISSING</v>
      </c>
    </row>
    <row r="5391" spans="2:42">
      <c r="B5391" s="207"/>
      <c r="C5391" s="35">
        <v>5387</v>
      </c>
      <c r="D5391" s="161"/>
      <c r="E5391" s="161"/>
      <c r="F5391" s="161"/>
      <c r="G5391" s="161"/>
      <c r="H5391" s="161"/>
      <c r="I5391" s="161"/>
      <c r="J5391" s="161"/>
      <c r="K5391" s="161"/>
      <c r="L5391" s="161"/>
      <c r="M5391" s="161"/>
      <c r="N5391" s="171"/>
      <c r="O5391" s="171"/>
      <c r="P5391" s="171"/>
      <c r="Q5391" s="171"/>
      <c r="R5391" s="171"/>
      <c r="S5391" s="171"/>
      <c r="T5391" s="208" t="str">
        <f t="shared" si="840"/>
        <v>MISSING</v>
      </c>
      <c r="U5391" s="208" t="str">
        <f t="shared" si="841"/>
        <v>MISSING</v>
      </c>
      <c r="X5391" s="56">
        <f t="shared" si="842"/>
        <v>-99</v>
      </c>
      <c r="Y5391" s="56">
        <f t="shared" si="843"/>
        <v>-99</v>
      </c>
      <c r="Z5391" s="56">
        <f t="shared" si="844"/>
        <v>-99</v>
      </c>
      <c r="AA5391" s="56">
        <f t="shared" si="845"/>
        <v>-99</v>
      </c>
      <c r="AB5391" s="56">
        <f t="shared" si="846"/>
        <v>-99</v>
      </c>
      <c r="AC5391" s="56">
        <f t="shared" si="847"/>
        <v>-99</v>
      </c>
      <c r="AD5391" s="3"/>
      <c r="AE5391" s="82">
        <f>IF(D5391=1, 'adjustment factor'!$D$4, IF(D5391=-9,-999,IF(D5391="",-999,0)))</f>
        <v>-999</v>
      </c>
      <c r="AF5391" s="82">
        <f>IF(F5391=1, 'adjustment factor'!$D$5, IF(F5391=-9,-999,IF(F5391="",-999,0)))</f>
        <v>-999</v>
      </c>
      <c r="AG5391" s="82">
        <f>IF(E5391=1, 'adjustment factor'!$D$6, IF(E5391=-9,-999,IF(E5391="",-999,0)))</f>
        <v>-999</v>
      </c>
      <c r="AH5391" s="82">
        <f>IF(K5391&gt;=45,'adjustment factor'!$D$7,IF(K5391=-9,-1200,IF(K5391="",-1200,0)))</f>
        <v>-1200</v>
      </c>
      <c r="AI5391" s="82">
        <f>IF(L5391=1, 'adjustment factor'!$D$8, IF(L5391=-9,-999,IF(L5391="",-999,0)))</f>
        <v>-999</v>
      </c>
      <c r="AJ5391" s="82">
        <f>IF(AND(M5391&gt;=1,M5391&lt;=4),'adjustment factor'!$D$9,IF(M5391=-9,-999,IF(M5391=98,-999,IF(M5391=99,-999,IF(M5391="",-999,0)))))</f>
        <v>-999</v>
      </c>
      <c r="AK5391" s="82">
        <f>IF(H5391=1, 'adjustment factor'!$D$10, IF(H5391=-9,-999,IF(H5391="",-999,0)))</f>
        <v>-999</v>
      </c>
      <c r="AL5391" s="82">
        <f>IF(G5391=1, 'adjustment factor'!$D$11, IF(G5391=-9,-999,IF(G5391="",-999,0)))</f>
        <v>-999</v>
      </c>
      <c r="AM5391" s="82">
        <f>IF(I5391=1, 'adjustment factor'!$D$12, IF(I5391=-9,-999,IF(I5391="",-999,0)))</f>
        <v>-999</v>
      </c>
      <c r="AN5391" s="82">
        <f>IF(J5391=1, 'adjustment factor'!$D$13, IF(J5391=-9,-999,IF(J5391="",-999,0)))</f>
        <v>-999</v>
      </c>
      <c r="AO5391" s="82" t="str">
        <f t="shared" si="848"/>
        <v>-999</v>
      </c>
      <c r="AP5391" s="82" t="str">
        <f t="shared" si="849"/>
        <v>MISSING</v>
      </c>
    </row>
    <row r="5392" spans="2:42">
      <c r="B5392" s="207"/>
      <c r="C5392" s="35">
        <v>5388</v>
      </c>
      <c r="D5392" s="161"/>
      <c r="E5392" s="161"/>
      <c r="F5392" s="161"/>
      <c r="G5392" s="161"/>
      <c r="H5392" s="161"/>
      <c r="I5392" s="161"/>
      <c r="J5392" s="161"/>
      <c r="K5392" s="161"/>
      <c r="L5392" s="161"/>
      <c r="M5392" s="161"/>
      <c r="N5392" s="171"/>
      <c r="O5392" s="171"/>
      <c r="P5392" s="171"/>
      <c r="Q5392" s="171"/>
      <c r="R5392" s="171"/>
      <c r="S5392" s="171"/>
      <c r="T5392" s="208" t="str">
        <f t="shared" si="840"/>
        <v>MISSING</v>
      </c>
      <c r="U5392" s="208" t="str">
        <f t="shared" si="841"/>
        <v>MISSING</v>
      </c>
      <c r="X5392" s="56">
        <f t="shared" si="842"/>
        <v>-99</v>
      </c>
      <c r="Y5392" s="56">
        <f t="shared" si="843"/>
        <v>-99</v>
      </c>
      <c r="Z5392" s="56">
        <f t="shared" si="844"/>
        <v>-99</v>
      </c>
      <c r="AA5392" s="56">
        <f t="shared" si="845"/>
        <v>-99</v>
      </c>
      <c r="AB5392" s="56">
        <f t="shared" si="846"/>
        <v>-99</v>
      </c>
      <c r="AC5392" s="56">
        <f t="shared" si="847"/>
        <v>-99</v>
      </c>
      <c r="AD5392" s="3"/>
      <c r="AE5392" s="82">
        <f>IF(D5392=1, 'adjustment factor'!$D$4, IF(D5392=-9,-999,IF(D5392="",-999,0)))</f>
        <v>-999</v>
      </c>
      <c r="AF5392" s="82">
        <f>IF(F5392=1, 'adjustment factor'!$D$5, IF(F5392=-9,-999,IF(F5392="",-999,0)))</f>
        <v>-999</v>
      </c>
      <c r="AG5392" s="82">
        <f>IF(E5392=1, 'adjustment factor'!$D$6, IF(E5392=-9,-999,IF(E5392="",-999,0)))</f>
        <v>-999</v>
      </c>
      <c r="AH5392" s="82">
        <f>IF(K5392&gt;=45,'adjustment factor'!$D$7,IF(K5392=-9,-1200,IF(K5392="",-1200,0)))</f>
        <v>-1200</v>
      </c>
      <c r="AI5392" s="82">
        <f>IF(L5392=1, 'adjustment factor'!$D$8, IF(L5392=-9,-999,IF(L5392="",-999,0)))</f>
        <v>-999</v>
      </c>
      <c r="AJ5392" s="82">
        <f>IF(AND(M5392&gt;=1,M5392&lt;=4),'adjustment factor'!$D$9,IF(M5392=-9,-999,IF(M5392=98,-999,IF(M5392=99,-999,IF(M5392="",-999,0)))))</f>
        <v>-999</v>
      </c>
      <c r="AK5392" s="82">
        <f>IF(H5392=1, 'adjustment factor'!$D$10, IF(H5392=-9,-999,IF(H5392="",-999,0)))</f>
        <v>-999</v>
      </c>
      <c r="AL5392" s="82">
        <f>IF(G5392=1, 'adjustment factor'!$D$11, IF(G5392=-9,-999,IF(G5392="",-999,0)))</f>
        <v>-999</v>
      </c>
      <c r="AM5392" s="82">
        <f>IF(I5392=1, 'adjustment factor'!$D$12, IF(I5392=-9,-999,IF(I5392="",-999,0)))</f>
        <v>-999</v>
      </c>
      <c r="AN5392" s="82">
        <f>IF(J5392=1, 'adjustment factor'!$D$13, IF(J5392=-9,-999,IF(J5392="",-999,0)))</f>
        <v>-999</v>
      </c>
      <c r="AO5392" s="82" t="str">
        <f t="shared" si="848"/>
        <v>-999</v>
      </c>
      <c r="AP5392" s="82" t="str">
        <f t="shared" si="849"/>
        <v>MISSING</v>
      </c>
    </row>
    <row r="5393" spans="2:42">
      <c r="B5393" s="207"/>
      <c r="C5393" s="35">
        <v>5389</v>
      </c>
      <c r="D5393" s="161"/>
      <c r="E5393" s="161"/>
      <c r="F5393" s="161"/>
      <c r="G5393" s="161"/>
      <c r="H5393" s="161"/>
      <c r="I5393" s="161"/>
      <c r="J5393" s="161"/>
      <c r="K5393" s="161"/>
      <c r="L5393" s="161"/>
      <c r="M5393" s="161"/>
      <c r="N5393" s="171"/>
      <c r="O5393" s="171"/>
      <c r="P5393" s="171"/>
      <c r="Q5393" s="171"/>
      <c r="R5393" s="171"/>
      <c r="S5393" s="171"/>
      <c r="T5393" s="208" t="str">
        <f t="shared" si="840"/>
        <v>MISSING</v>
      </c>
      <c r="U5393" s="208" t="str">
        <f t="shared" si="841"/>
        <v>MISSING</v>
      </c>
      <c r="X5393" s="56">
        <f t="shared" si="842"/>
        <v>-99</v>
      </c>
      <c r="Y5393" s="56">
        <f t="shared" si="843"/>
        <v>-99</v>
      </c>
      <c r="Z5393" s="56">
        <f t="shared" si="844"/>
        <v>-99</v>
      </c>
      <c r="AA5393" s="56">
        <f t="shared" si="845"/>
        <v>-99</v>
      </c>
      <c r="AB5393" s="56">
        <f t="shared" si="846"/>
        <v>-99</v>
      </c>
      <c r="AC5393" s="56">
        <f t="shared" si="847"/>
        <v>-99</v>
      </c>
      <c r="AD5393" s="3"/>
      <c r="AE5393" s="82">
        <f>IF(D5393=1, 'adjustment factor'!$D$4, IF(D5393=-9,-999,IF(D5393="",-999,0)))</f>
        <v>-999</v>
      </c>
      <c r="AF5393" s="82">
        <f>IF(F5393=1, 'adjustment factor'!$D$5, IF(F5393=-9,-999,IF(F5393="",-999,0)))</f>
        <v>-999</v>
      </c>
      <c r="AG5393" s="82">
        <f>IF(E5393=1, 'adjustment factor'!$D$6, IF(E5393=-9,-999,IF(E5393="",-999,0)))</f>
        <v>-999</v>
      </c>
      <c r="AH5393" s="82">
        <f>IF(K5393&gt;=45,'adjustment factor'!$D$7,IF(K5393=-9,-1200,IF(K5393="",-1200,0)))</f>
        <v>-1200</v>
      </c>
      <c r="AI5393" s="82">
        <f>IF(L5393=1, 'adjustment factor'!$D$8, IF(L5393=-9,-999,IF(L5393="",-999,0)))</f>
        <v>-999</v>
      </c>
      <c r="AJ5393" s="82">
        <f>IF(AND(M5393&gt;=1,M5393&lt;=4),'adjustment factor'!$D$9,IF(M5393=-9,-999,IF(M5393=98,-999,IF(M5393=99,-999,IF(M5393="",-999,0)))))</f>
        <v>-999</v>
      </c>
      <c r="AK5393" s="82">
        <f>IF(H5393=1, 'adjustment factor'!$D$10, IF(H5393=-9,-999,IF(H5393="",-999,0)))</f>
        <v>-999</v>
      </c>
      <c r="AL5393" s="82">
        <f>IF(G5393=1, 'adjustment factor'!$D$11, IF(G5393=-9,-999,IF(G5393="",-999,0)))</f>
        <v>-999</v>
      </c>
      <c r="AM5393" s="82">
        <f>IF(I5393=1, 'adjustment factor'!$D$12, IF(I5393=-9,-999,IF(I5393="",-999,0)))</f>
        <v>-999</v>
      </c>
      <c r="AN5393" s="82">
        <f>IF(J5393=1, 'adjustment factor'!$D$13, IF(J5393=-9,-999,IF(J5393="",-999,0)))</f>
        <v>-999</v>
      </c>
      <c r="AO5393" s="82" t="str">
        <f t="shared" si="848"/>
        <v>-999</v>
      </c>
      <c r="AP5393" s="82" t="str">
        <f t="shared" si="849"/>
        <v>MISSING</v>
      </c>
    </row>
    <row r="5394" spans="2:42">
      <c r="B5394" s="207"/>
      <c r="C5394" s="35">
        <v>5390</v>
      </c>
      <c r="D5394" s="161"/>
      <c r="E5394" s="161"/>
      <c r="F5394" s="161"/>
      <c r="G5394" s="161"/>
      <c r="H5394" s="161"/>
      <c r="I5394" s="161"/>
      <c r="J5394" s="161"/>
      <c r="K5394" s="161"/>
      <c r="L5394" s="161"/>
      <c r="M5394" s="161"/>
      <c r="N5394" s="171"/>
      <c r="O5394" s="171"/>
      <c r="P5394" s="171"/>
      <c r="Q5394" s="171"/>
      <c r="R5394" s="171"/>
      <c r="S5394" s="171"/>
      <c r="T5394" s="208" t="str">
        <f t="shared" si="840"/>
        <v>MISSING</v>
      </c>
      <c r="U5394" s="208" t="str">
        <f t="shared" si="841"/>
        <v>MISSING</v>
      </c>
      <c r="X5394" s="56">
        <f t="shared" si="842"/>
        <v>-99</v>
      </c>
      <c r="Y5394" s="56">
        <f t="shared" si="843"/>
        <v>-99</v>
      </c>
      <c r="Z5394" s="56">
        <f t="shared" si="844"/>
        <v>-99</v>
      </c>
      <c r="AA5394" s="56">
        <f t="shared" si="845"/>
        <v>-99</v>
      </c>
      <c r="AB5394" s="56">
        <f t="shared" si="846"/>
        <v>-99</v>
      </c>
      <c r="AC5394" s="56">
        <f t="shared" si="847"/>
        <v>-99</v>
      </c>
      <c r="AD5394" s="3"/>
      <c r="AE5394" s="82">
        <f>IF(D5394=1, 'adjustment factor'!$D$4, IF(D5394=-9,-999,IF(D5394="",-999,0)))</f>
        <v>-999</v>
      </c>
      <c r="AF5394" s="82">
        <f>IF(F5394=1, 'adjustment factor'!$D$5, IF(F5394=-9,-999,IF(F5394="",-999,0)))</f>
        <v>-999</v>
      </c>
      <c r="AG5394" s="82">
        <f>IF(E5394=1, 'adjustment factor'!$D$6, IF(E5394=-9,-999,IF(E5394="",-999,0)))</f>
        <v>-999</v>
      </c>
      <c r="AH5394" s="82">
        <f>IF(K5394&gt;=45,'adjustment factor'!$D$7,IF(K5394=-9,-1200,IF(K5394="",-1200,0)))</f>
        <v>-1200</v>
      </c>
      <c r="AI5394" s="82">
        <f>IF(L5394=1, 'adjustment factor'!$D$8, IF(L5394=-9,-999,IF(L5394="",-999,0)))</f>
        <v>-999</v>
      </c>
      <c r="AJ5394" s="82">
        <f>IF(AND(M5394&gt;=1,M5394&lt;=4),'adjustment factor'!$D$9,IF(M5394=-9,-999,IF(M5394=98,-999,IF(M5394=99,-999,IF(M5394="",-999,0)))))</f>
        <v>-999</v>
      </c>
      <c r="AK5394" s="82">
        <f>IF(H5394=1, 'adjustment factor'!$D$10, IF(H5394=-9,-999,IF(H5394="",-999,0)))</f>
        <v>-999</v>
      </c>
      <c r="AL5394" s="82">
        <f>IF(G5394=1, 'adjustment factor'!$D$11, IF(G5394=-9,-999,IF(G5394="",-999,0)))</f>
        <v>-999</v>
      </c>
      <c r="AM5394" s="82">
        <f>IF(I5394=1, 'adjustment factor'!$D$12, IF(I5394=-9,-999,IF(I5394="",-999,0)))</f>
        <v>-999</v>
      </c>
      <c r="AN5394" s="82">
        <f>IF(J5394=1, 'adjustment factor'!$D$13, IF(J5394=-9,-999,IF(J5394="",-999,0)))</f>
        <v>-999</v>
      </c>
      <c r="AO5394" s="82" t="str">
        <f t="shared" si="848"/>
        <v>-999</v>
      </c>
      <c r="AP5394" s="82" t="str">
        <f t="shared" si="849"/>
        <v>MISSING</v>
      </c>
    </row>
    <row r="5395" spans="2:42">
      <c r="B5395" s="207"/>
      <c r="C5395" s="35">
        <v>5391</v>
      </c>
      <c r="D5395" s="161"/>
      <c r="E5395" s="161"/>
      <c r="F5395" s="161"/>
      <c r="G5395" s="161"/>
      <c r="H5395" s="161"/>
      <c r="I5395" s="161"/>
      <c r="J5395" s="161"/>
      <c r="K5395" s="161"/>
      <c r="L5395" s="161"/>
      <c r="M5395" s="161"/>
      <c r="N5395" s="171"/>
      <c r="O5395" s="171"/>
      <c r="P5395" s="171"/>
      <c r="Q5395" s="171"/>
      <c r="R5395" s="171"/>
      <c r="S5395" s="171"/>
      <c r="T5395" s="208" t="str">
        <f t="shared" si="840"/>
        <v>MISSING</v>
      </c>
      <c r="U5395" s="208" t="str">
        <f t="shared" si="841"/>
        <v>MISSING</v>
      </c>
      <c r="X5395" s="56">
        <f t="shared" si="842"/>
        <v>-99</v>
      </c>
      <c r="Y5395" s="56">
        <f t="shared" si="843"/>
        <v>-99</v>
      </c>
      <c r="Z5395" s="56">
        <f t="shared" si="844"/>
        <v>-99</v>
      </c>
      <c r="AA5395" s="56">
        <f t="shared" si="845"/>
        <v>-99</v>
      </c>
      <c r="AB5395" s="56">
        <f t="shared" si="846"/>
        <v>-99</v>
      </c>
      <c r="AC5395" s="56">
        <f t="shared" si="847"/>
        <v>-99</v>
      </c>
      <c r="AD5395" s="3"/>
      <c r="AE5395" s="82">
        <f>IF(D5395=1, 'adjustment factor'!$D$4, IF(D5395=-9,-999,IF(D5395="",-999,0)))</f>
        <v>-999</v>
      </c>
      <c r="AF5395" s="82">
        <f>IF(F5395=1, 'adjustment factor'!$D$5, IF(F5395=-9,-999,IF(F5395="",-999,0)))</f>
        <v>-999</v>
      </c>
      <c r="AG5395" s="82">
        <f>IF(E5395=1, 'adjustment factor'!$D$6, IF(E5395=-9,-999,IF(E5395="",-999,0)))</f>
        <v>-999</v>
      </c>
      <c r="AH5395" s="82">
        <f>IF(K5395&gt;=45,'adjustment factor'!$D$7,IF(K5395=-9,-1200,IF(K5395="",-1200,0)))</f>
        <v>-1200</v>
      </c>
      <c r="AI5395" s="82">
        <f>IF(L5395=1, 'adjustment factor'!$D$8, IF(L5395=-9,-999,IF(L5395="",-999,0)))</f>
        <v>-999</v>
      </c>
      <c r="AJ5395" s="82">
        <f>IF(AND(M5395&gt;=1,M5395&lt;=4),'adjustment factor'!$D$9,IF(M5395=-9,-999,IF(M5395=98,-999,IF(M5395=99,-999,IF(M5395="",-999,0)))))</f>
        <v>-999</v>
      </c>
      <c r="AK5395" s="82">
        <f>IF(H5395=1, 'adjustment factor'!$D$10, IF(H5395=-9,-999,IF(H5395="",-999,0)))</f>
        <v>-999</v>
      </c>
      <c r="AL5395" s="82">
        <f>IF(G5395=1, 'adjustment factor'!$D$11, IF(G5395=-9,-999,IF(G5395="",-999,0)))</f>
        <v>-999</v>
      </c>
      <c r="AM5395" s="82">
        <f>IF(I5395=1, 'adjustment factor'!$D$12, IF(I5395=-9,-999,IF(I5395="",-999,0)))</f>
        <v>-999</v>
      </c>
      <c r="AN5395" s="82">
        <f>IF(J5395=1, 'adjustment factor'!$D$13, IF(J5395=-9,-999,IF(J5395="",-999,0)))</f>
        <v>-999</v>
      </c>
      <c r="AO5395" s="82" t="str">
        <f t="shared" si="848"/>
        <v>-999</v>
      </c>
      <c r="AP5395" s="82" t="str">
        <f t="shared" si="849"/>
        <v>MISSING</v>
      </c>
    </row>
    <row r="5396" spans="2:42">
      <c r="B5396" s="207"/>
      <c r="C5396" s="35">
        <v>5392</v>
      </c>
      <c r="D5396" s="161"/>
      <c r="E5396" s="161"/>
      <c r="F5396" s="161"/>
      <c r="G5396" s="161"/>
      <c r="H5396" s="161"/>
      <c r="I5396" s="161"/>
      <c r="J5396" s="161"/>
      <c r="K5396" s="161"/>
      <c r="L5396" s="161"/>
      <c r="M5396" s="161"/>
      <c r="N5396" s="171"/>
      <c r="O5396" s="171"/>
      <c r="P5396" s="171"/>
      <c r="Q5396" s="171"/>
      <c r="R5396" s="171"/>
      <c r="S5396" s="171"/>
      <c r="T5396" s="208" t="str">
        <f t="shared" si="840"/>
        <v>MISSING</v>
      </c>
      <c r="U5396" s="208" t="str">
        <f t="shared" si="841"/>
        <v>MISSING</v>
      </c>
      <c r="X5396" s="56">
        <f t="shared" si="842"/>
        <v>-99</v>
      </c>
      <c r="Y5396" s="56">
        <f t="shared" si="843"/>
        <v>-99</v>
      </c>
      <c r="Z5396" s="56">
        <f t="shared" si="844"/>
        <v>-99</v>
      </c>
      <c r="AA5396" s="56">
        <f t="shared" si="845"/>
        <v>-99</v>
      </c>
      <c r="AB5396" s="56">
        <f t="shared" si="846"/>
        <v>-99</v>
      </c>
      <c r="AC5396" s="56">
        <f t="shared" si="847"/>
        <v>-99</v>
      </c>
      <c r="AD5396" s="3"/>
      <c r="AE5396" s="82">
        <f>IF(D5396=1, 'adjustment factor'!$D$4, IF(D5396=-9,-999,IF(D5396="",-999,0)))</f>
        <v>-999</v>
      </c>
      <c r="AF5396" s="82">
        <f>IF(F5396=1, 'adjustment factor'!$D$5, IF(F5396=-9,-999,IF(F5396="",-999,0)))</f>
        <v>-999</v>
      </c>
      <c r="AG5396" s="82">
        <f>IF(E5396=1, 'adjustment factor'!$D$6, IF(E5396=-9,-999,IF(E5396="",-999,0)))</f>
        <v>-999</v>
      </c>
      <c r="AH5396" s="82">
        <f>IF(K5396&gt;=45,'adjustment factor'!$D$7,IF(K5396=-9,-1200,IF(K5396="",-1200,0)))</f>
        <v>-1200</v>
      </c>
      <c r="AI5396" s="82">
        <f>IF(L5396=1, 'adjustment factor'!$D$8, IF(L5396=-9,-999,IF(L5396="",-999,0)))</f>
        <v>-999</v>
      </c>
      <c r="AJ5396" s="82">
        <f>IF(AND(M5396&gt;=1,M5396&lt;=4),'adjustment factor'!$D$9,IF(M5396=-9,-999,IF(M5396=98,-999,IF(M5396=99,-999,IF(M5396="",-999,0)))))</f>
        <v>-999</v>
      </c>
      <c r="AK5396" s="82">
        <f>IF(H5396=1, 'adjustment factor'!$D$10, IF(H5396=-9,-999,IF(H5396="",-999,0)))</f>
        <v>-999</v>
      </c>
      <c r="AL5396" s="82">
        <f>IF(G5396=1, 'adjustment factor'!$D$11, IF(G5396=-9,-999,IF(G5396="",-999,0)))</f>
        <v>-999</v>
      </c>
      <c r="AM5396" s="82">
        <f>IF(I5396=1, 'adjustment factor'!$D$12, IF(I5396=-9,-999,IF(I5396="",-999,0)))</f>
        <v>-999</v>
      </c>
      <c r="AN5396" s="82">
        <f>IF(J5396=1, 'adjustment factor'!$D$13, IF(J5396=-9,-999,IF(J5396="",-999,0)))</f>
        <v>-999</v>
      </c>
      <c r="AO5396" s="82" t="str">
        <f t="shared" si="848"/>
        <v>-999</v>
      </c>
      <c r="AP5396" s="82" t="str">
        <f t="shared" si="849"/>
        <v>MISSING</v>
      </c>
    </row>
    <row r="5397" spans="2:42">
      <c r="B5397" s="207"/>
      <c r="C5397" s="35">
        <v>5393</v>
      </c>
      <c r="D5397" s="161"/>
      <c r="E5397" s="161"/>
      <c r="F5397" s="161"/>
      <c r="G5397" s="161"/>
      <c r="H5397" s="161"/>
      <c r="I5397" s="161"/>
      <c r="J5397" s="161"/>
      <c r="K5397" s="161"/>
      <c r="L5397" s="161"/>
      <c r="M5397" s="161"/>
      <c r="N5397" s="171"/>
      <c r="O5397" s="171"/>
      <c r="P5397" s="171"/>
      <c r="Q5397" s="171"/>
      <c r="R5397" s="171"/>
      <c r="S5397" s="171"/>
      <c r="T5397" s="208" t="str">
        <f t="shared" ref="T5397:T5460" si="850">IF(SUM(X5397:AC5397)&gt;-0.01, SUM(X5397:AC5397), "MISSING")</f>
        <v>MISSING</v>
      </c>
      <c r="U5397" s="208" t="str">
        <f t="shared" ref="U5397:U5460" si="851">IF(AP5397="MISSING","MISSING", 3.88+0.604*T5397+0.055*(T5397^2)-AP5397)</f>
        <v>MISSING</v>
      </c>
      <c r="X5397" s="56">
        <f t="shared" ref="X5397:X5460" si="852">IF(N5397&gt;0,((N5397-3)*-1),-99)</f>
        <v>-99</v>
      </c>
      <c r="Y5397" s="56">
        <f t="shared" ref="Y5397:Y5460" si="853">IF(O5397&gt;0,((O5397-3)*-1),-99)</f>
        <v>-99</v>
      </c>
      <c r="Z5397" s="56">
        <f t="shared" ref="Z5397:Z5460" si="854">IF(P5397&gt;0,((P5397-3)*-1),-99)</f>
        <v>-99</v>
      </c>
      <c r="AA5397" s="56">
        <f t="shared" ref="AA5397:AA5460" si="855">IF(Q5397&gt;0,((Q5397-3)*-1),-99)</f>
        <v>-99</v>
      </c>
      <c r="AB5397" s="56">
        <f t="shared" ref="AB5397:AB5460" si="856">IF(R5397&gt;0,((R5397-3)*-1),-99)</f>
        <v>-99</v>
      </c>
      <c r="AC5397" s="56">
        <f t="shared" ref="AC5397:AC5460" si="857">IF(S5397&gt;0,((S5397-3)*-1),-99)</f>
        <v>-99</v>
      </c>
      <c r="AD5397" s="3"/>
      <c r="AE5397" s="82">
        <f>IF(D5397=1, 'adjustment factor'!$D$4, IF(D5397=-9,-999,IF(D5397="",-999,0)))</f>
        <v>-999</v>
      </c>
      <c r="AF5397" s="82">
        <f>IF(F5397=1, 'adjustment factor'!$D$5, IF(F5397=-9,-999,IF(F5397="",-999,0)))</f>
        <v>-999</v>
      </c>
      <c r="AG5397" s="82">
        <f>IF(E5397=1, 'adjustment factor'!$D$6, IF(E5397=-9,-999,IF(E5397="",-999,0)))</f>
        <v>-999</v>
      </c>
      <c r="AH5397" s="82">
        <f>IF(K5397&gt;=45,'adjustment factor'!$D$7,IF(K5397=-9,-1200,IF(K5397="",-1200,0)))</f>
        <v>-1200</v>
      </c>
      <c r="AI5397" s="82">
        <f>IF(L5397=1, 'adjustment factor'!$D$8, IF(L5397=-9,-999,IF(L5397="",-999,0)))</f>
        <v>-999</v>
      </c>
      <c r="AJ5397" s="82">
        <f>IF(AND(M5397&gt;=1,M5397&lt;=4),'adjustment factor'!$D$9,IF(M5397=-9,-999,IF(M5397=98,-999,IF(M5397=99,-999,IF(M5397="",-999,0)))))</f>
        <v>-999</v>
      </c>
      <c r="AK5397" s="82">
        <f>IF(H5397=1, 'adjustment factor'!$D$10, IF(H5397=-9,-999,IF(H5397="",-999,0)))</f>
        <v>-999</v>
      </c>
      <c r="AL5397" s="82">
        <f>IF(G5397=1, 'adjustment factor'!$D$11, IF(G5397=-9,-999,IF(G5397="",-999,0)))</f>
        <v>-999</v>
      </c>
      <c r="AM5397" s="82">
        <f>IF(I5397=1, 'adjustment factor'!$D$12, IF(I5397=-9,-999,IF(I5397="",-999,0)))</f>
        <v>-999</v>
      </c>
      <c r="AN5397" s="82">
        <f>IF(J5397=1, 'adjustment factor'!$D$13, IF(J5397=-9,-999,IF(J5397="",-999,0)))</f>
        <v>-999</v>
      </c>
      <c r="AO5397" s="82" t="str">
        <f t="shared" ref="AO5397:AO5460" si="858">IF(-AE5397-AF5397-AG5397-AH5397+AI5397+AJ5397-AK5397-AL5397-AM5397-AN5397&lt;3, -AE5397-AF5397-AG5397-AH5397+AI5397+AJ5397-AK5397-AL5397-AM5397-AN5397, "-999")</f>
        <v>-999</v>
      </c>
      <c r="AP5397" s="82" t="str">
        <f t="shared" ref="AP5397:AP5460" si="859">IF(AND(SUM(AE5397:AN5397)&gt;-1, (SUM(X5397:AC5397)&gt;-1)), 14.353-AE5397-AF5397-AG5397-AH5397+AI5397+AJ5397-AK5397-AL5397-AM5397-AN5397, "MISSING")</f>
        <v>MISSING</v>
      </c>
    </row>
    <row r="5398" spans="2:42">
      <c r="B5398" s="207"/>
      <c r="C5398" s="35">
        <v>5394</v>
      </c>
      <c r="D5398" s="161"/>
      <c r="E5398" s="161"/>
      <c r="F5398" s="161"/>
      <c r="G5398" s="161"/>
      <c r="H5398" s="161"/>
      <c r="I5398" s="161"/>
      <c r="J5398" s="161"/>
      <c r="K5398" s="161"/>
      <c r="L5398" s="161"/>
      <c r="M5398" s="161"/>
      <c r="N5398" s="171"/>
      <c r="O5398" s="171"/>
      <c r="P5398" s="171"/>
      <c r="Q5398" s="171"/>
      <c r="R5398" s="171"/>
      <c r="S5398" s="171"/>
      <c r="T5398" s="208" t="str">
        <f t="shared" si="850"/>
        <v>MISSING</v>
      </c>
      <c r="U5398" s="208" t="str">
        <f t="shared" si="851"/>
        <v>MISSING</v>
      </c>
      <c r="X5398" s="56">
        <f t="shared" si="852"/>
        <v>-99</v>
      </c>
      <c r="Y5398" s="56">
        <f t="shared" si="853"/>
        <v>-99</v>
      </c>
      <c r="Z5398" s="56">
        <f t="shared" si="854"/>
        <v>-99</v>
      </c>
      <c r="AA5398" s="56">
        <f t="shared" si="855"/>
        <v>-99</v>
      </c>
      <c r="AB5398" s="56">
        <f t="shared" si="856"/>
        <v>-99</v>
      </c>
      <c r="AC5398" s="56">
        <f t="shared" si="857"/>
        <v>-99</v>
      </c>
      <c r="AD5398" s="3"/>
      <c r="AE5398" s="82">
        <f>IF(D5398=1, 'adjustment factor'!$D$4, IF(D5398=-9,-999,IF(D5398="",-999,0)))</f>
        <v>-999</v>
      </c>
      <c r="AF5398" s="82">
        <f>IF(F5398=1, 'adjustment factor'!$D$5, IF(F5398=-9,-999,IF(F5398="",-999,0)))</f>
        <v>-999</v>
      </c>
      <c r="AG5398" s="82">
        <f>IF(E5398=1, 'adjustment factor'!$D$6, IF(E5398=-9,-999,IF(E5398="",-999,0)))</f>
        <v>-999</v>
      </c>
      <c r="AH5398" s="82">
        <f>IF(K5398&gt;=45,'adjustment factor'!$D$7,IF(K5398=-9,-1200,IF(K5398="",-1200,0)))</f>
        <v>-1200</v>
      </c>
      <c r="AI5398" s="82">
        <f>IF(L5398=1, 'adjustment factor'!$D$8, IF(L5398=-9,-999,IF(L5398="",-999,0)))</f>
        <v>-999</v>
      </c>
      <c r="AJ5398" s="82">
        <f>IF(AND(M5398&gt;=1,M5398&lt;=4),'adjustment factor'!$D$9,IF(M5398=-9,-999,IF(M5398=98,-999,IF(M5398=99,-999,IF(M5398="",-999,0)))))</f>
        <v>-999</v>
      </c>
      <c r="AK5398" s="82">
        <f>IF(H5398=1, 'adjustment factor'!$D$10, IF(H5398=-9,-999,IF(H5398="",-999,0)))</f>
        <v>-999</v>
      </c>
      <c r="AL5398" s="82">
        <f>IF(G5398=1, 'adjustment factor'!$D$11, IF(G5398=-9,-999,IF(G5398="",-999,0)))</f>
        <v>-999</v>
      </c>
      <c r="AM5398" s="82">
        <f>IF(I5398=1, 'adjustment factor'!$D$12, IF(I5398=-9,-999,IF(I5398="",-999,0)))</f>
        <v>-999</v>
      </c>
      <c r="AN5398" s="82">
        <f>IF(J5398=1, 'adjustment factor'!$D$13, IF(J5398=-9,-999,IF(J5398="",-999,0)))</f>
        <v>-999</v>
      </c>
      <c r="AO5398" s="82" t="str">
        <f t="shared" si="858"/>
        <v>-999</v>
      </c>
      <c r="AP5398" s="82" t="str">
        <f t="shared" si="859"/>
        <v>MISSING</v>
      </c>
    </row>
    <row r="5399" spans="2:42">
      <c r="B5399" s="207"/>
      <c r="C5399" s="35">
        <v>5395</v>
      </c>
      <c r="D5399" s="161"/>
      <c r="E5399" s="161"/>
      <c r="F5399" s="161"/>
      <c r="G5399" s="161"/>
      <c r="H5399" s="161"/>
      <c r="I5399" s="161"/>
      <c r="J5399" s="161"/>
      <c r="K5399" s="161"/>
      <c r="L5399" s="161"/>
      <c r="M5399" s="161"/>
      <c r="N5399" s="171"/>
      <c r="O5399" s="171"/>
      <c r="P5399" s="171"/>
      <c r="Q5399" s="171"/>
      <c r="R5399" s="171"/>
      <c r="S5399" s="171"/>
      <c r="T5399" s="208" t="str">
        <f t="shared" si="850"/>
        <v>MISSING</v>
      </c>
      <c r="U5399" s="208" t="str">
        <f t="shared" si="851"/>
        <v>MISSING</v>
      </c>
      <c r="X5399" s="56">
        <f t="shared" si="852"/>
        <v>-99</v>
      </c>
      <c r="Y5399" s="56">
        <f t="shared" si="853"/>
        <v>-99</v>
      </c>
      <c r="Z5399" s="56">
        <f t="shared" si="854"/>
        <v>-99</v>
      </c>
      <c r="AA5399" s="56">
        <f t="shared" si="855"/>
        <v>-99</v>
      </c>
      <c r="AB5399" s="56">
        <f t="shared" si="856"/>
        <v>-99</v>
      </c>
      <c r="AC5399" s="56">
        <f t="shared" si="857"/>
        <v>-99</v>
      </c>
      <c r="AD5399" s="3"/>
      <c r="AE5399" s="82">
        <f>IF(D5399=1, 'adjustment factor'!$D$4, IF(D5399=-9,-999,IF(D5399="",-999,0)))</f>
        <v>-999</v>
      </c>
      <c r="AF5399" s="82">
        <f>IF(F5399=1, 'adjustment factor'!$D$5, IF(F5399=-9,-999,IF(F5399="",-999,0)))</f>
        <v>-999</v>
      </c>
      <c r="AG5399" s="82">
        <f>IF(E5399=1, 'adjustment factor'!$D$6, IF(E5399=-9,-999,IF(E5399="",-999,0)))</f>
        <v>-999</v>
      </c>
      <c r="AH5399" s="82">
        <f>IF(K5399&gt;=45,'adjustment factor'!$D$7,IF(K5399=-9,-1200,IF(K5399="",-1200,0)))</f>
        <v>-1200</v>
      </c>
      <c r="AI5399" s="82">
        <f>IF(L5399=1, 'adjustment factor'!$D$8, IF(L5399=-9,-999,IF(L5399="",-999,0)))</f>
        <v>-999</v>
      </c>
      <c r="AJ5399" s="82">
        <f>IF(AND(M5399&gt;=1,M5399&lt;=4),'adjustment factor'!$D$9,IF(M5399=-9,-999,IF(M5399=98,-999,IF(M5399=99,-999,IF(M5399="",-999,0)))))</f>
        <v>-999</v>
      </c>
      <c r="AK5399" s="82">
        <f>IF(H5399=1, 'adjustment factor'!$D$10, IF(H5399=-9,-999,IF(H5399="",-999,0)))</f>
        <v>-999</v>
      </c>
      <c r="AL5399" s="82">
        <f>IF(G5399=1, 'adjustment factor'!$D$11, IF(G5399=-9,-999,IF(G5399="",-999,0)))</f>
        <v>-999</v>
      </c>
      <c r="AM5399" s="82">
        <f>IF(I5399=1, 'adjustment factor'!$D$12, IF(I5399=-9,-999,IF(I5399="",-999,0)))</f>
        <v>-999</v>
      </c>
      <c r="AN5399" s="82">
        <f>IF(J5399=1, 'adjustment factor'!$D$13, IF(J5399=-9,-999,IF(J5399="",-999,0)))</f>
        <v>-999</v>
      </c>
      <c r="AO5399" s="82" t="str">
        <f t="shared" si="858"/>
        <v>-999</v>
      </c>
      <c r="AP5399" s="82" t="str">
        <f t="shared" si="859"/>
        <v>MISSING</v>
      </c>
    </row>
    <row r="5400" spans="2:42">
      <c r="B5400" s="207"/>
      <c r="C5400" s="35">
        <v>5396</v>
      </c>
      <c r="D5400" s="161"/>
      <c r="E5400" s="161"/>
      <c r="F5400" s="161"/>
      <c r="G5400" s="161"/>
      <c r="H5400" s="161"/>
      <c r="I5400" s="161"/>
      <c r="J5400" s="161"/>
      <c r="K5400" s="161"/>
      <c r="L5400" s="161"/>
      <c r="M5400" s="161"/>
      <c r="N5400" s="171"/>
      <c r="O5400" s="171"/>
      <c r="P5400" s="171"/>
      <c r="Q5400" s="171"/>
      <c r="R5400" s="171"/>
      <c r="S5400" s="171"/>
      <c r="T5400" s="208" t="str">
        <f t="shared" si="850"/>
        <v>MISSING</v>
      </c>
      <c r="U5400" s="208" t="str">
        <f t="shared" si="851"/>
        <v>MISSING</v>
      </c>
      <c r="X5400" s="56">
        <f t="shared" si="852"/>
        <v>-99</v>
      </c>
      <c r="Y5400" s="56">
        <f t="shared" si="853"/>
        <v>-99</v>
      </c>
      <c r="Z5400" s="56">
        <f t="shared" si="854"/>
        <v>-99</v>
      </c>
      <c r="AA5400" s="56">
        <f t="shared" si="855"/>
        <v>-99</v>
      </c>
      <c r="AB5400" s="56">
        <f t="shared" si="856"/>
        <v>-99</v>
      </c>
      <c r="AC5400" s="56">
        <f t="shared" si="857"/>
        <v>-99</v>
      </c>
      <c r="AD5400" s="3"/>
      <c r="AE5400" s="82">
        <f>IF(D5400=1, 'adjustment factor'!$D$4, IF(D5400=-9,-999,IF(D5400="",-999,0)))</f>
        <v>-999</v>
      </c>
      <c r="AF5400" s="82">
        <f>IF(F5400=1, 'adjustment factor'!$D$5, IF(F5400=-9,-999,IF(F5400="",-999,0)))</f>
        <v>-999</v>
      </c>
      <c r="AG5400" s="82">
        <f>IF(E5400=1, 'adjustment factor'!$D$6, IF(E5400=-9,-999,IF(E5400="",-999,0)))</f>
        <v>-999</v>
      </c>
      <c r="AH5400" s="82">
        <f>IF(K5400&gt;=45,'adjustment factor'!$D$7,IF(K5400=-9,-1200,IF(K5400="",-1200,0)))</f>
        <v>-1200</v>
      </c>
      <c r="AI5400" s="82">
        <f>IF(L5400=1, 'adjustment factor'!$D$8, IF(L5400=-9,-999,IF(L5400="",-999,0)))</f>
        <v>-999</v>
      </c>
      <c r="AJ5400" s="82">
        <f>IF(AND(M5400&gt;=1,M5400&lt;=4),'adjustment factor'!$D$9,IF(M5400=-9,-999,IF(M5400=98,-999,IF(M5400=99,-999,IF(M5400="",-999,0)))))</f>
        <v>-999</v>
      </c>
      <c r="AK5400" s="82">
        <f>IF(H5400=1, 'adjustment factor'!$D$10, IF(H5400=-9,-999,IF(H5400="",-999,0)))</f>
        <v>-999</v>
      </c>
      <c r="AL5400" s="82">
        <f>IF(G5400=1, 'adjustment factor'!$D$11, IF(G5400=-9,-999,IF(G5400="",-999,0)))</f>
        <v>-999</v>
      </c>
      <c r="AM5400" s="82">
        <f>IF(I5400=1, 'adjustment factor'!$D$12, IF(I5400=-9,-999,IF(I5400="",-999,0)))</f>
        <v>-999</v>
      </c>
      <c r="AN5400" s="82">
        <f>IF(J5400=1, 'adjustment factor'!$D$13, IF(J5400=-9,-999,IF(J5400="",-999,0)))</f>
        <v>-999</v>
      </c>
      <c r="AO5400" s="82" t="str">
        <f t="shared" si="858"/>
        <v>-999</v>
      </c>
      <c r="AP5400" s="82" t="str">
        <f t="shared" si="859"/>
        <v>MISSING</v>
      </c>
    </row>
    <row r="5401" spans="2:42">
      <c r="B5401" s="207"/>
      <c r="C5401" s="35">
        <v>5397</v>
      </c>
      <c r="D5401" s="161"/>
      <c r="E5401" s="161"/>
      <c r="F5401" s="161"/>
      <c r="G5401" s="161"/>
      <c r="H5401" s="161"/>
      <c r="I5401" s="161"/>
      <c r="J5401" s="161"/>
      <c r="K5401" s="161"/>
      <c r="L5401" s="161"/>
      <c r="M5401" s="161"/>
      <c r="N5401" s="171"/>
      <c r="O5401" s="171"/>
      <c r="P5401" s="171"/>
      <c r="Q5401" s="171"/>
      <c r="R5401" s="171"/>
      <c r="S5401" s="171"/>
      <c r="T5401" s="208" t="str">
        <f t="shared" si="850"/>
        <v>MISSING</v>
      </c>
      <c r="U5401" s="208" t="str">
        <f t="shared" si="851"/>
        <v>MISSING</v>
      </c>
      <c r="X5401" s="56">
        <f t="shared" si="852"/>
        <v>-99</v>
      </c>
      <c r="Y5401" s="56">
        <f t="shared" si="853"/>
        <v>-99</v>
      </c>
      <c r="Z5401" s="56">
        <f t="shared" si="854"/>
        <v>-99</v>
      </c>
      <c r="AA5401" s="56">
        <f t="shared" si="855"/>
        <v>-99</v>
      </c>
      <c r="AB5401" s="56">
        <f t="shared" si="856"/>
        <v>-99</v>
      </c>
      <c r="AC5401" s="56">
        <f t="shared" si="857"/>
        <v>-99</v>
      </c>
      <c r="AD5401" s="3"/>
      <c r="AE5401" s="82">
        <f>IF(D5401=1, 'adjustment factor'!$D$4, IF(D5401=-9,-999,IF(D5401="",-999,0)))</f>
        <v>-999</v>
      </c>
      <c r="AF5401" s="82">
        <f>IF(F5401=1, 'adjustment factor'!$D$5, IF(F5401=-9,-999,IF(F5401="",-999,0)))</f>
        <v>-999</v>
      </c>
      <c r="AG5401" s="82">
        <f>IF(E5401=1, 'adjustment factor'!$D$6, IF(E5401=-9,-999,IF(E5401="",-999,0)))</f>
        <v>-999</v>
      </c>
      <c r="AH5401" s="82">
        <f>IF(K5401&gt;=45,'adjustment factor'!$D$7,IF(K5401=-9,-1200,IF(K5401="",-1200,0)))</f>
        <v>-1200</v>
      </c>
      <c r="AI5401" s="82">
        <f>IF(L5401=1, 'adjustment factor'!$D$8, IF(L5401=-9,-999,IF(L5401="",-999,0)))</f>
        <v>-999</v>
      </c>
      <c r="AJ5401" s="82">
        <f>IF(AND(M5401&gt;=1,M5401&lt;=4),'adjustment factor'!$D$9,IF(M5401=-9,-999,IF(M5401=98,-999,IF(M5401=99,-999,IF(M5401="",-999,0)))))</f>
        <v>-999</v>
      </c>
      <c r="AK5401" s="82">
        <f>IF(H5401=1, 'adjustment factor'!$D$10, IF(H5401=-9,-999,IF(H5401="",-999,0)))</f>
        <v>-999</v>
      </c>
      <c r="AL5401" s="82">
        <f>IF(G5401=1, 'adjustment factor'!$D$11, IF(G5401=-9,-999,IF(G5401="",-999,0)))</f>
        <v>-999</v>
      </c>
      <c r="AM5401" s="82">
        <f>IF(I5401=1, 'adjustment factor'!$D$12, IF(I5401=-9,-999,IF(I5401="",-999,0)))</f>
        <v>-999</v>
      </c>
      <c r="AN5401" s="82">
        <f>IF(J5401=1, 'adjustment factor'!$D$13, IF(J5401=-9,-999,IF(J5401="",-999,0)))</f>
        <v>-999</v>
      </c>
      <c r="AO5401" s="82" t="str">
        <f t="shared" si="858"/>
        <v>-999</v>
      </c>
      <c r="AP5401" s="82" t="str">
        <f t="shared" si="859"/>
        <v>MISSING</v>
      </c>
    </row>
    <row r="5402" spans="2:42">
      <c r="B5402" s="207"/>
      <c r="C5402" s="35">
        <v>5398</v>
      </c>
      <c r="D5402" s="161"/>
      <c r="E5402" s="161"/>
      <c r="F5402" s="161"/>
      <c r="G5402" s="161"/>
      <c r="H5402" s="161"/>
      <c r="I5402" s="161"/>
      <c r="J5402" s="161"/>
      <c r="K5402" s="161"/>
      <c r="L5402" s="161"/>
      <c r="M5402" s="161"/>
      <c r="N5402" s="171"/>
      <c r="O5402" s="171"/>
      <c r="P5402" s="171"/>
      <c r="Q5402" s="171"/>
      <c r="R5402" s="171"/>
      <c r="S5402" s="171"/>
      <c r="T5402" s="208" t="str">
        <f t="shared" si="850"/>
        <v>MISSING</v>
      </c>
      <c r="U5402" s="208" t="str">
        <f t="shared" si="851"/>
        <v>MISSING</v>
      </c>
      <c r="X5402" s="56">
        <f t="shared" si="852"/>
        <v>-99</v>
      </c>
      <c r="Y5402" s="56">
        <f t="shared" si="853"/>
        <v>-99</v>
      </c>
      <c r="Z5402" s="56">
        <f t="shared" si="854"/>
        <v>-99</v>
      </c>
      <c r="AA5402" s="56">
        <f t="shared" si="855"/>
        <v>-99</v>
      </c>
      <c r="AB5402" s="56">
        <f t="shared" si="856"/>
        <v>-99</v>
      </c>
      <c r="AC5402" s="56">
        <f t="shared" si="857"/>
        <v>-99</v>
      </c>
      <c r="AD5402" s="3"/>
      <c r="AE5402" s="82">
        <f>IF(D5402=1, 'adjustment factor'!$D$4, IF(D5402=-9,-999,IF(D5402="",-999,0)))</f>
        <v>-999</v>
      </c>
      <c r="AF5402" s="82">
        <f>IF(F5402=1, 'adjustment factor'!$D$5, IF(F5402=-9,-999,IF(F5402="",-999,0)))</f>
        <v>-999</v>
      </c>
      <c r="AG5402" s="82">
        <f>IF(E5402=1, 'adjustment factor'!$D$6, IF(E5402=-9,-999,IF(E5402="",-999,0)))</f>
        <v>-999</v>
      </c>
      <c r="AH5402" s="82">
        <f>IF(K5402&gt;=45,'adjustment factor'!$D$7,IF(K5402=-9,-1200,IF(K5402="",-1200,0)))</f>
        <v>-1200</v>
      </c>
      <c r="AI5402" s="82">
        <f>IF(L5402=1, 'adjustment factor'!$D$8, IF(L5402=-9,-999,IF(L5402="",-999,0)))</f>
        <v>-999</v>
      </c>
      <c r="AJ5402" s="82">
        <f>IF(AND(M5402&gt;=1,M5402&lt;=4),'adjustment factor'!$D$9,IF(M5402=-9,-999,IF(M5402=98,-999,IF(M5402=99,-999,IF(M5402="",-999,0)))))</f>
        <v>-999</v>
      </c>
      <c r="AK5402" s="82">
        <f>IF(H5402=1, 'adjustment factor'!$D$10, IF(H5402=-9,-999,IF(H5402="",-999,0)))</f>
        <v>-999</v>
      </c>
      <c r="AL5402" s="82">
        <f>IF(G5402=1, 'adjustment factor'!$D$11, IF(G5402=-9,-999,IF(G5402="",-999,0)))</f>
        <v>-999</v>
      </c>
      <c r="AM5402" s="82">
        <f>IF(I5402=1, 'adjustment factor'!$D$12, IF(I5402=-9,-999,IF(I5402="",-999,0)))</f>
        <v>-999</v>
      </c>
      <c r="AN5402" s="82">
        <f>IF(J5402=1, 'adjustment factor'!$D$13, IF(J5402=-9,-999,IF(J5402="",-999,0)))</f>
        <v>-999</v>
      </c>
      <c r="AO5402" s="82" t="str">
        <f t="shared" si="858"/>
        <v>-999</v>
      </c>
      <c r="AP5402" s="82" t="str">
        <f t="shared" si="859"/>
        <v>MISSING</v>
      </c>
    </row>
    <row r="5403" spans="2:42">
      <c r="B5403" s="207"/>
      <c r="C5403" s="35">
        <v>5399</v>
      </c>
      <c r="D5403" s="161"/>
      <c r="E5403" s="161"/>
      <c r="F5403" s="161"/>
      <c r="G5403" s="161"/>
      <c r="H5403" s="161"/>
      <c r="I5403" s="161"/>
      <c r="J5403" s="161"/>
      <c r="K5403" s="161"/>
      <c r="L5403" s="161"/>
      <c r="M5403" s="161"/>
      <c r="N5403" s="171"/>
      <c r="O5403" s="171"/>
      <c r="P5403" s="171"/>
      <c r="Q5403" s="171"/>
      <c r="R5403" s="171"/>
      <c r="S5403" s="171"/>
      <c r="T5403" s="208" t="str">
        <f t="shared" si="850"/>
        <v>MISSING</v>
      </c>
      <c r="U5403" s="208" t="str">
        <f t="shared" si="851"/>
        <v>MISSING</v>
      </c>
      <c r="X5403" s="56">
        <f t="shared" si="852"/>
        <v>-99</v>
      </c>
      <c r="Y5403" s="56">
        <f t="shared" si="853"/>
        <v>-99</v>
      </c>
      <c r="Z5403" s="56">
        <f t="shared" si="854"/>
        <v>-99</v>
      </c>
      <c r="AA5403" s="56">
        <f t="shared" si="855"/>
        <v>-99</v>
      </c>
      <c r="AB5403" s="56">
        <f t="shared" si="856"/>
        <v>-99</v>
      </c>
      <c r="AC5403" s="56">
        <f t="shared" si="857"/>
        <v>-99</v>
      </c>
      <c r="AD5403" s="3"/>
      <c r="AE5403" s="82">
        <f>IF(D5403=1, 'adjustment factor'!$D$4, IF(D5403=-9,-999,IF(D5403="",-999,0)))</f>
        <v>-999</v>
      </c>
      <c r="AF5403" s="82">
        <f>IF(F5403=1, 'adjustment factor'!$D$5, IF(F5403=-9,-999,IF(F5403="",-999,0)))</f>
        <v>-999</v>
      </c>
      <c r="AG5403" s="82">
        <f>IF(E5403=1, 'adjustment factor'!$D$6, IF(E5403=-9,-999,IF(E5403="",-999,0)))</f>
        <v>-999</v>
      </c>
      <c r="AH5403" s="82">
        <f>IF(K5403&gt;=45,'adjustment factor'!$D$7,IF(K5403=-9,-1200,IF(K5403="",-1200,0)))</f>
        <v>-1200</v>
      </c>
      <c r="AI5403" s="82">
        <f>IF(L5403=1, 'adjustment factor'!$D$8, IF(L5403=-9,-999,IF(L5403="",-999,0)))</f>
        <v>-999</v>
      </c>
      <c r="AJ5403" s="82">
        <f>IF(AND(M5403&gt;=1,M5403&lt;=4),'adjustment factor'!$D$9,IF(M5403=-9,-999,IF(M5403=98,-999,IF(M5403=99,-999,IF(M5403="",-999,0)))))</f>
        <v>-999</v>
      </c>
      <c r="AK5403" s="82">
        <f>IF(H5403=1, 'adjustment factor'!$D$10, IF(H5403=-9,-999,IF(H5403="",-999,0)))</f>
        <v>-999</v>
      </c>
      <c r="AL5403" s="82">
        <f>IF(G5403=1, 'adjustment factor'!$D$11, IF(G5403=-9,-999,IF(G5403="",-999,0)))</f>
        <v>-999</v>
      </c>
      <c r="AM5403" s="82">
        <f>IF(I5403=1, 'adjustment factor'!$D$12, IF(I5403=-9,-999,IF(I5403="",-999,0)))</f>
        <v>-999</v>
      </c>
      <c r="AN5403" s="82">
        <f>IF(J5403=1, 'adjustment factor'!$D$13, IF(J5403=-9,-999,IF(J5403="",-999,0)))</f>
        <v>-999</v>
      </c>
      <c r="AO5403" s="82" t="str">
        <f t="shared" si="858"/>
        <v>-999</v>
      </c>
      <c r="AP5403" s="82" t="str">
        <f t="shared" si="859"/>
        <v>MISSING</v>
      </c>
    </row>
    <row r="5404" spans="2:42">
      <c r="B5404" s="207"/>
      <c r="C5404" s="35">
        <v>5400</v>
      </c>
      <c r="D5404" s="161"/>
      <c r="E5404" s="161"/>
      <c r="F5404" s="161"/>
      <c r="G5404" s="161"/>
      <c r="H5404" s="161"/>
      <c r="I5404" s="161"/>
      <c r="J5404" s="161"/>
      <c r="K5404" s="161"/>
      <c r="L5404" s="161"/>
      <c r="M5404" s="161"/>
      <c r="N5404" s="171"/>
      <c r="O5404" s="171"/>
      <c r="P5404" s="171"/>
      <c r="Q5404" s="171"/>
      <c r="R5404" s="171"/>
      <c r="S5404" s="171"/>
      <c r="T5404" s="208" t="str">
        <f t="shared" si="850"/>
        <v>MISSING</v>
      </c>
      <c r="U5404" s="208" t="str">
        <f t="shared" si="851"/>
        <v>MISSING</v>
      </c>
      <c r="X5404" s="56">
        <f t="shared" si="852"/>
        <v>-99</v>
      </c>
      <c r="Y5404" s="56">
        <f t="shared" si="853"/>
        <v>-99</v>
      </c>
      <c r="Z5404" s="56">
        <f t="shared" si="854"/>
        <v>-99</v>
      </c>
      <c r="AA5404" s="56">
        <f t="shared" si="855"/>
        <v>-99</v>
      </c>
      <c r="AB5404" s="56">
        <f t="shared" si="856"/>
        <v>-99</v>
      </c>
      <c r="AC5404" s="56">
        <f t="shared" si="857"/>
        <v>-99</v>
      </c>
      <c r="AD5404" s="3"/>
      <c r="AE5404" s="82">
        <f>IF(D5404=1, 'adjustment factor'!$D$4, IF(D5404=-9,-999,IF(D5404="",-999,0)))</f>
        <v>-999</v>
      </c>
      <c r="AF5404" s="82">
        <f>IF(F5404=1, 'adjustment factor'!$D$5, IF(F5404=-9,-999,IF(F5404="",-999,0)))</f>
        <v>-999</v>
      </c>
      <c r="AG5404" s="82">
        <f>IF(E5404=1, 'adjustment factor'!$D$6, IF(E5404=-9,-999,IF(E5404="",-999,0)))</f>
        <v>-999</v>
      </c>
      <c r="AH5404" s="82">
        <f>IF(K5404&gt;=45,'adjustment factor'!$D$7,IF(K5404=-9,-1200,IF(K5404="",-1200,0)))</f>
        <v>-1200</v>
      </c>
      <c r="AI5404" s="82">
        <f>IF(L5404=1, 'adjustment factor'!$D$8, IF(L5404=-9,-999,IF(L5404="",-999,0)))</f>
        <v>-999</v>
      </c>
      <c r="AJ5404" s="82">
        <f>IF(AND(M5404&gt;=1,M5404&lt;=4),'adjustment factor'!$D$9,IF(M5404=-9,-999,IF(M5404=98,-999,IF(M5404=99,-999,IF(M5404="",-999,0)))))</f>
        <v>-999</v>
      </c>
      <c r="AK5404" s="82">
        <f>IF(H5404=1, 'adjustment factor'!$D$10, IF(H5404=-9,-999,IF(H5404="",-999,0)))</f>
        <v>-999</v>
      </c>
      <c r="AL5404" s="82">
        <f>IF(G5404=1, 'adjustment factor'!$D$11, IF(G5404=-9,-999,IF(G5404="",-999,0)))</f>
        <v>-999</v>
      </c>
      <c r="AM5404" s="82">
        <f>IF(I5404=1, 'adjustment factor'!$D$12, IF(I5404=-9,-999,IF(I5404="",-999,0)))</f>
        <v>-999</v>
      </c>
      <c r="AN5404" s="82">
        <f>IF(J5404=1, 'adjustment factor'!$D$13, IF(J5404=-9,-999,IF(J5404="",-999,0)))</f>
        <v>-999</v>
      </c>
      <c r="AO5404" s="82" t="str">
        <f t="shared" si="858"/>
        <v>-999</v>
      </c>
      <c r="AP5404" s="82" t="str">
        <f t="shared" si="859"/>
        <v>MISSING</v>
      </c>
    </row>
    <row r="5405" spans="2:42">
      <c r="B5405" s="207"/>
      <c r="C5405" s="35">
        <v>5401</v>
      </c>
      <c r="D5405" s="161"/>
      <c r="E5405" s="161"/>
      <c r="F5405" s="161"/>
      <c r="G5405" s="161"/>
      <c r="H5405" s="161"/>
      <c r="I5405" s="161"/>
      <c r="J5405" s="161"/>
      <c r="K5405" s="161"/>
      <c r="L5405" s="161"/>
      <c r="M5405" s="161"/>
      <c r="N5405" s="171"/>
      <c r="O5405" s="171"/>
      <c r="P5405" s="171"/>
      <c r="Q5405" s="171"/>
      <c r="R5405" s="171"/>
      <c r="S5405" s="171"/>
      <c r="T5405" s="208" t="str">
        <f t="shared" si="850"/>
        <v>MISSING</v>
      </c>
      <c r="U5405" s="208" t="str">
        <f t="shared" si="851"/>
        <v>MISSING</v>
      </c>
      <c r="X5405" s="56">
        <f t="shared" si="852"/>
        <v>-99</v>
      </c>
      <c r="Y5405" s="56">
        <f t="shared" si="853"/>
        <v>-99</v>
      </c>
      <c r="Z5405" s="56">
        <f t="shared" si="854"/>
        <v>-99</v>
      </c>
      <c r="AA5405" s="56">
        <f t="shared" si="855"/>
        <v>-99</v>
      </c>
      <c r="AB5405" s="56">
        <f t="shared" si="856"/>
        <v>-99</v>
      </c>
      <c r="AC5405" s="56">
        <f t="shared" si="857"/>
        <v>-99</v>
      </c>
      <c r="AD5405" s="3"/>
      <c r="AE5405" s="82">
        <f>IF(D5405=1, 'adjustment factor'!$D$4, IF(D5405=-9,-999,IF(D5405="",-999,0)))</f>
        <v>-999</v>
      </c>
      <c r="AF5405" s="82">
        <f>IF(F5405=1, 'adjustment factor'!$D$5, IF(F5405=-9,-999,IF(F5405="",-999,0)))</f>
        <v>-999</v>
      </c>
      <c r="AG5405" s="82">
        <f>IF(E5405=1, 'adjustment factor'!$D$6, IF(E5405=-9,-999,IF(E5405="",-999,0)))</f>
        <v>-999</v>
      </c>
      <c r="AH5405" s="82">
        <f>IF(K5405&gt;=45,'adjustment factor'!$D$7,IF(K5405=-9,-1200,IF(K5405="",-1200,0)))</f>
        <v>-1200</v>
      </c>
      <c r="AI5405" s="82">
        <f>IF(L5405=1, 'adjustment factor'!$D$8, IF(L5405=-9,-999,IF(L5405="",-999,0)))</f>
        <v>-999</v>
      </c>
      <c r="AJ5405" s="82">
        <f>IF(AND(M5405&gt;=1,M5405&lt;=4),'adjustment factor'!$D$9,IF(M5405=-9,-999,IF(M5405=98,-999,IF(M5405=99,-999,IF(M5405="",-999,0)))))</f>
        <v>-999</v>
      </c>
      <c r="AK5405" s="82">
        <f>IF(H5405=1, 'adjustment factor'!$D$10, IF(H5405=-9,-999,IF(H5405="",-999,0)))</f>
        <v>-999</v>
      </c>
      <c r="AL5405" s="82">
        <f>IF(G5405=1, 'adjustment factor'!$D$11, IF(G5405=-9,-999,IF(G5405="",-999,0)))</f>
        <v>-999</v>
      </c>
      <c r="AM5405" s="82">
        <f>IF(I5405=1, 'adjustment factor'!$D$12, IF(I5405=-9,-999,IF(I5405="",-999,0)))</f>
        <v>-999</v>
      </c>
      <c r="AN5405" s="82">
        <f>IF(J5405=1, 'adjustment factor'!$D$13, IF(J5405=-9,-999,IF(J5405="",-999,0)))</f>
        <v>-999</v>
      </c>
      <c r="AO5405" s="82" t="str">
        <f t="shared" si="858"/>
        <v>-999</v>
      </c>
      <c r="AP5405" s="82" t="str">
        <f t="shared" si="859"/>
        <v>MISSING</v>
      </c>
    </row>
    <row r="5406" spans="2:42">
      <c r="B5406" s="207"/>
      <c r="C5406" s="35">
        <v>5402</v>
      </c>
      <c r="D5406" s="161"/>
      <c r="E5406" s="161"/>
      <c r="F5406" s="161"/>
      <c r="G5406" s="161"/>
      <c r="H5406" s="161"/>
      <c r="I5406" s="161"/>
      <c r="J5406" s="161"/>
      <c r="K5406" s="161"/>
      <c r="L5406" s="161"/>
      <c r="M5406" s="161"/>
      <c r="N5406" s="171"/>
      <c r="O5406" s="171"/>
      <c r="P5406" s="171"/>
      <c r="Q5406" s="171"/>
      <c r="R5406" s="171"/>
      <c r="S5406" s="171"/>
      <c r="T5406" s="208" t="str">
        <f t="shared" si="850"/>
        <v>MISSING</v>
      </c>
      <c r="U5406" s="208" t="str">
        <f t="shared" si="851"/>
        <v>MISSING</v>
      </c>
      <c r="X5406" s="56">
        <f t="shared" si="852"/>
        <v>-99</v>
      </c>
      <c r="Y5406" s="56">
        <f t="shared" si="853"/>
        <v>-99</v>
      </c>
      <c r="Z5406" s="56">
        <f t="shared" si="854"/>
        <v>-99</v>
      </c>
      <c r="AA5406" s="56">
        <f t="shared" si="855"/>
        <v>-99</v>
      </c>
      <c r="AB5406" s="56">
        <f t="shared" si="856"/>
        <v>-99</v>
      </c>
      <c r="AC5406" s="56">
        <f t="shared" si="857"/>
        <v>-99</v>
      </c>
      <c r="AD5406" s="3"/>
      <c r="AE5406" s="82">
        <f>IF(D5406=1, 'adjustment factor'!$D$4, IF(D5406=-9,-999,IF(D5406="",-999,0)))</f>
        <v>-999</v>
      </c>
      <c r="AF5406" s="82">
        <f>IF(F5406=1, 'adjustment factor'!$D$5, IF(F5406=-9,-999,IF(F5406="",-999,0)))</f>
        <v>-999</v>
      </c>
      <c r="AG5406" s="82">
        <f>IF(E5406=1, 'adjustment factor'!$D$6, IF(E5406=-9,-999,IF(E5406="",-999,0)))</f>
        <v>-999</v>
      </c>
      <c r="AH5406" s="82">
        <f>IF(K5406&gt;=45,'adjustment factor'!$D$7,IF(K5406=-9,-1200,IF(K5406="",-1200,0)))</f>
        <v>-1200</v>
      </c>
      <c r="AI5406" s="82">
        <f>IF(L5406=1, 'adjustment factor'!$D$8, IF(L5406=-9,-999,IF(L5406="",-999,0)))</f>
        <v>-999</v>
      </c>
      <c r="AJ5406" s="82">
        <f>IF(AND(M5406&gt;=1,M5406&lt;=4),'adjustment factor'!$D$9,IF(M5406=-9,-999,IF(M5406=98,-999,IF(M5406=99,-999,IF(M5406="",-999,0)))))</f>
        <v>-999</v>
      </c>
      <c r="AK5406" s="82">
        <f>IF(H5406=1, 'adjustment factor'!$D$10, IF(H5406=-9,-999,IF(H5406="",-999,0)))</f>
        <v>-999</v>
      </c>
      <c r="AL5406" s="82">
        <f>IF(G5406=1, 'adjustment factor'!$D$11, IF(G5406=-9,-999,IF(G5406="",-999,0)))</f>
        <v>-999</v>
      </c>
      <c r="AM5406" s="82">
        <f>IF(I5406=1, 'adjustment factor'!$D$12, IF(I5406=-9,-999,IF(I5406="",-999,0)))</f>
        <v>-999</v>
      </c>
      <c r="AN5406" s="82">
        <f>IF(J5406=1, 'adjustment factor'!$D$13, IF(J5406=-9,-999,IF(J5406="",-999,0)))</f>
        <v>-999</v>
      </c>
      <c r="AO5406" s="82" t="str">
        <f t="shared" si="858"/>
        <v>-999</v>
      </c>
      <c r="AP5406" s="82" t="str">
        <f t="shared" si="859"/>
        <v>MISSING</v>
      </c>
    </row>
    <row r="5407" spans="2:42">
      <c r="B5407" s="207"/>
      <c r="C5407" s="35">
        <v>5403</v>
      </c>
      <c r="D5407" s="161"/>
      <c r="E5407" s="161"/>
      <c r="F5407" s="161"/>
      <c r="G5407" s="161"/>
      <c r="H5407" s="161"/>
      <c r="I5407" s="161"/>
      <c r="J5407" s="161"/>
      <c r="K5407" s="161"/>
      <c r="L5407" s="161"/>
      <c r="M5407" s="161"/>
      <c r="N5407" s="171"/>
      <c r="O5407" s="171"/>
      <c r="P5407" s="171"/>
      <c r="Q5407" s="171"/>
      <c r="R5407" s="171"/>
      <c r="S5407" s="171"/>
      <c r="T5407" s="208" t="str">
        <f t="shared" si="850"/>
        <v>MISSING</v>
      </c>
      <c r="U5407" s="208" t="str">
        <f t="shared" si="851"/>
        <v>MISSING</v>
      </c>
      <c r="X5407" s="56">
        <f t="shared" si="852"/>
        <v>-99</v>
      </c>
      <c r="Y5407" s="56">
        <f t="shared" si="853"/>
        <v>-99</v>
      </c>
      <c r="Z5407" s="56">
        <f t="shared" si="854"/>
        <v>-99</v>
      </c>
      <c r="AA5407" s="56">
        <f t="shared" si="855"/>
        <v>-99</v>
      </c>
      <c r="AB5407" s="56">
        <f t="shared" si="856"/>
        <v>-99</v>
      </c>
      <c r="AC5407" s="56">
        <f t="shared" si="857"/>
        <v>-99</v>
      </c>
      <c r="AD5407" s="3"/>
      <c r="AE5407" s="82">
        <f>IF(D5407=1, 'adjustment factor'!$D$4, IF(D5407=-9,-999,IF(D5407="",-999,0)))</f>
        <v>-999</v>
      </c>
      <c r="AF5407" s="82">
        <f>IF(F5407=1, 'adjustment factor'!$D$5, IF(F5407=-9,-999,IF(F5407="",-999,0)))</f>
        <v>-999</v>
      </c>
      <c r="AG5407" s="82">
        <f>IF(E5407=1, 'adjustment factor'!$D$6, IF(E5407=-9,-999,IF(E5407="",-999,0)))</f>
        <v>-999</v>
      </c>
      <c r="AH5407" s="82">
        <f>IF(K5407&gt;=45,'adjustment factor'!$D$7,IF(K5407=-9,-1200,IF(K5407="",-1200,0)))</f>
        <v>-1200</v>
      </c>
      <c r="AI5407" s="82">
        <f>IF(L5407=1, 'adjustment factor'!$D$8, IF(L5407=-9,-999,IF(L5407="",-999,0)))</f>
        <v>-999</v>
      </c>
      <c r="AJ5407" s="82">
        <f>IF(AND(M5407&gt;=1,M5407&lt;=4),'adjustment factor'!$D$9,IF(M5407=-9,-999,IF(M5407=98,-999,IF(M5407=99,-999,IF(M5407="",-999,0)))))</f>
        <v>-999</v>
      </c>
      <c r="AK5407" s="82">
        <f>IF(H5407=1, 'adjustment factor'!$D$10, IF(H5407=-9,-999,IF(H5407="",-999,0)))</f>
        <v>-999</v>
      </c>
      <c r="AL5407" s="82">
        <f>IF(G5407=1, 'adjustment factor'!$D$11, IF(G5407=-9,-999,IF(G5407="",-999,0)))</f>
        <v>-999</v>
      </c>
      <c r="AM5407" s="82">
        <f>IF(I5407=1, 'adjustment factor'!$D$12, IF(I5407=-9,-999,IF(I5407="",-999,0)))</f>
        <v>-999</v>
      </c>
      <c r="AN5407" s="82">
        <f>IF(J5407=1, 'adjustment factor'!$D$13, IF(J5407=-9,-999,IF(J5407="",-999,0)))</f>
        <v>-999</v>
      </c>
      <c r="AO5407" s="82" t="str">
        <f t="shared" si="858"/>
        <v>-999</v>
      </c>
      <c r="AP5407" s="82" t="str">
        <f t="shared" si="859"/>
        <v>MISSING</v>
      </c>
    </row>
    <row r="5408" spans="2:42">
      <c r="B5408" s="207"/>
      <c r="C5408" s="35">
        <v>5404</v>
      </c>
      <c r="D5408" s="161"/>
      <c r="E5408" s="161"/>
      <c r="F5408" s="161"/>
      <c r="G5408" s="161"/>
      <c r="H5408" s="161"/>
      <c r="I5408" s="161"/>
      <c r="J5408" s="161"/>
      <c r="K5408" s="161"/>
      <c r="L5408" s="161"/>
      <c r="M5408" s="161"/>
      <c r="N5408" s="171"/>
      <c r="O5408" s="171"/>
      <c r="P5408" s="171"/>
      <c r="Q5408" s="171"/>
      <c r="R5408" s="171"/>
      <c r="S5408" s="171"/>
      <c r="T5408" s="208" t="str">
        <f t="shared" si="850"/>
        <v>MISSING</v>
      </c>
      <c r="U5408" s="208" t="str">
        <f t="shared" si="851"/>
        <v>MISSING</v>
      </c>
      <c r="X5408" s="56">
        <f t="shared" si="852"/>
        <v>-99</v>
      </c>
      <c r="Y5408" s="56">
        <f t="shared" si="853"/>
        <v>-99</v>
      </c>
      <c r="Z5408" s="56">
        <f t="shared" si="854"/>
        <v>-99</v>
      </c>
      <c r="AA5408" s="56">
        <f t="shared" si="855"/>
        <v>-99</v>
      </c>
      <c r="AB5408" s="56">
        <f t="shared" si="856"/>
        <v>-99</v>
      </c>
      <c r="AC5408" s="56">
        <f t="shared" si="857"/>
        <v>-99</v>
      </c>
      <c r="AD5408" s="3"/>
      <c r="AE5408" s="82">
        <f>IF(D5408=1, 'adjustment factor'!$D$4, IF(D5408=-9,-999,IF(D5408="",-999,0)))</f>
        <v>-999</v>
      </c>
      <c r="AF5408" s="82">
        <f>IF(F5408=1, 'adjustment factor'!$D$5, IF(F5408=-9,-999,IF(F5408="",-999,0)))</f>
        <v>-999</v>
      </c>
      <c r="AG5408" s="82">
        <f>IF(E5408=1, 'adjustment factor'!$D$6, IF(E5408=-9,-999,IF(E5408="",-999,0)))</f>
        <v>-999</v>
      </c>
      <c r="AH5408" s="82">
        <f>IF(K5408&gt;=45,'adjustment factor'!$D$7,IF(K5408=-9,-1200,IF(K5408="",-1200,0)))</f>
        <v>-1200</v>
      </c>
      <c r="AI5408" s="82">
        <f>IF(L5408=1, 'adjustment factor'!$D$8, IF(L5408=-9,-999,IF(L5408="",-999,0)))</f>
        <v>-999</v>
      </c>
      <c r="AJ5408" s="82">
        <f>IF(AND(M5408&gt;=1,M5408&lt;=4),'adjustment factor'!$D$9,IF(M5408=-9,-999,IF(M5408=98,-999,IF(M5408=99,-999,IF(M5408="",-999,0)))))</f>
        <v>-999</v>
      </c>
      <c r="AK5408" s="82">
        <f>IF(H5408=1, 'adjustment factor'!$D$10, IF(H5408=-9,-999,IF(H5408="",-999,0)))</f>
        <v>-999</v>
      </c>
      <c r="AL5408" s="82">
        <f>IF(G5408=1, 'adjustment factor'!$D$11, IF(G5408=-9,-999,IF(G5408="",-999,0)))</f>
        <v>-999</v>
      </c>
      <c r="AM5408" s="82">
        <f>IF(I5408=1, 'adjustment factor'!$D$12, IF(I5408=-9,-999,IF(I5408="",-999,0)))</f>
        <v>-999</v>
      </c>
      <c r="AN5408" s="82">
        <f>IF(J5408=1, 'adjustment factor'!$D$13, IF(J5408=-9,-999,IF(J5408="",-999,0)))</f>
        <v>-999</v>
      </c>
      <c r="AO5408" s="82" t="str">
        <f t="shared" si="858"/>
        <v>-999</v>
      </c>
      <c r="AP5408" s="82" t="str">
        <f t="shared" si="859"/>
        <v>MISSING</v>
      </c>
    </row>
    <row r="5409" spans="2:42">
      <c r="B5409" s="207"/>
      <c r="C5409" s="35">
        <v>5405</v>
      </c>
      <c r="D5409" s="161"/>
      <c r="E5409" s="161"/>
      <c r="F5409" s="161"/>
      <c r="G5409" s="161"/>
      <c r="H5409" s="161"/>
      <c r="I5409" s="161"/>
      <c r="J5409" s="161"/>
      <c r="K5409" s="161"/>
      <c r="L5409" s="161"/>
      <c r="M5409" s="161"/>
      <c r="N5409" s="171"/>
      <c r="O5409" s="171"/>
      <c r="P5409" s="171"/>
      <c r="Q5409" s="171"/>
      <c r="R5409" s="171"/>
      <c r="S5409" s="171"/>
      <c r="T5409" s="208" t="str">
        <f t="shared" si="850"/>
        <v>MISSING</v>
      </c>
      <c r="U5409" s="208" t="str">
        <f t="shared" si="851"/>
        <v>MISSING</v>
      </c>
      <c r="X5409" s="56">
        <f t="shared" si="852"/>
        <v>-99</v>
      </c>
      <c r="Y5409" s="56">
        <f t="shared" si="853"/>
        <v>-99</v>
      </c>
      <c r="Z5409" s="56">
        <f t="shared" si="854"/>
        <v>-99</v>
      </c>
      <c r="AA5409" s="56">
        <f t="shared" si="855"/>
        <v>-99</v>
      </c>
      <c r="AB5409" s="56">
        <f t="shared" si="856"/>
        <v>-99</v>
      </c>
      <c r="AC5409" s="56">
        <f t="shared" si="857"/>
        <v>-99</v>
      </c>
      <c r="AD5409" s="3"/>
      <c r="AE5409" s="82">
        <f>IF(D5409=1, 'adjustment factor'!$D$4, IF(D5409=-9,-999,IF(D5409="",-999,0)))</f>
        <v>-999</v>
      </c>
      <c r="AF5409" s="82">
        <f>IF(F5409=1, 'adjustment factor'!$D$5, IF(F5409=-9,-999,IF(F5409="",-999,0)))</f>
        <v>-999</v>
      </c>
      <c r="AG5409" s="82">
        <f>IF(E5409=1, 'adjustment factor'!$D$6, IF(E5409=-9,-999,IF(E5409="",-999,0)))</f>
        <v>-999</v>
      </c>
      <c r="AH5409" s="82">
        <f>IF(K5409&gt;=45,'adjustment factor'!$D$7,IF(K5409=-9,-1200,IF(K5409="",-1200,0)))</f>
        <v>-1200</v>
      </c>
      <c r="AI5409" s="82">
        <f>IF(L5409=1, 'adjustment factor'!$D$8, IF(L5409=-9,-999,IF(L5409="",-999,0)))</f>
        <v>-999</v>
      </c>
      <c r="AJ5409" s="82">
        <f>IF(AND(M5409&gt;=1,M5409&lt;=4),'adjustment factor'!$D$9,IF(M5409=-9,-999,IF(M5409=98,-999,IF(M5409=99,-999,IF(M5409="",-999,0)))))</f>
        <v>-999</v>
      </c>
      <c r="AK5409" s="82">
        <f>IF(H5409=1, 'adjustment factor'!$D$10, IF(H5409=-9,-999,IF(H5409="",-999,0)))</f>
        <v>-999</v>
      </c>
      <c r="AL5409" s="82">
        <f>IF(G5409=1, 'adjustment factor'!$D$11, IF(G5409=-9,-999,IF(G5409="",-999,0)))</f>
        <v>-999</v>
      </c>
      <c r="AM5409" s="82">
        <f>IF(I5409=1, 'adjustment factor'!$D$12, IF(I5409=-9,-999,IF(I5409="",-999,0)))</f>
        <v>-999</v>
      </c>
      <c r="AN5409" s="82">
        <f>IF(J5409=1, 'adjustment factor'!$D$13, IF(J5409=-9,-999,IF(J5409="",-999,0)))</f>
        <v>-999</v>
      </c>
      <c r="AO5409" s="82" t="str">
        <f t="shared" si="858"/>
        <v>-999</v>
      </c>
      <c r="AP5409" s="82" t="str">
        <f t="shared" si="859"/>
        <v>MISSING</v>
      </c>
    </row>
    <row r="5410" spans="2:42">
      <c r="B5410" s="207"/>
      <c r="C5410" s="35">
        <v>5406</v>
      </c>
      <c r="D5410" s="161"/>
      <c r="E5410" s="161"/>
      <c r="F5410" s="161"/>
      <c r="G5410" s="161"/>
      <c r="H5410" s="161"/>
      <c r="I5410" s="161"/>
      <c r="J5410" s="161"/>
      <c r="K5410" s="161"/>
      <c r="L5410" s="161"/>
      <c r="M5410" s="161"/>
      <c r="N5410" s="171"/>
      <c r="O5410" s="171"/>
      <c r="P5410" s="171"/>
      <c r="Q5410" s="171"/>
      <c r="R5410" s="171"/>
      <c r="S5410" s="171"/>
      <c r="T5410" s="208" t="str">
        <f t="shared" si="850"/>
        <v>MISSING</v>
      </c>
      <c r="U5410" s="208" t="str">
        <f t="shared" si="851"/>
        <v>MISSING</v>
      </c>
      <c r="X5410" s="56">
        <f t="shared" si="852"/>
        <v>-99</v>
      </c>
      <c r="Y5410" s="56">
        <f t="shared" si="853"/>
        <v>-99</v>
      </c>
      <c r="Z5410" s="56">
        <f t="shared" si="854"/>
        <v>-99</v>
      </c>
      <c r="AA5410" s="56">
        <f t="shared" si="855"/>
        <v>-99</v>
      </c>
      <c r="AB5410" s="56">
        <f t="shared" si="856"/>
        <v>-99</v>
      </c>
      <c r="AC5410" s="56">
        <f t="shared" si="857"/>
        <v>-99</v>
      </c>
      <c r="AD5410" s="3"/>
      <c r="AE5410" s="82">
        <f>IF(D5410=1, 'adjustment factor'!$D$4, IF(D5410=-9,-999,IF(D5410="",-999,0)))</f>
        <v>-999</v>
      </c>
      <c r="AF5410" s="82">
        <f>IF(F5410=1, 'adjustment factor'!$D$5, IF(F5410=-9,-999,IF(F5410="",-999,0)))</f>
        <v>-999</v>
      </c>
      <c r="AG5410" s="82">
        <f>IF(E5410=1, 'adjustment factor'!$D$6, IF(E5410=-9,-999,IF(E5410="",-999,0)))</f>
        <v>-999</v>
      </c>
      <c r="AH5410" s="82">
        <f>IF(K5410&gt;=45,'adjustment factor'!$D$7,IF(K5410=-9,-1200,IF(K5410="",-1200,0)))</f>
        <v>-1200</v>
      </c>
      <c r="AI5410" s="82">
        <f>IF(L5410=1, 'adjustment factor'!$D$8, IF(L5410=-9,-999,IF(L5410="",-999,0)))</f>
        <v>-999</v>
      </c>
      <c r="AJ5410" s="82">
        <f>IF(AND(M5410&gt;=1,M5410&lt;=4),'adjustment factor'!$D$9,IF(M5410=-9,-999,IF(M5410=98,-999,IF(M5410=99,-999,IF(M5410="",-999,0)))))</f>
        <v>-999</v>
      </c>
      <c r="AK5410" s="82">
        <f>IF(H5410=1, 'adjustment factor'!$D$10, IF(H5410=-9,-999,IF(H5410="",-999,0)))</f>
        <v>-999</v>
      </c>
      <c r="AL5410" s="82">
        <f>IF(G5410=1, 'adjustment factor'!$D$11, IF(G5410=-9,-999,IF(G5410="",-999,0)))</f>
        <v>-999</v>
      </c>
      <c r="AM5410" s="82">
        <f>IF(I5410=1, 'adjustment factor'!$D$12, IF(I5410=-9,-999,IF(I5410="",-999,0)))</f>
        <v>-999</v>
      </c>
      <c r="AN5410" s="82">
        <f>IF(J5410=1, 'adjustment factor'!$D$13, IF(J5410=-9,-999,IF(J5410="",-999,0)))</f>
        <v>-999</v>
      </c>
      <c r="AO5410" s="82" t="str">
        <f t="shared" si="858"/>
        <v>-999</v>
      </c>
      <c r="AP5410" s="82" t="str">
        <f t="shared" si="859"/>
        <v>MISSING</v>
      </c>
    </row>
    <row r="5411" spans="2:42">
      <c r="B5411" s="207"/>
      <c r="C5411" s="35">
        <v>5407</v>
      </c>
      <c r="D5411" s="161"/>
      <c r="E5411" s="161"/>
      <c r="F5411" s="161"/>
      <c r="G5411" s="161"/>
      <c r="H5411" s="161"/>
      <c r="I5411" s="161"/>
      <c r="J5411" s="161"/>
      <c r="K5411" s="161"/>
      <c r="L5411" s="161"/>
      <c r="M5411" s="161"/>
      <c r="N5411" s="171"/>
      <c r="O5411" s="171"/>
      <c r="P5411" s="171"/>
      <c r="Q5411" s="171"/>
      <c r="R5411" s="171"/>
      <c r="S5411" s="171"/>
      <c r="T5411" s="208" t="str">
        <f t="shared" si="850"/>
        <v>MISSING</v>
      </c>
      <c r="U5411" s="208" t="str">
        <f t="shared" si="851"/>
        <v>MISSING</v>
      </c>
      <c r="X5411" s="56">
        <f t="shared" si="852"/>
        <v>-99</v>
      </c>
      <c r="Y5411" s="56">
        <f t="shared" si="853"/>
        <v>-99</v>
      </c>
      <c r="Z5411" s="56">
        <f t="shared" si="854"/>
        <v>-99</v>
      </c>
      <c r="AA5411" s="56">
        <f t="shared" si="855"/>
        <v>-99</v>
      </c>
      <c r="AB5411" s="56">
        <f t="shared" si="856"/>
        <v>-99</v>
      </c>
      <c r="AC5411" s="56">
        <f t="shared" si="857"/>
        <v>-99</v>
      </c>
      <c r="AD5411" s="3"/>
      <c r="AE5411" s="82">
        <f>IF(D5411=1, 'adjustment factor'!$D$4, IF(D5411=-9,-999,IF(D5411="",-999,0)))</f>
        <v>-999</v>
      </c>
      <c r="AF5411" s="82">
        <f>IF(F5411=1, 'adjustment factor'!$D$5, IF(F5411=-9,-999,IF(F5411="",-999,0)))</f>
        <v>-999</v>
      </c>
      <c r="AG5411" s="82">
        <f>IF(E5411=1, 'adjustment factor'!$D$6, IF(E5411=-9,-999,IF(E5411="",-999,0)))</f>
        <v>-999</v>
      </c>
      <c r="AH5411" s="82">
        <f>IF(K5411&gt;=45,'adjustment factor'!$D$7,IF(K5411=-9,-1200,IF(K5411="",-1200,0)))</f>
        <v>-1200</v>
      </c>
      <c r="AI5411" s="82">
        <f>IF(L5411=1, 'adjustment factor'!$D$8, IF(L5411=-9,-999,IF(L5411="",-999,0)))</f>
        <v>-999</v>
      </c>
      <c r="AJ5411" s="82">
        <f>IF(AND(M5411&gt;=1,M5411&lt;=4),'adjustment factor'!$D$9,IF(M5411=-9,-999,IF(M5411=98,-999,IF(M5411=99,-999,IF(M5411="",-999,0)))))</f>
        <v>-999</v>
      </c>
      <c r="AK5411" s="82">
        <f>IF(H5411=1, 'adjustment factor'!$D$10, IF(H5411=-9,-999,IF(H5411="",-999,0)))</f>
        <v>-999</v>
      </c>
      <c r="AL5411" s="82">
        <f>IF(G5411=1, 'adjustment factor'!$D$11, IF(G5411=-9,-999,IF(G5411="",-999,0)))</f>
        <v>-999</v>
      </c>
      <c r="AM5411" s="82">
        <f>IF(I5411=1, 'adjustment factor'!$D$12, IF(I5411=-9,-999,IF(I5411="",-999,0)))</f>
        <v>-999</v>
      </c>
      <c r="AN5411" s="82">
        <f>IF(J5411=1, 'adjustment factor'!$D$13, IF(J5411=-9,-999,IF(J5411="",-999,0)))</f>
        <v>-999</v>
      </c>
      <c r="AO5411" s="82" t="str">
        <f t="shared" si="858"/>
        <v>-999</v>
      </c>
      <c r="AP5411" s="82" t="str">
        <f t="shared" si="859"/>
        <v>MISSING</v>
      </c>
    </row>
    <row r="5412" spans="2:42">
      <c r="B5412" s="207"/>
      <c r="C5412" s="35">
        <v>5408</v>
      </c>
      <c r="D5412" s="161"/>
      <c r="E5412" s="161"/>
      <c r="F5412" s="161"/>
      <c r="G5412" s="161"/>
      <c r="H5412" s="161"/>
      <c r="I5412" s="161"/>
      <c r="J5412" s="161"/>
      <c r="K5412" s="161"/>
      <c r="L5412" s="161"/>
      <c r="M5412" s="161"/>
      <c r="N5412" s="171"/>
      <c r="O5412" s="171"/>
      <c r="P5412" s="171"/>
      <c r="Q5412" s="171"/>
      <c r="R5412" s="171"/>
      <c r="S5412" s="171"/>
      <c r="T5412" s="208" t="str">
        <f t="shared" si="850"/>
        <v>MISSING</v>
      </c>
      <c r="U5412" s="208" t="str">
        <f t="shared" si="851"/>
        <v>MISSING</v>
      </c>
      <c r="X5412" s="56">
        <f t="shared" si="852"/>
        <v>-99</v>
      </c>
      <c r="Y5412" s="56">
        <f t="shared" si="853"/>
        <v>-99</v>
      </c>
      <c r="Z5412" s="56">
        <f t="shared" si="854"/>
        <v>-99</v>
      </c>
      <c r="AA5412" s="56">
        <f t="shared" si="855"/>
        <v>-99</v>
      </c>
      <c r="AB5412" s="56">
        <f t="shared" si="856"/>
        <v>-99</v>
      </c>
      <c r="AC5412" s="56">
        <f t="shared" si="857"/>
        <v>-99</v>
      </c>
      <c r="AD5412" s="3"/>
      <c r="AE5412" s="82">
        <f>IF(D5412=1, 'adjustment factor'!$D$4, IF(D5412=-9,-999,IF(D5412="",-999,0)))</f>
        <v>-999</v>
      </c>
      <c r="AF5412" s="82">
        <f>IF(F5412=1, 'adjustment factor'!$D$5, IF(F5412=-9,-999,IF(F5412="",-999,0)))</f>
        <v>-999</v>
      </c>
      <c r="AG5412" s="82">
        <f>IF(E5412=1, 'adjustment factor'!$D$6, IF(E5412=-9,-999,IF(E5412="",-999,0)))</f>
        <v>-999</v>
      </c>
      <c r="AH5412" s="82">
        <f>IF(K5412&gt;=45,'adjustment factor'!$D$7,IF(K5412=-9,-1200,IF(K5412="",-1200,0)))</f>
        <v>-1200</v>
      </c>
      <c r="AI5412" s="82">
        <f>IF(L5412=1, 'adjustment factor'!$D$8, IF(L5412=-9,-999,IF(L5412="",-999,0)))</f>
        <v>-999</v>
      </c>
      <c r="AJ5412" s="82">
        <f>IF(AND(M5412&gt;=1,M5412&lt;=4),'adjustment factor'!$D$9,IF(M5412=-9,-999,IF(M5412=98,-999,IF(M5412=99,-999,IF(M5412="",-999,0)))))</f>
        <v>-999</v>
      </c>
      <c r="AK5412" s="82">
        <f>IF(H5412=1, 'adjustment factor'!$D$10, IF(H5412=-9,-999,IF(H5412="",-999,0)))</f>
        <v>-999</v>
      </c>
      <c r="AL5412" s="82">
        <f>IF(G5412=1, 'adjustment factor'!$D$11, IF(G5412=-9,-999,IF(G5412="",-999,0)))</f>
        <v>-999</v>
      </c>
      <c r="AM5412" s="82">
        <f>IF(I5412=1, 'adjustment factor'!$D$12, IF(I5412=-9,-999,IF(I5412="",-999,0)))</f>
        <v>-999</v>
      </c>
      <c r="AN5412" s="82">
        <f>IF(J5412=1, 'adjustment factor'!$D$13, IF(J5412=-9,-999,IF(J5412="",-999,0)))</f>
        <v>-999</v>
      </c>
      <c r="AO5412" s="82" t="str">
        <f t="shared" si="858"/>
        <v>-999</v>
      </c>
      <c r="AP5412" s="82" t="str">
        <f t="shared" si="859"/>
        <v>MISSING</v>
      </c>
    </row>
    <row r="5413" spans="2:42">
      <c r="B5413" s="207"/>
      <c r="C5413" s="35">
        <v>5409</v>
      </c>
      <c r="D5413" s="161"/>
      <c r="E5413" s="161"/>
      <c r="F5413" s="161"/>
      <c r="G5413" s="161"/>
      <c r="H5413" s="161"/>
      <c r="I5413" s="161"/>
      <c r="J5413" s="161"/>
      <c r="K5413" s="161"/>
      <c r="L5413" s="161"/>
      <c r="M5413" s="161"/>
      <c r="N5413" s="171"/>
      <c r="O5413" s="171"/>
      <c r="P5413" s="171"/>
      <c r="Q5413" s="171"/>
      <c r="R5413" s="171"/>
      <c r="S5413" s="171"/>
      <c r="T5413" s="208" t="str">
        <f t="shared" si="850"/>
        <v>MISSING</v>
      </c>
      <c r="U5413" s="208" t="str">
        <f t="shared" si="851"/>
        <v>MISSING</v>
      </c>
      <c r="X5413" s="56">
        <f t="shared" si="852"/>
        <v>-99</v>
      </c>
      <c r="Y5413" s="56">
        <f t="shared" si="853"/>
        <v>-99</v>
      </c>
      <c r="Z5413" s="56">
        <f t="shared" si="854"/>
        <v>-99</v>
      </c>
      <c r="AA5413" s="56">
        <f t="shared" si="855"/>
        <v>-99</v>
      </c>
      <c r="AB5413" s="56">
        <f t="shared" si="856"/>
        <v>-99</v>
      </c>
      <c r="AC5413" s="56">
        <f t="shared" si="857"/>
        <v>-99</v>
      </c>
      <c r="AD5413" s="3"/>
      <c r="AE5413" s="82">
        <f>IF(D5413=1, 'adjustment factor'!$D$4, IF(D5413=-9,-999,IF(D5413="",-999,0)))</f>
        <v>-999</v>
      </c>
      <c r="AF5413" s="82">
        <f>IF(F5413=1, 'adjustment factor'!$D$5, IF(F5413=-9,-999,IF(F5413="",-999,0)))</f>
        <v>-999</v>
      </c>
      <c r="AG5413" s="82">
        <f>IF(E5413=1, 'adjustment factor'!$D$6, IF(E5413=-9,-999,IF(E5413="",-999,0)))</f>
        <v>-999</v>
      </c>
      <c r="AH5413" s="82">
        <f>IF(K5413&gt;=45,'adjustment factor'!$D$7,IF(K5413=-9,-1200,IF(K5413="",-1200,0)))</f>
        <v>-1200</v>
      </c>
      <c r="AI5413" s="82">
        <f>IF(L5413=1, 'adjustment factor'!$D$8, IF(L5413=-9,-999,IF(L5413="",-999,0)))</f>
        <v>-999</v>
      </c>
      <c r="AJ5413" s="82">
        <f>IF(AND(M5413&gt;=1,M5413&lt;=4),'adjustment factor'!$D$9,IF(M5413=-9,-999,IF(M5413=98,-999,IF(M5413=99,-999,IF(M5413="",-999,0)))))</f>
        <v>-999</v>
      </c>
      <c r="AK5413" s="82">
        <f>IF(H5413=1, 'adjustment factor'!$D$10, IF(H5413=-9,-999,IF(H5413="",-999,0)))</f>
        <v>-999</v>
      </c>
      <c r="AL5413" s="82">
        <f>IF(G5413=1, 'adjustment factor'!$D$11, IF(G5413=-9,-999,IF(G5413="",-999,0)))</f>
        <v>-999</v>
      </c>
      <c r="AM5413" s="82">
        <f>IF(I5413=1, 'adjustment factor'!$D$12, IF(I5413=-9,-999,IF(I5413="",-999,0)))</f>
        <v>-999</v>
      </c>
      <c r="AN5413" s="82">
        <f>IF(J5413=1, 'adjustment factor'!$D$13, IF(J5413=-9,-999,IF(J5413="",-999,0)))</f>
        <v>-999</v>
      </c>
      <c r="AO5413" s="82" t="str">
        <f t="shared" si="858"/>
        <v>-999</v>
      </c>
      <c r="AP5413" s="82" t="str">
        <f t="shared" si="859"/>
        <v>MISSING</v>
      </c>
    </row>
    <row r="5414" spans="2:42">
      <c r="B5414" s="207"/>
      <c r="C5414" s="35">
        <v>5410</v>
      </c>
      <c r="D5414" s="161"/>
      <c r="E5414" s="161"/>
      <c r="F5414" s="161"/>
      <c r="G5414" s="161"/>
      <c r="H5414" s="161"/>
      <c r="I5414" s="161"/>
      <c r="J5414" s="161"/>
      <c r="K5414" s="161"/>
      <c r="L5414" s="161"/>
      <c r="M5414" s="161"/>
      <c r="N5414" s="171"/>
      <c r="O5414" s="171"/>
      <c r="P5414" s="171"/>
      <c r="Q5414" s="171"/>
      <c r="R5414" s="171"/>
      <c r="S5414" s="171"/>
      <c r="T5414" s="208" t="str">
        <f t="shared" si="850"/>
        <v>MISSING</v>
      </c>
      <c r="U5414" s="208" t="str">
        <f t="shared" si="851"/>
        <v>MISSING</v>
      </c>
      <c r="X5414" s="56">
        <f t="shared" si="852"/>
        <v>-99</v>
      </c>
      <c r="Y5414" s="56">
        <f t="shared" si="853"/>
        <v>-99</v>
      </c>
      <c r="Z5414" s="56">
        <f t="shared" si="854"/>
        <v>-99</v>
      </c>
      <c r="AA5414" s="56">
        <f t="shared" si="855"/>
        <v>-99</v>
      </c>
      <c r="AB5414" s="56">
        <f t="shared" si="856"/>
        <v>-99</v>
      </c>
      <c r="AC5414" s="56">
        <f t="shared" si="857"/>
        <v>-99</v>
      </c>
      <c r="AD5414" s="3"/>
      <c r="AE5414" s="82">
        <f>IF(D5414=1, 'adjustment factor'!$D$4, IF(D5414=-9,-999,IF(D5414="",-999,0)))</f>
        <v>-999</v>
      </c>
      <c r="AF5414" s="82">
        <f>IF(F5414=1, 'adjustment factor'!$D$5, IF(F5414=-9,-999,IF(F5414="",-999,0)))</f>
        <v>-999</v>
      </c>
      <c r="AG5414" s="82">
        <f>IF(E5414=1, 'adjustment factor'!$D$6, IF(E5414=-9,-999,IF(E5414="",-999,0)))</f>
        <v>-999</v>
      </c>
      <c r="AH5414" s="82">
        <f>IF(K5414&gt;=45,'adjustment factor'!$D$7,IF(K5414=-9,-1200,IF(K5414="",-1200,0)))</f>
        <v>-1200</v>
      </c>
      <c r="AI5414" s="82">
        <f>IF(L5414=1, 'adjustment factor'!$D$8, IF(L5414=-9,-999,IF(L5414="",-999,0)))</f>
        <v>-999</v>
      </c>
      <c r="AJ5414" s="82">
        <f>IF(AND(M5414&gt;=1,M5414&lt;=4),'adjustment factor'!$D$9,IF(M5414=-9,-999,IF(M5414=98,-999,IF(M5414=99,-999,IF(M5414="",-999,0)))))</f>
        <v>-999</v>
      </c>
      <c r="AK5414" s="82">
        <f>IF(H5414=1, 'adjustment factor'!$D$10, IF(H5414=-9,-999,IF(H5414="",-999,0)))</f>
        <v>-999</v>
      </c>
      <c r="AL5414" s="82">
        <f>IF(G5414=1, 'adjustment factor'!$D$11, IF(G5414=-9,-999,IF(G5414="",-999,0)))</f>
        <v>-999</v>
      </c>
      <c r="AM5414" s="82">
        <f>IF(I5414=1, 'adjustment factor'!$D$12, IF(I5414=-9,-999,IF(I5414="",-999,0)))</f>
        <v>-999</v>
      </c>
      <c r="AN5414" s="82">
        <f>IF(J5414=1, 'adjustment factor'!$D$13, IF(J5414=-9,-999,IF(J5414="",-999,0)))</f>
        <v>-999</v>
      </c>
      <c r="AO5414" s="82" t="str">
        <f t="shared" si="858"/>
        <v>-999</v>
      </c>
      <c r="AP5414" s="82" t="str">
        <f t="shared" si="859"/>
        <v>MISSING</v>
      </c>
    </row>
    <row r="5415" spans="2:42">
      <c r="B5415" s="207"/>
      <c r="C5415" s="35">
        <v>5411</v>
      </c>
      <c r="D5415" s="161"/>
      <c r="E5415" s="161"/>
      <c r="F5415" s="161"/>
      <c r="G5415" s="161"/>
      <c r="H5415" s="161"/>
      <c r="I5415" s="161"/>
      <c r="J5415" s="161"/>
      <c r="K5415" s="161"/>
      <c r="L5415" s="161"/>
      <c r="M5415" s="161"/>
      <c r="N5415" s="171"/>
      <c r="O5415" s="171"/>
      <c r="P5415" s="171"/>
      <c r="Q5415" s="171"/>
      <c r="R5415" s="171"/>
      <c r="S5415" s="171"/>
      <c r="T5415" s="208" t="str">
        <f t="shared" si="850"/>
        <v>MISSING</v>
      </c>
      <c r="U5415" s="208" t="str">
        <f t="shared" si="851"/>
        <v>MISSING</v>
      </c>
      <c r="X5415" s="56">
        <f t="shared" si="852"/>
        <v>-99</v>
      </c>
      <c r="Y5415" s="56">
        <f t="shared" si="853"/>
        <v>-99</v>
      </c>
      <c r="Z5415" s="56">
        <f t="shared" si="854"/>
        <v>-99</v>
      </c>
      <c r="AA5415" s="56">
        <f t="shared" si="855"/>
        <v>-99</v>
      </c>
      <c r="AB5415" s="56">
        <f t="shared" si="856"/>
        <v>-99</v>
      </c>
      <c r="AC5415" s="56">
        <f t="shared" si="857"/>
        <v>-99</v>
      </c>
      <c r="AD5415" s="3"/>
      <c r="AE5415" s="82">
        <f>IF(D5415=1, 'adjustment factor'!$D$4, IF(D5415=-9,-999,IF(D5415="",-999,0)))</f>
        <v>-999</v>
      </c>
      <c r="AF5415" s="82">
        <f>IF(F5415=1, 'adjustment factor'!$D$5, IF(F5415=-9,-999,IF(F5415="",-999,0)))</f>
        <v>-999</v>
      </c>
      <c r="AG5415" s="82">
        <f>IF(E5415=1, 'adjustment factor'!$D$6, IF(E5415=-9,-999,IF(E5415="",-999,0)))</f>
        <v>-999</v>
      </c>
      <c r="AH5415" s="82">
        <f>IF(K5415&gt;=45,'adjustment factor'!$D$7,IF(K5415=-9,-1200,IF(K5415="",-1200,0)))</f>
        <v>-1200</v>
      </c>
      <c r="AI5415" s="82">
        <f>IF(L5415=1, 'adjustment factor'!$D$8, IF(L5415=-9,-999,IF(L5415="",-999,0)))</f>
        <v>-999</v>
      </c>
      <c r="AJ5415" s="82">
        <f>IF(AND(M5415&gt;=1,M5415&lt;=4),'adjustment factor'!$D$9,IF(M5415=-9,-999,IF(M5415=98,-999,IF(M5415=99,-999,IF(M5415="",-999,0)))))</f>
        <v>-999</v>
      </c>
      <c r="AK5415" s="82">
        <f>IF(H5415=1, 'adjustment factor'!$D$10, IF(H5415=-9,-999,IF(H5415="",-999,0)))</f>
        <v>-999</v>
      </c>
      <c r="AL5415" s="82">
        <f>IF(G5415=1, 'adjustment factor'!$D$11, IF(G5415=-9,-999,IF(G5415="",-999,0)))</f>
        <v>-999</v>
      </c>
      <c r="AM5415" s="82">
        <f>IF(I5415=1, 'adjustment factor'!$D$12, IF(I5415=-9,-999,IF(I5415="",-999,0)))</f>
        <v>-999</v>
      </c>
      <c r="AN5415" s="82">
        <f>IF(J5415=1, 'adjustment factor'!$D$13, IF(J5415=-9,-999,IF(J5415="",-999,0)))</f>
        <v>-999</v>
      </c>
      <c r="AO5415" s="82" t="str">
        <f t="shared" si="858"/>
        <v>-999</v>
      </c>
      <c r="AP5415" s="82" t="str">
        <f t="shared" si="859"/>
        <v>MISSING</v>
      </c>
    </row>
    <row r="5416" spans="2:42">
      <c r="B5416" s="207"/>
      <c r="C5416" s="35">
        <v>5412</v>
      </c>
      <c r="D5416" s="161"/>
      <c r="E5416" s="161"/>
      <c r="F5416" s="161"/>
      <c r="G5416" s="161"/>
      <c r="H5416" s="161"/>
      <c r="I5416" s="161"/>
      <c r="J5416" s="161"/>
      <c r="K5416" s="161"/>
      <c r="L5416" s="161"/>
      <c r="M5416" s="161"/>
      <c r="N5416" s="171"/>
      <c r="O5416" s="171"/>
      <c r="P5416" s="171"/>
      <c r="Q5416" s="171"/>
      <c r="R5416" s="171"/>
      <c r="S5416" s="171"/>
      <c r="T5416" s="208" t="str">
        <f t="shared" si="850"/>
        <v>MISSING</v>
      </c>
      <c r="U5416" s="208" t="str">
        <f t="shared" si="851"/>
        <v>MISSING</v>
      </c>
      <c r="X5416" s="56">
        <f t="shared" si="852"/>
        <v>-99</v>
      </c>
      <c r="Y5416" s="56">
        <f t="shared" si="853"/>
        <v>-99</v>
      </c>
      <c r="Z5416" s="56">
        <f t="shared" si="854"/>
        <v>-99</v>
      </c>
      <c r="AA5416" s="56">
        <f t="shared" si="855"/>
        <v>-99</v>
      </c>
      <c r="AB5416" s="56">
        <f t="shared" si="856"/>
        <v>-99</v>
      </c>
      <c r="AC5416" s="56">
        <f t="shared" si="857"/>
        <v>-99</v>
      </c>
      <c r="AD5416" s="3"/>
      <c r="AE5416" s="82">
        <f>IF(D5416=1, 'adjustment factor'!$D$4, IF(D5416=-9,-999,IF(D5416="",-999,0)))</f>
        <v>-999</v>
      </c>
      <c r="AF5416" s="82">
        <f>IF(F5416=1, 'adjustment factor'!$D$5, IF(F5416=-9,-999,IF(F5416="",-999,0)))</f>
        <v>-999</v>
      </c>
      <c r="AG5416" s="82">
        <f>IF(E5416=1, 'adjustment factor'!$D$6, IF(E5416=-9,-999,IF(E5416="",-999,0)))</f>
        <v>-999</v>
      </c>
      <c r="AH5416" s="82">
        <f>IF(K5416&gt;=45,'adjustment factor'!$D$7,IF(K5416=-9,-1200,IF(K5416="",-1200,0)))</f>
        <v>-1200</v>
      </c>
      <c r="AI5416" s="82">
        <f>IF(L5416=1, 'adjustment factor'!$D$8, IF(L5416=-9,-999,IF(L5416="",-999,0)))</f>
        <v>-999</v>
      </c>
      <c r="AJ5416" s="82">
        <f>IF(AND(M5416&gt;=1,M5416&lt;=4),'adjustment factor'!$D$9,IF(M5416=-9,-999,IF(M5416=98,-999,IF(M5416=99,-999,IF(M5416="",-999,0)))))</f>
        <v>-999</v>
      </c>
      <c r="AK5416" s="82">
        <f>IF(H5416=1, 'adjustment factor'!$D$10, IF(H5416=-9,-999,IF(H5416="",-999,0)))</f>
        <v>-999</v>
      </c>
      <c r="AL5416" s="82">
        <f>IF(G5416=1, 'adjustment factor'!$D$11, IF(G5416=-9,-999,IF(G5416="",-999,0)))</f>
        <v>-999</v>
      </c>
      <c r="AM5416" s="82">
        <f>IF(I5416=1, 'adjustment factor'!$D$12, IF(I5416=-9,-999,IF(I5416="",-999,0)))</f>
        <v>-999</v>
      </c>
      <c r="AN5416" s="82">
        <f>IF(J5416=1, 'adjustment factor'!$D$13, IF(J5416=-9,-999,IF(J5416="",-999,0)))</f>
        <v>-999</v>
      </c>
      <c r="AO5416" s="82" t="str">
        <f t="shared" si="858"/>
        <v>-999</v>
      </c>
      <c r="AP5416" s="82" t="str">
        <f t="shared" si="859"/>
        <v>MISSING</v>
      </c>
    </row>
    <row r="5417" spans="2:42">
      <c r="B5417" s="207"/>
      <c r="C5417" s="35">
        <v>5413</v>
      </c>
      <c r="D5417" s="161"/>
      <c r="E5417" s="161"/>
      <c r="F5417" s="161"/>
      <c r="G5417" s="161"/>
      <c r="H5417" s="161"/>
      <c r="I5417" s="161"/>
      <c r="J5417" s="161"/>
      <c r="K5417" s="161"/>
      <c r="L5417" s="161"/>
      <c r="M5417" s="161"/>
      <c r="N5417" s="171"/>
      <c r="O5417" s="171"/>
      <c r="P5417" s="171"/>
      <c r="Q5417" s="171"/>
      <c r="R5417" s="171"/>
      <c r="S5417" s="171"/>
      <c r="T5417" s="208" t="str">
        <f t="shared" si="850"/>
        <v>MISSING</v>
      </c>
      <c r="U5417" s="208" t="str">
        <f t="shared" si="851"/>
        <v>MISSING</v>
      </c>
      <c r="X5417" s="56">
        <f t="shared" si="852"/>
        <v>-99</v>
      </c>
      <c r="Y5417" s="56">
        <f t="shared" si="853"/>
        <v>-99</v>
      </c>
      <c r="Z5417" s="56">
        <f t="shared" si="854"/>
        <v>-99</v>
      </c>
      <c r="AA5417" s="56">
        <f t="shared" si="855"/>
        <v>-99</v>
      </c>
      <c r="AB5417" s="56">
        <f t="shared" si="856"/>
        <v>-99</v>
      </c>
      <c r="AC5417" s="56">
        <f t="shared" si="857"/>
        <v>-99</v>
      </c>
      <c r="AD5417" s="3"/>
      <c r="AE5417" s="82">
        <f>IF(D5417=1, 'adjustment factor'!$D$4, IF(D5417=-9,-999,IF(D5417="",-999,0)))</f>
        <v>-999</v>
      </c>
      <c r="AF5417" s="82">
        <f>IF(F5417=1, 'adjustment factor'!$D$5, IF(F5417=-9,-999,IF(F5417="",-999,0)))</f>
        <v>-999</v>
      </c>
      <c r="AG5417" s="82">
        <f>IF(E5417=1, 'adjustment factor'!$D$6, IF(E5417=-9,-999,IF(E5417="",-999,0)))</f>
        <v>-999</v>
      </c>
      <c r="AH5417" s="82">
        <f>IF(K5417&gt;=45,'adjustment factor'!$D$7,IF(K5417=-9,-1200,IF(K5417="",-1200,0)))</f>
        <v>-1200</v>
      </c>
      <c r="AI5417" s="82">
        <f>IF(L5417=1, 'adjustment factor'!$D$8, IF(L5417=-9,-999,IF(L5417="",-999,0)))</f>
        <v>-999</v>
      </c>
      <c r="AJ5417" s="82">
        <f>IF(AND(M5417&gt;=1,M5417&lt;=4),'adjustment factor'!$D$9,IF(M5417=-9,-999,IF(M5417=98,-999,IF(M5417=99,-999,IF(M5417="",-999,0)))))</f>
        <v>-999</v>
      </c>
      <c r="AK5417" s="82">
        <f>IF(H5417=1, 'adjustment factor'!$D$10, IF(H5417=-9,-999,IF(H5417="",-999,0)))</f>
        <v>-999</v>
      </c>
      <c r="AL5417" s="82">
        <f>IF(G5417=1, 'adjustment factor'!$D$11, IF(G5417=-9,-999,IF(G5417="",-999,0)))</f>
        <v>-999</v>
      </c>
      <c r="AM5417" s="82">
        <f>IF(I5417=1, 'adjustment factor'!$D$12, IF(I5417=-9,-999,IF(I5417="",-999,0)))</f>
        <v>-999</v>
      </c>
      <c r="AN5417" s="82">
        <f>IF(J5417=1, 'adjustment factor'!$D$13, IF(J5417=-9,-999,IF(J5417="",-999,0)))</f>
        <v>-999</v>
      </c>
      <c r="AO5417" s="82" t="str">
        <f t="shared" si="858"/>
        <v>-999</v>
      </c>
      <c r="AP5417" s="82" t="str">
        <f t="shared" si="859"/>
        <v>MISSING</v>
      </c>
    </row>
    <row r="5418" spans="2:42">
      <c r="B5418" s="207"/>
      <c r="C5418" s="35">
        <v>5414</v>
      </c>
      <c r="D5418" s="161"/>
      <c r="E5418" s="161"/>
      <c r="F5418" s="161"/>
      <c r="G5418" s="161"/>
      <c r="H5418" s="161"/>
      <c r="I5418" s="161"/>
      <c r="J5418" s="161"/>
      <c r="K5418" s="161"/>
      <c r="L5418" s="161"/>
      <c r="M5418" s="161"/>
      <c r="N5418" s="171"/>
      <c r="O5418" s="171"/>
      <c r="P5418" s="171"/>
      <c r="Q5418" s="171"/>
      <c r="R5418" s="171"/>
      <c r="S5418" s="171"/>
      <c r="T5418" s="208" t="str">
        <f t="shared" si="850"/>
        <v>MISSING</v>
      </c>
      <c r="U5418" s="208" t="str">
        <f t="shared" si="851"/>
        <v>MISSING</v>
      </c>
      <c r="X5418" s="56">
        <f t="shared" si="852"/>
        <v>-99</v>
      </c>
      <c r="Y5418" s="56">
        <f t="shared" si="853"/>
        <v>-99</v>
      </c>
      <c r="Z5418" s="56">
        <f t="shared" si="854"/>
        <v>-99</v>
      </c>
      <c r="AA5418" s="56">
        <f t="shared" si="855"/>
        <v>-99</v>
      </c>
      <c r="AB5418" s="56">
        <f t="shared" si="856"/>
        <v>-99</v>
      </c>
      <c r="AC5418" s="56">
        <f t="shared" si="857"/>
        <v>-99</v>
      </c>
      <c r="AD5418" s="3"/>
      <c r="AE5418" s="82">
        <f>IF(D5418=1, 'adjustment factor'!$D$4, IF(D5418=-9,-999,IF(D5418="",-999,0)))</f>
        <v>-999</v>
      </c>
      <c r="AF5418" s="82">
        <f>IF(F5418=1, 'adjustment factor'!$D$5, IF(F5418=-9,-999,IF(F5418="",-999,0)))</f>
        <v>-999</v>
      </c>
      <c r="AG5418" s="82">
        <f>IF(E5418=1, 'adjustment factor'!$D$6, IF(E5418=-9,-999,IF(E5418="",-999,0)))</f>
        <v>-999</v>
      </c>
      <c r="AH5418" s="82">
        <f>IF(K5418&gt;=45,'adjustment factor'!$D$7,IF(K5418=-9,-1200,IF(K5418="",-1200,0)))</f>
        <v>-1200</v>
      </c>
      <c r="AI5418" s="82">
        <f>IF(L5418=1, 'adjustment factor'!$D$8, IF(L5418=-9,-999,IF(L5418="",-999,0)))</f>
        <v>-999</v>
      </c>
      <c r="AJ5418" s="82">
        <f>IF(AND(M5418&gt;=1,M5418&lt;=4),'adjustment factor'!$D$9,IF(M5418=-9,-999,IF(M5418=98,-999,IF(M5418=99,-999,IF(M5418="",-999,0)))))</f>
        <v>-999</v>
      </c>
      <c r="AK5418" s="82">
        <f>IF(H5418=1, 'adjustment factor'!$D$10, IF(H5418=-9,-999,IF(H5418="",-999,0)))</f>
        <v>-999</v>
      </c>
      <c r="AL5418" s="82">
        <f>IF(G5418=1, 'adjustment factor'!$D$11, IF(G5418=-9,-999,IF(G5418="",-999,0)))</f>
        <v>-999</v>
      </c>
      <c r="AM5418" s="82">
        <f>IF(I5418=1, 'adjustment factor'!$D$12, IF(I5418=-9,-999,IF(I5418="",-999,0)))</f>
        <v>-999</v>
      </c>
      <c r="AN5418" s="82">
        <f>IF(J5418=1, 'adjustment factor'!$D$13, IF(J5418=-9,-999,IF(J5418="",-999,0)))</f>
        <v>-999</v>
      </c>
      <c r="AO5418" s="82" t="str">
        <f t="shared" si="858"/>
        <v>-999</v>
      </c>
      <c r="AP5418" s="82" t="str">
        <f t="shared" si="859"/>
        <v>MISSING</v>
      </c>
    </row>
    <row r="5419" spans="2:42">
      <c r="B5419" s="207"/>
      <c r="C5419" s="35">
        <v>5415</v>
      </c>
      <c r="D5419" s="161"/>
      <c r="E5419" s="161"/>
      <c r="F5419" s="161"/>
      <c r="G5419" s="161"/>
      <c r="H5419" s="161"/>
      <c r="I5419" s="161"/>
      <c r="J5419" s="161"/>
      <c r="K5419" s="161"/>
      <c r="L5419" s="161"/>
      <c r="M5419" s="161"/>
      <c r="N5419" s="171"/>
      <c r="O5419" s="171"/>
      <c r="P5419" s="171"/>
      <c r="Q5419" s="171"/>
      <c r="R5419" s="171"/>
      <c r="S5419" s="171"/>
      <c r="T5419" s="208" t="str">
        <f t="shared" si="850"/>
        <v>MISSING</v>
      </c>
      <c r="U5419" s="208" t="str">
        <f t="shared" si="851"/>
        <v>MISSING</v>
      </c>
      <c r="X5419" s="56">
        <f t="shared" si="852"/>
        <v>-99</v>
      </c>
      <c r="Y5419" s="56">
        <f t="shared" si="853"/>
        <v>-99</v>
      </c>
      <c r="Z5419" s="56">
        <f t="shared" si="854"/>
        <v>-99</v>
      </c>
      <c r="AA5419" s="56">
        <f t="shared" si="855"/>
        <v>-99</v>
      </c>
      <c r="AB5419" s="56">
        <f t="shared" si="856"/>
        <v>-99</v>
      </c>
      <c r="AC5419" s="56">
        <f t="shared" si="857"/>
        <v>-99</v>
      </c>
      <c r="AD5419" s="3"/>
      <c r="AE5419" s="82">
        <f>IF(D5419=1, 'adjustment factor'!$D$4, IF(D5419=-9,-999,IF(D5419="",-999,0)))</f>
        <v>-999</v>
      </c>
      <c r="AF5419" s="82">
        <f>IF(F5419=1, 'adjustment factor'!$D$5, IF(F5419=-9,-999,IF(F5419="",-999,0)))</f>
        <v>-999</v>
      </c>
      <c r="AG5419" s="82">
        <f>IF(E5419=1, 'adjustment factor'!$D$6, IF(E5419=-9,-999,IF(E5419="",-999,0)))</f>
        <v>-999</v>
      </c>
      <c r="AH5419" s="82">
        <f>IF(K5419&gt;=45,'adjustment factor'!$D$7,IF(K5419=-9,-1200,IF(K5419="",-1200,0)))</f>
        <v>-1200</v>
      </c>
      <c r="AI5419" s="82">
        <f>IF(L5419=1, 'adjustment factor'!$D$8, IF(L5419=-9,-999,IF(L5419="",-999,0)))</f>
        <v>-999</v>
      </c>
      <c r="AJ5419" s="82">
        <f>IF(AND(M5419&gt;=1,M5419&lt;=4),'adjustment factor'!$D$9,IF(M5419=-9,-999,IF(M5419=98,-999,IF(M5419=99,-999,IF(M5419="",-999,0)))))</f>
        <v>-999</v>
      </c>
      <c r="AK5419" s="82">
        <f>IF(H5419=1, 'adjustment factor'!$D$10, IF(H5419=-9,-999,IF(H5419="",-999,0)))</f>
        <v>-999</v>
      </c>
      <c r="AL5419" s="82">
        <f>IF(G5419=1, 'adjustment factor'!$D$11, IF(G5419=-9,-999,IF(G5419="",-999,0)))</f>
        <v>-999</v>
      </c>
      <c r="AM5419" s="82">
        <f>IF(I5419=1, 'adjustment factor'!$D$12, IF(I5419=-9,-999,IF(I5419="",-999,0)))</f>
        <v>-999</v>
      </c>
      <c r="AN5419" s="82">
        <f>IF(J5419=1, 'adjustment factor'!$D$13, IF(J5419=-9,-999,IF(J5419="",-999,0)))</f>
        <v>-999</v>
      </c>
      <c r="AO5419" s="82" t="str">
        <f t="shared" si="858"/>
        <v>-999</v>
      </c>
      <c r="AP5419" s="82" t="str">
        <f t="shared" si="859"/>
        <v>MISSING</v>
      </c>
    </row>
    <row r="5420" spans="2:42">
      <c r="B5420" s="207"/>
      <c r="C5420" s="35">
        <v>5416</v>
      </c>
      <c r="D5420" s="161"/>
      <c r="E5420" s="161"/>
      <c r="F5420" s="161"/>
      <c r="G5420" s="161"/>
      <c r="H5420" s="161"/>
      <c r="I5420" s="161"/>
      <c r="J5420" s="161"/>
      <c r="K5420" s="161"/>
      <c r="L5420" s="161"/>
      <c r="M5420" s="161"/>
      <c r="N5420" s="171"/>
      <c r="O5420" s="171"/>
      <c r="P5420" s="171"/>
      <c r="Q5420" s="171"/>
      <c r="R5420" s="171"/>
      <c r="S5420" s="171"/>
      <c r="T5420" s="208" t="str">
        <f t="shared" si="850"/>
        <v>MISSING</v>
      </c>
      <c r="U5420" s="208" t="str">
        <f t="shared" si="851"/>
        <v>MISSING</v>
      </c>
      <c r="X5420" s="56">
        <f t="shared" si="852"/>
        <v>-99</v>
      </c>
      <c r="Y5420" s="56">
        <f t="shared" si="853"/>
        <v>-99</v>
      </c>
      <c r="Z5420" s="56">
        <f t="shared" si="854"/>
        <v>-99</v>
      </c>
      <c r="AA5420" s="56">
        <f t="shared" si="855"/>
        <v>-99</v>
      </c>
      <c r="AB5420" s="56">
        <f t="shared" si="856"/>
        <v>-99</v>
      </c>
      <c r="AC5420" s="56">
        <f t="shared" si="857"/>
        <v>-99</v>
      </c>
      <c r="AD5420" s="3"/>
      <c r="AE5420" s="82">
        <f>IF(D5420=1, 'adjustment factor'!$D$4, IF(D5420=-9,-999,IF(D5420="",-999,0)))</f>
        <v>-999</v>
      </c>
      <c r="AF5420" s="82">
        <f>IF(F5420=1, 'adjustment factor'!$D$5, IF(F5420=-9,-999,IF(F5420="",-999,0)))</f>
        <v>-999</v>
      </c>
      <c r="AG5420" s="82">
        <f>IF(E5420=1, 'adjustment factor'!$D$6, IF(E5420=-9,-999,IF(E5420="",-999,0)))</f>
        <v>-999</v>
      </c>
      <c r="AH5420" s="82">
        <f>IF(K5420&gt;=45,'adjustment factor'!$D$7,IF(K5420=-9,-1200,IF(K5420="",-1200,0)))</f>
        <v>-1200</v>
      </c>
      <c r="AI5420" s="82">
        <f>IF(L5420=1, 'adjustment factor'!$D$8, IF(L5420=-9,-999,IF(L5420="",-999,0)))</f>
        <v>-999</v>
      </c>
      <c r="AJ5420" s="82">
        <f>IF(AND(M5420&gt;=1,M5420&lt;=4),'adjustment factor'!$D$9,IF(M5420=-9,-999,IF(M5420=98,-999,IF(M5420=99,-999,IF(M5420="",-999,0)))))</f>
        <v>-999</v>
      </c>
      <c r="AK5420" s="82">
        <f>IF(H5420=1, 'adjustment factor'!$D$10, IF(H5420=-9,-999,IF(H5420="",-999,0)))</f>
        <v>-999</v>
      </c>
      <c r="AL5420" s="82">
        <f>IF(G5420=1, 'adjustment factor'!$D$11, IF(G5420=-9,-999,IF(G5420="",-999,0)))</f>
        <v>-999</v>
      </c>
      <c r="AM5420" s="82">
        <f>IF(I5420=1, 'adjustment factor'!$D$12, IF(I5420=-9,-999,IF(I5420="",-999,0)))</f>
        <v>-999</v>
      </c>
      <c r="AN5420" s="82">
        <f>IF(J5420=1, 'adjustment factor'!$D$13, IF(J5420=-9,-999,IF(J5420="",-999,0)))</f>
        <v>-999</v>
      </c>
      <c r="AO5420" s="82" t="str">
        <f t="shared" si="858"/>
        <v>-999</v>
      </c>
      <c r="AP5420" s="82" t="str">
        <f t="shared" si="859"/>
        <v>MISSING</v>
      </c>
    </row>
    <row r="5421" spans="2:42">
      <c r="B5421" s="207"/>
      <c r="C5421" s="35">
        <v>5417</v>
      </c>
      <c r="D5421" s="161"/>
      <c r="E5421" s="161"/>
      <c r="F5421" s="161"/>
      <c r="G5421" s="161"/>
      <c r="H5421" s="161"/>
      <c r="I5421" s="161"/>
      <c r="J5421" s="161"/>
      <c r="K5421" s="161"/>
      <c r="L5421" s="161"/>
      <c r="M5421" s="161"/>
      <c r="N5421" s="171"/>
      <c r="O5421" s="171"/>
      <c r="P5421" s="171"/>
      <c r="Q5421" s="171"/>
      <c r="R5421" s="171"/>
      <c r="S5421" s="171"/>
      <c r="T5421" s="208" t="str">
        <f t="shared" si="850"/>
        <v>MISSING</v>
      </c>
      <c r="U5421" s="208" t="str">
        <f t="shared" si="851"/>
        <v>MISSING</v>
      </c>
      <c r="X5421" s="56">
        <f t="shared" si="852"/>
        <v>-99</v>
      </c>
      <c r="Y5421" s="56">
        <f t="shared" si="853"/>
        <v>-99</v>
      </c>
      <c r="Z5421" s="56">
        <f t="shared" si="854"/>
        <v>-99</v>
      </c>
      <c r="AA5421" s="56">
        <f t="shared" si="855"/>
        <v>-99</v>
      </c>
      <c r="AB5421" s="56">
        <f t="shared" si="856"/>
        <v>-99</v>
      </c>
      <c r="AC5421" s="56">
        <f t="shared" si="857"/>
        <v>-99</v>
      </c>
      <c r="AD5421" s="3"/>
      <c r="AE5421" s="82">
        <f>IF(D5421=1, 'adjustment factor'!$D$4, IF(D5421=-9,-999,IF(D5421="",-999,0)))</f>
        <v>-999</v>
      </c>
      <c r="AF5421" s="82">
        <f>IF(F5421=1, 'adjustment factor'!$D$5, IF(F5421=-9,-999,IF(F5421="",-999,0)))</f>
        <v>-999</v>
      </c>
      <c r="AG5421" s="82">
        <f>IF(E5421=1, 'adjustment factor'!$D$6, IF(E5421=-9,-999,IF(E5421="",-999,0)))</f>
        <v>-999</v>
      </c>
      <c r="AH5421" s="82">
        <f>IF(K5421&gt;=45,'adjustment factor'!$D$7,IF(K5421=-9,-1200,IF(K5421="",-1200,0)))</f>
        <v>-1200</v>
      </c>
      <c r="AI5421" s="82">
        <f>IF(L5421=1, 'adjustment factor'!$D$8, IF(L5421=-9,-999,IF(L5421="",-999,0)))</f>
        <v>-999</v>
      </c>
      <c r="AJ5421" s="82">
        <f>IF(AND(M5421&gt;=1,M5421&lt;=4),'adjustment factor'!$D$9,IF(M5421=-9,-999,IF(M5421=98,-999,IF(M5421=99,-999,IF(M5421="",-999,0)))))</f>
        <v>-999</v>
      </c>
      <c r="AK5421" s="82">
        <f>IF(H5421=1, 'adjustment factor'!$D$10, IF(H5421=-9,-999,IF(H5421="",-999,0)))</f>
        <v>-999</v>
      </c>
      <c r="AL5421" s="82">
        <f>IF(G5421=1, 'adjustment factor'!$D$11, IF(G5421=-9,-999,IF(G5421="",-999,0)))</f>
        <v>-999</v>
      </c>
      <c r="AM5421" s="82">
        <f>IF(I5421=1, 'adjustment factor'!$D$12, IF(I5421=-9,-999,IF(I5421="",-999,0)))</f>
        <v>-999</v>
      </c>
      <c r="AN5421" s="82">
        <f>IF(J5421=1, 'adjustment factor'!$D$13, IF(J5421=-9,-999,IF(J5421="",-999,0)))</f>
        <v>-999</v>
      </c>
      <c r="AO5421" s="82" t="str">
        <f t="shared" si="858"/>
        <v>-999</v>
      </c>
      <c r="AP5421" s="82" t="str">
        <f t="shared" si="859"/>
        <v>MISSING</v>
      </c>
    </row>
    <row r="5422" spans="2:42">
      <c r="B5422" s="207"/>
      <c r="C5422" s="35">
        <v>5418</v>
      </c>
      <c r="D5422" s="161"/>
      <c r="E5422" s="161"/>
      <c r="F5422" s="161"/>
      <c r="G5422" s="161"/>
      <c r="H5422" s="161"/>
      <c r="I5422" s="161"/>
      <c r="J5422" s="161"/>
      <c r="K5422" s="161"/>
      <c r="L5422" s="161"/>
      <c r="M5422" s="161"/>
      <c r="N5422" s="171"/>
      <c r="O5422" s="171"/>
      <c r="P5422" s="171"/>
      <c r="Q5422" s="171"/>
      <c r="R5422" s="171"/>
      <c r="S5422" s="171"/>
      <c r="T5422" s="208" t="str">
        <f t="shared" si="850"/>
        <v>MISSING</v>
      </c>
      <c r="U5422" s="208" t="str">
        <f t="shared" si="851"/>
        <v>MISSING</v>
      </c>
      <c r="X5422" s="56">
        <f t="shared" si="852"/>
        <v>-99</v>
      </c>
      <c r="Y5422" s="56">
        <f t="shared" si="853"/>
        <v>-99</v>
      </c>
      <c r="Z5422" s="56">
        <f t="shared" si="854"/>
        <v>-99</v>
      </c>
      <c r="AA5422" s="56">
        <f t="shared" si="855"/>
        <v>-99</v>
      </c>
      <c r="AB5422" s="56">
        <f t="shared" si="856"/>
        <v>-99</v>
      </c>
      <c r="AC5422" s="56">
        <f t="shared" si="857"/>
        <v>-99</v>
      </c>
      <c r="AD5422" s="3"/>
      <c r="AE5422" s="82">
        <f>IF(D5422=1, 'adjustment factor'!$D$4, IF(D5422=-9,-999,IF(D5422="",-999,0)))</f>
        <v>-999</v>
      </c>
      <c r="AF5422" s="82">
        <f>IF(F5422=1, 'adjustment factor'!$D$5, IF(F5422=-9,-999,IF(F5422="",-999,0)))</f>
        <v>-999</v>
      </c>
      <c r="AG5422" s="82">
        <f>IF(E5422=1, 'adjustment factor'!$D$6, IF(E5422=-9,-999,IF(E5422="",-999,0)))</f>
        <v>-999</v>
      </c>
      <c r="AH5422" s="82">
        <f>IF(K5422&gt;=45,'adjustment factor'!$D$7,IF(K5422=-9,-1200,IF(K5422="",-1200,0)))</f>
        <v>-1200</v>
      </c>
      <c r="AI5422" s="82">
        <f>IF(L5422=1, 'adjustment factor'!$D$8, IF(L5422=-9,-999,IF(L5422="",-999,0)))</f>
        <v>-999</v>
      </c>
      <c r="AJ5422" s="82">
        <f>IF(AND(M5422&gt;=1,M5422&lt;=4),'adjustment factor'!$D$9,IF(M5422=-9,-999,IF(M5422=98,-999,IF(M5422=99,-999,IF(M5422="",-999,0)))))</f>
        <v>-999</v>
      </c>
      <c r="AK5422" s="82">
        <f>IF(H5422=1, 'adjustment factor'!$D$10, IF(H5422=-9,-999,IF(H5422="",-999,0)))</f>
        <v>-999</v>
      </c>
      <c r="AL5422" s="82">
        <f>IF(G5422=1, 'adjustment factor'!$D$11, IF(G5422=-9,-999,IF(G5422="",-999,0)))</f>
        <v>-999</v>
      </c>
      <c r="AM5422" s="82">
        <f>IF(I5422=1, 'adjustment factor'!$D$12, IF(I5422=-9,-999,IF(I5422="",-999,0)))</f>
        <v>-999</v>
      </c>
      <c r="AN5422" s="82">
        <f>IF(J5422=1, 'adjustment factor'!$D$13, IF(J5422=-9,-999,IF(J5422="",-999,0)))</f>
        <v>-999</v>
      </c>
      <c r="AO5422" s="82" t="str">
        <f t="shared" si="858"/>
        <v>-999</v>
      </c>
      <c r="AP5422" s="82" t="str">
        <f t="shared" si="859"/>
        <v>MISSING</v>
      </c>
    </row>
    <row r="5423" spans="2:42">
      <c r="B5423" s="207"/>
      <c r="C5423" s="35">
        <v>5419</v>
      </c>
      <c r="D5423" s="161"/>
      <c r="E5423" s="161"/>
      <c r="F5423" s="161"/>
      <c r="G5423" s="161"/>
      <c r="H5423" s="161"/>
      <c r="I5423" s="161"/>
      <c r="J5423" s="161"/>
      <c r="K5423" s="161"/>
      <c r="L5423" s="161"/>
      <c r="M5423" s="161"/>
      <c r="N5423" s="171"/>
      <c r="O5423" s="171"/>
      <c r="P5423" s="171"/>
      <c r="Q5423" s="171"/>
      <c r="R5423" s="171"/>
      <c r="S5423" s="171"/>
      <c r="T5423" s="208" t="str">
        <f t="shared" si="850"/>
        <v>MISSING</v>
      </c>
      <c r="U5423" s="208" t="str">
        <f t="shared" si="851"/>
        <v>MISSING</v>
      </c>
      <c r="X5423" s="56">
        <f t="shared" si="852"/>
        <v>-99</v>
      </c>
      <c r="Y5423" s="56">
        <f t="shared" si="853"/>
        <v>-99</v>
      </c>
      <c r="Z5423" s="56">
        <f t="shared" si="854"/>
        <v>-99</v>
      </c>
      <c r="AA5423" s="56">
        <f t="shared" si="855"/>
        <v>-99</v>
      </c>
      <c r="AB5423" s="56">
        <f t="shared" si="856"/>
        <v>-99</v>
      </c>
      <c r="AC5423" s="56">
        <f t="shared" si="857"/>
        <v>-99</v>
      </c>
      <c r="AD5423" s="3"/>
      <c r="AE5423" s="82">
        <f>IF(D5423=1, 'adjustment factor'!$D$4, IF(D5423=-9,-999,IF(D5423="",-999,0)))</f>
        <v>-999</v>
      </c>
      <c r="AF5423" s="82">
        <f>IF(F5423=1, 'adjustment factor'!$D$5, IF(F5423=-9,-999,IF(F5423="",-999,0)))</f>
        <v>-999</v>
      </c>
      <c r="AG5423" s="82">
        <f>IF(E5423=1, 'adjustment factor'!$D$6, IF(E5423=-9,-999,IF(E5423="",-999,0)))</f>
        <v>-999</v>
      </c>
      <c r="AH5423" s="82">
        <f>IF(K5423&gt;=45,'adjustment factor'!$D$7,IF(K5423=-9,-1200,IF(K5423="",-1200,0)))</f>
        <v>-1200</v>
      </c>
      <c r="AI5423" s="82">
        <f>IF(L5423=1, 'adjustment factor'!$D$8, IF(L5423=-9,-999,IF(L5423="",-999,0)))</f>
        <v>-999</v>
      </c>
      <c r="AJ5423" s="82">
        <f>IF(AND(M5423&gt;=1,M5423&lt;=4),'adjustment factor'!$D$9,IF(M5423=-9,-999,IF(M5423=98,-999,IF(M5423=99,-999,IF(M5423="",-999,0)))))</f>
        <v>-999</v>
      </c>
      <c r="AK5423" s="82">
        <f>IF(H5423=1, 'adjustment factor'!$D$10, IF(H5423=-9,-999,IF(H5423="",-999,0)))</f>
        <v>-999</v>
      </c>
      <c r="AL5423" s="82">
        <f>IF(G5423=1, 'adjustment factor'!$D$11, IF(G5423=-9,-999,IF(G5423="",-999,0)))</f>
        <v>-999</v>
      </c>
      <c r="AM5423" s="82">
        <f>IF(I5423=1, 'adjustment factor'!$D$12, IF(I5423=-9,-999,IF(I5423="",-999,0)))</f>
        <v>-999</v>
      </c>
      <c r="AN5423" s="82">
        <f>IF(J5423=1, 'adjustment factor'!$D$13, IF(J5423=-9,-999,IF(J5423="",-999,0)))</f>
        <v>-999</v>
      </c>
      <c r="AO5423" s="82" t="str">
        <f t="shared" si="858"/>
        <v>-999</v>
      </c>
      <c r="AP5423" s="82" t="str">
        <f t="shared" si="859"/>
        <v>MISSING</v>
      </c>
    </row>
    <row r="5424" spans="2:42">
      <c r="B5424" s="207"/>
      <c r="C5424" s="35">
        <v>5420</v>
      </c>
      <c r="D5424" s="161"/>
      <c r="E5424" s="161"/>
      <c r="F5424" s="161"/>
      <c r="G5424" s="161"/>
      <c r="H5424" s="161"/>
      <c r="I5424" s="161"/>
      <c r="J5424" s="161"/>
      <c r="K5424" s="161"/>
      <c r="L5424" s="161"/>
      <c r="M5424" s="161"/>
      <c r="N5424" s="171"/>
      <c r="O5424" s="171"/>
      <c r="P5424" s="171"/>
      <c r="Q5424" s="171"/>
      <c r="R5424" s="171"/>
      <c r="S5424" s="171"/>
      <c r="T5424" s="208" t="str">
        <f t="shared" si="850"/>
        <v>MISSING</v>
      </c>
      <c r="U5424" s="208" t="str">
        <f t="shared" si="851"/>
        <v>MISSING</v>
      </c>
      <c r="X5424" s="56">
        <f t="shared" si="852"/>
        <v>-99</v>
      </c>
      <c r="Y5424" s="56">
        <f t="shared" si="853"/>
        <v>-99</v>
      </c>
      <c r="Z5424" s="56">
        <f t="shared" si="854"/>
        <v>-99</v>
      </c>
      <c r="AA5424" s="56">
        <f t="shared" si="855"/>
        <v>-99</v>
      </c>
      <c r="AB5424" s="56">
        <f t="shared" si="856"/>
        <v>-99</v>
      </c>
      <c r="AC5424" s="56">
        <f t="shared" si="857"/>
        <v>-99</v>
      </c>
      <c r="AD5424" s="3"/>
      <c r="AE5424" s="82">
        <f>IF(D5424=1, 'adjustment factor'!$D$4, IF(D5424=-9,-999,IF(D5424="",-999,0)))</f>
        <v>-999</v>
      </c>
      <c r="AF5424" s="82">
        <f>IF(F5424=1, 'adjustment factor'!$D$5, IF(F5424=-9,-999,IF(F5424="",-999,0)))</f>
        <v>-999</v>
      </c>
      <c r="AG5424" s="82">
        <f>IF(E5424=1, 'adjustment factor'!$D$6, IF(E5424=-9,-999,IF(E5424="",-999,0)))</f>
        <v>-999</v>
      </c>
      <c r="AH5424" s="82">
        <f>IF(K5424&gt;=45,'adjustment factor'!$D$7,IF(K5424=-9,-1200,IF(K5424="",-1200,0)))</f>
        <v>-1200</v>
      </c>
      <c r="AI5424" s="82">
        <f>IF(L5424=1, 'adjustment factor'!$D$8, IF(L5424=-9,-999,IF(L5424="",-999,0)))</f>
        <v>-999</v>
      </c>
      <c r="AJ5424" s="82">
        <f>IF(AND(M5424&gt;=1,M5424&lt;=4),'adjustment factor'!$D$9,IF(M5424=-9,-999,IF(M5424=98,-999,IF(M5424=99,-999,IF(M5424="",-999,0)))))</f>
        <v>-999</v>
      </c>
      <c r="AK5424" s="82">
        <f>IF(H5424=1, 'adjustment factor'!$D$10, IF(H5424=-9,-999,IF(H5424="",-999,0)))</f>
        <v>-999</v>
      </c>
      <c r="AL5424" s="82">
        <f>IF(G5424=1, 'adjustment factor'!$D$11, IF(G5424=-9,-999,IF(G5424="",-999,0)))</f>
        <v>-999</v>
      </c>
      <c r="AM5424" s="82">
        <f>IF(I5424=1, 'adjustment factor'!$D$12, IF(I5424=-9,-999,IF(I5424="",-999,0)))</f>
        <v>-999</v>
      </c>
      <c r="AN5424" s="82">
        <f>IF(J5424=1, 'adjustment factor'!$D$13, IF(J5424=-9,-999,IF(J5424="",-999,0)))</f>
        <v>-999</v>
      </c>
      <c r="AO5424" s="82" t="str">
        <f t="shared" si="858"/>
        <v>-999</v>
      </c>
      <c r="AP5424" s="82" t="str">
        <f t="shared" si="859"/>
        <v>MISSING</v>
      </c>
    </row>
    <row r="5425" spans="2:42">
      <c r="B5425" s="207"/>
      <c r="C5425" s="35">
        <v>5421</v>
      </c>
      <c r="D5425" s="161"/>
      <c r="E5425" s="161"/>
      <c r="F5425" s="161"/>
      <c r="G5425" s="161"/>
      <c r="H5425" s="161"/>
      <c r="I5425" s="161"/>
      <c r="J5425" s="161"/>
      <c r="K5425" s="161"/>
      <c r="L5425" s="161"/>
      <c r="M5425" s="161"/>
      <c r="N5425" s="171"/>
      <c r="O5425" s="171"/>
      <c r="P5425" s="171"/>
      <c r="Q5425" s="171"/>
      <c r="R5425" s="171"/>
      <c r="S5425" s="171"/>
      <c r="T5425" s="208" t="str">
        <f t="shared" si="850"/>
        <v>MISSING</v>
      </c>
      <c r="U5425" s="208" t="str">
        <f t="shared" si="851"/>
        <v>MISSING</v>
      </c>
      <c r="X5425" s="56">
        <f t="shared" si="852"/>
        <v>-99</v>
      </c>
      <c r="Y5425" s="56">
        <f t="shared" si="853"/>
        <v>-99</v>
      </c>
      <c r="Z5425" s="56">
        <f t="shared" si="854"/>
        <v>-99</v>
      </c>
      <c r="AA5425" s="56">
        <f t="shared" si="855"/>
        <v>-99</v>
      </c>
      <c r="AB5425" s="56">
        <f t="shared" si="856"/>
        <v>-99</v>
      </c>
      <c r="AC5425" s="56">
        <f t="shared" si="857"/>
        <v>-99</v>
      </c>
      <c r="AD5425" s="3"/>
      <c r="AE5425" s="82">
        <f>IF(D5425=1, 'adjustment factor'!$D$4, IF(D5425=-9,-999,IF(D5425="",-999,0)))</f>
        <v>-999</v>
      </c>
      <c r="AF5425" s="82">
        <f>IF(F5425=1, 'adjustment factor'!$D$5, IF(F5425=-9,-999,IF(F5425="",-999,0)))</f>
        <v>-999</v>
      </c>
      <c r="AG5425" s="82">
        <f>IF(E5425=1, 'adjustment factor'!$D$6, IF(E5425=-9,-999,IF(E5425="",-999,0)))</f>
        <v>-999</v>
      </c>
      <c r="AH5425" s="82">
        <f>IF(K5425&gt;=45,'adjustment factor'!$D$7,IF(K5425=-9,-1200,IF(K5425="",-1200,0)))</f>
        <v>-1200</v>
      </c>
      <c r="AI5425" s="82">
        <f>IF(L5425=1, 'adjustment factor'!$D$8, IF(L5425=-9,-999,IF(L5425="",-999,0)))</f>
        <v>-999</v>
      </c>
      <c r="AJ5425" s="82">
        <f>IF(AND(M5425&gt;=1,M5425&lt;=4),'adjustment factor'!$D$9,IF(M5425=-9,-999,IF(M5425=98,-999,IF(M5425=99,-999,IF(M5425="",-999,0)))))</f>
        <v>-999</v>
      </c>
      <c r="AK5425" s="82">
        <f>IF(H5425=1, 'adjustment factor'!$D$10, IF(H5425=-9,-999,IF(H5425="",-999,0)))</f>
        <v>-999</v>
      </c>
      <c r="AL5425" s="82">
        <f>IF(G5425=1, 'adjustment factor'!$D$11, IF(G5425=-9,-999,IF(G5425="",-999,0)))</f>
        <v>-999</v>
      </c>
      <c r="AM5425" s="82">
        <f>IF(I5425=1, 'adjustment factor'!$D$12, IF(I5425=-9,-999,IF(I5425="",-999,0)))</f>
        <v>-999</v>
      </c>
      <c r="AN5425" s="82">
        <f>IF(J5425=1, 'adjustment factor'!$D$13, IF(J5425=-9,-999,IF(J5425="",-999,0)))</f>
        <v>-999</v>
      </c>
      <c r="AO5425" s="82" t="str">
        <f t="shared" si="858"/>
        <v>-999</v>
      </c>
      <c r="AP5425" s="82" t="str">
        <f t="shared" si="859"/>
        <v>MISSING</v>
      </c>
    </row>
    <row r="5426" spans="2:42">
      <c r="B5426" s="207"/>
      <c r="C5426" s="35">
        <v>5422</v>
      </c>
      <c r="D5426" s="161"/>
      <c r="E5426" s="161"/>
      <c r="F5426" s="161"/>
      <c r="G5426" s="161"/>
      <c r="H5426" s="161"/>
      <c r="I5426" s="161"/>
      <c r="J5426" s="161"/>
      <c r="K5426" s="161"/>
      <c r="L5426" s="161"/>
      <c r="M5426" s="161"/>
      <c r="N5426" s="171"/>
      <c r="O5426" s="171"/>
      <c r="P5426" s="171"/>
      <c r="Q5426" s="171"/>
      <c r="R5426" s="171"/>
      <c r="S5426" s="171"/>
      <c r="T5426" s="208" t="str">
        <f t="shared" si="850"/>
        <v>MISSING</v>
      </c>
      <c r="U5426" s="208" t="str">
        <f t="shared" si="851"/>
        <v>MISSING</v>
      </c>
      <c r="X5426" s="56">
        <f t="shared" si="852"/>
        <v>-99</v>
      </c>
      <c r="Y5426" s="56">
        <f t="shared" si="853"/>
        <v>-99</v>
      </c>
      <c r="Z5426" s="56">
        <f t="shared" si="854"/>
        <v>-99</v>
      </c>
      <c r="AA5426" s="56">
        <f t="shared" si="855"/>
        <v>-99</v>
      </c>
      <c r="AB5426" s="56">
        <f t="shared" si="856"/>
        <v>-99</v>
      </c>
      <c r="AC5426" s="56">
        <f t="shared" si="857"/>
        <v>-99</v>
      </c>
      <c r="AD5426" s="3"/>
      <c r="AE5426" s="82">
        <f>IF(D5426=1, 'adjustment factor'!$D$4, IF(D5426=-9,-999,IF(D5426="",-999,0)))</f>
        <v>-999</v>
      </c>
      <c r="AF5426" s="82">
        <f>IF(F5426=1, 'adjustment factor'!$D$5, IF(F5426=-9,-999,IF(F5426="",-999,0)))</f>
        <v>-999</v>
      </c>
      <c r="AG5426" s="82">
        <f>IF(E5426=1, 'adjustment factor'!$D$6, IF(E5426=-9,-999,IF(E5426="",-999,0)))</f>
        <v>-999</v>
      </c>
      <c r="AH5426" s="82">
        <f>IF(K5426&gt;=45,'adjustment factor'!$D$7,IF(K5426=-9,-1200,IF(K5426="",-1200,0)))</f>
        <v>-1200</v>
      </c>
      <c r="AI5426" s="82">
        <f>IF(L5426=1, 'adjustment factor'!$D$8, IF(L5426=-9,-999,IF(L5426="",-999,0)))</f>
        <v>-999</v>
      </c>
      <c r="AJ5426" s="82">
        <f>IF(AND(M5426&gt;=1,M5426&lt;=4),'adjustment factor'!$D$9,IF(M5426=-9,-999,IF(M5426=98,-999,IF(M5426=99,-999,IF(M5426="",-999,0)))))</f>
        <v>-999</v>
      </c>
      <c r="AK5426" s="82">
        <f>IF(H5426=1, 'adjustment factor'!$D$10, IF(H5426=-9,-999,IF(H5426="",-999,0)))</f>
        <v>-999</v>
      </c>
      <c r="AL5426" s="82">
        <f>IF(G5426=1, 'adjustment factor'!$D$11, IF(G5426=-9,-999,IF(G5426="",-999,0)))</f>
        <v>-999</v>
      </c>
      <c r="AM5426" s="82">
        <f>IF(I5426=1, 'adjustment factor'!$D$12, IF(I5426=-9,-999,IF(I5426="",-999,0)))</f>
        <v>-999</v>
      </c>
      <c r="AN5426" s="82">
        <f>IF(J5426=1, 'adjustment factor'!$D$13, IF(J5426=-9,-999,IF(J5426="",-999,0)))</f>
        <v>-999</v>
      </c>
      <c r="AO5426" s="82" t="str">
        <f t="shared" si="858"/>
        <v>-999</v>
      </c>
      <c r="AP5426" s="82" t="str">
        <f t="shared" si="859"/>
        <v>MISSING</v>
      </c>
    </row>
    <row r="5427" spans="2:42">
      <c r="B5427" s="207"/>
      <c r="C5427" s="35">
        <v>5423</v>
      </c>
      <c r="D5427" s="161"/>
      <c r="E5427" s="161"/>
      <c r="F5427" s="161"/>
      <c r="G5427" s="161"/>
      <c r="H5427" s="161"/>
      <c r="I5427" s="161"/>
      <c r="J5427" s="161"/>
      <c r="K5427" s="161"/>
      <c r="L5427" s="161"/>
      <c r="M5427" s="161"/>
      <c r="N5427" s="171"/>
      <c r="O5427" s="171"/>
      <c r="P5427" s="171"/>
      <c r="Q5427" s="171"/>
      <c r="R5427" s="171"/>
      <c r="S5427" s="171"/>
      <c r="T5427" s="208" t="str">
        <f t="shared" si="850"/>
        <v>MISSING</v>
      </c>
      <c r="U5427" s="208" t="str">
        <f t="shared" si="851"/>
        <v>MISSING</v>
      </c>
      <c r="X5427" s="56">
        <f t="shared" si="852"/>
        <v>-99</v>
      </c>
      <c r="Y5427" s="56">
        <f t="shared" si="853"/>
        <v>-99</v>
      </c>
      <c r="Z5427" s="56">
        <f t="shared" si="854"/>
        <v>-99</v>
      </c>
      <c r="AA5427" s="56">
        <f t="shared" si="855"/>
        <v>-99</v>
      </c>
      <c r="AB5427" s="56">
        <f t="shared" si="856"/>
        <v>-99</v>
      </c>
      <c r="AC5427" s="56">
        <f t="shared" si="857"/>
        <v>-99</v>
      </c>
      <c r="AD5427" s="3"/>
      <c r="AE5427" s="82">
        <f>IF(D5427=1, 'adjustment factor'!$D$4, IF(D5427=-9,-999,IF(D5427="",-999,0)))</f>
        <v>-999</v>
      </c>
      <c r="AF5427" s="82">
        <f>IF(F5427=1, 'adjustment factor'!$D$5, IF(F5427=-9,-999,IF(F5427="",-999,0)))</f>
        <v>-999</v>
      </c>
      <c r="AG5427" s="82">
        <f>IF(E5427=1, 'adjustment factor'!$D$6, IF(E5427=-9,-999,IF(E5427="",-999,0)))</f>
        <v>-999</v>
      </c>
      <c r="AH5427" s="82">
        <f>IF(K5427&gt;=45,'adjustment factor'!$D$7,IF(K5427=-9,-1200,IF(K5427="",-1200,0)))</f>
        <v>-1200</v>
      </c>
      <c r="AI5427" s="82">
        <f>IF(L5427=1, 'adjustment factor'!$D$8, IF(L5427=-9,-999,IF(L5427="",-999,0)))</f>
        <v>-999</v>
      </c>
      <c r="AJ5427" s="82">
        <f>IF(AND(M5427&gt;=1,M5427&lt;=4),'adjustment factor'!$D$9,IF(M5427=-9,-999,IF(M5427=98,-999,IF(M5427=99,-999,IF(M5427="",-999,0)))))</f>
        <v>-999</v>
      </c>
      <c r="AK5427" s="82">
        <f>IF(H5427=1, 'adjustment factor'!$D$10, IF(H5427=-9,-999,IF(H5427="",-999,0)))</f>
        <v>-999</v>
      </c>
      <c r="AL5427" s="82">
        <f>IF(G5427=1, 'adjustment factor'!$D$11, IF(G5427=-9,-999,IF(G5427="",-999,0)))</f>
        <v>-999</v>
      </c>
      <c r="AM5427" s="82">
        <f>IF(I5427=1, 'adjustment factor'!$D$12, IF(I5427=-9,-999,IF(I5427="",-999,0)))</f>
        <v>-999</v>
      </c>
      <c r="AN5427" s="82">
        <f>IF(J5427=1, 'adjustment factor'!$D$13, IF(J5427=-9,-999,IF(J5427="",-999,0)))</f>
        <v>-999</v>
      </c>
      <c r="AO5427" s="82" t="str">
        <f t="shared" si="858"/>
        <v>-999</v>
      </c>
      <c r="AP5427" s="82" t="str">
        <f t="shared" si="859"/>
        <v>MISSING</v>
      </c>
    </row>
    <row r="5428" spans="2:42">
      <c r="B5428" s="207"/>
      <c r="C5428" s="35">
        <v>5424</v>
      </c>
      <c r="D5428" s="161"/>
      <c r="E5428" s="161"/>
      <c r="F5428" s="161"/>
      <c r="G5428" s="161"/>
      <c r="H5428" s="161"/>
      <c r="I5428" s="161"/>
      <c r="J5428" s="161"/>
      <c r="K5428" s="161"/>
      <c r="L5428" s="161"/>
      <c r="M5428" s="161"/>
      <c r="N5428" s="171"/>
      <c r="O5428" s="171"/>
      <c r="P5428" s="171"/>
      <c r="Q5428" s="171"/>
      <c r="R5428" s="171"/>
      <c r="S5428" s="171"/>
      <c r="T5428" s="208" t="str">
        <f t="shared" si="850"/>
        <v>MISSING</v>
      </c>
      <c r="U5428" s="208" t="str">
        <f t="shared" si="851"/>
        <v>MISSING</v>
      </c>
      <c r="X5428" s="56">
        <f t="shared" si="852"/>
        <v>-99</v>
      </c>
      <c r="Y5428" s="56">
        <f t="shared" si="853"/>
        <v>-99</v>
      </c>
      <c r="Z5428" s="56">
        <f t="shared" si="854"/>
        <v>-99</v>
      </c>
      <c r="AA5428" s="56">
        <f t="shared" si="855"/>
        <v>-99</v>
      </c>
      <c r="AB5428" s="56">
        <f t="shared" si="856"/>
        <v>-99</v>
      </c>
      <c r="AC5428" s="56">
        <f t="shared" si="857"/>
        <v>-99</v>
      </c>
      <c r="AD5428" s="3"/>
      <c r="AE5428" s="82">
        <f>IF(D5428=1, 'adjustment factor'!$D$4, IF(D5428=-9,-999,IF(D5428="",-999,0)))</f>
        <v>-999</v>
      </c>
      <c r="AF5428" s="82">
        <f>IF(F5428=1, 'adjustment factor'!$D$5, IF(F5428=-9,-999,IF(F5428="",-999,0)))</f>
        <v>-999</v>
      </c>
      <c r="AG5428" s="82">
        <f>IF(E5428=1, 'adjustment factor'!$D$6, IF(E5428=-9,-999,IF(E5428="",-999,0)))</f>
        <v>-999</v>
      </c>
      <c r="AH5428" s="82">
        <f>IF(K5428&gt;=45,'adjustment factor'!$D$7,IF(K5428=-9,-1200,IF(K5428="",-1200,0)))</f>
        <v>-1200</v>
      </c>
      <c r="AI5428" s="82">
        <f>IF(L5428=1, 'adjustment factor'!$D$8, IF(L5428=-9,-999,IF(L5428="",-999,0)))</f>
        <v>-999</v>
      </c>
      <c r="AJ5428" s="82">
        <f>IF(AND(M5428&gt;=1,M5428&lt;=4),'adjustment factor'!$D$9,IF(M5428=-9,-999,IF(M5428=98,-999,IF(M5428=99,-999,IF(M5428="",-999,0)))))</f>
        <v>-999</v>
      </c>
      <c r="AK5428" s="82">
        <f>IF(H5428=1, 'adjustment factor'!$D$10, IF(H5428=-9,-999,IF(H5428="",-999,0)))</f>
        <v>-999</v>
      </c>
      <c r="AL5428" s="82">
        <f>IF(G5428=1, 'adjustment factor'!$D$11, IF(G5428=-9,-999,IF(G5428="",-999,0)))</f>
        <v>-999</v>
      </c>
      <c r="AM5428" s="82">
        <f>IF(I5428=1, 'adjustment factor'!$D$12, IF(I5428=-9,-999,IF(I5428="",-999,0)))</f>
        <v>-999</v>
      </c>
      <c r="AN5428" s="82">
        <f>IF(J5428=1, 'adjustment factor'!$D$13, IF(J5428=-9,-999,IF(J5428="",-999,0)))</f>
        <v>-999</v>
      </c>
      <c r="AO5428" s="82" t="str">
        <f t="shared" si="858"/>
        <v>-999</v>
      </c>
      <c r="AP5428" s="82" t="str">
        <f t="shared" si="859"/>
        <v>MISSING</v>
      </c>
    </row>
    <row r="5429" spans="2:42">
      <c r="B5429" s="207"/>
      <c r="C5429" s="35">
        <v>5425</v>
      </c>
      <c r="D5429" s="161"/>
      <c r="E5429" s="161"/>
      <c r="F5429" s="161"/>
      <c r="G5429" s="161"/>
      <c r="H5429" s="161"/>
      <c r="I5429" s="161"/>
      <c r="J5429" s="161"/>
      <c r="K5429" s="161"/>
      <c r="L5429" s="161"/>
      <c r="M5429" s="161"/>
      <c r="N5429" s="171"/>
      <c r="O5429" s="171"/>
      <c r="P5429" s="171"/>
      <c r="Q5429" s="171"/>
      <c r="R5429" s="171"/>
      <c r="S5429" s="171"/>
      <c r="T5429" s="208" t="str">
        <f t="shared" si="850"/>
        <v>MISSING</v>
      </c>
      <c r="U5429" s="208" t="str">
        <f t="shared" si="851"/>
        <v>MISSING</v>
      </c>
      <c r="X5429" s="56">
        <f t="shared" si="852"/>
        <v>-99</v>
      </c>
      <c r="Y5429" s="56">
        <f t="shared" si="853"/>
        <v>-99</v>
      </c>
      <c r="Z5429" s="56">
        <f t="shared" si="854"/>
        <v>-99</v>
      </c>
      <c r="AA5429" s="56">
        <f t="shared" si="855"/>
        <v>-99</v>
      </c>
      <c r="AB5429" s="56">
        <f t="shared" si="856"/>
        <v>-99</v>
      </c>
      <c r="AC5429" s="56">
        <f t="shared" si="857"/>
        <v>-99</v>
      </c>
      <c r="AD5429" s="3"/>
      <c r="AE5429" s="82">
        <f>IF(D5429=1, 'adjustment factor'!$D$4, IF(D5429=-9,-999,IF(D5429="",-999,0)))</f>
        <v>-999</v>
      </c>
      <c r="AF5429" s="82">
        <f>IF(F5429=1, 'adjustment factor'!$D$5, IF(F5429=-9,-999,IF(F5429="",-999,0)))</f>
        <v>-999</v>
      </c>
      <c r="AG5429" s="82">
        <f>IF(E5429=1, 'adjustment factor'!$D$6, IF(E5429=-9,-999,IF(E5429="",-999,0)))</f>
        <v>-999</v>
      </c>
      <c r="AH5429" s="82">
        <f>IF(K5429&gt;=45,'adjustment factor'!$D$7,IF(K5429=-9,-1200,IF(K5429="",-1200,0)))</f>
        <v>-1200</v>
      </c>
      <c r="AI5429" s="82">
        <f>IF(L5429=1, 'adjustment factor'!$D$8, IF(L5429=-9,-999,IF(L5429="",-999,0)))</f>
        <v>-999</v>
      </c>
      <c r="AJ5429" s="82">
        <f>IF(AND(M5429&gt;=1,M5429&lt;=4),'adjustment factor'!$D$9,IF(M5429=-9,-999,IF(M5429=98,-999,IF(M5429=99,-999,IF(M5429="",-999,0)))))</f>
        <v>-999</v>
      </c>
      <c r="AK5429" s="82">
        <f>IF(H5429=1, 'adjustment factor'!$D$10, IF(H5429=-9,-999,IF(H5429="",-999,0)))</f>
        <v>-999</v>
      </c>
      <c r="AL5429" s="82">
        <f>IF(G5429=1, 'adjustment factor'!$D$11, IF(G5429=-9,-999,IF(G5429="",-999,0)))</f>
        <v>-999</v>
      </c>
      <c r="AM5429" s="82">
        <f>IF(I5429=1, 'adjustment factor'!$D$12, IF(I5429=-9,-999,IF(I5429="",-999,0)))</f>
        <v>-999</v>
      </c>
      <c r="AN5429" s="82">
        <f>IF(J5429=1, 'adjustment factor'!$D$13, IF(J5429=-9,-999,IF(J5429="",-999,0)))</f>
        <v>-999</v>
      </c>
      <c r="AO5429" s="82" t="str">
        <f t="shared" si="858"/>
        <v>-999</v>
      </c>
      <c r="AP5429" s="82" t="str">
        <f t="shared" si="859"/>
        <v>MISSING</v>
      </c>
    </row>
    <row r="5430" spans="2:42">
      <c r="B5430" s="207"/>
      <c r="C5430" s="35">
        <v>5426</v>
      </c>
      <c r="D5430" s="161"/>
      <c r="E5430" s="161"/>
      <c r="F5430" s="161"/>
      <c r="G5430" s="161"/>
      <c r="H5430" s="161"/>
      <c r="I5430" s="161"/>
      <c r="J5430" s="161"/>
      <c r="K5430" s="161"/>
      <c r="L5430" s="161"/>
      <c r="M5430" s="161"/>
      <c r="N5430" s="171"/>
      <c r="O5430" s="171"/>
      <c r="P5430" s="171"/>
      <c r="Q5430" s="171"/>
      <c r="R5430" s="171"/>
      <c r="S5430" s="171"/>
      <c r="T5430" s="208" t="str">
        <f t="shared" si="850"/>
        <v>MISSING</v>
      </c>
      <c r="U5430" s="208" t="str">
        <f t="shared" si="851"/>
        <v>MISSING</v>
      </c>
      <c r="X5430" s="56">
        <f t="shared" si="852"/>
        <v>-99</v>
      </c>
      <c r="Y5430" s="56">
        <f t="shared" si="853"/>
        <v>-99</v>
      </c>
      <c r="Z5430" s="56">
        <f t="shared" si="854"/>
        <v>-99</v>
      </c>
      <c r="AA5430" s="56">
        <f t="shared" si="855"/>
        <v>-99</v>
      </c>
      <c r="AB5430" s="56">
        <f t="shared" si="856"/>
        <v>-99</v>
      </c>
      <c r="AC5430" s="56">
        <f t="shared" si="857"/>
        <v>-99</v>
      </c>
      <c r="AD5430" s="3"/>
      <c r="AE5430" s="82">
        <f>IF(D5430=1, 'adjustment factor'!$D$4, IF(D5430=-9,-999,IF(D5430="",-999,0)))</f>
        <v>-999</v>
      </c>
      <c r="AF5430" s="82">
        <f>IF(F5430=1, 'adjustment factor'!$D$5, IF(F5430=-9,-999,IF(F5430="",-999,0)))</f>
        <v>-999</v>
      </c>
      <c r="AG5430" s="82">
        <f>IF(E5430=1, 'adjustment factor'!$D$6, IF(E5430=-9,-999,IF(E5430="",-999,0)))</f>
        <v>-999</v>
      </c>
      <c r="AH5430" s="82">
        <f>IF(K5430&gt;=45,'adjustment factor'!$D$7,IF(K5430=-9,-1200,IF(K5430="",-1200,0)))</f>
        <v>-1200</v>
      </c>
      <c r="AI5430" s="82">
        <f>IF(L5430=1, 'adjustment factor'!$D$8, IF(L5430=-9,-999,IF(L5430="",-999,0)))</f>
        <v>-999</v>
      </c>
      <c r="AJ5430" s="82">
        <f>IF(AND(M5430&gt;=1,M5430&lt;=4),'adjustment factor'!$D$9,IF(M5430=-9,-999,IF(M5430=98,-999,IF(M5430=99,-999,IF(M5430="",-999,0)))))</f>
        <v>-999</v>
      </c>
      <c r="AK5430" s="82">
        <f>IF(H5430=1, 'adjustment factor'!$D$10, IF(H5430=-9,-999,IF(H5430="",-999,0)))</f>
        <v>-999</v>
      </c>
      <c r="AL5430" s="82">
        <f>IF(G5430=1, 'adjustment factor'!$D$11, IF(G5430=-9,-999,IF(G5430="",-999,0)))</f>
        <v>-999</v>
      </c>
      <c r="AM5430" s="82">
        <f>IF(I5430=1, 'adjustment factor'!$D$12, IF(I5430=-9,-999,IF(I5430="",-999,0)))</f>
        <v>-999</v>
      </c>
      <c r="AN5430" s="82">
        <f>IF(J5430=1, 'adjustment factor'!$D$13, IF(J5430=-9,-999,IF(J5430="",-999,0)))</f>
        <v>-999</v>
      </c>
      <c r="AO5430" s="82" t="str">
        <f t="shared" si="858"/>
        <v>-999</v>
      </c>
      <c r="AP5430" s="82" t="str">
        <f t="shared" si="859"/>
        <v>MISSING</v>
      </c>
    </row>
    <row r="5431" spans="2:42">
      <c r="B5431" s="207"/>
      <c r="C5431" s="35">
        <v>5427</v>
      </c>
      <c r="D5431" s="161"/>
      <c r="E5431" s="161"/>
      <c r="F5431" s="161"/>
      <c r="G5431" s="161"/>
      <c r="H5431" s="161"/>
      <c r="I5431" s="161"/>
      <c r="J5431" s="161"/>
      <c r="K5431" s="161"/>
      <c r="L5431" s="161"/>
      <c r="M5431" s="161"/>
      <c r="N5431" s="171"/>
      <c r="O5431" s="171"/>
      <c r="P5431" s="171"/>
      <c r="Q5431" s="171"/>
      <c r="R5431" s="171"/>
      <c r="S5431" s="171"/>
      <c r="T5431" s="208" t="str">
        <f t="shared" si="850"/>
        <v>MISSING</v>
      </c>
      <c r="U5431" s="208" t="str">
        <f t="shared" si="851"/>
        <v>MISSING</v>
      </c>
      <c r="X5431" s="56">
        <f t="shared" si="852"/>
        <v>-99</v>
      </c>
      <c r="Y5431" s="56">
        <f t="shared" si="853"/>
        <v>-99</v>
      </c>
      <c r="Z5431" s="56">
        <f t="shared" si="854"/>
        <v>-99</v>
      </c>
      <c r="AA5431" s="56">
        <f t="shared" si="855"/>
        <v>-99</v>
      </c>
      <c r="AB5431" s="56">
        <f t="shared" si="856"/>
        <v>-99</v>
      </c>
      <c r="AC5431" s="56">
        <f t="shared" si="857"/>
        <v>-99</v>
      </c>
      <c r="AD5431" s="3"/>
      <c r="AE5431" s="82">
        <f>IF(D5431=1, 'adjustment factor'!$D$4, IF(D5431=-9,-999,IF(D5431="",-999,0)))</f>
        <v>-999</v>
      </c>
      <c r="AF5431" s="82">
        <f>IF(F5431=1, 'adjustment factor'!$D$5, IF(F5431=-9,-999,IF(F5431="",-999,0)))</f>
        <v>-999</v>
      </c>
      <c r="AG5431" s="82">
        <f>IF(E5431=1, 'adjustment factor'!$D$6, IF(E5431=-9,-999,IF(E5431="",-999,0)))</f>
        <v>-999</v>
      </c>
      <c r="AH5431" s="82">
        <f>IF(K5431&gt;=45,'adjustment factor'!$D$7,IF(K5431=-9,-1200,IF(K5431="",-1200,0)))</f>
        <v>-1200</v>
      </c>
      <c r="AI5431" s="82">
        <f>IF(L5431=1, 'adjustment factor'!$D$8, IF(L5431=-9,-999,IF(L5431="",-999,0)))</f>
        <v>-999</v>
      </c>
      <c r="AJ5431" s="82">
        <f>IF(AND(M5431&gt;=1,M5431&lt;=4),'adjustment factor'!$D$9,IF(M5431=-9,-999,IF(M5431=98,-999,IF(M5431=99,-999,IF(M5431="",-999,0)))))</f>
        <v>-999</v>
      </c>
      <c r="AK5431" s="82">
        <f>IF(H5431=1, 'adjustment factor'!$D$10, IF(H5431=-9,-999,IF(H5431="",-999,0)))</f>
        <v>-999</v>
      </c>
      <c r="AL5431" s="82">
        <f>IF(G5431=1, 'adjustment factor'!$D$11, IF(G5431=-9,-999,IF(G5431="",-999,0)))</f>
        <v>-999</v>
      </c>
      <c r="AM5431" s="82">
        <f>IF(I5431=1, 'adjustment factor'!$D$12, IF(I5431=-9,-999,IF(I5431="",-999,0)))</f>
        <v>-999</v>
      </c>
      <c r="AN5431" s="82">
        <f>IF(J5431=1, 'adjustment factor'!$D$13, IF(J5431=-9,-999,IF(J5431="",-999,0)))</f>
        <v>-999</v>
      </c>
      <c r="AO5431" s="82" t="str">
        <f t="shared" si="858"/>
        <v>-999</v>
      </c>
      <c r="AP5431" s="82" t="str">
        <f t="shared" si="859"/>
        <v>MISSING</v>
      </c>
    </row>
    <row r="5432" spans="2:42">
      <c r="B5432" s="207"/>
      <c r="C5432" s="35">
        <v>5428</v>
      </c>
      <c r="D5432" s="161"/>
      <c r="E5432" s="161"/>
      <c r="F5432" s="161"/>
      <c r="G5432" s="161"/>
      <c r="H5432" s="161"/>
      <c r="I5432" s="161"/>
      <c r="J5432" s="161"/>
      <c r="K5432" s="161"/>
      <c r="L5432" s="161"/>
      <c r="M5432" s="161"/>
      <c r="N5432" s="171"/>
      <c r="O5432" s="171"/>
      <c r="P5432" s="171"/>
      <c r="Q5432" s="171"/>
      <c r="R5432" s="171"/>
      <c r="S5432" s="171"/>
      <c r="T5432" s="208" t="str">
        <f t="shared" si="850"/>
        <v>MISSING</v>
      </c>
      <c r="U5432" s="208" t="str">
        <f t="shared" si="851"/>
        <v>MISSING</v>
      </c>
      <c r="X5432" s="56">
        <f t="shared" si="852"/>
        <v>-99</v>
      </c>
      <c r="Y5432" s="56">
        <f t="shared" si="853"/>
        <v>-99</v>
      </c>
      <c r="Z5432" s="56">
        <f t="shared" si="854"/>
        <v>-99</v>
      </c>
      <c r="AA5432" s="56">
        <f t="shared" si="855"/>
        <v>-99</v>
      </c>
      <c r="AB5432" s="56">
        <f t="shared" si="856"/>
        <v>-99</v>
      </c>
      <c r="AC5432" s="56">
        <f t="shared" si="857"/>
        <v>-99</v>
      </c>
      <c r="AD5432" s="3"/>
      <c r="AE5432" s="82">
        <f>IF(D5432=1, 'adjustment factor'!$D$4, IF(D5432=-9,-999,IF(D5432="",-999,0)))</f>
        <v>-999</v>
      </c>
      <c r="AF5432" s="82">
        <f>IF(F5432=1, 'adjustment factor'!$D$5, IF(F5432=-9,-999,IF(F5432="",-999,0)))</f>
        <v>-999</v>
      </c>
      <c r="AG5432" s="82">
        <f>IF(E5432=1, 'adjustment factor'!$D$6, IF(E5432=-9,-999,IF(E5432="",-999,0)))</f>
        <v>-999</v>
      </c>
      <c r="AH5432" s="82">
        <f>IF(K5432&gt;=45,'adjustment factor'!$D$7,IF(K5432=-9,-1200,IF(K5432="",-1200,0)))</f>
        <v>-1200</v>
      </c>
      <c r="AI5432" s="82">
        <f>IF(L5432=1, 'adjustment factor'!$D$8, IF(L5432=-9,-999,IF(L5432="",-999,0)))</f>
        <v>-999</v>
      </c>
      <c r="AJ5432" s="82">
        <f>IF(AND(M5432&gt;=1,M5432&lt;=4),'adjustment factor'!$D$9,IF(M5432=-9,-999,IF(M5432=98,-999,IF(M5432=99,-999,IF(M5432="",-999,0)))))</f>
        <v>-999</v>
      </c>
      <c r="AK5432" s="82">
        <f>IF(H5432=1, 'adjustment factor'!$D$10, IF(H5432=-9,-999,IF(H5432="",-999,0)))</f>
        <v>-999</v>
      </c>
      <c r="AL5432" s="82">
        <f>IF(G5432=1, 'adjustment factor'!$D$11, IF(G5432=-9,-999,IF(G5432="",-999,0)))</f>
        <v>-999</v>
      </c>
      <c r="AM5432" s="82">
        <f>IF(I5432=1, 'adjustment factor'!$D$12, IF(I5432=-9,-999,IF(I5432="",-999,0)))</f>
        <v>-999</v>
      </c>
      <c r="AN5432" s="82">
        <f>IF(J5432=1, 'adjustment factor'!$D$13, IF(J5432=-9,-999,IF(J5432="",-999,0)))</f>
        <v>-999</v>
      </c>
      <c r="AO5432" s="82" t="str">
        <f t="shared" si="858"/>
        <v>-999</v>
      </c>
      <c r="AP5432" s="82" t="str">
        <f t="shared" si="859"/>
        <v>MISSING</v>
      </c>
    </row>
    <row r="5433" spans="2:42">
      <c r="B5433" s="207"/>
      <c r="C5433" s="35">
        <v>5429</v>
      </c>
      <c r="D5433" s="161"/>
      <c r="E5433" s="161"/>
      <c r="F5433" s="161"/>
      <c r="G5433" s="161"/>
      <c r="H5433" s="161"/>
      <c r="I5433" s="161"/>
      <c r="J5433" s="161"/>
      <c r="K5433" s="161"/>
      <c r="L5433" s="161"/>
      <c r="M5433" s="161"/>
      <c r="N5433" s="171"/>
      <c r="O5433" s="171"/>
      <c r="P5433" s="171"/>
      <c r="Q5433" s="171"/>
      <c r="R5433" s="171"/>
      <c r="S5433" s="171"/>
      <c r="T5433" s="208" t="str">
        <f t="shared" si="850"/>
        <v>MISSING</v>
      </c>
      <c r="U5433" s="208" t="str">
        <f t="shared" si="851"/>
        <v>MISSING</v>
      </c>
      <c r="X5433" s="56">
        <f t="shared" si="852"/>
        <v>-99</v>
      </c>
      <c r="Y5433" s="56">
        <f t="shared" si="853"/>
        <v>-99</v>
      </c>
      <c r="Z5433" s="56">
        <f t="shared" si="854"/>
        <v>-99</v>
      </c>
      <c r="AA5433" s="56">
        <f t="shared" si="855"/>
        <v>-99</v>
      </c>
      <c r="AB5433" s="56">
        <f t="shared" si="856"/>
        <v>-99</v>
      </c>
      <c r="AC5433" s="56">
        <f t="shared" si="857"/>
        <v>-99</v>
      </c>
      <c r="AD5433" s="3"/>
      <c r="AE5433" s="82">
        <f>IF(D5433=1, 'adjustment factor'!$D$4, IF(D5433=-9,-999,IF(D5433="",-999,0)))</f>
        <v>-999</v>
      </c>
      <c r="AF5433" s="82">
        <f>IF(F5433=1, 'adjustment factor'!$D$5, IF(F5433=-9,-999,IF(F5433="",-999,0)))</f>
        <v>-999</v>
      </c>
      <c r="AG5433" s="82">
        <f>IF(E5433=1, 'adjustment factor'!$D$6, IF(E5433=-9,-999,IF(E5433="",-999,0)))</f>
        <v>-999</v>
      </c>
      <c r="AH5433" s="82">
        <f>IF(K5433&gt;=45,'adjustment factor'!$D$7,IF(K5433=-9,-1200,IF(K5433="",-1200,0)))</f>
        <v>-1200</v>
      </c>
      <c r="AI5433" s="82">
        <f>IF(L5433=1, 'adjustment factor'!$D$8, IF(L5433=-9,-999,IF(L5433="",-999,0)))</f>
        <v>-999</v>
      </c>
      <c r="AJ5433" s="82">
        <f>IF(AND(M5433&gt;=1,M5433&lt;=4),'adjustment factor'!$D$9,IF(M5433=-9,-999,IF(M5433=98,-999,IF(M5433=99,-999,IF(M5433="",-999,0)))))</f>
        <v>-999</v>
      </c>
      <c r="AK5433" s="82">
        <f>IF(H5433=1, 'adjustment factor'!$D$10, IF(H5433=-9,-999,IF(H5433="",-999,0)))</f>
        <v>-999</v>
      </c>
      <c r="AL5433" s="82">
        <f>IF(G5433=1, 'adjustment factor'!$D$11, IF(G5433=-9,-999,IF(G5433="",-999,0)))</f>
        <v>-999</v>
      </c>
      <c r="AM5433" s="82">
        <f>IF(I5433=1, 'adjustment factor'!$D$12, IF(I5433=-9,-999,IF(I5433="",-999,0)))</f>
        <v>-999</v>
      </c>
      <c r="AN5433" s="82">
        <f>IF(J5433=1, 'adjustment factor'!$D$13, IF(J5433=-9,-999,IF(J5433="",-999,0)))</f>
        <v>-999</v>
      </c>
      <c r="AO5433" s="82" t="str">
        <f t="shared" si="858"/>
        <v>-999</v>
      </c>
      <c r="AP5433" s="82" t="str">
        <f t="shared" si="859"/>
        <v>MISSING</v>
      </c>
    </row>
    <row r="5434" spans="2:42">
      <c r="B5434" s="207"/>
      <c r="C5434" s="35">
        <v>5430</v>
      </c>
      <c r="D5434" s="161"/>
      <c r="E5434" s="161"/>
      <c r="F5434" s="161"/>
      <c r="G5434" s="161"/>
      <c r="H5434" s="161"/>
      <c r="I5434" s="161"/>
      <c r="J5434" s="161"/>
      <c r="K5434" s="161"/>
      <c r="L5434" s="161"/>
      <c r="M5434" s="161"/>
      <c r="N5434" s="171"/>
      <c r="O5434" s="171"/>
      <c r="P5434" s="171"/>
      <c r="Q5434" s="171"/>
      <c r="R5434" s="171"/>
      <c r="S5434" s="171"/>
      <c r="T5434" s="208" t="str">
        <f t="shared" si="850"/>
        <v>MISSING</v>
      </c>
      <c r="U5434" s="208" t="str">
        <f t="shared" si="851"/>
        <v>MISSING</v>
      </c>
      <c r="X5434" s="56">
        <f t="shared" si="852"/>
        <v>-99</v>
      </c>
      <c r="Y5434" s="56">
        <f t="shared" si="853"/>
        <v>-99</v>
      </c>
      <c r="Z5434" s="56">
        <f t="shared" si="854"/>
        <v>-99</v>
      </c>
      <c r="AA5434" s="56">
        <f t="shared" si="855"/>
        <v>-99</v>
      </c>
      <c r="AB5434" s="56">
        <f t="shared" si="856"/>
        <v>-99</v>
      </c>
      <c r="AC5434" s="56">
        <f t="shared" si="857"/>
        <v>-99</v>
      </c>
      <c r="AD5434" s="3"/>
      <c r="AE5434" s="82">
        <f>IF(D5434=1, 'adjustment factor'!$D$4, IF(D5434=-9,-999,IF(D5434="",-999,0)))</f>
        <v>-999</v>
      </c>
      <c r="AF5434" s="82">
        <f>IF(F5434=1, 'adjustment factor'!$D$5, IF(F5434=-9,-999,IF(F5434="",-999,0)))</f>
        <v>-999</v>
      </c>
      <c r="AG5434" s="82">
        <f>IF(E5434=1, 'adjustment factor'!$D$6, IF(E5434=-9,-999,IF(E5434="",-999,0)))</f>
        <v>-999</v>
      </c>
      <c r="AH5434" s="82">
        <f>IF(K5434&gt;=45,'adjustment factor'!$D$7,IF(K5434=-9,-1200,IF(K5434="",-1200,0)))</f>
        <v>-1200</v>
      </c>
      <c r="AI5434" s="82">
        <f>IF(L5434=1, 'adjustment factor'!$D$8, IF(L5434=-9,-999,IF(L5434="",-999,0)))</f>
        <v>-999</v>
      </c>
      <c r="AJ5434" s="82">
        <f>IF(AND(M5434&gt;=1,M5434&lt;=4),'adjustment factor'!$D$9,IF(M5434=-9,-999,IF(M5434=98,-999,IF(M5434=99,-999,IF(M5434="",-999,0)))))</f>
        <v>-999</v>
      </c>
      <c r="AK5434" s="82">
        <f>IF(H5434=1, 'adjustment factor'!$D$10, IF(H5434=-9,-999,IF(H5434="",-999,0)))</f>
        <v>-999</v>
      </c>
      <c r="AL5434" s="82">
        <f>IF(G5434=1, 'adjustment factor'!$D$11, IF(G5434=-9,-999,IF(G5434="",-999,0)))</f>
        <v>-999</v>
      </c>
      <c r="AM5434" s="82">
        <f>IF(I5434=1, 'adjustment factor'!$D$12, IF(I5434=-9,-999,IF(I5434="",-999,0)))</f>
        <v>-999</v>
      </c>
      <c r="AN5434" s="82">
        <f>IF(J5434=1, 'adjustment factor'!$D$13, IF(J5434=-9,-999,IF(J5434="",-999,0)))</f>
        <v>-999</v>
      </c>
      <c r="AO5434" s="82" t="str">
        <f t="shared" si="858"/>
        <v>-999</v>
      </c>
      <c r="AP5434" s="82" t="str">
        <f t="shared" si="859"/>
        <v>MISSING</v>
      </c>
    </row>
    <row r="5435" spans="2:42">
      <c r="B5435" s="207"/>
      <c r="C5435" s="35">
        <v>5431</v>
      </c>
      <c r="D5435" s="161"/>
      <c r="E5435" s="161"/>
      <c r="F5435" s="161"/>
      <c r="G5435" s="161"/>
      <c r="H5435" s="161"/>
      <c r="I5435" s="161"/>
      <c r="J5435" s="161"/>
      <c r="K5435" s="161"/>
      <c r="L5435" s="161"/>
      <c r="M5435" s="161"/>
      <c r="N5435" s="171"/>
      <c r="O5435" s="171"/>
      <c r="P5435" s="171"/>
      <c r="Q5435" s="171"/>
      <c r="R5435" s="171"/>
      <c r="S5435" s="171"/>
      <c r="T5435" s="208" t="str">
        <f t="shared" si="850"/>
        <v>MISSING</v>
      </c>
      <c r="U5435" s="208" t="str">
        <f t="shared" si="851"/>
        <v>MISSING</v>
      </c>
      <c r="X5435" s="56">
        <f t="shared" si="852"/>
        <v>-99</v>
      </c>
      <c r="Y5435" s="56">
        <f t="shared" si="853"/>
        <v>-99</v>
      </c>
      <c r="Z5435" s="56">
        <f t="shared" si="854"/>
        <v>-99</v>
      </c>
      <c r="AA5435" s="56">
        <f t="shared" si="855"/>
        <v>-99</v>
      </c>
      <c r="AB5435" s="56">
        <f t="shared" si="856"/>
        <v>-99</v>
      </c>
      <c r="AC5435" s="56">
        <f t="shared" si="857"/>
        <v>-99</v>
      </c>
      <c r="AD5435" s="3"/>
      <c r="AE5435" s="82">
        <f>IF(D5435=1, 'adjustment factor'!$D$4, IF(D5435=-9,-999,IF(D5435="",-999,0)))</f>
        <v>-999</v>
      </c>
      <c r="AF5435" s="82">
        <f>IF(F5435=1, 'adjustment factor'!$D$5, IF(F5435=-9,-999,IF(F5435="",-999,0)))</f>
        <v>-999</v>
      </c>
      <c r="AG5435" s="82">
        <f>IF(E5435=1, 'adjustment factor'!$D$6, IF(E5435=-9,-999,IF(E5435="",-999,0)))</f>
        <v>-999</v>
      </c>
      <c r="AH5435" s="82">
        <f>IF(K5435&gt;=45,'adjustment factor'!$D$7,IF(K5435=-9,-1200,IF(K5435="",-1200,0)))</f>
        <v>-1200</v>
      </c>
      <c r="AI5435" s="82">
        <f>IF(L5435=1, 'adjustment factor'!$D$8, IF(L5435=-9,-999,IF(L5435="",-999,0)))</f>
        <v>-999</v>
      </c>
      <c r="AJ5435" s="82">
        <f>IF(AND(M5435&gt;=1,M5435&lt;=4),'adjustment factor'!$D$9,IF(M5435=-9,-999,IF(M5435=98,-999,IF(M5435=99,-999,IF(M5435="",-999,0)))))</f>
        <v>-999</v>
      </c>
      <c r="AK5435" s="82">
        <f>IF(H5435=1, 'adjustment factor'!$D$10, IF(H5435=-9,-999,IF(H5435="",-999,0)))</f>
        <v>-999</v>
      </c>
      <c r="AL5435" s="82">
        <f>IF(G5435=1, 'adjustment factor'!$D$11, IF(G5435=-9,-999,IF(G5435="",-999,0)))</f>
        <v>-999</v>
      </c>
      <c r="AM5435" s="82">
        <f>IF(I5435=1, 'adjustment factor'!$D$12, IF(I5435=-9,-999,IF(I5435="",-999,0)))</f>
        <v>-999</v>
      </c>
      <c r="AN5435" s="82">
        <f>IF(J5435=1, 'adjustment factor'!$D$13, IF(J5435=-9,-999,IF(J5435="",-999,0)))</f>
        <v>-999</v>
      </c>
      <c r="AO5435" s="82" t="str">
        <f t="shared" si="858"/>
        <v>-999</v>
      </c>
      <c r="AP5435" s="82" t="str">
        <f t="shared" si="859"/>
        <v>MISSING</v>
      </c>
    </row>
    <row r="5436" spans="2:42">
      <c r="B5436" s="207"/>
      <c r="C5436" s="35">
        <v>5432</v>
      </c>
      <c r="D5436" s="161"/>
      <c r="E5436" s="161"/>
      <c r="F5436" s="161"/>
      <c r="G5436" s="161"/>
      <c r="H5436" s="161"/>
      <c r="I5436" s="161"/>
      <c r="J5436" s="161"/>
      <c r="K5436" s="161"/>
      <c r="L5436" s="161"/>
      <c r="M5436" s="161"/>
      <c r="N5436" s="171"/>
      <c r="O5436" s="171"/>
      <c r="P5436" s="171"/>
      <c r="Q5436" s="171"/>
      <c r="R5436" s="171"/>
      <c r="S5436" s="171"/>
      <c r="T5436" s="208" t="str">
        <f t="shared" si="850"/>
        <v>MISSING</v>
      </c>
      <c r="U5436" s="208" t="str">
        <f t="shared" si="851"/>
        <v>MISSING</v>
      </c>
      <c r="X5436" s="56">
        <f t="shared" si="852"/>
        <v>-99</v>
      </c>
      <c r="Y5436" s="56">
        <f t="shared" si="853"/>
        <v>-99</v>
      </c>
      <c r="Z5436" s="56">
        <f t="shared" si="854"/>
        <v>-99</v>
      </c>
      <c r="AA5436" s="56">
        <f t="shared" si="855"/>
        <v>-99</v>
      </c>
      <c r="AB5436" s="56">
        <f t="shared" si="856"/>
        <v>-99</v>
      </c>
      <c r="AC5436" s="56">
        <f t="shared" si="857"/>
        <v>-99</v>
      </c>
      <c r="AD5436" s="3"/>
      <c r="AE5436" s="82">
        <f>IF(D5436=1, 'adjustment factor'!$D$4, IF(D5436=-9,-999,IF(D5436="",-999,0)))</f>
        <v>-999</v>
      </c>
      <c r="AF5436" s="82">
        <f>IF(F5436=1, 'adjustment factor'!$D$5, IF(F5436=-9,-999,IF(F5436="",-999,0)))</f>
        <v>-999</v>
      </c>
      <c r="AG5436" s="82">
        <f>IF(E5436=1, 'adjustment factor'!$D$6, IF(E5436=-9,-999,IF(E5436="",-999,0)))</f>
        <v>-999</v>
      </c>
      <c r="AH5436" s="82">
        <f>IF(K5436&gt;=45,'adjustment factor'!$D$7,IF(K5436=-9,-1200,IF(K5436="",-1200,0)))</f>
        <v>-1200</v>
      </c>
      <c r="AI5436" s="82">
        <f>IF(L5436=1, 'adjustment factor'!$D$8, IF(L5436=-9,-999,IF(L5436="",-999,0)))</f>
        <v>-999</v>
      </c>
      <c r="AJ5436" s="82">
        <f>IF(AND(M5436&gt;=1,M5436&lt;=4),'adjustment factor'!$D$9,IF(M5436=-9,-999,IF(M5436=98,-999,IF(M5436=99,-999,IF(M5436="",-999,0)))))</f>
        <v>-999</v>
      </c>
      <c r="AK5436" s="82">
        <f>IF(H5436=1, 'adjustment factor'!$D$10, IF(H5436=-9,-999,IF(H5436="",-999,0)))</f>
        <v>-999</v>
      </c>
      <c r="AL5436" s="82">
        <f>IF(G5436=1, 'adjustment factor'!$D$11, IF(G5436=-9,-999,IF(G5436="",-999,0)))</f>
        <v>-999</v>
      </c>
      <c r="AM5436" s="82">
        <f>IF(I5436=1, 'adjustment factor'!$D$12, IF(I5436=-9,-999,IF(I5436="",-999,0)))</f>
        <v>-999</v>
      </c>
      <c r="AN5436" s="82">
        <f>IF(J5436=1, 'adjustment factor'!$D$13, IF(J5436=-9,-999,IF(J5436="",-999,0)))</f>
        <v>-999</v>
      </c>
      <c r="AO5436" s="82" t="str">
        <f t="shared" si="858"/>
        <v>-999</v>
      </c>
      <c r="AP5436" s="82" t="str">
        <f t="shared" si="859"/>
        <v>MISSING</v>
      </c>
    </row>
    <row r="5437" spans="2:42">
      <c r="B5437" s="207"/>
      <c r="C5437" s="35">
        <v>5433</v>
      </c>
      <c r="D5437" s="161"/>
      <c r="E5437" s="161"/>
      <c r="F5437" s="161"/>
      <c r="G5437" s="161"/>
      <c r="H5437" s="161"/>
      <c r="I5437" s="161"/>
      <c r="J5437" s="161"/>
      <c r="K5437" s="161"/>
      <c r="L5437" s="161"/>
      <c r="M5437" s="161"/>
      <c r="N5437" s="171"/>
      <c r="O5437" s="171"/>
      <c r="P5437" s="171"/>
      <c r="Q5437" s="171"/>
      <c r="R5437" s="171"/>
      <c r="S5437" s="171"/>
      <c r="T5437" s="208" t="str">
        <f t="shared" si="850"/>
        <v>MISSING</v>
      </c>
      <c r="U5437" s="208" t="str">
        <f t="shared" si="851"/>
        <v>MISSING</v>
      </c>
      <c r="X5437" s="56">
        <f t="shared" si="852"/>
        <v>-99</v>
      </c>
      <c r="Y5437" s="56">
        <f t="shared" si="853"/>
        <v>-99</v>
      </c>
      <c r="Z5437" s="56">
        <f t="shared" si="854"/>
        <v>-99</v>
      </c>
      <c r="AA5437" s="56">
        <f t="shared" si="855"/>
        <v>-99</v>
      </c>
      <c r="AB5437" s="56">
        <f t="shared" si="856"/>
        <v>-99</v>
      </c>
      <c r="AC5437" s="56">
        <f t="shared" si="857"/>
        <v>-99</v>
      </c>
      <c r="AD5437" s="3"/>
      <c r="AE5437" s="82">
        <f>IF(D5437=1, 'adjustment factor'!$D$4, IF(D5437=-9,-999,IF(D5437="",-999,0)))</f>
        <v>-999</v>
      </c>
      <c r="AF5437" s="82">
        <f>IF(F5437=1, 'adjustment factor'!$D$5, IF(F5437=-9,-999,IF(F5437="",-999,0)))</f>
        <v>-999</v>
      </c>
      <c r="AG5437" s="82">
        <f>IF(E5437=1, 'adjustment factor'!$D$6, IF(E5437=-9,-999,IF(E5437="",-999,0)))</f>
        <v>-999</v>
      </c>
      <c r="AH5437" s="82">
        <f>IF(K5437&gt;=45,'adjustment factor'!$D$7,IF(K5437=-9,-1200,IF(K5437="",-1200,0)))</f>
        <v>-1200</v>
      </c>
      <c r="AI5437" s="82">
        <f>IF(L5437=1, 'adjustment factor'!$D$8, IF(L5437=-9,-999,IF(L5437="",-999,0)))</f>
        <v>-999</v>
      </c>
      <c r="AJ5437" s="82">
        <f>IF(AND(M5437&gt;=1,M5437&lt;=4),'adjustment factor'!$D$9,IF(M5437=-9,-999,IF(M5437=98,-999,IF(M5437=99,-999,IF(M5437="",-999,0)))))</f>
        <v>-999</v>
      </c>
      <c r="AK5437" s="82">
        <f>IF(H5437=1, 'adjustment factor'!$D$10, IF(H5437=-9,-999,IF(H5437="",-999,0)))</f>
        <v>-999</v>
      </c>
      <c r="AL5437" s="82">
        <f>IF(G5437=1, 'adjustment factor'!$D$11, IF(G5437=-9,-999,IF(G5437="",-999,0)))</f>
        <v>-999</v>
      </c>
      <c r="AM5437" s="82">
        <f>IF(I5437=1, 'adjustment factor'!$D$12, IF(I5437=-9,-999,IF(I5437="",-999,0)))</f>
        <v>-999</v>
      </c>
      <c r="AN5437" s="82">
        <f>IF(J5437=1, 'adjustment factor'!$D$13, IF(J5437=-9,-999,IF(J5437="",-999,0)))</f>
        <v>-999</v>
      </c>
      <c r="AO5437" s="82" t="str">
        <f t="shared" si="858"/>
        <v>-999</v>
      </c>
      <c r="AP5437" s="82" t="str">
        <f t="shared" si="859"/>
        <v>MISSING</v>
      </c>
    </row>
    <row r="5438" spans="2:42">
      <c r="B5438" s="207"/>
      <c r="C5438" s="35">
        <v>5434</v>
      </c>
      <c r="D5438" s="161"/>
      <c r="E5438" s="161"/>
      <c r="F5438" s="161"/>
      <c r="G5438" s="161"/>
      <c r="H5438" s="161"/>
      <c r="I5438" s="161"/>
      <c r="J5438" s="161"/>
      <c r="K5438" s="161"/>
      <c r="L5438" s="161"/>
      <c r="M5438" s="161"/>
      <c r="N5438" s="171"/>
      <c r="O5438" s="171"/>
      <c r="P5438" s="171"/>
      <c r="Q5438" s="171"/>
      <c r="R5438" s="171"/>
      <c r="S5438" s="171"/>
      <c r="T5438" s="208" t="str">
        <f t="shared" si="850"/>
        <v>MISSING</v>
      </c>
      <c r="U5438" s="208" t="str">
        <f t="shared" si="851"/>
        <v>MISSING</v>
      </c>
      <c r="X5438" s="56">
        <f t="shared" si="852"/>
        <v>-99</v>
      </c>
      <c r="Y5438" s="56">
        <f t="shared" si="853"/>
        <v>-99</v>
      </c>
      <c r="Z5438" s="56">
        <f t="shared" si="854"/>
        <v>-99</v>
      </c>
      <c r="AA5438" s="56">
        <f t="shared" si="855"/>
        <v>-99</v>
      </c>
      <c r="AB5438" s="56">
        <f t="shared" si="856"/>
        <v>-99</v>
      </c>
      <c r="AC5438" s="56">
        <f t="shared" si="857"/>
        <v>-99</v>
      </c>
      <c r="AD5438" s="3"/>
      <c r="AE5438" s="82">
        <f>IF(D5438=1, 'adjustment factor'!$D$4, IF(D5438=-9,-999,IF(D5438="",-999,0)))</f>
        <v>-999</v>
      </c>
      <c r="AF5438" s="82">
        <f>IF(F5438=1, 'adjustment factor'!$D$5, IF(F5438=-9,-999,IF(F5438="",-999,0)))</f>
        <v>-999</v>
      </c>
      <c r="AG5438" s="82">
        <f>IF(E5438=1, 'adjustment factor'!$D$6, IF(E5438=-9,-999,IF(E5438="",-999,0)))</f>
        <v>-999</v>
      </c>
      <c r="AH5438" s="82">
        <f>IF(K5438&gt;=45,'adjustment factor'!$D$7,IF(K5438=-9,-1200,IF(K5438="",-1200,0)))</f>
        <v>-1200</v>
      </c>
      <c r="AI5438" s="82">
        <f>IF(L5438=1, 'adjustment factor'!$D$8, IF(L5438=-9,-999,IF(L5438="",-999,0)))</f>
        <v>-999</v>
      </c>
      <c r="AJ5438" s="82">
        <f>IF(AND(M5438&gt;=1,M5438&lt;=4),'adjustment factor'!$D$9,IF(M5438=-9,-999,IF(M5438=98,-999,IF(M5438=99,-999,IF(M5438="",-999,0)))))</f>
        <v>-999</v>
      </c>
      <c r="AK5438" s="82">
        <f>IF(H5438=1, 'adjustment factor'!$D$10, IF(H5438=-9,-999,IF(H5438="",-999,0)))</f>
        <v>-999</v>
      </c>
      <c r="AL5438" s="82">
        <f>IF(G5438=1, 'adjustment factor'!$D$11, IF(G5438=-9,-999,IF(G5438="",-999,0)))</f>
        <v>-999</v>
      </c>
      <c r="AM5438" s="82">
        <f>IF(I5438=1, 'adjustment factor'!$D$12, IF(I5438=-9,-999,IF(I5438="",-999,0)))</f>
        <v>-999</v>
      </c>
      <c r="AN5438" s="82">
        <f>IF(J5438=1, 'adjustment factor'!$D$13, IF(J5438=-9,-999,IF(J5438="",-999,0)))</f>
        <v>-999</v>
      </c>
      <c r="AO5438" s="82" t="str">
        <f t="shared" si="858"/>
        <v>-999</v>
      </c>
      <c r="AP5438" s="82" t="str">
        <f t="shared" si="859"/>
        <v>MISSING</v>
      </c>
    </row>
    <row r="5439" spans="2:42">
      <c r="B5439" s="207"/>
      <c r="C5439" s="35">
        <v>5435</v>
      </c>
      <c r="D5439" s="161"/>
      <c r="E5439" s="161"/>
      <c r="F5439" s="161"/>
      <c r="G5439" s="161"/>
      <c r="H5439" s="161"/>
      <c r="I5439" s="161"/>
      <c r="J5439" s="161"/>
      <c r="K5439" s="161"/>
      <c r="L5439" s="161"/>
      <c r="M5439" s="161"/>
      <c r="N5439" s="171"/>
      <c r="O5439" s="171"/>
      <c r="P5439" s="171"/>
      <c r="Q5439" s="171"/>
      <c r="R5439" s="171"/>
      <c r="S5439" s="171"/>
      <c r="T5439" s="208" t="str">
        <f t="shared" si="850"/>
        <v>MISSING</v>
      </c>
      <c r="U5439" s="208" t="str">
        <f t="shared" si="851"/>
        <v>MISSING</v>
      </c>
      <c r="X5439" s="56">
        <f t="shared" si="852"/>
        <v>-99</v>
      </c>
      <c r="Y5439" s="56">
        <f t="shared" si="853"/>
        <v>-99</v>
      </c>
      <c r="Z5439" s="56">
        <f t="shared" si="854"/>
        <v>-99</v>
      </c>
      <c r="AA5439" s="56">
        <f t="shared" si="855"/>
        <v>-99</v>
      </c>
      <c r="AB5439" s="56">
        <f t="shared" si="856"/>
        <v>-99</v>
      </c>
      <c r="AC5439" s="56">
        <f t="shared" si="857"/>
        <v>-99</v>
      </c>
      <c r="AD5439" s="3"/>
      <c r="AE5439" s="82">
        <f>IF(D5439=1, 'adjustment factor'!$D$4, IF(D5439=-9,-999,IF(D5439="",-999,0)))</f>
        <v>-999</v>
      </c>
      <c r="AF5439" s="82">
        <f>IF(F5439=1, 'adjustment factor'!$D$5, IF(F5439=-9,-999,IF(F5439="",-999,0)))</f>
        <v>-999</v>
      </c>
      <c r="AG5439" s="82">
        <f>IF(E5439=1, 'adjustment factor'!$D$6, IF(E5439=-9,-999,IF(E5439="",-999,0)))</f>
        <v>-999</v>
      </c>
      <c r="AH5439" s="82">
        <f>IF(K5439&gt;=45,'adjustment factor'!$D$7,IF(K5439=-9,-1200,IF(K5439="",-1200,0)))</f>
        <v>-1200</v>
      </c>
      <c r="AI5439" s="82">
        <f>IF(L5439=1, 'adjustment factor'!$D$8, IF(L5439=-9,-999,IF(L5439="",-999,0)))</f>
        <v>-999</v>
      </c>
      <c r="AJ5439" s="82">
        <f>IF(AND(M5439&gt;=1,M5439&lt;=4),'adjustment factor'!$D$9,IF(M5439=-9,-999,IF(M5439=98,-999,IF(M5439=99,-999,IF(M5439="",-999,0)))))</f>
        <v>-999</v>
      </c>
      <c r="AK5439" s="82">
        <f>IF(H5439=1, 'adjustment factor'!$D$10, IF(H5439=-9,-999,IF(H5439="",-999,0)))</f>
        <v>-999</v>
      </c>
      <c r="AL5439" s="82">
        <f>IF(G5439=1, 'adjustment factor'!$D$11, IF(G5439=-9,-999,IF(G5439="",-999,0)))</f>
        <v>-999</v>
      </c>
      <c r="AM5439" s="82">
        <f>IF(I5439=1, 'adjustment factor'!$D$12, IF(I5439=-9,-999,IF(I5439="",-999,0)))</f>
        <v>-999</v>
      </c>
      <c r="AN5439" s="82">
        <f>IF(J5439=1, 'adjustment factor'!$D$13, IF(J5439=-9,-999,IF(J5439="",-999,0)))</f>
        <v>-999</v>
      </c>
      <c r="AO5439" s="82" t="str">
        <f t="shared" si="858"/>
        <v>-999</v>
      </c>
      <c r="AP5439" s="82" t="str">
        <f t="shared" si="859"/>
        <v>MISSING</v>
      </c>
    </row>
    <row r="5440" spans="2:42">
      <c r="B5440" s="207"/>
      <c r="C5440" s="35">
        <v>5436</v>
      </c>
      <c r="D5440" s="161"/>
      <c r="E5440" s="161"/>
      <c r="F5440" s="161"/>
      <c r="G5440" s="161"/>
      <c r="H5440" s="161"/>
      <c r="I5440" s="161"/>
      <c r="J5440" s="161"/>
      <c r="K5440" s="161"/>
      <c r="L5440" s="161"/>
      <c r="M5440" s="161"/>
      <c r="N5440" s="171"/>
      <c r="O5440" s="171"/>
      <c r="P5440" s="171"/>
      <c r="Q5440" s="171"/>
      <c r="R5440" s="171"/>
      <c r="S5440" s="171"/>
      <c r="T5440" s="208" t="str">
        <f t="shared" si="850"/>
        <v>MISSING</v>
      </c>
      <c r="U5440" s="208" t="str">
        <f t="shared" si="851"/>
        <v>MISSING</v>
      </c>
      <c r="X5440" s="56">
        <f t="shared" si="852"/>
        <v>-99</v>
      </c>
      <c r="Y5440" s="56">
        <f t="shared" si="853"/>
        <v>-99</v>
      </c>
      <c r="Z5440" s="56">
        <f t="shared" si="854"/>
        <v>-99</v>
      </c>
      <c r="AA5440" s="56">
        <f t="shared" si="855"/>
        <v>-99</v>
      </c>
      <c r="AB5440" s="56">
        <f t="shared" si="856"/>
        <v>-99</v>
      </c>
      <c r="AC5440" s="56">
        <f t="shared" si="857"/>
        <v>-99</v>
      </c>
      <c r="AD5440" s="3"/>
      <c r="AE5440" s="82">
        <f>IF(D5440=1, 'adjustment factor'!$D$4, IF(D5440=-9,-999,IF(D5440="",-999,0)))</f>
        <v>-999</v>
      </c>
      <c r="AF5440" s="82">
        <f>IF(F5440=1, 'adjustment factor'!$D$5, IF(F5440=-9,-999,IF(F5440="",-999,0)))</f>
        <v>-999</v>
      </c>
      <c r="AG5440" s="82">
        <f>IF(E5440=1, 'adjustment factor'!$D$6, IF(E5440=-9,-999,IF(E5440="",-999,0)))</f>
        <v>-999</v>
      </c>
      <c r="AH5440" s="82">
        <f>IF(K5440&gt;=45,'adjustment factor'!$D$7,IF(K5440=-9,-1200,IF(K5440="",-1200,0)))</f>
        <v>-1200</v>
      </c>
      <c r="AI5440" s="82">
        <f>IF(L5440=1, 'adjustment factor'!$D$8, IF(L5440=-9,-999,IF(L5440="",-999,0)))</f>
        <v>-999</v>
      </c>
      <c r="AJ5440" s="82">
        <f>IF(AND(M5440&gt;=1,M5440&lt;=4),'adjustment factor'!$D$9,IF(M5440=-9,-999,IF(M5440=98,-999,IF(M5440=99,-999,IF(M5440="",-999,0)))))</f>
        <v>-999</v>
      </c>
      <c r="AK5440" s="82">
        <f>IF(H5440=1, 'adjustment factor'!$D$10, IF(H5440=-9,-999,IF(H5440="",-999,0)))</f>
        <v>-999</v>
      </c>
      <c r="AL5440" s="82">
        <f>IF(G5440=1, 'adjustment factor'!$D$11, IF(G5440=-9,-999,IF(G5440="",-999,0)))</f>
        <v>-999</v>
      </c>
      <c r="AM5440" s="82">
        <f>IF(I5440=1, 'adjustment factor'!$D$12, IF(I5440=-9,-999,IF(I5440="",-999,0)))</f>
        <v>-999</v>
      </c>
      <c r="AN5440" s="82">
        <f>IF(J5440=1, 'adjustment factor'!$D$13, IF(J5440=-9,-999,IF(J5440="",-999,0)))</f>
        <v>-999</v>
      </c>
      <c r="AO5440" s="82" t="str">
        <f t="shared" si="858"/>
        <v>-999</v>
      </c>
      <c r="AP5440" s="82" t="str">
        <f t="shared" si="859"/>
        <v>MISSING</v>
      </c>
    </row>
    <row r="5441" spans="2:42">
      <c r="B5441" s="207"/>
      <c r="C5441" s="35">
        <v>5437</v>
      </c>
      <c r="D5441" s="161"/>
      <c r="E5441" s="161"/>
      <c r="F5441" s="161"/>
      <c r="G5441" s="161"/>
      <c r="H5441" s="161"/>
      <c r="I5441" s="161"/>
      <c r="J5441" s="161"/>
      <c r="K5441" s="161"/>
      <c r="L5441" s="161"/>
      <c r="M5441" s="161"/>
      <c r="N5441" s="171"/>
      <c r="O5441" s="171"/>
      <c r="P5441" s="171"/>
      <c r="Q5441" s="171"/>
      <c r="R5441" s="171"/>
      <c r="S5441" s="171"/>
      <c r="T5441" s="208" t="str">
        <f t="shared" si="850"/>
        <v>MISSING</v>
      </c>
      <c r="U5441" s="208" t="str">
        <f t="shared" si="851"/>
        <v>MISSING</v>
      </c>
      <c r="X5441" s="56">
        <f t="shared" si="852"/>
        <v>-99</v>
      </c>
      <c r="Y5441" s="56">
        <f t="shared" si="853"/>
        <v>-99</v>
      </c>
      <c r="Z5441" s="56">
        <f t="shared" si="854"/>
        <v>-99</v>
      </c>
      <c r="AA5441" s="56">
        <f t="shared" si="855"/>
        <v>-99</v>
      </c>
      <c r="AB5441" s="56">
        <f t="shared" si="856"/>
        <v>-99</v>
      </c>
      <c r="AC5441" s="56">
        <f t="shared" si="857"/>
        <v>-99</v>
      </c>
      <c r="AD5441" s="3"/>
      <c r="AE5441" s="82">
        <f>IF(D5441=1, 'adjustment factor'!$D$4, IF(D5441=-9,-999,IF(D5441="",-999,0)))</f>
        <v>-999</v>
      </c>
      <c r="AF5441" s="82">
        <f>IF(F5441=1, 'adjustment factor'!$D$5, IF(F5441=-9,-999,IF(F5441="",-999,0)))</f>
        <v>-999</v>
      </c>
      <c r="AG5441" s="82">
        <f>IF(E5441=1, 'adjustment factor'!$D$6, IF(E5441=-9,-999,IF(E5441="",-999,0)))</f>
        <v>-999</v>
      </c>
      <c r="AH5441" s="82">
        <f>IF(K5441&gt;=45,'adjustment factor'!$D$7,IF(K5441=-9,-1200,IF(K5441="",-1200,0)))</f>
        <v>-1200</v>
      </c>
      <c r="AI5441" s="82">
        <f>IF(L5441=1, 'adjustment factor'!$D$8, IF(L5441=-9,-999,IF(L5441="",-999,0)))</f>
        <v>-999</v>
      </c>
      <c r="AJ5441" s="82">
        <f>IF(AND(M5441&gt;=1,M5441&lt;=4),'adjustment factor'!$D$9,IF(M5441=-9,-999,IF(M5441=98,-999,IF(M5441=99,-999,IF(M5441="",-999,0)))))</f>
        <v>-999</v>
      </c>
      <c r="AK5441" s="82">
        <f>IF(H5441=1, 'adjustment factor'!$D$10, IF(H5441=-9,-999,IF(H5441="",-999,0)))</f>
        <v>-999</v>
      </c>
      <c r="AL5441" s="82">
        <f>IF(G5441=1, 'adjustment factor'!$D$11, IF(G5441=-9,-999,IF(G5441="",-999,0)))</f>
        <v>-999</v>
      </c>
      <c r="AM5441" s="82">
        <f>IF(I5441=1, 'adjustment factor'!$D$12, IF(I5441=-9,-999,IF(I5441="",-999,0)))</f>
        <v>-999</v>
      </c>
      <c r="AN5441" s="82">
        <f>IF(J5441=1, 'adjustment factor'!$D$13, IF(J5441=-9,-999,IF(J5441="",-999,0)))</f>
        <v>-999</v>
      </c>
      <c r="AO5441" s="82" t="str">
        <f t="shared" si="858"/>
        <v>-999</v>
      </c>
      <c r="AP5441" s="82" t="str">
        <f t="shared" si="859"/>
        <v>MISSING</v>
      </c>
    </row>
    <row r="5442" spans="2:42">
      <c r="B5442" s="207"/>
      <c r="C5442" s="35">
        <v>5438</v>
      </c>
      <c r="D5442" s="161"/>
      <c r="E5442" s="161"/>
      <c r="F5442" s="161"/>
      <c r="G5442" s="161"/>
      <c r="H5442" s="161"/>
      <c r="I5442" s="161"/>
      <c r="J5442" s="161"/>
      <c r="K5442" s="161"/>
      <c r="L5442" s="161"/>
      <c r="M5442" s="161"/>
      <c r="N5442" s="171"/>
      <c r="O5442" s="171"/>
      <c r="P5442" s="171"/>
      <c r="Q5442" s="171"/>
      <c r="R5442" s="171"/>
      <c r="S5442" s="171"/>
      <c r="T5442" s="208" t="str">
        <f t="shared" si="850"/>
        <v>MISSING</v>
      </c>
      <c r="U5442" s="208" t="str">
        <f t="shared" si="851"/>
        <v>MISSING</v>
      </c>
      <c r="X5442" s="56">
        <f t="shared" si="852"/>
        <v>-99</v>
      </c>
      <c r="Y5442" s="56">
        <f t="shared" si="853"/>
        <v>-99</v>
      </c>
      <c r="Z5442" s="56">
        <f t="shared" si="854"/>
        <v>-99</v>
      </c>
      <c r="AA5442" s="56">
        <f t="shared" si="855"/>
        <v>-99</v>
      </c>
      <c r="AB5442" s="56">
        <f t="shared" si="856"/>
        <v>-99</v>
      </c>
      <c r="AC5442" s="56">
        <f t="shared" si="857"/>
        <v>-99</v>
      </c>
      <c r="AD5442" s="3"/>
      <c r="AE5442" s="82">
        <f>IF(D5442=1, 'adjustment factor'!$D$4, IF(D5442=-9,-999,IF(D5442="",-999,0)))</f>
        <v>-999</v>
      </c>
      <c r="AF5442" s="82">
        <f>IF(F5442=1, 'adjustment factor'!$D$5, IF(F5442=-9,-999,IF(F5442="",-999,0)))</f>
        <v>-999</v>
      </c>
      <c r="AG5442" s="82">
        <f>IF(E5442=1, 'adjustment factor'!$D$6, IF(E5442=-9,-999,IF(E5442="",-999,0)))</f>
        <v>-999</v>
      </c>
      <c r="AH5442" s="82">
        <f>IF(K5442&gt;=45,'adjustment factor'!$D$7,IF(K5442=-9,-1200,IF(K5442="",-1200,0)))</f>
        <v>-1200</v>
      </c>
      <c r="AI5442" s="82">
        <f>IF(L5442=1, 'adjustment factor'!$D$8, IF(L5442=-9,-999,IF(L5442="",-999,0)))</f>
        <v>-999</v>
      </c>
      <c r="AJ5442" s="82">
        <f>IF(AND(M5442&gt;=1,M5442&lt;=4),'adjustment factor'!$D$9,IF(M5442=-9,-999,IF(M5442=98,-999,IF(M5442=99,-999,IF(M5442="",-999,0)))))</f>
        <v>-999</v>
      </c>
      <c r="AK5442" s="82">
        <f>IF(H5442=1, 'adjustment factor'!$D$10, IF(H5442=-9,-999,IF(H5442="",-999,0)))</f>
        <v>-999</v>
      </c>
      <c r="AL5442" s="82">
        <f>IF(G5442=1, 'adjustment factor'!$D$11, IF(G5442=-9,-999,IF(G5442="",-999,0)))</f>
        <v>-999</v>
      </c>
      <c r="AM5442" s="82">
        <f>IF(I5442=1, 'adjustment factor'!$D$12, IF(I5442=-9,-999,IF(I5442="",-999,0)))</f>
        <v>-999</v>
      </c>
      <c r="AN5442" s="82">
        <f>IF(J5442=1, 'adjustment factor'!$D$13, IF(J5442=-9,-999,IF(J5442="",-999,0)))</f>
        <v>-999</v>
      </c>
      <c r="AO5442" s="82" t="str">
        <f t="shared" si="858"/>
        <v>-999</v>
      </c>
      <c r="AP5442" s="82" t="str">
        <f t="shared" si="859"/>
        <v>MISSING</v>
      </c>
    </row>
    <row r="5443" spans="2:42">
      <c r="B5443" s="207"/>
      <c r="C5443" s="35">
        <v>5439</v>
      </c>
      <c r="D5443" s="161"/>
      <c r="E5443" s="161"/>
      <c r="F5443" s="161"/>
      <c r="G5443" s="161"/>
      <c r="H5443" s="161"/>
      <c r="I5443" s="161"/>
      <c r="J5443" s="161"/>
      <c r="K5443" s="161"/>
      <c r="L5443" s="161"/>
      <c r="M5443" s="161"/>
      <c r="N5443" s="171"/>
      <c r="O5443" s="171"/>
      <c r="P5443" s="171"/>
      <c r="Q5443" s="171"/>
      <c r="R5443" s="171"/>
      <c r="S5443" s="171"/>
      <c r="T5443" s="208" t="str">
        <f t="shared" si="850"/>
        <v>MISSING</v>
      </c>
      <c r="U5443" s="208" t="str">
        <f t="shared" si="851"/>
        <v>MISSING</v>
      </c>
      <c r="X5443" s="56">
        <f t="shared" si="852"/>
        <v>-99</v>
      </c>
      <c r="Y5443" s="56">
        <f t="shared" si="853"/>
        <v>-99</v>
      </c>
      <c r="Z5443" s="56">
        <f t="shared" si="854"/>
        <v>-99</v>
      </c>
      <c r="AA5443" s="56">
        <f t="shared" si="855"/>
        <v>-99</v>
      </c>
      <c r="AB5443" s="56">
        <f t="shared" si="856"/>
        <v>-99</v>
      </c>
      <c r="AC5443" s="56">
        <f t="shared" si="857"/>
        <v>-99</v>
      </c>
      <c r="AD5443" s="3"/>
      <c r="AE5443" s="82">
        <f>IF(D5443=1, 'adjustment factor'!$D$4, IF(D5443=-9,-999,IF(D5443="",-999,0)))</f>
        <v>-999</v>
      </c>
      <c r="AF5443" s="82">
        <f>IF(F5443=1, 'adjustment factor'!$D$5, IF(F5443=-9,-999,IF(F5443="",-999,0)))</f>
        <v>-999</v>
      </c>
      <c r="AG5443" s="82">
        <f>IF(E5443=1, 'adjustment factor'!$D$6, IF(E5443=-9,-999,IF(E5443="",-999,0)))</f>
        <v>-999</v>
      </c>
      <c r="AH5443" s="82">
        <f>IF(K5443&gt;=45,'adjustment factor'!$D$7,IF(K5443=-9,-1200,IF(K5443="",-1200,0)))</f>
        <v>-1200</v>
      </c>
      <c r="AI5443" s="82">
        <f>IF(L5443=1, 'adjustment factor'!$D$8, IF(L5443=-9,-999,IF(L5443="",-999,0)))</f>
        <v>-999</v>
      </c>
      <c r="AJ5443" s="82">
        <f>IF(AND(M5443&gt;=1,M5443&lt;=4),'adjustment factor'!$D$9,IF(M5443=-9,-999,IF(M5443=98,-999,IF(M5443=99,-999,IF(M5443="",-999,0)))))</f>
        <v>-999</v>
      </c>
      <c r="AK5443" s="82">
        <f>IF(H5443=1, 'adjustment factor'!$D$10, IF(H5443=-9,-999,IF(H5443="",-999,0)))</f>
        <v>-999</v>
      </c>
      <c r="AL5443" s="82">
        <f>IF(G5443=1, 'adjustment factor'!$D$11, IF(G5443=-9,-999,IF(G5443="",-999,0)))</f>
        <v>-999</v>
      </c>
      <c r="AM5443" s="82">
        <f>IF(I5443=1, 'adjustment factor'!$D$12, IF(I5443=-9,-999,IF(I5443="",-999,0)))</f>
        <v>-999</v>
      </c>
      <c r="AN5443" s="82">
        <f>IF(J5443=1, 'adjustment factor'!$D$13, IF(J5443=-9,-999,IF(J5443="",-999,0)))</f>
        <v>-999</v>
      </c>
      <c r="AO5443" s="82" t="str">
        <f t="shared" si="858"/>
        <v>-999</v>
      </c>
      <c r="AP5443" s="82" t="str">
        <f t="shared" si="859"/>
        <v>MISSING</v>
      </c>
    </row>
    <row r="5444" spans="2:42">
      <c r="B5444" s="207"/>
      <c r="C5444" s="35">
        <v>5440</v>
      </c>
      <c r="D5444" s="161"/>
      <c r="E5444" s="161"/>
      <c r="F5444" s="161"/>
      <c r="G5444" s="161"/>
      <c r="H5444" s="161"/>
      <c r="I5444" s="161"/>
      <c r="J5444" s="161"/>
      <c r="K5444" s="161"/>
      <c r="L5444" s="161"/>
      <c r="M5444" s="161"/>
      <c r="N5444" s="171"/>
      <c r="O5444" s="171"/>
      <c r="P5444" s="171"/>
      <c r="Q5444" s="171"/>
      <c r="R5444" s="171"/>
      <c r="S5444" s="171"/>
      <c r="T5444" s="208" t="str">
        <f t="shared" si="850"/>
        <v>MISSING</v>
      </c>
      <c r="U5444" s="208" t="str">
        <f t="shared" si="851"/>
        <v>MISSING</v>
      </c>
      <c r="X5444" s="56">
        <f t="shared" si="852"/>
        <v>-99</v>
      </c>
      <c r="Y5444" s="56">
        <f t="shared" si="853"/>
        <v>-99</v>
      </c>
      <c r="Z5444" s="56">
        <f t="shared" si="854"/>
        <v>-99</v>
      </c>
      <c r="AA5444" s="56">
        <f t="shared" si="855"/>
        <v>-99</v>
      </c>
      <c r="AB5444" s="56">
        <f t="shared" si="856"/>
        <v>-99</v>
      </c>
      <c r="AC5444" s="56">
        <f t="shared" si="857"/>
        <v>-99</v>
      </c>
      <c r="AD5444" s="3"/>
      <c r="AE5444" s="82">
        <f>IF(D5444=1, 'adjustment factor'!$D$4, IF(D5444=-9,-999,IF(D5444="",-999,0)))</f>
        <v>-999</v>
      </c>
      <c r="AF5444" s="82">
        <f>IF(F5444=1, 'adjustment factor'!$D$5, IF(F5444=-9,-999,IF(F5444="",-999,0)))</f>
        <v>-999</v>
      </c>
      <c r="AG5444" s="82">
        <f>IF(E5444=1, 'adjustment factor'!$D$6, IF(E5444=-9,-999,IF(E5444="",-999,0)))</f>
        <v>-999</v>
      </c>
      <c r="AH5444" s="82">
        <f>IF(K5444&gt;=45,'adjustment factor'!$D$7,IF(K5444=-9,-1200,IF(K5444="",-1200,0)))</f>
        <v>-1200</v>
      </c>
      <c r="AI5444" s="82">
        <f>IF(L5444=1, 'adjustment factor'!$D$8, IF(L5444=-9,-999,IF(L5444="",-999,0)))</f>
        <v>-999</v>
      </c>
      <c r="AJ5444" s="82">
        <f>IF(AND(M5444&gt;=1,M5444&lt;=4),'adjustment factor'!$D$9,IF(M5444=-9,-999,IF(M5444=98,-999,IF(M5444=99,-999,IF(M5444="",-999,0)))))</f>
        <v>-999</v>
      </c>
      <c r="AK5444" s="82">
        <f>IF(H5444=1, 'adjustment factor'!$D$10, IF(H5444=-9,-999,IF(H5444="",-999,0)))</f>
        <v>-999</v>
      </c>
      <c r="AL5444" s="82">
        <f>IF(G5444=1, 'adjustment factor'!$D$11, IF(G5444=-9,-999,IF(G5444="",-999,0)))</f>
        <v>-999</v>
      </c>
      <c r="AM5444" s="82">
        <f>IF(I5444=1, 'adjustment factor'!$D$12, IF(I5444=-9,-999,IF(I5444="",-999,0)))</f>
        <v>-999</v>
      </c>
      <c r="AN5444" s="82">
        <f>IF(J5444=1, 'adjustment factor'!$D$13, IF(J5444=-9,-999,IF(J5444="",-999,0)))</f>
        <v>-999</v>
      </c>
      <c r="AO5444" s="82" t="str">
        <f t="shared" si="858"/>
        <v>-999</v>
      </c>
      <c r="AP5444" s="82" t="str">
        <f t="shared" si="859"/>
        <v>MISSING</v>
      </c>
    </row>
    <row r="5445" spans="2:42">
      <c r="B5445" s="207"/>
      <c r="C5445" s="35">
        <v>5441</v>
      </c>
      <c r="D5445" s="161"/>
      <c r="E5445" s="161"/>
      <c r="F5445" s="161"/>
      <c r="G5445" s="161"/>
      <c r="H5445" s="161"/>
      <c r="I5445" s="161"/>
      <c r="J5445" s="161"/>
      <c r="K5445" s="161"/>
      <c r="L5445" s="161"/>
      <c r="M5445" s="161"/>
      <c r="N5445" s="171"/>
      <c r="O5445" s="171"/>
      <c r="P5445" s="171"/>
      <c r="Q5445" s="171"/>
      <c r="R5445" s="171"/>
      <c r="S5445" s="171"/>
      <c r="T5445" s="208" t="str">
        <f t="shared" si="850"/>
        <v>MISSING</v>
      </c>
      <c r="U5445" s="208" t="str">
        <f t="shared" si="851"/>
        <v>MISSING</v>
      </c>
      <c r="X5445" s="56">
        <f t="shared" si="852"/>
        <v>-99</v>
      </c>
      <c r="Y5445" s="56">
        <f t="shared" si="853"/>
        <v>-99</v>
      </c>
      <c r="Z5445" s="56">
        <f t="shared" si="854"/>
        <v>-99</v>
      </c>
      <c r="AA5445" s="56">
        <f t="shared" si="855"/>
        <v>-99</v>
      </c>
      <c r="AB5445" s="56">
        <f t="shared" si="856"/>
        <v>-99</v>
      </c>
      <c r="AC5445" s="56">
        <f t="shared" si="857"/>
        <v>-99</v>
      </c>
      <c r="AD5445" s="3"/>
      <c r="AE5445" s="82">
        <f>IF(D5445=1, 'adjustment factor'!$D$4, IF(D5445=-9,-999,IF(D5445="",-999,0)))</f>
        <v>-999</v>
      </c>
      <c r="AF5445" s="82">
        <f>IF(F5445=1, 'adjustment factor'!$D$5, IF(F5445=-9,-999,IF(F5445="",-999,0)))</f>
        <v>-999</v>
      </c>
      <c r="AG5445" s="82">
        <f>IF(E5445=1, 'adjustment factor'!$D$6, IF(E5445=-9,-999,IF(E5445="",-999,0)))</f>
        <v>-999</v>
      </c>
      <c r="AH5445" s="82">
        <f>IF(K5445&gt;=45,'adjustment factor'!$D$7,IF(K5445=-9,-1200,IF(K5445="",-1200,0)))</f>
        <v>-1200</v>
      </c>
      <c r="AI5445" s="82">
        <f>IF(L5445=1, 'adjustment factor'!$D$8, IF(L5445=-9,-999,IF(L5445="",-999,0)))</f>
        <v>-999</v>
      </c>
      <c r="AJ5445" s="82">
        <f>IF(AND(M5445&gt;=1,M5445&lt;=4),'adjustment factor'!$D$9,IF(M5445=-9,-999,IF(M5445=98,-999,IF(M5445=99,-999,IF(M5445="",-999,0)))))</f>
        <v>-999</v>
      </c>
      <c r="AK5445" s="82">
        <f>IF(H5445=1, 'adjustment factor'!$D$10, IF(H5445=-9,-999,IF(H5445="",-999,0)))</f>
        <v>-999</v>
      </c>
      <c r="AL5445" s="82">
        <f>IF(G5445=1, 'adjustment factor'!$D$11, IF(G5445=-9,-999,IF(G5445="",-999,0)))</f>
        <v>-999</v>
      </c>
      <c r="AM5445" s="82">
        <f>IF(I5445=1, 'adjustment factor'!$D$12, IF(I5445=-9,-999,IF(I5445="",-999,0)))</f>
        <v>-999</v>
      </c>
      <c r="AN5445" s="82">
        <f>IF(J5445=1, 'adjustment factor'!$D$13, IF(J5445=-9,-999,IF(J5445="",-999,0)))</f>
        <v>-999</v>
      </c>
      <c r="AO5445" s="82" t="str">
        <f t="shared" si="858"/>
        <v>-999</v>
      </c>
      <c r="AP5445" s="82" t="str">
        <f t="shared" si="859"/>
        <v>MISSING</v>
      </c>
    </row>
    <row r="5446" spans="2:42">
      <c r="B5446" s="207"/>
      <c r="C5446" s="35">
        <v>5442</v>
      </c>
      <c r="D5446" s="161"/>
      <c r="E5446" s="161"/>
      <c r="F5446" s="161"/>
      <c r="G5446" s="161"/>
      <c r="H5446" s="161"/>
      <c r="I5446" s="161"/>
      <c r="J5446" s="161"/>
      <c r="K5446" s="161"/>
      <c r="L5446" s="161"/>
      <c r="M5446" s="161"/>
      <c r="N5446" s="171"/>
      <c r="O5446" s="171"/>
      <c r="P5446" s="171"/>
      <c r="Q5446" s="171"/>
      <c r="R5446" s="171"/>
      <c r="S5446" s="171"/>
      <c r="T5446" s="208" t="str">
        <f t="shared" si="850"/>
        <v>MISSING</v>
      </c>
      <c r="U5446" s="208" t="str">
        <f t="shared" si="851"/>
        <v>MISSING</v>
      </c>
      <c r="X5446" s="56">
        <f t="shared" si="852"/>
        <v>-99</v>
      </c>
      <c r="Y5446" s="56">
        <f t="shared" si="853"/>
        <v>-99</v>
      </c>
      <c r="Z5446" s="56">
        <f t="shared" si="854"/>
        <v>-99</v>
      </c>
      <c r="AA5446" s="56">
        <f t="shared" si="855"/>
        <v>-99</v>
      </c>
      <c r="AB5446" s="56">
        <f t="shared" si="856"/>
        <v>-99</v>
      </c>
      <c r="AC5446" s="56">
        <f t="shared" si="857"/>
        <v>-99</v>
      </c>
      <c r="AD5446" s="3"/>
      <c r="AE5446" s="82">
        <f>IF(D5446=1, 'adjustment factor'!$D$4, IF(D5446=-9,-999,IF(D5446="",-999,0)))</f>
        <v>-999</v>
      </c>
      <c r="AF5446" s="82">
        <f>IF(F5446=1, 'adjustment factor'!$D$5, IF(F5446=-9,-999,IF(F5446="",-999,0)))</f>
        <v>-999</v>
      </c>
      <c r="AG5446" s="82">
        <f>IF(E5446=1, 'adjustment factor'!$D$6, IF(E5446=-9,-999,IF(E5446="",-999,0)))</f>
        <v>-999</v>
      </c>
      <c r="AH5446" s="82">
        <f>IF(K5446&gt;=45,'adjustment factor'!$D$7,IF(K5446=-9,-1200,IF(K5446="",-1200,0)))</f>
        <v>-1200</v>
      </c>
      <c r="AI5446" s="82">
        <f>IF(L5446=1, 'adjustment factor'!$D$8, IF(L5446=-9,-999,IF(L5446="",-999,0)))</f>
        <v>-999</v>
      </c>
      <c r="AJ5446" s="82">
        <f>IF(AND(M5446&gt;=1,M5446&lt;=4),'adjustment factor'!$D$9,IF(M5446=-9,-999,IF(M5446=98,-999,IF(M5446=99,-999,IF(M5446="",-999,0)))))</f>
        <v>-999</v>
      </c>
      <c r="AK5446" s="82">
        <f>IF(H5446=1, 'adjustment factor'!$D$10, IF(H5446=-9,-999,IF(H5446="",-999,0)))</f>
        <v>-999</v>
      </c>
      <c r="AL5446" s="82">
        <f>IF(G5446=1, 'adjustment factor'!$D$11, IF(G5446=-9,-999,IF(G5446="",-999,0)))</f>
        <v>-999</v>
      </c>
      <c r="AM5446" s="82">
        <f>IF(I5446=1, 'adjustment factor'!$D$12, IF(I5446=-9,-999,IF(I5446="",-999,0)))</f>
        <v>-999</v>
      </c>
      <c r="AN5446" s="82">
        <f>IF(J5446=1, 'adjustment factor'!$D$13, IF(J5446=-9,-999,IF(J5446="",-999,0)))</f>
        <v>-999</v>
      </c>
      <c r="AO5446" s="82" t="str">
        <f t="shared" si="858"/>
        <v>-999</v>
      </c>
      <c r="AP5446" s="82" t="str">
        <f t="shared" si="859"/>
        <v>MISSING</v>
      </c>
    </row>
    <row r="5447" spans="2:42">
      <c r="B5447" s="207"/>
      <c r="C5447" s="35">
        <v>5443</v>
      </c>
      <c r="D5447" s="161"/>
      <c r="E5447" s="161"/>
      <c r="F5447" s="161"/>
      <c r="G5447" s="161"/>
      <c r="H5447" s="161"/>
      <c r="I5447" s="161"/>
      <c r="J5447" s="161"/>
      <c r="K5447" s="161"/>
      <c r="L5447" s="161"/>
      <c r="M5447" s="161"/>
      <c r="N5447" s="171"/>
      <c r="O5447" s="171"/>
      <c r="P5447" s="171"/>
      <c r="Q5447" s="171"/>
      <c r="R5447" s="171"/>
      <c r="S5447" s="171"/>
      <c r="T5447" s="208" t="str">
        <f t="shared" si="850"/>
        <v>MISSING</v>
      </c>
      <c r="U5447" s="208" t="str">
        <f t="shared" si="851"/>
        <v>MISSING</v>
      </c>
      <c r="X5447" s="56">
        <f t="shared" si="852"/>
        <v>-99</v>
      </c>
      <c r="Y5447" s="56">
        <f t="shared" si="853"/>
        <v>-99</v>
      </c>
      <c r="Z5447" s="56">
        <f t="shared" si="854"/>
        <v>-99</v>
      </c>
      <c r="AA5447" s="56">
        <f t="shared" si="855"/>
        <v>-99</v>
      </c>
      <c r="AB5447" s="56">
        <f t="shared" si="856"/>
        <v>-99</v>
      </c>
      <c r="AC5447" s="56">
        <f t="shared" si="857"/>
        <v>-99</v>
      </c>
      <c r="AD5447" s="3"/>
      <c r="AE5447" s="82">
        <f>IF(D5447=1, 'adjustment factor'!$D$4, IF(D5447=-9,-999,IF(D5447="",-999,0)))</f>
        <v>-999</v>
      </c>
      <c r="AF5447" s="82">
        <f>IF(F5447=1, 'adjustment factor'!$D$5, IF(F5447=-9,-999,IF(F5447="",-999,0)))</f>
        <v>-999</v>
      </c>
      <c r="AG5447" s="82">
        <f>IF(E5447=1, 'adjustment factor'!$D$6, IF(E5447=-9,-999,IF(E5447="",-999,0)))</f>
        <v>-999</v>
      </c>
      <c r="AH5447" s="82">
        <f>IF(K5447&gt;=45,'adjustment factor'!$D$7,IF(K5447=-9,-1200,IF(K5447="",-1200,0)))</f>
        <v>-1200</v>
      </c>
      <c r="AI5447" s="82">
        <f>IF(L5447=1, 'adjustment factor'!$D$8, IF(L5447=-9,-999,IF(L5447="",-999,0)))</f>
        <v>-999</v>
      </c>
      <c r="AJ5447" s="82">
        <f>IF(AND(M5447&gt;=1,M5447&lt;=4),'adjustment factor'!$D$9,IF(M5447=-9,-999,IF(M5447=98,-999,IF(M5447=99,-999,IF(M5447="",-999,0)))))</f>
        <v>-999</v>
      </c>
      <c r="AK5447" s="82">
        <f>IF(H5447=1, 'adjustment factor'!$D$10, IF(H5447=-9,-999,IF(H5447="",-999,0)))</f>
        <v>-999</v>
      </c>
      <c r="AL5447" s="82">
        <f>IF(G5447=1, 'adjustment factor'!$D$11, IF(G5447=-9,-999,IF(G5447="",-999,0)))</f>
        <v>-999</v>
      </c>
      <c r="AM5447" s="82">
        <f>IF(I5447=1, 'adjustment factor'!$D$12, IF(I5447=-9,-999,IF(I5447="",-999,0)))</f>
        <v>-999</v>
      </c>
      <c r="AN5447" s="82">
        <f>IF(J5447=1, 'adjustment factor'!$D$13, IF(J5447=-9,-999,IF(J5447="",-999,0)))</f>
        <v>-999</v>
      </c>
      <c r="AO5447" s="82" t="str">
        <f t="shared" si="858"/>
        <v>-999</v>
      </c>
      <c r="AP5447" s="82" t="str">
        <f t="shared" si="859"/>
        <v>MISSING</v>
      </c>
    </row>
    <row r="5448" spans="2:42">
      <c r="B5448" s="207"/>
      <c r="C5448" s="35">
        <v>5444</v>
      </c>
      <c r="D5448" s="161"/>
      <c r="E5448" s="161"/>
      <c r="F5448" s="161"/>
      <c r="G5448" s="161"/>
      <c r="H5448" s="161"/>
      <c r="I5448" s="161"/>
      <c r="J5448" s="161"/>
      <c r="K5448" s="161"/>
      <c r="L5448" s="161"/>
      <c r="M5448" s="161"/>
      <c r="N5448" s="171"/>
      <c r="O5448" s="171"/>
      <c r="P5448" s="171"/>
      <c r="Q5448" s="171"/>
      <c r="R5448" s="171"/>
      <c r="S5448" s="171"/>
      <c r="T5448" s="208" t="str">
        <f t="shared" si="850"/>
        <v>MISSING</v>
      </c>
      <c r="U5448" s="208" t="str">
        <f t="shared" si="851"/>
        <v>MISSING</v>
      </c>
      <c r="X5448" s="56">
        <f t="shared" si="852"/>
        <v>-99</v>
      </c>
      <c r="Y5448" s="56">
        <f t="shared" si="853"/>
        <v>-99</v>
      </c>
      <c r="Z5448" s="56">
        <f t="shared" si="854"/>
        <v>-99</v>
      </c>
      <c r="AA5448" s="56">
        <f t="shared" si="855"/>
        <v>-99</v>
      </c>
      <c r="AB5448" s="56">
        <f t="shared" si="856"/>
        <v>-99</v>
      </c>
      <c r="AC5448" s="56">
        <f t="shared" si="857"/>
        <v>-99</v>
      </c>
      <c r="AD5448" s="3"/>
      <c r="AE5448" s="82">
        <f>IF(D5448=1, 'adjustment factor'!$D$4, IF(D5448=-9,-999,IF(D5448="",-999,0)))</f>
        <v>-999</v>
      </c>
      <c r="AF5448" s="82">
        <f>IF(F5448=1, 'adjustment factor'!$D$5, IF(F5448=-9,-999,IF(F5448="",-999,0)))</f>
        <v>-999</v>
      </c>
      <c r="AG5448" s="82">
        <f>IF(E5448=1, 'adjustment factor'!$D$6, IF(E5448=-9,-999,IF(E5448="",-999,0)))</f>
        <v>-999</v>
      </c>
      <c r="AH5448" s="82">
        <f>IF(K5448&gt;=45,'adjustment factor'!$D$7,IF(K5448=-9,-1200,IF(K5448="",-1200,0)))</f>
        <v>-1200</v>
      </c>
      <c r="AI5448" s="82">
        <f>IF(L5448=1, 'adjustment factor'!$D$8, IF(L5448=-9,-999,IF(L5448="",-999,0)))</f>
        <v>-999</v>
      </c>
      <c r="AJ5448" s="82">
        <f>IF(AND(M5448&gt;=1,M5448&lt;=4),'adjustment factor'!$D$9,IF(M5448=-9,-999,IF(M5448=98,-999,IF(M5448=99,-999,IF(M5448="",-999,0)))))</f>
        <v>-999</v>
      </c>
      <c r="AK5448" s="82">
        <f>IF(H5448=1, 'adjustment factor'!$D$10, IF(H5448=-9,-999,IF(H5448="",-999,0)))</f>
        <v>-999</v>
      </c>
      <c r="AL5448" s="82">
        <f>IF(G5448=1, 'adjustment factor'!$D$11, IF(G5448=-9,-999,IF(G5448="",-999,0)))</f>
        <v>-999</v>
      </c>
      <c r="AM5448" s="82">
        <f>IF(I5448=1, 'adjustment factor'!$D$12, IF(I5448=-9,-999,IF(I5448="",-999,0)))</f>
        <v>-999</v>
      </c>
      <c r="AN5448" s="82">
        <f>IF(J5448=1, 'adjustment factor'!$D$13, IF(J5448=-9,-999,IF(J5448="",-999,0)))</f>
        <v>-999</v>
      </c>
      <c r="AO5448" s="82" t="str">
        <f t="shared" si="858"/>
        <v>-999</v>
      </c>
      <c r="AP5448" s="82" t="str">
        <f t="shared" si="859"/>
        <v>MISSING</v>
      </c>
    </row>
    <row r="5449" spans="2:42">
      <c r="B5449" s="207"/>
      <c r="C5449" s="35">
        <v>5445</v>
      </c>
      <c r="D5449" s="161"/>
      <c r="E5449" s="161"/>
      <c r="F5449" s="161"/>
      <c r="G5449" s="161"/>
      <c r="H5449" s="161"/>
      <c r="I5449" s="161"/>
      <c r="J5449" s="161"/>
      <c r="K5449" s="161"/>
      <c r="L5449" s="161"/>
      <c r="M5449" s="161"/>
      <c r="N5449" s="171"/>
      <c r="O5449" s="171"/>
      <c r="P5449" s="171"/>
      <c r="Q5449" s="171"/>
      <c r="R5449" s="171"/>
      <c r="S5449" s="171"/>
      <c r="T5449" s="208" t="str">
        <f t="shared" si="850"/>
        <v>MISSING</v>
      </c>
      <c r="U5449" s="208" t="str">
        <f t="shared" si="851"/>
        <v>MISSING</v>
      </c>
      <c r="X5449" s="56">
        <f t="shared" si="852"/>
        <v>-99</v>
      </c>
      <c r="Y5449" s="56">
        <f t="shared" si="853"/>
        <v>-99</v>
      </c>
      <c r="Z5449" s="56">
        <f t="shared" si="854"/>
        <v>-99</v>
      </c>
      <c r="AA5449" s="56">
        <f t="shared" si="855"/>
        <v>-99</v>
      </c>
      <c r="AB5449" s="56">
        <f t="shared" si="856"/>
        <v>-99</v>
      </c>
      <c r="AC5449" s="56">
        <f t="shared" si="857"/>
        <v>-99</v>
      </c>
      <c r="AD5449" s="3"/>
      <c r="AE5449" s="82">
        <f>IF(D5449=1, 'adjustment factor'!$D$4, IF(D5449=-9,-999,IF(D5449="",-999,0)))</f>
        <v>-999</v>
      </c>
      <c r="AF5449" s="82">
        <f>IF(F5449=1, 'adjustment factor'!$D$5, IF(F5449=-9,-999,IF(F5449="",-999,0)))</f>
        <v>-999</v>
      </c>
      <c r="AG5449" s="82">
        <f>IF(E5449=1, 'adjustment factor'!$D$6, IF(E5449=-9,-999,IF(E5449="",-999,0)))</f>
        <v>-999</v>
      </c>
      <c r="AH5449" s="82">
        <f>IF(K5449&gt;=45,'adjustment factor'!$D$7,IF(K5449=-9,-1200,IF(K5449="",-1200,0)))</f>
        <v>-1200</v>
      </c>
      <c r="AI5449" s="82">
        <f>IF(L5449=1, 'adjustment factor'!$D$8, IF(L5449=-9,-999,IF(L5449="",-999,0)))</f>
        <v>-999</v>
      </c>
      <c r="AJ5449" s="82">
        <f>IF(AND(M5449&gt;=1,M5449&lt;=4),'adjustment factor'!$D$9,IF(M5449=-9,-999,IF(M5449=98,-999,IF(M5449=99,-999,IF(M5449="",-999,0)))))</f>
        <v>-999</v>
      </c>
      <c r="AK5449" s="82">
        <f>IF(H5449=1, 'adjustment factor'!$D$10, IF(H5449=-9,-999,IF(H5449="",-999,0)))</f>
        <v>-999</v>
      </c>
      <c r="AL5449" s="82">
        <f>IF(G5449=1, 'adjustment factor'!$D$11, IF(G5449=-9,-999,IF(G5449="",-999,0)))</f>
        <v>-999</v>
      </c>
      <c r="AM5449" s="82">
        <f>IF(I5449=1, 'adjustment factor'!$D$12, IF(I5449=-9,-999,IF(I5449="",-999,0)))</f>
        <v>-999</v>
      </c>
      <c r="AN5449" s="82">
        <f>IF(J5449=1, 'adjustment factor'!$D$13, IF(J5449=-9,-999,IF(J5449="",-999,0)))</f>
        <v>-999</v>
      </c>
      <c r="AO5449" s="82" t="str">
        <f t="shared" si="858"/>
        <v>-999</v>
      </c>
      <c r="AP5449" s="82" t="str">
        <f t="shared" si="859"/>
        <v>MISSING</v>
      </c>
    </row>
    <row r="5450" spans="2:42">
      <c r="B5450" s="207"/>
      <c r="C5450" s="35">
        <v>5446</v>
      </c>
      <c r="D5450" s="161"/>
      <c r="E5450" s="161"/>
      <c r="F5450" s="161"/>
      <c r="G5450" s="161"/>
      <c r="H5450" s="161"/>
      <c r="I5450" s="161"/>
      <c r="J5450" s="161"/>
      <c r="K5450" s="161"/>
      <c r="L5450" s="161"/>
      <c r="M5450" s="161"/>
      <c r="N5450" s="171"/>
      <c r="O5450" s="171"/>
      <c r="P5450" s="171"/>
      <c r="Q5450" s="171"/>
      <c r="R5450" s="171"/>
      <c r="S5450" s="171"/>
      <c r="T5450" s="208" t="str">
        <f t="shared" si="850"/>
        <v>MISSING</v>
      </c>
      <c r="U5450" s="208" t="str">
        <f t="shared" si="851"/>
        <v>MISSING</v>
      </c>
      <c r="X5450" s="56">
        <f t="shared" si="852"/>
        <v>-99</v>
      </c>
      <c r="Y5450" s="56">
        <f t="shared" si="853"/>
        <v>-99</v>
      </c>
      <c r="Z5450" s="56">
        <f t="shared" si="854"/>
        <v>-99</v>
      </c>
      <c r="AA5450" s="56">
        <f t="shared" si="855"/>
        <v>-99</v>
      </c>
      <c r="AB5450" s="56">
        <f t="shared" si="856"/>
        <v>-99</v>
      </c>
      <c r="AC5450" s="56">
        <f t="shared" si="857"/>
        <v>-99</v>
      </c>
      <c r="AD5450" s="3"/>
      <c r="AE5450" s="82">
        <f>IF(D5450=1, 'adjustment factor'!$D$4, IF(D5450=-9,-999,IF(D5450="",-999,0)))</f>
        <v>-999</v>
      </c>
      <c r="AF5450" s="82">
        <f>IF(F5450=1, 'adjustment factor'!$D$5, IF(F5450=-9,-999,IF(F5450="",-999,0)))</f>
        <v>-999</v>
      </c>
      <c r="AG5450" s="82">
        <f>IF(E5450=1, 'adjustment factor'!$D$6, IF(E5450=-9,-999,IF(E5450="",-999,0)))</f>
        <v>-999</v>
      </c>
      <c r="AH5450" s="82">
        <f>IF(K5450&gt;=45,'adjustment factor'!$D$7,IF(K5450=-9,-1200,IF(K5450="",-1200,0)))</f>
        <v>-1200</v>
      </c>
      <c r="AI5450" s="82">
        <f>IF(L5450=1, 'adjustment factor'!$D$8, IF(L5450=-9,-999,IF(L5450="",-999,0)))</f>
        <v>-999</v>
      </c>
      <c r="AJ5450" s="82">
        <f>IF(AND(M5450&gt;=1,M5450&lt;=4),'adjustment factor'!$D$9,IF(M5450=-9,-999,IF(M5450=98,-999,IF(M5450=99,-999,IF(M5450="",-999,0)))))</f>
        <v>-999</v>
      </c>
      <c r="AK5450" s="82">
        <f>IF(H5450=1, 'adjustment factor'!$D$10, IF(H5450=-9,-999,IF(H5450="",-999,0)))</f>
        <v>-999</v>
      </c>
      <c r="AL5450" s="82">
        <f>IF(G5450=1, 'adjustment factor'!$D$11, IF(G5450=-9,-999,IF(G5450="",-999,0)))</f>
        <v>-999</v>
      </c>
      <c r="AM5450" s="82">
        <f>IF(I5450=1, 'adjustment factor'!$D$12, IF(I5450=-9,-999,IF(I5450="",-999,0)))</f>
        <v>-999</v>
      </c>
      <c r="AN5450" s="82">
        <f>IF(J5450=1, 'adjustment factor'!$D$13, IF(J5450=-9,-999,IF(J5450="",-999,0)))</f>
        <v>-999</v>
      </c>
      <c r="AO5450" s="82" t="str">
        <f t="shared" si="858"/>
        <v>-999</v>
      </c>
      <c r="AP5450" s="82" t="str">
        <f t="shared" si="859"/>
        <v>MISSING</v>
      </c>
    </row>
    <row r="5451" spans="2:42">
      <c r="B5451" s="207"/>
      <c r="C5451" s="35">
        <v>5447</v>
      </c>
      <c r="D5451" s="161"/>
      <c r="E5451" s="161"/>
      <c r="F5451" s="161"/>
      <c r="G5451" s="161"/>
      <c r="H5451" s="161"/>
      <c r="I5451" s="161"/>
      <c r="J5451" s="161"/>
      <c r="K5451" s="161"/>
      <c r="L5451" s="161"/>
      <c r="M5451" s="161"/>
      <c r="N5451" s="171"/>
      <c r="O5451" s="171"/>
      <c r="P5451" s="171"/>
      <c r="Q5451" s="171"/>
      <c r="R5451" s="171"/>
      <c r="S5451" s="171"/>
      <c r="T5451" s="208" t="str">
        <f t="shared" si="850"/>
        <v>MISSING</v>
      </c>
      <c r="U5451" s="208" t="str">
        <f t="shared" si="851"/>
        <v>MISSING</v>
      </c>
      <c r="X5451" s="56">
        <f t="shared" si="852"/>
        <v>-99</v>
      </c>
      <c r="Y5451" s="56">
        <f t="shared" si="853"/>
        <v>-99</v>
      </c>
      <c r="Z5451" s="56">
        <f t="shared" si="854"/>
        <v>-99</v>
      </c>
      <c r="AA5451" s="56">
        <f t="shared" si="855"/>
        <v>-99</v>
      </c>
      <c r="AB5451" s="56">
        <f t="shared" si="856"/>
        <v>-99</v>
      </c>
      <c r="AC5451" s="56">
        <f t="shared" si="857"/>
        <v>-99</v>
      </c>
      <c r="AD5451" s="3"/>
      <c r="AE5451" s="82">
        <f>IF(D5451=1, 'adjustment factor'!$D$4, IF(D5451=-9,-999,IF(D5451="",-999,0)))</f>
        <v>-999</v>
      </c>
      <c r="AF5451" s="82">
        <f>IF(F5451=1, 'adjustment factor'!$D$5, IF(F5451=-9,-999,IF(F5451="",-999,0)))</f>
        <v>-999</v>
      </c>
      <c r="AG5451" s="82">
        <f>IF(E5451=1, 'adjustment factor'!$D$6, IF(E5451=-9,-999,IF(E5451="",-999,0)))</f>
        <v>-999</v>
      </c>
      <c r="AH5451" s="82">
        <f>IF(K5451&gt;=45,'adjustment factor'!$D$7,IF(K5451=-9,-1200,IF(K5451="",-1200,0)))</f>
        <v>-1200</v>
      </c>
      <c r="AI5451" s="82">
        <f>IF(L5451=1, 'adjustment factor'!$D$8, IF(L5451=-9,-999,IF(L5451="",-999,0)))</f>
        <v>-999</v>
      </c>
      <c r="AJ5451" s="82">
        <f>IF(AND(M5451&gt;=1,M5451&lt;=4),'adjustment factor'!$D$9,IF(M5451=-9,-999,IF(M5451=98,-999,IF(M5451=99,-999,IF(M5451="",-999,0)))))</f>
        <v>-999</v>
      </c>
      <c r="AK5451" s="82">
        <f>IF(H5451=1, 'adjustment factor'!$D$10, IF(H5451=-9,-999,IF(H5451="",-999,0)))</f>
        <v>-999</v>
      </c>
      <c r="AL5451" s="82">
        <f>IF(G5451=1, 'adjustment factor'!$D$11, IF(G5451=-9,-999,IF(G5451="",-999,0)))</f>
        <v>-999</v>
      </c>
      <c r="AM5451" s="82">
        <f>IF(I5451=1, 'adjustment factor'!$D$12, IF(I5451=-9,-999,IF(I5451="",-999,0)))</f>
        <v>-999</v>
      </c>
      <c r="AN5451" s="82">
        <f>IF(J5451=1, 'adjustment factor'!$D$13, IF(J5451=-9,-999,IF(J5451="",-999,0)))</f>
        <v>-999</v>
      </c>
      <c r="AO5451" s="82" t="str">
        <f t="shared" si="858"/>
        <v>-999</v>
      </c>
      <c r="AP5451" s="82" t="str">
        <f t="shared" si="859"/>
        <v>MISSING</v>
      </c>
    </row>
    <row r="5452" spans="2:42">
      <c r="B5452" s="207"/>
      <c r="C5452" s="35">
        <v>5448</v>
      </c>
      <c r="D5452" s="161"/>
      <c r="E5452" s="161"/>
      <c r="F5452" s="161"/>
      <c r="G5452" s="161"/>
      <c r="H5452" s="161"/>
      <c r="I5452" s="161"/>
      <c r="J5452" s="161"/>
      <c r="K5452" s="161"/>
      <c r="L5452" s="161"/>
      <c r="M5452" s="161"/>
      <c r="N5452" s="171"/>
      <c r="O5452" s="171"/>
      <c r="P5452" s="171"/>
      <c r="Q5452" s="171"/>
      <c r="R5452" s="171"/>
      <c r="S5452" s="171"/>
      <c r="T5452" s="208" t="str">
        <f t="shared" si="850"/>
        <v>MISSING</v>
      </c>
      <c r="U5452" s="208" t="str">
        <f t="shared" si="851"/>
        <v>MISSING</v>
      </c>
      <c r="X5452" s="56">
        <f t="shared" si="852"/>
        <v>-99</v>
      </c>
      <c r="Y5452" s="56">
        <f t="shared" si="853"/>
        <v>-99</v>
      </c>
      <c r="Z5452" s="56">
        <f t="shared" si="854"/>
        <v>-99</v>
      </c>
      <c r="AA5452" s="56">
        <f t="shared" si="855"/>
        <v>-99</v>
      </c>
      <c r="AB5452" s="56">
        <f t="shared" si="856"/>
        <v>-99</v>
      </c>
      <c r="AC5452" s="56">
        <f t="shared" si="857"/>
        <v>-99</v>
      </c>
      <c r="AD5452" s="3"/>
      <c r="AE5452" s="82">
        <f>IF(D5452=1, 'adjustment factor'!$D$4, IF(D5452=-9,-999,IF(D5452="",-999,0)))</f>
        <v>-999</v>
      </c>
      <c r="AF5452" s="82">
        <f>IF(F5452=1, 'adjustment factor'!$D$5, IF(F5452=-9,-999,IF(F5452="",-999,0)))</f>
        <v>-999</v>
      </c>
      <c r="AG5452" s="82">
        <f>IF(E5452=1, 'adjustment factor'!$D$6, IF(E5452=-9,-999,IF(E5452="",-999,0)))</f>
        <v>-999</v>
      </c>
      <c r="AH5452" s="82">
        <f>IF(K5452&gt;=45,'adjustment factor'!$D$7,IF(K5452=-9,-1200,IF(K5452="",-1200,0)))</f>
        <v>-1200</v>
      </c>
      <c r="AI5452" s="82">
        <f>IF(L5452=1, 'adjustment factor'!$D$8, IF(L5452=-9,-999,IF(L5452="",-999,0)))</f>
        <v>-999</v>
      </c>
      <c r="AJ5452" s="82">
        <f>IF(AND(M5452&gt;=1,M5452&lt;=4),'adjustment factor'!$D$9,IF(M5452=-9,-999,IF(M5452=98,-999,IF(M5452=99,-999,IF(M5452="",-999,0)))))</f>
        <v>-999</v>
      </c>
      <c r="AK5452" s="82">
        <f>IF(H5452=1, 'adjustment factor'!$D$10, IF(H5452=-9,-999,IF(H5452="",-999,0)))</f>
        <v>-999</v>
      </c>
      <c r="AL5452" s="82">
        <f>IF(G5452=1, 'adjustment factor'!$D$11, IF(G5452=-9,-999,IF(G5452="",-999,0)))</f>
        <v>-999</v>
      </c>
      <c r="AM5452" s="82">
        <f>IF(I5452=1, 'adjustment factor'!$D$12, IF(I5452=-9,-999,IF(I5452="",-999,0)))</f>
        <v>-999</v>
      </c>
      <c r="AN5452" s="82">
        <f>IF(J5452=1, 'adjustment factor'!$D$13, IF(J5452=-9,-999,IF(J5452="",-999,0)))</f>
        <v>-999</v>
      </c>
      <c r="AO5452" s="82" t="str">
        <f t="shared" si="858"/>
        <v>-999</v>
      </c>
      <c r="AP5452" s="82" t="str">
        <f t="shared" si="859"/>
        <v>MISSING</v>
      </c>
    </row>
    <row r="5453" spans="2:42">
      <c r="B5453" s="207"/>
      <c r="C5453" s="35">
        <v>5449</v>
      </c>
      <c r="D5453" s="161"/>
      <c r="E5453" s="161"/>
      <c r="F5453" s="161"/>
      <c r="G5453" s="161"/>
      <c r="H5453" s="161"/>
      <c r="I5453" s="161"/>
      <c r="J5453" s="161"/>
      <c r="K5453" s="161"/>
      <c r="L5453" s="161"/>
      <c r="M5453" s="161"/>
      <c r="N5453" s="171"/>
      <c r="O5453" s="171"/>
      <c r="P5453" s="171"/>
      <c r="Q5453" s="171"/>
      <c r="R5453" s="171"/>
      <c r="S5453" s="171"/>
      <c r="T5453" s="208" t="str">
        <f t="shared" si="850"/>
        <v>MISSING</v>
      </c>
      <c r="U5453" s="208" t="str">
        <f t="shared" si="851"/>
        <v>MISSING</v>
      </c>
      <c r="X5453" s="56">
        <f t="shared" si="852"/>
        <v>-99</v>
      </c>
      <c r="Y5453" s="56">
        <f t="shared" si="853"/>
        <v>-99</v>
      </c>
      <c r="Z5453" s="56">
        <f t="shared" si="854"/>
        <v>-99</v>
      </c>
      <c r="AA5453" s="56">
        <f t="shared" si="855"/>
        <v>-99</v>
      </c>
      <c r="AB5453" s="56">
        <f t="shared" si="856"/>
        <v>-99</v>
      </c>
      <c r="AC5453" s="56">
        <f t="shared" si="857"/>
        <v>-99</v>
      </c>
      <c r="AD5453" s="3"/>
      <c r="AE5453" s="82">
        <f>IF(D5453=1, 'adjustment factor'!$D$4, IF(D5453=-9,-999,IF(D5453="",-999,0)))</f>
        <v>-999</v>
      </c>
      <c r="AF5453" s="82">
        <f>IF(F5453=1, 'adjustment factor'!$D$5, IF(F5453=-9,-999,IF(F5453="",-999,0)))</f>
        <v>-999</v>
      </c>
      <c r="AG5453" s="82">
        <f>IF(E5453=1, 'adjustment factor'!$D$6, IF(E5453=-9,-999,IF(E5453="",-999,0)))</f>
        <v>-999</v>
      </c>
      <c r="AH5453" s="82">
        <f>IF(K5453&gt;=45,'adjustment factor'!$D$7,IF(K5453=-9,-1200,IF(K5453="",-1200,0)))</f>
        <v>-1200</v>
      </c>
      <c r="AI5453" s="82">
        <f>IF(L5453=1, 'adjustment factor'!$D$8, IF(L5453=-9,-999,IF(L5453="",-999,0)))</f>
        <v>-999</v>
      </c>
      <c r="AJ5453" s="82">
        <f>IF(AND(M5453&gt;=1,M5453&lt;=4),'adjustment factor'!$D$9,IF(M5453=-9,-999,IF(M5453=98,-999,IF(M5453=99,-999,IF(M5453="",-999,0)))))</f>
        <v>-999</v>
      </c>
      <c r="AK5453" s="82">
        <f>IF(H5453=1, 'adjustment factor'!$D$10, IF(H5453=-9,-999,IF(H5453="",-999,0)))</f>
        <v>-999</v>
      </c>
      <c r="AL5453" s="82">
        <f>IF(G5453=1, 'adjustment factor'!$D$11, IF(G5453=-9,-999,IF(G5453="",-999,0)))</f>
        <v>-999</v>
      </c>
      <c r="AM5453" s="82">
        <f>IF(I5453=1, 'adjustment factor'!$D$12, IF(I5453=-9,-999,IF(I5453="",-999,0)))</f>
        <v>-999</v>
      </c>
      <c r="AN5453" s="82">
        <f>IF(J5453=1, 'adjustment factor'!$D$13, IF(J5453=-9,-999,IF(J5453="",-999,0)))</f>
        <v>-999</v>
      </c>
      <c r="AO5453" s="82" t="str">
        <f t="shared" si="858"/>
        <v>-999</v>
      </c>
      <c r="AP5453" s="82" t="str">
        <f t="shared" si="859"/>
        <v>MISSING</v>
      </c>
    </row>
    <row r="5454" spans="2:42">
      <c r="B5454" s="207"/>
      <c r="C5454" s="35">
        <v>5450</v>
      </c>
      <c r="D5454" s="161"/>
      <c r="E5454" s="161"/>
      <c r="F5454" s="161"/>
      <c r="G5454" s="161"/>
      <c r="H5454" s="161"/>
      <c r="I5454" s="161"/>
      <c r="J5454" s="161"/>
      <c r="K5454" s="161"/>
      <c r="L5454" s="161"/>
      <c r="M5454" s="161"/>
      <c r="N5454" s="171"/>
      <c r="O5454" s="171"/>
      <c r="P5454" s="171"/>
      <c r="Q5454" s="171"/>
      <c r="R5454" s="171"/>
      <c r="S5454" s="171"/>
      <c r="T5454" s="208" t="str">
        <f t="shared" si="850"/>
        <v>MISSING</v>
      </c>
      <c r="U5454" s="208" t="str">
        <f t="shared" si="851"/>
        <v>MISSING</v>
      </c>
      <c r="X5454" s="56">
        <f t="shared" si="852"/>
        <v>-99</v>
      </c>
      <c r="Y5454" s="56">
        <f t="shared" si="853"/>
        <v>-99</v>
      </c>
      <c r="Z5454" s="56">
        <f t="shared" si="854"/>
        <v>-99</v>
      </c>
      <c r="AA5454" s="56">
        <f t="shared" si="855"/>
        <v>-99</v>
      </c>
      <c r="AB5454" s="56">
        <f t="shared" si="856"/>
        <v>-99</v>
      </c>
      <c r="AC5454" s="56">
        <f t="shared" si="857"/>
        <v>-99</v>
      </c>
      <c r="AD5454" s="3"/>
      <c r="AE5454" s="82">
        <f>IF(D5454=1, 'adjustment factor'!$D$4, IF(D5454=-9,-999,IF(D5454="",-999,0)))</f>
        <v>-999</v>
      </c>
      <c r="AF5454" s="82">
        <f>IF(F5454=1, 'adjustment factor'!$D$5, IF(F5454=-9,-999,IF(F5454="",-999,0)))</f>
        <v>-999</v>
      </c>
      <c r="AG5454" s="82">
        <f>IF(E5454=1, 'adjustment factor'!$D$6, IF(E5454=-9,-999,IF(E5454="",-999,0)))</f>
        <v>-999</v>
      </c>
      <c r="AH5454" s="82">
        <f>IF(K5454&gt;=45,'adjustment factor'!$D$7,IF(K5454=-9,-1200,IF(K5454="",-1200,0)))</f>
        <v>-1200</v>
      </c>
      <c r="AI5454" s="82">
        <f>IF(L5454=1, 'adjustment factor'!$D$8, IF(L5454=-9,-999,IF(L5454="",-999,0)))</f>
        <v>-999</v>
      </c>
      <c r="AJ5454" s="82">
        <f>IF(AND(M5454&gt;=1,M5454&lt;=4),'adjustment factor'!$D$9,IF(M5454=-9,-999,IF(M5454=98,-999,IF(M5454=99,-999,IF(M5454="",-999,0)))))</f>
        <v>-999</v>
      </c>
      <c r="AK5454" s="82">
        <f>IF(H5454=1, 'adjustment factor'!$D$10, IF(H5454=-9,-999,IF(H5454="",-999,0)))</f>
        <v>-999</v>
      </c>
      <c r="AL5454" s="82">
        <f>IF(G5454=1, 'adjustment factor'!$D$11, IF(G5454=-9,-999,IF(G5454="",-999,0)))</f>
        <v>-999</v>
      </c>
      <c r="AM5454" s="82">
        <f>IF(I5454=1, 'adjustment factor'!$D$12, IF(I5454=-9,-999,IF(I5454="",-999,0)))</f>
        <v>-999</v>
      </c>
      <c r="AN5454" s="82">
        <f>IF(J5454=1, 'adjustment factor'!$D$13, IF(J5454=-9,-999,IF(J5454="",-999,0)))</f>
        <v>-999</v>
      </c>
      <c r="AO5454" s="82" t="str">
        <f t="shared" si="858"/>
        <v>-999</v>
      </c>
      <c r="AP5454" s="82" t="str">
        <f t="shared" si="859"/>
        <v>MISSING</v>
      </c>
    </row>
    <row r="5455" spans="2:42">
      <c r="B5455" s="207"/>
      <c r="C5455" s="35">
        <v>5451</v>
      </c>
      <c r="D5455" s="161"/>
      <c r="E5455" s="161"/>
      <c r="F5455" s="161"/>
      <c r="G5455" s="161"/>
      <c r="H5455" s="161"/>
      <c r="I5455" s="161"/>
      <c r="J5455" s="161"/>
      <c r="K5455" s="161"/>
      <c r="L5455" s="161"/>
      <c r="M5455" s="161"/>
      <c r="N5455" s="171"/>
      <c r="O5455" s="171"/>
      <c r="P5455" s="171"/>
      <c r="Q5455" s="171"/>
      <c r="R5455" s="171"/>
      <c r="S5455" s="171"/>
      <c r="T5455" s="208" t="str">
        <f t="shared" si="850"/>
        <v>MISSING</v>
      </c>
      <c r="U5455" s="208" t="str">
        <f t="shared" si="851"/>
        <v>MISSING</v>
      </c>
      <c r="X5455" s="56">
        <f t="shared" si="852"/>
        <v>-99</v>
      </c>
      <c r="Y5455" s="56">
        <f t="shared" si="853"/>
        <v>-99</v>
      </c>
      <c r="Z5455" s="56">
        <f t="shared" si="854"/>
        <v>-99</v>
      </c>
      <c r="AA5455" s="56">
        <f t="shared" si="855"/>
        <v>-99</v>
      </c>
      <c r="AB5455" s="56">
        <f t="shared" si="856"/>
        <v>-99</v>
      </c>
      <c r="AC5455" s="56">
        <f t="shared" si="857"/>
        <v>-99</v>
      </c>
      <c r="AD5455" s="3"/>
      <c r="AE5455" s="82">
        <f>IF(D5455=1, 'adjustment factor'!$D$4, IF(D5455=-9,-999,IF(D5455="",-999,0)))</f>
        <v>-999</v>
      </c>
      <c r="AF5455" s="82">
        <f>IF(F5455=1, 'adjustment factor'!$D$5, IF(F5455=-9,-999,IF(F5455="",-999,0)))</f>
        <v>-999</v>
      </c>
      <c r="AG5455" s="82">
        <f>IF(E5455=1, 'adjustment factor'!$D$6, IF(E5455=-9,-999,IF(E5455="",-999,0)))</f>
        <v>-999</v>
      </c>
      <c r="AH5455" s="82">
        <f>IF(K5455&gt;=45,'adjustment factor'!$D$7,IF(K5455=-9,-1200,IF(K5455="",-1200,0)))</f>
        <v>-1200</v>
      </c>
      <c r="AI5455" s="82">
        <f>IF(L5455=1, 'adjustment factor'!$D$8, IF(L5455=-9,-999,IF(L5455="",-999,0)))</f>
        <v>-999</v>
      </c>
      <c r="AJ5455" s="82">
        <f>IF(AND(M5455&gt;=1,M5455&lt;=4),'adjustment factor'!$D$9,IF(M5455=-9,-999,IF(M5455=98,-999,IF(M5455=99,-999,IF(M5455="",-999,0)))))</f>
        <v>-999</v>
      </c>
      <c r="AK5455" s="82">
        <f>IF(H5455=1, 'adjustment factor'!$D$10, IF(H5455=-9,-999,IF(H5455="",-999,0)))</f>
        <v>-999</v>
      </c>
      <c r="AL5455" s="82">
        <f>IF(G5455=1, 'adjustment factor'!$D$11, IF(G5455=-9,-999,IF(G5455="",-999,0)))</f>
        <v>-999</v>
      </c>
      <c r="AM5455" s="82">
        <f>IF(I5455=1, 'adjustment factor'!$D$12, IF(I5455=-9,-999,IF(I5455="",-999,0)))</f>
        <v>-999</v>
      </c>
      <c r="AN5455" s="82">
        <f>IF(J5455=1, 'adjustment factor'!$D$13, IF(J5455=-9,-999,IF(J5455="",-999,0)))</f>
        <v>-999</v>
      </c>
      <c r="AO5455" s="82" t="str">
        <f t="shared" si="858"/>
        <v>-999</v>
      </c>
      <c r="AP5455" s="82" t="str">
        <f t="shared" si="859"/>
        <v>MISSING</v>
      </c>
    </row>
    <row r="5456" spans="2:42">
      <c r="B5456" s="207"/>
      <c r="C5456" s="35">
        <v>5452</v>
      </c>
      <c r="D5456" s="161"/>
      <c r="E5456" s="161"/>
      <c r="F5456" s="161"/>
      <c r="G5456" s="161"/>
      <c r="H5456" s="161"/>
      <c r="I5456" s="161"/>
      <c r="J5456" s="161"/>
      <c r="K5456" s="161"/>
      <c r="L5456" s="161"/>
      <c r="M5456" s="161"/>
      <c r="N5456" s="171"/>
      <c r="O5456" s="171"/>
      <c r="P5456" s="171"/>
      <c r="Q5456" s="171"/>
      <c r="R5456" s="171"/>
      <c r="S5456" s="171"/>
      <c r="T5456" s="208" t="str">
        <f t="shared" si="850"/>
        <v>MISSING</v>
      </c>
      <c r="U5456" s="208" t="str">
        <f t="shared" si="851"/>
        <v>MISSING</v>
      </c>
      <c r="X5456" s="56">
        <f t="shared" si="852"/>
        <v>-99</v>
      </c>
      <c r="Y5456" s="56">
        <f t="shared" si="853"/>
        <v>-99</v>
      </c>
      <c r="Z5456" s="56">
        <f t="shared" si="854"/>
        <v>-99</v>
      </c>
      <c r="AA5456" s="56">
        <f t="shared" si="855"/>
        <v>-99</v>
      </c>
      <c r="AB5456" s="56">
        <f t="shared" si="856"/>
        <v>-99</v>
      </c>
      <c r="AC5456" s="56">
        <f t="shared" si="857"/>
        <v>-99</v>
      </c>
      <c r="AD5456" s="3"/>
      <c r="AE5456" s="82">
        <f>IF(D5456=1, 'adjustment factor'!$D$4, IF(D5456=-9,-999,IF(D5456="",-999,0)))</f>
        <v>-999</v>
      </c>
      <c r="AF5456" s="82">
        <f>IF(F5456=1, 'adjustment factor'!$D$5, IF(F5456=-9,-999,IF(F5456="",-999,0)))</f>
        <v>-999</v>
      </c>
      <c r="AG5456" s="82">
        <f>IF(E5456=1, 'adjustment factor'!$D$6, IF(E5456=-9,-999,IF(E5456="",-999,0)))</f>
        <v>-999</v>
      </c>
      <c r="AH5456" s="82">
        <f>IF(K5456&gt;=45,'adjustment factor'!$D$7,IF(K5456=-9,-1200,IF(K5456="",-1200,0)))</f>
        <v>-1200</v>
      </c>
      <c r="AI5456" s="82">
        <f>IF(L5456=1, 'adjustment factor'!$D$8, IF(L5456=-9,-999,IF(L5456="",-999,0)))</f>
        <v>-999</v>
      </c>
      <c r="AJ5456" s="82">
        <f>IF(AND(M5456&gt;=1,M5456&lt;=4),'adjustment factor'!$D$9,IF(M5456=-9,-999,IF(M5456=98,-999,IF(M5456=99,-999,IF(M5456="",-999,0)))))</f>
        <v>-999</v>
      </c>
      <c r="AK5456" s="82">
        <f>IF(H5456=1, 'adjustment factor'!$D$10, IF(H5456=-9,-999,IF(H5456="",-999,0)))</f>
        <v>-999</v>
      </c>
      <c r="AL5456" s="82">
        <f>IF(G5456=1, 'adjustment factor'!$D$11, IF(G5456=-9,-999,IF(G5456="",-999,0)))</f>
        <v>-999</v>
      </c>
      <c r="AM5456" s="82">
        <f>IF(I5456=1, 'adjustment factor'!$D$12, IF(I5456=-9,-999,IF(I5456="",-999,0)))</f>
        <v>-999</v>
      </c>
      <c r="AN5456" s="82">
        <f>IF(J5456=1, 'adjustment factor'!$D$13, IF(J5456=-9,-999,IF(J5456="",-999,0)))</f>
        <v>-999</v>
      </c>
      <c r="AO5456" s="82" t="str">
        <f t="shared" si="858"/>
        <v>-999</v>
      </c>
      <c r="AP5456" s="82" t="str">
        <f t="shared" si="859"/>
        <v>MISSING</v>
      </c>
    </row>
    <row r="5457" spans="2:42">
      <c r="B5457" s="207"/>
      <c r="C5457" s="35">
        <v>5453</v>
      </c>
      <c r="D5457" s="161"/>
      <c r="E5457" s="161"/>
      <c r="F5457" s="161"/>
      <c r="G5457" s="161"/>
      <c r="H5457" s="161"/>
      <c r="I5457" s="161"/>
      <c r="J5457" s="161"/>
      <c r="K5457" s="161"/>
      <c r="L5457" s="161"/>
      <c r="M5457" s="161"/>
      <c r="N5457" s="171"/>
      <c r="O5457" s="171"/>
      <c r="P5457" s="171"/>
      <c r="Q5457" s="171"/>
      <c r="R5457" s="171"/>
      <c r="S5457" s="171"/>
      <c r="T5457" s="208" t="str">
        <f t="shared" si="850"/>
        <v>MISSING</v>
      </c>
      <c r="U5457" s="208" t="str">
        <f t="shared" si="851"/>
        <v>MISSING</v>
      </c>
      <c r="X5457" s="56">
        <f t="shared" si="852"/>
        <v>-99</v>
      </c>
      <c r="Y5457" s="56">
        <f t="shared" si="853"/>
        <v>-99</v>
      </c>
      <c r="Z5457" s="56">
        <f t="shared" si="854"/>
        <v>-99</v>
      </c>
      <c r="AA5457" s="56">
        <f t="shared" si="855"/>
        <v>-99</v>
      </c>
      <c r="AB5457" s="56">
        <f t="shared" si="856"/>
        <v>-99</v>
      </c>
      <c r="AC5457" s="56">
        <f t="shared" si="857"/>
        <v>-99</v>
      </c>
      <c r="AD5457" s="3"/>
      <c r="AE5457" s="82">
        <f>IF(D5457=1, 'adjustment factor'!$D$4, IF(D5457=-9,-999,IF(D5457="",-999,0)))</f>
        <v>-999</v>
      </c>
      <c r="AF5457" s="82">
        <f>IF(F5457=1, 'adjustment factor'!$D$5, IF(F5457=-9,-999,IF(F5457="",-999,0)))</f>
        <v>-999</v>
      </c>
      <c r="AG5457" s="82">
        <f>IF(E5457=1, 'adjustment factor'!$D$6, IF(E5457=-9,-999,IF(E5457="",-999,0)))</f>
        <v>-999</v>
      </c>
      <c r="AH5457" s="82">
        <f>IF(K5457&gt;=45,'adjustment factor'!$D$7,IF(K5457=-9,-1200,IF(K5457="",-1200,0)))</f>
        <v>-1200</v>
      </c>
      <c r="AI5457" s="82">
        <f>IF(L5457=1, 'adjustment factor'!$D$8, IF(L5457=-9,-999,IF(L5457="",-999,0)))</f>
        <v>-999</v>
      </c>
      <c r="AJ5457" s="82">
        <f>IF(AND(M5457&gt;=1,M5457&lt;=4),'adjustment factor'!$D$9,IF(M5457=-9,-999,IF(M5457=98,-999,IF(M5457=99,-999,IF(M5457="",-999,0)))))</f>
        <v>-999</v>
      </c>
      <c r="AK5457" s="82">
        <f>IF(H5457=1, 'adjustment factor'!$D$10, IF(H5457=-9,-999,IF(H5457="",-999,0)))</f>
        <v>-999</v>
      </c>
      <c r="AL5457" s="82">
        <f>IF(G5457=1, 'adjustment factor'!$D$11, IF(G5457=-9,-999,IF(G5457="",-999,0)))</f>
        <v>-999</v>
      </c>
      <c r="AM5457" s="82">
        <f>IF(I5457=1, 'adjustment factor'!$D$12, IF(I5457=-9,-999,IF(I5457="",-999,0)))</f>
        <v>-999</v>
      </c>
      <c r="AN5457" s="82">
        <f>IF(J5457=1, 'adjustment factor'!$D$13, IF(J5457=-9,-999,IF(J5457="",-999,0)))</f>
        <v>-999</v>
      </c>
      <c r="AO5457" s="82" t="str">
        <f t="shared" si="858"/>
        <v>-999</v>
      </c>
      <c r="AP5457" s="82" t="str">
        <f t="shared" si="859"/>
        <v>MISSING</v>
      </c>
    </row>
    <row r="5458" spans="2:42">
      <c r="B5458" s="207"/>
      <c r="C5458" s="35">
        <v>5454</v>
      </c>
      <c r="D5458" s="161"/>
      <c r="E5458" s="161"/>
      <c r="F5458" s="161"/>
      <c r="G5458" s="161"/>
      <c r="H5458" s="161"/>
      <c r="I5458" s="161"/>
      <c r="J5458" s="161"/>
      <c r="K5458" s="161"/>
      <c r="L5458" s="161"/>
      <c r="M5458" s="161"/>
      <c r="N5458" s="171"/>
      <c r="O5458" s="171"/>
      <c r="P5458" s="171"/>
      <c r="Q5458" s="171"/>
      <c r="R5458" s="171"/>
      <c r="S5458" s="171"/>
      <c r="T5458" s="208" t="str">
        <f t="shared" si="850"/>
        <v>MISSING</v>
      </c>
      <c r="U5458" s="208" t="str">
        <f t="shared" si="851"/>
        <v>MISSING</v>
      </c>
      <c r="X5458" s="56">
        <f t="shared" si="852"/>
        <v>-99</v>
      </c>
      <c r="Y5458" s="56">
        <f t="shared" si="853"/>
        <v>-99</v>
      </c>
      <c r="Z5458" s="56">
        <f t="shared" si="854"/>
        <v>-99</v>
      </c>
      <c r="AA5458" s="56">
        <f t="shared" si="855"/>
        <v>-99</v>
      </c>
      <c r="AB5458" s="56">
        <f t="shared" si="856"/>
        <v>-99</v>
      </c>
      <c r="AC5458" s="56">
        <f t="shared" si="857"/>
        <v>-99</v>
      </c>
      <c r="AD5458" s="3"/>
      <c r="AE5458" s="82">
        <f>IF(D5458=1, 'adjustment factor'!$D$4, IF(D5458=-9,-999,IF(D5458="",-999,0)))</f>
        <v>-999</v>
      </c>
      <c r="AF5458" s="82">
        <f>IF(F5458=1, 'adjustment factor'!$D$5, IF(F5458=-9,-999,IF(F5458="",-999,0)))</f>
        <v>-999</v>
      </c>
      <c r="AG5458" s="82">
        <f>IF(E5458=1, 'adjustment factor'!$D$6, IF(E5458=-9,-999,IF(E5458="",-999,0)))</f>
        <v>-999</v>
      </c>
      <c r="AH5458" s="82">
        <f>IF(K5458&gt;=45,'adjustment factor'!$D$7,IF(K5458=-9,-1200,IF(K5458="",-1200,0)))</f>
        <v>-1200</v>
      </c>
      <c r="AI5458" s="82">
        <f>IF(L5458=1, 'adjustment factor'!$D$8, IF(L5458=-9,-999,IF(L5458="",-999,0)))</f>
        <v>-999</v>
      </c>
      <c r="AJ5458" s="82">
        <f>IF(AND(M5458&gt;=1,M5458&lt;=4),'adjustment factor'!$D$9,IF(M5458=-9,-999,IF(M5458=98,-999,IF(M5458=99,-999,IF(M5458="",-999,0)))))</f>
        <v>-999</v>
      </c>
      <c r="AK5458" s="82">
        <f>IF(H5458=1, 'adjustment factor'!$D$10, IF(H5458=-9,-999,IF(H5458="",-999,0)))</f>
        <v>-999</v>
      </c>
      <c r="AL5458" s="82">
        <f>IF(G5458=1, 'adjustment factor'!$D$11, IF(G5458=-9,-999,IF(G5458="",-999,0)))</f>
        <v>-999</v>
      </c>
      <c r="AM5458" s="82">
        <f>IF(I5458=1, 'adjustment factor'!$D$12, IF(I5458=-9,-999,IF(I5458="",-999,0)))</f>
        <v>-999</v>
      </c>
      <c r="AN5458" s="82">
        <f>IF(J5458=1, 'adjustment factor'!$D$13, IF(J5458=-9,-999,IF(J5458="",-999,0)))</f>
        <v>-999</v>
      </c>
      <c r="AO5458" s="82" t="str">
        <f t="shared" si="858"/>
        <v>-999</v>
      </c>
      <c r="AP5458" s="82" t="str">
        <f t="shared" si="859"/>
        <v>MISSING</v>
      </c>
    </row>
    <row r="5459" spans="2:42">
      <c r="B5459" s="207"/>
      <c r="C5459" s="35">
        <v>5455</v>
      </c>
      <c r="D5459" s="161"/>
      <c r="E5459" s="161"/>
      <c r="F5459" s="161"/>
      <c r="G5459" s="161"/>
      <c r="H5459" s="161"/>
      <c r="I5459" s="161"/>
      <c r="J5459" s="161"/>
      <c r="K5459" s="161"/>
      <c r="L5459" s="161"/>
      <c r="M5459" s="161"/>
      <c r="N5459" s="171"/>
      <c r="O5459" s="171"/>
      <c r="P5459" s="171"/>
      <c r="Q5459" s="171"/>
      <c r="R5459" s="171"/>
      <c r="S5459" s="171"/>
      <c r="T5459" s="208" t="str">
        <f t="shared" si="850"/>
        <v>MISSING</v>
      </c>
      <c r="U5459" s="208" t="str">
        <f t="shared" si="851"/>
        <v>MISSING</v>
      </c>
      <c r="X5459" s="56">
        <f t="shared" si="852"/>
        <v>-99</v>
      </c>
      <c r="Y5459" s="56">
        <f t="shared" si="853"/>
        <v>-99</v>
      </c>
      <c r="Z5459" s="56">
        <f t="shared" si="854"/>
        <v>-99</v>
      </c>
      <c r="AA5459" s="56">
        <f t="shared" si="855"/>
        <v>-99</v>
      </c>
      <c r="AB5459" s="56">
        <f t="shared" si="856"/>
        <v>-99</v>
      </c>
      <c r="AC5459" s="56">
        <f t="shared" si="857"/>
        <v>-99</v>
      </c>
      <c r="AD5459" s="3"/>
      <c r="AE5459" s="82">
        <f>IF(D5459=1, 'adjustment factor'!$D$4, IF(D5459=-9,-999,IF(D5459="",-999,0)))</f>
        <v>-999</v>
      </c>
      <c r="AF5459" s="82">
        <f>IF(F5459=1, 'adjustment factor'!$D$5, IF(F5459=-9,-999,IF(F5459="",-999,0)))</f>
        <v>-999</v>
      </c>
      <c r="AG5459" s="82">
        <f>IF(E5459=1, 'adjustment factor'!$D$6, IF(E5459=-9,-999,IF(E5459="",-999,0)))</f>
        <v>-999</v>
      </c>
      <c r="AH5459" s="82">
        <f>IF(K5459&gt;=45,'adjustment factor'!$D$7,IF(K5459=-9,-1200,IF(K5459="",-1200,0)))</f>
        <v>-1200</v>
      </c>
      <c r="AI5459" s="82">
        <f>IF(L5459=1, 'adjustment factor'!$D$8, IF(L5459=-9,-999,IF(L5459="",-999,0)))</f>
        <v>-999</v>
      </c>
      <c r="AJ5459" s="82">
        <f>IF(AND(M5459&gt;=1,M5459&lt;=4),'adjustment factor'!$D$9,IF(M5459=-9,-999,IF(M5459=98,-999,IF(M5459=99,-999,IF(M5459="",-999,0)))))</f>
        <v>-999</v>
      </c>
      <c r="AK5459" s="82">
        <f>IF(H5459=1, 'adjustment factor'!$D$10, IF(H5459=-9,-999,IF(H5459="",-999,0)))</f>
        <v>-999</v>
      </c>
      <c r="AL5459" s="82">
        <f>IF(G5459=1, 'adjustment factor'!$D$11, IF(G5459=-9,-999,IF(G5459="",-999,0)))</f>
        <v>-999</v>
      </c>
      <c r="AM5459" s="82">
        <f>IF(I5459=1, 'adjustment factor'!$D$12, IF(I5459=-9,-999,IF(I5459="",-999,0)))</f>
        <v>-999</v>
      </c>
      <c r="AN5459" s="82">
        <f>IF(J5459=1, 'adjustment factor'!$D$13, IF(J5459=-9,-999,IF(J5459="",-999,0)))</f>
        <v>-999</v>
      </c>
      <c r="AO5459" s="82" t="str">
        <f t="shared" si="858"/>
        <v>-999</v>
      </c>
      <c r="AP5459" s="82" t="str">
        <f t="shared" si="859"/>
        <v>MISSING</v>
      </c>
    </row>
    <row r="5460" spans="2:42">
      <c r="B5460" s="207"/>
      <c r="C5460" s="35">
        <v>5456</v>
      </c>
      <c r="D5460" s="161"/>
      <c r="E5460" s="161"/>
      <c r="F5460" s="161"/>
      <c r="G5460" s="161"/>
      <c r="H5460" s="161"/>
      <c r="I5460" s="161"/>
      <c r="J5460" s="161"/>
      <c r="K5460" s="161"/>
      <c r="L5460" s="161"/>
      <c r="M5460" s="161"/>
      <c r="N5460" s="171"/>
      <c r="O5460" s="171"/>
      <c r="P5460" s="171"/>
      <c r="Q5460" s="171"/>
      <c r="R5460" s="171"/>
      <c r="S5460" s="171"/>
      <c r="T5460" s="208" t="str">
        <f t="shared" si="850"/>
        <v>MISSING</v>
      </c>
      <c r="U5460" s="208" t="str">
        <f t="shared" si="851"/>
        <v>MISSING</v>
      </c>
      <c r="X5460" s="56">
        <f t="shared" si="852"/>
        <v>-99</v>
      </c>
      <c r="Y5460" s="56">
        <f t="shared" si="853"/>
        <v>-99</v>
      </c>
      <c r="Z5460" s="56">
        <f t="shared" si="854"/>
        <v>-99</v>
      </c>
      <c r="AA5460" s="56">
        <f t="shared" si="855"/>
        <v>-99</v>
      </c>
      <c r="AB5460" s="56">
        <f t="shared" si="856"/>
        <v>-99</v>
      </c>
      <c r="AC5460" s="56">
        <f t="shared" si="857"/>
        <v>-99</v>
      </c>
      <c r="AD5460" s="3"/>
      <c r="AE5460" s="82">
        <f>IF(D5460=1, 'adjustment factor'!$D$4, IF(D5460=-9,-999,IF(D5460="",-999,0)))</f>
        <v>-999</v>
      </c>
      <c r="AF5460" s="82">
        <f>IF(F5460=1, 'adjustment factor'!$D$5, IF(F5460=-9,-999,IF(F5460="",-999,0)))</f>
        <v>-999</v>
      </c>
      <c r="AG5460" s="82">
        <f>IF(E5460=1, 'adjustment factor'!$D$6, IF(E5460=-9,-999,IF(E5460="",-999,0)))</f>
        <v>-999</v>
      </c>
      <c r="AH5460" s="82">
        <f>IF(K5460&gt;=45,'adjustment factor'!$D$7,IF(K5460=-9,-1200,IF(K5460="",-1200,0)))</f>
        <v>-1200</v>
      </c>
      <c r="AI5460" s="82">
        <f>IF(L5460=1, 'adjustment factor'!$D$8, IF(L5460=-9,-999,IF(L5460="",-999,0)))</f>
        <v>-999</v>
      </c>
      <c r="AJ5460" s="82">
        <f>IF(AND(M5460&gt;=1,M5460&lt;=4),'adjustment factor'!$D$9,IF(M5460=-9,-999,IF(M5460=98,-999,IF(M5460=99,-999,IF(M5460="",-999,0)))))</f>
        <v>-999</v>
      </c>
      <c r="AK5460" s="82">
        <f>IF(H5460=1, 'adjustment factor'!$D$10, IF(H5460=-9,-999,IF(H5460="",-999,0)))</f>
        <v>-999</v>
      </c>
      <c r="AL5460" s="82">
        <f>IF(G5460=1, 'adjustment factor'!$D$11, IF(G5460=-9,-999,IF(G5460="",-999,0)))</f>
        <v>-999</v>
      </c>
      <c r="AM5460" s="82">
        <f>IF(I5460=1, 'adjustment factor'!$D$12, IF(I5460=-9,-999,IF(I5460="",-999,0)))</f>
        <v>-999</v>
      </c>
      <c r="AN5460" s="82">
        <f>IF(J5460=1, 'adjustment factor'!$D$13, IF(J5460=-9,-999,IF(J5460="",-999,0)))</f>
        <v>-999</v>
      </c>
      <c r="AO5460" s="82" t="str">
        <f t="shared" si="858"/>
        <v>-999</v>
      </c>
      <c r="AP5460" s="82" t="str">
        <f t="shared" si="859"/>
        <v>MISSING</v>
      </c>
    </row>
    <row r="5461" spans="2:42">
      <c r="B5461" s="207"/>
      <c r="C5461" s="35">
        <v>5457</v>
      </c>
      <c r="D5461" s="161"/>
      <c r="E5461" s="161"/>
      <c r="F5461" s="161"/>
      <c r="G5461" s="161"/>
      <c r="H5461" s="161"/>
      <c r="I5461" s="161"/>
      <c r="J5461" s="161"/>
      <c r="K5461" s="161"/>
      <c r="L5461" s="161"/>
      <c r="M5461" s="161"/>
      <c r="N5461" s="171"/>
      <c r="O5461" s="171"/>
      <c r="P5461" s="171"/>
      <c r="Q5461" s="171"/>
      <c r="R5461" s="171"/>
      <c r="S5461" s="171"/>
      <c r="T5461" s="208" t="str">
        <f t="shared" ref="T5461:T5500" si="860">IF(SUM(X5461:AC5461)&gt;-0.01, SUM(X5461:AC5461), "MISSING")</f>
        <v>MISSING</v>
      </c>
      <c r="U5461" s="208" t="str">
        <f t="shared" ref="U5461:U5500" si="861">IF(AP5461="MISSING","MISSING", 3.88+0.604*T5461+0.055*(T5461^2)-AP5461)</f>
        <v>MISSING</v>
      </c>
      <c r="X5461" s="56">
        <f t="shared" ref="X5461:X5500" si="862">IF(N5461&gt;0,((N5461-3)*-1),-99)</f>
        <v>-99</v>
      </c>
      <c r="Y5461" s="56">
        <f t="shared" ref="Y5461:Y5500" si="863">IF(O5461&gt;0,((O5461-3)*-1),-99)</f>
        <v>-99</v>
      </c>
      <c r="Z5461" s="56">
        <f t="shared" ref="Z5461:Z5500" si="864">IF(P5461&gt;0,((P5461-3)*-1),-99)</f>
        <v>-99</v>
      </c>
      <c r="AA5461" s="56">
        <f t="shared" ref="AA5461:AA5500" si="865">IF(Q5461&gt;0,((Q5461-3)*-1),-99)</f>
        <v>-99</v>
      </c>
      <c r="AB5461" s="56">
        <f t="shared" ref="AB5461:AB5500" si="866">IF(R5461&gt;0,((R5461-3)*-1),-99)</f>
        <v>-99</v>
      </c>
      <c r="AC5461" s="56">
        <f t="shared" ref="AC5461:AC5500" si="867">IF(S5461&gt;0,((S5461-3)*-1),-99)</f>
        <v>-99</v>
      </c>
      <c r="AD5461" s="3"/>
      <c r="AE5461" s="82">
        <f>IF(D5461=1, 'adjustment factor'!$D$4, IF(D5461=-9,-999,IF(D5461="",-999,0)))</f>
        <v>-999</v>
      </c>
      <c r="AF5461" s="82">
        <f>IF(F5461=1, 'adjustment factor'!$D$5, IF(F5461=-9,-999,IF(F5461="",-999,0)))</f>
        <v>-999</v>
      </c>
      <c r="AG5461" s="82">
        <f>IF(E5461=1, 'adjustment factor'!$D$6, IF(E5461=-9,-999,IF(E5461="",-999,0)))</f>
        <v>-999</v>
      </c>
      <c r="AH5461" s="82">
        <f>IF(K5461&gt;=45,'adjustment factor'!$D$7,IF(K5461=-9,-1200,IF(K5461="",-1200,0)))</f>
        <v>-1200</v>
      </c>
      <c r="AI5461" s="82">
        <f>IF(L5461=1, 'adjustment factor'!$D$8, IF(L5461=-9,-999,IF(L5461="",-999,0)))</f>
        <v>-999</v>
      </c>
      <c r="AJ5461" s="82">
        <f>IF(AND(M5461&gt;=1,M5461&lt;=4),'adjustment factor'!$D$9,IF(M5461=-9,-999,IF(M5461=98,-999,IF(M5461=99,-999,IF(M5461="",-999,0)))))</f>
        <v>-999</v>
      </c>
      <c r="AK5461" s="82">
        <f>IF(H5461=1, 'adjustment factor'!$D$10, IF(H5461=-9,-999,IF(H5461="",-999,0)))</f>
        <v>-999</v>
      </c>
      <c r="AL5461" s="82">
        <f>IF(G5461=1, 'adjustment factor'!$D$11, IF(G5461=-9,-999,IF(G5461="",-999,0)))</f>
        <v>-999</v>
      </c>
      <c r="AM5461" s="82">
        <f>IF(I5461=1, 'adjustment factor'!$D$12, IF(I5461=-9,-999,IF(I5461="",-999,0)))</f>
        <v>-999</v>
      </c>
      <c r="AN5461" s="82">
        <f>IF(J5461=1, 'adjustment factor'!$D$13, IF(J5461=-9,-999,IF(J5461="",-999,0)))</f>
        <v>-999</v>
      </c>
      <c r="AO5461" s="82" t="str">
        <f t="shared" ref="AO5461:AO5500" si="868">IF(-AE5461-AF5461-AG5461-AH5461+AI5461+AJ5461-AK5461-AL5461-AM5461-AN5461&lt;3, -AE5461-AF5461-AG5461-AH5461+AI5461+AJ5461-AK5461-AL5461-AM5461-AN5461, "-999")</f>
        <v>-999</v>
      </c>
      <c r="AP5461" s="82" t="str">
        <f t="shared" ref="AP5461:AP5500" si="869">IF(AND(SUM(AE5461:AN5461)&gt;-1, (SUM(X5461:AC5461)&gt;-1)), 14.353-AE5461-AF5461-AG5461-AH5461+AI5461+AJ5461-AK5461-AL5461-AM5461-AN5461, "MISSING")</f>
        <v>MISSING</v>
      </c>
    </row>
    <row r="5462" spans="2:42">
      <c r="B5462" s="207"/>
      <c r="C5462" s="35">
        <v>5458</v>
      </c>
      <c r="D5462" s="161"/>
      <c r="E5462" s="161"/>
      <c r="F5462" s="161"/>
      <c r="G5462" s="161"/>
      <c r="H5462" s="161"/>
      <c r="I5462" s="161"/>
      <c r="J5462" s="161"/>
      <c r="K5462" s="161"/>
      <c r="L5462" s="161"/>
      <c r="M5462" s="161"/>
      <c r="N5462" s="171"/>
      <c r="O5462" s="171"/>
      <c r="P5462" s="171"/>
      <c r="Q5462" s="171"/>
      <c r="R5462" s="171"/>
      <c r="S5462" s="171"/>
      <c r="T5462" s="208" t="str">
        <f t="shared" si="860"/>
        <v>MISSING</v>
      </c>
      <c r="U5462" s="208" t="str">
        <f t="shared" si="861"/>
        <v>MISSING</v>
      </c>
      <c r="X5462" s="56">
        <f t="shared" si="862"/>
        <v>-99</v>
      </c>
      <c r="Y5462" s="56">
        <f t="shared" si="863"/>
        <v>-99</v>
      </c>
      <c r="Z5462" s="56">
        <f t="shared" si="864"/>
        <v>-99</v>
      </c>
      <c r="AA5462" s="56">
        <f t="shared" si="865"/>
        <v>-99</v>
      </c>
      <c r="AB5462" s="56">
        <f t="shared" si="866"/>
        <v>-99</v>
      </c>
      <c r="AC5462" s="56">
        <f t="shared" si="867"/>
        <v>-99</v>
      </c>
      <c r="AD5462" s="3"/>
      <c r="AE5462" s="82">
        <f>IF(D5462=1, 'adjustment factor'!$D$4, IF(D5462=-9,-999,IF(D5462="",-999,0)))</f>
        <v>-999</v>
      </c>
      <c r="AF5462" s="82">
        <f>IF(F5462=1, 'adjustment factor'!$D$5, IF(F5462=-9,-999,IF(F5462="",-999,0)))</f>
        <v>-999</v>
      </c>
      <c r="AG5462" s="82">
        <f>IF(E5462=1, 'adjustment factor'!$D$6, IF(E5462=-9,-999,IF(E5462="",-999,0)))</f>
        <v>-999</v>
      </c>
      <c r="AH5462" s="82">
        <f>IF(K5462&gt;=45,'adjustment factor'!$D$7,IF(K5462=-9,-1200,IF(K5462="",-1200,0)))</f>
        <v>-1200</v>
      </c>
      <c r="AI5462" s="82">
        <f>IF(L5462=1, 'adjustment factor'!$D$8, IF(L5462=-9,-999,IF(L5462="",-999,0)))</f>
        <v>-999</v>
      </c>
      <c r="AJ5462" s="82">
        <f>IF(AND(M5462&gt;=1,M5462&lt;=4),'adjustment factor'!$D$9,IF(M5462=-9,-999,IF(M5462=98,-999,IF(M5462=99,-999,IF(M5462="",-999,0)))))</f>
        <v>-999</v>
      </c>
      <c r="AK5462" s="82">
        <f>IF(H5462=1, 'adjustment factor'!$D$10, IF(H5462=-9,-999,IF(H5462="",-999,0)))</f>
        <v>-999</v>
      </c>
      <c r="AL5462" s="82">
        <f>IF(G5462=1, 'adjustment factor'!$D$11, IF(G5462=-9,-999,IF(G5462="",-999,0)))</f>
        <v>-999</v>
      </c>
      <c r="AM5462" s="82">
        <f>IF(I5462=1, 'adjustment factor'!$D$12, IF(I5462=-9,-999,IF(I5462="",-999,0)))</f>
        <v>-999</v>
      </c>
      <c r="AN5462" s="82">
        <f>IF(J5462=1, 'adjustment factor'!$D$13, IF(J5462=-9,-999,IF(J5462="",-999,0)))</f>
        <v>-999</v>
      </c>
      <c r="AO5462" s="82" t="str">
        <f t="shared" si="868"/>
        <v>-999</v>
      </c>
      <c r="AP5462" s="82" t="str">
        <f t="shared" si="869"/>
        <v>MISSING</v>
      </c>
    </row>
    <row r="5463" spans="2:42">
      <c r="B5463" s="207"/>
      <c r="C5463" s="35">
        <v>5459</v>
      </c>
      <c r="D5463" s="161"/>
      <c r="E5463" s="161"/>
      <c r="F5463" s="161"/>
      <c r="G5463" s="161"/>
      <c r="H5463" s="161"/>
      <c r="I5463" s="161"/>
      <c r="J5463" s="161"/>
      <c r="K5463" s="161"/>
      <c r="L5463" s="161"/>
      <c r="M5463" s="161"/>
      <c r="N5463" s="171"/>
      <c r="O5463" s="171"/>
      <c r="P5463" s="171"/>
      <c r="Q5463" s="171"/>
      <c r="R5463" s="171"/>
      <c r="S5463" s="171"/>
      <c r="T5463" s="208" t="str">
        <f t="shared" si="860"/>
        <v>MISSING</v>
      </c>
      <c r="U5463" s="208" t="str">
        <f t="shared" si="861"/>
        <v>MISSING</v>
      </c>
      <c r="X5463" s="56">
        <f t="shared" si="862"/>
        <v>-99</v>
      </c>
      <c r="Y5463" s="56">
        <f t="shared" si="863"/>
        <v>-99</v>
      </c>
      <c r="Z5463" s="56">
        <f t="shared" si="864"/>
        <v>-99</v>
      </c>
      <c r="AA5463" s="56">
        <f t="shared" si="865"/>
        <v>-99</v>
      </c>
      <c r="AB5463" s="56">
        <f t="shared" si="866"/>
        <v>-99</v>
      </c>
      <c r="AC5463" s="56">
        <f t="shared" si="867"/>
        <v>-99</v>
      </c>
      <c r="AD5463" s="3"/>
      <c r="AE5463" s="82">
        <f>IF(D5463=1, 'adjustment factor'!$D$4, IF(D5463=-9,-999,IF(D5463="",-999,0)))</f>
        <v>-999</v>
      </c>
      <c r="AF5463" s="82">
        <f>IF(F5463=1, 'adjustment factor'!$D$5, IF(F5463=-9,-999,IF(F5463="",-999,0)))</f>
        <v>-999</v>
      </c>
      <c r="AG5463" s="82">
        <f>IF(E5463=1, 'adjustment factor'!$D$6, IF(E5463=-9,-999,IF(E5463="",-999,0)))</f>
        <v>-999</v>
      </c>
      <c r="AH5463" s="82">
        <f>IF(K5463&gt;=45,'adjustment factor'!$D$7,IF(K5463=-9,-1200,IF(K5463="",-1200,0)))</f>
        <v>-1200</v>
      </c>
      <c r="AI5463" s="82">
        <f>IF(L5463=1, 'adjustment factor'!$D$8, IF(L5463=-9,-999,IF(L5463="",-999,0)))</f>
        <v>-999</v>
      </c>
      <c r="AJ5463" s="82">
        <f>IF(AND(M5463&gt;=1,M5463&lt;=4),'adjustment factor'!$D$9,IF(M5463=-9,-999,IF(M5463=98,-999,IF(M5463=99,-999,IF(M5463="",-999,0)))))</f>
        <v>-999</v>
      </c>
      <c r="AK5463" s="82">
        <f>IF(H5463=1, 'adjustment factor'!$D$10, IF(H5463=-9,-999,IF(H5463="",-999,0)))</f>
        <v>-999</v>
      </c>
      <c r="AL5463" s="82">
        <f>IF(G5463=1, 'adjustment factor'!$D$11, IF(G5463=-9,-999,IF(G5463="",-999,0)))</f>
        <v>-999</v>
      </c>
      <c r="AM5463" s="82">
        <f>IF(I5463=1, 'adjustment factor'!$D$12, IF(I5463=-9,-999,IF(I5463="",-999,0)))</f>
        <v>-999</v>
      </c>
      <c r="AN5463" s="82">
        <f>IF(J5463=1, 'adjustment factor'!$D$13, IF(J5463=-9,-999,IF(J5463="",-999,0)))</f>
        <v>-999</v>
      </c>
      <c r="AO5463" s="82" t="str">
        <f t="shared" si="868"/>
        <v>-999</v>
      </c>
      <c r="AP5463" s="82" t="str">
        <f t="shared" si="869"/>
        <v>MISSING</v>
      </c>
    </row>
    <row r="5464" spans="2:42">
      <c r="B5464" s="207"/>
      <c r="C5464" s="35">
        <v>5460</v>
      </c>
      <c r="D5464" s="161"/>
      <c r="E5464" s="161"/>
      <c r="F5464" s="161"/>
      <c r="G5464" s="161"/>
      <c r="H5464" s="161"/>
      <c r="I5464" s="161"/>
      <c r="J5464" s="161"/>
      <c r="K5464" s="161"/>
      <c r="L5464" s="161"/>
      <c r="M5464" s="161"/>
      <c r="N5464" s="171"/>
      <c r="O5464" s="171"/>
      <c r="P5464" s="171"/>
      <c r="Q5464" s="171"/>
      <c r="R5464" s="171"/>
      <c r="S5464" s="171"/>
      <c r="T5464" s="208" t="str">
        <f t="shared" si="860"/>
        <v>MISSING</v>
      </c>
      <c r="U5464" s="208" t="str">
        <f t="shared" si="861"/>
        <v>MISSING</v>
      </c>
      <c r="X5464" s="56">
        <f t="shared" si="862"/>
        <v>-99</v>
      </c>
      <c r="Y5464" s="56">
        <f t="shared" si="863"/>
        <v>-99</v>
      </c>
      <c r="Z5464" s="56">
        <f t="shared" si="864"/>
        <v>-99</v>
      </c>
      <c r="AA5464" s="56">
        <f t="shared" si="865"/>
        <v>-99</v>
      </c>
      <c r="AB5464" s="56">
        <f t="shared" si="866"/>
        <v>-99</v>
      </c>
      <c r="AC5464" s="56">
        <f t="shared" si="867"/>
        <v>-99</v>
      </c>
      <c r="AD5464" s="3"/>
      <c r="AE5464" s="82">
        <f>IF(D5464=1, 'adjustment factor'!$D$4, IF(D5464=-9,-999,IF(D5464="",-999,0)))</f>
        <v>-999</v>
      </c>
      <c r="AF5464" s="82">
        <f>IF(F5464=1, 'adjustment factor'!$D$5, IF(F5464=-9,-999,IF(F5464="",-999,0)))</f>
        <v>-999</v>
      </c>
      <c r="AG5464" s="82">
        <f>IF(E5464=1, 'adjustment factor'!$D$6, IF(E5464=-9,-999,IF(E5464="",-999,0)))</f>
        <v>-999</v>
      </c>
      <c r="AH5464" s="82">
        <f>IF(K5464&gt;=45,'adjustment factor'!$D$7,IF(K5464=-9,-1200,IF(K5464="",-1200,0)))</f>
        <v>-1200</v>
      </c>
      <c r="AI5464" s="82">
        <f>IF(L5464=1, 'adjustment factor'!$D$8, IF(L5464=-9,-999,IF(L5464="",-999,0)))</f>
        <v>-999</v>
      </c>
      <c r="AJ5464" s="82">
        <f>IF(AND(M5464&gt;=1,M5464&lt;=4),'adjustment factor'!$D$9,IF(M5464=-9,-999,IF(M5464=98,-999,IF(M5464=99,-999,IF(M5464="",-999,0)))))</f>
        <v>-999</v>
      </c>
      <c r="AK5464" s="82">
        <f>IF(H5464=1, 'adjustment factor'!$D$10, IF(H5464=-9,-999,IF(H5464="",-999,0)))</f>
        <v>-999</v>
      </c>
      <c r="AL5464" s="82">
        <f>IF(G5464=1, 'adjustment factor'!$D$11, IF(G5464=-9,-999,IF(G5464="",-999,0)))</f>
        <v>-999</v>
      </c>
      <c r="AM5464" s="82">
        <f>IF(I5464=1, 'adjustment factor'!$D$12, IF(I5464=-9,-999,IF(I5464="",-999,0)))</f>
        <v>-999</v>
      </c>
      <c r="AN5464" s="82">
        <f>IF(J5464=1, 'adjustment factor'!$D$13, IF(J5464=-9,-999,IF(J5464="",-999,0)))</f>
        <v>-999</v>
      </c>
      <c r="AO5464" s="82" t="str">
        <f t="shared" si="868"/>
        <v>-999</v>
      </c>
      <c r="AP5464" s="82" t="str">
        <f t="shared" si="869"/>
        <v>MISSING</v>
      </c>
    </row>
    <row r="5465" spans="2:42">
      <c r="B5465" s="207"/>
      <c r="C5465" s="35">
        <v>5461</v>
      </c>
      <c r="D5465" s="161"/>
      <c r="E5465" s="161"/>
      <c r="F5465" s="161"/>
      <c r="G5465" s="161"/>
      <c r="H5465" s="161"/>
      <c r="I5465" s="161"/>
      <c r="J5465" s="161"/>
      <c r="K5465" s="161"/>
      <c r="L5465" s="161"/>
      <c r="M5465" s="161"/>
      <c r="N5465" s="171"/>
      <c r="O5465" s="171"/>
      <c r="P5465" s="171"/>
      <c r="Q5465" s="171"/>
      <c r="R5465" s="171"/>
      <c r="S5465" s="171"/>
      <c r="T5465" s="208" t="str">
        <f t="shared" si="860"/>
        <v>MISSING</v>
      </c>
      <c r="U5465" s="208" t="str">
        <f t="shared" si="861"/>
        <v>MISSING</v>
      </c>
      <c r="X5465" s="56">
        <f t="shared" si="862"/>
        <v>-99</v>
      </c>
      <c r="Y5465" s="56">
        <f t="shared" si="863"/>
        <v>-99</v>
      </c>
      <c r="Z5465" s="56">
        <f t="shared" si="864"/>
        <v>-99</v>
      </c>
      <c r="AA5465" s="56">
        <f t="shared" si="865"/>
        <v>-99</v>
      </c>
      <c r="AB5465" s="56">
        <f t="shared" si="866"/>
        <v>-99</v>
      </c>
      <c r="AC5465" s="56">
        <f t="shared" si="867"/>
        <v>-99</v>
      </c>
      <c r="AD5465" s="3"/>
      <c r="AE5465" s="82">
        <f>IF(D5465=1, 'adjustment factor'!$D$4, IF(D5465=-9,-999,IF(D5465="",-999,0)))</f>
        <v>-999</v>
      </c>
      <c r="AF5465" s="82">
        <f>IF(F5465=1, 'adjustment factor'!$D$5, IF(F5465=-9,-999,IF(F5465="",-999,0)))</f>
        <v>-999</v>
      </c>
      <c r="AG5465" s="82">
        <f>IF(E5465=1, 'adjustment factor'!$D$6, IF(E5465=-9,-999,IF(E5465="",-999,0)))</f>
        <v>-999</v>
      </c>
      <c r="AH5465" s="82">
        <f>IF(K5465&gt;=45,'adjustment factor'!$D$7,IF(K5465=-9,-1200,IF(K5465="",-1200,0)))</f>
        <v>-1200</v>
      </c>
      <c r="AI5465" s="82">
        <f>IF(L5465=1, 'adjustment factor'!$D$8, IF(L5465=-9,-999,IF(L5465="",-999,0)))</f>
        <v>-999</v>
      </c>
      <c r="AJ5465" s="82">
        <f>IF(AND(M5465&gt;=1,M5465&lt;=4),'adjustment factor'!$D$9,IF(M5465=-9,-999,IF(M5465=98,-999,IF(M5465=99,-999,IF(M5465="",-999,0)))))</f>
        <v>-999</v>
      </c>
      <c r="AK5465" s="82">
        <f>IF(H5465=1, 'adjustment factor'!$D$10, IF(H5465=-9,-999,IF(H5465="",-999,0)))</f>
        <v>-999</v>
      </c>
      <c r="AL5465" s="82">
        <f>IF(G5465=1, 'adjustment factor'!$D$11, IF(G5465=-9,-999,IF(G5465="",-999,0)))</f>
        <v>-999</v>
      </c>
      <c r="AM5465" s="82">
        <f>IF(I5465=1, 'adjustment factor'!$D$12, IF(I5465=-9,-999,IF(I5465="",-999,0)))</f>
        <v>-999</v>
      </c>
      <c r="AN5465" s="82">
        <f>IF(J5465=1, 'adjustment factor'!$D$13, IF(J5465=-9,-999,IF(J5465="",-999,0)))</f>
        <v>-999</v>
      </c>
      <c r="AO5465" s="82" t="str">
        <f t="shared" si="868"/>
        <v>-999</v>
      </c>
      <c r="AP5465" s="82" t="str">
        <f t="shared" si="869"/>
        <v>MISSING</v>
      </c>
    </row>
    <row r="5466" spans="2:42">
      <c r="B5466" s="207"/>
      <c r="C5466" s="35">
        <v>5462</v>
      </c>
      <c r="D5466" s="161"/>
      <c r="E5466" s="161"/>
      <c r="F5466" s="161"/>
      <c r="G5466" s="161"/>
      <c r="H5466" s="161"/>
      <c r="I5466" s="161"/>
      <c r="J5466" s="161"/>
      <c r="K5466" s="161"/>
      <c r="L5466" s="161"/>
      <c r="M5466" s="161"/>
      <c r="N5466" s="171"/>
      <c r="O5466" s="171"/>
      <c r="P5466" s="171"/>
      <c r="Q5466" s="171"/>
      <c r="R5466" s="171"/>
      <c r="S5466" s="171"/>
      <c r="T5466" s="208" t="str">
        <f t="shared" si="860"/>
        <v>MISSING</v>
      </c>
      <c r="U5466" s="208" t="str">
        <f t="shared" si="861"/>
        <v>MISSING</v>
      </c>
      <c r="X5466" s="56">
        <f t="shared" si="862"/>
        <v>-99</v>
      </c>
      <c r="Y5466" s="56">
        <f t="shared" si="863"/>
        <v>-99</v>
      </c>
      <c r="Z5466" s="56">
        <f t="shared" si="864"/>
        <v>-99</v>
      </c>
      <c r="AA5466" s="56">
        <f t="shared" si="865"/>
        <v>-99</v>
      </c>
      <c r="AB5466" s="56">
        <f t="shared" si="866"/>
        <v>-99</v>
      </c>
      <c r="AC5466" s="56">
        <f t="shared" si="867"/>
        <v>-99</v>
      </c>
      <c r="AD5466" s="3"/>
      <c r="AE5466" s="82">
        <f>IF(D5466=1, 'adjustment factor'!$D$4, IF(D5466=-9,-999,IF(D5466="",-999,0)))</f>
        <v>-999</v>
      </c>
      <c r="AF5466" s="82">
        <f>IF(F5466=1, 'adjustment factor'!$D$5, IF(F5466=-9,-999,IF(F5466="",-999,0)))</f>
        <v>-999</v>
      </c>
      <c r="AG5466" s="82">
        <f>IF(E5466=1, 'adjustment factor'!$D$6, IF(E5466=-9,-999,IF(E5466="",-999,0)))</f>
        <v>-999</v>
      </c>
      <c r="AH5466" s="82">
        <f>IF(K5466&gt;=45,'adjustment factor'!$D$7,IF(K5466=-9,-1200,IF(K5466="",-1200,0)))</f>
        <v>-1200</v>
      </c>
      <c r="AI5466" s="82">
        <f>IF(L5466=1, 'adjustment factor'!$D$8, IF(L5466=-9,-999,IF(L5466="",-999,0)))</f>
        <v>-999</v>
      </c>
      <c r="AJ5466" s="82">
        <f>IF(AND(M5466&gt;=1,M5466&lt;=4),'adjustment factor'!$D$9,IF(M5466=-9,-999,IF(M5466=98,-999,IF(M5466=99,-999,IF(M5466="",-999,0)))))</f>
        <v>-999</v>
      </c>
      <c r="AK5466" s="82">
        <f>IF(H5466=1, 'adjustment factor'!$D$10, IF(H5466=-9,-999,IF(H5466="",-999,0)))</f>
        <v>-999</v>
      </c>
      <c r="AL5466" s="82">
        <f>IF(G5466=1, 'adjustment factor'!$D$11, IF(G5466=-9,-999,IF(G5466="",-999,0)))</f>
        <v>-999</v>
      </c>
      <c r="AM5466" s="82">
        <f>IF(I5466=1, 'adjustment factor'!$D$12, IF(I5466=-9,-999,IF(I5466="",-999,0)))</f>
        <v>-999</v>
      </c>
      <c r="AN5466" s="82">
        <f>IF(J5466=1, 'adjustment factor'!$D$13, IF(J5466=-9,-999,IF(J5466="",-999,0)))</f>
        <v>-999</v>
      </c>
      <c r="AO5466" s="82" t="str">
        <f t="shared" si="868"/>
        <v>-999</v>
      </c>
      <c r="AP5466" s="82" t="str">
        <f t="shared" si="869"/>
        <v>MISSING</v>
      </c>
    </row>
    <row r="5467" spans="2:42">
      <c r="B5467" s="207"/>
      <c r="C5467" s="35">
        <v>5463</v>
      </c>
      <c r="D5467" s="161"/>
      <c r="E5467" s="161"/>
      <c r="F5467" s="161"/>
      <c r="G5467" s="161"/>
      <c r="H5467" s="161"/>
      <c r="I5467" s="161"/>
      <c r="J5467" s="161"/>
      <c r="K5467" s="161"/>
      <c r="L5467" s="161"/>
      <c r="M5467" s="161"/>
      <c r="N5467" s="171"/>
      <c r="O5467" s="171"/>
      <c r="P5467" s="171"/>
      <c r="Q5467" s="171"/>
      <c r="R5467" s="171"/>
      <c r="S5467" s="171"/>
      <c r="T5467" s="208" t="str">
        <f t="shared" si="860"/>
        <v>MISSING</v>
      </c>
      <c r="U5467" s="208" t="str">
        <f t="shared" si="861"/>
        <v>MISSING</v>
      </c>
      <c r="X5467" s="56">
        <f t="shared" si="862"/>
        <v>-99</v>
      </c>
      <c r="Y5467" s="56">
        <f t="shared" si="863"/>
        <v>-99</v>
      </c>
      <c r="Z5467" s="56">
        <f t="shared" si="864"/>
        <v>-99</v>
      </c>
      <c r="AA5467" s="56">
        <f t="shared" si="865"/>
        <v>-99</v>
      </c>
      <c r="AB5467" s="56">
        <f t="shared" si="866"/>
        <v>-99</v>
      </c>
      <c r="AC5467" s="56">
        <f t="shared" si="867"/>
        <v>-99</v>
      </c>
      <c r="AD5467" s="3"/>
      <c r="AE5467" s="82">
        <f>IF(D5467=1, 'adjustment factor'!$D$4, IF(D5467=-9,-999,IF(D5467="",-999,0)))</f>
        <v>-999</v>
      </c>
      <c r="AF5467" s="82">
        <f>IF(F5467=1, 'adjustment factor'!$D$5, IF(F5467=-9,-999,IF(F5467="",-999,0)))</f>
        <v>-999</v>
      </c>
      <c r="AG5467" s="82">
        <f>IF(E5467=1, 'adjustment factor'!$D$6, IF(E5467=-9,-999,IF(E5467="",-999,0)))</f>
        <v>-999</v>
      </c>
      <c r="AH5467" s="82">
        <f>IF(K5467&gt;=45,'adjustment factor'!$D$7,IF(K5467=-9,-1200,IF(K5467="",-1200,0)))</f>
        <v>-1200</v>
      </c>
      <c r="AI5467" s="82">
        <f>IF(L5467=1, 'adjustment factor'!$D$8, IF(L5467=-9,-999,IF(L5467="",-999,0)))</f>
        <v>-999</v>
      </c>
      <c r="AJ5467" s="82">
        <f>IF(AND(M5467&gt;=1,M5467&lt;=4),'adjustment factor'!$D$9,IF(M5467=-9,-999,IF(M5467=98,-999,IF(M5467=99,-999,IF(M5467="",-999,0)))))</f>
        <v>-999</v>
      </c>
      <c r="AK5467" s="82">
        <f>IF(H5467=1, 'adjustment factor'!$D$10, IF(H5467=-9,-999,IF(H5467="",-999,0)))</f>
        <v>-999</v>
      </c>
      <c r="AL5467" s="82">
        <f>IF(G5467=1, 'adjustment factor'!$D$11, IF(G5467=-9,-999,IF(G5467="",-999,0)))</f>
        <v>-999</v>
      </c>
      <c r="AM5467" s="82">
        <f>IF(I5467=1, 'adjustment factor'!$D$12, IF(I5467=-9,-999,IF(I5467="",-999,0)))</f>
        <v>-999</v>
      </c>
      <c r="AN5467" s="82">
        <f>IF(J5467=1, 'adjustment factor'!$D$13, IF(J5467=-9,-999,IF(J5467="",-999,0)))</f>
        <v>-999</v>
      </c>
      <c r="AO5467" s="82" t="str">
        <f t="shared" si="868"/>
        <v>-999</v>
      </c>
      <c r="AP5467" s="82" t="str">
        <f t="shared" si="869"/>
        <v>MISSING</v>
      </c>
    </row>
    <row r="5468" spans="2:42">
      <c r="B5468" s="207"/>
      <c r="C5468" s="35">
        <v>5464</v>
      </c>
      <c r="D5468" s="161"/>
      <c r="E5468" s="161"/>
      <c r="F5468" s="161"/>
      <c r="G5468" s="161"/>
      <c r="H5468" s="161"/>
      <c r="I5468" s="161"/>
      <c r="J5468" s="161"/>
      <c r="K5468" s="161"/>
      <c r="L5468" s="161"/>
      <c r="M5468" s="161"/>
      <c r="N5468" s="171"/>
      <c r="O5468" s="171"/>
      <c r="P5468" s="171"/>
      <c r="Q5468" s="171"/>
      <c r="R5468" s="171"/>
      <c r="S5468" s="171"/>
      <c r="T5468" s="208" t="str">
        <f t="shared" si="860"/>
        <v>MISSING</v>
      </c>
      <c r="U5468" s="208" t="str">
        <f t="shared" si="861"/>
        <v>MISSING</v>
      </c>
      <c r="X5468" s="56">
        <f t="shared" si="862"/>
        <v>-99</v>
      </c>
      <c r="Y5468" s="56">
        <f t="shared" si="863"/>
        <v>-99</v>
      </c>
      <c r="Z5468" s="56">
        <f t="shared" si="864"/>
        <v>-99</v>
      </c>
      <c r="AA5468" s="56">
        <f t="shared" si="865"/>
        <v>-99</v>
      </c>
      <c r="AB5468" s="56">
        <f t="shared" si="866"/>
        <v>-99</v>
      </c>
      <c r="AC5468" s="56">
        <f t="shared" si="867"/>
        <v>-99</v>
      </c>
      <c r="AD5468" s="3"/>
      <c r="AE5468" s="82">
        <f>IF(D5468=1, 'adjustment factor'!$D$4, IF(D5468=-9,-999,IF(D5468="",-999,0)))</f>
        <v>-999</v>
      </c>
      <c r="AF5468" s="82">
        <f>IF(F5468=1, 'adjustment factor'!$D$5, IF(F5468=-9,-999,IF(F5468="",-999,0)))</f>
        <v>-999</v>
      </c>
      <c r="AG5468" s="82">
        <f>IF(E5468=1, 'adjustment factor'!$D$6, IF(E5468=-9,-999,IF(E5468="",-999,0)))</f>
        <v>-999</v>
      </c>
      <c r="AH5468" s="82">
        <f>IF(K5468&gt;=45,'adjustment factor'!$D$7,IF(K5468=-9,-1200,IF(K5468="",-1200,0)))</f>
        <v>-1200</v>
      </c>
      <c r="AI5468" s="82">
        <f>IF(L5468=1, 'adjustment factor'!$D$8, IF(L5468=-9,-999,IF(L5468="",-999,0)))</f>
        <v>-999</v>
      </c>
      <c r="AJ5468" s="82">
        <f>IF(AND(M5468&gt;=1,M5468&lt;=4),'adjustment factor'!$D$9,IF(M5468=-9,-999,IF(M5468=98,-999,IF(M5468=99,-999,IF(M5468="",-999,0)))))</f>
        <v>-999</v>
      </c>
      <c r="AK5468" s="82">
        <f>IF(H5468=1, 'adjustment factor'!$D$10, IF(H5468=-9,-999,IF(H5468="",-999,0)))</f>
        <v>-999</v>
      </c>
      <c r="AL5468" s="82">
        <f>IF(G5468=1, 'adjustment factor'!$D$11, IF(G5468=-9,-999,IF(G5468="",-999,0)))</f>
        <v>-999</v>
      </c>
      <c r="AM5468" s="82">
        <f>IF(I5468=1, 'adjustment factor'!$D$12, IF(I5468=-9,-999,IF(I5468="",-999,0)))</f>
        <v>-999</v>
      </c>
      <c r="AN5468" s="82">
        <f>IF(J5468=1, 'adjustment factor'!$D$13, IF(J5468=-9,-999,IF(J5468="",-999,0)))</f>
        <v>-999</v>
      </c>
      <c r="AO5468" s="82" t="str">
        <f t="shared" si="868"/>
        <v>-999</v>
      </c>
      <c r="AP5468" s="82" t="str">
        <f t="shared" si="869"/>
        <v>MISSING</v>
      </c>
    </row>
    <row r="5469" spans="2:42">
      <c r="B5469" s="207"/>
      <c r="C5469" s="35">
        <v>5465</v>
      </c>
      <c r="D5469" s="161"/>
      <c r="E5469" s="161"/>
      <c r="F5469" s="161"/>
      <c r="G5469" s="161"/>
      <c r="H5469" s="161"/>
      <c r="I5469" s="161"/>
      <c r="J5469" s="161"/>
      <c r="K5469" s="161"/>
      <c r="L5469" s="161"/>
      <c r="M5469" s="161"/>
      <c r="N5469" s="171"/>
      <c r="O5469" s="171"/>
      <c r="P5469" s="171"/>
      <c r="Q5469" s="171"/>
      <c r="R5469" s="171"/>
      <c r="S5469" s="171"/>
      <c r="T5469" s="208" t="str">
        <f t="shared" si="860"/>
        <v>MISSING</v>
      </c>
      <c r="U5469" s="208" t="str">
        <f t="shared" si="861"/>
        <v>MISSING</v>
      </c>
      <c r="X5469" s="56">
        <f t="shared" si="862"/>
        <v>-99</v>
      </c>
      <c r="Y5469" s="56">
        <f t="shared" si="863"/>
        <v>-99</v>
      </c>
      <c r="Z5469" s="56">
        <f t="shared" si="864"/>
        <v>-99</v>
      </c>
      <c r="AA5469" s="56">
        <f t="shared" si="865"/>
        <v>-99</v>
      </c>
      <c r="AB5469" s="56">
        <f t="shared" si="866"/>
        <v>-99</v>
      </c>
      <c r="AC5469" s="56">
        <f t="shared" si="867"/>
        <v>-99</v>
      </c>
      <c r="AD5469" s="3"/>
      <c r="AE5469" s="82">
        <f>IF(D5469=1, 'adjustment factor'!$D$4, IF(D5469=-9,-999,IF(D5469="",-999,0)))</f>
        <v>-999</v>
      </c>
      <c r="AF5469" s="82">
        <f>IF(F5469=1, 'adjustment factor'!$D$5, IF(F5469=-9,-999,IF(F5469="",-999,0)))</f>
        <v>-999</v>
      </c>
      <c r="AG5469" s="82">
        <f>IF(E5469=1, 'adjustment factor'!$D$6, IF(E5469=-9,-999,IF(E5469="",-999,0)))</f>
        <v>-999</v>
      </c>
      <c r="AH5469" s="82">
        <f>IF(K5469&gt;=45,'adjustment factor'!$D$7,IF(K5469=-9,-1200,IF(K5469="",-1200,0)))</f>
        <v>-1200</v>
      </c>
      <c r="AI5469" s="82">
        <f>IF(L5469=1, 'adjustment factor'!$D$8, IF(L5469=-9,-999,IF(L5469="",-999,0)))</f>
        <v>-999</v>
      </c>
      <c r="AJ5469" s="82">
        <f>IF(AND(M5469&gt;=1,M5469&lt;=4),'adjustment factor'!$D$9,IF(M5469=-9,-999,IF(M5469=98,-999,IF(M5469=99,-999,IF(M5469="",-999,0)))))</f>
        <v>-999</v>
      </c>
      <c r="AK5469" s="82">
        <f>IF(H5469=1, 'adjustment factor'!$D$10, IF(H5469=-9,-999,IF(H5469="",-999,0)))</f>
        <v>-999</v>
      </c>
      <c r="AL5469" s="82">
        <f>IF(G5469=1, 'adjustment factor'!$D$11, IF(G5469=-9,-999,IF(G5469="",-999,0)))</f>
        <v>-999</v>
      </c>
      <c r="AM5469" s="82">
        <f>IF(I5469=1, 'adjustment factor'!$D$12, IF(I5469=-9,-999,IF(I5469="",-999,0)))</f>
        <v>-999</v>
      </c>
      <c r="AN5469" s="82">
        <f>IF(J5469=1, 'adjustment factor'!$D$13, IF(J5469=-9,-999,IF(J5469="",-999,0)))</f>
        <v>-999</v>
      </c>
      <c r="AO5469" s="82" t="str">
        <f t="shared" si="868"/>
        <v>-999</v>
      </c>
      <c r="AP5469" s="82" t="str">
        <f t="shared" si="869"/>
        <v>MISSING</v>
      </c>
    </row>
    <row r="5470" spans="2:42">
      <c r="B5470" s="207"/>
      <c r="C5470" s="35">
        <v>5466</v>
      </c>
      <c r="D5470" s="161"/>
      <c r="E5470" s="161"/>
      <c r="F5470" s="161"/>
      <c r="G5470" s="161"/>
      <c r="H5470" s="161"/>
      <c r="I5470" s="161"/>
      <c r="J5470" s="161"/>
      <c r="K5470" s="161"/>
      <c r="L5470" s="161"/>
      <c r="M5470" s="161"/>
      <c r="N5470" s="171"/>
      <c r="O5470" s="171"/>
      <c r="P5470" s="171"/>
      <c r="Q5470" s="171"/>
      <c r="R5470" s="171"/>
      <c r="S5470" s="171"/>
      <c r="T5470" s="208" t="str">
        <f t="shared" si="860"/>
        <v>MISSING</v>
      </c>
      <c r="U5470" s="208" t="str">
        <f t="shared" si="861"/>
        <v>MISSING</v>
      </c>
      <c r="X5470" s="56">
        <f t="shared" si="862"/>
        <v>-99</v>
      </c>
      <c r="Y5470" s="56">
        <f t="shared" si="863"/>
        <v>-99</v>
      </c>
      <c r="Z5470" s="56">
        <f t="shared" si="864"/>
        <v>-99</v>
      </c>
      <c r="AA5470" s="56">
        <f t="shared" si="865"/>
        <v>-99</v>
      </c>
      <c r="AB5470" s="56">
        <f t="shared" si="866"/>
        <v>-99</v>
      </c>
      <c r="AC5470" s="56">
        <f t="shared" si="867"/>
        <v>-99</v>
      </c>
      <c r="AD5470" s="3"/>
      <c r="AE5470" s="82">
        <f>IF(D5470=1, 'adjustment factor'!$D$4, IF(D5470=-9,-999,IF(D5470="",-999,0)))</f>
        <v>-999</v>
      </c>
      <c r="AF5470" s="82">
        <f>IF(F5470=1, 'adjustment factor'!$D$5, IF(F5470=-9,-999,IF(F5470="",-999,0)))</f>
        <v>-999</v>
      </c>
      <c r="AG5470" s="82">
        <f>IF(E5470=1, 'adjustment factor'!$D$6, IF(E5470=-9,-999,IF(E5470="",-999,0)))</f>
        <v>-999</v>
      </c>
      <c r="AH5470" s="82">
        <f>IF(K5470&gt;=45,'adjustment factor'!$D$7,IF(K5470=-9,-1200,IF(K5470="",-1200,0)))</f>
        <v>-1200</v>
      </c>
      <c r="AI5470" s="82">
        <f>IF(L5470=1, 'adjustment factor'!$D$8, IF(L5470=-9,-999,IF(L5470="",-999,0)))</f>
        <v>-999</v>
      </c>
      <c r="AJ5470" s="82">
        <f>IF(AND(M5470&gt;=1,M5470&lt;=4),'adjustment factor'!$D$9,IF(M5470=-9,-999,IF(M5470=98,-999,IF(M5470=99,-999,IF(M5470="",-999,0)))))</f>
        <v>-999</v>
      </c>
      <c r="AK5470" s="82">
        <f>IF(H5470=1, 'adjustment factor'!$D$10, IF(H5470=-9,-999,IF(H5470="",-999,0)))</f>
        <v>-999</v>
      </c>
      <c r="AL5470" s="82">
        <f>IF(G5470=1, 'adjustment factor'!$D$11, IF(G5470=-9,-999,IF(G5470="",-999,0)))</f>
        <v>-999</v>
      </c>
      <c r="AM5470" s="82">
        <f>IF(I5470=1, 'adjustment factor'!$D$12, IF(I5470=-9,-999,IF(I5470="",-999,0)))</f>
        <v>-999</v>
      </c>
      <c r="AN5470" s="82">
        <f>IF(J5470=1, 'adjustment factor'!$D$13, IF(J5470=-9,-999,IF(J5470="",-999,0)))</f>
        <v>-999</v>
      </c>
      <c r="AO5470" s="82" t="str">
        <f t="shared" si="868"/>
        <v>-999</v>
      </c>
      <c r="AP5470" s="82" t="str">
        <f t="shared" si="869"/>
        <v>MISSING</v>
      </c>
    </row>
    <row r="5471" spans="2:42">
      <c r="B5471" s="207"/>
      <c r="C5471" s="35">
        <v>5467</v>
      </c>
      <c r="D5471" s="161"/>
      <c r="E5471" s="161"/>
      <c r="F5471" s="161"/>
      <c r="G5471" s="161"/>
      <c r="H5471" s="161"/>
      <c r="I5471" s="161"/>
      <c r="J5471" s="161"/>
      <c r="K5471" s="161"/>
      <c r="L5471" s="161"/>
      <c r="M5471" s="161"/>
      <c r="N5471" s="171"/>
      <c r="O5471" s="171"/>
      <c r="P5471" s="171"/>
      <c r="Q5471" s="171"/>
      <c r="R5471" s="171"/>
      <c r="S5471" s="171"/>
      <c r="T5471" s="208" t="str">
        <f t="shared" si="860"/>
        <v>MISSING</v>
      </c>
      <c r="U5471" s="208" t="str">
        <f t="shared" si="861"/>
        <v>MISSING</v>
      </c>
      <c r="X5471" s="56">
        <f t="shared" si="862"/>
        <v>-99</v>
      </c>
      <c r="Y5471" s="56">
        <f t="shared" si="863"/>
        <v>-99</v>
      </c>
      <c r="Z5471" s="56">
        <f t="shared" si="864"/>
        <v>-99</v>
      </c>
      <c r="AA5471" s="56">
        <f t="shared" si="865"/>
        <v>-99</v>
      </c>
      <c r="AB5471" s="56">
        <f t="shared" si="866"/>
        <v>-99</v>
      </c>
      <c r="AC5471" s="56">
        <f t="shared" si="867"/>
        <v>-99</v>
      </c>
      <c r="AD5471" s="3"/>
      <c r="AE5471" s="82">
        <f>IF(D5471=1, 'adjustment factor'!$D$4, IF(D5471=-9,-999,IF(D5471="",-999,0)))</f>
        <v>-999</v>
      </c>
      <c r="AF5471" s="82">
        <f>IF(F5471=1, 'adjustment factor'!$D$5, IF(F5471=-9,-999,IF(F5471="",-999,0)))</f>
        <v>-999</v>
      </c>
      <c r="AG5471" s="82">
        <f>IF(E5471=1, 'adjustment factor'!$D$6, IF(E5471=-9,-999,IF(E5471="",-999,0)))</f>
        <v>-999</v>
      </c>
      <c r="AH5471" s="82">
        <f>IF(K5471&gt;=45,'adjustment factor'!$D$7,IF(K5471=-9,-1200,IF(K5471="",-1200,0)))</f>
        <v>-1200</v>
      </c>
      <c r="AI5471" s="82">
        <f>IF(L5471=1, 'adjustment factor'!$D$8, IF(L5471=-9,-999,IF(L5471="",-999,0)))</f>
        <v>-999</v>
      </c>
      <c r="AJ5471" s="82">
        <f>IF(AND(M5471&gt;=1,M5471&lt;=4),'adjustment factor'!$D$9,IF(M5471=-9,-999,IF(M5471=98,-999,IF(M5471=99,-999,IF(M5471="",-999,0)))))</f>
        <v>-999</v>
      </c>
      <c r="AK5471" s="82">
        <f>IF(H5471=1, 'adjustment factor'!$D$10, IF(H5471=-9,-999,IF(H5471="",-999,0)))</f>
        <v>-999</v>
      </c>
      <c r="AL5471" s="82">
        <f>IF(G5471=1, 'adjustment factor'!$D$11, IF(G5471=-9,-999,IF(G5471="",-999,0)))</f>
        <v>-999</v>
      </c>
      <c r="AM5471" s="82">
        <f>IF(I5471=1, 'adjustment factor'!$D$12, IF(I5471=-9,-999,IF(I5471="",-999,0)))</f>
        <v>-999</v>
      </c>
      <c r="AN5471" s="82">
        <f>IF(J5471=1, 'adjustment factor'!$D$13, IF(J5471=-9,-999,IF(J5471="",-999,0)))</f>
        <v>-999</v>
      </c>
      <c r="AO5471" s="82" t="str">
        <f t="shared" si="868"/>
        <v>-999</v>
      </c>
      <c r="AP5471" s="82" t="str">
        <f t="shared" si="869"/>
        <v>MISSING</v>
      </c>
    </row>
    <row r="5472" spans="2:42">
      <c r="B5472" s="207"/>
      <c r="C5472" s="35">
        <v>5468</v>
      </c>
      <c r="D5472" s="161"/>
      <c r="E5472" s="161"/>
      <c r="F5472" s="161"/>
      <c r="G5472" s="161"/>
      <c r="H5472" s="161"/>
      <c r="I5472" s="161"/>
      <c r="J5472" s="161"/>
      <c r="K5472" s="161"/>
      <c r="L5472" s="161"/>
      <c r="M5472" s="161"/>
      <c r="N5472" s="171"/>
      <c r="O5472" s="171"/>
      <c r="P5472" s="171"/>
      <c r="Q5472" s="171"/>
      <c r="R5472" s="171"/>
      <c r="S5472" s="171"/>
      <c r="T5472" s="208" t="str">
        <f t="shared" si="860"/>
        <v>MISSING</v>
      </c>
      <c r="U5472" s="208" t="str">
        <f t="shared" si="861"/>
        <v>MISSING</v>
      </c>
      <c r="X5472" s="56">
        <f t="shared" si="862"/>
        <v>-99</v>
      </c>
      <c r="Y5472" s="56">
        <f t="shared" si="863"/>
        <v>-99</v>
      </c>
      <c r="Z5472" s="56">
        <f t="shared" si="864"/>
        <v>-99</v>
      </c>
      <c r="AA5472" s="56">
        <f t="shared" si="865"/>
        <v>-99</v>
      </c>
      <c r="AB5472" s="56">
        <f t="shared" si="866"/>
        <v>-99</v>
      </c>
      <c r="AC5472" s="56">
        <f t="shared" si="867"/>
        <v>-99</v>
      </c>
      <c r="AD5472" s="3"/>
      <c r="AE5472" s="82">
        <f>IF(D5472=1, 'adjustment factor'!$D$4, IF(D5472=-9,-999,IF(D5472="",-999,0)))</f>
        <v>-999</v>
      </c>
      <c r="AF5472" s="82">
        <f>IF(F5472=1, 'adjustment factor'!$D$5, IF(F5472=-9,-999,IF(F5472="",-999,0)))</f>
        <v>-999</v>
      </c>
      <c r="AG5472" s="82">
        <f>IF(E5472=1, 'adjustment factor'!$D$6, IF(E5472=-9,-999,IF(E5472="",-999,0)))</f>
        <v>-999</v>
      </c>
      <c r="AH5472" s="82">
        <f>IF(K5472&gt;=45,'adjustment factor'!$D$7,IF(K5472=-9,-1200,IF(K5472="",-1200,0)))</f>
        <v>-1200</v>
      </c>
      <c r="AI5472" s="82">
        <f>IF(L5472=1, 'adjustment factor'!$D$8, IF(L5472=-9,-999,IF(L5472="",-999,0)))</f>
        <v>-999</v>
      </c>
      <c r="AJ5472" s="82">
        <f>IF(AND(M5472&gt;=1,M5472&lt;=4),'adjustment factor'!$D$9,IF(M5472=-9,-999,IF(M5472=98,-999,IF(M5472=99,-999,IF(M5472="",-999,0)))))</f>
        <v>-999</v>
      </c>
      <c r="AK5472" s="82">
        <f>IF(H5472=1, 'adjustment factor'!$D$10, IF(H5472=-9,-999,IF(H5472="",-999,0)))</f>
        <v>-999</v>
      </c>
      <c r="AL5472" s="82">
        <f>IF(G5472=1, 'adjustment factor'!$D$11, IF(G5472=-9,-999,IF(G5472="",-999,0)))</f>
        <v>-999</v>
      </c>
      <c r="AM5472" s="82">
        <f>IF(I5472=1, 'adjustment factor'!$D$12, IF(I5472=-9,-999,IF(I5472="",-999,0)))</f>
        <v>-999</v>
      </c>
      <c r="AN5472" s="82">
        <f>IF(J5472=1, 'adjustment factor'!$D$13, IF(J5472=-9,-999,IF(J5472="",-999,0)))</f>
        <v>-999</v>
      </c>
      <c r="AO5472" s="82" t="str">
        <f t="shared" si="868"/>
        <v>-999</v>
      </c>
      <c r="AP5472" s="82" t="str">
        <f t="shared" si="869"/>
        <v>MISSING</v>
      </c>
    </row>
    <row r="5473" spans="2:42">
      <c r="B5473" s="207"/>
      <c r="C5473" s="35">
        <v>5469</v>
      </c>
      <c r="D5473" s="161"/>
      <c r="E5473" s="161"/>
      <c r="F5473" s="161"/>
      <c r="G5473" s="161"/>
      <c r="H5473" s="161"/>
      <c r="I5473" s="161"/>
      <c r="J5473" s="161"/>
      <c r="K5473" s="161"/>
      <c r="L5473" s="161"/>
      <c r="M5473" s="161"/>
      <c r="N5473" s="171"/>
      <c r="O5473" s="171"/>
      <c r="P5473" s="171"/>
      <c r="Q5473" s="171"/>
      <c r="R5473" s="171"/>
      <c r="S5473" s="171"/>
      <c r="T5473" s="208" t="str">
        <f t="shared" si="860"/>
        <v>MISSING</v>
      </c>
      <c r="U5473" s="208" t="str">
        <f t="shared" si="861"/>
        <v>MISSING</v>
      </c>
      <c r="X5473" s="56">
        <f t="shared" si="862"/>
        <v>-99</v>
      </c>
      <c r="Y5473" s="56">
        <f t="shared" si="863"/>
        <v>-99</v>
      </c>
      <c r="Z5473" s="56">
        <f t="shared" si="864"/>
        <v>-99</v>
      </c>
      <c r="AA5473" s="56">
        <f t="shared" si="865"/>
        <v>-99</v>
      </c>
      <c r="AB5473" s="56">
        <f t="shared" si="866"/>
        <v>-99</v>
      </c>
      <c r="AC5473" s="56">
        <f t="shared" si="867"/>
        <v>-99</v>
      </c>
      <c r="AD5473" s="3"/>
      <c r="AE5473" s="82">
        <f>IF(D5473=1, 'adjustment factor'!$D$4, IF(D5473=-9,-999,IF(D5473="",-999,0)))</f>
        <v>-999</v>
      </c>
      <c r="AF5473" s="82">
        <f>IF(F5473=1, 'adjustment factor'!$D$5, IF(F5473=-9,-999,IF(F5473="",-999,0)))</f>
        <v>-999</v>
      </c>
      <c r="AG5473" s="82">
        <f>IF(E5473=1, 'adjustment factor'!$D$6, IF(E5473=-9,-999,IF(E5473="",-999,0)))</f>
        <v>-999</v>
      </c>
      <c r="AH5473" s="82">
        <f>IF(K5473&gt;=45,'adjustment factor'!$D$7,IF(K5473=-9,-1200,IF(K5473="",-1200,0)))</f>
        <v>-1200</v>
      </c>
      <c r="AI5473" s="82">
        <f>IF(L5473=1, 'adjustment factor'!$D$8, IF(L5473=-9,-999,IF(L5473="",-999,0)))</f>
        <v>-999</v>
      </c>
      <c r="AJ5473" s="82">
        <f>IF(AND(M5473&gt;=1,M5473&lt;=4),'adjustment factor'!$D$9,IF(M5473=-9,-999,IF(M5473=98,-999,IF(M5473=99,-999,IF(M5473="",-999,0)))))</f>
        <v>-999</v>
      </c>
      <c r="AK5473" s="82">
        <f>IF(H5473=1, 'adjustment factor'!$D$10, IF(H5473=-9,-999,IF(H5473="",-999,0)))</f>
        <v>-999</v>
      </c>
      <c r="AL5473" s="82">
        <f>IF(G5473=1, 'adjustment factor'!$D$11, IF(G5473=-9,-999,IF(G5473="",-999,0)))</f>
        <v>-999</v>
      </c>
      <c r="AM5473" s="82">
        <f>IF(I5473=1, 'adjustment factor'!$D$12, IF(I5473=-9,-999,IF(I5473="",-999,0)))</f>
        <v>-999</v>
      </c>
      <c r="AN5473" s="82">
        <f>IF(J5473=1, 'adjustment factor'!$D$13, IF(J5473=-9,-999,IF(J5473="",-999,0)))</f>
        <v>-999</v>
      </c>
      <c r="AO5473" s="82" t="str">
        <f t="shared" si="868"/>
        <v>-999</v>
      </c>
      <c r="AP5473" s="82" t="str">
        <f t="shared" si="869"/>
        <v>MISSING</v>
      </c>
    </row>
    <row r="5474" spans="2:42">
      <c r="B5474" s="207"/>
      <c r="C5474" s="35">
        <v>5470</v>
      </c>
      <c r="D5474" s="161"/>
      <c r="E5474" s="161"/>
      <c r="F5474" s="161"/>
      <c r="G5474" s="161"/>
      <c r="H5474" s="161"/>
      <c r="I5474" s="161"/>
      <c r="J5474" s="161"/>
      <c r="K5474" s="161"/>
      <c r="L5474" s="161"/>
      <c r="M5474" s="161"/>
      <c r="N5474" s="171"/>
      <c r="O5474" s="171"/>
      <c r="P5474" s="171"/>
      <c r="Q5474" s="171"/>
      <c r="R5474" s="171"/>
      <c r="S5474" s="171"/>
      <c r="T5474" s="208" t="str">
        <f t="shared" si="860"/>
        <v>MISSING</v>
      </c>
      <c r="U5474" s="208" t="str">
        <f t="shared" si="861"/>
        <v>MISSING</v>
      </c>
      <c r="X5474" s="56">
        <f t="shared" si="862"/>
        <v>-99</v>
      </c>
      <c r="Y5474" s="56">
        <f t="shared" si="863"/>
        <v>-99</v>
      </c>
      <c r="Z5474" s="56">
        <f t="shared" si="864"/>
        <v>-99</v>
      </c>
      <c r="AA5474" s="56">
        <f t="shared" si="865"/>
        <v>-99</v>
      </c>
      <c r="AB5474" s="56">
        <f t="shared" si="866"/>
        <v>-99</v>
      </c>
      <c r="AC5474" s="56">
        <f t="shared" si="867"/>
        <v>-99</v>
      </c>
      <c r="AD5474" s="3"/>
      <c r="AE5474" s="82">
        <f>IF(D5474=1, 'adjustment factor'!$D$4, IF(D5474=-9,-999,IF(D5474="",-999,0)))</f>
        <v>-999</v>
      </c>
      <c r="AF5474" s="82">
        <f>IF(F5474=1, 'adjustment factor'!$D$5, IF(F5474=-9,-999,IF(F5474="",-999,0)))</f>
        <v>-999</v>
      </c>
      <c r="AG5474" s="82">
        <f>IF(E5474=1, 'adjustment factor'!$D$6, IF(E5474=-9,-999,IF(E5474="",-999,0)))</f>
        <v>-999</v>
      </c>
      <c r="AH5474" s="82">
        <f>IF(K5474&gt;=45,'adjustment factor'!$D$7,IF(K5474=-9,-1200,IF(K5474="",-1200,0)))</f>
        <v>-1200</v>
      </c>
      <c r="AI5474" s="82">
        <f>IF(L5474=1, 'adjustment factor'!$D$8, IF(L5474=-9,-999,IF(L5474="",-999,0)))</f>
        <v>-999</v>
      </c>
      <c r="AJ5474" s="82">
        <f>IF(AND(M5474&gt;=1,M5474&lt;=4),'adjustment factor'!$D$9,IF(M5474=-9,-999,IF(M5474=98,-999,IF(M5474=99,-999,IF(M5474="",-999,0)))))</f>
        <v>-999</v>
      </c>
      <c r="AK5474" s="82">
        <f>IF(H5474=1, 'adjustment factor'!$D$10, IF(H5474=-9,-999,IF(H5474="",-999,0)))</f>
        <v>-999</v>
      </c>
      <c r="AL5474" s="82">
        <f>IF(G5474=1, 'adjustment factor'!$D$11, IF(G5474=-9,-999,IF(G5474="",-999,0)))</f>
        <v>-999</v>
      </c>
      <c r="AM5474" s="82">
        <f>IF(I5474=1, 'adjustment factor'!$D$12, IF(I5474=-9,-999,IF(I5474="",-999,0)))</f>
        <v>-999</v>
      </c>
      <c r="AN5474" s="82">
        <f>IF(J5474=1, 'adjustment factor'!$D$13, IF(J5474=-9,-999,IF(J5474="",-999,0)))</f>
        <v>-999</v>
      </c>
      <c r="AO5474" s="82" t="str">
        <f t="shared" si="868"/>
        <v>-999</v>
      </c>
      <c r="AP5474" s="82" t="str">
        <f t="shared" si="869"/>
        <v>MISSING</v>
      </c>
    </row>
    <row r="5475" spans="2:42">
      <c r="B5475" s="207"/>
      <c r="C5475" s="35">
        <v>5471</v>
      </c>
      <c r="D5475" s="161"/>
      <c r="E5475" s="161"/>
      <c r="F5475" s="161"/>
      <c r="G5475" s="161"/>
      <c r="H5475" s="161"/>
      <c r="I5475" s="161"/>
      <c r="J5475" s="161"/>
      <c r="K5475" s="161"/>
      <c r="L5475" s="161"/>
      <c r="M5475" s="161"/>
      <c r="N5475" s="171"/>
      <c r="O5475" s="171"/>
      <c r="P5475" s="171"/>
      <c r="Q5475" s="171"/>
      <c r="R5475" s="171"/>
      <c r="S5475" s="171"/>
      <c r="T5475" s="208" t="str">
        <f t="shared" si="860"/>
        <v>MISSING</v>
      </c>
      <c r="U5475" s="208" t="str">
        <f t="shared" si="861"/>
        <v>MISSING</v>
      </c>
      <c r="X5475" s="56">
        <f t="shared" si="862"/>
        <v>-99</v>
      </c>
      <c r="Y5475" s="56">
        <f t="shared" si="863"/>
        <v>-99</v>
      </c>
      <c r="Z5475" s="56">
        <f t="shared" si="864"/>
        <v>-99</v>
      </c>
      <c r="AA5475" s="56">
        <f t="shared" si="865"/>
        <v>-99</v>
      </c>
      <c r="AB5475" s="56">
        <f t="shared" si="866"/>
        <v>-99</v>
      </c>
      <c r="AC5475" s="56">
        <f t="shared" si="867"/>
        <v>-99</v>
      </c>
      <c r="AD5475" s="3"/>
      <c r="AE5475" s="82">
        <f>IF(D5475=1, 'adjustment factor'!$D$4, IF(D5475=-9,-999,IF(D5475="",-999,0)))</f>
        <v>-999</v>
      </c>
      <c r="AF5475" s="82">
        <f>IF(F5475=1, 'adjustment factor'!$D$5, IF(F5475=-9,-999,IF(F5475="",-999,0)))</f>
        <v>-999</v>
      </c>
      <c r="AG5475" s="82">
        <f>IF(E5475=1, 'adjustment factor'!$D$6, IF(E5475=-9,-999,IF(E5475="",-999,0)))</f>
        <v>-999</v>
      </c>
      <c r="AH5475" s="82">
        <f>IF(K5475&gt;=45,'adjustment factor'!$D$7,IF(K5475=-9,-1200,IF(K5475="",-1200,0)))</f>
        <v>-1200</v>
      </c>
      <c r="AI5475" s="82">
        <f>IF(L5475=1, 'adjustment factor'!$D$8, IF(L5475=-9,-999,IF(L5475="",-999,0)))</f>
        <v>-999</v>
      </c>
      <c r="AJ5475" s="82">
        <f>IF(AND(M5475&gt;=1,M5475&lt;=4),'adjustment factor'!$D$9,IF(M5475=-9,-999,IF(M5475=98,-999,IF(M5475=99,-999,IF(M5475="",-999,0)))))</f>
        <v>-999</v>
      </c>
      <c r="AK5475" s="82">
        <f>IF(H5475=1, 'adjustment factor'!$D$10, IF(H5475=-9,-999,IF(H5475="",-999,0)))</f>
        <v>-999</v>
      </c>
      <c r="AL5475" s="82">
        <f>IF(G5475=1, 'adjustment factor'!$D$11, IF(G5475=-9,-999,IF(G5475="",-999,0)))</f>
        <v>-999</v>
      </c>
      <c r="AM5475" s="82">
        <f>IF(I5475=1, 'adjustment factor'!$D$12, IF(I5475=-9,-999,IF(I5475="",-999,0)))</f>
        <v>-999</v>
      </c>
      <c r="AN5475" s="82">
        <f>IF(J5475=1, 'adjustment factor'!$D$13, IF(J5475=-9,-999,IF(J5475="",-999,0)))</f>
        <v>-999</v>
      </c>
      <c r="AO5475" s="82" t="str">
        <f t="shared" si="868"/>
        <v>-999</v>
      </c>
      <c r="AP5475" s="82" t="str">
        <f t="shared" si="869"/>
        <v>MISSING</v>
      </c>
    </row>
    <row r="5476" spans="2:42">
      <c r="B5476" s="207"/>
      <c r="C5476" s="35">
        <v>5472</v>
      </c>
      <c r="D5476" s="161"/>
      <c r="E5476" s="161"/>
      <c r="F5476" s="161"/>
      <c r="G5476" s="161"/>
      <c r="H5476" s="161"/>
      <c r="I5476" s="161"/>
      <c r="J5476" s="161"/>
      <c r="K5476" s="161"/>
      <c r="L5476" s="161"/>
      <c r="M5476" s="161"/>
      <c r="N5476" s="171"/>
      <c r="O5476" s="171"/>
      <c r="P5476" s="171"/>
      <c r="Q5476" s="171"/>
      <c r="R5476" s="171"/>
      <c r="S5476" s="171"/>
      <c r="T5476" s="208" t="str">
        <f t="shared" si="860"/>
        <v>MISSING</v>
      </c>
      <c r="U5476" s="208" t="str">
        <f t="shared" si="861"/>
        <v>MISSING</v>
      </c>
      <c r="X5476" s="56">
        <f t="shared" si="862"/>
        <v>-99</v>
      </c>
      <c r="Y5476" s="56">
        <f t="shared" si="863"/>
        <v>-99</v>
      </c>
      <c r="Z5476" s="56">
        <f t="shared" si="864"/>
        <v>-99</v>
      </c>
      <c r="AA5476" s="56">
        <f t="shared" si="865"/>
        <v>-99</v>
      </c>
      <c r="AB5476" s="56">
        <f t="shared" si="866"/>
        <v>-99</v>
      </c>
      <c r="AC5476" s="56">
        <f t="shared" si="867"/>
        <v>-99</v>
      </c>
      <c r="AD5476" s="3"/>
      <c r="AE5476" s="82">
        <f>IF(D5476=1, 'adjustment factor'!$D$4, IF(D5476=-9,-999,IF(D5476="",-999,0)))</f>
        <v>-999</v>
      </c>
      <c r="AF5476" s="82">
        <f>IF(F5476=1, 'adjustment factor'!$D$5, IF(F5476=-9,-999,IF(F5476="",-999,0)))</f>
        <v>-999</v>
      </c>
      <c r="AG5476" s="82">
        <f>IF(E5476=1, 'adjustment factor'!$D$6, IF(E5476=-9,-999,IF(E5476="",-999,0)))</f>
        <v>-999</v>
      </c>
      <c r="AH5476" s="82">
        <f>IF(K5476&gt;=45,'adjustment factor'!$D$7,IF(K5476=-9,-1200,IF(K5476="",-1200,0)))</f>
        <v>-1200</v>
      </c>
      <c r="AI5476" s="82">
        <f>IF(L5476=1, 'adjustment factor'!$D$8, IF(L5476=-9,-999,IF(L5476="",-999,0)))</f>
        <v>-999</v>
      </c>
      <c r="AJ5476" s="82">
        <f>IF(AND(M5476&gt;=1,M5476&lt;=4),'adjustment factor'!$D$9,IF(M5476=-9,-999,IF(M5476=98,-999,IF(M5476=99,-999,IF(M5476="",-999,0)))))</f>
        <v>-999</v>
      </c>
      <c r="AK5476" s="82">
        <f>IF(H5476=1, 'adjustment factor'!$D$10, IF(H5476=-9,-999,IF(H5476="",-999,0)))</f>
        <v>-999</v>
      </c>
      <c r="AL5476" s="82">
        <f>IF(G5476=1, 'adjustment factor'!$D$11, IF(G5476=-9,-999,IF(G5476="",-999,0)))</f>
        <v>-999</v>
      </c>
      <c r="AM5476" s="82">
        <f>IF(I5476=1, 'adjustment factor'!$D$12, IF(I5476=-9,-999,IF(I5476="",-999,0)))</f>
        <v>-999</v>
      </c>
      <c r="AN5476" s="82">
        <f>IF(J5476=1, 'adjustment factor'!$D$13, IF(J5476=-9,-999,IF(J5476="",-999,0)))</f>
        <v>-999</v>
      </c>
      <c r="AO5476" s="82" t="str">
        <f t="shared" si="868"/>
        <v>-999</v>
      </c>
      <c r="AP5476" s="82" t="str">
        <f t="shared" si="869"/>
        <v>MISSING</v>
      </c>
    </row>
    <row r="5477" spans="2:42">
      <c r="B5477" s="207"/>
      <c r="C5477" s="35">
        <v>5473</v>
      </c>
      <c r="D5477" s="161"/>
      <c r="E5477" s="161"/>
      <c r="F5477" s="161"/>
      <c r="G5477" s="161"/>
      <c r="H5477" s="161"/>
      <c r="I5477" s="161"/>
      <c r="J5477" s="161"/>
      <c r="K5477" s="161"/>
      <c r="L5477" s="161"/>
      <c r="M5477" s="161"/>
      <c r="N5477" s="171"/>
      <c r="O5477" s="171"/>
      <c r="P5477" s="171"/>
      <c r="Q5477" s="171"/>
      <c r="R5477" s="171"/>
      <c r="S5477" s="171"/>
      <c r="T5477" s="208" t="str">
        <f t="shared" si="860"/>
        <v>MISSING</v>
      </c>
      <c r="U5477" s="208" t="str">
        <f t="shared" si="861"/>
        <v>MISSING</v>
      </c>
      <c r="X5477" s="56">
        <f t="shared" si="862"/>
        <v>-99</v>
      </c>
      <c r="Y5477" s="56">
        <f t="shared" si="863"/>
        <v>-99</v>
      </c>
      <c r="Z5477" s="56">
        <f t="shared" si="864"/>
        <v>-99</v>
      </c>
      <c r="AA5477" s="56">
        <f t="shared" si="865"/>
        <v>-99</v>
      </c>
      <c r="AB5477" s="56">
        <f t="shared" si="866"/>
        <v>-99</v>
      </c>
      <c r="AC5477" s="56">
        <f t="shared" si="867"/>
        <v>-99</v>
      </c>
      <c r="AD5477" s="3"/>
      <c r="AE5477" s="82">
        <f>IF(D5477=1, 'adjustment factor'!$D$4, IF(D5477=-9,-999,IF(D5477="",-999,0)))</f>
        <v>-999</v>
      </c>
      <c r="AF5477" s="82">
        <f>IF(F5477=1, 'adjustment factor'!$D$5, IF(F5477=-9,-999,IF(F5477="",-999,0)))</f>
        <v>-999</v>
      </c>
      <c r="AG5477" s="82">
        <f>IF(E5477=1, 'adjustment factor'!$D$6, IF(E5477=-9,-999,IF(E5477="",-999,0)))</f>
        <v>-999</v>
      </c>
      <c r="AH5477" s="82">
        <f>IF(K5477&gt;=45,'adjustment factor'!$D$7,IF(K5477=-9,-1200,IF(K5477="",-1200,0)))</f>
        <v>-1200</v>
      </c>
      <c r="AI5477" s="82">
        <f>IF(L5477=1, 'adjustment factor'!$D$8, IF(L5477=-9,-999,IF(L5477="",-999,0)))</f>
        <v>-999</v>
      </c>
      <c r="AJ5477" s="82">
        <f>IF(AND(M5477&gt;=1,M5477&lt;=4),'adjustment factor'!$D$9,IF(M5477=-9,-999,IF(M5477=98,-999,IF(M5477=99,-999,IF(M5477="",-999,0)))))</f>
        <v>-999</v>
      </c>
      <c r="AK5477" s="82">
        <f>IF(H5477=1, 'adjustment factor'!$D$10, IF(H5477=-9,-999,IF(H5477="",-999,0)))</f>
        <v>-999</v>
      </c>
      <c r="AL5477" s="82">
        <f>IF(G5477=1, 'adjustment factor'!$D$11, IF(G5477=-9,-999,IF(G5477="",-999,0)))</f>
        <v>-999</v>
      </c>
      <c r="AM5477" s="82">
        <f>IF(I5477=1, 'adjustment factor'!$D$12, IF(I5477=-9,-999,IF(I5477="",-999,0)))</f>
        <v>-999</v>
      </c>
      <c r="AN5477" s="82">
        <f>IF(J5477=1, 'adjustment factor'!$D$13, IF(J5477=-9,-999,IF(J5477="",-999,0)))</f>
        <v>-999</v>
      </c>
      <c r="AO5477" s="82" t="str">
        <f t="shared" si="868"/>
        <v>-999</v>
      </c>
      <c r="AP5477" s="82" t="str">
        <f t="shared" si="869"/>
        <v>MISSING</v>
      </c>
    </row>
    <row r="5478" spans="2:42">
      <c r="B5478" s="207"/>
      <c r="C5478" s="35">
        <v>5474</v>
      </c>
      <c r="D5478" s="161"/>
      <c r="E5478" s="161"/>
      <c r="F5478" s="161"/>
      <c r="G5478" s="161"/>
      <c r="H5478" s="161"/>
      <c r="I5478" s="161"/>
      <c r="J5478" s="161"/>
      <c r="K5478" s="161"/>
      <c r="L5478" s="161"/>
      <c r="M5478" s="161"/>
      <c r="N5478" s="171"/>
      <c r="O5478" s="171"/>
      <c r="P5478" s="171"/>
      <c r="Q5478" s="171"/>
      <c r="R5478" s="171"/>
      <c r="S5478" s="171"/>
      <c r="T5478" s="208" t="str">
        <f t="shared" si="860"/>
        <v>MISSING</v>
      </c>
      <c r="U5478" s="208" t="str">
        <f t="shared" si="861"/>
        <v>MISSING</v>
      </c>
      <c r="X5478" s="56">
        <f t="shared" si="862"/>
        <v>-99</v>
      </c>
      <c r="Y5478" s="56">
        <f t="shared" si="863"/>
        <v>-99</v>
      </c>
      <c r="Z5478" s="56">
        <f t="shared" si="864"/>
        <v>-99</v>
      </c>
      <c r="AA5478" s="56">
        <f t="shared" si="865"/>
        <v>-99</v>
      </c>
      <c r="AB5478" s="56">
        <f t="shared" si="866"/>
        <v>-99</v>
      </c>
      <c r="AC5478" s="56">
        <f t="shared" si="867"/>
        <v>-99</v>
      </c>
      <c r="AD5478" s="3"/>
      <c r="AE5478" s="82">
        <f>IF(D5478=1, 'adjustment factor'!$D$4, IF(D5478=-9,-999,IF(D5478="",-999,0)))</f>
        <v>-999</v>
      </c>
      <c r="AF5478" s="82">
        <f>IF(F5478=1, 'adjustment factor'!$D$5, IF(F5478=-9,-999,IF(F5478="",-999,0)))</f>
        <v>-999</v>
      </c>
      <c r="AG5478" s="82">
        <f>IF(E5478=1, 'adjustment factor'!$D$6, IF(E5478=-9,-999,IF(E5478="",-999,0)))</f>
        <v>-999</v>
      </c>
      <c r="AH5478" s="82">
        <f>IF(K5478&gt;=45,'adjustment factor'!$D$7,IF(K5478=-9,-1200,IF(K5478="",-1200,0)))</f>
        <v>-1200</v>
      </c>
      <c r="AI5478" s="82">
        <f>IF(L5478=1, 'adjustment factor'!$D$8, IF(L5478=-9,-999,IF(L5478="",-999,0)))</f>
        <v>-999</v>
      </c>
      <c r="AJ5478" s="82">
        <f>IF(AND(M5478&gt;=1,M5478&lt;=4),'adjustment factor'!$D$9,IF(M5478=-9,-999,IF(M5478=98,-999,IF(M5478=99,-999,IF(M5478="",-999,0)))))</f>
        <v>-999</v>
      </c>
      <c r="AK5478" s="82">
        <f>IF(H5478=1, 'adjustment factor'!$D$10, IF(H5478=-9,-999,IF(H5478="",-999,0)))</f>
        <v>-999</v>
      </c>
      <c r="AL5478" s="82">
        <f>IF(G5478=1, 'adjustment factor'!$D$11, IF(G5478=-9,-999,IF(G5478="",-999,0)))</f>
        <v>-999</v>
      </c>
      <c r="AM5478" s="82">
        <f>IF(I5478=1, 'adjustment factor'!$D$12, IF(I5478=-9,-999,IF(I5478="",-999,0)))</f>
        <v>-999</v>
      </c>
      <c r="AN5478" s="82">
        <f>IF(J5478=1, 'adjustment factor'!$D$13, IF(J5478=-9,-999,IF(J5478="",-999,0)))</f>
        <v>-999</v>
      </c>
      <c r="AO5478" s="82" t="str">
        <f t="shared" si="868"/>
        <v>-999</v>
      </c>
      <c r="AP5478" s="82" t="str">
        <f t="shared" si="869"/>
        <v>MISSING</v>
      </c>
    </row>
    <row r="5479" spans="2:42">
      <c r="B5479" s="207"/>
      <c r="C5479" s="35">
        <v>5475</v>
      </c>
      <c r="D5479" s="161"/>
      <c r="E5479" s="161"/>
      <c r="F5479" s="161"/>
      <c r="G5479" s="161"/>
      <c r="H5479" s="161"/>
      <c r="I5479" s="161"/>
      <c r="J5479" s="161"/>
      <c r="K5479" s="161"/>
      <c r="L5479" s="161"/>
      <c r="M5479" s="161"/>
      <c r="N5479" s="171"/>
      <c r="O5479" s="171"/>
      <c r="P5479" s="171"/>
      <c r="Q5479" s="171"/>
      <c r="R5479" s="171"/>
      <c r="S5479" s="171"/>
      <c r="T5479" s="208" t="str">
        <f t="shared" si="860"/>
        <v>MISSING</v>
      </c>
      <c r="U5479" s="208" t="str">
        <f t="shared" si="861"/>
        <v>MISSING</v>
      </c>
      <c r="X5479" s="56">
        <f t="shared" si="862"/>
        <v>-99</v>
      </c>
      <c r="Y5479" s="56">
        <f t="shared" si="863"/>
        <v>-99</v>
      </c>
      <c r="Z5479" s="56">
        <f t="shared" si="864"/>
        <v>-99</v>
      </c>
      <c r="AA5479" s="56">
        <f t="shared" si="865"/>
        <v>-99</v>
      </c>
      <c r="AB5479" s="56">
        <f t="shared" si="866"/>
        <v>-99</v>
      </c>
      <c r="AC5479" s="56">
        <f t="shared" si="867"/>
        <v>-99</v>
      </c>
      <c r="AD5479" s="3"/>
      <c r="AE5479" s="82">
        <f>IF(D5479=1, 'adjustment factor'!$D$4, IF(D5479=-9,-999,IF(D5479="",-999,0)))</f>
        <v>-999</v>
      </c>
      <c r="AF5479" s="82">
        <f>IF(F5479=1, 'adjustment factor'!$D$5, IF(F5479=-9,-999,IF(F5479="",-999,0)))</f>
        <v>-999</v>
      </c>
      <c r="AG5479" s="82">
        <f>IF(E5479=1, 'adjustment factor'!$D$6, IF(E5479=-9,-999,IF(E5479="",-999,0)))</f>
        <v>-999</v>
      </c>
      <c r="AH5479" s="82">
        <f>IF(K5479&gt;=45,'adjustment factor'!$D$7,IF(K5479=-9,-1200,IF(K5479="",-1200,0)))</f>
        <v>-1200</v>
      </c>
      <c r="AI5479" s="82">
        <f>IF(L5479=1, 'adjustment factor'!$D$8, IF(L5479=-9,-999,IF(L5479="",-999,0)))</f>
        <v>-999</v>
      </c>
      <c r="AJ5479" s="82">
        <f>IF(AND(M5479&gt;=1,M5479&lt;=4),'adjustment factor'!$D$9,IF(M5479=-9,-999,IF(M5479=98,-999,IF(M5479=99,-999,IF(M5479="",-999,0)))))</f>
        <v>-999</v>
      </c>
      <c r="AK5479" s="82">
        <f>IF(H5479=1, 'adjustment factor'!$D$10, IF(H5479=-9,-999,IF(H5479="",-999,0)))</f>
        <v>-999</v>
      </c>
      <c r="AL5479" s="82">
        <f>IF(G5479=1, 'adjustment factor'!$D$11, IF(G5479=-9,-999,IF(G5479="",-999,0)))</f>
        <v>-999</v>
      </c>
      <c r="AM5479" s="82">
        <f>IF(I5479=1, 'adjustment factor'!$D$12, IF(I5479=-9,-999,IF(I5479="",-999,0)))</f>
        <v>-999</v>
      </c>
      <c r="AN5479" s="82">
        <f>IF(J5479=1, 'adjustment factor'!$D$13, IF(J5479=-9,-999,IF(J5479="",-999,0)))</f>
        <v>-999</v>
      </c>
      <c r="AO5479" s="82" t="str">
        <f t="shared" si="868"/>
        <v>-999</v>
      </c>
      <c r="AP5479" s="82" t="str">
        <f t="shared" si="869"/>
        <v>MISSING</v>
      </c>
    </row>
    <row r="5480" spans="2:42">
      <c r="B5480" s="207"/>
      <c r="C5480" s="35">
        <v>5476</v>
      </c>
      <c r="D5480" s="161"/>
      <c r="E5480" s="161"/>
      <c r="F5480" s="161"/>
      <c r="G5480" s="161"/>
      <c r="H5480" s="161"/>
      <c r="I5480" s="161"/>
      <c r="J5480" s="161"/>
      <c r="K5480" s="161"/>
      <c r="L5480" s="161"/>
      <c r="M5480" s="161"/>
      <c r="N5480" s="171"/>
      <c r="O5480" s="171"/>
      <c r="P5480" s="171"/>
      <c r="Q5480" s="171"/>
      <c r="R5480" s="171"/>
      <c r="S5480" s="171"/>
      <c r="T5480" s="208" t="str">
        <f t="shared" si="860"/>
        <v>MISSING</v>
      </c>
      <c r="U5480" s="208" t="str">
        <f t="shared" si="861"/>
        <v>MISSING</v>
      </c>
      <c r="X5480" s="56">
        <f t="shared" si="862"/>
        <v>-99</v>
      </c>
      <c r="Y5480" s="56">
        <f t="shared" si="863"/>
        <v>-99</v>
      </c>
      <c r="Z5480" s="56">
        <f t="shared" si="864"/>
        <v>-99</v>
      </c>
      <c r="AA5480" s="56">
        <f t="shared" si="865"/>
        <v>-99</v>
      </c>
      <c r="AB5480" s="56">
        <f t="shared" si="866"/>
        <v>-99</v>
      </c>
      <c r="AC5480" s="56">
        <f t="shared" si="867"/>
        <v>-99</v>
      </c>
      <c r="AD5480" s="3"/>
      <c r="AE5480" s="82">
        <f>IF(D5480=1, 'adjustment factor'!$D$4, IF(D5480=-9,-999,IF(D5480="",-999,0)))</f>
        <v>-999</v>
      </c>
      <c r="AF5480" s="82">
        <f>IF(F5480=1, 'adjustment factor'!$D$5, IF(F5480=-9,-999,IF(F5480="",-999,0)))</f>
        <v>-999</v>
      </c>
      <c r="AG5480" s="82">
        <f>IF(E5480=1, 'adjustment factor'!$D$6, IF(E5480=-9,-999,IF(E5480="",-999,0)))</f>
        <v>-999</v>
      </c>
      <c r="AH5480" s="82">
        <f>IF(K5480&gt;=45,'adjustment factor'!$D$7,IF(K5480=-9,-1200,IF(K5480="",-1200,0)))</f>
        <v>-1200</v>
      </c>
      <c r="AI5480" s="82">
        <f>IF(L5480=1, 'adjustment factor'!$D$8, IF(L5480=-9,-999,IF(L5480="",-999,0)))</f>
        <v>-999</v>
      </c>
      <c r="AJ5480" s="82">
        <f>IF(AND(M5480&gt;=1,M5480&lt;=4),'adjustment factor'!$D$9,IF(M5480=-9,-999,IF(M5480=98,-999,IF(M5480=99,-999,IF(M5480="",-999,0)))))</f>
        <v>-999</v>
      </c>
      <c r="AK5480" s="82">
        <f>IF(H5480=1, 'adjustment factor'!$D$10, IF(H5480=-9,-999,IF(H5480="",-999,0)))</f>
        <v>-999</v>
      </c>
      <c r="AL5480" s="82">
        <f>IF(G5480=1, 'adjustment factor'!$D$11, IF(G5480=-9,-999,IF(G5480="",-999,0)))</f>
        <v>-999</v>
      </c>
      <c r="AM5480" s="82">
        <f>IF(I5480=1, 'adjustment factor'!$D$12, IF(I5480=-9,-999,IF(I5480="",-999,0)))</f>
        <v>-999</v>
      </c>
      <c r="AN5480" s="82">
        <f>IF(J5480=1, 'adjustment factor'!$D$13, IF(J5480=-9,-999,IF(J5480="",-999,0)))</f>
        <v>-999</v>
      </c>
      <c r="AO5480" s="82" t="str">
        <f t="shared" si="868"/>
        <v>-999</v>
      </c>
      <c r="AP5480" s="82" t="str">
        <f t="shared" si="869"/>
        <v>MISSING</v>
      </c>
    </row>
    <row r="5481" spans="2:42">
      <c r="B5481" s="207"/>
      <c r="C5481" s="35">
        <v>5477</v>
      </c>
      <c r="D5481" s="161"/>
      <c r="E5481" s="161"/>
      <c r="F5481" s="161"/>
      <c r="G5481" s="161"/>
      <c r="H5481" s="161"/>
      <c r="I5481" s="161"/>
      <c r="J5481" s="161"/>
      <c r="K5481" s="161"/>
      <c r="L5481" s="161"/>
      <c r="M5481" s="161"/>
      <c r="N5481" s="171"/>
      <c r="O5481" s="171"/>
      <c r="P5481" s="171"/>
      <c r="Q5481" s="171"/>
      <c r="R5481" s="171"/>
      <c r="S5481" s="171"/>
      <c r="T5481" s="208" t="str">
        <f t="shared" si="860"/>
        <v>MISSING</v>
      </c>
      <c r="U5481" s="208" t="str">
        <f t="shared" si="861"/>
        <v>MISSING</v>
      </c>
      <c r="X5481" s="56">
        <f t="shared" si="862"/>
        <v>-99</v>
      </c>
      <c r="Y5481" s="56">
        <f t="shared" si="863"/>
        <v>-99</v>
      </c>
      <c r="Z5481" s="56">
        <f t="shared" si="864"/>
        <v>-99</v>
      </c>
      <c r="AA5481" s="56">
        <f t="shared" si="865"/>
        <v>-99</v>
      </c>
      <c r="AB5481" s="56">
        <f t="shared" si="866"/>
        <v>-99</v>
      </c>
      <c r="AC5481" s="56">
        <f t="shared" si="867"/>
        <v>-99</v>
      </c>
      <c r="AD5481" s="3"/>
      <c r="AE5481" s="82">
        <f>IF(D5481=1, 'adjustment factor'!$D$4, IF(D5481=-9,-999,IF(D5481="",-999,0)))</f>
        <v>-999</v>
      </c>
      <c r="AF5481" s="82">
        <f>IF(F5481=1, 'adjustment factor'!$D$5, IF(F5481=-9,-999,IF(F5481="",-999,0)))</f>
        <v>-999</v>
      </c>
      <c r="AG5481" s="82">
        <f>IF(E5481=1, 'adjustment factor'!$D$6, IF(E5481=-9,-999,IF(E5481="",-999,0)))</f>
        <v>-999</v>
      </c>
      <c r="AH5481" s="82">
        <f>IF(K5481&gt;=45,'adjustment factor'!$D$7,IF(K5481=-9,-1200,IF(K5481="",-1200,0)))</f>
        <v>-1200</v>
      </c>
      <c r="AI5481" s="82">
        <f>IF(L5481=1, 'adjustment factor'!$D$8, IF(L5481=-9,-999,IF(L5481="",-999,0)))</f>
        <v>-999</v>
      </c>
      <c r="AJ5481" s="82">
        <f>IF(AND(M5481&gt;=1,M5481&lt;=4),'adjustment factor'!$D$9,IF(M5481=-9,-999,IF(M5481=98,-999,IF(M5481=99,-999,IF(M5481="",-999,0)))))</f>
        <v>-999</v>
      </c>
      <c r="AK5481" s="82">
        <f>IF(H5481=1, 'adjustment factor'!$D$10, IF(H5481=-9,-999,IF(H5481="",-999,0)))</f>
        <v>-999</v>
      </c>
      <c r="AL5481" s="82">
        <f>IF(G5481=1, 'adjustment factor'!$D$11, IF(G5481=-9,-999,IF(G5481="",-999,0)))</f>
        <v>-999</v>
      </c>
      <c r="AM5481" s="82">
        <f>IF(I5481=1, 'adjustment factor'!$D$12, IF(I5481=-9,-999,IF(I5481="",-999,0)))</f>
        <v>-999</v>
      </c>
      <c r="AN5481" s="82">
        <f>IF(J5481=1, 'adjustment factor'!$D$13, IF(J5481=-9,-999,IF(J5481="",-999,0)))</f>
        <v>-999</v>
      </c>
      <c r="AO5481" s="82" t="str">
        <f t="shared" si="868"/>
        <v>-999</v>
      </c>
      <c r="AP5481" s="82" t="str">
        <f t="shared" si="869"/>
        <v>MISSING</v>
      </c>
    </row>
    <row r="5482" spans="2:42">
      <c r="B5482" s="207"/>
      <c r="C5482" s="35">
        <v>5478</v>
      </c>
      <c r="D5482" s="161"/>
      <c r="E5482" s="161"/>
      <c r="F5482" s="161"/>
      <c r="G5482" s="161"/>
      <c r="H5482" s="161"/>
      <c r="I5482" s="161"/>
      <c r="J5482" s="161"/>
      <c r="K5482" s="161"/>
      <c r="L5482" s="161"/>
      <c r="M5482" s="161"/>
      <c r="N5482" s="171"/>
      <c r="O5482" s="171"/>
      <c r="P5482" s="171"/>
      <c r="Q5482" s="171"/>
      <c r="R5482" s="171"/>
      <c r="S5482" s="171"/>
      <c r="T5482" s="208" t="str">
        <f t="shared" si="860"/>
        <v>MISSING</v>
      </c>
      <c r="U5482" s="208" t="str">
        <f t="shared" si="861"/>
        <v>MISSING</v>
      </c>
      <c r="X5482" s="56">
        <f t="shared" si="862"/>
        <v>-99</v>
      </c>
      <c r="Y5482" s="56">
        <f t="shared" si="863"/>
        <v>-99</v>
      </c>
      <c r="Z5482" s="56">
        <f t="shared" si="864"/>
        <v>-99</v>
      </c>
      <c r="AA5482" s="56">
        <f t="shared" si="865"/>
        <v>-99</v>
      </c>
      <c r="AB5482" s="56">
        <f t="shared" si="866"/>
        <v>-99</v>
      </c>
      <c r="AC5482" s="56">
        <f t="shared" si="867"/>
        <v>-99</v>
      </c>
      <c r="AD5482" s="3"/>
      <c r="AE5482" s="82">
        <f>IF(D5482=1, 'adjustment factor'!$D$4, IF(D5482=-9,-999,IF(D5482="",-999,0)))</f>
        <v>-999</v>
      </c>
      <c r="AF5482" s="82">
        <f>IF(F5482=1, 'adjustment factor'!$D$5, IF(F5482=-9,-999,IF(F5482="",-999,0)))</f>
        <v>-999</v>
      </c>
      <c r="AG5482" s="82">
        <f>IF(E5482=1, 'adjustment factor'!$D$6, IF(E5482=-9,-999,IF(E5482="",-999,0)))</f>
        <v>-999</v>
      </c>
      <c r="AH5482" s="82">
        <f>IF(K5482&gt;=45,'adjustment factor'!$D$7,IF(K5482=-9,-1200,IF(K5482="",-1200,0)))</f>
        <v>-1200</v>
      </c>
      <c r="AI5482" s="82">
        <f>IF(L5482=1, 'adjustment factor'!$D$8, IF(L5482=-9,-999,IF(L5482="",-999,0)))</f>
        <v>-999</v>
      </c>
      <c r="AJ5482" s="82">
        <f>IF(AND(M5482&gt;=1,M5482&lt;=4),'adjustment factor'!$D$9,IF(M5482=-9,-999,IF(M5482=98,-999,IF(M5482=99,-999,IF(M5482="",-999,0)))))</f>
        <v>-999</v>
      </c>
      <c r="AK5482" s="82">
        <f>IF(H5482=1, 'adjustment factor'!$D$10, IF(H5482=-9,-999,IF(H5482="",-999,0)))</f>
        <v>-999</v>
      </c>
      <c r="AL5482" s="82">
        <f>IF(G5482=1, 'adjustment factor'!$D$11, IF(G5482=-9,-999,IF(G5482="",-999,0)))</f>
        <v>-999</v>
      </c>
      <c r="AM5482" s="82">
        <f>IF(I5482=1, 'adjustment factor'!$D$12, IF(I5482=-9,-999,IF(I5482="",-999,0)))</f>
        <v>-999</v>
      </c>
      <c r="AN5482" s="82">
        <f>IF(J5482=1, 'adjustment factor'!$D$13, IF(J5482=-9,-999,IF(J5482="",-999,0)))</f>
        <v>-999</v>
      </c>
      <c r="AO5482" s="82" t="str">
        <f t="shared" si="868"/>
        <v>-999</v>
      </c>
      <c r="AP5482" s="82" t="str">
        <f t="shared" si="869"/>
        <v>MISSING</v>
      </c>
    </row>
    <row r="5483" spans="2:42">
      <c r="B5483" s="207"/>
      <c r="C5483" s="35">
        <v>5479</v>
      </c>
      <c r="D5483" s="161"/>
      <c r="E5483" s="161"/>
      <c r="F5483" s="161"/>
      <c r="G5483" s="161"/>
      <c r="H5483" s="161"/>
      <c r="I5483" s="161"/>
      <c r="J5483" s="161"/>
      <c r="K5483" s="161"/>
      <c r="L5483" s="161"/>
      <c r="M5483" s="161"/>
      <c r="N5483" s="171"/>
      <c r="O5483" s="171"/>
      <c r="P5483" s="171"/>
      <c r="Q5483" s="171"/>
      <c r="R5483" s="171"/>
      <c r="S5483" s="171"/>
      <c r="T5483" s="208" t="str">
        <f t="shared" si="860"/>
        <v>MISSING</v>
      </c>
      <c r="U5483" s="208" t="str">
        <f t="shared" si="861"/>
        <v>MISSING</v>
      </c>
      <c r="X5483" s="56">
        <f t="shared" si="862"/>
        <v>-99</v>
      </c>
      <c r="Y5483" s="56">
        <f t="shared" si="863"/>
        <v>-99</v>
      </c>
      <c r="Z5483" s="56">
        <f t="shared" si="864"/>
        <v>-99</v>
      </c>
      <c r="AA5483" s="56">
        <f t="shared" si="865"/>
        <v>-99</v>
      </c>
      <c r="AB5483" s="56">
        <f t="shared" si="866"/>
        <v>-99</v>
      </c>
      <c r="AC5483" s="56">
        <f t="shared" si="867"/>
        <v>-99</v>
      </c>
      <c r="AD5483" s="3"/>
      <c r="AE5483" s="82">
        <f>IF(D5483=1, 'adjustment factor'!$D$4, IF(D5483=-9,-999,IF(D5483="",-999,0)))</f>
        <v>-999</v>
      </c>
      <c r="AF5483" s="82">
        <f>IF(F5483=1, 'adjustment factor'!$D$5, IF(F5483=-9,-999,IF(F5483="",-999,0)))</f>
        <v>-999</v>
      </c>
      <c r="AG5483" s="82">
        <f>IF(E5483=1, 'adjustment factor'!$D$6, IF(E5483=-9,-999,IF(E5483="",-999,0)))</f>
        <v>-999</v>
      </c>
      <c r="AH5483" s="82">
        <f>IF(K5483&gt;=45,'adjustment factor'!$D$7,IF(K5483=-9,-1200,IF(K5483="",-1200,0)))</f>
        <v>-1200</v>
      </c>
      <c r="AI5483" s="82">
        <f>IF(L5483=1, 'adjustment factor'!$D$8, IF(L5483=-9,-999,IF(L5483="",-999,0)))</f>
        <v>-999</v>
      </c>
      <c r="AJ5483" s="82">
        <f>IF(AND(M5483&gt;=1,M5483&lt;=4),'adjustment factor'!$D$9,IF(M5483=-9,-999,IF(M5483=98,-999,IF(M5483=99,-999,IF(M5483="",-999,0)))))</f>
        <v>-999</v>
      </c>
      <c r="AK5483" s="82">
        <f>IF(H5483=1, 'adjustment factor'!$D$10, IF(H5483=-9,-999,IF(H5483="",-999,0)))</f>
        <v>-999</v>
      </c>
      <c r="AL5483" s="82">
        <f>IF(G5483=1, 'adjustment factor'!$D$11, IF(G5483=-9,-999,IF(G5483="",-999,0)))</f>
        <v>-999</v>
      </c>
      <c r="AM5483" s="82">
        <f>IF(I5483=1, 'adjustment factor'!$D$12, IF(I5483=-9,-999,IF(I5483="",-999,0)))</f>
        <v>-999</v>
      </c>
      <c r="AN5483" s="82">
        <f>IF(J5483=1, 'adjustment factor'!$D$13, IF(J5483=-9,-999,IF(J5483="",-999,0)))</f>
        <v>-999</v>
      </c>
      <c r="AO5483" s="82" t="str">
        <f t="shared" si="868"/>
        <v>-999</v>
      </c>
      <c r="AP5483" s="82" t="str">
        <f t="shared" si="869"/>
        <v>MISSING</v>
      </c>
    </row>
    <row r="5484" spans="2:42">
      <c r="B5484" s="207"/>
      <c r="C5484" s="35">
        <v>5480</v>
      </c>
      <c r="D5484" s="161"/>
      <c r="E5484" s="161"/>
      <c r="F5484" s="161"/>
      <c r="G5484" s="161"/>
      <c r="H5484" s="161"/>
      <c r="I5484" s="161"/>
      <c r="J5484" s="161"/>
      <c r="K5484" s="161"/>
      <c r="L5484" s="161"/>
      <c r="M5484" s="161"/>
      <c r="N5484" s="171"/>
      <c r="O5484" s="171"/>
      <c r="P5484" s="171"/>
      <c r="Q5484" s="171"/>
      <c r="R5484" s="171"/>
      <c r="S5484" s="171"/>
      <c r="T5484" s="208" t="str">
        <f t="shared" si="860"/>
        <v>MISSING</v>
      </c>
      <c r="U5484" s="208" t="str">
        <f t="shared" si="861"/>
        <v>MISSING</v>
      </c>
      <c r="X5484" s="56">
        <f t="shared" si="862"/>
        <v>-99</v>
      </c>
      <c r="Y5484" s="56">
        <f t="shared" si="863"/>
        <v>-99</v>
      </c>
      <c r="Z5484" s="56">
        <f t="shared" si="864"/>
        <v>-99</v>
      </c>
      <c r="AA5484" s="56">
        <f t="shared" si="865"/>
        <v>-99</v>
      </c>
      <c r="AB5484" s="56">
        <f t="shared" si="866"/>
        <v>-99</v>
      </c>
      <c r="AC5484" s="56">
        <f t="shared" si="867"/>
        <v>-99</v>
      </c>
      <c r="AD5484" s="3"/>
      <c r="AE5484" s="82">
        <f>IF(D5484=1, 'adjustment factor'!$D$4, IF(D5484=-9,-999,IF(D5484="",-999,0)))</f>
        <v>-999</v>
      </c>
      <c r="AF5484" s="82">
        <f>IF(F5484=1, 'adjustment factor'!$D$5, IF(F5484=-9,-999,IF(F5484="",-999,0)))</f>
        <v>-999</v>
      </c>
      <c r="AG5484" s="82">
        <f>IF(E5484=1, 'adjustment factor'!$D$6, IF(E5484=-9,-999,IF(E5484="",-999,0)))</f>
        <v>-999</v>
      </c>
      <c r="AH5484" s="82">
        <f>IF(K5484&gt;=45,'adjustment factor'!$D$7,IF(K5484=-9,-1200,IF(K5484="",-1200,0)))</f>
        <v>-1200</v>
      </c>
      <c r="AI5484" s="82">
        <f>IF(L5484=1, 'adjustment factor'!$D$8, IF(L5484=-9,-999,IF(L5484="",-999,0)))</f>
        <v>-999</v>
      </c>
      <c r="AJ5484" s="82">
        <f>IF(AND(M5484&gt;=1,M5484&lt;=4),'adjustment factor'!$D$9,IF(M5484=-9,-999,IF(M5484=98,-999,IF(M5484=99,-999,IF(M5484="",-999,0)))))</f>
        <v>-999</v>
      </c>
      <c r="AK5484" s="82">
        <f>IF(H5484=1, 'adjustment factor'!$D$10, IF(H5484=-9,-999,IF(H5484="",-999,0)))</f>
        <v>-999</v>
      </c>
      <c r="AL5484" s="82">
        <f>IF(G5484=1, 'adjustment factor'!$D$11, IF(G5484=-9,-999,IF(G5484="",-999,0)))</f>
        <v>-999</v>
      </c>
      <c r="AM5484" s="82">
        <f>IF(I5484=1, 'adjustment factor'!$D$12, IF(I5484=-9,-999,IF(I5484="",-999,0)))</f>
        <v>-999</v>
      </c>
      <c r="AN5484" s="82">
        <f>IF(J5484=1, 'adjustment factor'!$D$13, IF(J5484=-9,-999,IF(J5484="",-999,0)))</f>
        <v>-999</v>
      </c>
      <c r="AO5484" s="82" t="str">
        <f t="shared" si="868"/>
        <v>-999</v>
      </c>
      <c r="AP5484" s="82" t="str">
        <f t="shared" si="869"/>
        <v>MISSING</v>
      </c>
    </row>
    <row r="5485" spans="2:42">
      <c r="B5485" s="207"/>
      <c r="C5485" s="35">
        <v>5481</v>
      </c>
      <c r="D5485" s="161"/>
      <c r="E5485" s="161"/>
      <c r="F5485" s="161"/>
      <c r="G5485" s="161"/>
      <c r="H5485" s="161"/>
      <c r="I5485" s="161"/>
      <c r="J5485" s="161"/>
      <c r="K5485" s="161"/>
      <c r="L5485" s="161"/>
      <c r="M5485" s="161"/>
      <c r="N5485" s="171"/>
      <c r="O5485" s="171"/>
      <c r="P5485" s="171"/>
      <c r="Q5485" s="171"/>
      <c r="R5485" s="171"/>
      <c r="S5485" s="171"/>
      <c r="T5485" s="208" t="str">
        <f t="shared" si="860"/>
        <v>MISSING</v>
      </c>
      <c r="U5485" s="208" t="str">
        <f t="shared" si="861"/>
        <v>MISSING</v>
      </c>
      <c r="X5485" s="56">
        <f t="shared" si="862"/>
        <v>-99</v>
      </c>
      <c r="Y5485" s="56">
        <f t="shared" si="863"/>
        <v>-99</v>
      </c>
      <c r="Z5485" s="56">
        <f t="shared" si="864"/>
        <v>-99</v>
      </c>
      <c r="AA5485" s="56">
        <f t="shared" si="865"/>
        <v>-99</v>
      </c>
      <c r="AB5485" s="56">
        <f t="shared" si="866"/>
        <v>-99</v>
      </c>
      <c r="AC5485" s="56">
        <f t="shared" si="867"/>
        <v>-99</v>
      </c>
      <c r="AD5485" s="3"/>
      <c r="AE5485" s="82">
        <f>IF(D5485=1, 'adjustment factor'!$D$4, IF(D5485=-9,-999,IF(D5485="",-999,0)))</f>
        <v>-999</v>
      </c>
      <c r="AF5485" s="82">
        <f>IF(F5485=1, 'adjustment factor'!$D$5, IF(F5485=-9,-999,IF(F5485="",-999,0)))</f>
        <v>-999</v>
      </c>
      <c r="AG5485" s="82">
        <f>IF(E5485=1, 'adjustment factor'!$D$6, IF(E5485=-9,-999,IF(E5485="",-999,0)))</f>
        <v>-999</v>
      </c>
      <c r="AH5485" s="82">
        <f>IF(K5485&gt;=45,'adjustment factor'!$D$7,IF(K5485=-9,-1200,IF(K5485="",-1200,0)))</f>
        <v>-1200</v>
      </c>
      <c r="AI5485" s="82">
        <f>IF(L5485=1, 'adjustment factor'!$D$8, IF(L5485=-9,-999,IF(L5485="",-999,0)))</f>
        <v>-999</v>
      </c>
      <c r="AJ5485" s="82">
        <f>IF(AND(M5485&gt;=1,M5485&lt;=4),'adjustment factor'!$D$9,IF(M5485=-9,-999,IF(M5485=98,-999,IF(M5485=99,-999,IF(M5485="",-999,0)))))</f>
        <v>-999</v>
      </c>
      <c r="AK5485" s="82">
        <f>IF(H5485=1, 'adjustment factor'!$D$10, IF(H5485=-9,-999,IF(H5485="",-999,0)))</f>
        <v>-999</v>
      </c>
      <c r="AL5485" s="82">
        <f>IF(G5485=1, 'adjustment factor'!$D$11, IF(G5485=-9,-999,IF(G5485="",-999,0)))</f>
        <v>-999</v>
      </c>
      <c r="AM5485" s="82">
        <f>IF(I5485=1, 'adjustment factor'!$D$12, IF(I5485=-9,-999,IF(I5485="",-999,0)))</f>
        <v>-999</v>
      </c>
      <c r="AN5485" s="82">
        <f>IF(J5485=1, 'adjustment factor'!$D$13, IF(J5485=-9,-999,IF(J5485="",-999,0)))</f>
        <v>-999</v>
      </c>
      <c r="AO5485" s="82" t="str">
        <f t="shared" si="868"/>
        <v>-999</v>
      </c>
      <c r="AP5485" s="82" t="str">
        <f t="shared" si="869"/>
        <v>MISSING</v>
      </c>
    </row>
    <row r="5486" spans="2:42">
      <c r="B5486" s="207"/>
      <c r="C5486" s="35">
        <v>5482</v>
      </c>
      <c r="D5486" s="161"/>
      <c r="E5486" s="161"/>
      <c r="F5486" s="161"/>
      <c r="G5486" s="161"/>
      <c r="H5486" s="161"/>
      <c r="I5486" s="161"/>
      <c r="J5486" s="161"/>
      <c r="K5486" s="161"/>
      <c r="L5486" s="161"/>
      <c r="M5486" s="161"/>
      <c r="N5486" s="171"/>
      <c r="O5486" s="171"/>
      <c r="P5486" s="171"/>
      <c r="Q5486" s="171"/>
      <c r="R5486" s="171"/>
      <c r="S5486" s="171"/>
      <c r="T5486" s="208" t="str">
        <f t="shared" si="860"/>
        <v>MISSING</v>
      </c>
      <c r="U5486" s="208" t="str">
        <f t="shared" si="861"/>
        <v>MISSING</v>
      </c>
      <c r="X5486" s="56">
        <f t="shared" si="862"/>
        <v>-99</v>
      </c>
      <c r="Y5486" s="56">
        <f t="shared" si="863"/>
        <v>-99</v>
      </c>
      <c r="Z5486" s="56">
        <f t="shared" si="864"/>
        <v>-99</v>
      </c>
      <c r="AA5486" s="56">
        <f t="shared" si="865"/>
        <v>-99</v>
      </c>
      <c r="AB5486" s="56">
        <f t="shared" si="866"/>
        <v>-99</v>
      </c>
      <c r="AC5486" s="56">
        <f t="shared" si="867"/>
        <v>-99</v>
      </c>
      <c r="AD5486" s="3"/>
      <c r="AE5486" s="82">
        <f>IF(D5486=1, 'adjustment factor'!$D$4, IF(D5486=-9,-999,IF(D5486="",-999,0)))</f>
        <v>-999</v>
      </c>
      <c r="AF5486" s="82">
        <f>IF(F5486=1, 'adjustment factor'!$D$5, IF(F5486=-9,-999,IF(F5486="",-999,0)))</f>
        <v>-999</v>
      </c>
      <c r="AG5486" s="82">
        <f>IF(E5486=1, 'adjustment factor'!$D$6, IF(E5486=-9,-999,IF(E5486="",-999,0)))</f>
        <v>-999</v>
      </c>
      <c r="AH5486" s="82">
        <f>IF(K5486&gt;=45,'adjustment factor'!$D$7,IF(K5486=-9,-1200,IF(K5486="",-1200,0)))</f>
        <v>-1200</v>
      </c>
      <c r="AI5486" s="82">
        <f>IF(L5486=1, 'adjustment factor'!$D$8, IF(L5486=-9,-999,IF(L5486="",-999,0)))</f>
        <v>-999</v>
      </c>
      <c r="AJ5486" s="82">
        <f>IF(AND(M5486&gt;=1,M5486&lt;=4),'adjustment factor'!$D$9,IF(M5486=-9,-999,IF(M5486=98,-999,IF(M5486=99,-999,IF(M5486="",-999,0)))))</f>
        <v>-999</v>
      </c>
      <c r="AK5486" s="82">
        <f>IF(H5486=1, 'adjustment factor'!$D$10, IF(H5486=-9,-999,IF(H5486="",-999,0)))</f>
        <v>-999</v>
      </c>
      <c r="AL5486" s="82">
        <f>IF(G5486=1, 'adjustment factor'!$D$11, IF(G5486=-9,-999,IF(G5486="",-999,0)))</f>
        <v>-999</v>
      </c>
      <c r="AM5486" s="82">
        <f>IF(I5486=1, 'adjustment factor'!$D$12, IF(I5486=-9,-999,IF(I5486="",-999,0)))</f>
        <v>-999</v>
      </c>
      <c r="AN5486" s="82">
        <f>IF(J5486=1, 'adjustment factor'!$D$13, IF(J5486=-9,-999,IF(J5486="",-999,0)))</f>
        <v>-999</v>
      </c>
      <c r="AO5486" s="82" t="str">
        <f t="shared" si="868"/>
        <v>-999</v>
      </c>
      <c r="AP5486" s="82" t="str">
        <f t="shared" si="869"/>
        <v>MISSING</v>
      </c>
    </row>
    <row r="5487" spans="2:42">
      <c r="B5487" s="207"/>
      <c r="C5487" s="35">
        <v>5483</v>
      </c>
      <c r="D5487" s="161"/>
      <c r="E5487" s="161"/>
      <c r="F5487" s="161"/>
      <c r="G5487" s="161"/>
      <c r="H5487" s="161"/>
      <c r="I5487" s="161"/>
      <c r="J5487" s="161"/>
      <c r="K5487" s="161"/>
      <c r="L5487" s="161"/>
      <c r="M5487" s="161"/>
      <c r="N5487" s="171"/>
      <c r="O5487" s="171"/>
      <c r="P5487" s="171"/>
      <c r="Q5487" s="171"/>
      <c r="R5487" s="171"/>
      <c r="S5487" s="171"/>
      <c r="T5487" s="208" t="str">
        <f t="shared" si="860"/>
        <v>MISSING</v>
      </c>
      <c r="U5487" s="208" t="str">
        <f t="shared" si="861"/>
        <v>MISSING</v>
      </c>
      <c r="X5487" s="56">
        <f t="shared" si="862"/>
        <v>-99</v>
      </c>
      <c r="Y5487" s="56">
        <f t="shared" si="863"/>
        <v>-99</v>
      </c>
      <c r="Z5487" s="56">
        <f t="shared" si="864"/>
        <v>-99</v>
      </c>
      <c r="AA5487" s="56">
        <f t="shared" si="865"/>
        <v>-99</v>
      </c>
      <c r="AB5487" s="56">
        <f t="shared" si="866"/>
        <v>-99</v>
      </c>
      <c r="AC5487" s="56">
        <f t="shared" si="867"/>
        <v>-99</v>
      </c>
      <c r="AD5487" s="3"/>
      <c r="AE5487" s="82">
        <f>IF(D5487=1, 'adjustment factor'!$D$4, IF(D5487=-9,-999,IF(D5487="",-999,0)))</f>
        <v>-999</v>
      </c>
      <c r="AF5487" s="82">
        <f>IF(F5487=1, 'adjustment factor'!$D$5, IF(F5487=-9,-999,IF(F5487="",-999,0)))</f>
        <v>-999</v>
      </c>
      <c r="AG5487" s="82">
        <f>IF(E5487=1, 'adjustment factor'!$D$6, IF(E5487=-9,-999,IF(E5487="",-999,0)))</f>
        <v>-999</v>
      </c>
      <c r="AH5487" s="82">
        <f>IF(K5487&gt;=45,'adjustment factor'!$D$7,IF(K5487=-9,-1200,IF(K5487="",-1200,0)))</f>
        <v>-1200</v>
      </c>
      <c r="AI5487" s="82">
        <f>IF(L5487=1, 'adjustment factor'!$D$8, IF(L5487=-9,-999,IF(L5487="",-999,0)))</f>
        <v>-999</v>
      </c>
      <c r="AJ5487" s="82">
        <f>IF(AND(M5487&gt;=1,M5487&lt;=4),'adjustment factor'!$D$9,IF(M5487=-9,-999,IF(M5487=98,-999,IF(M5487=99,-999,IF(M5487="",-999,0)))))</f>
        <v>-999</v>
      </c>
      <c r="AK5487" s="82">
        <f>IF(H5487=1, 'adjustment factor'!$D$10, IF(H5487=-9,-999,IF(H5487="",-999,0)))</f>
        <v>-999</v>
      </c>
      <c r="AL5487" s="82">
        <f>IF(G5487=1, 'adjustment factor'!$D$11, IF(G5487=-9,-999,IF(G5487="",-999,0)))</f>
        <v>-999</v>
      </c>
      <c r="AM5487" s="82">
        <f>IF(I5487=1, 'adjustment factor'!$D$12, IF(I5487=-9,-999,IF(I5487="",-999,0)))</f>
        <v>-999</v>
      </c>
      <c r="AN5487" s="82">
        <f>IF(J5487=1, 'adjustment factor'!$D$13, IF(J5487=-9,-999,IF(J5487="",-999,0)))</f>
        <v>-999</v>
      </c>
      <c r="AO5487" s="82" t="str">
        <f t="shared" si="868"/>
        <v>-999</v>
      </c>
      <c r="AP5487" s="82" t="str">
        <f t="shared" si="869"/>
        <v>MISSING</v>
      </c>
    </row>
    <row r="5488" spans="2:42">
      <c r="B5488" s="207"/>
      <c r="C5488" s="35">
        <v>5484</v>
      </c>
      <c r="D5488" s="161"/>
      <c r="E5488" s="161"/>
      <c r="F5488" s="161"/>
      <c r="G5488" s="161"/>
      <c r="H5488" s="161"/>
      <c r="I5488" s="161"/>
      <c r="J5488" s="161"/>
      <c r="K5488" s="161"/>
      <c r="L5488" s="161"/>
      <c r="M5488" s="161"/>
      <c r="N5488" s="171"/>
      <c r="O5488" s="171"/>
      <c r="P5488" s="171"/>
      <c r="Q5488" s="171"/>
      <c r="R5488" s="171"/>
      <c r="S5488" s="171"/>
      <c r="T5488" s="208" t="str">
        <f t="shared" si="860"/>
        <v>MISSING</v>
      </c>
      <c r="U5488" s="208" t="str">
        <f t="shared" si="861"/>
        <v>MISSING</v>
      </c>
      <c r="X5488" s="56">
        <f t="shared" si="862"/>
        <v>-99</v>
      </c>
      <c r="Y5488" s="56">
        <f t="shared" si="863"/>
        <v>-99</v>
      </c>
      <c r="Z5488" s="56">
        <f t="shared" si="864"/>
        <v>-99</v>
      </c>
      <c r="AA5488" s="56">
        <f t="shared" si="865"/>
        <v>-99</v>
      </c>
      <c r="AB5488" s="56">
        <f t="shared" si="866"/>
        <v>-99</v>
      </c>
      <c r="AC5488" s="56">
        <f t="shared" si="867"/>
        <v>-99</v>
      </c>
      <c r="AD5488" s="3"/>
      <c r="AE5488" s="82">
        <f>IF(D5488=1, 'adjustment factor'!$D$4, IF(D5488=-9,-999,IF(D5488="",-999,0)))</f>
        <v>-999</v>
      </c>
      <c r="AF5488" s="82">
        <f>IF(F5488=1, 'adjustment factor'!$D$5, IF(F5488=-9,-999,IF(F5488="",-999,0)))</f>
        <v>-999</v>
      </c>
      <c r="AG5488" s="82">
        <f>IF(E5488=1, 'adjustment factor'!$D$6, IF(E5488=-9,-999,IF(E5488="",-999,0)))</f>
        <v>-999</v>
      </c>
      <c r="AH5488" s="82">
        <f>IF(K5488&gt;=45,'adjustment factor'!$D$7,IF(K5488=-9,-1200,IF(K5488="",-1200,0)))</f>
        <v>-1200</v>
      </c>
      <c r="AI5488" s="82">
        <f>IF(L5488=1, 'adjustment factor'!$D$8, IF(L5488=-9,-999,IF(L5488="",-999,0)))</f>
        <v>-999</v>
      </c>
      <c r="AJ5488" s="82">
        <f>IF(AND(M5488&gt;=1,M5488&lt;=4),'adjustment factor'!$D$9,IF(M5488=-9,-999,IF(M5488=98,-999,IF(M5488=99,-999,IF(M5488="",-999,0)))))</f>
        <v>-999</v>
      </c>
      <c r="AK5488" s="82">
        <f>IF(H5488=1, 'adjustment factor'!$D$10, IF(H5488=-9,-999,IF(H5488="",-999,0)))</f>
        <v>-999</v>
      </c>
      <c r="AL5488" s="82">
        <f>IF(G5488=1, 'adjustment factor'!$D$11, IF(G5488=-9,-999,IF(G5488="",-999,0)))</f>
        <v>-999</v>
      </c>
      <c r="AM5488" s="82">
        <f>IF(I5488=1, 'adjustment factor'!$D$12, IF(I5488=-9,-999,IF(I5488="",-999,0)))</f>
        <v>-999</v>
      </c>
      <c r="AN5488" s="82">
        <f>IF(J5488=1, 'adjustment factor'!$D$13, IF(J5488=-9,-999,IF(J5488="",-999,0)))</f>
        <v>-999</v>
      </c>
      <c r="AO5488" s="82" t="str">
        <f t="shared" si="868"/>
        <v>-999</v>
      </c>
      <c r="AP5488" s="82" t="str">
        <f t="shared" si="869"/>
        <v>MISSING</v>
      </c>
    </row>
    <row r="5489" spans="1:42">
      <c r="B5489" s="207"/>
      <c r="C5489" s="35">
        <v>5485</v>
      </c>
      <c r="D5489" s="161"/>
      <c r="E5489" s="161"/>
      <c r="F5489" s="161"/>
      <c r="G5489" s="161"/>
      <c r="H5489" s="161"/>
      <c r="I5489" s="161"/>
      <c r="J5489" s="161"/>
      <c r="K5489" s="161"/>
      <c r="L5489" s="161"/>
      <c r="M5489" s="161"/>
      <c r="N5489" s="171"/>
      <c r="O5489" s="171"/>
      <c r="P5489" s="171"/>
      <c r="Q5489" s="171"/>
      <c r="R5489" s="171"/>
      <c r="S5489" s="171"/>
      <c r="T5489" s="208" t="str">
        <f t="shared" si="860"/>
        <v>MISSING</v>
      </c>
      <c r="U5489" s="208" t="str">
        <f t="shared" si="861"/>
        <v>MISSING</v>
      </c>
      <c r="X5489" s="56">
        <f t="shared" si="862"/>
        <v>-99</v>
      </c>
      <c r="Y5489" s="56">
        <f t="shared" si="863"/>
        <v>-99</v>
      </c>
      <c r="Z5489" s="56">
        <f t="shared" si="864"/>
        <v>-99</v>
      </c>
      <c r="AA5489" s="56">
        <f t="shared" si="865"/>
        <v>-99</v>
      </c>
      <c r="AB5489" s="56">
        <f t="shared" si="866"/>
        <v>-99</v>
      </c>
      <c r="AC5489" s="56">
        <f t="shared" si="867"/>
        <v>-99</v>
      </c>
      <c r="AD5489" s="3"/>
      <c r="AE5489" s="82">
        <f>IF(D5489=1, 'adjustment factor'!$D$4, IF(D5489=-9,-999,IF(D5489="",-999,0)))</f>
        <v>-999</v>
      </c>
      <c r="AF5489" s="82">
        <f>IF(F5489=1, 'adjustment factor'!$D$5, IF(F5489=-9,-999,IF(F5489="",-999,0)))</f>
        <v>-999</v>
      </c>
      <c r="AG5489" s="82">
        <f>IF(E5489=1, 'adjustment factor'!$D$6, IF(E5489=-9,-999,IF(E5489="",-999,0)))</f>
        <v>-999</v>
      </c>
      <c r="AH5489" s="82">
        <f>IF(K5489&gt;=45,'adjustment factor'!$D$7,IF(K5489=-9,-1200,IF(K5489="",-1200,0)))</f>
        <v>-1200</v>
      </c>
      <c r="AI5489" s="82">
        <f>IF(L5489=1, 'adjustment factor'!$D$8, IF(L5489=-9,-999,IF(L5489="",-999,0)))</f>
        <v>-999</v>
      </c>
      <c r="AJ5489" s="82">
        <f>IF(AND(M5489&gt;=1,M5489&lt;=4),'adjustment factor'!$D$9,IF(M5489=-9,-999,IF(M5489=98,-999,IF(M5489=99,-999,IF(M5489="",-999,0)))))</f>
        <v>-999</v>
      </c>
      <c r="AK5489" s="82">
        <f>IF(H5489=1, 'adjustment factor'!$D$10, IF(H5489=-9,-999,IF(H5489="",-999,0)))</f>
        <v>-999</v>
      </c>
      <c r="AL5489" s="82">
        <f>IF(G5489=1, 'adjustment factor'!$D$11, IF(G5489=-9,-999,IF(G5489="",-999,0)))</f>
        <v>-999</v>
      </c>
      <c r="AM5489" s="82">
        <f>IF(I5489=1, 'adjustment factor'!$D$12, IF(I5489=-9,-999,IF(I5489="",-999,0)))</f>
        <v>-999</v>
      </c>
      <c r="AN5489" s="82">
        <f>IF(J5489=1, 'adjustment factor'!$D$13, IF(J5489=-9,-999,IF(J5489="",-999,0)))</f>
        <v>-999</v>
      </c>
      <c r="AO5489" s="82" t="str">
        <f t="shared" si="868"/>
        <v>-999</v>
      </c>
      <c r="AP5489" s="82" t="str">
        <f t="shared" si="869"/>
        <v>MISSING</v>
      </c>
    </row>
    <row r="5490" spans="1:42">
      <c r="B5490" s="207"/>
      <c r="C5490" s="35">
        <v>5486</v>
      </c>
      <c r="D5490" s="161"/>
      <c r="E5490" s="161"/>
      <c r="F5490" s="161"/>
      <c r="G5490" s="161"/>
      <c r="H5490" s="161"/>
      <c r="I5490" s="161"/>
      <c r="J5490" s="161"/>
      <c r="K5490" s="161"/>
      <c r="L5490" s="161"/>
      <c r="M5490" s="161"/>
      <c r="N5490" s="171"/>
      <c r="O5490" s="171"/>
      <c r="P5490" s="171"/>
      <c r="Q5490" s="171"/>
      <c r="R5490" s="171"/>
      <c r="S5490" s="171"/>
      <c r="T5490" s="208" t="str">
        <f t="shared" si="860"/>
        <v>MISSING</v>
      </c>
      <c r="U5490" s="208" t="str">
        <f t="shared" si="861"/>
        <v>MISSING</v>
      </c>
      <c r="X5490" s="56">
        <f t="shared" si="862"/>
        <v>-99</v>
      </c>
      <c r="Y5490" s="56">
        <f t="shared" si="863"/>
        <v>-99</v>
      </c>
      <c r="Z5490" s="56">
        <f t="shared" si="864"/>
        <v>-99</v>
      </c>
      <c r="AA5490" s="56">
        <f t="shared" si="865"/>
        <v>-99</v>
      </c>
      <c r="AB5490" s="56">
        <f t="shared" si="866"/>
        <v>-99</v>
      </c>
      <c r="AC5490" s="56">
        <f t="shared" si="867"/>
        <v>-99</v>
      </c>
      <c r="AD5490" s="3"/>
      <c r="AE5490" s="82">
        <f>IF(D5490=1, 'adjustment factor'!$D$4, IF(D5490=-9,-999,IF(D5490="",-999,0)))</f>
        <v>-999</v>
      </c>
      <c r="AF5490" s="82">
        <f>IF(F5490=1, 'adjustment factor'!$D$5, IF(F5490=-9,-999,IF(F5490="",-999,0)))</f>
        <v>-999</v>
      </c>
      <c r="AG5490" s="82">
        <f>IF(E5490=1, 'adjustment factor'!$D$6, IF(E5490=-9,-999,IF(E5490="",-999,0)))</f>
        <v>-999</v>
      </c>
      <c r="AH5490" s="82">
        <f>IF(K5490&gt;=45,'adjustment factor'!$D$7,IF(K5490=-9,-1200,IF(K5490="",-1200,0)))</f>
        <v>-1200</v>
      </c>
      <c r="AI5490" s="82">
        <f>IF(L5490=1, 'adjustment factor'!$D$8, IF(L5490=-9,-999,IF(L5490="",-999,0)))</f>
        <v>-999</v>
      </c>
      <c r="AJ5490" s="82">
        <f>IF(AND(M5490&gt;=1,M5490&lt;=4),'adjustment factor'!$D$9,IF(M5490=-9,-999,IF(M5490=98,-999,IF(M5490=99,-999,IF(M5490="",-999,0)))))</f>
        <v>-999</v>
      </c>
      <c r="AK5490" s="82">
        <f>IF(H5490=1, 'adjustment factor'!$D$10, IF(H5490=-9,-999,IF(H5490="",-999,0)))</f>
        <v>-999</v>
      </c>
      <c r="AL5490" s="82">
        <f>IF(G5490=1, 'adjustment factor'!$D$11, IF(G5490=-9,-999,IF(G5490="",-999,0)))</f>
        <v>-999</v>
      </c>
      <c r="AM5490" s="82">
        <f>IF(I5490=1, 'adjustment factor'!$D$12, IF(I5490=-9,-999,IF(I5490="",-999,0)))</f>
        <v>-999</v>
      </c>
      <c r="AN5490" s="82">
        <f>IF(J5490=1, 'adjustment factor'!$D$13, IF(J5490=-9,-999,IF(J5490="",-999,0)))</f>
        <v>-999</v>
      </c>
      <c r="AO5490" s="82" t="str">
        <f t="shared" si="868"/>
        <v>-999</v>
      </c>
      <c r="AP5490" s="82" t="str">
        <f t="shared" si="869"/>
        <v>MISSING</v>
      </c>
    </row>
    <row r="5491" spans="1:42">
      <c r="B5491" s="207"/>
      <c r="C5491" s="35">
        <v>5487</v>
      </c>
      <c r="D5491" s="161"/>
      <c r="E5491" s="161"/>
      <c r="F5491" s="161"/>
      <c r="G5491" s="161"/>
      <c r="H5491" s="161"/>
      <c r="I5491" s="161"/>
      <c r="J5491" s="161"/>
      <c r="K5491" s="161"/>
      <c r="L5491" s="161"/>
      <c r="M5491" s="161"/>
      <c r="N5491" s="171"/>
      <c r="O5491" s="171"/>
      <c r="P5491" s="171"/>
      <c r="Q5491" s="171"/>
      <c r="R5491" s="171"/>
      <c r="S5491" s="171"/>
      <c r="T5491" s="208" t="str">
        <f t="shared" si="860"/>
        <v>MISSING</v>
      </c>
      <c r="U5491" s="208" t="str">
        <f t="shared" si="861"/>
        <v>MISSING</v>
      </c>
      <c r="X5491" s="56">
        <f t="shared" si="862"/>
        <v>-99</v>
      </c>
      <c r="Y5491" s="56">
        <f t="shared" si="863"/>
        <v>-99</v>
      </c>
      <c r="Z5491" s="56">
        <f t="shared" si="864"/>
        <v>-99</v>
      </c>
      <c r="AA5491" s="56">
        <f t="shared" si="865"/>
        <v>-99</v>
      </c>
      <c r="AB5491" s="56">
        <f t="shared" si="866"/>
        <v>-99</v>
      </c>
      <c r="AC5491" s="56">
        <f t="shared" si="867"/>
        <v>-99</v>
      </c>
      <c r="AD5491" s="3"/>
      <c r="AE5491" s="82">
        <f>IF(D5491=1, 'adjustment factor'!$D$4, IF(D5491=-9,-999,IF(D5491="",-999,0)))</f>
        <v>-999</v>
      </c>
      <c r="AF5491" s="82">
        <f>IF(F5491=1, 'adjustment factor'!$D$5, IF(F5491=-9,-999,IF(F5491="",-999,0)))</f>
        <v>-999</v>
      </c>
      <c r="AG5491" s="82">
        <f>IF(E5491=1, 'adjustment factor'!$D$6, IF(E5491=-9,-999,IF(E5491="",-999,0)))</f>
        <v>-999</v>
      </c>
      <c r="AH5491" s="82">
        <f>IF(K5491&gt;=45,'adjustment factor'!$D$7,IF(K5491=-9,-1200,IF(K5491="",-1200,0)))</f>
        <v>-1200</v>
      </c>
      <c r="AI5491" s="82">
        <f>IF(L5491=1, 'adjustment factor'!$D$8, IF(L5491=-9,-999,IF(L5491="",-999,0)))</f>
        <v>-999</v>
      </c>
      <c r="AJ5491" s="82">
        <f>IF(AND(M5491&gt;=1,M5491&lt;=4),'adjustment factor'!$D$9,IF(M5491=-9,-999,IF(M5491=98,-999,IF(M5491=99,-999,IF(M5491="",-999,0)))))</f>
        <v>-999</v>
      </c>
      <c r="AK5491" s="82">
        <f>IF(H5491=1, 'adjustment factor'!$D$10, IF(H5491=-9,-999,IF(H5491="",-999,0)))</f>
        <v>-999</v>
      </c>
      <c r="AL5491" s="82">
        <f>IF(G5491=1, 'adjustment factor'!$D$11, IF(G5491=-9,-999,IF(G5491="",-999,0)))</f>
        <v>-999</v>
      </c>
      <c r="AM5491" s="82">
        <f>IF(I5491=1, 'adjustment factor'!$D$12, IF(I5491=-9,-999,IF(I5491="",-999,0)))</f>
        <v>-999</v>
      </c>
      <c r="AN5491" s="82">
        <f>IF(J5491=1, 'adjustment factor'!$D$13, IF(J5491=-9,-999,IF(J5491="",-999,0)))</f>
        <v>-999</v>
      </c>
      <c r="AO5491" s="82" t="str">
        <f t="shared" si="868"/>
        <v>-999</v>
      </c>
      <c r="AP5491" s="82" t="str">
        <f t="shared" si="869"/>
        <v>MISSING</v>
      </c>
    </row>
    <row r="5492" spans="1:42">
      <c r="B5492" s="207"/>
      <c r="C5492" s="35">
        <v>5488</v>
      </c>
      <c r="D5492" s="161"/>
      <c r="E5492" s="161"/>
      <c r="F5492" s="161"/>
      <c r="G5492" s="161"/>
      <c r="H5492" s="161"/>
      <c r="I5492" s="161"/>
      <c r="J5492" s="161"/>
      <c r="K5492" s="161"/>
      <c r="L5492" s="161"/>
      <c r="M5492" s="161"/>
      <c r="N5492" s="171"/>
      <c r="O5492" s="171"/>
      <c r="P5492" s="171"/>
      <c r="Q5492" s="171"/>
      <c r="R5492" s="171"/>
      <c r="S5492" s="171"/>
      <c r="T5492" s="208" t="str">
        <f t="shared" si="860"/>
        <v>MISSING</v>
      </c>
      <c r="U5492" s="208" t="str">
        <f t="shared" si="861"/>
        <v>MISSING</v>
      </c>
      <c r="X5492" s="56">
        <f t="shared" si="862"/>
        <v>-99</v>
      </c>
      <c r="Y5492" s="56">
        <f t="shared" si="863"/>
        <v>-99</v>
      </c>
      <c r="Z5492" s="56">
        <f t="shared" si="864"/>
        <v>-99</v>
      </c>
      <c r="AA5492" s="56">
        <f t="shared" si="865"/>
        <v>-99</v>
      </c>
      <c r="AB5492" s="56">
        <f t="shared" si="866"/>
        <v>-99</v>
      </c>
      <c r="AC5492" s="56">
        <f t="shared" si="867"/>
        <v>-99</v>
      </c>
      <c r="AD5492" s="3"/>
      <c r="AE5492" s="82">
        <f>IF(D5492=1, 'adjustment factor'!$D$4, IF(D5492=-9,-999,IF(D5492="",-999,0)))</f>
        <v>-999</v>
      </c>
      <c r="AF5492" s="82">
        <f>IF(F5492=1, 'adjustment factor'!$D$5, IF(F5492=-9,-999,IF(F5492="",-999,0)))</f>
        <v>-999</v>
      </c>
      <c r="AG5492" s="82">
        <f>IF(E5492=1, 'adjustment factor'!$D$6, IF(E5492=-9,-999,IF(E5492="",-999,0)))</f>
        <v>-999</v>
      </c>
      <c r="AH5492" s="82">
        <f>IF(K5492&gt;=45,'adjustment factor'!$D$7,IF(K5492=-9,-1200,IF(K5492="",-1200,0)))</f>
        <v>-1200</v>
      </c>
      <c r="AI5492" s="82">
        <f>IF(L5492=1, 'adjustment factor'!$D$8, IF(L5492=-9,-999,IF(L5492="",-999,0)))</f>
        <v>-999</v>
      </c>
      <c r="AJ5492" s="82">
        <f>IF(AND(M5492&gt;=1,M5492&lt;=4),'adjustment factor'!$D$9,IF(M5492=-9,-999,IF(M5492=98,-999,IF(M5492=99,-999,IF(M5492="",-999,0)))))</f>
        <v>-999</v>
      </c>
      <c r="AK5492" s="82">
        <f>IF(H5492=1, 'adjustment factor'!$D$10, IF(H5492=-9,-999,IF(H5492="",-999,0)))</f>
        <v>-999</v>
      </c>
      <c r="AL5492" s="82">
        <f>IF(G5492=1, 'adjustment factor'!$D$11, IF(G5492=-9,-999,IF(G5492="",-999,0)))</f>
        <v>-999</v>
      </c>
      <c r="AM5492" s="82">
        <f>IF(I5492=1, 'adjustment factor'!$D$12, IF(I5492=-9,-999,IF(I5492="",-999,0)))</f>
        <v>-999</v>
      </c>
      <c r="AN5492" s="82">
        <f>IF(J5492=1, 'adjustment factor'!$D$13, IF(J5492=-9,-999,IF(J5492="",-999,0)))</f>
        <v>-999</v>
      </c>
      <c r="AO5492" s="82" t="str">
        <f t="shared" si="868"/>
        <v>-999</v>
      </c>
      <c r="AP5492" s="82" t="str">
        <f t="shared" si="869"/>
        <v>MISSING</v>
      </c>
    </row>
    <row r="5493" spans="1:42">
      <c r="B5493" s="207"/>
      <c r="C5493" s="35">
        <v>5489</v>
      </c>
      <c r="D5493" s="161"/>
      <c r="E5493" s="161"/>
      <c r="F5493" s="161"/>
      <c r="G5493" s="161"/>
      <c r="H5493" s="161"/>
      <c r="I5493" s="161"/>
      <c r="J5493" s="161"/>
      <c r="K5493" s="161"/>
      <c r="L5493" s="161"/>
      <c r="M5493" s="161"/>
      <c r="N5493" s="171"/>
      <c r="O5493" s="171"/>
      <c r="P5493" s="171"/>
      <c r="Q5493" s="171"/>
      <c r="R5493" s="171"/>
      <c r="S5493" s="171"/>
      <c r="T5493" s="208" t="str">
        <f t="shared" si="860"/>
        <v>MISSING</v>
      </c>
      <c r="U5493" s="208" t="str">
        <f t="shared" si="861"/>
        <v>MISSING</v>
      </c>
      <c r="X5493" s="56">
        <f t="shared" si="862"/>
        <v>-99</v>
      </c>
      <c r="Y5493" s="56">
        <f t="shared" si="863"/>
        <v>-99</v>
      </c>
      <c r="Z5493" s="56">
        <f t="shared" si="864"/>
        <v>-99</v>
      </c>
      <c r="AA5493" s="56">
        <f t="shared" si="865"/>
        <v>-99</v>
      </c>
      <c r="AB5493" s="56">
        <f t="shared" si="866"/>
        <v>-99</v>
      </c>
      <c r="AC5493" s="56">
        <f t="shared" si="867"/>
        <v>-99</v>
      </c>
      <c r="AD5493" s="3"/>
      <c r="AE5493" s="82">
        <f>IF(D5493=1, 'adjustment factor'!$D$4, IF(D5493=-9,-999,IF(D5493="",-999,0)))</f>
        <v>-999</v>
      </c>
      <c r="AF5493" s="82">
        <f>IF(F5493=1, 'adjustment factor'!$D$5, IF(F5493=-9,-999,IF(F5493="",-999,0)))</f>
        <v>-999</v>
      </c>
      <c r="AG5493" s="82">
        <f>IF(E5493=1, 'adjustment factor'!$D$6, IF(E5493=-9,-999,IF(E5493="",-999,0)))</f>
        <v>-999</v>
      </c>
      <c r="AH5493" s="82">
        <f>IF(K5493&gt;=45,'adjustment factor'!$D$7,IF(K5493=-9,-1200,IF(K5493="",-1200,0)))</f>
        <v>-1200</v>
      </c>
      <c r="AI5493" s="82">
        <f>IF(L5493=1, 'adjustment factor'!$D$8, IF(L5493=-9,-999,IF(L5493="",-999,0)))</f>
        <v>-999</v>
      </c>
      <c r="AJ5493" s="82">
        <f>IF(AND(M5493&gt;=1,M5493&lt;=4),'adjustment factor'!$D$9,IF(M5493=-9,-999,IF(M5493=98,-999,IF(M5493=99,-999,IF(M5493="",-999,0)))))</f>
        <v>-999</v>
      </c>
      <c r="AK5493" s="82">
        <f>IF(H5493=1, 'adjustment factor'!$D$10, IF(H5493=-9,-999,IF(H5493="",-999,0)))</f>
        <v>-999</v>
      </c>
      <c r="AL5493" s="82">
        <f>IF(G5493=1, 'adjustment factor'!$D$11, IF(G5493=-9,-999,IF(G5493="",-999,0)))</f>
        <v>-999</v>
      </c>
      <c r="AM5493" s="82">
        <f>IF(I5493=1, 'adjustment factor'!$D$12, IF(I5493=-9,-999,IF(I5493="",-999,0)))</f>
        <v>-999</v>
      </c>
      <c r="AN5493" s="82">
        <f>IF(J5493=1, 'adjustment factor'!$D$13, IF(J5493=-9,-999,IF(J5493="",-999,0)))</f>
        <v>-999</v>
      </c>
      <c r="AO5493" s="82" t="str">
        <f t="shared" si="868"/>
        <v>-999</v>
      </c>
      <c r="AP5493" s="82" t="str">
        <f t="shared" si="869"/>
        <v>MISSING</v>
      </c>
    </row>
    <row r="5494" spans="1:42">
      <c r="B5494" s="207"/>
      <c r="C5494" s="35">
        <v>5490</v>
      </c>
      <c r="D5494" s="161"/>
      <c r="E5494" s="161"/>
      <c r="F5494" s="161"/>
      <c r="G5494" s="161"/>
      <c r="H5494" s="161"/>
      <c r="I5494" s="161"/>
      <c r="J5494" s="161"/>
      <c r="K5494" s="161"/>
      <c r="L5494" s="161"/>
      <c r="M5494" s="161"/>
      <c r="N5494" s="171"/>
      <c r="O5494" s="171"/>
      <c r="P5494" s="171"/>
      <c r="Q5494" s="171"/>
      <c r="R5494" s="171"/>
      <c r="S5494" s="171"/>
      <c r="T5494" s="208" t="str">
        <f t="shared" si="860"/>
        <v>MISSING</v>
      </c>
      <c r="U5494" s="208" t="str">
        <f t="shared" si="861"/>
        <v>MISSING</v>
      </c>
      <c r="X5494" s="56">
        <f t="shared" si="862"/>
        <v>-99</v>
      </c>
      <c r="Y5494" s="56">
        <f t="shared" si="863"/>
        <v>-99</v>
      </c>
      <c r="Z5494" s="56">
        <f t="shared" si="864"/>
        <v>-99</v>
      </c>
      <c r="AA5494" s="56">
        <f t="shared" si="865"/>
        <v>-99</v>
      </c>
      <c r="AB5494" s="56">
        <f t="shared" si="866"/>
        <v>-99</v>
      </c>
      <c r="AC5494" s="56">
        <f t="shared" si="867"/>
        <v>-99</v>
      </c>
      <c r="AD5494" s="3"/>
      <c r="AE5494" s="82">
        <f>IF(D5494=1, 'adjustment factor'!$D$4, IF(D5494=-9,-999,IF(D5494="",-999,0)))</f>
        <v>-999</v>
      </c>
      <c r="AF5494" s="82">
        <f>IF(F5494=1, 'adjustment factor'!$D$5, IF(F5494=-9,-999,IF(F5494="",-999,0)))</f>
        <v>-999</v>
      </c>
      <c r="AG5494" s="82">
        <f>IF(E5494=1, 'adjustment factor'!$D$6, IF(E5494=-9,-999,IF(E5494="",-999,0)))</f>
        <v>-999</v>
      </c>
      <c r="AH5494" s="82">
        <f>IF(K5494&gt;=45,'adjustment factor'!$D$7,IF(K5494=-9,-1200,IF(K5494="",-1200,0)))</f>
        <v>-1200</v>
      </c>
      <c r="AI5494" s="82">
        <f>IF(L5494=1, 'adjustment factor'!$D$8, IF(L5494=-9,-999,IF(L5494="",-999,0)))</f>
        <v>-999</v>
      </c>
      <c r="AJ5494" s="82">
        <f>IF(AND(M5494&gt;=1,M5494&lt;=4),'adjustment factor'!$D$9,IF(M5494=-9,-999,IF(M5494=98,-999,IF(M5494=99,-999,IF(M5494="",-999,0)))))</f>
        <v>-999</v>
      </c>
      <c r="AK5494" s="82">
        <f>IF(H5494=1, 'adjustment factor'!$D$10, IF(H5494=-9,-999,IF(H5494="",-999,0)))</f>
        <v>-999</v>
      </c>
      <c r="AL5494" s="82">
        <f>IF(G5494=1, 'adjustment factor'!$D$11, IF(G5494=-9,-999,IF(G5494="",-999,0)))</f>
        <v>-999</v>
      </c>
      <c r="AM5494" s="82">
        <f>IF(I5494=1, 'adjustment factor'!$D$12, IF(I5494=-9,-999,IF(I5494="",-999,0)))</f>
        <v>-999</v>
      </c>
      <c r="AN5494" s="82">
        <f>IF(J5494=1, 'adjustment factor'!$D$13, IF(J5494=-9,-999,IF(J5494="",-999,0)))</f>
        <v>-999</v>
      </c>
      <c r="AO5494" s="82" t="str">
        <f t="shared" si="868"/>
        <v>-999</v>
      </c>
      <c r="AP5494" s="82" t="str">
        <f t="shared" si="869"/>
        <v>MISSING</v>
      </c>
    </row>
    <row r="5495" spans="1:42">
      <c r="B5495" s="207"/>
      <c r="C5495" s="35">
        <v>5491</v>
      </c>
      <c r="D5495" s="161"/>
      <c r="E5495" s="161"/>
      <c r="F5495" s="161"/>
      <c r="G5495" s="161"/>
      <c r="H5495" s="161"/>
      <c r="I5495" s="161"/>
      <c r="J5495" s="161"/>
      <c r="K5495" s="161"/>
      <c r="L5495" s="161"/>
      <c r="M5495" s="161"/>
      <c r="N5495" s="171"/>
      <c r="O5495" s="171"/>
      <c r="P5495" s="171"/>
      <c r="Q5495" s="171"/>
      <c r="R5495" s="171"/>
      <c r="S5495" s="171"/>
      <c r="T5495" s="208" t="str">
        <f t="shared" si="860"/>
        <v>MISSING</v>
      </c>
      <c r="U5495" s="208" t="str">
        <f t="shared" si="861"/>
        <v>MISSING</v>
      </c>
      <c r="X5495" s="56">
        <f t="shared" si="862"/>
        <v>-99</v>
      </c>
      <c r="Y5495" s="56">
        <f t="shared" si="863"/>
        <v>-99</v>
      </c>
      <c r="Z5495" s="56">
        <f t="shared" si="864"/>
        <v>-99</v>
      </c>
      <c r="AA5495" s="56">
        <f t="shared" si="865"/>
        <v>-99</v>
      </c>
      <c r="AB5495" s="56">
        <f t="shared" si="866"/>
        <v>-99</v>
      </c>
      <c r="AC5495" s="56">
        <f t="shared" si="867"/>
        <v>-99</v>
      </c>
      <c r="AD5495" s="3"/>
      <c r="AE5495" s="82">
        <f>IF(D5495=1, 'adjustment factor'!$D$4, IF(D5495=-9,-999,IF(D5495="",-999,0)))</f>
        <v>-999</v>
      </c>
      <c r="AF5495" s="82">
        <f>IF(F5495=1, 'adjustment factor'!$D$5, IF(F5495=-9,-999,IF(F5495="",-999,0)))</f>
        <v>-999</v>
      </c>
      <c r="AG5495" s="82">
        <f>IF(E5495=1, 'adjustment factor'!$D$6, IF(E5495=-9,-999,IF(E5495="",-999,0)))</f>
        <v>-999</v>
      </c>
      <c r="AH5495" s="82">
        <f>IF(K5495&gt;=45,'adjustment factor'!$D$7,IF(K5495=-9,-1200,IF(K5495="",-1200,0)))</f>
        <v>-1200</v>
      </c>
      <c r="AI5495" s="82">
        <f>IF(L5495=1, 'adjustment factor'!$D$8, IF(L5495=-9,-999,IF(L5495="",-999,0)))</f>
        <v>-999</v>
      </c>
      <c r="AJ5495" s="82">
        <f>IF(AND(M5495&gt;=1,M5495&lt;=4),'adjustment factor'!$D$9,IF(M5495=-9,-999,IF(M5495=98,-999,IF(M5495=99,-999,IF(M5495="",-999,0)))))</f>
        <v>-999</v>
      </c>
      <c r="AK5495" s="82">
        <f>IF(H5495=1, 'adjustment factor'!$D$10, IF(H5495=-9,-999,IF(H5495="",-999,0)))</f>
        <v>-999</v>
      </c>
      <c r="AL5495" s="82">
        <f>IF(G5495=1, 'adjustment factor'!$D$11, IF(G5495=-9,-999,IF(G5495="",-999,0)))</f>
        <v>-999</v>
      </c>
      <c r="AM5495" s="82">
        <f>IF(I5495=1, 'adjustment factor'!$D$12, IF(I5495=-9,-999,IF(I5495="",-999,0)))</f>
        <v>-999</v>
      </c>
      <c r="AN5495" s="82">
        <f>IF(J5495=1, 'adjustment factor'!$D$13, IF(J5495=-9,-999,IF(J5495="",-999,0)))</f>
        <v>-999</v>
      </c>
      <c r="AO5495" s="82" t="str">
        <f t="shared" si="868"/>
        <v>-999</v>
      </c>
      <c r="AP5495" s="82" t="str">
        <f t="shared" si="869"/>
        <v>MISSING</v>
      </c>
    </row>
    <row r="5496" spans="1:42">
      <c r="B5496" s="207"/>
      <c r="C5496" s="35">
        <v>5492</v>
      </c>
      <c r="D5496" s="161"/>
      <c r="E5496" s="161"/>
      <c r="F5496" s="161"/>
      <c r="G5496" s="161"/>
      <c r="H5496" s="161"/>
      <c r="I5496" s="161"/>
      <c r="J5496" s="161"/>
      <c r="K5496" s="161"/>
      <c r="L5496" s="161"/>
      <c r="M5496" s="161"/>
      <c r="N5496" s="171"/>
      <c r="O5496" s="171"/>
      <c r="P5496" s="171"/>
      <c r="Q5496" s="171"/>
      <c r="R5496" s="171"/>
      <c r="S5496" s="171"/>
      <c r="T5496" s="208" t="str">
        <f t="shared" si="860"/>
        <v>MISSING</v>
      </c>
      <c r="U5496" s="208" t="str">
        <f t="shared" si="861"/>
        <v>MISSING</v>
      </c>
      <c r="X5496" s="56">
        <f t="shared" si="862"/>
        <v>-99</v>
      </c>
      <c r="Y5496" s="56">
        <f t="shared" si="863"/>
        <v>-99</v>
      </c>
      <c r="Z5496" s="56">
        <f t="shared" si="864"/>
        <v>-99</v>
      </c>
      <c r="AA5496" s="56">
        <f t="shared" si="865"/>
        <v>-99</v>
      </c>
      <c r="AB5496" s="56">
        <f t="shared" si="866"/>
        <v>-99</v>
      </c>
      <c r="AC5496" s="56">
        <f t="shared" si="867"/>
        <v>-99</v>
      </c>
      <c r="AD5496" s="3"/>
      <c r="AE5496" s="82">
        <f>IF(D5496=1, 'adjustment factor'!$D$4, IF(D5496=-9,-999,IF(D5496="",-999,0)))</f>
        <v>-999</v>
      </c>
      <c r="AF5496" s="82">
        <f>IF(F5496=1, 'adjustment factor'!$D$5, IF(F5496=-9,-999,IF(F5496="",-999,0)))</f>
        <v>-999</v>
      </c>
      <c r="AG5496" s="82">
        <f>IF(E5496=1, 'adjustment factor'!$D$6, IF(E5496=-9,-999,IF(E5496="",-999,0)))</f>
        <v>-999</v>
      </c>
      <c r="AH5496" s="82">
        <f>IF(K5496&gt;=45,'adjustment factor'!$D$7,IF(K5496=-9,-1200,IF(K5496="",-1200,0)))</f>
        <v>-1200</v>
      </c>
      <c r="AI5496" s="82">
        <f>IF(L5496=1, 'adjustment factor'!$D$8, IF(L5496=-9,-999,IF(L5496="",-999,0)))</f>
        <v>-999</v>
      </c>
      <c r="AJ5496" s="82">
        <f>IF(AND(M5496&gt;=1,M5496&lt;=4),'adjustment factor'!$D$9,IF(M5496=-9,-999,IF(M5496=98,-999,IF(M5496=99,-999,IF(M5496="",-999,0)))))</f>
        <v>-999</v>
      </c>
      <c r="AK5496" s="82">
        <f>IF(H5496=1, 'adjustment factor'!$D$10, IF(H5496=-9,-999,IF(H5496="",-999,0)))</f>
        <v>-999</v>
      </c>
      <c r="AL5496" s="82">
        <f>IF(G5496=1, 'adjustment factor'!$D$11, IF(G5496=-9,-999,IF(G5496="",-999,0)))</f>
        <v>-999</v>
      </c>
      <c r="AM5496" s="82">
        <f>IF(I5496=1, 'adjustment factor'!$D$12, IF(I5496=-9,-999,IF(I5496="",-999,0)))</f>
        <v>-999</v>
      </c>
      <c r="AN5496" s="82">
        <f>IF(J5496=1, 'adjustment factor'!$D$13, IF(J5496=-9,-999,IF(J5496="",-999,0)))</f>
        <v>-999</v>
      </c>
      <c r="AO5496" s="82" t="str">
        <f t="shared" si="868"/>
        <v>-999</v>
      </c>
      <c r="AP5496" s="82" t="str">
        <f t="shared" si="869"/>
        <v>MISSING</v>
      </c>
    </row>
    <row r="5497" spans="1:42">
      <c r="B5497" s="207"/>
      <c r="C5497" s="35">
        <v>5493</v>
      </c>
      <c r="D5497" s="161"/>
      <c r="E5497" s="161"/>
      <c r="F5497" s="161"/>
      <c r="G5497" s="161"/>
      <c r="H5497" s="161"/>
      <c r="I5497" s="161"/>
      <c r="J5497" s="161"/>
      <c r="K5497" s="161"/>
      <c r="L5497" s="161"/>
      <c r="M5497" s="161"/>
      <c r="N5497" s="171"/>
      <c r="O5497" s="171"/>
      <c r="P5497" s="171"/>
      <c r="Q5497" s="171"/>
      <c r="R5497" s="171"/>
      <c r="S5497" s="171"/>
      <c r="T5497" s="208" t="str">
        <f t="shared" si="860"/>
        <v>MISSING</v>
      </c>
      <c r="U5497" s="208" t="str">
        <f t="shared" si="861"/>
        <v>MISSING</v>
      </c>
      <c r="X5497" s="56">
        <f t="shared" si="862"/>
        <v>-99</v>
      </c>
      <c r="Y5497" s="56">
        <f t="shared" si="863"/>
        <v>-99</v>
      </c>
      <c r="Z5497" s="56">
        <f t="shared" si="864"/>
        <v>-99</v>
      </c>
      <c r="AA5497" s="56">
        <f t="shared" si="865"/>
        <v>-99</v>
      </c>
      <c r="AB5497" s="56">
        <f t="shared" si="866"/>
        <v>-99</v>
      </c>
      <c r="AC5497" s="56">
        <f t="shared" si="867"/>
        <v>-99</v>
      </c>
      <c r="AD5497" s="3"/>
      <c r="AE5497" s="82">
        <f>IF(D5497=1, 'adjustment factor'!$D$4, IF(D5497=-9,-999,IF(D5497="",-999,0)))</f>
        <v>-999</v>
      </c>
      <c r="AF5497" s="82">
        <f>IF(F5497=1, 'adjustment factor'!$D$5, IF(F5497=-9,-999,IF(F5497="",-999,0)))</f>
        <v>-999</v>
      </c>
      <c r="AG5497" s="82">
        <f>IF(E5497=1, 'adjustment factor'!$D$6, IF(E5497=-9,-999,IF(E5497="",-999,0)))</f>
        <v>-999</v>
      </c>
      <c r="AH5497" s="82">
        <f>IF(K5497&gt;=45,'adjustment factor'!$D$7,IF(K5497=-9,-1200,IF(K5497="",-1200,0)))</f>
        <v>-1200</v>
      </c>
      <c r="AI5497" s="82">
        <f>IF(L5497=1, 'adjustment factor'!$D$8, IF(L5497=-9,-999,IF(L5497="",-999,0)))</f>
        <v>-999</v>
      </c>
      <c r="AJ5497" s="82">
        <f>IF(AND(M5497&gt;=1,M5497&lt;=4),'adjustment factor'!$D$9,IF(M5497=-9,-999,IF(M5497=98,-999,IF(M5497=99,-999,IF(M5497="",-999,0)))))</f>
        <v>-999</v>
      </c>
      <c r="AK5497" s="82">
        <f>IF(H5497=1, 'adjustment factor'!$D$10, IF(H5497=-9,-999,IF(H5497="",-999,0)))</f>
        <v>-999</v>
      </c>
      <c r="AL5497" s="82">
        <f>IF(G5497=1, 'adjustment factor'!$D$11, IF(G5497=-9,-999,IF(G5497="",-999,0)))</f>
        <v>-999</v>
      </c>
      <c r="AM5497" s="82">
        <f>IF(I5497=1, 'adjustment factor'!$D$12, IF(I5497=-9,-999,IF(I5497="",-999,0)))</f>
        <v>-999</v>
      </c>
      <c r="AN5497" s="82">
        <f>IF(J5497=1, 'adjustment factor'!$D$13, IF(J5497=-9,-999,IF(J5497="",-999,0)))</f>
        <v>-999</v>
      </c>
      <c r="AO5497" s="82" t="str">
        <f t="shared" si="868"/>
        <v>-999</v>
      </c>
      <c r="AP5497" s="82" t="str">
        <f t="shared" si="869"/>
        <v>MISSING</v>
      </c>
    </row>
    <row r="5498" spans="1:42">
      <c r="B5498" s="207"/>
      <c r="C5498" s="35">
        <v>5494</v>
      </c>
      <c r="D5498" s="161"/>
      <c r="E5498" s="161"/>
      <c r="F5498" s="161"/>
      <c r="G5498" s="161"/>
      <c r="H5498" s="161"/>
      <c r="I5498" s="161"/>
      <c r="J5498" s="161"/>
      <c r="K5498" s="161"/>
      <c r="L5498" s="161"/>
      <c r="M5498" s="161"/>
      <c r="N5498" s="171"/>
      <c r="O5498" s="171"/>
      <c r="P5498" s="171"/>
      <c r="Q5498" s="171"/>
      <c r="R5498" s="171"/>
      <c r="S5498" s="171"/>
      <c r="T5498" s="208" t="str">
        <f t="shared" si="860"/>
        <v>MISSING</v>
      </c>
      <c r="U5498" s="208" t="str">
        <f t="shared" si="861"/>
        <v>MISSING</v>
      </c>
      <c r="X5498" s="56">
        <f t="shared" si="862"/>
        <v>-99</v>
      </c>
      <c r="Y5498" s="56">
        <f t="shared" si="863"/>
        <v>-99</v>
      </c>
      <c r="Z5498" s="56">
        <f t="shared" si="864"/>
        <v>-99</v>
      </c>
      <c r="AA5498" s="56">
        <f t="shared" si="865"/>
        <v>-99</v>
      </c>
      <c r="AB5498" s="56">
        <f t="shared" si="866"/>
        <v>-99</v>
      </c>
      <c r="AC5498" s="56">
        <f t="shared" si="867"/>
        <v>-99</v>
      </c>
      <c r="AD5498" s="3"/>
      <c r="AE5498" s="82">
        <f>IF(D5498=1, 'adjustment factor'!$D$4, IF(D5498=-9,-999,IF(D5498="",-999,0)))</f>
        <v>-999</v>
      </c>
      <c r="AF5498" s="82">
        <f>IF(F5498=1, 'adjustment factor'!$D$5, IF(F5498=-9,-999,IF(F5498="",-999,0)))</f>
        <v>-999</v>
      </c>
      <c r="AG5498" s="82">
        <f>IF(E5498=1, 'adjustment factor'!$D$6, IF(E5498=-9,-999,IF(E5498="",-999,0)))</f>
        <v>-999</v>
      </c>
      <c r="AH5498" s="82">
        <f>IF(K5498&gt;=45,'adjustment factor'!$D$7,IF(K5498=-9,-1200,IF(K5498="",-1200,0)))</f>
        <v>-1200</v>
      </c>
      <c r="AI5498" s="82">
        <f>IF(L5498=1, 'adjustment factor'!$D$8, IF(L5498=-9,-999,IF(L5498="",-999,0)))</f>
        <v>-999</v>
      </c>
      <c r="AJ5498" s="82">
        <f>IF(AND(M5498&gt;=1,M5498&lt;=4),'adjustment factor'!$D$9,IF(M5498=-9,-999,IF(M5498=98,-999,IF(M5498=99,-999,IF(M5498="",-999,0)))))</f>
        <v>-999</v>
      </c>
      <c r="AK5498" s="82">
        <f>IF(H5498=1, 'adjustment factor'!$D$10, IF(H5498=-9,-999,IF(H5498="",-999,0)))</f>
        <v>-999</v>
      </c>
      <c r="AL5498" s="82">
        <f>IF(G5498=1, 'adjustment factor'!$D$11, IF(G5498=-9,-999,IF(G5498="",-999,0)))</f>
        <v>-999</v>
      </c>
      <c r="AM5498" s="82">
        <f>IF(I5498=1, 'adjustment factor'!$D$12, IF(I5498=-9,-999,IF(I5498="",-999,0)))</f>
        <v>-999</v>
      </c>
      <c r="AN5498" s="82">
        <f>IF(J5498=1, 'adjustment factor'!$D$13, IF(J5498=-9,-999,IF(J5498="",-999,0)))</f>
        <v>-999</v>
      </c>
      <c r="AO5498" s="82" t="str">
        <f t="shared" si="868"/>
        <v>-999</v>
      </c>
      <c r="AP5498" s="82" t="str">
        <f t="shared" si="869"/>
        <v>MISSING</v>
      </c>
    </row>
    <row r="5499" spans="1:42">
      <c r="B5499" s="207"/>
      <c r="C5499" s="35">
        <v>5495</v>
      </c>
      <c r="D5499" s="161"/>
      <c r="E5499" s="161"/>
      <c r="F5499" s="161"/>
      <c r="G5499" s="161"/>
      <c r="H5499" s="161"/>
      <c r="I5499" s="161"/>
      <c r="J5499" s="161"/>
      <c r="K5499" s="161"/>
      <c r="L5499" s="161"/>
      <c r="M5499" s="161"/>
      <c r="N5499" s="171"/>
      <c r="O5499" s="171"/>
      <c r="P5499" s="171"/>
      <c r="Q5499" s="171"/>
      <c r="R5499" s="171"/>
      <c r="S5499" s="171"/>
      <c r="T5499" s="208" t="str">
        <f t="shared" si="860"/>
        <v>MISSING</v>
      </c>
      <c r="U5499" s="208" t="str">
        <f t="shared" si="861"/>
        <v>MISSING</v>
      </c>
      <c r="X5499" s="56">
        <f t="shared" si="862"/>
        <v>-99</v>
      </c>
      <c r="Y5499" s="56">
        <f t="shared" si="863"/>
        <v>-99</v>
      </c>
      <c r="Z5499" s="56">
        <f t="shared" si="864"/>
        <v>-99</v>
      </c>
      <c r="AA5499" s="56">
        <f t="shared" si="865"/>
        <v>-99</v>
      </c>
      <c r="AB5499" s="56">
        <f t="shared" si="866"/>
        <v>-99</v>
      </c>
      <c r="AC5499" s="56">
        <f t="shared" si="867"/>
        <v>-99</v>
      </c>
      <c r="AD5499" s="3"/>
      <c r="AE5499" s="82">
        <f>IF(D5499=1, 'adjustment factor'!$D$4, IF(D5499=-9,-999,IF(D5499="",-999,0)))</f>
        <v>-999</v>
      </c>
      <c r="AF5499" s="82">
        <f>IF(F5499=1, 'adjustment factor'!$D$5, IF(F5499=-9,-999,IF(F5499="",-999,0)))</f>
        <v>-999</v>
      </c>
      <c r="AG5499" s="82">
        <f>IF(E5499=1, 'adjustment factor'!$D$6, IF(E5499=-9,-999,IF(E5499="",-999,0)))</f>
        <v>-999</v>
      </c>
      <c r="AH5499" s="82">
        <f>IF(K5499&gt;=45,'adjustment factor'!$D$7,IF(K5499=-9,-1200,IF(K5499="",-1200,0)))</f>
        <v>-1200</v>
      </c>
      <c r="AI5499" s="82">
        <f>IF(L5499=1, 'adjustment factor'!$D$8, IF(L5499=-9,-999,IF(L5499="",-999,0)))</f>
        <v>-999</v>
      </c>
      <c r="AJ5499" s="82">
        <f>IF(AND(M5499&gt;=1,M5499&lt;=4),'adjustment factor'!$D$9,IF(M5499=-9,-999,IF(M5499=98,-999,IF(M5499=99,-999,IF(M5499="",-999,0)))))</f>
        <v>-999</v>
      </c>
      <c r="AK5499" s="82">
        <f>IF(H5499=1, 'adjustment factor'!$D$10, IF(H5499=-9,-999,IF(H5499="",-999,0)))</f>
        <v>-999</v>
      </c>
      <c r="AL5499" s="82">
        <f>IF(G5499=1, 'adjustment factor'!$D$11, IF(G5499=-9,-999,IF(G5499="",-999,0)))</f>
        <v>-999</v>
      </c>
      <c r="AM5499" s="82">
        <f>IF(I5499=1, 'adjustment factor'!$D$12, IF(I5499=-9,-999,IF(I5499="",-999,0)))</f>
        <v>-999</v>
      </c>
      <c r="AN5499" s="82">
        <f>IF(J5499=1, 'adjustment factor'!$D$13, IF(J5499=-9,-999,IF(J5499="",-999,0)))</f>
        <v>-999</v>
      </c>
      <c r="AO5499" s="82" t="str">
        <f t="shared" si="868"/>
        <v>-999</v>
      </c>
      <c r="AP5499" s="82" t="str">
        <f t="shared" si="869"/>
        <v>MISSING</v>
      </c>
    </row>
    <row r="5500" spans="1:42">
      <c r="B5500" s="172"/>
      <c r="C5500" s="36">
        <v>5496</v>
      </c>
      <c r="D5500" s="167"/>
      <c r="E5500" s="167"/>
      <c r="F5500" s="167"/>
      <c r="G5500" s="167"/>
      <c r="H5500" s="167"/>
      <c r="I5500" s="167"/>
      <c r="J5500" s="167"/>
      <c r="K5500" s="167"/>
      <c r="L5500" s="167"/>
      <c r="M5500" s="161"/>
      <c r="N5500" s="173"/>
      <c r="O5500" s="173"/>
      <c r="P5500" s="173"/>
      <c r="Q5500" s="173"/>
      <c r="R5500" s="173"/>
      <c r="S5500" s="173"/>
      <c r="T5500" s="87" t="str">
        <f t="shared" si="860"/>
        <v>MISSING</v>
      </c>
      <c r="U5500" s="87" t="str">
        <f t="shared" si="861"/>
        <v>MISSING</v>
      </c>
      <c r="X5500" s="56">
        <f t="shared" si="862"/>
        <v>-99</v>
      </c>
      <c r="Y5500" s="56">
        <f t="shared" si="863"/>
        <v>-99</v>
      </c>
      <c r="Z5500" s="56">
        <f t="shared" si="864"/>
        <v>-99</v>
      </c>
      <c r="AA5500" s="56">
        <f t="shared" si="865"/>
        <v>-99</v>
      </c>
      <c r="AB5500" s="56">
        <f t="shared" si="866"/>
        <v>-99</v>
      </c>
      <c r="AC5500" s="56">
        <f t="shared" si="867"/>
        <v>-99</v>
      </c>
      <c r="AD5500" s="3"/>
      <c r="AE5500" s="82">
        <f>IF(D5500=1, 'adjustment factor'!$D$4, IF(D5500=-9,-999,IF(D5500="",-999,0)))</f>
        <v>-999</v>
      </c>
      <c r="AF5500" s="82">
        <f>IF(F5500=1, 'adjustment factor'!$D$5, IF(F5500=-9,-999,IF(F5500="",-999,0)))</f>
        <v>-999</v>
      </c>
      <c r="AG5500" s="82">
        <f>IF(E5500=1, 'adjustment factor'!$D$6, IF(E5500=-9,-999,IF(E5500="",-999,0)))</f>
        <v>-999</v>
      </c>
      <c r="AH5500" s="82">
        <f>IF(K5500&gt;=45,'adjustment factor'!$D$7,IF(K5500=-9,-1200,IF(K5500="",-1200,0)))</f>
        <v>-1200</v>
      </c>
      <c r="AI5500" s="82">
        <f>IF(L5500=1, 'adjustment factor'!$D$8, IF(L5500=-9,-999,IF(L5500="",-999,0)))</f>
        <v>-999</v>
      </c>
      <c r="AJ5500" s="82">
        <f>IF(AND(M5500&gt;=1,M5500&lt;=4),'adjustment factor'!$D$9,IF(M5500=-9,-999,IF(M5500=98,-999,IF(M5500=99,-999,IF(M5500="",-999,0)))))</f>
        <v>-999</v>
      </c>
      <c r="AK5500" s="82">
        <f>IF(H5500=1, 'adjustment factor'!$D$10, IF(H5500=-9,-999,IF(H5500="",-999,0)))</f>
        <v>-999</v>
      </c>
      <c r="AL5500" s="82">
        <f>IF(G5500=1, 'adjustment factor'!$D$11, IF(G5500=-9,-999,IF(G5500="",-999,0)))</f>
        <v>-999</v>
      </c>
      <c r="AM5500" s="82">
        <f>IF(I5500=1, 'adjustment factor'!$D$12, IF(I5500=-9,-999,IF(I5500="",-999,0)))</f>
        <v>-999</v>
      </c>
      <c r="AN5500" s="82">
        <f>IF(J5500=1, 'adjustment factor'!$D$13, IF(J5500=-9,-999,IF(J5500="",-999,0)))</f>
        <v>-999</v>
      </c>
      <c r="AO5500" s="82" t="str">
        <f t="shared" si="868"/>
        <v>-999</v>
      </c>
      <c r="AP5500" s="82" t="str">
        <f t="shared" si="869"/>
        <v>MISSING</v>
      </c>
    </row>
    <row r="5501" spans="1:42">
      <c r="A5501" s="209"/>
      <c r="B5501" s="210"/>
      <c r="C5501" s="211"/>
      <c r="D5501" s="211"/>
      <c r="E5501" s="211"/>
      <c r="F5501" s="211"/>
      <c r="G5501" s="211"/>
      <c r="H5501" s="211"/>
      <c r="I5501" s="211"/>
      <c r="J5501" s="211"/>
      <c r="K5501" s="211"/>
      <c r="L5501" s="212"/>
      <c r="N5501" s="210"/>
      <c r="O5501" s="210"/>
      <c r="P5501" s="210"/>
      <c r="Q5501" s="210"/>
      <c r="R5501" s="210"/>
      <c r="S5501" s="210"/>
      <c r="T5501" s="210"/>
      <c r="U5501" s="210"/>
    </row>
    <row r="5502" spans="1:42">
      <c r="B5502" s="165"/>
      <c r="C5502" s="61"/>
      <c r="D5502" s="61"/>
      <c r="N5502" s="165"/>
      <c r="O5502" s="165"/>
      <c r="P5502" s="165"/>
      <c r="Q5502" s="165"/>
      <c r="R5502" s="165"/>
      <c r="S5502" s="165"/>
      <c r="T5502" s="165"/>
      <c r="U5502" s="165"/>
    </row>
    <row r="5503" spans="1:42">
      <c r="B5503" s="165"/>
      <c r="C5503" s="61"/>
      <c r="D5503" s="61"/>
      <c r="N5503" s="165"/>
      <c r="O5503" s="165"/>
      <c r="P5503" s="165"/>
      <c r="Q5503" s="165"/>
      <c r="R5503" s="165"/>
      <c r="S5503" s="165"/>
      <c r="T5503" s="165"/>
      <c r="U5503" s="165"/>
    </row>
    <row r="5504" spans="1:42">
      <c r="B5504" s="165"/>
      <c r="C5504" s="61"/>
      <c r="D5504" s="61"/>
      <c r="N5504" s="165"/>
      <c r="O5504" s="165"/>
      <c r="P5504" s="165"/>
      <c r="Q5504" s="165"/>
      <c r="R5504" s="165"/>
      <c r="S5504" s="165"/>
      <c r="T5504" s="165"/>
      <c r="U5504" s="165"/>
    </row>
    <row r="5505" spans="2:21">
      <c r="B5505" s="165"/>
      <c r="C5505" s="61"/>
      <c r="D5505" s="61"/>
      <c r="N5505" s="165"/>
      <c r="O5505" s="165"/>
      <c r="P5505" s="165"/>
      <c r="Q5505" s="165"/>
      <c r="R5505" s="165"/>
      <c r="S5505" s="165"/>
      <c r="T5505" s="165"/>
      <c r="U5505" s="165"/>
    </row>
    <row r="5506" spans="2:21">
      <c r="B5506" s="165"/>
      <c r="C5506" s="61"/>
      <c r="D5506" s="61"/>
      <c r="N5506" s="165"/>
      <c r="O5506" s="165"/>
      <c r="P5506" s="165"/>
      <c r="Q5506" s="165"/>
      <c r="R5506" s="165"/>
      <c r="S5506" s="165"/>
      <c r="T5506" s="165"/>
      <c r="U5506" s="165"/>
    </row>
    <row r="5507" spans="2:21">
      <c r="B5507" s="165"/>
      <c r="C5507" s="61"/>
      <c r="D5507" s="61"/>
      <c r="N5507" s="165"/>
      <c r="O5507" s="165"/>
      <c r="P5507" s="165"/>
      <c r="Q5507" s="165"/>
      <c r="R5507" s="165"/>
      <c r="S5507" s="165"/>
      <c r="T5507" s="165"/>
      <c r="U5507" s="165"/>
    </row>
    <row r="5508" spans="2:21">
      <c r="B5508" s="165"/>
      <c r="C5508" s="61"/>
      <c r="D5508" s="61"/>
      <c r="N5508" s="165"/>
      <c r="O5508" s="165"/>
      <c r="P5508" s="165"/>
      <c r="Q5508" s="165"/>
      <c r="R5508" s="165"/>
      <c r="S5508" s="165"/>
      <c r="T5508" s="165"/>
      <c r="U5508" s="165"/>
    </row>
    <row r="5509" spans="2:21">
      <c r="B5509" s="165"/>
      <c r="C5509" s="61"/>
      <c r="D5509" s="61"/>
      <c r="N5509" s="165"/>
      <c r="O5509" s="165"/>
      <c r="P5509" s="165"/>
      <c r="Q5509" s="165"/>
      <c r="R5509" s="165"/>
      <c r="S5509" s="165"/>
      <c r="T5509" s="165"/>
      <c r="U5509" s="165"/>
    </row>
    <row r="5510" spans="2:21">
      <c r="B5510" s="165"/>
      <c r="C5510" s="61"/>
      <c r="D5510" s="61"/>
      <c r="N5510" s="165"/>
      <c r="O5510" s="165"/>
      <c r="P5510" s="165"/>
      <c r="Q5510" s="165"/>
      <c r="R5510" s="165"/>
      <c r="S5510" s="165"/>
      <c r="T5510" s="165"/>
      <c r="U5510" s="165"/>
    </row>
    <row r="5511" spans="2:21">
      <c r="B5511" s="165"/>
      <c r="C5511" s="61"/>
      <c r="D5511" s="61"/>
      <c r="N5511" s="165"/>
      <c r="O5511" s="165"/>
      <c r="P5511" s="165"/>
      <c r="Q5511" s="165"/>
      <c r="R5511" s="165"/>
      <c r="S5511" s="165"/>
      <c r="T5511" s="165"/>
      <c r="U5511" s="165"/>
    </row>
    <row r="5512" spans="2:21">
      <c r="B5512" s="165"/>
      <c r="C5512" s="61"/>
      <c r="D5512" s="61"/>
      <c r="N5512" s="165"/>
      <c r="O5512" s="165"/>
      <c r="P5512" s="165"/>
      <c r="Q5512" s="165"/>
      <c r="R5512" s="165"/>
      <c r="S5512" s="165"/>
      <c r="T5512" s="165"/>
      <c r="U5512" s="165"/>
    </row>
    <row r="5513" spans="2:21">
      <c r="B5513" s="165"/>
      <c r="C5513" s="61"/>
      <c r="D5513" s="61"/>
      <c r="N5513" s="165"/>
      <c r="O5513" s="165"/>
      <c r="P5513" s="165"/>
      <c r="Q5513" s="165"/>
      <c r="R5513" s="165"/>
      <c r="S5513" s="165"/>
      <c r="T5513" s="165"/>
      <c r="U5513" s="165"/>
    </row>
    <row r="5514" spans="2:21">
      <c r="B5514" s="165"/>
      <c r="C5514" s="61"/>
      <c r="D5514" s="61"/>
      <c r="N5514" s="165"/>
      <c r="O5514" s="165"/>
      <c r="P5514" s="165"/>
      <c r="Q5514" s="165"/>
      <c r="R5514" s="165"/>
      <c r="S5514" s="165"/>
      <c r="T5514" s="165"/>
      <c r="U5514" s="165"/>
    </row>
    <row r="5515" spans="2:21">
      <c r="B5515" s="165"/>
      <c r="C5515" s="61"/>
      <c r="D5515" s="61"/>
      <c r="N5515" s="165"/>
      <c r="O5515" s="165"/>
      <c r="P5515" s="165"/>
      <c r="Q5515" s="165"/>
      <c r="R5515" s="165"/>
      <c r="S5515" s="165"/>
      <c r="T5515" s="165"/>
      <c r="U5515" s="165"/>
    </row>
    <row r="5516" spans="2:21">
      <c r="B5516" s="165"/>
      <c r="C5516" s="61"/>
      <c r="D5516" s="61"/>
      <c r="N5516" s="165"/>
      <c r="O5516" s="165"/>
      <c r="P5516" s="165"/>
      <c r="Q5516" s="165"/>
      <c r="R5516" s="165"/>
      <c r="S5516" s="165"/>
      <c r="T5516" s="165"/>
      <c r="U5516" s="165"/>
    </row>
    <row r="5517" spans="2:21">
      <c r="B5517" s="165"/>
      <c r="C5517" s="61"/>
      <c r="D5517" s="61"/>
      <c r="N5517" s="165"/>
      <c r="O5517" s="165"/>
      <c r="P5517" s="165"/>
      <c r="Q5517" s="165"/>
      <c r="R5517" s="165"/>
      <c r="S5517" s="165"/>
      <c r="T5517" s="165"/>
      <c r="U5517" s="165"/>
    </row>
    <row r="5518" spans="2:21">
      <c r="B5518" s="165"/>
      <c r="C5518" s="61"/>
      <c r="D5518" s="61"/>
      <c r="N5518" s="165"/>
      <c r="O5518" s="165"/>
      <c r="P5518" s="165"/>
      <c r="Q5518" s="165"/>
      <c r="R5518" s="165"/>
      <c r="S5518" s="165"/>
      <c r="T5518" s="165"/>
      <c r="U5518" s="165"/>
    </row>
    <row r="5519" spans="2:21">
      <c r="B5519" s="165"/>
      <c r="C5519" s="61"/>
      <c r="D5519" s="61"/>
      <c r="N5519" s="165"/>
      <c r="O5519" s="165"/>
      <c r="P5519" s="165"/>
      <c r="Q5519" s="165"/>
      <c r="R5519" s="165"/>
      <c r="S5519" s="165"/>
      <c r="T5519" s="165"/>
      <c r="U5519" s="165"/>
    </row>
    <row r="5520" spans="2:21">
      <c r="B5520" s="165"/>
      <c r="C5520" s="61"/>
      <c r="D5520" s="61"/>
      <c r="N5520" s="165"/>
      <c r="O5520" s="165"/>
      <c r="P5520" s="165"/>
      <c r="Q5520" s="165"/>
      <c r="R5520" s="165"/>
      <c r="S5520" s="165"/>
      <c r="T5520" s="165"/>
      <c r="U5520" s="165"/>
    </row>
    <row r="5521" spans="2:21">
      <c r="B5521" s="165"/>
      <c r="C5521" s="61"/>
      <c r="D5521" s="61"/>
      <c r="N5521" s="165"/>
      <c r="O5521" s="165"/>
      <c r="P5521" s="165"/>
      <c r="Q5521" s="165"/>
      <c r="R5521" s="165"/>
      <c r="S5521" s="165"/>
      <c r="T5521" s="165"/>
      <c r="U5521" s="165"/>
    </row>
    <row r="5522" spans="2:21">
      <c r="B5522" s="165"/>
      <c r="C5522" s="61"/>
      <c r="D5522" s="61"/>
      <c r="N5522" s="165"/>
      <c r="O5522" s="165"/>
      <c r="P5522" s="165"/>
      <c r="Q5522" s="165"/>
      <c r="R5522" s="165"/>
      <c r="S5522" s="165"/>
      <c r="T5522" s="165"/>
      <c r="U5522" s="165"/>
    </row>
    <row r="5523" spans="2:21">
      <c r="B5523" s="165"/>
      <c r="C5523" s="61"/>
      <c r="D5523" s="61"/>
      <c r="N5523" s="165"/>
      <c r="O5523" s="165"/>
      <c r="P5523" s="165"/>
      <c r="Q5523" s="165"/>
      <c r="R5523" s="165"/>
      <c r="S5523" s="165"/>
      <c r="T5523" s="165"/>
      <c r="U5523" s="165"/>
    </row>
    <row r="5524" spans="2:21">
      <c r="B5524" s="165"/>
      <c r="C5524" s="61"/>
      <c r="D5524" s="61"/>
      <c r="N5524" s="165"/>
      <c r="O5524" s="165"/>
      <c r="P5524" s="165"/>
      <c r="Q5524" s="165"/>
      <c r="R5524" s="165"/>
      <c r="S5524" s="165"/>
      <c r="T5524" s="165"/>
      <c r="U5524" s="165"/>
    </row>
    <row r="5525" spans="2:21">
      <c r="B5525" s="165"/>
      <c r="C5525" s="61"/>
      <c r="D5525" s="61"/>
      <c r="N5525" s="165"/>
      <c r="O5525" s="165"/>
      <c r="P5525" s="165"/>
      <c r="Q5525" s="165"/>
      <c r="R5525" s="165"/>
      <c r="S5525" s="165"/>
      <c r="T5525" s="165"/>
      <c r="U5525" s="165"/>
    </row>
    <row r="5526" spans="2:21">
      <c r="B5526" s="165"/>
      <c r="C5526" s="61"/>
      <c r="D5526" s="61"/>
      <c r="N5526" s="165"/>
      <c r="O5526" s="165"/>
      <c r="P5526" s="165"/>
      <c r="Q5526" s="165"/>
      <c r="R5526" s="165"/>
      <c r="S5526" s="165"/>
      <c r="T5526" s="165"/>
      <c r="U5526" s="165"/>
    </row>
    <row r="5527" spans="2:21">
      <c r="B5527" s="165"/>
      <c r="C5527" s="61"/>
      <c r="D5527" s="61"/>
      <c r="N5527" s="165"/>
      <c r="O5527" s="165"/>
      <c r="P5527" s="165"/>
      <c r="Q5527" s="165"/>
      <c r="R5527" s="165"/>
      <c r="S5527" s="165"/>
      <c r="T5527" s="165"/>
      <c r="U5527" s="165"/>
    </row>
    <row r="5528" spans="2:21">
      <c r="B5528" s="165"/>
      <c r="C5528" s="61"/>
      <c r="D5528" s="61"/>
      <c r="N5528" s="165"/>
      <c r="O5528" s="165"/>
      <c r="P5528" s="165"/>
      <c r="Q5528" s="165"/>
      <c r="R5528" s="165"/>
      <c r="S5528" s="165"/>
      <c r="T5528" s="165"/>
      <c r="U5528" s="165"/>
    </row>
    <row r="5529" spans="2:21">
      <c r="B5529" s="165"/>
      <c r="C5529" s="61"/>
      <c r="D5529" s="61"/>
      <c r="N5529" s="165"/>
      <c r="O5529" s="165"/>
      <c r="P5529" s="165"/>
      <c r="Q5529" s="165"/>
      <c r="R5529" s="165"/>
      <c r="S5529" s="165"/>
      <c r="T5529" s="165"/>
      <c r="U5529" s="165"/>
    </row>
    <row r="5530" spans="2:21">
      <c r="B5530" s="165"/>
      <c r="C5530" s="61"/>
      <c r="D5530" s="61"/>
      <c r="N5530" s="165"/>
      <c r="O5530" s="165"/>
      <c r="P5530" s="165"/>
      <c r="Q5530" s="165"/>
      <c r="R5530" s="165"/>
      <c r="S5530" s="165"/>
      <c r="T5530" s="165"/>
      <c r="U5530" s="165"/>
    </row>
    <row r="5531" spans="2:21">
      <c r="B5531" s="165"/>
      <c r="C5531" s="61"/>
      <c r="D5531" s="61"/>
      <c r="N5531" s="165"/>
      <c r="O5531" s="165"/>
      <c r="P5531" s="165"/>
      <c r="Q5531" s="165"/>
      <c r="R5531" s="165"/>
      <c r="S5531" s="165"/>
      <c r="T5531" s="165"/>
      <c r="U5531" s="165"/>
    </row>
    <row r="5532" spans="2:21">
      <c r="B5532" s="165"/>
      <c r="C5532" s="61"/>
      <c r="D5532" s="61"/>
      <c r="N5532" s="165"/>
      <c r="O5532" s="165"/>
      <c r="P5532" s="165"/>
      <c r="Q5532" s="165"/>
      <c r="R5532" s="165"/>
      <c r="S5532" s="165"/>
      <c r="T5532" s="165"/>
      <c r="U5532" s="165"/>
    </row>
    <row r="5533" spans="2:21">
      <c r="B5533" s="165"/>
      <c r="C5533" s="61"/>
      <c r="D5533" s="61"/>
      <c r="N5533" s="165"/>
      <c r="O5533" s="165"/>
      <c r="P5533" s="165"/>
      <c r="Q5533" s="165"/>
      <c r="R5533" s="165"/>
      <c r="S5533" s="165"/>
      <c r="T5533" s="165"/>
      <c r="U5533" s="165"/>
    </row>
    <row r="5534" spans="2:21">
      <c r="B5534" s="165"/>
      <c r="C5534" s="61"/>
      <c r="D5534" s="61"/>
      <c r="N5534" s="165"/>
      <c r="O5534" s="165"/>
      <c r="P5534" s="165"/>
      <c r="Q5534" s="165"/>
      <c r="R5534" s="165"/>
      <c r="S5534" s="165"/>
      <c r="T5534" s="165"/>
      <c r="U5534" s="165"/>
    </row>
    <row r="5535" spans="2:21">
      <c r="B5535" s="165"/>
      <c r="C5535" s="61"/>
      <c r="D5535" s="61"/>
      <c r="N5535" s="165"/>
      <c r="O5535" s="165"/>
      <c r="P5535" s="165"/>
      <c r="Q5535" s="165"/>
      <c r="R5535" s="165"/>
      <c r="S5535" s="165"/>
      <c r="T5535" s="165"/>
      <c r="U5535" s="165"/>
    </row>
    <row r="5536" spans="2:21">
      <c r="B5536" s="165"/>
      <c r="C5536" s="61"/>
      <c r="D5536" s="61"/>
      <c r="N5536" s="165"/>
      <c r="O5536" s="165"/>
      <c r="P5536" s="165"/>
      <c r="Q5536" s="165"/>
      <c r="R5536" s="165"/>
      <c r="S5536" s="165"/>
      <c r="T5536" s="165"/>
      <c r="U5536" s="165"/>
    </row>
    <row r="5537" spans="2:21">
      <c r="B5537" s="165"/>
      <c r="C5537" s="61"/>
      <c r="D5537" s="61"/>
      <c r="N5537" s="165"/>
      <c r="O5537" s="165"/>
      <c r="P5537" s="165"/>
      <c r="Q5537" s="165"/>
      <c r="R5537" s="165"/>
      <c r="S5537" s="165"/>
      <c r="T5537" s="165"/>
      <c r="U5537" s="165"/>
    </row>
    <row r="5538" spans="2:21">
      <c r="B5538" s="165"/>
      <c r="C5538" s="61"/>
      <c r="D5538" s="61"/>
      <c r="N5538" s="165"/>
      <c r="O5538" s="165"/>
      <c r="P5538" s="165"/>
      <c r="Q5538" s="165"/>
      <c r="R5538" s="165"/>
      <c r="S5538" s="165"/>
      <c r="T5538" s="165"/>
      <c r="U5538" s="165"/>
    </row>
    <row r="5539" spans="2:21">
      <c r="B5539" s="165"/>
      <c r="C5539" s="61"/>
      <c r="D5539" s="61"/>
      <c r="N5539" s="165"/>
      <c r="O5539" s="165"/>
      <c r="P5539" s="165"/>
      <c r="Q5539" s="165"/>
      <c r="R5539" s="165"/>
      <c r="S5539" s="165"/>
      <c r="T5539" s="165"/>
      <c r="U5539" s="165"/>
    </row>
    <row r="5540" spans="2:21">
      <c r="B5540" s="165"/>
      <c r="C5540" s="61"/>
      <c r="D5540" s="61"/>
      <c r="N5540" s="165"/>
      <c r="O5540" s="165"/>
      <c r="P5540" s="165"/>
      <c r="Q5540" s="165"/>
      <c r="R5540" s="165"/>
      <c r="S5540" s="165"/>
      <c r="T5540" s="165"/>
      <c r="U5540" s="165"/>
    </row>
    <row r="5541" spans="2:21">
      <c r="B5541" s="165"/>
      <c r="C5541" s="61"/>
      <c r="D5541" s="61"/>
      <c r="N5541" s="165"/>
      <c r="O5541" s="165"/>
      <c r="P5541" s="165"/>
      <c r="Q5541" s="165"/>
      <c r="R5541" s="165"/>
      <c r="S5541" s="165"/>
      <c r="T5541" s="165"/>
      <c r="U5541" s="165"/>
    </row>
    <row r="5542" spans="2:21">
      <c r="B5542" s="165"/>
      <c r="C5542" s="61"/>
      <c r="D5542" s="61"/>
      <c r="N5542" s="165"/>
      <c r="O5542" s="165"/>
      <c r="P5542" s="165"/>
      <c r="Q5542" s="165"/>
      <c r="R5542" s="165"/>
      <c r="S5542" s="165"/>
      <c r="T5542" s="165"/>
      <c r="U5542" s="165"/>
    </row>
    <row r="5543" spans="2:21">
      <c r="B5543" s="165"/>
      <c r="C5543" s="61"/>
      <c r="D5543" s="61"/>
      <c r="N5543" s="165"/>
      <c r="O5543" s="165"/>
      <c r="P5543" s="165"/>
      <c r="Q5543" s="165"/>
      <c r="R5543" s="165"/>
      <c r="S5543" s="165"/>
      <c r="T5543" s="165"/>
      <c r="U5543" s="165"/>
    </row>
    <row r="5544" spans="2:21">
      <c r="B5544" s="165"/>
      <c r="C5544" s="61"/>
      <c r="D5544" s="61"/>
      <c r="N5544" s="165"/>
      <c r="O5544" s="165"/>
      <c r="P5544" s="165"/>
      <c r="Q5544" s="165"/>
      <c r="R5544" s="165"/>
      <c r="S5544" s="165"/>
      <c r="T5544" s="165"/>
      <c r="U5544" s="165"/>
    </row>
    <row r="5545" spans="2:21">
      <c r="B5545" s="165"/>
      <c r="C5545" s="61"/>
      <c r="D5545" s="61"/>
      <c r="N5545" s="165"/>
      <c r="O5545" s="165"/>
      <c r="P5545" s="165"/>
      <c r="Q5545" s="165"/>
      <c r="R5545" s="165"/>
      <c r="S5545" s="165"/>
      <c r="T5545" s="165"/>
      <c r="U5545" s="165"/>
    </row>
    <row r="5546" spans="2:21">
      <c r="B5546" s="165"/>
      <c r="C5546" s="61"/>
      <c r="D5546" s="61"/>
      <c r="N5546" s="165"/>
      <c r="O5546" s="165"/>
      <c r="P5546" s="165"/>
      <c r="Q5546" s="165"/>
      <c r="R5546" s="165"/>
      <c r="S5546" s="165"/>
      <c r="T5546" s="165"/>
      <c r="U5546" s="165"/>
    </row>
    <row r="5547" spans="2:21">
      <c r="B5547" s="165"/>
      <c r="C5547" s="61"/>
      <c r="D5547" s="61"/>
      <c r="N5547" s="165"/>
      <c r="O5547" s="165"/>
      <c r="P5547" s="165"/>
      <c r="Q5547" s="165"/>
      <c r="R5547" s="165"/>
      <c r="S5547" s="165"/>
      <c r="T5547" s="165"/>
      <c r="U5547" s="165"/>
    </row>
    <row r="5548" spans="2:21">
      <c r="B5548" s="165"/>
      <c r="C5548" s="61"/>
      <c r="D5548" s="61"/>
      <c r="N5548" s="165"/>
      <c r="O5548" s="165"/>
      <c r="P5548" s="165"/>
      <c r="Q5548" s="165"/>
      <c r="R5548" s="165"/>
      <c r="S5548" s="165"/>
      <c r="T5548" s="165"/>
      <c r="U5548" s="165"/>
    </row>
    <row r="5549" spans="2:21">
      <c r="B5549" s="165"/>
      <c r="C5549" s="61"/>
      <c r="D5549" s="61"/>
      <c r="N5549" s="165"/>
      <c r="O5549" s="165"/>
      <c r="P5549" s="165"/>
      <c r="Q5549" s="165"/>
      <c r="R5549" s="165"/>
      <c r="S5549" s="165"/>
      <c r="T5549" s="165"/>
      <c r="U5549" s="165"/>
    </row>
    <row r="5550" spans="2:21">
      <c r="B5550" s="165"/>
      <c r="C5550" s="61"/>
      <c r="D5550" s="61"/>
      <c r="N5550" s="165"/>
      <c r="O5550" s="165"/>
      <c r="P5550" s="165"/>
      <c r="Q5550" s="165"/>
      <c r="R5550" s="165"/>
      <c r="S5550" s="165"/>
      <c r="T5550" s="165"/>
      <c r="U5550" s="165"/>
    </row>
    <row r="5551" spans="2:21">
      <c r="B5551" s="165"/>
      <c r="C5551" s="61"/>
      <c r="D5551" s="61"/>
      <c r="N5551" s="165"/>
      <c r="O5551" s="165"/>
      <c r="P5551" s="165"/>
      <c r="Q5551" s="165"/>
      <c r="R5551" s="165"/>
      <c r="S5551" s="165"/>
      <c r="T5551" s="165"/>
      <c r="U5551" s="165"/>
    </row>
    <row r="5552" spans="2:21">
      <c r="B5552" s="165"/>
      <c r="C5552" s="61"/>
      <c r="D5552" s="61"/>
      <c r="N5552" s="165"/>
      <c r="O5552" s="165"/>
      <c r="P5552" s="165"/>
      <c r="Q5552" s="165"/>
      <c r="R5552" s="165"/>
      <c r="S5552" s="165"/>
      <c r="T5552" s="165"/>
      <c r="U5552" s="165"/>
    </row>
    <row r="5553" spans="2:21">
      <c r="B5553" s="165"/>
      <c r="C5553" s="61"/>
      <c r="D5553" s="61"/>
      <c r="N5553" s="165"/>
      <c r="O5553" s="165"/>
      <c r="P5553" s="165"/>
      <c r="Q5553" s="165"/>
      <c r="R5553" s="165"/>
      <c r="S5553" s="165"/>
      <c r="T5553" s="165"/>
      <c r="U5553" s="165"/>
    </row>
    <row r="5554" spans="2:21">
      <c r="B5554" s="165"/>
      <c r="C5554" s="61"/>
      <c r="D5554" s="61"/>
      <c r="N5554" s="165"/>
      <c r="O5554" s="165"/>
      <c r="P5554" s="165"/>
      <c r="Q5554" s="165"/>
      <c r="R5554" s="165"/>
      <c r="S5554" s="165"/>
      <c r="T5554" s="165"/>
      <c r="U5554" s="165"/>
    </row>
    <row r="5555" spans="2:21">
      <c r="B5555" s="165"/>
      <c r="C5555" s="61"/>
      <c r="D5555" s="61"/>
      <c r="N5555" s="165"/>
      <c r="O5555" s="165"/>
      <c r="P5555" s="165"/>
      <c r="Q5555" s="165"/>
      <c r="R5555" s="165"/>
      <c r="S5555" s="165"/>
      <c r="T5555" s="165"/>
      <c r="U5555" s="165"/>
    </row>
    <row r="5556" spans="2:21">
      <c r="B5556" s="165"/>
      <c r="C5556" s="61"/>
      <c r="D5556" s="61"/>
      <c r="N5556" s="165"/>
      <c r="O5556" s="165"/>
      <c r="P5556" s="165"/>
      <c r="Q5556" s="165"/>
      <c r="R5556" s="165"/>
      <c r="S5556" s="165"/>
      <c r="T5556" s="165"/>
      <c r="U5556" s="165"/>
    </row>
    <row r="5557" spans="2:21">
      <c r="B5557" s="165"/>
      <c r="C5557" s="61"/>
      <c r="D5557" s="61"/>
      <c r="N5557" s="165"/>
      <c r="O5557" s="165"/>
      <c r="P5557" s="165"/>
      <c r="Q5557" s="165"/>
      <c r="R5557" s="165"/>
      <c r="S5557" s="165"/>
      <c r="T5557" s="165"/>
      <c r="U5557" s="165"/>
    </row>
    <row r="5558" spans="2:21">
      <c r="B5558" s="165"/>
      <c r="C5558" s="61"/>
      <c r="D5558" s="61"/>
      <c r="N5558" s="165"/>
      <c r="O5558" s="165"/>
      <c r="P5558" s="165"/>
      <c r="Q5558" s="165"/>
      <c r="R5558" s="165"/>
      <c r="S5558" s="165"/>
      <c r="T5558" s="165"/>
      <c r="U5558" s="165"/>
    </row>
    <row r="5559" spans="2:21">
      <c r="B5559" s="165"/>
      <c r="C5559" s="61"/>
      <c r="D5559" s="61"/>
      <c r="N5559" s="165"/>
      <c r="O5559" s="165"/>
      <c r="P5559" s="165"/>
      <c r="Q5559" s="165"/>
      <c r="R5559" s="165"/>
      <c r="S5559" s="165"/>
      <c r="T5559" s="165"/>
      <c r="U5559" s="165"/>
    </row>
    <row r="5560" spans="2:21">
      <c r="B5560" s="165"/>
      <c r="C5560" s="61"/>
      <c r="D5560" s="61"/>
      <c r="N5560" s="165"/>
      <c r="O5560" s="165"/>
      <c r="P5560" s="165"/>
      <c r="Q5560" s="165"/>
      <c r="R5560" s="165"/>
      <c r="S5560" s="165"/>
      <c r="T5560" s="165"/>
      <c r="U5560" s="165"/>
    </row>
    <row r="5561" spans="2:21">
      <c r="B5561" s="165"/>
      <c r="C5561" s="61"/>
      <c r="D5561" s="61"/>
      <c r="N5561" s="165"/>
      <c r="O5561" s="165"/>
      <c r="P5561" s="165"/>
      <c r="Q5561" s="165"/>
      <c r="R5561" s="165"/>
      <c r="S5561" s="165"/>
      <c r="T5561" s="165"/>
      <c r="U5561" s="165"/>
    </row>
    <row r="5562" spans="2:21">
      <c r="B5562" s="165"/>
      <c r="C5562" s="61"/>
      <c r="D5562" s="61"/>
      <c r="N5562" s="165"/>
      <c r="O5562" s="165"/>
      <c r="P5562" s="165"/>
      <c r="Q5562" s="165"/>
      <c r="R5562" s="165"/>
      <c r="S5562" s="165"/>
      <c r="T5562" s="165"/>
      <c r="U5562" s="165"/>
    </row>
    <row r="5563" spans="2:21">
      <c r="B5563" s="165"/>
      <c r="C5563" s="61"/>
      <c r="D5563" s="61"/>
      <c r="N5563" s="165"/>
      <c r="O5563" s="165"/>
      <c r="P5563" s="165"/>
      <c r="Q5563" s="165"/>
      <c r="R5563" s="165"/>
      <c r="S5563" s="165"/>
      <c r="T5563" s="165"/>
      <c r="U5563" s="165"/>
    </row>
    <row r="5564" spans="2:21">
      <c r="B5564" s="165"/>
      <c r="C5564" s="61"/>
      <c r="D5564" s="61"/>
      <c r="N5564" s="165"/>
      <c r="O5564" s="165"/>
      <c r="P5564" s="165"/>
      <c r="Q5564" s="165"/>
      <c r="R5564" s="165"/>
      <c r="S5564" s="165"/>
      <c r="T5564" s="165"/>
      <c r="U5564" s="165"/>
    </row>
    <row r="5565" spans="2:21">
      <c r="B5565" s="165"/>
      <c r="C5565" s="61"/>
      <c r="D5565" s="61"/>
      <c r="N5565" s="165"/>
      <c r="O5565" s="165"/>
      <c r="P5565" s="165"/>
      <c r="Q5565" s="165"/>
      <c r="R5565" s="165"/>
      <c r="S5565" s="165"/>
      <c r="T5565" s="165"/>
      <c r="U5565" s="165"/>
    </row>
    <row r="5566" spans="2:21">
      <c r="B5566" s="165"/>
      <c r="C5566" s="61"/>
      <c r="D5566" s="61"/>
      <c r="N5566" s="165"/>
      <c r="O5566" s="165"/>
      <c r="P5566" s="165"/>
      <c r="Q5566" s="165"/>
      <c r="R5566" s="165"/>
      <c r="S5566" s="165"/>
      <c r="T5566" s="165"/>
      <c r="U5566" s="165"/>
    </row>
    <row r="5567" spans="2:21">
      <c r="B5567" s="165"/>
      <c r="C5567" s="61"/>
      <c r="D5567" s="61"/>
      <c r="N5567" s="165"/>
      <c r="O5567" s="165"/>
      <c r="P5567" s="165"/>
      <c r="Q5567" s="165"/>
      <c r="R5567" s="165"/>
      <c r="S5567" s="165"/>
      <c r="T5567" s="165"/>
      <c r="U5567" s="165"/>
    </row>
    <row r="5568" spans="2:21">
      <c r="B5568" s="165"/>
      <c r="C5568" s="61"/>
      <c r="D5568" s="61"/>
      <c r="N5568" s="165"/>
      <c r="O5568" s="165"/>
      <c r="P5568" s="165"/>
      <c r="Q5568" s="165"/>
      <c r="R5568" s="165"/>
      <c r="S5568" s="165"/>
      <c r="T5568" s="165"/>
      <c r="U5568" s="165"/>
    </row>
    <row r="5569" spans="2:21">
      <c r="B5569" s="165"/>
      <c r="C5569" s="61"/>
      <c r="D5569" s="61"/>
      <c r="N5569" s="165"/>
      <c r="O5569" s="165"/>
      <c r="P5569" s="165"/>
      <c r="Q5569" s="165"/>
      <c r="R5569" s="165"/>
      <c r="S5569" s="165"/>
      <c r="T5569" s="165"/>
      <c r="U5569" s="165"/>
    </row>
    <row r="5570" spans="2:21">
      <c r="B5570" s="165"/>
      <c r="C5570" s="61"/>
      <c r="D5570" s="61"/>
      <c r="N5570" s="165"/>
      <c r="O5570" s="165"/>
      <c r="P5570" s="165"/>
      <c r="Q5570" s="165"/>
      <c r="R5570" s="165"/>
      <c r="S5570" s="165"/>
      <c r="T5570" s="165"/>
      <c r="U5570" s="165"/>
    </row>
    <row r="5571" spans="2:21">
      <c r="B5571" s="165"/>
      <c r="C5571" s="61"/>
      <c r="D5571" s="61"/>
      <c r="N5571" s="165"/>
      <c r="O5571" s="165"/>
      <c r="P5571" s="165"/>
      <c r="Q5571" s="165"/>
      <c r="R5571" s="165"/>
      <c r="S5571" s="165"/>
      <c r="T5571" s="165"/>
      <c r="U5571" s="165"/>
    </row>
    <row r="5572" spans="2:21">
      <c r="B5572" s="165"/>
      <c r="C5572" s="61"/>
      <c r="D5572" s="61"/>
      <c r="N5572" s="165"/>
      <c r="O5572" s="165"/>
      <c r="P5572" s="165"/>
      <c r="Q5572" s="165"/>
      <c r="R5572" s="165"/>
      <c r="S5572" s="165"/>
      <c r="T5572" s="165"/>
      <c r="U5572" s="165"/>
    </row>
    <row r="5573" spans="2:21">
      <c r="B5573" s="165"/>
      <c r="C5573" s="61"/>
      <c r="D5573" s="61"/>
      <c r="N5573" s="165"/>
      <c r="O5573" s="165"/>
      <c r="P5573" s="165"/>
      <c r="Q5573" s="165"/>
      <c r="R5573" s="165"/>
      <c r="S5573" s="165"/>
      <c r="T5573" s="165"/>
      <c r="U5573" s="165"/>
    </row>
    <row r="5574" spans="2:21">
      <c r="B5574" s="165"/>
      <c r="C5574" s="61"/>
      <c r="D5574" s="61"/>
      <c r="N5574" s="165"/>
      <c r="O5574" s="165"/>
      <c r="P5574" s="165"/>
      <c r="Q5574" s="165"/>
      <c r="R5574" s="165"/>
      <c r="S5574" s="165"/>
      <c r="T5574" s="165"/>
      <c r="U5574" s="165"/>
    </row>
    <row r="5575" spans="2:21">
      <c r="B5575" s="165"/>
      <c r="C5575" s="61"/>
      <c r="D5575" s="61"/>
      <c r="N5575" s="165"/>
      <c r="O5575" s="165"/>
      <c r="P5575" s="165"/>
      <c r="Q5575" s="165"/>
      <c r="R5575" s="165"/>
      <c r="S5575" s="165"/>
      <c r="T5575" s="165"/>
      <c r="U5575" s="165"/>
    </row>
    <row r="5576" spans="2:21">
      <c r="B5576" s="165"/>
      <c r="C5576" s="61"/>
      <c r="D5576" s="61"/>
      <c r="N5576" s="165"/>
      <c r="O5576" s="165"/>
      <c r="P5576" s="165"/>
      <c r="Q5576" s="165"/>
      <c r="R5576" s="165"/>
      <c r="S5576" s="165"/>
      <c r="T5576" s="165"/>
      <c r="U5576" s="165"/>
    </row>
    <row r="5577" spans="2:21">
      <c r="B5577" s="165"/>
      <c r="C5577" s="61"/>
      <c r="D5577" s="61"/>
      <c r="N5577" s="165"/>
      <c r="O5577" s="165"/>
      <c r="P5577" s="165"/>
      <c r="Q5577" s="165"/>
      <c r="R5577" s="165"/>
      <c r="S5577" s="165"/>
      <c r="T5577" s="165"/>
      <c r="U5577" s="165"/>
    </row>
    <row r="5578" spans="2:21">
      <c r="B5578" s="165"/>
      <c r="C5578" s="61"/>
      <c r="D5578" s="61"/>
      <c r="N5578" s="165"/>
      <c r="O5578" s="165"/>
      <c r="P5578" s="165"/>
      <c r="Q5578" s="165"/>
      <c r="R5578" s="165"/>
      <c r="S5578" s="165"/>
      <c r="T5578" s="165"/>
      <c r="U5578" s="165"/>
    </row>
    <row r="5579" spans="2:21">
      <c r="B5579" s="165"/>
      <c r="C5579" s="61"/>
      <c r="D5579" s="61"/>
      <c r="N5579" s="165"/>
      <c r="O5579" s="165"/>
      <c r="P5579" s="165"/>
      <c r="Q5579" s="165"/>
      <c r="R5579" s="165"/>
      <c r="S5579" s="165"/>
      <c r="T5579" s="165"/>
      <c r="U5579" s="165"/>
    </row>
    <row r="5580" spans="2:21">
      <c r="B5580" s="165"/>
      <c r="C5580" s="61"/>
      <c r="D5580" s="61"/>
      <c r="N5580" s="165"/>
      <c r="O5580" s="165"/>
      <c r="P5580" s="165"/>
      <c r="Q5580" s="165"/>
      <c r="R5580" s="165"/>
      <c r="S5580" s="165"/>
      <c r="T5580" s="165"/>
      <c r="U5580" s="165"/>
    </row>
    <row r="5581" spans="2:21">
      <c r="B5581" s="165"/>
      <c r="C5581" s="61"/>
      <c r="D5581" s="61"/>
      <c r="N5581" s="165"/>
      <c r="O5581" s="165"/>
      <c r="P5581" s="165"/>
      <c r="Q5581" s="165"/>
      <c r="R5581" s="165"/>
      <c r="S5581" s="165"/>
      <c r="T5581" s="165"/>
      <c r="U5581" s="165"/>
    </row>
    <row r="5582" spans="2:21">
      <c r="B5582" s="165"/>
      <c r="C5582" s="61"/>
      <c r="D5582" s="61"/>
      <c r="N5582" s="165"/>
      <c r="O5582" s="165"/>
      <c r="P5582" s="165"/>
      <c r="Q5582" s="165"/>
      <c r="R5582" s="165"/>
      <c r="S5582" s="165"/>
      <c r="T5582" s="165"/>
      <c r="U5582" s="165"/>
    </row>
    <row r="5583" spans="2:21">
      <c r="B5583" s="165"/>
      <c r="C5583" s="61"/>
      <c r="D5583" s="61"/>
      <c r="N5583" s="165"/>
      <c r="O5583" s="165"/>
      <c r="P5583" s="165"/>
      <c r="Q5583" s="165"/>
      <c r="R5583" s="165"/>
      <c r="S5583" s="165"/>
      <c r="T5583" s="165"/>
      <c r="U5583" s="165"/>
    </row>
    <row r="5584" spans="2:21">
      <c r="B5584" s="165"/>
      <c r="C5584" s="61"/>
      <c r="D5584" s="61"/>
      <c r="N5584" s="165"/>
      <c r="O5584" s="165"/>
      <c r="P5584" s="165"/>
      <c r="Q5584" s="165"/>
      <c r="R5584" s="165"/>
      <c r="S5584" s="165"/>
      <c r="T5584" s="165"/>
      <c r="U5584" s="165"/>
    </row>
    <row r="5585" spans="2:21">
      <c r="B5585" s="165"/>
      <c r="C5585" s="61"/>
      <c r="D5585" s="61"/>
      <c r="N5585" s="165"/>
      <c r="O5585" s="165"/>
      <c r="P5585" s="165"/>
      <c r="Q5585" s="165"/>
      <c r="R5585" s="165"/>
      <c r="S5585" s="165"/>
      <c r="T5585" s="165"/>
      <c r="U5585" s="165"/>
    </row>
    <row r="5586" spans="2:21">
      <c r="B5586" s="165"/>
      <c r="C5586" s="61"/>
      <c r="D5586" s="61"/>
      <c r="N5586" s="165"/>
      <c r="O5586" s="165"/>
      <c r="P5586" s="165"/>
      <c r="Q5586" s="165"/>
      <c r="R5586" s="165"/>
      <c r="S5586" s="165"/>
      <c r="T5586" s="165"/>
      <c r="U5586" s="165"/>
    </row>
    <row r="5587" spans="2:21">
      <c r="B5587" s="165"/>
      <c r="C5587" s="61"/>
      <c r="D5587" s="61"/>
      <c r="N5587" s="165"/>
      <c r="O5587" s="165"/>
      <c r="P5587" s="165"/>
      <c r="Q5587" s="165"/>
      <c r="R5587" s="165"/>
      <c r="S5587" s="165"/>
      <c r="T5587" s="165"/>
      <c r="U5587" s="165"/>
    </row>
    <row r="5588" spans="2:21">
      <c r="B5588" s="165"/>
      <c r="C5588" s="61"/>
      <c r="D5588" s="61"/>
      <c r="N5588" s="165"/>
      <c r="O5588" s="165"/>
      <c r="P5588" s="165"/>
      <c r="Q5588" s="165"/>
      <c r="R5588" s="165"/>
      <c r="S5588" s="165"/>
      <c r="T5588" s="165"/>
      <c r="U5588" s="165"/>
    </row>
    <row r="5589" spans="2:21">
      <c r="B5589" s="165"/>
      <c r="C5589" s="61"/>
      <c r="D5589" s="61"/>
      <c r="N5589" s="165"/>
      <c r="O5589" s="165"/>
      <c r="P5589" s="165"/>
      <c r="Q5589" s="165"/>
      <c r="R5589" s="165"/>
      <c r="S5589" s="165"/>
      <c r="T5589" s="165"/>
      <c r="U5589" s="165"/>
    </row>
    <row r="5590" spans="2:21">
      <c r="B5590" s="165"/>
      <c r="C5590" s="61"/>
      <c r="D5590" s="61"/>
      <c r="N5590" s="165"/>
      <c r="O5590" s="165"/>
      <c r="P5590" s="165"/>
      <c r="Q5590" s="165"/>
      <c r="R5590" s="165"/>
      <c r="S5590" s="165"/>
      <c r="T5590" s="165"/>
      <c r="U5590" s="165"/>
    </row>
    <row r="5591" spans="2:21">
      <c r="B5591" s="165"/>
      <c r="C5591" s="61"/>
      <c r="D5591" s="61"/>
      <c r="N5591" s="165"/>
      <c r="O5591" s="165"/>
      <c r="P5591" s="165"/>
      <c r="Q5591" s="165"/>
      <c r="R5591" s="165"/>
      <c r="S5591" s="165"/>
      <c r="T5591" s="165"/>
      <c r="U5591" s="165"/>
    </row>
    <row r="5592" spans="2:21">
      <c r="B5592" s="165"/>
      <c r="C5592" s="61"/>
      <c r="D5592" s="61"/>
      <c r="N5592" s="165"/>
      <c r="O5592" s="165"/>
      <c r="P5592" s="165"/>
      <c r="Q5592" s="165"/>
      <c r="R5592" s="165"/>
      <c r="S5592" s="165"/>
      <c r="T5592" s="165"/>
      <c r="U5592" s="165"/>
    </row>
    <row r="5593" spans="2:21">
      <c r="B5593" s="165"/>
      <c r="C5593" s="61"/>
      <c r="D5593" s="61"/>
      <c r="N5593" s="165"/>
      <c r="O5593" s="165"/>
      <c r="P5593" s="165"/>
      <c r="Q5593" s="165"/>
      <c r="R5593" s="165"/>
      <c r="S5593" s="165"/>
      <c r="T5593" s="165"/>
      <c r="U5593" s="165"/>
    </row>
    <row r="5594" spans="2:21">
      <c r="B5594" s="165"/>
      <c r="C5594" s="61"/>
      <c r="D5594" s="61"/>
      <c r="N5594" s="165"/>
      <c r="O5594" s="165"/>
      <c r="P5594" s="165"/>
      <c r="Q5594" s="165"/>
      <c r="R5594" s="165"/>
      <c r="S5594" s="165"/>
      <c r="T5594" s="165"/>
      <c r="U5594" s="165"/>
    </row>
    <row r="5595" spans="2:21">
      <c r="B5595" s="165"/>
      <c r="C5595" s="61"/>
      <c r="D5595" s="61"/>
      <c r="N5595" s="165"/>
      <c r="O5595" s="165"/>
      <c r="P5595" s="165"/>
      <c r="Q5595" s="165"/>
      <c r="R5595" s="165"/>
      <c r="S5595" s="165"/>
      <c r="T5595" s="165"/>
      <c r="U5595" s="165"/>
    </row>
    <row r="5596" spans="2:21">
      <c r="B5596" s="165"/>
      <c r="C5596" s="61"/>
      <c r="D5596" s="61"/>
      <c r="N5596" s="165"/>
      <c r="O5596" s="165"/>
      <c r="P5596" s="165"/>
      <c r="Q5596" s="165"/>
      <c r="R5596" s="165"/>
      <c r="S5596" s="165"/>
      <c r="T5596" s="165"/>
      <c r="U5596" s="165"/>
    </row>
    <row r="5597" spans="2:21">
      <c r="B5597" s="165"/>
      <c r="C5597" s="61"/>
      <c r="D5597" s="61"/>
      <c r="N5597" s="165"/>
      <c r="O5597" s="165"/>
      <c r="P5597" s="165"/>
      <c r="Q5597" s="165"/>
      <c r="R5597" s="165"/>
      <c r="S5597" s="165"/>
      <c r="T5597" s="165"/>
      <c r="U5597" s="165"/>
    </row>
    <row r="5598" spans="2:21">
      <c r="B5598" s="165"/>
      <c r="C5598" s="61"/>
      <c r="D5598" s="61"/>
      <c r="N5598" s="165"/>
      <c r="O5598" s="165"/>
      <c r="P5598" s="165"/>
      <c r="Q5598" s="165"/>
      <c r="R5598" s="165"/>
      <c r="S5598" s="165"/>
      <c r="T5598" s="165"/>
      <c r="U5598" s="165"/>
    </row>
    <row r="5599" spans="2:21">
      <c r="B5599" s="165"/>
      <c r="C5599" s="61"/>
      <c r="D5599" s="61"/>
      <c r="N5599" s="165"/>
      <c r="O5599" s="165"/>
      <c r="P5599" s="165"/>
      <c r="Q5599" s="165"/>
      <c r="R5599" s="165"/>
      <c r="S5599" s="165"/>
      <c r="T5599" s="165"/>
      <c r="U5599" s="165"/>
    </row>
    <row r="5600" spans="2:21">
      <c r="B5600" s="165"/>
      <c r="C5600" s="61"/>
      <c r="D5600" s="61"/>
      <c r="N5600" s="165"/>
      <c r="O5600" s="165"/>
      <c r="P5600" s="165"/>
      <c r="Q5600" s="165"/>
      <c r="R5600" s="165"/>
      <c r="S5600" s="165"/>
      <c r="T5600" s="165"/>
      <c r="U5600" s="165"/>
    </row>
    <row r="5601" spans="2:21">
      <c r="B5601" s="165"/>
      <c r="C5601" s="61"/>
      <c r="D5601" s="61"/>
      <c r="N5601" s="165"/>
      <c r="O5601" s="165"/>
      <c r="P5601" s="165"/>
      <c r="Q5601" s="165"/>
      <c r="R5601" s="165"/>
      <c r="S5601" s="165"/>
      <c r="T5601" s="165"/>
      <c r="U5601" s="165"/>
    </row>
    <row r="5602" spans="2:21">
      <c r="B5602" s="165"/>
      <c r="C5602" s="61"/>
      <c r="D5602" s="61"/>
      <c r="N5602" s="165"/>
      <c r="O5602" s="165"/>
      <c r="P5602" s="165"/>
      <c r="Q5602" s="165"/>
      <c r="R5602" s="165"/>
      <c r="S5602" s="165"/>
      <c r="T5602" s="165"/>
      <c r="U5602" s="165"/>
    </row>
    <row r="5603" spans="2:21">
      <c r="B5603" s="165"/>
      <c r="C5603" s="61"/>
      <c r="D5603" s="61"/>
      <c r="N5603" s="165"/>
      <c r="O5603" s="165"/>
      <c r="P5603" s="165"/>
      <c r="Q5603" s="165"/>
      <c r="R5603" s="165"/>
      <c r="S5603" s="165"/>
      <c r="T5603" s="165"/>
      <c r="U5603" s="165"/>
    </row>
    <row r="5604" spans="2:21">
      <c r="B5604" s="165"/>
      <c r="C5604" s="61"/>
      <c r="D5604" s="61"/>
      <c r="N5604" s="165"/>
      <c r="O5604" s="165"/>
      <c r="P5604" s="165"/>
      <c r="Q5604" s="165"/>
      <c r="R5604" s="165"/>
      <c r="S5604" s="165"/>
      <c r="T5604" s="165"/>
      <c r="U5604" s="165"/>
    </row>
    <row r="5605" spans="2:21">
      <c r="B5605" s="165"/>
      <c r="C5605" s="61"/>
      <c r="D5605" s="61"/>
      <c r="N5605" s="165"/>
      <c r="O5605" s="165"/>
      <c r="P5605" s="165"/>
      <c r="Q5605" s="165"/>
      <c r="R5605" s="165"/>
      <c r="S5605" s="165"/>
      <c r="T5605" s="165"/>
      <c r="U5605" s="165"/>
    </row>
    <row r="5606" spans="2:21">
      <c r="B5606" s="165"/>
      <c r="C5606" s="61"/>
      <c r="D5606" s="61"/>
      <c r="N5606" s="165"/>
      <c r="O5606" s="165"/>
      <c r="P5606" s="165"/>
      <c r="Q5606" s="165"/>
      <c r="R5606" s="165"/>
      <c r="S5606" s="165"/>
      <c r="T5606" s="165"/>
      <c r="U5606" s="165"/>
    </row>
    <row r="5607" spans="2:21">
      <c r="B5607" s="165"/>
      <c r="C5607" s="61"/>
      <c r="D5607" s="61"/>
      <c r="N5607" s="165"/>
      <c r="O5607" s="165"/>
      <c r="P5607" s="165"/>
      <c r="Q5607" s="165"/>
      <c r="R5607" s="165"/>
      <c r="S5607" s="165"/>
      <c r="T5607" s="165"/>
      <c r="U5607" s="165"/>
    </row>
    <row r="5608" spans="2:21">
      <c r="B5608" s="165"/>
      <c r="C5608" s="61"/>
      <c r="D5608" s="61"/>
      <c r="N5608" s="165"/>
      <c r="O5608" s="165"/>
      <c r="P5608" s="165"/>
      <c r="Q5608" s="165"/>
      <c r="R5608" s="165"/>
      <c r="S5608" s="165"/>
      <c r="T5608" s="165"/>
      <c r="U5608" s="165"/>
    </row>
    <row r="5609" spans="2:21">
      <c r="B5609" s="165"/>
      <c r="C5609" s="61"/>
      <c r="D5609" s="61"/>
      <c r="N5609" s="165"/>
      <c r="O5609" s="165"/>
      <c r="P5609" s="165"/>
      <c r="Q5609" s="165"/>
      <c r="R5609" s="165"/>
      <c r="S5609" s="165"/>
      <c r="T5609" s="165"/>
      <c r="U5609" s="165"/>
    </row>
    <row r="5610" spans="2:21">
      <c r="B5610" s="165"/>
      <c r="C5610" s="61"/>
      <c r="D5610" s="61"/>
      <c r="N5610" s="165"/>
      <c r="O5610" s="165"/>
      <c r="P5610" s="165"/>
      <c r="Q5610" s="165"/>
      <c r="R5610" s="165"/>
      <c r="S5610" s="165"/>
      <c r="T5610" s="165"/>
      <c r="U5610" s="165"/>
    </row>
    <row r="5611" spans="2:21">
      <c r="B5611" s="165"/>
      <c r="C5611" s="61"/>
      <c r="D5611" s="61"/>
      <c r="N5611" s="165"/>
      <c r="O5611" s="165"/>
      <c r="P5611" s="165"/>
      <c r="Q5611" s="165"/>
      <c r="R5611" s="165"/>
      <c r="S5611" s="165"/>
      <c r="T5611" s="165"/>
      <c r="U5611" s="165"/>
    </row>
    <row r="5612" spans="2:21">
      <c r="B5612" s="165"/>
      <c r="C5612" s="61"/>
      <c r="D5612" s="61"/>
      <c r="N5612" s="165"/>
      <c r="O5612" s="165"/>
      <c r="P5612" s="165"/>
      <c r="Q5612" s="165"/>
      <c r="R5612" s="165"/>
      <c r="S5612" s="165"/>
      <c r="T5612" s="165"/>
      <c r="U5612" s="165"/>
    </row>
    <row r="5613" spans="2:21">
      <c r="B5613" s="165"/>
      <c r="C5613" s="61"/>
      <c r="D5613" s="61"/>
      <c r="N5613" s="165"/>
      <c r="O5613" s="165"/>
      <c r="P5613" s="165"/>
      <c r="Q5613" s="165"/>
      <c r="R5613" s="165"/>
      <c r="S5613" s="165"/>
      <c r="T5613" s="165"/>
      <c r="U5613" s="165"/>
    </row>
    <row r="5614" spans="2:21">
      <c r="B5614" s="165"/>
      <c r="C5614" s="61"/>
      <c r="D5614" s="61"/>
      <c r="N5614" s="165"/>
      <c r="O5614" s="165"/>
      <c r="P5614" s="165"/>
      <c r="Q5614" s="165"/>
      <c r="R5614" s="165"/>
      <c r="S5614" s="165"/>
      <c r="T5614" s="165"/>
      <c r="U5614" s="165"/>
    </row>
    <row r="5615" spans="2:21">
      <c r="B5615" s="165"/>
      <c r="C5615" s="61"/>
      <c r="D5615" s="61"/>
      <c r="N5615" s="165"/>
      <c r="O5615" s="165"/>
      <c r="P5615" s="165"/>
      <c r="Q5615" s="165"/>
      <c r="R5615" s="165"/>
      <c r="S5615" s="165"/>
      <c r="T5615" s="165"/>
      <c r="U5615" s="165"/>
    </row>
    <row r="5616" spans="2:21">
      <c r="B5616" s="165"/>
      <c r="C5616" s="61"/>
      <c r="D5616" s="61"/>
      <c r="N5616" s="165"/>
      <c r="O5616" s="165"/>
      <c r="P5616" s="165"/>
      <c r="Q5616" s="165"/>
      <c r="R5616" s="165"/>
      <c r="S5616" s="165"/>
      <c r="T5616" s="165"/>
      <c r="U5616" s="165"/>
    </row>
    <row r="5617" spans="2:21">
      <c r="B5617" s="165"/>
      <c r="C5617" s="61"/>
      <c r="D5617" s="61"/>
      <c r="N5617" s="165"/>
      <c r="O5617" s="165"/>
      <c r="P5617" s="165"/>
      <c r="Q5617" s="165"/>
      <c r="R5617" s="165"/>
      <c r="S5617" s="165"/>
      <c r="T5617" s="165"/>
      <c r="U5617" s="165"/>
    </row>
    <row r="5618" spans="2:21">
      <c r="B5618" s="165"/>
      <c r="C5618" s="61"/>
      <c r="D5618" s="61"/>
      <c r="N5618" s="165"/>
      <c r="O5618" s="165"/>
      <c r="P5618" s="165"/>
      <c r="Q5618" s="165"/>
      <c r="R5618" s="165"/>
      <c r="S5618" s="165"/>
      <c r="T5618" s="165"/>
      <c r="U5618" s="165"/>
    </row>
    <row r="5619" spans="2:21">
      <c r="B5619" s="165"/>
      <c r="C5619" s="61"/>
      <c r="D5619" s="61"/>
      <c r="N5619" s="165"/>
      <c r="O5619" s="165"/>
      <c r="P5619" s="165"/>
      <c r="Q5619" s="165"/>
      <c r="R5619" s="165"/>
      <c r="S5619" s="165"/>
      <c r="T5619" s="165"/>
      <c r="U5619" s="165"/>
    </row>
    <row r="5620" spans="2:21">
      <c r="B5620" s="165"/>
      <c r="C5620" s="61"/>
      <c r="D5620" s="61"/>
      <c r="N5620" s="165"/>
      <c r="O5620" s="165"/>
      <c r="P5620" s="165"/>
      <c r="Q5620" s="165"/>
      <c r="R5620" s="165"/>
      <c r="S5620" s="165"/>
      <c r="T5620" s="165"/>
      <c r="U5620" s="165"/>
    </row>
  </sheetData>
  <sheetProtection sort="0" autoFilter="0"/>
  <protectedRanges>
    <protectedRange sqref="B5:C362 B363:D435 F428:F435 B671:J728 L671:L728 B614:G626 B436:F613 B627:H670 B729:L5500 N786:S5500" name="Range1"/>
    <protectedRange sqref="D5:D362" name="Range1_14"/>
    <protectedRange sqref="F5:F427" name="Range1_15"/>
    <protectedRange sqref="E5:E435" name="Range1_16"/>
    <protectedRange sqref="K5:K728" name="Range1_17"/>
    <protectedRange sqref="L5:L670" name="Range1_18"/>
    <protectedRange sqref="M5:M5500" name="Range1_19"/>
    <protectedRange sqref="H5:H626" name="Range1_20"/>
    <protectedRange sqref="G5:G613" name="Range1_21"/>
    <protectedRange sqref="I5:I670" name="Range1_22"/>
    <protectedRange sqref="J5:J670" name="Range1_23"/>
    <protectedRange sqref="N5:S785" name="Range1_24"/>
  </protectedRanges>
  <mergeCells count="2">
    <mergeCell ref="B1:T1"/>
    <mergeCell ref="B3:C3"/>
  </mergeCells>
  <phoneticPr fontId="6" type="noConversion"/>
  <conditionalFormatting sqref="T5:U5500">
    <cfRule type="containsText" dxfId="17" priority="21" operator="containsText" text="Missing">
      <formula>NOT(ISERROR(SEARCH("Missing",T5)))</formula>
    </cfRule>
    <cfRule type="cellIs" dxfId="16" priority="22" operator="greaterThan">
      <formula>-1</formula>
    </cfRule>
  </conditionalFormatting>
  <dataValidations xWindow="705" yWindow="850" count="5">
    <dataValidation type="whole" allowBlank="1" showInputMessage="1" showErrorMessage="1" prompt="Please enter a valid response code (respondent's age or -9) " sqref="K1 K5501:K1048576">
      <formula1>18</formula1>
      <formula2>150</formula2>
    </dataValidation>
    <dataValidation type="list" allowBlank="1" showInputMessage="1" showErrorMessage="1" prompt="Please enter a valid response code (1-3 or -9)" sqref="N5:S5500">
      <formula1>"1, 2, 3, -9"</formula1>
    </dataValidation>
    <dataValidation type="list" allowBlank="1" showInputMessage="1" showErrorMessage="1" prompt="Please enter a valid response code (1, 2 or -9)" sqref="L5:L5500 D5:J5500">
      <formula1>"1, 2, -9"</formula1>
    </dataValidation>
    <dataValidation type="whole" allowBlank="1" showInputMessage="1" showErrorMessage="1" sqref="K5:K5500">
      <formula1>18</formula1>
      <formula2>130</formula2>
    </dataValidation>
    <dataValidation type="list" allowBlank="1" showInputMessage="1" showErrorMessage="1" prompt="Please enter a valid response code (1 to 18, 89, 99 or -9)" sqref="M5:M5500">
      <formula1>"1, 2, 3, 4, 5, 6, 7, 8, 9, 10, 11, 12, 13, 14, 15, 16, 17, 18, 98, 99, -9"</formula1>
    </dataValidation>
  </dataValidations>
  <pageMargins left="0.75" right="0.75" top="1" bottom="1" header="0.5" footer="0.5"/>
  <pageSetup paperSize="9" scale="10"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14999847407452621"/>
  </sheetPr>
  <dimension ref="A1:T408"/>
  <sheetViews>
    <sheetView topLeftCell="A8" zoomScale="85" zoomScaleNormal="85" workbookViewId="0">
      <selection activeCell="X57" sqref="X57"/>
    </sheetView>
  </sheetViews>
  <sheetFormatPr defaultColWidth="9.140625" defaultRowHeight="12.75"/>
  <cols>
    <col min="1" max="1" width="9.140625" style="6"/>
    <col min="2" max="2" width="92.5703125" style="6" customWidth="1"/>
    <col min="3" max="3" width="9.140625" style="8"/>
    <col min="4" max="4" width="10.42578125" style="69" bestFit="1" customWidth="1"/>
    <col min="5" max="5" width="6.85546875" style="6" customWidth="1"/>
    <col min="6" max="8" width="11.7109375" style="6" hidden="1" customWidth="1"/>
    <col min="9" max="9" width="8.85546875" style="6" hidden="1" customWidth="1"/>
    <col min="10" max="10" width="9.42578125" style="6" hidden="1" customWidth="1"/>
    <col min="11" max="11" width="11.28515625" style="8" hidden="1" customWidth="1"/>
    <col min="12" max="12" width="9.7109375" style="39" hidden="1" customWidth="1"/>
    <col min="13" max="13" width="8.7109375" style="39" hidden="1" customWidth="1"/>
    <col min="14" max="18" width="8.7109375" style="6" hidden="1" customWidth="1"/>
    <col min="19" max="20" width="7.42578125" style="6" hidden="1" customWidth="1"/>
    <col min="21" max="22" width="7.42578125" style="6" customWidth="1"/>
    <col min="23" max="25" width="9.140625" style="6" customWidth="1"/>
    <col min="26" max="26" width="10.85546875" style="6" customWidth="1"/>
    <col min="27" max="28" width="9.140625" style="6" customWidth="1"/>
    <col min="29" max="16384" width="9.140625" style="6"/>
  </cols>
  <sheetData>
    <row r="1" spans="1:17">
      <c r="A1" s="7" t="s">
        <v>7</v>
      </c>
      <c r="G1" s="26"/>
      <c r="H1" s="13"/>
    </row>
    <row r="2" spans="1:17">
      <c r="A2" s="7"/>
      <c r="G2" s="26"/>
      <c r="H2" s="13"/>
    </row>
    <row r="3" spans="1:17">
      <c r="A3" s="7"/>
      <c r="B3" s="7" t="s">
        <v>223</v>
      </c>
      <c r="C3" s="215" t="str">
        <f>IFERROR(AVERAGE(DATA!$T$5:$T$5500), "MISSING")</f>
        <v>MISSING</v>
      </c>
      <c r="G3" s="26"/>
      <c r="H3" s="13"/>
    </row>
    <row r="4" spans="1:17">
      <c r="A4" s="7"/>
      <c r="G4" s="26"/>
      <c r="H4" s="13"/>
    </row>
    <row r="5" spans="1:17">
      <c r="A5" s="7"/>
      <c r="B5" s="7" t="s">
        <v>224</v>
      </c>
      <c r="C5" s="215" t="str">
        <f>IFERROR(AVERAGE(DATA!$U$5:$U$5500), "MISSING")</f>
        <v>MISSING</v>
      </c>
      <c r="G5" s="26"/>
      <c r="H5" s="13"/>
    </row>
    <row r="6" spans="1:17">
      <c r="A6" s="7"/>
      <c r="B6" s="7"/>
      <c r="C6" s="215"/>
      <c r="G6" s="26"/>
      <c r="H6" s="13"/>
    </row>
    <row r="7" spans="1:17">
      <c r="A7" s="32"/>
      <c r="B7" s="8"/>
      <c r="G7" s="26"/>
      <c r="H7" s="13"/>
      <c r="K7" s="8" t="s">
        <v>13</v>
      </c>
    </row>
    <row r="8" spans="1:17" s="59" customFormat="1" ht="12.75" customHeight="1">
      <c r="A8" s="7" t="s">
        <v>56</v>
      </c>
      <c r="B8" s="7"/>
      <c r="C8" s="63" t="s">
        <v>5</v>
      </c>
      <c r="D8" s="69" t="s">
        <v>8</v>
      </c>
      <c r="E8" s="57"/>
      <c r="F8" s="57"/>
      <c r="G8" s="26"/>
      <c r="H8" s="26"/>
      <c r="I8" s="26"/>
      <c r="J8" s="26"/>
      <c r="K8" s="8">
        <v>18</v>
      </c>
      <c r="L8" s="39">
        <f>COUNTIF(DATA!$K$5:$K$5500,K8)</f>
        <v>0</v>
      </c>
      <c r="M8" s="26"/>
      <c r="N8" s="58"/>
      <c r="O8" s="58"/>
      <c r="P8" s="58"/>
      <c r="Q8" s="58"/>
    </row>
    <row r="9" spans="1:17" s="37" customFormat="1" ht="12.75" customHeight="1">
      <c r="A9" s="6">
        <v>1</v>
      </c>
      <c r="B9" s="6" t="s">
        <v>57</v>
      </c>
      <c r="C9" s="64">
        <f>COUNTIF(DATA!$D$5:$D$5500,$A9)</f>
        <v>0</v>
      </c>
      <c r="D9" s="175" t="str">
        <f>IF($C$12=0,"",C9/$C$12*100)</f>
        <v/>
      </c>
      <c r="E9" s="12"/>
      <c r="F9" s="12"/>
      <c r="G9" s="13"/>
      <c r="H9" s="13"/>
      <c r="I9" s="13"/>
      <c r="J9" s="13"/>
      <c r="K9" s="8">
        <v>19</v>
      </c>
      <c r="L9" s="39">
        <f>COUNTIF(DATA!$K$5:$K$5500,K9)</f>
        <v>0</v>
      </c>
      <c r="M9" s="13"/>
      <c r="N9" s="38"/>
      <c r="O9" s="38"/>
      <c r="P9" s="38"/>
      <c r="Q9" s="38"/>
    </row>
    <row r="10" spans="1:17" s="37" customFormat="1" ht="12.75" customHeight="1">
      <c r="A10" s="6">
        <v>2</v>
      </c>
      <c r="B10" s="6" t="s">
        <v>64</v>
      </c>
      <c r="C10" s="64">
        <f>COUNTIF(DATA!$D$5:$D$5500,$A10)</f>
        <v>0</v>
      </c>
      <c r="D10" s="175" t="str">
        <f t="shared" ref="D10:D11" si="0">IF($C$12=0,"",C10/$C$12*100)</f>
        <v/>
      </c>
      <c r="E10" s="12"/>
      <c r="F10" s="12"/>
      <c r="G10" s="13"/>
      <c r="H10" s="13"/>
      <c r="I10" s="13"/>
      <c r="J10" s="13"/>
      <c r="K10" s="8">
        <v>20</v>
      </c>
      <c r="L10" s="39">
        <f>COUNTIF(DATA!$K$5:$K$5500,K10)</f>
        <v>0</v>
      </c>
      <c r="M10" s="13"/>
      <c r="N10" s="38"/>
      <c r="O10" s="38"/>
      <c r="P10" s="38"/>
      <c r="Q10" s="38"/>
    </row>
    <row r="11" spans="1:17" s="37" customFormat="1" ht="12.75" customHeight="1">
      <c r="A11" s="6">
        <v>-9</v>
      </c>
      <c r="B11" s="6" t="s">
        <v>4</v>
      </c>
      <c r="C11" s="64">
        <f>COUNTIF(DATA!$D$5:$D$5500,$A11)</f>
        <v>0</v>
      </c>
      <c r="D11" s="175" t="str">
        <f t="shared" si="0"/>
        <v/>
      </c>
      <c r="E11" s="12"/>
      <c r="F11" s="12"/>
      <c r="G11" s="13"/>
      <c r="H11" s="13"/>
      <c r="I11" s="13"/>
      <c r="J11" s="13"/>
      <c r="K11" s="8">
        <v>21</v>
      </c>
      <c r="L11" s="39">
        <f>COUNTIF(DATA!$K$5:$K$5500,K11)</f>
        <v>0</v>
      </c>
      <c r="M11" s="13"/>
      <c r="N11" s="38"/>
      <c r="O11" s="38"/>
      <c r="P11" s="38"/>
      <c r="Q11" s="38"/>
    </row>
    <row r="12" spans="1:17">
      <c r="A12" s="9"/>
      <c r="B12" s="6" t="s">
        <v>24</v>
      </c>
      <c r="C12" s="8">
        <f>SUM(C9:C11)</f>
        <v>0</v>
      </c>
      <c r="D12" s="11">
        <f>SUM(D9:D11)</f>
        <v>0</v>
      </c>
      <c r="G12" s="26"/>
      <c r="H12" s="13"/>
      <c r="K12" s="8">
        <v>22</v>
      </c>
      <c r="L12" s="39">
        <f>COUNTIF(DATA!$K$5:$K$5500,K12)</f>
        <v>0</v>
      </c>
    </row>
    <row r="13" spans="1:17">
      <c r="A13" s="9"/>
      <c r="G13" s="26"/>
      <c r="H13" s="13"/>
      <c r="K13" s="8">
        <v>23</v>
      </c>
      <c r="L13" s="39">
        <f>COUNTIF(DATA!$K$5:$K$5500,K13)</f>
        <v>0</v>
      </c>
    </row>
    <row r="14" spans="1:17" s="59" customFormat="1" ht="12.75" customHeight="1">
      <c r="A14" s="7" t="s">
        <v>66</v>
      </c>
      <c r="B14" s="7"/>
      <c r="C14" s="8" t="s">
        <v>5</v>
      </c>
      <c r="D14" s="11" t="s">
        <v>8</v>
      </c>
      <c r="E14" s="57"/>
      <c r="F14" s="57"/>
      <c r="G14" s="26"/>
      <c r="H14" s="26"/>
      <c r="I14" s="26"/>
      <c r="J14" s="26"/>
      <c r="K14" s="8">
        <v>24</v>
      </c>
      <c r="L14" s="39">
        <f>COUNTIF(DATA!$K$5:$K$5500,K14)</f>
        <v>0</v>
      </c>
      <c r="M14" s="26"/>
      <c r="N14" s="58"/>
      <c r="O14" s="58"/>
      <c r="P14" s="58"/>
      <c r="Q14" s="58"/>
    </row>
    <row r="15" spans="1:17" s="37" customFormat="1" ht="12.75" customHeight="1">
      <c r="A15" s="6">
        <v>1</v>
      </c>
      <c r="B15" s="6" t="s">
        <v>57</v>
      </c>
      <c r="C15" s="64">
        <f>COUNTIF(DATA!$F$5:$F$5500,$A15)</f>
        <v>0</v>
      </c>
      <c r="D15" s="175" t="str">
        <f>IF($C$18=0,"",C15/$C$18*100)</f>
        <v/>
      </c>
      <c r="E15" s="12"/>
      <c r="F15" s="12"/>
      <c r="G15" s="13"/>
      <c r="H15" s="13"/>
      <c r="I15" s="13"/>
      <c r="J15" s="13"/>
      <c r="K15" s="8">
        <v>25</v>
      </c>
      <c r="L15" s="39">
        <f>COUNTIF(DATA!$K$5:$K$5500,K15)</f>
        <v>0</v>
      </c>
      <c r="M15" s="13"/>
      <c r="N15" s="38"/>
      <c r="O15" s="38"/>
      <c r="P15" s="38"/>
      <c r="Q15" s="38"/>
    </row>
    <row r="16" spans="1:17" s="37" customFormat="1" ht="12.75" customHeight="1">
      <c r="A16" s="6">
        <v>2</v>
      </c>
      <c r="B16" s="6" t="s">
        <v>63</v>
      </c>
      <c r="C16" s="64">
        <f>COUNTIF(DATA!$F$5:$F$5500,$A16)</f>
        <v>0</v>
      </c>
      <c r="D16" s="175" t="str">
        <f t="shared" ref="D16:D17" si="1">IF($C$18=0,"",C16/$C$18*100)</f>
        <v/>
      </c>
      <c r="E16" s="12"/>
      <c r="F16" s="12"/>
      <c r="G16" s="13"/>
      <c r="H16" s="13"/>
      <c r="I16" s="13"/>
      <c r="J16" s="13"/>
      <c r="K16" s="8">
        <v>26</v>
      </c>
      <c r="L16" s="39">
        <f>COUNTIF(DATA!$K$5:$K$5500,K16)</f>
        <v>0</v>
      </c>
      <c r="M16" s="13"/>
      <c r="N16" s="38"/>
      <c r="O16" s="38"/>
      <c r="P16" s="38"/>
      <c r="Q16" s="38"/>
    </row>
    <row r="17" spans="1:17" s="37" customFormat="1" ht="12.75" customHeight="1">
      <c r="A17" s="6">
        <v>-9</v>
      </c>
      <c r="B17" s="6" t="s">
        <v>4</v>
      </c>
      <c r="C17" s="64">
        <f>COUNTIF(DATA!$F$5:$F$5500,$A17)</f>
        <v>0</v>
      </c>
      <c r="D17" s="175" t="str">
        <f t="shared" si="1"/>
        <v/>
      </c>
      <c r="E17" s="12"/>
      <c r="F17" s="12"/>
      <c r="G17" s="13"/>
      <c r="H17" s="13"/>
      <c r="I17" s="13"/>
      <c r="J17" s="13"/>
      <c r="K17" s="8">
        <v>27</v>
      </c>
      <c r="L17" s="39">
        <f>COUNTIF(DATA!$K$5:$K$5500,K17)</f>
        <v>0</v>
      </c>
      <c r="M17" s="13"/>
      <c r="N17" s="38"/>
      <c r="O17" s="38"/>
      <c r="P17" s="38"/>
      <c r="Q17" s="38"/>
    </row>
    <row r="18" spans="1:17">
      <c r="A18" s="9"/>
      <c r="B18" s="6" t="s">
        <v>24</v>
      </c>
      <c r="C18" s="8">
        <f>SUM(C15:C17)</f>
        <v>0</v>
      </c>
      <c r="D18" s="11">
        <f>SUM(D15:D17)</f>
        <v>0</v>
      </c>
      <c r="G18" s="26"/>
      <c r="H18" s="13"/>
      <c r="K18" s="8">
        <v>28</v>
      </c>
      <c r="L18" s="39">
        <f>COUNTIF(DATA!$K$5:$K$5500,K18)</f>
        <v>0</v>
      </c>
    </row>
    <row r="19" spans="1:17" s="37" customFormat="1" ht="12.75" customHeight="1">
      <c r="A19" s="6"/>
      <c r="B19" s="6"/>
      <c r="C19" s="65"/>
      <c r="D19" s="176"/>
      <c r="E19" s="12"/>
      <c r="F19" s="12"/>
      <c r="G19" s="13"/>
      <c r="H19" s="13"/>
      <c r="I19" s="13"/>
      <c r="J19" s="13"/>
      <c r="K19" s="8">
        <v>29</v>
      </c>
      <c r="L19" s="39">
        <f>COUNTIF(DATA!$K$5:$K$5500,K19)</f>
        <v>0</v>
      </c>
      <c r="M19" s="13"/>
      <c r="N19" s="38"/>
      <c r="O19" s="38"/>
      <c r="P19" s="38"/>
      <c r="Q19" s="38"/>
    </row>
    <row r="20" spans="1:17" s="59" customFormat="1" ht="12.75" customHeight="1">
      <c r="A20" s="7" t="s">
        <v>58</v>
      </c>
      <c r="B20" s="7"/>
      <c r="C20" s="64" t="s">
        <v>73</v>
      </c>
      <c r="D20" s="175" t="s">
        <v>74</v>
      </c>
      <c r="E20" s="57"/>
      <c r="F20" s="57"/>
      <c r="G20" s="26"/>
      <c r="H20" s="26"/>
      <c r="I20" s="26"/>
      <c r="J20" s="26"/>
      <c r="K20" s="8">
        <v>30</v>
      </c>
      <c r="L20" s="39">
        <f>COUNTIF(DATA!$K$5:$K$5500,K20)</f>
        <v>0</v>
      </c>
      <c r="M20" s="26"/>
      <c r="N20" s="58"/>
      <c r="O20" s="58"/>
      <c r="P20" s="58"/>
      <c r="Q20" s="58"/>
    </row>
    <row r="21" spans="1:17" s="37" customFormat="1" ht="12.75" customHeight="1">
      <c r="A21" s="6">
        <v>1</v>
      </c>
      <c r="B21" s="6" t="s">
        <v>57</v>
      </c>
      <c r="C21" s="64">
        <f>COUNTIF(DATA!$E$5:$E$5500,$A21)</f>
        <v>0</v>
      </c>
      <c r="D21" s="175" t="str">
        <f>IF($C$24=0,"",C21/$C$24*100)</f>
        <v/>
      </c>
      <c r="E21" s="12"/>
      <c r="F21" s="12"/>
      <c r="G21" s="13"/>
      <c r="H21" s="13"/>
      <c r="I21" s="13"/>
      <c r="J21" s="13"/>
      <c r="K21" s="8">
        <v>31</v>
      </c>
      <c r="L21" s="39">
        <f>COUNTIF(DATA!$K$5:$K$5500,K21)</f>
        <v>0</v>
      </c>
      <c r="M21" s="13"/>
      <c r="N21" s="38"/>
      <c r="O21" s="38"/>
      <c r="P21" s="38"/>
      <c r="Q21" s="38"/>
    </row>
    <row r="22" spans="1:17" s="37" customFormat="1" ht="12.75" customHeight="1">
      <c r="A22" s="6">
        <v>2</v>
      </c>
      <c r="B22" s="6" t="s">
        <v>64</v>
      </c>
      <c r="C22" s="64">
        <f>COUNTIF(DATA!$E$5:$E$5500,$A22)</f>
        <v>0</v>
      </c>
      <c r="D22" s="175" t="str">
        <f t="shared" ref="D22:D23" si="2">IF($C$24=0,"",C22/$C$24*100)</f>
        <v/>
      </c>
      <c r="E22" s="12"/>
      <c r="F22" s="12"/>
      <c r="G22" s="13"/>
      <c r="H22" s="13"/>
      <c r="I22" s="13"/>
      <c r="J22" s="13"/>
      <c r="K22" s="8">
        <v>32</v>
      </c>
      <c r="L22" s="39">
        <f>COUNTIF(DATA!$K$5:$K$5500,K22)</f>
        <v>0</v>
      </c>
      <c r="M22" s="13"/>
      <c r="N22" s="38"/>
      <c r="O22" s="38"/>
      <c r="P22" s="38"/>
      <c r="Q22" s="38"/>
    </row>
    <row r="23" spans="1:17" s="37" customFormat="1" ht="12.75" customHeight="1">
      <c r="A23" s="6">
        <v>-9</v>
      </c>
      <c r="B23" s="6" t="s">
        <v>65</v>
      </c>
      <c r="C23" s="64">
        <f>COUNTIF(DATA!$E$5:$E$5500,$A23)</f>
        <v>0</v>
      </c>
      <c r="D23" s="175" t="str">
        <f t="shared" si="2"/>
        <v/>
      </c>
      <c r="E23" s="12"/>
      <c r="F23" s="12"/>
      <c r="G23" s="13"/>
      <c r="H23" s="13"/>
      <c r="I23" s="13"/>
      <c r="J23" s="13"/>
      <c r="K23" s="8">
        <v>33</v>
      </c>
      <c r="L23" s="39">
        <f>COUNTIF(DATA!$K$5:$K$5500,K23)</f>
        <v>0</v>
      </c>
      <c r="M23" s="13"/>
      <c r="N23" s="38"/>
      <c r="O23" s="38"/>
      <c r="P23" s="38"/>
      <c r="Q23" s="38"/>
    </row>
    <row r="24" spans="1:17">
      <c r="A24" s="9"/>
      <c r="B24" s="6" t="s">
        <v>24</v>
      </c>
      <c r="C24" s="64">
        <f>SUM(C21:C23)</f>
        <v>0</v>
      </c>
      <c r="D24" s="11">
        <f>SUM(D21:D23)</f>
        <v>0</v>
      </c>
      <c r="G24" s="26"/>
      <c r="H24" s="13"/>
      <c r="K24" s="8">
        <v>34</v>
      </c>
      <c r="L24" s="39">
        <f>COUNTIF(DATA!$K$5:$K$5500,K24)</f>
        <v>0</v>
      </c>
    </row>
    <row r="25" spans="1:17">
      <c r="A25" s="9"/>
      <c r="D25" s="11"/>
      <c r="G25" s="26"/>
      <c r="H25" s="13"/>
      <c r="K25" s="8">
        <v>35</v>
      </c>
      <c r="L25" s="39">
        <f>COUNTIF(DATA!$K$5:$K$5500,K25)</f>
        <v>0</v>
      </c>
    </row>
    <row r="26" spans="1:17">
      <c r="A26" s="7" t="s">
        <v>13</v>
      </c>
      <c r="C26" s="8" t="s">
        <v>5</v>
      </c>
      <c r="D26" s="69" t="s">
        <v>8</v>
      </c>
      <c r="G26" s="26"/>
      <c r="H26" s="13"/>
      <c r="K26" s="8">
        <v>36</v>
      </c>
      <c r="L26" s="39">
        <f>COUNTIF(DATA!$K$5:$K$5500,K26)</f>
        <v>0</v>
      </c>
    </row>
    <row r="27" spans="1:17">
      <c r="B27" s="6" t="s">
        <v>15</v>
      </c>
      <c r="C27" s="10">
        <f>SUM($L$8:$L$14)</f>
        <v>0</v>
      </c>
      <c r="D27" s="11" t="str">
        <f>IF($C$36=0,"",C27/$C$36*100)</f>
        <v/>
      </c>
      <c r="G27" s="26"/>
      <c r="H27" s="13"/>
      <c r="K27" s="8">
        <v>37</v>
      </c>
      <c r="L27" s="39">
        <f>COUNTIF(DATA!$K$5:$K$5500,K27)</f>
        <v>0</v>
      </c>
    </row>
    <row r="28" spans="1:17">
      <c r="B28" s="6" t="s">
        <v>16</v>
      </c>
      <c r="C28" s="10">
        <f>SUM($L$15:$L$24)</f>
        <v>0</v>
      </c>
      <c r="D28" s="11" t="str">
        <f t="shared" ref="D28:D35" si="3">IF($C$36=0,"",C28/$C$36*100)</f>
        <v/>
      </c>
      <c r="G28" s="26"/>
      <c r="H28" s="13"/>
      <c r="K28" s="8">
        <v>38</v>
      </c>
      <c r="L28" s="39">
        <f>COUNTIF(DATA!$K$5:$K$5500,K28)</f>
        <v>0</v>
      </c>
    </row>
    <row r="29" spans="1:17">
      <c r="B29" s="6" t="s">
        <v>17</v>
      </c>
      <c r="C29" s="10">
        <f>SUM($L$25:$L$34)</f>
        <v>0</v>
      </c>
      <c r="D29" s="11" t="str">
        <f t="shared" si="3"/>
        <v/>
      </c>
      <c r="G29" s="26"/>
      <c r="H29" s="13"/>
      <c r="K29" s="8">
        <v>39</v>
      </c>
      <c r="L29" s="39">
        <f>COUNTIF(DATA!$K$5:$K$5500,K29)</f>
        <v>0</v>
      </c>
    </row>
    <row r="30" spans="1:17">
      <c r="B30" s="6" t="s">
        <v>18</v>
      </c>
      <c r="C30" s="10">
        <f>SUM($L$35:$L$44)</f>
        <v>0</v>
      </c>
      <c r="D30" s="11" t="str">
        <f t="shared" si="3"/>
        <v/>
      </c>
      <c r="G30" s="26"/>
      <c r="H30" s="13"/>
      <c r="K30" s="8">
        <v>40</v>
      </c>
      <c r="L30" s="39">
        <f>COUNTIF(DATA!$K$5:$K$5500,K30)</f>
        <v>0</v>
      </c>
    </row>
    <row r="31" spans="1:17">
      <c r="B31" s="6" t="s">
        <v>19</v>
      </c>
      <c r="C31" s="10">
        <f>SUM($L$45:$L$67)</f>
        <v>0</v>
      </c>
      <c r="D31" s="11" t="str">
        <f t="shared" si="3"/>
        <v/>
      </c>
      <c r="G31" s="26"/>
      <c r="H31" s="13"/>
      <c r="K31" s="8">
        <v>41</v>
      </c>
      <c r="L31" s="39">
        <f>COUNTIF(DATA!$K$5:$K$5500,K31)</f>
        <v>0</v>
      </c>
    </row>
    <row r="32" spans="1:17">
      <c r="B32" s="6" t="s">
        <v>20</v>
      </c>
      <c r="C32" s="10">
        <f>SUM($L$68:$L$77)</f>
        <v>0</v>
      </c>
      <c r="D32" s="11" t="str">
        <f t="shared" si="3"/>
        <v/>
      </c>
      <c r="G32" s="26"/>
      <c r="H32" s="13"/>
      <c r="K32" s="8">
        <v>42</v>
      </c>
      <c r="L32" s="39">
        <f>COUNTIF(DATA!$K$5:$K$5500,K32)</f>
        <v>0</v>
      </c>
    </row>
    <row r="33" spans="1:17">
      <c r="B33" s="6" t="s">
        <v>21</v>
      </c>
      <c r="C33" s="10">
        <f>SUM($L$78:$L$87)</f>
        <v>0</v>
      </c>
      <c r="D33" s="11" t="str">
        <f t="shared" si="3"/>
        <v/>
      </c>
      <c r="G33" s="26"/>
      <c r="H33" s="13"/>
      <c r="K33" s="8">
        <v>43</v>
      </c>
      <c r="L33" s="39">
        <f>COUNTIF(DATA!$K$5:$K$5500,K33)</f>
        <v>0</v>
      </c>
    </row>
    <row r="34" spans="1:17">
      <c r="B34" s="6" t="s">
        <v>22</v>
      </c>
      <c r="C34" s="10">
        <f>SUM($L$88:$L$123)</f>
        <v>0</v>
      </c>
      <c r="D34" s="11" t="str">
        <f t="shared" si="3"/>
        <v/>
      </c>
      <c r="G34" s="26"/>
      <c r="H34" s="13"/>
      <c r="K34" s="8">
        <v>44</v>
      </c>
      <c r="L34" s="39">
        <f>COUNTIF(DATA!$K$5:$K$5500,K34)</f>
        <v>0</v>
      </c>
    </row>
    <row r="35" spans="1:17">
      <c r="A35" s="10">
        <v>-9</v>
      </c>
      <c r="B35" s="6" t="s">
        <v>23</v>
      </c>
      <c r="C35" s="10">
        <f>L124</f>
        <v>0</v>
      </c>
      <c r="D35" s="11" t="str">
        <f t="shared" si="3"/>
        <v/>
      </c>
      <c r="G35" s="26"/>
      <c r="H35" s="13"/>
      <c r="K35" s="8">
        <v>45</v>
      </c>
      <c r="L35" s="39">
        <f>COUNTIF(DATA!$K$5:$K$5500,K35)</f>
        <v>0</v>
      </c>
    </row>
    <row r="36" spans="1:17">
      <c r="A36" s="9"/>
      <c r="B36" s="6" t="s">
        <v>24</v>
      </c>
      <c r="C36" s="8">
        <f>SUM(C27:C35)</f>
        <v>0</v>
      </c>
      <c r="D36" s="11">
        <f>SUM(D27:D35)</f>
        <v>0</v>
      </c>
      <c r="G36" s="26"/>
      <c r="H36" s="13"/>
      <c r="K36" s="8">
        <v>46</v>
      </c>
      <c r="L36" s="39">
        <f>COUNTIF(DATA!$K$5:$K$5500,K36)</f>
        <v>0</v>
      </c>
    </row>
    <row r="37" spans="1:17">
      <c r="A37" s="7"/>
      <c r="G37" s="26"/>
      <c r="H37" s="13"/>
      <c r="K37" s="8">
        <v>47</v>
      </c>
      <c r="L37" s="39">
        <f>COUNTIF(DATA!$K$5:$K$5500,K37)</f>
        <v>0</v>
      </c>
    </row>
    <row r="38" spans="1:17">
      <c r="A38" s="7" t="s">
        <v>14</v>
      </c>
      <c r="C38" s="8" t="s">
        <v>5</v>
      </c>
      <c r="D38" s="69" t="s">
        <v>8</v>
      </c>
      <c r="G38" s="26"/>
      <c r="H38" s="13"/>
      <c r="K38" s="8">
        <v>48</v>
      </c>
      <c r="L38" s="39">
        <f>COUNTIF(DATA!$K$5:$K$5500,K38)</f>
        <v>0</v>
      </c>
    </row>
    <row r="39" spans="1:17">
      <c r="A39" s="6">
        <v>1</v>
      </c>
      <c r="B39" s="6" t="s">
        <v>25</v>
      </c>
      <c r="C39" s="8">
        <f>COUNTIF(DATA!$L$5:$L$5500,$A39)</f>
        <v>0</v>
      </c>
      <c r="D39" s="69" t="str">
        <f>IF($C$42=0,"",C39/$C$42*100)</f>
        <v/>
      </c>
      <c r="G39" s="26"/>
      <c r="H39" s="13"/>
      <c r="K39" s="8">
        <v>49</v>
      </c>
      <c r="L39" s="39">
        <f>COUNTIF(DATA!$K$5:$K$5500,K39)</f>
        <v>0</v>
      </c>
    </row>
    <row r="40" spans="1:17">
      <c r="A40" s="6">
        <v>2</v>
      </c>
      <c r="B40" s="6" t="s">
        <v>26</v>
      </c>
      <c r="C40" s="8">
        <f>COUNTIF(DATA!$L$5:$L$5500,$A40)</f>
        <v>0</v>
      </c>
      <c r="D40" s="69" t="str">
        <f t="shared" ref="D40:D41" si="4">IF($C$42=0,"",C40/$C$42*100)</f>
        <v/>
      </c>
      <c r="G40" s="26"/>
      <c r="H40" s="13"/>
      <c r="K40" s="8">
        <v>50</v>
      </c>
      <c r="L40" s="39">
        <f>COUNTIF(DATA!$K$5:$K$5500,K40)</f>
        <v>0</v>
      </c>
    </row>
    <row r="41" spans="1:17">
      <c r="A41" s="6">
        <v>-9</v>
      </c>
      <c r="B41" s="6" t="s">
        <v>4</v>
      </c>
      <c r="C41" s="8">
        <f>COUNTIF(DATA!$L$5:$L$5500,$A41)</f>
        <v>0</v>
      </c>
      <c r="D41" s="69" t="str">
        <f t="shared" si="4"/>
        <v/>
      </c>
      <c r="G41" s="26"/>
      <c r="H41" s="13"/>
      <c r="K41" s="8">
        <v>51</v>
      </c>
      <c r="L41" s="39">
        <f>COUNTIF(DATA!$K$5:$K$5500,K41)</f>
        <v>0</v>
      </c>
    </row>
    <row r="42" spans="1:17">
      <c r="A42" s="6" t="s">
        <v>12</v>
      </c>
      <c r="B42" s="6" t="s">
        <v>24</v>
      </c>
      <c r="C42" s="8">
        <f>SUM(C39:C41)</f>
        <v>0</v>
      </c>
      <c r="D42" s="69">
        <f>SUM(D39:D41)</f>
        <v>0</v>
      </c>
      <c r="G42" s="26"/>
      <c r="H42" s="13"/>
      <c r="K42" s="8">
        <v>52</v>
      </c>
      <c r="L42" s="39">
        <f>COUNTIF(DATA!$K$5:$K$5500,K42)</f>
        <v>0</v>
      </c>
    </row>
    <row r="43" spans="1:17">
      <c r="A43" s="7"/>
      <c r="G43" s="26"/>
      <c r="H43" s="13"/>
      <c r="K43" s="8">
        <v>53</v>
      </c>
      <c r="L43" s="39">
        <f>COUNTIF(DATA!$K$5:$K$5500,K43)</f>
        <v>0</v>
      </c>
    </row>
    <row r="44" spans="1:17" s="37" customFormat="1" ht="12.75" customHeight="1">
      <c r="A44" s="7" t="s">
        <v>59</v>
      </c>
      <c r="B44" s="6"/>
      <c r="C44" s="8" t="s">
        <v>5</v>
      </c>
      <c r="D44" s="175" t="s">
        <v>8</v>
      </c>
      <c r="E44" s="12"/>
      <c r="F44" s="12"/>
      <c r="G44" s="13"/>
      <c r="H44" s="13"/>
      <c r="I44" s="13"/>
      <c r="J44" s="13"/>
      <c r="K44" s="8">
        <v>54</v>
      </c>
      <c r="L44" s="39">
        <f>COUNTIF(DATA!$K$5:$K$5500,K44)</f>
        <v>0</v>
      </c>
      <c r="M44" s="13"/>
      <c r="N44" s="38"/>
      <c r="O44" s="38"/>
      <c r="P44" s="38"/>
      <c r="Q44" s="38"/>
    </row>
    <row r="45" spans="1:17" s="37" customFormat="1" ht="12.75" customHeight="1">
      <c r="A45" s="13">
        <v>1</v>
      </c>
      <c r="B45" s="12" t="s">
        <v>253</v>
      </c>
      <c r="C45" s="63">
        <f>COUNTIF(DATA!$M$5:$M$5500,$A45)</f>
        <v>0</v>
      </c>
      <c r="D45" s="175" t="str">
        <f>IF($C$66=0,"",C45/$C$66*100)</f>
        <v/>
      </c>
      <c r="E45" s="12"/>
      <c r="F45" s="12"/>
      <c r="G45" s="13"/>
      <c r="H45" s="13"/>
      <c r="I45" s="13"/>
      <c r="J45" s="13"/>
      <c r="K45" s="8">
        <v>55</v>
      </c>
      <c r="L45" s="39">
        <f>COUNTIF(DATA!$K$5:$K$5500,K45)</f>
        <v>0</v>
      </c>
      <c r="M45" s="13"/>
      <c r="N45" s="38"/>
      <c r="O45" s="38"/>
      <c r="P45" s="38"/>
      <c r="Q45" s="38"/>
    </row>
    <row r="46" spans="1:17" s="37" customFormat="1" ht="12.75" customHeight="1">
      <c r="A46" s="13">
        <v>2</v>
      </c>
      <c r="B46" s="12" t="s">
        <v>254</v>
      </c>
      <c r="C46" s="63">
        <f>COUNTIF(DATA!$M$5:$M$5500,$A46)</f>
        <v>0</v>
      </c>
      <c r="D46" s="175" t="str">
        <f t="shared" ref="D46:D65" si="5">IF($C$66=0,"",C46/$C$66*100)</f>
        <v/>
      </c>
      <c r="E46" s="12"/>
      <c r="F46" s="12"/>
      <c r="G46" s="13"/>
      <c r="H46" s="13"/>
      <c r="I46" s="13"/>
      <c r="J46" s="13"/>
      <c r="K46" s="8"/>
      <c r="L46" s="39"/>
      <c r="M46" s="13"/>
      <c r="N46" s="38"/>
      <c r="O46" s="38"/>
      <c r="P46" s="38"/>
      <c r="Q46" s="38"/>
    </row>
    <row r="47" spans="1:17" s="37" customFormat="1" ht="12.75" customHeight="1">
      <c r="A47" s="13">
        <v>3</v>
      </c>
      <c r="B47" s="12" t="s">
        <v>255</v>
      </c>
      <c r="C47" s="63">
        <f>COUNTIF(DATA!$M$5:$M$5500,$A47)</f>
        <v>0</v>
      </c>
      <c r="D47" s="175" t="str">
        <f t="shared" si="5"/>
        <v/>
      </c>
      <c r="E47" s="12"/>
      <c r="F47" s="12"/>
      <c r="G47" s="13"/>
      <c r="H47" s="13"/>
      <c r="I47" s="13"/>
      <c r="J47" s="13"/>
      <c r="K47" s="8"/>
      <c r="L47" s="39"/>
      <c r="M47" s="13"/>
      <c r="N47" s="38"/>
      <c r="O47" s="38"/>
      <c r="P47" s="38"/>
      <c r="Q47" s="38"/>
    </row>
    <row r="48" spans="1:17" s="37" customFormat="1" ht="12.75" customHeight="1">
      <c r="A48" s="13">
        <v>4</v>
      </c>
      <c r="B48" s="12" t="s">
        <v>256</v>
      </c>
      <c r="C48" s="63">
        <f>COUNTIF(DATA!$M$5:$M$5500,$A48)</f>
        <v>0</v>
      </c>
      <c r="D48" s="175" t="str">
        <f t="shared" si="5"/>
        <v/>
      </c>
      <c r="E48" s="12"/>
      <c r="F48" s="12"/>
      <c r="G48" s="13"/>
      <c r="H48" s="13"/>
      <c r="I48" s="13"/>
      <c r="J48" s="13"/>
      <c r="K48" s="8"/>
      <c r="L48" s="39"/>
      <c r="M48" s="13"/>
      <c r="N48" s="38"/>
      <c r="O48" s="38"/>
      <c r="P48" s="38"/>
      <c r="Q48" s="38"/>
    </row>
    <row r="49" spans="1:17" s="37" customFormat="1" ht="12.75" customHeight="1">
      <c r="A49" s="13">
        <v>5</v>
      </c>
      <c r="B49" s="12" t="s">
        <v>257</v>
      </c>
      <c r="C49" s="63">
        <f>COUNTIF(DATA!$M$5:$M$5500,$A49)</f>
        <v>0</v>
      </c>
      <c r="D49" s="175" t="str">
        <f t="shared" si="5"/>
        <v/>
      </c>
      <c r="E49" s="12"/>
      <c r="F49" s="12"/>
      <c r="G49" s="13"/>
      <c r="H49" s="13"/>
      <c r="I49" s="13"/>
      <c r="J49" s="13"/>
      <c r="K49" s="8"/>
      <c r="L49" s="39"/>
      <c r="M49" s="13"/>
      <c r="N49" s="38"/>
      <c r="O49" s="38"/>
      <c r="P49" s="38"/>
      <c r="Q49" s="38"/>
    </row>
    <row r="50" spans="1:17" s="37" customFormat="1" ht="12.75" customHeight="1">
      <c r="A50" s="13">
        <v>6</v>
      </c>
      <c r="B50" s="12" t="s">
        <v>258</v>
      </c>
      <c r="C50" s="63">
        <f>COUNTIF(DATA!$M$5:$M$5500,$A50)</f>
        <v>0</v>
      </c>
      <c r="D50" s="175" t="str">
        <f t="shared" si="5"/>
        <v/>
      </c>
      <c r="E50" s="12"/>
      <c r="F50" s="12"/>
      <c r="G50" s="13"/>
      <c r="H50" s="13"/>
      <c r="I50" s="13"/>
      <c r="J50" s="13"/>
      <c r="K50" s="8"/>
      <c r="L50" s="39"/>
      <c r="M50" s="13"/>
      <c r="N50" s="38"/>
      <c r="O50" s="38"/>
      <c r="P50" s="38"/>
      <c r="Q50" s="38"/>
    </row>
    <row r="51" spans="1:17" s="37" customFormat="1" ht="12.75" customHeight="1">
      <c r="A51" s="13">
        <v>7</v>
      </c>
      <c r="B51" s="12" t="s">
        <v>259</v>
      </c>
      <c r="C51" s="63">
        <f>COUNTIF(DATA!$M$5:$M$5500,$A51)</f>
        <v>0</v>
      </c>
      <c r="D51" s="175" t="str">
        <f t="shared" si="5"/>
        <v/>
      </c>
      <c r="E51" s="12"/>
      <c r="F51" s="12"/>
      <c r="G51" s="13"/>
      <c r="H51" s="13"/>
      <c r="I51" s="13"/>
      <c r="J51" s="13"/>
      <c r="K51" s="8"/>
      <c r="L51" s="39"/>
      <c r="M51" s="13"/>
      <c r="N51" s="38"/>
      <c r="O51" s="38"/>
      <c r="P51" s="38"/>
      <c r="Q51" s="38"/>
    </row>
    <row r="52" spans="1:17" s="37" customFormat="1" ht="12.75" customHeight="1">
      <c r="A52" s="13">
        <v>8</v>
      </c>
      <c r="B52" s="13" t="s">
        <v>260</v>
      </c>
      <c r="C52" s="63">
        <f>COUNTIF(DATA!$M$5:$M$5500,$A52)</f>
        <v>0</v>
      </c>
      <c r="D52" s="175" t="str">
        <f t="shared" si="5"/>
        <v/>
      </c>
      <c r="E52" s="12"/>
      <c r="F52" s="12"/>
      <c r="G52" s="13"/>
      <c r="H52" s="13"/>
      <c r="I52" s="13"/>
      <c r="J52" s="13"/>
      <c r="K52" s="8">
        <v>56</v>
      </c>
      <c r="L52" s="39">
        <f>COUNTIF(DATA!$K$5:$K$5500,K52)</f>
        <v>0</v>
      </c>
      <c r="M52" s="13"/>
      <c r="N52" s="38"/>
      <c r="O52" s="38"/>
      <c r="P52" s="38"/>
      <c r="Q52" s="38"/>
    </row>
    <row r="53" spans="1:17" s="37" customFormat="1" ht="12.75" customHeight="1">
      <c r="A53" s="13">
        <v>9</v>
      </c>
      <c r="B53" s="13" t="s">
        <v>261</v>
      </c>
      <c r="C53" s="63">
        <f>COUNTIF(DATA!$M$5:$M$5500,$A53)</f>
        <v>0</v>
      </c>
      <c r="D53" s="175" t="str">
        <f t="shared" si="5"/>
        <v/>
      </c>
      <c r="E53" s="12"/>
      <c r="F53" s="12"/>
      <c r="G53" s="13"/>
      <c r="H53" s="13"/>
      <c r="I53" s="13"/>
      <c r="J53" s="13"/>
      <c r="K53" s="8">
        <v>57</v>
      </c>
      <c r="L53" s="39">
        <f>COUNTIF(DATA!$K$5:$K$5500,K53)</f>
        <v>0</v>
      </c>
      <c r="M53" s="13"/>
      <c r="N53" s="38"/>
      <c r="O53" s="38"/>
      <c r="P53" s="38"/>
      <c r="Q53" s="38"/>
    </row>
    <row r="54" spans="1:17" s="37" customFormat="1" ht="12.75" customHeight="1">
      <c r="A54" s="13">
        <v>10</v>
      </c>
      <c r="B54" s="13" t="s">
        <v>262</v>
      </c>
      <c r="C54" s="63">
        <f>COUNTIF(DATA!$M$5:$M$5500,$A54)</f>
        <v>0</v>
      </c>
      <c r="D54" s="175" t="str">
        <f t="shared" si="5"/>
        <v/>
      </c>
      <c r="E54" s="12"/>
      <c r="F54" s="12"/>
      <c r="G54" s="13"/>
      <c r="H54" s="13"/>
      <c r="I54" s="13"/>
      <c r="J54" s="13"/>
      <c r="K54" s="8">
        <v>58</v>
      </c>
      <c r="L54" s="39">
        <f>COUNTIF(DATA!$K$5:$K$5500,K54)</f>
        <v>0</v>
      </c>
      <c r="M54" s="13"/>
      <c r="N54" s="38"/>
      <c r="O54" s="38"/>
      <c r="P54" s="38"/>
      <c r="Q54" s="38"/>
    </row>
    <row r="55" spans="1:17" s="37" customFormat="1" ht="12.75" customHeight="1">
      <c r="A55" s="13">
        <v>11</v>
      </c>
      <c r="B55" s="13" t="s">
        <v>263</v>
      </c>
      <c r="C55" s="63">
        <f>COUNTIF(DATA!$M$5:$M$5500,$A55)</f>
        <v>0</v>
      </c>
      <c r="D55" s="175" t="str">
        <f t="shared" si="5"/>
        <v/>
      </c>
      <c r="E55" s="12"/>
      <c r="F55" s="12"/>
      <c r="G55" s="13"/>
      <c r="H55" s="13"/>
      <c r="I55" s="13"/>
      <c r="J55" s="13"/>
      <c r="K55" s="8"/>
      <c r="L55" s="39"/>
      <c r="M55" s="13"/>
      <c r="N55" s="38"/>
      <c r="O55" s="38"/>
      <c r="P55" s="38"/>
      <c r="Q55" s="38"/>
    </row>
    <row r="56" spans="1:17" s="37" customFormat="1" ht="12.75" customHeight="1">
      <c r="A56" s="13">
        <v>12</v>
      </c>
      <c r="B56" s="13" t="s">
        <v>60</v>
      </c>
      <c r="C56" s="63">
        <f>COUNTIF(DATA!$M$5:$M$5500,$A56)</f>
        <v>0</v>
      </c>
      <c r="D56" s="175" t="str">
        <f t="shared" si="5"/>
        <v/>
      </c>
      <c r="E56" s="12"/>
      <c r="F56" s="12"/>
      <c r="G56" s="13"/>
      <c r="H56" s="13"/>
      <c r="I56" s="13"/>
      <c r="J56" s="13"/>
      <c r="K56" s="8"/>
      <c r="L56" s="39"/>
      <c r="M56" s="13"/>
      <c r="N56" s="38"/>
      <c r="O56" s="38"/>
      <c r="P56" s="38"/>
      <c r="Q56" s="38"/>
    </row>
    <row r="57" spans="1:17" s="37" customFormat="1" ht="12.75" customHeight="1">
      <c r="A57" s="13">
        <v>13</v>
      </c>
      <c r="B57" s="13" t="s">
        <v>264</v>
      </c>
      <c r="C57" s="63">
        <f>COUNTIF(DATA!$M$5:$M$5500,$A57)</f>
        <v>0</v>
      </c>
      <c r="D57" s="175" t="str">
        <f t="shared" si="5"/>
        <v/>
      </c>
      <c r="E57" s="12"/>
      <c r="F57" s="12"/>
      <c r="G57" s="13"/>
      <c r="H57" s="13"/>
      <c r="I57" s="13"/>
      <c r="J57" s="13"/>
      <c r="K57" s="8"/>
      <c r="L57" s="39"/>
      <c r="M57" s="13"/>
      <c r="N57" s="38"/>
      <c r="O57" s="38"/>
      <c r="P57" s="38"/>
      <c r="Q57" s="38"/>
    </row>
    <row r="58" spans="1:17" s="37" customFormat="1" ht="12.75" customHeight="1">
      <c r="A58" s="13">
        <v>14</v>
      </c>
      <c r="B58" s="13" t="s">
        <v>265</v>
      </c>
      <c r="C58" s="63">
        <f>COUNTIF(DATA!$M$5:$M$5500,$A58)</f>
        <v>0</v>
      </c>
      <c r="D58" s="175" t="str">
        <f t="shared" si="5"/>
        <v/>
      </c>
      <c r="E58" s="12"/>
      <c r="F58" s="12"/>
      <c r="G58" s="13"/>
      <c r="H58" s="13"/>
      <c r="I58" s="13"/>
      <c r="J58" s="13"/>
      <c r="K58" s="8"/>
      <c r="L58" s="39"/>
      <c r="M58" s="13"/>
      <c r="N58" s="38"/>
      <c r="O58" s="38"/>
      <c r="P58" s="38"/>
      <c r="Q58" s="38"/>
    </row>
    <row r="59" spans="1:17" s="37" customFormat="1" ht="12.75" customHeight="1">
      <c r="A59" s="13">
        <v>15</v>
      </c>
      <c r="B59" s="13" t="s">
        <v>266</v>
      </c>
      <c r="C59" s="63">
        <f>COUNTIF(DATA!$M$5:$M$5500,$A59)</f>
        <v>0</v>
      </c>
      <c r="D59" s="175" t="str">
        <f t="shared" si="5"/>
        <v/>
      </c>
      <c r="E59" s="12"/>
      <c r="F59" s="12"/>
      <c r="G59" s="13"/>
      <c r="H59" s="13"/>
      <c r="I59" s="13"/>
      <c r="J59" s="13"/>
      <c r="K59" s="8"/>
      <c r="L59" s="39"/>
      <c r="M59" s="13"/>
      <c r="N59" s="38"/>
      <c r="O59" s="38"/>
      <c r="P59" s="38"/>
      <c r="Q59" s="38"/>
    </row>
    <row r="60" spans="1:17" s="37" customFormat="1" ht="12.75" customHeight="1">
      <c r="A60" s="13">
        <v>16</v>
      </c>
      <c r="B60" s="13" t="s">
        <v>267</v>
      </c>
      <c r="C60" s="63">
        <f>COUNTIF(DATA!$M$5:$M$5500,$A60)</f>
        <v>0</v>
      </c>
      <c r="D60" s="175" t="str">
        <f t="shared" si="5"/>
        <v/>
      </c>
      <c r="E60" s="12"/>
      <c r="F60" s="12"/>
      <c r="G60" s="13"/>
      <c r="H60" s="13"/>
      <c r="I60" s="13"/>
      <c r="J60" s="13"/>
      <c r="K60" s="8"/>
      <c r="L60" s="39"/>
      <c r="M60" s="13"/>
      <c r="N60" s="38"/>
      <c r="O60" s="38"/>
      <c r="P60" s="38"/>
      <c r="Q60" s="38"/>
    </row>
    <row r="61" spans="1:17" s="37" customFormat="1" ht="12.75" customHeight="1">
      <c r="A61" s="13">
        <v>17</v>
      </c>
      <c r="B61" s="13" t="s">
        <v>268</v>
      </c>
      <c r="C61" s="63">
        <f>COUNTIF(DATA!$M$5:$M$5500,$A61)</f>
        <v>0</v>
      </c>
      <c r="D61" s="175" t="str">
        <f t="shared" si="5"/>
        <v/>
      </c>
      <c r="E61" s="12"/>
      <c r="F61" s="12"/>
      <c r="G61" s="13"/>
      <c r="H61" s="13"/>
      <c r="I61" s="13"/>
      <c r="J61" s="13"/>
      <c r="K61" s="8"/>
      <c r="L61" s="39"/>
      <c r="M61" s="13"/>
      <c r="N61" s="38"/>
      <c r="O61" s="38"/>
      <c r="P61" s="38"/>
      <c r="Q61" s="38"/>
    </row>
    <row r="62" spans="1:17" s="37" customFormat="1" ht="12.75" customHeight="1">
      <c r="A62" s="13">
        <v>18</v>
      </c>
      <c r="B62" s="13" t="s">
        <v>269</v>
      </c>
      <c r="C62" s="63">
        <f>COUNTIF(DATA!$M$5:$M$5500,$A62)</f>
        <v>0</v>
      </c>
      <c r="D62" s="175" t="str">
        <f t="shared" si="5"/>
        <v/>
      </c>
      <c r="E62" s="12"/>
      <c r="F62" s="12"/>
      <c r="G62" s="13"/>
      <c r="H62" s="13"/>
      <c r="I62" s="13"/>
      <c r="J62" s="13"/>
      <c r="K62" s="8"/>
      <c r="L62" s="39"/>
      <c r="M62" s="13"/>
      <c r="N62" s="38"/>
      <c r="O62" s="38"/>
      <c r="P62" s="38"/>
      <c r="Q62" s="38"/>
    </row>
    <row r="63" spans="1:17" s="37" customFormat="1" ht="12.75" customHeight="1">
      <c r="A63" s="13">
        <v>98</v>
      </c>
      <c r="B63" s="13" t="s">
        <v>270</v>
      </c>
      <c r="C63" s="63">
        <f>COUNTIF(DATA!$M$5:$M$5500,$A63)</f>
        <v>0</v>
      </c>
      <c r="D63" s="175" t="str">
        <f t="shared" si="5"/>
        <v/>
      </c>
      <c r="E63" s="12"/>
      <c r="F63" s="12"/>
      <c r="G63" s="13"/>
      <c r="H63" s="13"/>
      <c r="I63" s="13"/>
      <c r="J63" s="13"/>
      <c r="K63" s="8">
        <v>60</v>
      </c>
      <c r="L63" s="39">
        <f>COUNTIF(DATA!$K$5:$K$5500,K63)</f>
        <v>0</v>
      </c>
      <c r="M63" s="13"/>
      <c r="N63" s="38"/>
      <c r="O63" s="38"/>
      <c r="P63" s="38"/>
      <c r="Q63" s="38"/>
    </row>
    <row r="64" spans="1:17" s="37" customFormat="1" ht="12.75" customHeight="1">
      <c r="A64" s="13">
        <v>99</v>
      </c>
      <c r="B64" s="13" t="s">
        <v>271</v>
      </c>
      <c r="C64" s="63">
        <f>COUNTIF(DATA!$M$5:$M$5500,$A64)</f>
        <v>0</v>
      </c>
      <c r="D64" s="175" t="str">
        <f t="shared" si="5"/>
        <v/>
      </c>
      <c r="E64" s="12"/>
      <c r="F64" s="12"/>
      <c r="G64" s="13"/>
      <c r="H64" s="13"/>
      <c r="I64" s="13"/>
      <c r="J64" s="13"/>
      <c r="K64" s="8">
        <v>61</v>
      </c>
      <c r="L64" s="39">
        <f>COUNTIF(DATA!$K$5:$K$5500,K64)</f>
        <v>0</v>
      </c>
      <c r="M64" s="13"/>
      <c r="N64" s="38"/>
      <c r="O64" s="38"/>
      <c r="P64" s="38"/>
      <c r="Q64" s="38"/>
    </row>
    <row r="65" spans="1:17" s="37" customFormat="1" ht="12.75" customHeight="1">
      <c r="A65" s="13">
        <v>-9</v>
      </c>
      <c r="B65" s="13" t="s">
        <v>23</v>
      </c>
      <c r="C65" s="63">
        <f>COUNTIF(DATA!$M$5:$M$5500,$A65)</f>
        <v>0</v>
      </c>
      <c r="D65" s="175" t="str">
        <f t="shared" si="5"/>
        <v/>
      </c>
      <c r="E65" s="12"/>
      <c r="F65" s="12"/>
      <c r="G65" s="13"/>
      <c r="H65" s="13"/>
      <c r="I65" s="13"/>
      <c r="J65" s="13"/>
      <c r="K65" s="8">
        <v>62</v>
      </c>
      <c r="L65" s="39">
        <f>COUNTIF(DATA!$K$5:$K$5500,K65)</f>
        <v>0</v>
      </c>
      <c r="M65" s="13"/>
      <c r="N65" s="38"/>
      <c r="O65" s="38"/>
      <c r="P65" s="38"/>
      <c r="Q65" s="38"/>
    </row>
    <row r="66" spans="1:17">
      <c r="A66" s="246"/>
      <c r="B66" s="13" t="s">
        <v>24</v>
      </c>
      <c r="C66" s="63">
        <f>SUM(C45:C65)</f>
        <v>0</v>
      </c>
      <c r="D66" s="247">
        <f>SUM(D45:D65)</f>
        <v>0</v>
      </c>
      <c r="G66" s="26"/>
      <c r="H66" s="13"/>
      <c r="K66" s="8">
        <v>63</v>
      </c>
      <c r="L66" s="39">
        <f>COUNTIF(DATA!$K$5:$K$5500,K66)</f>
        <v>0</v>
      </c>
    </row>
    <row r="67" spans="1:17">
      <c r="A67" s="9"/>
      <c r="D67" s="11"/>
      <c r="G67" s="26"/>
      <c r="H67" s="13"/>
      <c r="K67" s="8">
        <v>64</v>
      </c>
      <c r="L67" s="39">
        <f>COUNTIF(DATA!$K$5:$K$5500,K67)</f>
        <v>0</v>
      </c>
    </row>
    <row r="68" spans="1:17" s="23" customFormat="1">
      <c r="A68" s="7" t="s">
        <v>67</v>
      </c>
      <c r="B68" s="6"/>
      <c r="C68" s="8" t="s">
        <v>5</v>
      </c>
      <c r="D68" s="69" t="s">
        <v>8</v>
      </c>
      <c r="K68" s="8">
        <v>65</v>
      </c>
      <c r="L68" s="39">
        <f>COUNTIF(DATA!$K$5:$K$5500,K68)</f>
        <v>0</v>
      </c>
      <c r="M68" s="62"/>
      <c r="N68" s="62"/>
      <c r="O68" s="62"/>
    </row>
    <row r="69" spans="1:17" s="23" customFormat="1">
      <c r="A69" s="6">
        <v>1</v>
      </c>
      <c r="B69" s="6" t="s">
        <v>57</v>
      </c>
      <c r="C69" s="8">
        <f>COUNTIF(DATA!$H$5:$H$5500,$A69)</f>
        <v>0</v>
      </c>
      <c r="D69" s="69" t="str">
        <f>IF($C$72=0,"",C69/$C$72*100)</f>
        <v/>
      </c>
      <c r="K69" s="8">
        <v>66</v>
      </c>
      <c r="L69" s="39">
        <f>COUNTIF(DATA!$K$5:$K$5500,K69)</f>
        <v>0</v>
      </c>
    </row>
    <row r="70" spans="1:17" s="23" customFormat="1">
      <c r="A70" s="6">
        <v>2</v>
      </c>
      <c r="B70" s="6" t="s">
        <v>63</v>
      </c>
      <c r="C70" s="8">
        <f>COUNTIF(DATA!$H$5:$H$5500,$A70)</f>
        <v>0</v>
      </c>
      <c r="D70" s="69" t="str">
        <f t="shared" ref="D70:D71" si="6">IF($C$72=0,"",C70/$C$72*100)</f>
        <v/>
      </c>
      <c r="K70" s="8">
        <v>67</v>
      </c>
      <c r="L70" s="39">
        <f>COUNTIF(DATA!$K$5:$K$5500,K70)</f>
        <v>0</v>
      </c>
    </row>
    <row r="71" spans="1:17" s="23" customFormat="1">
      <c r="A71" s="8">
        <v>-9</v>
      </c>
      <c r="B71" s="4" t="s">
        <v>4</v>
      </c>
      <c r="C71" s="8">
        <f>COUNTIF(DATA!$H$5:$H$5500,$A71)</f>
        <v>0</v>
      </c>
      <c r="D71" s="69" t="str">
        <f t="shared" si="6"/>
        <v/>
      </c>
      <c r="K71" s="8">
        <v>68</v>
      </c>
      <c r="L71" s="39">
        <f>COUNTIF(DATA!$K$5:$K$5500,K71)</f>
        <v>0</v>
      </c>
    </row>
    <row r="72" spans="1:17">
      <c r="A72" s="9"/>
      <c r="B72" s="6" t="s">
        <v>24</v>
      </c>
      <c r="C72" s="8">
        <f>SUM(C69:C71)</f>
        <v>0</v>
      </c>
      <c r="D72" s="11">
        <f>SUM(D69:D71)</f>
        <v>0</v>
      </c>
      <c r="G72" s="26"/>
      <c r="H72" s="13"/>
      <c r="K72" s="8">
        <v>69</v>
      </c>
      <c r="L72" s="39">
        <f>COUNTIF(DATA!$K$5:$K$5500,K72)</f>
        <v>0</v>
      </c>
    </row>
    <row r="73" spans="1:17">
      <c r="A73" s="9"/>
      <c r="D73" s="11"/>
      <c r="G73" s="26"/>
      <c r="H73" s="13"/>
      <c r="K73" s="8">
        <v>70</v>
      </c>
      <c r="L73" s="39">
        <f>COUNTIF(DATA!$K$5:$K$5500,K73)</f>
        <v>0</v>
      </c>
    </row>
    <row r="74" spans="1:17" s="23" customFormat="1">
      <c r="A74" s="7" t="s">
        <v>68</v>
      </c>
      <c r="B74" s="6"/>
      <c r="C74" s="8" t="s">
        <v>5</v>
      </c>
      <c r="D74" s="69" t="s">
        <v>8</v>
      </c>
      <c r="K74" s="8">
        <v>71</v>
      </c>
      <c r="L74" s="39">
        <f>COUNTIF(DATA!$K$5:$K$5500,K74)</f>
        <v>0</v>
      </c>
      <c r="M74" s="255"/>
      <c r="N74" s="255"/>
      <c r="O74" s="255"/>
      <c r="P74" s="255"/>
      <c r="Q74" s="255"/>
    </row>
    <row r="75" spans="1:17" s="23" customFormat="1">
      <c r="A75" s="6">
        <v>1</v>
      </c>
      <c r="B75" s="6" t="s">
        <v>61</v>
      </c>
      <c r="C75" s="8">
        <f>COUNTIF(DATA!$G$5:$G$5500,$A75)</f>
        <v>0</v>
      </c>
      <c r="D75" s="69" t="str">
        <f>IF($C$78=0,"",C75/$C$78*100)</f>
        <v/>
      </c>
      <c r="K75" s="8">
        <v>72</v>
      </c>
      <c r="L75" s="39">
        <f>COUNTIF(DATA!$K$5:$K$5500,K75)</f>
        <v>0</v>
      </c>
      <c r="M75" s="255"/>
      <c r="N75" s="255"/>
      <c r="O75" s="255"/>
      <c r="P75" s="255"/>
      <c r="Q75" s="255"/>
    </row>
    <row r="76" spans="1:17" s="23" customFormat="1">
      <c r="A76" s="6">
        <v>2</v>
      </c>
      <c r="B76" s="6" t="s">
        <v>62</v>
      </c>
      <c r="C76" s="8">
        <f>COUNTIF(DATA!$G$5:$G$5500,$A76)</f>
        <v>0</v>
      </c>
      <c r="D76" s="69" t="str">
        <f t="shared" ref="D76:D77" si="7">IF($C$78=0,"",C76/$C$78*100)</f>
        <v/>
      </c>
      <c r="K76" s="8">
        <v>73</v>
      </c>
      <c r="L76" s="39">
        <f>COUNTIF(DATA!$K$5:$K$5500,K76)</f>
        <v>0</v>
      </c>
    </row>
    <row r="77" spans="1:17" s="23" customFormat="1">
      <c r="A77" s="8">
        <v>-9</v>
      </c>
      <c r="B77" s="6" t="s">
        <v>4</v>
      </c>
      <c r="C77" s="8">
        <f>COUNTIF(DATA!$G$5:$G$5500,$A77)</f>
        <v>0</v>
      </c>
      <c r="D77" s="69" t="str">
        <f t="shared" si="7"/>
        <v/>
      </c>
      <c r="K77" s="8">
        <v>74</v>
      </c>
      <c r="L77" s="39">
        <f>COUNTIF(DATA!$K$5:$K$5500,K77)</f>
        <v>0</v>
      </c>
    </row>
    <row r="78" spans="1:17">
      <c r="A78" s="9"/>
      <c r="B78" s="6" t="s">
        <v>24</v>
      </c>
      <c r="C78" s="8">
        <f>SUM(C75:C77)</f>
        <v>0</v>
      </c>
      <c r="D78" s="11">
        <f>SUM(D75:D77)</f>
        <v>0</v>
      </c>
      <c r="G78" s="26"/>
      <c r="H78" s="13"/>
      <c r="K78" s="8">
        <v>75</v>
      </c>
      <c r="L78" s="39">
        <f>COUNTIF(DATA!$K$5:$K$5500,K78)</f>
        <v>0</v>
      </c>
    </row>
    <row r="79" spans="1:17">
      <c r="A79" s="9"/>
      <c r="D79" s="11"/>
      <c r="G79" s="26"/>
      <c r="H79" s="13"/>
      <c r="K79" s="8">
        <v>76</v>
      </c>
      <c r="L79" s="39">
        <f>COUNTIF(DATA!$K$5:$K$5500,K79)</f>
        <v>0</v>
      </c>
    </row>
    <row r="80" spans="1:17" s="23" customFormat="1">
      <c r="A80" s="7" t="s">
        <v>69</v>
      </c>
      <c r="B80" s="6"/>
      <c r="C80" s="8" t="s">
        <v>5</v>
      </c>
      <c r="D80" s="69" t="s">
        <v>8</v>
      </c>
      <c r="I80" s="62"/>
      <c r="J80" s="62"/>
      <c r="K80" s="8">
        <v>77</v>
      </c>
      <c r="L80" s="39">
        <f>COUNTIF(DATA!$K$5:$K$5500,K80)</f>
        <v>0</v>
      </c>
    </row>
    <row r="81" spans="1:13" s="23" customFormat="1">
      <c r="A81" s="6">
        <v>1</v>
      </c>
      <c r="B81" s="6" t="s">
        <v>57</v>
      </c>
      <c r="C81" s="8">
        <f>COUNTIF(DATA!$I$5:$I$5500,$A81)</f>
        <v>0</v>
      </c>
      <c r="D81" s="69" t="str">
        <f>IF($C$84=0,"",C81/$C$84*100)</f>
        <v/>
      </c>
      <c r="K81" s="8">
        <v>78</v>
      </c>
      <c r="L81" s="39">
        <f>COUNTIF(DATA!$K$5:$K$5500,K81)</f>
        <v>0</v>
      </c>
    </row>
    <row r="82" spans="1:13" s="23" customFormat="1">
      <c r="A82" s="6">
        <v>2</v>
      </c>
      <c r="B82" s="6" t="s">
        <v>63</v>
      </c>
      <c r="C82" s="8">
        <f>COUNTIF(DATA!$I$5:$I$5500,$A82)</f>
        <v>0</v>
      </c>
      <c r="D82" s="69" t="str">
        <f t="shared" ref="D82:D83" si="8">IF($C$84=0,"",C82/$C$84*100)</f>
        <v/>
      </c>
      <c r="K82" s="8">
        <v>79</v>
      </c>
      <c r="L82" s="39">
        <f>COUNTIF(DATA!$K$5:$K$5500,K82)</f>
        <v>0</v>
      </c>
    </row>
    <row r="83" spans="1:13" s="23" customFormat="1">
      <c r="A83" s="6">
        <v>-9</v>
      </c>
      <c r="B83" s="6" t="s">
        <v>4</v>
      </c>
      <c r="C83" s="8">
        <f>COUNTIF(DATA!$I$5:$I$5500,$A83)</f>
        <v>0</v>
      </c>
      <c r="D83" s="69" t="str">
        <f t="shared" si="8"/>
        <v/>
      </c>
      <c r="K83" s="8">
        <v>80</v>
      </c>
      <c r="L83" s="39">
        <f>COUNTIF(DATA!$K$5:$K$5500,K83)</f>
        <v>0</v>
      </c>
    </row>
    <row r="84" spans="1:13">
      <c r="A84" s="9"/>
      <c r="B84" s="6" t="s">
        <v>24</v>
      </c>
      <c r="C84" s="8">
        <f>SUM(C81:C83)</f>
        <v>0</v>
      </c>
      <c r="D84" s="11">
        <f>SUM(D81:D83)</f>
        <v>0</v>
      </c>
      <c r="G84" s="26"/>
      <c r="H84" s="13"/>
      <c r="K84" s="8">
        <v>81</v>
      </c>
      <c r="L84" s="39">
        <f>COUNTIF(DATA!$K$5:$K$5500,K84)</f>
        <v>0</v>
      </c>
    </row>
    <row r="85" spans="1:13">
      <c r="A85" s="9"/>
      <c r="D85" s="11"/>
      <c r="G85" s="26"/>
      <c r="H85" s="13"/>
      <c r="K85" s="8">
        <v>82</v>
      </c>
      <c r="L85" s="39">
        <f>COUNTIF(DATA!$K$5:$K$5500,K85)</f>
        <v>0</v>
      </c>
    </row>
    <row r="86" spans="1:13" s="23" customFormat="1">
      <c r="A86" s="7" t="s">
        <v>70</v>
      </c>
      <c r="B86" s="6"/>
      <c r="C86" s="8" t="s">
        <v>73</v>
      </c>
      <c r="D86" s="69" t="s">
        <v>8</v>
      </c>
      <c r="I86" s="62"/>
      <c r="J86" s="62"/>
      <c r="K86" s="8">
        <v>83</v>
      </c>
      <c r="L86" s="39">
        <f>COUNTIF(DATA!$K$5:$K$5500,K86)</f>
        <v>0</v>
      </c>
    </row>
    <row r="87" spans="1:13" s="23" customFormat="1">
      <c r="A87" s="6">
        <v>1</v>
      </c>
      <c r="B87" s="6" t="s">
        <v>57</v>
      </c>
      <c r="C87" s="8">
        <f>COUNTIF(DATA!$J$5:$J$5500,$A87)</f>
        <v>0</v>
      </c>
      <c r="D87" s="69" t="str">
        <f>IF($C$90=0,"",C87/$C$90*100)</f>
        <v/>
      </c>
      <c r="K87" s="8">
        <v>84</v>
      </c>
      <c r="L87" s="39">
        <f>COUNTIF(DATA!$K$5:$K$5500,K87)</f>
        <v>0</v>
      </c>
    </row>
    <row r="88" spans="1:13" s="23" customFormat="1">
      <c r="A88" s="6">
        <v>2</v>
      </c>
      <c r="B88" s="6" t="s">
        <v>63</v>
      </c>
      <c r="C88" s="8">
        <f>COUNTIF(DATA!$J$5:$J$5500,$A88)</f>
        <v>0</v>
      </c>
      <c r="D88" s="69" t="str">
        <f t="shared" ref="D88:D89" si="9">IF($C$90=0,"",C88/$C$90*100)</f>
        <v/>
      </c>
      <c r="E88" s="6"/>
      <c r="K88" s="8">
        <v>85</v>
      </c>
      <c r="L88" s="39">
        <f>COUNTIF(DATA!$K$5:$K$5500,K88)</f>
        <v>0</v>
      </c>
    </row>
    <row r="89" spans="1:13" s="23" customFormat="1">
      <c r="A89" s="6">
        <v>-9</v>
      </c>
      <c r="B89" s="6" t="s">
        <v>4</v>
      </c>
      <c r="C89" s="8">
        <f>COUNTIF(DATA!$J$5:$J$5500,$A89)</f>
        <v>0</v>
      </c>
      <c r="D89" s="69" t="str">
        <f t="shared" si="9"/>
        <v/>
      </c>
      <c r="K89" s="8">
        <v>86</v>
      </c>
      <c r="L89" s="39">
        <f>COUNTIF(DATA!$K$5:$K$5500,K89)</f>
        <v>0</v>
      </c>
    </row>
    <row r="90" spans="1:13">
      <c r="A90" s="9"/>
      <c r="B90" s="6" t="s">
        <v>24</v>
      </c>
      <c r="C90" s="8">
        <f>SUM(C87:C89)</f>
        <v>0</v>
      </c>
      <c r="D90" s="11">
        <f>SUM(D87:D89)</f>
        <v>0</v>
      </c>
      <c r="G90" s="26"/>
      <c r="H90" s="13"/>
      <c r="K90" s="8">
        <v>87</v>
      </c>
      <c r="L90" s="39">
        <f>COUNTIF(DATA!$K$5:$K$5500,K90)</f>
        <v>0</v>
      </c>
    </row>
    <row r="91" spans="1:13">
      <c r="A91" s="7"/>
      <c r="G91" s="26"/>
      <c r="H91" s="13"/>
      <c r="K91" s="8">
        <v>88</v>
      </c>
      <c r="L91" s="39">
        <f>COUNTIF(DATA!$K$5:$K$5500,K91)</f>
        <v>0</v>
      </c>
    </row>
    <row r="92" spans="1:13" s="23" customFormat="1" ht="22.9" customHeight="1">
      <c r="A92" s="7" t="s">
        <v>35</v>
      </c>
      <c r="B92" s="88"/>
      <c r="C92" s="8" t="s">
        <v>5</v>
      </c>
      <c r="D92" s="69" t="s">
        <v>8</v>
      </c>
      <c r="H92" s="218"/>
      <c r="I92" s="218"/>
      <c r="J92" s="218"/>
      <c r="K92" s="8">
        <v>89</v>
      </c>
      <c r="L92" s="39">
        <f>COUNTIF(DATA!$K$5:$K$5500,K92)</f>
        <v>0</v>
      </c>
    </row>
    <row r="93" spans="1:13">
      <c r="A93" s="6">
        <v>1</v>
      </c>
      <c r="B93" s="6" t="s">
        <v>110</v>
      </c>
      <c r="C93" s="6">
        <f>COUNTIF(DATA!$N$5:$N$5500,$A93)</f>
        <v>0</v>
      </c>
      <c r="D93" s="177" t="str">
        <f>IF($C$96=0,"",C93/$C$96*100)</f>
        <v/>
      </c>
      <c r="K93" s="8">
        <v>90</v>
      </c>
      <c r="L93" s="39">
        <f>COUNTIF(DATA!$K$5:$K$5500,K93)</f>
        <v>0</v>
      </c>
      <c r="M93" s="6"/>
    </row>
    <row r="94" spans="1:13">
      <c r="A94" s="6">
        <v>2</v>
      </c>
      <c r="B94" s="6" t="s">
        <v>11</v>
      </c>
      <c r="C94" s="6">
        <f>COUNTIF(DATA!$N$5:$N$5500,$A94)</f>
        <v>0</v>
      </c>
      <c r="D94" s="177" t="str">
        <f>IF($C$96=0,"",C94/$C$96*100)</f>
        <v/>
      </c>
      <c r="K94" s="8">
        <v>91</v>
      </c>
      <c r="L94" s="39">
        <f>COUNTIF(DATA!$K$5:$K$5500,K94)</f>
        <v>0</v>
      </c>
      <c r="M94" s="6"/>
    </row>
    <row r="95" spans="1:13">
      <c r="A95" s="6">
        <v>3</v>
      </c>
      <c r="B95" s="6" t="s">
        <v>111</v>
      </c>
      <c r="C95" s="6">
        <f>COUNTIF(DATA!$N$5:$N$5500,$A95)</f>
        <v>0</v>
      </c>
      <c r="D95" s="177" t="str">
        <f>IF($C$96=0,"",C95/$C$96*100)</f>
        <v/>
      </c>
      <c r="K95" s="8">
        <v>92</v>
      </c>
      <c r="L95" s="39">
        <f>COUNTIF(DATA!$K$5:$K$5500,K95)</f>
        <v>0</v>
      </c>
      <c r="M95" s="6"/>
    </row>
    <row r="96" spans="1:13">
      <c r="B96" s="6" t="s">
        <v>6</v>
      </c>
      <c r="C96" s="8">
        <f>SUM(C93:C95)</f>
        <v>0</v>
      </c>
      <c r="D96" s="69">
        <f>SUM(D93:D95)</f>
        <v>0</v>
      </c>
      <c r="K96" s="6">
        <v>93</v>
      </c>
      <c r="L96" s="39">
        <f>COUNTIF(DATA!$K$5:$K$5500,K96)</f>
        <v>0</v>
      </c>
    </row>
    <row r="97" spans="1:14">
      <c r="A97" s="13">
        <v>-9</v>
      </c>
      <c r="B97" s="13" t="s">
        <v>4</v>
      </c>
      <c r="C97" s="8">
        <f>COUNTIF(DATA!$N$5:$N$5500,$A97)</f>
        <v>0</v>
      </c>
      <c r="D97" s="175"/>
      <c r="E97" s="12"/>
      <c r="F97" s="12"/>
      <c r="G97" s="13"/>
      <c r="H97" s="13"/>
      <c r="I97" s="13"/>
      <c r="J97" s="13"/>
      <c r="K97" s="8">
        <v>94</v>
      </c>
      <c r="L97" s="39">
        <f>COUNTIF(DATA!$K$5:$K$5500,K97)</f>
        <v>0</v>
      </c>
      <c r="N97" s="13"/>
    </row>
    <row r="98" spans="1:14" ht="17.25" customHeight="1">
      <c r="A98" s="13"/>
      <c r="B98" s="13"/>
      <c r="C98" s="64"/>
      <c r="D98" s="175"/>
      <c r="E98" s="12"/>
      <c r="F98" s="12"/>
      <c r="G98" s="13"/>
      <c r="H98" s="13"/>
      <c r="I98" s="13"/>
      <c r="J98" s="13"/>
      <c r="K98" s="8">
        <v>95</v>
      </c>
      <c r="L98" s="39">
        <f>COUNTIF(DATA!$K$5:$K$5500,K98)</f>
        <v>0</v>
      </c>
      <c r="N98" s="13"/>
    </row>
    <row r="99" spans="1:14" s="21" customFormat="1" ht="24.6" customHeight="1">
      <c r="A99" s="256" t="s">
        <v>55</v>
      </c>
      <c r="B99" s="256"/>
      <c r="C99" s="8" t="s">
        <v>5</v>
      </c>
      <c r="D99" s="69" t="s">
        <v>8</v>
      </c>
      <c r="E99" s="14"/>
      <c r="F99" s="14"/>
      <c r="G99" s="14"/>
      <c r="H99" s="14"/>
      <c r="I99" s="14"/>
      <c r="J99" s="14"/>
      <c r="K99" s="8">
        <v>96</v>
      </c>
      <c r="L99" s="39">
        <f>COUNTIF(DATA!$K$5:$K$5500,K99)</f>
        <v>0</v>
      </c>
      <c r="M99" s="39"/>
      <c r="N99" s="14"/>
    </row>
    <row r="100" spans="1:14">
      <c r="A100" s="6">
        <v>1</v>
      </c>
      <c r="B100" s="6" t="s">
        <v>27</v>
      </c>
      <c r="C100" s="6">
        <f>COUNTIF(DATA!$O$5:$O$5500,$A100)</f>
        <v>0</v>
      </c>
      <c r="D100" s="177" t="str">
        <f>IF($C$103=0,"",C100/$C$103*100)</f>
        <v/>
      </c>
      <c r="K100" s="8">
        <v>97</v>
      </c>
      <c r="L100" s="39">
        <f>COUNTIF(DATA!$K$5:$K$5500,K100)</f>
        <v>0</v>
      </c>
      <c r="M100" s="6"/>
    </row>
    <row r="101" spans="1:14">
      <c r="A101" s="6">
        <v>2</v>
      </c>
      <c r="B101" s="6" t="s">
        <v>3</v>
      </c>
      <c r="C101" s="6">
        <f>COUNTIF(DATA!$O$5:$O$5500,$A101)</f>
        <v>0</v>
      </c>
      <c r="D101" s="177" t="str">
        <f t="shared" ref="D101" si="10">IF($C$103=0,"",C101/$C$103*100)</f>
        <v/>
      </c>
      <c r="K101" s="8">
        <v>98</v>
      </c>
      <c r="L101" s="39">
        <f>COUNTIF(DATA!$K$5:$K$5500,K101)</f>
        <v>0</v>
      </c>
      <c r="M101" s="6"/>
    </row>
    <row r="102" spans="1:14">
      <c r="A102" s="6">
        <v>3</v>
      </c>
      <c r="B102" s="6" t="s">
        <v>189</v>
      </c>
      <c r="C102" s="6">
        <f>COUNTIF(DATA!$O$5:$O$5500,$A102)</f>
        <v>0</v>
      </c>
      <c r="D102" s="177" t="str">
        <f>IF($C$103=0,"",C102/$C$103*100)</f>
        <v/>
      </c>
      <c r="K102" s="8">
        <v>99</v>
      </c>
      <c r="L102" s="39">
        <f>COUNTIF(DATA!$K$5:$K$5500,K102)</f>
        <v>0</v>
      </c>
      <c r="M102" s="6"/>
    </row>
    <row r="103" spans="1:14">
      <c r="B103" s="6" t="s">
        <v>6</v>
      </c>
      <c r="C103" s="8">
        <f>SUM(C100:C102)</f>
        <v>0</v>
      </c>
      <c r="D103" s="69">
        <f>SUM(D100:D102)</f>
        <v>0</v>
      </c>
      <c r="E103" s="13"/>
      <c r="F103" s="13"/>
      <c r="G103" s="13"/>
      <c r="H103" s="13"/>
      <c r="I103" s="13"/>
      <c r="J103" s="13"/>
      <c r="K103" s="8">
        <v>100</v>
      </c>
      <c r="L103" s="39">
        <f>COUNTIF(DATA!$K$5:$K$5500,K103)</f>
        <v>0</v>
      </c>
      <c r="N103" s="13"/>
    </row>
    <row r="104" spans="1:14">
      <c r="A104" s="10">
        <v>-9</v>
      </c>
      <c r="B104" s="15" t="s">
        <v>4</v>
      </c>
      <c r="C104" s="8">
        <f>COUNTIF(DATA!$O$5:$O$5500,$A104)</f>
        <v>0</v>
      </c>
      <c r="D104" s="178"/>
      <c r="E104" s="12"/>
      <c r="F104" s="12"/>
      <c r="G104" s="12"/>
      <c r="H104" s="12"/>
      <c r="I104" s="13"/>
      <c r="J104" s="13"/>
      <c r="K104" s="8">
        <v>101</v>
      </c>
      <c r="L104" s="39">
        <f>COUNTIF(DATA!$K$5:$K$5500,K104)</f>
        <v>0</v>
      </c>
      <c r="N104" s="13"/>
    </row>
    <row r="105" spans="1:14">
      <c r="A105" s="42"/>
      <c r="B105" s="43"/>
      <c r="C105" s="16"/>
      <c r="D105" s="179"/>
      <c r="E105" s="12"/>
      <c r="F105" s="12"/>
      <c r="G105" s="12"/>
      <c r="H105" s="12"/>
      <c r="I105" s="13"/>
      <c r="J105" s="13"/>
      <c r="K105" s="8">
        <v>102</v>
      </c>
      <c r="L105" s="39">
        <f>COUNTIF(DATA!$K$5:$K$5500,K105)</f>
        <v>0</v>
      </c>
      <c r="N105" s="13"/>
    </row>
    <row r="106" spans="1:14" ht="30.75" customHeight="1">
      <c r="A106" s="257" t="s">
        <v>123</v>
      </c>
      <c r="B106" s="257"/>
      <c r="C106" s="8" t="s">
        <v>5</v>
      </c>
      <c r="D106" s="69" t="s">
        <v>8</v>
      </c>
      <c r="E106" s="12"/>
      <c r="F106" s="12"/>
      <c r="G106" s="13"/>
      <c r="H106" s="13"/>
      <c r="I106" s="13"/>
      <c r="J106" s="13"/>
      <c r="K106" s="8">
        <v>103</v>
      </c>
      <c r="L106" s="39">
        <f>COUNTIF(DATA!$K$5:$K$5500,K106)</f>
        <v>0</v>
      </c>
      <c r="N106" s="13"/>
    </row>
    <row r="107" spans="1:14">
      <c r="A107" s="6">
        <v>1</v>
      </c>
      <c r="B107" s="6" t="s">
        <v>112</v>
      </c>
      <c r="C107" s="6">
        <f>COUNTIF(DATA!$P$5:$P$5500,$A107)</f>
        <v>0</v>
      </c>
      <c r="D107" s="177" t="str">
        <f>IF($C$110=0,"",C107/$C$110*100)</f>
        <v/>
      </c>
      <c r="K107" s="8">
        <v>104</v>
      </c>
      <c r="L107" s="39">
        <f>COUNTIF(DATA!$K$5:$K$5500,K107)</f>
        <v>0</v>
      </c>
      <c r="M107" s="6"/>
    </row>
    <row r="108" spans="1:14">
      <c r="A108" s="6">
        <v>2</v>
      </c>
      <c r="B108" s="6" t="s">
        <v>36</v>
      </c>
      <c r="C108" s="6">
        <f>COUNTIF(DATA!$P$5:$P$5500,$A108)</f>
        <v>0</v>
      </c>
      <c r="D108" s="177" t="str">
        <f t="shared" ref="D108:D109" si="11">IF($C$110=0,"",C108/$C$110*100)</f>
        <v/>
      </c>
      <c r="K108" s="8">
        <v>105</v>
      </c>
      <c r="L108" s="39">
        <f>COUNTIF(DATA!$K$5:$K$5500,K108)</f>
        <v>0</v>
      </c>
      <c r="M108" s="6"/>
    </row>
    <row r="109" spans="1:14">
      <c r="A109" s="6">
        <v>3</v>
      </c>
      <c r="B109" s="6" t="s">
        <v>37</v>
      </c>
      <c r="C109" s="6">
        <f>COUNTIF(DATA!$P$5:$P$5500,$A109)</f>
        <v>0</v>
      </c>
      <c r="D109" s="177" t="str">
        <f t="shared" si="11"/>
        <v/>
      </c>
      <c r="K109" s="8">
        <v>106</v>
      </c>
      <c r="L109" s="39">
        <f>COUNTIF(DATA!$K$5:$K$5500,K109)</f>
        <v>0</v>
      </c>
      <c r="M109" s="6"/>
    </row>
    <row r="110" spans="1:14">
      <c r="B110" s="6" t="s">
        <v>6</v>
      </c>
      <c r="C110" s="8">
        <f>SUM(C107:C109)</f>
        <v>0</v>
      </c>
      <c r="D110" s="69">
        <f>SUM(D107:D109)</f>
        <v>0</v>
      </c>
      <c r="E110" s="13"/>
      <c r="F110" s="13"/>
      <c r="G110" s="13"/>
      <c r="H110" s="13"/>
      <c r="I110" s="13"/>
      <c r="J110" s="13"/>
      <c r="K110" s="8">
        <v>107</v>
      </c>
      <c r="L110" s="39">
        <f>COUNTIF(DATA!$K$5:$K$5500,K110)</f>
        <v>0</v>
      </c>
      <c r="N110" s="13"/>
    </row>
    <row r="111" spans="1:14">
      <c r="A111" s="10">
        <v>-9</v>
      </c>
      <c r="B111" s="15" t="s">
        <v>4</v>
      </c>
      <c r="C111" s="8">
        <f>COUNTIF(DATA!$P$5:$P$5500,$A111)</f>
        <v>0</v>
      </c>
      <c r="E111" s="13"/>
      <c r="F111" s="13"/>
      <c r="G111" s="13"/>
      <c r="H111" s="13"/>
      <c r="I111" s="13"/>
      <c r="J111" s="13"/>
      <c r="K111" s="8">
        <v>108</v>
      </c>
      <c r="L111" s="39">
        <f>COUNTIF(DATA!$K$5:$K$5500,K111)</f>
        <v>0</v>
      </c>
      <c r="N111" s="13"/>
    </row>
    <row r="112" spans="1:14">
      <c r="A112" s="45"/>
      <c r="B112" s="40"/>
      <c r="C112" s="66"/>
      <c r="D112" s="178"/>
      <c r="E112" s="12"/>
      <c r="F112" s="12"/>
      <c r="G112" s="12"/>
      <c r="H112" s="12"/>
      <c r="I112" s="12"/>
      <c r="J112" s="12"/>
      <c r="K112" s="8">
        <v>109</v>
      </c>
      <c r="L112" s="39">
        <f>COUNTIF(DATA!$K$5:$K$5500,K112)</f>
        <v>0</v>
      </c>
      <c r="N112" s="12"/>
    </row>
    <row r="113" spans="1:14" s="23" customFormat="1" ht="22.9" customHeight="1">
      <c r="A113" s="7" t="s">
        <v>124</v>
      </c>
      <c r="C113" s="8" t="s">
        <v>5</v>
      </c>
      <c r="D113" s="69" t="s">
        <v>8</v>
      </c>
      <c r="K113" s="8">
        <v>110</v>
      </c>
      <c r="L113" s="39">
        <f>COUNTIF(DATA!$K$5:$K$5500,K113)</f>
        <v>0</v>
      </c>
      <c r="M113" s="218"/>
      <c r="N113" s="218"/>
    </row>
    <row r="114" spans="1:14">
      <c r="A114" s="6">
        <v>1</v>
      </c>
      <c r="B114" s="6" t="s">
        <v>114</v>
      </c>
      <c r="C114" s="6">
        <f>COUNTIF(DATA!$Q$5:$Q$5500,$A114)</f>
        <v>0</v>
      </c>
      <c r="D114" s="177" t="str">
        <f>IF($C$117=0,"",C114/$C$117*100)</f>
        <v/>
      </c>
      <c r="K114" s="8">
        <v>111</v>
      </c>
      <c r="L114" s="39">
        <f>COUNTIF(DATA!$K$5:$K$5500,K114)</f>
        <v>0</v>
      </c>
      <c r="M114" s="6"/>
    </row>
    <row r="115" spans="1:14">
      <c r="A115" s="6">
        <v>2</v>
      </c>
      <c r="B115" s="6" t="s">
        <v>115</v>
      </c>
      <c r="C115" s="6">
        <f>COUNTIF(DATA!$Q$5:$Q$5500,$A115)</f>
        <v>0</v>
      </c>
      <c r="D115" s="177" t="str">
        <f t="shared" ref="D115:D116" si="12">IF($C$117=0,"",C115/$C$117*100)</f>
        <v/>
      </c>
      <c r="K115" s="8">
        <v>112</v>
      </c>
      <c r="L115" s="39">
        <f>COUNTIF(DATA!$K$5:$K$5500,K115)</f>
        <v>0</v>
      </c>
      <c r="M115" s="6"/>
    </row>
    <row r="116" spans="1:14">
      <c r="A116" s="6">
        <v>3</v>
      </c>
      <c r="B116" s="6" t="s">
        <v>116</v>
      </c>
      <c r="C116" s="6">
        <f>COUNTIF(DATA!$Q$5:$Q$5500,$A116)</f>
        <v>0</v>
      </c>
      <c r="D116" s="177" t="str">
        <f t="shared" si="12"/>
        <v/>
      </c>
      <c r="K116" s="8">
        <v>113</v>
      </c>
      <c r="L116" s="39">
        <f>COUNTIF(DATA!$K$5:$K$5500,K116)</f>
        <v>0</v>
      </c>
      <c r="M116" s="6"/>
    </row>
    <row r="117" spans="1:14">
      <c r="A117" s="18"/>
      <c r="B117" s="6" t="s">
        <v>6</v>
      </c>
      <c r="C117" s="8">
        <f>SUM(C114:C116)</f>
        <v>0</v>
      </c>
      <c r="D117" s="69">
        <f>SUM(D114:D116)</f>
        <v>0</v>
      </c>
      <c r="E117" s="12"/>
      <c r="F117" s="12"/>
      <c r="G117" s="12"/>
      <c r="H117" s="12"/>
      <c r="I117" s="12"/>
      <c r="J117" s="12"/>
      <c r="K117" s="8">
        <v>114</v>
      </c>
      <c r="L117" s="39">
        <f>COUNTIF(DATA!$K$5:$K$5500,K117)</f>
        <v>0</v>
      </c>
      <c r="N117" s="12"/>
    </row>
    <row r="118" spans="1:14">
      <c r="A118" s="18">
        <v>-9</v>
      </c>
      <c r="B118" s="19" t="s">
        <v>4</v>
      </c>
      <c r="C118" s="8">
        <f>COUNTIF(DATA!$Q$5:$Q$5500,$A118)</f>
        <v>0</v>
      </c>
      <c r="D118" s="179"/>
      <c r="E118" s="12"/>
      <c r="F118" s="12"/>
      <c r="G118" s="12"/>
      <c r="H118" s="12"/>
      <c r="I118" s="12"/>
      <c r="J118" s="12"/>
      <c r="K118" s="8">
        <v>115</v>
      </c>
      <c r="L118" s="39">
        <f>COUNTIF(DATA!$K$5:$K$5500,K118)</f>
        <v>0</v>
      </c>
      <c r="N118" s="12"/>
    </row>
    <row r="119" spans="1:14">
      <c r="A119" s="44"/>
      <c r="B119" s="41"/>
      <c r="C119" s="16"/>
      <c r="D119" s="179"/>
      <c r="E119" s="12"/>
      <c r="F119" s="12"/>
      <c r="G119" s="12"/>
      <c r="H119" s="12"/>
      <c r="I119" s="12"/>
      <c r="J119" s="12"/>
      <c r="K119" s="8">
        <v>116</v>
      </c>
      <c r="L119" s="39">
        <f>COUNTIF(DATA!$K$5:$K$5500,K119)</f>
        <v>0</v>
      </c>
      <c r="N119" s="12"/>
    </row>
    <row r="120" spans="1:14" ht="33" customHeight="1">
      <c r="A120" s="254" t="s">
        <v>125</v>
      </c>
      <c r="B120" s="254"/>
      <c r="C120" s="8" t="s">
        <v>5</v>
      </c>
      <c r="D120" s="69" t="s">
        <v>8</v>
      </c>
      <c r="K120" s="8">
        <v>117</v>
      </c>
      <c r="L120" s="39">
        <f>COUNTIF(DATA!$K$5:$K$5500,K120)</f>
        <v>0</v>
      </c>
    </row>
    <row r="121" spans="1:14">
      <c r="A121" s="6">
        <v>1</v>
      </c>
      <c r="B121" s="6" t="s">
        <v>9</v>
      </c>
      <c r="C121" s="6">
        <f>COUNTIF(DATA!$R$5:$R$5500,$A121)</f>
        <v>0</v>
      </c>
      <c r="D121" s="177" t="str">
        <f>IF($C$124=0,"",C121/$C$124*100)</f>
        <v/>
      </c>
      <c r="K121" s="8">
        <v>118</v>
      </c>
      <c r="L121" s="39">
        <f>COUNTIF(DATA!$K$5:$K$5500,K121)</f>
        <v>0</v>
      </c>
      <c r="M121" s="6"/>
    </row>
    <row r="122" spans="1:14">
      <c r="A122" s="6">
        <v>2</v>
      </c>
      <c r="B122" s="6" t="s">
        <v>117</v>
      </c>
      <c r="C122" s="6">
        <f>COUNTIF(DATA!$R$5:$R$5500,$A122)</f>
        <v>0</v>
      </c>
      <c r="D122" s="177" t="str">
        <f t="shared" ref="D122:D123" si="13">IF($C$124=0,"",C122/$C$124*100)</f>
        <v/>
      </c>
      <c r="K122" s="8">
        <v>119</v>
      </c>
      <c r="L122" s="39">
        <f>COUNTIF(DATA!$K$5:$K$5500,K122)</f>
        <v>0</v>
      </c>
      <c r="M122" s="6"/>
    </row>
    <row r="123" spans="1:14">
      <c r="A123" s="6">
        <v>3</v>
      </c>
      <c r="B123" s="6" t="s">
        <v>118</v>
      </c>
      <c r="C123" s="6">
        <f>COUNTIF(DATA!$R$5:$R$5500,$A123)</f>
        <v>0</v>
      </c>
      <c r="D123" s="177" t="str">
        <f t="shared" si="13"/>
        <v/>
      </c>
      <c r="K123" s="8">
        <v>120</v>
      </c>
      <c r="L123" s="39">
        <f>COUNTIF(DATA!$K$5:$K$5500,K123)</f>
        <v>0</v>
      </c>
      <c r="M123" s="6"/>
    </row>
    <row r="124" spans="1:14">
      <c r="A124" s="18"/>
      <c r="B124" s="6" t="s">
        <v>6</v>
      </c>
      <c r="C124" s="8">
        <f>SUM(C121:C123)</f>
        <v>0</v>
      </c>
      <c r="D124" s="69">
        <f>SUM(D121:D123)</f>
        <v>0</v>
      </c>
      <c r="K124" s="8">
        <v>-9</v>
      </c>
      <c r="L124" s="39">
        <f>COUNTIF(DATA!$K$5:$K$5500,K124)</f>
        <v>0</v>
      </c>
    </row>
    <row r="125" spans="1:14">
      <c r="A125" s="18">
        <v>-9</v>
      </c>
      <c r="B125" s="20" t="s">
        <v>4</v>
      </c>
      <c r="C125" s="8">
        <f>COUNTIF(DATA!$R$5:$R$5500,$A125)</f>
        <v>0</v>
      </c>
      <c r="D125" s="179"/>
    </row>
    <row r="126" spans="1:14">
      <c r="B126" s="17"/>
      <c r="C126" s="16"/>
      <c r="D126" s="179"/>
    </row>
    <row r="127" spans="1:14" s="15" customFormat="1" ht="26.25" customHeight="1">
      <c r="A127" s="253" t="s">
        <v>126</v>
      </c>
      <c r="B127" s="253"/>
      <c r="C127" s="89" t="s">
        <v>5</v>
      </c>
      <c r="D127" s="90" t="s">
        <v>8</v>
      </c>
    </row>
    <row r="128" spans="1:14">
      <c r="A128" s="6">
        <v>1</v>
      </c>
      <c r="B128" s="6" t="s">
        <v>119</v>
      </c>
      <c r="C128" s="20">
        <f>COUNTIF(DATA!$S$5:$S$5500,$A128)</f>
        <v>0</v>
      </c>
      <c r="D128" s="177" t="str">
        <f>IF($C$131=0,"",C128/$C$131*100)</f>
        <v/>
      </c>
      <c r="K128" s="6"/>
      <c r="L128" s="6"/>
      <c r="M128" s="6"/>
    </row>
    <row r="129" spans="1:13">
      <c r="A129" s="6">
        <v>2</v>
      </c>
      <c r="B129" s="6" t="s">
        <v>120</v>
      </c>
      <c r="C129" s="20">
        <f>COUNTIF(DATA!$S$5:$S$5500,$A129)</f>
        <v>0</v>
      </c>
      <c r="D129" s="177" t="str">
        <f t="shared" ref="D129:D130" si="14">IF($C$131=0,"",C129/$C$131*100)</f>
        <v/>
      </c>
      <c r="K129" s="6"/>
      <c r="L129" s="6"/>
      <c r="M129" s="6"/>
    </row>
    <row r="130" spans="1:13">
      <c r="A130" s="6">
        <v>3</v>
      </c>
      <c r="B130" s="6" t="s">
        <v>38</v>
      </c>
      <c r="C130" s="20">
        <f>COUNTIF(DATA!$S$5:$S$5500,$A130)</f>
        <v>0</v>
      </c>
      <c r="D130" s="177" t="str">
        <f t="shared" si="14"/>
        <v/>
      </c>
      <c r="K130" s="6"/>
      <c r="L130" s="6"/>
      <c r="M130" s="6"/>
    </row>
    <row r="131" spans="1:13">
      <c r="A131" s="18"/>
      <c r="B131" s="6" t="s">
        <v>6</v>
      </c>
      <c r="C131" s="8">
        <f>SUM(C128:C130)</f>
        <v>0</v>
      </c>
      <c r="D131" s="69">
        <f>SUM(D128:D130)</f>
        <v>0</v>
      </c>
    </row>
    <row r="132" spans="1:13">
      <c r="A132" s="18">
        <v>-9</v>
      </c>
      <c r="B132" s="20" t="s">
        <v>4</v>
      </c>
      <c r="C132" s="8">
        <f>COUNTIF(DATA!$S$5:$S$5500,$A132)</f>
        <v>0</v>
      </c>
    </row>
    <row r="133" spans="1:13">
      <c r="A133" s="22"/>
    </row>
    <row r="135" spans="1:13">
      <c r="A135" s="26" t="s">
        <v>46</v>
      </c>
      <c r="B135" s="13"/>
    </row>
    <row r="140" spans="1:13" ht="14.45" customHeight="1"/>
    <row r="141" spans="1:13">
      <c r="A141" s="33"/>
      <c r="B141" s="33"/>
    </row>
    <row r="147" spans="1:2" ht="24.75" customHeight="1"/>
    <row r="148" spans="1:2">
      <c r="A148" s="33"/>
      <c r="B148" s="33"/>
    </row>
    <row r="151" spans="1:2">
      <c r="A151" s="7"/>
    </row>
    <row r="166" spans="1:5">
      <c r="A166" s="47" t="s">
        <v>47</v>
      </c>
      <c r="B166" s="4"/>
      <c r="C166" s="50" t="s">
        <v>48</v>
      </c>
      <c r="D166" s="70"/>
      <c r="E166" s="51"/>
    </row>
    <row r="167" spans="1:5">
      <c r="A167" s="47"/>
      <c r="B167" s="4" t="s">
        <v>31</v>
      </c>
      <c r="C167" s="67">
        <f>Prefs!A9</f>
        <v>0</v>
      </c>
      <c r="E167" s="49"/>
    </row>
    <row r="168" spans="1:5">
      <c r="A168"/>
      <c r="B168" s="4" t="s">
        <v>28</v>
      </c>
      <c r="C168" s="67">
        <f>Prefs!B9</f>
        <v>0</v>
      </c>
      <c r="E168" s="49"/>
    </row>
    <row r="169" spans="1:5">
      <c r="A169"/>
      <c r="B169" s="4" t="s">
        <v>33</v>
      </c>
      <c r="C169" s="67">
        <f>Prefs!C9</f>
        <v>0</v>
      </c>
      <c r="E169" s="49"/>
    </row>
    <row r="170" spans="1:5">
      <c r="A170"/>
      <c r="B170" s="4" t="s">
        <v>30</v>
      </c>
      <c r="C170" s="67">
        <f>Prefs!D9</f>
        <v>0</v>
      </c>
      <c r="E170" s="49"/>
    </row>
    <row r="171" spans="1:5">
      <c r="A171"/>
      <c r="B171" s="4" t="s">
        <v>29</v>
      </c>
      <c r="C171" s="67">
        <f>Prefs!E9</f>
        <v>0</v>
      </c>
      <c r="E171" s="49"/>
    </row>
    <row r="172" spans="1:5">
      <c r="A172"/>
      <c r="B172" s="4" t="s">
        <v>34</v>
      </c>
      <c r="C172" s="67">
        <f>Prefs!F9</f>
        <v>0</v>
      </c>
      <c r="E172" s="49"/>
    </row>
    <row r="173" spans="1:5">
      <c r="A173"/>
      <c r="B173"/>
      <c r="C173" s="68"/>
    </row>
    <row r="174" spans="1:5">
      <c r="A174" s="24" t="s">
        <v>212</v>
      </c>
    </row>
    <row r="177" spans="1:18">
      <c r="A177" s="7"/>
    </row>
    <row r="178" spans="1:18">
      <c r="L178" s="21" t="s">
        <v>31</v>
      </c>
      <c r="M178" s="21" t="s">
        <v>28</v>
      </c>
      <c r="N178" s="21" t="s">
        <v>33</v>
      </c>
      <c r="O178" s="21" t="s">
        <v>30</v>
      </c>
      <c r="P178" s="21" t="s">
        <v>29</v>
      </c>
      <c r="Q178" s="21" t="s">
        <v>34</v>
      </c>
      <c r="R178" s="21"/>
    </row>
    <row r="179" spans="1:18">
      <c r="K179" s="8" t="s">
        <v>213</v>
      </c>
      <c r="L179" s="180" t="str">
        <f>D93</f>
        <v/>
      </c>
      <c r="M179" s="180" t="str">
        <f>D100</f>
        <v/>
      </c>
      <c r="N179" s="177" t="str">
        <f>D107</f>
        <v/>
      </c>
      <c r="O179" s="177" t="str">
        <f>D114</f>
        <v/>
      </c>
      <c r="P179" s="177" t="str">
        <f>D121</f>
        <v/>
      </c>
      <c r="Q179" s="177" t="str">
        <f>D128</f>
        <v/>
      </c>
    </row>
    <row r="180" spans="1:18">
      <c r="K180" s="8" t="s">
        <v>214</v>
      </c>
      <c r="L180" s="180" t="str">
        <f t="shared" ref="L180:L181" si="15">D94</f>
        <v/>
      </c>
      <c r="M180" s="180" t="str">
        <f t="shared" ref="M180:M181" si="16">D101</f>
        <v/>
      </c>
      <c r="N180" s="177" t="str">
        <f t="shared" ref="N180:N181" si="17">D108</f>
        <v/>
      </c>
      <c r="O180" s="177" t="str">
        <f t="shared" ref="O180:O181" si="18">D115</f>
        <v/>
      </c>
      <c r="P180" s="177" t="str">
        <f t="shared" ref="P180:P181" si="19">D122</f>
        <v/>
      </c>
      <c r="Q180" s="177" t="str">
        <f t="shared" ref="Q180:Q181" si="20">D129</f>
        <v/>
      </c>
    </row>
    <row r="181" spans="1:18">
      <c r="K181" s="8" t="s">
        <v>222</v>
      </c>
      <c r="L181" s="180" t="str">
        <f t="shared" si="15"/>
        <v/>
      </c>
      <c r="M181" s="180" t="str">
        <f t="shared" si="16"/>
        <v/>
      </c>
      <c r="N181" s="177" t="str">
        <f t="shared" si="17"/>
        <v/>
      </c>
      <c r="O181" s="177" t="str">
        <f t="shared" si="18"/>
        <v/>
      </c>
      <c r="P181" s="177" t="str">
        <f t="shared" si="19"/>
        <v/>
      </c>
      <c r="Q181" s="177" t="str">
        <f t="shared" si="20"/>
        <v/>
      </c>
    </row>
    <row r="184" spans="1:18">
      <c r="A184" s="7"/>
    </row>
    <row r="187" spans="1:18" ht="13.5" customHeight="1"/>
    <row r="191" spans="1:18">
      <c r="A191" s="7"/>
    </row>
    <row r="194" spans="1:8">
      <c r="A194" s="24"/>
    </row>
    <row r="200" spans="1:8" ht="25.5">
      <c r="F200" s="217" t="s">
        <v>225</v>
      </c>
      <c r="G200" s="217" t="s">
        <v>226</v>
      </c>
      <c r="H200" s="8" t="s">
        <v>8</v>
      </c>
    </row>
    <row r="201" spans="1:8">
      <c r="F201" s="214">
        <v>0</v>
      </c>
      <c r="G201" s="214">
        <f>COUNTIF(DATA!$T$5:$T$5531, 'SUMMARY TABLES'!F201)</f>
        <v>0</v>
      </c>
      <c r="H201" s="216" t="str">
        <f>IFERROR(G201/$G$214, "")</f>
        <v/>
      </c>
    </row>
    <row r="202" spans="1:8">
      <c r="F202" s="214">
        <v>1</v>
      </c>
      <c r="G202" s="214">
        <f>COUNTIF(DATA!$T$5:$T$5531, 'SUMMARY TABLES'!F202)</f>
        <v>0</v>
      </c>
      <c r="H202" s="216" t="str">
        <f t="shared" ref="H202:H213" si="21">IFERROR(G202/$G$214, "")</f>
        <v/>
      </c>
    </row>
    <row r="203" spans="1:8">
      <c r="F203" s="214">
        <v>2</v>
      </c>
      <c r="G203" s="214">
        <f>COUNTIF(DATA!$T$5:$T$5531, 'SUMMARY TABLES'!F203)</f>
        <v>0</v>
      </c>
      <c r="H203" s="216" t="str">
        <f t="shared" si="21"/>
        <v/>
      </c>
    </row>
    <row r="204" spans="1:8">
      <c r="F204" s="214">
        <v>3</v>
      </c>
      <c r="G204" s="214">
        <f>COUNTIF(DATA!$T$5:$T$5531, 'SUMMARY TABLES'!F204)</f>
        <v>0</v>
      </c>
      <c r="H204" s="216" t="str">
        <f t="shared" si="21"/>
        <v/>
      </c>
    </row>
    <row r="205" spans="1:8">
      <c r="F205" s="214">
        <v>4</v>
      </c>
      <c r="G205" s="214">
        <f>COUNTIF(DATA!$T$5:$T$5531, 'SUMMARY TABLES'!F205)</f>
        <v>0</v>
      </c>
      <c r="H205" s="216" t="str">
        <f t="shared" si="21"/>
        <v/>
      </c>
    </row>
    <row r="206" spans="1:8">
      <c r="F206" s="214">
        <v>5</v>
      </c>
      <c r="G206" s="214">
        <f>COUNTIF(DATA!$T$5:$T$5531, 'SUMMARY TABLES'!F206)</f>
        <v>0</v>
      </c>
      <c r="H206" s="216" t="str">
        <f t="shared" si="21"/>
        <v/>
      </c>
    </row>
    <row r="207" spans="1:8">
      <c r="F207" s="214">
        <v>6</v>
      </c>
      <c r="G207" s="214">
        <f>COUNTIF(DATA!$T$5:$T$5531, 'SUMMARY TABLES'!F207)</f>
        <v>0</v>
      </c>
      <c r="H207" s="216" t="str">
        <f t="shared" si="21"/>
        <v/>
      </c>
    </row>
    <row r="208" spans="1:8">
      <c r="F208" s="214">
        <v>7</v>
      </c>
      <c r="G208" s="214">
        <f>COUNTIF(DATA!$T$5:$T$5531, 'SUMMARY TABLES'!F208)</f>
        <v>0</v>
      </c>
      <c r="H208" s="216" t="str">
        <f t="shared" si="21"/>
        <v/>
      </c>
    </row>
    <row r="209" spans="6:8">
      <c r="F209" s="214">
        <v>8</v>
      </c>
      <c r="G209" s="214">
        <f>COUNTIF(DATA!$T$5:$T$5531, 'SUMMARY TABLES'!F209)</f>
        <v>0</v>
      </c>
      <c r="H209" s="216" t="str">
        <f t="shared" si="21"/>
        <v/>
      </c>
    </row>
    <row r="210" spans="6:8">
      <c r="F210" s="214">
        <v>9</v>
      </c>
      <c r="G210" s="214">
        <f>COUNTIF(DATA!$T$5:$T$5531, 'SUMMARY TABLES'!F210)</f>
        <v>0</v>
      </c>
      <c r="H210" s="216" t="str">
        <f t="shared" si="21"/>
        <v/>
      </c>
    </row>
    <row r="211" spans="6:8">
      <c r="F211" s="214">
        <v>10</v>
      </c>
      <c r="G211" s="214">
        <f>COUNTIF(DATA!$T$5:$T$5531, 'SUMMARY TABLES'!F211)</f>
        <v>0</v>
      </c>
      <c r="H211" s="216" t="str">
        <f t="shared" si="21"/>
        <v/>
      </c>
    </row>
    <row r="212" spans="6:8">
      <c r="F212" s="214">
        <v>11</v>
      </c>
      <c r="G212" s="214">
        <f>COUNTIF(DATA!$T$5:$T$5531, 'SUMMARY TABLES'!F212)</f>
        <v>0</v>
      </c>
      <c r="H212" s="216" t="str">
        <f t="shared" si="21"/>
        <v/>
      </c>
    </row>
    <row r="213" spans="6:8">
      <c r="F213" s="214">
        <v>12</v>
      </c>
      <c r="G213" s="214">
        <f>COUNTIF(DATA!$T$5:$T$5531, 'SUMMARY TABLES'!F213)</f>
        <v>0</v>
      </c>
      <c r="H213" s="216" t="str">
        <f t="shared" si="21"/>
        <v/>
      </c>
    </row>
    <row r="214" spans="6:8">
      <c r="F214" s="8" t="s">
        <v>188</v>
      </c>
      <c r="G214" s="8">
        <f>SUM(G201:G213)</f>
        <v>0</v>
      </c>
    </row>
    <row r="240" spans="1:2" ht="25.5" customHeight="1">
      <c r="A240" s="256"/>
      <c r="B240" s="256"/>
    </row>
    <row r="248" spans="1:2" ht="25.5" customHeight="1">
      <c r="A248" s="256"/>
      <c r="B248" s="256"/>
    </row>
    <row r="256" spans="1:2" ht="27" customHeight="1">
      <c r="A256" s="260"/>
      <c r="B256" s="260"/>
    </row>
    <row r="259" spans="1:2" ht="12.75" customHeight="1">
      <c r="A259" s="20"/>
      <c r="B259" s="25"/>
    </row>
    <row r="260" spans="1:2" ht="12.75" customHeight="1">
      <c r="A260" s="20"/>
      <c r="B260" s="25"/>
    </row>
    <row r="264" spans="1:2" ht="27" customHeight="1">
      <c r="A264" s="256"/>
      <c r="B264" s="256"/>
    </row>
    <row r="272" spans="1:2" ht="25.5" customHeight="1">
      <c r="A272" s="260"/>
      <c r="B272" s="260"/>
    </row>
    <row r="280" spans="1:2" ht="25.5" customHeight="1">
      <c r="A280" s="260"/>
      <c r="B280" s="260"/>
    </row>
    <row r="288" spans="1:2" ht="25.5" customHeight="1">
      <c r="A288" s="260"/>
      <c r="B288" s="260"/>
    </row>
    <row r="296" spans="1:2" ht="25.5" customHeight="1">
      <c r="A296" s="260"/>
      <c r="B296" s="260"/>
    </row>
    <row r="304" spans="1:2" ht="26.25" customHeight="1">
      <c r="A304" s="256"/>
      <c r="B304" s="259"/>
    </row>
    <row r="312" spans="1:2">
      <c r="A312" s="258"/>
      <c r="B312" s="258"/>
    </row>
    <row r="313" spans="1:2">
      <c r="A313" s="7"/>
    </row>
    <row r="324" spans="1:1">
      <c r="A324" s="7"/>
    </row>
    <row r="340" spans="1:1">
      <c r="A340" s="7"/>
    </row>
    <row r="348" spans="1:1">
      <c r="A348" s="7"/>
    </row>
    <row r="358" spans="1:1">
      <c r="A358" s="7"/>
    </row>
    <row r="368" spans="1:1">
      <c r="A368" s="7"/>
    </row>
    <row r="378" spans="1:1">
      <c r="A378" s="7"/>
    </row>
    <row r="388" spans="1:1">
      <c r="A388" s="7"/>
    </row>
    <row r="398" spans="1:1">
      <c r="A398" s="7"/>
    </row>
    <row r="408" spans="1:1">
      <c r="A408" s="7"/>
    </row>
  </sheetData>
  <mergeCells count="15">
    <mergeCell ref="A312:B312"/>
    <mergeCell ref="A240:B240"/>
    <mergeCell ref="A248:B248"/>
    <mergeCell ref="A304:B304"/>
    <mergeCell ref="A264:B264"/>
    <mergeCell ref="A256:B256"/>
    <mergeCell ref="A272:B272"/>
    <mergeCell ref="A280:B280"/>
    <mergeCell ref="A288:B288"/>
    <mergeCell ref="A296:B296"/>
    <mergeCell ref="A127:B127"/>
    <mergeCell ref="A120:B120"/>
    <mergeCell ref="M74:Q75"/>
    <mergeCell ref="A99:B99"/>
    <mergeCell ref="A106:B106"/>
  </mergeCells>
  <phoneticPr fontId="6" type="noConversion"/>
  <conditionalFormatting sqref="C309 C245 C253 C269">
    <cfRule type="cellIs" dxfId="15" priority="151" stopIfTrue="1" operator="greaterThan">
      <formula>#REF!</formula>
    </cfRule>
  </conditionalFormatting>
  <conditionalFormatting sqref="C261 C277 C285 C293 C301">
    <cfRule type="cellIs" dxfId="14" priority="153" stopIfTrue="1" operator="greaterThan">
      <formula>$F$1</formula>
    </cfRule>
  </conditionalFormatting>
  <conditionalFormatting sqref="C42 C144 C195 C188 C137 C181 C174 C151 C103">
    <cfRule type="cellIs" dxfId="13" priority="135" stopIfTrue="1" operator="greaterThan">
      <formula>#REF!</formula>
    </cfRule>
  </conditionalFormatting>
  <conditionalFormatting sqref="C119">
    <cfRule type="cellIs" dxfId="12" priority="62" stopIfTrue="1" operator="greaterThan">
      <formula>#REF!</formula>
    </cfRule>
  </conditionalFormatting>
  <conditionalFormatting sqref="C96">
    <cfRule type="cellIs" dxfId="11" priority="56" stopIfTrue="1" operator="greaterThan">
      <formula>#REF!</formula>
    </cfRule>
  </conditionalFormatting>
  <conditionalFormatting sqref="C103">
    <cfRule type="cellIs" dxfId="10" priority="53" stopIfTrue="1" operator="greaterThan">
      <formula>#REF!</formula>
    </cfRule>
  </conditionalFormatting>
  <conditionalFormatting sqref="C110">
    <cfRule type="cellIs" dxfId="9" priority="48" stopIfTrue="1" operator="greaterThan">
      <formula>#REF!</formula>
    </cfRule>
  </conditionalFormatting>
  <conditionalFormatting sqref="C110">
    <cfRule type="cellIs" dxfId="8" priority="47" stopIfTrue="1" operator="greaterThan">
      <formula>#REF!</formula>
    </cfRule>
  </conditionalFormatting>
  <conditionalFormatting sqref="C117">
    <cfRule type="cellIs" dxfId="7" priority="42" stopIfTrue="1" operator="greaterThan">
      <formula>#REF!</formula>
    </cfRule>
  </conditionalFormatting>
  <conditionalFormatting sqref="C117">
    <cfRule type="cellIs" dxfId="6" priority="41" stopIfTrue="1" operator="greaterThan">
      <formula>#REF!</formula>
    </cfRule>
  </conditionalFormatting>
  <conditionalFormatting sqref="C124">
    <cfRule type="cellIs" dxfId="5" priority="36" stopIfTrue="1" operator="greaterThan">
      <formula>#REF!</formula>
    </cfRule>
  </conditionalFormatting>
  <conditionalFormatting sqref="C124">
    <cfRule type="cellIs" dxfId="4" priority="35" stopIfTrue="1" operator="greaterThan">
      <formula>#REF!</formula>
    </cfRule>
  </conditionalFormatting>
  <conditionalFormatting sqref="C131">
    <cfRule type="cellIs" dxfId="3" priority="24" stopIfTrue="1" operator="greaterThan">
      <formula>#REF!</formula>
    </cfRule>
  </conditionalFormatting>
  <conditionalFormatting sqref="C131">
    <cfRule type="cellIs" dxfId="2" priority="23" stopIfTrue="1" operator="greaterThan">
      <formula>#REF!</formula>
    </cfRule>
  </conditionalFormatting>
  <conditionalFormatting sqref="C131">
    <cfRule type="cellIs" dxfId="1" priority="12" stopIfTrue="1" operator="greaterThan">
      <formula>#REF!</formula>
    </cfRule>
  </conditionalFormatting>
  <conditionalFormatting sqref="C131">
    <cfRule type="cellIs" dxfId="0" priority="11" stopIfTrue="1" operator="greaterThan">
      <formula>#REF!</formula>
    </cfRule>
  </conditionalFormatting>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2:E13"/>
  <sheetViews>
    <sheetView workbookViewId="0">
      <selection activeCell="D28" sqref="D28"/>
    </sheetView>
  </sheetViews>
  <sheetFormatPr defaultRowHeight="12.75"/>
  <cols>
    <col min="2" max="2" width="74.28515625" customWidth="1"/>
    <col min="4" max="4" width="9.140625" style="78"/>
  </cols>
  <sheetData>
    <row r="2" spans="2:5" ht="13.5" thickBot="1"/>
    <row r="3" spans="2:5">
      <c r="B3" s="72" t="s">
        <v>75</v>
      </c>
      <c r="C3" s="73"/>
      <c r="D3" s="79">
        <v>14.353</v>
      </c>
    </row>
    <row r="4" spans="2:5">
      <c r="B4" s="74" t="s">
        <v>81</v>
      </c>
      <c r="C4" s="75" t="s">
        <v>77</v>
      </c>
      <c r="D4" s="80">
        <v>1.82</v>
      </c>
      <c r="E4" s="68" t="s">
        <v>228</v>
      </c>
    </row>
    <row r="5" spans="2:5">
      <c r="B5" s="74" t="s">
        <v>82</v>
      </c>
      <c r="C5" s="75" t="s">
        <v>77</v>
      </c>
      <c r="D5" s="80">
        <v>0.70299999999999996</v>
      </c>
      <c r="E5" s="68" t="s">
        <v>229</v>
      </c>
    </row>
    <row r="6" spans="2:5" ht="12.75" customHeight="1">
      <c r="B6" s="74" t="s">
        <v>83</v>
      </c>
      <c r="C6" s="75" t="s">
        <v>77</v>
      </c>
      <c r="D6" s="80">
        <v>1.508</v>
      </c>
      <c r="E6" s="68" t="s">
        <v>230</v>
      </c>
    </row>
    <row r="7" spans="2:5" ht="12.2" customHeight="1">
      <c r="B7" s="74" t="s">
        <v>84</v>
      </c>
      <c r="C7" s="75" t="s">
        <v>77</v>
      </c>
      <c r="D7" s="80">
        <v>1.8069999999999999</v>
      </c>
      <c r="E7" s="68" t="s">
        <v>231</v>
      </c>
    </row>
    <row r="8" spans="2:5">
      <c r="B8" s="74" t="s">
        <v>88</v>
      </c>
      <c r="C8" s="75" t="s">
        <v>76</v>
      </c>
      <c r="D8" s="80">
        <v>1.4370000000000001</v>
      </c>
      <c r="E8" s="68" t="s">
        <v>232</v>
      </c>
    </row>
    <row r="9" spans="2:5">
      <c r="B9" s="74" t="s">
        <v>85</v>
      </c>
      <c r="C9" s="75" t="s">
        <v>76</v>
      </c>
      <c r="D9" s="80">
        <v>0.63400000000000001</v>
      </c>
      <c r="E9" s="68" t="s">
        <v>233</v>
      </c>
    </row>
    <row r="10" spans="2:5">
      <c r="B10" s="74" t="s">
        <v>78</v>
      </c>
      <c r="C10" s="75" t="s">
        <v>77</v>
      </c>
      <c r="D10" s="80">
        <v>3.5999999999999997E-2</v>
      </c>
      <c r="E10" s="68" t="s">
        <v>234</v>
      </c>
    </row>
    <row r="11" spans="2:5">
      <c r="B11" s="74" t="s">
        <v>79</v>
      </c>
      <c r="C11" s="75" t="s">
        <v>77</v>
      </c>
      <c r="D11" s="80">
        <v>3.339</v>
      </c>
      <c r="E11" s="68" t="s">
        <v>235</v>
      </c>
    </row>
    <row r="12" spans="2:5">
      <c r="B12" s="74" t="s">
        <v>80</v>
      </c>
      <c r="C12" s="75" t="s">
        <v>77</v>
      </c>
      <c r="D12" s="80">
        <v>2.4009999999999998</v>
      </c>
      <c r="E12" s="68" t="s">
        <v>236</v>
      </c>
    </row>
    <row r="13" spans="2:5" ht="13.5" thickBot="1">
      <c r="B13" s="76" t="s">
        <v>86</v>
      </c>
      <c r="C13" s="77" t="s">
        <v>77</v>
      </c>
      <c r="D13" s="81">
        <v>1.419</v>
      </c>
      <c r="E13" s="68" t="s">
        <v>237</v>
      </c>
    </row>
  </sheetData>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14999847407452621"/>
  </sheetPr>
  <dimension ref="B1:K5031"/>
  <sheetViews>
    <sheetView workbookViewId="0">
      <selection activeCell="D13" sqref="D13"/>
    </sheetView>
  </sheetViews>
  <sheetFormatPr defaultColWidth="9.140625" defaultRowHeight="15"/>
  <cols>
    <col min="1" max="1" width="9.140625" style="91"/>
    <col min="2" max="2" width="17.5703125" style="91" customWidth="1"/>
    <col min="3" max="3" width="10.42578125" style="91" customWidth="1"/>
    <col min="4" max="4" width="9.140625" style="92"/>
    <col min="5" max="16384" width="9.140625" style="91"/>
  </cols>
  <sheetData>
    <row r="1" spans="2:11" ht="15.75" thickBot="1"/>
    <row r="2" spans="2:11" ht="100.9" customHeight="1" thickBot="1">
      <c r="B2" s="261" t="s">
        <v>216</v>
      </c>
      <c r="C2" s="262"/>
      <c r="D2" s="262"/>
      <c r="E2" s="262"/>
      <c r="F2" s="262"/>
      <c r="G2" s="262"/>
      <c r="H2" s="262"/>
      <c r="I2" s="262"/>
      <c r="J2" s="262"/>
      <c r="K2" s="263"/>
    </row>
    <row r="4" spans="2:11" ht="15.75" thickBot="1"/>
    <row r="5" spans="2:11" ht="15.75" thickBot="1">
      <c r="B5" s="110" t="s">
        <v>215</v>
      </c>
      <c r="C5" s="109"/>
      <c r="D5" s="103" t="s">
        <v>133</v>
      </c>
    </row>
    <row r="6" spans="2:11">
      <c r="B6" s="108" t="s">
        <v>132</v>
      </c>
      <c r="C6" s="101">
        <f>MIN(DATA!$T$5:$T$5500)</f>
        <v>0</v>
      </c>
      <c r="D6" s="124">
        <f>C6</f>
        <v>0</v>
      </c>
    </row>
    <row r="7" spans="2:11">
      <c r="B7" s="107" t="s">
        <v>131</v>
      </c>
      <c r="C7" s="99" t="e">
        <f xml:space="preserve"> _xlfn.QUARTILE.EXC(DATA!$T$5:$T$5500,1)</f>
        <v>#NUM!</v>
      </c>
      <c r="D7" s="96" t="e">
        <f>C7-C6</f>
        <v>#NUM!</v>
      </c>
    </row>
    <row r="8" spans="2:11">
      <c r="B8" s="107" t="s">
        <v>130</v>
      </c>
      <c r="C8" s="99" t="e">
        <f>MEDIAN(DATA!$T$5:$T$5500)</f>
        <v>#NUM!</v>
      </c>
      <c r="D8" s="96" t="e">
        <f>C8-C7</f>
        <v>#NUM!</v>
      </c>
    </row>
    <row r="9" spans="2:11">
      <c r="B9" s="107" t="s">
        <v>129</v>
      </c>
      <c r="C9" s="99" t="e">
        <f xml:space="preserve"> _xlfn.QUARTILE.EXC(DATA!$T$5:$T$5500,3)</f>
        <v>#NUM!</v>
      </c>
      <c r="D9" s="96" t="e">
        <f>C9-C8</f>
        <v>#NUM!</v>
      </c>
    </row>
    <row r="10" spans="2:11" ht="15.75" thickBot="1">
      <c r="B10" s="106" t="s">
        <v>128</v>
      </c>
      <c r="C10" s="97">
        <f>MAX(DATA!$T$5:$T$5500)</f>
        <v>0</v>
      </c>
      <c r="D10" s="96" t="e">
        <f>C10-C9</f>
        <v>#NUM!</v>
      </c>
    </row>
    <row r="21" spans="2:4" ht="15.75" thickBot="1"/>
    <row r="22" spans="2:4" ht="15.75" thickBot="1">
      <c r="B22" s="105" t="s">
        <v>134</v>
      </c>
      <c r="C22" s="104"/>
      <c r="D22" s="103" t="s">
        <v>133</v>
      </c>
    </row>
    <row r="23" spans="2:4">
      <c r="B23" s="102" t="s">
        <v>132</v>
      </c>
      <c r="C23" s="181">
        <f>MIN($C$31:$C$5031)</f>
        <v>0</v>
      </c>
      <c r="D23" s="96">
        <f>IF(ISERROR(C23),"",C23)</f>
        <v>0</v>
      </c>
    </row>
    <row r="24" spans="2:4">
      <c r="B24" s="100" t="s">
        <v>131</v>
      </c>
      <c r="C24" s="182" t="str">
        <f>IF(ISERROR(_xlfn.QUARTILE.EXC($C$31:$C$5031,1)),"",_xlfn.QUARTILE.EXC($C$31:$C$5031,1))</f>
        <v/>
      </c>
      <c r="D24" s="96" t="str">
        <f>IF(ISERROR(C24-C23),"",C24-C23)</f>
        <v/>
      </c>
    </row>
    <row r="25" spans="2:4">
      <c r="B25" s="100" t="s">
        <v>130</v>
      </c>
      <c r="C25" s="182" t="str">
        <f>IF(ISERROR(MEDIAN($C$31:$C$5031)),"",MEDIAN($C$31:$C$5031))</f>
        <v/>
      </c>
      <c r="D25" s="96" t="str">
        <f>IF(ISERROR(C25-C24),"",C25-C24)</f>
        <v/>
      </c>
    </row>
    <row r="26" spans="2:4">
      <c r="B26" s="100" t="s">
        <v>129</v>
      </c>
      <c r="C26" s="182" t="str">
        <f>IF(ISERROR(_xlfn.QUARTILE.EXC($C$31:$C$5031,3)),"",_xlfn.QUARTILE.EXC($C$31:$C$5031,3))</f>
        <v/>
      </c>
      <c r="D26" s="96" t="str">
        <f>IF(ISERROR(C26-C25),"",C26-C25)</f>
        <v/>
      </c>
    </row>
    <row r="27" spans="2:4" ht="15.75" thickBot="1">
      <c r="B27" s="98" t="s">
        <v>128</v>
      </c>
      <c r="C27" s="183">
        <f>MAX($C$31:$C$5031)</f>
        <v>0</v>
      </c>
      <c r="D27" s="96" t="str">
        <f>IF(ISERROR(C27-C26),"",C27-C26)</f>
        <v/>
      </c>
    </row>
    <row r="30" spans="2:4">
      <c r="B30" s="95" t="s">
        <v>127</v>
      </c>
    </row>
    <row r="31" spans="2:4">
      <c r="B31" s="184"/>
      <c r="C31" s="93"/>
    </row>
    <row r="32" spans="2:4">
      <c r="B32" s="184"/>
      <c r="C32" s="93"/>
    </row>
    <row r="33" spans="2:4">
      <c r="B33" s="184"/>
      <c r="C33" s="93"/>
    </row>
    <row r="34" spans="2:4">
      <c r="B34" s="184"/>
      <c r="C34" s="93"/>
    </row>
    <row r="35" spans="2:4">
      <c r="B35" s="184"/>
      <c r="C35" s="93"/>
    </row>
    <row r="36" spans="2:4">
      <c r="B36" s="184"/>
      <c r="C36" s="93"/>
    </row>
    <row r="37" spans="2:4">
      <c r="B37" s="184"/>
      <c r="C37" s="93"/>
      <c r="D37" s="94"/>
    </row>
    <row r="38" spans="2:4">
      <c r="B38" s="184"/>
      <c r="C38" s="93"/>
    </row>
    <row r="39" spans="2:4">
      <c r="B39" s="184"/>
      <c r="C39" s="93"/>
    </row>
    <row r="40" spans="2:4">
      <c r="B40" s="184"/>
      <c r="C40" s="93"/>
    </row>
    <row r="41" spans="2:4">
      <c r="B41" s="184"/>
      <c r="C41" s="93"/>
    </row>
    <row r="42" spans="2:4">
      <c r="B42" s="184"/>
      <c r="C42" s="93"/>
    </row>
    <row r="43" spans="2:4">
      <c r="B43" s="184"/>
      <c r="C43" s="93"/>
    </row>
    <row r="44" spans="2:4">
      <c r="B44" s="184"/>
      <c r="C44" s="93"/>
    </row>
    <row r="45" spans="2:4">
      <c r="B45" s="184"/>
      <c r="C45" s="93"/>
    </row>
    <row r="46" spans="2:4">
      <c r="B46" s="184"/>
      <c r="C46" s="93"/>
    </row>
    <row r="47" spans="2:4">
      <c r="B47" s="184"/>
      <c r="C47" s="93"/>
    </row>
    <row r="48" spans="2:4">
      <c r="B48" s="184"/>
      <c r="C48" s="93"/>
    </row>
    <row r="49" spans="2:3" s="91" customFormat="1">
      <c r="B49" s="184"/>
      <c r="C49" s="93"/>
    </row>
    <row r="50" spans="2:3" s="91" customFormat="1">
      <c r="B50" s="184"/>
      <c r="C50" s="93"/>
    </row>
    <row r="51" spans="2:3" s="91" customFormat="1">
      <c r="B51" s="184"/>
      <c r="C51" s="93"/>
    </row>
    <row r="52" spans="2:3" s="91" customFormat="1">
      <c r="B52" s="184"/>
      <c r="C52" s="93"/>
    </row>
    <row r="53" spans="2:3" s="91" customFormat="1">
      <c r="B53" s="184"/>
      <c r="C53" s="93"/>
    </row>
    <row r="54" spans="2:3" s="91" customFormat="1">
      <c r="B54" s="184"/>
      <c r="C54" s="93"/>
    </row>
    <row r="55" spans="2:3" s="91" customFormat="1">
      <c r="B55" s="184"/>
      <c r="C55" s="93"/>
    </row>
    <row r="56" spans="2:3" s="91" customFormat="1">
      <c r="B56" s="184"/>
      <c r="C56" s="93"/>
    </row>
    <row r="57" spans="2:3" s="91" customFormat="1">
      <c r="B57" s="184"/>
      <c r="C57" s="93"/>
    </row>
    <row r="58" spans="2:3" s="91" customFormat="1">
      <c r="B58" s="184"/>
      <c r="C58" s="93"/>
    </row>
    <row r="59" spans="2:3" s="91" customFormat="1">
      <c r="B59" s="184"/>
      <c r="C59" s="93"/>
    </row>
    <row r="60" spans="2:3" s="91" customFormat="1">
      <c r="B60" s="184"/>
      <c r="C60" s="93"/>
    </row>
    <row r="61" spans="2:3" s="91" customFormat="1">
      <c r="B61" s="184"/>
      <c r="C61" s="93"/>
    </row>
    <row r="62" spans="2:3" s="91" customFormat="1">
      <c r="B62" s="184"/>
      <c r="C62" s="93"/>
    </row>
    <row r="63" spans="2:3" s="91" customFormat="1">
      <c r="B63" s="184"/>
      <c r="C63" s="93"/>
    </row>
    <row r="64" spans="2:3" s="91" customFormat="1">
      <c r="B64" s="184"/>
      <c r="C64" s="93"/>
    </row>
    <row r="65" spans="2:3" s="91" customFormat="1">
      <c r="B65" s="184"/>
      <c r="C65" s="93"/>
    </row>
    <row r="66" spans="2:3" s="91" customFormat="1">
      <c r="B66" s="184"/>
      <c r="C66" s="93"/>
    </row>
    <row r="67" spans="2:3" s="91" customFormat="1">
      <c r="B67" s="184"/>
      <c r="C67" s="93"/>
    </row>
    <row r="68" spans="2:3" s="91" customFormat="1">
      <c r="B68" s="184"/>
      <c r="C68" s="93"/>
    </row>
    <row r="69" spans="2:3" s="91" customFormat="1">
      <c r="B69" s="184"/>
      <c r="C69" s="93"/>
    </row>
    <row r="70" spans="2:3" s="91" customFormat="1">
      <c r="B70" s="184"/>
      <c r="C70" s="93"/>
    </row>
    <row r="71" spans="2:3" s="91" customFormat="1">
      <c r="B71" s="184"/>
      <c r="C71" s="93"/>
    </row>
    <row r="72" spans="2:3" s="91" customFormat="1">
      <c r="B72" s="184"/>
      <c r="C72" s="93"/>
    </row>
    <row r="73" spans="2:3" s="91" customFormat="1">
      <c r="B73" s="184"/>
      <c r="C73" s="93"/>
    </row>
    <row r="74" spans="2:3" s="91" customFormat="1">
      <c r="B74" s="184"/>
      <c r="C74" s="93"/>
    </row>
    <row r="75" spans="2:3" s="91" customFormat="1">
      <c r="B75" s="184"/>
      <c r="C75" s="93"/>
    </row>
    <row r="76" spans="2:3" s="91" customFormat="1">
      <c r="B76" s="184"/>
      <c r="C76" s="93"/>
    </row>
    <row r="77" spans="2:3" s="91" customFormat="1">
      <c r="B77" s="184"/>
      <c r="C77" s="93"/>
    </row>
    <row r="78" spans="2:3" s="91" customFormat="1">
      <c r="B78" s="184"/>
      <c r="C78" s="93"/>
    </row>
    <row r="79" spans="2:3" s="91" customFormat="1">
      <c r="B79" s="184"/>
      <c r="C79" s="93"/>
    </row>
    <row r="80" spans="2:3" s="91" customFormat="1">
      <c r="B80" s="184"/>
      <c r="C80" s="93"/>
    </row>
    <row r="81" spans="2:3" s="91" customFormat="1">
      <c r="B81" s="184"/>
      <c r="C81" s="93"/>
    </row>
    <row r="82" spans="2:3" s="91" customFormat="1">
      <c r="B82" s="184"/>
      <c r="C82" s="93"/>
    </row>
    <row r="83" spans="2:3" s="91" customFormat="1">
      <c r="B83" s="184"/>
      <c r="C83" s="93"/>
    </row>
    <row r="84" spans="2:3" s="91" customFormat="1">
      <c r="B84" s="184"/>
      <c r="C84" s="93"/>
    </row>
    <row r="85" spans="2:3" s="91" customFormat="1">
      <c r="B85" s="184"/>
      <c r="C85" s="93"/>
    </row>
    <row r="86" spans="2:3" s="91" customFormat="1">
      <c r="B86" s="184"/>
      <c r="C86" s="93"/>
    </row>
    <row r="87" spans="2:3" s="91" customFormat="1">
      <c r="B87" s="184"/>
      <c r="C87" s="93"/>
    </row>
    <row r="88" spans="2:3" s="91" customFormat="1">
      <c r="B88" s="184"/>
      <c r="C88" s="93"/>
    </row>
    <row r="89" spans="2:3" s="91" customFormat="1">
      <c r="B89" s="184"/>
      <c r="C89" s="93"/>
    </row>
    <row r="90" spans="2:3" s="91" customFormat="1">
      <c r="B90" s="184"/>
      <c r="C90" s="93"/>
    </row>
    <row r="91" spans="2:3" s="91" customFormat="1">
      <c r="B91" s="184"/>
      <c r="C91" s="93"/>
    </row>
    <row r="92" spans="2:3" s="91" customFormat="1">
      <c r="B92" s="184"/>
      <c r="C92" s="93"/>
    </row>
    <row r="93" spans="2:3" s="91" customFormat="1">
      <c r="B93" s="184"/>
      <c r="C93" s="93"/>
    </row>
    <row r="94" spans="2:3" s="91" customFormat="1">
      <c r="B94" s="184"/>
      <c r="C94" s="93"/>
    </row>
    <row r="95" spans="2:3" s="91" customFormat="1">
      <c r="B95" s="184"/>
      <c r="C95" s="93"/>
    </row>
    <row r="96" spans="2:3" s="91" customFormat="1">
      <c r="B96" s="184"/>
      <c r="C96" s="93"/>
    </row>
    <row r="97" spans="2:3" s="91" customFormat="1">
      <c r="B97" s="184"/>
      <c r="C97" s="93"/>
    </row>
    <row r="98" spans="2:3" s="91" customFormat="1">
      <c r="B98" s="184"/>
      <c r="C98" s="93"/>
    </row>
    <row r="99" spans="2:3" s="91" customFormat="1">
      <c r="B99" s="184"/>
      <c r="C99" s="93"/>
    </row>
    <row r="100" spans="2:3" s="91" customFormat="1">
      <c r="B100" s="184"/>
      <c r="C100" s="93"/>
    </row>
    <row r="101" spans="2:3" s="91" customFormat="1">
      <c r="B101" s="184"/>
      <c r="C101" s="93"/>
    </row>
    <row r="102" spans="2:3" s="91" customFormat="1">
      <c r="B102" s="184"/>
      <c r="C102" s="93"/>
    </row>
    <row r="103" spans="2:3" s="91" customFormat="1">
      <c r="B103" s="184"/>
      <c r="C103" s="93"/>
    </row>
    <row r="104" spans="2:3" s="91" customFormat="1">
      <c r="B104" s="184"/>
      <c r="C104" s="93"/>
    </row>
    <row r="105" spans="2:3" s="91" customFormat="1">
      <c r="B105" s="184"/>
      <c r="C105" s="93"/>
    </row>
    <row r="106" spans="2:3" s="91" customFormat="1">
      <c r="B106" s="184"/>
      <c r="C106" s="93"/>
    </row>
    <row r="107" spans="2:3" s="91" customFormat="1">
      <c r="B107" s="184"/>
      <c r="C107" s="93"/>
    </row>
    <row r="108" spans="2:3" s="91" customFormat="1">
      <c r="B108" s="184"/>
      <c r="C108" s="93"/>
    </row>
    <row r="109" spans="2:3" s="91" customFormat="1">
      <c r="B109" s="184"/>
      <c r="C109" s="93"/>
    </row>
    <row r="110" spans="2:3" s="91" customFormat="1">
      <c r="B110" s="184"/>
      <c r="C110" s="93"/>
    </row>
    <row r="111" spans="2:3" s="91" customFormat="1">
      <c r="B111" s="184"/>
      <c r="C111" s="93"/>
    </row>
    <row r="112" spans="2:3" s="91" customFormat="1">
      <c r="B112" s="184"/>
      <c r="C112" s="93"/>
    </row>
    <row r="113" spans="2:3" s="91" customFormat="1">
      <c r="B113" s="184"/>
      <c r="C113" s="93"/>
    </row>
    <row r="114" spans="2:3" s="91" customFormat="1">
      <c r="B114" s="184"/>
      <c r="C114" s="93"/>
    </row>
    <row r="115" spans="2:3" s="91" customFormat="1">
      <c r="B115" s="184"/>
      <c r="C115" s="93"/>
    </row>
    <row r="116" spans="2:3" s="91" customFormat="1">
      <c r="B116" s="184"/>
      <c r="C116" s="93"/>
    </row>
    <row r="117" spans="2:3" s="91" customFormat="1">
      <c r="B117" s="184"/>
      <c r="C117" s="93"/>
    </row>
    <row r="118" spans="2:3" s="91" customFormat="1">
      <c r="B118" s="184"/>
      <c r="C118" s="93"/>
    </row>
    <row r="119" spans="2:3" s="91" customFormat="1">
      <c r="B119" s="184"/>
      <c r="C119" s="93"/>
    </row>
    <row r="120" spans="2:3" s="91" customFormat="1">
      <c r="B120" s="184"/>
      <c r="C120" s="93"/>
    </row>
    <row r="121" spans="2:3" s="91" customFormat="1">
      <c r="B121" s="184"/>
      <c r="C121" s="93"/>
    </row>
    <row r="122" spans="2:3" s="91" customFormat="1">
      <c r="B122" s="184"/>
      <c r="C122" s="93"/>
    </row>
    <row r="123" spans="2:3" s="91" customFormat="1">
      <c r="B123" s="184"/>
      <c r="C123" s="93"/>
    </row>
    <row r="124" spans="2:3" s="91" customFormat="1">
      <c r="B124" s="184"/>
      <c r="C124" s="93"/>
    </row>
    <row r="125" spans="2:3" s="91" customFormat="1">
      <c r="B125" s="184"/>
      <c r="C125" s="93"/>
    </row>
    <row r="126" spans="2:3" s="91" customFormat="1">
      <c r="B126" s="184"/>
      <c r="C126" s="93"/>
    </row>
    <row r="127" spans="2:3" s="91" customFormat="1">
      <c r="B127" s="184"/>
      <c r="C127" s="93"/>
    </row>
    <row r="128" spans="2:3" s="91" customFormat="1">
      <c r="B128" s="184"/>
      <c r="C128" s="93"/>
    </row>
    <row r="129" spans="2:3" s="91" customFormat="1">
      <c r="B129" s="184"/>
      <c r="C129" s="93"/>
    </row>
    <row r="130" spans="2:3" s="91" customFormat="1">
      <c r="B130" s="184"/>
      <c r="C130" s="93"/>
    </row>
    <row r="131" spans="2:3" s="91" customFormat="1">
      <c r="B131" s="184"/>
      <c r="C131" s="93"/>
    </row>
    <row r="132" spans="2:3" s="91" customFormat="1">
      <c r="B132" s="184"/>
      <c r="C132" s="93"/>
    </row>
    <row r="133" spans="2:3" s="91" customFormat="1">
      <c r="B133" s="184"/>
      <c r="C133" s="93"/>
    </row>
    <row r="134" spans="2:3" s="91" customFormat="1">
      <c r="B134" s="184"/>
      <c r="C134" s="93"/>
    </row>
    <row r="135" spans="2:3" s="91" customFormat="1">
      <c r="B135" s="184"/>
      <c r="C135" s="93"/>
    </row>
    <row r="136" spans="2:3" s="91" customFormat="1">
      <c r="B136" s="184"/>
      <c r="C136" s="93"/>
    </row>
    <row r="137" spans="2:3" s="91" customFormat="1">
      <c r="B137" s="184"/>
      <c r="C137" s="93"/>
    </row>
    <row r="138" spans="2:3" s="91" customFormat="1">
      <c r="B138" s="184"/>
      <c r="C138" s="93"/>
    </row>
    <row r="139" spans="2:3" s="91" customFormat="1">
      <c r="B139" s="184"/>
      <c r="C139" s="93"/>
    </row>
    <row r="140" spans="2:3" s="91" customFormat="1">
      <c r="B140" s="184"/>
      <c r="C140" s="93"/>
    </row>
    <row r="141" spans="2:3" s="91" customFormat="1">
      <c r="B141" s="184"/>
      <c r="C141" s="93"/>
    </row>
    <row r="142" spans="2:3" s="91" customFormat="1">
      <c r="B142" s="184"/>
      <c r="C142" s="93"/>
    </row>
    <row r="143" spans="2:3" s="91" customFormat="1">
      <c r="B143" s="184"/>
      <c r="C143" s="93"/>
    </row>
    <row r="144" spans="2:3" s="91" customFormat="1">
      <c r="B144" s="184"/>
      <c r="C144" s="93"/>
    </row>
    <row r="145" spans="2:3" s="91" customFormat="1">
      <c r="B145" s="184"/>
      <c r="C145" s="93"/>
    </row>
    <row r="146" spans="2:3" s="91" customFormat="1">
      <c r="B146" s="184"/>
      <c r="C146" s="93"/>
    </row>
    <row r="147" spans="2:3" s="91" customFormat="1">
      <c r="B147" s="184"/>
      <c r="C147" s="93"/>
    </row>
    <row r="148" spans="2:3" s="91" customFormat="1">
      <c r="B148" s="184"/>
      <c r="C148" s="93"/>
    </row>
    <row r="149" spans="2:3" s="91" customFormat="1">
      <c r="B149" s="184"/>
      <c r="C149" s="93"/>
    </row>
    <row r="150" spans="2:3" s="91" customFormat="1">
      <c r="B150" s="184"/>
      <c r="C150" s="93"/>
    </row>
    <row r="151" spans="2:3" s="91" customFormat="1">
      <c r="B151" s="184"/>
      <c r="C151" s="93"/>
    </row>
    <row r="152" spans="2:3" s="91" customFormat="1">
      <c r="B152" s="184"/>
      <c r="C152" s="93"/>
    </row>
    <row r="153" spans="2:3" s="91" customFormat="1">
      <c r="B153" s="184"/>
      <c r="C153" s="93"/>
    </row>
    <row r="154" spans="2:3" s="91" customFormat="1">
      <c r="B154" s="184"/>
      <c r="C154" s="93"/>
    </row>
    <row r="155" spans="2:3" s="91" customFormat="1">
      <c r="B155" s="184"/>
      <c r="C155" s="93"/>
    </row>
    <row r="156" spans="2:3" s="91" customFormat="1">
      <c r="B156" s="184"/>
      <c r="C156" s="93"/>
    </row>
    <row r="157" spans="2:3" s="91" customFormat="1">
      <c r="B157" s="184"/>
      <c r="C157" s="93"/>
    </row>
    <row r="158" spans="2:3" s="91" customFormat="1">
      <c r="B158" s="184"/>
      <c r="C158" s="93"/>
    </row>
    <row r="159" spans="2:3" s="91" customFormat="1">
      <c r="B159" s="184"/>
      <c r="C159" s="93"/>
    </row>
    <row r="160" spans="2:3" s="91" customFormat="1">
      <c r="B160" s="184"/>
      <c r="C160" s="93"/>
    </row>
    <row r="161" spans="2:3" s="91" customFormat="1">
      <c r="B161" s="184"/>
      <c r="C161" s="93"/>
    </row>
    <row r="162" spans="2:3" s="91" customFormat="1">
      <c r="B162" s="184"/>
      <c r="C162" s="93"/>
    </row>
    <row r="163" spans="2:3" s="91" customFormat="1">
      <c r="B163" s="184"/>
      <c r="C163" s="93"/>
    </row>
    <row r="164" spans="2:3" s="91" customFormat="1">
      <c r="B164" s="184"/>
      <c r="C164" s="93"/>
    </row>
    <row r="165" spans="2:3" s="91" customFormat="1">
      <c r="B165" s="184"/>
      <c r="C165" s="93"/>
    </row>
    <row r="166" spans="2:3" s="91" customFormat="1">
      <c r="B166" s="184"/>
      <c r="C166" s="93"/>
    </row>
    <row r="167" spans="2:3" s="91" customFormat="1">
      <c r="B167" s="184"/>
      <c r="C167" s="93"/>
    </row>
    <row r="168" spans="2:3" s="91" customFormat="1">
      <c r="B168" s="184"/>
      <c r="C168" s="93"/>
    </row>
    <row r="169" spans="2:3" s="91" customFormat="1">
      <c r="B169" s="184"/>
      <c r="C169" s="93"/>
    </row>
    <row r="170" spans="2:3" s="91" customFormat="1">
      <c r="B170" s="184"/>
      <c r="C170" s="93"/>
    </row>
    <row r="171" spans="2:3" s="91" customFormat="1">
      <c r="B171" s="184"/>
      <c r="C171" s="93"/>
    </row>
    <row r="172" spans="2:3" s="91" customFormat="1">
      <c r="B172" s="184"/>
      <c r="C172" s="93"/>
    </row>
    <row r="173" spans="2:3" s="91" customFormat="1">
      <c r="B173" s="184"/>
      <c r="C173" s="93"/>
    </row>
    <row r="174" spans="2:3" s="91" customFormat="1">
      <c r="B174" s="184"/>
      <c r="C174" s="93"/>
    </row>
    <row r="175" spans="2:3" s="91" customFormat="1">
      <c r="B175" s="184"/>
      <c r="C175" s="93"/>
    </row>
    <row r="176" spans="2:3" s="91" customFormat="1">
      <c r="B176" s="184"/>
      <c r="C176" s="93"/>
    </row>
    <row r="177" spans="2:3" s="91" customFormat="1">
      <c r="B177" s="184"/>
      <c r="C177" s="93"/>
    </row>
    <row r="178" spans="2:3" s="91" customFormat="1">
      <c r="B178" s="184"/>
      <c r="C178" s="93"/>
    </row>
    <row r="179" spans="2:3" s="91" customFormat="1">
      <c r="B179" s="184"/>
      <c r="C179" s="93"/>
    </row>
    <row r="180" spans="2:3" s="91" customFormat="1">
      <c r="B180" s="184"/>
      <c r="C180" s="93"/>
    </row>
    <row r="181" spans="2:3" s="91" customFormat="1">
      <c r="B181" s="184"/>
      <c r="C181" s="93"/>
    </row>
    <row r="182" spans="2:3" s="91" customFormat="1">
      <c r="B182" s="184"/>
      <c r="C182" s="93"/>
    </row>
    <row r="183" spans="2:3" s="91" customFormat="1">
      <c r="B183" s="184"/>
      <c r="C183" s="93"/>
    </row>
    <row r="184" spans="2:3" s="91" customFormat="1">
      <c r="B184" s="184"/>
      <c r="C184" s="93"/>
    </row>
    <row r="185" spans="2:3" s="91" customFormat="1">
      <c r="B185" s="184"/>
      <c r="C185" s="93"/>
    </row>
    <row r="186" spans="2:3" s="91" customFormat="1">
      <c r="B186" s="184"/>
      <c r="C186" s="93"/>
    </row>
    <row r="187" spans="2:3" s="91" customFormat="1">
      <c r="B187" s="184"/>
      <c r="C187" s="93"/>
    </row>
    <row r="188" spans="2:3" s="91" customFormat="1">
      <c r="B188" s="184"/>
      <c r="C188" s="93"/>
    </row>
    <row r="189" spans="2:3" s="91" customFormat="1">
      <c r="B189" s="184"/>
      <c r="C189" s="93"/>
    </row>
    <row r="190" spans="2:3" s="91" customFormat="1">
      <c r="B190" s="184"/>
      <c r="C190" s="93"/>
    </row>
    <row r="191" spans="2:3" s="91" customFormat="1">
      <c r="B191" s="184"/>
      <c r="C191" s="93"/>
    </row>
    <row r="192" spans="2:3" s="91" customFormat="1">
      <c r="B192" s="184"/>
      <c r="C192" s="93"/>
    </row>
    <row r="193" spans="2:3" s="91" customFormat="1">
      <c r="B193" s="184"/>
      <c r="C193" s="93"/>
    </row>
    <row r="194" spans="2:3" s="91" customFormat="1">
      <c r="B194" s="184"/>
      <c r="C194" s="93"/>
    </row>
    <row r="195" spans="2:3" s="91" customFormat="1">
      <c r="B195" s="184"/>
      <c r="C195" s="93"/>
    </row>
    <row r="196" spans="2:3" s="91" customFormat="1">
      <c r="B196" s="184"/>
      <c r="C196" s="93"/>
    </row>
    <row r="197" spans="2:3" s="91" customFormat="1">
      <c r="B197" s="184"/>
      <c r="C197" s="93"/>
    </row>
    <row r="198" spans="2:3" s="91" customFormat="1">
      <c r="B198" s="184"/>
      <c r="C198" s="93"/>
    </row>
    <row r="199" spans="2:3" s="91" customFormat="1">
      <c r="B199" s="184"/>
      <c r="C199" s="93"/>
    </row>
    <row r="200" spans="2:3" s="91" customFormat="1">
      <c r="B200" s="184"/>
      <c r="C200" s="93"/>
    </row>
    <row r="201" spans="2:3" s="91" customFormat="1">
      <c r="B201" s="184"/>
      <c r="C201" s="93"/>
    </row>
    <row r="202" spans="2:3" s="91" customFormat="1">
      <c r="B202" s="184"/>
      <c r="C202" s="93"/>
    </row>
    <row r="203" spans="2:3" s="91" customFormat="1">
      <c r="B203" s="184"/>
      <c r="C203" s="93"/>
    </row>
    <row r="204" spans="2:3" s="91" customFormat="1">
      <c r="B204" s="184"/>
      <c r="C204" s="93"/>
    </row>
    <row r="205" spans="2:3" s="91" customFormat="1">
      <c r="B205" s="184"/>
      <c r="C205" s="93"/>
    </row>
    <row r="206" spans="2:3" s="91" customFormat="1">
      <c r="B206" s="184"/>
      <c r="C206" s="93"/>
    </row>
    <row r="207" spans="2:3" s="91" customFormat="1">
      <c r="B207" s="184"/>
      <c r="C207" s="93"/>
    </row>
    <row r="208" spans="2:3" s="91" customFormat="1">
      <c r="B208" s="184"/>
      <c r="C208" s="93"/>
    </row>
    <row r="209" spans="2:3" s="91" customFormat="1">
      <c r="B209" s="184"/>
      <c r="C209" s="93"/>
    </row>
    <row r="210" spans="2:3" s="91" customFormat="1">
      <c r="B210" s="184"/>
      <c r="C210" s="93"/>
    </row>
    <row r="211" spans="2:3" s="91" customFormat="1">
      <c r="B211" s="184"/>
      <c r="C211" s="93"/>
    </row>
    <row r="212" spans="2:3" s="91" customFormat="1">
      <c r="B212" s="184"/>
      <c r="C212" s="93"/>
    </row>
    <row r="213" spans="2:3" s="91" customFormat="1">
      <c r="B213" s="184"/>
      <c r="C213" s="93"/>
    </row>
    <row r="214" spans="2:3" s="91" customFormat="1">
      <c r="B214" s="184"/>
      <c r="C214" s="93"/>
    </row>
    <row r="215" spans="2:3" s="91" customFormat="1">
      <c r="B215" s="184"/>
      <c r="C215" s="93"/>
    </row>
    <row r="216" spans="2:3" s="91" customFormat="1">
      <c r="B216" s="184"/>
      <c r="C216" s="93"/>
    </row>
    <row r="217" spans="2:3" s="91" customFormat="1">
      <c r="B217" s="184"/>
      <c r="C217" s="93"/>
    </row>
    <row r="218" spans="2:3" s="91" customFormat="1">
      <c r="B218" s="184"/>
      <c r="C218" s="93"/>
    </row>
    <row r="219" spans="2:3" s="91" customFormat="1">
      <c r="B219" s="184"/>
      <c r="C219" s="93"/>
    </row>
    <row r="220" spans="2:3" s="91" customFormat="1">
      <c r="B220" s="184"/>
      <c r="C220" s="93"/>
    </row>
    <row r="221" spans="2:3" s="91" customFormat="1">
      <c r="B221" s="184"/>
      <c r="C221" s="93"/>
    </row>
    <row r="222" spans="2:3" s="91" customFormat="1">
      <c r="B222" s="184"/>
      <c r="C222" s="93"/>
    </row>
    <row r="223" spans="2:3" s="91" customFormat="1">
      <c r="B223" s="184"/>
      <c r="C223" s="93"/>
    </row>
    <row r="224" spans="2:3" s="91" customFormat="1">
      <c r="B224" s="184"/>
      <c r="C224" s="93"/>
    </row>
    <row r="225" spans="2:3" s="91" customFormat="1">
      <c r="B225" s="184"/>
      <c r="C225" s="93"/>
    </row>
    <row r="226" spans="2:3" s="91" customFormat="1">
      <c r="B226" s="184"/>
      <c r="C226" s="93"/>
    </row>
    <row r="227" spans="2:3" s="91" customFormat="1">
      <c r="B227" s="184"/>
      <c r="C227" s="93"/>
    </row>
    <row r="228" spans="2:3" s="91" customFormat="1">
      <c r="B228" s="184"/>
      <c r="C228" s="93"/>
    </row>
    <row r="229" spans="2:3" s="91" customFormat="1">
      <c r="B229" s="184"/>
      <c r="C229" s="93"/>
    </row>
    <row r="230" spans="2:3" s="91" customFormat="1">
      <c r="B230" s="184"/>
      <c r="C230" s="93"/>
    </row>
    <row r="231" spans="2:3" s="91" customFormat="1">
      <c r="B231" s="184"/>
      <c r="C231" s="93"/>
    </row>
    <row r="232" spans="2:3" s="91" customFormat="1">
      <c r="B232" s="184"/>
      <c r="C232" s="93"/>
    </row>
    <row r="233" spans="2:3" s="91" customFormat="1">
      <c r="B233" s="184"/>
      <c r="C233" s="93"/>
    </row>
    <row r="234" spans="2:3" s="91" customFormat="1">
      <c r="B234" s="184"/>
      <c r="C234" s="93"/>
    </row>
    <row r="235" spans="2:3" s="91" customFormat="1">
      <c r="B235" s="184"/>
      <c r="C235" s="93"/>
    </row>
    <row r="236" spans="2:3" s="91" customFormat="1">
      <c r="B236" s="184"/>
      <c r="C236" s="93"/>
    </row>
    <row r="237" spans="2:3" s="91" customFormat="1">
      <c r="B237" s="184"/>
      <c r="C237" s="93"/>
    </row>
    <row r="238" spans="2:3" s="91" customFormat="1">
      <c r="B238" s="184"/>
      <c r="C238" s="93"/>
    </row>
    <row r="239" spans="2:3" s="91" customFormat="1">
      <c r="B239" s="184"/>
      <c r="C239" s="93"/>
    </row>
    <row r="240" spans="2:3" s="91" customFormat="1">
      <c r="B240" s="184"/>
      <c r="C240" s="93"/>
    </row>
    <row r="241" spans="2:3" s="91" customFormat="1">
      <c r="B241" s="184"/>
      <c r="C241" s="93"/>
    </row>
    <row r="242" spans="2:3" s="91" customFormat="1">
      <c r="B242" s="184"/>
      <c r="C242" s="93"/>
    </row>
    <row r="243" spans="2:3" s="91" customFormat="1">
      <c r="B243" s="184"/>
      <c r="C243" s="93"/>
    </row>
    <row r="244" spans="2:3" s="91" customFormat="1">
      <c r="B244" s="184"/>
      <c r="C244" s="93"/>
    </row>
    <row r="245" spans="2:3" s="91" customFormat="1">
      <c r="B245" s="184"/>
      <c r="C245" s="93"/>
    </row>
    <row r="246" spans="2:3" s="91" customFormat="1">
      <c r="B246" s="184"/>
      <c r="C246" s="93"/>
    </row>
    <row r="247" spans="2:3" s="91" customFormat="1">
      <c r="B247" s="184"/>
      <c r="C247" s="93"/>
    </row>
    <row r="248" spans="2:3" s="91" customFormat="1">
      <c r="B248" s="184"/>
      <c r="C248" s="93"/>
    </row>
    <row r="249" spans="2:3" s="91" customFormat="1">
      <c r="B249" s="184"/>
      <c r="C249" s="93"/>
    </row>
    <row r="250" spans="2:3" s="91" customFormat="1">
      <c r="B250" s="184"/>
      <c r="C250" s="93"/>
    </row>
    <row r="251" spans="2:3" s="91" customFormat="1">
      <c r="B251" s="184"/>
      <c r="C251" s="93"/>
    </row>
    <row r="252" spans="2:3" s="91" customFormat="1">
      <c r="B252" s="184"/>
      <c r="C252" s="93"/>
    </row>
    <row r="253" spans="2:3" s="91" customFormat="1">
      <c r="B253" s="184"/>
      <c r="C253" s="93"/>
    </row>
    <row r="254" spans="2:3" s="91" customFormat="1">
      <c r="B254" s="184"/>
      <c r="C254" s="93"/>
    </row>
    <row r="255" spans="2:3" s="91" customFormat="1">
      <c r="B255" s="184"/>
      <c r="C255" s="93"/>
    </row>
    <row r="256" spans="2:3" s="91" customFormat="1">
      <c r="B256" s="184"/>
      <c r="C256" s="93"/>
    </row>
    <row r="257" spans="2:3" s="91" customFormat="1">
      <c r="B257" s="184"/>
      <c r="C257" s="93"/>
    </row>
    <row r="258" spans="2:3" s="91" customFormat="1">
      <c r="B258" s="184"/>
      <c r="C258" s="93"/>
    </row>
    <row r="259" spans="2:3" s="91" customFormat="1">
      <c r="B259" s="184"/>
      <c r="C259" s="93"/>
    </row>
    <row r="260" spans="2:3" s="91" customFormat="1">
      <c r="B260" s="184"/>
      <c r="C260" s="93"/>
    </row>
    <row r="261" spans="2:3" s="91" customFormat="1">
      <c r="B261" s="184"/>
      <c r="C261" s="93"/>
    </row>
    <row r="262" spans="2:3" s="91" customFormat="1">
      <c r="B262" s="184"/>
      <c r="C262" s="93"/>
    </row>
    <row r="263" spans="2:3" s="91" customFormat="1">
      <c r="B263" s="184"/>
      <c r="C263" s="93"/>
    </row>
    <row r="264" spans="2:3" s="91" customFormat="1">
      <c r="B264" s="184"/>
      <c r="C264" s="93"/>
    </row>
    <row r="265" spans="2:3" s="91" customFormat="1">
      <c r="B265" s="184"/>
      <c r="C265" s="93"/>
    </row>
    <row r="266" spans="2:3" s="91" customFormat="1">
      <c r="B266" s="184"/>
      <c r="C266" s="93"/>
    </row>
    <row r="267" spans="2:3" s="91" customFormat="1">
      <c r="B267" s="184"/>
      <c r="C267" s="93"/>
    </row>
    <row r="268" spans="2:3" s="91" customFormat="1">
      <c r="B268" s="184"/>
      <c r="C268" s="93"/>
    </row>
    <row r="269" spans="2:3" s="91" customFormat="1">
      <c r="B269" s="184"/>
      <c r="C269" s="93"/>
    </row>
    <row r="270" spans="2:3" s="91" customFormat="1">
      <c r="B270" s="184"/>
      <c r="C270" s="93"/>
    </row>
    <row r="271" spans="2:3" s="91" customFormat="1">
      <c r="B271" s="184"/>
      <c r="C271" s="93"/>
    </row>
    <row r="272" spans="2:3" s="91" customFormat="1">
      <c r="B272" s="184"/>
      <c r="C272" s="93"/>
    </row>
    <row r="273" spans="2:3" s="91" customFormat="1">
      <c r="B273" s="184"/>
      <c r="C273" s="93"/>
    </row>
    <row r="274" spans="2:3" s="91" customFormat="1">
      <c r="B274" s="184"/>
      <c r="C274" s="93"/>
    </row>
    <row r="275" spans="2:3" s="91" customFormat="1">
      <c r="B275" s="184"/>
      <c r="C275" s="93"/>
    </row>
    <row r="276" spans="2:3" s="91" customFormat="1">
      <c r="B276" s="184"/>
      <c r="C276" s="93"/>
    </row>
    <row r="277" spans="2:3" s="91" customFormat="1">
      <c r="B277" s="184"/>
      <c r="C277" s="93"/>
    </row>
    <row r="278" spans="2:3" s="91" customFormat="1">
      <c r="B278" s="184"/>
      <c r="C278" s="93"/>
    </row>
    <row r="279" spans="2:3" s="91" customFormat="1">
      <c r="B279" s="184"/>
      <c r="C279" s="93"/>
    </row>
    <row r="280" spans="2:3" s="91" customFormat="1">
      <c r="B280" s="184"/>
      <c r="C280" s="93"/>
    </row>
    <row r="281" spans="2:3" s="91" customFormat="1">
      <c r="B281" s="184"/>
      <c r="C281" s="93"/>
    </row>
    <row r="282" spans="2:3" s="91" customFormat="1">
      <c r="B282" s="184"/>
      <c r="C282" s="93"/>
    </row>
    <row r="283" spans="2:3" s="91" customFormat="1">
      <c r="B283" s="184"/>
      <c r="C283" s="93"/>
    </row>
    <row r="284" spans="2:3" s="91" customFormat="1">
      <c r="B284" s="184"/>
      <c r="C284" s="93"/>
    </row>
    <row r="285" spans="2:3" s="91" customFormat="1">
      <c r="B285" s="184"/>
      <c r="C285" s="93"/>
    </row>
    <row r="286" spans="2:3" s="91" customFormat="1">
      <c r="B286" s="184"/>
      <c r="C286" s="93"/>
    </row>
    <row r="287" spans="2:3" s="91" customFormat="1">
      <c r="B287" s="184"/>
      <c r="C287" s="93"/>
    </row>
    <row r="288" spans="2:3" s="91" customFormat="1">
      <c r="B288" s="184"/>
      <c r="C288" s="93"/>
    </row>
    <row r="289" spans="2:3" s="91" customFormat="1">
      <c r="B289" s="184"/>
      <c r="C289" s="93"/>
    </row>
    <row r="290" spans="2:3" s="91" customFormat="1">
      <c r="B290" s="184"/>
      <c r="C290" s="93"/>
    </row>
    <row r="291" spans="2:3" s="91" customFormat="1">
      <c r="B291" s="184"/>
      <c r="C291" s="93"/>
    </row>
    <row r="292" spans="2:3" s="91" customFormat="1">
      <c r="B292" s="184"/>
      <c r="C292" s="93"/>
    </row>
    <row r="293" spans="2:3" s="91" customFormat="1">
      <c r="B293" s="184"/>
      <c r="C293" s="93"/>
    </row>
    <row r="294" spans="2:3" s="91" customFormat="1">
      <c r="B294" s="184"/>
      <c r="C294" s="93"/>
    </row>
    <row r="295" spans="2:3" s="91" customFormat="1">
      <c r="B295" s="184"/>
      <c r="C295" s="93"/>
    </row>
    <row r="296" spans="2:3" s="91" customFormat="1">
      <c r="B296" s="184"/>
      <c r="C296" s="93"/>
    </row>
    <row r="297" spans="2:3" s="91" customFormat="1">
      <c r="B297" s="184"/>
      <c r="C297" s="93"/>
    </row>
    <row r="298" spans="2:3" s="91" customFormat="1">
      <c r="B298" s="184"/>
      <c r="C298" s="93"/>
    </row>
    <row r="299" spans="2:3" s="91" customFormat="1">
      <c r="B299" s="184"/>
      <c r="C299" s="93"/>
    </row>
    <row r="300" spans="2:3" s="91" customFormat="1">
      <c r="B300" s="184"/>
      <c r="C300" s="93"/>
    </row>
    <row r="301" spans="2:3" s="91" customFormat="1">
      <c r="B301" s="184"/>
      <c r="C301" s="93"/>
    </row>
    <row r="302" spans="2:3" s="91" customFormat="1">
      <c r="B302" s="184"/>
      <c r="C302" s="93"/>
    </row>
    <row r="303" spans="2:3" s="91" customFormat="1">
      <c r="B303" s="184"/>
      <c r="C303" s="93"/>
    </row>
    <row r="304" spans="2:3" s="91" customFormat="1">
      <c r="B304" s="184"/>
      <c r="C304" s="93"/>
    </row>
    <row r="305" spans="2:3" s="91" customFormat="1">
      <c r="B305" s="184"/>
      <c r="C305" s="93"/>
    </row>
    <row r="306" spans="2:3" s="91" customFormat="1">
      <c r="B306" s="184"/>
      <c r="C306" s="93"/>
    </row>
    <row r="307" spans="2:3" s="91" customFormat="1">
      <c r="B307" s="184"/>
      <c r="C307" s="93"/>
    </row>
    <row r="308" spans="2:3" s="91" customFormat="1">
      <c r="B308" s="184"/>
      <c r="C308" s="93"/>
    </row>
    <row r="309" spans="2:3" s="91" customFormat="1">
      <c r="B309" s="184"/>
      <c r="C309" s="93"/>
    </row>
    <row r="310" spans="2:3" s="91" customFormat="1">
      <c r="B310" s="184"/>
      <c r="C310" s="93"/>
    </row>
    <row r="311" spans="2:3" s="91" customFormat="1">
      <c r="B311" s="184"/>
      <c r="C311" s="93"/>
    </row>
    <row r="312" spans="2:3" s="91" customFormat="1">
      <c r="B312" s="184"/>
      <c r="C312" s="93"/>
    </row>
    <row r="313" spans="2:3" s="91" customFormat="1">
      <c r="B313" s="184"/>
      <c r="C313" s="93"/>
    </row>
    <row r="314" spans="2:3" s="91" customFormat="1">
      <c r="B314" s="184"/>
      <c r="C314" s="93"/>
    </row>
    <row r="315" spans="2:3" s="91" customFormat="1">
      <c r="B315" s="184"/>
      <c r="C315" s="93"/>
    </row>
    <row r="316" spans="2:3" s="91" customFormat="1">
      <c r="B316" s="184"/>
      <c r="C316" s="93"/>
    </row>
    <row r="317" spans="2:3" s="91" customFormat="1">
      <c r="B317" s="184"/>
      <c r="C317" s="93"/>
    </row>
    <row r="318" spans="2:3" s="91" customFormat="1">
      <c r="B318" s="184"/>
      <c r="C318" s="93"/>
    </row>
    <row r="319" spans="2:3" s="91" customFormat="1">
      <c r="B319" s="184"/>
      <c r="C319" s="93"/>
    </row>
    <row r="320" spans="2:3" s="91" customFormat="1">
      <c r="B320" s="184"/>
      <c r="C320" s="93"/>
    </row>
    <row r="321" spans="2:3" s="91" customFormat="1">
      <c r="B321" s="184"/>
      <c r="C321" s="93"/>
    </row>
    <row r="322" spans="2:3" s="91" customFormat="1">
      <c r="B322" s="184"/>
      <c r="C322" s="93"/>
    </row>
    <row r="323" spans="2:3" s="91" customFormat="1">
      <c r="B323" s="184"/>
      <c r="C323" s="93"/>
    </row>
    <row r="324" spans="2:3" s="91" customFormat="1">
      <c r="B324" s="184"/>
      <c r="C324" s="93"/>
    </row>
    <row r="325" spans="2:3" s="91" customFormat="1">
      <c r="B325" s="184"/>
      <c r="C325" s="93"/>
    </row>
    <row r="326" spans="2:3" s="91" customFormat="1">
      <c r="B326" s="184"/>
      <c r="C326" s="93"/>
    </row>
    <row r="327" spans="2:3" s="91" customFormat="1">
      <c r="B327" s="184"/>
      <c r="C327" s="93"/>
    </row>
    <row r="328" spans="2:3" s="91" customFormat="1">
      <c r="B328" s="184"/>
      <c r="C328" s="93"/>
    </row>
    <row r="329" spans="2:3" s="91" customFormat="1">
      <c r="B329" s="184"/>
      <c r="C329" s="93"/>
    </row>
    <row r="330" spans="2:3" s="91" customFormat="1">
      <c r="B330" s="184"/>
      <c r="C330" s="93"/>
    </row>
    <row r="331" spans="2:3" s="91" customFormat="1">
      <c r="B331" s="184"/>
      <c r="C331" s="93"/>
    </row>
    <row r="332" spans="2:3" s="91" customFormat="1">
      <c r="B332" s="184"/>
      <c r="C332" s="93"/>
    </row>
    <row r="333" spans="2:3" s="91" customFormat="1">
      <c r="B333" s="184"/>
      <c r="C333" s="93"/>
    </row>
    <row r="334" spans="2:3" s="91" customFormat="1">
      <c r="B334" s="184"/>
      <c r="C334" s="93"/>
    </row>
    <row r="335" spans="2:3" s="91" customFormat="1">
      <c r="B335" s="184"/>
      <c r="C335" s="93"/>
    </row>
    <row r="336" spans="2:3" s="91" customFormat="1">
      <c r="B336" s="184"/>
      <c r="C336" s="93"/>
    </row>
    <row r="337" spans="2:3" s="91" customFormat="1">
      <c r="B337" s="184"/>
      <c r="C337" s="93"/>
    </row>
    <row r="338" spans="2:3" s="91" customFormat="1">
      <c r="B338" s="184"/>
      <c r="C338" s="93"/>
    </row>
    <row r="339" spans="2:3" s="91" customFormat="1">
      <c r="B339" s="184"/>
      <c r="C339" s="93"/>
    </row>
    <row r="340" spans="2:3" s="91" customFormat="1">
      <c r="B340" s="184"/>
      <c r="C340" s="93"/>
    </row>
    <row r="341" spans="2:3" s="91" customFormat="1">
      <c r="B341" s="184"/>
      <c r="C341" s="93"/>
    </row>
    <row r="342" spans="2:3" s="91" customFormat="1">
      <c r="B342" s="184"/>
      <c r="C342" s="93"/>
    </row>
    <row r="343" spans="2:3" s="91" customFormat="1">
      <c r="B343" s="184"/>
      <c r="C343" s="93"/>
    </row>
    <row r="344" spans="2:3" s="91" customFormat="1">
      <c r="B344" s="184"/>
      <c r="C344" s="93"/>
    </row>
    <row r="345" spans="2:3" s="91" customFormat="1">
      <c r="B345" s="184"/>
      <c r="C345" s="93"/>
    </row>
    <row r="346" spans="2:3" s="91" customFormat="1">
      <c r="B346" s="184"/>
      <c r="C346" s="93"/>
    </row>
    <row r="347" spans="2:3" s="91" customFormat="1">
      <c r="B347" s="184"/>
      <c r="C347" s="93"/>
    </row>
    <row r="348" spans="2:3" s="91" customFormat="1">
      <c r="B348" s="184"/>
      <c r="C348" s="93"/>
    </row>
    <row r="349" spans="2:3" s="91" customFormat="1">
      <c r="B349" s="184"/>
      <c r="C349" s="93"/>
    </row>
    <row r="350" spans="2:3" s="91" customFormat="1">
      <c r="B350" s="184"/>
      <c r="C350" s="93"/>
    </row>
    <row r="351" spans="2:3" s="91" customFormat="1">
      <c r="B351" s="184"/>
      <c r="C351" s="93"/>
    </row>
    <row r="352" spans="2:3" s="91" customFormat="1">
      <c r="B352" s="184"/>
      <c r="C352" s="93"/>
    </row>
    <row r="353" spans="2:3" s="91" customFormat="1">
      <c r="B353" s="184"/>
      <c r="C353" s="93"/>
    </row>
    <row r="354" spans="2:3" s="91" customFormat="1">
      <c r="B354" s="184"/>
      <c r="C354" s="93"/>
    </row>
    <row r="355" spans="2:3" s="91" customFormat="1">
      <c r="B355" s="184"/>
      <c r="C355" s="93"/>
    </row>
    <row r="356" spans="2:3" s="91" customFormat="1">
      <c r="B356" s="184"/>
      <c r="C356" s="93"/>
    </row>
    <row r="357" spans="2:3" s="91" customFormat="1">
      <c r="B357" s="184"/>
      <c r="C357" s="93"/>
    </row>
    <row r="358" spans="2:3" s="91" customFormat="1">
      <c r="B358" s="184"/>
      <c r="C358" s="93"/>
    </row>
    <row r="359" spans="2:3" s="91" customFormat="1">
      <c r="B359" s="184"/>
      <c r="C359" s="93"/>
    </row>
    <row r="360" spans="2:3" s="91" customFormat="1">
      <c r="B360" s="184"/>
      <c r="C360" s="93"/>
    </row>
    <row r="361" spans="2:3" s="91" customFormat="1">
      <c r="B361" s="184"/>
      <c r="C361" s="93"/>
    </row>
    <row r="362" spans="2:3" s="91" customFormat="1">
      <c r="B362" s="184"/>
      <c r="C362" s="93"/>
    </row>
    <row r="363" spans="2:3" s="91" customFormat="1">
      <c r="B363" s="184"/>
      <c r="C363" s="93"/>
    </row>
    <row r="364" spans="2:3" s="91" customFormat="1">
      <c r="B364" s="184"/>
      <c r="C364" s="93"/>
    </row>
    <row r="365" spans="2:3" s="91" customFormat="1">
      <c r="B365" s="184"/>
      <c r="C365" s="93"/>
    </row>
    <row r="366" spans="2:3" s="91" customFormat="1">
      <c r="B366" s="184"/>
      <c r="C366" s="93"/>
    </row>
    <row r="367" spans="2:3" s="91" customFormat="1">
      <c r="B367" s="184"/>
      <c r="C367" s="93"/>
    </row>
    <row r="368" spans="2:3" s="91" customFormat="1">
      <c r="B368" s="184"/>
      <c r="C368" s="93"/>
    </row>
    <row r="369" spans="2:3" s="91" customFormat="1">
      <c r="B369" s="184"/>
      <c r="C369" s="93"/>
    </row>
    <row r="370" spans="2:3" s="91" customFormat="1">
      <c r="B370" s="184"/>
      <c r="C370" s="93"/>
    </row>
    <row r="371" spans="2:3" s="91" customFormat="1">
      <c r="B371" s="184"/>
      <c r="C371" s="93"/>
    </row>
    <row r="372" spans="2:3" s="91" customFormat="1">
      <c r="B372" s="184"/>
      <c r="C372" s="93"/>
    </row>
    <row r="373" spans="2:3" s="91" customFormat="1">
      <c r="B373" s="184"/>
      <c r="C373" s="93"/>
    </row>
    <row r="374" spans="2:3" s="91" customFormat="1">
      <c r="B374" s="184"/>
      <c r="C374" s="93"/>
    </row>
    <row r="375" spans="2:3" s="91" customFormat="1">
      <c r="B375" s="184"/>
      <c r="C375" s="93"/>
    </row>
    <row r="376" spans="2:3" s="91" customFormat="1">
      <c r="B376" s="184"/>
      <c r="C376" s="93"/>
    </row>
    <row r="377" spans="2:3" s="91" customFormat="1">
      <c r="B377" s="184"/>
      <c r="C377" s="93"/>
    </row>
    <row r="378" spans="2:3" s="91" customFormat="1">
      <c r="B378" s="184"/>
      <c r="C378" s="93"/>
    </row>
    <row r="379" spans="2:3" s="91" customFormat="1">
      <c r="B379" s="184"/>
      <c r="C379" s="93"/>
    </row>
    <row r="380" spans="2:3" s="91" customFormat="1">
      <c r="B380" s="184"/>
      <c r="C380" s="93"/>
    </row>
    <row r="381" spans="2:3" s="91" customFormat="1">
      <c r="B381" s="184"/>
      <c r="C381" s="93"/>
    </row>
    <row r="382" spans="2:3" s="91" customFormat="1">
      <c r="B382" s="184"/>
      <c r="C382" s="93"/>
    </row>
    <row r="383" spans="2:3" s="91" customFormat="1">
      <c r="B383" s="184"/>
      <c r="C383" s="93"/>
    </row>
    <row r="384" spans="2:3" s="91" customFormat="1">
      <c r="B384" s="184"/>
      <c r="C384" s="93"/>
    </row>
    <row r="385" spans="2:3" s="91" customFormat="1">
      <c r="B385" s="184"/>
      <c r="C385" s="93"/>
    </row>
    <row r="386" spans="2:3" s="91" customFormat="1">
      <c r="B386" s="184"/>
      <c r="C386" s="93"/>
    </row>
    <row r="387" spans="2:3" s="91" customFormat="1">
      <c r="B387" s="184"/>
      <c r="C387" s="93"/>
    </row>
    <row r="388" spans="2:3" s="91" customFormat="1">
      <c r="B388" s="184"/>
      <c r="C388" s="93"/>
    </row>
    <row r="389" spans="2:3" s="91" customFormat="1">
      <c r="B389" s="184"/>
      <c r="C389" s="93"/>
    </row>
    <row r="390" spans="2:3" s="91" customFormat="1">
      <c r="B390" s="184"/>
      <c r="C390" s="93"/>
    </row>
    <row r="391" spans="2:3" s="91" customFormat="1">
      <c r="B391" s="184"/>
      <c r="C391" s="93"/>
    </row>
    <row r="392" spans="2:3" s="91" customFormat="1">
      <c r="B392" s="184"/>
      <c r="C392" s="93"/>
    </row>
    <row r="393" spans="2:3" s="91" customFormat="1">
      <c r="B393" s="184"/>
      <c r="C393" s="93"/>
    </row>
    <row r="394" spans="2:3" s="91" customFormat="1">
      <c r="B394" s="184"/>
      <c r="C394" s="93"/>
    </row>
    <row r="395" spans="2:3" s="91" customFormat="1">
      <c r="B395" s="184"/>
      <c r="C395" s="93"/>
    </row>
    <row r="396" spans="2:3" s="91" customFormat="1">
      <c r="B396" s="184"/>
      <c r="C396" s="93"/>
    </row>
    <row r="397" spans="2:3" s="91" customFormat="1">
      <c r="B397" s="184"/>
      <c r="C397" s="93"/>
    </row>
    <row r="398" spans="2:3" s="91" customFormat="1">
      <c r="B398" s="184"/>
      <c r="C398" s="93"/>
    </row>
    <row r="399" spans="2:3" s="91" customFormat="1">
      <c r="B399" s="184"/>
      <c r="C399" s="93"/>
    </row>
    <row r="400" spans="2:3" s="91" customFormat="1">
      <c r="B400" s="184"/>
      <c r="C400" s="93"/>
    </row>
    <row r="401" spans="2:3" s="91" customFormat="1">
      <c r="B401" s="184"/>
      <c r="C401" s="93"/>
    </row>
    <row r="402" spans="2:3" s="91" customFormat="1">
      <c r="B402" s="184"/>
      <c r="C402" s="93"/>
    </row>
    <row r="403" spans="2:3" s="91" customFormat="1">
      <c r="B403" s="184"/>
      <c r="C403" s="93"/>
    </row>
    <row r="404" spans="2:3" s="91" customFormat="1">
      <c r="B404" s="184"/>
      <c r="C404" s="93"/>
    </row>
    <row r="405" spans="2:3" s="91" customFormat="1">
      <c r="B405" s="184"/>
      <c r="C405" s="93"/>
    </row>
    <row r="406" spans="2:3" s="91" customFormat="1">
      <c r="B406" s="184"/>
      <c r="C406" s="93"/>
    </row>
    <row r="407" spans="2:3" s="91" customFormat="1">
      <c r="B407" s="184"/>
      <c r="C407" s="93"/>
    </row>
    <row r="408" spans="2:3" s="91" customFormat="1">
      <c r="B408" s="184"/>
      <c r="C408" s="93"/>
    </row>
    <row r="409" spans="2:3" s="91" customFormat="1">
      <c r="B409" s="184"/>
      <c r="C409" s="93"/>
    </row>
    <row r="410" spans="2:3" s="91" customFormat="1">
      <c r="B410" s="184"/>
      <c r="C410" s="93"/>
    </row>
    <row r="411" spans="2:3" s="91" customFormat="1">
      <c r="B411" s="184"/>
      <c r="C411" s="93"/>
    </row>
    <row r="412" spans="2:3" s="91" customFormat="1">
      <c r="B412" s="184"/>
      <c r="C412" s="93"/>
    </row>
    <row r="413" spans="2:3" s="91" customFormat="1">
      <c r="B413" s="184"/>
      <c r="C413" s="93"/>
    </row>
    <row r="414" spans="2:3" s="91" customFormat="1">
      <c r="B414" s="184"/>
      <c r="C414" s="93"/>
    </row>
    <row r="415" spans="2:3" s="91" customFormat="1">
      <c r="B415" s="184"/>
      <c r="C415" s="93"/>
    </row>
    <row r="416" spans="2:3" s="91" customFormat="1">
      <c r="B416" s="184"/>
      <c r="C416" s="93"/>
    </row>
    <row r="417" spans="2:3" s="91" customFormat="1">
      <c r="B417" s="184"/>
      <c r="C417" s="93"/>
    </row>
    <row r="418" spans="2:3" s="91" customFormat="1">
      <c r="B418" s="184"/>
      <c r="C418" s="93"/>
    </row>
    <row r="419" spans="2:3" s="91" customFormat="1">
      <c r="B419" s="184"/>
      <c r="C419" s="93"/>
    </row>
    <row r="420" spans="2:3" s="91" customFormat="1">
      <c r="B420" s="184"/>
      <c r="C420" s="93"/>
    </row>
    <row r="421" spans="2:3" s="91" customFormat="1">
      <c r="B421" s="184"/>
      <c r="C421" s="93"/>
    </row>
    <row r="422" spans="2:3" s="91" customFormat="1">
      <c r="B422" s="184"/>
      <c r="C422" s="93"/>
    </row>
    <row r="423" spans="2:3" s="91" customFormat="1">
      <c r="B423" s="184"/>
      <c r="C423" s="93"/>
    </row>
    <row r="424" spans="2:3" s="91" customFormat="1">
      <c r="B424" s="184"/>
      <c r="C424" s="93"/>
    </row>
    <row r="425" spans="2:3" s="91" customFormat="1">
      <c r="B425" s="184"/>
      <c r="C425" s="93"/>
    </row>
    <row r="426" spans="2:3" s="91" customFormat="1">
      <c r="B426" s="184"/>
      <c r="C426" s="93"/>
    </row>
    <row r="427" spans="2:3" s="91" customFormat="1">
      <c r="B427" s="184"/>
      <c r="C427" s="93"/>
    </row>
    <row r="428" spans="2:3" s="91" customFormat="1">
      <c r="B428" s="184"/>
      <c r="C428" s="93"/>
    </row>
    <row r="429" spans="2:3" s="91" customFormat="1">
      <c r="B429" s="184"/>
      <c r="C429" s="93"/>
    </row>
    <row r="430" spans="2:3" s="91" customFormat="1">
      <c r="B430" s="184"/>
      <c r="C430" s="93"/>
    </row>
    <row r="431" spans="2:3" s="91" customFormat="1">
      <c r="B431" s="184"/>
      <c r="C431" s="93"/>
    </row>
    <row r="432" spans="2:3" s="91" customFormat="1">
      <c r="B432" s="184"/>
      <c r="C432" s="93"/>
    </row>
    <row r="433" spans="2:3" s="91" customFormat="1">
      <c r="B433" s="184"/>
      <c r="C433" s="93"/>
    </row>
    <row r="434" spans="2:3" s="91" customFormat="1">
      <c r="B434" s="184"/>
      <c r="C434" s="93"/>
    </row>
    <row r="435" spans="2:3" s="91" customFormat="1">
      <c r="B435" s="184"/>
      <c r="C435" s="93"/>
    </row>
    <row r="436" spans="2:3" s="91" customFormat="1">
      <c r="B436" s="184"/>
      <c r="C436" s="93"/>
    </row>
    <row r="437" spans="2:3" s="91" customFormat="1">
      <c r="B437" s="184"/>
      <c r="C437" s="93"/>
    </row>
    <row r="438" spans="2:3" s="91" customFormat="1">
      <c r="B438" s="184"/>
      <c r="C438" s="93"/>
    </row>
    <row r="439" spans="2:3" s="91" customFormat="1">
      <c r="B439" s="184"/>
      <c r="C439" s="93"/>
    </row>
    <row r="440" spans="2:3" s="91" customFormat="1">
      <c r="B440" s="184"/>
      <c r="C440" s="93"/>
    </row>
    <row r="441" spans="2:3" s="91" customFormat="1">
      <c r="B441" s="184"/>
      <c r="C441" s="93"/>
    </row>
    <row r="442" spans="2:3" s="91" customFormat="1">
      <c r="B442" s="184"/>
      <c r="C442" s="93"/>
    </row>
    <row r="443" spans="2:3" s="91" customFormat="1">
      <c r="B443" s="184"/>
      <c r="C443" s="93"/>
    </row>
    <row r="444" spans="2:3" s="91" customFormat="1">
      <c r="B444" s="184"/>
      <c r="C444" s="93"/>
    </row>
    <row r="445" spans="2:3" s="91" customFormat="1">
      <c r="B445" s="184"/>
      <c r="C445" s="93"/>
    </row>
    <row r="446" spans="2:3" s="91" customFormat="1">
      <c r="B446" s="184"/>
      <c r="C446" s="93"/>
    </row>
    <row r="447" spans="2:3" s="91" customFormat="1">
      <c r="B447" s="184"/>
      <c r="C447" s="93"/>
    </row>
    <row r="448" spans="2:3" s="91" customFormat="1">
      <c r="B448" s="184"/>
      <c r="C448" s="93"/>
    </row>
    <row r="449" spans="2:3" s="91" customFormat="1">
      <c r="B449" s="184"/>
      <c r="C449" s="93"/>
    </row>
    <row r="450" spans="2:3" s="91" customFormat="1">
      <c r="B450" s="184"/>
      <c r="C450" s="93"/>
    </row>
    <row r="451" spans="2:3" s="91" customFormat="1">
      <c r="B451" s="184"/>
      <c r="C451" s="93"/>
    </row>
    <row r="452" spans="2:3" s="91" customFormat="1">
      <c r="B452" s="184"/>
      <c r="C452" s="93"/>
    </row>
    <row r="453" spans="2:3" s="91" customFormat="1">
      <c r="B453" s="184"/>
      <c r="C453" s="93"/>
    </row>
    <row r="454" spans="2:3" s="91" customFormat="1">
      <c r="B454" s="184"/>
      <c r="C454" s="93"/>
    </row>
    <row r="455" spans="2:3" s="91" customFormat="1">
      <c r="B455" s="184"/>
      <c r="C455" s="93"/>
    </row>
    <row r="456" spans="2:3" s="91" customFormat="1">
      <c r="B456" s="184"/>
      <c r="C456" s="93"/>
    </row>
    <row r="457" spans="2:3" s="91" customFormat="1">
      <c r="B457" s="184"/>
      <c r="C457" s="93"/>
    </row>
    <row r="458" spans="2:3" s="91" customFormat="1">
      <c r="B458" s="184"/>
      <c r="C458" s="93"/>
    </row>
    <row r="459" spans="2:3" s="91" customFormat="1">
      <c r="B459" s="184"/>
      <c r="C459" s="93"/>
    </row>
    <row r="460" spans="2:3" s="91" customFormat="1">
      <c r="B460" s="184"/>
      <c r="C460" s="93"/>
    </row>
    <row r="461" spans="2:3" s="91" customFormat="1">
      <c r="B461" s="184"/>
      <c r="C461" s="93"/>
    </row>
    <row r="462" spans="2:3" s="91" customFormat="1">
      <c r="B462" s="184"/>
      <c r="C462" s="93"/>
    </row>
    <row r="463" spans="2:3" s="91" customFormat="1">
      <c r="B463" s="184"/>
      <c r="C463" s="93"/>
    </row>
    <row r="464" spans="2:3" s="91" customFormat="1">
      <c r="B464" s="184"/>
      <c r="C464" s="93"/>
    </row>
    <row r="465" spans="2:3" s="91" customFormat="1">
      <c r="B465" s="184"/>
      <c r="C465" s="93"/>
    </row>
    <row r="466" spans="2:3" s="91" customFormat="1">
      <c r="B466" s="184"/>
      <c r="C466" s="93"/>
    </row>
    <row r="467" spans="2:3" s="91" customFormat="1">
      <c r="B467" s="184"/>
      <c r="C467" s="93"/>
    </row>
    <row r="468" spans="2:3" s="91" customFormat="1">
      <c r="B468" s="184"/>
      <c r="C468" s="93"/>
    </row>
    <row r="469" spans="2:3" s="91" customFormat="1">
      <c r="B469" s="184"/>
      <c r="C469" s="93"/>
    </row>
    <row r="470" spans="2:3" s="91" customFormat="1">
      <c r="B470" s="184"/>
      <c r="C470" s="93"/>
    </row>
    <row r="471" spans="2:3" s="91" customFormat="1">
      <c r="B471" s="184"/>
      <c r="C471" s="93"/>
    </row>
    <row r="472" spans="2:3" s="91" customFormat="1">
      <c r="B472" s="184"/>
      <c r="C472" s="93"/>
    </row>
    <row r="473" spans="2:3" s="91" customFormat="1">
      <c r="B473" s="184"/>
      <c r="C473" s="93"/>
    </row>
    <row r="474" spans="2:3" s="91" customFormat="1">
      <c r="B474" s="184"/>
      <c r="C474" s="93"/>
    </row>
    <row r="475" spans="2:3" s="91" customFormat="1">
      <c r="B475" s="184"/>
      <c r="C475" s="93"/>
    </row>
    <row r="476" spans="2:3" s="91" customFormat="1">
      <c r="B476" s="184"/>
      <c r="C476" s="93"/>
    </row>
    <row r="477" spans="2:3" s="91" customFormat="1">
      <c r="B477" s="184"/>
      <c r="C477" s="93"/>
    </row>
    <row r="478" spans="2:3" s="91" customFormat="1">
      <c r="B478" s="184"/>
      <c r="C478" s="93"/>
    </row>
    <row r="479" spans="2:3" s="91" customFormat="1">
      <c r="B479" s="184"/>
      <c r="C479" s="93"/>
    </row>
    <row r="480" spans="2:3" s="91" customFormat="1">
      <c r="B480" s="184"/>
      <c r="C480" s="93"/>
    </row>
    <row r="481" spans="2:3" s="91" customFormat="1">
      <c r="B481" s="184"/>
      <c r="C481" s="93"/>
    </row>
    <row r="482" spans="2:3" s="91" customFormat="1">
      <c r="B482" s="184"/>
      <c r="C482" s="93"/>
    </row>
    <row r="483" spans="2:3" s="91" customFormat="1">
      <c r="B483" s="184"/>
      <c r="C483" s="93"/>
    </row>
    <row r="484" spans="2:3" s="91" customFormat="1">
      <c r="B484" s="184"/>
      <c r="C484" s="93"/>
    </row>
    <row r="485" spans="2:3" s="91" customFormat="1">
      <c r="B485" s="184"/>
      <c r="C485" s="93"/>
    </row>
    <row r="486" spans="2:3" s="91" customFormat="1">
      <c r="B486" s="184"/>
      <c r="C486" s="93"/>
    </row>
    <row r="487" spans="2:3" s="91" customFormat="1">
      <c r="B487" s="184"/>
      <c r="C487" s="93"/>
    </row>
    <row r="488" spans="2:3" s="91" customFormat="1">
      <c r="B488" s="184"/>
      <c r="C488" s="93"/>
    </row>
    <row r="489" spans="2:3" s="91" customFormat="1">
      <c r="B489" s="184"/>
      <c r="C489" s="93"/>
    </row>
    <row r="490" spans="2:3" s="91" customFormat="1">
      <c r="B490" s="184"/>
      <c r="C490" s="93"/>
    </row>
    <row r="491" spans="2:3" s="91" customFormat="1">
      <c r="B491" s="184"/>
      <c r="C491" s="93"/>
    </row>
    <row r="492" spans="2:3" s="91" customFormat="1">
      <c r="B492" s="184"/>
      <c r="C492" s="93"/>
    </row>
    <row r="493" spans="2:3" s="91" customFormat="1">
      <c r="B493" s="184"/>
      <c r="C493" s="93"/>
    </row>
    <row r="494" spans="2:3" s="91" customFormat="1">
      <c r="B494" s="184"/>
      <c r="C494" s="93"/>
    </row>
    <row r="495" spans="2:3" s="91" customFormat="1">
      <c r="B495" s="184"/>
      <c r="C495" s="93"/>
    </row>
    <row r="496" spans="2:3" s="91" customFormat="1">
      <c r="B496" s="184"/>
      <c r="C496" s="93"/>
    </row>
    <row r="497" spans="2:3" s="91" customFormat="1">
      <c r="B497" s="184"/>
      <c r="C497" s="93"/>
    </row>
    <row r="498" spans="2:3" s="91" customFormat="1">
      <c r="B498" s="184"/>
      <c r="C498" s="93"/>
    </row>
    <row r="499" spans="2:3" s="91" customFormat="1">
      <c r="B499" s="184"/>
      <c r="C499" s="93"/>
    </row>
    <row r="500" spans="2:3" s="91" customFormat="1">
      <c r="B500" s="184"/>
      <c r="C500" s="93"/>
    </row>
    <row r="501" spans="2:3" s="91" customFormat="1">
      <c r="B501" s="184"/>
      <c r="C501" s="93"/>
    </row>
    <row r="502" spans="2:3" s="91" customFormat="1">
      <c r="B502" s="184"/>
      <c r="C502" s="93"/>
    </row>
    <row r="503" spans="2:3" s="91" customFormat="1">
      <c r="B503" s="184"/>
      <c r="C503" s="93"/>
    </row>
    <row r="504" spans="2:3" s="91" customFormat="1">
      <c r="B504" s="184"/>
      <c r="C504" s="93"/>
    </row>
    <row r="505" spans="2:3" s="91" customFormat="1">
      <c r="B505" s="184"/>
      <c r="C505" s="93"/>
    </row>
    <row r="506" spans="2:3" s="91" customFormat="1">
      <c r="B506" s="184"/>
      <c r="C506" s="93"/>
    </row>
    <row r="507" spans="2:3" s="91" customFormat="1">
      <c r="B507" s="184"/>
      <c r="C507" s="93"/>
    </row>
    <row r="508" spans="2:3" s="91" customFormat="1">
      <c r="B508" s="184"/>
      <c r="C508" s="93"/>
    </row>
    <row r="509" spans="2:3" s="91" customFormat="1">
      <c r="B509" s="184"/>
      <c r="C509" s="93"/>
    </row>
    <row r="510" spans="2:3" s="91" customFormat="1">
      <c r="B510" s="184"/>
      <c r="C510" s="93"/>
    </row>
    <row r="511" spans="2:3" s="91" customFormat="1">
      <c r="B511" s="184"/>
      <c r="C511" s="93"/>
    </row>
    <row r="512" spans="2:3" s="91" customFormat="1">
      <c r="B512" s="184"/>
      <c r="C512" s="93"/>
    </row>
    <row r="513" spans="2:3" s="91" customFormat="1">
      <c r="B513" s="184"/>
      <c r="C513" s="93"/>
    </row>
    <row r="514" spans="2:3" s="91" customFormat="1">
      <c r="B514" s="184"/>
      <c r="C514" s="93"/>
    </row>
    <row r="515" spans="2:3" s="91" customFormat="1">
      <c r="B515" s="184"/>
      <c r="C515" s="93"/>
    </row>
    <row r="516" spans="2:3" s="91" customFormat="1">
      <c r="B516" s="184"/>
      <c r="C516" s="93"/>
    </row>
    <row r="517" spans="2:3" s="91" customFormat="1">
      <c r="B517" s="184"/>
      <c r="C517" s="93"/>
    </row>
    <row r="518" spans="2:3" s="91" customFormat="1">
      <c r="B518" s="184"/>
      <c r="C518" s="93"/>
    </row>
    <row r="519" spans="2:3" s="91" customFormat="1">
      <c r="B519" s="184"/>
      <c r="C519" s="93"/>
    </row>
    <row r="520" spans="2:3" s="91" customFormat="1">
      <c r="B520" s="184"/>
      <c r="C520" s="93"/>
    </row>
    <row r="521" spans="2:3" s="91" customFormat="1">
      <c r="B521" s="184"/>
      <c r="C521" s="93"/>
    </row>
    <row r="522" spans="2:3" s="91" customFormat="1">
      <c r="B522" s="184"/>
      <c r="C522" s="93"/>
    </row>
    <row r="523" spans="2:3" s="91" customFormat="1">
      <c r="B523" s="184"/>
      <c r="C523" s="93"/>
    </row>
    <row r="524" spans="2:3" s="91" customFormat="1">
      <c r="B524" s="184"/>
      <c r="C524" s="93"/>
    </row>
    <row r="525" spans="2:3" s="91" customFormat="1">
      <c r="B525" s="184"/>
      <c r="C525" s="93"/>
    </row>
    <row r="526" spans="2:3" s="91" customFormat="1">
      <c r="B526" s="184"/>
      <c r="C526" s="93"/>
    </row>
    <row r="527" spans="2:3" s="91" customFormat="1">
      <c r="B527" s="184"/>
      <c r="C527" s="93"/>
    </row>
    <row r="528" spans="2:3" s="91" customFormat="1">
      <c r="B528" s="184"/>
      <c r="C528" s="93"/>
    </row>
    <row r="529" spans="2:3" s="91" customFormat="1">
      <c r="B529" s="184"/>
      <c r="C529" s="93"/>
    </row>
    <row r="530" spans="2:3" s="91" customFormat="1">
      <c r="B530" s="184"/>
      <c r="C530" s="93"/>
    </row>
    <row r="531" spans="2:3" s="91" customFormat="1">
      <c r="B531" s="184"/>
      <c r="C531" s="93"/>
    </row>
    <row r="532" spans="2:3" s="91" customFormat="1">
      <c r="B532" s="184"/>
      <c r="C532" s="93"/>
    </row>
    <row r="533" spans="2:3" s="91" customFormat="1">
      <c r="B533" s="184"/>
      <c r="C533" s="93"/>
    </row>
    <row r="534" spans="2:3" s="91" customFormat="1">
      <c r="B534" s="184"/>
      <c r="C534" s="93"/>
    </row>
    <row r="535" spans="2:3" s="91" customFormat="1">
      <c r="B535" s="184"/>
      <c r="C535" s="93"/>
    </row>
    <row r="536" spans="2:3" s="91" customFormat="1">
      <c r="B536" s="184"/>
      <c r="C536" s="93"/>
    </row>
    <row r="537" spans="2:3" s="91" customFormat="1">
      <c r="B537" s="184"/>
      <c r="C537" s="93"/>
    </row>
    <row r="538" spans="2:3" s="91" customFormat="1">
      <c r="B538" s="184"/>
      <c r="C538" s="93"/>
    </row>
    <row r="539" spans="2:3" s="91" customFormat="1">
      <c r="B539" s="184"/>
      <c r="C539" s="93"/>
    </row>
    <row r="540" spans="2:3" s="91" customFormat="1">
      <c r="B540" s="184"/>
      <c r="C540" s="93"/>
    </row>
    <row r="541" spans="2:3" s="91" customFormat="1">
      <c r="B541" s="184"/>
      <c r="C541" s="93"/>
    </row>
    <row r="542" spans="2:3" s="91" customFormat="1">
      <c r="B542" s="184"/>
      <c r="C542" s="93"/>
    </row>
    <row r="543" spans="2:3" s="91" customFormat="1">
      <c r="B543" s="184"/>
      <c r="C543" s="93"/>
    </row>
    <row r="544" spans="2:3" s="91" customFormat="1">
      <c r="B544" s="184"/>
      <c r="C544" s="93"/>
    </row>
    <row r="545" spans="2:3" s="91" customFormat="1">
      <c r="B545" s="184"/>
      <c r="C545" s="93"/>
    </row>
    <row r="546" spans="2:3" s="91" customFormat="1">
      <c r="B546" s="184"/>
      <c r="C546" s="93"/>
    </row>
    <row r="547" spans="2:3" s="91" customFormat="1">
      <c r="B547" s="184"/>
      <c r="C547" s="93"/>
    </row>
    <row r="548" spans="2:3" s="91" customFormat="1">
      <c r="B548" s="184"/>
      <c r="C548" s="93"/>
    </row>
    <row r="549" spans="2:3" s="91" customFormat="1">
      <c r="B549" s="184"/>
      <c r="C549" s="93"/>
    </row>
    <row r="550" spans="2:3" s="91" customFormat="1">
      <c r="B550" s="184"/>
      <c r="C550" s="93"/>
    </row>
    <row r="551" spans="2:3" s="91" customFormat="1">
      <c r="B551" s="184"/>
      <c r="C551" s="93"/>
    </row>
    <row r="552" spans="2:3" s="91" customFormat="1">
      <c r="B552" s="184"/>
      <c r="C552" s="93"/>
    </row>
    <row r="553" spans="2:3" s="91" customFormat="1">
      <c r="B553" s="184"/>
      <c r="C553" s="93"/>
    </row>
    <row r="554" spans="2:3" s="91" customFormat="1">
      <c r="B554" s="184"/>
      <c r="C554" s="93"/>
    </row>
    <row r="555" spans="2:3" s="91" customFormat="1">
      <c r="B555" s="184"/>
      <c r="C555" s="93"/>
    </row>
    <row r="556" spans="2:3" s="91" customFormat="1">
      <c r="B556" s="184"/>
      <c r="C556" s="93"/>
    </row>
    <row r="557" spans="2:3" s="91" customFormat="1">
      <c r="B557" s="184"/>
      <c r="C557" s="93"/>
    </row>
    <row r="558" spans="2:3" s="91" customFormat="1">
      <c r="B558" s="184"/>
      <c r="C558" s="93"/>
    </row>
    <row r="559" spans="2:3" s="91" customFormat="1">
      <c r="B559" s="184"/>
      <c r="C559" s="93"/>
    </row>
    <row r="560" spans="2:3" s="91" customFormat="1">
      <c r="B560" s="184"/>
      <c r="C560" s="93"/>
    </row>
    <row r="561" spans="2:3" s="91" customFormat="1">
      <c r="B561" s="184"/>
      <c r="C561" s="93"/>
    </row>
    <row r="562" spans="2:3" s="91" customFormat="1">
      <c r="B562" s="184"/>
      <c r="C562" s="93"/>
    </row>
    <row r="563" spans="2:3" s="91" customFormat="1">
      <c r="B563" s="184"/>
      <c r="C563" s="93"/>
    </row>
    <row r="564" spans="2:3" s="91" customFormat="1">
      <c r="B564" s="184"/>
      <c r="C564" s="93"/>
    </row>
    <row r="565" spans="2:3" s="91" customFormat="1">
      <c r="B565" s="184"/>
      <c r="C565" s="93"/>
    </row>
    <row r="566" spans="2:3" s="91" customFormat="1">
      <c r="B566" s="184"/>
      <c r="C566" s="93"/>
    </row>
    <row r="567" spans="2:3" s="91" customFormat="1">
      <c r="B567" s="184"/>
      <c r="C567" s="93"/>
    </row>
    <row r="568" spans="2:3" s="91" customFormat="1">
      <c r="B568" s="184"/>
      <c r="C568" s="93"/>
    </row>
    <row r="569" spans="2:3" s="91" customFormat="1">
      <c r="B569" s="184"/>
      <c r="C569" s="93"/>
    </row>
    <row r="570" spans="2:3" s="91" customFormat="1">
      <c r="B570" s="184"/>
      <c r="C570" s="93"/>
    </row>
    <row r="571" spans="2:3" s="91" customFormat="1">
      <c r="B571" s="184"/>
      <c r="C571" s="93"/>
    </row>
    <row r="572" spans="2:3" s="91" customFormat="1">
      <c r="B572" s="184"/>
      <c r="C572" s="93"/>
    </row>
    <row r="573" spans="2:3" s="91" customFormat="1">
      <c r="B573" s="184"/>
      <c r="C573" s="93"/>
    </row>
    <row r="574" spans="2:3" s="91" customFormat="1">
      <c r="B574" s="184"/>
      <c r="C574" s="93"/>
    </row>
    <row r="575" spans="2:3" s="91" customFormat="1">
      <c r="B575" s="184"/>
      <c r="C575" s="93"/>
    </row>
    <row r="576" spans="2:3" s="91" customFormat="1">
      <c r="B576" s="184"/>
      <c r="C576" s="93"/>
    </row>
    <row r="577" spans="2:3" s="91" customFormat="1">
      <c r="B577" s="184"/>
      <c r="C577" s="93"/>
    </row>
    <row r="578" spans="2:3" s="91" customFormat="1">
      <c r="B578" s="184"/>
      <c r="C578" s="93"/>
    </row>
    <row r="579" spans="2:3" s="91" customFormat="1">
      <c r="B579" s="184"/>
      <c r="C579" s="93"/>
    </row>
    <row r="580" spans="2:3" s="91" customFormat="1">
      <c r="B580" s="184"/>
      <c r="C580" s="93"/>
    </row>
    <row r="581" spans="2:3" s="91" customFormat="1">
      <c r="B581" s="184"/>
      <c r="C581" s="93"/>
    </row>
    <row r="582" spans="2:3" s="91" customFormat="1">
      <c r="B582" s="184"/>
      <c r="C582" s="93"/>
    </row>
    <row r="583" spans="2:3" s="91" customFormat="1">
      <c r="B583" s="184"/>
      <c r="C583" s="93"/>
    </row>
    <row r="584" spans="2:3" s="91" customFormat="1">
      <c r="B584" s="184"/>
      <c r="C584" s="93"/>
    </row>
    <row r="585" spans="2:3" s="91" customFormat="1">
      <c r="B585" s="184"/>
      <c r="C585" s="93"/>
    </row>
    <row r="586" spans="2:3" s="91" customFormat="1">
      <c r="B586" s="184"/>
      <c r="C586" s="93"/>
    </row>
    <row r="587" spans="2:3" s="91" customFormat="1">
      <c r="B587" s="184"/>
      <c r="C587" s="93"/>
    </row>
    <row r="588" spans="2:3" s="91" customFormat="1">
      <c r="B588" s="184"/>
      <c r="C588" s="93"/>
    </row>
    <row r="589" spans="2:3" s="91" customFormat="1">
      <c r="B589" s="184"/>
      <c r="C589" s="93"/>
    </row>
    <row r="590" spans="2:3" s="91" customFormat="1">
      <c r="B590" s="184"/>
      <c r="C590" s="93"/>
    </row>
    <row r="591" spans="2:3" s="91" customFormat="1">
      <c r="B591" s="184"/>
      <c r="C591" s="93"/>
    </row>
    <row r="592" spans="2:3" s="91" customFormat="1">
      <c r="B592" s="184"/>
      <c r="C592" s="93"/>
    </row>
    <row r="593" spans="2:3" s="91" customFormat="1">
      <c r="B593" s="184"/>
      <c r="C593" s="93"/>
    </row>
    <row r="594" spans="2:3" s="91" customFormat="1">
      <c r="B594" s="184"/>
      <c r="C594" s="93"/>
    </row>
    <row r="595" spans="2:3" s="91" customFormat="1">
      <c r="B595" s="184"/>
      <c r="C595" s="93"/>
    </row>
    <row r="596" spans="2:3" s="91" customFormat="1">
      <c r="B596" s="184"/>
      <c r="C596" s="93"/>
    </row>
    <row r="597" spans="2:3" s="91" customFormat="1">
      <c r="B597" s="184"/>
      <c r="C597" s="93"/>
    </row>
    <row r="598" spans="2:3" s="91" customFormat="1">
      <c r="B598" s="184"/>
      <c r="C598" s="93"/>
    </row>
    <row r="599" spans="2:3" s="91" customFormat="1">
      <c r="B599" s="184"/>
      <c r="C599" s="93"/>
    </row>
    <row r="600" spans="2:3" s="91" customFormat="1">
      <c r="B600" s="184"/>
      <c r="C600" s="93"/>
    </row>
    <row r="601" spans="2:3" s="91" customFormat="1">
      <c r="B601" s="184"/>
      <c r="C601" s="93"/>
    </row>
    <row r="602" spans="2:3" s="91" customFormat="1">
      <c r="B602" s="184"/>
      <c r="C602" s="93"/>
    </row>
    <row r="603" spans="2:3" s="91" customFormat="1">
      <c r="B603" s="184"/>
      <c r="C603" s="93"/>
    </row>
    <row r="604" spans="2:3" s="91" customFormat="1">
      <c r="B604" s="184"/>
      <c r="C604" s="93"/>
    </row>
    <row r="605" spans="2:3" s="91" customFormat="1">
      <c r="B605" s="184"/>
      <c r="C605" s="93"/>
    </row>
    <row r="606" spans="2:3" s="91" customFormat="1">
      <c r="B606" s="184"/>
      <c r="C606" s="93"/>
    </row>
    <row r="607" spans="2:3" s="91" customFormat="1">
      <c r="B607" s="184"/>
      <c r="C607" s="93"/>
    </row>
    <row r="608" spans="2:3" s="91" customFormat="1">
      <c r="B608" s="184"/>
      <c r="C608" s="93"/>
    </row>
    <row r="609" spans="2:3" s="91" customFormat="1">
      <c r="B609" s="184"/>
      <c r="C609" s="93"/>
    </row>
    <row r="610" spans="2:3" s="91" customFormat="1">
      <c r="B610" s="184"/>
      <c r="C610" s="93"/>
    </row>
    <row r="611" spans="2:3" s="91" customFormat="1">
      <c r="B611" s="184"/>
      <c r="C611" s="93"/>
    </row>
    <row r="612" spans="2:3" s="91" customFormat="1">
      <c r="B612" s="184"/>
      <c r="C612" s="93"/>
    </row>
    <row r="613" spans="2:3" s="91" customFormat="1">
      <c r="B613" s="184"/>
      <c r="C613" s="93"/>
    </row>
    <row r="614" spans="2:3" s="91" customFormat="1">
      <c r="B614" s="184"/>
      <c r="C614" s="93"/>
    </row>
    <row r="615" spans="2:3" s="91" customFormat="1">
      <c r="B615" s="184"/>
      <c r="C615" s="93"/>
    </row>
    <row r="616" spans="2:3" s="91" customFormat="1">
      <c r="B616" s="184"/>
      <c r="C616" s="93"/>
    </row>
    <row r="617" spans="2:3" s="91" customFormat="1">
      <c r="B617" s="184"/>
      <c r="C617" s="93"/>
    </row>
    <row r="618" spans="2:3" s="91" customFormat="1">
      <c r="B618" s="184"/>
      <c r="C618" s="93"/>
    </row>
    <row r="619" spans="2:3" s="91" customFormat="1">
      <c r="B619" s="184"/>
      <c r="C619" s="93"/>
    </row>
    <row r="620" spans="2:3" s="91" customFormat="1">
      <c r="B620" s="184"/>
      <c r="C620" s="93"/>
    </row>
    <row r="621" spans="2:3" s="91" customFormat="1">
      <c r="B621" s="184"/>
      <c r="C621" s="93"/>
    </row>
    <row r="622" spans="2:3" s="91" customFormat="1">
      <c r="B622" s="184"/>
      <c r="C622" s="93"/>
    </row>
    <row r="623" spans="2:3" s="91" customFormat="1">
      <c r="B623" s="184"/>
      <c r="C623" s="93"/>
    </row>
    <row r="624" spans="2:3" s="91" customFormat="1">
      <c r="B624" s="184"/>
      <c r="C624" s="93"/>
    </row>
    <row r="625" spans="2:3" s="91" customFormat="1">
      <c r="B625" s="184"/>
      <c r="C625" s="93"/>
    </row>
    <row r="626" spans="2:3" s="91" customFormat="1">
      <c r="B626" s="184"/>
      <c r="C626" s="93"/>
    </row>
    <row r="627" spans="2:3" s="91" customFormat="1">
      <c r="B627" s="184"/>
      <c r="C627" s="93"/>
    </row>
    <row r="628" spans="2:3" s="91" customFormat="1">
      <c r="B628" s="184"/>
      <c r="C628" s="93"/>
    </row>
    <row r="629" spans="2:3" s="91" customFormat="1">
      <c r="B629" s="184"/>
      <c r="C629" s="93"/>
    </row>
    <row r="630" spans="2:3" s="91" customFormat="1">
      <c r="B630" s="184"/>
      <c r="C630" s="93"/>
    </row>
    <row r="631" spans="2:3" s="91" customFormat="1">
      <c r="B631" s="184"/>
      <c r="C631" s="93"/>
    </row>
    <row r="632" spans="2:3" s="91" customFormat="1">
      <c r="B632" s="184"/>
      <c r="C632" s="93"/>
    </row>
    <row r="633" spans="2:3" s="91" customFormat="1">
      <c r="B633" s="184"/>
      <c r="C633" s="93"/>
    </row>
    <row r="634" spans="2:3" s="91" customFormat="1">
      <c r="B634" s="184"/>
      <c r="C634" s="93"/>
    </row>
    <row r="635" spans="2:3" s="91" customFormat="1">
      <c r="B635" s="184"/>
      <c r="C635" s="93"/>
    </row>
    <row r="636" spans="2:3" s="91" customFormat="1">
      <c r="B636" s="184"/>
      <c r="C636" s="93"/>
    </row>
    <row r="637" spans="2:3" s="91" customFormat="1">
      <c r="B637" s="184"/>
      <c r="C637" s="93"/>
    </row>
    <row r="638" spans="2:3" s="91" customFormat="1">
      <c r="B638" s="184"/>
      <c r="C638" s="93"/>
    </row>
    <row r="639" spans="2:3" s="91" customFormat="1">
      <c r="B639" s="184"/>
      <c r="C639" s="93"/>
    </row>
    <row r="640" spans="2:3" s="91" customFormat="1">
      <c r="B640" s="184"/>
      <c r="C640" s="93"/>
    </row>
    <row r="641" spans="2:3" s="91" customFormat="1">
      <c r="B641" s="184"/>
      <c r="C641" s="93"/>
    </row>
    <row r="642" spans="2:3" s="91" customFormat="1">
      <c r="B642" s="184"/>
      <c r="C642" s="93"/>
    </row>
    <row r="643" spans="2:3" s="91" customFormat="1">
      <c r="B643" s="184"/>
      <c r="C643" s="93"/>
    </row>
    <row r="644" spans="2:3" s="91" customFormat="1">
      <c r="B644" s="184"/>
      <c r="C644" s="93"/>
    </row>
    <row r="645" spans="2:3" s="91" customFormat="1">
      <c r="B645" s="184"/>
      <c r="C645" s="93"/>
    </row>
    <row r="646" spans="2:3" s="91" customFormat="1">
      <c r="B646" s="184"/>
      <c r="C646" s="93"/>
    </row>
    <row r="647" spans="2:3" s="91" customFormat="1">
      <c r="B647" s="184"/>
      <c r="C647" s="93"/>
    </row>
    <row r="648" spans="2:3" s="91" customFormat="1">
      <c r="B648" s="184"/>
      <c r="C648" s="93"/>
    </row>
    <row r="649" spans="2:3" s="91" customFormat="1">
      <c r="B649" s="184"/>
      <c r="C649" s="93"/>
    </row>
    <row r="650" spans="2:3" s="91" customFormat="1">
      <c r="B650" s="184"/>
      <c r="C650" s="93"/>
    </row>
    <row r="651" spans="2:3" s="91" customFormat="1">
      <c r="B651" s="184"/>
      <c r="C651" s="93"/>
    </row>
    <row r="652" spans="2:3" s="91" customFormat="1">
      <c r="B652" s="184"/>
      <c r="C652" s="93"/>
    </row>
    <row r="653" spans="2:3" s="91" customFormat="1">
      <c r="B653" s="184"/>
      <c r="C653" s="93"/>
    </row>
    <row r="654" spans="2:3" s="91" customFormat="1">
      <c r="B654" s="184"/>
      <c r="C654" s="93"/>
    </row>
    <row r="655" spans="2:3" s="91" customFormat="1">
      <c r="B655" s="184"/>
      <c r="C655" s="93"/>
    </row>
    <row r="656" spans="2:3" s="91" customFormat="1">
      <c r="B656" s="184"/>
      <c r="C656" s="93"/>
    </row>
    <row r="657" spans="2:3" s="91" customFormat="1">
      <c r="B657" s="184"/>
      <c r="C657" s="93"/>
    </row>
    <row r="658" spans="2:3" s="91" customFormat="1">
      <c r="B658" s="184"/>
      <c r="C658" s="93"/>
    </row>
    <row r="659" spans="2:3" s="91" customFormat="1">
      <c r="B659" s="184"/>
      <c r="C659" s="93"/>
    </row>
    <row r="660" spans="2:3" s="91" customFormat="1">
      <c r="B660" s="184"/>
      <c r="C660" s="93"/>
    </row>
    <row r="661" spans="2:3" s="91" customFormat="1">
      <c r="B661" s="184"/>
      <c r="C661" s="93"/>
    </row>
    <row r="662" spans="2:3" s="91" customFormat="1">
      <c r="B662" s="184"/>
      <c r="C662" s="93"/>
    </row>
    <row r="663" spans="2:3" s="91" customFormat="1">
      <c r="B663" s="184"/>
      <c r="C663" s="93"/>
    </row>
    <row r="664" spans="2:3" s="91" customFormat="1">
      <c r="B664" s="184"/>
      <c r="C664" s="93"/>
    </row>
    <row r="665" spans="2:3" s="91" customFormat="1">
      <c r="B665" s="184"/>
      <c r="C665" s="93"/>
    </row>
    <row r="666" spans="2:3" s="91" customFormat="1">
      <c r="B666" s="184"/>
      <c r="C666" s="93"/>
    </row>
    <row r="667" spans="2:3" s="91" customFormat="1">
      <c r="B667" s="184"/>
      <c r="C667" s="93"/>
    </row>
    <row r="668" spans="2:3" s="91" customFormat="1">
      <c r="B668" s="184"/>
      <c r="C668" s="93"/>
    </row>
    <row r="669" spans="2:3" s="91" customFormat="1">
      <c r="B669" s="184"/>
      <c r="C669" s="93"/>
    </row>
    <row r="670" spans="2:3" s="91" customFormat="1">
      <c r="B670" s="184"/>
      <c r="C670" s="93"/>
    </row>
    <row r="671" spans="2:3" s="91" customFormat="1">
      <c r="B671" s="184"/>
      <c r="C671" s="93"/>
    </row>
    <row r="672" spans="2:3" s="91" customFormat="1">
      <c r="B672" s="184"/>
      <c r="C672" s="93"/>
    </row>
    <row r="673" spans="2:3" s="91" customFormat="1">
      <c r="B673" s="184"/>
      <c r="C673" s="93"/>
    </row>
    <row r="674" spans="2:3" s="91" customFormat="1">
      <c r="B674" s="184"/>
      <c r="C674" s="93"/>
    </row>
    <row r="675" spans="2:3" s="91" customFormat="1">
      <c r="B675" s="184"/>
      <c r="C675" s="93"/>
    </row>
    <row r="676" spans="2:3" s="91" customFormat="1">
      <c r="B676" s="184"/>
      <c r="C676" s="93"/>
    </row>
    <row r="677" spans="2:3" s="91" customFormat="1">
      <c r="B677" s="184"/>
      <c r="C677" s="93"/>
    </row>
    <row r="678" spans="2:3" s="91" customFormat="1">
      <c r="B678" s="184"/>
      <c r="C678" s="93"/>
    </row>
    <row r="679" spans="2:3" s="91" customFormat="1">
      <c r="B679" s="184"/>
      <c r="C679" s="93"/>
    </row>
    <row r="680" spans="2:3" s="91" customFormat="1">
      <c r="B680" s="184"/>
      <c r="C680" s="93"/>
    </row>
    <row r="681" spans="2:3" s="91" customFormat="1">
      <c r="B681" s="184"/>
      <c r="C681" s="93"/>
    </row>
    <row r="682" spans="2:3" s="91" customFormat="1">
      <c r="B682" s="184"/>
      <c r="C682" s="93"/>
    </row>
    <row r="683" spans="2:3" s="91" customFormat="1">
      <c r="B683" s="184"/>
      <c r="C683" s="93"/>
    </row>
    <row r="684" spans="2:3" s="91" customFormat="1">
      <c r="B684" s="184"/>
      <c r="C684" s="93"/>
    </row>
    <row r="685" spans="2:3" s="91" customFormat="1">
      <c r="B685" s="184"/>
      <c r="C685" s="93"/>
    </row>
    <row r="686" spans="2:3" s="91" customFormat="1">
      <c r="B686" s="184"/>
      <c r="C686" s="93"/>
    </row>
    <row r="687" spans="2:3" s="91" customFormat="1">
      <c r="B687" s="184"/>
      <c r="C687" s="93"/>
    </row>
    <row r="688" spans="2:3" s="91" customFormat="1">
      <c r="B688" s="184"/>
      <c r="C688" s="93"/>
    </row>
    <row r="689" spans="2:3" s="91" customFormat="1">
      <c r="B689" s="184"/>
      <c r="C689" s="93"/>
    </row>
    <row r="690" spans="2:3" s="91" customFormat="1">
      <c r="B690" s="184"/>
      <c r="C690" s="93"/>
    </row>
    <row r="691" spans="2:3" s="91" customFormat="1">
      <c r="B691" s="184"/>
      <c r="C691" s="93"/>
    </row>
    <row r="692" spans="2:3" s="91" customFormat="1">
      <c r="B692" s="184"/>
      <c r="C692" s="93"/>
    </row>
    <row r="693" spans="2:3" s="91" customFormat="1">
      <c r="B693" s="184"/>
      <c r="C693" s="93"/>
    </row>
    <row r="694" spans="2:3" s="91" customFormat="1">
      <c r="B694" s="184"/>
      <c r="C694" s="93"/>
    </row>
    <row r="695" spans="2:3" s="91" customFormat="1">
      <c r="B695" s="184"/>
      <c r="C695" s="93"/>
    </row>
    <row r="696" spans="2:3" s="91" customFormat="1">
      <c r="B696" s="184"/>
      <c r="C696" s="93"/>
    </row>
    <row r="697" spans="2:3" s="91" customFormat="1">
      <c r="B697" s="184"/>
      <c r="C697" s="93"/>
    </row>
    <row r="698" spans="2:3" s="91" customFormat="1">
      <c r="B698" s="184"/>
      <c r="C698" s="93"/>
    </row>
    <row r="699" spans="2:3" s="91" customFormat="1">
      <c r="B699" s="184"/>
      <c r="C699" s="93"/>
    </row>
    <row r="700" spans="2:3" s="91" customFormat="1">
      <c r="B700" s="184"/>
      <c r="C700" s="93"/>
    </row>
    <row r="701" spans="2:3" s="91" customFormat="1">
      <c r="B701" s="184"/>
      <c r="C701" s="93"/>
    </row>
    <row r="702" spans="2:3" s="91" customFormat="1">
      <c r="B702" s="184"/>
      <c r="C702" s="93"/>
    </row>
    <row r="703" spans="2:3" s="91" customFormat="1">
      <c r="B703" s="184"/>
      <c r="C703" s="93"/>
    </row>
    <row r="704" spans="2:3" s="91" customFormat="1">
      <c r="B704" s="184"/>
      <c r="C704" s="93"/>
    </row>
    <row r="705" spans="2:3" s="91" customFormat="1">
      <c r="B705" s="184"/>
      <c r="C705" s="93"/>
    </row>
    <row r="706" spans="2:3" s="91" customFormat="1">
      <c r="B706" s="184"/>
      <c r="C706" s="93"/>
    </row>
    <row r="707" spans="2:3" s="91" customFormat="1">
      <c r="B707" s="184"/>
      <c r="C707" s="93"/>
    </row>
    <row r="708" spans="2:3" s="91" customFormat="1">
      <c r="B708" s="184"/>
      <c r="C708" s="93"/>
    </row>
    <row r="709" spans="2:3" s="91" customFormat="1">
      <c r="B709" s="184"/>
      <c r="C709" s="93"/>
    </row>
    <row r="710" spans="2:3" s="91" customFormat="1">
      <c r="B710" s="184"/>
      <c r="C710" s="93"/>
    </row>
    <row r="711" spans="2:3" s="91" customFormat="1">
      <c r="B711" s="184"/>
      <c r="C711" s="93"/>
    </row>
    <row r="712" spans="2:3" s="91" customFormat="1">
      <c r="B712" s="184"/>
      <c r="C712" s="93"/>
    </row>
    <row r="713" spans="2:3" s="91" customFormat="1">
      <c r="B713" s="184"/>
      <c r="C713" s="93"/>
    </row>
    <row r="714" spans="2:3" s="91" customFormat="1">
      <c r="B714" s="184"/>
      <c r="C714" s="93"/>
    </row>
    <row r="715" spans="2:3" s="91" customFormat="1">
      <c r="B715" s="184"/>
      <c r="C715" s="93"/>
    </row>
    <row r="716" spans="2:3" s="91" customFormat="1">
      <c r="B716" s="184"/>
      <c r="C716" s="93"/>
    </row>
    <row r="717" spans="2:3" s="91" customFormat="1">
      <c r="B717" s="184"/>
      <c r="C717" s="93"/>
    </row>
    <row r="718" spans="2:3" s="91" customFormat="1">
      <c r="B718" s="184"/>
      <c r="C718" s="93"/>
    </row>
    <row r="719" spans="2:3" s="91" customFormat="1">
      <c r="B719" s="184"/>
      <c r="C719" s="93"/>
    </row>
    <row r="720" spans="2:3" s="91" customFormat="1">
      <c r="B720" s="184"/>
      <c r="C720" s="93"/>
    </row>
    <row r="721" spans="2:3" s="91" customFormat="1">
      <c r="B721" s="184"/>
      <c r="C721" s="93"/>
    </row>
    <row r="722" spans="2:3" s="91" customFormat="1">
      <c r="B722" s="184"/>
      <c r="C722" s="93"/>
    </row>
    <row r="723" spans="2:3" s="91" customFormat="1">
      <c r="B723" s="184"/>
      <c r="C723" s="93"/>
    </row>
    <row r="724" spans="2:3" s="91" customFormat="1">
      <c r="B724" s="184"/>
      <c r="C724" s="93"/>
    </row>
    <row r="725" spans="2:3" s="91" customFormat="1">
      <c r="B725" s="184"/>
      <c r="C725" s="93"/>
    </row>
    <row r="726" spans="2:3" s="91" customFormat="1">
      <c r="B726" s="184"/>
      <c r="C726" s="93"/>
    </row>
    <row r="727" spans="2:3" s="91" customFormat="1">
      <c r="B727" s="184"/>
      <c r="C727" s="93"/>
    </row>
    <row r="728" spans="2:3" s="91" customFormat="1">
      <c r="B728" s="184"/>
      <c r="C728" s="93"/>
    </row>
    <row r="729" spans="2:3" s="91" customFormat="1">
      <c r="B729" s="184"/>
      <c r="C729" s="93"/>
    </row>
    <row r="730" spans="2:3" s="91" customFormat="1">
      <c r="B730" s="184"/>
      <c r="C730" s="93"/>
    </row>
    <row r="731" spans="2:3" s="91" customFormat="1">
      <c r="B731" s="184"/>
      <c r="C731" s="93"/>
    </row>
    <row r="732" spans="2:3" s="91" customFormat="1">
      <c r="B732" s="184"/>
      <c r="C732" s="93"/>
    </row>
    <row r="733" spans="2:3" s="91" customFormat="1">
      <c r="B733" s="184"/>
      <c r="C733" s="93"/>
    </row>
    <row r="734" spans="2:3" s="91" customFormat="1">
      <c r="B734" s="184"/>
      <c r="C734" s="93"/>
    </row>
    <row r="735" spans="2:3" s="91" customFormat="1">
      <c r="B735" s="184"/>
      <c r="C735" s="93"/>
    </row>
    <row r="736" spans="2:3" s="91" customFormat="1">
      <c r="B736" s="184"/>
      <c r="C736" s="93"/>
    </row>
    <row r="737" spans="2:3" s="91" customFormat="1">
      <c r="B737" s="184"/>
      <c r="C737" s="93"/>
    </row>
    <row r="738" spans="2:3" s="91" customFormat="1">
      <c r="B738" s="184"/>
      <c r="C738" s="93"/>
    </row>
    <row r="739" spans="2:3" s="91" customFormat="1">
      <c r="B739" s="184"/>
      <c r="C739" s="93"/>
    </row>
    <row r="740" spans="2:3" s="91" customFormat="1">
      <c r="B740" s="184"/>
      <c r="C740" s="93"/>
    </row>
    <row r="741" spans="2:3" s="91" customFormat="1">
      <c r="B741" s="184"/>
      <c r="C741" s="93"/>
    </row>
    <row r="742" spans="2:3" s="91" customFormat="1">
      <c r="B742" s="184"/>
      <c r="C742" s="93"/>
    </row>
    <row r="743" spans="2:3" s="91" customFormat="1">
      <c r="B743" s="184"/>
      <c r="C743" s="93"/>
    </row>
    <row r="744" spans="2:3" s="91" customFormat="1">
      <c r="B744" s="184"/>
      <c r="C744" s="93"/>
    </row>
    <row r="745" spans="2:3" s="91" customFormat="1">
      <c r="B745" s="184"/>
      <c r="C745" s="93"/>
    </row>
    <row r="746" spans="2:3" s="91" customFormat="1">
      <c r="B746" s="184"/>
      <c r="C746" s="93"/>
    </row>
    <row r="747" spans="2:3" s="91" customFormat="1">
      <c r="B747" s="184"/>
      <c r="C747" s="93"/>
    </row>
    <row r="748" spans="2:3" s="91" customFormat="1">
      <c r="B748" s="184"/>
      <c r="C748" s="93"/>
    </row>
    <row r="749" spans="2:3" s="91" customFormat="1">
      <c r="B749" s="184"/>
      <c r="C749" s="93"/>
    </row>
    <row r="750" spans="2:3" s="91" customFormat="1">
      <c r="B750" s="184"/>
      <c r="C750" s="93"/>
    </row>
    <row r="751" spans="2:3" s="91" customFormat="1">
      <c r="B751" s="184"/>
      <c r="C751" s="93"/>
    </row>
    <row r="752" spans="2:3" s="91" customFormat="1">
      <c r="B752" s="184"/>
      <c r="C752" s="93"/>
    </row>
    <row r="753" spans="2:3" s="91" customFormat="1">
      <c r="B753" s="184"/>
      <c r="C753" s="93"/>
    </row>
    <row r="754" spans="2:3" s="91" customFormat="1">
      <c r="B754" s="184"/>
      <c r="C754" s="93"/>
    </row>
    <row r="755" spans="2:3" s="91" customFormat="1">
      <c r="B755" s="184"/>
      <c r="C755" s="93"/>
    </row>
    <row r="756" spans="2:3" s="91" customFormat="1">
      <c r="B756" s="184"/>
      <c r="C756" s="93"/>
    </row>
    <row r="757" spans="2:3" s="91" customFormat="1">
      <c r="B757" s="184"/>
      <c r="C757" s="93"/>
    </row>
    <row r="758" spans="2:3" s="91" customFormat="1">
      <c r="B758" s="184"/>
      <c r="C758" s="93"/>
    </row>
    <row r="759" spans="2:3" s="91" customFormat="1">
      <c r="B759" s="184"/>
      <c r="C759" s="93"/>
    </row>
    <row r="760" spans="2:3" s="91" customFormat="1">
      <c r="B760" s="184"/>
      <c r="C760" s="93"/>
    </row>
    <row r="761" spans="2:3" s="91" customFormat="1">
      <c r="B761" s="184"/>
      <c r="C761" s="93"/>
    </row>
    <row r="762" spans="2:3" s="91" customFormat="1">
      <c r="B762" s="184"/>
      <c r="C762" s="93"/>
    </row>
    <row r="763" spans="2:3" s="91" customFormat="1">
      <c r="B763" s="184"/>
      <c r="C763" s="93"/>
    </row>
    <row r="764" spans="2:3" s="91" customFormat="1">
      <c r="B764" s="184"/>
      <c r="C764" s="93"/>
    </row>
    <row r="765" spans="2:3" s="91" customFormat="1">
      <c r="B765" s="184"/>
      <c r="C765" s="93"/>
    </row>
    <row r="766" spans="2:3" s="91" customFormat="1">
      <c r="B766" s="184"/>
      <c r="C766" s="93"/>
    </row>
    <row r="767" spans="2:3" s="91" customFormat="1">
      <c r="B767" s="184"/>
      <c r="C767" s="93"/>
    </row>
    <row r="768" spans="2:3" s="91" customFormat="1">
      <c r="B768" s="184"/>
      <c r="C768" s="93"/>
    </row>
    <row r="769" spans="2:3" s="91" customFormat="1">
      <c r="B769" s="184"/>
      <c r="C769" s="93"/>
    </row>
    <row r="770" spans="2:3" s="91" customFormat="1">
      <c r="B770" s="184"/>
      <c r="C770" s="93"/>
    </row>
    <row r="771" spans="2:3" s="91" customFormat="1">
      <c r="B771" s="184"/>
      <c r="C771" s="93"/>
    </row>
    <row r="772" spans="2:3" s="91" customFormat="1">
      <c r="B772" s="184"/>
      <c r="C772" s="93"/>
    </row>
    <row r="773" spans="2:3" s="91" customFormat="1">
      <c r="B773" s="184"/>
      <c r="C773" s="93"/>
    </row>
    <row r="774" spans="2:3" s="91" customFormat="1">
      <c r="B774" s="184"/>
      <c r="C774" s="93"/>
    </row>
    <row r="775" spans="2:3" s="91" customFormat="1">
      <c r="B775" s="184"/>
      <c r="C775" s="93"/>
    </row>
    <row r="776" spans="2:3" s="91" customFormat="1">
      <c r="B776" s="184"/>
      <c r="C776" s="93"/>
    </row>
    <row r="777" spans="2:3" s="91" customFormat="1">
      <c r="B777" s="184"/>
      <c r="C777" s="93"/>
    </row>
    <row r="778" spans="2:3" s="91" customFormat="1">
      <c r="B778" s="184"/>
      <c r="C778" s="93"/>
    </row>
    <row r="779" spans="2:3" s="91" customFormat="1">
      <c r="B779" s="184"/>
      <c r="C779" s="93"/>
    </row>
    <row r="780" spans="2:3" s="91" customFormat="1">
      <c r="B780" s="184"/>
      <c r="C780" s="93"/>
    </row>
    <row r="781" spans="2:3" s="91" customFormat="1">
      <c r="B781" s="184"/>
      <c r="C781" s="93"/>
    </row>
    <row r="782" spans="2:3" s="91" customFormat="1">
      <c r="B782" s="184"/>
      <c r="C782" s="93"/>
    </row>
    <row r="783" spans="2:3" s="91" customFormat="1">
      <c r="B783" s="184"/>
      <c r="C783" s="93"/>
    </row>
    <row r="784" spans="2:3" s="91" customFormat="1">
      <c r="B784" s="184"/>
      <c r="C784" s="93"/>
    </row>
    <row r="785" spans="2:3" s="91" customFormat="1">
      <c r="B785" s="184"/>
      <c r="C785" s="93"/>
    </row>
    <row r="786" spans="2:3" s="91" customFormat="1">
      <c r="B786" s="184"/>
      <c r="C786" s="93"/>
    </row>
    <row r="787" spans="2:3" s="91" customFormat="1">
      <c r="B787" s="184"/>
      <c r="C787" s="93"/>
    </row>
    <row r="788" spans="2:3" s="91" customFormat="1">
      <c r="B788" s="184"/>
      <c r="C788" s="93"/>
    </row>
    <row r="789" spans="2:3" s="91" customFormat="1">
      <c r="B789" s="184"/>
      <c r="C789" s="93"/>
    </row>
    <row r="790" spans="2:3" s="91" customFormat="1">
      <c r="B790" s="184"/>
      <c r="C790" s="93"/>
    </row>
    <row r="791" spans="2:3" s="91" customFormat="1">
      <c r="B791" s="184"/>
      <c r="C791" s="93"/>
    </row>
    <row r="792" spans="2:3" s="91" customFormat="1">
      <c r="B792" s="184"/>
      <c r="C792" s="93"/>
    </row>
    <row r="793" spans="2:3" s="91" customFormat="1">
      <c r="B793" s="184"/>
      <c r="C793" s="93"/>
    </row>
    <row r="794" spans="2:3" s="91" customFormat="1">
      <c r="B794" s="184"/>
      <c r="C794" s="93"/>
    </row>
    <row r="795" spans="2:3" s="91" customFormat="1">
      <c r="B795" s="184"/>
      <c r="C795" s="93"/>
    </row>
    <row r="796" spans="2:3" s="91" customFormat="1">
      <c r="B796" s="184"/>
      <c r="C796" s="93"/>
    </row>
    <row r="797" spans="2:3" s="91" customFormat="1">
      <c r="B797" s="184"/>
      <c r="C797" s="93"/>
    </row>
    <row r="798" spans="2:3" s="91" customFormat="1">
      <c r="B798" s="184"/>
      <c r="C798" s="93"/>
    </row>
    <row r="799" spans="2:3" s="91" customFormat="1">
      <c r="B799" s="184"/>
      <c r="C799" s="93"/>
    </row>
    <row r="800" spans="2:3" s="91" customFormat="1">
      <c r="B800" s="184"/>
      <c r="C800" s="93"/>
    </row>
    <row r="801" spans="2:3" s="91" customFormat="1">
      <c r="B801" s="184"/>
      <c r="C801" s="93"/>
    </row>
    <row r="802" spans="2:3" s="91" customFormat="1">
      <c r="B802" s="184"/>
      <c r="C802" s="93"/>
    </row>
    <row r="803" spans="2:3" s="91" customFormat="1">
      <c r="B803" s="184"/>
      <c r="C803" s="93"/>
    </row>
    <row r="804" spans="2:3" s="91" customFormat="1">
      <c r="B804" s="184"/>
      <c r="C804" s="93"/>
    </row>
    <row r="805" spans="2:3" s="91" customFormat="1">
      <c r="B805" s="184"/>
      <c r="C805" s="93"/>
    </row>
    <row r="806" spans="2:3" s="91" customFormat="1">
      <c r="B806" s="184"/>
      <c r="C806" s="93"/>
    </row>
    <row r="807" spans="2:3" s="91" customFormat="1">
      <c r="B807" s="184"/>
      <c r="C807" s="93"/>
    </row>
    <row r="808" spans="2:3" s="91" customFormat="1">
      <c r="B808" s="184"/>
      <c r="C808" s="93"/>
    </row>
    <row r="809" spans="2:3" s="91" customFormat="1">
      <c r="B809" s="184"/>
      <c r="C809" s="93"/>
    </row>
    <row r="810" spans="2:3" s="91" customFormat="1">
      <c r="B810" s="184"/>
      <c r="C810" s="93"/>
    </row>
    <row r="811" spans="2:3" s="91" customFormat="1">
      <c r="B811" s="184"/>
      <c r="C811" s="93"/>
    </row>
    <row r="812" spans="2:3" s="91" customFormat="1">
      <c r="B812" s="184"/>
      <c r="C812" s="93"/>
    </row>
    <row r="813" spans="2:3" s="91" customFormat="1">
      <c r="B813" s="184"/>
      <c r="C813" s="93"/>
    </row>
    <row r="814" spans="2:3" s="91" customFormat="1">
      <c r="B814" s="184"/>
      <c r="C814" s="93"/>
    </row>
    <row r="815" spans="2:3" s="91" customFormat="1">
      <c r="B815" s="184"/>
      <c r="C815" s="93"/>
    </row>
    <row r="816" spans="2:3" s="91" customFormat="1">
      <c r="B816" s="184"/>
      <c r="C816" s="93"/>
    </row>
    <row r="817" spans="2:3" s="91" customFormat="1">
      <c r="B817" s="184"/>
      <c r="C817" s="93"/>
    </row>
    <row r="818" spans="2:3" s="91" customFormat="1">
      <c r="B818" s="184"/>
      <c r="C818" s="93"/>
    </row>
    <row r="819" spans="2:3" s="91" customFormat="1">
      <c r="B819" s="184"/>
      <c r="C819" s="93"/>
    </row>
    <row r="820" spans="2:3" s="91" customFormat="1">
      <c r="B820" s="184"/>
      <c r="C820" s="93"/>
    </row>
    <row r="821" spans="2:3" s="91" customFormat="1">
      <c r="B821" s="184"/>
      <c r="C821" s="93"/>
    </row>
    <row r="822" spans="2:3" s="91" customFormat="1">
      <c r="B822" s="184"/>
      <c r="C822" s="93"/>
    </row>
    <row r="823" spans="2:3" s="91" customFormat="1">
      <c r="B823" s="184"/>
      <c r="C823" s="93"/>
    </row>
    <row r="824" spans="2:3" s="91" customFormat="1">
      <c r="B824" s="184"/>
      <c r="C824" s="93"/>
    </row>
    <row r="825" spans="2:3" s="91" customFormat="1">
      <c r="B825" s="184"/>
      <c r="C825" s="93"/>
    </row>
    <row r="826" spans="2:3" s="91" customFormat="1">
      <c r="B826" s="184"/>
      <c r="C826" s="93"/>
    </row>
    <row r="827" spans="2:3" s="91" customFormat="1">
      <c r="B827" s="184"/>
      <c r="C827" s="93"/>
    </row>
    <row r="828" spans="2:3" s="91" customFormat="1">
      <c r="B828" s="184"/>
      <c r="C828" s="93"/>
    </row>
    <row r="829" spans="2:3" s="91" customFormat="1">
      <c r="B829" s="184"/>
      <c r="C829" s="93"/>
    </row>
    <row r="830" spans="2:3" s="91" customFormat="1">
      <c r="B830" s="184"/>
      <c r="C830" s="93"/>
    </row>
    <row r="831" spans="2:3" s="91" customFormat="1">
      <c r="B831" s="184"/>
      <c r="C831" s="93"/>
    </row>
    <row r="832" spans="2:3" s="91" customFormat="1">
      <c r="B832" s="184"/>
      <c r="C832" s="93"/>
    </row>
    <row r="833" spans="2:3" s="91" customFormat="1">
      <c r="B833" s="184"/>
      <c r="C833" s="93"/>
    </row>
    <row r="834" spans="2:3" s="91" customFormat="1">
      <c r="B834" s="184"/>
      <c r="C834" s="93"/>
    </row>
    <row r="835" spans="2:3" s="91" customFormat="1">
      <c r="B835" s="184"/>
      <c r="C835" s="93"/>
    </row>
    <row r="836" spans="2:3" s="91" customFormat="1">
      <c r="B836" s="184"/>
      <c r="C836" s="93"/>
    </row>
    <row r="837" spans="2:3" s="91" customFormat="1">
      <c r="B837" s="184"/>
      <c r="C837" s="93"/>
    </row>
    <row r="838" spans="2:3" s="91" customFormat="1">
      <c r="B838" s="184"/>
      <c r="C838" s="93"/>
    </row>
    <row r="839" spans="2:3" s="91" customFormat="1">
      <c r="B839" s="184"/>
      <c r="C839" s="93"/>
    </row>
    <row r="840" spans="2:3" s="91" customFormat="1">
      <c r="B840" s="184"/>
      <c r="C840" s="93"/>
    </row>
    <row r="841" spans="2:3" s="91" customFormat="1">
      <c r="B841" s="184"/>
      <c r="C841" s="93"/>
    </row>
    <row r="842" spans="2:3" s="91" customFormat="1">
      <c r="B842" s="184"/>
      <c r="C842" s="93"/>
    </row>
    <row r="843" spans="2:3" s="91" customFormat="1">
      <c r="B843" s="184"/>
      <c r="C843" s="93"/>
    </row>
    <row r="844" spans="2:3" s="91" customFormat="1">
      <c r="B844" s="184"/>
      <c r="C844" s="93"/>
    </row>
    <row r="845" spans="2:3" s="91" customFormat="1">
      <c r="B845" s="184"/>
      <c r="C845" s="93"/>
    </row>
    <row r="846" spans="2:3" s="91" customFormat="1">
      <c r="B846" s="184"/>
      <c r="C846" s="93"/>
    </row>
    <row r="847" spans="2:3" s="91" customFormat="1">
      <c r="B847" s="184"/>
      <c r="C847" s="93"/>
    </row>
    <row r="848" spans="2:3" s="91" customFormat="1">
      <c r="B848" s="184"/>
      <c r="C848" s="93"/>
    </row>
    <row r="849" spans="2:3" s="91" customFormat="1">
      <c r="B849" s="184"/>
      <c r="C849" s="93"/>
    </row>
    <row r="850" spans="2:3" s="91" customFormat="1">
      <c r="B850" s="184"/>
      <c r="C850" s="93"/>
    </row>
    <row r="851" spans="2:3" s="91" customFormat="1">
      <c r="B851" s="184"/>
      <c r="C851" s="93"/>
    </row>
    <row r="852" spans="2:3" s="91" customFormat="1">
      <c r="B852" s="184"/>
      <c r="C852" s="93"/>
    </row>
    <row r="853" spans="2:3" s="91" customFormat="1">
      <c r="B853" s="184"/>
      <c r="C853" s="93"/>
    </row>
    <row r="854" spans="2:3" s="91" customFormat="1">
      <c r="B854" s="184"/>
      <c r="C854" s="93"/>
    </row>
    <row r="855" spans="2:3" s="91" customFormat="1">
      <c r="B855" s="184"/>
      <c r="C855" s="93"/>
    </row>
    <row r="856" spans="2:3" s="91" customFormat="1">
      <c r="B856" s="184"/>
      <c r="C856" s="93"/>
    </row>
    <row r="857" spans="2:3" s="91" customFormat="1">
      <c r="B857" s="184"/>
      <c r="C857" s="93"/>
    </row>
    <row r="858" spans="2:3" s="91" customFormat="1">
      <c r="B858" s="184"/>
      <c r="C858" s="93"/>
    </row>
    <row r="859" spans="2:3" s="91" customFormat="1">
      <c r="B859" s="184"/>
      <c r="C859" s="93"/>
    </row>
    <row r="860" spans="2:3" s="91" customFormat="1">
      <c r="B860" s="184"/>
      <c r="C860" s="93"/>
    </row>
    <row r="861" spans="2:3" s="91" customFormat="1">
      <c r="B861" s="184"/>
      <c r="C861" s="93"/>
    </row>
    <row r="862" spans="2:3" s="91" customFormat="1">
      <c r="B862" s="184"/>
      <c r="C862" s="93"/>
    </row>
    <row r="863" spans="2:3" s="91" customFormat="1">
      <c r="B863" s="184"/>
      <c r="C863" s="93"/>
    </row>
    <row r="864" spans="2:3" s="91" customFormat="1">
      <c r="B864" s="184"/>
      <c r="C864" s="93"/>
    </row>
    <row r="865" spans="2:3" s="91" customFormat="1">
      <c r="B865" s="184"/>
      <c r="C865" s="93"/>
    </row>
    <row r="866" spans="2:3" s="91" customFormat="1">
      <c r="B866" s="184"/>
      <c r="C866" s="93"/>
    </row>
    <row r="867" spans="2:3" s="91" customFormat="1">
      <c r="B867" s="184"/>
      <c r="C867" s="93"/>
    </row>
    <row r="868" spans="2:3" s="91" customFormat="1">
      <c r="B868" s="184"/>
      <c r="C868" s="93"/>
    </row>
    <row r="869" spans="2:3" s="91" customFormat="1">
      <c r="B869" s="184"/>
      <c r="C869" s="93"/>
    </row>
    <row r="870" spans="2:3" s="91" customFormat="1">
      <c r="B870" s="184"/>
      <c r="C870" s="93"/>
    </row>
    <row r="871" spans="2:3" s="91" customFormat="1">
      <c r="B871" s="184"/>
      <c r="C871" s="93"/>
    </row>
    <row r="872" spans="2:3" s="91" customFormat="1">
      <c r="B872" s="184"/>
      <c r="C872" s="93"/>
    </row>
    <row r="873" spans="2:3" s="91" customFormat="1">
      <c r="B873" s="184"/>
      <c r="C873" s="93"/>
    </row>
    <row r="874" spans="2:3" s="91" customFormat="1">
      <c r="B874" s="184"/>
      <c r="C874" s="93"/>
    </row>
    <row r="875" spans="2:3" s="91" customFormat="1">
      <c r="B875" s="184"/>
      <c r="C875" s="93"/>
    </row>
    <row r="876" spans="2:3" s="91" customFormat="1">
      <c r="B876" s="184"/>
      <c r="C876" s="93"/>
    </row>
    <row r="877" spans="2:3" s="91" customFormat="1">
      <c r="B877" s="184"/>
      <c r="C877" s="93"/>
    </row>
    <row r="878" spans="2:3" s="91" customFormat="1">
      <c r="B878" s="184"/>
      <c r="C878" s="93"/>
    </row>
    <row r="879" spans="2:3" s="91" customFormat="1">
      <c r="B879" s="184"/>
      <c r="C879" s="93"/>
    </row>
    <row r="880" spans="2:3" s="91" customFormat="1">
      <c r="B880" s="184"/>
      <c r="C880" s="93"/>
    </row>
    <row r="881" spans="2:3" s="91" customFormat="1">
      <c r="B881" s="184"/>
      <c r="C881" s="93"/>
    </row>
    <row r="882" spans="2:3" s="91" customFormat="1">
      <c r="B882" s="184"/>
      <c r="C882" s="93"/>
    </row>
    <row r="883" spans="2:3" s="91" customFormat="1">
      <c r="B883" s="184"/>
      <c r="C883" s="93"/>
    </row>
    <row r="884" spans="2:3" s="91" customFormat="1">
      <c r="B884" s="184"/>
      <c r="C884" s="93"/>
    </row>
    <row r="885" spans="2:3" s="91" customFormat="1">
      <c r="B885" s="184"/>
      <c r="C885" s="93"/>
    </row>
    <row r="886" spans="2:3" s="91" customFormat="1">
      <c r="B886" s="184"/>
      <c r="C886" s="93"/>
    </row>
    <row r="887" spans="2:3" s="91" customFormat="1">
      <c r="B887" s="184"/>
      <c r="C887" s="93"/>
    </row>
    <row r="888" spans="2:3" s="91" customFormat="1">
      <c r="B888" s="184"/>
      <c r="C888" s="93"/>
    </row>
    <row r="889" spans="2:3" s="91" customFormat="1">
      <c r="B889" s="184"/>
      <c r="C889" s="93"/>
    </row>
    <row r="890" spans="2:3" s="91" customFormat="1">
      <c r="B890" s="184"/>
      <c r="C890" s="93"/>
    </row>
    <row r="891" spans="2:3" s="91" customFormat="1">
      <c r="B891" s="184"/>
      <c r="C891" s="93"/>
    </row>
    <row r="892" spans="2:3" s="91" customFormat="1">
      <c r="B892" s="184"/>
      <c r="C892" s="93"/>
    </row>
    <row r="893" spans="2:3" s="91" customFormat="1">
      <c r="B893" s="184"/>
      <c r="C893" s="93"/>
    </row>
    <row r="894" spans="2:3" s="91" customFormat="1">
      <c r="B894" s="184"/>
      <c r="C894" s="93"/>
    </row>
    <row r="895" spans="2:3" s="91" customFormat="1">
      <c r="B895" s="184"/>
      <c r="C895" s="93"/>
    </row>
    <row r="896" spans="2:3" s="91" customFormat="1">
      <c r="B896" s="184"/>
      <c r="C896" s="93"/>
    </row>
    <row r="897" spans="2:3" s="91" customFormat="1">
      <c r="B897" s="184"/>
      <c r="C897" s="93"/>
    </row>
    <row r="898" spans="2:3" s="91" customFormat="1">
      <c r="B898" s="184"/>
      <c r="C898" s="93"/>
    </row>
    <row r="899" spans="2:3" s="91" customFormat="1">
      <c r="B899" s="184"/>
      <c r="C899" s="93"/>
    </row>
    <row r="900" spans="2:3" s="91" customFormat="1">
      <c r="B900" s="184"/>
      <c r="C900" s="93"/>
    </row>
    <row r="901" spans="2:3" s="91" customFormat="1">
      <c r="B901" s="184"/>
      <c r="C901" s="93"/>
    </row>
    <row r="902" spans="2:3" s="91" customFormat="1">
      <c r="B902" s="184"/>
      <c r="C902" s="93"/>
    </row>
    <row r="903" spans="2:3" s="91" customFormat="1">
      <c r="B903" s="184"/>
      <c r="C903" s="93"/>
    </row>
    <row r="904" spans="2:3" s="91" customFormat="1">
      <c r="B904" s="184"/>
      <c r="C904" s="93"/>
    </row>
    <row r="905" spans="2:3" s="91" customFormat="1">
      <c r="B905" s="184"/>
      <c r="C905" s="93"/>
    </row>
    <row r="906" spans="2:3" s="91" customFormat="1">
      <c r="B906" s="184"/>
      <c r="C906" s="93"/>
    </row>
    <row r="907" spans="2:3" s="91" customFormat="1">
      <c r="B907" s="184"/>
      <c r="C907" s="93"/>
    </row>
    <row r="908" spans="2:3" s="91" customFormat="1">
      <c r="B908" s="184"/>
      <c r="C908" s="93"/>
    </row>
    <row r="909" spans="2:3" s="91" customFormat="1">
      <c r="B909" s="184"/>
      <c r="C909" s="93"/>
    </row>
    <row r="910" spans="2:3" s="91" customFormat="1">
      <c r="B910" s="184"/>
      <c r="C910" s="93"/>
    </row>
    <row r="911" spans="2:3" s="91" customFormat="1">
      <c r="B911" s="184"/>
      <c r="C911" s="93"/>
    </row>
    <row r="912" spans="2:3" s="91" customFormat="1">
      <c r="B912" s="184"/>
      <c r="C912" s="93"/>
    </row>
    <row r="913" spans="2:3" s="91" customFormat="1">
      <c r="B913" s="184"/>
      <c r="C913" s="93"/>
    </row>
    <row r="914" spans="2:3" s="91" customFormat="1">
      <c r="B914" s="184"/>
      <c r="C914" s="93"/>
    </row>
    <row r="915" spans="2:3" s="91" customFormat="1">
      <c r="B915" s="184"/>
      <c r="C915" s="93"/>
    </row>
    <row r="916" spans="2:3" s="91" customFormat="1">
      <c r="B916" s="184"/>
      <c r="C916" s="93"/>
    </row>
    <row r="917" spans="2:3" s="91" customFormat="1">
      <c r="B917" s="184"/>
      <c r="C917" s="93"/>
    </row>
    <row r="918" spans="2:3" s="91" customFormat="1">
      <c r="B918" s="184"/>
      <c r="C918" s="93"/>
    </row>
    <row r="919" spans="2:3" s="91" customFormat="1">
      <c r="B919" s="184"/>
      <c r="C919" s="93"/>
    </row>
    <row r="920" spans="2:3" s="91" customFormat="1">
      <c r="B920" s="184"/>
      <c r="C920" s="93"/>
    </row>
    <row r="921" spans="2:3" s="91" customFormat="1">
      <c r="B921" s="184"/>
      <c r="C921" s="93"/>
    </row>
    <row r="922" spans="2:3" s="91" customFormat="1">
      <c r="B922" s="184"/>
      <c r="C922" s="93"/>
    </row>
    <row r="923" spans="2:3" s="91" customFormat="1">
      <c r="B923" s="184"/>
      <c r="C923" s="93"/>
    </row>
    <row r="924" spans="2:3" s="91" customFormat="1">
      <c r="B924" s="184"/>
      <c r="C924" s="93"/>
    </row>
    <row r="925" spans="2:3" s="91" customFormat="1">
      <c r="B925" s="184"/>
      <c r="C925" s="93"/>
    </row>
    <row r="926" spans="2:3" s="91" customFormat="1">
      <c r="B926" s="184"/>
      <c r="C926" s="93"/>
    </row>
    <row r="927" spans="2:3" s="91" customFormat="1">
      <c r="B927" s="184"/>
      <c r="C927" s="93"/>
    </row>
    <row r="928" spans="2:3" s="91" customFormat="1">
      <c r="B928" s="184"/>
      <c r="C928" s="93"/>
    </row>
    <row r="929" spans="2:3" s="91" customFormat="1">
      <c r="B929" s="184"/>
      <c r="C929" s="93"/>
    </row>
    <row r="930" spans="2:3" s="91" customFormat="1">
      <c r="B930" s="184"/>
      <c r="C930" s="93"/>
    </row>
    <row r="931" spans="2:3" s="91" customFormat="1">
      <c r="B931" s="184"/>
      <c r="C931" s="93"/>
    </row>
    <row r="932" spans="2:3" s="91" customFormat="1">
      <c r="B932" s="184"/>
      <c r="C932" s="93"/>
    </row>
    <row r="933" spans="2:3" s="91" customFormat="1">
      <c r="B933" s="184"/>
      <c r="C933" s="93"/>
    </row>
    <row r="934" spans="2:3" s="91" customFormat="1">
      <c r="B934" s="184"/>
      <c r="C934" s="93"/>
    </row>
    <row r="935" spans="2:3" s="91" customFormat="1">
      <c r="B935" s="184"/>
      <c r="C935" s="93"/>
    </row>
    <row r="936" spans="2:3" s="91" customFormat="1">
      <c r="B936" s="184"/>
      <c r="C936" s="93"/>
    </row>
    <row r="937" spans="2:3" s="91" customFormat="1">
      <c r="B937" s="184"/>
      <c r="C937" s="93"/>
    </row>
    <row r="938" spans="2:3" s="91" customFormat="1">
      <c r="B938" s="184"/>
      <c r="C938" s="93"/>
    </row>
    <row r="939" spans="2:3" s="91" customFormat="1">
      <c r="B939" s="184"/>
      <c r="C939" s="93"/>
    </row>
    <row r="940" spans="2:3" s="91" customFormat="1">
      <c r="B940" s="184"/>
      <c r="C940" s="93"/>
    </row>
    <row r="941" spans="2:3" s="91" customFormat="1">
      <c r="B941" s="184"/>
      <c r="C941" s="93"/>
    </row>
    <row r="942" spans="2:3" s="91" customFormat="1">
      <c r="B942" s="184"/>
      <c r="C942" s="93"/>
    </row>
    <row r="943" spans="2:3" s="91" customFormat="1">
      <c r="B943" s="184"/>
      <c r="C943" s="93"/>
    </row>
    <row r="944" spans="2:3" s="91" customFormat="1">
      <c r="B944" s="184"/>
      <c r="C944" s="93"/>
    </row>
    <row r="945" spans="2:3" s="91" customFormat="1">
      <c r="B945" s="184"/>
      <c r="C945" s="93"/>
    </row>
    <row r="946" spans="2:3" s="91" customFormat="1">
      <c r="B946" s="184"/>
      <c r="C946" s="93"/>
    </row>
    <row r="947" spans="2:3" s="91" customFormat="1">
      <c r="B947" s="184"/>
      <c r="C947" s="93"/>
    </row>
    <row r="948" spans="2:3" s="91" customFormat="1">
      <c r="B948" s="184"/>
      <c r="C948" s="93"/>
    </row>
    <row r="949" spans="2:3" s="91" customFormat="1">
      <c r="B949" s="184"/>
      <c r="C949" s="93"/>
    </row>
    <row r="950" spans="2:3" s="91" customFormat="1">
      <c r="B950" s="184"/>
      <c r="C950" s="93"/>
    </row>
    <row r="951" spans="2:3" s="91" customFormat="1">
      <c r="B951" s="184"/>
      <c r="C951" s="93"/>
    </row>
    <row r="952" spans="2:3" s="91" customFormat="1">
      <c r="B952" s="184"/>
      <c r="C952" s="93"/>
    </row>
    <row r="953" spans="2:3" s="91" customFormat="1">
      <c r="B953" s="184"/>
      <c r="C953" s="93"/>
    </row>
    <row r="954" spans="2:3" s="91" customFormat="1">
      <c r="B954" s="184"/>
      <c r="C954" s="93"/>
    </row>
    <row r="955" spans="2:3" s="91" customFormat="1">
      <c r="B955" s="184"/>
      <c r="C955" s="93"/>
    </row>
    <row r="956" spans="2:3" s="91" customFormat="1">
      <c r="B956" s="184"/>
      <c r="C956" s="93"/>
    </row>
    <row r="957" spans="2:3" s="91" customFormat="1">
      <c r="B957" s="184"/>
      <c r="C957" s="93"/>
    </row>
    <row r="958" spans="2:3" s="91" customFormat="1">
      <c r="B958" s="184"/>
      <c r="C958" s="93"/>
    </row>
    <row r="959" spans="2:3" s="91" customFormat="1">
      <c r="B959" s="184"/>
      <c r="C959" s="93"/>
    </row>
    <row r="960" spans="2:3" s="91" customFormat="1">
      <c r="B960" s="184"/>
      <c r="C960" s="93"/>
    </row>
    <row r="961" spans="2:3" s="91" customFormat="1">
      <c r="B961" s="184"/>
      <c r="C961" s="93"/>
    </row>
    <row r="962" spans="2:3" s="91" customFormat="1">
      <c r="B962" s="184"/>
      <c r="C962" s="93"/>
    </row>
    <row r="963" spans="2:3" s="91" customFormat="1">
      <c r="B963" s="184"/>
      <c r="C963" s="93"/>
    </row>
    <row r="964" spans="2:3" s="91" customFormat="1">
      <c r="B964" s="184"/>
      <c r="C964" s="93"/>
    </row>
    <row r="965" spans="2:3" s="91" customFormat="1">
      <c r="B965" s="184"/>
      <c r="C965" s="93"/>
    </row>
    <row r="966" spans="2:3" s="91" customFormat="1">
      <c r="B966" s="184"/>
      <c r="C966" s="93"/>
    </row>
    <row r="967" spans="2:3" s="91" customFormat="1">
      <c r="B967" s="184"/>
      <c r="C967" s="93"/>
    </row>
    <row r="968" spans="2:3" s="91" customFormat="1">
      <c r="B968" s="184"/>
      <c r="C968" s="93"/>
    </row>
    <row r="969" spans="2:3" s="91" customFormat="1">
      <c r="B969" s="184"/>
      <c r="C969" s="93"/>
    </row>
    <row r="970" spans="2:3" s="91" customFormat="1">
      <c r="B970" s="184"/>
      <c r="C970" s="93"/>
    </row>
    <row r="971" spans="2:3" s="91" customFormat="1">
      <c r="B971" s="184"/>
      <c r="C971" s="93"/>
    </row>
    <row r="972" spans="2:3" s="91" customFormat="1">
      <c r="B972" s="184"/>
      <c r="C972" s="93"/>
    </row>
    <row r="973" spans="2:3" s="91" customFormat="1">
      <c r="B973" s="184"/>
      <c r="C973" s="93"/>
    </row>
    <row r="974" spans="2:3" s="91" customFormat="1">
      <c r="B974" s="184"/>
      <c r="C974" s="93"/>
    </row>
    <row r="975" spans="2:3" s="91" customFormat="1">
      <c r="B975" s="184"/>
      <c r="C975" s="93"/>
    </row>
    <row r="976" spans="2:3" s="91" customFormat="1">
      <c r="B976" s="184"/>
      <c r="C976" s="93"/>
    </row>
    <row r="977" spans="2:3" s="91" customFormat="1">
      <c r="B977" s="184"/>
      <c r="C977" s="93"/>
    </row>
    <row r="978" spans="2:3" s="91" customFormat="1">
      <c r="B978" s="184"/>
      <c r="C978" s="93"/>
    </row>
    <row r="979" spans="2:3" s="91" customFormat="1">
      <c r="B979" s="184"/>
      <c r="C979" s="93"/>
    </row>
    <row r="980" spans="2:3" s="91" customFormat="1">
      <c r="B980" s="184"/>
      <c r="C980" s="93"/>
    </row>
    <row r="981" spans="2:3" s="91" customFormat="1">
      <c r="B981" s="184"/>
      <c r="C981" s="93"/>
    </row>
    <row r="982" spans="2:3" s="91" customFormat="1">
      <c r="B982" s="184"/>
      <c r="C982" s="93"/>
    </row>
    <row r="983" spans="2:3" s="91" customFormat="1">
      <c r="B983" s="184"/>
      <c r="C983" s="93"/>
    </row>
    <row r="984" spans="2:3" s="91" customFormat="1">
      <c r="B984" s="184"/>
      <c r="C984" s="93"/>
    </row>
    <row r="985" spans="2:3" s="91" customFormat="1">
      <c r="B985" s="184"/>
      <c r="C985" s="93"/>
    </row>
    <row r="986" spans="2:3" s="91" customFormat="1">
      <c r="B986" s="184"/>
      <c r="C986" s="93"/>
    </row>
    <row r="987" spans="2:3" s="91" customFormat="1">
      <c r="B987" s="184"/>
      <c r="C987" s="93"/>
    </row>
    <row r="988" spans="2:3" s="91" customFormat="1">
      <c r="B988" s="184"/>
      <c r="C988" s="93"/>
    </row>
    <row r="989" spans="2:3" s="91" customFormat="1">
      <c r="B989" s="184"/>
      <c r="C989" s="93"/>
    </row>
    <row r="990" spans="2:3" s="91" customFormat="1">
      <c r="B990" s="184"/>
      <c r="C990" s="93"/>
    </row>
    <row r="991" spans="2:3" s="91" customFormat="1">
      <c r="B991" s="184"/>
      <c r="C991" s="93"/>
    </row>
    <row r="992" spans="2:3" s="91" customFormat="1">
      <c r="B992" s="184"/>
      <c r="C992" s="93"/>
    </row>
    <row r="993" spans="2:3" s="91" customFormat="1">
      <c r="B993" s="184"/>
      <c r="C993" s="93"/>
    </row>
    <row r="994" spans="2:3" s="91" customFormat="1">
      <c r="B994" s="184"/>
      <c r="C994" s="93"/>
    </row>
    <row r="995" spans="2:3" s="91" customFormat="1">
      <c r="B995" s="184"/>
      <c r="C995" s="93"/>
    </row>
    <row r="996" spans="2:3" s="91" customFormat="1">
      <c r="B996" s="184"/>
      <c r="C996" s="93"/>
    </row>
    <row r="997" spans="2:3" s="91" customFormat="1">
      <c r="B997" s="184"/>
      <c r="C997" s="93"/>
    </row>
    <row r="998" spans="2:3" s="91" customFormat="1">
      <c r="B998" s="184"/>
      <c r="C998" s="93"/>
    </row>
    <row r="999" spans="2:3" s="91" customFormat="1">
      <c r="B999" s="184"/>
      <c r="C999" s="93"/>
    </row>
    <row r="1000" spans="2:3" s="91" customFormat="1">
      <c r="B1000" s="184"/>
      <c r="C1000" s="93"/>
    </row>
    <row r="1001" spans="2:3" s="91" customFormat="1">
      <c r="B1001" s="184"/>
      <c r="C1001" s="93"/>
    </row>
    <row r="1002" spans="2:3" s="91" customFormat="1">
      <c r="B1002" s="184"/>
      <c r="C1002" s="93"/>
    </row>
    <row r="1003" spans="2:3" s="91" customFormat="1">
      <c r="B1003" s="184"/>
      <c r="C1003" s="93"/>
    </row>
    <row r="1004" spans="2:3" s="91" customFormat="1">
      <c r="B1004" s="184"/>
      <c r="C1004" s="93"/>
    </row>
    <row r="1005" spans="2:3" s="91" customFormat="1">
      <c r="B1005" s="184"/>
      <c r="C1005" s="93"/>
    </row>
    <row r="1006" spans="2:3" s="91" customFormat="1">
      <c r="B1006" s="184"/>
      <c r="C1006" s="93"/>
    </row>
    <row r="1007" spans="2:3" s="91" customFormat="1">
      <c r="B1007" s="184"/>
      <c r="C1007" s="93"/>
    </row>
    <row r="1008" spans="2:3" s="91" customFormat="1">
      <c r="B1008" s="184"/>
      <c r="C1008" s="93"/>
    </row>
    <row r="1009" spans="2:3" s="91" customFormat="1">
      <c r="B1009" s="184"/>
      <c r="C1009" s="93"/>
    </row>
    <row r="1010" spans="2:3" s="91" customFormat="1">
      <c r="B1010" s="184"/>
      <c r="C1010" s="93"/>
    </row>
    <row r="1011" spans="2:3" s="91" customFormat="1">
      <c r="B1011" s="184"/>
      <c r="C1011" s="93"/>
    </row>
    <row r="1012" spans="2:3" s="91" customFormat="1">
      <c r="B1012" s="184"/>
      <c r="C1012" s="93"/>
    </row>
    <row r="1013" spans="2:3" s="91" customFormat="1">
      <c r="B1013" s="184"/>
      <c r="C1013" s="93"/>
    </row>
    <row r="1014" spans="2:3" s="91" customFormat="1">
      <c r="B1014" s="184"/>
      <c r="C1014" s="93"/>
    </row>
    <row r="1015" spans="2:3" s="91" customFormat="1">
      <c r="B1015" s="184"/>
      <c r="C1015" s="93"/>
    </row>
    <row r="1016" spans="2:3" s="91" customFormat="1">
      <c r="B1016" s="184"/>
      <c r="C1016" s="93"/>
    </row>
    <row r="1017" spans="2:3" s="91" customFormat="1">
      <c r="B1017" s="184"/>
      <c r="C1017" s="93"/>
    </row>
    <row r="1018" spans="2:3" s="91" customFormat="1">
      <c r="B1018" s="184"/>
      <c r="C1018" s="93"/>
    </row>
    <row r="1019" spans="2:3" s="91" customFormat="1">
      <c r="B1019" s="184"/>
      <c r="C1019" s="93"/>
    </row>
    <row r="1020" spans="2:3" s="91" customFormat="1">
      <c r="B1020" s="184"/>
      <c r="C1020" s="93"/>
    </row>
    <row r="1021" spans="2:3" s="91" customFormat="1">
      <c r="B1021" s="184"/>
      <c r="C1021" s="93"/>
    </row>
    <row r="1022" spans="2:3" s="91" customFormat="1">
      <c r="B1022" s="184"/>
      <c r="C1022" s="93"/>
    </row>
    <row r="1023" spans="2:3" s="91" customFormat="1">
      <c r="B1023" s="184"/>
      <c r="C1023" s="93"/>
    </row>
    <row r="1024" spans="2:3" s="91" customFormat="1">
      <c r="B1024" s="184"/>
      <c r="C1024" s="93"/>
    </row>
    <row r="1025" spans="2:3" s="91" customFormat="1">
      <c r="B1025" s="184"/>
      <c r="C1025" s="93"/>
    </row>
    <row r="1026" spans="2:3" s="91" customFormat="1">
      <c r="B1026" s="184"/>
      <c r="C1026" s="93"/>
    </row>
    <row r="1027" spans="2:3" s="91" customFormat="1">
      <c r="B1027" s="184"/>
      <c r="C1027" s="93"/>
    </row>
    <row r="1028" spans="2:3" s="91" customFormat="1">
      <c r="B1028" s="184"/>
      <c r="C1028" s="93"/>
    </row>
    <row r="1029" spans="2:3" s="91" customFormat="1">
      <c r="B1029" s="184"/>
      <c r="C1029" s="93"/>
    </row>
    <row r="1030" spans="2:3" s="91" customFormat="1">
      <c r="B1030" s="184"/>
      <c r="C1030" s="93"/>
    </row>
    <row r="1031" spans="2:3" s="91" customFormat="1">
      <c r="B1031" s="184"/>
      <c r="C1031" s="93"/>
    </row>
    <row r="1032" spans="2:3" s="91" customFormat="1">
      <c r="B1032" s="184"/>
      <c r="C1032" s="93"/>
    </row>
    <row r="1033" spans="2:3" s="91" customFormat="1">
      <c r="B1033" s="184"/>
      <c r="C1033" s="93"/>
    </row>
    <row r="1034" spans="2:3" s="91" customFormat="1">
      <c r="B1034" s="184"/>
      <c r="C1034" s="93"/>
    </row>
    <row r="1035" spans="2:3" s="91" customFormat="1">
      <c r="B1035" s="184"/>
      <c r="C1035" s="93"/>
    </row>
    <row r="1036" spans="2:3" s="91" customFormat="1">
      <c r="B1036" s="184"/>
      <c r="C1036" s="93"/>
    </row>
    <row r="1037" spans="2:3" s="91" customFormat="1">
      <c r="B1037" s="184"/>
      <c r="C1037" s="93"/>
    </row>
    <row r="1038" spans="2:3" s="91" customFormat="1">
      <c r="B1038" s="184"/>
      <c r="C1038" s="93"/>
    </row>
    <row r="1039" spans="2:3" s="91" customFormat="1">
      <c r="B1039" s="184"/>
      <c r="C1039" s="93"/>
    </row>
    <row r="1040" spans="2:3" s="91" customFormat="1">
      <c r="B1040" s="184"/>
      <c r="C1040" s="93"/>
    </row>
    <row r="1041" spans="2:3" s="91" customFormat="1">
      <c r="B1041" s="184"/>
      <c r="C1041" s="93"/>
    </row>
    <row r="1042" spans="2:3" s="91" customFormat="1">
      <c r="B1042" s="184"/>
      <c r="C1042" s="93"/>
    </row>
    <row r="1043" spans="2:3" s="91" customFormat="1">
      <c r="B1043" s="184"/>
      <c r="C1043" s="93"/>
    </row>
    <row r="1044" spans="2:3" s="91" customFormat="1">
      <c r="B1044" s="184"/>
      <c r="C1044" s="93"/>
    </row>
    <row r="1045" spans="2:3" s="91" customFormat="1">
      <c r="B1045" s="184"/>
      <c r="C1045" s="93"/>
    </row>
    <row r="1046" spans="2:3" s="91" customFormat="1">
      <c r="B1046" s="184"/>
      <c r="C1046" s="93"/>
    </row>
    <row r="1047" spans="2:3" s="91" customFormat="1">
      <c r="B1047" s="184"/>
      <c r="C1047" s="93"/>
    </row>
    <row r="1048" spans="2:3" s="91" customFormat="1">
      <c r="B1048" s="184"/>
      <c r="C1048" s="93"/>
    </row>
    <row r="1049" spans="2:3" s="91" customFormat="1">
      <c r="B1049" s="184"/>
      <c r="C1049" s="93"/>
    </row>
    <row r="1050" spans="2:3" s="91" customFormat="1">
      <c r="B1050" s="184"/>
      <c r="C1050" s="93"/>
    </row>
    <row r="1051" spans="2:3" s="91" customFormat="1">
      <c r="B1051" s="184"/>
      <c r="C1051" s="93"/>
    </row>
    <row r="1052" spans="2:3" s="91" customFormat="1">
      <c r="B1052" s="184"/>
      <c r="C1052" s="93"/>
    </row>
    <row r="1053" spans="2:3" s="91" customFormat="1">
      <c r="B1053" s="184"/>
      <c r="C1053" s="93"/>
    </row>
    <row r="1054" spans="2:3" s="91" customFormat="1">
      <c r="B1054" s="184"/>
      <c r="C1054" s="93"/>
    </row>
    <row r="1055" spans="2:3" s="91" customFormat="1">
      <c r="B1055" s="184"/>
      <c r="C1055" s="93"/>
    </row>
    <row r="1056" spans="2:3" s="91" customFormat="1">
      <c r="B1056" s="184"/>
      <c r="C1056" s="93"/>
    </row>
    <row r="1057" spans="2:3" s="91" customFormat="1">
      <c r="B1057" s="184"/>
      <c r="C1057" s="93"/>
    </row>
    <row r="1058" spans="2:3" s="91" customFormat="1">
      <c r="B1058" s="184"/>
      <c r="C1058" s="93"/>
    </row>
    <row r="1059" spans="2:3" s="91" customFormat="1">
      <c r="B1059" s="184"/>
      <c r="C1059" s="93"/>
    </row>
    <row r="1060" spans="2:3" s="91" customFormat="1">
      <c r="B1060" s="184"/>
      <c r="C1060" s="93"/>
    </row>
    <row r="1061" spans="2:3" s="91" customFormat="1">
      <c r="B1061" s="184"/>
      <c r="C1061" s="93"/>
    </row>
    <row r="1062" spans="2:3" s="91" customFormat="1">
      <c r="B1062" s="184"/>
      <c r="C1062" s="93"/>
    </row>
    <row r="1063" spans="2:3" s="91" customFormat="1">
      <c r="B1063" s="184"/>
      <c r="C1063" s="93"/>
    </row>
    <row r="1064" spans="2:3" s="91" customFormat="1">
      <c r="B1064" s="184"/>
      <c r="C1064" s="93"/>
    </row>
    <row r="1065" spans="2:3" s="91" customFormat="1">
      <c r="B1065" s="184"/>
      <c r="C1065" s="93"/>
    </row>
    <row r="1066" spans="2:3" s="91" customFormat="1">
      <c r="B1066" s="184"/>
      <c r="C1066" s="93"/>
    </row>
    <row r="1067" spans="2:3" s="91" customFormat="1">
      <c r="B1067" s="184"/>
      <c r="C1067" s="93"/>
    </row>
    <row r="1068" spans="2:3" s="91" customFormat="1">
      <c r="B1068" s="184"/>
      <c r="C1068" s="93"/>
    </row>
    <row r="1069" spans="2:3" s="91" customFormat="1">
      <c r="B1069" s="184"/>
      <c r="C1069" s="93"/>
    </row>
    <row r="1070" spans="2:3" s="91" customFormat="1">
      <c r="B1070" s="184"/>
      <c r="C1070" s="93"/>
    </row>
    <row r="1071" spans="2:3" s="91" customFormat="1">
      <c r="B1071" s="184"/>
      <c r="C1071" s="93"/>
    </row>
    <row r="1072" spans="2:3" s="91" customFormat="1">
      <c r="B1072" s="184"/>
      <c r="C1072" s="93"/>
    </row>
    <row r="1073" spans="2:3" s="91" customFormat="1">
      <c r="B1073" s="184"/>
      <c r="C1073" s="93"/>
    </row>
    <row r="1074" spans="2:3" s="91" customFormat="1">
      <c r="B1074" s="184"/>
      <c r="C1074" s="93"/>
    </row>
    <row r="1075" spans="2:3" s="91" customFormat="1">
      <c r="B1075" s="184"/>
      <c r="C1075" s="93"/>
    </row>
    <row r="1076" spans="2:3" s="91" customFormat="1">
      <c r="B1076" s="184"/>
      <c r="C1076" s="93"/>
    </row>
    <row r="1077" spans="2:3" s="91" customFormat="1">
      <c r="B1077" s="184"/>
      <c r="C1077" s="93"/>
    </row>
    <row r="1078" spans="2:3" s="91" customFormat="1">
      <c r="B1078" s="184"/>
      <c r="C1078" s="93"/>
    </row>
    <row r="1079" spans="2:3" s="91" customFormat="1">
      <c r="B1079" s="184"/>
      <c r="C1079" s="93"/>
    </row>
    <row r="1080" spans="2:3" s="91" customFormat="1">
      <c r="B1080" s="184"/>
      <c r="C1080" s="93"/>
    </row>
    <row r="1081" spans="2:3" s="91" customFormat="1">
      <c r="B1081" s="184"/>
      <c r="C1081" s="93"/>
    </row>
    <row r="1082" spans="2:3" s="91" customFormat="1">
      <c r="B1082" s="184"/>
      <c r="C1082" s="93"/>
    </row>
    <row r="1083" spans="2:3" s="91" customFormat="1">
      <c r="B1083" s="184"/>
      <c r="C1083" s="93"/>
    </row>
    <row r="1084" spans="2:3" s="91" customFormat="1">
      <c r="B1084" s="184"/>
      <c r="C1084" s="93"/>
    </row>
    <row r="1085" spans="2:3" s="91" customFormat="1">
      <c r="B1085" s="184"/>
      <c r="C1085" s="93"/>
    </row>
    <row r="1086" spans="2:3" s="91" customFormat="1">
      <c r="B1086" s="184"/>
      <c r="C1086" s="93"/>
    </row>
    <row r="1087" spans="2:3" s="91" customFormat="1">
      <c r="B1087" s="184"/>
      <c r="C1087" s="93"/>
    </row>
    <row r="1088" spans="2:3" s="91" customFormat="1">
      <c r="B1088" s="184"/>
      <c r="C1088" s="93"/>
    </row>
    <row r="1089" spans="2:3" s="91" customFormat="1">
      <c r="B1089" s="184"/>
      <c r="C1089" s="93"/>
    </row>
    <row r="1090" spans="2:3" s="91" customFormat="1">
      <c r="B1090" s="184"/>
      <c r="C1090" s="93"/>
    </row>
    <row r="1091" spans="2:3" s="91" customFormat="1">
      <c r="B1091" s="184"/>
      <c r="C1091" s="93"/>
    </row>
    <row r="1092" spans="2:3" s="91" customFormat="1">
      <c r="B1092" s="184"/>
      <c r="C1092" s="93"/>
    </row>
    <row r="1093" spans="2:3" s="91" customFormat="1">
      <c r="B1093" s="184"/>
      <c r="C1093" s="93"/>
    </row>
    <row r="1094" spans="2:3" s="91" customFormat="1">
      <c r="B1094" s="184"/>
      <c r="C1094" s="93"/>
    </row>
    <row r="1095" spans="2:3" s="91" customFormat="1">
      <c r="B1095" s="184"/>
      <c r="C1095" s="93"/>
    </row>
    <row r="1096" spans="2:3" s="91" customFormat="1">
      <c r="B1096" s="184"/>
      <c r="C1096" s="93"/>
    </row>
    <row r="1097" spans="2:3" s="91" customFormat="1">
      <c r="B1097" s="184"/>
      <c r="C1097" s="93"/>
    </row>
    <row r="1098" spans="2:3" s="91" customFormat="1">
      <c r="B1098" s="184"/>
      <c r="C1098" s="93"/>
    </row>
    <row r="1099" spans="2:3" s="91" customFormat="1">
      <c r="B1099" s="184"/>
      <c r="C1099" s="93"/>
    </row>
    <row r="1100" spans="2:3" s="91" customFormat="1">
      <c r="B1100" s="184"/>
      <c r="C1100" s="93"/>
    </row>
    <row r="1101" spans="2:3" s="91" customFormat="1">
      <c r="B1101" s="184"/>
      <c r="C1101" s="93"/>
    </row>
    <row r="1102" spans="2:3" s="91" customFormat="1">
      <c r="B1102" s="184"/>
      <c r="C1102" s="93"/>
    </row>
    <row r="1103" spans="2:3" s="91" customFormat="1">
      <c r="B1103" s="184"/>
      <c r="C1103" s="93"/>
    </row>
    <row r="1104" spans="2:3" s="91" customFormat="1">
      <c r="B1104" s="184"/>
      <c r="C1104" s="93"/>
    </row>
    <row r="1105" spans="2:3" s="91" customFormat="1">
      <c r="B1105" s="184"/>
      <c r="C1105" s="93"/>
    </row>
    <row r="1106" spans="2:3" s="91" customFormat="1">
      <c r="B1106" s="184"/>
      <c r="C1106" s="93"/>
    </row>
    <row r="1107" spans="2:3" s="91" customFormat="1">
      <c r="B1107" s="184"/>
      <c r="C1107" s="93"/>
    </row>
    <row r="1108" spans="2:3" s="91" customFormat="1">
      <c r="B1108" s="184"/>
      <c r="C1108" s="93"/>
    </row>
    <row r="1109" spans="2:3" s="91" customFormat="1">
      <c r="B1109" s="184"/>
      <c r="C1109" s="93"/>
    </row>
    <row r="1110" spans="2:3" s="91" customFormat="1">
      <c r="B1110" s="184"/>
      <c r="C1110" s="93"/>
    </row>
    <row r="1111" spans="2:3" s="91" customFormat="1">
      <c r="B1111" s="184"/>
      <c r="C1111" s="93"/>
    </row>
    <row r="1112" spans="2:3" s="91" customFormat="1">
      <c r="B1112" s="184"/>
      <c r="C1112" s="93"/>
    </row>
    <row r="1113" spans="2:3" s="91" customFormat="1">
      <c r="B1113" s="184"/>
      <c r="C1113" s="93"/>
    </row>
    <row r="1114" spans="2:3" s="91" customFormat="1">
      <c r="B1114" s="184"/>
      <c r="C1114" s="93"/>
    </row>
    <row r="1115" spans="2:3" s="91" customFormat="1">
      <c r="B1115" s="184"/>
      <c r="C1115" s="93"/>
    </row>
    <row r="1116" spans="2:3" s="91" customFormat="1">
      <c r="B1116" s="184"/>
      <c r="C1116" s="93"/>
    </row>
    <row r="1117" spans="2:3" s="91" customFormat="1">
      <c r="B1117" s="184"/>
      <c r="C1117" s="93"/>
    </row>
    <row r="1118" spans="2:3" s="91" customFormat="1">
      <c r="B1118" s="184"/>
      <c r="C1118" s="93"/>
    </row>
    <row r="1119" spans="2:3" s="91" customFormat="1">
      <c r="B1119" s="184"/>
      <c r="C1119" s="93"/>
    </row>
    <row r="1120" spans="2:3" s="91" customFormat="1">
      <c r="B1120" s="184"/>
      <c r="C1120" s="93"/>
    </row>
    <row r="1121" spans="2:3" s="91" customFormat="1">
      <c r="B1121" s="184"/>
      <c r="C1121" s="93"/>
    </row>
    <row r="1122" spans="2:3" s="91" customFormat="1">
      <c r="B1122" s="184"/>
      <c r="C1122" s="93"/>
    </row>
    <row r="1123" spans="2:3" s="91" customFormat="1">
      <c r="B1123" s="184"/>
      <c r="C1123" s="93"/>
    </row>
    <row r="1124" spans="2:3" s="91" customFormat="1">
      <c r="B1124" s="184"/>
      <c r="C1124" s="93"/>
    </row>
    <row r="1125" spans="2:3" s="91" customFormat="1">
      <c r="B1125" s="184"/>
      <c r="C1125" s="93"/>
    </row>
    <row r="1126" spans="2:3" s="91" customFormat="1">
      <c r="B1126" s="184"/>
      <c r="C1126" s="93"/>
    </row>
    <row r="1127" spans="2:3" s="91" customFormat="1">
      <c r="B1127" s="184"/>
      <c r="C1127" s="93"/>
    </row>
    <row r="1128" spans="2:3" s="91" customFormat="1">
      <c r="B1128" s="184"/>
      <c r="C1128" s="93"/>
    </row>
    <row r="1129" spans="2:3" s="91" customFormat="1">
      <c r="B1129" s="184"/>
      <c r="C1129" s="93"/>
    </row>
    <row r="1130" spans="2:3" s="91" customFormat="1">
      <c r="B1130" s="184"/>
      <c r="C1130" s="93"/>
    </row>
    <row r="1131" spans="2:3" s="91" customFormat="1">
      <c r="B1131" s="184"/>
      <c r="C1131" s="93"/>
    </row>
    <row r="1132" spans="2:3" s="91" customFormat="1">
      <c r="B1132" s="184"/>
      <c r="C1132" s="93"/>
    </row>
    <row r="1133" spans="2:3" s="91" customFormat="1">
      <c r="B1133" s="184"/>
      <c r="C1133" s="93"/>
    </row>
    <row r="1134" spans="2:3" s="91" customFormat="1">
      <c r="B1134" s="184"/>
      <c r="C1134" s="93"/>
    </row>
    <row r="1135" spans="2:3" s="91" customFormat="1">
      <c r="B1135" s="184"/>
      <c r="C1135" s="93"/>
    </row>
    <row r="1136" spans="2:3" s="91" customFormat="1">
      <c r="B1136" s="184"/>
      <c r="C1136" s="93"/>
    </row>
    <row r="1137" spans="2:3" s="91" customFormat="1">
      <c r="B1137" s="184"/>
      <c r="C1137" s="93"/>
    </row>
    <row r="1138" spans="2:3" s="91" customFormat="1">
      <c r="B1138" s="184"/>
      <c r="C1138" s="93"/>
    </row>
    <row r="1139" spans="2:3" s="91" customFormat="1">
      <c r="B1139" s="184"/>
      <c r="C1139" s="93"/>
    </row>
    <row r="1140" spans="2:3" s="91" customFormat="1">
      <c r="B1140" s="184"/>
      <c r="C1140" s="93"/>
    </row>
    <row r="1141" spans="2:3" s="91" customFormat="1">
      <c r="B1141" s="184"/>
      <c r="C1141" s="93"/>
    </row>
    <row r="1142" spans="2:3" s="91" customFormat="1">
      <c r="B1142" s="184"/>
      <c r="C1142" s="93"/>
    </row>
    <row r="1143" spans="2:3" s="91" customFormat="1">
      <c r="B1143" s="184"/>
      <c r="C1143" s="93"/>
    </row>
    <row r="1144" spans="2:3" s="91" customFormat="1">
      <c r="B1144" s="184"/>
      <c r="C1144" s="93"/>
    </row>
    <row r="1145" spans="2:3" s="91" customFormat="1">
      <c r="B1145" s="184"/>
      <c r="C1145" s="93"/>
    </row>
    <row r="1146" spans="2:3" s="91" customFormat="1">
      <c r="B1146" s="184"/>
      <c r="C1146" s="93"/>
    </row>
    <row r="1147" spans="2:3" s="91" customFormat="1">
      <c r="B1147" s="184"/>
      <c r="C1147" s="93"/>
    </row>
    <row r="1148" spans="2:3" s="91" customFormat="1">
      <c r="B1148" s="184"/>
      <c r="C1148" s="93"/>
    </row>
    <row r="1149" spans="2:3" s="91" customFormat="1">
      <c r="B1149" s="184"/>
      <c r="C1149" s="93"/>
    </row>
    <row r="1150" spans="2:3" s="91" customFormat="1">
      <c r="B1150" s="184"/>
      <c r="C1150" s="93"/>
    </row>
    <row r="1151" spans="2:3" s="91" customFormat="1">
      <c r="B1151" s="184"/>
      <c r="C1151" s="93"/>
    </row>
    <row r="1152" spans="2:3" s="91" customFormat="1">
      <c r="B1152" s="184"/>
      <c r="C1152" s="93"/>
    </row>
    <row r="1153" spans="2:3" s="91" customFormat="1">
      <c r="B1153" s="184"/>
      <c r="C1153" s="93"/>
    </row>
    <row r="1154" spans="2:3" s="91" customFormat="1">
      <c r="B1154" s="184"/>
      <c r="C1154" s="93"/>
    </row>
    <row r="1155" spans="2:3" s="91" customFormat="1">
      <c r="B1155" s="184"/>
      <c r="C1155" s="93"/>
    </row>
    <row r="1156" spans="2:3" s="91" customFormat="1">
      <c r="B1156" s="184"/>
      <c r="C1156" s="93"/>
    </row>
    <row r="1157" spans="2:3" s="91" customFormat="1">
      <c r="B1157" s="184"/>
      <c r="C1157" s="93"/>
    </row>
    <row r="1158" spans="2:3" s="91" customFormat="1">
      <c r="B1158" s="184"/>
      <c r="C1158" s="93"/>
    </row>
    <row r="1159" spans="2:3" s="91" customFormat="1">
      <c r="B1159" s="184"/>
      <c r="C1159" s="93"/>
    </row>
    <row r="1160" spans="2:3" s="91" customFormat="1">
      <c r="B1160" s="184"/>
      <c r="C1160" s="93"/>
    </row>
    <row r="1161" spans="2:3" s="91" customFormat="1">
      <c r="B1161" s="184"/>
      <c r="C1161" s="93"/>
    </row>
    <row r="1162" spans="2:3" s="91" customFormat="1">
      <c r="B1162" s="184"/>
      <c r="C1162" s="93"/>
    </row>
    <row r="1163" spans="2:3" s="91" customFormat="1">
      <c r="B1163" s="184"/>
      <c r="C1163" s="93"/>
    </row>
    <row r="1164" spans="2:3" s="91" customFormat="1">
      <c r="B1164" s="184"/>
      <c r="C1164" s="93"/>
    </row>
    <row r="1165" spans="2:3" s="91" customFormat="1">
      <c r="B1165" s="184"/>
      <c r="C1165" s="93"/>
    </row>
    <row r="1166" spans="2:3" s="91" customFormat="1">
      <c r="B1166" s="184"/>
      <c r="C1166" s="93"/>
    </row>
    <row r="1167" spans="2:3" s="91" customFormat="1">
      <c r="B1167" s="184"/>
      <c r="C1167" s="93"/>
    </row>
    <row r="1168" spans="2:3" s="91" customFormat="1">
      <c r="B1168" s="184"/>
      <c r="C1168" s="93"/>
    </row>
    <row r="1169" spans="2:3" s="91" customFormat="1">
      <c r="B1169" s="184"/>
      <c r="C1169" s="93"/>
    </row>
    <row r="1170" spans="2:3" s="91" customFormat="1">
      <c r="B1170" s="184"/>
      <c r="C1170" s="93"/>
    </row>
    <row r="1171" spans="2:3" s="91" customFormat="1">
      <c r="B1171" s="184"/>
      <c r="C1171" s="93"/>
    </row>
    <row r="1172" spans="2:3" s="91" customFormat="1">
      <c r="B1172" s="184"/>
      <c r="C1172" s="93"/>
    </row>
    <row r="1173" spans="2:3" s="91" customFormat="1">
      <c r="B1173" s="184"/>
      <c r="C1173" s="93"/>
    </row>
    <row r="1174" spans="2:3" s="91" customFormat="1">
      <c r="B1174" s="184"/>
      <c r="C1174" s="93"/>
    </row>
    <row r="1175" spans="2:3" s="91" customFormat="1">
      <c r="B1175" s="184"/>
      <c r="C1175" s="93"/>
    </row>
    <row r="1176" spans="2:3" s="91" customFormat="1">
      <c r="B1176" s="184"/>
      <c r="C1176" s="93"/>
    </row>
    <row r="1177" spans="2:3" s="91" customFormat="1">
      <c r="B1177" s="184"/>
      <c r="C1177" s="93"/>
    </row>
    <row r="1178" spans="2:3" s="91" customFormat="1">
      <c r="B1178" s="184"/>
      <c r="C1178" s="93"/>
    </row>
    <row r="1179" spans="2:3" s="91" customFormat="1">
      <c r="B1179" s="184"/>
      <c r="C1179" s="93"/>
    </row>
    <row r="1180" spans="2:3" s="91" customFormat="1">
      <c r="B1180" s="184"/>
      <c r="C1180" s="93"/>
    </row>
    <row r="1181" spans="2:3" s="91" customFormat="1">
      <c r="B1181" s="184"/>
      <c r="C1181" s="93"/>
    </row>
    <row r="1182" spans="2:3" s="91" customFormat="1">
      <c r="B1182" s="184"/>
      <c r="C1182" s="93"/>
    </row>
    <row r="1183" spans="2:3" s="91" customFormat="1">
      <c r="B1183" s="184"/>
      <c r="C1183" s="93"/>
    </row>
    <row r="1184" spans="2:3" s="91" customFormat="1">
      <c r="B1184" s="184"/>
      <c r="C1184" s="93"/>
    </row>
    <row r="1185" spans="2:3" s="91" customFormat="1">
      <c r="B1185" s="184"/>
      <c r="C1185" s="93"/>
    </row>
    <row r="1186" spans="2:3" s="91" customFormat="1">
      <c r="B1186" s="184"/>
      <c r="C1186" s="93"/>
    </row>
    <row r="1187" spans="2:3" s="91" customFormat="1">
      <c r="B1187" s="184"/>
      <c r="C1187" s="93"/>
    </row>
    <row r="1188" spans="2:3" s="91" customFormat="1">
      <c r="B1188" s="184"/>
      <c r="C1188" s="93"/>
    </row>
    <row r="1189" spans="2:3" s="91" customFormat="1">
      <c r="B1189" s="184"/>
      <c r="C1189" s="93"/>
    </row>
    <row r="1190" spans="2:3" s="91" customFormat="1">
      <c r="B1190" s="184"/>
      <c r="C1190" s="93"/>
    </row>
    <row r="1191" spans="2:3" s="91" customFormat="1">
      <c r="B1191" s="184"/>
      <c r="C1191" s="93"/>
    </row>
    <row r="1192" spans="2:3" s="91" customFormat="1">
      <c r="B1192" s="184"/>
      <c r="C1192" s="93"/>
    </row>
    <row r="1193" spans="2:3" s="91" customFormat="1">
      <c r="B1193" s="184"/>
      <c r="C1193" s="93"/>
    </row>
    <row r="1194" spans="2:3" s="91" customFormat="1">
      <c r="B1194" s="184"/>
      <c r="C1194" s="93"/>
    </row>
    <row r="1195" spans="2:3" s="91" customFormat="1">
      <c r="B1195" s="184"/>
      <c r="C1195" s="93"/>
    </row>
    <row r="1196" spans="2:3" s="91" customFormat="1">
      <c r="B1196" s="184"/>
      <c r="C1196" s="93"/>
    </row>
    <row r="1197" spans="2:3" s="91" customFormat="1">
      <c r="B1197" s="184"/>
      <c r="C1197" s="93"/>
    </row>
    <row r="1198" spans="2:3" s="91" customFormat="1">
      <c r="B1198" s="184"/>
      <c r="C1198" s="93"/>
    </row>
    <row r="1199" spans="2:3" s="91" customFormat="1">
      <c r="B1199" s="184"/>
      <c r="C1199" s="93"/>
    </row>
    <row r="1200" spans="2:3" s="91" customFormat="1">
      <c r="B1200" s="184"/>
      <c r="C1200" s="93"/>
    </row>
    <row r="1201" spans="2:3" s="91" customFormat="1">
      <c r="B1201" s="184"/>
      <c r="C1201" s="93"/>
    </row>
    <row r="1202" spans="2:3" s="91" customFormat="1">
      <c r="B1202" s="184"/>
      <c r="C1202" s="93"/>
    </row>
    <row r="1203" spans="2:3" s="91" customFormat="1">
      <c r="B1203" s="184"/>
      <c r="C1203" s="93"/>
    </row>
    <row r="1204" spans="2:3" s="91" customFormat="1">
      <c r="B1204" s="184"/>
      <c r="C1204" s="93"/>
    </row>
    <row r="1205" spans="2:3" s="91" customFormat="1">
      <c r="B1205" s="184"/>
      <c r="C1205" s="93"/>
    </row>
    <row r="1206" spans="2:3" s="91" customFormat="1">
      <c r="B1206" s="184"/>
      <c r="C1206" s="93"/>
    </row>
    <row r="1207" spans="2:3" s="91" customFormat="1">
      <c r="B1207" s="184"/>
      <c r="C1207" s="93"/>
    </row>
    <row r="1208" spans="2:3" s="91" customFormat="1">
      <c r="B1208" s="184"/>
      <c r="C1208" s="93"/>
    </row>
    <row r="1209" spans="2:3" s="91" customFormat="1">
      <c r="B1209" s="184"/>
      <c r="C1209" s="93"/>
    </row>
    <row r="1210" spans="2:3" s="91" customFormat="1">
      <c r="B1210" s="184"/>
      <c r="C1210" s="93"/>
    </row>
    <row r="1211" spans="2:3" s="91" customFormat="1">
      <c r="B1211" s="184"/>
      <c r="C1211" s="93"/>
    </row>
    <row r="1212" spans="2:3" s="91" customFormat="1">
      <c r="B1212" s="184"/>
      <c r="C1212" s="93"/>
    </row>
    <row r="1213" spans="2:3" s="91" customFormat="1">
      <c r="B1213" s="184"/>
      <c r="C1213" s="93"/>
    </row>
    <row r="1214" spans="2:3" s="91" customFormat="1">
      <c r="B1214" s="184"/>
      <c r="C1214" s="93"/>
    </row>
    <row r="1215" spans="2:3" s="91" customFormat="1">
      <c r="B1215" s="184"/>
      <c r="C1215" s="93"/>
    </row>
    <row r="1216" spans="2:3" s="91" customFormat="1">
      <c r="B1216" s="184"/>
      <c r="C1216" s="93"/>
    </row>
    <row r="1217" spans="2:3" s="91" customFormat="1">
      <c r="B1217" s="184"/>
      <c r="C1217" s="93"/>
    </row>
    <row r="1218" spans="2:3" s="91" customFormat="1">
      <c r="B1218" s="184"/>
      <c r="C1218" s="93"/>
    </row>
    <row r="1219" spans="2:3" s="91" customFormat="1">
      <c r="B1219" s="184"/>
      <c r="C1219" s="93"/>
    </row>
    <row r="1220" spans="2:3" s="91" customFormat="1">
      <c r="B1220" s="184"/>
      <c r="C1220" s="93"/>
    </row>
    <row r="1221" spans="2:3" s="91" customFormat="1">
      <c r="B1221" s="184"/>
      <c r="C1221" s="93"/>
    </row>
    <row r="1222" spans="2:3" s="91" customFormat="1">
      <c r="B1222" s="184"/>
      <c r="C1222" s="93"/>
    </row>
    <row r="1223" spans="2:3" s="91" customFormat="1">
      <c r="B1223" s="184"/>
      <c r="C1223" s="93"/>
    </row>
    <row r="1224" spans="2:3" s="91" customFormat="1">
      <c r="B1224" s="184"/>
      <c r="C1224" s="93"/>
    </row>
    <row r="1225" spans="2:3" s="91" customFormat="1">
      <c r="B1225" s="184"/>
      <c r="C1225" s="93"/>
    </row>
    <row r="1226" spans="2:3" s="91" customFormat="1">
      <c r="B1226" s="184"/>
      <c r="C1226" s="93"/>
    </row>
    <row r="1227" spans="2:3" s="91" customFormat="1">
      <c r="B1227" s="184"/>
      <c r="C1227" s="93"/>
    </row>
    <row r="1228" spans="2:3" s="91" customFormat="1">
      <c r="B1228" s="184"/>
      <c r="C1228" s="93"/>
    </row>
    <row r="1229" spans="2:3" s="91" customFormat="1">
      <c r="B1229" s="184"/>
      <c r="C1229" s="93"/>
    </row>
    <row r="1230" spans="2:3" s="91" customFormat="1">
      <c r="B1230" s="184"/>
      <c r="C1230" s="93"/>
    </row>
    <row r="1231" spans="2:3" s="91" customFormat="1">
      <c r="B1231" s="184"/>
      <c r="C1231" s="93"/>
    </row>
    <row r="1232" spans="2:3" s="91" customFormat="1">
      <c r="B1232" s="184"/>
      <c r="C1232" s="93"/>
    </row>
    <row r="1233" spans="2:3" s="91" customFormat="1">
      <c r="B1233" s="184"/>
      <c r="C1233" s="93"/>
    </row>
    <row r="1234" spans="2:3" s="91" customFormat="1">
      <c r="B1234" s="184"/>
      <c r="C1234" s="93"/>
    </row>
    <row r="1235" spans="2:3" s="91" customFormat="1">
      <c r="B1235" s="184"/>
      <c r="C1235" s="93"/>
    </row>
    <row r="1236" spans="2:3" s="91" customFormat="1">
      <c r="B1236" s="184"/>
      <c r="C1236" s="93"/>
    </row>
    <row r="1237" spans="2:3" s="91" customFormat="1">
      <c r="B1237" s="184"/>
      <c r="C1237" s="93"/>
    </row>
    <row r="1238" spans="2:3" s="91" customFormat="1">
      <c r="B1238" s="184"/>
      <c r="C1238" s="93"/>
    </row>
    <row r="1239" spans="2:3" s="91" customFormat="1">
      <c r="B1239" s="184"/>
      <c r="C1239" s="93"/>
    </row>
    <row r="1240" spans="2:3" s="91" customFormat="1">
      <c r="B1240" s="184"/>
      <c r="C1240" s="93"/>
    </row>
    <row r="1241" spans="2:3" s="91" customFormat="1">
      <c r="B1241" s="184"/>
      <c r="C1241" s="93"/>
    </row>
    <row r="1242" spans="2:3" s="91" customFormat="1">
      <c r="B1242" s="184"/>
      <c r="C1242" s="93"/>
    </row>
    <row r="1243" spans="2:3" s="91" customFormat="1">
      <c r="B1243" s="184"/>
      <c r="C1243" s="93"/>
    </row>
    <row r="1244" spans="2:3" s="91" customFormat="1">
      <c r="B1244" s="184"/>
      <c r="C1244" s="93"/>
    </row>
    <row r="1245" spans="2:3" s="91" customFormat="1">
      <c r="B1245" s="184"/>
      <c r="C1245" s="93"/>
    </row>
    <row r="1246" spans="2:3" s="91" customFormat="1">
      <c r="B1246" s="184"/>
      <c r="C1246" s="93"/>
    </row>
    <row r="1247" spans="2:3" s="91" customFormat="1">
      <c r="B1247" s="184"/>
      <c r="C1247" s="93"/>
    </row>
    <row r="1248" spans="2:3" s="91" customFormat="1">
      <c r="B1248" s="184"/>
      <c r="C1248" s="93"/>
    </row>
    <row r="1249" spans="2:3" s="91" customFormat="1">
      <c r="B1249" s="184"/>
      <c r="C1249" s="93"/>
    </row>
    <row r="1250" spans="2:3" s="91" customFormat="1">
      <c r="B1250" s="184"/>
      <c r="C1250" s="93"/>
    </row>
    <row r="1251" spans="2:3" s="91" customFormat="1">
      <c r="B1251" s="184"/>
      <c r="C1251" s="93"/>
    </row>
    <row r="1252" spans="2:3" s="91" customFormat="1">
      <c r="B1252" s="184"/>
      <c r="C1252" s="93"/>
    </row>
    <row r="1253" spans="2:3" s="91" customFormat="1">
      <c r="B1253" s="184"/>
      <c r="C1253" s="93"/>
    </row>
    <row r="1254" spans="2:3" s="91" customFormat="1">
      <c r="B1254" s="184"/>
      <c r="C1254" s="93"/>
    </row>
    <row r="1255" spans="2:3" s="91" customFormat="1">
      <c r="B1255" s="184"/>
      <c r="C1255" s="93"/>
    </row>
    <row r="1256" spans="2:3" s="91" customFormat="1">
      <c r="B1256" s="184"/>
      <c r="C1256" s="93"/>
    </row>
    <row r="1257" spans="2:3" s="91" customFormat="1">
      <c r="B1257" s="184"/>
      <c r="C1257" s="93"/>
    </row>
    <row r="1258" spans="2:3" s="91" customFormat="1">
      <c r="B1258" s="184"/>
      <c r="C1258" s="93"/>
    </row>
    <row r="1259" spans="2:3" s="91" customFormat="1">
      <c r="B1259" s="184"/>
      <c r="C1259" s="93"/>
    </row>
    <row r="1260" spans="2:3" s="91" customFormat="1">
      <c r="B1260" s="184"/>
      <c r="C1260" s="93"/>
    </row>
    <row r="1261" spans="2:3" s="91" customFormat="1">
      <c r="B1261" s="184"/>
      <c r="C1261" s="93"/>
    </row>
    <row r="1262" spans="2:3" s="91" customFormat="1">
      <c r="B1262" s="184"/>
      <c r="C1262" s="93"/>
    </row>
    <row r="1263" spans="2:3" s="91" customFormat="1">
      <c r="B1263" s="184"/>
      <c r="C1263" s="93"/>
    </row>
    <row r="1264" spans="2:3" s="91" customFormat="1">
      <c r="B1264" s="184"/>
      <c r="C1264" s="93"/>
    </row>
    <row r="1265" spans="2:3" s="91" customFormat="1">
      <c r="B1265" s="184"/>
      <c r="C1265" s="93"/>
    </row>
    <row r="1266" spans="2:3" s="91" customFormat="1">
      <c r="B1266" s="184"/>
      <c r="C1266" s="93"/>
    </row>
    <row r="1267" spans="2:3" s="91" customFormat="1">
      <c r="B1267" s="184"/>
      <c r="C1267" s="93"/>
    </row>
    <row r="1268" spans="2:3" s="91" customFormat="1">
      <c r="B1268" s="184"/>
      <c r="C1268" s="93"/>
    </row>
    <row r="1269" spans="2:3" s="91" customFormat="1">
      <c r="B1269" s="184"/>
      <c r="C1269" s="93"/>
    </row>
    <row r="1270" spans="2:3" s="91" customFormat="1">
      <c r="B1270" s="184"/>
      <c r="C1270" s="93"/>
    </row>
    <row r="1271" spans="2:3" s="91" customFormat="1">
      <c r="B1271" s="184"/>
      <c r="C1271" s="93"/>
    </row>
    <row r="1272" spans="2:3" s="91" customFormat="1">
      <c r="B1272" s="184"/>
      <c r="C1272" s="93"/>
    </row>
    <row r="1273" spans="2:3" s="91" customFormat="1">
      <c r="B1273" s="184"/>
      <c r="C1273" s="93"/>
    </row>
    <row r="1274" spans="2:3" s="91" customFormat="1">
      <c r="B1274" s="184"/>
      <c r="C1274" s="93"/>
    </row>
    <row r="1275" spans="2:3" s="91" customFormat="1">
      <c r="B1275" s="184"/>
      <c r="C1275" s="93"/>
    </row>
    <row r="1276" spans="2:3" s="91" customFormat="1">
      <c r="B1276" s="184"/>
      <c r="C1276" s="93"/>
    </row>
    <row r="1277" spans="2:3" s="91" customFormat="1">
      <c r="B1277" s="184"/>
      <c r="C1277" s="93"/>
    </row>
    <row r="1278" spans="2:3" s="91" customFormat="1">
      <c r="B1278" s="184"/>
      <c r="C1278" s="93"/>
    </row>
    <row r="1279" spans="2:3" s="91" customFormat="1">
      <c r="B1279" s="184"/>
      <c r="C1279" s="93"/>
    </row>
    <row r="1280" spans="2:3" s="91" customFormat="1">
      <c r="B1280" s="184"/>
      <c r="C1280" s="93"/>
    </row>
    <row r="1281" spans="2:3" s="91" customFormat="1">
      <c r="B1281" s="184"/>
      <c r="C1281" s="93"/>
    </row>
    <row r="1282" spans="2:3" s="91" customFormat="1">
      <c r="B1282" s="184"/>
      <c r="C1282" s="93"/>
    </row>
    <row r="1283" spans="2:3" s="91" customFormat="1">
      <c r="B1283" s="184"/>
      <c r="C1283" s="93"/>
    </row>
    <row r="1284" spans="2:3" s="91" customFormat="1">
      <c r="B1284" s="184"/>
      <c r="C1284" s="93"/>
    </row>
    <row r="1285" spans="2:3" s="91" customFormat="1">
      <c r="B1285" s="184"/>
      <c r="C1285" s="93"/>
    </row>
    <row r="1286" spans="2:3" s="91" customFormat="1">
      <c r="B1286" s="184"/>
      <c r="C1286" s="93"/>
    </row>
    <row r="1287" spans="2:3" s="91" customFormat="1">
      <c r="B1287" s="184"/>
      <c r="C1287" s="93"/>
    </row>
    <row r="1288" spans="2:3" s="91" customFormat="1">
      <c r="B1288" s="184"/>
      <c r="C1288" s="93"/>
    </row>
    <row r="1289" spans="2:3" s="91" customFormat="1">
      <c r="B1289" s="184"/>
      <c r="C1289" s="93"/>
    </row>
    <row r="1290" spans="2:3" s="91" customFormat="1">
      <c r="B1290" s="184"/>
      <c r="C1290" s="93"/>
    </row>
    <row r="1291" spans="2:3" s="91" customFormat="1">
      <c r="B1291" s="184"/>
      <c r="C1291" s="93"/>
    </row>
    <row r="1292" spans="2:3" s="91" customFormat="1">
      <c r="B1292" s="184"/>
      <c r="C1292" s="93"/>
    </row>
    <row r="1293" spans="2:3" s="91" customFormat="1">
      <c r="B1293" s="184"/>
      <c r="C1293" s="93"/>
    </row>
    <row r="1294" spans="2:3" s="91" customFormat="1">
      <c r="B1294" s="184"/>
      <c r="C1294" s="93"/>
    </row>
    <row r="1295" spans="2:3" s="91" customFormat="1">
      <c r="B1295" s="184"/>
      <c r="C1295" s="93"/>
    </row>
    <row r="1296" spans="2:3" s="91" customFormat="1">
      <c r="B1296" s="184"/>
      <c r="C1296" s="93"/>
    </row>
    <row r="1297" spans="2:3" s="91" customFormat="1">
      <c r="B1297" s="184"/>
      <c r="C1297" s="93"/>
    </row>
    <row r="1298" spans="2:3" s="91" customFormat="1">
      <c r="B1298" s="184"/>
      <c r="C1298" s="93"/>
    </row>
    <row r="1299" spans="2:3" s="91" customFormat="1">
      <c r="B1299" s="184"/>
      <c r="C1299" s="93"/>
    </row>
    <row r="1300" spans="2:3" s="91" customFormat="1">
      <c r="B1300" s="184"/>
      <c r="C1300" s="93"/>
    </row>
    <row r="1301" spans="2:3" s="91" customFormat="1">
      <c r="B1301" s="184"/>
      <c r="C1301" s="93"/>
    </row>
    <row r="1302" spans="2:3" s="91" customFormat="1">
      <c r="B1302" s="184"/>
      <c r="C1302" s="93"/>
    </row>
    <row r="1303" spans="2:3" s="91" customFormat="1">
      <c r="B1303" s="184"/>
      <c r="C1303" s="93"/>
    </row>
    <row r="1304" spans="2:3" s="91" customFormat="1">
      <c r="B1304" s="184"/>
      <c r="C1304" s="93"/>
    </row>
    <row r="1305" spans="2:3" s="91" customFormat="1">
      <c r="B1305" s="184"/>
      <c r="C1305" s="93"/>
    </row>
    <row r="1306" spans="2:3" s="91" customFormat="1">
      <c r="B1306" s="184"/>
      <c r="C1306" s="93"/>
    </row>
    <row r="1307" spans="2:3" s="91" customFormat="1">
      <c r="B1307" s="184"/>
      <c r="C1307" s="93"/>
    </row>
    <row r="1308" spans="2:3" s="91" customFormat="1">
      <c r="B1308" s="184"/>
      <c r="C1308" s="93"/>
    </row>
    <row r="1309" spans="2:3" s="91" customFormat="1">
      <c r="B1309" s="184"/>
      <c r="C1309" s="93"/>
    </row>
    <row r="1310" spans="2:3" s="91" customFormat="1">
      <c r="B1310" s="184"/>
      <c r="C1310" s="93"/>
    </row>
    <row r="1311" spans="2:3" s="91" customFormat="1">
      <c r="B1311" s="184"/>
      <c r="C1311" s="93"/>
    </row>
    <row r="1312" spans="2:3" s="91" customFormat="1">
      <c r="B1312" s="184"/>
      <c r="C1312" s="93"/>
    </row>
    <row r="1313" spans="2:3" s="91" customFormat="1">
      <c r="B1313" s="184"/>
      <c r="C1313" s="93"/>
    </row>
    <row r="1314" spans="2:3" s="91" customFormat="1">
      <c r="B1314" s="184"/>
      <c r="C1314" s="93"/>
    </row>
    <row r="1315" spans="2:3" s="91" customFormat="1">
      <c r="B1315" s="184"/>
      <c r="C1315" s="93"/>
    </row>
    <row r="1316" spans="2:3" s="91" customFormat="1">
      <c r="B1316" s="184"/>
      <c r="C1316" s="93"/>
    </row>
    <row r="1317" spans="2:3" s="91" customFormat="1">
      <c r="B1317" s="184"/>
      <c r="C1317" s="93"/>
    </row>
    <row r="1318" spans="2:3" s="91" customFormat="1">
      <c r="B1318" s="184"/>
      <c r="C1318" s="93"/>
    </row>
    <row r="1319" spans="2:3" s="91" customFormat="1">
      <c r="B1319" s="184"/>
      <c r="C1319" s="93"/>
    </row>
    <row r="1320" spans="2:3" s="91" customFormat="1">
      <c r="B1320" s="184"/>
      <c r="C1320" s="93"/>
    </row>
    <row r="1321" spans="2:3" s="91" customFormat="1">
      <c r="B1321" s="184"/>
      <c r="C1321" s="93"/>
    </row>
    <row r="1322" spans="2:3" s="91" customFormat="1">
      <c r="B1322" s="184"/>
      <c r="C1322" s="93"/>
    </row>
    <row r="1323" spans="2:3" s="91" customFormat="1">
      <c r="B1323" s="184"/>
      <c r="C1323" s="93"/>
    </row>
    <row r="1324" spans="2:3" s="91" customFormat="1">
      <c r="B1324" s="184"/>
      <c r="C1324" s="93"/>
    </row>
    <row r="1325" spans="2:3" s="91" customFormat="1">
      <c r="B1325" s="184"/>
      <c r="C1325" s="93"/>
    </row>
    <row r="1326" spans="2:3" s="91" customFormat="1">
      <c r="B1326" s="184"/>
      <c r="C1326" s="93"/>
    </row>
    <row r="1327" spans="2:3" s="91" customFormat="1">
      <c r="B1327" s="184"/>
      <c r="C1327" s="93"/>
    </row>
    <row r="1328" spans="2:3" s="91" customFormat="1">
      <c r="B1328" s="184"/>
      <c r="C1328" s="93"/>
    </row>
    <row r="1329" spans="2:3" s="91" customFormat="1">
      <c r="B1329" s="184"/>
      <c r="C1329" s="93"/>
    </row>
    <row r="1330" spans="2:3" s="91" customFormat="1">
      <c r="B1330" s="184"/>
      <c r="C1330" s="93"/>
    </row>
    <row r="1331" spans="2:3" s="91" customFormat="1">
      <c r="B1331" s="184"/>
      <c r="C1331" s="93"/>
    </row>
    <row r="1332" spans="2:3" s="91" customFormat="1">
      <c r="B1332" s="184"/>
      <c r="C1332" s="93"/>
    </row>
    <row r="1333" spans="2:3" s="91" customFormat="1">
      <c r="B1333" s="184"/>
      <c r="C1333" s="93"/>
    </row>
    <row r="1334" spans="2:3" s="91" customFormat="1">
      <c r="B1334" s="184"/>
      <c r="C1334" s="93"/>
    </row>
    <row r="1335" spans="2:3" s="91" customFormat="1">
      <c r="B1335" s="184"/>
      <c r="C1335" s="93"/>
    </row>
    <row r="1336" spans="2:3" s="91" customFormat="1">
      <c r="B1336" s="184"/>
      <c r="C1336" s="93"/>
    </row>
    <row r="1337" spans="2:3" s="91" customFormat="1">
      <c r="B1337" s="184"/>
      <c r="C1337" s="93"/>
    </row>
    <row r="1338" spans="2:3" s="91" customFormat="1">
      <c r="B1338" s="184"/>
      <c r="C1338" s="93"/>
    </row>
    <row r="1339" spans="2:3" s="91" customFormat="1">
      <c r="B1339" s="184"/>
      <c r="C1339" s="93"/>
    </row>
    <row r="1340" spans="2:3" s="91" customFormat="1">
      <c r="B1340" s="184"/>
      <c r="C1340" s="93"/>
    </row>
    <row r="1341" spans="2:3" s="91" customFormat="1">
      <c r="B1341" s="184"/>
      <c r="C1341" s="93"/>
    </row>
    <row r="1342" spans="2:3" s="91" customFormat="1">
      <c r="B1342" s="184"/>
      <c r="C1342" s="93"/>
    </row>
    <row r="1343" spans="2:3" s="91" customFormat="1">
      <c r="B1343" s="184"/>
      <c r="C1343" s="93"/>
    </row>
    <row r="1344" spans="2:3" s="91" customFormat="1">
      <c r="B1344" s="184"/>
      <c r="C1344" s="93"/>
    </row>
    <row r="1345" spans="2:3" s="91" customFormat="1">
      <c r="B1345" s="184"/>
      <c r="C1345" s="93"/>
    </row>
    <row r="1346" spans="2:3" s="91" customFormat="1">
      <c r="B1346" s="184"/>
      <c r="C1346" s="93"/>
    </row>
    <row r="1347" spans="2:3" s="91" customFormat="1">
      <c r="B1347" s="184"/>
      <c r="C1347" s="93"/>
    </row>
    <row r="1348" spans="2:3" s="91" customFormat="1">
      <c r="B1348" s="184"/>
      <c r="C1348" s="93"/>
    </row>
    <row r="1349" spans="2:3" s="91" customFormat="1">
      <c r="B1349" s="184"/>
      <c r="C1349" s="93"/>
    </row>
    <row r="1350" spans="2:3" s="91" customFormat="1">
      <c r="B1350" s="184"/>
      <c r="C1350" s="93"/>
    </row>
    <row r="1351" spans="2:3" s="91" customFormat="1">
      <c r="B1351" s="184"/>
      <c r="C1351" s="93"/>
    </row>
    <row r="1352" spans="2:3" s="91" customFormat="1">
      <c r="B1352" s="184"/>
      <c r="C1352" s="93"/>
    </row>
    <row r="1353" spans="2:3" s="91" customFormat="1">
      <c r="B1353" s="184"/>
      <c r="C1353" s="93"/>
    </row>
    <row r="1354" spans="2:3" s="91" customFormat="1">
      <c r="B1354" s="184"/>
      <c r="C1354" s="93"/>
    </row>
    <row r="1355" spans="2:3" s="91" customFormat="1">
      <c r="B1355" s="184"/>
      <c r="C1355" s="93"/>
    </row>
    <row r="1356" spans="2:3" s="91" customFormat="1">
      <c r="B1356" s="184"/>
      <c r="C1356" s="93"/>
    </row>
    <row r="1357" spans="2:3" s="91" customFormat="1">
      <c r="B1357" s="184"/>
      <c r="C1357" s="93"/>
    </row>
    <row r="1358" spans="2:3" s="91" customFormat="1">
      <c r="B1358" s="184"/>
      <c r="C1358" s="93"/>
    </row>
    <row r="1359" spans="2:3" s="91" customFormat="1">
      <c r="B1359" s="184"/>
      <c r="C1359" s="93"/>
    </row>
    <row r="1360" spans="2:3" s="91" customFormat="1">
      <c r="B1360" s="184"/>
      <c r="C1360" s="93"/>
    </row>
    <row r="1361" spans="2:3" s="91" customFormat="1">
      <c r="B1361" s="184"/>
      <c r="C1361" s="93"/>
    </row>
    <row r="1362" spans="2:3" s="91" customFormat="1">
      <c r="B1362" s="184"/>
      <c r="C1362" s="93"/>
    </row>
    <row r="1363" spans="2:3" s="91" customFormat="1">
      <c r="B1363" s="184"/>
      <c r="C1363" s="93"/>
    </row>
    <row r="1364" spans="2:3" s="91" customFormat="1">
      <c r="B1364" s="184"/>
      <c r="C1364" s="93"/>
    </row>
    <row r="1365" spans="2:3" s="91" customFormat="1">
      <c r="B1365" s="184"/>
      <c r="C1365" s="93"/>
    </row>
    <row r="1366" spans="2:3" s="91" customFormat="1">
      <c r="B1366" s="184"/>
      <c r="C1366" s="93"/>
    </row>
    <row r="1367" spans="2:3" s="91" customFormat="1">
      <c r="B1367" s="184"/>
      <c r="C1367" s="93"/>
    </row>
    <row r="1368" spans="2:3" s="91" customFormat="1">
      <c r="B1368" s="184"/>
      <c r="C1368" s="93"/>
    </row>
    <row r="1369" spans="2:3" s="91" customFormat="1">
      <c r="B1369" s="184"/>
      <c r="C1369" s="93"/>
    </row>
    <row r="1370" spans="2:3" s="91" customFormat="1">
      <c r="B1370" s="184"/>
      <c r="C1370" s="93"/>
    </row>
    <row r="1371" spans="2:3" s="91" customFormat="1">
      <c r="B1371" s="184"/>
      <c r="C1371" s="93"/>
    </row>
    <row r="1372" spans="2:3" s="91" customFormat="1">
      <c r="B1372" s="184"/>
      <c r="C1372" s="93"/>
    </row>
    <row r="1373" spans="2:3" s="91" customFormat="1">
      <c r="B1373" s="184"/>
      <c r="C1373" s="93"/>
    </row>
    <row r="1374" spans="2:3" s="91" customFormat="1">
      <c r="B1374" s="184"/>
      <c r="C1374" s="93"/>
    </row>
    <row r="1375" spans="2:3" s="91" customFormat="1">
      <c r="B1375" s="184"/>
      <c r="C1375" s="93"/>
    </row>
    <row r="1376" spans="2:3" s="91" customFormat="1">
      <c r="B1376" s="184"/>
      <c r="C1376" s="93"/>
    </row>
    <row r="1377" spans="2:3" s="91" customFormat="1">
      <c r="B1377" s="184"/>
      <c r="C1377" s="93"/>
    </row>
    <row r="1378" spans="2:3" s="91" customFormat="1">
      <c r="B1378" s="184"/>
      <c r="C1378" s="93"/>
    </row>
    <row r="1379" spans="2:3" s="91" customFormat="1">
      <c r="B1379" s="184"/>
      <c r="C1379" s="93"/>
    </row>
    <row r="1380" spans="2:3" s="91" customFormat="1">
      <c r="B1380" s="184"/>
      <c r="C1380" s="93"/>
    </row>
    <row r="1381" spans="2:3" s="91" customFormat="1">
      <c r="B1381" s="184"/>
      <c r="C1381" s="93"/>
    </row>
    <row r="1382" spans="2:3" s="91" customFormat="1">
      <c r="B1382" s="184"/>
      <c r="C1382" s="93"/>
    </row>
    <row r="1383" spans="2:3" s="91" customFormat="1">
      <c r="B1383" s="184"/>
      <c r="C1383" s="93"/>
    </row>
    <row r="1384" spans="2:3" s="91" customFormat="1">
      <c r="B1384" s="184"/>
      <c r="C1384" s="93"/>
    </row>
    <row r="1385" spans="2:3" s="91" customFormat="1">
      <c r="B1385" s="184"/>
      <c r="C1385" s="93"/>
    </row>
    <row r="1386" spans="2:3" s="91" customFormat="1">
      <c r="B1386" s="184"/>
      <c r="C1386" s="93"/>
    </row>
    <row r="1387" spans="2:3" s="91" customFormat="1">
      <c r="B1387" s="184"/>
      <c r="C1387" s="93"/>
    </row>
    <row r="1388" spans="2:3" s="91" customFormat="1">
      <c r="B1388" s="184"/>
      <c r="C1388" s="93"/>
    </row>
    <row r="1389" spans="2:3" s="91" customFormat="1">
      <c r="B1389" s="184"/>
      <c r="C1389" s="93"/>
    </row>
    <row r="1390" spans="2:3" s="91" customFormat="1">
      <c r="B1390" s="184"/>
      <c r="C1390" s="93"/>
    </row>
    <row r="1391" spans="2:3" s="91" customFormat="1">
      <c r="B1391" s="184"/>
      <c r="C1391" s="93"/>
    </row>
    <row r="1392" spans="2:3" s="91" customFormat="1">
      <c r="B1392" s="184"/>
      <c r="C1392" s="93"/>
    </row>
    <row r="1393" spans="2:3" s="91" customFormat="1">
      <c r="B1393" s="184"/>
      <c r="C1393" s="93"/>
    </row>
    <row r="1394" spans="2:3" s="91" customFormat="1">
      <c r="B1394" s="184"/>
      <c r="C1394" s="93"/>
    </row>
    <row r="1395" spans="2:3" s="91" customFormat="1">
      <c r="B1395" s="184"/>
      <c r="C1395" s="93"/>
    </row>
    <row r="1396" spans="2:3" s="91" customFormat="1">
      <c r="B1396" s="184"/>
      <c r="C1396" s="93"/>
    </row>
    <row r="1397" spans="2:3" s="91" customFormat="1">
      <c r="B1397" s="184"/>
      <c r="C1397" s="93"/>
    </row>
    <row r="1398" spans="2:3" s="91" customFormat="1">
      <c r="B1398" s="184"/>
      <c r="C1398" s="93"/>
    </row>
    <row r="1399" spans="2:3" s="91" customFormat="1">
      <c r="B1399" s="184"/>
      <c r="C1399" s="93"/>
    </row>
    <row r="1400" spans="2:3" s="91" customFormat="1">
      <c r="B1400" s="184"/>
      <c r="C1400" s="93"/>
    </row>
    <row r="1401" spans="2:3" s="91" customFormat="1">
      <c r="B1401" s="184"/>
      <c r="C1401" s="93"/>
    </row>
    <row r="1402" spans="2:3" s="91" customFormat="1">
      <c r="B1402" s="184"/>
      <c r="C1402" s="93"/>
    </row>
    <row r="1403" spans="2:3" s="91" customFormat="1">
      <c r="B1403" s="184"/>
      <c r="C1403" s="93"/>
    </row>
    <row r="1404" spans="2:3" s="91" customFormat="1">
      <c r="B1404" s="184"/>
      <c r="C1404" s="93"/>
    </row>
    <row r="1405" spans="2:3" s="91" customFormat="1">
      <c r="B1405" s="184"/>
      <c r="C1405" s="93"/>
    </row>
    <row r="1406" spans="2:3" s="91" customFormat="1">
      <c r="B1406" s="184"/>
      <c r="C1406" s="93"/>
    </row>
    <row r="1407" spans="2:3" s="91" customFormat="1">
      <c r="B1407" s="184"/>
      <c r="C1407" s="93"/>
    </row>
    <row r="1408" spans="2:3" s="91" customFormat="1">
      <c r="B1408" s="184"/>
      <c r="C1408" s="93"/>
    </row>
    <row r="1409" spans="2:3" s="91" customFormat="1">
      <c r="B1409" s="184"/>
      <c r="C1409" s="93"/>
    </row>
    <row r="1410" spans="2:3" s="91" customFormat="1">
      <c r="B1410" s="184"/>
      <c r="C1410" s="93"/>
    </row>
    <row r="1411" spans="2:3" s="91" customFormat="1">
      <c r="B1411" s="184"/>
      <c r="C1411" s="93"/>
    </row>
    <row r="1412" spans="2:3" s="91" customFormat="1">
      <c r="B1412" s="184"/>
      <c r="C1412" s="93"/>
    </row>
    <row r="1413" spans="2:3" s="91" customFormat="1">
      <c r="B1413" s="184"/>
      <c r="C1413" s="93"/>
    </row>
    <row r="1414" spans="2:3" s="91" customFormat="1">
      <c r="B1414" s="184"/>
      <c r="C1414" s="93"/>
    </row>
    <row r="1415" spans="2:3" s="91" customFormat="1">
      <c r="B1415" s="184"/>
      <c r="C1415" s="93"/>
    </row>
    <row r="1416" spans="2:3" s="91" customFormat="1">
      <c r="B1416" s="184"/>
      <c r="C1416" s="93"/>
    </row>
    <row r="1417" spans="2:3" s="91" customFormat="1">
      <c r="B1417" s="184"/>
      <c r="C1417" s="93"/>
    </row>
    <row r="1418" spans="2:3" s="91" customFormat="1">
      <c r="B1418" s="184"/>
      <c r="C1418" s="93"/>
    </row>
    <row r="1419" spans="2:3" s="91" customFormat="1">
      <c r="B1419" s="184"/>
      <c r="C1419" s="93"/>
    </row>
    <row r="1420" spans="2:3" s="91" customFormat="1">
      <c r="B1420" s="184"/>
      <c r="C1420" s="93"/>
    </row>
    <row r="1421" spans="2:3" s="91" customFormat="1">
      <c r="B1421" s="184"/>
      <c r="C1421" s="93"/>
    </row>
    <row r="1422" spans="2:3" s="91" customFormat="1">
      <c r="B1422" s="184"/>
      <c r="C1422" s="93"/>
    </row>
    <row r="1423" spans="2:3" s="91" customFormat="1">
      <c r="B1423" s="184"/>
      <c r="C1423" s="93"/>
    </row>
    <row r="1424" spans="2:3" s="91" customFormat="1">
      <c r="B1424" s="184"/>
      <c r="C1424" s="93"/>
    </row>
    <row r="1425" spans="2:3" s="91" customFormat="1">
      <c r="B1425" s="184"/>
      <c r="C1425" s="93"/>
    </row>
    <row r="1426" spans="2:3" s="91" customFormat="1">
      <c r="B1426" s="184"/>
      <c r="C1426" s="93"/>
    </row>
    <row r="1427" spans="2:3" s="91" customFormat="1">
      <c r="B1427" s="184"/>
      <c r="C1427" s="93"/>
    </row>
    <row r="1428" spans="2:3" s="91" customFormat="1">
      <c r="B1428" s="184"/>
      <c r="C1428" s="93"/>
    </row>
    <row r="1429" spans="2:3" s="91" customFormat="1">
      <c r="B1429" s="184"/>
      <c r="C1429" s="93"/>
    </row>
    <row r="1430" spans="2:3" s="91" customFormat="1">
      <c r="B1430" s="184"/>
      <c r="C1430" s="93"/>
    </row>
    <row r="1431" spans="2:3" s="91" customFormat="1">
      <c r="B1431" s="184"/>
      <c r="C1431" s="93"/>
    </row>
    <row r="1432" spans="2:3" s="91" customFormat="1">
      <c r="B1432" s="184"/>
      <c r="C1432" s="93"/>
    </row>
    <row r="1433" spans="2:3" s="91" customFormat="1">
      <c r="B1433" s="184"/>
      <c r="C1433" s="93"/>
    </row>
    <row r="1434" spans="2:3" s="91" customFormat="1">
      <c r="B1434" s="184"/>
      <c r="C1434" s="93"/>
    </row>
    <row r="1435" spans="2:3" s="91" customFormat="1">
      <c r="B1435" s="184"/>
      <c r="C1435" s="93"/>
    </row>
    <row r="1436" spans="2:3" s="91" customFormat="1">
      <c r="B1436" s="184"/>
      <c r="C1436" s="93"/>
    </row>
    <row r="1437" spans="2:3" s="91" customFormat="1">
      <c r="B1437" s="184"/>
      <c r="C1437" s="93"/>
    </row>
    <row r="1438" spans="2:3" s="91" customFormat="1">
      <c r="B1438" s="184"/>
      <c r="C1438" s="93"/>
    </row>
    <row r="1439" spans="2:3" s="91" customFormat="1">
      <c r="B1439" s="184"/>
      <c r="C1439" s="93"/>
    </row>
    <row r="1440" spans="2:3" s="91" customFormat="1">
      <c r="B1440" s="184"/>
      <c r="C1440" s="93"/>
    </row>
    <row r="1441" spans="2:3" s="91" customFormat="1">
      <c r="B1441" s="184"/>
      <c r="C1441" s="93"/>
    </row>
    <row r="1442" spans="2:3" s="91" customFormat="1">
      <c r="B1442" s="184"/>
      <c r="C1442" s="93"/>
    </row>
    <row r="1443" spans="2:3" s="91" customFormat="1">
      <c r="B1443" s="184"/>
      <c r="C1443" s="93"/>
    </row>
    <row r="1444" spans="2:3" s="91" customFormat="1">
      <c r="B1444" s="184"/>
      <c r="C1444" s="93"/>
    </row>
    <row r="1445" spans="2:3" s="91" customFormat="1">
      <c r="B1445" s="184"/>
      <c r="C1445" s="93"/>
    </row>
    <row r="1446" spans="2:3" s="91" customFormat="1">
      <c r="B1446" s="184"/>
      <c r="C1446" s="93"/>
    </row>
    <row r="1447" spans="2:3" s="91" customFormat="1">
      <c r="B1447" s="184"/>
      <c r="C1447" s="93"/>
    </row>
    <row r="1448" spans="2:3" s="91" customFormat="1">
      <c r="B1448" s="184"/>
      <c r="C1448" s="93"/>
    </row>
    <row r="1449" spans="2:3" s="91" customFormat="1">
      <c r="B1449" s="184"/>
      <c r="C1449" s="93"/>
    </row>
    <row r="1450" spans="2:3" s="91" customFormat="1">
      <c r="B1450" s="184"/>
      <c r="C1450" s="93"/>
    </row>
    <row r="1451" spans="2:3" s="91" customFormat="1">
      <c r="B1451" s="184"/>
      <c r="C1451" s="93"/>
    </row>
    <row r="1452" spans="2:3" s="91" customFormat="1">
      <c r="B1452" s="184"/>
      <c r="C1452" s="93"/>
    </row>
    <row r="1453" spans="2:3" s="91" customFormat="1">
      <c r="B1453" s="184"/>
      <c r="C1453" s="93"/>
    </row>
    <row r="1454" spans="2:3" s="91" customFormat="1">
      <c r="B1454" s="184"/>
      <c r="C1454" s="93"/>
    </row>
    <row r="1455" spans="2:3" s="91" customFormat="1">
      <c r="B1455" s="184"/>
      <c r="C1455" s="93"/>
    </row>
    <row r="1456" spans="2:3" s="91" customFormat="1">
      <c r="B1456" s="184"/>
      <c r="C1456" s="93"/>
    </row>
    <row r="1457" spans="2:3" s="91" customFormat="1">
      <c r="B1457" s="184"/>
      <c r="C1457" s="93"/>
    </row>
    <row r="1458" spans="2:3" s="91" customFormat="1">
      <c r="B1458" s="184"/>
      <c r="C1458" s="93"/>
    </row>
    <row r="1459" spans="2:3" s="91" customFormat="1">
      <c r="B1459" s="184"/>
      <c r="C1459" s="93"/>
    </row>
    <row r="1460" spans="2:3" s="91" customFormat="1">
      <c r="B1460" s="184"/>
      <c r="C1460" s="93"/>
    </row>
    <row r="1461" spans="2:3" s="91" customFormat="1">
      <c r="B1461" s="184"/>
      <c r="C1461" s="93"/>
    </row>
    <row r="1462" spans="2:3" s="91" customFormat="1">
      <c r="B1462" s="184"/>
      <c r="C1462" s="93"/>
    </row>
    <row r="1463" spans="2:3" s="91" customFormat="1">
      <c r="B1463" s="184"/>
      <c r="C1463" s="93"/>
    </row>
    <row r="1464" spans="2:3" s="91" customFormat="1">
      <c r="B1464" s="184"/>
      <c r="C1464" s="93"/>
    </row>
    <row r="1465" spans="2:3" s="91" customFormat="1">
      <c r="B1465" s="184"/>
      <c r="C1465" s="93"/>
    </row>
    <row r="1466" spans="2:3" s="91" customFormat="1">
      <c r="B1466" s="184"/>
      <c r="C1466" s="93"/>
    </row>
    <row r="1467" spans="2:3" s="91" customFormat="1">
      <c r="B1467" s="184"/>
      <c r="C1467" s="93"/>
    </row>
    <row r="1468" spans="2:3" s="91" customFormat="1">
      <c r="B1468" s="184"/>
      <c r="C1468" s="93"/>
    </row>
    <row r="1469" spans="2:3" s="91" customFormat="1">
      <c r="B1469" s="184"/>
      <c r="C1469" s="93"/>
    </row>
    <row r="1470" spans="2:3" s="91" customFormat="1">
      <c r="B1470" s="184"/>
      <c r="C1470" s="93"/>
    </row>
    <row r="1471" spans="2:3" s="91" customFormat="1">
      <c r="B1471" s="184"/>
      <c r="C1471" s="93"/>
    </row>
    <row r="1472" spans="2:3" s="91" customFormat="1">
      <c r="B1472" s="184"/>
      <c r="C1472" s="93"/>
    </row>
    <row r="1473" spans="2:3" s="91" customFormat="1">
      <c r="B1473" s="184"/>
      <c r="C1473" s="93"/>
    </row>
    <row r="1474" spans="2:3" s="91" customFormat="1">
      <c r="B1474" s="184"/>
      <c r="C1474" s="93"/>
    </row>
    <row r="1475" spans="2:3" s="91" customFormat="1">
      <c r="B1475" s="184"/>
      <c r="C1475" s="93"/>
    </row>
    <row r="1476" spans="2:3" s="91" customFormat="1">
      <c r="B1476" s="184"/>
      <c r="C1476" s="93"/>
    </row>
    <row r="1477" spans="2:3" s="91" customFormat="1">
      <c r="B1477" s="184"/>
      <c r="C1477" s="93"/>
    </row>
    <row r="1478" spans="2:3" s="91" customFormat="1">
      <c r="B1478" s="184"/>
      <c r="C1478" s="93"/>
    </row>
    <row r="1479" spans="2:3" s="91" customFormat="1">
      <c r="B1479" s="184"/>
      <c r="C1479" s="93"/>
    </row>
    <row r="1480" spans="2:3" s="91" customFormat="1">
      <c r="B1480" s="184"/>
      <c r="C1480" s="93"/>
    </row>
    <row r="1481" spans="2:3" s="91" customFormat="1">
      <c r="B1481" s="184"/>
      <c r="C1481" s="93"/>
    </row>
    <row r="1482" spans="2:3" s="91" customFormat="1">
      <c r="B1482" s="184"/>
      <c r="C1482" s="93"/>
    </row>
    <row r="1483" spans="2:3" s="91" customFormat="1">
      <c r="B1483" s="184"/>
      <c r="C1483" s="93"/>
    </row>
    <row r="1484" spans="2:3" s="91" customFormat="1">
      <c r="B1484" s="184"/>
      <c r="C1484" s="93"/>
    </row>
    <row r="1485" spans="2:3" s="91" customFormat="1">
      <c r="B1485" s="184"/>
      <c r="C1485" s="93"/>
    </row>
    <row r="1486" spans="2:3" s="91" customFormat="1">
      <c r="B1486" s="184"/>
      <c r="C1486" s="93"/>
    </row>
    <row r="1487" spans="2:3" s="91" customFormat="1">
      <c r="B1487" s="184"/>
      <c r="C1487" s="93"/>
    </row>
    <row r="1488" spans="2:3" s="91" customFormat="1">
      <c r="B1488" s="184"/>
      <c r="C1488" s="93"/>
    </row>
    <row r="1489" spans="2:3" s="91" customFormat="1">
      <c r="B1489" s="184"/>
      <c r="C1489" s="93"/>
    </row>
    <row r="1490" spans="2:3" s="91" customFormat="1">
      <c r="B1490" s="184"/>
      <c r="C1490" s="93"/>
    </row>
    <row r="1491" spans="2:3" s="91" customFormat="1">
      <c r="B1491" s="184"/>
      <c r="C1491" s="93"/>
    </row>
    <row r="1492" spans="2:3" s="91" customFormat="1">
      <c r="B1492" s="184"/>
      <c r="C1492" s="93"/>
    </row>
    <row r="1493" spans="2:3" s="91" customFormat="1">
      <c r="B1493" s="184"/>
      <c r="C1493" s="93"/>
    </row>
    <row r="1494" spans="2:3" s="91" customFormat="1">
      <c r="B1494" s="184"/>
      <c r="C1494" s="93"/>
    </row>
    <row r="1495" spans="2:3" s="91" customFormat="1">
      <c r="B1495" s="184"/>
      <c r="C1495" s="93"/>
    </row>
    <row r="1496" spans="2:3" s="91" customFormat="1">
      <c r="B1496" s="184"/>
      <c r="C1496" s="93"/>
    </row>
    <row r="1497" spans="2:3" s="91" customFormat="1">
      <c r="B1497" s="184"/>
      <c r="C1497" s="93"/>
    </row>
    <row r="1498" spans="2:3" s="91" customFormat="1">
      <c r="B1498" s="184"/>
      <c r="C1498" s="93"/>
    </row>
    <row r="1499" spans="2:3" s="91" customFormat="1">
      <c r="B1499" s="184"/>
      <c r="C1499" s="93"/>
    </row>
    <row r="1500" spans="2:3" s="91" customFormat="1">
      <c r="B1500" s="184"/>
      <c r="C1500" s="93"/>
    </row>
    <row r="1501" spans="2:3" s="91" customFormat="1">
      <c r="B1501" s="184"/>
      <c r="C1501" s="93"/>
    </row>
    <row r="1502" spans="2:3" s="91" customFormat="1">
      <c r="B1502" s="184"/>
      <c r="C1502" s="93"/>
    </row>
    <row r="1503" spans="2:3" s="91" customFormat="1">
      <c r="B1503" s="184"/>
      <c r="C1503" s="93"/>
    </row>
    <row r="1504" spans="2:3" s="91" customFormat="1">
      <c r="B1504" s="184"/>
      <c r="C1504" s="93"/>
    </row>
    <row r="1505" spans="2:3" s="91" customFormat="1">
      <c r="B1505" s="184"/>
      <c r="C1505" s="93"/>
    </row>
    <row r="1506" spans="2:3" s="91" customFormat="1">
      <c r="B1506" s="184"/>
      <c r="C1506" s="93"/>
    </row>
    <row r="1507" spans="2:3" s="91" customFormat="1">
      <c r="B1507" s="184"/>
      <c r="C1507" s="93"/>
    </row>
    <row r="1508" spans="2:3" s="91" customFormat="1">
      <c r="B1508" s="184"/>
      <c r="C1508" s="93"/>
    </row>
    <row r="1509" spans="2:3" s="91" customFormat="1">
      <c r="B1509" s="184"/>
      <c r="C1509" s="93"/>
    </row>
    <row r="1510" spans="2:3" s="91" customFormat="1">
      <c r="B1510" s="184"/>
      <c r="C1510" s="93"/>
    </row>
    <row r="1511" spans="2:3" s="91" customFormat="1">
      <c r="B1511" s="184"/>
      <c r="C1511" s="93"/>
    </row>
    <row r="1512" spans="2:3" s="91" customFormat="1">
      <c r="B1512" s="184"/>
      <c r="C1512" s="93"/>
    </row>
    <row r="1513" spans="2:3" s="91" customFormat="1">
      <c r="B1513" s="184"/>
      <c r="C1513" s="93"/>
    </row>
    <row r="1514" spans="2:3" s="91" customFormat="1">
      <c r="B1514" s="184"/>
      <c r="C1514" s="93"/>
    </row>
    <row r="1515" spans="2:3" s="91" customFormat="1">
      <c r="B1515" s="184"/>
      <c r="C1515" s="93"/>
    </row>
    <row r="1516" spans="2:3" s="91" customFormat="1">
      <c r="B1516" s="184"/>
      <c r="C1516" s="93"/>
    </row>
    <row r="1517" spans="2:3" s="91" customFormat="1">
      <c r="B1517" s="184"/>
      <c r="C1517" s="93"/>
    </row>
    <row r="1518" spans="2:3" s="91" customFormat="1">
      <c r="B1518" s="184"/>
      <c r="C1518" s="93"/>
    </row>
    <row r="1519" spans="2:3" s="91" customFormat="1">
      <c r="B1519" s="184"/>
      <c r="C1519" s="93"/>
    </row>
    <row r="1520" spans="2:3" s="91" customFormat="1">
      <c r="B1520" s="184"/>
      <c r="C1520" s="93"/>
    </row>
    <row r="1521" spans="2:3" s="91" customFormat="1">
      <c r="B1521" s="184"/>
      <c r="C1521" s="93"/>
    </row>
    <row r="1522" spans="2:3" s="91" customFormat="1">
      <c r="B1522" s="184"/>
      <c r="C1522" s="93"/>
    </row>
    <row r="1523" spans="2:3" s="91" customFormat="1">
      <c r="B1523" s="184"/>
      <c r="C1523" s="93"/>
    </row>
    <row r="1524" spans="2:3" s="91" customFormat="1">
      <c r="B1524" s="184"/>
      <c r="C1524" s="93"/>
    </row>
    <row r="1525" spans="2:3" s="91" customFormat="1">
      <c r="B1525" s="184"/>
      <c r="C1525" s="93"/>
    </row>
    <row r="1526" spans="2:3" s="91" customFormat="1">
      <c r="B1526" s="184"/>
      <c r="C1526" s="93"/>
    </row>
    <row r="1527" spans="2:3" s="91" customFormat="1">
      <c r="B1527" s="184"/>
      <c r="C1527" s="93"/>
    </row>
    <row r="1528" spans="2:3" s="91" customFormat="1">
      <c r="B1528" s="184"/>
      <c r="C1528" s="93"/>
    </row>
    <row r="1529" spans="2:3" s="91" customFormat="1">
      <c r="B1529" s="184"/>
      <c r="C1529" s="93"/>
    </row>
    <row r="1530" spans="2:3" s="91" customFormat="1">
      <c r="B1530" s="184"/>
      <c r="C1530" s="93"/>
    </row>
    <row r="1531" spans="2:3" s="91" customFormat="1">
      <c r="B1531" s="184"/>
      <c r="C1531" s="93"/>
    </row>
    <row r="1532" spans="2:3" s="91" customFormat="1">
      <c r="B1532" s="184"/>
      <c r="C1532" s="93"/>
    </row>
    <row r="1533" spans="2:3" s="91" customFormat="1">
      <c r="B1533" s="184"/>
      <c r="C1533" s="93"/>
    </row>
    <row r="1534" spans="2:3" s="91" customFormat="1">
      <c r="B1534" s="184"/>
      <c r="C1534" s="93"/>
    </row>
    <row r="1535" spans="2:3" s="91" customFormat="1">
      <c r="B1535" s="184"/>
      <c r="C1535" s="93"/>
    </row>
    <row r="1536" spans="2:3" s="91" customFormat="1">
      <c r="B1536" s="184"/>
      <c r="C1536" s="93"/>
    </row>
    <row r="1537" spans="2:3" s="91" customFormat="1">
      <c r="B1537" s="184"/>
      <c r="C1537" s="93"/>
    </row>
    <row r="1538" spans="2:3" s="91" customFormat="1">
      <c r="B1538" s="184"/>
      <c r="C1538" s="93"/>
    </row>
    <row r="1539" spans="2:3" s="91" customFormat="1">
      <c r="B1539" s="184"/>
      <c r="C1539" s="93"/>
    </row>
    <row r="1540" spans="2:3" s="91" customFormat="1">
      <c r="B1540" s="184"/>
      <c r="C1540" s="93"/>
    </row>
    <row r="1541" spans="2:3" s="91" customFormat="1">
      <c r="B1541" s="184"/>
      <c r="C1541" s="93"/>
    </row>
    <row r="1542" spans="2:3" s="91" customFormat="1">
      <c r="B1542" s="184"/>
      <c r="C1542" s="93"/>
    </row>
    <row r="1543" spans="2:3" s="91" customFormat="1">
      <c r="B1543" s="184"/>
      <c r="C1543" s="93"/>
    </row>
    <row r="1544" spans="2:3" s="91" customFormat="1">
      <c r="B1544" s="184"/>
      <c r="C1544" s="93"/>
    </row>
    <row r="1545" spans="2:3" s="91" customFormat="1">
      <c r="B1545" s="184"/>
      <c r="C1545" s="93"/>
    </row>
    <row r="1546" spans="2:3" s="91" customFormat="1">
      <c r="B1546" s="184"/>
      <c r="C1546" s="93"/>
    </row>
    <row r="1547" spans="2:3" s="91" customFormat="1">
      <c r="B1547" s="184"/>
      <c r="C1547" s="93"/>
    </row>
    <row r="1548" spans="2:3" s="91" customFormat="1">
      <c r="B1548" s="184"/>
      <c r="C1548" s="93"/>
    </row>
    <row r="1549" spans="2:3" s="91" customFormat="1">
      <c r="B1549" s="184"/>
      <c r="C1549" s="93"/>
    </row>
    <row r="1550" spans="2:3" s="91" customFormat="1">
      <c r="B1550" s="184"/>
      <c r="C1550" s="93"/>
    </row>
    <row r="1551" spans="2:3" s="91" customFormat="1">
      <c r="B1551" s="184"/>
      <c r="C1551" s="93"/>
    </row>
    <row r="1552" spans="2:3" s="91" customFormat="1">
      <c r="B1552" s="184"/>
      <c r="C1552" s="93"/>
    </row>
    <row r="1553" spans="2:3" s="91" customFormat="1">
      <c r="B1553" s="184"/>
      <c r="C1553" s="93"/>
    </row>
    <row r="1554" spans="2:3" s="91" customFormat="1">
      <c r="B1554" s="184"/>
      <c r="C1554" s="93"/>
    </row>
    <row r="1555" spans="2:3" s="91" customFormat="1">
      <c r="B1555" s="184"/>
      <c r="C1555" s="93"/>
    </row>
    <row r="1556" spans="2:3" s="91" customFormat="1">
      <c r="B1556" s="184"/>
      <c r="C1556" s="93"/>
    </row>
    <row r="1557" spans="2:3" s="91" customFormat="1">
      <c r="B1557" s="184"/>
      <c r="C1557" s="93"/>
    </row>
    <row r="1558" spans="2:3" s="91" customFormat="1">
      <c r="B1558" s="184"/>
      <c r="C1558" s="93"/>
    </row>
    <row r="1559" spans="2:3" s="91" customFormat="1">
      <c r="B1559" s="184"/>
      <c r="C1559" s="93"/>
    </row>
    <row r="1560" spans="2:3" s="91" customFormat="1">
      <c r="B1560" s="184"/>
      <c r="C1560" s="93"/>
    </row>
    <row r="1561" spans="2:3" s="91" customFormat="1">
      <c r="B1561" s="184"/>
      <c r="C1561" s="93"/>
    </row>
    <row r="1562" spans="2:3" s="91" customFormat="1">
      <c r="B1562" s="184"/>
      <c r="C1562" s="93"/>
    </row>
    <row r="1563" spans="2:3" s="91" customFormat="1">
      <c r="B1563" s="184"/>
      <c r="C1563" s="93"/>
    </row>
    <row r="1564" spans="2:3" s="91" customFormat="1">
      <c r="B1564" s="184"/>
      <c r="C1564" s="93"/>
    </row>
    <row r="1565" spans="2:3" s="91" customFormat="1">
      <c r="B1565" s="184"/>
      <c r="C1565" s="93"/>
    </row>
    <row r="1566" spans="2:3" s="91" customFormat="1">
      <c r="B1566" s="184"/>
      <c r="C1566" s="93"/>
    </row>
    <row r="1567" spans="2:3" s="91" customFormat="1">
      <c r="B1567" s="184"/>
      <c r="C1567" s="93"/>
    </row>
    <row r="1568" spans="2:3" s="91" customFormat="1">
      <c r="B1568" s="184"/>
      <c r="C1568" s="93"/>
    </row>
    <row r="1569" spans="2:3" s="91" customFormat="1">
      <c r="B1569" s="184"/>
      <c r="C1569" s="93"/>
    </row>
    <row r="1570" spans="2:3" s="91" customFormat="1">
      <c r="B1570" s="184"/>
      <c r="C1570" s="93"/>
    </row>
    <row r="1571" spans="2:3" s="91" customFormat="1">
      <c r="B1571" s="184"/>
      <c r="C1571" s="93"/>
    </row>
    <row r="1572" spans="2:3" s="91" customFormat="1">
      <c r="B1572" s="184"/>
      <c r="C1572" s="93"/>
    </row>
    <row r="1573" spans="2:3" s="91" customFormat="1">
      <c r="B1573" s="184"/>
      <c r="C1573" s="93"/>
    </row>
    <row r="1574" spans="2:3" s="91" customFormat="1">
      <c r="B1574" s="184"/>
      <c r="C1574" s="93"/>
    </row>
    <row r="1575" spans="2:3" s="91" customFormat="1">
      <c r="B1575" s="184"/>
      <c r="C1575" s="93"/>
    </row>
    <row r="1576" spans="2:3" s="91" customFormat="1">
      <c r="B1576" s="184"/>
      <c r="C1576" s="93"/>
    </row>
    <row r="1577" spans="2:3" s="91" customFormat="1">
      <c r="B1577" s="184"/>
      <c r="C1577" s="93"/>
    </row>
    <row r="1578" spans="2:3" s="91" customFormat="1">
      <c r="B1578" s="184"/>
      <c r="C1578" s="93"/>
    </row>
    <row r="1579" spans="2:3" s="91" customFormat="1">
      <c r="B1579" s="184"/>
      <c r="C1579" s="93"/>
    </row>
    <row r="1580" spans="2:3" s="91" customFormat="1">
      <c r="B1580" s="184"/>
      <c r="C1580" s="93"/>
    </row>
    <row r="1581" spans="2:3" s="91" customFormat="1">
      <c r="B1581" s="184"/>
      <c r="C1581" s="93"/>
    </row>
    <row r="1582" spans="2:3" s="91" customFormat="1">
      <c r="B1582" s="184"/>
      <c r="C1582" s="93"/>
    </row>
    <row r="1583" spans="2:3" s="91" customFormat="1">
      <c r="B1583" s="184"/>
      <c r="C1583" s="93"/>
    </row>
    <row r="1584" spans="2:3" s="91" customFormat="1">
      <c r="B1584" s="184"/>
      <c r="C1584" s="93"/>
    </row>
    <row r="1585" spans="2:3" s="91" customFormat="1">
      <c r="B1585" s="184"/>
      <c r="C1585" s="93"/>
    </row>
    <row r="1586" spans="2:3" s="91" customFormat="1">
      <c r="B1586" s="184"/>
      <c r="C1586" s="93"/>
    </row>
    <row r="1587" spans="2:3" s="91" customFormat="1">
      <c r="B1587" s="184"/>
      <c r="C1587" s="93"/>
    </row>
    <row r="1588" spans="2:3" s="91" customFormat="1">
      <c r="B1588" s="184"/>
      <c r="C1588" s="93"/>
    </row>
    <row r="1589" spans="2:3" s="91" customFormat="1">
      <c r="B1589" s="184"/>
      <c r="C1589" s="93"/>
    </row>
    <row r="1590" spans="2:3" s="91" customFormat="1">
      <c r="B1590" s="184"/>
      <c r="C1590" s="93"/>
    </row>
    <row r="1591" spans="2:3" s="91" customFormat="1">
      <c r="B1591" s="184"/>
      <c r="C1591" s="93"/>
    </row>
    <row r="1592" spans="2:3" s="91" customFormat="1">
      <c r="B1592" s="184"/>
      <c r="C1592" s="93"/>
    </row>
    <row r="1593" spans="2:3" s="91" customFormat="1">
      <c r="B1593" s="184"/>
      <c r="C1593" s="93"/>
    </row>
    <row r="1594" spans="2:3" s="91" customFormat="1">
      <c r="B1594" s="184"/>
      <c r="C1594" s="93"/>
    </row>
    <row r="1595" spans="2:3" s="91" customFormat="1">
      <c r="B1595" s="184"/>
      <c r="C1595" s="93"/>
    </row>
    <row r="1596" spans="2:3" s="91" customFormat="1">
      <c r="B1596" s="184"/>
      <c r="C1596" s="93"/>
    </row>
    <row r="1597" spans="2:3" s="91" customFormat="1">
      <c r="B1597" s="184"/>
      <c r="C1597" s="93"/>
    </row>
    <row r="1598" spans="2:3" s="91" customFormat="1">
      <c r="B1598" s="184"/>
      <c r="C1598" s="93"/>
    </row>
    <row r="1599" spans="2:3" s="91" customFormat="1">
      <c r="B1599" s="184"/>
      <c r="C1599" s="93"/>
    </row>
    <row r="1600" spans="2:3" s="91" customFormat="1">
      <c r="B1600" s="184"/>
      <c r="C1600" s="93"/>
    </row>
    <row r="1601" spans="2:3" s="91" customFormat="1">
      <c r="B1601" s="184"/>
      <c r="C1601" s="93"/>
    </row>
    <row r="1602" spans="2:3" s="91" customFormat="1">
      <c r="B1602" s="184"/>
      <c r="C1602" s="93"/>
    </row>
    <row r="1603" spans="2:3" s="91" customFormat="1">
      <c r="B1603" s="184"/>
      <c r="C1603" s="93"/>
    </row>
    <row r="1604" spans="2:3" s="91" customFormat="1">
      <c r="B1604" s="184"/>
      <c r="C1604" s="93"/>
    </row>
    <row r="1605" spans="2:3" s="91" customFormat="1">
      <c r="B1605" s="184"/>
      <c r="C1605" s="93"/>
    </row>
    <row r="1606" spans="2:3" s="91" customFormat="1">
      <c r="B1606" s="184"/>
      <c r="C1606" s="93"/>
    </row>
    <row r="1607" spans="2:3" s="91" customFormat="1">
      <c r="B1607" s="184"/>
      <c r="C1607" s="93"/>
    </row>
    <row r="1608" spans="2:3" s="91" customFormat="1">
      <c r="B1608" s="184"/>
      <c r="C1608" s="93"/>
    </row>
    <row r="1609" spans="2:3" s="91" customFormat="1">
      <c r="B1609" s="184"/>
      <c r="C1609" s="93"/>
    </row>
    <row r="1610" spans="2:3" s="91" customFormat="1">
      <c r="B1610" s="184"/>
      <c r="C1610" s="93"/>
    </row>
    <row r="1611" spans="2:3" s="91" customFormat="1">
      <c r="B1611" s="184"/>
      <c r="C1611" s="93"/>
    </row>
    <row r="1612" spans="2:3" s="91" customFormat="1">
      <c r="B1612" s="184"/>
      <c r="C1612" s="93"/>
    </row>
    <row r="1613" spans="2:3" s="91" customFormat="1">
      <c r="B1613" s="184"/>
      <c r="C1613" s="93"/>
    </row>
    <row r="1614" spans="2:3" s="91" customFormat="1">
      <c r="B1614" s="184"/>
      <c r="C1614" s="93"/>
    </row>
    <row r="1615" spans="2:3" s="91" customFormat="1">
      <c r="B1615" s="184"/>
      <c r="C1615" s="93"/>
    </row>
    <row r="1616" spans="2:3" s="91" customFormat="1">
      <c r="B1616" s="184"/>
      <c r="C1616" s="93"/>
    </row>
    <row r="1617" spans="2:3" s="91" customFormat="1">
      <c r="B1617" s="184"/>
      <c r="C1617" s="93"/>
    </row>
    <row r="1618" spans="2:3" s="91" customFormat="1">
      <c r="B1618" s="184"/>
      <c r="C1618" s="93"/>
    </row>
    <row r="1619" spans="2:3" s="91" customFormat="1">
      <c r="B1619" s="184"/>
      <c r="C1619" s="93"/>
    </row>
    <row r="1620" spans="2:3" s="91" customFormat="1">
      <c r="B1620" s="184"/>
      <c r="C1620" s="93"/>
    </row>
    <row r="1621" spans="2:3" s="91" customFormat="1">
      <c r="B1621" s="184"/>
      <c r="C1621" s="93"/>
    </row>
    <row r="1622" spans="2:3" s="91" customFormat="1">
      <c r="B1622" s="184"/>
      <c r="C1622" s="93"/>
    </row>
    <row r="1623" spans="2:3" s="91" customFormat="1">
      <c r="B1623" s="184"/>
      <c r="C1623" s="93"/>
    </row>
    <row r="1624" spans="2:3" s="91" customFormat="1">
      <c r="B1624" s="184"/>
      <c r="C1624" s="93"/>
    </row>
    <row r="1625" spans="2:3" s="91" customFormat="1">
      <c r="B1625" s="184"/>
      <c r="C1625" s="93"/>
    </row>
    <row r="1626" spans="2:3" s="91" customFormat="1">
      <c r="B1626" s="184"/>
      <c r="C1626" s="93"/>
    </row>
    <row r="1627" spans="2:3" s="91" customFormat="1">
      <c r="B1627" s="184"/>
      <c r="C1627" s="93"/>
    </row>
    <row r="1628" spans="2:3" s="91" customFormat="1">
      <c r="B1628" s="184"/>
      <c r="C1628" s="93"/>
    </row>
    <row r="1629" spans="2:3" s="91" customFormat="1">
      <c r="B1629" s="184"/>
      <c r="C1629" s="93"/>
    </row>
    <row r="1630" spans="2:3" s="91" customFormat="1">
      <c r="B1630" s="184"/>
      <c r="C1630" s="93"/>
    </row>
    <row r="1631" spans="2:3" s="91" customFormat="1">
      <c r="B1631" s="184"/>
      <c r="C1631" s="93"/>
    </row>
    <row r="1632" spans="2:3" s="91" customFormat="1">
      <c r="B1632" s="184"/>
      <c r="C1632" s="93"/>
    </row>
    <row r="1633" spans="2:3" s="91" customFormat="1">
      <c r="B1633" s="184"/>
      <c r="C1633" s="93"/>
    </row>
    <row r="1634" spans="2:3" s="91" customFormat="1">
      <c r="B1634" s="184"/>
      <c r="C1634" s="93"/>
    </row>
    <row r="1635" spans="2:3" s="91" customFormat="1">
      <c r="B1635" s="184"/>
      <c r="C1635" s="93"/>
    </row>
    <row r="1636" spans="2:3" s="91" customFormat="1">
      <c r="B1636" s="184"/>
      <c r="C1636" s="93"/>
    </row>
    <row r="1637" spans="2:3" s="91" customFormat="1">
      <c r="B1637" s="184"/>
      <c r="C1637" s="93"/>
    </row>
    <row r="1638" spans="2:3" s="91" customFormat="1">
      <c r="B1638" s="184"/>
      <c r="C1638" s="93"/>
    </row>
    <row r="1639" spans="2:3" s="91" customFormat="1">
      <c r="B1639" s="184"/>
      <c r="C1639" s="93"/>
    </row>
    <row r="1640" spans="2:3" s="91" customFormat="1">
      <c r="B1640" s="184"/>
      <c r="C1640" s="93"/>
    </row>
    <row r="1641" spans="2:3" s="91" customFormat="1">
      <c r="B1641" s="184"/>
      <c r="C1641" s="93"/>
    </row>
    <row r="1642" spans="2:3" s="91" customFormat="1">
      <c r="B1642" s="184"/>
      <c r="C1642" s="93"/>
    </row>
    <row r="1643" spans="2:3" s="91" customFormat="1">
      <c r="B1643" s="184"/>
      <c r="C1643" s="93"/>
    </row>
    <row r="1644" spans="2:3" s="91" customFormat="1">
      <c r="B1644" s="184"/>
      <c r="C1644" s="93"/>
    </row>
    <row r="1645" spans="2:3" s="91" customFormat="1">
      <c r="B1645" s="184"/>
      <c r="C1645" s="93"/>
    </row>
    <row r="1646" spans="2:3" s="91" customFormat="1">
      <c r="B1646" s="184"/>
      <c r="C1646" s="93"/>
    </row>
    <row r="1647" spans="2:3" s="91" customFormat="1">
      <c r="B1647" s="184"/>
      <c r="C1647" s="93"/>
    </row>
    <row r="1648" spans="2:3" s="91" customFormat="1">
      <c r="B1648" s="184"/>
      <c r="C1648" s="93"/>
    </row>
    <row r="1649" spans="2:3" s="91" customFormat="1">
      <c r="B1649" s="184"/>
      <c r="C1649" s="93"/>
    </row>
    <row r="1650" spans="2:3" s="91" customFormat="1">
      <c r="B1650" s="184"/>
      <c r="C1650" s="93"/>
    </row>
    <row r="1651" spans="2:3" s="91" customFormat="1">
      <c r="B1651" s="184"/>
      <c r="C1651" s="93"/>
    </row>
    <row r="1652" spans="2:3" s="91" customFormat="1">
      <c r="B1652" s="184"/>
      <c r="C1652" s="93"/>
    </row>
    <row r="1653" spans="2:3" s="91" customFormat="1">
      <c r="B1653" s="184"/>
      <c r="C1653" s="93"/>
    </row>
    <row r="1654" spans="2:3" s="91" customFormat="1">
      <c r="B1654" s="184"/>
      <c r="C1654" s="93"/>
    </row>
    <row r="1655" spans="2:3" s="91" customFormat="1">
      <c r="B1655" s="184"/>
      <c r="C1655" s="93"/>
    </row>
    <row r="1656" spans="2:3" s="91" customFormat="1">
      <c r="B1656" s="184"/>
      <c r="C1656" s="93"/>
    </row>
    <row r="1657" spans="2:3" s="91" customFormat="1">
      <c r="B1657" s="184"/>
      <c r="C1657" s="93"/>
    </row>
    <row r="1658" spans="2:3" s="91" customFormat="1">
      <c r="B1658" s="184"/>
      <c r="C1658" s="93"/>
    </row>
    <row r="1659" spans="2:3" s="91" customFormat="1">
      <c r="B1659" s="184"/>
      <c r="C1659" s="93"/>
    </row>
    <row r="1660" spans="2:3" s="91" customFormat="1">
      <c r="B1660" s="184"/>
      <c r="C1660" s="93"/>
    </row>
    <row r="1661" spans="2:3" s="91" customFormat="1">
      <c r="B1661" s="184"/>
      <c r="C1661" s="93"/>
    </row>
    <row r="1662" spans="2:3" s="91" customFormat="1">
      <c r="B1662" s="184"/>
      <c r="C1662" s="93"/>
    </row>
    <row r="1663" spans="2:3" s="91" customFormat="1">
      <c r="B1663" s="184"/>
      <c r="C1663" s="93"/>
    </row>
    <row r="1664" spans="2:3" s="91" customFormat="1">
      <c r="B1664" s="184"/>
      <c r="C1664" s="93"/>
    </row>
    <row r="1665" spans="2:3" s="91" customFormat="1">
      <c r="B1665" s="184"/>
      <c r="C1665" s="93"/>
    </row>
    <row r="1666" spans="2:3" s="91" customFormat="1">
      <c r="B1666" s="184"/>
      <c r="C1666" s="93"/>
    </row>
    <row r="1667" spans="2:3" s="91" customFormat="1">
      <c r="B1667" s="184"/>
      <c r="C1667" s="93"/>
    </row>
    <row r="1668" spans="2:3" s="91" customFormat="1">
      <c r="B1668" s="184"/>
      <c r="C1668" s="93"/>
    </row>
    <row r="1669" spans="2:3" s="91" customFormat="1">
      <c r="B1669" s="184"/>
      <c r="C1669" s="93"/>
    </row>
    <row r="1670" spans="2:3" s="91" customFormat="1">
      <c r="B1670" s="184"/>
      <c r="C1670" s="93"/>
    </row>
    <row r="1671" spans="2:3" s="91" customFormat="1">
      <c r="B1671" s="184"/>
      <c r="C1671" s="93"/>
    </row>
    <row r="1672" spans="2:3" s="91" customFormat="1">
      <c r="B1672" s="184"/>
      <c r="C1672" s="93"/>
    </row>
    <row r="1673" spans="2:3" s="91" customFormat="1">
      <c r="B1673" s="184"/>
      <c r="C1673" s="93"/>
    </row>
    <row r="1674" spans="2:3" s="91" customFormat="1">
      <c r="B1674" s="184"/>
      <c r="C1674" s="93"/>
    </row>
    <row r="1675" spans="2:3" s="91" customFormat="1">
      <c r="B1675" s="184"/>
      <c r="C1675" s="93"/>
    </row>
    <row r="1676" spans="2:3" s="91" customFormat="1">
      <c r="B1676" s="184"/>
      <c r="C1676" s="93"/>
    </row>
    <row r="1677" spans="2:3" s="91" customFormat="1">
      <c r="B1677" s="184"/>
      <c r="C1677" s="93"/>
    </row>
    <row r="1678" spans="2:3" s="91" customFormat="1">
      <c r="B1678" s="184"/>
      <c r="C1678" s="93"/>
    </row>
    <row r="1679" spans="2:3" s="91" customFormat="1">
      <c r="B1679" s="184"/>
      <c r="C1679" s="93"/>
    </row>
    <row r="1680" spans="2:3" s="91" customFormat="1">
      <c r="B1680" s="184"/>
      <c r="C1680" s="93"/>
    </row>
    <row r="1681" spans="2:3" s="91" customFormat="1">
      <c r="B1681" s="184"/>
      <c r="C1681" s="93"/>
    </row>
    <row r="1682" spans="2:3" s="91" customFormat="1">
      <c r="B1682" s="184"/>
      <c r="C1682" s="93"/>
    </row>
    <row r="1683" spans="2:3" s="91" customFormat="1">
      <c r="B1683" s="184"/>
      <c r="C1683" s="93"/>
    </row>
    <row r="1684" spans="2:3" s="91" customFormat="1">
      <c r="B1684" s="184"/>
      <c r="C1684" s="93"/>
    </row>
    <row r="1685" spans="2:3" s="91" customFormat="1">
      <c r="B1685" s="184"/>
      <c r="C1685" s="93"/>
    </row>
    <row r="1686" spans="2:3" s="91" customFormat="1">
      <c r="B1686" s="184"/>
      <c r="C1686" s="93"/>
    </row>
    <row r="1687" spans="2:3" s="91" customFormat="1">
      <c r="B1687" s="184"/>
      <c r="C1687" s="93"/>
    </row>
    <row r="1688" spans="2:3" s="91" customFormat="1">
      <c r="B1688" s="184"/>
      <c r="C1688" s="93"/>
    </row>
    <row r="1689" spans="2:3" s="91" customFormat="1">
      <c r="B1689" s="184"/>
      <c r="C1689" s="93"/>
    </row>
    <row r="1690" spans="2:3" s="91" customFormat="1">
      <c r="B1690" s="184"/>
      <c r="C1690" s="93"/>
    </row>
    <row r="1691" spans="2:3" s="91" customFormat="1">
      <c r="B1691" s="184"/>
      <c r="C1691" s="93"/>
    </row>
    <row r="1692" spans="2:3" s="91" customFormat="1">
      <c r="B1692" s="184"/>
      <c r="C1692" s="93"/>
    </row>
    <row r="1693" spans="2:3" s="91" customFormat="1">
      <c r="B1693" s="184"/>
      <c r="C1693" s="93"/>
    </row>
    <row r="1694" spans="2:3" s="91" customFormat="1">
      <c r="B1694" s="184"/>
      <c r="C1694" s="93"/>
    </row>
    <row r="1695" spans="2:3" s="91" customFormat="1">
      <c r="B1695" s="184"/>
      <c r="C1695" s="93"/>
    </row>
    <row r="1696" spans="2:3" s="91" customFormat="1">
      <c r="B1696" s="184"/>
      <c r="C1696" s="93"/>
    </row>
    <row r="1697" spans="2:3" s="91" customFormat="1">
      <c r="B1697" s="184"/>
      <c r="C1697" s="93"/>
    </row>
    <row r="1698" spans="2:3" s="91" customFormat="1">
      <c r="B1698" s="184"/>
      <c r="C1698" s="93"/>
    </row>
    <row r="1699" spans="2:3" s="91" customFormat="1">
      <c r="B1699" s="184"/>
      <c r="C1699" s="93"/>
    </row>
    <row r="1700" spans="2:3" s="91" customFormat="1">
      <c r="B1700" s="184"/>
      <c r="C1700" s="93"/>
    </row>
    <row r="1701" spans="2:3" s="91" customFormat="1">
      <c r="B1701" s="184"/>
      <c r="C1701" s="93"/>
    </row>
    <row r="1702" spans="2:3" s="91" customFormat="1">
      <c r="B1702" s="184"/>
      <c r="C1702" s="93"/>
    </row>
    <row r="1703" spans="2:3" s="91" customFormat="1">
      <c r="B1703" s="184"/>
      <c r="C1703" s="93"/>
    </row>
    <row r="1704" spans="2:3" s="91" customFormat="1">
      <c r="B1704" s="184"/>
      <c r="C1704" s="93"/>
    </row>
    <row r="1705" spans="2:3" s="91" customFormat="1">
      <c r="B1705" s="184"/>
      <c r="C1705" s="93"/>
    </row>
    <row r="1706" spans="2:3" s="91" customFormat="1">
      <c r="B1706" s="184"/>
      <c r="C1706" s="93"/>
    </row>
    <row r="1707" spans="2:3" s="91" customFormat="1">
      <c r="B1707" s="184"/>
      <c r="C1707" s="93"/>
    </row>
    <row r="1708" spans="2:3" s="91" customFormat="1">
      <c r="B1708" s="184"/>
      <c r="C1708" s="93"/>
    </row>
    <row r="1709" spans="2:3" s="91" customFormat="1">
      <c r="B1709" s="184"/>
      <c r="C1709" s="93"/>
    </row>
    <row r="1710" spans="2:3" s="91" customFormat="1">
      <c r="B1710" s="184"/>
      <c r="C1710" s="93"/>
    </row>
    <row r="1711" spans="2:3" s="91" customFormat="1">
      <c r="B1711" s="184"/>
      <c r="C1711" s="93"/>
    </row>
    <row r="1712" spans="2:3" s="91" customFormat="1">
      <c r="B1712" s="184"/>
      <c r="C1712" s="93"/>
    </row>
    <row r="1713" spans="2:3" s="91" customFormat="1">
      <c r="B1713" s="184"/>
      <c r="C1713" s="93"/>
    </row>
    <row r="1714" spans="2:3" s="91" customFormat="1">
      <c r="B1714" s="184"/>
      <c r="C1714" s="93"/>
    </row>
    <row r="1715" spans="2:3" s="91" customFormat="1">
      <c r="B1715" s="184"/>
      <c r="C1715" s="93"/>
    </row>
    <row r="1716" spans="2:3" s="91" customFormat="1">
      <c r="B1716" s="184"/>
      <c r="C1716" s="93"/>
    </row>
    <row r="1717" spans="2:3" s="91" customFormat="1">
      <c r="B1717" s="184"/>
      <c r="C1717" s="93"/>
    </row>
    <row r="1718" spans="2:3" s="91" customFormat="1">
      <c r="B1718" s="184"/>
      <c r="C1718" s="93"/>
    </row>
    <row r="1719" spans="2:3" s="91" customFormat="1">
      <c r="B1719" s="184"/>
      <c r="C1719" s="93"/>
    </row>
    <row r="1720" spans="2:3" s="91" customFormat="1">
      <c r="B1720" s="184"/>
      <c r="C1720" s="93"/>
    </row>
    <row r="1721" spans="2:3" s="91" customFormat="1">
      <c r="B1721" s="184"/>
      <c r="C1721" s="93"/>
    </row>
    <row r="1722" spans="2:3" s="91" customFormat="1">
      <c r="B1722" s="184"/>
      <c r="C1722" s="93"/>
    </row>
    <row r="1723" spans="2:3" s="91" customFormat="1">
      <c r="B1723" s="184"/>
      <c r="C1723" s="93"/>
    </row>
    <row r="1724" spans="2:3" s="91" customFormat="1">
      <c r="B1724" s="184"/>
      <c r="C1724" s="93"/>
    </row>
    <row r="1725" spans="2:3" s="91" customFormat="1">
      <c r="B1725" s="184"/>
      <c r="C1725" s="93"/>
    </row>
    <row r="1726" spans="2:3" s="91" customFormat="1">
      <c r="B1726" s="184"/>
      <c r="C1726" s="93"/>
    </row>
    <row r="1727" spans="2:3" s="91" customFormat="1">
      <c r="B1727" s="184"/>
      <c r="C1727" s="93"/>
    </row>
    <row r="1728" spans="2:3" s="91" customFormat="1">
      <c r="B1728" s="184"/>
      <c r="C1728" s="93"/>
    </row>
    <row r="1729" spans="2:3" s="91" customFormat="1">
      <c r="B1729" s="184"/>
      <c r="C1729" s="93"/>
    </row>
    <row r="1730" spans="2:3" s="91" customFormat="1">
      <c r="B1730" s="184"/>
      <c r="C1730" s="93"/>
    </row>
    <row r="1731" spans="2:3" s="91" customFormat="1">
      <c r="B1731" s="184"/>
      <c r="C1731" s="93"/>
    </row>
    <row r="1732" spans="2:3" s="91" customFormat="1">
      <c r="B1732" s="184"/>
      <c r="C1732" s="93"/>
    </row>
    <row r="1733" spans="2:3" s="91" customFormat="1">
      <c r="B1733" s="184"/>
      <c r="C1733" s="93"/>
    </row>
    <row r="1734" spans="2:3" s="91" customFormat="1">
      <c r="B1734" s="184"/>
      <c r="C1734" s="93"/>
    </row>
    <row r="1735" spans="2:3" s="91" customFormat="1">
      <c r="B1735" s="184"/>
      <c r="C1735" s="93"/>
    </row>
    <row r="1736" spans="2:3" s="91" customFormat="1">
      <c r="B1736" s="184"/>
      <c r="C1736" s="93"/>
    </row>
    <row r="1737" spans="2:3" s="91" customFormat="1">
      <c r="B1737" s="184"/>
      <c r="C1737" s="93"/>
    </row>
    <row r="1738" spans="2:3" s="91" customFormat="1">
      <c r="B1738" s="184"/>
      <c r="C1738" s="93"/>
    </row>
    <row r="1739" spans="2:3" s="91" customFormat="1">
      <c r="B1739" s="184"/>
      <c r="C1739" s="93"/>
    </row>
    <row r="1740" spans="2:3" s="91" customFormat="1">
      <c r="B1740" s="184"/>
      <c r="C1740" s="93"/>
    </row>
    <row r="1741" spans="2:3" s="91" customFormat="1">
      <c r="B1741" s="184"/>
      <c r="C1741" s="93"/>
    </row>
    <row r="1742" spans="2:3" s="91" customFormat="1">
      <c r="B1742" s="184"/>
      <c r="C1742" s="93"/>
    </row>
    <row r="1743" spans="2:3" s="91" customFormat="1">
      <c r="B1743" s="184"/>
      <c r="C1743" s="93"/>
    </row>
    <row r="1744" spans="2:3" s="91" customFormat="1">
      <c r="B1744" s="184"/>
      <c r="C1744" s="93"/>
    </row>
    <row r="1745" spans="2:3" s="91" customFormat="1">
      <c r="B1745" s="184"/>
      <c r="C1745" s="93"/>
    </row>
    <row r="1746" spans="2:3" s="91" customFormat="1">
      <c r="B1746" s="184"/>
      <c r="C1746" s="93"/>
    </row>
    <row r="1747" spans="2:3" s="91" customFormat="1">
      <c r="B1747" s="184"/>
      <c r="C1747" s="93"/>
    </row>
    <row r="1748" spans="2:3" s="91" customFormat="1">
      <c r="B1748" s="184"/>
      <c r="C1748" s="93"/>
    </row>
    <row r="1749" spans="2:3" s="91" customFormat="1">
      <c r="B1749" s="184"/>
      <c r="C1749" s="93"/>
    </row>
    <row r="1750" spans="2:3" s="91" customFormat="1">
      <c r="B1750" s="184"/>
      <c r="C1750" s="93"/>
    </row>
    <row r="1751" spans="2:3" s="91" customFormat="1">
      <c r="B1751" s="184"/>
      <c r="C1751" s="93"/>
    </row>
    <row r="1752" spans="2:3" s="91" customFormat="1">
      <c r="B1752" s="184"/>
      <c r="C1752" s="93"/>
    </row>
    <row r="1753" spans="2:3" s="91" customFormat="1">
      <c r="B1753" s="184"/>
      <c r="C1753" s="93"/>
    </row>
    <row r="1754" spans="2:3" s="91" customFormat="1">
      <c r="B1754" s="184"/>
      <c r="C1754" s="93"/>
    </row>
    <row r="1755" spans="2:3" s="91" customFormat="1">
      <c r="B1755" s="184"/>
      <c r="C1755" s="93"/>
    </row>
    <row r="1756" spans="2:3" s="91" customFormat="1">
      <c r="B1756" s="184"/>
      <c r="C1756" s="93"/>
    </row>
    <row r="1757" spans="2:3" s="91" customFormat="1">
      <c r="B1757" s="184"/>
      <c r="C1757" s="93"/>
    </row>
    <row r="1758" spans="2:3" s="91" customFormat="1">
      <c r="B1758" s="184"/>
      <c r="C1758" s="93"/>
    </row>
    <row r="1759" spans="2:3" s="91" customFormat="1">
      <c r="B1759" s="184"/>
      <c r="C1759" s="93"/>
    </row>
    <row r="1760" spans="2:3" s="91" customFormat="1">
      <c r="B1760" s="184"/>
      <c r="C1760" s="93"/>
    </row>
    <row r="1761" spans="2:3" s="91" customFormat="1">
      <c r="B1761" s="184"/>
      <c r="C1761" s="93"/>
    </row>
    <row r="1762" spans="2:3" s="91" customFormat="1">
      <c r="B1762" s="184"/>
      <c r="C1762" s="93"/>
    </row>
    <row r="1763" spans="2:3" s="91" customFormat="1">
      <c r="B1763" s="184"/>
      <c r="C1763" s="93"/>
    </row>
    <row r="1764" spans="2:3" s="91" customFormat="1">
      <c r="B1764" s="184"/>
      <c r="C1764" s="93"/>
    </row>
    <row r="1765" spans="2:3" s="91" customFormat="1">
      <c r="B1765" s="184"/>
      <c r="C1765" s="93"/>
    </row>
    <row r="1766" spans="2:3" s="91" customFormat="1">
      <c r="B1766" s="184"/>
      <c r="C1766" s="93"/>
    </row>
    <row r="1767" spans="2:3" s="91" customFormat="1">
      <c r="B1767" s="184"/>
      <c r="C1767" s="93"/>
    </row>
    <row r="1768" spans="2:3" s="91" customFormat="1">
      <c r="B1768" s="184"/>
      <c r="C1768" s="93"/>
    </row>
    <row r="1769" spans="2:3" s="91" customFormat="1">
      <c r="B1769" s="184"/>
      <c r="C1769" s="93"/>
    </row>
    <row r="1770" spans="2:3" s="91" customFormat="1">
      <c r="B1770" s="184"/>
      <c r="C1770" s="93"/>
    </row>
    <row r="1771" spans="2:3" s="91" customFormat="1">
      <c r="B1771" s="184"/>
      <c r="C1771" s="93"/>
    </row>
    <row r="1772" spans="2:3" s="91" customFormat="1">
      <c r="B1772" s="184"/>
      <c r="C1772" s="93"/>
    </row>
    <row r="1773" spans="2:3" s="91" customFormat="1">
      <c r="B1773" s="184"/>
      <c r="C1773" s="93"/>
    </row>
    <row r="1774" spans="2:3" s="91" customFormat="1">
      <c r="B1774" s="184"/>
      <c r="C1774" s="93"/>
    </row>
    <row r="1775" spans="2:3" s="91" customFormat="1">
      <c r="B1775" s="184"/>
      <c r="C1775" s="93"/>
    </row>
    <row r="1776" spans="2:3" s="91" customFormat="1">
      <c r="B1776" s="184"/>
      <c r="C1776" s="93"/>
    </row>
    <row r="1777" spans="2:3" s="91" customFormat="1">
      <c r="B1777" s="184"/>
      <c r="C1777" s="93"/>
    </row>
    <row r="1778" spans="2:3" s="91" customFormat="1">
      <c r="B1778" s="184"/>
      <c r="C1778" s="93"/>
    </row>
    <row r="1779" spans="2:3" s="91" customFormat="1">
      <c r="B1779" s="184"/>
      <c r="C1779" s="93"/>
    </row>
    <row r="1780" spans="2:3" s="91" customFormat="1">
      <c r="B1780" s="184"/>
      <c r="C1780" s="93"/>
    </row>
    <row r="1781" spans="2:3" s="91" customFormat="1">
      <c r="B1781" s="184"/>
      <c r="C1781" s="93"/>
    </row>
    <row r="1782" spans="2:3" s="91" customFormat="1">
      <c r="B1782" s="184"/>
      <c r="C1782" s="93"/>
    </row>
    <row r="1783" spans="2:3" s="91" customFormat="1">
      <c r="B1783" s="184"/>
      <c r="C1783" s="93"/>
    </row>
    <row r="1784" spans="2:3" s="91" customFormat="1">
      <c r="B1784" s="184"/>
      <c r="C1784" s="93"/>
    </row>
    <row r="1785" spans="2:3" s="91" customFormat="1">
      <c r="B1785" s="184"/>
      <c r="C1785" s="93"/>
    </row>
    <row r="1786" spans="2:3" s="91" customFormat="1">
      <c r="B1786" s="184"/>
      <c r="C1786" s="93"/>
    </row>
    <row r="1787" spans="2:3" s="91" customFormat="1">
      <c r="B1787" s="184"/>
      <c r="C1787" s="93"/>
    </row>
    <row r="1788" spans="2:3" s="91" customFormat="1">
      <c r="B1788" s="184"/>
      <c r="C1788" s="93"/>
    </row>
    <row r="1789" spans="2:3" s="91" customFormat="1">
      <c r="B1789" s="184"/>
      <c r="C1789" s="93"/>
    </row>
    <row r="1790" spans="2:3" s="91" customFormat="1">
      <c r="B1790" s="184"/>
      <c r="C1790" s="93"/>
    </row>
    <row r="1791" spans="2:3" s="91" customFormat="1">
      <c r="B1791" s="184"/>
      <c r="C1791" s="93"/>
    </row>
    <row r="1792" spans="2:3" s="91" customFormat="1">
      <c r="B1792" s="184"/>
      <c r="C1792" s="93"/>
    </row>
    <row r="1793" spans="2:3" s="91" customFormat="1">
      <c r="B1793" s="184"/>
      <c r="C1793" s="93"/>
    </row>
    <row r="1794" spans="2:3" s="91" customFormat="1">
      <c r="B1794" s="184"/>
      <c r="C1794" s="93"/>
    </row>
    <row r="1795" spans="2:3" s="91" customFormat="1">
      <c r="B1795" s="184"/>
      <c r="C1795" s="93"/>
    </row>
    <row r="1796" spans="2:3" s="91" customFormat="1">
      <c r="B1796" s="184"/>
      <c r="C1796" s="93"/>
    </row>
    <row r="1797" spans="2:3" s="91" customFormat="1">
      <c r="B1797" s="184"/>
      <c r="C1797" s="93"/>
    </row>
    <row r="1798" spans="2:3" s="91" customFormat="1">
      <c r="B1798" s="184"/>
      <c r="C1798" s="93"/>
    </row>
    <row r="1799" spans="2:3" s="91" customFormat="1">
      <c r="B1799" s="184"/>
      <c r="C1799" s="93"/>
    </row>
    <row r="1800" spans="2:3" s="91" customFormat="1">
      <c r="B1800" s="184"/>
      <c r="C1800" s="93"/>
    </row>
    <row r="1801" spans="2:3" s="91" customFormat="1">
      <c r="B1801" s="184"/>
      <c r="C1801" s="93"/>
    </row>
    <row r="1802" spans="2:3" s="91" customFormat="1">
      <c r="B1802" s="184"/>
      <c r="C1802" s="93"/>
    </row>
    <row r="1803" spans="2:3" s="91" customFormat="1">
      <c r="B1803" s="184"/>
      <c r="C1803" s="93"/>
    </row>
    <row r="1804" spans="2:3" s="91" customFormat="1">
      <c r="B1804" s="184"/>
      <c r="C1804" s="93"/>
    </row>
    <row r="1805" spans="2:3" s="91" customFormat="1">
      <c r="B1805" s="184"/>
      <c r="C1805" s="93"/>
    </row>
    <row r="1806" spans="2:3" s="91" customFormat="1">
      <c r="B1806" s="184"/>
      <c r="C1806" s="93"/>
    </row>
    <row r="1807" spans="2:3" s="91" customFormat="1">
      <c r="B1807" s="184"/>
      <c r="C1807" s="93"/>
    </row>
    <row r="1808" spans="2:3" s="91" customFormat="1">
      <c r="B1808" s="184"/>
      <c r="C1808" s="93"/>
    </row>
    <row r="1809" spans="2:3" s="91" customFormat="1">
      <c r="B1809" s="184"/>
      <c r="C1809" s="93"/>
    </row>
    <row r="1810" spans="2:3" s="91" customFormat="1">
      <c r="B1810" s="184"/>
      <c r="C1810" s="93"/>
    </row>
    <row r="1811" spans="2:3" s="91" customFormat="1">
      <c r="B1811" s="184"/>
      <c r="C1811" s="93"/>
    </row>
    <row r="1812" spans="2:3" s="91" customFormat="1">
      <c r="B1812" s="184"/>
      <c r="C1812" s="93"/>
    </row>
    <row r="1813" spans="2:3" s="91" customFormat="1">
      <c r="B1813" s="184"/>
      <c r="C1813" s="93"/>
    </row>
    <row r="1814" spans="2:3" s="91" customFormat="1">
      <c r="B1814" s="184"/>
      <c r="C1814" s="93"/>
    </row>
    <row r="1815" spans="2:3" s="91" customFormat="1">
      <c r="B1815" s="184"/>
      <c r="C1815" s="93"/>
    </row>
    <row r="1816" spans="2:3" s="91" customFormat="1">
      <c r="B1816" s="184"/>
      <c r="C1816" s="93"/>
    </row>
    <row r="1817" spans="2:3" s="91" customFormat="1">
      <c r="B1817" s="184"/>
      <c r="C1817" s="93"/>
    </row>
    <row r="1818" spans="2:3" s="91" customFormat="1">
      <c r="B1818" s="184"/>
      <c r="C1818" s="93"/>
    </row>
    <row r="1819" spans="2:3" s="91" customFormat="1">
      <c r="B1819" s="184"/>
      <c r="C1819" s="93"/>
    </row>
    <row r="1820" spans="2:3" s="91" customFormat="1">
      <c r="B1820" s="184"/>
      <c r="C1820" s="93"/>
    </row>
    <row r="1821" spans="2:3" s="91" customFormat="1">
      <c r="B1821" s="184"/>
      <c r="C1821" s="93"/>
    </row>
    <row r="1822" spans="2:3" s="91" customFormat="1">
      <c r="B1822" s="184"/>
      <c r="C1822" s="93"/>
    </row>
    <row r="1823" spans="2:3" s="91" customFormat="1">
      <c r="B1823" s="184"/>
      <c r="C1823" s="93"/>
    </row>
    <row r="1824" spans="2:3" s="91" customFormat="1">
      <c r="B1824" s="184"/>
      <c r="C1824" s="93"/>
    </row>
    <row r="1825" spans="2:3" s="91" customFormat="1">
      <c r="B1825" s="184"/>
      <c r="C1825" s="93"/>
    </row>
    <row r="1826" spans="2:3" s="91" customFormat="1">
      <c r="B1826" s="184"/>
      <c r="C1826" s="93"/>
    </row>
    <row r="1827" spans="2:3" s="91" customFormat="1">
      <c r="B1827" s="184"/>
      <c r="C1827" s="93"/>
    </row>
    <row r="1828" spans="2:3" s="91" customFormat="1">
      <c r="B1828" s="184"/>
      <c r="C1828" s="93"/>
    </row>
    <row r="1829" spans="2:3" s="91" customFormat="1">
      <c r="B1829" s="184"/>
      <c r="C1829" s="93"/>
    </row>
    <row r="1830" spans="2:3" s="91" customFormat="1">
      <c r="B1830" s="184"/>
      <c r="C1830" s="93"/>
    </row>
    <row r="1831" spans="2:3" s="91" customFormat="1">
      <c r="B1831" s="184"/>
      <c r="C1831" s="93"/>
    </row>
    <row r="1832" spans="2:3" s="91" customFormat="1">
      <c r="B1832" s="184"/>
      <c r="C1832" s="93"/>
    </row>
    <row r="1833" spans="2:3" s="91" customFormat="1">
      <c r="B1833" s="184"/>
      <c r="C1833" s="93"/>
    </row>
    <row r="1834" spans="2:3" s="91" customFormat="1">
      <c r="B1834" s="184"/>
      <c r="C1834" s="93"/>
    </row>
    <row r="1835" spans="2:3" s="91" customFormat="1">
      <c r="B1835" s="184"/>
      <c r="C1835" s="93"/>
    </row>
    <row r="1836" spans="2:3" s="91" customFormat="1">
      <c r="B1836" s="184"/>
      <c r="C1836" s="93"/>
    </row>
    <row r="1837" spans="2:3">
      <c r="B1837" s="184"/>
      <c r="C1837" s="93"/>
    </row>
    <row r="1838" spans="2:3">
      <c r="B1838" s="184"/>
      <c r="C1838" s="93"/>
    </row>
    <row r="1839" spans="2:3">
      <c r="C1839" s="93"/>
    </row>
    <row r="1840" spans="2:3">
      <c r="C1840" s="93"/>
    </row>
    <row r="1841" spans="3:3">
      <c r="C1841" s="93"/>
    </row>
    <row r="1842" spans="3:3">
      <c r="C1842" s="93"/>
    </row>
    <row r="1843" spans="3:3">
      <c r="C1843" s="93"/>
    </row>
    <row r="1844" spans="3:3">
      <c r="C1844" s="93"/>
    </row>
    <row r="1845" spans="3:3">
      <c r="C1845" s="93"/>
    </row>
    <row r="1846" spans="3:3">
      <c r="C1846" s="93"/>
    </row>
    <row r="1847" spans="3:3">
      <c r="C1847" s="93"/>
    </row>
    <row r="1848" spans="3:3">
      <c r="C1848" s="93"/>
    </row>
    <row r="1849" spans="3:3">
      <c r="C1849" s="93"/>
    </row>
    <row r="1850" spans="3:3">
      <c r="C1850" s="93"/>
    </row>
    <row r="1851" spans="3:3">
      <c r="C1851" s="93"/>
    </row>
    <row r="1852" spans="3:3">
      <c r="C1852" s="93"/>
    </row>
    <row r="1853" spans="3:3">
      <c r="C1853" s="93"/>
    </row>
    <row r="1854" spans="3:3">
      <c r="C1854" s="93"/>
    </row>
    <row r="1855" spans="3:3">
      <c r="C1855" s="93"/>
    </row>
    <row r="1856" spans="3:3">
      <c r="C1856" s="93"/>
    </row>
    <row r="1857" spans="3:3">
      <c r="C1857" s="93"/>
    </row>
    <row r="1858" spans="3:3">
      <c r="C1858" s="93"/>
    </row>
    <row r="1859" spans="3:3">
      <c r="C1859" s="93"/>
    </row>
    <row r="1860" spans="3:3">
      <c r="C1860" s="93"/>
    </row>
    <row r="1861" spans="3:3">
      <c r="C1861" s="93"/>
    </row>
    <row r="1862" spans="3:3">
      <c r="C1862" s="93"/>
    </row>
    <row r="1863" spans="3:3">
      <c r="C1863" s="93"/>
    </row>
    <row r="1864" spans="3:3">
      <c r="C1864" s="93"/>
    </row>
    <row r="1865" spans="3:3">
      <c r="C1865" s="93"/>
    </row>
    <row r="1866" spans="3:3">
      <c r="C1866" s="93"/>
    </row>
    <row r="1867" spans="3:3">
      <c r="C1867" s="93"/>
    </row>
    <row r="1868" spans="3:3">
      <c r="C1868" s="93"/>
    </row>
    <row r="1869" spans="3:3">
      <c r="C1869" s="93"/>
    </row>
    <row r="1870" spans="3:3">
      <c r="C1870" s="93"/>
    </row>
    <row r="1871" spans="3:3">
      <c r="C1871" s="93"/>
    </row>
    <row r="1872" spans="3:3">
      <c r="C1872" s="93"/>
    </row>
    <row r="1873" spans="3:3">
      <c r="C1873" s="93"/>
    </row>
    <row r="1874" spans="3:3">
      <c r="C1874" s="93"/>
    </row>
    <row r="1875" spans="3:3">
      <c r="C1875" s="93"/>
    </row>
    <row r="1876" spans="3:3">
      <c r="C1876" s="93"/>
    </row>
    <row r="1877" spans="3:3">
      <c r="C1877" s="93"/>
    </row>
    <row r="1878" spans="3:3">
      <c r="C1878" s="93"/>
    </row>
    <row r="1879" spans="3:3">
      <c r="C1879" s="93"/>
    </row>
    <row r="1880" spans="3:3">
      <c r="C1880" s="93"/>
    </row>
    <row r="1881" spans="3:3">
      <c r="C1881" s="93"/>
    </row>
    <row r="1882" spans="3:3">
      <c r="C1882" s="93"/>
    </row>
    <row r="1883" spans="3:3">
      <c r="C1883" s="93"/>
    </row>
    <row r="1884" spans="3:3">
      <c r="C1884" s="93"/>
    </row>
    <row r="1885" spans="3:3">
      <c r="C1885" s="93"/>
    </row>
    <row r="1886" spans="3:3">
      <c r="C1886" s="93"/>
    </row>
    <row r="1887" spans="3:3">
      <c r="C1887" s="93"/>
    </row>
    <row r="1888" spans="3:3">
      <c r="C1888" s="93"/>
    </row>
    <row r="1889" spans="3:3">
      <c r="C1889" s="93"/>
    </row>
    <row r="1890" spans="3:3">
      <c r="C1890" s="93"/>
    </row>
    <row r="1891" spans="3:3">
      <c r="C1891" s="93"/>
    </row>
    <row r="1892" spans="3:3">
      <c r="C1892" s="93"/>
    </row>
    <row r="1893" spans="3:3">
      <c r="C1893" s="93"/>
    </row>
    <row r="1894" spans="3:3">
      <c r="C1894" s="93"/>
    </row>
    <row r="1895" spans="3:3">
      <c r="C1895" s="93"/>
    </row>
    <row r="1896" spans="3:3">
      <c r="C1896" s="93"/>
    </row>
    <row r="1897" spans="3:3">
      <c r="C1897" s="93"/>
    </row>
    <row r="1898" spans="3:3">
      <c r="C1898" s="93"/>
    </row>
    <row r="1899" spans="3:3">
      <c r="C1899" s="93"/>
    </row>
    <row r="1900" spans="3:3">
      <c r="C1900" s="93"/>
    </row>
    <row r="1901" spans="3:3">
      <c r="C1901" s="93"/>
    </row>
    <row r="1902" spans="3:3">
      <c r="C1902" s="93"/>
    </row>
    <row r="1903" spans="3:3">
      <c r="C1903" s="93"/>
    </row>
    <row r="1904" spans="3:3">
      <c r="C1904" s="93"/>
    </row>
    <row r="1905" spans="3:3">
      <c r="C1905" s="93"/>
    </row>
    <row r="1906" spans="3:3">
      <c r="C1906" s="93"/>
    </row>
    <row r="1907" spans="3:3">
      <c r="C1907" s="93"/>
    </row>
    <row r="1908" spans="3:3">
      <c r="C1908" s="93"/>
    </row>
    <row r="1909" spans="3:3">
      <c r="C1909" s="93"/>
    </row>
    <row r="1910" spans="3:3">
      <c r="C1910" s="93"/>
    </row>
    <row r="1911" spans="3:3">
      <c r="C1911" s="93"/>
    </row>
    <row r="1912" spans="3:3">
      <c r="C1912" s="93"/>
    </row>
    <row r="1913" spans="3:3">
      <c r="C1913" s="93"/>
    </row>
    <row r="1914" spans="3:3">
      <c r="C1914" s="93"/>
    </row>
    <row r="1915" spans="3:3">
      <c r="C1915" s="93"/>
    </row>
    <row r="1916" spans="3:3">
      <c r="C1916" s="93"/>
    </row>
    <row r="1917" spans="3:3">
      <c r="C1917" s="93"/>
    </row>
    <row r="1918" spans="3:3">
      <c r="C1918" s="93"/>
    </row>
    <row r="1919" spans="3:3">
      <c r="C1919" s="93"/>
    </row>
    <row r="1920" spans="3:3">
      <c r="C1920" s="93"/>
    </row>
    <row r="1921" spans="3:3">
      <c r="C1921" s="93"/>
    </row>
    <row r="1922" spans="3:3">
      <c r="C1922" s="93"/>
    </row>
    <row r="1923" spans="3:3">
      <c r="C1923" s="93"/>
    </row>
    <row r="1924" spans="3:3">
      <c r="C1924" s="93"/>
    </row>
    <row r="1925" spans="3:3">
      <c r="C1925" s="93"/>
    </row>
    <row r="1926" spans="3:3">
      <c r="C1926" s="93"/>
    </row>
    <row r="1927" spans="3:3">
      <c r="C1927" s="93"/>
    </row>
    <row r="1928" spans="3:3">
      <c r="C1928" s="93"/>
    </row>
    <row r="1929" spans="3:3">
      <c r="C1929" s="93"/>
    </row>
    <row r="1930" spans="3:3">
      <c r="C1930" s="93"/>
    </row>
    <row r="1931" spans="3:3">
      <c r="C1931" s="93"/>
    </row>
    <row r="1932" spans="3:3">
      <c r="C1932" s="93"/>
    </row>
    <row r="1933" spans="3:3">
      <c r="C1933" s="93"/>
    </row>
    <row r="1934" spans="3:3">
      <c r="C1934" s="93"/>
    </row>
    <row r="1935" spans="3:3">
      <c r="C1935" s="93"/>
    </row>
    <row r="1936" spans="3:3">
      <c r="C1936" s="93"/>
    </row>
    <row r="1937" spans="3:3">
      <c r="C1937" s="93"/>
    </row>
    <row r="1938" spans="3:3">
      <c r="C1938" s="93"/>
    </row>
    <row r="1939" spans="3:3">
      <c r="C1939" s="93"/>
    </row>
    <row r="1940" spans="3:3">
      <c r="C1940" s="93"/>
    </row>
    <row r="1941" spans="3:3">
      <c r="C1941" s="93"/>
    </row>
    <row r="1942" spans="3:3">
      <c r="C1942" s="93"/>
    </row>
    <row r="1943" spans="3:3">
      <c r="C1943" s="93"/>
    </row>
    <row r="1944" spans="3:3">
      <c r="C1944" s="93"/>
    </row>
    <row r="1945" spans="3:3">
      <c r="C1945" s="93"/>
    </row>
    <row r="1946" spans="3:3">
      <c r="C1946" s="93"/>
    </row>
    <row r="1947" spans="3:3">
      <c r="C1947" s="93"/>
    </row>
    <row r="1948" spans="3:3">
      <c r="C1948" s="93"/>
    </row>
    <row r="1949" spans="3:3">
      <c r="C1949" s="93"/>
    </row>
    <row r="1950" spans="3:3">
      <c r="C1950" s="93"/>
    </row>
    <row r="1951" spans="3:3">
      <c r="C1951" s="93"/>
    </row>
    <row r="1952" spans="3:3">
      <c r="C1952" s="93"/>
    </row>
    <row r="1953" spans="3:3">
      <c r="C1953" s="93"/>
    </row>
    <row r="1954" spans="3:3">
      <c r="C1954" s="93"/>
    </row>
    <row r="1955" spans="3:3">
      <c r="C1955" s="93"/>
    </row>
    <row r="1956" spans="3:3">
      <c r="C1956" s="93"/>
    </row>
    <row r="1957" spans="3:3">
      <c r="C1957" s="93"/>
    </row>
    <row r="1958" spans="3:3">
      <c r="C1958" s="93"/>
    </row>
    <row r="1959" spans="3:3">
      <c r="C1959" s="93"/>
    </row>
    <row r="1960" spans="3:3">
      <c r="C1960" s="93"/>
    </row>
    <row r="1961" spans="3:3">
      <c r="C1961" s="93"/>
    </row>
    <row r="1962" spans="3:3">
      <c r="C1962" s="93"/>
    </row>
    <row r="1963" spans="3:3">
      <c r="C1963" s="93"/>
    </row>
    <row r="1964" spans="3:3">
      <c r="C1964" s="93"/>
    </row>
    <row r="1965" spans="3:3">
      <c r="C1965" s="93"/>
    </row>
    <row r="1966" spans="3:3">
      <c r="C1966" s="93"/>
    </row>
    <row r="1967" spans="3:3">
      <c r="C1967" s="93"/>
    </row>
    <row r="1968" spans="3:3">
      <c r="C1968" s="93"/>
    </row>
    <row r="1969" spans="3:3">
      <c r="C1969" s="93"/>
    </row>
    <row r="1970" spans="3:3">
      <c r="C1970" s="93"/>
    </row>
    <row r="1971" spans="3:3">
      <c r="C1971" s="93"/>
    </row>
    <row r="1972" spans="3:3">
      <c r="C1972" s="93"/>
    </row>
    <row r="1973" spans="3:3">
      <c r="C1973" s="93"/>
    </row>
    <row r="1974" spans="3:3">
      <c r="C1974" s="93"/>
    </row>
    <row r="1975" spans="3:3">
      <c r="C1975" s="93"/>
    </row>
    <row r="1976" spans="3:3">
      <c r="C1976" s="93"/>
    </row>
    <row r="1977" spans="3:3">
      <c r="C1977" s="93"/>
    </row>
    <row r="1978" spans="3:3">
      <c r="C1978" s="93"/>
    </row>
    <row r="1979" spans="3:3">
      <c r="C1979" s="93"/>
    </row>
    <row r="1980" spans="3:3">
      <c r="C1980" s="93"/>
    </row>
    <row r="1981" spans="3:3">
      <c r="C1981" s="93"/>
    </row>
    <row r="1982" spans="3:3">
      <c r="C1982" s="93"/>
    </row>
    <row r="1983" spans="3:3">
      <c r="C1983" s="93"/>
    </row>
    <row r="1984" spans="3:3">
      <c r="C1984" s="93"/>
    </row>
    <row r="1985" spans="3:3">
      <c r="C1985" s="93"/>
    </row>
    <row r="1986" spans="3:3">
      <c r="C1986" s="93"/>
    </row>
    <row r="1987" spans="3:3">
      <c r="C1987" s="93"/>
    </row>
    <row r="1988" spans="3:3">
      <c r="C1988" s="93"/>
    </row>
    <row r="1989" spans="3:3">
      <c r="C1989" s="93"/>
    </row>
    <row r="1990" spans="3:3">
      <c r="C1990" s="93"/>
    </row>
    <row r="1991" spans="3:3">
      <c r="C1991" s="93"/>
    </row>
    <row r="1992" spans="3:3">
      <c r="C1992" s="93"/>
    </row>
    <row r="1993" spans="3:3">
      <c r="C1993" s="93"/>
    </row>
    <row r="1994" spans="3:3">
      <c r="C1994" s="93"/>
    </row>
    <row r="1995" spans="3:3">
      <c r="C1995" s="93"/>
    </row>
    <row r="1996" spans="3:3">
      <c r="C1996" s="93"/>
    </row>
    <row r="1997" spans="3:3">
      <c r="C1997" s="93"/>
    </row>
    <row r="1998" spans="3:3">
      <c r="C1998" s="93"/>
    </row>
    <row r="1999" spans="3:3">
      <c r="C1999" s="93"/>
    </row>
    <row r="2000" spans="3:3">
      <c r="C2000" s="93"/>
    </row>
    <row r="2001" spans="3:3">
      <c r="C2001" s="93"/>
    </row>
    <row r="2002" spans="3:3">
      <c r="C2002" s="93"/>
    </row>
    <row r="2003" spans="3:3">
      <c r="C2003" s="93"/>
    </row>
    <row r="2004" spans="3:3">
      <c r="C2004" s="93"/>
    </row>
    <row r="2005" spans="3:3">
      <c r="C2005" s="93"/>
    </row>
    <row r="2006" spans="3:3">
      <c r="C2006" s="93"/>
    </row>
    <row r="2007" spans="3:3">
      <c r="C2007" s="93"/>
    </row>
    <row r="2008" spans="3:3">
      <c r="C2008" s="93"/>
    </row>
    <row r="2009" spans="3:3">
      <c r="C2009" s="93"/>
    </row>
    <row r="2010" spans="3:3">
      <c r="C2010" s="93"/>
    </row>
    <row r="2011" spans="3:3">
      <c r="C2011" s="93"/>
    </row>
    <row r="2012" spans="3:3">
      <c r="C2012" s="93"/>
    </row>
    <row r="2013" spans="3:3">
      <c r="C2013" s="93"/>
    </row>
    <row r="2014" spans="3:3">
      <c r="C2014" s="93"/>
    </row>
    <row r="2015" spans="3:3">
      <c r="C2015" s="93"/>
    </row>
    <row r="2016" spans="3:3">
      <c r="C2016" s="93"/>
    </row>
    <row r="2017" spans="3:3">
      <c r="C2017" s="93"/>
    </row>
    <row r="2018" spans="3:3">
      <c r="C2018" s="93"/>
    </row>
    <row r="2019" spans="3:3">
      <c r="C2019" s="93"/>
    </row>
    <row r="2020" spans="3:3">
      <c r="C2020" s="93"/>
    </row>
    <row r="2021" spans="3:3">
      <c r="C2021" s="93"/>
    </row>
    <row r="2022" spans="3:3">
      <c r="C2022" s="93"/>
    </row>
    <row r="2023" spans="3:3">
      <c r="C2023" s="93"/>
    </row>
    <row r="2024" spans="3:3">
      <c r="C2024" s="93"/>
    </row>
    <row r="2025" spans="3:3">
      <c r="C2025" s="93"/>
    </row>
    <row r="2026" spans="3:3">
      <c r="C2026" s="93"/>
    </row>
    <row r="2027" spans="3:3">
      <c r="C2027" s="93"/>
    </row>
    <row r="2028" spans="3:3">
      <c r="C2028" s="93"/>
    </row>
    <row r="2029" spans="3:3">
      <c r="C2029" s="93"/>
    </row>
    <row r="2030" spans="3:3">
      <c r="C2030" s="93"/>
    </row>
    <row r="2031" spans="3:3">
      <c r="C2031" s="93"/>
    </row>
    <row r="2032" spans="3:3">
      <c r="C2032" s="93"/>
    </row>
    <row r="2033" spans="3:3">
      <c r="C2033" s="93"/>
    </row>
    <row r="2034" spans="3:3">
      <c r="C2034" s="93"/>
    </row>
    <row r="2035" spans="3:3">
      <c r="C2035" s="93"/>
    </row>
    <row r="2036" spans="3:3">
      <c r="C2036" s="93"/>
    </row>
    <row r="2037" spans="3:3">
      <c r="C2037" s="93"/>
    </row>
    <row r="2038" spans="3:3">
      <c r="C2038" s="93"/>
    </row>
    <row r="2039" spans="3:3">
      <c r="C2039" s="93"/>
    </row>
    <row r="2040" spans="3:3">
      <c r="C2040" s="93"/>
    </row>
    <row r="2041" spans="3:3">
      <c r="C2041" s="93"/>
    </row>
    <row r="2042" spans="3:3">
      <c r="C2042" s="93"/>
    </row>
    <row r="2043" spans="3:3">
      <c r="C2043" s="93"/>
    </row>
    <row r="2044" spans="3:3">
      <c r="C2044" s="93"/>
    </row>
    <row r="2045" spans="3:3">
      <c r="C2045" s="93"/>
    </row>
    <row r="2046" spans="3:3">
      <c r="C2046" s="93"/>
    </row>
    <row r="2047" spans="3:3">
      <c r="C2047" s="93"/>
    </row>
    <row r="2048" spans="3:3">
      <c r="C2048" s="93"/>
    </row>
    <row r="2049" spans="3:3">
      <c r="C2049" s="93"/>
    </row>
    <row r="2050" spans="3:3">
      <c r="C2050" s="93"/>
    </row>
    <row r="2051" spans="3:3">
      <c r="C2051" s="93"/>
    </row>
    <row r="2052" spans="3:3">
      <c r="C2052" s="93"/>
    </row>
    <row r="2053" spans="3:3">
      <c r="C2053" s="93"/>
    </row>
    <row r="2054" spans="3:3">
      <c r="C2054" s="93"/>
    </row>
    <row r="2055" spans="3:3">
      <c r="C2055" s="93"/>
    </row>
    <row r="2056" spans="3:3">
      <c r="C2056" s="93"/>
    </row>
    <row r="2057" spans="3:3">
      <c r="C2057" s="93"/>
    </row>
    <row r="2058" spans="3:3">
      <c r="C2058" s="93"/>
    </row>
    <row r="2059" spans="3:3">
      <c r="C2059" s="93"/>
    </row>
    <row r="2060" spans="3:3">
      <c r="C2060" s="93"/>
    </row>
    <row r="2061" spans="3:3">
      <c r="C2061" s="93"/>
    </row>
    <row r="2062" spans="3:3">
      <c r="C2062" s="93"/>
    </row>
    <row r="2063" spans="3:3">
      <c r="C2063" s="93"/>
    </row>
    <row r="2064" spans="3:3">
      <c r="C2064" s="93"/>
    </row>
    <row r="2065" spans="3:3">
      <c r="C2065" s="93"/>
    </row>
    <row r="2066" spans="3:3">
      <c r="C2066" s="93"/>
    </row>
    <row r="2067" spans="3:3">
      <c r="C2067" s="93"/>
    </row>
    <row r="2068" spans="3:3">
      <c r="C2068" s="93"/>
    </row>
    <row r="2069" spans="3:3">
      <c r="C2069" s="93"/>
    </row>
    <row r="2070" spans="3:3">
      <c r="C2070" s="93"/>
    </row>
    <row r="2071" spans="3:3">
      <c r="C2071" s="93"/>
    </row>
    <row r="2072" spans="3:3">
      <c r="C2072" s="93"/>
    </row>
    <row r="2073" spans="3:3">
      <c r="C2073" s="93"/>
    </row>
    <row r="2074" spans="3:3">
      <c r="C2074" s="93"/>
    </row>
    <row r="2075" spans="3:3">
      <c r="C2075" s="93"/>
    </row>
    <row r="2076" spans="3:3">
      <c r="C2076" s="93"/>
    </row>
    <row r="2077" spans="3:3">
      <c r="C2077" s="93"/>
    </row>
    <row r="2078" spans="3:3">
      <c r="C2078" s="93"/>
    </row>
    <row r="2079" spans="3:3">
      <c r="C2079" s="93"/>
    </row>
    <row r="2080" spans="3:3">
      <c r="C2080" s="93"/>
    </row>
    <row r="2081" spans="3:3">
      <c r="C2081" s="93"/>
    </row>
    <row r="2082" spans="3:3">
      <c r="C2082" s="93"/>
    </row>
    <row r="2083" spans="3:3">
      <c r="C2083" s="93"/>
    </row>
    <row r="2084" spans="3:3">
      <c r="C2084" s="93"/>
    </row>
    <row r="2085" spans="3:3">
      <c r="C2085" s="93"/>
    </row>
    <row r="2086" spans="3:3">
      <c r="C2086" s="93"/>
    </row>
    <row r="2087" spans="3:3">
      <c r="C2087" s="93"/>
    </row>
    <row r="2088" spans="3:3">
      <c r="C2088" s="93"/>
    </row>
    <row r="2089" spans="3:3">
      <c r="C2089" s="93"/>
    </row>
    <row r="2090" spans="3:3">
      <c r="C2090" s="93"/>
    </row>
    <row r="2091" spans="3:3">
      <c r="C2091" s="93"/>
    </row>
    <row r="2092" spans="3:3">
      <c r="C2092" s="93"/>
    </row>
    <row r="2093" spans="3:3">
      <c r="C2093" s="93"/>
    </row>
    <row r="2094" spans="3:3">
      <c r="C2094" s="93"/>
    </row>
    <row r="2095" spans="3:3">
      <c r="C2095" s="93"/>
    </row>
    <row r="2096" spans="3:3">
      <c r="C2096" s="93"/>
    </row>
    <row r="2097" spans="3:3">
      <c r="C2097" s="93"/>
    </row>
    <row r="2098" spans="3:3">
      <c r="C2098" s="93"/>
    </row>
    <row r="2099" spans="3:3">
      <c r="C2099" s="93"/>
    </row>
    <row r="2100" spans="3:3">
      <c r="C2100" s="93"/>
    </row>
    <row r="2101" spans="3:3">
      <c r="C2101" s="93"/>
    </row>
    <row r="2102" spans="3:3">
      <c r="C2102" s="93"/>
    </row>
    <row r="2103" spans="3:3">
      <c r="C2103" s="93"/>
    </row>
    <row r="2104" spans="3:3">
      <c r="C2104" s="93"/>
    </row>
    <row r="2105" spans="3:3">
      <c r="C2105" s="93"/>
    </row>
    <row r="2106" spans="3:3">
      <c r="C2106" s="93"/>
    </row>
    <row r="2107" spans="3:3">
      <c r="C2107" s="93"/>
    </row>
    <row r="2108" spans="3:3">
      <c r="C2108" s="93"/>
    </row>
    <row r="2109" spans="3:3">
      <c r="C2109" s="93"/>
    </row>
    <row r="2110" spans="3:3">
      <c r="C2110" s="93"/>
    </row>
    <row r="2111" spans="3:3">
      <c r="C2111" s="93"/>
    </row>
    <row r="2112" spans="3:3">
      <c r="C2112" s="93"/>
    </row>
    <row r="2113" spans="3:3">
      <c r="C2113" s="93"/>
    </row>
    <row r="2114" spans="3:3">
      <c r="C2114" s="93"/>
    </row>
    <row r="2115" spans="3:3">
      <c r="C2115" s="93"/>
    </row>
    <row r="2116" spans="3:3">
      <c r="C2116" s="93"/>
    </row>
    <row r="2117" spans="3:3">
      <c r="C2117" s="93"/>
    </row>
    <row r="2118" spans="3:3">
      <c r="C2118" s="93"/>
    </row>
    <row r="2119" spans="3:3">
      <c r="C2119" s="93"/>
    </row>
    <row r="2120" spans="3:3">
      <c r="C2120" s="93"/>
    </row>
    <row r="2121" spans="3:3">
      <c r="C2121" s="93"/>
    </row>
    <row r="2122" spans="3:3">
      <c r="C2122" s="93"/>
    </row>
    <row r="2123" spans="3:3">
      <c r="C2123" s="93"/>
    </row>
    <row r="2124" spans="3:3">
      <c r="C2124" s="93"/>
    </row>
    <row r="2125" spans="3:3">
      <c r="C2125" s="93"/>
    </row>
    <row r="2126" spans="3:3">
      <c r="C2126" s="93"/>
    </row>
    <row r="2127" spans="3:3">
      <c r="C2127" s="93"/>
    </row>
    <row r="2128" spans="3:3">
      <c r="C2128" s="93"/>
    </row>
    <row r="2129" spans="3:3">
      <c r="C2129" s="93"/>
    </row>
    <row r="2130" spans="3:3">
      <c r="C2130" s="93"/>
    </row>
    <row r="2131" spans="3:3">
      <c r="C2131" s="93"/>
    </row>
    <row r="2132" spans="3:3">
      <c r="C2132" s="93"/>
    </row>
    <row r="2133" spans="3:3">
      <c r="C2133" s="93"/>
    </row>
    <row r="2134" spans="3:3">
      <c r="C2134" s="93"/>
    </row>
    <row r="2135" spans="3:3">
      <c r="C2135" s="93"/>
    </row>
    <row r="2136" spans="3:3">
      <c r="C2136" s="93"/>
    </row>
    <row r="2137" spans="3:3">
      <c r="C2137" s="93"/>
    </row>
    <row r="2138" spans="3:3">
      <c r="C2138" s="93"/>
    </row>
    <row r="2139" spans="3:3">
      <c r="C2139" s="93"/>
    </row>
    <row r="2140" spans="3:3">
      <c r="C2140" s="93"/>
    </row>
    <row r="2141" spans="3:3">
      <c r="C2141" s="93"/>
    </row>
    <row r="2142" spans="3:3">
      <c r="C2142" s="93"/>
    </row>
    <row r="2143" spans="3:3">
      <c r="C2143" s="93"/>
    </row>
    <row r="2144" spans="3:3">
      <c r="C2144" s="93"/>
    </row>
    <row r="2145" spans="3:3">
      <c r="C2145" s="93"/>
    </row>
    <row r="2146" spans="3:3">
      <c r="C2146" s="93"/>
    </row>
    <row r="2147" spans="3:3">
      <c r="C2147" s="93"/>
    </row>
    <row r="2148" spans="3:3">
      <c r="C2148" s="93"/>
    </row>
    <row r="2149" spans="3:3">
      <c r="C2149" s="93"/>
    </row>
    <row r="2150" spans="3:3">
      <c r="C2150" s="93"/>
    </row>
    <row r="2151" spans="3:3">
      <c r="C2151" s="93"/>
    </row>
    <row r="2152" spans="3:3">
      <c r="C2152" s="93"/>
    </row>
    <row r="2153" spans="3:3">
      <c r="C2153" s="93"/>
    </row>
    <row r="2154" spans="3:3">
      <c r="C2154" s="93"/>
    </row>
    <row r="2155" spans="3:3">
      <c r="C2155" s="93"/>
    </row>
    <row r="2156" spans="3:3">
      <c r="C2156" s="93"/>
    </row>
    <row r="2157" spans="3:3">
      <c r="C2157" s="93"/>
    </row>
    <row r="2158" spans="3:3">
      <c r="C2158" s="93"/>
    </row>
    <row r="2159" spans="3:3">
      <c r="C2159" s="93"/>
    </row>
    <row r="2160" spans="3:3">
      <c r="C2160" s="93"/>
    </row>
    <row r="2161" spans="3:3">
      <c r="C2161" s="93"/>
    </row>
    <row r="2162" spans="3:3">
      <c r="C2162" s="93"/>
    </row>
    <row r="2163" spans="3:3">
      <c r="C2163" s="93"/>
    </row>
    <row r="2164" spans="3:3">
      <c r="C2164" s="93"/>
    </row>
    <row r="2165" spans="3:3">
      <c r="C2165" s="93"/>
    </row>
    <row r="2166" spans="3:3">
      <c r="C2166" s="93"/>
    </row>
    <row r="2167" spans="3:3">
      <c r="C2167" s="93"/>
    </row>
    <row r="2168" spans="3:3">
      <c r="C2168" s="93"/>
    </row>
    <row r="2169" spans="3:3">
      <c r="C2169" s="93"/>
    </row>
    <row r="2170" spans="3:3">
      <c r="C2170" s="93"/>
    </row>
    <row r="2171" spans="3:3">
      <c r="C2171" s="93"/>
    </row>
    <row r="2172" spans="3:3">
      <c r="C2172" s="93"/>
    </row>
    <row r="2173" spans="3:3">
      <c r="C2173" s="93"/>
    </row>
    <row r="2174" spans="3:3">
      <c r="C2174" s="93"/>
    </row>
    <row r="2175" spans="3:3">
      <c r="C2175" s="93"/>
    </row>
    <row r="2176" spans="3:3">
      <c r="C2176" s="93"/>
    </row>
    <row r="2177" spans="3:3">
      <c r="C2177" s="93"/>
    </row>
    <row r="2178" spans="3:3">
      <c r="C2178" s="93"/>
    </row>
    <row r="2179" spans="3:3">
      <c r="C2179" s="93"/>
    </row>
    <row r="2180" spans="3:3">
      <c r="C2180" s="93"/>
    </row>
    <row r="2181" spans="3:3">
      <c r="C2181" s="93"/>
    </row>
    <row r="2182" spans="3:3">
      <c r="C2182" s="93"/>
    </row>
    <row r="2183" spans="3:3">
      <c r="C2183" s="93"/>
    </row>
    <row r="2184" spans="3:3">
      <c r="C2184" s="93"/>
    </row>
    <row r="2185" spans="3:3">
      <c r="C2185" s="93"/>
    </row>
    <row r="2186" spans="3:3">
      <c r="C2186" s="93"/>
    </row>
    <row r="2187" spans="3:3">
      <c r="C2187" s="93"/>
    </row>
    <row r="2188" spans="3:3">
      <c r="C2188" s="93"/>
    </row>
    <row r="2189" spans="3:3">
      <c r="C2189" s="93"/>
    </row>
    <row r="2190" spans="3:3">
      <c r="C2190" s="93"/>
    </row>
    <row r="2191" spans="3:3">
      <c r="C2191" s="93"/>
    </row>
    <row r="2192" spans="3:3">
      <c r="C2192" s="93"/>
    </row>
    <row r="2193" spans="3:3">
      <c r="C2193" s="93"/>
    </row>
    <row r="2194" spans="3:3">
      <c r="C2194" s="93"/>
    </row>
    <row r="2195" spans="3:3">
      <c r="C2195" s="93"/>
    </row>
    <row r="2196" spans="3:3">
      <c r="C2196" s="93"/>
    </row>
    <row r="2197" spans="3:3">
      <c r="C2197" s="93"/>
    </row>
    <row r="2198" spans="3:3">
      <c r="C2198" s="93"/>
    </row>
    <row r="2199" spans="3:3">
      <c r="C2199" s="93"/>
    </row>
    <row r="2200" spans="3:3">
      <c r="C2200" s="93"/>
    </row>
    <row r="2201" spans="3:3">
      <c r="C2201" s="93"/>
    </row>
    <row r="2202" spans="3:3">
      <c r="C2202" s="93"/>
    </row>
    <row r="2203" spans="3:3">
      <c r="C2203" s="93"/>
    </row>
    <row r="2204" spans="3:3">
      <c r="C2204" s="93"/>
    </row>
    <row r="2205" spans="3:3">
      <c r="C2205" s="93"/>
    </row>
    <row r="2206" spans="3:3">
      <c r="C2206" s="93"/>
    </row>
    <row r="2207" spans="3:3">
      <c r="C2207" s="93"/>
    </row>
    <row r="2208" spans="3:3">
      <c r="C2208" s="93"/>
    </row>
    <row r="2209" spans="3:3">
      <c r="C2209" s="93"/>
    </row>
    <row r="2210" spans="3:3">
      <c r="C2210" s="93"/>
    </row>
    <row r="2211" spans="3:3">
      <c r="C2211" s="93"/>
    </row>
    <row r="2212" spans="3:3">
      <c r="C2212" s="93"/>
    </row>
    <row r="2213" spans="3:3">
      <c r="C2213" s="93"/>
    </row>
    <row r="2214" spans="3:3">
      <c r="C2214" s="93"/>
    </row>
    <row r="2215" spans="3:3">
      <c r="C2215" s="93"/>
    </row>
    <row r="2216" spans="3:3">
      <c r="C2216" s="93"/>
    </row>
    <row r="2217" spans="3:3">
      <c r="C2217" s="93"/>
    </row>
    <row r="2218" spans="3:3">
      <c r="C2218" s="93"/>
    </row>
    <row r="2219" spans="3:3">
      <c r="C2219" s="93"/>
    </row>
    <row r="2220" spans="3:3">
      <c r="C2220" s="93"/>
    </row>
    <row r="2221" spans="3:3">
      <c r="C2221" s="93"/>
    </row>
    <row r="2222" spans="3:3">
      <c r="C2222" s="93"/>
    </row>
    <row r="2223" spans="3:3">
      <c r="C2223" s="93"/>
    </row>
    <row r="2224" spans="3:3">
      <c r="C2224" s="93"/>
    </row>
    <row r="2225" spans="3:3">
      <c r="C2225" s="93"/>
    </row>
    <row r="2226" spans="3:3">
      <c r="C2226" s="93"/>
    </row>
    <row r="2227" spans="3:3">
      <c r="C2227" s="93"/>
    </row>
    <row r="2228" spans="3:3">
      <c r="C2228" s="93"/>
    </row>
    <row r="2229" spans="3:3">
      <c r="C2229" s="93"/>
    </row>
    <row r="2230" spans="3:3">
      <c r="C2230" s="93"/>
    </row>
    <row r="2231" spans="3:3">
      <c r="C2231" s="93"/>
    </row>
    <row r="2232" spans="3:3">
      <c r="C2232" s="93"/>
    </row>
    <row r="2233" spans="3:3">
      <c r="C2233" s="93"/>
    </row>
    <row r="2234" spans="3:3">
      <c r="C2234" s="93"/>
    </row>
    <row r="2235" spans="3:3">
      <c r="C2235" s="93"/>
    </row>
    <row r="2236" spans="3:3">
      <c r="C2236" s="93"/>
    </row>
    <row r="2237" spans="3:3">
      <c r="C2237" s="93"/>
    </row>
    <row r="2238" spans="3:3">
      <c r="C2238" s="93"/>
    </row>
    <row r="2239" spans="3:3">
      <c r="C2239" s="93"/>
    </row>
    <row r="2240" spans="3:3">
      <c r="C2240" s="93"/>
    </row>
    <row r="2241" spans="3:3">
      <c r="C2241" s="93"/>
    </row>
    <row r="2242" spans="3:3">
      <c r="C2242" s="93"/>
    </row>
    <row r="2243" spans="3:3">
      <c r="C2243" s="93"/>
    </row>
    <row r="2244" spans="3:3">
      <c r="C2244" s="93"/>
    </row>
    <row r="2245" spans="3:3">
      <c r="C2245" s="93"/>
    </row>
    <row r="2246" spans="3:3">
      <c r="C2246" s="93"/>
    </row>
    <row r="2247" spans="3:3">
      <c r="C2247" s="93"/>
    </row>
    <row r="2248" spans="3:3">
      <c r="C2248" s="93"/>
    </row>
    <row r="2249" spans="3:3">
      <c r="C2249" s="93"/>
    </row>
    <row r="2250" spans="3:3">
      <c r="C2250" s="93"/>
    </row>
    <row r="2251" spans="3:3">
      <c r="C2251" s="93"/>
    </row>
    <row r="2252" spans="3:3">
      <c r="C2252" s="93"/>
    </row>
    <row r="2253" spans="3:3">
      <c r="C2253" s="93"/>
    </row>
    <row r="2254" spans="3:3">
      <c r="C2254" s="93"/>
    </row>
    <row r="2255" spans="3:3">
      <c r="C2255" s="93"/>
    </row>
    <row r="2256" spans="3:3">
      <c r="C2256" s="93"/>
    </row>
    <row r="2257" spans="3:3">
      <c r="C2257" s="93"/>
    </row>
    <row r="2258" spans="3:3">
      <c r="C2258" s="93"/>
    </row>
    <row r="2259" spans="3:3">
      <c r="C2259" s="93"/>
    </row>
    <row r="2260" spans="3:3">
      <c r="C2260" s="93"/>
    </row>
    <row r="2261" spans="3:3">
      <c r="C2261" s="93"/>
    </row>
    <row r="2262" spans="3:3">
      <c r="C2262" s="93"/>
    </row>
    <row r="2263" spans="3:3">
      <c r="C2263" s="93"/>
    </row>
    <row r="2264" spans="3:3">
      <c r="C2264" s="93"/>
    </row>
    <row r="2265" spans="3:3">
      <c r="C2265" s="93"/>
    </row>
    <row r="2266" spans="3:3">
      <c r="C2266" s="93"/>
    </row>
    <row r="2267" spans="3:3">
      <c r="C2267" s="93"/>
    </row>
    <row r="2268" spans="3:3">
      <c r="C2268" s="93"/>
    </row>
    <row r="2269" spans="3:3">
      <c r="C2269" s="93"/>
    </row>
    <row r="2270" spans="3:3">
      <c r="C2270" s="93"/>
    </row>
    <row r="2271" spans="3:3">
      <c r="C2271" s="93"/>
    </row>
    <row r="2272" spans="3:3">
      <c r="C2272" s="93"/>
    </row>
    <row r="2273" spans="3:3">
      <c r="C2273" s="93"/>
    </row>
    <row r="2274" spans="3:3">
      <c r="C2274" s="93"/>
    </row>
    <row r="2275" spans="3:3">
      <c r="C2275" s="93"/>
    </row>
    <row r="2276" spans="3:3">
      <c r="C2276" s="93"/>
    </row>
    <row r="2277" spans="3:3">
      <c r="C2277" s="93"/>
    </row>
    <row r="2278" spans="3:3">
      <c r="C2278" s="93"/>
    </row>
    <row r="2279" spans="3:3">
      <c r="C2279" s="93"/>
    </row>
    <row r="2280" spans="3:3">
      <c r="C2280" s="93"/>
    </row>
    <row r="2281" spans="3:3">
      <c r="C2281" s="93"/>
    </row>
    <row r="2282" spans="3:3">
      <c r="C2282" s="93"/>
    </row>
    <row r="2283" spans="3:3">
      <c r="C2283" s="93"/>
    </row>
    <row r="2284" spans="3:3">
      <c r="C2284" s="93"/>
    </row>
    <row r="2285" spans="3:3">
      <c r="C2285" s="93"/>
    </row>
    <row r="2286" spans="3:3">
      <c r="C2286" s="93"/>
    </row>
    <row r="2287" spans="3:3">
      <c r="C2287" s="93"/>
    </row>
    <row r="2288" spans="3:3">
      <c r="C2288" s="93"/>
    </row>
    <row r="2289" spans="3:3">
      <c r="C2289" s="93"/>
    </row>
    <row r="2290" spans="3:3">
      <c r="C2290" s="93"/>
    </row>
    <row r="2291" spans="3:3">
      <c r="C2291" s="93"/>
    </row>
    <row r="2292" spans="3:3">
      <c r="C2292" s="93"/>
    </row>
    <row r="2293" spans="3:3">
      <c r="C2293" s="93"/>
    </row>
    <row r="2294" spans="3:3">
      <c r="C2294" s="93"/>
    </row>
    <row r="2295" spans="3:3">
      <c r="C2295" s="93"/>
    </row>
    <row r="2296" spans="3:3">
      <c r="C2296" s="93"/>
    </row>
    <row r="2297" spans="3:3">
      <c r="C2297" s="93"/>
    </row>
    <row r="2298" spans="3:3">
      <c r="C2298" s="93"/>
    </row>
    <row r="2299" spans="3:3">
      <c r="C2299" s="93"/>
    </row>
    <row r="2300" spans="3:3">
      <c r="C2300" s="93"/>
    </row>
    <row r="2301" spans="3:3">
      <c r="C2301" s="93"/>
    </row>
    <row r="2302" spans="3:3">
      <c r="C2302" s="93"/>
    </row>
    <row r="2303" spans="3:3">
      <c r="C2303" s="93"/>
    </row>
    <row r="2304" spans="3:3">
      <c r="C2304" s="93"/>
    </row>
    <row r="2305" spans="3:3">
      <c r="C2305" s="93"/>
    </row>
    <row r="2306" spans="3:3">
      <c r="C2306" s="93"/>
    </row>
    <row r="2307" spans="3:3">
      <c r="C2307" s="93"/>
    </row>
    <row r="2308" spans="3:3">
      <c r="C2308" s="93"/>
    </row>
    <row r="2309" spans="3:3">
      <c r="C2309" s="93"/>
    </row>
    <row r="2310" spans="3:3">
      <c r="C2310" s="93"/>
    </row>
    <row r="2311" spans="3:3">
      <c r="C2311" s="93"/>
    </row>
    <row r="2312" spans="3:3">
      <c r="C2312" s="93"/>
    </row>
    <row r="2313" spans="3:3">
      <c r="C2313" s="93"/>
    </row>
    <row r="2314" spans="3:3">
      <c r="C2314" s="93"/>
    </row>
    <row r="2315" spans="3:3">
      <c r="C2315" s="93"/>
    </row>
    <row r="2316" spans="3:3">
      <c r="C2316" s="93"/>
    </row>
    <row r="2317" spans="3:3">
      <c r="C2317" s="93"/>
    </row>
    <row r="2318" spans="3:3">
      <c r="C2318" s="93"/>
    </row>
    <row r="2319" spans="3:3">
      <c r="C2319" s="93"/>
    </row>
    <row r="2320" spans="3:3">
      <c r="C2320" s="93"/>
    </row>
    <row r="2321" spans="3:3">
      <c r="C2321" s="93"/>
    </row>
    <row r="2322" spans="3:3">
      <c r="C2322" s="93"/>
    </row>
    <row r="2323" spans="3:3">
      <c r="C2323" s="93"/>
    </row>
    <row r="2324" spans="3:3">
      <c r="C2324" s="93"/>
    </row>
    <row r="2325" spans="3:3">
      <c r="C2325" s="93"/>
    </row>
    <row r="2326" spans="3:3">
      <c r="C2326" s="93"/>
    </row>
    <row r="2327" spans="3:3">
      <c r="C2327" s="93"/>
    </row>
    <row r="2328" spans="3:3">
      <c r="C2328" s="93"/>
    </row>
    <row r="2329" spans="3:3">
      <c r="C2329" s="93"/>
    </row>
    <row r="2330" spans="3:3">
      <c r="C2330" s="93"/>
    </row>
    <row r="2331" spans="3:3">
      <c r="C2331" s="93"/>
    </row>
    <row r="2332" spans="3:3">
      <c r="C2332" s="93"/>
    </row>
    <row r="2333" spans="3:3">
      <c r="C2333" s="93"/>
    </row>
    <row r="2334" spans="3:3">
      <c r="C2334" s="93"/>
    </row>
    <row r="2335" spans="3:3">
      <c r="C2335" s="93"/>
    </row>
    <row r="2336" spans="3:3">
      <c r="C2336" s="93"/>
    </row>
    <row r="2337" spans="3:3">
      <c r="C2337" s="93"/>
    </row>
    <row r="2338" spans="3:3">
      <c r="C2338" s="93"/>
    </row>
    <row r="2339" spans="3:3">
      <c r="C2339" s="93"/>
    </row>
    <row r="2340" spans="3:3">
      <c r="C2340" s="93"/>
    </row>
    <row r="2341" spans="3:3">
      <c r="C2341" s="93"/>
    </row>
    <row r="2342" spans="3:3">
      <c r="C2342" s="93"/>
    </row>
    <row r="2343" spans="3:3">
      <c r="C2343" s="93"/>
    </row>
    <row r="2344" spans="3:3">
      <c r="C2344" s="93"/>
    </row>
    <row r="2345" spans="3:3">
      <c r="C2345" s="93"/>
    </row>
    <row r="2346" spans="3:3">
      <c r="C2346" s="93"/>
    </row>
    <row r="2347" spans="3:3">
      <c r="C2347" s="93"/>
    </row>
    <row r="2348" spans="3:3">
      <c r="C2348" s="93"/>
    </row>
    <row r="2349" spans="3:3">
      <c r="C2349" s="93"/>
    </row>
    <row r="2350" spans="3:3">
      <c r="C2350" s="93"/>
    </row>
    <row r="2351" spans="3:3">
      <c r="C2351" s="93"/>
    </row>
    <row r="2352" spans="3:3">
      <c r="C2352" s="93"/>
    </row>
    <row r="2353" spans="3:3">
      <c r="C2353" s="93"/>
    </row>
    <row r="2354" spans="3:3">
      <c r="C2354" s="93"/>
    </row>
    <row r="2355" spans="3:3">
      <c r="C2355" s="93"/>
    </row>
    <row r="2356" spans="3:3">
      <c r="C2356" s="93"/>
    </row>
    <row r="2357" spans="3:3">
      <c r="C2357" s="93"/>
    </row>
    <row r="2358" spans="3:3">
      <c r="C2358" s="93"/>
    </row>
    <row r="2359" spans="3:3">
      <c r="C2359" s="93"/>
    </row>
    <row r="2360" spans="3:3">
      <c r="C2360" s="93"/>
    </row>
    <row r="2361" spans="3:3">
      <c r="C2361" s="93"/>
    </row>
    <row r="2362" spans="3:3">
      <c r="C2362" s="93"/>
    </row>
    <row r="2363" spans="3:3">
      <c r="C2363" s="93"/>
    </row>
    <row r="2364" spans="3:3">
      <c r="C2364" s="93"/>
    </row>
    <row r="2365" spans="3:3">
      <c r="C2365" s="93"/>
    </row>
    <row r="2366" spans="3:3">
      <c r="C2366" s="93"/>
    </row>
    <row r="2367" spans="3:3">
      <c r="C2367" s="93"/>
    </row>
    <row r="2368" spans="3:3">
      <c r="C2368" s="93"/>
    </row>
    <row r="2369" spans="3:3">
      <c r="C2369" s="93"/>
    </row>
    <row r="2370" spans="3:3">
      <c r="C2370" s="93"/>
    </row>
    <row r="2371" spans="3:3">
      <c r="C2371" s="93"/>
    </row>
    <row r="2372" spans="3:3">
      <c r="C2372" s="93"/>
    </row>
    <row r="2373" spans="3:3">
      <c r="C2373" s="93"/>
    </row>
    <row r="2374" spans="3:3">
      <c r="C2374" s="93"/>
    </row>
    <row r="2375" spans="3:3">
      <c r="C2375" s="93"/>
    </row>
    <row r="2376" spans="3:3">
      <c r="C2376" s="93"/>
    </row>
    <row r="2377" spans="3:3">
      <c r="C2377" s="93"/>
    </row>
    <row r="2378" spans="3:3">
      <c r="C2378" s="93"/>
    </row>
    <row r="2379" spans="3:3">
      <c r="C2379" s="93"/>
    </row>
    <row r="2380" spans="3:3">
      <c r="C2380" s="93"/>
    </row>
    <row r="2381" spans="3:3">
      <c r="C2381" s="93"/>
    </row>
    <row r="2382" spans="3:3">
      <c r="C2382" s="93"/>
    </row>
    <row r="2383" spans="3:3">
      <c r="C2383" s="93"/>
    </row>
    <row r="2384" spans="3:3">
      <c r="C2384" s="93"/>
    </row>
    <row r="2385" spans="3:3">
      <c r="C2385" s="93"/>
    </row>
    <row r="2386" spans="3:3">
      <c r="C2386" s="93"/>
    </row>
    <row r="2387" spans="3:3">
      <c r="C2387" s="93"/>
    </row>
    <row r="2388" spans="3:3">
      <c r="C2388" s="93"/>
    </row>
    <row r="2389" spans="3:3">
      <c r="C2389" s="93"/>
    </row>
    <row r="2390" spans="3:3">
      <c r="C2390" s="93"/>
    </row>
    <row r="2391" spans="3:3">
      <c r="C2391" s="93"/>
    </row>
    <row r="2392" spans="3:3">
      <c r="C2392" s="93"/>
    </row>
    <row r="2393" spans="3:3">
      <c r="C2393" s="93"/>
    </row>
    <row r="2394" spans="3:3">
      <c r="C2394" s="93"/>
    </row>
    <row r="2395" spans="3:3">
      <c r="C2395" s="93"/>
    </row>
    <row r="2396" spans="3:3">
      <c r="C2396" s="93"/>
    </row>
    <row r="2397" spans="3:3">
      <c r="C2397" s="93"/>
    </row>
    <row r="2398" spans="3:3">
      <c r="C2398" s="93"/>
    </row>
    <row r="2399" spans="3:3">
      <c r="C2399" s="93"/>
    </row>
    <row r="2400" spans="3:3">
      <c r="C2400" s="93"/>
    </row>
    <row r="2401" spans="3:3">
      <c r="C2401" s="93"/>
    </row>
    <row r="2402" spans="3:3">
      <c r="C2402" s="93"/>
    </row>
    <row r="2403" spans="3:3">
      <c r="C2403" s="93"/>
    </row>
    <row r="2404" spans="3:3">
      <c r="C2404" s="93"/>
    </row>
    <row r="2405" spans="3:3">
      <c r="C2405" s="93"/>
    </row>
    <row r="2406" spans="3:3">
      <c r="C2406" s="93"/>
    </row>
    <row r="2407" spans="3:3">
      <c r="C2407" s="93"/>
    </row>
    <row r="2408" spans="3:3">
      <c r="C2408" s="93"/>
    </row>
    <row r="2409" spans="3:3">
      <c r="C2409" s="93"/>
    </row>
    <row r="2410" spans="3:3">
      <c r="C2410" s="93"/>
    </row>
    <row r="2411" spans="3:3">
      <c r="C2411" s="93"/>
    </row>
    <row r="2412" spans="3:3">
      <c r="C2412" s="93"/>
    </row>
    <row r="2413" spans="3:3">
      <c r="C2413" s="93"/>
    </row>
    <row r="2414" spans="3:3">
      <c r="C2414" s="93"/>
    </row>
    <row r="2415" spans="3:3">
      <c r="C2415" s="93"/>
    </row>
    <row r="2416" spans="3:3">
      <c r="C2416" s="93"/>
    </row>
    <row r="2417" spans="3:3">
      <c r="C2417" s="93"/>
    </row>
    <row r="2418" spans="3:3">
      <c r="C2418" s="93"/>
    </row>
    <row r="2419" spans="3:3">
      <c r="C2419" s="93"/>
    </row>
    <row r="2420" spans="3:3">
      <c r="C2420" s="93"/>
    </row>
    <row r="2421" spans="3:3">
      <c r="C2421" s="93"/>
    </row>
    <row r="2422" spans="3:3">
      <c r="C2422" s="93"/>
    </row>
    <row r="2423" spans="3:3">
      <c r="C2423" s="93"/>
    </row>
    <row r="2424" spans="3:3">
      <c r="C2424" s="93"/>
    </row>
    <row r="2425" spans="3:3">
      <c r="C2425" s="93"/>
    </row>
    <row r="2426" spans="3:3">
      <c r="C2426" s="93"/>
    </row>
    <row r="2427" spans="3:3">
      <c r="C2427" s="93"/>
    </row>
    <row r="2428" spans="3:3">
      <c r="C2428" s="93"/>
    </row>
    <row r="2429" spans="3:3">
      <c r="C2429" s="93"/>
    </row>
    <row r="2430" spans="3:3">
      <c r="C2430" s="93"/>
    </row>
    <row r="2431" spans="3:3">
      <c r="C2431" s="93"/>
    </row>
    <row r="2432" spans="3:3">
      <c r="C2432" s="93"/>
    </row>
    <row r="2433" spans="3:3">
      <c r="C2433" s="93"/>
    </row>
    <row r="2434" spans="3:3">
      <c r="C2434" s="93"/>
    </row>
    <row r="2435" spans="3:3">
      <c r="C2435" s="93"/>
    </row>
    <row r="2436" spans="3:3">
      <c r="C2436" s="93"/>
    </row>
    <row r="2437" spans="3:3">
      <c r="C2437" s="93"/>
    </row>
    <row r="2438" spans="3:3">
      <c r="C2438" s="93"/>
    </row>
    <row r="2439" spans="3:3">
      <c r="C2439" s="93"/>
    </row>
    <row r="2440" spans="3:3">
      <c r="C2440" s="93"/>
    </row>
    <row r="2441" spans="3:3">
      <c r="C2441" s="93"/>
    </row>
    <row r="2442" spans="3:3">
      <c r="C2442" s="93"/>
    </row>
    <row r="2443" spans="3:3">
      <c r="C2443" s="93"/>
    </row>
    <row r="2444" spans="3:3">
      <c r="C2444" s="93"/>
    </row>
    <row r="2445" spans="3:3">
      <c r="C2445" s="93"/>
    </row>
    <row r="2446" spans="3:3">
      <c r="C2446" s="93"/>
    </row>
    <row r="2447" spans="3:3">
      <c r="C2447" s="93"/>
    </row>
    <row r="2448" spans="3:3">
      <c r="C2448" s="93"/>
    </row>
    <row r="2449" spans="3:3">
      <c r="C2449" s="93"/>
    </row>
    <row r="2450" spans="3:3">
      <c r="C2450" s="93"/>
    </row>
    <row r="2451" spans="3:3">
      <c r="C2451" s="93"/>
    </row>
    <row r="2452" spans="3:3">
      <c r="C2452" s="93"/>
    </row>
    <row r="2453" spans="3:3">
      <c r="C2453" s="93"/>
    </row>
    <row r="2454" spans="3:3">
      <c r="C2454" s="93"/>
    </row>
    <row r="2455" spans="3:3">
      <c r="C2455" s="93"/>
    </row>
    <row r="2456" spans="3:3">
      <c r="C2456" s="93"/>
    </row>
    <row r="2457" spans="3:3">
      <c r="C2457" s="93"/>
    </row>
    <row r="2458" spans="3:3">
      <c r="C2458" s="93"/>
    </row>
    <row r="2459" spans="3:3">
      <c r="C2459" s="93"/>
    </row>
    <row r="2460" spans="3:3">
      <c r="C2460" s="93"/>
    </row>
    <row r="2461" spans="3:3">
      <c r="C2461" s="93"/>
    </row>
    <row r="2462" spans="3:3">
      <c r="C2462" s="93"/>
    </row>
    <row r="2463" spans="3:3">
      <c r="C2463" s="93"/>
    </row>
    <row r="2464" spans="3:3">
      <c r="C2464" s="93"/>
    </row>
    <row r="2465" spans="3:3">
      <c r="C2465" s="93"/>
    </row>
    <row r="2466" spans="3:3">
      <c r="C2466" s="93"/>
    </row>
    <row r="2467" spans="3:3">
      <c r="C2467" s="93"/>
    </row>
    <row r="2468" spans="3:3">
      <c r="C2468" s="93"/>
    </row>
    <row r="2469" spans="3:3">
      <c r="C2469" s="93"/>
    </row>
    <row r="2470" spans="3:3">
      <c r="C2470" s="93"/>
    </row>
    <row r="2471" spans="3:3">
      <c r="C2471" s="93"/>
    </row>
    <row r="2472" spans="3:3">
      <c r="C2472" s="93"/>
    </row>
    <row r="2473" spans="3:3">
      <c r="C2473" s="93"/>
    </row>
    <row r="2474" spans="3:3">
      <c r="C2474" s="93"/>
    </row>
    <row r="2475" spans="3:3">
      <c r="C2475" s="93"/>
    </row>
    <row r="2476" spans="3:3">
      <c r="C2476" s="93"/>
    </row>
    <row r="2477" spans="3:3">
      <c r="C2477" s="93"/>
    </row>
    <row r="2478" spans="3:3">
      <c r="C2478" s="93"/>
    </row>
    <row r="2479" spans="3:3">
      <c r="C2479" s="93"/>
    </row>
    <row r="2480" spans="3:3">
      <c r="C2480" s="93"/>
    </row>
    <row r="2481" spans="3:3">
      <c r="C2481" s="93"/>
    </row>
    <row r="2482" spans="3:3">
      <c r="C2482" s="93"/>
    </row>
    <row r="2483" spans="3:3">
      <c r="C2483" s="93"/>
    </row>
    <row r="2484" spans="3:3">
      <c r="C2484" s="93"/>
    </row>
    <row r="2485" spans="3:3">
      <c r="C2485" s="93"/>
    </row>
    <row r="2486" spans="3:3">
      <c r="C2486" s="93"/>
    </row>
    <row r="2487" spans="3:3">
      <c r="C2487" s="93"/>
    </row>
    <row r="2488" spans="3:3">
      <c r="C2488" s="93"/>
    </row>
    <row r="2489" spans="3:3">
      <c r="C2489" s="93"/>
    </row>
    <row r="2490" spans="3:3">
      <c r="C2490" s="93"/>
    </row>
    <row r="2491" spans="3:3">
      <c r="C2491" s="93"/>
    </row>
    <row r="2492" spans="3:3">
      <c r="C2492" s="93"/>
    </row>
    <row r="2493" spans="3:3">
      <c r="C2493" s="93"/>
    </row>
    <row r="2494" spans="3:3">
      <c r="C2494" s="93"/>
    </row>
    <row r="2495" spans="3:3">
      <c r="C2495" s="93"/>
    </row>
    <row r="2496" spans="3:3">
      <c r="C2496" s="93"/>
    </row>
    <row r="2497" spans="3:3">
      <c r="C2497" s="93"/>
    </row>
    <row r="2498" spans="3:3">
      <c r="C2498" s="93"/>
    </row>
    <row r="2499" spans="3:3">
      <c r="C2499" s="93"/>
    </row>
    <row r="2500" spans="3:3">
      <c r="C2500" s="93"/>
    </row>
    <row r="2501" spans="3:3">
      <c r="C2501" s="93"/>
    </row>
    <row r="2502" spans="3:3">
      <c r="C2502" s="93"/>
    </row>
    <row r="2503" spans="3:3">
      <c r="C2503" s="93"/>
    </row>
    <row r="2504" spans="3:3">
      <c r="C2504" s="93"/>
    </row>
    <row r="2505" spans="3:3">
      <c r="C2505" s="93"/>
    </row>
    <row r="2506" spans="3:3">
      <c r="C2506" s="93"/>
    </row>
    <row r="2507" spans="3:3">
      <c r="C2507" s="93"/>
    </row>
    <row r="2508" spans="3:3">
      <c r="C2508" s="93"/>
    </row>
    <row r="2509" spans="3:3">
      <c r="C2509" s="93"/>
    </row>
    <row r="2510" spans="3:3">
      <c r="C2510" s="93"/>
    </row>
    <row r="2511" spans="3:3">
      <c r="C2511" s="93"/>
    </row>
    <row r="2512" spans="3:3">
      <c r="C2512" s="93"/>
    </row>
    <row r="2513" spans="3:3">
      <c r="C2513" s="93"/>
    </row>
    <row r="2514" spans="3:3">
      <c r="C2514" s="93"/>
    </row>
    <row r="2515" spans="3:3">
      <c r="C2515" s="93"/>
    </row>
    <row r="2516" spans="3:3">
      <c r="C2516" s="93"/>
    </row>
    <row r="2517" spans="3:3">
      <c r="C2517" s="93"/>
    </row>
    <row r="2518" spans="3:3">
      <c r="C2518" s="93"/>
    </row>
    <row r="2519" spans="3:3">
      <c r="C2519" s="93"/>
    </row>
    <row r="2520" spans="3:3">
      <c r="C2520" s="93"/>
    </row>
    <row r="2521" spans="3:3">
      <c r="C2521" s="93"/>
    </row>
    <row r="2522" spans="3:3">
      <c r="C2522" s="93"/>
    </row>
    <row r="2523" spans="3:3">
      <c r="C2523" s="93"/>
    </row>
    <row r="2524" spans="3:3">
      <c r="C2524" s="93"/>
    </row>
    <row r="2525" spans="3:3">
      <c r="C2525" s="93"/>
    </row>
    <row r="2526" spans="3:3">
      <c r="C2526" s="93"/>
    </row>
    <row r="2527" spans="3:3">
      <c r="C2527" s="93"/>
    </row>
    <row r="2528" spans="3:3">
      <c r="C2528" s="93"/>
    </row>
    <row r="2529" spans="3:3">
      <c r="C2529" s="93"/>
    </row>
    <row r="2530" spans="3:3">
      <c r="C2530" s="93"/>
    </row>
    <row r="2531" spans="3:3">
      <c r="C2531" s="93"/>
    </row>
    <row r="2532" spans="3:3">
      <c r="C2532" s="93"/>
    </row>
    <row r="2533" spans="3:3">
      <c r="C2533" s="93"/>
    </row>
    <row r="2534" spans="3:3">
      <c r="C2534" s="93"/>
    </row>
    <row r="2535" spans="3:3">
      <c r="C2535" s="93"/>
    </row>
    <row r="2536" spans="3:3">
      <c r="C2536" s="93"/>
    </row>
    <row r="2537" spans="3:3">
      <c r="C2537" s="93"/>
    </row>
    <row r="2538" spans="3:3">
      <c r="C2538" s="93"/>
    </row>
    <row r="2539" spans="3:3">
      <c r="C2539" s="93"/>
    </row>
    <row r="2540" spans="3:3">
      <c r="C2540" s="93"/>
    </row>
    <row r="2541" spans="3:3">
      <c r="C2541" s="93"/>
    </row>
    <row r="2542" spans="3:3">
      <c r="C2542" s="93"/>
    </row>
    <row r="2543" spans="3:3">
      <c r="C2543" s="93"/>
    </row>
    <row r="2544" spans="3:3">
      <c r="C2544" s="93"/>
    </row>
    <row r="2545" spans="3:3">
      <c r="C2545" s="93"/>
    </row>
    <row r="2546" spans="3:3">
      <c r="C2546" s="93"/>
    </row>
    <row r="2547" spans="3:3">
      <c r="C2547" s="93"/>
    </row>
    <row r="2548" spans="3:3">
      <c r="C2548" s="93"/>
    </row>
    <row r="2549" spans="3:3">
      <c r="C2549" s="93"/>
    </row>
    <row r="2550" spans="3:3">
      <c r="C2550" s="93"/>
    </row>
    <row r="2551" spans="3:3">
      <c r="C2551" s="93"/>
    </row>
    <row r="2552" spans="3:3">
      <c r="C2552" s="93"/>
    </row>
    <row r="2553" spans="3:3">
      <c r="C2553" s="93"/>
    </row>
    <row r="2554" spans="3:3">
      <c r="C2554" s="93"/>
    </row>
    <row r="2555" spans="3:3">
      <c r="C2555" s="93"/>
    </row>
    <row r="2556" spans="3:3">
      <c r="C2556" s="93"/>
    </row>
    <row r="2557" spans="3:3">
      <c r="C2557" s="93"/>
    </row>
    <row r="2558" spans="3:3">
      <c r="C2558" s="93"/>
    </row>
    <row r="2559" spans="3:3">
      <c r="C2559" s="93"/>
    </row>
    <row r="2560" spans="3:3">
      <c r="C2560" s="93"/>
    </row>
    <row r="2561" spans="3:3">
      <c r="C2561" s="93"/>
    </row>
    <row r="2562" spans="3:3">
      <c r="C2562" s="93"/>
    </row>
    <row r="2563" spans="3:3">
      <c r="C2563" s="93"/>
    </row>
    <row r="2564" spans="3:3">
      <c r="C2564" s="93"/>
    </row>
    <row r="2565" spans="3:3">
      <c r="C2565" s="93"/>
    </row>
    <row r="2566" spans="3:3">
      <c r="C2566" s="93"/>
    </row>
    <row r="2567" spans="3:3">
      <c r="C2567" s="93"/>
    </row>
    <row r="2568" spans="3:3">
      <c r="C2568" s="93"/>
    </row>
    <row r="2569" spans="3:3">
      <c r="C2569" s="93"/>
    </row>
    <row r="2570" spans="3:3">
      <c r="C2570" s="93"/>
    </row>
    <row r="2571" spans="3:3">
      <c r="C2571" s="93"/>
    </row>
    <row r="2572" spans="3:3">
      <c r="C2572" s="93"/>
    </row>
    <row r="2573" spans="3:3">
      <c r="C2573" s="93"/>
    </row>
    <row r="2574" spans="3:3">
      <c r="C2574" s="93"/>
    </row>
    <row r="2575" spans="3:3">
      <c r="C2575" s="93"/>
    </row>
    <row r="2576" spans="3:3">
      <c r="C2576" s="93"/>
    </row>
    <row r="2577" spans="3:3">
      <c r="C2577" s="93"/>
    </row>
    <row r="2578" spans="3:3">
      <c r="C2578" s="93"/>
    </row>
    <row r="2579" spans="3:3">
      <c r="C2579" s="93"/>
    </row>
    <row r="2580" spans="3:3">
      <c r="C2580" s="93"/>
    </row>
    <row r="2581" spans="3:3">
      <c r="C2581" s="93"/>
    </row>
    <row r="2582" spans="3:3">
      <c r="C2582" s="93"/>
    </row>
    <row r="2583" spans="3:3">
      <c r="C2583" s="93"/>
    </row>
    <row r="2584" spans="3:3">
      <c r="C2584" s="93"/>
    </row>
    <row r="2585" spans="3:3">
      <c r="C2585" s="93"/>
    </row>
    <row r="2586" spans="3:3">
      <c r="C2586" s="93"/>
    </row>
    <row r="2587" spans="3:3">
      <c r="C2587" s="93"/>
    </row>
    <row r="2588" spans="3:3">
      <c r="C2588" s="93"/>
    </row>
    <row r="2589" spans="3:3">
      <c r="C2589" s="93"/>
    </row>
    <row r="2590" spans="3:3">
      <c r="C2590" s="93"/>
    </row>
    <row r="2591" spans="3:3">
      <c r="C2591" s="93"/>
    </row>
    <row r="2592" spans="3:3">
      <c r="C2592" s="93"/>
    </row>
    <row r="2593" spans="3:3">
      <c r="C2593" s="93"/>
    </row>
    <row r="2594" spans="3:3">
      <c r="C2594" s="93"/>
    </row>
    <row r="2595" spans="3:3">
      <c r="C2595" s="93"/>
    </row>
    <row r="2596" spans="3:3">
      <c r="C2596" s="93"/>
    </row>
    <row r="2597" spans="3:3">
      <c r="C2597" s="93"/>
    </row>
    <row r="2598" spans="3:3">
      <c r="C2598" s="93"/>
    </row>
    <row r="2599" spans="3:3">
      <c r="C2599" s="93"/>
    </row>
    <row r="2600" spans="3:3">
      <c r="C2600" s="93"/>
    </row>
    <row r="2601" spans="3:3">
      <c r="C2601" s="93"/>
    </row>
    <row r="2602" spans="3:3">
      <c r="C2602" s="93"/>
    </row>
    <row r="2603" spans="3:3">
      <c r="C2603" s="93"/>
    </row>
    <row r="2604" spans="3:3">
      <c r="C2604" s="93"/>
    </row>
    <row r="2605" spans="3:3">
      <c r="C2605" s="93"/>
    </row>
    <row r="2606" spans="3:3">
      <c r="C2606" s="93"/>
    </row>
    <row r="2607" spans="3:3">
      <c r="C2607" s="93"/>
    </row>
    <row r="2608" spans="3:3">
      <c r="C2608" s="93"/>
    </row>
    <row r="2609" spans="3:3">
      <c r="C2609" s="93"/>
    </row>
    <row r="2610" spans="3:3">
      <c r="C2610" s="93"/>
    </row>
    <row r="2611" spans="3:3">
      <c r="C2611" s="93"/>
    </row>
    <row r="2612" spans="3:3">
      <c r="C2612" s="93"/>
    </row>
    <row r="2613" spans="3:3">
      <c r="C2613" s="93"/>
    </row>
    <row r="2614" spans="3:3">
      <c r="C2614" s="93"/>
    </row>
    <row r="2615" spans="3:3">
      <c r="C2615" s="93"/>
    </row>
    <row r="2616" spans="3:3">
      <c r="C2616" s="93"/>
    </row>
    <row r="2617" spans="3:3">
      <c r="C2617" s="93"/>
    </row>
    <row r="2618" spans="3:3">
      <c r="C2618" s="93"/>
    </row>
    <row r="2619" spans="3:3">
      <c r="C2619" s="93"/>
    </row>
    <row r="2620" spans="3:3">
      <c r="C2620" s="93"/>
    </row>
    <row r="2621" spans="3:3">
      <c r="C2621" s="93"/>
    </row>
    <row r="2622" spans="3:3">
      <c r="C2622" s="93"/>
    </row>
    <row r="2623" spans="3:3">
      <c r="C2623" s="93"/>
    </row>
    <row r="2624" spans="3:3">
      <c r="C2624" s="93"/>
    </row>
    <row r="2625" spans="3:3">
      <c r="C2625" s="93"/>
    </row>
    <row r="2626" spans="3:3">
      <c r="C2626" s="93"/>
    </row>
    <row r="2627" spans="3:3">
      <c r="C2627" s="93"/>
    </row>
    <row r="2628" spans="3:3">
      <c r="C2628" s="93"/>
    </row>
    <row r="2629" spans="3:3">
      <c r="C2629" s="93"/>
    </row>
    <row r="2630" spans="3:3">
      <c r="C2630" s="93"/>
    </row>
    <row r="2631" spans="3:3">
      <c r="C2631" s="93"/>
    </row>
    <row r="2632" spans="3:3">
      <c r="C2632" s="93"/>
    </row>
    <row r="2633" spans="3:3">
      <c r="C2633" s="93"/>
    </row>
    <row r="2634" spans="3:3">
      <c r="C2634" s="93"/>
    </row>
    <row r="2635" spans="3:3">
      <c r="C2635" s="93"/>
    </row>
    <row r="2636" spans="3:3">
      <c r="C2636" s="93"/>
    </row>
    <row r="2637" spans="3:3">
      <c r="C2637" s="93"/>
    </row>
    <row r="2638" spans="3:3">
      <c r="C2638" s="93"/>
    </row>
    <row r="2639" spans="3:3">
      <c r="C2639" s="93"/>
    </row>
    <row r="2640" spans="3:3">
      <c r="C2640" s="93"/>
    </row>
    <row r="2641" spans="3:3">
      <c r="C2641" s="93"/>
    </row>
    <row r="2642" spans="3:3">
      <c r="C2642" s="93"/>
    </row>
    <row r="2643" spans="3:3">
      <c r="C2643" s="93"/>
    </row>
    <row r="2644" spans="3:3">
      <c r="C2644" s="93"/>
    </row>
    <row r="2645" spans="3:3">
      <c r="C2645" s="93"/>
    </row>
    <row r="2646" spans="3:3">
      <c r="C2646" s="93"/>
    </row>
    <row r="2647" spans="3:3">
      <c r="C2647" s="93"/>
    </row>
    <row r="2648" spans="3:3">
      <c r="C2648" s="93"/>
    </row>
    <row r="2649" spans="3:3">
      <c r="C2649" s="93"/>
    </row>
    <row r="2650" spans="3:3">
      <c r="C2650" s="93"/>
    </row>
    <row r="2651" spans="3:3">
      <c r="C2651" s="93"/>
    </row>
    <row r="2652" spans="3:3">
      <c r="C2652" s="93"/>
    </row>
    <row r="2653" spans="3:3">
      <c r="C2653" s="93"/>
    </row>
    <row r="2654" spans="3:3">
      <c r="C2654" s="93"/>
    </row>
    <row r="2655" spans="3:3">
      <c r="C2655" s="93"/>
    </row>
    <row r="2656" spans="3:3">
      <c r="C2656" s="93"/>
    </row>
    <row r="2657" spans="3:3">
      <c r="C2657" s="93"/>
    </row>
    <row r="2658" spans="3:3">
      <c r="C2658" s="93"/>
    </row>
    <row r="2659" spans="3:3">
      <c r="C2659" s="93"/>
    </row>
    <row r="2660" spans="3:3">
      <c r="C2660" s="93"/>
    </row>
    <row r="2661" spans="3:3">
      <c r="C2661" s="93"/>
    </row>
    <row r="2662" spans="3:3">
      <c r="C2662" s="93"/>
    </row>
    <row r="2663" spans="3:3">
      <c r="C2663" s="93"/>
    </row>
    <row r="2664" spans="3:3">
      <c r="C2664" s="93"/>
    </row>
    <row r="2665" spans="3:3">
      <c r="C2665" s="93"/>
    </row>
    <row r="2666" spans="3:3">
      <c r="C2666" s="93"/>
    </row>
    <row r="2667" spans="3:3">
      <c r="C2667" s="93"/>
    </row>
    <row r="2668" spans="3:3">
      <c r="C2668" s="93"/>
    </row>
    <row r="2669" spans="3:3">
      <c r="C2669" s="93"/>
    </row>
    <row r="2670" spans="3:3">
      <c r="C2670" s="93"/>
    </row>
    <row r="2671" spans="3:3">
      <c r="C2671" s="93"/>
    </row>
    <row r="2672" spans="3:3">
      <c r="C2672" s="93"/>
    </row>
    <row r="2673" spans="3:3">
      <c r="C2673" s="93"/>
    </row>
    <row r="2674" spans="3:3">
      <c r="C2674" s="93"/>
    </row>
    <row r="2675" spans="3:3">
      <c r="C2675" s="93"/>
    </row>
    <row r="2676" spans="3:3">
      <c r="C2676" s="93"/>
    </row>
    <row r="2677" spans="3:3">
      <c r="C2677" s="93"/>
    </row>
    <row r="2678" spans="3:3">
      <c r="C2678" s="93"/>
    </row>
    <row r="2679" spans="3:3">
      <c r="C2679" s="93"/>
    </row>
    <row r="2680" spans="3:3">
      <c r="C2680" s="93"/>
    </row>
    <row r="2681" spans="3:3">
      <c r="C2681" s="93"/>
    </row>
    <row r="2682" spans="3:3">
      <c r="C2682" s="93"/>
    </row>
    <row r="2683" spans="3:3">
      <c r="C2683" s="93"/>
    </row>
    <row r="2684" spans="3:3">
      <c r="C2684" s="93"/>
    </row>
    <row r="2685" spans="3:3">
      <c r="C2685" s="93"/>
    </row>
    <row r="2686" spans="3:3">
      <c r="C2686" s="93"/>
    </row>
    <row r="2687" spans="3:3">
      <c r="C2687" s="93"/>
    </row>
    <row r="2688" spans="3:3">
      <c r="C2688" s="93"/>
    </row>
    <row r="2689" spans="3:3">
      <c r="C2689" s="93"/>
    </row>
    <row r="2690" spans="3:3">
      <c r="C2690" s="93"/>
    </row>
    <row r="2691" spans="3:3">
      <c r="C2691" s="93"/>
    </row>
    <row r="2692" spans="3:3">
      <c r="C2692" s="93"/>
    </row>
    <row r="2693" spans="3:3">
      <c r="C2693" s="93"/>
    </row>
    <row r="2694" spans="3:3">
      <c r="C2694" s="93"/>
    </row>
    <row r="2695" spans="3:3">
      <c r="C2695" s="93"/>
    </row>
    <row r="2696" spans="3:3">
      <c r="C2696" s="93"/>
    </row>
    <row r="2697" spans="3:3">
      <c r="C2697" s="93"/>
    </row>
    <row r="2698" spans="3:3">
      <c r="C2698" s="93"/>
    </row>
    <row r="2699" spans="3:3">
      <c r="C2699" s="93"/>
    </row>
    <row r="2700" spans="3:3">
      <c r="C2700" s="93"/>
    </row>
    <row r="2701" spans="3:3">
      <c r="C2701" s="93"/>
    </row>
    <row r="2702" spans="3:3">
      <c r="C2702" s="93"/>
    </row>
    <row r="2703" spans="3:3">
      <c r="C2703" s="93"/>
    </row>
    <row r="2704" spans="3:3">
      <c r="C2704" s="93"/>
    </row>
    <row r="2705" spans="3:3">
      <c r="C2705" s="93"/>
    </row>
    <row r="2706" spans="3:3">
      <c r="C2706" s="93"/>
    </row>
    <row r="2707" spans="3:3">
      <c r="C2707" s="93"/>
    </row>
    <row r="2708" spans="3:3">
      <c r="C2708" s="93"/>
    </row>
    <row r="2709" spans="3:3">
      <c r="C2709" s="93"/>
    </row>
    <row r="2710" spans="3:3">
      <c r="C2710" s="93"/>
    </row>
    <row r="2711" spans="3:3">
      <c r="C2711" s="93"/>
    </row>
    <row r="2712" spans="3:3">
      <c r="C2712" s="93"/>
    </row>
    <row r="2713" spans="3:3">
      <c r="C2713" s="93"/>
    </row>
    <row r="2714" spans="3:3">
      <c r="C2714" s="93"/>
    </row>
    <row r="2715" spans="3:3">
      <c r="C2715" s="93"/>
    </row>
    <row r="2716" spans="3:3">
      <c r="C2716" s="93"/>
    </row>
    <row r="2717" spans="3:3">
      <c r="C2717" s="93"/>
    </row>
    <row r="2718" spans="3:3">
      <c r="C2718" s="93"/>
    </row>
    <row r="2719" spans="3:3">
      <c r="C2719" s="93"/>
    </row>
    <row r="2720" spans="3:3">
      <c r="C2720" s="93"/>
    </row>
    <row r="2721" spans="3:3">
      <c r="C2721" s="93"/>
    </row>
    <row r="2722" spans="3:3">
      <c r="C2722" s="93"/>
    </row>
    <row r="2723" spans="3:3">
      <c r="C2723" s="93"/>
    </row>
    <row r="2724" spans="3:3">
      <c r="C2724" s="93"/>
    </row>
    <row r="2725" spans="3:3">
      <c r="C2725" s="93"/>
    </row>
    <row r="2726" spans="3:3">
      <c r="C2726" s="93"/>
    </row>
    <row r="2727" spans="3:3">
      <c r="C2727" s="93"/>
    </row>
    <row r="2728" spans="3:3">
      <c r="C2728" s="93"/>
    </row>
    <row r="2729" spans="3:3">
      <c r="C2729" s="93"/>
    </row>
    <row r="2730" spans="3:3">
      <c r="C2730" s="93"/>
    </row>
    <row r="2731" spans="3:3">
      <c r="C2731" s="93"/>
    </row>
    <row r="2732" spans="3:3">
      <c r="C2732" s="93"/>
    </row>
    <row r="2733" spans="3:3">
      <c r="C2733" s="93"/>
    </row>
    <row r="2734" spans="3:3">
      <c r="C2734" s="93"/>
    </row>
    <row r="2735" spans="3:3">
      <c r="C2735" s="93"/>
    </row>
    <row r="2736" spans="3:3">
      <c r="C2736" s="93"/>
    </row>
    <row r="2737" spans="3:3">
      <c r="C2737" s="93"/>
    </row>
    <row r="2738" spans="3:3">
      <c r="C2738" s="93"/>
    </row>
    <row r="2739" spans="3:3">
      <c r="C2739" s="93"/>
    </row>
    <row r="2740" spans="3:3">
      <c r="C2740" s="93"/>
    </row>
    <row r="2741" spans="3:3">
      <c r="C2741" s="93"/>
    </row>
    <row r="2742" spans="3:3">
      <c r="C2742" s="93"/>
    </row>
    <row r="2743" spans="3:3">
      <c r="C2743" s="93"/>
    </row>
    <row r="2744" spans="3:3">
      <c r="C2744" s="93"/>
    </row>
    <row r="2745" spans="3:3">
      <c r="C2745" s="93"/>
    </row>
    <row r="2746" spans="3:3">
      <c r="C2746" s="93"/>
    </row>
    <row r="2747" spans="3:3">
      <c r="C2747" s="93"/>
    </row>
    <row r="2748" spans="3:3">
      <c r="C2748" s="93"/>
    </row>
    <row r="2749" spans="3:3">
      <c r="C2749" s="93"/>
    </row>
    <row r="2750" spans="3:3">
      <c r="C2750" s="93"/>
    </row>
    <row r="2751" spans="3:3">
      <c r="C2751" s="93"/>
    </row>
    <row r="2752" spans="3:3">
      <c r="C2752" s="93"/>
    </row>
    <row r="2753" spans="3:3">
      <c r="C2753" s="93"/>
    </row>
    <row r="2754" spans="3:3">
      <c r="C2754" s="93"/>
    </row>
    <row r="2755" spans="3:3">
      <c r="C2755" s="93"/>
    </row>
    <row r="2756" spans="3:3">
      <c r="C2756" s="93"/>
    </row>
    <row r="2757" spans="3:3">
      <c r="C2757" s="93"/>
    </row>
    <row r="2758" spans="3:3">
      <c r="C2758" s="93"/>
    </row>
    <row r="2759" spans="3:3">
      <c r="C2759" s="93"/>
    </row>
    <row r="2760" spans="3:3">
      <c r="C2760" s="93"/>
    </row>
    <row r="2761" spans="3:3">
      <c r="C2761" s="93"/>
    </row>
    <row r="2762" spans="3:3">
      <c r="C2762" s="93"/>
    </row>
    <row r="2763" spans="3:3">
      <c r="C2763" s="93"/>
    </row>
    <row r="2764" spans="3:3">
      <c r="C2764" s="93"/>
    </row>
    <row r="2765" spans="3:3">
      <c r="C2765" s="93"/>
    </row>
    <row r="2766" spans="3:3">
      <c r="C2766" s="93"/>
    </row>
    <row r="2767" spans="3:3">
      <c r="C2767" s="93"/>
    </row>
    <row r="2768" spans="3:3">
      <c r="C2768" s="93"/>
    </row>
    <row r="2769" spans="3:3">
      <c r="C2769" s="93"/>
    </row>
    <row r="2770" spans="3:3">
      <c r="C2770" s="93"/>
    </row>
    <row r="2771" spans="3:3">
      <c r="C2771" s="93"/>
    </row>
    <row r="2772" spans="3:3">
      <c r="C2772" s="93"/>
    </row>
    <row r="2773" spans="3:3">
      <c r="C2773" s="93"/>
    </row>
    <row r="2774" spans="3:3">
      <c r="C2774" s="93"/>
    </row>
    <row r="2775" spans="3:3">
      <c r="C2775" s="93"/>
    </row>
    <row r="2776" spans="3:3">
      <c r="C2776" s="93"/>
    </row>
    <row r="2777" spans="3:3">
      <c r="C2777" s="93"/>
    </row>
    <row r="2778" spans="3:3">
      <c r="C2778" s="93"/>
    </row>
    <row r="2779" spans="3:3">
      <c r="C2779" s="93"/>
    </row>
    <row r="2780" spans="3:3">
      <c r="C2780" s="93"/>
    </row>
    <row r="2781" spans="3:3">
      <c r="C2781" s="93"/>
    </row>
    <row r="2782" spans="3:3">
      <c r="C2782" s="93"/>
    </row>
    <row r="2783" spans="3:3">
      <c r="C2783" s="93"/>
    </row>
    <row r="2784" spans="3:3">
      <c r="C2784" s="93"/>
    </row>
    <row r="2785" spans="3:3">
      <c r="C2785" s="93"/>
    </row>
    <row r="2786" spans="3:3">
      <c r="C2786" s="93"/>
    </row>
    <row r="2787" spans="3:3">
      <c r="C2787" s="93"/>
    </row>
    <row r="2788" spans="3:3">
      <c r="C2788" s="93"/>
    </row>
    <row r="2789" spans="3:3">
      <c r="C2789" s="93"/>
    </row>
    <row r="2790" spans="3:3">
      <c r="C2790" s="93"/>
    </row>
    <row r="2791" spans="3:3">
      <c r="C2791" s="93"/>
    </row>
    <row r="2792" spans="3:3">
      <c r="C2792" s="93"/>
    </row>
    <row r="2793" spans="3:3">
      <c r="C2793" s="93"/>
    </row>
    <row r="2794" spans="3:3">
      <c r="C2794" s="93"/>
    </row>
    <row r="2795" spans="3:3">
      <c r="C2795" s="93"/>
    </row>
    <row r="2796" spans="3:3">
      <c r="C2796" s="93"/>
    </row>
    <row r="2797" spans="3:3">
      <c r="C2797" s="93"/>
    </row>
    <row r="2798" spans="3:3">
      <c r="C2798" s="93"/>
    </row>
    <row r="2799" spans="3:3">
      <c r="C2799" s="93"/>
    </row>
    <row r="2800" spans="3:3">
      <c r="C2800" s="93"/>
    </row>
    <row r="2801" spans="3:3">
      <c r="C2801" s="93"/>
    </row>
    <row r="2802" spans="3:3">
      <c r="C2802" s="93"/>
    </row>
    <row r="2803" spans="3:3">
      <c r="C2803" s="93"/>
    </row>
    <row r="2804" spans="3:3">
      <c r="C2804" s="93"/>
    </row>
    <row r="2805" spans="3:3">
      <c r="C2805" s="93"/>
    </row>
    <row r="2806" spans="3:3">
      <c r="C2806" s="93"/>
    </row>
    <row r="2807" spans="3:3">
      <c r="C2807" s="93"/>
    </row>
    <row r="2808" spans="3:3">
      <c r="C2808" s="93"/>
    </row>
    <row r="2809" spans="3:3">
      <c r="C2809" s="93"/>
    </row>
    <row r="2810" spans="3:3">
      <c r="C2810" s="93"/>
    </row>
    <row r="2811" spans="3:3">
      <c r="C2811" s="93"/>
    </row>
    <row r="2812" spans="3:3">
      <c r="C2812" s="93"/>
    </row>
    <row r="2813" spans="3:3">
      <c r="C2813" s="93"/>
    </row>
    <row r="2814" spans="3:3">
      <c r="C2814" s="93"/>
    </row>
    <row r="2815" spans="3:3">
      <c r="C2815" s="93"/>
    </row>
    <row r="2816" spans="3:3">
      <c r="C2816" s="93"/>
    </row>
    <row r="2817" spans="3:3">
      <c r="C2817" s="93"/>
    </row>
    <row r="2818" spans="3:3">
      <c r="C2818" s="93"/>
    </row>
    <row r="2819" spans="3:3">
      <c r="C2819" s="93"/>
    </row>
    <row r="2820" spans="3:3">
      <c r="C2820" s="93"/>
    </row>
    <row r="2821" spans="3:3">
      <c r="C2821" s="93"/>
    </row>
    <row r="2822" spans="3:3">
      <c r="C2822" s="93"/>
    </row>
    <row r="2823" spans="3:3">
      <c r="C2823" s="93"/>
    </row>
    <row r="2824" spans="3:3">
      <c r="C2824" s="93"/>
    </row>
    <row r="2825" spans="3:3">
      <c r="C2825" s="93"/>
    </row>
    <row r="2826" spans="3:3">
      <c r="C2826" s="93"/>
    </row>
    <row r="2827" spans="3:3">
      <c r="C2827" s="93"/>
    </row>
    <row r="2828" spans="3:3">
      <c r="C2828" s="93"/>
    </row>
    <row r="2829" spans="3:3">
      <c r="C2829" s="93"/>
    </row>
    <row r="2830" spans="3:3">
      <c r="C2830" s="93"/>
    </row>
    <row r="2831" spans="3:3">
      <c r="C2831" s="93"/>
    </row>
    <row r="2832" spans="3:3">
      <c r="C2832" s="93"/>
    </row>
    <row r="2833" spans="3:3">
      <c r="C2833" s="93"/>
    </row>
    <row r="2834" spans="3:3">
      <c r="C2834" s="93"/>
    </row>
    <row r="2835" spans="3:3">
      <c r="C2835" s="93"/>
    </row>
    <row r="2836" spans="3:3">
      <c r="C2836" s="93"/>
    </row>
    <row r="2837" spans="3:3">
      <c r="C2837" s="93"/>
    </row>
    <row r="2838" spans="3:3">
      <c r="C2838" s="93"/>
    </row>
    <row r="2839" spans="3:3">
      <c r="C2839" s="93"/>
    </row>
    <row r="2840" spans="3:3">
      <c r="C2840" s="93"/>
    </row>
    <row r="2841" spans="3:3">
      <c r="C2841" s="93"/>
    </row>
    <row r="2842" spans="3:3">
      <c r="C2842" s="93"/>
    </row>
    <row r="2843" spans="3:3">
      <c r="C2843" s="93"/>
    </row>
    <row r="2844" spans="3:3">
      <c r="C2844" s="93"/>
    </row>
    <row r="2845" spans="3:3">
      <c r="C2845" s="93"/>
    </row>
    <row r="2846" spans="3:3">
      <c r="C2846" s="93"/>
    </row>
    <row r="2847" spans="3:3">
      <c r="C2847" s="93"/>
    </row>
    <row r="2848" spans="3:3">
      <c r="C2848" s="93"/>
    </row>
    <row r="2849" spans="3:3">
      <c r="C2849" s="93"/>
    </row>
    <row r="2850" spans="3:3">
      <c r="C2850" s="93"/>
    </row>
    <row r="2851" spans="3:3">
      <c r="C2851" s="93"/>
    </row>
    <row r="2852" spans="3:3">
      <c r="C2852" s="93"/>
    </row>
    <row r="2853" spans="3:3">
      <c r="C2853" s="93"/>
    </row>
    <row r="2854" spans="3:3">
      <c r="C2854" s="93"/>
    </row>
    <row r="2855" spans="3:3">
      <c r="C2855" s="93"/>
    </row>
    <row r="2856" spans="3:3">
      <c r="C2856" s="93"/>
    </row>
    <row r="2857" spans="3:3">
      <c r="C2857" s="93"/>
    </row>
    <row r="2858" spans="3:3">
      <c r="C2858" s="93"/>
    </row>
    <row r="2859" spans="3:3">
      <c r="C2859" s="93"/>
    </row>
    <row r="2860" spans="3:3">
      <c r="C2860" s="93"/>
    </row>
    <row r="2861" spans="3:3">
      <c r="C2861" s="93"/>
    </row>
    <row r="2862" spans="3:3">
      <c r="C2862" s="93"/>
    </row>
    <row r="2863" spans="3:3">
      <c r="C2863" s="93"/>
    </row>
    <row r="2864" spans="3:3">
      <c r="C2864" s="93"/>
    </row>
    <row r="2865" spans="3:3">
      <c r="C2865" s="93"/>
    </row>
    <row r="2866" spans="3:3">
      <c r="C2866" s="93"/>
    </row>
    <row r="2867" spans="3:3">
      <c r="C2867" s="93"/>
    </row>
    <row r="2868" spans="3:3">
      <c r="C2868" s="93"/>
    </row>
    <row r="2869" spans="3:3">
      <c r="C2869" s="93"/>
    </row>
    <row r="2870" spans="3:3">
      <c r="C2870" s="93"/>
    </row>
    <row r="2871" spans="3:3">
      <c r="C2871" s="93"/>
    </row>
    <row r="2872" spans="3:3">
      <c r="C2872" s="93"/>
    </row>
    <row r="2873" spans="3:3">
      <c r="C2873" s="93"/>
    </row>
    <row r="2874" spans="3:3">
      <c r="C2874" s="93"/>
    </row>
    <row r="2875" spans="3:3">
      <c r="C2875" s="93"/>
    </row>
    <row r="2876" spans="3:3">
      <c r="C2876" s="93"/>
    </row>
    <row r="2877" spans="3:3">
      <c r="C2877" s="93"/>
    </row>
    <row r="2878" spans="3:3">
      <c r="C2878" s="93"/>
    </row>
    <row r="2879" spans="3:3">
      <c r="C2879" s="93"/>
    </row>
    <row r="2880" spans="3:3">
      <c r="C2880" s="93"/>
    </row>
    <row r="2881" spans="3:3">
      <c r="C2881" s="93"/>
    </row>
    <row r="2882" spans="3:3">
      <c r="C2882" s="93"/>
    </row>
    <row r="2883" spans="3:3">
      <c r="C2883" s="93"/>
    </row>
    <row r="2884" spans="3:3">
      <c r="C2884" s="93"/>
    </row>
    <row r="2885" spans="3:3">
      <c r="C2885" s="93"/>
    </row>
    <row r="2886" spans="3:3">
      <c r="C2886" s="93"/>
    </row>
    <row r="2887" spans="3:3">
      <c r="C2887" s="93"/>
    </row>
    <row r="2888" spans="3:3">
      <c r="C2888" s="93"/>
    </row>
    <row r="2889" spans="3:3">
      <c r="C2889" s="93"/>
    </row>
    <row r="2890" spans="3:3">
      <c r="C2890" s="93"/>
    </row>
    <row r="2891" spans="3:3">
      <c r="C2891" s="93"/>
    </row>
    <row r="2892" spans="3:3">
      <c r="C2892" s="93"/>
    </row>
    <row r="2893" spans="3:3">
      <c r="C2893" s="93"/>
    </row>
    <row r="2894" spans="3:3">
      <c r="C2894" s="93"/>
    </row>
    <row r="2895" spans="3:3">
      <c r="C2895" s="93"/>
    </row>
    <row r="2896" spans="3:3">
      <c r="C2896" s="93"/>
    </row>
    <row r="2897" spans="3:3">
      <c r="C2897" s="93"/>
    </row>
    <row r="2898" spans="3:3">
      <c r="C2898" s="93"/>
    </row>
    <row r="2899" spans="3:3">
      <c r="C2899" s="93"/>
    </row>
    <row r="2900" spans="3:3">
      <c r="C2900" s="93"/>
    </row>
    <row r="2901" spans="3:3">
      <c r="C2901" s="93"/>
    </row>
    <row r="2902" spans="3:3">
      <c r="C2902" s="93"/>
    </row>
    <row r="2903" spans="3:3">
      <c r="C2903" s="93"/>
    </row>
    <row r="2904" spans="3:3">
      <c r="C2904" s="93"/>
    </row>
    <row r="2905" spans="3:3">
      <c r="C2905" s="93"/>
    </row>
    <row r="2906" spans="3:3">
      <c r="C2906" s="93"/>
    </row>
    <row r="2907" spans="3:3">
      <c r="C2907" s="93"/>
    </row>
    <row r="2908" spans="3:3">
      <c r="C2908" s="93"/>
    </row>
    <row r="2909" spans="3:3">
      <c r="C2909" s="93"/>
    </row>
    <row r="2910" spans="3:3">
      <c r="C2910" s="93"/>
    </row>
    <row r="2911" spans="3:3">
      <c r="C2911" s="93"/>
    </row>
    <row r="2912" spans="3:3">
      <c r="C2912" s="93"/>
    </row>
    <row r="2913" spans="3:3">
      <c r="C2913" s="93"/>
    </row>
    <row r="2914" spans="3:3">
      <c r="C2914" s="93"/>
    </row>
    <row r="2915" spans="3:3">
      <c r="C2915" s="93"/>
    </row>
    <row r="2916" spans="3:3">
      <c r="C2916" s="93"/>
    </row>
    <row r="2917" spans="3:3">
      <c r="C2917" s="93"/>
    </row>
    <row r="2918" spans="3:3">
      <c r="C2918" s="93"/>
    </row>
    <row r="2919" spans="3:3">
      <c r="C2919" s="93"/>
    </row>
    <row r="2920" spans="3:3">
      <c r="C2920" s="93"/>
    </row>
    <row r="2921" spans="3:3">
      <c r="C2921" s="93"/>
    </row>
    <row r="2922" spans="3:3">
      <c r="C2922" s="93"/>
    </row>
    <row r="2923" spans="3:3">
      <c r="C2923" s="93"/>
    </row>
    <row r="2924" spans="3:3">
      <c r="C2924" s="93"/>
    </row>
    <row r="2925" spans="3:3">
      <c r="C2925" s="93"/>
    </row>
    <row r="2926" spans="3:3">
      <c r="C2926" s="93"/>
    </row>
    <row r="2927" spans="3:3">
      <c r="C2927" s="93"/>
    </row>
    <row r="2928" spans="3:3">
      <c r="C2928" s="93"/>
    </row>
    <row r="2929" spans="3:3">
      <c r="C2929" s="93"/>
    </row>
    <row r="2930" spans="3:3">
      <c r="C2930" s="93"/>
    </row>
    <row r="2931" spans="3:3">
      <c r="C2931" s="93"/>
    </row>
    <row r="2932" spans="3:3">
      <c r="C2932" s="93"/>
    </row>
    <row r="2933" spans="3:3">
      <c r="C2933" s="93"/>
    </row>
    <row r="2934" spans="3:3">
      <c r="C2934" s="93"/>
    </row>
    <row r="2935" spans="3:3">
      <c r="C2935" s="93"/>
    </row>
    <row r="2936" spans="3:3">
      <c r="C2936" s="93"/>
    </row>
    <row r="2937" spans="3:3">
      <c r="C2937" s="93"/>
    </row>
    <row r="2938" spans="3:3">
      <c r="C2938" s="93"/>
    </row>
    <row r="2939" spans="3:3">
      <c r="C2939" s="93"/>
    </row>
    <row r="2940" spans="3:3">
      <c r="C2940" s="93"/>
    </row>
    <row r="2941" spans="3:3">
      <c r="C2941" s="93"/>
    </row>
    <row r="2942" spans="3:3">
      <c r="C2942" s="93"/>
    </row>
    <row r="2943" spans="3:3">
      <c r="C2943" s="93"/>
    </row>
    <row r="2944" spans="3:3">
      <c r="C2944" s="93"/>
    </row>
    <row r="2945" spans="3:3">
      <c r="C2945" s="93"/>
    </row>
    <row r="2946" spans="3:3">
      <c r="C2946" s="93"/>
    </row>
    <row r="2947" spans="3:3">
      <c r="C2947" s="93"/>
    </row>
    <row r="2948" spans="3:3">
      <c r="C2948" s="93"/>
    </row>
    <row r="2949" spans="3:3">
      <c r="C2949" s="93"/>
    </row>
    <row r="2950" spans="3:3">
      <c r="C2950" s="93"/>
    </row>
    <row r="2951" spans="3:3">
      <c r="C2951" s="93"/>
    </row>
    <row r="2952" spans="3:3">
      <c r="C2952" s="93"/>
    </row>
    <row r="2953" spans="3:3">
      <c r="C2953" s="93"/>
    </row>
    <row r="2954" spans="3:3">
      <c r="C2954" s="93"/>
    </row>
    <row r="2955" spans="3:3">
      <c r="C2955" s="93"/>
    </row>
    <row r="2956" spans="3:3">
      <c r="C2956" s="93"/>
    </row>
    <row r="2957" spans="3:3">
      <c r="C2957" s="93"/>
    </row>
    <row r="2958" spans="3:3">
      <c r="C2958" s="93"/>
    </row>
    <row r="2959" spans="3:3">
      <c r="C2959" s="93"/>
    </row>
    <row r="2960" spans="3:3">
      <c r="C2960" s="93"/>
    </row>
    <row r="2961" spans="3:3">
      <c r="C2961" s="93"/>
    </row>
    <row r="2962" spans="3:3">
      <c r="C2962" s="93"/>
    </row>
    <row r="2963" spans="3:3">
      <c r="C2963" s="93"/>
    </row>
    <row r="2964" spans="3:3">
      <c r="C2964" s="93"/>
    </row>
    <row r="2965" spans="3:3">
      <c r="C2965" s="93"/>
    </row>
    <row r="2966" spans="3:3">
      <c r="C2966" s="93"/>
    </row>
    <row r="2967" spans="3:3">
      <c r="C2967" s="93"/>
    </row>
    <row r="2968" spans="3:3">
      <c r="C2968" s="93"/>
    </row>
    <row r="2969" spans="3:3">
      <c r="C2969" s="93"/>
    </row>
    <row r="2970" spans="3:3">
      <c r="C2970" s="93"/>
    </row>
    <row r="2971" spans="3:3">
      <c r="C2971" s="93"/>
    </row>
    <row r="2972" spans="3:3">
      <c r="C2972" s="93"/>
    </row>
    <row r="2973" spans="3:3">
      <c r="C2973" s="93"/>
    </row>
    <row r="2974" spans="3:3">
      <c r="C2974" s="93"/>
    </row>
    <row r="2975" spans="3:3">
      <c r="C2975" s="93"/>
    </row>
    <row r="2976" spans="3:3">
      <c r="C2976" s="93"/>
    </row>
    <row r="2977" spans="3:3">
      <c r="C2977" s="93"/>
    </row>
    <row r="2978" spans="3:3">
      <c r="C2978" s="93"/>
    </row>
    <row r="2979" spans="3:3">
      <c r="C2979" s="93"/>
    </row>
    <row r="2980" spans="3:3">
      <c r="C2980" s="93"/>
    </row>
    <row r="2981" spans="3:3">
      <c r="C2981" s="93"/>
    </row>
    <row r="2982" spans="3:3">
      <c r="C2982" s="93"/>
    </row>
    <row r="2983" spans="3:3">
      <c r="C2983" s="93"/>
    </row>
    <row r="2984" spans="3:3">
      <c r="C2984" s="93"/>
    </row>
    <row r="2985" spans="3:3">
      <c r="C2985" s="93"/>
    </row>
    <row r="2986" spans="3:3">
      <c r="C2986" s="93"/>
    </row>
    <row r="2987" spans="3:3">
      <c r="C2987" s="93"/>
    </row>
    <row r="2988" spans="3:3">
      <c r="C2988" s="93"/>
    </row>
    <row r="2989" spans="3:3">
      <c r="C2989" s="93"/>
    </row>
    <row r="2990" spans="3:3">
      <c r="C2990" s="93"/>
    </row>
    <row r="2991" spans="3:3">
      <c r="C2991" s="93"/>
    </row>
    <row r="2992" spans="3:3">
      <c r="C2992" s="93"/>
    </row>
    <row r="2993" spans="3:3">
      <c r="C2993" s="93"/>
    </row>
    <row r="2994" spans="3:3">
      <c r="C2994" s="93"/>
    </row>
    <row r="2995" spans="3:3">
      <c r="C2995" s="93"/>
    </row>
    <row r="2996" spans="3:3">
      <c r="C2996" s="93"/>
    </row>
    <row r="2997" spans="3:3">
      <c r="C2997" s="93"/>
    </row>
    <row r="2998" spans="3:3">
      <c r="C2998" s="93"/>
    </row>
    <row r="2999" spans="3:3">
      <c r="C2999" s="93"/>
    </row>
    <row r="3000" spans="3:3">
      <c r="C3000" s="93"/>
    </row>
    <row r="3001" spans="3:3">
      <c r="C3001" s="93"/>
    </row>
    <row r="3002" spans="3:3">
      <c r="C3002" s="93"/>
    </row>
    <row r="3003" spans="3:3">
      <c r="C3003" s="93"/>
    </row>
    <row r="3004" spans="3:3">
      <c r="C3004" s="93"/>
    </row>
    <row r="3005" spans="3:3">
      <c r="C3005" s="93"/>
    </row>
    <row r="3006" spans="3:3">
      <c r="C3006" s="93"/>
    </row>
    <row r="3007" spans="3:3">
      <c r="C3007" s="93"/>
    </row>
    <row r="3008" spans="3:3">
      <c r="C3008" s="93"/>
    </row>
    <row r="3009" spans="3:3">
      <c r="C3009" s="93"/>
    </row>
    <row r="3010" spans="3:3">
      <c r="C3010" s="93"/>
    </row>
    <row r="3011" spans="3:3">
      <c r="C3011" s="93"/>
    </row>
    <row r="3012" spans="3:3">
      <c r="C3012" s="93"/>
    </row>
    <row r="3013" spans="3:3">
      <c r="C3013" s="93"/>
    </row>
    <row r="3014" spans="3:3">
      <c r="C3014" s="93"/>
    </row>
    <row r="3015" spans="3:3">
      <c r="C3015" s="93"/>
    </row>
    <row r="3016" spans="3:3">
      <c r="C3016" s="93"/>
    </row>
    <row r="3017" spans="3:3">
      <c r="C3017" s="93"/>
    </row>
    <row r="3018" spans="3:3">
      <c r="C3018" s="93"/>
    </row>
    <row r="3019" spans="3:3">
      <c r="C3019" s="93"/>
    </row>
    <row r="3020" spans="3:3">
      <c r="C3020" s="93"/>
    </row>
    <row r="3021" spans="3:3">
      <c r="C3021" s="93"/>
    </row>
    <row r="3022" spans="3:3">
      <c r="C3022" s="93"/>
    </row>
    <row r="3023" spans="3:3">
      <c r="C3023" s="93"/>
    </row>
    <row r="3024" spans="3:3">
      <c r="C3024" s="93"/>
    </row>
    <row r="3025" spans="3:3">
      <c r="C3025" s="93"/>
    </row>
    <row r="3026" spans="3:3">
      <c r="C3026" s="93"/>
    </row>
    <row r="3027" spans="3:3">
      <c r="C3027" s="93"/>
    </row>
    <row r="3028" spans="3:3">
      <c r="C3028" s="93"/>
    </row>
    <row r="3029" spans="3:3">
      <c r="C3029" s="93"/>
    </row>
    <row r="3030" spans="3:3">
      <c r="C3030" s="93"/>
    </row>
    <row r="3031" spans="3:3">
      <c r="C3031" s="93"/>
    </row>
    <row r="3032" spans="3:3">
      <c r="C3032" s="93"/>
    </row>
    <row r="3033" spans="3:3">
      <c r="C3033" s="93"/>
    </row>
    <row r="3034" spans="3:3">
      <c r="C3034" s="93"/>
    </row>
    <row r="3035" spans="3:3">
      <c r="C3035" s="93"/>
    </row>
    <row r="3036" spans="3:3">
      <c r="C3036" s="93"/>
    </row>
    <row r="3037" spans="3:3">
      <c r="C3037" s="93"/>
    </row>
    <row r="3038" spans="3:3">
      <c r="C3038" s="93"/>
    </row>
    <row r="3039" spans="3:3">
      <c r="C3039" s="93"/>
    </row>
    <row r="3040" spans="3:3">
      <c r="C3040" s="93"/>
    </row>
    <row r="3041" spans="3:3">
      <c r="C3041" s="93"/>
    </row>
    <row r="3042" spans="3:3">
      <c r="C3042" s="93"/>
    </row>
    <row r="3043" spans="3:3">
      <c r="C3043" s="93"/>
    </row>
    <row r="3044" spans="3:3">
      <c r="C3044" s="93"/>
    </row>
    <row r="3045" spans="3:3">
      <c r="C3045" s="93"/>
    </row>
    <row r="3046" spans="3:3">
      <c r="C3046" s="93"/>
    </row>
    <row r="3047" spans="3:3">
      <c r="C3047" s="93"/>
    </row>
    <row r="3048" spans="3:3">
      <c r="C3048" s="93"/>
    </row>
    <row r="3049" spans="3:3">
      <c r="C3049" s="93"/>
    </row>
    <row r="3050" spans="3:3">
      <c r="C3050" s="93"/>
    </row>
    <row r="3051" spans="3:3">
      <c r="C3051" s="93"/>
    </row>
    <row r="3052" spans="3:3">
      <c r="C3052" s="93"/>
    </row>
    <row r="3053" spans="3:3">
      <c r="C3053" s="93"/>
    </row>
    <row r="3054" spans="3:3">
      <c r="C3054" s="93"/>
    </row>
    <row r="3055" spans="3:3">
      <c r="C3055" s="93"/>
    </row>
    <row r="3056" spans="3:3">
      <c r="C3056" s="93"/>
    </row>
    <row r="3057" spans="3:3">
      <c r="C3057" s="93"/>
    </row>
    <row r="3058" spans="3:3">
      <c r="C3058" s="93"/>
    </row>
    <row r="3059" spans="3:3">
      <c r="C3059" s="93"/>
    </row>
    <row r="3060" spans="3:3">
      <c r="C3060" s="93"/>
    </row>
    <row r="3061" spans="3:3">
      <c r="C3061" s="93"/>
    </row>
    <row r="3062" spans="3:3">
      <c r="C3062" s="93"/>
    </row>
    <row r="3063" spans="3:3">
      <c r="C3063" s="93"/>
    </row>
    <row r="3064" spans="3:3">
      <c r="C3064" s="93"/>
    </row>
    <row r="3065" spans="3:3">
      <c r="C3065" s="93"/>
    </row>
    <row r="3066" spans="3:3">
      <c r="C3066" s="93"/>
    </row>
    <row r="3067" spans="3:3">
      <c r="C3067" s="93"/>
    </row>
    <row r="3068" spans="3:3">
      <c r="C3068" s="93"/>
    </row>
    <row r="3069" spans="3:3">
      <c r="C3069" s="93"/>
    </row>
    <row r="3070" spans="3:3">
      <c r="C3070" s="93"/>
    </row>
    <row r="3071" spans="3:3">
      <c r="C3071" s="93"/>
    </row>
    <row r="3072" spans="3:3">
      <c r="C3072" s="93"/>
    </row>
    <row r="3073" spans="3:3">
      <c r="C3073" s="93"/>
    </row>
    <row r="3074" spans="3:3">
      <c r="C3074" s="93"/>
    </row>
    <row r="3075" spans="3:3">
      <c r="C3075" s="93"/>
    </row>
    <row r="3076" spans="3:3">
      <c r="C3076" s="93"/>
    </row>
    <row r="3077" spans="3:3">
      <c r="C3077" s="93"/>
    </row>
    <row r="3078" spans="3:3">
      <c r="C3078" s="93"/>
    </row>
    <row r="3079" spans="3:3">
      <c r="C3079" s="93"/>
    </row>
    <row r="3080" spans="3:3">
      <c r="C3080" s="93"/>
    </row>
    <row r="3081" spans="3:3">
      <c r="C3081" s="93"/>
    </row>
    <row r="3082" spans="3:3">
      <c r="C3082" s="93"/>
    </row>
    <row r="3083" spans="3:3">
      <c r="C3083" s="93"/>
    </row>
    <row r="3084" spans="3:3">
      <c r="C3084" s="93"/>
    </row>
    <row r="3085" spans="3:3">
      <c r="C3085" s="93"/>
    </row>
    <row r="3086" spans="3:3">
      <c r="C3086" s="93"/>
    </row>
    <row r="3087" spans="3:3">
      <c r="C3087" s="93"/>
    </row>
    <row r="3088" spans="3:3">
      <c r="C3088" s="93"/>
    </row>
    <row r="3089" spans="3:3">
      <c r="C3089" s="93"/>
    </row>
    <row r="3090" spans="3:3">
      <c r="C3090" s="93"/>
    </row>
    <row r="3091" spans="3:3">
      <c r="C3091" s="93"/>
    </row>
    <row r="3092" spans="3:3">
      <c r="C3092" s="93"/>
    </row>
    <row r="3093" spans="3:3">
      <c r="C3093" s="93"/>
    </row>
    <row r="3094" spans="3:3">
      <c r="C3094" s="93"/>
    </row>
    <row r="3095" spans="3:3">
      <c r="C3095" s="93"/>
    </row>
    <row r="3096" spans="3:3">
      <c r="C3096" s="93"/>
    </row>
    <row r="3097" spans="3:3">
      <c r="C3097" s="93"/>
    </row>
    <row r="3098" spans="3:3">
      <c r="C3098" s="93"/>
    </row>
    <row r="3099" spans="3:3">
      <c r="C3099" s="93"/>
    </row>
    <row r="3100" spans="3:3">
      <c r="C3100" s="93"/>
    </row>
    <row r="3101" spans="3:3">
      <c r="C3101" s="93"/>
    </row>
    <row r="3102" spans="3:3">
      <c r="C3102" s="93"/>
    </row>
    <row r="3103" spans="3:3">
      <c r="C3103" s="93"/>
    </row>
    <row r="3104" spans="3:3">
      <c r="C3104" s="93"/>
    </row>
    <row r="3105" spans="3:3">
      <c r="C3105" s="93"/>
    </row>
    <row r="3106" spans="3:3">
      <c r="C3106" s="93"/>
    </row>
    <row r="3107" spans="3:3">
      <c r="C3107" s="93"/>
    </row>
    <row r="3108" spans="3:3">
      <c r="C3108" s="93"/>
    </row>
    <row r="3109" spans="3:3">
      <c r="C3109" s="93"/>
    </row>
    <row r="3110" spans="3:3">
      <c r="C3110" s="93"/>
    </row>
    <row r="3111" spans="3:3">
      <c r="C3111" s="93"/>
    </row>
    <row r="3112" spans="3:3">
      <c r="C3112" s="93"/>
    </row>
    <row r="3113" spans="3:3">
      <c r="C3113" s="93"/>
    </row>
    <row r="3114" spans="3:3">
      <c r="C3114" s="93"/>
    </row>
    <row r="3115" spans="3:3">
      <c r="C3115" s="93"/>
    </row>
    <row r="3116" spans="3:3">
      <c r="C3116" s="93"/>
    </row>
    <row r="3117" spans="3:3">
      <c r="C3117" s="93"/>
    </row>
    <row r="3118" spans="3:3">
      <c r="C3118" s="93"/>
    </row>
    <row r="3119" spans="3:3">
      <c r="C3119" s="93"/>
    </row>
    <row r="3120" spans="3:3">
      <c r="C3120" s="93"/>
    </row>
    <row r="3121" spans="3:3">
      <c r="C3121" s="93"/>
    </row>
    <row r="3122" spans="3:3">
      <c r="C3122" s="93"/>
    </row>
    <row r="3123" spans="3:3">
      <c r="C3123" s="93"/>
    </row>
    <row r="3124" spans="3:3">
      <c r="C3124" s="93"/>
    </row>
    <row r="3125" spans="3:3">
      <c r="C3125" s="93"/>
    </row>
    <row r="3126" spans="3:3">
      <c r="C3126" s="93"/>
    </row>
    <row r="3127" spans="3:3">
      <c r="C3127" s="93"/>
    </row>
    <row r="3128" spans="3:3">
      <c r="C3128" s="93"/>
    </row>
    <row r="3129" spans="3:3">
      <c r="C3129" s="93"/>
    </row>
    <row r="3130" spans="3:3">
      <c r="C3130" s="93"/>
    </row>
    <row r="3131" spans="3:3">
      <c r="C3131" s="93"/>
    </row>
    <row r="3132" spans="3:3">
      <c r="C3132" s="93"/>
    </row>
    <row r="3133" spans="3:3">
      <c r="C3133" s="93"/>
    </row>
    <row r="3134" spans="3:3">
      <c r="C3134" s="93"/>
    </row>
    <row r="3135" spans="3:3">
      <c r="C3135" s="93"/>
    </row>
    <row r="3136" spans="3:3">
      <c r="C3136" s="93"/>
    </row>
    <row r="3137" spans="3:3">
      <c r="C3137" s="93"/>
    </row>
    <row r="3138" spans="3:3">
      <c r="C3138" s="93"/>
    </row>
    <row r="3139" spans="3:3">
      <c r="C3139" s="93"/>
    </row>
    <row r="3140" spans="3:3">
      <c r="C3140" s="93"/>
    </row>
    <row r="3141" spans="3:3">
      <c r="C3141" s="93"/>
    </row>
    <row r="3142" spans="3:3">
      <c r="C3142" s="93"/>
    </row>
    <row r="3143" spans="3:3">
      <c r="C3143" s="93"/>
    </row>
    <row r="3144" spans="3:3">
      <c r="C3144" s="93"/>
    </row>
    <row r="3145" spans="3:3">
      <c r="C3145" s="93"/>
    </row>
    <row r="3146" spans="3:3">
      <c r="C3146" s="93"/>
    </row>
    <row r="3147" spans="3:3">
      <c r="C3147" s="93"/>
    </row>
    <row r="3148" spans="3:3">
      <c r="C3148" s="93"/>
    </row>
    <row r="3149" spans="3:3">
      <c r="C3149" s="93"/>
    </row>
    <row r="3150" spans="3:3">
      <c r="C3150" s="93"/>
    </row>
    <row r="3151" spans="3:3">
      <c r="C3151" s="93"/>
    </row>
    <row r="3152" spans="3:3">
      <c r="C3152" s="93"/>
    </row>
    <row r="3153" spans="3:3">
      <c r="C3153" s="93"/>
    </row>
    <row r="3154" spans="3:3">
      <c r="C3154" s="93"/>
    </row>
    <row r="3155" spans="3:3">
      <c r="C3155" s="93"/>
    </row>
    <row r="3156" spans="3:3">
      <c r="C3156" s="93"/>
    </row>
    <row r="3157" spans="3:3">
      <c r="C3157" s="93"/>
    </row>
    <row r="3158" spans="3:3">
      <c r="C3158" s="93"/>
    </row>
    <row r="3159" spans="3:3">
      <c r="C3159" s="93"/>
    </row>
    <row r="3160" spans="3:3">
      <c r="C3160" s="93"/>
    </row>
    <row r="3161" spans="3:3">
      <c r="C3161" s="93"/>
    </row>
    <row r="3162" spans="3:3">
      <c r="C3162" s="93"/>
    </row>
    <row r="3163" spans="3:3">
      <c r="C3163" s="93"/>
    </row>
    <row r="3164" spans="3:3">
      <c r="C3164" s="93"/>
    </row>
    <row r="3165" spans="3:3">
      <c r="C3165" s="93"/>
    </row>
    <row r="3166" spans="3:3">
      <c r="C3166" s="93"/>
    </row>
    <row r="3167" spans="3:3">
      <c r="C3167" s="93"/>
    </row>
    <row r="3168" spans="3:3">
      <c r="C3168" s="93"/>
    </row>
    <row r="3169" spans="3:3">
      <c r="C3169" s="93"/>
    </row>
    <row r="3170" spans="3:3">
      <c r="C3170" s="93"/>
    </row>
    <row r="3171" spans="3:3">
      <c r="C3171" s="93"/>
    </row>
    <row r="3172" spans="3:3">
      <c r="C3172" s="93"/>
    </row>
    <row r="3173" spans="3:3">
      <c r="C3173" s="93"/>
    </row>
    <row r="3174" spans="3:3">
      <c r="C3174" s="93"/>
    </row>
    <row r="3175" spans="3:3">
      <c r="C3175" s="93"/>
    </row>
    <row r="3176" spans="3:3">
      <c r="C3176" s="93"/>
    </row>
    <row r="3177" spans="3:3">
      <c r="C3177" s="93"/>
    </row>
    <row r="3178" spans="3:3">
      <c r="C3178" s="93"/>
    </row>
    <row r="3179" spans="3:3">
      <c r="C3179" s="93"/>
    </row>
    <row r="3180" spans="3:3">
      <c r="C3180" s="93"/>
    </row>
    <row r="3181" spans="3:3">
      <c r="C3181" s="93"/>
    </row>
    <row r="3182" spans="3:3">
      <c r="C3182" s="93"/>
    </row>
    <row r="3183" spans="3:3">
      <c r="C3183" s="93"/>
    </row>
    <row r="3184" spans="3:3">
      <c r="C3184" s="93"/>
    </row>
    <row r="3185" spans="3:3">
      <c r="C3185" s="93"/>
    </row>
    <row r="3186" spans="3:3">
      <c r="C3186" s="93"/>
    </row>
    <row r="3187" spans="3:3">
      <c r="C3187" s="93"/>
    </row>
    <row r="3188" spans="3:3">
      <c r="C3188" s="93"/>
    </row>
    <row r="3189" spans="3:3">
      <c r="C3189" s="93"/>
    </row>
    <row r="3190" spans="3:3">
      <c r="C3190" s="93"/>
    </row>
    <row r="3191" spans="3:3">
      <c r="C3191" s="93"/>
    </row>
    <row r="3192" spans="3:3">
      <c r="C3192" s="93"/>
    </row>
    <row r="3193" spans="3:3">
      <c r="C3193" s="93"/>
    </row>
    <row r="3194" spans="3:3">
      <c r="C3194" s="93"/>
    </row>
    <row r="3195" spans="3:3">
      <c r="C3195" s="93"/>
    </row>
    <row r="3196" spans="3:3">
      <c r="C3196" s="93"/>
    </row>
    <row r="3197" spans="3:3">
      <c r="C3197" s="93"/>
    </row>
    <row r="3198" spans="3:3">
      <c r="C3198" s="93"/>
    </row>
    <row r="3199" spans="3:3">
      <c r="C3199" s="93"/>
    </row>
    <row r="3200" spans="3:3">
      <c r="C3200" s="93"/>
    </row>
    <row r="3201" spans="3:3">
      <c r="C3201" s="93"/>
    </row>
    <row r="3202" spans="3:3">
      <c r="C3202" s="93"/>
    </row>
    <row r="3203" spans="3:3">
      <c r="C3203" s="93"/>
    </row>
    <row r="3204" spans="3:3">
      <c r="C3204" s="93"/>
    </row>
    <row r="3205" spans="3:3">
      <c r="C3205" s="93"/>
    </row>
    <row r="3206" spans="3:3">
      <c r="C3206" s="93"/>
    </row>
    <row r="3207" spans="3:3">
      <c r="C3207" s="93"/>
    </row>
    <row r="3208" spans="3:3">
      <c r="C3208" s="93"/>
    </row>
    <row r="3209" spans="3:3">
      <c r="C3209" s="93"/>
    </row>
    <row r="3210" spans="3:3">
      <c r="C3210" s="93"/>
    </row>
    <row r="3211" spans="3:3">
      <c r="C3211" s="93"/>
    </row>
    <row r="3212" spans="3:3">
      <c r="C3212" s="93"/>
    </row>
    <row r="3213" spans="3:3">
      <c r="C3213" s="93"/>
    </row>
    <row r="3214" spans="3:3">
      <c r="C3214" s="93"/>
    </row>
    <row r="3215" spans="3:3">
      <c r="C3215" s="93"/>
    </row>
    <row r="3216" spans="3:3">
      <c r="C3216" s="93"/>
    </row>
    <row r="3217" spans="3:3">
      <c r="C3217" s="93"/>
    </row>
    <row r="3218" spans="3:3">
      <c r="C3218" s="93"/>
    </row>
    <row r="3219" spans="3:3">
      <c r="C3219" s="93"/>
    </row>
    <row r="3220" spans="3:3">
      <c r="C3220" s="93"/>
    </row>
    <row r="3221" spans="3:3">
      <c r="C3221" s="93"/>
    </row>
    <row r="3222" spans="3:3">
      <c r="C3222" s="93"/>
    </row>
    <row r="3223" spans="3:3">
      <c r="C3223" s="93"/>
    </row>
    <row r="3224" spans="3:3">
      <c r="C3224" s="93"/>
    </row>
    <row r="3225" spans="3:3">
      <c r="C3225" s="93"/>
    </row>
    <row r="3226" spans="3:3">
      <c r="C3226" s="93"/>
    </row>
    <row r="3227" spans="3:3">
      <c r="C3227" s="93"/>
    </row>
    <row r="3228" spans="3:3">
      <c r="C3228" s="93"/>
    </row>
    <row r="3229" spans="3:3">
      <c r="C3229" s="93"/>
    </row>
    <row r="3230" spans="3:3">
      <c r="C3230" s="93"/>
    </row>
    <row r="3231" spans="3:3">
      <c r="C3231" s="93"/>
    </row>
    <row r="3232" spans="3:3">
      <c r="C3232" s="93"/>
    </row>
    <row r="3233" spans="3:3">
      <c r="C3233" s="93"/>
    </row>
    <row r="3234" spans="3:3">
      <c r="C3234" s="93"/>
    </row>
    <row r="3235" spans="3:3">
      <c r="C3235" s="93"/>
    </row>
    <row r="3236" spans="3:3">
      <c r="C3236" s="93"/>
    </row>
    <row r="3237" spans="3:3">
      <c r="C3237" s="93"/>
    </row>
    <row r="3238" spans="3:3">
      <c r="C3238" s="93"/>
    </row>
    <row r="3239" spans="3:3">
      <c r="C3239" s="93"/>
    </row>
    <row r="3240" spans="3:3">
      <c r="C3240" s="93"/>
    </row>
    <row r="3241" spans="3:3">
      <c r="C3241" s="93"/>
    </row>
    <row r="3242" spans="3:3">
      <c r="C3242" s="93"/>
    </row>
    <row r="3243" spans="3:3">
      <c r="C3243" s="93"/>
    </row>
    <row r="3244" spans="3:3">
      <c r="C3244" s="93"/>
    </row>
    <row r="3245" spans="3:3">
      <c r="C3245" s="93"/>
    </row>
    <row r="3246" spans="3:3">
      <c r="C3246" s="93"/>
    </row>
    <row r="3247" spans="3:3">
      <c r="C3247" s="93"/>
    </row>
    <row r="3248" spans="3:3">
      <c r="C3248" s="93"/>
    </row>
    <row r="3249" spans="3:3">
      <c r="C3249" s="93"/>
    </row>
    <row r="3250" spans="3:3">
      <c r="C3250" s="93"/>
    </row>
    <row r="3251" spans="3:3">
      <c r="C3251" s="93"/>
    </row>
    <row r="3252" spans="3:3">
      <c r="C3252" s="93"/>
    </row>
    <row r="3253" spans="3:3">
      <c r="C3253" s="93"/>
    </row>
    <row r="3254" spans="3:3">
      <c r="C3254" s="93"/>
    </row>
    <row r="3255" spans="3:3">
      <c r="C3255" s="93"/>
    </row>
    <row r="3256" spans="3:3">
      <c r="C3256" s="93"/>
    </row>
    <row r="3257" spans="3:3">
      <c r="C3257" s="93"/>
    </row>
    <row r="3258" spans="3:3">
      <c r="C3258" s="93"/>
    </row>
    <row r="3259" spans="3:3">
      <c r="C3259" s="93"/>
    </row>
    <row r="3260" spans="3:3">
      <c r="C3260" s="93"/>
    </row>
    <row r="3261" spans="3:3">
      <c r="C3261" s="93"/>
    </row>
    <row r="3262" spans="3:3">
      <c r="C3262" s="93"/>
    </row>
    <row r="3263" spans="3:3">
      <c r="C3263" s="93"/>
    </row>
    <row r="3264" spans="3:3">
      <c r="C3264" s="93"/>
    </row>
    <row r="3265" spans="3:3">
      <c r="C3265" s="93"/>
    </row>
    <row r="3266" spans="3:3">
      <c r="C3266" s="93"/>
    </row>
    <row r="3267" spans="3:3">
      <c r="C3267" s="93"/>
    </row>
    <row r="3268" spans="3:3">
      <c r="C3268" s="93"/>
    </row>
    <row r="3269" spans="3:3">
      <c r="C3269" s="93"/>
    </row>
    <row r="3270" spans="3:3">
      <c r="C3270" s="93"/>
    </row>
    <row r="3271" spans="3:3">
      <c r="C3271" s="93"/>
    </row>
    <row r="3272" spans="3:3">
      <c r="C3272" s="93"/>
    </row>
    <row r="3273" spans="3:3">
      <c r="C3273" s="93"/>
    </row>
    <row r="3274" spans="3:3">
      <c r="C3274" s="93"/>
    </row>
    <row r="3275" spans="3:3">
      <c r="C3275" s="93"/>
    </row>
    <row r="3276" spans="3:3">
      <c r="C3276" s="93"/>
    </row>
    <row r="3277" spans="3:3">
      <c r="C3277" s="93"/>
    </row>
    <row r="3278" spans="3:3">
      <c r="C3278" s="93"/>
    </row>
    <row r="3279" spans="3:3">
      <c r="C3279" s="93"/>
    </row>
    <row r="3280" spans="3:3">
      <c r="C3280" s="93"/>
    </row>
    <row r="3281" spans="3:3">
      <c r="C3281" s="93"/>
    </row>
    <row r="3282" spans="3:3">
      <c r="C3282" s="93"/>
    </row>
    <row r="3283" spans="3:3">
      <c r="C3283" s="93"/>
    </row>
    <row r="3284" spans="3:3">
      <c r="C3284" s="93"/>
    </row>
    <row r="3285" spans="3:3">
      <c r="C3285" s="93"/>
    </row>
    <row r="3286" spans="3:3">
      <c r="C3286" s="93"/>
    </row>
    <row r="3287" spans="3:3">
      <c r="C3287" s="93"/>
    </row>
    <row r="3288" spans="3:3">
      <c r="C3288" s="93"/>
    </row>
    <row r="3289" spans="3:3">
      <c r="C3289" s="93"/>
    </row>
    <row r="3290" spans="3:3">
      <c r="C3290" s="93"/>
    </row>
    <row r="3291" spans="3:3">
      <c r="C3291" s="93"/>
    </row>
    <row r="3292" spans="3:3">
      <c r="C3292" s="93"/>
    </row>
    <row r="3293" spans="3:3">
      <c r="C3293" s="93"/>
    </row>
    <row r="3294" spans="3:3">
      <c r="C3294" s="93"/>
    </row>
    <row r="3295" spans="3:3">
      <c r="C3295" s="93"/>
    </row>
    <row r="3296" spans="3:3">
      <c r="C3296" s="93"/>
    </row>
    <row r="3297" spans="3:3">
      <c r="C3297" s="93"/>
    </row>
    <row r="3298" spans="3:3">
      <c r="C3298" s="93"/>
    </row>
    <row r="3299" spans="3:3">
      <c r="C3299" s="93"/>
    </row>
    <row r="3300" spans="3:3">
      <c r="C3300" s="93"/>
    </row>
    <row r="3301" spans="3:3">
      <c r="C3301" s="93"/>
    </row>
    <row r="3302" spans="3:3">
      <c r="C3302" s="93"/>
    </row>
    <row r="3303" spans="3:3">
      <c r="C3303" s="93"/>
    </row>
    <row r="3304" spans="3:3">
      <c r="C3304" s="93"/>
    </row>
    <row r="3305" spans="3:3">
      <c r="C3305" s="93"/>
    </row>
    <row r="3306" spans="3:3">
      <c r="C3306" s="93"/>
    </row>
    <row r="3307" spans="3:3">
      <c r="C3307" s="93"/>
    </row>
    <row r="3308" spans="3:3">
      <c r="C3308" s="93"/>
    </row>
    <row r="3309" spans="3:3">
      <c r="C3309" s="93"/>
    </row>
    <row r="3310" spans="3:3">
      <c r="C3310" s="93"/>
    </row>
    <row r="3311" spans="3:3">
      <c r="C3311" s="93"/>
    </row>
    <row r="3312" spans="3:3">
      <c r="C3312" s="93"/>
    </row>
    <row r="3313" spans="3:3">
      <c r="C3313" s="93"/>
    </row>
    <row r="3314" spans="3:3">
      <c r="C3314" s="93"/>
    </row>
    <row r="3315" spans="3:3">
      <c r="C3315" s="93"/>
    </row>
    <row r="3316" spans="3:3">
      <c r="C3316" s="93"/>
    </row>
    <row r="3317" spans="3:3">
      <c r="C3317" s="93"/>
    </row>
    <row r="3318" spans="3:3">
      <c r="C3318" s="93"/>
    </row>
    <row r="3319" spans="3:3">
      <c r="C3319" s="93"/>
    </row>
    <row r="3320" spans="3:3">
      <c r="C3320" s="93"/>
    </row>
    <row r="3321" spans="3:3">
      <c r="C3321" s="93"/>
    </row>
    <row r="3322" spans="3:3">
      <c r="C3322" s="93"/>
    </row>
    <row r="3323" spans="3:3">
      <c r="C3323" s="93"/>
    </row>
    <row r="3324" spans="3:3">
      <c r="C3324" s="93"/>
    </row>
    <row r="3325" spans="3:3">
      <c r="C3325" s="93"/>
    </row>
    <row r="3326" spans="3:3">
      <c r="C3326" s="93"/>
    </row>
    <row r="3327" spans="3:3">
      <c r="C3327" s="93"/>
    </row>
    <row r="3328" spans="3:3">
      <c r="C3328" s="93"/>
    </row>
    <row r="3329" spans="3:3">
      <c r="C3329" s="93"/>
    </row>
    <row r="3330" spans="3:3">
      <c r="C3330" s="93"/>
    </row>
    <row r="3331" spans="3:3">
      <c r="C3331" s="93"/>
    </row>
    <row r="3332" spans="3:3">
      <c r="C3332" s="93"/>
    </row>
    <row r="3333" spans="3:3">
      <c r="C3333" s="93"/>
    </row>
    <row r="3334" spans="3:3">
      <c r="C3334" s="93"/>
    </row>
    <row r="3335" spans="3:3">
      <c r="C3335" s="93"/>
    </row>
    <row r="3336" spans="3:3">
      <c r="C3336" s="93"/>
    </row>
    <row r="3337" spans="3:3">
      <c r="C3337" s="93"/>
    </row>
    <row r="3338" spans="3:3">
      <c r="C3338" s="93"/>
    </row>
    <row r="3339" spans="3:3">
      <c r="C3339" s="93"/>
    </row>
    <row r="3340" spans="3:3">
      <c r="C3340" s="93"/>
    </row>
    <row r="3341" spans="3:3">
      <c r="C3341" s="93"/>
    </row>
    <row r="3342" spans="3:3">
      <c r="C3342" s="93"/>
    </row>
    <row r="3343" spans="3:3">
      <c r="C3343" s="93"/>
    </row>
    <row r="3344" spans="3:3">
      <c r="C3344" s="93"/>
    </row>
    <row r="3345" spans="3:3">
      <c r="C3345" s="93"/>
    </row>
    <row r="3346" spans="3:3">
      <c r="C3346" s="93"/>
    </row>
    <row r="3347" spans="3:3">
      <c r="C3347" s="93"/>
    </row>
    <row r="3348" spans="3:3">
      <c r="C3348" s="93"/>
    </row>
    <row r="3349" spans="3:3">
      <c r="C3349" s="93"/>
    </row>
    <row r="3350" spans="3:3">
      <c r="C3350" s="93"/>
    </row>
    <row r="3351" spans="3:3">
      <c r="C3351" s="93"/>
    </row>
    <row r="3352" spans="3:3">
      <c r="C3352" s="93"/>
    </row>
    <row r="3353" spans="3:3">
      <c r="C3353" s="93"/>
    </row>
    <row r="3354" spans="3:3">
      <c r="C3354" s="93"/>
    </row>
    <row r="3355" spans="3:3">
      <c r="C3355" s="93"/>
    </row>
    <row r="3356" spans="3:3">
      <c r="C3356" s="93"/>
    </row>
    <row r="3357" spans="3:3">
      <c r="C3357" s="93"/>
    </row>
    <row r="3358" spans="3:3">
      <c r="C3358" s="93"/>
    </row>
    <row r="3359" spans="3:3">
      <c r="C3359" s="93"/>
    </row>
    <row r="3360" spans="3:3">
      <c r="C3360" s="93"/>
    </row>
    <row r="3361" spans="3:3">
      <c r="C3361" s="93"/>
    </row>
    <row r="3362" spans="3:3">
      <c r="C3362" s="93"/>
    </row>
    <row r="3363" spans="3:3">
      <c r="C3363" s="93"/>
    </row>
    <row r="3364" spans="3:3">
      <c r="C3364" s="93"/>
    </row>
    <row r="3365" spans="3:3">
      <c r="C3365" s="93"/>
    </row>
    <row r="3366" spans="3:3">
      <c r="C3366" s="93"/>
    </row>
    <row r="3367" spans="3:3">
      <c r="C3367" s="93"/>
    </row>
    <row r="3368" spans="3:3">
      <c r="C3368" s="93"/>
    </row>
    <row r="3369" spans="3:3">
      <c r="C3369" s="93"/>
    </row>
    <row r="3370" spans="3:3">
      <c r="C3370" s="93"/>
    </row>
    <row r="3371" spans="3:3">
      <c r="C3371" s="93"/>
    </row>
    <row r="3372" spans="3:3">
      <c r="C3372" s="93"/>
    </row>
    <row r="3373" spans="3:3">
      <c r="C3373" s="93"/>
    </row>
    <row r="3374" spans="3:3">
      <c r="C3374" s="93"/>
    </row>
    <row r="3375" spans="3:3">
      <c r="C3375" s="93"/>
    </row>
    <row r="3376" spans="3:3">
      <c r="C3376" s="93"/>
    </row>
    <row r="3377" spans="3:3">
      <c r="C3377" s="93"/>
    </row>
    <row r="3378" spans="3:3">
      <c r="C3378" s="93"/>
    </row>
    <row r="3379" spans="3:3">
      <c r="C3379" s="93"/>
    </row>
    <row r="3380" spans="3:3">
      <c r="C3380" s="93"/>
    </row>
    <row r="3381" spans="3:3">
      <c r="C3381" s="93"/>
    </row>
    <row r="3382" spans="3:3">
      <c r="C3382" s="93"/>
    </row>
    <row r="3383" spans="3:3">
      <c r="C3383" s="93"/>
    </row>
    <row r="3384" spans="3:3">
      <c r="C3384" s="93"/>
    </row>
    <row r="3385" spans="3:3">
      <c r="C3385" s="93"/>
    </row>
    <row r="3386" spans="3:3">
      <c r="C3386" s="93"/>
    </row>
    <row r="3387" spans="3:3">
      <c r="C3387" s="93"/>
    </row>
    <row r="3388" spans="3:3">
      <c r="C3388" s="93"/>
    </row>
    <row r="3389" spans="3:3">
      <c r="C3389" s="93"/>
    </row>
    <row r="3390" spans="3:3">
      <c r="C3390" s="93"/>
    </row>
    <row r="3391" spans="3:3">
      <c r="C3391" s="93"/>
    </row>
    <row r="3392" spans="3:3">
      <c r="C3392" s="93"/>
    </row>
    <row r="3393" spans="3:3">
      <c r="C3393" s="93"/>
    </row>
    <row r="3394" spans="3:3">
      <c r="C3394" s="93"/>
    </row>
    <row r="3395" spans="3:3">
      <c r="C3395" s="93"/>
    </row>
    <row r="3396" spans="3:3">
      <c r="C3396" s="93"/>
    </row>
    <row r="3397" spans="3:3">
      <c r="C3397" s="93"/>
    </row>
    <row r="3398" spans="3:3">
      <c r="C3398" s="93"/>
    </row>
    <row r="3399" spans="3:3">
      <c r="C3399" s="93"/>
    </row>
    <row r="3400" spans="3:3">
      <c r="C3400" s="93"/>
    </row>
    <row r="3401" spans="3:3">
      <c r="C3401" s="93"/>
    </row>
    <row r="3402" spans="3:3">
      <c r="C3402" s="93"/>
    </row>
    <row r="3403" spans="3:3">
      <c r="C3403" s="93"/>
    </row>
    <row r="3404" spans="3:3">
      <c r="C3404" s="93"/>
    </row>
    <row r="3405" spans="3:3">
      <c r="C3405" s="93"/>
    </row>
    <row r="3406" spans="3:3">
      <c r="C3406" s="93"/>
    </row>
    <row r="3407" spans="3:3">
      <c r="C3407" s="93"/>
    </row>
    <row r="3408" spans="3:3">
      <c r="C3408" s="93"/>
    </row>
    <row r="3409" spans="3:3">
      <c r="C3409" s="93"/>
    </row>
    <row r="3410" spans="3:3">
      <c r="C3410" s="93"/>
    </row>
    <row r="3411" spans="3:3">
      <c r="C3411" s="93"/>
    </row>
    <row r="3412" spans="3:3">
      <c r="C3412" s="93"/>
    </row>
    <row r="3413" spans="3:3">
      <c r="C3413" s="93"/>
    </row>
    <row r="3414" spans="3:3">
      <c r="C3414" s="93"/>
    </row>
    <row r="3415" spans="3:3">
      <c r="C3415" s="93"/>
    </row>
    <row r="3416" spans="3:3">
      <c r="C3416" s="93"/>
    </row>
    <row r="3417" spans="3:3">
      <c r="C3417" s="93"/>
    </row>
    <row r="3418" spans="3:3">
      <c r="C3418" s="93"/>
    </row>
    <row r="3419" spans="3:3">
      <c r="C3419" s="93"/>
    </row>
    <row r="3420" spans="3:3">
      <c r="C3420" s="93"/>
    </row>
    <row r="3421" spans="3:3">
      <c r="C3421" s="93"/>
    </row>
    <row r="3422" spans="3:3">
      <c r="C3422" s="93"/>
    </row>
    <row r="3423" spans="3:3">
      <c r="C3423" s="93"/>
    </row>
    <row r="3424" spans="3:3">
      <c r="C3424" s="93"/>
    </row>
    <row r="3425" spans="3:3">
      <c r="C3425" s="93"/>
    </row>
    <row r="3426" spans="3:3">
      <c r="C3426" s="93"/>
    </row>
    <row r="3427" spans="3:3">
      <c r="C3427" s="93"/>
    </row>
    <row r="3428" spans="3:3">
      <c r="C3428" s="93"/>
    </row>
    <row r="3429" spans="3:3">
      <c r="C3429" s="93"/>
    </row>
    <row r="3430" spans="3:3">
      <c r="C3430" s="93"/>
    </row>
    <row r="3431" spans="3:3">
      <c r="C3431" s="93"/>
    </row>
    <row r="3432" spans="3:3">
      <c r="C3432" s="93"/>
    </row>
    <row r="3433" spans="3:3">
      <c r="C3433" s="93"/>
    </row>
    <row r="3434" spans="3:3">
      <c r="C3434" s="93"/>
    </row>
    <row r="3435" spans="3:3">
      <c r="C3435" s="93"/>
    </row>
    <row r="3436" spans="3:3">
      <c r="C3436" s="93"/>
    </row>
    <row r="3437" spans="3:3">
      <c r="C3437" s="93"/>
    </row>
    <row r="3438" spans="3:3">
      <c r="C3438" s="93"/>
    </row>
    <row r="3439" spans="3:3">
      <c r="C3439" s="93"/>
    </row>
    <row r="3440" spans="3:3">
      <c r="C3440" s="93"/>
    </row>
    <row r="3441" spans="3:3">
      <c r="C3441" s="93"/>
    </row>
    <row r="3442" spans="3:3">
      <c r="C3442" s="93"/>
    </row>
    <row r="3443" spans="3:3">
      <c r="C3443" s="93"/>
    </row>
    <row r="3444" spans="3:3">
      <c r="C3444" s="93"/>
    </row>
    <row r="3445" spans="3:3">
      <c r="C3445" s="93"/>
    </row>
    <row r="3446" spans="3:3">
      <c r="C3446" s="93"/>
    </row>
    <row r="3447" spans="3:3">
      <c r="C3447" s="93"/>
    </row>
    <row r="3448" spans="3:3">
      <c r="C3448" s="93"/>
    </row>
    <row r="3449" spans="3:3">
      <c r="C3449" s="93"/>
    </row>
    <row r="3450" spans="3:3">
      <c r="C3450" s="93"/>
    </row>
    <row r="3451" spans="3:3">
      <c r="C3451" s="93"/>
    </row>
    <row r="3452" spans="3:3">
      <c r="C3452" s="93"/>
    </row>
    <row r="3453" spans="3:3">
      <c r="C3453" s="93"/>
    </row>
    <row r="3454" spans="3:3">
      <c r="C3454" s="93"/>
    </row>
    <row r="3455" spans="3:3">
      <c r="C3455" s="93"/>
    </row>
    <row r="3456" spans="3:3">
      <c r="C3456" s="93"/>
    </row>
    <row r="3457" spans="3:3">
      <c r="C3457" s="93"/>
    </row>
    <row r="3458" spans="3:3">
      <c r="C3458" s="93"/>
    </row>
    <row r="3459" spans="3:3">
      <c r="C3459" s="93"/>
    </row>
    <row r="3460" spans="3:3">
      <c r="C3460" s="93"/>
    </row>
    <row r="3461" spans="3:3">
      <c r="C3461" s="93"/>
    </row>
    <row r="3462" spans="3:3">
      <c r="C3462" s="93"/>
    </row>
    <row r="3463" spans="3:3">
      <c r="C3463" s="93"/>
    </row>
    <row r="3464" spans="3:3">
      <c r="C3464" s="93"/>
    </row>
    <row r="3465" spans="3:3">
      <c r="C3465" s="93"/>
    </row>
    <row r="3466" spans="3:3">
      <c r="C3466" s="93"/>
    </row>
    <row r="3467" spans="3:3">
      <c r="C3467" s="93"/>
    </row>
    <row r="3468" spans="3:3">
      <c r="C3468" s="93"/>
    </row>
    <row r="3469" spans="3:3">
      <c r="C3469" s="93"/>
    </row>
    <row r="3470" spans="3:3">
      <c r="C3470" s="93"/>
    </row>
    <row r="3471" spans="3:3">
      <c r="C3471" s="93"/>
    </row>
    <row r="3472" spans="3:3">
      <c r="C3472" s="93"/>
    </row>
    <row r="3473" spans="3:3">
      <c r="C3473" s="93"/>
    </row>
    <row r="3474" spans="3:3">
      <c r="C3474" s="93"/>
    </row>
    <row r="3475" spans="3:3">
      <c r="C3475" s="93"/>
    </row>
    <row r="3476" spans="3:3">
      <c r="C3476" s="93"/>
    </row>
    <row r="3477" spans="3:3">
      <c r="C3477" s="93"/>
    </row>
    <row r="3478" spans="3:3">
      <c r="C3478" s="93"/>
    </row>
    <row r="3479" spans="3:3">
      <c r="C3479" s="93"/>
    </row>
    <row r="3480" spans="3:3">
      <c r="C3480" s="93"/>
    </row>
    <row r="3481" spans="3:3">
      <c r="C3481" s="93"/>
    </row>
    <row r="3482" spans="3:3">
      <c r="C3482" s="93"/>
    </row>
    <row r="3483" spans="3:3">
      <c r="C3483" s="93"/>
    </row>
    <row r="3484" spans="3:3">
      <c r="C3484" s="93"/>
    </row>
    <row r="3485" spans="3:3">
      <c r="C3485" s="93"/>
    </row>
    <row r="3486" spans="3:3">
      <c r="C3486" s="93"/>
    </row>
    <row r="3487" spans="3:3">
      <c r="C3487" s="93"/>
    </row>
    <row r="3488" spans="3:3">
      <c r="C3488" s="93"/>
    </row>
    <row r="3489" spans="3:3">
      <c r="C3489" s="93"/>
    </row>
    <row r="3490" spans="3:3">
      <c r="C3490" s="93"/>
    </row>
    <row r="3491" spans="3:3">
      <c r="C3491" s="93"/>
    </row>
    <row r="3492" spans="3:3">
      <c r="C3492" s="93"/>
    </row>
    <row r="3493" spans="3:3">
      <c r="C3493" s="93"/>
    </row>
    <row r="3494" spans="3:3">
      <c r="C3494" s="93"/>
    </row>
    <row r="3495" spans="3:3">
      <c r="C3495" s="93"/>
    </row>
    <row r="3496" spans="3:3">
      <c r="C3496" s="93"/>
    </row>
    <row r="3497" spans="3:3">
      <c r="C3497" s="93"/>
    </row>
    <row r="3498" spans="3:3">
      <c r="C3498" s="93"/>
    </row>
    <row r="3499" spans="3:3">
      <c r="C3499" s="93"/>
    </row>
    <row r="3500" spans="3:3">
      <c r="C3500" s="93"/>
    </row>
    <row r="3501" spans="3:3">
      <c r="C3501" s="93"/>
    </row>
    <row r="3502" spans="3:3">
      <c r="C3502" s="93"/>
    </row>
    <row r="3503" spans="3:3">
      <c r="C3503" s="93"/>
    </row>
    <row r="3504" spans="3:3">
      <c r="C3504" s="93"/>
    </row>
    <row r="3505" spans="3:3">
      <c r="C3505" s="93"/>
    </row>
    <row r="3506" spans="3:3">
      <c r="C3506" s="93"/>
    </row>
    <row r="3507" spans="3:3">
      <c r="C3507" s="93"/>
    </row>
    <row r="3508" spans="3:3">
      <c r="C3508" s="93"/>
    </row>
    <row r="3509" spans="3:3">
      <c r="C3509" s="93"/>
    </row>
    <row r="3510" spans="3:3">
      <c r="C3510" s="93"/>
    </row>
    <row r="3511" spans="3:3">
      <c r="C3511" s="93"/>
    </row>
    <row r="3512" spans="3:3">
      <c r="C3512" s="93"/>
    </row>
    <row r="3513" spans="3:3">
      <c r="C3513" s="93"/>
    </row>
    <row r="3514" spans="3:3">
      <c r="C3514" s="93"/>
    </row>
    <row r="3515" spans="3:3">
      <c r="C3515" s="93"/>
    </row>
    <row r="3516" spans="3:3">
      <c r="C3516" s="93"/>
    </row>
    <row r="3517" spans="3:3">
      <c r="C3517" s="93"/>
    </row>
    <row r="3518" spans="3:3">
      <c r="C3518" s="93"/>
    </row>
    <row r="3519" spans="3:3">
      <c r="C3519" s="93"/>
    </row>
    <row r="3520" spans="3:3">
      <c r="C3520" s="93"/>
    </row>
    <row r="3521" spans="3:3">
      <c r="C3521" s="93"/>
    </row>
    <row r="3522" spans="3:3">
      <c r="C3522" s="93"/>
    </row>
    <row r="3523" spans="3:3">
      <c r="C3523" s="93"/>
    </row>
    <row r="3524" spans="3:3">
      <c r="C3524" s="93"/>
    </row>
    <row r="3525" spans="3:3">
      <c r="C3525" s="93"/>
    </row>
    <row r="3526" spans="3:3">
      <c r="C3526" s="93"/>
    </row>
    <row r="3527" spans="3:3">
      <c r="C3527" s="93"/>
    </row>
    <row r="3528" spans="3:3">
      <c r="C3528" s="93"/>
    </row>
    <row r="3529" spans="3:3">
      <c r="C3529" s="93"/>
    </row>
    <row r="3530" spans="3:3">
      <c r="C3530" s="93"/>
    </row>
    <row r="3531" spans="3:3">
      <c r="C3531" s="93"/>
    </row>
    <row r="3532" spans="3:3">
      <c r="C3532" s="93"/>
    </row>
    <row r="3533" spans="3:3">
      <c r="C3533" s="93"/>
    </row>
    <row r="3534" spans="3:3">
      <c r="C3534" s="93"/>
    </row>
    <row r="3535" spans="3:3">
      <c r="C3535" s="93"/>
    </row>
    <row r="3536" spans="3:3">
      <c r="C3536" s="93"/>
    </row>
    <row r="3537" spans="3:3">
      <c r="C3537" s="93"/>
    </row>
    <row r="3538" spans="3:3">
      <c r="C3538" s="93"/>
    </row>
    <row r="3539" spans="3:3">
      <c r="C3539" s="93"/>
    </row>
    <row r="3540" spans="3:3">
      <c r="C3540" s="93"/>
    </row>
    <row r="3541" spans="3:3">
      <c r="C3541" s="93"/>
    </row>
    <row r="3542" spans="3:3">
      <c r="C3542" s="93"/>
    </row>
    <row r="3543" spans="3:3">
      <c r="C3543" s="93"/>
    </row>
    <row r="3544" spans="3:3">
      <c r="C3544" s="93"/>
    </row>
    <row r="3545" spans="3:3">
      <c r="C3545" s="93"/>
    </row>
    <row r="3546" spans="3:3">
      <c r="C3546" s="93"/>
    </row>
    <row r="3547" spans="3:3">
      <c r="C3547" s="93"/>
    </row>
    <row r="3548" spans="3:3">
      <c r="C3548" s="93"/>
    </row>
    <row r="3549" spans="3:3">
      <c r="C3549" s="93"/>
    </row>
    <row r="3550" spans="3:3">
      <c r="C3550" s="93"/>
    </row>
    <row r="3551" spans="3:3">
      <c r="C3551" s="93"/>
    </row>
    <row r="3552" spans="3:3">
      <c r="C3552" s="93"/>
    </row>
    <row r="3553" spans="3:3">
      <c r="C3553" s="93"/>
    </row>
    <row r="3554" spans="3:3">
      <c r="C3554" s="93"/>
    </row>
    <row r="3555" spans="3:3">
      <c r="C3555" s="93"/>
    </row>
    <row r="3556" spans="3:3">
      <c r="C3556" s="93"/>
    </row>
    <row r="3557" spans="3:3">
      <c r="C3557" s="93"/>
    </row>
    <row r="3558" spans="3:3">
      <c r="C3558" s="93"/>
    </row>
    <row r="3559" spans="3:3">
      <c r="C3559" s="93"/>
    </row>
    <row r="3560" spans="3:3">
      <c r="C3560" s="93"/>
    </row>
    <row r="3561" spans="3:3">
      <c r="C3561" s="93"/>
    </row>
    <row r="3562" spans="3:3">
      <c r="C3562" s="93"/>
    </row>
    <row r="3563" spans="3:3">
      <c r="C3563" s="93"/>
    </row>
    <row r="3564" spans="3:3">
      <c r="C3564" s="93"/>
    </row>
    <row r="3565" spans="3:3">
      <c r="C3565" s="93"/>
    </row>
    <row r="3566" spans="3:3">
      <c r="C3566" s="93"/>
    </row>
    <row r="3567" spans="3:3">
      <c r="C3567" s="93"/>
    </row>
    <row r="3568" spans="3:3">
      <c r="C3568" s="93"/>
    </row>
    <row r="3569" spans="3:3">
      <c r="C3569" s="93"/>
    </row>
    <row r="3570" spans="3:3">
      <c r="C3570" s="93"/>
    </row>
    <row r="3571" spans="3:3">
      <c r="C3571" s="93"/>
    </row>
    <row r="3572" spans="3:3">
      <c r="C3572" s="93"/>
    </row>
    <row r="3573" spans="3:3">
      <c r="C3573" s="93"/>
    </row>
    <row r="3574" spans="3:3">
      <c r="C3574" s="93"/>
    </row>
    <row r="3575" spans="3:3">
      <c r="C3575" s="93"/>
    </row>
    <row r="3576" spans="3:3">
      <c r="C3576" s="93"/>
    </row>
    <row r="3577" spans="3:3">
      <c r="C3577" s="93"/>
    </row>
    <row r="3578" spans="3:3">
      <c r="C3578" s="93"/>
    </row>
    <row r="3579" spans="3:3">
      <c r="C3579" s="93"/>
    </row>
    <row r="3580" spans="3:3">
      <c r="C3580" s="93"/>
    </row>
    <row r="3581" spans="3:3">
      <c r="C3581" s="93"/>
    </row>
    <row r="3582" spans="3:3">
      <c r="C3582" s="93"/>
    </row>
    <row r="3583" spans="3:3">
      <c r="C3583" s="93"/>
    </row>
    <row r="3584" spans="3:3">
      <c r="C3584" s="93"/>
    </row>
    <row r="3585" spans="3:3">
      <c r="C3585" s="93"/>
    </row>
    <row r="3586" spans="3:3">
      <c r="C3586" s="93"/>
    </row>
    <row r="3587" spans="3:3">
      <c r="C3587" s="93"/>
    </row>
    <row r="3588" spans="3:3">
      <c r="C3588" s="93"/>
    </row>
    <row r="3589" spans="3:3">
      <c r="C3589" s="93"/>
    </row>
    <row r="3590" spans="3:3">
      <c r="C3590" s="93"/>
    </row>
    <row r="3591" spans="3:3">
      <c r="C3591" s="93"/>
    </row>
    <row r="3592" spans="3:3">
      <c r="C3592" s="93"/>
    </row>
    <row r="3593" spans="3:3">
      <c r="C3593" s="93"/>
    </row>
    <row r="3594" spans="3:3">
      <c r="C3594" s="93"/>
    </row>
    <row r="3595" spans="3:3">
      <c r="C3595" s="93"/>
    </row>
    <row r="3596" spans="3:3">
      <c r="C3596" s="93"/>
    </row>
    <row r="3597" spans="3:3">
      <c r="C3597" s="93"/>
    </row>
    <row r="3598" spans="3:3">
      <c r="C3598" s="93"/>
    </row>
    <row r="3599" spans="3:3">
      <c r="C3599" s="93"/>
    </row>
    <row r="3600" spans="3:3">
      <c r="C3600" s="93"/>
    </row>
    <row r="3601" spans="3:3">
      <c r="C3601" s="93"/>
    </row>
    <row r="3602" spans="3:3">
      <c r="C3602" s="93"/>
    </row>
    <row r="3603" spans="3:3">
      <c r="C3603" s="93"/>
    </row>
    <row r="3604" spans="3:3">
      <c r="C3604" s="93"/>
    </row>
    <row r="3605" spans="3:3">
      <c r="C3605" s="93"/>
    </row>
    <row r="3606" spans="3:3">
      <c r="C3606" s="93"/>
    </row>
    <row r="3607" spans="3:3">
      <c r="C3607" s="93"/>
    </row>
    <row r="3608" spans="3:3">
      <c r="C3608" s="93"/>
    </row>
    <row r="3609" spans="3:3">
      <c r="C3609" s="93"/>
    </row>
    <row r="3610" spans="3:3">
      <c r="C3610" s="93"/>
    </row>
    <row r="3611" spans="3:3">
      <c r="C3611" s="93"/>
    </row>
    <row r="3612" spans="3:3">
      <c r="C3612" s="93"/>
    </row>
    <row r="3613" spans="3:3">
      <c r="C3613" s="93"/>
    </row>
    <row r="3614" spans="3:3">
      <c r="C3614" s="93"/>
    </row>
    <row r="3615" spans="3:3">
      <c r="C3615" s="93"/>
    </row>
    <row r="3616" spans="3:3">
      <c r="C3616" s="93"/>
    </row>
    <row r="3617" spans="3:3">
      <c r="C3617" s="93"/>
    </row>
    <row r="3618" spans="3:3">
      <c r="C3618" s="93"/>
    </row>
    <row r="3619" spans="3:3">
      <c r="C3619" s="93"/>
    </row>
    <row r="3620" spans="3:3">
      <c r="C3620" s="93"/>
    </row>
    <row r="3621" spans="3:3">
      <c r="C3621" s="93"/>
    </row>
    <row r="3622" spans="3:3">
      <c r="C3622" s="93"/>
    </row>
    <row r="3623" spans="3:3">
      <c r="C3623" s="93"/>
    </row>
    <row r="3624" spans="3:3">
      <c r="C3624" s="93"/>
    </row>
    <row r="3625" spans="3:3">
      <c r="C3625" s="93"/>
    </row>
    <row r="3626" spans="3:3">
      <c r="C3626" s="93"/>
    </row>
    <row r="3627" spans="3:3">
      <c r="C3627" s="93"/>
    </row>
    <row r="3628" spans="3:3">
      <c r="C3628" s="93"/>
    </row>
    <row r="3629" spans="3:3">
      <c r="C3629" s="93"/>
    </row>
    <row r="3630" spans="3:3">
      <c r="C3630" s="93"/>
    </row>
    <row r="3631" spans="3:3">
      <c r="C3631" s="93"/>
    </row>
    <row r="3632" spans="3:3">
      <c r="C3632" s="93"/>
    </row>
    <row r="3633" spans="3:3">
      <c r="C3633" s="93"/>
    </row>
    <row r="3634" spans="3:3">
      <c r="C3634" s="93"/>
    </row>
    <row r="3635" spans="3:3">
      <c r="C3635" s="93"/>
    </row>
    <row r="3636" spans="3:3">
      <c r="C3636" s="93"/>
    </row>
    <row r="3637" spans="3:3">
      <c r="C3637" s="93"/>
    </row>
    <row r="3638" spans="3:3">
      <c r="C3638" s="93"/>
    </row>
    <row r="3639" spans="3:3">
      <c r="C3639" s="93"/>
    </row>
    <row r="3640" spans="3:3">
      <c r="C3640" s="93"/>
    </row>
    <row r="3641" spans="3:3">
      <c r="C3641" s="93"/>
    </row>
    <row r="3642" spans="3:3">
      <c r="C3642" s="93"/>
    </row>
    <row r="3643" spans="3:3">
      <c r="C3643" s="93"/>
    </row>
    <row r="3644" spans="3:3">
      <c r="C3644" s="93"/>
    </row>
    <row r="3645" spans="3:3">
      <c r="C3645" s="93"/>
    </row>
    <row r="3646" spans="3:3">
      <c r="C3646" s="93"/>
    </row>
    <row r="3647" spans="3:3">
      <c r="C3647" s="93"/>
    </row>
    <row r="3648" spans="3:3">
      <c r="C3648" s="93"/>
    </row>
    <row r="3649" spans="3:3">
      <c r="C3649" s="93"/>
    </row>
    <row r="3650" spans="3:3">
      <c r="C3650" s="93"/>
    </row>
    <row r="3651" spans="3:3">
      <c r="C3651" s="93"/>
    </row>
    <row r="3652" spans="3:3">
      <c r="C3652" s="93"/>
    </row>
    <row r="3653" spans="3:3">
      <c r="C3653" s="93"/>
    </row>
    <row r="3654" spans="3:3">
      <c r="C3654" s="93"/>
    </row>
    <row r="3655" spans="3:3">
      <c r="C3655" s="93"/>
    </row>
    <row r="3656" spans="3:3">
      <c r="C3656" s="93"/>
    </row>
    <row r="3657" spans="3:3">
      <c r="C3657" s="93"/>
    </row>
    <row r="3658" spans="3:3">
      <c r="C3658" s="93"/>
    </row>
    <row r="3659" spans="3:3">
      <c r="C3659" s="93"/>
    </row>
    <row r="3660" spans="3:3">
      <c r="C3660" s="93"/>
    </row>
    <row r="3661" spans="3:3">
      <c r="C3661" s="93"/>
    </row>
    <row r="3662" spans="3:3">
      <c r="C3662" s="93"/>
    </row>
    <row r="3663" spans="3:3">
      <c r="C3663" s="93"/>
    </row>
    <row r="3664" spans="3:3">
      <c r="C3664" s="93"/>
    </row>
    <row r="3665" spans="3:3">
      <c r="C3665" s="93"/>
    </row>
    <row r="3666" spans="3:3">
      <c r="C3666" s="93"/>
    </row>
    <row r="3667" spans="3:3">
      <c r="C3667" s="93"/>
    </row>
    <row r="3668" spans="3:3">
      <c r="C3668" s="93"/>
    </row>
    <row r="3669" spans="3:3">
      <c r="C3669" s="93"/>
    </row>
    <row r="3670" spans="3:3">
      <c r="C3670" s="93"/>
    </row>
    <row r="3671" spans="3:3">
      <c r="C3671" s="93"/>
    </row>
    <row r="3672" spans="3:3">
      <c r="C3672" s="93"/>
    </row>
    <row r="3673" spans="3:3">
      <c r="C3673" s="93"/>
    </row>
    <row r="3674" spans="3:3">
      <c r="C3674" s="93"/>
    </row>
    <row r="3675" spans="3:3">
      <c r="C3675" s="93"/>
    </row>
    <row r="3676" spans="3:3">
      <c r="C3676" s="93"/>
    </row>
    <row r="3677" spans="3:3">
      <c r="C3677" s="93"/>
    </row>
    <row r="3678" spans="3:3">
      <c r="C3678" s="93"/>
    </row>
    <row r="3679" spans="3:3">
      <c r="C3679" s="93"/>
    </row>
    <row r="3680" spans="3:3">
      <c r="C3680" s="93"/>
    </row>
    <row r="3681" spans="3:3">
      <c r="C3681" s="93"/>
    </row>
    <row r="3682" spans="3:3">
      <c r="C3682" s="93"/>
    </row>
    <row r="3683" spans="3:3">
      <c r="C3683" s="93"/>
    </row>
    <row r="3684" spans="3:3">
      <c r="C3684" s="93"/>
    </row>
    <row r="3685" spans="3:3">
      <c r="C3685" s="93"/>
    </row>
    <row r="3686" spans="3:3">
      <c r="C3686" s="93"/>
    </row>
    <row r="3687" spans="3:3">
      <c r="C3687" s="93"/>
    </row>
    <row r="3688" spans="3:3">
      <c r="C3688" s="93"/>
    </row>
    <row r="3689" spans="3:3">
      <c r="C3689" s="93"/>
    </row>
    <row r="3690" spans="3:3">
      <c r="C3690" s="93"/>
    </row>
    <row r="3691" spans="3:3">
      <c r="C3691" s="93"/>
    </row>
    <row r="3692" spans="3:3">
      <c r="C3692" s="93"/>
    </row>
    <row r="3693" spans="3:3">
      <c r="C3693" s="93"/>
    </row>
    <row r="3694" spans="3:3">
      <c r="C3694" s="93"/>
    </row>
    <row r="3695" spans="3:3">
      <c r="C3695" s="93"/>
    </row>
    <row r="3696" spans="3:3">
      <c r="C3696" s="93"/>
    </row>
    <row r="3697" spans="3:3">
      <c r="C3697" s="93"/>
    </row>
    <row r="3698" spans="3:3">
      <c r="C3698" s="93"/>
    </row>
    <row r="3699" spans="3:3">
      <c r="C3699" s="93"/>
    </row>
    <row r="3700" spans="3:3">
      <c r="C3700" s="93"/>
    </row>
    <row r="3701" spans="3:3">
      <c r="C3701" s="93"/>
    </row>
    <row r="3702" spans="3:3">
      <c r="C3702" s="93"/>
    </row>
    <row r="3703" spans="3:3">
      <c r="C3703" s="93"/>
    </row>
    <row r="3704" spans="3:3">
      <c r="C3704" s="93"/>
    </row>
    <row r="3705" spans="3:3">
      <c r="C3705" s="93"/>
    </row>
    <row r="3706" spans="3:3">
      <c r="C3706" s="93"/>
    </row>
    <row r="3707" spans="3:3">
      <c r="C3707" s="93"/>
    </row>
    <row r="3708" spans="3:3">
      <c r="C3708" s="93"/>
    </row>
    <row r="3709" spans="3:3">
      <c r="C3709" s="93"/>
    </row>
    <row r="3710" spans="3:3">
      <c r="C3710" s="93"/>
    </row>
    <row r="3711" spans="3:3">
      <c r="C3711" s="93"/>
    </row>
    <row r="3712" spans="3:3">
      <c r="C3712" s="93"/>
    </row>
    <row r="3713" spans="3:3">
      <c r="C3713" s="93"/>
    </row>
    <row r="3714" spans="3:3">
      <c r="C3714" s="93"/>
    </row>
    <row r="3715" spans="3:3">
      <c r="C3715" s="93"/>
    </row>
    <row r="3716" spans="3:3">
      <c r="C3716" s="93"/>
    </row>
    <row r="3717" spans="3:3">
      <c r="C3717" s="93"/>
    </row>
    <row r="3718" spans="3:3">
      <c r="C3718" s="93"/>
    </row>
    <row r="3719" spans="3:3">
      <c r="C3719" s="93"/>
    </row>
    <row r="3720" spans="3:3">
      <c r="C3720" s="93"/>
    </row>
    <row r="3721" spans="3:3">
      <c r="C3721" s="93"/>
    </row>
    <row r="3722" spans="3:3">
      <c r="C3722" s="93"/>
    </row>
    <row r="3723" spans="3:3">
      <c r="C3723" s="93"/>
    </row>
    <row r="3724" spans="3:3">
      <c r="C3724" s="93"/>
    </row>
    <row r="3725" spans="3:3">
      <c r="C3725" s="93"/>
    </row>
    <row r="3726" spans="3:3">
      <c r="C3726" s="93"/>
    </row>
    <row r="3727" spans="3:3">
      <c r="C3727" s="93"/>
    </row>
    <row r="3728" spans="3:3">
      <c r="C3728" s="93"/>
    </row>
    <row r="3729" spans="3:3">
      <c r="C3729" s="93"/>
    </row>
    <row r="3730" spans="3:3">
      <c r="C3730" s="93"/>
    </row>
    <row r="3731" spans="3:3">
      <c r="C3731" s="93"/>
    </row>
    <row r="3732" spans="3:3">
      <c r="C3732" s="93"/>
    </row>
    <row r="3733" spans="3:3">
      <c r="C3733" s="93"/>
    </row>
    <row r="3734" spans="3:3">
      <c r="C3734" s="93"/>
    </row>
    <row r="3735" spans="3:3">
      <c r="C3735" s="93"/>
    </row>
    <row r="3736" spans="3:3">
      <c r="C3736" s="93"/>
    </row>
    <row r="3737" spans="3:3">
      <c r="C3737" s="93"/>
    </row>
    <row r="3738" spans="3:3">
      <c r="C3738" s="93"/>
    </row>
    <row r="3739" spans="3:3">
      <c r="C3739" s="93"/>
    </row>
    <row r="3740" spans="3:3">
      <c r="C3740" s="93"/>
    </row>
    <row r="3741" spans="3:3">
      <c r="C3741" s="93"/>
    </row>
    <row r="3742" spans="3:3">
      <c r="C3742" s="93"/>
    </row>
    <row r="3743" spans="3:3">
      <c r="C3743" s="93"/>
    </row>
    <row r="3744" spans="3:3">
      <c r="C3744" s="93"/>
    </row>
    <row r="3745" spans="3:3">
      <c r="C3745" s="93"/>
    </row>
    <row r="3746" spans="3:3">
      <c r="C3746" s="93"/>
    </row>
    <row r="3747" spans="3:3">
      <c r="C3747" s="93"/>
    </row>
    <row r="3748" spans="3:3">
      <c r="C3748" s="93"/>
    </row>
    <row r="3749" spans="3:3">
      <c r="C3749" s="93"/>
    </row>
    <row r="3750" spans="3:3">
      <c r="C3750" s="93"/>
    </row>
    <row r="3751" spans="3:3">
      <c r="C3751" s="93"/>
    </row>
    <row r="3752" spans="3:3">
      <c r="C3752" s="93"/>
    </row>
    <row r="3753" spans="3:3">
      <c r="C3753" s="93"/>
    </row>
    <row r="3754" spans="3:3">
      <c r="C3754" s="93"/>
    </row>
    <row r="3755" spans="3:3">
      <c r="C3755" s="93"/>
    </row>
    <row r="3756" spans="3:3">
      <c r="C3756" s="93"/>
    </row>
    <row r="3757" spans="3:3">
      <c r="C3757" s="93"/>
    </row>
    <row r="3758" spans="3:3">
      <c r="C3758" s="93"/>
    </row>
    <row r="3759" spans="3:3">
      <c r="C3759" s="93"/>
    </row>
    <row r="3760" spans="3:3">
      <c r="C3760" s="93"/>
    </row>
    <row r="3761" spans="3:3">
      <c r="C3761" s="93"/>
    </row>
    <row r="3762" spans="3:3">
      <c r="C3762" s="93"/>
    </row>
    <row r="3763" spans="3:3">
      <c r="C3763" s="93"/>
    </row>
    <row r="3764" spans="3:3">
      <c r="C3764" s="93"/>
    </row>
    <row r="3765" spans="3:3">
      <c r="C3765" s="93"/>
    </row>
    <row r="3766" spans="3:3">
      <c r="C3766" s="93"/>
    </row>
    <row r="3767" spans="3:3">
      <c r="C3767" s="93"/>
    </row>
    <row r="3768" spans="3:3">
      <c r="C3768" s="93"/>
    </row>
    <row r="3769" spans="3:3">
      <c r="C3769" s="93"/>
    </row>
    <row r="3770" spans="3:3">
      <c r="C3770" s="93"/>
    </row>
    <row r="3771" spans="3:3">
      <c r="C3771" s="93"/>
    </row>
    <row r="3772" spans="3:3">
      <c r="C3772" s="93"/>
    </row>
    <row r="3773" spans="3:3">
      <c r="C3773" s="93"/>
    </row>
    <row r="3774" spans="3:3">
      <c r="C3774" s="93"/>
    </row>
    <row r="3775" spans="3:3">
      <c r="C3775" s="93"/>
    </row>
    <row r="3776" spans="3:3">
      <c r="C3776" s="93"/>
    </row>
    <row r="3777" spans="3:3">
      <c r="C3777" s="93"/>
    </row>
    <row r="3778" spans="3:3">
      <c r="C3778" s="93"/>
    </row>
    <row r="3779" spans="3:3">
      <c r="C3779" s="93"/>
    </row>
    <row r="3780" spans="3:3">
      <c r="C3780" s="93"/>
    </row>
    <row r="3781" spans="3:3">
      <c r="C3781" s="93"/>
    </row>
    <row r="3782" spans="3:3">
      <c r="C3782" s="93"/>
    </row>
    <row r="3783" spans="3:3">
      <c r="C3783" s="93"/>
    </row>
    <row r="3784" spans="3:3">
      <c r="C3784" s="93"/>
    </row>
    <row r="3785" spans="3:3">
      <c r="C3785" s="93"/>
    </row>
    <row r="3786" spans="3:3">
      <c r="C3786" s="93"/>
    </row>
    <row r="3787" spans="3:3">
      <c r="C3787" s="93"/>
    </row>
    <row r="3788" spans="3:3">
      <c r="C3788" s="93"/>
    </row>
    <row r="3789" spans="3:3">
      <c r="C3789" s="93"/>
    </row>
    <row r="3790" spans="3:3">
      <c r="C3790" s="93"/>
    </row>
    <row r="3791" spans="3:3">
      <c r="C3791" s="93"/>
    </row>
    <row r="3792" spans="3:3">
      <c r="C3792" s="93"/>
    </row>
    <row r="3793" spans="3:3">
      <c r="C3793" s="93"/>
    </row>
    <row r="3794" spans="3:3">
      <c r="C3794" s="93"/>
    </row>
    <row r="3795" spans="3:3">
      <c r="C3795" s="93"/>
    </row>
    <row r="3796" spans="3:3">
      <c r="C3796" s="93"/>
    </row>
    <row r="3797" spans="3:3">
      <c r="C3797" s="93"/>
    </row>
    <row r="3798" spans="3:3">
      <c r="C3798" s="93"/>
    </row>
    <row r="3799" spans="3:3">
      <c r="C3799" s="93"/>
    </row>
    <row r="3800" spans="3:3">
      <c r="C3800" s="93"/>
    </row>
    <row r="3801" spans="3:3">
      <c r="C3801" s="93"/>
    </row>
    <row r="3802" spans="3:3">
      <c r="C3802" s="93"/>
    </row>
    <row r="3803" spans="3:3">
      <c r="C3803" s="93"/>
    </row>
    <row r="3804" spans="3:3">
      <c r="C3804" s="93"/>
    </row>
    <row r="3805" spans="3:3">
      <c r="C3805" s="93"/>
    </row>
    <row r="3806" spans="3:3">
      <c r="C3806" s="93"/>
    </row>
    <row r="3807" spans="3:3">
      <c r="C3807" s="93"/>
    </row>
    <row r="3808" spans="3:3">
      <c r="C3808" s="93"/>
    </row>
    <row r="3809" spans="3:3">
      <c r="C3809" s="93"/>
    </row>
    <row r="3810" spans="3:3">
      <c r="C3810" s="93"/>
    </row>
    <row r="3811" spans="3:3">
      <c r="C3811" s="93"/>
    </row>
    <row r="3812" spans="3:3">
      <c r="C3812" s="93"/>
    </row>
    <row r="3813" spans="3:3">
      <c r="C3813" s="93"/>
    </row>
    <row r="3814" spans="3:3">
      <c r="C3814" s="93"/>
    </row>
    <row r="3815" spans="3:3">
      <c r="C3815" s="93"/>
    </row>
    <row r="3816" spans="3:3">
      <c r="C3816" s="93"/>
    </row>
    <row r="3817" spans="3:3">
      <c r="C3817" s="93"/>
    </row>
    <row r="3818" spans="3:3">
      <c r="C3818" s="93"/>
    </row>
    <row r="3819" spans="3:3">
      <c r="C3819" s="93"/>
    </row>
    <row r="3820" spans="3:3">
      <c r="C3820" s="93"/>
    </row>
    <row r="3821" spans="3:3">
      <c r="C3821" s="93"/>
    </row>
    <row r="3822" spans="3:3">
      <c r="C3822" s="93"/>
    </row>
    <row r="3823" spans="3:3">
      <c r="C3823" s="93"/>
    </row>
    <row r="3824" spans="3:3">
      <c r="C3824" s="93"/>
    </row>
    <row r="3825" spans="3:3">
      <c r="C3825" s="93"/>
    </row>
    <row r="3826" spans="3:3">
      <c r="C3826" s="93"/>
    </row>
    <row r="3827" spans="3:3">
      <c r="C3827" s="93"/>
    </row>
    <row r="3828" spans="3:3">
      <c r="C3828" s="93"/>
    </row>
    <row r="3829" spans="3:3">
      <c r="C3829" s="93"/>
    </row>
    <row r="3830" spans="3:3">
      <c r="C3830" s="93"/>
    </row>
    <row r="3831" spans="3:3">
      <c r="C3831" s="93"/>
    </row>
    <row r="3832" spans="3:3">
      <c r="C3832" s="93"/>
    </row>
    <row r="3833" spans="3:3">
      <c r="C3833" s="93"/>
    </row>
    <row r="3834" spans="3:3">
      <c r="C3834" s="93"/>
    </row>
    <row r="3835" spans="3:3">
      <c r="C3835" s="93"/>
    </row>
    <row r="3836" spans="3:3">
      <c r="C3836" s="93"/>
    </row>
    <row r="3837" spans="3:3">
      <c r="C3837" s="93"/>
    </row>
    <row r="3838" spans="3:3">
      <c r="C3838" s="93"/>
    </row>
    <row r="3839" spans="3:3">
      <c r="C3839" s="93"/>
    </row>
    <row r="3840" spans="3:3">
      <c r="C3840" s="93"/>
    </row>
    <row r="3841" spans="3:3">
      <c r="C3841" s="93"/>
    </row>
    <row r="3842" spans="3:3">
      <c r="C3842" s="93"/>
    </row>
    <row r="3843" spans="3:3">
      <c r="C3843" s="93"/>
    </row>
    <row r="3844" spans="3:3">
      <c r="C3844" s="93"/>
    </row>
    <row r="3845" spans="3:3">
      <c r="C3845" s="93"/>
    </row>
    <row r="3846" spans="3:3">
      <c r="C3846" s="93"/>
    </row>
    <row r="3847" spans="3:3">
      <c r="C3847" s="93"/>
    </row>
    <row r="3848" spans="3:3">
      <c r="C3848" s="93"/>
    </row>
    <row r="3849" spans="3:3">
      <c r="C3849" s="93"/>
    </row>
    <row r="3850" spans="3:3">
      <c r="C3850" s="93"/>
    </row>
    <row r="3851" spans="3:3">
      <c r="C3851" s="93"/>
    </row>
    <row r="3852" spans="3:3">
      <c r="C3852" s="93"/>
    </row>
    <row r="3853" spans="3:3">
      <c r="C3853" s="93"/>
    </row>
    <row r="3854" spans="3:3">
      <c r="C3854" s="93"/>
    </row>
    <row r="3855" spans="3:3">
      <c r="C3855" s="93"/>
    </row>
    <row r="3856" spans="3:3">
      <c r="C3856" s="93"/>
    </row>
    <row r="3857" spans="3:3">
      <c r="C3857" s="93"/>
    </row>
    <row r="3858" spans="3:3">
      <c r="C3858" s="93"/>
    </row>
    <row r="3859" spans="3:3">
      <c r="C3859" s="93"/>
    </row>
    <row r="3860" spans="3:3">
      <c r="C3860" s="93"/>
    </row>
    <row r="3861" spans="3:3">
      <c r="C3861" s="93"/>
    </row>
    <row r="3862" spans="3:3">
      <c r="C3862" s="93"/>
    </row>
    <row r="3863" spans="3:3">
      <c r="C3863" s="93"/>
    </row>
    <row r="3864" spans="3:3">
      <c r="C3864" s="93"/>
    </row>
    <row r="3865" spans="3:3">
      <c r="C3865" s="93"/>
    </row>
    <row r="3866" spans="3:3">
      <c r="C3866" s="93"/>
    </row>
    <row r="3867" spans="3:3">
      <c r="C3867" s="93"/>
    </row>
    <row r="3868" spans="3:3">
      <c r="C3868" s="93"/>
    </row>
    <row r="3869" spans="3:3">
      <c r="C3869" s="93"/>
    </row>
    <row r="3870" spans="3:3">
      <c r="C3870" s="93"/>
    </row>
    <row r="3871" spans="3:3">
      <c r="C3871" s="93"/>
    </row>
    <row r="3872" spans="3:3">
      <c r="C3872" s="93"/>
    </row>
    <row r="3873" spans="3:3">
      <c r="C3873" s="93"/>
    </row>
    <row r="3874" spans="3:3">
      <c r="C3874" s="93"/>
    </row>
    <row r="3875" spans="3:3">
      <c r="C3875" s="93"/>
    </row>
    <row r="3876" spans="3:3">
      <c r="C3876" s="93"/>
    </row>
    <row r="3877" spans="3:3">
      <c r="C3877" s="93"/>
    </row>
    <row r="3878" spans="3:3">
      <c r="C3878" s="93"/>
    </row>
    <row r="3879" spans="3:3">
      <c r="C3879" s="93"/>
    </row>
    <row r="3880" spans="3:3">
      <c r="C3880" s="93"/>
    </row>
    <row r="3881" spans="3:3">
      <c r="C3881" s="93"/>
    </row>
    <row r="3882" spans="3:3">
      <c r="C3882" s="93"/>
    </row>
    <row r="3883" spans="3:3">
      <c r="C3883" s="93"/>
    </row>
    <row r="3884" spans="3:3">
      <c r="C3884" s="93"/>
    </row>
    <row r="3885" spans="3:3">
      <c r="C3885" s="93"/>
    </row>
    <row r="3886" spans="3:3">
      <c r="C3886" s="93"/>
    </row>
    <row r="3887" spans="3:3">
      <c r="C3887" s="93"/>
    </row>
    <row r="3888" spans="3:3">
      <c r="C3888" s="93"/>
    </row>
    <row r="3889" spans="3:3">
      <c r="C3889" s="93"/>
    </row>
    <row r="3890" spans="3:3">
      <c r="C3890" s="93"/>
    </row>
    <row r="3891" spans="3:3">
      <c r="C3891" s="93"/>
    </row>
    <row r="3892" spans="3:3">
      <c r="C3892" s="93"/>
    </row>
    <row r="3893" spans="3:3">
      <c r="C3893" s="93"/>
    </row>
    <row r="3894" spans="3:3">
      <c r="C3894" s="93"/>
    </row>
    <row r="3895" spans="3:3">
      <c r="C3895" s="93"/>
    </row>
    <row r="3896" spans="3:3">
      <c r="C3896" s="93"/>
    </row>
    <row r="3897" spans="3:3">
      <c r="C3897" s="93"/>
    </row>
    <row r="3898" spans="3:3">
      <c r="C3898" s="93"/>
    </row>
    <row r="3899" spans="3:3">
      <c r="C3899" s="93"/>
    </row>
    <row r="3900" spans="3:3">
      <c r="C3900" s="93"/>
    </row>
    <row r="3901" spans="3:3">
      <c r="C3901" s="93"/>
    </row>
    <row r="3902" spans="3:3">
      <c r="C3902" s="93"/>
    </row>
    <row r="3903" spans="3:3">
      <c r="C3903" s="93"/>
    </row>
    <row r="3904" spans="3:3">
      <c r="C3904" s="93"/>
    </row>
    <row r="3905" spans="3:3">
      <c r="C3905" s="93"/>
    </row>
    <row r="3906" spans="3:3">
      <c r="C3906" s="93"/>
    </row>
    <row r="3907" spans="3:3">
      <c r="C3907" s="93"/>
    </row>
    <row r="3908" spans="3:3">
      <c r="C3908" s="93"/>
    </row>
    <row r="3909" spans="3:3">
      <c r="C3909" s="93"/>
    </row>
    <row r="3910" spans="3:3">
      <c r="C3910" s="93"/>
    </row>
    <row r="3911" spans="3:3">
      <c r="C3911" s="93"/>
    </row>
    <row r="3912" spans="3:3">
      <c r="C3912" s="93"/>
    </row>
    <row r="3913" spans="3:3">
      <c r="C3913" s="93"/>
    </row>
    <row r="3914" spans="3:3">
      <c r="C3914" s="93"/>
    </row>
    <row r="3915" spans="3:3">
      <c r="C3915" s="93"/>
    </row>
    <row r="3916" spans="3:3">
      <c r="C3916" s="93"/>
    </row>
    <row r="3917" spans="3:3">
      <c r="C3917" s="93"/>
    </row>
    <row r="3918" spans="3:3">
      <c r="C3918" s="93"/>
    </row>
    <row r="3919" spans="3:3">
      <c r="C3919" s="93"/>
    </row>
    <row r="3920" spans="3:3">
      <c r="C3920" s="93"/>
    </row>
    <row r="3921" spans="3:3">
      <c r="C3921" s="93"/>
    </row>
    <row r="3922" spans="3:3">
      <c r="C3922" s="93"/>
    </row>
    <row r="3923" spans="3:3">
      <c r="C3923" s="93"/>
    </row>
    <row r="3924" spans="3:3">
      <c r="C3924" s="93"/>
    </row>
    <row r="3925" spans="3:3">
      <c r="C3925" s="93"/>
    </row>
    <row r="3926" spans="3:3">
      <c r="C3926" s="93"/>
    </row>
    <row r="3927" spans="3:3">
      <c r="C3927" s="93"/>
    </row>
    <row r="3928" spans="3:3">
      <c r="C3928" s="93"/>
    </row>
    <row r="3929" spans="3:3">
      <c r="C3929" s="93"/>
    </row>
    <row r="3930" spans="3:3">
      <c r="C3930" s="93"/>
    </row>
    <row r="3931" spans="3:3">
      <c r="C3931" s="93"/>
    </row>
    <row r="3932" spans="3:3">
      <c r="C3932" s="93"/>
    </row>
    <row r="3933" spans="3:3">
      <c r="C3933" s="93"/>
    </row>
    <row r="3934" spans="3:3">
      <c r="C3934" s="93"/>
    </row>
    <row r="3935" spans="3:3">
      <c r="C3935" s="93"/>
    </row>
    <row r="3936" spans="3:3">
      <c r="C3936" s="93"/>
    </row>
    <row r="3937" spans="3:3">
      <c r="C3937" s="93"/>
    </row>
    <row r="3938" spans="3:3">
      <c r="C3938" s="93"/>
    </row>
    <row r="3939" spans="3:3">
      <c r="C3939" s="93"/>
    </row>
    <row r="3940" spans="3:3">
      <c r="C3940" s="93"/>
    </row>
    <row r="3941" spans="3:3">
      <c r="C3941" s="93"/>
    </row>
    <row r="3942" spans="3:3">
      <c r="C3942" s="93"/>
    </row>
    <row r="3943" spans="3:3">
      <c r="C3943" s="93"/>
    </row>
    <row r="3944" spans="3:3">
      <c r="C3944" s="93"/>
    </row>
    <row r="3945" spans="3:3">
      <c r="C3945" s="93"/>
    </row>
    <row r="3946" spans="3:3">
      <c r="C3946" s="93"/>
    </row>
    <row r="3947" spans="3:3">
      <c r="C3947" s="93"/>
    </row>
    <row r="3948" spans="3:3">
      <c r="C3948" s="93"/>
    </row>
    <row r="3949" spans="3:3">
      <c r="C3949" s="93"/>
    </row>
    <row r="3950" spans="3:3">
      <c r="C3950" s="93"/>
    </row>
    <row r="3951" spans="3:3">
      <c r="C3951" s="93"/>
    </row>
    <row r="3952" spans="3:3">
      <c r="C3952" s="93"/>
    </row>
    <row r="3953" spans="3:3">
      <c r="C3953" s="93"/>
    </row>
    <row r="3954" spans="3:3">
      <c r="C3954" s="93"/>
    </row>
    <row r="3955" spans="3:3">
      <c r="C3955" s="93"/>
    </row>
    <row r="3956" spans="3:3">
      <c r="C3956" s="93"/>
    </row>
    <row r="3957" spans="3:3">
      <c r="C3957" s="93"/>
    </row>
    <row r="3958" spans="3:3">
      <c r="C3958" s="93"/>
    </row>
    <row r="3959" spans="3:3">
      <c r="C3959" s="93"/>
    </row>
    <row r="3960" spans="3:3">
      <c r="C3960" s="93"/>
    </row>
    <row r="3961" spans="3:3">
      <c r="C3961" s="93"/>
    </row>
    <row r="3962" spans="3:3">
      <c r="C3962" s="93"/>
    </row>
    <row r="3963" spans="3:3">
      <c r="C3963" s="93"/>
    </row>
    <row r="3964" spans="3:3">
      <c r="C3964" s="93"/>
    </row>
    <row r="3965" spans="3:3">
      <c r="C3965" s="93"/>
    </row>
    <row r="3966" spans="3:3">
      <c r="C3966" s="93"/>
    </row>
    <row r="3967" spans="3:3">
      <c r="C3967" s="93"/>
    </row>
    <row r="3968" spans="3:3">
      <c r="C3968" s="93"/>
    </row>
    <row r="3969" spans="3:3">
      <c r="C3969" s="93"/>
    </row>
    <row r="3970" spans="3:3">
      <c r="C3970" s="93"/>
    </row>
    <row r="3971" spans="3:3">
      <c r="C3971" s="93"/>
    </row>
    <row r="3972" spans="3:3">
      <c r="C3972" s="93"/>
    </row>
    <row r="3973" spans="3:3">
      <c r="C3973" s="93"/>
    </row>
    <row r="3974" spans="3:3">
      <c r="C3974" s="93"/>
    </row>
    <row r="3975" spans="3:3">
      <c r="C3975" s="93"/>
    </row>
    <row r="3976" spans="3:3">
      <c r="C3976" s="93"/>
    </row>
    <row r="3977" spans="3:3">
      <c r="C3977" s="93"/>
    </row>
    <row r="3978" spans="3:3">
      <c r="C3978" s="93"/>
    </row>
    <row r="3979" spans="3:3">
      <c r="C3979" s="93"/>
    </row>
    <row r="3980" spans="3:3">
      <c r="C3980" s="93"/>
    </row>
    <row r="3981" spans="3:3">
      <c r="C3981" s="93"/>
    </row>
    <row r="3982" spans="3:3">
      <c r="C3982" s="93"/>
    </row>
    <row r="3983" spans="3:3">
      <c r="C3983" s="93"/>
    </row>
    <row r="3984" spans="3:3">
      <c r="C3984" s="93"/>
    </row>
    <row r="3985" spans="3:3">
      <c r="C3985" s="93"/>
    </row>
    <row r="3986" spans="3:3">
      <c r="C3986" s="93"/>
    </row>
    <row r="3987" spans="3:3">
      <c r="C3987" s="93"/>
    </row>
    <row r="3988" spans="3:3">
      <c r="C3988" s="93"/>
    </row>
    <row r="3989" spans="3:3">
      <c r="C3989" s="93"/>
    </row>
    <row r="3990" spans="3:3">
      <c r="C3990" s="93"/>
    </row>
    <row r="3991" spans="3:3">
      <c r="C3991" s="93"/>
    </row>
    <row r="3992" spans="3:3">
      <c r="C3992" s="93"/>
    </row>
    <row r="3993" spans="3:3">
      <c r="C3993" s="93"/>
    </row>
    <row r="3994" spans="3:3">
      <c r="C3994" s="93"/>
    </row>
    <row r="3995" spans="3:3">
      <c r="C3995" s="93"/>
    </row>
    <row r="3996" spans="3:3">
      <c r="C3996" s="93"/>
    </row>
    <row r="3997" spans="3:3">
      <c r="C3997" s="93"/>
    </row>
    <row r="3998" spans="3:3">
      <c r="C3998" s="93"/>
    </row>
    <row r="3999" spans="3:3">
      <c r="C3999" s="93"/>
    </row>
    <row r="4000" spans="3:3">
      <c r="C4000" s="93"/>
    </row>
    <row r="4001" spans="3:3">
      <c r="C4001" s="93"/>
    </row>
    <row r="4002" spans="3:3">
      <c r="C4002" s="93"/>
    </row>
    <row r="4003" spans="3:3">
      <c r="C4003" s="93"/>
    </row>
    <row r="4004" spans="3:3">
      <c r="C4004" s="93"/>
    </row>
    <row r="4005" spans="3:3">
      <c r="C4005" s="93"/>
    </row>
    <row r="4006" spans="3:3">
      <c r="C4006" s="93"/>
    </row>
    <row r="4007" spans="3:3">
      <c r="C4007" s="93"/>
    </row>
    <row r="4008" spans="3:3">
      <c r="C4008" s="93"/>
    </row>
    <row r="4009" spans="3:3">
      <c r="C4009" s="93"/>
    </row>
    <row r="4010" spans="3:3">
      <c r="C4010" s="93"/>
    </row>
    <row r="4011" spans="3:3">
      <c r="C4011" s="93"/>
    </row>
    <row r="4012" spans="3:3">
      <c r="C4012" s="93"/>
    </row>
    <row r="4013" spans="3:3">
      <c r="C4013" s="93"/>
    </row>
    <row r="4014" spans="3:3">
      <c r="C4014" s="93"/>
    </row>
    <row r="4015" spans="3:3">
      <c r="C4015" s="93"/>
    </row>
    <row r="4016" spans="3:3">
      <c r="C4016" s="93"/>
    </row>
    <row r="4017" spans="3:3">
      <c r="C4017" s="93"/>
    </row>
    <row r="4018" spans="3:3">
      <c r="C4018" s="93"/>
    </row>
    <row r="4019" spans="3:3">
      <c r="C4019" s="93"/>
    </row>
    <row r="4020" spans="3:3">
      <c r="C4020" s="93"/>
    </row>
    <row r="4021" spans="3:3">
      <c r="C4021" s="93"/>
    </row>
    <row r="4022" spans="3:3">
      <c r="C4022" s="93"/>
    </row>
    <row r="4023" spans="3:3">
      <c r="C4023" s="93"/>
    </row>
    <row r="4024" spans="3:3">
      <c r="C4024" s="93"/>
    </row>
    <row r="4025" spans="3:3">
      <c r="C4025" s="93"/>
    </row>
    <row r="4026" spans="3:3">
      <c r="C4026" s="93"/>
    </row>
    <row r="4027" spans="3:3">
      <c r="C4027" s="93"/>
    </row>
    <row r="4028" spans="3:3">
      <c r="C4028" s="93"/>
    </row>
    <row r="4029" spans="3:3">
      <c r="C4029" s="93"/>
    </row>
    <row r="4030" spans="3:3">
      <c r="C4030" s="93"/>
    </row>
    <row r="4031" spans="3:3">
      <c r="C4031" s="93"/>
    </row>
    <row r="4032" spans="3:3">
      <c r="C4032" s="93"/>
    </row>
    <row r="4033" spans="3:3">
      <c r="C4033" s="93"/>
    </row>
    <row r="4034" spans="3:3">
      <c r="C4034" s="93"/>
    </row>
    <row r="4035" spans="3:3">
      <c r="C4035" s="93"/>
    </row>
    <row r="4036" spans="3:3">
      <c r="C4036" s="93"/>
    </row>
    <row r="4037" spans="3:3">
      <c r="C4037" s="93"/>
    </row>
    <row r="4038" spans="3:3">
      <c r="C4038" s="93"/>
    </row>
    <row r="4039" spans="3:3">
      <c r="C4039" s="93"/>
    </row>
    <row r="4040" spans="3:3">
      <c r="C4040" s="93"/>
    </row>
    <row r="4041" spans="3:3">
      <c r="C4041" s="93"/>
    </row>
    <row r="4042" spans="3:3">
      <c r="C4042" s="93"/>
    </row>
    <row r="4043" spans="3:3">
      <c r="C4043" s="93"/>
    </row>
    <row r="4044" spans="3:3">
      <c r="C4044" s="93"/>
    </row>
    <row r="4045" spans="3:3">
      <c r="C4045" s="93"/>
    </row>
    <row r="4046" spans="3:3">
      <c r="C4046" s="93"/>
    </row>
    <row r="4047" spans="3:3">
      <c r="C4047" s="93"/>
    </row>
    <row r="4048" spans="3:3">
      <c r="C4048" s="93"/>
    </row>
    <row r="4049" spans="3:3">
      <c r="C4049" s="93"/>
    </row>
    <row r="4050" spans="3:3">
      <c r="C4050" s="93"/>
    </row>
    <row r="4051" spans="3:3">
      <c r="C4051" s="93"/>
    </row>
    <row r="4052" spans="3:3">
      <c r="C4052" s="93"/>
    </row>
    <row r="4053" spans="3:3">
      <c r="C4053" s="93"/>
    </row>
    <row r="4054" spans="3:3">
      <c r="C4054" s="93"/>
    </row>
    <row r="4055" spans="3:3">
      <c r="C4055" s="93"/>
    </row>
    <row r="4056" spans="3:3">
      <c r="C4056" s="93"/>
    </row>
    <row r="4057" spans="3:3">
      <c r="C4057" s="93"/>
    </row>
    <row r="4058" spans="3:3">
      <c r="C4058" s="93"/>
    </row>
    <row r="4059" spans="3:3">
      <c r="C4059" s="93"/>
    </row>
    <row r="4060" spans="3:3">
      <c r="C4060" s="93"/>
    </row>
    <row r="4061" spans="3:3">
      <c r="C4061" s="93"/>
    </row>
    <row r="4062" spans="3:3">
      <c r="C4062" s="93"/>
    </row>
    <row r="4063" spans="3:3">
      <c r="C4063" s="93"/>
    </row>
    <row r="4064" spans="3:3">
      <c r="C4064" s="93"/>
    </row>
    <row r="4065" spans="3:3">
      <c r="C4065" s="93"/>
    </row>
    <row r="4066" spans="3:3">
      <c r="C4066" s="93"/>
    </row>
    <row r="4067" spans="3:3">
      <c r="C4067" s="93"/>
    </row>
    <row r="4068" spans="3:3">
      <c r="C4068" s="93"/>
    </row>
    <row r="4069" spans="3:3">
      <c r="C4069" s="93"/>
    </row>
    <row r="4070" spans="3:3">
      <c r="C4070" s="93"/>
    </row>
    <row r="4071" spans="3:3">
      <c r="C4071" s="93"/>
    </row>
    <row r="4072" spans="3:3">
      <c r="C4072" s="93"/>
    </row>
    <row r="4073" spans="3:3">
      <c r="C4073" s="93"/>
    </row>
    <row r="4074" spans="3:3">
      <c r="C4074" s="93"/>
    </row>
    <row r="4075" spans="3:3">
      <c r="C4075" s="93"/>
    </row>
    <row r="4076" spans="3:3">
      <c r="C4076" s="93"/>
    </row>
    <row r="4077" spans="3:3">
      <c r="C4077" s="93"/>
    </row>
    <row r="4078" spans="3:3">
      <c r="C4078" s="93"/>
    </row>
    <row r="4079" spans="3:3">
      <c r="C4079" s="93"/>
    </row>
    <row r="4080" spans="3:3">
      <c r="C4080" s="93"/>
    </row>
    <row r="4081" spans="3:3">
      <c r="C4081" s="93"/>
    </row>
    <row r="4082" spans="3:3">
      <c r="C4082" s="93"/>
    </row>
    <row r="4083" spans="3:3">
      <c r="C4083" s="93"/>
    </row>
    <row r="4084" spans="3:3">
      <c r="C4084" s="93"/>
    </row>
    <row r="4085" spans="3:3">
      <c r="C4085" s="93"/>
    </row>
    <row r="4086" spans="3:3">
      <c r="C4086" s="93"/>
    </row>
    <row r="4087" spans="3:3">
      <c r="C4087" s="93"/>
    </row>
    <row r="4088" spans="3:3">
      <c r="C4088" s="93"/>
    </row>
    <row r="4089" spans="3:3">
      <c r="C4089" s="93"/>
    </row>
    <row r="4090" spans="3:3">
      <c r="C4090" s="93"/>
    </row>
    <row r="4091" spans="3:3">
      <c r="C4091" s="93"/>
    </row>
    <row r="4092" spans="3:3">
      <c r="C4092" s="93"/>
    </row>
    <row r="4093" spans="3:3">
      <c r="C4093" s="93"/>
    </row>
    <row r="4094" spans="3:3">
      <c r="C4094" s="93"/>
    </row>
    <row r="4095" spans="3:3">
      <c r="C4095" s="93"/>
    </row>
    <row r="4096" spans="3:3">
      <c r="C4096" s="93"/>
    </row>
    <row r="4097" spans="3:3">
      <c r="C4097" s="93"/>
    </row>
    <row r="4098" spans="3:3">
      <c r="C4098" s="93"/>
    </row>
    <row r="4099" spans="3:3">
      <c r="C4099" s="93"/>
    </row>
    <row r="4100" spans="3:3">
      <c r="C4100" s="93"/>
    </row>
    <row r="4101" spans="3:3">
      <c r="C4101" s="93"/>
    </row>
    <row r="4102" spans="3:3">
      <c r="C4102" s="93"/>
    </row>
    <row r="4103" spans="3:3">
      <c r="C4103" s="93"/>
    </row>
    <row r="4104" spans="3:3">
      <c r="C4104" s="93"/>
    </row>
    <row r="4105" spans="3:3">
      <c r="C4105" s="93"/>
    </row>
    <row r="4106" spans="3:3">
      <c r="C4106" s="93"/>
    </row>
    <row r="4107" spans="3:3">
      <c r="C4107" s="93"/>
    </row>
    <row r="4108" spans="3:3">
      <c r="C4108" s="93"/>
    </row>
    <row r="4109" spans="3:3">
      <c r="C4109" s="93"/>
    </row>
    <row r="4110" spans="3:3">
      <c r="C4110" s="93"/>
    </row>
    <row r="4111" spans="3:3">
      <c r="C4111" s="93"/>
    </row>
    <row r="4112" spans="3:3">
      <c r="C4112" s="93"/>
    </row>
    <row r="4113" spans="3:3">
      <c r="C4113" s="93"/>
    </row>
    <row r="4114" spans="3:3">
      <c r="C4114" s="93"/>
    </row>
    <row r="4115" spans="3:3">
      <c r="C4115" s="93"/>
    </row>
    <row r="4116" spans="3:3">
      <c r="C4116" s="93"/>
    </row>
    <row r="4117" spans="3:3">
      <c r="C4117" s="93"/>
    </row>
    <row r="4118" spans="3:3">
      <c r="C4118" s="93"/>
    </row>
    <row r="4119" spans="3:3">
      <c r="C4119" s="93"/>
    </row>
    <row r="4120" spans="3:3">
      <c r="C4120" s="93"/>
    </row>
    <row r="4121" spans="3:3">
      <c r="C4121" s="93"/>
    </row>
    <row r="4122" spans="3:3">
      <c r="C4122" s="93"/>
    </row>
    <row r="4123" spans="3:3">
      <c r="C4123" s="93"/>
    </row>
    <row r="4124" spans="3:3">
      <c r="C4124" s="93"/>
    </row>
    <row r="4125" spans="3:3">
      <c r="C4125" s="93"/>
    </row>
    <row r="4126" spans="3:3">
      <c r="C4126" s="93"/>
    </row>
    <row r="4127" spans="3:3">
      <c r="C4127" s="93"/>
    </row>
    <row r="4128" spans="3:3">
      <c r="C4128" s="93"/>
    </row>
    <row r="4129" spans="3:3">
      <c r="C4129" s="93"/>
    </row>
    <row r="4130" spans="3:3">
      <c r="C4130" s="93"/>
    </row>
    <row r="4131" spans="3:3">
      <c r="C4131" s="93"/>
    </row>
    <row r="4132" spans="3:3">
      <c r="C4132" s="93"/>
    </row>
    <row r="4133" spans="3:3">
      <c r="C4133" s="93"/>
    </row>
    <row r="4134" spans="3:3">
      <c r="C4134" s="93"/>
    </row>
    <row r="4135" spans="3:3">
      <c r="C4135" s="93"/>
    </row>
    <row r="4136" spans="3:3">
      <c r="C4136" s="93"/>
    </row>
    <row r="4137" spans="3:3">
      <c r="C4137" s="93"/>
    </row>
    <row r="4138" spans="3:3">
      <c r="C4138" s="93"/>
    </row>
    <row r="4139" spans="3:3">
      <c r="C4139" s="93"/>
    </row>
    <row r="4140" spans="3:3">
      <c r="C4140" s="93"/>
    </row>
    <row r="4141" spans="3:3">
      <c r="C4141" s="93"/>
    </row>
    <row r="4142" spans="3:3">
      <c r="C4142" s="93"/>
    </row>
    <row r="4143" spans="3:3">
      <c r="C4143" s="93"/>
    </row>
    <row r="4144" spans="3:3">
      <c r="C4144" s="93"/>
    </row>
    <row r="4145" spans="3:3">
      <c r="C4145" s="93"/>
    </row>
    <row r="4146" spans="3:3">
      <c r="C4146" s="93"/>
    </row>
    <row r="4147" spans="3:3">
      <c r="C4147" s="93"/>
    </row>
    <row r="4148" spans="3:3">
      <c r="C4148" s="93"/>
    </row>
    <row r="4149" spans="3:3">
      <c r="C4149" s="93"/>
    </row>
    <row r="4150" spans="3:3">
      <c r="C4150" s="93"/>
    </row>
    <row r="4151" spans="3:3">
      <c r="C4151" s="93"/>
    </row>
    <row r="4152" spans="3:3">
      <c r="C4152" s="93"/>
    </row>
    <row r="4153" spans="3:3">
      <c r="C4153" s="93"/>
    </row>
    <row r="4154" spans="3:3">
      <c r="C4154" s="93"/>
    </row>
    <row r="4155" spans="3:3">
      <c r="C4155" s="93"/>
    </row>
    <row r="4156" spans="3:3">
      <c r="C4156" s="93"/>
    </row>
    <row r="4157" spans="3:3">
      <c r="C4157" s="93"/>
    </row>
    <row r="4158" spans="3:3">
      <c r="C4158" s="93"/>
    </row>
    <row r="4159" spans="3:3">
      <c r="C4159" s="93"/>
    </row>
    <row r="4160" spans="3:3">
      <c r="C4160" s="93"/>
    </row>
    <row r="4161" spans="3:3">
      <c r="C4161" s="93"/>
    </row>
    <row r="4162" spans="3:3">
      <c r="C4162" s="93"/>
    </row>
    <row r="4163" spans="3:3">
      <c r="C4163" s="93"/>
    </row>
    <row r="4164" spans="3:3">
      <c r="C4164" s="93"/>
    </row>
    <row r="4165" spans="3:3">
      <c r="C4165" s="93"/>
    </row>
    <row r="4166" spans="3:3">
      <c r="C4166" s="93"/>
    </row>
    <row r="4167" spans="3:3">
      <c r="C4167" s="93"/>
    </row>
    <row r="4168" spans="3:3">
      <c r="C4168" s="93"/>
    </row>
    <row r="4169" spans="3:3">
      <c r="C4169" s="93"/>
    </row>
    <row r="4170" spans="3:3">
      <c r="C4170" s="93"/>
    </row>
    <row r="4171" spans="3:3">
      <c r="C4171" s="93"/>
    </row>
    <row r="4172" spans="3:3">
      <c r="C4172" s="93"/>
    </row>
    <row r="4173" spans="3:3">
      <c r="C4173" s="93"/>
    </row>
    <row r="4174" spans="3:3">
      <c r="C4174" s="93"/>
    </row>
    <row r="4175" spans="3:3">
      <c r="C4175" s="93"/>
    </row>
    <row r="4176" spans="3:3">
      <c r="C4176" s="93"/>
    </row>
    <row r="4177" spans="3:3">
      <c r="C4177" s="93"/>
    </row>
    <row r="4178" spans="3:3">
      <c r="C4178" s="93"/>
    </row>
    <row r="4179" spans="3:3">
      <c r="C4179" s="93"/>
    </row>
    <row r="4180" spans="3:3">
      <c r="C4180" s="93"/>
    </row>
    <row r="4181" spans="3:3">
      <c r="C4181" s="93"/>
    </row>
    <row r="4182" spans="3:3">
      <c r="C4182" s="93"/>
    </row>
    <row r="4183" spans="3:3">
      <c r="C4183" s="93"/>
    </row>
    <row r="4184" spans="3:3">
      <c r="C4184" s="93"/>
    </row>
    <row r="4185" spans="3:3">
      <c r="C4185" s="93"/>
    </row>
    <row r="4186" spans="3:3">
      <c r="C4186" s="93"/>
    </row>
    <row r="4187" spans="3:3">
      <c r="C4187" s="93"/>
    </row>
    <row r="4188" spans="3:3">
      <c r="C4188" s="93"/>
    </row>
    <row r="4189" spans="3:3">
      <c r="C4189" s="93"/>
    </row>
    <row r="4190" spans="3:3">
      <c r="C4190" s="93"/>
    </row>
    <row r="4191" spans="3:3">
      <c r="C4191" s="93"/>
    </row>
    <row r="4192" spans="3:3">
      <c r="C4192" s="93"/>
    </row>
    <row r="4193" spans="3:3">
      <c r="C4193" s="93"/>
    </row>
    <row r="4194" spans="3:3">
      <c r="C4194" s="93"/>
    </row>
    <row r="4195" spans="3:3">
      <c r="C4195" s="93"/>
    </row>
    <row r="4196" spans="3:3">
      <c r="C4196" s="93"/>
    </row>
    <row r="4197" spans="3:3">
      <c r="C4197" s="93"/>
    </row>
    <row r="4198" spans="3:3">
      <c r="C4198" s="93"/>
    </row>
    <row r="4199" spans="3:3">
      <c r="C4199" s="93"/>
    </row>
    <row r="4200" spans="3:3">
      <c r="C4200" s="93"/>
    </row>
    <row r="4201" spans="3:3">
      <c r="C4201" s="93"/>
    </row>
    <row r="4202" spans="3:3">
      <c r="C4202" s="93"/>
    </row>
    <row r="4203" spans="3:3">
      <c r="C4203" s="93"/>
    </row>
    <row r="4204" spans="3:3">
      <c r="C4204" s="93"/>
    </row>
    <row r="4205" spans="3:3">
      <c r="C4205" s="93"/>
    </row>
    <row r="4206" spans="3:3">
      <c r="C4206" s="93"/>
    </row>
    <row r="4207" spans="3:3">
      <c r="C4207" s="93"/>
    </row>
    <row r="4208" spans="3:3">
      <c r="C4208" s="93"/>
    </row>
    <row r="4209" spans="3:3">
      <c r="C4209" s="93"/>
    </row>
    <row r="4210" spans="3:3">
      <c r="C4210" s="93"/>
    </row>
    <row r="4211" spans="3:3">
      <c r="C4211" s="93"/>
    </row>
    <row r="4212" spans="3:3">
      <c r="C4212" s="93"/>
    </row>
    <row r="4213" spans="3:3">
      <c r="C4213" s="93"/>
    </row>
    <row r="4214" spans="3:3">
      <c r="C4214" s="93"/>
    </row>
    <row r="4215" spans="3:3">
      <c r="C4215" s="93"/>
    </row>
    <row r="4216" spans="3:3">
      <c r="C4216" s="93"/>
    </row>
    <row r="4217" spans="3:3">
      <c r="C4217" s="93"/>
    </row>
    <row r="4218" spans="3:3">
      <c r="C4218" s="93"/>
    </row>
    <row r="4219" spans="3:3">
      <c r="C4219" s="93"/>
    </row>
    <row r="4220" spans="3:3">
      <c r="C4220" s="93"/>
    </row>
    <row r="4221" spans="3:3">
      <c r="C4221" s="93"/>
    </row>
    <row r="4222" spans="3:3">
      <c r="C4222" s="93"/>
    </row>
    <row r="4223" spans="3:3">
      <c r="C4223" s="93"/>
    </row>
    <row r="4224" spans="3:3">
      <c r="C4224" s="93"/>
    </row>
    <row r="4225" spans="3:3">
      <c r="C4225" s="93"/>
    </row>
    <row r="4226" spans="3:3">
      <c r="C4226" s="93"/>
    </row>
    <row r="4227" spans="3:3">
      <c r="C4227" s="93"/>
    </row>
    <row r="4228" spans="3:3">
      <c r="C4228" s="93"/>
    </row>
    <row r="4229" spans="3:3">
      <c r="C4229" s="93"/>
    </row>
    <row r="4230" spans="3:3">
      <c r="C4230" s="93"/>
    </row>
    <row r="4231" spans="3:3">
      <c r="C4231" s="93"/>
    </row>
    <row r="4232" spans="3:3">
      <c r="C4232" s="93"/>
    </row>
    <row r="4233" spans="3:3">
      <c r="C4233" s="93"/>
    </row>
    <row r="4234" spans="3:3">
      <c r="C4234" s="93"/>
    </row>
    <row r="4235" spans="3:3">
      <c r="C4235" s="93"/>
    </row>
    <row r="4236" spans="3:3">
      <c r="C4236" s="93"/>
    </row>
    <row r="4237" spans="3:3">
      <c r="C4237" s="93"/>
    </row>
    <row r="4238" spans="3:3">
      <c r="C4238" s="93"/>
    </row>
    <row r="4239" spans="3:3">
      <c r="C4239" s="93"/>
    </row>
    <row r="4240" spans="3:3">
      <c r="C4240" s="93"/>
    </row>
    <row r="4241" spans="3:3">
      <c r="C4241" s="93"/>
    </row>
    <row r="4242" spans="3:3">
      <c r="C4242" s="93"/>
    </row>
    <row r="4243" spans="3:3">
      <c r="C4243" s="93"/>
    </row>
    <row r="4244" spans="3:3">
      <c r="C4244" s="93"/>
    </row>
    <row r="4245" spans="3:3">
      <c r="C4245" s="93"/>
    </row>
    <row r="4246" spans="3:3">
      <c r="C4246" s="93"/>
    </row>
    <row r="4247" spans="3:3">
      <c r="C4247" s="93"/>
    </row>
    <row r="4248" spans="3:3">
      <c r="C4248" s="93"/>
    </row>
    <row r="4249" spans="3:3">
      <c r="C4249" s="93"/>
    </row>
    <row r="4250" spans="3:3">
      <c r="C4250" s="93"/>
    </row>
    <row r="4251" spans="3:3">
      <c r="C4251" s="93"/>
    </row>
    <row r="4252" spans="3:3">
      <c r="C4252" s="93"/>
    </row>
    <row r="4253" spans="3:3">
      <c r="C4253" s="93"/>
    </row>
    <row r="4254" spans="3:3">
      <c r="C4254" s="93"/>
    </row>
    <row r="4255" spans="3:3">
      <c r="C4255" s="93"/>
    </row>
    <row r="4256" spans="3:3">
      <c r="C4256" s="93"/>
    </row>
    <row r="4257" spans="3:3">
      <c r="C4257" s="93"/>
    </row>
    <row r="4258" spans="3:3">
      <c r="C4258" s="93"/>
    </row>
    <row r="4259" spans="3:3">
      <c r="C4259" s="93"/>
    </row>
    <row r="4260" spans="3:3">
      <c r="C4260" s="93"/>
    </row>
    <row r="4261" spans="3:3">
      <c r="C4261" s="93"/>
    </row>
    <row r="4262" spans="3:3">
      <c r="C4262" s="93"/>
    </row>
    <row r="4263" spans="3:3">
      <c r="C4263" s="93"/>
    </row>
    <row r="4264" spans="3:3">
      <c r="C4264" s="93"/>
    </row>
    <row r="4265" spans="3:3">
      <c r="C4265" s="93"/>
    </row>
    <row r="4266" spans="3:3">
      <c r="C4266" s="93"/>
    </row>
    <row r="4267" spans="3:3">
      <c r="C4267" s="93"/>
    </row>
    <row r="4268" spans="3:3">
      <c r="C4268" s="93"/>
    </row>
    <row r="4269" spans="3:3">
      <c r="C4269" s="93"/>
    </row>
    <row r="4270" spans="3:3">
      <c r="C4270" s="93"/>
    </row>
    <row r="4271" spans="3:3">
      <c r="C4271" s="93"/>
    </row>
    <row r="4272" spans="3:3">
      <c r="C4272" s="93"/>
    </row>
    <row r="4273" spans="3:3">
      <c r="C4273" s="93"/>
    </row>
    <row r="4274" spans="3:3">
      <c r="C4274" s="93"/>
    </row>
    <row r="4275" spans="3:3">
      <c r="C4275" s="93"/>
    </row>
    <row r="4276" spans="3:3">
      <c r="C4276" s="93"/>
    </row>
    <row r="4277" spans="3:3">
      <c r="C4277" s="93"/>
    </row>
    <row r="4278" spans="3:3">
      <c r="C4278" s="93"/>
    </row>
    <row r="4279" spans="3:3">
      <c r="C4279" s="93"/>
    </row>
    <row r="4280" spans="3:3">
      <c r="C4280" s="93"/>
    </row>
    <row r="4281" spans="3:3">
      <c r="C4281" s="93"/>
    </row>
    <row r="4282" spans="3:3">
      <c r="C4282" s="93"/>
    </row>
    <row r="4283" spans="3:3">
      <c r="C4283" s="93"/>
    </row>
    <row r="4284" spans="3:3">
      <c r="C4284" s="93"/>
    </row>
    <row r="4285" spans="3:3">
      <c r="C4285" s="93"/>
    </row>
    <row r="4286" spans="3:3">
      <c r="C4286" s="93"/>
    </row>
    <row r="4287" spans="3:3">
      <c r="C4287" s="93"/>
    </row>
    <row r="4288" spans="3:3">
      <c r="C4288" s="93"/>
    </row>
    <row r="4289" spans="3:3">
      <c r="C4289" s="93"/>
    </row>
    <row r="4290" spans="3:3">
      <c r="C4290" s="93"/>
    </row>
    <row r="4291" spans="3:3">
      <c r="C4291" s="93"/>
    </row>
    <row r="4292" spans="3:3">
      <c r="C4292" s="93"/>
    </row>
    <row r="4293" spans="3:3">
      <c r="C4293" s="93"/>
    </row>
    <row r="4294" spans="3:3">
      <c r="C4294" s="93"/>
    </row>
    <row r="4295" spans="3:3">
      <c r="C4295" s="93"/>
    </row>
    <row r="4296" spans="3:3">
      <c r="C4296" s="93"/>
    </row>
    <row r="4297" spans="3:3">
      <c r="C4297" s="93"/>
    </row>
    <row r="4298" spans="3:3">
      <c r="C4298" s="93"/>
    </row>
    <row r="4299" spans="3:3">
      <c r="C4299" s="93"/>
    </row>
    <row r="4300" spans="3:3">
      <c r="C4300" s="93"/>
    </row>
    <row r="4301" spans="3:3">
      <c r="C4301" s="93"/>
    </row>
    <row r="4302" spans="3:3">
      <c r="C4302" s="93"/>
    </row>
    <row r="4303" spans="3:3">
      <c r="C4303" s="93"/>
    </row>
    <row r="4304" spans="3:3">
      <c r="C4304" s="93"/>
    </row>
    <row r="4305" spans="3:3">
      <c r="C4305" s="93"/>
    </row>
    <row r="4306" spans="3:3">
      <c r="C4306" s="93"/>
    </row>
    <row r="4307" spans="3:3">
      <c r="C4307" s="93"/>
    </row>
    <row r="4308" spans="3:3">
      <c r="C4308" s="93"/>
    </row>
    <row r="4309" spans="3:3">
      <c r="C4309" s="93"/>
    </row>
    <row r="4310" spans="3:3">
      <c r="C4310" s="93"/>
    </row>
    <row r="4311" spans="3:3">
      <c r="C4311" s="93"/>
    </row>
    <row r="4312" spans="3:3">
      <c r="C4312" s="93"/>
    </row>
    <row r="4313" spans="3:3">
      <c r="C4313" s="93"/>
    </row>
    <row r="4314" spans="3:3">
      <c r="C4314" s="93"/>
    </row>
    <row r="4315" spans="3:3">
      <c r="C4315" s="93"/>
    </row>
    <row r="4316" spans="3:3">
      <c r="C4316" s="93"/>
    </row>
    <row r="4317" spans="3:3">
      <c r="C4317" s="93"/>
    </row>
    <row r="4318" spans="3:3">
      <c r="C4318" s="93"/>
    </row>
    <row r="4319" spans="3:3">
      <c r="C4319" s="93"/>
    </row>
    <row r="4320" spans="3:3">
      <c r="C4320" s="93"/>
    </row>
    <row r="4321" spans="3:3">
      <c r="C4321" s="93"/>
    </row>
    <row r="4322" spans="3:3">
      <c r="C4322" s="93"/>
    </row>
    <row r="4323" spans="3:3">
      <c r="C4323" s="93"/>
    </row>
    <row r="4324" spans="3:3">
      <c r="C4324" s="93"/>
    </row>
    <row r="4325" spans="3:3">
      <c r="C4325" s="93"/>
    </row>
    <row r="4326" spans="3:3">
      <c r="C4326" s="93"/>
    </row>
    <row r="4327" spans="3:3">
      <c r="C4327" s="93"/>
    </row>
    <row r="4328" spans="3:3">
      <c r="C4328" s="93"/>
    </row>
    <row r="4329" spans="3:3">
      <c r="C4329" s="93"/>
    </row>
    <row r="4330" spans="3:3">
      <c r="C4330" s="93"/>
    </row>
    <row r="4331" spans="3:3">
      <c r="C4331" s="93"/>
    </row>
    <row r="4332" spans="3:3">
      <c r="C4332" s="93"/>
    </row>
    <row r="4333" spans="3:3">
      <c r="C4333" s="93"/>
    </row>
    <row r="4334" spans="3:3">
      <c r="C4334" s="93"/>
    </row>
    <row r="4335" spans="3:3">
      <c r="C4335" s="93"/>
    </row>
    <row r="4336" spans="3:3">
      <c r="C4336" s="93"/>
    </row>
    <row r="4337" spans="3:3">
      <c r="C4337" s="93"/>
    </row>
    <row r="4338" spans="3:3">
      <c r="C4338" s="93"/>
    </row>
    <row r="4339" spans="3:3">
      <c r="C4339" s="93"/>
    </row>
    <row r="4340" spans="3:3">
      <c r="C4340" s="93"/>
    </row>
    <row r="4341" spans="3:3">
      <c r="C4341" s="93"/>
    </row>
    <row r="4342" spans="3:3">
      <c r="C4342" s="93"/>
    </row>
    <row r="4343" spans="3:3">
      <c r="C4343" s="93"/>
    </row>
    <row r="4344" spans="3:3">
      <c r="C4344" s="93"/>
    </row>
    <row r="4345" spans="3:3">
      <c r="C4345" s="93"/>
    </row>
    <row r="4346" spans="3:3">
      <c r="C4346" s="93"/>
    </row>
    <row r="4347" spans="3:3">
      <c r="C4347" s="93"/>
    </row>
    <row r="4348" spans="3:3">
      <c r="C4348" s="93"/>
    </row>
    <row r="4349" spans="3:3">
      <c r="C4349" s="93"/>
    </row>
    <row r="4350" spans="3:3">
      <c r="C4350" s="93"/>
    </row>
    <row r="4351" spans="3:3">
      <c r="C4351" s="93"/>
    </row>
    <row r="4352" spans="3:3">
      <c r="C4352" s="93"/>
    </row>
    <row r="4353" spans="3:3">
      <c r="C4353" s="93"/>
    </row>
    <row r="4354" spans="3:3">
      <c r="C4354" s="93"/>
    </row>
    <row r="4355" spans="3:3">
      <c r="C4355" s="93"/>
    </row>
    <row r="4356" spans="3:3">
      <c r="C4356" s="93"/>
    </row>
    <row r="4357" spans="3:3">
      <c r="C4357" s="93"/>
    </row>
    <row r="4358" spans="3:3">
      <c r="C4358" s="93"/>
    </row>
    <row r="4359" spans="3:3">
      <c r="C4359" s="93"/>
    </row>
    <row r="4360" spans="3:3">
      <c r="C4360" s="93"/>
    </row>
    <row r="4361" spans="3:3">
      <c r="C4361" s="93"/>
    </row>
    <row r="4362" spans="3:3">
      <c r="C4362" s="93"/>
    </row>
    <row r="4363" spans="3:3">
      <c r="C4363" s="93"/>
    </row>
    <row r="4364" spans="3:3">
      <c r="C4364" s="93"/>
    </row>
    <row r="4365" spans="3:3">
      <c r="C4365" s="93"/>
    </row>
    <row r="4366" spans="3:3">
      <c r="C4366" s="93"/>
    </row>
    <row r="4367" spans="3:3">
      <c r="C4367" s="93"/>
    </row>
    <row r="4368" spans="3:3">
      <c r="C4368" s="93"/>
    </row>
    <row r="4369" spans="3:3">
      <c r="C4369" s="93"/>
    </row>
    <row r="4370" spans="3:3">
      <c r="C4370" s="93"/>
    </row>
    <row r="4371" spans="3:3">
      <c r="C4371" s="93"/>
    </row>
    <row r="4372" spans="3:3">
      <c r="C4372" s="93"/>
    </row>
    <row r="4373" spans="3:3">
      <c r="C4373" s="93"/>
    </row>
    <row r="4374" spans="3:3">
      <c r="C4374" s="93"/>
    </row>
    <row r="4375" spans="3:3">
      <c r="C4375" s="93"/>
    </row>
    <row r="4376" spans="3:3">
      <c r="C4376" s="93"/>
    </row>
    <row r="4377" spans="3:3">
      <c r="C4377" s="93"/>
    </row>
    <row r="4378" spans="3:3">
      <c r="C4378" s="93"/>
    </row>
    <row r="4379" spans="3:3">
      <c r="C4379" s="93"/>
    </row>
    <row r="4380" spans="3:3">
      <c r="C4380" s="93"/>
    </row>
    <row r="4381" spans="3:3">
      <c r="C4381" s="93"/>
    </row>
    <row r="4382" spans="3:3">
      <c r="C4382" s="93"/>
    </row>
    <row r="4383" spans="3:3">
      <c r="C4383" s="93"/>
    </row>
    <row r="4384" spans="3:3">
      <c r="C4384" s="93"/>
    </row>
    <row r="4385" spans="3:3">
      <c r="C4385" s="93"/>
    </row>
    <row r="4386" spans="3:3">
      <c r="C4386" s="93"/>
    </row>
    <row r="4387" spans="3:3">
      <c r="C4387" s="93"/>
    </row>
    <row r="4388" spans="3:3">
      <c r="C4388" s="93"/>
    </row>
    <row r="4389" spans="3:3">
      <c r="C4389" s="93"/>
    </row>
    <row r="4390" spans="3:3">
      <c r="C4390" s="93"/>
    </row>
    <row r="4391" spans="3:3">
      <c r="C4391" s="93"/>
    </row>
    <row r="4392" spans="3:3">
      <c r="C4392" s="93"/>
    </row>
    <row r="4393" spans="3:3">
      <c r="C4393" s="93"/>
    </row>
    <row r="4394" spans="3:3">
      <c r="C4394" s="93"/>
    </row>
    <row r="4395" spans="3:3">
      <c r="C4395" s="93"/>
    </row>
    <row r="4396" spans="3:3">
      <c r="C4396" s="93"/>
    </row>
    <row r="4397" spans="3:3">
      <c r="C4397" s="93"/>
    </row>
    <row r="4398" spans="3:3">
      <c r="C4398" s="93"/>
    </row>
    <row r="4399" spans="3:3">
      <c r="C4399" s="93"/>
    </row>
    <row r="4400" spans="3:3">
      <c r="C4400" s="93"/>
    </row>
    <row r="4401" spans="3:3">
      <c r="C4401" s="93"/>
    </row>
    <row r="4402" spans="3:3">
      <c r="C4402" s="93"/>
    </row>
    <row r="4403" spans="3:3">
      <c r="C4403" s="93"/>
    </row>
    <row r="4404" spans="3:3">
      <c r="C4404" s="93"/>
    </row>
    <row r="4405" spans="3:3">
      <c r="C4405" s="93"/>
    </row>
    <row r="4406" spans="3:3">
      <c r="C4406" s="93"/>
    </row>
    <row r="4407" spans="3:3">
      <c r="C4407" s="93"/>
    </row>
    <row r="4408" spans="3:3">
      <c r="C4408" s="93"/>
    </row>
    <row r="4409" spans="3:3">
      <c r="C4409" s="93"/>
    </row>
    <row r="4410" spans="3:3">
      <c r="C4410" s="93"/>
    </row>
    <row r="4411" spans="3:3">
      <c r="C4411" s="93"/>
    </row>
    <row r="4412" spans="3:3">
      <c r="C4412" s="93"/>
    </row>
    <row r="4413" spans="3:3">
      <c r="C4413" s="93"/>
    </row>
    <row r="4414" spans="3:3">
      <c r="C4414" s="93"/>
    </row>
    <row r="4415" spans="3:3">
      <c r="C4415" s="93"/>
    </row>
    <row r="4416" spans="3:3">
      <c r="C4416" s="93"/>
    </row>
    <row r="4417" spans="3:3">
      <c r="C4417" s="93"/>
    </row>
    <row r="4418" spans="3:3">
      <c r="C4418" s="93"/>
    </row>
    <row r="4419" spans="3:3">
      <c r="C4419" s="93"/>
    </row>
    <row r="4420" spans="3:3">
      <c r="C4420" s="93"/>
    </row>
    <row r="4421" spans="3:3">
      <c r="C4421" s="93"/>
    </row>
    <row r="4422" spans="3:3">
      <c r="C4422" s="93"/>
    </row>
    <row r="4423" spans="3:3">
      <c r="C4423" s="93"/>
    </row>
    <row r="4424" spans="3:3">
      <c r="C4424" s="93"/>
    </row>
    <row r="4425" spans="3:3">
      <c r="C4425" s="93"/>
    </row>
    <row r="4426" spans="3:3">
      <c r="C4426" s="93"/>
    </row>
    <row r="4427" spans="3:3">
      <c r="C4427" s="93"/>
    </row>
    <row r="4428" spans="3:3">
      <c r="C4428" s="93"/>
    </row>
    <row r="4429" spans="3:3">
      <c r="C4429" s="93"/>
    </row>
    <row r="4430" spans="3:3">
      <c r="C4430" s="93"/>
    </row>
    <row r="4431" spans="3:3">
      <c r="C4431" s="93"/>
    </row>
    <row r="4432" spans="3:3">
      <c r="C4432" s="93"/>
    </row>
    <row r="4433" spans="3:3">
      <c r="C4433" s="93"/>
    </row>
    <row r="4434" spans="3:3">
      <c r="C4434" s="93"/>
    </row>
    <row r="4435" spans="3:3">
      <c r="C4435" s="93"/>
    </row>
    <row r="4436" spans="3:3">
      <c r="C4436" s="93"/>
    </row>
    <row r="4437" spans="3:3">
      <c r="C4437" s="93"/>
    </row>
    <row r="4438" spans="3:3">
      <c r="C4438" s="93"/>
    </row>
    <row r="4439" spans="3:3">
      <c r="C4439" s="93"/>
    </row>
    <row r="4440" spans="3:3">
      <c r="C4440" s="93"/>
    </row>
    <row r="4441" spans="3:3">
      <c r="C4441" s="93"/>
    </row>
    <row r="4442" spans="3:3">
      <c r="C4442" s="93"/>
    </row>
    <row r="4443" spans="3:3">
      <c r="C4443" s="93"/>
    </row>
    <row r="4444" spans="3:3">
      <c r="C4444" s="93"/>
    </row>
    <row r="4445" spans="3:3">
      <c r="C4445" s="93"/>
    </row>
    <row r="4446" spans="3:3">
      <c r="C4446" s="93"/>
    </row>
    <row r="4447" spans="3:3">
      <c r="C4447" s="93"/>
    </row>
    <row r="4448" spans="3:3">
      <c r="C4448" s="93"/>
    </row>
    <row r="4449" spans="3:3">
      <c r="C4449" s="93"/>
    </row>
    <row r="4450" spans="3:3">
      <c r="C4450" s="93"/>
    </row>
    <row r="4451" spans="3:3">
      <c r="C4451" s="93"/>
    </row>
    <row r="4452" spans="3:3">
      <c r="C4452" s="93"/>
    </row>
    <row r="4453" spans="3:3">
      <c r="C4453" s="93"/>
    </row>
    <row r="4454" spans="3:3">
      <c r="C4454" s="93"/>
    </row>
    <row r="4455" spans="3:3">
      <c r="C4455" s="93"/>
    </row>
    <row r="4456" spans="3:3">
      <c r="C4456" s="93"/>
    </row>
    <row r="4457" spans="3:3">
      <c r="C4457" s="93"/>
    </row>
    <row r="4458" spans="3:3">
      <c r="C4458" s="93"/>
    </row>
    <row r="4459" spans="3:3">
      <c r="C4459" s="93"/>
    </row>
    <row r="4460" spans="3:3">
      <c r="C4460" s="93"/>
    </row>
    <row r="4461" spans="3:3">
      <c r="C4461" s="93"/>
    </row>
    <row r="4462" spans="3:3">
      <c r="C4462" s="93"/>
    </row>
    <row r="4463" spans="3:3">
      <c r="C4463" s="93"/>
    </row>
    <row r="4464" spans="3:3">
      <c r="C4464" s="93"/>
    </row>
    <row r="4465" spans="3:3">
      <c r="C4465" s="93"/>
    </row>
    <row r="4466" spans="3:3">
      <c r="C4466" s="93"/>
    </row>
    <row r="4467" spans="3:3">
      <c r="C4467" s="93"/>
    </row>
    <row r="4468" spans="3:3">
      <c r="C4468" s="93"/>
    </row>
    <row r="4469" spans="3:3">
      <c r="C4469" s="93"/>
    </row>
    <row r="4470" spans="3:3">
      <c r="C4470" s="93"/>
    </row>
    <row r="4471" spans="3:3">
      <c r="C4471" s="93"/>
    </row>
    <row r="4472" spans="3:3">
      <c r="C4472" s="93"/>
    </row>
    <row r="4473" spans="3:3">
      <c r="C4473" s="93"/>
    </row>
    <row r="4474" spans="3:3">
      <c r="C4474" s="93"/>
    </row>
    <row r="4475" spans="3:3">
      <c r="C4475" s="93"/>
    </row>
    <row r="4476" spans="3:3">
      <c r="C4476" s="93"/>
    </row>
    <row r="4477" spans="3:3">
      <c r="C4477" s="93"/>
    </row>
    <row r="4478" spans="3:3">
      <c r="C4478" s="93"/>
    </row>
    <row r="4479" spans="3:3">
      <c r="C4479" s="93"/>
    </row>
    <row r="4480" spans="3:3">
      <c r="C4480" s="93"/>
    </row>
    <row r="4481" spans="3:3">
      <c r="C4481" s="93"/>
    </row>
    <row r="4482" spans="3:3">
      <c r="C4482" s="93"/>
    </row>
    <row r="4483" spans="3:3">
      <c r="C4483" s="93"/>
    </row>
    <row r="4484" spans="3:3">
      <c r="C4484" s="93"/>
    </row>
    <row r="4485" spans="3:3">
      <c r="C4485" s="93"/>
    </row>
    <row r="4486" spans="3:3">
      <c r="C4486" s="93"/>
    </row>
    <row r="4487" spans="3:3">
      <c r="C4487" s="93"/>
    </row>
    <row r="4488" spans="3:3">
      <c r="C4488" s="93"/>
    </row>
    <row r="4489" spans="3:3">
      <c r="C4489" s="93"/>
    </row>
    <row r="4490" spans="3:3">
      <c r="C4490" s="93"/>
    </row>
    <row r="4491" spans="3:3">
      <c r="C4491" s="93"/>
    </row>
    <row r="4492" spans="3:3">
      <c r="C4492" s="93"/>
    </row>
    <row r="4493" spans="3:3">
      <c r="C4493" s="93"/>
    </row>
    <row r="4494" spans="3:3">
      <c r="C4494" s="93"/>
    </row>
    <row r="4495" spans="3:3">
      <c r="C4495" s="93"/>
    </row>
    <row r="4496" spans="3:3">
      <c r="C4496" s="93"/>
    </row>
    <row r="4497" spans="3:3">
      <c r="C4497" s="93"/>
    </row>
    <row r="4498" spans="3:3">
      <c r="C4498" s="93"/>
    </row>
    <row r="4499" spans="3:3">
      <c r="C4499" s="93"/>
    </row>
    <row r="4500" spans="3:3">
      <c r="C4500" s="93"/>
    </row>
    <row r="4501" spans="3:3">
      <c r="C4501" s="93"/>
    </row>
    <row r="4502" spans="3:3">
      <c r="C4502" s="93"/>
    </row>
    <row r="4503" spans="3:3">
      <c r="C4503" s="93"/>
    </row>
    <row r="4504" spans="3:3">
      <c r="C4504" s="93"/>
    </row>
    <row r="4505" spans="3:3">
      <c r="C4505" s="93"/>
    </row>
    <row r="4506" spans="3:3">
      <c r="C4506" s="93"/>
    </row>
    <row r="4507" spans="3:3">
      <c r="C4507" s="93"/>
    </row>
    <row r="4508" spans="3:3">
      <c r="C4508" s="93"/>
    </row>
    <row r="4509" spans="3:3">
      <c r="C4509" s="93"/>
    </row>
    <row r="4510" spans="3:3">
      <c r="C4510" s="93"/>
    </row>
    <row r="4511" spans="3:3">
      <c r="C4511" s="93"/>
    </row>
    <row r="4512" spans="3:3">
      <c r="C4512" s="93"/>
    </row>
    <row r="4513" spans="3:3">
      <c r="C4513" s="93"/>
    </row>
    <row r="4514" spans="3:3">
      <c r="C4514" s="93"/>
    </row>
    <row r="4515" spans="3:3">
      <c r="C4515" s="93"/>
    </row>
    <row r="4516" spans="3:3">
      <c r="C4516" s="93"/>
    </row>
    <row r="4517" spans="3:3">
      <c r="C4517" s="93"/>
    </row>
    <row r="4518" spans="3:3">
      <c r="C4518" s="93"/>
    </row>
    <row r="4519" spans="3:3">
      <c r="C4519" s="93"/>
    </row>
    <row r="4520" spans="3:3">
      <c r="C4520" s="93"/>
    </row>
    <row r="4521" spans="3:3">
      <c r="C4521" s="93"/>
    </row>
    <row r="4522" spans="3:3">
      <c r="C4522" s="93"/>
    </row>
    <row r="4523" spans="3:3">
      <c r="C4523" s="93"/>
    </row>
    <row r="4524" spans="3:3">
      <c r="C4524" s="93"/>
    </row>
    <row r="4525" spans="3:3">
      <c r="C4525" s="93"/>
    </row>
    <row r="4526" spans="3:3">
      <c r="C4526" s="93"/>
    </row>
    <row r="4527" spans="3:3">
      <c r="C4527" s="93"/>
    </row>
    <row r="4528" spans="3:3">
      <c r="C4528" s="93"/>
    </row>
    <row r="4529" spans="3:3">
      <c r="C4529" s="93"/>
    </row>
    <row r="4530" spans="3:3">
      <c r="C4530" s="93"/>
    </row>
    <row r="4531" spans="3:3">
      <c r="C4531" s="93"/>
    </row>
    <row r="4532" spans="3:3">
      <c r="C4532" s="93"/>
    </row>
    <row r="4533" spans="3:3">
      <c r="C4533" s="93"/>
    </row>
    <row r="4534" spans="3:3">
      <c r="C4534" s="93"/>
    </row>
    <row r="4535" spans="3:3">
      <c r="C4535" s="93"/>
    </row>
    <row r="4536" spans="3:3">
      <c r="C4536" s="93"/>
    </row>
    <row r="4537" spans="3:3">
      <c r="C4537" s="93"/>
    </row>
    <row r="4538" spans="3:3">
      <c r="C4538" s="93"/>
    </row>
    <row r="4539" spans="3:3">
      <c r="C4539" s="93"/>
    </row>
    <row r="4540" spans="3:3">
      <c r="C4540" s="93"/>
    </row>
    <row r="4541" spans="3:3">
      <c r="C4541" s="93"/>
    </row>
    <row r="4542" spans="3:3">
      <c r="C4542" s="93"/>
    </row>
    <row r="4543" spans="3:3">
      <c r="C4543" s="93"/>
    </row>
    <row r="4544" spans="3:3">
      <c r="C4544" s="93"/>
    </row>
    <row r="4545" spans="3:3">
      <c r="C4545" s="93"/>
    </row>
    <row r="4546" spans="3:3">
      <c r="C4546" s="93"/>
    </row>
    <row r="4547" spans="3:3">
      <c r="C4547" s="93"/>
    </row>
    <row r="4548" spans="3:3">
      <c r="C4548" s="93"/>
    </row>
    <row r="4549" spans="3:3">
      <c r="C4549" s="93"/>
    </row>
    <row r="4550" spans="3:3">
      <c r="C4550" s="93"/>
    </row>
    <row r="4551" spans="3:3">
      <c r="C4551" s="93"/>
    </row>
    <row r="4552" spans="3:3">
      <c r="C4552" s="93"/>
    </row>
    <row r="4553" spans="3:3">
      <c r="C4553" s="93"/>
    </row>
    <row r="4554" spans="3:3">
      <c r="C4554" s="93"/>
    </row>
    <row r="4555" spans="3:3">
      <c r="C4555" s="93"/>
    </row>
    <row r="4556" spans="3:3">
      <c r="C4556" s="93"/>
    </row>
    <row r="4557" spans="3:3">
      <c r="C4557" s="93"/>
    </row>
    <row r="4558" spans="3:3">
      <c r="C4558" s="93"/>
    </row>
    <row r="4559" spans="3:3">
      <c r="C4559" s="93"/>
    </row>
    <row r="4560" spans="3:3">
      <c r="C4560" s="93"/>
    </row>
    <row r="4561" spans="3:3">
      <c r="C4561" s="93"/>
    </row>
    <row r="4562" spans="3:3">
      <c r="C4562" s="93"/>
    </row>
    <row r="4563" spans="3:3">
      <c r="C4563" s="93"/>
    </row>
    <row r="4564" spans="3:3">
      <c r="C4564" s="93"/>
    </row>
    <row r="4565" spans="3:3">
      <c r="C4565" s="93"/>
    </row>
    <row r="4566" spans="3:3">
      <c r="C4566" s="93"/>
    </row>
    <row r="4567" spans="3:3">
      <c r="C4567" s="93"/>
    </row>
    <row r="4568" spans="3:3">
      <c r="C4568" s="93"/>
    </row>
    <row r="4569" spans="3:3">
      <c r="C4569" s="93"/>
    </row>
    <row r="4570" spans="3:3">
      <c r="C4570" s="93"/>
    </row>
    <row r="4571" spans="3:3">
      <c r="C4571" s="93"/>
    </row>
    <row r="4572" spans="3:3">
      <c r="C4572" s="93"/>
    </row>
    <row r="4573" spans="3:3">
      <c r="C4573" s="93"/>
    </row>
    <row r="4574" spans="3:3">
      <c r="C4574" s="93"/>
    </row>
    <row r="4575" spans="3:3">
      <c r="C4575" s="93"/>
    </row>
    <row r="4576" spans="3:3">
      <c r="C4576" s="93"/>
    </row>
    <row r="4577" spans="3:3">
      <c r="C4577" s="93"/>
    </row>
    <row r="4578" spans="3:3">
      <c r="C4578" s="93"/>
    </row>
    <row r="4579" spans="3:3">
      <c r="C4579" s="93"/>
    </row>
    <row r="4580" spans="3:3">
      <c r="C4580" s="93"/>
    </row>
    <row r="4581" spans="3:3">
      <c r="C4581" s="93"/>
    </row>
    <row r="4582" spans="3:3">
      <c r="C4582" s="93"/>
    </row>
    <row r="4583" spans="3:3">
      <c r="C4583" s="93"/>
    </row>
    <row r="4584" spans="3:3">
      <c r="C4584" s="93"/>
    </row>
    <row r="4585" spans="3:3">
      <c r="C4585" s="93"/>
    </row>
    <row r="4586" spans="3:3">
      <c r="C4586" s="93"/>
    </row>
    <row r="4587" spans="3:3">
      <c r="C4587" s="93"/>
    </row>
    <row r="4588" spans="3:3">
      <c r="C4588" s="93"/>
    </row>
    <row r="4589" spans="3:3">
      <c r="C4589" s="93"/>
    </row>
    <row r="4590" spans="3:3">
      <c r="C4590" s="93"/>
    </row>
    <row r="4591" spans="3:3">
      <c r="C4591" s="93"/>
    </row>
    <row r="4592" spans="3:3">
      <c r="C4592" s="93"/>
    </row>
    <row r="4593" spans="3:3">
      <c r="C4593" s="93"/>
    </row>
    <row r="4594" spans="3:3">
      <c r="C4594" s="93"/>
    </row>
    <row r="4595" spans="3:3">
      <c r="C4595" s="93"/>
    </row>
    <row r="4596" spans="3:3">
      <c r="C4596" s="93"/>
    </row>
    <row r="4597" spans="3:3">
      <c r="C4597" s="93"/>
    </row>
    <row r="4598" spans="3:3">
      <c r="C4598" s="93"/>
    </row>
    <row r="4599" spans="3:3">
      <c r="C4599" s="93"/>
    </row>
    <row r="4600" spans="3:3">
      <c r="C4600" s="93"/>
    </row>
    <row r="4601" spans="3:3">
      <c r="C4601" s="93"/>
    </row>
    <row r="4602" spans="3:3">
      <c r="C4602" s="93"/>
    </row>
    <row r="4603" spans="3:3">
      <c r="C4603" s="93"/>
    </row>
    <row r="4604" spans="3:3">
      <c r="C4604" s="93"/>
    </row>
    <row r="4605" spans="3:3">
      <c r="C4605" s="93"/>
    </row>
    <row r="4606" spans="3:3">
      <c r="C4606" s="93"/>
    </row>
    <row r="4607" spans="3:3">
      <c r="C4607" s="93"/>
    </row>
    <row r="4608" spans="3:3">
      <c r="C4608" s="93"/>
    </row>
    <row r="4609" spans="3:3">
      <c r="C4609" s="93"/>
    </row>
    <row r="4610" spans="3:3">
      <c r="C4610" s="93"/>
    </row>
    <row r="4611" spans="3:3">
      <c r="C4611" s="93"/>
    </row>
    <row r="4612" spans="3:3">
      <c r="C4612" s="93"/>
    </row>
    <row r="4613" spans="3:3">
      <c r="C4613" s="93"/>
    </row>
    <row r="4614" spans="3:3">
      <c r="C4614" s="93"/>
    </row>
    <row r="4615" spans="3:3">
      <c r="C4615" s="93"/>
    </row>
    <row r="4616" spans="3:3">
      <c r="C4616" s="93"/>
    </row>
    <row r="4617" spans="3:3">
      <c r="C4617" s="93"/>
    </row>
    <row r="4618" spans="3:3">
      <c r="C4618" s="93"/>
    </row>
    <row r="4619" spans="3:3">
      <c r="C4619" s="93"/>
    </row>
    <row r="4620" spans="3:3">
      <c r="C4620" s="93"/>
    </row>
    <row r="4621" spans="3:3">
      <c r="C4621" s="93"/>
    </row>
    <row r="4622" spans="3:3">
      <c r="C4622" s="93"/>
    </row>
    <row r="4623" spans="3:3">
      <c r="C4623" s="93"/>
    </row>
    <row r="4624" spans="3:3">
      <c r="C4624" s="93"/>
    </row>
    <row r="4625" spans="3:3">
      <c r="C4625" s="93"/>
    </row>
    <row r="4626" spans="3:3">
      <c r="C4626" s="93"/>
    </row>
    <row r="4627" spans="3:3">
      <c r="C4627" s="93"/>
    </row>
    <row r="4628" spans="3:3">
      <c r="C4628" s="93"/>
    </row>
    <row r="4629" spans="3:3">
      <c r="C4629" s="93"/>
    </row>
    <row r="4630" spans="3:3">
      <c r="C4630" s="93"/>
    </row>
    <row r="4631" spans="3:3">
      <c r="C4631" s="93"/>
    </row>
    <row r="4632" spans="3:3">
      <c r="C4632" s="93"/>
    </row>
    <row r="4633" spans="3:3">
      <c r="C4633" s="93"/>
    </row>
    <row r="4634" spans="3:3">
      <c r="C4634" s="93"/>
    </row>
    <row r="4635" spans="3:3">
      <c r="C4635" s="93"/>
    </row>
    <row r="4636" spans="3:3">
      <c r="C4636" s="93"/>
    </row>
    <row r="4637" spans="3:3">
      <c r="C4637" s="93"/>
    </row>
    <row r="4638" spans="3:3">
      <c r="C4638" s="93"/>
    </row>
    <row r="4639" spans="3:3">
      <c r="C4639" s="93"/>
    </row>
    <row r="4640" spans="3:3">
      <c r="C4640" s="93"/>
    </row>
    <row r="4641" spans="3:3">
      <c r="C4641" s="93"/>
    </row>
    <row r="4642" spans="3:3">
      <c r="C4642" s="93"/>
    </row>
    <row r="4643" spans="3:3">
      <c r="C4643" s="93"/>
    </row>
    <row r="4644" spans="3:3">
      <c r="C4644" s="93"/>
    </row>
    <row r="4645" spans="3:3">
      <c r="C4645" s="93"/>
    </row>
    <row r="4646" spans="3:3">
      <c r="C4646" s="93"/>
    </row>
    <row r="4647" spans="3:3">
      <c r="C4647" s="93"/>
    </row>
    <row r="4648" spans="3:3">
      <c r="C4648" s="93"/>
    </row>
    <row r="4649" spans="3:3">
      <c r="C4649" s="93"/>
    </row>
    <row r="4650" spans="3:3">
      <c r="C4650" s="93"/>
    </row>
    <row r="4651" spans="3:3">
      <c r="C4651" s="93"/>
    </row>
    <row r="4652" spans="3:3">
      <c r="C4652" s="93"/>
    </row>
    <row r="4653" spans="3:3">
      <c r="C4653" s="93"/>
    </row>
    <row r="4654" spans="3:3">
      <c r="C4654" s="93"/>
    </row>
    <row r="4655" spans="3:3">
      <c r="C4655" s="93"/>
    </row>
    <row r="4656" spans="3:3">
      <c r="C4656" s="93"/>
    </row>
    <row r="4657" spans="3:3">
      <c r="C4657" s="93"/>
    </row>
    <row r="4658" spans="3:3">
      <c r="C4658" s="93"/>
    </row>
    <row r="4659" spans="3:3">
      <c r="C4659" s="93"/>
    </row>
    <row r="4660" spans="3:3">
      <c r="C4660" s="93"/>
    </row>
    <row r="4661" spans="3:3">
      <c r="C4661" s="93"/>
    </row>
    <row r="4662" spans="3:3">
      <c r="C4662" s="93"/>
    </row>
    <row r="4663" spans="3:3">
      <c r="C4663" s="93"/>
    </row>
    <row r="4664" spans="3:3">
      <c r="C4664" s="93"/>
    </row>
    <row r="4665" spans="3:3">
      <c r="C4665" s="93"/>
    </row>
    <row r="4666" spans="3:3">
      <c r="C4666" s="93"/>
    </row>
    <row r="4667" spans="3:3">
      <c r="C4667" s="93"/>
    </row>
    <row r="4668" spans="3:3">
      <c r="C4668" s="93"/>
    </row>
    <row r="4669" spans="3:3">
      <c r="C4669" s="93"/>
    </row>
    <row r="4670" spans="3:3">
      <c r="C4670" s="93"/>
    </row>
    <row r="4671" spans="3:3">
      <c r="C4671" s="93"/>
    </row>
    <row r="4672" spans="3:3">
      <c r="C4672" s="93"/>
    </row>
    <row r="4673" spans="3:3">
      <c r="C4673" s="93"/>
    </row>
    <row r="4674" spans="3:3">
      <c r="C4674" s="93"/>
    </row>
    <row r="4675" spans="3:3">
      <c r="C4675" s="93"/>
    </row>
    <row r="4676" spans="3:3">
      <c r="C4676" s="93"/>
    </row>
    <row r="4677" spans="3:3">
      <c r="C4677" s="93"/>
    </row>
    <row r="4678" spans="3:3">
      <c r="C4678" s="93"/>
    </row>
    <row r="4679" spans="3:3">
      <c r="C4679" s="93"/>
    </row>
    <row r="4680" spans="3:3">
      <c r="C4680" s="93"/>
    </row>
    <row r="4681" spans="3:3">
      <c r="C4681" s="93"/>
    </row>
    <row r="4682" spans="3:3">
      <c r="C4682" s="93"/>
    </row>
    <row r="4683" spans="3:3">
      <c r="C4683" s="93"/>
    </row>
    <row r="4684" spans="3:3">
      <c r="C4684" s="93"/>
    </row>
    <row r="4685" spans="3:3">
      <c r="C4685" s="93"/>
    </row>
    <row r="4686" spans="3:3">
      <c r="C4686" s="93"/>
    </row>
    <row r="4687" spans="3:3">
      <c r="C4687" s="93"/>
    </row>
    <row r="4688" spans="3:3">
      <c r="C4688" s="93"/>
    </row>
    <row r="4689" spans="3:3">
      <c r="C4689" s="93"/>
    </row>
    <row r="4690" spans="3:3">
      <c r="C4690" s="93"/>
    </row>
    <row r="4691" spans="3:3">
      <c r="C4691" s="93"/>
    </row>
    <row r="4692" spans="3:3">
      <c r="C4692" s="93"/>
    </row>
    <row r="4693" spans="3:3">
      <c r="C4693" s="93"/>
    </row>
    <row r="4694" spans="3:3">
      <c r="C4694" s="93"/>
    </row>
    <row r="4695" spans="3:3">
      <c r="C4695" s="93"/>
    </row>
    <row r="4696" spans="3:3">
      <c r="C4696" s="93"/>
    </row>
    <row r="4697" spans="3:3">
      <c r="C4697" s="93"/>
    </row>
    <row r="4698" spans="3:3">
      <c r="C4698" s="93"/>
    </row>
    <row r="4699" spans="3:3">
      <c r="C4699" s="93"/>
    </row>
    <row r="4700" spans="3:3">
      <c r="C4700" s="93"/>
    </row>
    <row r="4701" spans="3:3">
      <c r="C4701" s="93"/>
    </row>
    <row r="4702" spans="3:3">
      <c r="C4702" s="93"/>
    </row>
    <row r="4703" spans="3:3">
      <c r="C4703" s="93"/>
    </row>
    <row r="4704" spans="3:3">
      <c r="C4704" s="93"/>
    </row>
    <row r="4705" spans="3:3">
      <c r="C4705" s="93"/>
    </row>
    <row r="4706" spans="3:3">
      <c r="C4706" s="93"/>
    </row>
    <row r="4707" spans="3:3">
      <c r="C4707" s="93"/>
    </row>
    <row r="4708" spans="3:3">
      <c r="C4708" s="93"/>
    </row>
    <row r="4709" spans="3:3">
      <c r="C4709" s="93"/>
    </row>
    <row r="4710" spans="3:3">
      <c r="C4710" s="93"/>
    </row>
    <row r="4711" spans="3:3">
      <c r="C4711" s="93"/>
    </row>
    <row r="4712" spans="3:3">
      <c r="C4712" s="93"/>
    </row>
    <row r="4713" spans="3:3">
      <c r="C4713" s="93"/>
    </row>
    <row r="4714" spans="3:3">
      <c r="C4714" s="93"/>
    </row>
    <row r="4715" spans="3:3">
      <c r="C4715" s="93"/>
    </row>
    <row r="4716" spans="3:3">
      <c r="C4716" s="93"/>
    </row>
    <row r="4717" spans="3:3">
      <c r="C4717" s="93"/>
    </row>
    <row r="4718" spans="3:3">
      <c r="C4718" s="93"/>
    </row>
    <row r="4719" spans="3:3">
      <c r="C4719" s="93"/>
    </row>
    <row r="4720" spans="3:3">
      <c r="C4720" s="93"/>
    </row>
    <row r="4721" spans="3:3">
      <c r="C4721" s="93"/>
    </row>
    <row r="4722" spans="3:3">
      <c r="C4722" s="93"/>
    </row>
    <row r="4723" spans="3:3">
      <c r="C4723" s="93"/>
    </row>
    <row r="4724" spans="3:3">
      <c r="C4724" s="93"/>
    </row>
    <row r="4725" spans="3:3">
      <c r="C4725" s="93"/>
    </row>
    <row r="4726" spans="3:3">
      <c r="C4726" s="93"/>
    </row>
    <row r="4727" spans="3:3">
      <c r="C4727" s="93"/>
    </row>
    <row r="4728" spans="3:3">
      <c r="C4728" s="93"/>
    </row>
    <row r="4729" spans="3:3">
      <c r="C4729" s="93"/>
    </row>
    <row r="4730" spans="3:3">
      <c r="C4730" s="93"/>
    </row>
    <row r="4731" spans="3:3">
      <c r="C4731" s="93"/>
    </row>
    <row r="4732" spans="3:3">
      <c r="C4732" s="93"/>
    </row>
    <row r="4733" spans="3:3">
      <c r="C4733" s="93"/>
    </row>
    <row r="4734" spans="3:3">
      <c r="C4734" s="93"/>
    </row>
    <row r="4735" spans="3:3">
      <c r="C4735" s="93"/>
    </row>
    <row r="4736" spans="3:3">
      <c r="C4736" s="93"/>
    </row>
    <row r="4737" spans="3:3">
      <c r="C4737" s="93"/>
    </row>
    <row r="4738" spans="3:3">
      <c r="C4738" s="93"/>
    </row>
    <row r="4739" spans="3:3">
      <c r="C4739" s="93"/>
    </row>
    <row r="4740" spans="3:3">
      <c r="C4740" s="93"/>
    </row>
    <row r="4741" spans="3:3">
      <c r="C4741" s="93"/>
    </row>
    <row r="4742" spans="3:3">
      <c r="C4742" s="93"/>
    </row>
    <row r="4743" spans="3:3">
      <c r="C4743" s="93"/>
    </row>
    <row r="4744" spans="3:3">
      <c r="C4744" s="93"/>
    </row>
    <row r="4745" spans="3:3">
      <c r="C4745" s="93"/>
    </row>
    <row r="4746" spans="3:3">
      <c r="C4746" s="93"/>
    </row>
    <row r="4747" spans="3:3">
      <c r="C4747" s="93"/>
    </row>
    <row r="4748" spans="3:3">
      <c r="C4748" s="93"/>
    </row>
    <row r="4749" spans="3:3">
      <c r="C4749" s="93"/>
    </row>
    <row r="4750" spans="3:3">
      <c r="C4750" s="93"/>
    </row>
    <row r="4751" spans="3:3">
      <c r="C4751" s="93"/>
    </row>
    <row r="4752" spans="3:3">
      <c r="C4752" s="93"/>
    </row>
    <row r="4753" spans="3:3">
      <c r="C4753" s="93"/>
    </row>
    <row r="4754" spans="3:3">
      <c r="C4754" s="93"/>
    </row>
    <row r="4755" spans="3:3">
      <c r="C4755" s="93"/>
    </row>
    <row r="4756" spans="3:3">
      <c r="C4756" s="93"/>
    </row>
    <row r="4757" spans="3:3">
      <c r="C4757" s="93"/>
    </row>
    <row r="4758" spans="3:3">
      <c r="C4758" s="93"/>
    </row>
    <row r="4759" spans="3:3">
      <c r="C4759" s="93"/>
    </row>
    <row r="4760" spans="3:3">
      <c r="C4760" s="93"/>
    </row>
    <row r="4761" spans="3:3">
      <c r="C4761" s="93"/>
    </row>
    <row r="4762" spans="3:3">
      <c r="C4762" s="93"/>
    </row>
    <row r="4763" spans="3:3">
      <c r="C4763" s="93"/>
    </row>
    <row r="4764" spans="3:3">
      <c r="C4764" s="93"/>
    </row>
    <row r="4765" spans="3:3">
      <c r="C4765" s="93"/>
    </row>
    <row r="4766" spans="3:3">
      <c r="C4766" s="93"/>
    </row>
    <row r="4767" spans="3:3">
      <c r="C4767" s="93"/>
    </row>
    <row r="4768" spans="3:3">
      <c r="C4768" s="93"/>
    </row>
    <row r="4769" spans="3:3">
      <c r="C4769" s="93"/>
    </row>
    <row r="4770" spans="3:3">
      <c r="C4770" s="93"/>
    </row>
    <row r="4771" spans="3:3">
      <c r="C4771" s="93"/>
    </row>
    <row r="4772" spans="3:3">
      <c r="C4772" s="93"/>
    </row>
    <row r="4773" spans="3:3">
      <c r="C4773" s="93"/>
    </row>
    <row r="4774" spans="3:3">
      <c r="C4774" s="93"/>
    </row>
    <row r="4775" spans="3:3">
      <c r="C4775" s="93"/>
    </row>
    <row r="4776" spans="3:3">
      <c r="C4776" s="93"/>
    </row>
    <row r="4777" spans="3:3">
      <c r="C4777" s="93"/>
    </row>
    <row r="4778" spans="3:3">
      <c r="C4778" s="93"/>
    </row>
    <row r="4779" spans="3:3">
      <c r="C4779" s="93"/>
    </row>
    <row r="4780" spans="3:3">
      <c r="C4780" s="93"/>
    </row>
    <row r="4781" spans="3:3">
      <c r="C4781" s="93"/>
    </row>
    <row r="4782" spans="3:3">
      <c r="C4782" s="93"/>
    </row>
    <row r="4783" spans="3:3">
      <c r="C4783" s="93"/>
    </row>
    <row r="4784" spans="3:3">
      <c r="C4784" s="93"/>
    </row>
    <row r="4785" spans="3:3">
      <c r="C4785" s="93"/>
    </row>
    <row r="4786" spans="3:3">
      <c r="C4786" s="93"/>
    </row>
    <row r="4787" spans="3:3">
      <c r="C4787" s="93"/>
    </row>
    <row r="4788" spans="3:3">
      <c r="C4788" s="93"/>
    </row>
    <row r="4789" spans="3:3">
      <c r="C4789" s="93"/>
    </row>
    <row r="4790" spans="3:3">
      <c r="C4790" s="93"/>
    </row>
    <row r="4791" spans="3:3">
      <c r="C4791" s="93"/>
    </row>
    <row r="4792" spans="3:3">
      <c r="C4792" s="93"/>
    </row>
    <row r="4793" spans="3:3">
      <c r="C4793" s="93"/>
    </row>
    <row r="4794" spans="3:3">
      <c r="C4794" s="93"/>
    </row>
    <row r="4795" spans="3:3">
      <c r="C4795" s="93"/>
    </row>
    <row r="4796" spans="3:3">
      <c r="C4796" s="93"/>
    </row>
    <row r="4797" spans="3:3">
      <c r="C4797" s="93"/>
    </row>
    <row r="4798" spans="3:3">
      <c r="C4798" s="93"/>
    </row>
    <row r="4799" spans="3:3">
      <c r="C4799" s="93"/>
    </row>
    <row r="4800" spans="3:3">
      <c r="C4800" s="93"/>
    </row>
    <row r="4801" spans="3:3">
      <c r="C4801" s="93"/>
    </row>
    <row r="4802" spans="3:3">
      <c r="C4802" s="93"/>
    </row>
    <row r="4803" spans="3:3">
      <c r="C4803" s="93"/>
    </row>
    <row r="4804" spans="3:3">
      <c r="C4804" s="93"/>
    </row>
    <row r="4805" spans="3:3">
      <c r="C4805" s="93"/>
    </row>
    <row r="4806" spans="3:3">
      <c r="C4806" s="93"/>
    </row>
    <row r="4807" spans="3:3">
      <c r="C4807" s="93"/>
    </row>
    <row r="4808" spans="3:3">
      <c r="C4808" s="93"/>
    </row>
    <row r="4809" spans="3:3">
      <c r="C4809" s="93"/>
    </row>
    <row r="4810" spans="3:3">
      <c r="C4810" s="93"/>
    </row>
    <row r="4811" spans="3:3">
      <c r="C4811" s="93"/>
    </row>
    <row r="4812" spans="3:3">
      <c r="C4812" s="93"/>
    </row>
    <row r="4813" spans="3:3">
      <c r="C4813" s="93"/>
    </row>
    <row r="4814" spans="3:3">
      <c r="C4814" s="93"/>
    </row>
    <row r="4815" spans="3:3">
      <c r="C4815" s="93"/>
    </row>
    <row r="4816" spans="3:3">
      <c r="C4816" s="93"/>
    </row>
    <row r="4817" spans="3:3">
      <c r="C4817" s="93"/>
    </row>
    <row r="4818" spans="3:3">
      <c r="C4818" s="93"/>
    </row>
    <row r="4819" spans="3:3">
      <c r="C4819" s="93"/>
    </row>
    <row r="4820" spans="3:3">
      <c r="C4820" s="93"/>
    </row>
    <row r="4821" spans="3:3">
      <c r="C4821" s="93"/>
    </row>
    <row r="4822" spans="3:3">
      <c r="C4822" s="93"/>
    </row>
    <row r="4823" spans="3:3">
      <c r="C4823" s="93"/>
    </row>
    <row r="4824" spans="3:3">
      <c r="C4824" s="93"/>
    </row>
    <row r="4825" spans="3:3">
      <c r="C4825" s="93"/>
    </row>
    <row r="4826" spans="3:3">
      <c r="C4826" s="93"/>
    </row>
    <row r="4827" spans="3:3">
      <c r="C4827" s="93"/>
    </row>
    <row r="4828" spans="3:3">
      <c r="C4828" s="93"/>
    </row>
    <row r="4829" spans="3:3">
      <c r="C4829" s="93"/>
    </row>
    <row r="4830" spans="3:3">
      <c r="C4830" s="93"/>
    </row>
    <row r="4831" spans="3:3">
      <c r="C4831" s="93"/>
    </row>
    <row r="4832" spans="3:3">
      <c r="C4832" s="93"/>
    </row>
    <row r="4833" spans="3:3">
      <c r="C4833" s="93"/>
    </row>
    <row r="4834" spans="3:3">
      <c r="C4834" s="93"/>
    </row>
    <row r="4835" spans="3:3">
      <c r="C4835" s="93"/>
    </row>
    <row r="4836" spans="3:3">
      <c r="C4836" s="93"/>
    </row>
    <row r="4837" spans="3:3">
      <c r="C4837" s="93"/>
    </row>
    <row r="4838" spans="3:3">
      <c r="C4838" s="93"/>
    </row>
    <row r="4839" spans="3:3">
      <c r="C4839" s="93"/>
    </row>
    <row r="4840" spans="3:3">
      <c r="C4840" s="93"/>
    </row>
    <row r="4841" spans="3:3">
      <c r="C4841" s="93"/>
    </row>
    <row r="4842" spans="3:3">
      <c r="C4842" s="93"/>
    </row>
    <row r="4843" spans="3:3">
      <c r="C4843" s="93"/>
    </row>
    <row r="4844" spans="3:3">
      <c r="C4844" s="93"/>
    </row>
    <row r="4845" spans="3:3">
      <c r="C4845" s="93"/>
    </row>
    <row r="4846" spans="3:3">
      <c r="C4846" s="93"/>
    </row>
    <row r="4847" spans="3:3">
      <c r="C4847" s="93"/>
    </row>
    <row r="4848" spans="3:3">
      <c r="C4848" s="93"/>
    </row>
    <row r="4849" spans="3:3">
      <c r="C4849" s="93"/>
    </row>
    <row r="4850" spans="3:3">
      <c r="C4850" s="93"/>
    </row>
    <row r="4851" spans="3:3">
      <c r="C4851" s="93"/>
    </row>
    <row r="4852" spans="3:3">
      <c r="C4852" s="93"/>
    </row>
    <row r="4853" spans="3:3">
      <c r="C4853" s="93"/>
    </row>
    <row r="4854" spans="3:3">
      <c r="C4854" s="93"/>
    </row>
    <row r="4855" spans="3:3">
      <c r="C4855" s="93"/>
    </row>
    <row r="4856" spans="3:3">
      <c r="C4856" s="93"/>
    </row>
    <row r="4857" spans="3:3">
      <c r="C4857" s="93"/>
    </row>
    <row r="4858" spans="3:3">
      <c r="C4858" s="93"/>
    </row>
    <row r="4859" spans="3:3">
      <c r="C4859" s="93"/>
    </row>
    <row r="4860" spans="3:3">
      <c r="C4860" s="93"/>
    </row>
    <row r="4861" spans="3:3">
      <c r="C4861" s="93"/>
    </row>
    <row r="4862" spans="3:3">
      <c r="C4862" s="93"/>
    </row>
    <row r="4863" spans="3:3">
      <c r="C4863" s="93"/>
    </row>
    <row r="4864" spans="3:3">
      <c r="C4864" s="93"/>
    </row>
    <row r="4865" spans="3:3">
      <c r="C4865" s="93"/>
    </row>
    <row r="4866" spans="3:3">
      <c r="C4866" s="93"/>
    </row>
    <row r="4867" spans="3:3">
      <c r="C4867" s="93"/>
    </row>
    <row r="4868" spans="3:3">
      <c r="C4868" s="93"/>
    </row>
    <row r="4869" spans="3:3">
      <c r="C4869" s="93"/>
    </row>
    <row r="4870" spans="3:3">
      <c r="C4870" s="93"/>
    </row>
    <row r="4871" spans="3:3">
      <c r="C4871" s="93"/>
    </row>
    <row r="4872" spans="3:3">
      <c r="C4872" s="93"/>
    </row>
    <row r="4873" spans="3:3">
      <c r="C4873" s="93"/>
    </row>
    <row r="4874" spans="3:3">
      <c r="C4874" s="93"/>
    </row>
    <row r="4875" spans="3:3">
      <c r="C4875" s="93"/>
    </row>
    <row r="4876" spans="3:3">
      <c r="C4876" s="93"/>
    </row>
    <row r="4877" spans="3:3">
      <c r="C4877" s="93"/>
    </row>
    <row r="4878" spans="3:3">
      <c r="C4878" s="93"/>
    </row>
    <row r="4879" spans="3:3">
      <c r="C4879" s="93"/>
    </row>
    <row r="4880" spans="3:3">
      <c r="C4880" s="93"/>
    </row>
    <row r="4881" spans="3:3">
      <c r="C4881" s="93"/>
    </row>
    <row r="4882" spans="3:3">
      <c r="C4882" s="93"/>
    </row>
    <row r="4883" spans="3:3">
      <c r="C4883" s="93"/>
    </row>
    <row r="4884" spans="3:3">
      <c r="C4884" s="93"/>
    </row>
    <row r="4885" spans="3:3">
      <c r="C4885" s="93"/>
    </row>
    <row r="4886" spans="3:3">
      <c r="C4886" s="93"/>
    </row>
    <row r="4887" spans="3:3">
      <c r="C4887" s="93"/>
    </row>
    <row r="4888" spans="3:3">
      <c r="C4888" s="93"/>
    </row>
    <row r="4889" spans="3:3">
      <c r="C4889" s="93"/>
    </row>
    <row r="4890" spans="3:3">
      <c r="C4890" s="93"/>
    </row>
    <row r="4891" spans="3:3">
      <c r="C4891" s="93"/>
    </row>
    <row r="4892" spans="3:3">
      <c r="C4892" s="93"/>
    </row>
    <row r="4893" spans="3:3">
      <c r="C4893" s="93"/>
    </row>
    <row r="4894" spans="3:3">
      <c r="C4894" s="93"/>
    </row>
    <row r="4895" spans="3:3">
      <c r="C4895" s="93"/>
    </row>
    <row r="4896" spans="3:3">
      <c r="C4896" s="93"/>
    </row>
    <row r="4897" spans="3:3">
      <c r="C4897" s="93"/>
    </row>
    <row r="4898" spans="3:3">
      <c r="C4898" s="93"/>
    </row>
    <row r="4899" spans="3:3">
      <c r="C4899" s="93"/>
    </row>
    <row r="4900" spans="3:3">
      <c r="C4900" s="93"/>
    </row>
    <row r="4901" spans="3:3">
      <c r="C4901" s="93"/>
    </row>
    <row r="4902" spans="3:3">
      <c r="C4902" s="93"/>
    </row>
    <row r="4903" spans="3:3">
      <c r="C4903" s="93"/>
    </row>
    <row r="4904" spans="3:3">
      <c r="C4904" s="93"/>
    </row>
    <row r="4905" spans="3:3">
      <c r="C4905" s="93"/>
    </row>
    <row r="4906" spans="3:3">
      <c r="C4906" s="93"/>
    </row>
    <row r="4907" spans="3:3">
      <c r="C4907" s="93"/>
    </row>
    <row r="4908" spans="3:3">
      <c r="C4908" s="93"/>
    </row>
    <row r="4909" spans="3:3">
      <c r="C4909" s="93"/>
    </row>
    <row r="4910" spans="3:3">
      <c r="C4910" s="93"/>
    </row>
    <row r="4911" spans="3:3">
      <c r="C4911" s="93"/>
    </row>
    <row r="4912" spans="3:3">
      <c r="C4912" s="93"/>
    </row>
    <row r="4913" spans="3:3">
      <c r="C4913" s="93"/>
    </row>
    <row r="4914" spans="3:3">
      <c r="C4914" s="93"/>
    </row>
    <row r="4915" spans="3:3">
      <c r="C4915" s="93"/>
    </row>
    <row r="4916" spans="3:3">
      <c r="C4916" s="93"/>
    </row>
    <row r="4917" spans="3:3">
      <c r="C4917" s="93"/>
    </row>
    <row r="4918" spans="3:3">
      <c r="C4918" s="93"/>
    </row>
    <row r="4919" spans="3:3">
      <c r="C4919" s="93"/>
    </row>
    <row r="4920" spans="3:3">
      <c r="C4920" s="93"/>
    </row>
    <row r="4921" spans="3:3">
      <c r="C4921" s="93"/>
    </row>
    <row r="4922" spans="3:3">
      <c r="C4922" s="93"/>
    </row>
    <row r="4923" spans="3:3">
      <c r="C4923" s="93"/>
    </row>
    <row r="4924" spans="3:3">
      <c r="C4924" s="93"/>
    </row>
    <row r="4925" spans="3:3">
      <c r="C4925" s="93"/>
    </row>
    <row r="4926" spans="3:3">
      <c r="C4926" s="93"/>
    </row>
    <row r="4927" spans="3:3">
      <c r="C4927" s="93"/>
    </row>
    <row r="4928" spans="3:3">
      <c r="C4928" s="93"/>
    </row>
    <row r="4929" spans="3:3">
      <c r="C4929" s="93"/>
    </row>
    <row r="4930" spans="3:3">
      <c r="C4930" s="93"/>
    </row>
    <row r="4931" spans="3:3">
      <c r="C4931" s="93"/>
    </row>
    <row r="4932" spans="3:3">
      <c r="C4932" s="93"/>
    </row>
    <row r="4933" spans="3:3">
      <c r="C4933" s="93"/>
    </row>
    <row r="4934" spans="3:3">
      <c r="C4934" s="93"/>
    </row>
    <row r="4935" spans="3:3">
      <c r="C4935" s="93"/>
    </row>
    <row r="4936" spans="3:3">
      <c r="C4936" s="93"/>
    </row>
    <row r="4937" spans="3:3">
      <c r="C4937" s="93"/>
    </row>
    <row r="4938" spans="3:3">
      <c r="C4938" s="93"/>
    </row>
    <row r="4939" spans="3:3">
      <c r="C4939" s="93"/>
    </row>
    <row r="4940" spans="3:3">
      <c r="C4940" s="93"/>
    </row>
    <row r="4941" spans="3:3">
      <c r="C4941" s="93"/>
    </row>
    <row r="4942" spans="3:3">
      <c r="C4942" s="93"/>
    </row>
    <row r="4943" spans="3:3">
      <c r="C4943" s="93"/>
    </row>
    <row r="4944" spans="3:3">
      <c r="C4944" s="93"/>
    </row>
    <row r="4945" spans="3:3">
      <c r="C4945" s="93"/>
    </row>
    <row r="4946" spans="3:3">
      <c r="C4946" s="93"/>
    </row>
    <row r="4947" spans="3:3">
      <c r="C4947" s="93"/>
    </row>
    <row r="4948" spans="3:3">
      <c r="C4948" s="93"/>
    </row>
    <row r="4949" spans="3:3">
      <c r="C4949" s="93"/>
    </row>
    <row r="4950" spans="3:3">
      <c r="C4950" s="93"/>
    </row>
    <row r="4951" spans="3:3">
      <c r="C4951" s="93"/>
    </row>
    <row r="4952" spans="3:3">
      <c r="C4952" s="93"/>
    </row>
    <row r="4953" spans="3:3">
      <c r="C4953" s="93"/>
    </row>
    <row r="4954" spans="3:3">
      <c r="C4954" s="93"/>
    </row>
    <row r="4955" spans="3:3">
      <c r="C4955" s="93"/>
    </row>
    <row r="4956" spans="3:3">
      <c r="C4956" s="93"/>
    </row>
    <row r="4957" spans="3:3">
      <c r="C4957" s="93"/>
    </row>
    <row r="4958" spans="3:3">
      <c r="C4958" s="93"/>
    </row>
    <row r="4959" spans="3:3">
      <c r="C4959" s="93"/>
    </row>
    <row r="4960" spans="3:3">
      <c r="C4960" s="93"/>
    </row>
    <row r="4961" spans="3:3">
      <c r="C4961" s="93"/>
    </row>
    <row r="4962" spans="3:3">
      <c r="C4962" s="93"/>
    </row>
    <row r="4963" spans="3:3">
      <c r="C4963" s="93"/>
    </row>
    <row r="4964" spans="3:3">
      <c r="C4964" s="93"/>
    </row>
    <row r="4965" spans="3:3">
      <c r="C4965" s="93"/>
    </row>
    <row r="4966" spans="3:3">
      <c r="C4966" s="93"/>
    </row>
    <row r="4967" spans="3:3">
      <c r="C4967" s="93"/>
    </row>
    <row r="4968" spans="3:3">
      <c r="C4968" s="93"/>
    </row>
    <row r="4969" spans="3:3">
      <c r="C4969" s="93"/>
    </row>
    <row r="4970" spans="3:3">
      <c r="C4970" s="93"/>
    </row>
    <row r="4971" spans="3:3">
      <c r="C4971" s="93"/>
    </row>
    <row r="4972" spans="3:3">
      <c r="C4972" s="93"/>
    </row>
    <row r="4973" spans="3:3">
      <c r="C4973" s="93"/>
    </row>
    <row r="4974" spans="3:3">
      <c r="C4974" s="93"/>
    </row>
    <row r="4975" spans="3:3">
      <c r="C4975" s="93"/>
    </row>
    <row r="4976" spans="3:3">
      <c r="C4976" s="93"/>
    </row>
    <row r="4977" spans="3:3">
      <c r="C4977" s="93"/>
    </row>
    <row r="4978" spans="3:3">
      <c r="C4978" s="93"/>
    </row>
    <row r="4979" spans="3:3">
      <c r="C4979" s="93"/>
    </row>
    <row r="4980" spans="3:3">
      <c r="C4980" s="93"/>
    </row>
    <row r="4981" spans="3:3">
      <c r="C4981" s="93"/>
    </row>
    <row r="4982" spans="3:3">
      <c r="C4982" s="93"/>
    </row>
    <row r="4983" spans="3:3">
      <c r="C4983" s="93"/>
    </row>
    <row r="4984" spans="3:3">
      <c r="C4984" s="93"/>
    </row>
    <row r="4985" spans="3:3">
      <c r="C4985" s="93"/>
    </row>
    <row r="4986" spans="3:3">
      <c r="C4986" s="93"/>
    </row>
    <row r="4987" spans="3:3">
      <c r="C4987" s="93"/>
    </row>
    <row r="4988" spans="3:3">
      <c r="C4988" s="93"/>
    </row>
    <row r="4989" spans="3:3">
      <c r="C4989" s="93"/>
    </row>
    <row r="4990" spans="3:3">
      <c r="C4990" s="93"/>
    </row>
    <row r="4991" spans="3:3">
      <c r="C4991" s="93"/>
    </row>
    <row r="4992" spans="3:3">
      <c r="C4992" s="93"/>
    </row>
    <row r="4993" spans="3:3">
      <c r="C4993" s="93"/>
    </row>
    <row r="4994" spans="3:3">
      <c r="C4994" s="93"/>
    </row>
    <row r="4995" spans="3:3">
      <c r="C4995" s="93"/>
    </row>
    <row r="4996" spans="3:3">
      <c r="C4996" s="93"/>
    </row>
    <row r="4997" spans="3:3">
      <c r="C4997" s="93"/>
    </row>
    <row r="4998" spans="3:3">
      <c r="C4998" s="93"/>
    </row>
    <row r="4999" spans="3:3">
      <c r="C4999" s="93"/>
    </row>
    <row r="5000" spans="3:3">
      <c r="C5000" s="93"/>
    </row>
    <row r="5001" spans="3:3">
      <c r="C5001" s="93"/>
    </row>
    <row r="5002" spans="3:3">
      <c r="C5002" s="93"/>
    </row>
    <row r="5003" spans="3:3">
      <c r="C5003" s="93"/>
    </row>
    <row r="5004" spans="3:3">
      <c r="C5004" s="93"/>
    </row>
    <row r="5005" spans="3:3">
      <c r="C5005" s="93"/>
    </row>
    <row r="5006" spans="3:3">
      <c r="C5006" s="93"/>
    </row>
    <row r="5007" spans="3:3">
      <c r="C5007" s="93"/>
    </row>
    <row r="5008" spans="3:3">
      <c r="C5008" s="93"/>
    </row>
    <row r="5009" spans="3:3">
      <c r="C5009" s="93"/>
    </row>
    <row r="5010" spans="3:3">
      <c r="C5010" s="93"/>
    </row>
    <row r="5011" spans="3:3">
      <c r="C5011" s="93"/>
    </row>
    <row r="5012" spans="3:3">
      <c r="C5012" s="93"/>
    </row>
    <row r="5013" spans="3:3">
      <c r="C5013" s="93"/>
    </row>
    <row r="5014" spans="3:3">
      <c r="C5014" s="93"/>
    </row>
    <row r="5015" spans="3:3">
      <c r="C5015" s="93"/>
    </row>
    <row r="5016" spans="3:3">
      <c r="C5016" s="93"/>
    </row>
    <row r="5017" spans="3:3">
      <c r="C5017" s="93"/>
    </row>
    <row r="5018" spans="3:3">
      <c r="C5018" s="93"/>
    </row>
    <row r="5019" spans="3:3">
      <c r="C5019" s="93"/>
    </row>
    <row r="5020" spans="3:3">
      <c r="C5020" s="93"/>
    </row>
    <row r="5021" spans="3:3">
      <c r="C5021" s="93"/>
    </row>
    <row r="5022" spans="3:3">
      <c r="C5022" s="93"/>
    </row>
    <row r="5023" spans="3:3">
      <c r="C5023" s="93"/>
    </row>
    <row r="5024" spans="3:3">
      <c r="C5024" s="93"/>
    </row>
    <row r="5025" spans="3:3">
      <c r="C5025" s="93"/>
    </row>
    <row r="5026" spans="3:3">
      <c r="C5026" s="93"/>
    </row>
    <row r="5027" spans="3:3">
      <c r="C5027" s="93"/>
    </row>
    <row r="5028" spans="3:3">
      <c r="C5028" s="93"/>
    </row>
    <row r="5029" spans="3:3">
      <c r="C5029" s="93"/>
    </row>
    <row r="5030" spans="3:3">
      <c r="C5030" s="93"/>
    </row>
    <row r="5031" spans="3:3">
      <c r="C5031" s="93"/>
    </row>
  </sheetData>
  <mergeCells count="1">
    <mergeCell ref="B2:K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6" tint="0.39997558519241921"/>
  </sheetPr>
  <dimension ref="A1:T326"/>
  <sheetViews>
    <sheetView topLeftCell="A15" workbookViewId="0">
      <selection activeCell="M42" sqref="M42"/>
    </sheetView>
  </sheetViews>
  <sheetFormatPr defaultRowHeight="12.75"/>
  <cols>
    <col min="2" max="2" width="10" style="125" customWidth="1"/>
    <col min="3" max="3" width="9.140625" style="125"/>
    <col min="5" max="5" width="30" customWidth="1"/>
    <col min="6" max="6" width="13" customWidth="1"/>
    <col min="7" max="7" width="17.140625" customWidth="1"/>
    <col min="8" max="8" width="13.28515625" customWidth="1"/>
  </cols>
  <sheetData>
    <row r="1" spans="1:20" ht="15.75" thickBot="1">
      <c r="A1" s="138"/>
      <c r="B1" s="146"/>
      <c r="C1" s="146"/>
      <c r="D1" s="147"/>
      <c r="E1" s="147"/>
      <c r="F1" s="147"/>
      <c r="G1" s="147"/>
      <c r="H1" s="147"/>
      <c r="I1" s="147"/>
      <c r="J1" s="147"/>
      <c r="K1" s="147"/>
      <c r="L1" s="138"/>
      <c r="M1" s="138"/>
      <c r="N1" s="138"/>
      <c r="O1" s="138"/>
      <c r="P1" s="138"/>
      <c r="Q1" s="138"/>
      <c r="R1" s="138"/>
      <c r="S1" s="138"/>
      <c r="T1" s="138"/>
    </row>
    <row r="2" spans="1:20" ht="47.45" customHeight="1" thickBot="1">
      <c r="A2" s="138"/>
      <c r="B2" s="261" t="s">
        <v>220</v>
      </c>
      <c r="C2" s="262"/>
      <c r="D2" s="262"/>
      <c r="E2" s="262"/>
      <c r="F2" s="262"/>
      <c r="G2" s="262"/>
      <c r="H2" s="262"/>
      <c r="I2" s="262"/>
      <c r="J2" s="262"/>
      <c r="K2" s="263"/>
      <c r="L2" s="138"/>
      <c r="M2" s="138"/>
      <c r="N2" s="138"/>
      <c r="O2" s="138"/>
      <c r="P2" s="138"/>
      <c r="Q2" s="138"/>
      <c r="R2" s="138"/>
      <c r="S2" s="138"/>
      <c r="T2" s="138"/>
    </row>
    <row r="3" spans="1:20" ht="15">
      <c r="A3" s="138"/>
      <c r="B3" s="146"/>
      <c r="C3" s="146"/>
      <c r="D3" s="147"/>
      <c r="E3" s="147"/>
      <c r="F3" s="147"/>
      <c r="G3" s="147"/>
      <c r="H3" s="147"/>
      <c r="I3" s="147"/>
      <c r="J3" s="147"/>
      <c r="K3" s="147"/>
      <c r="L3" s="138"/>
      <c r="M3" s="138"/>
      <c r="N3" s="138"/>
      <c r="O3" s="138"/>
      <c r="P3" s="138"/>
      <c r="Q3" s="138"/>
      <c r="R3" s="138"/>
      <c r="S3" s="138"/>
      <c r="T3" s="138"/>
    </row>
    <row r="4" spans="1:20" ht="17.25">
      <c r="A4" s="138"/>
      <c r="B4" s="111" t="s">
        <v>135</v>
      </c>
      <c r="C4" s="148"/>
      <c r="D4" s="149"/>
      <c r="E4" s="149"/>
      <c r="F4" s="149"/>
      <c r="G4" s="149"/>
      <c r="H4" s="149"/>
      <c r="I4" s="149"/>
      <c r="J4" s="149"/>
      <c r="K4" s="149"/>
      <c r="L4" s="138"/>
      <c r="M4" s="138"/>
      <c r="N4" s="138"/>
      <c r="O4" s="138"/>
      <c r="P4" s="138"/>
      <c r="Q4" s="138"/>
      <c r="R4" s="138"/>
      <c r="S4" s="138"/>
      <c r="T4" s="138"/>
    </row>
    <row r="5" spans="1:20" ht="15">
      <c r="A5" s="138"/>
      <c r="B5" s="112" t="s">
        <v>217</v>
      </c>
      <c r="C5" s="148"/>
      <c r="D5" s="149"/>
      <c r="E5" s="149"/>
      <c r="F5" s="149"/>
      <c r="G5" s="149"/>
      <c r="H5" s="149"/>
      <c r="I5" s="149"/>
      <c r="J5" s="149"/>
      <c r="K5" s="149"/>
      <c r="L5" s="138"/>
      <c r="M5" s="138"/>
      <c r="N5" s="138"/>
      <c r="O5" s="138"/>
      <c r="P5" s="138"/>
      <c r="Q5" s="138"/>
      <c r="R5" s="138"/>
      <c r="S5" s="138"/>
      <c r="T5" s="138"/>
    </row>
    <row r="6" spans="1:20">
      <c r="A6" s="138"/>
      <c r="B6" s="150"/>
      <c r="C6" s="150"/>
      <c r="D6" s="138"/>
      <c r="E6" s="138"/>
      <c r="F6" s="138"/>
      <c r="G6" s="138"/>
      <c r="H6" s="138"/>
      <c r="I6" s="138"/>
      <c r="J6" s="138"/>
      <c r="K6" s="138"/>
      <c r="L6" s="138"/>
      <c r="M6" s="138"/>
      <c r="N6" s="138"/>
      <c r="O6" s="138"/>
      <c r="P6" s="138"/>
      <c r="Q6" s="138"/>
      <c r="R6" s="138"/>
      <c r="S6" s="138"/>
      <c r="T6" s="138"/>
    </row>
    <row r="7" spans="1:20" ht="15">
      <c r="A7" s="138"/>
      <c r="B7" s="150"/>
      <c r="C7" s="150"/>
      <c r="D7" s="138"/>
      <c r="E7" s="113" t="s">
        <v>138</v>
      </c>
      <c r="F7" s="138"/>
      <c r="G7" s="138"/>
      <c r="H7" s="138"/>
      <c r="I7" s="138"/>
      <c r="J7" s="138"/>
      <c r="K7" s="138"/>
      <c r="L7" s="138"/>
      <c r="M7" s="138"/>
      <c r="N7" s="138"/>
      <c r="O7" s="138"/>
      <c r="P7" s="138"/>
      <c r="Q7" s="138"/>
      <c r="R7" s="138"/>
      <c r="S7" s="138"/>
      <c r="T7" s="138"/>
    </row>
    <row r="8" spans="1:20" ht="13.5" thickBot="1">
      <c r="A8" s="138"/>
      <c r="B8" s="151"/>
      <c r="C8" s="151"/>
      <c r="D8" s="138"/>
      <c r="E8" s="138"/>
      <c r="F8" s="138"/>
      <c r="G8" s="138"/>
      <c r="H8" s="138"/>
      <c r="I8" s="138"/>
      <c r="J8" s="138"/>
      <c r="K8" s="138"/>
      <c r="L8" s="138"/>
      <c r="M8" s="138"/>
      <c r="N8" s="138"/>
      <c r="O8" s="138"/>
      <c r="P8" s="138"/>
      <c r="Q8" s="138"/>
      <c r="R8" s="138"/>
      <c r="S8" s="138"/>
      <c r="T8" s="138"/>
    </row>
    <row r="9" spans="1:20">
      <c r="A9" s="138"/>
      <c r="B9" s="152" t="s">
        <v>136</v>
      </c>
      <c r="C9" s="152" t="s">
        <v>137</v>
      </c>
      <c r="D9" s="138"/>
      <c r="E9" s="134" t="s">
        <v>136</v>
      </c>
      <c r="F9" s="134"/>
      <c r="G9" s="134" t="s">
        <v>137</v>
      </c>
      <c r="H9" s="134"/>
      <c r="I9" s="138"/>
      <c r="J9" s="138"/>
      <c r="K9" s="138"/>
      <c r="L9" s="138"/>
      <c r="M9" s="138"/>
      <c r="N9" s="138"/>
      <c r="O9" s="138"/>
      <c r="P9" s="138"/>
      <c r="Q9" s="138"/>
      <c r="R9" s="138"/>
      <c r="S9" s="138"/>
      <c r="T9" s="138"/>
    </row>
    <row r="10" spans="1:20">
      <c r="A10" s="138"/>
      <c r="B10" s="138">
        <v>0</v>
      </c>
      <c r="C10" s="138">
        <v>0</v>
      </c>
      <c r="D10" s="138"/>
      <c r="E10" s="135"/>
      <c r="F10" s="135"/>
      <c r="G10" s="135"/>
      <c r="H10" s="135"/>
      <c r="I10" s="138"/>
      <c r="J10" s="138"/>
      <c r="K10" s="138"/>
      <c r="L10" s="138"/>
      <c r="M10" s="138"/>
      <c r="N10" s="138"/>
      <c r="O10" s="138"/>
      <c r="P10" s="138"/>
      <c r="Q10" s="138"/>
      <c r="R10" s="138"/>
      <c r="S10" s="138"/>
      <c r="T10" s="138"/>
    </row>
    <row r="11" spans="1:20">
      <c r="A11" s="138"/>
      <c r="B11" s="138">
        <v>1</v>
      </c>
      <c r="C11" s="138">
        <v>1</v>
      </c>
      <c r="D11" s="138"/>
      <c r="E11" s="135" t="s">
        <v>139</v>
      </c>
      <c r="F11" s="144">
        <v>7.6684491978609621</v>
      </c>
      <c r="G11" s="144" t="s">
        <v>139</v>
      </c>
      <c r="H11" s="144">
        <v>7.2842809364548495</v>
      </c>
      <c r="I11" s="138"/>
      <c r="J11" s="138"/>
      <c r="K11" s="138"/>
      <c r="L11" s="138"/>
      <c r="M11" s="138"/>
      <c r="N11" s="138"/>
      <c r="O11" s="138"/>
      <c r="P11" s="138"/>
      <c r="Q11" s="138"/>
      <c r="R11" s="138"/>
      <c r="S11" s="138"/>
      <c r="T11" s="138"/>
    </row>
    <row r="12" spans="1:20">
      <c r="A12" s="138"/>
      <c r="B12" s="138">
        <v>2</v>
      </c>
      <c r="C12" s="138">
        <v>1</v>
      </c>
      <c r="D12" s="138"/>
      <c r="E12" s="135" t="s">
        <v>140</v>
      </c>
      <c r="F12" s="144">
        <v>0.17924026589737937</v>
      </c>
      <c r="G12" s="144" t="s">
        <v>140</v>
      </c>
      <c r="H12" s="144">
        <v>0.14575141550910536</v>
      </c>
      <c r="I12" s="138"/>
      <c r="J12" s="138"/>
      <c r="K12" s="138"/>
      <c r="L12" s="138"/>
      <c r="M12" s="138"/>
      <c r="N12" s="138"/>
      <c r="O12" s="138"/>
      <c r="P12" s="138"/>
      <c r="Q12" s="138"/>
      <c r="R12" s="138"/>
      <c r="S12" s="138"/>
      <c r="T12" s="138"/>
    </row>
    <row r="13" spans="1:20">
      <c r="A13" s="138"/>
      <c r="B13" s="138">
        <v>3</v>
      </c>
      <c r="C13" s="138">
        <v>1</v>
      </c>
      <c r="D13" s="138"/>
      <c r="E13" s="135" t="s">
        <v>130</v>
      </c>
      <c r="F13" s="144">
        <v>8</v>
      </c>
      <c r="G13" s="144" t="s">
        <v>130</v>
      </c>
      <c r="H13" s="144">
        <v>7</v>
      </c>
      <c r="I13" s="138"/>
      <c r="J13" s="138"/>
      <c r="K13" s="138"/>
      <c r="L13" s="138"/>
      <c r="M13" s="138"/>
      <c r="N13" s="138"/>
      <c r="O13" s="138"/>
      <c r="P13" s="138"/>
      <c r="Q13" s="138"/>
      <c r="R13" s="138"/>
      <c r="S13" s="138"/>
      <c r="T13" s="138"/>
    </row>
    <row r="14" spans="1:20">
      <c r="A14" s="138"/>
      <c r="B14" s="138">
        <v>3</v>
      </c>
      <c r="C14" s="138">
        <v>1</v>
      </c>
      <c r="D14" s="138"/>
      <c r="E14" s="135" t="s">
        <v>141</v>
      </c>
      <c r="F14" s="144">
        <v>6</v>
      </c>
      <c r="G14" s="144" t="s">
        <v>141</v>
      </c>
      <c r="H14" s="144">
        <v>6</v>
      </c>
      <c r="I14" s="138"/>
      <c r="J14" s="138"/>
      <c r="K14" s="138"/>
      <c r="L14" s="138"/>
      <c r="M14" s="138"/>
      <c r="N14" s="138"/>
      <c r="O14" s="138"/>
      <c r="P14" s="138"/>
      <c r="Q14" s="138"/>
      <c r="R14" s="138"/>
      <c r="S14" s="138"/>
      <c r="T14" s="138"/>
    </row>
    <row r="15" spans="1:20">
      <c r="A15" s="138"/>
      <c r="B15" s="138">
        <v>3</v>
      </c>
      <c r="C15" s="138">
        <v>1</v>
      </c>
      <c r="D15" s="138"/>
      <c r="E15" s="135" t="s">
        <v>142</v>
      </c>
      <c r="F15" s="144">
        <v>2.4510737720122031</v>
      </c>
      <c r="G15" s="144" t="s">
        <v>142</v>
      </c>
      <c r="H15" s="144">
        <v>2.5202775763295313</v>
      </c>
      <c r="I15" s="138"/>
      <c r="J15" s="138"/>
      <c r="K15" s="138"/>
      <c r="L15" s="138"/>
      <c r="M15" s="138"/>
      <c r="N15" s="138"/>
      <c r="O15" s="138"/>
      <c r="P15" s="138"/>
      <c r="Q15" s="138"/>
      <c r="R15" s="138"/>
      <c r="S15" s="138"/>
      <c r="T15" s="138"/>
    </row>
    <row r="16" spans="1:20">
      <c r="A16" s="138"/>
      <c r="B16" s="138">
        <v>3</v>
      </c>
      <c r="C16" s="138">
        <v>2</v>
      </c>
      <c r="D16" s="138"/>
      <c r="E16" s="135" t="s">
        <v>143</v>
      </c>
      <c r="F16" s="144">
        <v>6.00776263584613</v>
      </c>
      <c r="G16" s="144" t="s">
        <v>143</v>
      </c>
      <c r="H16" s="144">
        <v>6.3517990617494569</v>
      </c>
      <c r="I16" s="138"/>
      <c r="J16" s="138"/>
      <c r="K16" s="138"/>
      <c r="L16" s="138"/>
      <c r="M16" s="138"/>
      <c r="N16" s="138"/>
      <c r="O16" s="138"/>
      <c r="P16" s="138"/>
      <c r="Q16" s="138"/>
      <c r="R16" s="138"/>
      <c r="S16" s="138"/>
      <c r="T16" s="138"/>
    </row>
    <row r="17" spans="1:20">
      <c r="A17" s="138"/>
      <c r="B17" s="138">
        <v>4</v>
      </c>
      <c r="C17" s="138">
        <v>2</v>
      </c>
      <c r="D17" s="138"/>
      <c r="E17" s="135" t="s">
        <v>144</v>
      </c>
      <c r="F17" s="144">
        <v>-0.13339149100038572</v>
      </c>
      <c r="G17" s="144" t="s">
        <v>144</v>
      </c>
      <c r="H17" s="144">
        <v>-6.1470598535692034E-2</v>
      </c>
      <c r="I17" s="138"/>
      <c r="J17" s="138"/>
      <c r="K17" s="138"/>
      <c r="L17" s="138"/>
      <c r="M17" s="138"/>
      <c r="N17" s="139"/>
      <c r="O17" s="138"/>
      <c r="P17" s="138"/>
      <c r="Q17" s="138"/>
      <c r="R17" s="138"/>
      <c r="S17" s="138"/>
      <c r="T17" s="138"/>
    </row>
    <row r="18" spans="1:20">
      <c r="A18" s="138"/>
      <c r="B18" s="138">
        <v>4</v>
      </c>
      <c r="C18" s="138">
        <v>2</v>
      </c>
      <c r="D18" s="138"/>
      <c r="E18" s="135" t="s">
        <v>145</v>
      </c>
      <c r="F18" s="144">
        <v>-5.3038843654720537E-2</v>
      </c>
      <c r="G18" s="144" t="s">
        <v>145</v>
      </c>
      <c r="H18" s="144">
        <v>-0.15197877875171228</v>
      </c>
      <c r="I18" s="138"/>
      <c r="J18" s="138"/>
      <c r="K18" s="138"/>
      <c r="L18" s="138"/>
      <c r="M18" s="138"/>
      <c r="N18" s="138"/>
      <c r="O18" s="138"/>
      <c r="P18" s="138"/>
      <c r="Q18" s="138"/>
      <c r="R18" s="138"/>
      <c r="S18" s="138"/>
      <c r="T18" s="138"/>
    </row>
    <row r="19" spans="1:20">
      <c r="A19" s="138"/>
      <c r="B19" s="138">
        <v>4</v>
      </c>
      <c r="C19" s="138">
        <v>2</v>
      </c>
      <c r="D19" s="138"/>
      <c r="E19" s="135" t="s">
        <v>146</v>
      </c>
      <c r="F19" s="144">
        <v>12</v>
      </c>
      <c r="G19" s="144" t="s">
        <v>146</v>
      </c>
      <c r="H19" s="144">
        <v>12</v>
      </c>
      <c r="I19" s="138"/>
      <c r="J19" s="138"/>
      <c r="K19" s="138"/>
      <c r="L19" s="138"/>
      <c r="M19" s="138"/>
      <c r="N19" s="138"/>
      <c r="O19" s="138"/>
      <c r="P19" s="138"/>
      <c r="Q19" s="138"/>
      <c r="R19" s="138"/>
      <c r="S19" s="138"/>
      <c r="T19" s="138"/>
    </row>
    <row r="20" spans="1:20">
      <c r="A20" s="138"/>
      <c r="B20" s="138">
        <v>4</v>
      </c>
      <c r="C20" s="138">
        <v>2</v>
      </c>
      <c r="D20" s="138"/>
      <c r="E20" s="135" t="s">
        <v>147</v>
      </c>
      <c r="F20" s="144">
        <v>0</v>
      </c>
      <c r="G20" s="144" t="s">
        <v>147</v>
      </c>
      <c r="H20" s="144">
        <v>0</v>
      </c>
      <c r="I20" s="138"/>
      <c r="J20" s="138"/>
      <c r="K20" s="138"/>
      <c r="L20" s="138"/>
      <c r="M20" s="138"/>
      <c r="N20" s="138"/>
      <c r="O20" s="138"/>
      <c r="P20" s="138"/>
      <c r="Q20" s="138"/>
      <c r="R20" s="138"/>
      <c r="S20" s="138"/>
      <c r="T20" s="138"/>
    </row>
    <row r="21" spans="1:20">
      <c r="A21" s="138"/>
      <c r="B21" s="138">
        <v>4</v>
      </c>
      <c r="C21" s="138">
        <v>3</v>
      </c>
      <c r="D21" s="138"/>
      <c r="E21" s="135" t="s">
        <v>148</v>
      </c>
      <c r="F21" s="144">
        <v>12</v>
      </c>
      <c r="G21" s="144" t="s">
        <v>148</v>
      </c>
      <c r="H21" s="144">
        <v>12</v>
      </c>
      <c r="I21" s="138"/>
      <c r="J21" s="138"/>
      <c r="K21" s="138"/>
      <c r="L21" s="138"/>
      <c r="M21" s="138"/>
      <c r="N21" s="138"/>
      <c r="O21" s="138"/>
      <c r="P21" s="138"/>
      <c r="Q21" s="138"/>
      <c r="R21" s="138"/>
      <c r="S21" s="138"/>
      <c r="T21" s="138"/>
    </row>
    <row r="22" spans="1:20">
      <c r="A22" s="138"/>
      <c r="B22" s="138">
        <v>4</v>
      </c>
      <c r="C22" s="138">
        <v>3</v>
      </c>
      <c r="D22" s="138"/>
      <c r="E22" s="135" t="s">
        <v>149</v>
      </c>
      <c r="F22" s="144">
        <v>1434</v>
      </c>
      <c r="G22" s="144" t="s">
        <v>149</v>
      </c>
      <c r="H22" s="144">
        <v>2178</v>
      </c>
      <c r="I22" s="138"/>
      <c r="J22" s="138"/>
      <c r="K22" s="138"/>
      <c r="L22" s="138"/>
      <c r="M22" s="138"/>
      <c r="N22" s="138"/>
      <c r="O22" s="138"/>
      <c r="P22" s="138"/>
      <c r="Q22" s="138"/>
      <c r="R22" s="138"/>
      <c r="S22" s="138"/>
      <c r="T22" s="138"/>
    </row>
    <row r="23" spans="1:20" ht="13.5" thickBot="1">
      <c r="A23" s="138"/>
      <c r="B23" s="138">
        <v>4</v>
      </c>
      <c r="C23" s="138">
        <v>3</v>
      </c>
      <c r="D23" s="138"/>
      <c r="E23" s="136" t="s">
        <v>150</v>
      </c>
      <c r="F23" s="145">
        <v>187</v>
      </c>
      <c r="G23" s="145" t="s">
        <v>150</v>
      </c>
      <c r="H23" s="145">
        <v>299</v>
      </c>
      <c r="I23" s="138"/>
      <c r="J23" s="138"/>
      <c r="K23" s="138"/>
      <c r="L23" s="138"/>
      <c r="M23" s="138"/>
      <c r="N23" s="138"/>
      <c r="O23" s="138"/>
      <c r="P23" s="138"/>
      <c r="Q23" s="138"/>
      <c r="R23" s="138"/>
      <c r="S23" s="138"/>
      <c r="T23" s="138"/>
    </row>
    <row r="24" spans="1:20">
      <c r="A24" s="138"/>
      <c r="B24" s="138">
        <v>4</v>
      </c>
      <c r="C24" s="138">
        <v>3</v>
      </c>
      <c r="D24" s="138"/>
      <c r="E24" s="138"/>
      <c r="F24" s="138"/>
      <c r="G24" s="138"/>
      <c r="H24" s="138"/>
      <c r="I24" s="138"/>
      <c r="J24" s="138"/>
      <c r="K24" s="138"/>
      <c r="L24" s="138"/>
      <c r="M24" s="138"/>
      <c r="N24" s="138"/>
      <c r="O24" s="138"/>
      <c r="P24" s="138"/>
      <c r="Q24" s="138"/>
      <c r="R24" s="138"/>
      <c r="S24" s="138"/>
      <c r="T24" s="138"/>
    </row>
    <row r="25" spans="1:20">
      <c r="A25" s="138"/>
      <c r="B25" s="138">
        <v>4</v>
      </c>
      <c r="C25" s="138">
        <v>3</v>
      </c>
      <c r="D25" s="138"/>
      <c r="E25" s="138"/>
      <c r="F25" s="138"/>
      <c r="G25" s="138"/>
      <c r="H25" s="138"/>
      <c r="I25" s="138"/>
      <c r="J25" s="138"/>
      <c r="K25" s="138"/>
      <c r="L25" s="138"/>
      <c r="M25" s="138"/>
      <c r="N25" s="138"/>
      <c r="O25" s="138"/>
      <c r="P25" s="138"/>
      <c r="Q25" s="138"/>
      <c r="R25" s="138"/>
      <c r="S25" s="138"/>
      <c r="T25" s="138"/>
    </row>
    <row r="26" spans="1:20">
      <c r="A26" s="138"/>
      <c r="B26" s="138">
        <v>5</v>
      </c>
      <c r="C26" s="138">
        <v>3</v>
      </c>
      <c r="D26" s="138"/>
      <c r="E26" s="138"/>
      <c r="F26" s="138"/>
      <c r="G26" s="138"/>
      <c r="H26" s="138"/>
      <c r="I26" s="138"/>
      <c r="J26" s="138"/>
      <c r="K26" s="138"/>
      <c r="L26" s="138"/>
      <c r="M26" s="138"/>
      <c r="N26" s="138"/>
      <c r="O26" s="138"/>
      <c r="P26" s="138"/>
      <c r="Q26" s="138"/>
      <c r="R26" s="138"/>
      <c r="S26" s="138"/>
      <c r="T26" s="138"/>
    </row>
    <row r="27" spans="1:20" ht="15">
      <c r="A27" s="138"/>
      <c r="B27" s="138">
        <v>5</v>
      </c>
      <c r="C27" s="138">
        <v>3</v>
      </c>
      <c r="D27" s="138"/>
      <c r="E27" s="113" t="s">
        <v>151</v>
      </c>
      <c r="F27" s="139"/>
      <c r="G27" s="139"/>
      <c r="H27" s="138"/>
      <c r="I27" s="138"/>
      <c r="J27" s="138"/>
      <c r="K27" s="138"/>
      <c r="L27" s="138"/>
      <c r="M27" s="138"/>
      <c r="N27" s="138"/>
      <c r="O27" s="138"/>
      <c r="P27" s="138"/>
      <c r="Q27" s="138"/>
      <c r="R27" s="138"/>
      <c r="S27" s="138"/>
      <c r="T27" s="138"/>
    </row>
    <row r="28" spans="1:20">
      <c r="A28" s="138"/>
      <c r="B28" s="138">
        <v>5</v>
      </c>
      <c r="C28" s="138">
        <v>3</v>
      </c>
      <c r="D28" s="138"/>
      <c r="E28" s="139"/>
      <c r="F28" s="139"/>
      <c r="G28" s="139"/>
      <c r="H28" s="138"/>
      <c r="I28" s="138"/>
      <c r="J28" s="138"/>
      <c r="K28" s="138"/>
      <c r="L28" s="138"/>
      <c r="M28" s="138"/>
      <c r="N28" s="138"/>
      <c r="O28" s="138"/>
      <c r="P28" s="138"/>
      <c r="Q28" s="138"/>
      <c r="R28" s="138"/>
      <c r="S28" s="138"/>
      <c r="T28" s="138"/>
    </row>
    <row r="29" spans="1:20">
      <c r="A29" s="138"/>
      <c r="B29" s="138">
        <v>5</v>
      </c>
      <c r="C29" s="138">
        <v>3</v>
      </c>
      <c r="D29" s="138"/>
      <c r="E29" s="139" t="s">
        <v>151</v>
      </c>
      <c r="F29" s="142" t="s">
        <v>153</v>
      </c>
      <c r="G29" s="139"/>
      <c r="H29" s="138"/>
      <c r="I29" s="138"/>
      <c r="J29" s="138"/>
      <c r="K29" s="138"/>
      <c r="L29" s="138"/>
      <c r="M29" s="138"/>
      <c r="N29" s="138"/>
      <c r="O29" s="138"/>
      <c r="P29" s="138"/>
      <c r="Q29" s="138"/>
      <c r="R29" s="138"/>
      <c r="S29" s="138"/>
      <c r="T29" s="138"/>
    </row>
    <row r="30" spans="1:20">
      <c r="A30" s="138"/>
      <c r="B30" s="138">
        <v>5</v>
      </c>
      <c r="C30" s="138">
        <v>4</v>
      </c>
      <c r="D30" s="138"/>
      <c r="E30" s="139" t="s">
        <v>154</v>
      </c>
      <c r="F30" s="185">
        <v>0.93858139975606403</v>
      </c>
      <c r="G30" s="139"/>
      <c r="H30" s="138"/>
      <c r="I30" s="138"/>
      <c r="J30" s="138"/>
      <c r="K30" s="138"/>
      <c r="L30" s="138"/>
      <c r="M30" s="138"/>
      <c r="N30" s="138"/>
      <c r="O30" s="138"/>
      <c r="P30" s="138"/>
      <c r="Q30" s="138"/>
      <c r="R30" s="138"/>
      <c r="S30" s="138"/>
      <c r="T30" s="138"/>
    </row>
    <row r="31" spans="1:20">
      <c r="A31" s="138"/>
      <c r="B31" s="138">
        <v>5</v>
      </c>
      <c r="C31" s="138">
        <v>4</v>
      </c>
      <c r="D31" s="138"/>
      <c r="E31" s="138" t="s">
        <v>155</v>
      </c>
      <c r="F31" s="186">
        <v>0.93781653851701607</v>
      </c>
      <c r="G31" s="139"/>
      <c r="H31" s="138"/>
      <c r="I31" s="138"/>
      <c r="J31" s="138"/>
      <c r="K31" s="138"/>
      <c r="L31" s="138"/>
      <c r="M31" s="138"/>
      <c r="N31" s="138"/>
      <c r="O31" s="138"/>
      <c r="P31" s="138"/>
      <c r="Q31" s="138"/>
      <c r="R31" s="138"/>
      <c r="S31" s="138"/>
      <c r="T31" s="138"/>
    </row>
    <row r="32" spans="1:20">
      <c r="A32" s="138"/>
      <c r="B32" s="138">
        <v>5</v>
      </c>
      <c r="C32" s="138">
        <v>4</v>
      </c>
      <c r="D32" s="138"/>
      <c r="E32" s="138" t="s">
        <v>156</v>
      </c>
      <c r="F32" s="186">
        <v>0.91055066924877792</v>
      </c>
      <c r="G32" s="139"/>
      <c r="H32" s="138"/>
      <c r="I32" s="138"/>
      <c r="J32" s="138"/>
      <c r="K32" s="138"/>
      <c r="L32" s="138"/>
      <c r="M32" s="138"/>
      <c r="N32" s="138"/>
      <c r="O32" s="138"/>
      <c r="P32" s="138"/>
      <c r="Q32" s="138"/>
      <c r="R32" s="138"/>
      <c r="S32" s="138"/>
      <c r="T32" s="138"/>
    </row>
    <row r="33" spans="1:20">
      <c r="A33" s="138"/>
      <c r="B33" s="138">
        <v>5</v>
      </c>
      <c r="C33" s="138">
        <v>4</v>
      </c>
      <c r="D33" s="138"/>
      <c r="G33" s="138"/>
      <c r="H33" s="138"/>
      <c r="I33" s="138"/>
      <c r="J33" s="138"/>
      <c r="K33" s="138"/>
      <c r="L33" s="138"/>
      <c r="M33" s="138"/>
      <c r="N33" s="138"/>
      <c r="O33" s="138"/>
      <c r="P33" s="138"/>
      <c r="Q33" s="138"/>
      <c r="R33" s="138"/>
      <c r="S33" s="138"/>
      <c r="T33" s="138"/>
    </row>
    <row r="34" spans="1:20">
      <c r="A34" s="138"/>
      <c r="B34" s="138">
        <v>5</v>
      </c>
      <c r="C34" s="138">
        <v>4</v>
      </c>
      <c r="D34" s="138"/>
      <c r="G34" s="138"/>
      <c r="H34" s="138"/>
      <c r="I34" s="138"/>
      <c r="J34" s="138"/>
      <c r="K34" s="138"/>
      <c r="L34" s="138"/>
      <c r="M34" s="138"/>
      <c r="N34" s="138"/>
      <c r="O34" s="138"/>
      <c r="P34" s="138"/>
      <c r="Q34" s="138"/>
      <c r="R34" s="138"/>
      <c r="S34" s="138"/>
      <c r="T34" s="138"/>
    </row>
    <row r="35" spans="1:20" ht="12.75" customHeight="1">
      <c r="A35" s="138"/>
      <c r="B35" s="138">
        <v>5</v>
      </c>
      <c r="C35" s="138">
        <v>4</v>
      </c>
      <c r="D35" s="138"/>
      <c r="E35" s="138"/>
      <c r="F35" s="138"/>
      <c r="G35" s="138"/>
      <c r="H35" s="138"/>
      <c r="I35" s="138"/>
      <c r="J35" s="138"/>
      <c r="K35" s="138"/>
      <c r="L35" s="138"/>
      <c r="M35" s="138"/>
      <c r="N35" s="138"/>
      <c r="O35" s="138"/>
      <c r="P35" s="138"/>
      <c r="Q35" s="138"/>
      <c r="R35" s="138"/>
      <c r="S35" s="138"/>
      <c r="T35" s="138"/>
    </row>
    <row r="36" spans="1:20">
      <c r="A36" s="138"/>
      <c r="B36" s="138">
        <v>5</v>
      </c>
      <c r="C36" s="138">
        <v>4</v>
      </c>
      <c r="D36" s="138"/>
      <c r="E36" s="264" t="s">
        <v>168</v>
      </c>
      <c r="F36" s="264"/>
      <c r="G36" s="138"/>
      <c r="H36" s="138"/>
      <c r="I36" s="138"/>
      <c r="J36" s="138"/>
      <c r="K36" s="138"/>
      <c r="L36" s="138"/>
      <c r="M36" s="138"/>
      <c r="N36" s="138"/>
      <c r="O36" s="138"/>
      <c r="P36" s="138"/>
      <c r="Q36" s="138"/>
      <c r="R36" s="138"/>
      <c r="S36" s="138"/>
      <c r="T36" s="138"/>
    </row>
    <row r="37" spans="1:20" ht="13.5" thickBot="1">
      <c r="A37" s="138"/>
      <c r="B37" s="138">
        <v>5</v>
      </c>
      <c r="C37" s="138">
        <v>4</v>
      </c>
      <c r="D37" s="138"/>
      <c r="E37" s="138"/>
      <c r="F37" s="138"/>
      <c r="G37" s="138"/>
      <c r="H37" s="138"/>
      <c r="I37" s="138"/>
      <c r="J37" s="138"/>
      <c r="K37" s="138"/>
      <c r="L37" s="138"/>
      <c r="M37" s="138"/>
      <c r="N37" s="138"/>
      <c r="O37" s="138"/>
      <c r="P37" s="138"/>
      <c r="Q37" s="138"/>
      <c r="R37" s="138"/>
      <c r="S37" s="138"/>
      <c r="T37" s="138"/>
    </row>
    <row r="38" spans="1:20">
      <c r="A38" s="138"/>
      <c r="B38" s="138">
        <v>5</v>
      </c>
      <c r="C38" s="138">
        <v>4</v>
      </c>
      <c r="D38" s="138"/>
      <c r="E38" s="134"/>
      <c r="F38" s="134" t="s">
        <v>136</v>
      </c>
      <c r="G38" s="134" t="s">
        <v>137</v>
      </c>
      <c r="H38" s="138"/>
      <c r="I38" s="138"/>
      <c r="J38" s="138"/>
      <c r="K38" s="138"/>
      <c r="L38" s="138"/>
      <c r="M38" s="138"/>
      <c r="N38" s="138"/>
      <c r="O38" s="138"/>
      <c r="P38" s="138"/>
      <c r="Q38" s="138"/>
      <c r="R38" s="138"/>
      <c r="S38" s="138"/>
      <c r="T38" s="138"/>
    </row>
    <row r="39" spans="1:20" ht="15">
      <c r="A39" s="138"/>
      <c r="B39" s="138">
        <v>6</v>
      </c>
      <c r="C39" s="138">
        <v>4</v>
      </c>
      <c r="D39" s="138"/>
      <c r="E39" s="153" t="s">
        <v>139</v>
      </c>
      <c r="F39" s="144">
        <v>7.6684491978609621</v>
      </c>
      <c r="G39" s="144">
        <v>7.2842809364548495</v>
      </c>
      <c r="H39" s="138"/>
      <c r="I39" s="138"/>
      <c r="J39" s="138"/>
      <c r="K39" s="138"/>
      <c r="L39" s="138"/>
      <c r="M39" s="138"/>
      <c r="N39" s="138"/>
      <c r="O39" s="138"/>
      <c r="P39" s="138"/>
      <c r="Q39" s="138"/>
      <c r="R39" s="138"/>
      <c r="S39" s="138"/>
      <c r="T39" s="138"/>
    </row>
    <row r="40" spans="1:20">
      <c r="A40" s="138"/>
      <c r="B40" s="138">
        <v>6</v>
      </c>
      <c r="C40" s="138">
        <v>4</v>
      </c>
      <c r="D40" s="138"/>
      <c r="E40" s="135" t="s">
        <v>157</v>
      </c>
      <c r="F40" s="144">
        <v>6.00776263584613</v>
      </c>
      <c r="G40" s="144">
        <v>6.3517990617494569</v>
      </c>
      <c r="H40" s="138"/>
      <c r="I40" s="138"/>
      <c r="J40" s="138"/>
      <c r="K40" s="138"/>
      <c r="L40" s="138"/>
      <c r="M40" s="138"/>
      <c r="N40" s="138"/>
      <c r="O40" s="138"/>
      <c r="P40" s="138"/>
      <c r="Q40" s="138"/>
      <c r="R40" s="138"/>
      <c r="S40" s="138"/>
      <c r="T40" s="138"/>
    </row>
    <row r="41" spans="1:20" ht="15">
      <c r="A41" s="138"/>
      <c r="B41" s="138">
        <v>6</v>
      </c>
      <c r="C41" s="138">
        <v>4</v>
      </c>
      <c r="D41" s="138"/>
      <c r="E41" s="153" t="s">
        <v>158</v>
      </c>
      <c r="F41" s="144">
        <v>187</v>
      </c>
      <c r="G41" s="144">
        <v>299</v>
      </c>
      <c r="H41" s="138"/>
      <c r="I41" s="138"/>
      <c r="J41" s="138"/>
      <c r="K41" s="138"/>
      <c r="L41" s="138"/>
      <c r="M41" s="138"/>
      <c r="N41" s="138"/>
      <c r="O41" s="138"/>
      <c r="P41" s="138"/>
      <c r="Q41" s="138"/>
      <c r="R41" s="138"/>
      <c r="S41" s="138"/>
      <c r="T41" s="138"/>
    </row>
    <row r="42" spans="1:20">
      <c r="A42" s="138"/>
      <c r="B42" s="138">
        <v>6</v>
      </c>
      <c r="C42" s="138">
        <v>4</v>
      </c>
      <c r="D42" s="138"/>
      <c r="E42" s="135" t="s">
        <v>169</v>
      </c>
      <c r="F42" s="144">
        <v>6.2195867162576821</v>
      </c>
      <c r="G42" s="144"/>
      <c r="H42" s="138"/>
      <c r="I42" s="138"/>
      <c r="J42" s="138"/>
      <c r="K42" s="138"/>
      <c r="L42" s="138"/>
      <c r="M42" s="138"/>
      <c r="N42" s="138"/>
      <c r="O42" s="138"/>
      <c r="P42" s="138"/>
      <c r="Q42" s="138"/>
      <c r="R42" s="138"/>
      <c r="S42" s="138"/>
      <c r="T42" s="138"/>
    </row>
    <row r="43" spans="1:20">
      <c r="A43" s="138"/>
      <c r="B43" s="138">
        <v>6</v>
      </c>
      <c r="C43" s="138">
        <v>4</v>
      </c>
      <c r="D43" s="138"/>
      <c r="E43" s="135" t="s">
        <v>275</v>
      </c>
      <c r="F43" s="144">
        <v>0</v>
      </c>
      <c r="G43" s="144"/>
      <c r="H43" s="138"/>
      <c r="I43" s="138"/>
      <c r="J43" s="138"/>
      <c r="K43" s="138"/>
      <c r="L43" s="138"/>
      <c r="M43" s="138"/>
      <c r="N43" s="138"/>
      <c r="O43" s="138"/>
      <c r="P43" s="138"/>
      <c r="Q43" s="138"/>
      <c r="R43" s="138"/>
      <c r="S43" s="138"/>
      <c r="T43" s="138"/>
    </row>
    <row r="44" spans="1:20" ht="15">
      <c r="A44" s="138"/>
      <c r="B44" s="138">
        <v>6</v>
      </c>
      <c r="C44" s="138">
        <v>4</v>
      </c>
      <c r="D44" s="138"/>
      <c r="E44" s="153" t="s">
        <v>159</v>
      </c>
      <c r="F44" s="144">
        <v>484</v>
      </c>
      <c r="G44" s="144"/>
      <c r="H44" s="138"/>
      <c r="I44" s="138"/>
      <c r="J44" s="138"/>
      <c r="K44" s="138"/>
      <c r="L44" s="138"/>
      <c r="M44" s="138"/>
      <c r="N44" s="138"/>
      <c r="O44" s="138"/>
      <c r="P44" s="138"/>
      <c r="Q44" s="138"/>
      <c r="R44" s="138"/>
      <c r="S44" s="138"/>
      <c r="T44" s="138"/>
    </row>
    <row r="45" spans="1:20" ht="15">
      <c r="A45" s="138"/>
      <c r="B45" s="138">
        <v>6</v>
      </c>
      <c r="C45" s="138">
        <v>4</v>
      </c>
      <c r="D45" s="138"/>
      <c r="E45" s="153" t="s">
        <v>160</v>
      </c>
      <c r="F45" s="144">
        <v>1.652262253256163</v>
      </c>
      <c r="G45" s="144"/>
      <c r="H45" s="138"/>
      <c r="I45" s="138"/>
      <c r="J45" s="138"/>
      <c r="K45" s="138"/>
      <c r="L45" s="138"/>
      <c r="M45" s="138"/>
      <c r="N45" s="138"/>
      <c r="O45" s="138"/>
      <c r="P45" s="138"/>
      <c r="Q45" s="138"/>
      <c r="R45" s="138"/>
      <c r="S45" s="138"/>
      <c r="T45" s="138"/>
    </row>
    <row r="46" spans="1:20">
      <c r="A46" s="138"/>
      <c r="B46" s="138">
        <v>6</v>
      </c>
      <c r="C46" s="138">
        <v>4</v>
      </c>
      <c r="D46" s="138"/>
      <c r="E46" s="135" t="s">
        <v>161</v>
      </c>
      <c r="F46" s="144">
        <v>4.9564818788740375E-2</v>
      </c>
      <c r="G46" s="144"/>
      <c r="H46" s="138"/>
      <c r="I46" s="138"/>
      <c r="J46" s="138"/>
      <c r="K46" s="138"/>
      <c r="L46" s="138"/>
      <c r="M46" s="138"/>
      <c r="N46" s="138"/>
      <c r="O46" s="138"/>
      <c r="P46" s="138"/>
      <c r="Q46" s="138"/>
      <c r="R46" s="138"/>
      <c r="S46" s="138"/>
      <c r="T46" s="138"/>
    </row>
    <row r="47" spans="1:20">
      <c r="A47" s="138"/>
      <c r="B47" s="138">
        <v>6</v>
      </c>
      <c r="C47" s="138">
        <v>4</v>
      </c>
      <c r="D47" s="138"/>
      <c r="E47" s="135" t="s">
        <v>162</v>
      </c>
      <c r="F47" s="144">
        <v>1.648007981603034</v>
      </c>
      <c r="G47" s="144"/>
      <c r="H47" s="138"/>
      <c r="I47" s="138"/>
      <c r="J47" s="138"/>
      <c r="K47" s="138"/>
      <c r="L47" s="138"/>
      <c r="M47" s="138"/>
      <c r="N47" s="138"/>
      <c r="O47" s="138"/>
      <c r="P47" s="138"/>
      <c r="Q47" s="138"/>
      <c r="R47" s="138"/>
      <c r="S47" s="138"/>
      <c r="T47" s="138"/>
    </row>
    <row r="48" spans="1:20" ht="15">
      <c r="A48" s="138"/>
      <c r="B48" s="138">
        <v>6</v>
      </c>
      <c r="C48" s="138">
        <v>4</v>
      </c>
      <c r="D48" s="138"/>
      <c r="E48" s="153" t="s">
        <v>163</v>
      </c>
      <c r="F48" s="144">
        <v>9.912963757748075E-2</v>
      </c>
      <c r="G48" s="144"/>
      <c r="H48" s="138"/>
      <c r="I48" s="138"/>
      <c r="J48" s="138"/>
      <c r="K48" s="138"/>
      <c r="L48" s="138"/>
      <c r="M48" s="138"/>
      <c r="N48" s="138"/>
      <c r="O48" s="138"/>
      <c r="P48" s="138"/>
      <c r="Q48" s="138"/>
      <c r="R48" s="138"/>
      <c r="S48" s="138"/>
      <c r="T48" s="138"/>
    </row>
    <row r="49" spans="1:20" ht="13.5" thickBot="1">
      <c r="A49" s="138"/>
      <c r="B49" s="138">
        <v>6</v>
      </c>
      <c r="C49" s="138">
        <v>4</v>
      </c>
      <c r="D49" s="138"/>
      <c r="E49" s="136" t="s">
        <v>164</v>
      </c>
      <c r="F49" s="145">
        <v>1.9648774427291857</v>
      </c>
      <c r="G49" s="145"/>
      <c r="H49" s="138"/>
      <c r="I49" s="138"/>
      <c r="J49" s="138"/>
      <c r="K49" s="138"/>
      <c r="L49" s="138"/>
      <c r="M49" s="138"/>
      <c r="N49" s="138"/>
      <c r="O49" s="138"/>
      <c r="P49" s="138"/>
      <c r="Q49" s="138"/>
      <c r="R49" s="138"/>
      <c r="S49" s="138"/>
      <c r="T49" s="138"/>
    </row>
    <row r="50" spans="1:20">
      <c r="A50" s="138"/>
      <c r="B50" s="138">
        <v>6</v>
      </c>
      <c r="C50" s="138">
        <v>4</v>
      </c>
      <c r="D50" s="138"/>
      <c r="E50" s="138"/>
      <c r="F50" s="138"/>
      <c r="G50" s="138"/>
      <c r="H50" s="138"/>
      <c r="I50" s="138"/>
      <c r="J50" s="138"/>
      <c r="K50" s="138"/>
      <c r="L50" s="138"/>
      <c r="M50" s="138"/>
      <c r="N50" s="138"/>
      <c r="O50" s="138"/>
      <c r="P50" s="138"/>
      <c r="Q50" s="138"/>
      <c r="R50" s="138"/>
      <c r="S50" s="138"/>
      <c r="T50" s="138"/>
    </row>
    <row r="51" spans="1:20">
      <c r="A51" s="138"/>
      <c r="B51" s="138">
        <v>6</v>
      </c>
      <c r="C51" s="138">
        <v>4</v>
      </c>
      <c r="D51" s="138"/>
      <c r="E51" s="138"/>
      <c r="F51" s="138"/>
      <c r="G51" s="138"/>
      <c r="H51" s="138"/>
      <c r="I51" s="138"/>
      <c r="J51" s="138"/>
      <c r="K51" s="138"/>
      <c r="L51" s="138"/>
      <c r="M51" s="138"/>
      <c r="N51" s="138"/>
      <c r="O51" s="138"/>
      <c r="P51" s="138"/>
      <c r="Q51" s="138"/>
      <c r="R51" s="138"/>
      <c r="S51" s="138"/>
      <c r="T51" s="138"/>
    </row>
    <row r="52" spans="1:20">
      <c r="A52" s="138"/>
      <c r="B52" s="138">
        <v>6</v>
      </c>
      <c r="C52" s="138">
        <v>4</v>
      </c>
      <c r="D52" s="138"/>
      <c r="E52" s="138"/>
      <c r="F52" s="138"/>
      <c r="G52" s="138"/>
      <c r="H52" s="138"/>
      <c r="I52" s="138"/>
      <c r="J52" s="138"/>
      <c r="K52" s="138"/>
      <c r="L52" s="138"/>
      <c r="M52" s="138"/>
      <c r="N52" s="138"/>
      <c r="O52" s="138"/>
      <c r="P52" s="138"/>
      <c r="Q52" s="138"/>
      <c r="R52" s="138"/>
      <c r="S52" s="138"/>
      <c r="T52" s="138"/>
    </row>
    <row r="53" spans="1:20" ht="15">
      <c r="A53" s="138"/>
      <c r="B53" s="138">
        <v>6</v>
      </c>
      <c r="C53" s="138">
        <v>5</v>
      </c>
      <c r="D53" s="138"/>
      <c r="E53" s="113" t="s">
        <v>170</v>
      </c>
      <c r="F53" s="154"/>
      <c r="G53" s="154"/>
      <c r="H53" s="154"/>
      <c r="I53" s="154"/>
      <c r="J53" s="154"/>
      <c r="K53" s="154"/>
      <c r="L53" s="138"/>
      <c r="M53" s="138"/>
      <c r="N53" s="138"/>
      <c r="O53" s="138"/>
      <c r="P53" s="138"/>
      <c r="Q53" s="138"/>
      <c r="R53" s="138"/>
      <c r="S53" s="138"/>
      <c r="T53" s="138"/>
    </row>
    <row r="54" spans="1:20" ht="15.75" thickBot="1">
      <c r="A54" s="138"/>
      <c r="B54" s="138">
        <v>6</v>
      </c>
      <c r="C54" s="138">
        <v>5</v>
      </c>
      <c r="D54" s="138"/>
      <c r="E54" s="147"/>
      <c r="F54" s="147"/>
      <c r="G54" s="147"/>
      <c r="H54" s="147"/>
      <c r="I54" s="147"/>
      <c r="J54" s="147"/>
      <c r="K54" s="147"/>
      <c r="L54" s="138"/>
      <c r="M54" s="138"/>
      <c r="N54" s="138"/>
      <c r="O54" s="138"/>
      <c r="P54" s="138"/>
      <c r="Q54" s="138"/>
      <c r="R54" s="138"/>
      <c r="S54" s="138"/>
      <c r="T54" s="138"/>
    </row>
    <row r="55" spans="1:20" ht="15">
      <c r="A55" s="138"/>
      <c r="B55" s="138">
        <v>6</v>
      </c>
      <c r="C55" s="138">
        <v>5</v>
      </c>
      <c r="D55" s="138"/>
      <c r="E55" s="114"/>
      <c r="F55" s="115" t="s">
        <v>136</v>
      </c>
      <c r="G55" s="116" t="s">
        <v>137</v>
      </c>
      <c r="H55" s="147"/>
      <c r="I55" s="147"/>
      <c r="J55" s="147"/>
      <c r="K55" s="147"/>
      <c r="L55" s="138"/>
      <c r="M55" s="138"/>
      <c r="N55" s="138"/>
      <c r="O55" s="138"/>
      <c r="P55" s="138"/>
      <c r="Q55" s="138"/>
      <c r="R55" s="138"/>
      <c r="S55" s="138"/>
      <c r="T55" s="138"/>
    </row>
    <row r="56" spans="1:20" ht="15">
      <c r="A56" s="138"/>
      <c r="B56" s="138">
        <v>6</v>
      </c>
      <c r="C56" s="138">
        <v>5</v>
      </c>
      <c r="D56" s="138"/>
      <c r="E56" s="117" t="s">
        <v>139</v>
      </c>
      <c r="F56" s="118">
        <f>F39</f>
        <v>7.6684491978609621</v>
      </c>
      <c r="G56" s="119">
        <f>AVERAGE($C$9:$C$611)</f>
        <v>7.2842809364548495</v>
      </c>
      <c r="H56" s="147"/>
      <c r="I56" s="147"/>
      <c r="J56" s="147"/>
      <c r="K56" s="147"/>
      <c r="L56" s="138"/>
      <c r="M56" s="138"/>
      <c r="N56" s="138"/>
      <c r="O56" s="138"/>
      <c r="P56" s="138"/>
      <c r="Q56" s="138"/>
      <c r="R56" s="138"/>
      <c r="S56" s="138"/>
      <c r="T56" s="138"/>
    </row>
    <row r="57" spans="1:20" ht="15">
      <c r="A57" s="138"/>
      <c r="B57" s="138">
        <v>6</v>
      </c>
      <c r="C57" s="138">
        <v>5</v>
      </c>
      <c r="D57" s="138"/>
      <c r="E57" s="117" t="s">
        <v>165</v>
      </c>
      <c r="F57" s="118">
        <f>STDEV($B$10:$B$308)</f>
        <v>2.4510737720122031</v>
      </c>
      <c r="G57" s="119">
        <f>STDEV($C$10:$C$308)</f>
        <v>2.5202775763295313</v>
      </c>
      <c r="H57" s="147"/>
      <c r="I57" s="147"/>
      <c r="J57" s="147"/>
      <c r="K57" s="147"/>
      <c r="L57" s="138"/>
      <c r="M57" s="138"/>
      <c r="N57" s="138"/>
      <c r="O57" s="138"/>
      <c r="P57" s="138"/>
      <c r="Q57" s="138"/>
      <c r="R57" s="138"/>
      <c r="S57" s="138"/>
      <c r="T57" s="138"/>
    </row>
    <row r="58" spans="1:20" ht="15">
      <c r="A58" s="138"/>
      <c r="B58" s="138">
        <v>6</v>
      </c>
      <c r="C58" s="138">
        <v>5</v>
      </c>
      <c r="D58" s="138"/>
      <c r="E58" s="117" t="s">
        <v>166</v>
      </c>
      <c r="F58" s="118">
        <f>F57/(SQRT(F59))</f>
        <v>0.17924026589737937</v>
      </c>
      <c r="G58" s="120">
        <f>G57/(SQRT(G59))</f>
        <v>0.14575141550910536</v>
      </c>
      <c r="H58" s="147"/>
      <c r="I58" s="147"/>
      <c r="J58" s="147"/>
      <c r="K58" s="147"/>
      <c r="L58" s="138"/>
      <c r="M58" s="138"/>
      <c r="N58" s="138"/>
      <c r="O58" s="138"/>
      <c r="P58" s="138"/>
      <c r="Q58" s="138"/>
      <c r="R58" s="138"/>
      <c r="S58" s="138"/>
      <c r="T58" s="138"/>
    </row>
    <row r="59" spans="1:20" ht="15.75" thickBot="1">
      <c r="A59" s="138"/>
      <c r="B59" s="138">
        <v>6</v>
      </c>
      <c r="C59" s="138">
        <v>5</v>
      </c>
      <c r="D59" s="138"/>
      <c r="E59" s="121" t="s">
        <v>167</v>
      </c>
      <c r="F59" s="122">
        <f>COUNT($B$10:$B$308)</f>
        <v>187</v>
      </c>
      <c r="G59" s="123">
        <f>COUNT($C$10:$C$308)</f>
        <v>299</v>
      </c>
      <c r="H59" s="147"/>
      <c r="I59" s="147"/>
      <c r="J59" s="147"/>
      <c r="K59" s="147"/>
      <c r="L59" s="138"/>
      <c r="M59" s="138"/>
      <c r="N59" s="138"/>
      <c r="O59" s="138"/>
      <c r="P59" s="138"/>
      <c r="Q59" s="138"/>
      <c r="R59" s="138"/>
      <c r="S59" s="138"/>
      <c r="T59" s="138"/>
    </row>
    <row r="60" spans="1:20">
      <c r="A60" s="138"/>
      <c r="B60" s="138">
        <v>6</v>
      </c>
      <c r="C60" s="138">
        <v>5</v>
      </c>
      <c r="D60" s="138"/>
      <c r="E60" s="138"/>
      <c r="F60" s="138"/>
      <c r="G60" s="138"/>
      <c r="H60" s="138"/>
      <c r="I60" s="138"/>
      <c r="J60" s="138"/>
      <c r="K60" s="138"/>
      <c r="L60" s="138"/>
      <c r="M60" s="138"/>
      <c r="N60" s="138"/>
      <c r="O60" s="138"/>
      <c r="P60" s="138"/>
      <c r="Q60" s="138"/>
      <c r="R60" s="138"/>
      <c r="S60" s="138"/>
      <c r="T60" s="138"/>
    </row>
    <row r="61" spans="1:20">
      <c r="A61" s="138"/>
      <c r="B61" s="138">
        <v>6</v>
      </c>
      <c r="C61" s="138">
        <v>5</v>
      </c>
      <c r="D61" s="138"/>
      <c r="E61" s="138"/>
      <c r="F61" s="138"/>
      <c r="G61" s="138"/>
      <c r="H61" s="138"/>
      <c r="I61" s="138"/>
      <c r="J61" s="138"/>
      <c r="K61" s="138"/>
      <c r="L61" s="138"/>
      <c r="M61" s="138"/>
      <c r="N61" s="138"/>
      <c r="O61" s="138"/>
      <c r="P61" s="138"/>
      <c r="Q61" s="138"/>
      <c r="R61" s="138"/>
      <c r="S61" s="138"/>
      <c r="T61" s="138"/>
    </row>
    <row r="62" spans="1:20">
      <c r="A62" s="138"/>
      <c r="B62" s="138">
        <v>6</v>
      </c>
      <c r="C62" s="138">
        <v>5</v>
      </c>
      <c r="D62" s="138"/>
      <c r="E62" s="138"/>
      <c r="F62" s="138"/>
      <c r="G62" s="138"/>
      <c r="H62" s="138"/>
      <c r="I62" s="138"/>
      <c r="J62" s="138"/>
      <c r="K62" s="138"/>
      <c r="L62" s="138"/>
      <c r="M62" s="138"/>
      <c r="N62" s="138"/>
      <c r="O62" s="138"/>
      <c r="P62" s="138"/>
      <c r="Q62" s="138"/>
      <c r="R62" s="138"/>
      <c r="S62" s="138"/>
      <c r="T62" s="138"/>
    </row>
    <row r="63" spans="1:20">
      <c r="A63" s="138"/>
      <c r="B63" s="138">
        <v>6</v>
      </c>
      <c r="C63" s="138">
        <v>5</v>
      </c>
      <c r="D63" s="138"/>
      <c r="E63" s="138"/>
      <c r="F63" s="138"/>
      <c r="G63" s="138"/>
      <c r="H63" s="138"/>
      <c r="I63" s="138"/>
      <c r="J63" s="138"/>
      <c r="K63" s="138"/>
      <c r="L63" s="138"/>
      <c r="M63" s="138"/>
      <c r="N63" s="138"/>
      <c r="O63" s="138"/>
      <c r="P63" s="138"/>
      <c r="Q63" s="138"/>
      <c r="R63" s="138"/>
      <c r="S63" s="138"/>
      <c r="T63" s="138"/>
    </row>
    <row r="64" spans="1:20">
      <c r="A64" s="138"/>
      <c r="B64" s="138">
        <v>6</v>
      </c>
      <c r="C64" s="138">
        <v>5</v>
      </c>
      <c r="D64" s="138"/>
      <c r="E64" s="138"/>
      <c r="F64" s="138"/>
      <c r="G64" s="138"/>
      <c r="H64" s="138"/>
      <c r="I64" s="138"/>
      <c r="J64" s="138"/>
      <c r="K64" s="138"/>
      <c r="L64" s="138"/>
      <c r="M64" s="138"/>
      <c r="N64" s="138"/>
      <c r="O64" s="138"/>
      <c r="P64" s="138"/>
      <c r="Q64" s="138"/>
      <c r="R64" s="138"/>
      <c r="S64" s="138"/>
      <c r="T64" s="138"/>
    </row>
    <row r="65" spans="1:20">
      <c r="A65" s="138"/>
      <c r="B65" s="138">
        <v>6</v>
      </c>
      <c r="C65" s="138">
        <v>5</v>
      </c>
      <c r="D65" s="138"/>
      <c r="E65" s="138"/>
      <c r="F65" s="138"/>
      <c r="G65" s="138"/>
      <c r="H65" s="138"/>
      <c r="I65" s="138"/>
      <c r="J65" s="138"/>
      <c r="K65" s="138"/>
      <c r="L65" s="138"/>
      <c r="M65" s="138"/>
      <c r="N65" s="138"/>
      <c r="O65" s="138"/>
      <c r="P65" s="138"/>
      <c r="Q65" s="138"/>
      <c r="R65" s="138"/>
      <c r="S65" s="138"/>
      <c r="T65" s="138"/>
    </row>
    <row r="66" spans="1:20">
      <c r="A66" s="138"/>
      <c r="B66" s="138">
        <v>6</v>
      </c>
      <c r="C66" s="138">
        <v>5</v>
      </c>
      <c r="D66" s="138"/>
      <c r="E66" s="138"/>
      <c r="F66" s="138"/>
      <c r="G66" s="138"/>
      <c r="H66" s="138"/>
      <c r="I66" s="138"/>
      <c r="J66" s="138"/>
      <c r="K66" s="138"/>
      <c r="L66" s="138"/>
      <c r="M66" s="138"/>
      <c r="N66" s="138"/>
      <c r="O66" s="138"/>
      <c r="P66" s="138"/>
      <c r="Q66" s="138"/>
      <c r="R66" s="138"/>
      <c r="S66" s="138"/>
      <c r="T66" s="138"/>
    </row>
    <row r="67" spans="1:20">
      <c r="A67" s="138"/>
      <c r="B67" s="138">
        <v>6</v>
      </c>
      <c r="C67" s="138">
        <v>6</v>
      </c>
      <c r="D67" s="138"/>
      <c r="E67" s="138"/>
      <c r="F67" s="138"/>
      <c r="G67" s="138"/>
      <c r="H67" s="138"/>
      <c r="I67" s="138"/>
      <c r="J67" s="138"/>
      <c r="K67" s="138"/>
      <c r="L67" s="138"/>
      <c r="M67" s="138"/>
      <c r="N67" s="138"/>
      <c r="O67" s="138"/>
      <c r="P67" s="138"/>
      <c r="Q67" s="138"/>
      <c r="R67" s="138"/>
      <c r="S67" s="138"/>
      <c r="T67" s="138"/>
    </row>
    <row r="68" spans="1:20">
      <c r="A68" s="138"/>
      <c r="B68" s="138">
        <v>6</v>
      </c>
      <c r="C68" s="138">
        <v>6</v>
      </c>
      <c r="D68" s="138"/>
      <c r="E68" s="138"/>
      <c r="F68" s="138"/>
      <c r="G68" s="138"/>
      <c r="H68" s="138"/>
      <c r="I68" s="138"/>
      <c r="J68" s="138"/>
      <c r="K68" s="138"/>
      <c r="L68" s="138"/>
      <c r="M68" s="138"/>
      <c r="N68" s="138"/>
      <c r="O68" s="138"/>
      <c r="P68" s="138"/>
      <c r="Q68" s="138"/>
      <c r="R68" s="138"/>
      <c r="S68" s="138"/>
      <c r="T68" s="138"/>
    </row>
    <row r="69" spans="1:20">
      <c r="A69" s="138"/>
      <c r="B69" s="138">
        <v>6</v>
      </c>
      <c r="C69" s="138">
        <v>6</v>
      </c>
      <c r="D69" s="138"/>
      <c r="E69" s="138"/>
      <c r="F69" s="138"/>
      <c r="G69" s="138"/>
      <c r="H69" s="138"/>
      <c r="I69" s="138"/>
      <c r="J69" s="138"/>
      <c r="K69" s="138"/>
      <c r="L69" s="138"/>
      <c r="M69" s="138"/>
      <c r="N69" s="138"/>
      <c r="O69" s="138"/>
      <c r="P69" s="138"/>
      <c r="Q69" s="138"/>
      <c r="R69" s="138"/>
      <c r="S69" s="138"/>
      <c r="T69" s="138"/>
    </row>
    <row r="70" spans="1:20">
      <c r="A70" s="138"/>
      <c r="B70" s="138">
        <v>6</v>
      </c>
      <c r="C70" s="138">
        <v>6</v>
      </c>
      <c r="D70" s="138"/>
      <c r="E70" s="138"/>
      <c r="F70" s="138"/>
      <c r="G70" s="138"/>
      <c r="H70" s="138"/>
      <c r="I70" s="138"/>
      <c r="J70" s="138"/>
      <c r="K70" s="138"/>
      <c r="L70" s="138"/>
      <c r="M70" s="138"/>
      <c r="N70" s="138"/>
      <c r="O70" s="138"/>
      <c r="P70" s="138"/>
      <c r="Q70" s="138"/>
      <c r="R70" s="138"/>
      <c r="S70" s="138"/>
      <c r="T70" s="138"/>
    </row>
    <row r="71" spans="1:20">
      <c r="A71" s="138"/>
      <c r="B71" s="138">
        <v>6</v>
      </c>
      <c r="C71" s="138">
        <v>6</v>
      </c>
      <c r="D71" s="138"/>
      <c r="E71" s="138"/>
      <c r="F71" s="138"/>
      <c r="G71" s="138"/>
      <c r="H71" s="138"/>
      <c r="I71" s="138"/>
      <c r="J71" s="138"/>
      <c r="K71" s="138"/>
      <c r="L71" s="138"/>
      <c r="M71" s="138"/>
      <c r="N71" s="138"/>
      <c r="O71" s="138"/>
      <c r="P71" s="138"/>
      <c r="Q71" s="138"/>
      <c r="R71" s="138"/>
      <c r="S71" s="138"/>
      <c r="T71" s="138"/>
    </row>
    <row r="72" spans="1:20">
      <c r="A72" s="138"/>
      <c r="B72" s="138">
        <v>6</v>
      </c>
      <c r="C72" s="138">
        <v>6</v>
      </c>
      <c r="D72" s="138"/>
      <c r="E72" s="138"/>
      <c r="F72" s="138"/>
      <c r="G72" s="138"/>
      <c r="H72" s="138"/>
      <c r="I72" s="138"/>
      <c r="J72" s="138"/>
      <c r="K72" s="138"/>
      <c r="L72" s="138"/>
      <c r="M72" s="138"/>
      <c r="N72" s="138"/>
      <c r="O72" s="138"/>
      <c r="P72" s="138"/>
      <c r="Q72" s="138"/>
      <c r="R72" s="138"/>
      <c r="S72" s="138"/>
      <c r="T72" s="138"/>
    </row>
    <row r="73" spans="1:20">
      <c r="A73" s="138"/>
      <c r="B73" s="138">
        <v>6</v>
      </c>
      <c r="C73" s="138">
        <v>6</v>
      </c>
      <c r="D73" s="138"/>
      <c r="E73" s="138"/>
      <c r="F73" s="138"/>
      <c r="G73" s="138"/>
      <c r="H73" s="138"/>
      <c r="I73" s="138"/>
      <c r="J73" s="138"/>
      <c r="K73" s="138"/>
      <c r="L73" s="138"/>
      <c r="M73" s="138"/>
      <c r="N73" s="138"/>
      <c r="O73" s="138"/>
      <c r="P73" s="138"/>
      <c r="Q73" s="138"/>
      <c r="R73" s="138"/>
      <c r="S73" s="138"/>
      <c r="T73" s="138"/>
    </row>
    <row r="74" spans="1:20">
      <c r="A74" s="138"/>
      <c r="B74" s="138">
        <v>6</v>
      </c>
      <c r="C74" s="138">
        <v>6</v>
      </c>
      <c r="D74" s="138"/>
      <c r="E74" s="138"/>
      <c r="F74" s="138"/>
      <c r="G74" s="138"/>
      <c r="H74" s="138"/>
      <c r="I74" s="138"/>
      <c r="J74" s="138"/>
      <c r="K74" s="138"/>
      <c r="L74" s="138"/>
      <c r="M74" s="138"/>
      <c r="N74" s="138"/>
      <c r="O74" s="138"/>
      <c r="P74" s="138"/>
      <c r="Q74" s="138"/>
      <c r="R74" s="138"/>
      <c r="S74" s="138"/>
      <c r="T74" s="138"/>
    </row>
    <row r="75" spans="1:20">
      <c r="A75" s="138"/>
      <c r="B75" s="138">
        <v>7</v>
      </c>
      <c r="C75" s="138">
        <v>6</v>
      </c>
      <c r="D75" s="138"/>
      <c r="E75" s="138"/>
      <c r="F75" s="138"/>
      <c r="G75" s="138"/>
      <c r="H75" s="138"/>
      <c r="I75" s="138"/>
      <c r="J75" s="138"/>
      <c r="K75" s="138"/>
      <c r="L75" s="138"/>
      <c r="M75" s="138"/>
      <c r="N75" s="138"/>
      <c r="O75" s="138"/>
      <c r="P75" s="138"/>
      <c r="Q75" s="138"/>
      <c r="R75" s="138"/>
      <c r="S75" s="138"/>
      <c r="T75" s="138"/>
    </row>
    <row r="76" spans="1:20">
      <c r="A76" s="138"/>
      <c r="B76" s="138">
        <v>7</v>
      </c>
      <c r="C76" s="138">
        <v>6</v>
      </c>
      <c r="D76" s="138"/>
      <c r="E76" s="138"/>
      <c r="F76" s="138"/>
      <c r="G76" s="138"/>
      <c r="H76" s="138"/>
      <c r="I76" s="138"/>
      <c r="J76" s="138"/>
      <c r="K76" s="138"/>
      <c r="L76" s="138"/>
      <c r="M76" s="138"/>
      <c r="N76" s="138"/>
      <c r="O76" s="138"/>
      <c r="P76" s="138"/>
      <c r="Q76" s="138"/>
      <c r="R76" s="138"/>
      <c r="S76" s="138"/>
      <c r="T76" s="138"/>
    </row>
    <row r="77" spans="1:20">
      <c r="A77" s="138"/>
      <c r="B77" s="138">
        <v>7</v>
      </c>
      <c r="C77" s="138">
        <v>6</v>
      </c>
      <c r="D77" s="138"/>
      <c r="E77" s="138"/>
      <c r="F77" s="138"/>
      <c r="G77" s="138"/>
      <c r="H77" s="138"/>
      <c r="I77" s="138"/>
      <c r="J77" s="138"/>
      <c r="K77" s="138"/>
      <c r="L77" s="138"/>
      <c r="M77" s="138"/>
      <c r="N77" s="138"/>
      <c r="O77" s="138"/>
      <c r="P77" s="138"/>
      <c r="Q77" s="138"/>
      <c r="R77" s="138"/>
      <c r="S77" s="138"/>
      <c r="T77" s="138"/>
    </row>
    <row r="78" spans="1:20">
      <c r="A78" s="138"/>
      <c r="B78" s="138">
        <v>7</v>
      </c>
      <c r="C78" s="138">
        <v>6</v>
      </c>
      <c r="D78" s="138"/>
      <c r="E78" s="138"/>
      <c r="F78" s="138"/>
      <c r="G78" s="138"/>
      <c r="H78" s="138"/>
      <c r="I78" s="138"/>
      <c r="J78" s="138"/>
      <c r="K78" s="138"/>
      <c r="L78" s="138"/>
      <c r="M78" s="138"/>
      <c r="N78" s="138"/>
      <c r="O78" s="138"/>
      <c r="P78" s="138"/>
      <c r="Q78" s="138"/>
      <c r="R78" s="138"/>
      <c r="S78" s="138"/>
      <c r="T78" s="138"/>
    </row>
    <row r="79" spans="1:20">
      <c r="A79" s="138"/>
      <c r="B79" s="138">
        <v>7</v>
      </c>
      <c r="C79" s="138">
        <v>6</v>
      </c>
      <c r="D79" s="138"/>
      <c r="E79" s="138"/>
      <c r="F79" s="138"/>
      <c r="G79" s="138"/>
      <c r="H79" s="138"/>
      <c r="I79" s="138"/>
      <c r="J79" s="138"/>
      <c r="K79" s="138"/>
      <c r="L79" s="138"/>
      <c r="M79" s="138"/>
      <c r="N79" s="138"/>
      <c r="O79" s="138"/>
      <c r="P79" s="138"/>
      <c r="Q79" s="138"/>
      <c r="R79" s="138"/>
      <c r="S79" s="138"/>
      <c r="T79" s="138"/>
    </row>
    <row r="80" spans="1:20">
      <c r="A80" s="138"/>
      <c r="B80" s="138">
        <v>7</v>
      </c>
      <c r="C80" s="138">
        <v>6</v>
      </c>
      <c r="D80" s="138"/>
      <c r="E80" s="138"/>
      <c r="F80" s="138"/>
      <c r="G80" s="138"/>
      <c r="H80" s="138"/>
      <c r="I80" s="138"/>
      <c r="J80" s="138"/>
      <c r="K80" s="138"/>
      <c r="L80" s="138"/>
      <c r="M80" s="138"/>
      <c r="N80" s="138"/>
      <c r="O80" s="138"/>
      <c r="P80" s="138"/>
      <c r="Q80" s="138"/>
      <c r="R80" s="138"/>
      <c r="S80" s="138"/>
      <c r="T80" s="138"/>
    </row>
    <row r="81" spans="1:20">
      <c r="A81" s="138"/>
      <c r="B81" s="138">
        <v>7</v>
      </c>
      <c r="C81" s="138">
        <v>6</v>
      </c>
      <c r="D81" s="138"/>
      <c r="E81" s="138"/>
      <c r="F81" s="138"/>
      <c r="G81" s="138"/>
      <c r="H81" s="138"/>
      <c r="I81" s="138"/>
      <c r="J81" s="138"/>
      <c r="K81" s="138"/>
      <c r="L81" s="138"/>
      <c r="M81" s="138"/>
      <c r="N81" s="138"/>
      <c r="O81" s="138"/>
      <c r="P81" s="138"/>
      <c r="Q81" s="138"/>
      <c r="R81" s="138"/>
      <c r="S81" s="138"/>
      <c r="T81" s="138"/>
    </row>
    <row r="82" spans="1:20">
      <c r="A82" s="138"/>
      <c r="B82" s="138">
        <v>7</v>
      </c>
      <c r="C82" s="138">
        <v>6</v>
      </c>
      <c r="D82" s="138"/>
      <c r="E82" s="138"/>
      <c r="F82" s="138"/>
      <c r="G82" s="138"/>
      <c r="H82" s="138"/>
      <c r="I82" s="138"/>
      <c r="J82" s="138"/>
      <c r="K82" s="138"/>
      <c r="L82" s="138"/>
      <c r="M82" s="138"/>
      <c r="N82" s="138"/>
      <c r="O82" s="138"/>
      <c r="P82" s="138"/>
      <c r="Q82" s="138"/>
      <c r="R82" s="138"/>
      <c r="S82" s="138"/>
      <c r="T82" s="138"/>
    </row>
    <row r="83" spans="1:20">
      <c r="A83" s="138"/>
      <c r="B83" s="138">
        <v>7</v>
      </c>
      <c r="C83" s="138">
        <v>6</v>
      </c>
      <c r="D83" s="138"/>
      <c r="E83" s="138"/>
      <c r="F83" s="138"/>
      <c r="G83" s="138"/>
      <c r="H83" s="138"/>
      <c r="I83" s="138"/>
      <c r="J83" s="138"/>
      <c r="K83" s="138"/>
      <c r="L83" s="138"/>
      <c r="M83" s="138"/>
      <c r="N83" s="138"/>
      <c r="O83" s="138"/>
      <c r="P83" s="138"/>
      <c r="Q83" s="138"/>
      <c r="R83" s="138"/>
      <c r="S83" s="138"/>
      <c r="T83" s="138"/>
    </row>
    <row r="84" spans="1:20">
      <c r="A84" s="138"/>
      <c r="B84" s="138">
        <v>7</v>
      </c>
      <c r="C84" s="138">
        <v>6</v>
      </c>
      <c r="D84" s="138"/>
      <c r="E84" s="138"/>
      <c r="F84" s="138"/>
      <c r="G84" s="138"/>
      <c r="H84" s="138"/>
      <c r="I84" s="138"/>
      <c r="J84" s="138"/>
      <c r="K84" s="138"/>
      <c r="L84" s="138"/>
      <c r="M84" s="138"/>
      <c r="N84" s="138"/>
      <c r="O84" s="138"/>
      <c r="P84" s="138"/>
      <c r="Q84" s="138"/>
      <c r="R84" s="138"/>
      <c r="S84" s="138"/>
      <c r="T84" s="138"/>
    </row>
    <row r="85" spans="1:20">
      <c r="A85" s="138"/>
      <c r="B85" s="138">
        <v>7</v>
      </c>
      <c r="C85" s="138">
        <v>6</v>
      </c>
      <c r="D85" s="138"/>
      <c r="E85" s="138"/>
      <c r="F85" s="138"/>
      <c r="G85" s="138"/>
      <c r="H85" s="138"/>
      <c r="I85" s="138"/>
      <c r="J85" s="138"/>
      <c r="K85" s="138"/>
      <c r="L85" s="138"/>
      <c r="M85" s="138"/>
      <c r="N85" s="138"/>
      <c r="O85" s="138"/>
      <c r="P85" s="138"/>
      <c r="Q85" s="138"/>
      <c r="R85" s="138"/>
      <c r="S85" s="138"/>
      <c r="T85" s="138"/>
    </row>
    <row r="86" spans="1:20">
      <c r="A86" s="138"/>
      <c r="B86" s="138">
        <v>7</v>
      </c>
      <c r="C86" s="138">
        <v>6</v>
      </c>
      <c r="D86" s="138"/>
      <c r="E86" s="138"/>
      <c r="F86" s="138"/>
      <c r="G86" s="138"/>
      <c r="H86" s="138"/>
      <c r="I86" s="138"/>
      <c r="J86" s="138"/>
      <c r="K86" s="138"/>
      <c r="L86" s="138"/>
      <c r="M86" s="138"/>
      <c r="N86" s="138"/>
      <c r="O86" s="138"/>
      <c r="P86" s="138"/>
      <c r="Q86" s="138"/>
      <c r="R86" s="138"/>
      <c r="S86" s="138"/>
      <c r="T86" s="138"/>
    </row>
    <row r="87" spans="1:20">
      <c r="A87" s="138"/>
      <c r="B87" s="138">
        <v>7</v>
      </c>
      <c r="C87" s="138">
        <v>6</v>
      </c>
      <c r="D87" s="138"/>
      <c r="E87" s="138"/>
      <c r="F87" s="138"/>
      <c r="G87" s="138"/>
      <c r="H87" s="138"/>
      <c r="I87" s="138"/>
      <c r="J87" s="138"/>
      <c r="K87" s="138"/>
      <c r="L87" s="138"/>
      <c r="M87" s="138"/>
      <c r="N87" s="138"/>
      <c r="O87" s="138"/>
      <c r="P87" s="138"/>
      <c r="Q87" s="138"/>
      <c r="R87" s="138"/>
      <c r="S87" s="138"/>
      <c r="T87" s="138"/>
    </row>
    <row r="88" spans="1:20">
      <c r="A88" s="138"/>
      <c r="B88" s="138">
        <v>7</v>
      </c>
      <c r="C88" s="138">
        <v>6</v>
      </c>
      <c r="D88" s="138"/>
      <c r="E88" s="138"/>
      <c r="F88" s="138"/>
      <c r="G88" s="138"/>
      <c r="H88" s="138"/>
      <c r="I88" s="138"/>
      <c r="J88" s="138"/>
      <c r="K88" s="138"/>
      <c r="L88" s="138"/>
      <c r="M88" s="138"/>
      <c r="N88" s="138"/>
      <c r="O88" s="138"/>
      <c r="P88" s="138"/>
      <c r="Q88" s="138"/>
      <c r="R88" s="138"/>
      <c r="S88" s="138"/>
      <c r="T88" s="138"/>
    </row>
    <row r="89" spans="1:20">
      <c r="A89" s="138"/>
      <c r="B89" s="138">
        <v>7</v>
      </c>
      <c r="C89" s="138">
        <v>6</v>
      </c>
      <c r="D89" s="138"/>
      <c r="E89" s="138"/>
      <c r="F89" s="138"/>
      <c r="G89" s="138"/>
      <c r="H89" s="138"/>
      <c r="I89" s="138"/>
      <c r="J89" s="138"/>
      <c r="K89" s="138"/>
      <c r="L89" s="138"/>
      <c r="M89" s="138"/>
      <c r="N89" s="138"/>
      <c r="O89" s="138"/>
      <c r="P89" s="138"/>
      <c r="Q89" s="138"/>
      <c r="R89" s="138"/>
      <c r="S89" s="138"/>
      <c r="T89" s="138"/>
    </row>
    <row r="90" spans="1:20">
      <c r="A90" s="138"/>
      <c r="B90" s="138">
        <v>7</v>
      </c>
      <c r="C90" s="138">
        <v>6</v>
      </c>
      <c r="D90" s="138"/>
      <c r="E90" s="138"/>
      <c r="F90" s="138"/>
      <c r="G90" s="138"/>
      <c r="H90" s="138"/>
      <c r="I90" s="138"/>
      <c r="J90" s="138"/>
      <c r="K90" s="138"/>
      <c r="L90" s="138"/>
      <c r="M90" s="138"/>
      <c r="N90" s="138"/>
      <c r="O90" s="138"/>
      <c r="P90" s="138"/>
      <c r="Q90" s="138"/>
      <c r="R90" s="138"/>
      <c r="S90" s="138"/>
      <c r="T90" s="138"/>
    </row>
    <row r="91" spans="1:20">
      <c r="A91" s="138"/>
      <c r="B91" s="138">
        <v>7</v>
      </c>
      <c r="C91" s="138">
        <v>6</v>
      </c>
      <c r="D91" s="138"/>
      <c r="E91" s="138"/>
      <c r="F91" s="138"/>
      <c r="G91" s="138"/>
      <c r="H91" s="138"/>
      <c r="I91" s="138"/>
      <c r="J91" s="138"/>
      <c r="K91" s="138"/>
      <c r="L91" s="138"/>
      <c r="M91" s="138"/>
      <c r="N91" s="138"/>
      <c r="O91" s="138"/>
      <c r="P91" s="138"/>
      <c r="Q91" s="138"/>
      <c r="R91" s="138"/>
      <c r="S91" s="138"/>
      <c r="T91" s="138"/>
    </row>
    <row r="92" spans="1:20">
      <c r="A92" s="138"/>
      <c r="B92" s="138">
        <v>7</v>
      </c>
      <c r="C92" s="138">
        <v>6</v>
      </c>
      <c r="D92" s="138"/>
      <c r="E92" s="138"/>
      <c r="F92" s="138"/>
      <c r="G92" s="138"/>
      <c r="H92" s="138"/>
      <c r="I92" s="138"/>
      <c r="J92" s="138"/>
      <c r="K92" s="138"/>
      <c r="L92" s="138"/>
      <c r="M92" s="138"/>
      <c r="N92" s="138"/>
      <c r="O92" s="138"/>
      <c r="P92" s="138"/>
      <c r="Q92" s="138"/>
      <c r="R92" s="138"/>
      <c r="S92" s="138"/>
      <c r="T92" s="138"/>
    </row>
    <row r="93" spans="1:20">
      <c r="A93" s="138"/>
      <c r="B93" s="138">
        <v>7</v>
      </c>
      <c r="C93" s="138">
        <v>6</v>
      </c>
      <c r="D93" s="138"/>
      <c r="E93" s="138"/>
      <c r="F93" s="138"/>
      <c r="G93" s="138"/>
      <c r="H93" s="138"/>
      <c r="I93" s="138"/>
      <c r="J93" s="138"/>
      <c r="K93" s="138"/>
      <c r="L93" s="138"/>
      <c r="M93" s="138"/>
      <c r="N93" s="138"/>
      <c r="O93" s="138"/>
      <c r="P93" s="138"/>
      <c r="Q93" s="138"/>
      <c r="R93" s="138"/>
      <c r="S93" s="138"/>
      <c r="T93" s="138"/>
    </row>
    <row r="94" spans="1:20">
      <c r="A94" s="138"/>
      <c r="B94" s="138">
        <v>7</v>
      </c>
      <c r="C94" s="138">
        <v>6</v>
      </c>
      <c r="D94" s="138"/>
      <c r="E94" s="138"/>
      <c r="F94" s="138"/>
      <c r="G94" s="138"/>
      <c r="H94" s="138"/>
      <c r="I94" s="138"/>
      <c r="J94" s="138"/>
      <c r="K94" s="138"/>
      <c r="L94" s="138"/>
      <c r="M94" s="138"/>
      <c r="N94" s="138"/>
      <c r="O94" s="138"/>
      <c r="P94" s="138"/>
      <c r="Q94" s="138"/>
      <c r="R94" s="138"/>
      <c r="S94" s="138"/>
      <c r="T94" s="138"/>
    </row>
    <row r="95" spans="1:20">
      <c r="A95" s="138"/>
      <c r="B95" s="138">
        <v>7</v>
      </c>
      <c r="C95" s="138">
        <v>6</v>
      </c>
      <c r="D95" s="138"/>
      <c r="E95" s="138"/>
      <c r="F95" s="138"/>
      <c r="G95" s="138"/>
      <c r="H95" s="138"/>
      <c r="I95" s="138"/>
      <c r="J95" s="138"/>
      <c r="K95" s="138"/>
      <c r="L95" s="138"/>
      <c r="M95" s="138"/>
      <c r="N95" s="138"/>
      <c r="O95" s="138"/>
      <c r="P95" s="138"/>
      <c r="Q95" s="138"/>
      <c r="R95" s="138"/>
      <c r="S95" s="138"/>
      <c r="T95" s="138"/>
    </row>
    <row r="96" spans="1:20">
      <c r="A96" s="138"/>
      <c r="B96" s="138">
        <v>7</v>
      </c>
      <c r="C96" s="138">
        <v>6</v>
      </c>
      <c r="D96" s="138"/>
      <c r="E96" s="138"/>
      <c r="F96" s="138"/>
      <c r="G96" s="138"/>
      <c r="H96" s="138"/>
      <c r="I96" s="138"/>
      <c r="J96" s="138"/>
      <c r="K96" s="138"/>
      <c r="L96" s="138"/>
      <c r="M96" s="138"/>
      <c r="N96" s="138"/>
      <c r="O96" s="138"/>
      <c r="P96" s="138"/>
      <c r="Q96" s="138"/>
      <c r="R96" s="138"/>
      <c r="S96" s="138"/>
      <c r="T96" s="138"/>
    </row>
    <row r="97" spans="1:20">
      <c r="A97" s="138"/>
      <c r="B97" s="138">
        <v>7</v>
      </c>
      <c r="C97" s="138">
        <v>6</v>
      </c>
      <c r="D97" s="138"/>
      <c r="E97" s="138"/>
      <c r="F97" s="138"/>
      <c r="G97" s="138"/>
      <c r="H97" s="138"/>
      <c r="I97" s="138"/>
      <c r="J97" s="138"/>
      <c r="K97" s="138"/>
      <c r="L97" s="138"/>
      <c r="M97" s="138"/>
      <c r="N97" s="138"/>
      <c r="O97" s="138"/>
      <c r="P97" s="138"/>
      <c r="Q97" s="138"/>
      <c r="R97" s="138"/>
      <c r="S97" s="138"/>
      <c r="T97" s="138"/>
    </row>
    <row r="98" spans="1:20">
      <c r="A98" s="138"/>
      <c r="B98" s="138">
        <v>7</v>
      </c>
      <c r="C98" s="138">
        <v>6</v>
      </c>
      <c r="D98" s="138"/>
      <c r="E98" s="138"/>
      <c r="F98" s="138"/>
      <c r="G98" s="138"/>
      <c r="H98" s="138"/>
      <c r="I98" s="138"/>
      <c r="J98" s="138"/>
      <c r="K98" s="138"/>
      <c r="L98" s="138"/>
      <c r="M98" s="138"/>
      <c r="N98" s="138"/>
      <c r="O98" s="138"/>
      <c r="P98" s="138"/>
      <c r="Q98" s="138"/>
      <c r="R98" s="138"/>
      <c r="S98" s="138"/>
      <c r="T98" s="138"/>
    </row>
    <row r="99" spans="1:20">
      <c r="A99" s="138"/>
      <c r="B99" s="138">
        <v>7</v>
      </c>
      <c r="C99" s="138">
        <v>6</v>
      </c>
      <c r="D99" s="138"/>
      <c r="E99" s="138"/>
      <c r="F99" s="138"/>
      <c r="G99" s="138"/>
      <c r="H99" s="138"/>
      <c r="I99" s="138"/>
      <c r="J99" s="138"/>
      <c r="K99" s="138"/>
      <c r="L99" s="138"/>
      <c r="M99" s="138"/>
      <c r="N99" s="138"/>
      <c r="O99" s="138"/>
      <c r="P99" s="138"/>
      <c r="Q99" s="138"/>
      <c r="R99" s="138"/>
      <c r="S99" s="138"/>
      <c r="T99" s="138"/>
    </row>
    <row r="100" spans="1:20">
      <c r="A100" s="138"/>
      <c r="B100" s="138">
        <v>7</v>
      </c>
      <c r="C100" s="138">
        <v>6</v>
      </c>
      <c r="D100" s="138"/>
      <c r="E100" s="138"/>
      <c r="F100" s="138"/>
      <c r="G100" s="138"/>
      <c r="H100" s="138"/>
      <c r="I100" s="138"/>
      <c r="J100" s="138"/>
      <c r="K100" s="138"/>
      <c r="L100" s="138"/>
      <c r="M100" s="138"/>
      <c r="N100" s="138"/>
      <c r="O100" s="138"/>
      <c r="P100" s="138"/>
      <c r="Q100" s="138"/>
      <c r="R100" s="138"/>
      <c r="S100" s="138"/>
      <c r="T100" s="138"/>
    </row>
    <row r="101" spans="1:20">
      <c r="A101" s="138"/>
      <c r="B101" s="138">
        <v>7</v>
      </c>
      <c r="C101" s="138">
        <v>6</v>
      </c>
      <c r="D101" s="138"/>
      <c r="E101" s="138"/>
      <c r="F101" s="138"/>
      <c r="G101" s="138"/>
      <c r="H101" s="138"/>
      <c r="I101" s="138"/>
      <c r="J101" s="138"/>
      <c r="K101" s="138"/>
      <c r="L101" s="138"/>
      <c r="M101" s="138"/>
      <c r="N101" s="138"/>
      <c r="O101" s="138"/>
      <c r="P101" s="138"/>
      <c r="Q101" s="138"/>
      <c r="R101" s="138"/>
      <c r="S101" s="138"/>
      <c r="T101" s="138"/>
    </row>
    <row r="102" spans="1:20">
      <c r="A102" s="138"/>
      <c r="B102" s="138">
        <v>8</v>
      </c>
      <c r="C102" s="138">
        <v>6</v>
      </c>
      <c r="D102" s="138"/>
      <c r="E102" s="138"/>
      <c r="F102" s="138"/>
      <c r="G102" s="138"/>
      <c r="H102" s="138"/>
      <c r="I102" s="138"/>
      <c r="J102" s="138"/>
      <c r="K102" s="138"/>
      <c r="L102" s="138"/>
      <c r="M102" s="138"/>
      <c r="N102" s="138"/>
      <c r="O102" s="138"/>
      <c r="P102" s="138"/>
      <c r="Q102" s="138"/>
      <c r="R102" s="138"/>
      <c r="S102" s="138"/>
      <c r="T102" s="138"/>
    </row>
    <row r="103" spans="1:20">
      <c r="A103" s="138"/>
      <c r="B103" s="138">
        <v>8</v>
      </c>
      <c r="C103" s="138">
        <v>6</v>
      </c>
      <c r="D103" s="138"/>
      <c r="E103" s="138"/>
      <c r="F103" s="138"/>
      <c r="G103" s="138"/>
      <c r="H103" s="138"/>
      <c r="I103" s="138"/>
      <c r="J103" s="138"/>
      <c r="K103" s="138"/>
      <c r="L103" s="138"/>
      <c r="M103" s="138"/>
      <c r="N103" s="138"/>
      <c r="O103" s="138"/>
      <c r="P103" s="138"/>
      <c r="Q103" s="138"/>
      <c r="R103" s="138"/>
      <c r="S103" s="138"/>
      <c r="T103" s="138"/>
    </row>
    <row r="104" spans="1:20">
      <c r="A104" s="138"/>
      <c r="B104" s="138">
        <v>8</v>
      </c>
      <c r="C104" s="138">
        <v>6</v>
      </c>
      <c r="D104" s="138"/>
      <c r="E104" s="138"/>
      <c r="F104" s="138"/>
      <c r="G104" s="138"/>
      <c r="H104" s="138"/>
      <c r="I104" s="138"/>
      <c r="J104" s="138"/>
      <c r="K104" s="138"/>
      <c r="L104" s="138"/>
      <c r="M104" s="138"/>
      <c r="N104" s="138"/>
      <c r="O104" s="138"/>
      <c r="P104" s="138"/>
      <c r="Q104" s="138"/>
      <c r="R104" s="138"/>
      <c r="S104" s="138"/>
      <c r="T104" s="138"/>
    </row>
    <row r="105" spans="1:20">
      <c r="A105" s="138"/>
      <c r="B105" s="138">
        <v>8</v>
      </c>
      <c r="C105" s="138">
        <v>6</v>
      </c>
      <c r="D105" s="138"/>
      <c r="E105" s="138"/>
      <c r="F105" s="138"/>
      <c r="G105" s="138"/>
      <c r="H105" s="138"/>
      <c r="I105" s="138"/>
      <c r="J105" s="138"/>
      <c r="K105" s="138"/>
      <c r="L105" s="138"/>
      <c r="M105" s="138"/>
      <c r="N105" s="138"/>
      <c r="O105" s="138"/>
      <c r="P105" s="138"/>
      <c r="Q105" s="138"/>
      <c r="R105" s="138"/>
      <c r="S105" s="138"/>
      <c r="T105" s="138"/>
    </row>
    <row r="106" spans="1:20">
      <c r="A106" s="138"/>
      <c r="B106" s="138">
        <v>8</v>
      </c>
      <c r="C106" s="138">
        <v>6</v>
      </c>
      <c r="D106" s="138"/>
      <c r="E106" s="138"/>
      <c r="F106" s="138"/>
      <c r="G106" s="138"/>
      <c r="H106" s="138"/>
      <c r="I106" s="138"/>
      <c r="J106" s="138"/>
      <c r="K106" s="138"/>
      <c r="L106" s="138"/>
      <c r="M106" s="138"/>
      <c r="N106" s="138"/>
      <c r="O106" s="138"/>
      <c r="P106" s="138"/>
      <c r="Q106" s="138"/>
      <c r="R106" s="138"/>
      <c r="S106" s="138"/>
      <c r="T106" s="138"/>
    </row>
    <row r="107" spans="1:20">
      <c r="A107" s="138"/>
      <c r="B107" s="138">
        <v>8</v>
      </c>
      <c r="C107" s="138">
        <v>6</v>
      </c>
      <c r="D107" s="138"/>
      <c r="E107" s="138"/>
      <c r="F107" s="138"/>
      <c r="G107" s="138"/>
      <c r="H107" s="138"/>
      <c r="I107" s="138"/>
      <c r="J107" s="138"/>
      <c r="K107" s="138"/>
      <c r="L107" s="138"/>
      <c r="M107" s="138"/>
      <c r="N107" s="138"/>
      <c r="O107" s="138"/>
      <c r="P107" s="138"/>
      <c r="Q107" s="138"/>
      <c r="R107" s="138"/>
      <c r="S107" s="138"/>
      <c r="T107" s="138"/>
    </row>
    <row r="108" spans="1:20">
      <c r="A108" s="138"/>
      <c r="B108" s="138">
        <v>8</v>
      </c>
      <c r="C108" s="138">
        <v>6</v>
      </c>
      <c r="D108" s="138"/>
      <c r="E108" s="138"/>
      <c r="F108" s="138"/>
      <c r="G108" s="138"/>
      <c r="H108" s="138"/>
      <c r="I108" s="138"/>
      <c r="J108" s="138"/>
      <c r="K108" s="138"/>
      <c r="L108" s="138"/>
      <c r="M108" s="138"/>
      <c r="N108" s="138"/>
      <c r="O108" s="138"/>
      <c r="P108" s="138"/>
      <c r="Q108" s="138"/>
      <c r="R108" s="138"/>
      <c r="S108" s="138"/>
      <c r="T108" s="138"/>
    </row>
    <row r="109" spans="1:20">
      <c r="A109" s="138"/>
      <c r="B109" s="138">
        <v>8</v>
      </c>
      <c r="C109" s="138">
        <v>6</v>
      </c>
      <c r="D109" s="138"/>
      <c r="E109" s="138"/>
      <c r="F109" s="138"/>
      <c r="G109" s="138"/>
      <c r="H109" s="138"/>
      <c r="I109" s="138"/>
      <c r="J109" s="138"/>
      <c r="K109" s="138"/>
      <c r="L109" s="138"/>
      <c r="M109" s="138"/>
      <c r="N109" s="138"/>
      <c r="O109" s="138"/>
      <c r="P109" s="138"/>
      <c r="Q109" s="138"/>
      <c r="R109" s="138"/>
      <c r="S109" s="138"/>
      <c r="T109" s="138"/>
    </row>
    <row r="110" spans="1:20">
      <c r="A110" s="138"/>
      <c r="B110" s="138">
        <v>8</v>
      </c>
      <c r="C110" s="138">
        <v>6</v>
      </c>
      <c r="D110" s="138"/>
      <c r="E110" s="138"/>
      <c r="F110" s="138"/>
      <c r="G110" s="138"/>
      <c r="H110" s="138"/>
      <c r="I110" s="138"/>
      <c r="J110" s="138"/>
      <c r="K110" s="138"/>
      <c r="L110" s="138"/>
      <c r="M110" s="138"/>
      <c r="N110" s="138"/>
      <c r="O110" s="138"/>
      <c r="P110" s="138"/>
      <c r="Q110" s="138"/>
      <c r="R110" s="138"/>
      <c r="S110" s="138"/>
      <c r="T110" s="138"/>
    </row>
    <row r="111" spans="1:20">
      <c r="A111" s="138"/>
      <c r="B111" s="138">
        <v>8</v>
      </c>
      <c r="C111" s="138">
        <v>6</v>
      </c>
      <c r="D111" s="138"/>
      <c r="E111" s="138"/>
      <c r="F111" s="138"/>
      <c r="G111" s="138"/>
      <c r="H111" s="138"/>
      <c r="I111" s="138"/>
      <c r="J111" s="138"/>
      <c r="K111" s="138"/>
      <c r="L111" s="138"/>
      <c r="M111" s="138"/>
      <c r="N111" s="138"/>
      <c r="O111" s="138"/>
      <c r="P111" s="138"/>
      <c r="Q111" s="138"/>
      <c r="R111" s="138"/>
      <c r="S111" s="138"/>
      <c r="T111" s="138"/>
    </row>
    <row r="112" spans="1:20">
      <c r="A112" s="138"/>
      <c r="B112" s="138">
        <v>8</v>
      </c>
      <c r="C112" s="138">
        <v>6</v>
      </c>
      <c r="D112" s="138"/>
      <c r="E112" s="138"/>
      <c r="F112" s="138"/>
      <c r="G112" s="138"/>
      <c r="H112" s="138"/>
      <c r="I112" s="138"/>
      <c r="J112" s="138"/>
      <c r="K112" s="138"/>
      <c r="L112" s="138"/>
      <c r="M112" s="138"/>
      <c r="N112" s="138"/>
      <c r="O112" s="138"/>
      <c r="P112" s="138"/>
      <c r="Q112" s="138"/>
      <c r="R112" s="138"/>
      <c r="S112" s="138"/>
      <c r="T112" s="138"/>
    </row>
    <row r="113" spans="1:20">
      <c r="A113" s="138"/>
      <c r="B113" s="138">
        <v>8</v>
      </c>
      <c r="C113" s="138">
        <v>6</v>
      </c>
      <c r="D113" s="138"/>
      <c r="E113" s="138"/>
      <c r="F113" s="138"/>
      <c r="G113" s="138"/>
      <c r="H113" s="138"/>
      <c r="I113" s="138"/>
      <c r="J113" s="138"/>
      <c r="K113" s="138"/>
      <c r="L113" s="138"/>
      <c r="M113" s="138"/>
      <c r="N113" s="138"/>
      <c r="O113" s="138"/>
      <c r="P113" s="138"/>
      <c r="Q113" s="138"/>
      <c r="R113" s="138"/>
      <c r="S113" s="138"/>
      <c r="T113" s="138"/>
    </row>
    <row r="114" spans="1:20">
      <c r="A114" s="138"/>
      <c r="B114" s="138">
        <v>8</v>
      </c>
      <c r="C114" s="138">
        <v>6</v>
      </c>
      <c r="D114" s="138"/>
      <c r="E114" s="138"/>
      <c r="F114" s="138"/>
      <c r="G114" s="138"/>
      <c r="H114" s="138"/>
      <c r="I114" s="138"/>
      <c r="J114" s="138"/>
      <c r="K114" s="138"/>
      <c r="L114" s="138"/>
      <c r="M114" s="138"/>
      <c r="N114" s="138"/>
      <c r="O114" s="138"/>
      <c r="P114" s="138"/>
      <c r="Q114" s="138"/>
      <c r="R114" s="138"/>
      <c r="S114" s="138"/>
      <c r="T114" s="138"/>
    </row>
    <row r="115" spans="1:20">
      <c r="A115" s="138"/>
      <c r="B115" s="138">
        <v>8</v>
      </c>
      <c r="C115" s="138">
        <v>6</v>
      </c>
      <c r="D115" s="138"/>
      <c r="E115" s="138"/>
      <c r="F115" s="138"/>
      <c r="G115" s="138"/>
      <c r="H115" s="138"/>
      <c r="I115" s="138"/>
      <c r="J115" s="138"/>
      <c r="K115" s="138"/>
      <c r="L115" s="138"/>
      <c r="M115" s="138"/>
      <c r="N115" s="138"/>
      <c r="O115" s="138"/>
      <c r="P115" s="138"/>
      <c r="Q115" s="138"/>
      <c r="R115" s="138"/>
      <c r="S115" s="138"/>
      <c r="T115" s="138"/>
    </row>
    <row r="116" spans="1:20">
      <c r="A116" s="138"/>
      <c r="B116" s="138">
        <v>8</v>
      </c>
      <c r="C116" s="138">
        <v>6</v>
      </c>
      <c r="D116" s="138"/>
      <c r="E116" s="138"/>
      <c r="F116" s="138"/>
      <c r="G116" s="138"/>
      <c r="H116" s="138"/>
      <c r="I116" s="138"/>
      <c r="J116" s="138"/>
      <c r="K116" s="138"/>
      <c r="L116" s="138"/>
      <c r="M116" s="138"/>
      <c r="N116" s="138"/>
      <c r="O116" s="138"/>
      <c r="P116" s="138"/>
      <c r="Q116" s="138"/>
      <c r="R116" s="138"/>
      <c r="S116" s="138"/>
      <c r="T116" s="138"/>
    </row>
    <row r="117" spans="1:20">
      <c r="A117" s="138"/>
      <c r="B117" s="138">
        <v>8</v>
      </c>
      <c r="C117" s="138">
        <v>6</v>
      </c>
      <c r="D117" s="138"/>
      <c r="E117" s="138"/>
      <c r="F117" s="138"/>
      <c r="G117" s="138"/>
      <c r="H117" s="138"/>
      <c r="I117" s="138"/>
      <c r="J117" s="138"/>
      <c r="K117" s="138"/>
      <c r="L117" s="138"/>
      <c r="M117" s="138"/>
      <c r="N117" s="138"/>
      <c r="O117" s="138"/>
      <c r="P117" s="138"/>
      <c r="Q117" s="138"/>
      <c r="R117" s="138"/>
      <c r="S117" s="138"/>
      <c r="T117" s="138"/>
    </row>
    <row r="118" spans="1:20">
      <c r="A118" s="138"/>
      <c r="B118" s="138">
        <v>8</v>
      </c>
      <c r="C118" s="138">
        <v>6</v>
      </c>
      <c r="D118" s="138"/>
      <c r="E118" s="138"/>
      <c r="F118" s="138"/>
      <c r="G118" s="138"/>
      <c r="H118" s="138"/>
      <c r="I118" s="138"/>
      <c r="J118" s="138"/>
      <c r="K118" s="138"/>
      <c r="L118" s="138"/>
      <c r="M118" s="138"/>
      <c r="N118" s="138"/>
      <c r="O118" s="138"/>
      <c r="P118" s="138"/>
      <c r="Q118" s="138"/>
      <c r="R118" s="138"/>
      <c r="S118" s="138"/>
      <c r="T118" s="138"/>
    </row>
    <row r="119" spans="1:20">
      <c r="A119" s="138"/>
      <c r="B119" s="138">
        <v>8</v>
      </c>
      <c r="C119" s="138">
        <v>6</v>
      </c>
      <c r="D119" s="138"/>
      <c r="E119" s="138"/>
      <c r="F119" s="138"/>
      <c r="G119" s="138"/>
      <c r="H119" s="138"/>
      <c r="I119" s="138"/>
      <c r="J119" s="138"/>
      <c r="K119" s="138"/>
      <c r="L119" s="138"/>
      <c r="M119" s="138"/>
      <c r="N119" s="138"/>
      <c r="O119" s="138"/>
      <c r="P119" s="138"/>
      <c r="Q119" s="138"/>
      <c r="R119" s="138"/>
      <c r="S119" s="138"/>
      <c r="T119" s="138"/>
    </row>
    <row r="120" spans="1:20">
      <c r="A120" s="138"/>
      <c r="B120" s="138">
        <v>8</v>
      </c>
      <c r="C120" s="138">
        <v>6</v>
      </c>
      <c r="D120" s="138"/>
      <c r="E120" s="138"/>
      <c r="F120" s="138"/>
      <c r="G120" s="138"/>
      <c r="H120" s="138"/>
      <c r="I120" s="138"/>
      <c r="J120" s="138"/>
      <c r="K120" s="138"/>
      <c r="L120" s="138"/>
      <c r="M120" s="138"/>
      <c r="N120" s="138"/>
      <c r="O120" s="138"/>
      <c r="P120" s="138"/>
      <c r="Q120" s="138"/>
      <c r="R120" s="138"/>
      <c r="S120" s="138"/>
      <c r="T120" s="138"/>
    </row>
    <row r="121" spans="1:20">
      <c r="A121" s="138"/>
      <c r="B121" s="138">
        <v>8</v>
      </c>
      <c r="C121" s="138">
        <v>6</v>
      </c>
      <c r="D121" s="138"/>
      <c r="E121" s="138"/>
      <c r="F121" s="138"/>
      <c r="G121" s="138"/>
      <c r="H121" s="138"/>
      <c r="I121" s="138"/>
      <c r="J121" s="138"/>
      <c r="K121" s="138"/>
      <c r="L121" s="138"/>
      <c r="M121" s="138"/>
      <c r="N121" s="138"/>
      <c r="O121" s="138"/>
      <c r="P121" s="138"/>
      <c r="Q121" s="138"/>
      <c r="R121" s="138"/>
      <c r="S121" s="138"/>
      <c r="T121" s="138"/>
    </row>
    <row r="122" spans="1:20">
      <c r="A122" s="138"/>
      <c r="B122" s="138">
        <v>8</v>
      </c>
      <c r="C122" s="138">
        <v>7</v>
      </c>
      <c r="D122" s="138"/>
      <c r="E122" s="138"/>
      <c r="F122" s="138"/>
      <c r="G122" s="138"/>
      <c r="H122" s="138"/>
      <c r="I122" s="138"/>
      <c r="J122" s="138"/>
      <c r="K122" s="138"/>
      <c r="L122" s="138"/>
      <c r="M122" s="138"/>
      <c r="N122" s="138"/>
      <c r="O122" s="138"/>
      <c r="P122" s="138"/>
      <c r="Q122" s="138"/>
      <c r="R122" s="138"/>
      <c r="S122" s="138"/>
      <c r="T122" s="138"/>
    </row>
    <row r="123" spans="1:20">
      <c r="A123" s="138"/>
      <c r="B123" s="138">
        <v>8</v>
      </c>
      <c r="C123" s="138">
        <v>7</v>
      </c>
      <c r="D123" s="138"/>
      <c r="E123" s="138"/>
      <c r="F123" s="138"/>
      <c r="G123" s="138"/>
      <c r="H123" s="138"/>
      <c r="I123" s="138"/>
      <c r="J123" s="138"/>
      <c r="K123" s="138"/>
      <c r="L123" s="138"/>
      <c r="M123" s="138"/>
      <c r="N123" s="138"/>
      <c r="O123" s="138"/>
      <c r="P123" s="138"/>
      <c r="Q123" s="138"/>
      <c r="R123" s="138"/>
      <c r="S123" s="138"/>
      <c r="T123" s="138"/>
    </row>
    <row r="124" spans="1:20">
      <c r="A124" s="138"/>
      <c r="B124" s="138">
        <v>8</v>
      </c>
      <c r="C124" s="138">
        <v>7</v>
      </c>
      <c r="D124" s="138"/>
      <c r="E124" s="138"/>
      <c r="F124" s="138"/>
      <c r="G124" s="138"/>
      <c r="H124" s="138"/>
      <c r="I124" s="138"/>
      <c r="J124" s="138"/>
      <c r="K124" s="138"/>
      <c r="L124" s="138"/>
      <c r="M124" s="138"/>
      <c r="N124" s="138"/>
      <c r="O124" s="138"/>
      <c r="P124" s="138"/>
      <c r="Q124" s="138"/>
      <c r="R124" s="138"/>
      <c r="S124" s="138"/>
      <c r="T124" s="138"/>
    </row>
    <row r="125" spans="1:20">
      <c r="A125" s="138"/>
      <c r="B125" s="138">
        <v>8</v>
      </c>
      <c r="C125" s="138">
        <v>7</v>
      </c>
      <c r="D125" s="138"/>
      <c r="E125" s="138"/>
      <c r="F125" s="138"/>
      <c r="G125" s="138"/>
      <c r="H125" s="138"/>
      <c r="I125" s="138"/>
      <c r="J125" s="138"/>
      <c r="K125" s="138"/>
      <c r="L125" s="138"/>
      <c r="M125" s="138"/>
      <c r="N125" s="138"/>
      <c r="O125" s="138"/>
      <c r="P125" s="138"/>
      <c r="Q125" s="138"/>
      <c r="R125" s="138"/>
      <c r="S125" s="138"/>
      <c r="T125" s="138"/>
    </row>
    <row r="126" spans="1:20">
      <c r="A126" s="138"/>
      <c r="B126" s="138">
        <v>8</v>
      </c>
      <c r="C126" s="138">
        <v>7</v>
      </c>
      <c r="D126" s="138"/>
      <c r="E126" s="138"/>
      <c r="F126" s="138"/>
      <c r="G126" s="138"/>
      <c r="H126" s="138"/>
      <c r="I126" s="138"/>
      <c r="J126" s="138"/>
      <c r="K126" s="138"/>
      <c r="L126" s="138"/>
      <c r="M126" s="138"/>
      <c r="N126" s="138"/>
      <c r="O126" s="138"/>
      <c r="P126" s="138"/>
      <c r="Q126" s="138"/>
      <c r="R126" s="138"/>
      <c r="S126" s="138"/>
      <c r="T126" s="138"/>
    </row>
    <row r="127" spans="1:20">
      <c r="A127" s="138"/>
      <c r="B127" s="138">
        <v>8</v>
      </c>
      <c r="C127" s="138">
        <v>7</v>
      </c>
      <c r="D127" s="138"/>
      <c r="E127" s="138"/>
      <c r="F127" s="138"/>
      <c r="G127" s="138"/>
      <c r="H127" s="138"/>
      <c r="I127" s="138"/>
      <c r="J127" s="138"/>
      <c r="K127" s="138"/>
      <c r="L127" s="138"/>
      <c r="M127" s="138"/>
      <c r="N127" s="138"/>
      <c r="O127" s="138"/>
      <c r="P127" s="138"/>
      <c r="Q127" s="138"/>
      <c r="R127" s="138"/>
      <c r="S127" s="138"/>
      <c r="T127" s="138"/>
    </row>
    <row r="128" spans="1:20">
      <c r="A128" s="138"/>
      <c r="B128" s="138">
        <v>8</v>
      </c>
      <c r="C128" s="138">
        <v>7</v>
      </c>
      <c r="D128" s="138"/>
      <c r="E128" s="138"/>
      <c r="F128" s="138"/>
      <c r="G128" s="138"/>
      <c r="H128" s="138"/>
      <c r="I128" s="138"/>
      <c r="J128" s="138"/>
      <c r="K128" s="138"/>
      <c r="L128" s="138"/>
      <c r="M128" s="138"/>
      <c r="N128" s="138"/>
      <c r="O128" s="138"/>
      <c r="P128" s="138"/>
      <c r="Q128" s="138"/>
      <c r="R128" s="138"/>
      <c r="S128" s="138"/>
      <c r="T128" s="138"/>
    </row>
    <row r="129" spans="1:20">
      <c r="A129" s="138"/>
      <c r="B129" s="138">
        <v>8</v>
      </c>
      <c r="C129" s="138">
        <v>7</v>
      </c>
      <c r="D129" s="138"/>
      <c r="E129" s="138"/>
      <c r="F129" s="138"/>
      <c r="G129" s="138"/>
      <c r="H129" s="138"/>
      <c r="I129" s="138"/>
      <c r="J129" s="138"/>
      <c r="K129" s="138"/>
      <c r="L129" s="138"/>
      <c r="M129" s="138"/>
      <c r="N129" s="138"/>
      <c r="O129" s="138"/>
      <c r="P129" s="138"/>
      <c r="Q129" s="138"/>
      <c r="R129" s="138"/>
      <c r="S129" s="138"/>
      <c r="T129" s="138"/>
    </row>
    <row r="130" spans="1:20">
      <c r="A130" s="138"/>
      <c r="B130" s="138">
        <v>8</v>
      </c>
      <c r="C130" s="138">
        <v>7</v>
      </c>
      <c r="D130" s="138"/>
      <c r="E130" s="138"/>
      <c r="F130" s="138"/>
      <c r="G130" s="138"/>
      <c r="H130" s="138"/>
      <c r="I130" s="138"/>
      <c r="J130" s="138"/>
      <c r="K130" s="138"/>
      <c r="L130" s="138"/>
      <c r="M130" s="138"/>
      <c r="N130" s="138"/>
      <c r="O130" s="138"/>
      <c r="P130" s="138"/>
      <c r="Q130" s="138"/>
      <c r="R130" s="138"/>
      <c r="S130" s="138"/>
      <c r="T130" s="138"/>
    </row>
    <row r="131" spans="1:20">
      <c r="A131" s="138"/>
      <c r="B131" s="138">
        <v>8</v>
      </c>
      <c r="C131" s="138">
        <v>7</v>
      </c>
      <c r="D131" s="138"/>
      <c r="E131" s="138"/>
      <c r="F131" s="138"/>
      <c r="G131" s="138"/>
      <c r="H131" s="138"/>
      <c r="I131" s="138"/>
      <c r="J131" s="138"/>
      <c r="K131" s="138"/>
      <c r="L131" s="138"/>
      <c r="M131" s="138"/>
      <c r="N131" s="138"/>
      <c r="O131" s="138"/>
      <c r="P131" s="138"/>
      <c r="Q131" s="138"/>
      <c r="R131" s="138"/>
      <c r="S131" s="138"/>
      <c r="T131" s="138"/>
    </row>
    <row r="132" spans="1:20">
      <c r="A132" s="138"/>
      <c r="B132" s="138">
        <v>8</v>
      </c>
      <c r="C132" s="138">
        <v>7</v>
      </c>
      <c r="D132" s="138"/>
      <c r="E132" s="138"/>
      <c r="F132" s="138"/>
      <c r="G132" s="138"/>
      <c r="H132" s="138"/>
      <c r="I132" s="138"/>
      <c r="J132" s="138"/>
      <c r="K132" s="138"/>
      <c r="L132" s="138"/>
      <c r="M132" s="138"/>
      <c r="N132" s="138"/>
      <c r="O132" s="138"/>
      <c r="P132" s="138"/>
      <c r="Q132" s="138"/>
      <c r="R132" s="138"/>
      <c r="S132" s="138"/>
      <c r="T132" s="138"/>
    </row>
    <row r="133" spans="1:20">
      <c r="A133" s="138"/>
      <c r="B133" s="138">
        <v>9</v>
      </c>
      <c r="C133" s="138">
        <v>7</v>
      </c>
      <c r="D133" s="138"/>
      <c r="E133" s="138"/>
      <c r="F133" s="138"/>
      <c r="G133" s="138"/>
      <c r="H133" s="138"/>
      <c r="I133" s="138"/>
      <c r="J133" s="138"/>
      <c r="K133" s="138"/>
      <c r="L133" s="138"/>
      <c r="M133" s="138"/>
      <c r="N133" s="138"/>
      <c r="O133" s="138"/>
      <c r="P133" s="138"/>
      <c r="Q133" s="138"/>
      <c r="R133" s="138"/>
      <c r="S133" s="138"/>
      <c r="T133" s="138"/>
    </row>
    <row r="134" spans="1:20">
      <c r="A134" s="138"/>
      <c r="B134" s="138">
        <v>9</v>
      </c>
      <c r="C134" s="138">
        <v>7</v>
      </c>
      <c r="D134" s="138"/>
      <c r="E134" s="138"/>
      <c r="F134" s="138"/>
      <c r="G134" s="138"/>
      <c r="H134" s="138"/>
      <c r="I134" s="138"/>
      <c r="J134" s="138"/>
      <c r="K134" s="138"/>
      <c r="L134" s="138"/>
      <c r="M134" s="138"/>
      <c r="N134" s="138"/>
      <c r="O134" s="138"/>
      <c r="P134" s="138"/>
      <c r="Q134" s="138"/>
      <c r="R134" s="138"/>
      <c r="S134" s="138"/>
      <c r="T134" s="138"/>
    </row>
    <row r="135" spans="1:20">
      <c r="A135" s="138"/>
      <c r="B135" s="138">
        <v>9</v>
      </c>
      <c r="C135" s="138">
        <v>7</v>
      </c>
      <c r="D135" s="138"/>
      <c r="E135" s="138"/>
      <c r="F135" s="138"/>
      <c r="G135" s="138"/>
      <c r="H135" s="138"/>
      <c r="I135" s="138"/>
      <c r="J135" s="138"/>
      <c r="K135" s="138"/>
      <c r="L135" s="138"/>
      <c r="M135" s="138"/>
      <c r="N135" s="138"/>
      <c r="O135" s="138"/>
      <c r="P135" s="138"/>
      <c r="Q135" s="138"/>
      <c r="R135" s="138"/>
      <c r="S135" s="138"/>
      <c r="T135" s="138"/>
    </row>
    <row r="136" spans="1:20">
      <c r="A136" s="138"/>
      <c r="B136" s="138">
        <v>9</v>
      </c>
      <c r="C136" s="138">
        <v>7</v>
      </c>
      <c r="D136" s="138"/>
      <c r="E136" s="138"/>
      <c r="F136" s="138"/>
      <c r="G136" s="138"/>
      <c r="H136" s="138"/>
      <c r="I136" s="138"/>
      <c r="J136" s="138"/>
      <c r="K136" s="138"/>
      <c r="L136" s="138"/>
      <c r="M136" s="138"/>
      <c r="N136" s="138"/>
      <c r="O136" s="138"/>
      <c r="P136" s="138"/>
      <c r="Q136" s="138"/>
      <c r="R136" s="138"/>
      <c r="S136" s="138"/>
      <c r="T136" s="138"/>
    </row>
    <row r="137" spans="1:20">
      <c r="A137" s="138"/>
      <c r="B137" s="138">
        <v>9</v>
      </c>
      <c r="C137" s="138">
        <v>7</v>
      </c>
      <c r="D137" s="138"/>
      <c r="E137" s="138"/>
      <c r="F137" s="138"/>
      <c r="G137" s="138"/>
      <c r="H137" s="138"/>
      <c r="I137" s="138"/>
      <c r="J137" s="138"/>
      <c r="K137" s="138"/>
      <c r="L137" s="138"/>
      <c r="M137" s="138"/>
      <c r="N137" s="138"/>
      <c r="O137" s="138"/>
      <c r="P137" s="138"/>
      <c r="Q137" s="138"/>
      <c r="R137" s="138"/>
      <c r="S137" s="138"/>
      <c r="T137" s="138"/>
    </row>
    <row r="138" spans="1:20">
      <c r="A138" s="138"/>
      <c r="B138" s="138">
        <v>9</v>
      </c>
      <c r="C138" s="138">
        <v>7</v>
      </c>
      <c r="D138" s="138"/>
      <c r="E138" s="138"/>
      <c r="F138" s="138"/>
      <c r="G138" s="138"/>
      <c r="H138" s="138"/>
      <c r="I138" s="138"/>
      <c r="J138" s="138"/>
      <c r="K138" s="138"/>
      <c r="L138" s="138"/>
      <c r="M138" s="138"/>
      <c r="N138" s="138"/>
      <c r="O138" s="138"/>
      <c r="P138" s="138"/>
      <c r="Q138" s="138"/>
      <c r="R138" s="138"/>
      <c r="S138" s="138"/>
      <c r="T138" s="138"/>
    </row>
    <row r="139" spans="1:20">
      <c r="A139" s="138"/>
      <c r="B139" s="138">
        <v>9</v>
      </c>
      <c r="C139" s="138">
        <v>7</v>
      </c>
      <c r="D139" s="138"/>
      <c r="E139" s="138"/>
      <c r="F139" s="138"/>
      <c r="G139" s="138"/>
      <c r="H139" s="138"/>
      <c r="I139" s="138"/>
      <c r="J139" s="138"/>
      <c r="K139" s="138"/>
      <c r="L139" s="138"/>
      <c r="M139" s="138"/>
      <c r="N139" s="138"/>
      <c r="O139" s="138"/>
      <c r="P139" s="138"/>
      <c r="Q139" s="138"/>
      <c r="R139" s="138"/>
      <c r="S139" s="138"/>
      <c r="T139" s="138"/>
    </row>
    <row r="140" spans="1:20">
      <c r="A140" s="138"/>
      <c r="B140" s="138">
        <v>9</v>
      </c>
      <c r="C140" s="138">
        <v>7</v>
      </c>
      <c r="D140" s="138"/>
      <c r="E140" s="138"/>
      <c r="F140" s="138"/>
      <c r="G140" s="138"/>
      <c r="H140" s="138"/>
      <c r="I140" s="138"/>
      <c r="J140" s="138"/>
      <c r="K140" s="138"/>
      <c r="L140" s="138"/>
      <c r="M140" s="138"/>
      <c r="N140" s="138"/>
      <c r="O140" s="138"/>
      <c r="P140" s="138"/>
      <c r="Q140" s="138"/>
      <c r="R140" s="138"/>
      <c r="S140" s="138"/>
      <c r="T140" s="138"/>
    </row>
    <row r="141" spans="1:20">
      <c r="A141" s="138"/>
      <c r="B141" s="138">
        <v>9</v>
      </c>
      <c r="C141" s="138">
        <v>7</v>
      </c>
      <c r="D141" s="138"/>
      <c r="E141" s="138"/>
      <c r="F141" s="138"/>
      <c r="G141" s="138"/>
      <c r="H141" s="138"/>
      <c r="I141" s="138"/>
      <c r="J141" s="138"/>
      <c r="K141" s="138"/>
      <c r="L141" s="138"/>
      <c r="M141" s="138"/>
      <c r="N141" s="138"/>
      <c r="O141" s="138"/>
      <c r="P141" s="138"/>
      <c r="Q141" s="138"/>
      <c r="R141" s="138"/>
      <c r="S141" s="138"/>
      <c r="T141" s="138"/>
    </row>
    <row r="142" spans="1:20">
      <c r="A142" s="138"/>
      <c r="B142" s="138">
        <v>9</v>
      </c>
      <c r="C142" s="138">
        <v>7</v>
      </c>
      <c r="D142" s="138"/>
      <c r="E142" s="138"/>
      <c r="F142" s="138"/>
      <c r="G142" s="138"/>
      <c r="H142" s="138"/>
      <c r="I142" s="138"/>
      <c r="J142" s="138"/>
      <c r="K142" s="138"/>
      <c r="L142" s="138"/>
      <c r="M142" s="138"/>
      <c r="N142" s="138"/>
      <c r="O142" s="138"/>
      <c r="P142" s="138"/>
      <c r="Q142" s="138"/>
      <c r="R142" s="138"/>
      <c r="S142" s="138"/>
      <c r="T142" s="138"/>
    </row>
    <row r="143" spans="1:20">
      <c r="A143" s="138"/>
      <c r="B143" s="138">
        <v>9</v>
      </c>
      <c r="C143" s="138">
        <v>7</v>
      </c>
      <c r="D143" s="138"/>
      <c r="E143" s="138"/>
      <c r="F143" s="138"/>
      <c r="G143" s="138"/>
      <c r="H143" s="138"/>
      <c r="I143" s="138"/>
      <c r="J143" s="138"/>
      <c r="K143" s="138"/>
      <c r="L143" s="138"/>
      <c r="M143" s="138"/>
      <c r="N143" s="138"/>
      <c r="O143" s="138"/>
      <c r="P143" s="138"/>
      <c r="Q143" s="138"/>
      <c r="R143" s="138"/>
      <c r="S143" s="138"/>
      <c r="T143" s="138"/>
    </row>
    <row r="144" spans="1:20">
      <c r="A144" s="138"/>
      <c r="B144" s="138">
        <v>9</v>
      </c>
      <c r="C144" s="138">
        <v>7</v>
      </c>
      <c r="D144" s="138"/>
      <c r="E144" s="138"/>
      <c r="F144" s="138"/>
      <c r="G144" s="138"/>
      <c r="H144" s="138"/>
      <c r="I144" s="138"/>
      <c r="J144" s="138"/>
      <c r="K144" s="138"/>
      <c r="L144" s="138"/>
      <c r="M144" s="138"/>
      <c r="N144" s="138"/>
      <c r="O144" s="138"/>
      <c r="P144" s="138"/>
      <c r="Q144" s="138"/>
      <c r="R144" s="138"/>
      <c r="S144" s="138"/>
      <c r="T144" s="138"/>
    </row>
    <row r="145" spans="1:20">
      <c r="A145" s="138"/>
      <c r="B145" s="138">
        <v>9</v>
      </c>
      <c r="C145" s="138">
        <v>7</v>
      </c>
      <c r="D145" s="138"/>
      <c r="E145" s="138"/>
      <c r="F145" s="138"/>
      <c r="G145" s="138"/>
      <c r="H145" s="138"/>
      <c r="I145" s="138"/>
      <c r="J145" s="138"/>
      <c r="K145" s="138"/>
      <c r="L145" s="138"/>
      <c r="M145" s="138"/>
      <c r="N145" s="138"/>
      <c r="O145" s="138"/>
      <c r="P145" s="138"/>
      <c r="Q145" s="138"/>
      <c r="R145" s="138"/>
      <c r="S145" s="138"/>
      <c r="T145" s="138"/>
    </row>
    <row r="146" spans="1:20">
      <c r="A146" s="138"/>
      <c r="B146" s="138">
        <v>9</v>
      </c>
      <c r="C146" s="138">
        <v>7</v>
      </c>
      <c r="D146" s="138"/>
      <c r="E146" s="138"/>
      <c r="F146" s="138"/>
      <c r="G146" s="138"/>
      <c r="H146" s="138"/>
      <c r="I146" s="138"/>
      <c r="J146" s="138"/>
      <c r="K146" s="138"/>
      <c r="L146" s="138"/>
      <c r="M146" s="138"/>
      <c r="N146" s="138"/>
      <c r="O146" s="138"/>
      <c r="P146" s="138"/>
      <c r="Q146" s="138"/>
      <c r="R146" s="138"/>
      <c r="S146" s="138"/>
      <c r="T146" s="138"/>
    </row>
    <row r="147" spans="1:20">
      <c r="A147" s="138"/>
      <c r="B147" s="138">
        <v>9</v>
      </c>
      <c r="C147" s="138">
        <v>7</v>
      </c>
      <c r="D147" s="138"/>
      <c r="E147" s="138"/>
      <c r="F147" s="138"/>
      <c r="G147" s="138"/>
      <c r="H147" s="138"/>
      <c r="I147" s="138"/>
      <c r="J147" s="138"/>
      <c r="K147" s="138"/>
      <c r="L147" s="138"/>
      <c r="M147" s="138"/>
      <c r="N147" s="138"/>
      <c r="O147" s="138"/>
      <c r="P147" s="138"/>
      <c r="Q147" s="138"/>
      <c r="R147" s="138"/>
      <c r="S147" s="138"/>
      <c r="T147" s="138"/>
    </row>
    <row r="148" spans="1:20">
      <c r="A148" s="138"/>
      <c r="B148" s="138">
        <v>9</v>
      </c>
      <c r="C148" s="138">
        <v>7</v>
      </c>
      <c r="D148" s="138"/>
      <c r="E148" s="138"/>
      <c r="F148" s="138"/>
      <c r="G148" s="138"/>
      <c r="H148" s="138"/>
      <c r="I148" s="138"/>
      <c r="J148" s="138"/>
      <c r="K148" s="138"/>
      <c r="L148" s="138"/>
      <c r="M148" s="138"/>
      <c r="N148" s="138"/>
      <c r="O148" s="138"/>
      <c r="P148" s="138"/>
      <c r="Q148" s="138"/>
      <c r="R148" s="138"/>
      <c r="S148" s="138"/>
      <c r="T148" s="138"/>
    </row>
    <row r="149" spans="1:20">
      <c r="A149" s="138"/>
      <c r="B149" s="138">
        <v>9</v>
      </c>
      <c r="C149" s="138">
        <v>7</v>
      </c>
      <c r="D149" s="138"/>
      <c r="E149" s="138"/>
      <c r="F149" s="138"/>
      <c r="G149" s="138"/>
      <c r="H149" s="138"/>
      <c r="I149" s="138"/>
      <c r="J149" s="138"/>
      <c r="K149" s="138"/>
      <c r="L149" s="138"/>
      <c r="M149" s="138"/>
      <c r="N149" s="138"/>
      <c r="O149" s="138"/>
      <c r="P149" s="138"/>
      <c r="Q149" s="138"/>
      <c r="R149" s="138"/>
      <c r="S149" s="138"/>
      <c r="T149" s="138"/>
    </row>
    <row r="150" spans="1:20">
      <c r="A150" s="138"/>
      <c r="B150" s="138">
        <v>9</v>
      </c>
      <c r="C150" s="138">
        <v>7</v>
      </c>
      <c r="D150" s="138"/>
      <c r="E150" s="138"/>
      <c r="F150" s="138"/>
      <c r="G150" s="138"/>
      <c r="H150" s="138"/>
      <c r="I150" s="138"/>
      <c r="J150" s="138"/>
      <c r="K150" s="138"/>
      <c r="L150" s="138"/>
      <c r="M150" s="138"/>
      <c r="N150" s="138"/>
      <c r="O150" s="138"/>
      <c r="P150" s="138"/>
      <c r="Q150" s="138"/>
      <c r="R150" s="138"/>
      <c r="S150" s="138"/>
      <c r="T150" s="138"/>
    </row>
    <row r="151" spans="1:20">
      <c r="A151" s="138"/>
      <c r="B151" s="138">
        <v>9</v>
      </c>
      <c r="C151" s="138">
        <v>7</v>
      </c>
      <c r="D151" s="138"/>
      <c r="E151" s="138"/>
      <c r="F151" s="138"/>
      <c r="G151" s="138"/>
      <c r="H151" s="138"/>
      <c r="I151" s="138"/>
      <c r="J151" s="138"/>
      <c r="K151" s="138"/>
      <c r="L151" s="138"/>
      <c r="M151" s="138"/>
      <c r="N151" s="138"/>
      <c r="O151" s="138"/>
      <c r="P151" s="138"/>
      <c r="Q151" s="138"/>
      <c r="R151" s="138"/>
      <c r="S151" s="138"/>
      <c r="T151" s="138"/>
    </row>
    <row r="152" spans="1:20">
      <c r="A152" s="138"/>
      <c r="B152" s="138">
        <v>9</v>
      </c>
      <c r="C152" s="138">
        <v>7</v>
      </c>
      <c r="D152" s="138"/>
      <c r="E152" s="138"/>
      <c r="F152" s="138"/>
      <c r="G152" s="138"/>
      <c r="H152" s="138"/>
      <c r="I152" s="138"/>
      <c r="J152" s="138"/>
      <c r="K152" s="138"/>
      <c r="L152" s="138"/>
      <c r="M152" s="138"/>
      <c r="N152" s="138"/>
      <c r="O152" s="138"/>
      <c r="P152" s="138"/>
      <c r="Q152" s="138"/>
      <c r="R152" s="138"/>
      <c r="S152" s="138"/>
      <c r="T152" s="138"/>
    </row>
    <row r="153" spans="1:20">
      <c r="A153" s="138"/>
      <c r="B153" s="138">
        <v>10</v>
      </c>
      <c r="C153" s="138">
        <v>7</v>
      </c>
      <c r="D153" s="138"/>
      <c r="E153" s="138"/>
      <c r="F153" s="138"/>
      <c r="G153" s="138"/>
      <c r="H153" s="138"/>
      <c r="I153" s="138"/>
      <c r="J153" s="138"/>
      <c r="K153" s="138"/>
      <c r="L153" s="138"/>
      <c r="M153" s="138"/>
      <c r="N153" s="138"/>
      <c r="O153" s="138"/>
      <c r="P153" s="138"/>
      <c r="Q153" s="138"/>
      <c r="R153" s="138"/>
      <c r="S153" s="138"/>
      <c r="T153" s="138"/>
    </row>
    <row r="154" spans="1:20">
      <c r="A154" s="138"/>
      <c r="B154" s="138">
        <v>10</v>
      </c>
      <c r="C154" s="138">
        <v>7</v>
      </c>
      <c r="D154" s="138"/>
      <c r="E154" s="138"/>
      <c r="F154" s="138"/>
      <c r="G154" s="138"/>
      <c r="H154" s="138"/>
      <c r="I154" s="138"/>
      <c r="J154" s="138"/>
      <c r="K154" s="138"/>
      <c r="L154" s="138"/>
      <c r="M154" s="138"/>
      <c r="N154" s="138"/>
      <c r="O154" s="138"/>
      <c r="P154" s="138"/>
      <c r="Q154" s="138"/>
      <c r="R154" s="138"/>
      <c r="S154" s="138"/>
      <c r="T154" s="138"/>
    </row>
    <row r="155" spans="1:20">
      <c r="A155" s="138"/>
      <c r="B155" s="138">
        <v>10</v>
      </c>
      <c r="C155" s="138">
        <v>7</v>
      </c>
      <c r="D155" s="138"/>
      <c r="E155" s="138"/>
      <c r="F155" s="138"/>
      <c r="G155" s="138"/>
      <c r="H155" s="138"/>
      <c r="I155" s="138"/>
      <c r="J155" s="138"/>
      <c r="K155" s="138"/>
      <c r="L155" s="138"/>
      <c r="M155" s="138"/>
      <c r="N155" s="138"/>
      <c r="O155" s="138"/>
      <c r="P155" s="138"/>
      <c r="Q155" s="138"/>
      <c r="R155" s="138"/>
      <c r="S155" s="138"/>
      <c r="T155" s="138"/>
    </row>
    <row r="156" spans="1:20">
      <c r="A156" s="138"/>
      <c r="B156" s="138">
        <v>10</v>
      </c>
      <c r="C156" s="138">
        <v>7</v>
      </c>
      <c r="D156" s="138"/>
      <c r="E156" s="138"/>
      <c r="F156" s="138"/>
      <c r="G156" s="138"/>
      <c r="H156" s="138"/>
      <c r="I156" s="138"/>
      <c r="J156" s="138"/>
      <c r="K156" s="138"/>
      <c r="L156" s="138"/>
      <c r="M156" s="138"/>
      <c r="N156" s="138"/>
      <c r="O156" s="138"/>
      <c r="P156" s="138"/>
      <c r="Q156" s="138"/>
      <c r="R156" s="138"/>
      <c r="S156" s="138"/>
      <c r="T156" s="138"/>
    </row>
    <row r="157" spans="1:20">
      <c r="A157" s="138"/>
      <c r="B157" s="138">
        <v>10</v>
      </c>
      <c r="C157" s="138">
        <v>7</v>
      </c>
      <c r="D157" s="138"/>
      <c r="E157" s="138"/>
      <c r="F157" s="138"/>
      <c r="G157" s="138"/>
      <c r="H157" s="138"/>
      <c r="I157" s="138"/>
      <c r="J157" s="138"/>
      <c r="K157" s="138"/>
      <c r="L157" s="138"/>
      <c r="M157" s="138"/>
      <c r="N157" s="138"/>
      <c r="O157" s="138"/>
      <c r="P157" s="138"/>
      <c r="Q157" s="138"/>
      <c r="R157" s="138"/>
      <c r="S157" s="138"/>
      <c r="T157" s="138"/>
    </row>
    <row r="158" spans="1:20">
      <c r="A158" s="138"/>
      <c r="B158" s="138">
        <v>10</v>
      </c>
      <c r="C158" s="138">
        <v>7</v>
      </c>
      <c r="D158" s="138"/>
      <c r="E158" s="138"/>
      <c r="F158" s="138"/>
      <c r="G158" s="138"/>
      <c r="H158" s="138"/>
      <c r="I158" s="138"/>
      <c r="J158" s="138"/>
      <c r="K158" s="138"/>
      <c r="L158" s="138"/>
      <c r="M158" s="138"/>
      <c r="N158" s="138"/>
      <c r="O158" s="138"/>
      <c r="P158" s="138"/>
      <c r="Q158" s="138"/>
      <c r="R158" s="138"/>
      <c r="S158" s="138"/>
      <c r="T158" s="138"/>
    </row>
    <row r="159" spans="1:20">
      <c r="A159" s="138"/>
      <c r="B159" s="138">
        <v>10</v>
      </c>
      <c r="C159" s="138">
        <v>7</v>
      </c>
      <c r="D159" s="138"/>
      <c r="E159" s="138"/>
      <c r="F159" s="138"/>
      <c r="G159" s="138"/>
      <c r="H159" s="138"/>
      <c r="I159" s="138"/>
      <c r="J159" s="138"/>
      <c r="K159" s="138"/>
      <c r="L159" s="138"/>
      <c r="M159" s="138"/>
      <c r="N159" s="138"/>
      <c r="O159" s="138"/>
      <c r="P159" s="138"/>
      <c r="Q159" s="138"/>
      <c r="R159" s="138"/>
      <c r="S159" s="138"/>
      <c r="T159" s="138"/>
    </row>
    <row r="160" spans="1:20">
      <c r="A160" s="138"/>
      <c r="B160" s="138">
        <v>10</v>
      </c>
      <c r="C160" s="138">
        <v>7</v>
      </c>
      <c r="D160" s="138"/>
      <c r="E160" s="138"/>
      <c r="F160" s="138"/>
      <c r="G160" s="138"/>
      <c r="H160" s="138"/>
      <c r="I160" s="138"/>
      <c r="J160" s="138"/>
      <c r="K160" s="138"/>
      <c r="L160" s="138"/>
      <c r="M160" s="138"/>
      <c r="N160" s="138"/>
      <c r="O160" s="138"/>
      <c r="P160" s="138"/>
      <c r="Q160" s="138"/>
      <c r="R160" s="138"/>
      <c r="S160" s="138"/>
      <c r="T160" s="138"/>
    </row>
    <row r="161" spans="1:20">
      <c r="A161" s="138"/>
      <c r="B161" s="138">
        <v>10</v>
      </c>
      <c r="C161" s="138">
        <v>7</v>
      </c>
      <c r="D161" s="138"/>
      <c r="E161" s="138"/>
      <c r="F161" s="138"/>
      <c r="G161" s="138"/>
      <c r="H161" s="138"/>
      <c r="I161" s="138"/>
      <c r="J161" s="138"/>
      <c r="K161" s="138"/>
      <c r="L161" s="138"/>
      <c r="M161" s="138"/>
      <c r="N161" s="138"/>
      <c r="O161" s="138"/>
      <c r="P161" s="138"/>
      <c r="Q161" s="138"/>
      <c r="R161" s="138"/>
      <c r="S161" s="138"/>
      <c r="T161" s="138"/>
    </row>
    <row r="162" spans="1:20">
      <c r="A162" s="138"/>
      <c r="B162" s="138">
        <v>10</v>
      </c>
      <c r="C162" s="138">
        <v>7</v>
      </c>
      <c r="D162" s="138"/>
      <c r="E162" s="138"/>
      <c r="F162" s="138"/>
      <c r="G162" s="138"/>
      <c r="H162" s="138"/>
      <c r="I162" s="138"/>
      <c r="J162" s="138"/>
      <c r="K162" s="138"/>
      <c r="L162" s="138"/>
      <c r="M162" s="138"/>
      <c r="N162" s="138"/>
      <c r="O162" s="138"/>
      <c r="P162" s="138"/>
      <c r="Q162" s="138"/>
      <c r="R162" s="138"/>
      <c r="S162" s="138"/>
      <c r="T162" s="138"/>
    </row>
    <row r="163" spans="1:20">
      <c r="A163" s="138"/>
      <c r="B163" s="138">
        <v>10</v>
      </c>
      <c r="C163" s="138">
        <v>7</v>
      </c>
      <c r="D163" s="138"/>
      <c r="E163" s="138"/>
      <c r="F163" s="138"/>
      <c r="G163" s="138"/>
      <c r="H163" s="138"/>
      <c r="I163" s="138"/>
      <c r="J163" s="138"/>
      <c r="K163" s="138"/>
      <c r="L163" s="138"/>
      <c r="M163" s="138"/>
      <c r="N163" s="138"/>
      <c r="O163" s="138"/>
      <c r="P163" s="138"/>
      <c r="Q163" s="138"/>
      <c r="R163" s="138"/>
      <c r="S163" s="138"/>
      <c r="T163" s="138"/>
    </row>
    <row r="164" spans="1:20">
      <c r="A164" s="138"/>
      <c r="B164" s="138">
        <v>10</v>
      </c>
      <c r="C164" s="138">
        <v>7</v>
      </c>
      <c r="D164" s="138"/>
      <c r="E164" s="138"/>
      <c r="F164" s="138"/>
      <c r="G164" s="138"/>
      <c r="H164" s="138"/>
      <c r="I164" s="138"/>
      <c r="J164" s="138"/>
      <c r="K164" s="138"/>
      <c r="L164" s="138"/>
      <c r="M164" s="138"/>
      <c r="N164" s="138"/>
      <c r="O164" s="138"/>
      <c r="P164" s="138"/>
      <c r="Q164" s="138"/>
      <c r="R164" s="138"/>
      <c r="S164" s="138"/>
      <c r="T164" s="138"/>
    </row>
    <row r="165" spans="1:20">
      <c r="A165" s="138"/>
      <c r="B165" s="138">
        <v>10</v>
      </c>
      <c r="C165" s="138">
        <v>7</v>
      </c>
      <c r="D165" s="138"/>
      <c r="E165" s="138"/>
      <c r="F165" s="138"/>
      <c r="G165" s="138"/>
      <c r="H165" s="138"/>
      <c r="I165" s="138"/>
      <c r="J165" s="138"/>
      <c r="K165" s="138"/>
      <c r="L165" s="138"/>
      <c r="M165" s="138"/>
      <c r="N165" s="138"/>
      <c r="O165" s="138"/>
      <c r="P165" s="138"/>
      <c r="Q165" s="138"/>
      <c r="R165" s="138"/>
      <c r="S165" s="138"/>
      <c r="T165" s="138"/>
    </row>
    <row r="166" spans="1:20">
      <c r="A166" s="138"/>
      <c r="B166" s="138">
        <v>10</v>
      </c>
      <c r="C166" s="138">
        <v>7</v>
      </c>
      <c r="D166" s="138"/>
      <c r="E166" s="138"/>
      <c r="F166" s="138"/>
      <c r="G166" s="138"/>
      <c r="H166" s="138"/>
      <c r="I166" s="138"/>
      <c r="J166" s="138"/>
      <c r="K166" s="138"/>
      <c r="L166" s="138"/>
      <c r="M166" s="138"/>
      <c r="N166" s="138"/>
      <c r="O166" s="138"/>
      <c r="P166" s="138"/>
      <c r="Q166" s="138"/>
      <c r="R166" s="138"/>
      <c r="S166" s="138"/>
      <c r="T166" s="138"/>
    </row>
    <row r="167" spans="1:20">
      <c r="A167" s="138"/>
      <c r="B167" s="138">
        <v>10</v>
      </c>
      <c r="C167" s="138">
        <v>7</v>
      </c>
      <c r="D167" s="138"/>
      <c r="E167" s="138"/>
      <c r="F167" s="138"/>
      <c r="G167" s="138"/>
      <c r="H167" s="138"/>
      <c r="I167" s="138"/>
      <c r="J167" s="138"/>
      <c r="K167" s="138"/>
      <c r="L167" s="138"/>
      <c r="M167" s="138"/>
      <c r="N167" s="138"/>
      <c r="O167" s="138"/>
      <c r="P167" s="138"/>
      <c r="Q167" s="138"/>
      <c r="R167" s="138"/>
      <c r="S167" s="138"/>
      <c r="T167" s="138"/>
    </row>
    <row r="168" spans="1:20">
      <c r="A168" s="138"/>
      <c r="B168" s="138">
        <v>10</v>
      </c>
      <c r="C168" s="138">
        <v>7</v>
      </c>
      <c r="D168" s="138"/>
      <c r="E168" s="138"/>
      <c r="F168" s="138"/>
      <c r="G168" s="138"/>
      <c r="H168" s="138"/>
      <c r="I168" s="138"/>
      <c r="J168" s="138"/>
      <c r="K168" s="138"/>
      <c r="L168" s="138"/>
      <c r="M168" s="138"/>
      <c r="N168" s="138"/>
      <c r="O168" s="138"/>
      <c r="P168" s="138"/>
      <c r="Q168" s="138"/>
      <c r="R168" s="138"/>
      <c r="S168" s="138"/>
      <c r="T168" s="138"/>
    </row>
    <row r="169" spans="1:20">
      <c r="A169" s="138"/>
      <c r="B169" s="138">
        <v>10</v>
      </c>
      <c r="C169" s="138">
        <v>7</v>
      </c>
      <c r="D169" s="138"/>
      <c r="E169" s="138"/>
      <c r="F169" s="138"/>
      <c r="G169" s="138"/>
      <c r="H169" s="138"/>
      <c r="I169" s="138"/>
      <c r="J169" s="138"/>
      <c r="K169" s="138"/>
      <c r="L169" s="138"/>
      <c r="M169" s="138"/>
      <c r="N169" s="138"/>
      <c r="O169" s="138"/>
      <c r="P169" s="138"/>
      <c r="Q169" s="138"/>
      <c r="R169" s="138"/>
      <c r="S169" s="138"/>
      <c r="T169" s="138"/>
    </row>
    <row r="170" spans="1:20">
      <c r="A170" s="138"/>
      <c r="B170" s="138">
        <v>11</v>
      </c>
      <c r="C170" s="138">
        <v>7</v>
      </c>
      <c r="D170" s="138"/>
      <c r="E170" s="138"/>
      <c r="F170" s="138"/>
      <c r="G170" s="138"/>
      <c r="H170" s="138"/>
      <c r="I170" s="138"/>
      <c r="J170" s="138"/>
      <c r="K170" s="138"/>
      <c r="L170" s="138"/>
      <c r="M170" s="138"/>
      <c r="N170" s="138"/>
      <c r="O170" s="138"/>
      <c r="P170" s="138"/>
      <c r="Q170" s="138"/>
      <c r="R170" s="138"/>
      <c r="S170" s="138"/>
      <c r="T170" s="138"/>
    </row>
    <row r="171" spans="1:20">
      <c r="A171" s="138"/>
      <c r="B171" s="138">
        <v>11</v>
      </c>
      <c r="C171" s="138">
        <v>7</v>
      </c>
      <c r="D171" s="138"/>
      <c r="E171" s="138"/>
      <c r="F171" s="138"/>
      <c r="G171" s="138"/>
      <c r="H171" s="138"/>
      <c r="I171" s="138"/>
      <c r="J171" s="138"/>
      <c r="K171" s="138"/>
      <c r="L171" s="138"/>
      <c r="M171" s="138"/>
      <c r="N171" s="138"/>
      <c r="O171" s="138"/>
      <c r="P171" s="138"/>
      <c r="Q171" s="138"/>
      <c r="R171" s="138"/>
      <c r="S171" s="138"/>
      <c r="T171" s="138"/>
    </row>
    <row r="172" spans="1:20">
      <c r="A172" s="138"/>
      <c r="B172" s="138">
        <v>11</v>
      </c>
      <c r="C172" s="138">
        <v>7</v>
      </c>
      <c r="D172" s="138"/>
      <c r="E172" s="138"/>
      <c r="F172" s="138"/>
      <c r="G172" s="138"/>
      <c r="H172" s="138"/>
      <c r="I172" s="138"/>
      <c r="J172" s="138"/>
      <c r="K172" s="138"/>
      <c r="L172" s="138"/>
      <c r="M172" s="138"/>
      <c r="N172" s="138"/>
      <c r="O172" s="138"/>
      <c r="P172" s="138"/>
      <c r="Q172" s="138"/>
      <c r="R172" s="138"/>
      <c r="S172" s="138"/>
      <c r="T172" s="138"/>
    </row>
    <row r="173" spans="1:20">
      <c r="A173" s="138"/>
      <c r="B173" s="138">
        <v>11</v>
      </c>
      <c r="C173" s="138">
        <v>7</v>
      </c>
      <c r="D173" s="138"/>
      <c r="E173" s="138"/>
      <c r="F173" s="138"/>
      <c r="G173" s="138"/>
      <c r="H173" s="138"/>
      <c r="I173" s="138"/>
      <c r="J173" s="138"/>
      <c r="K173" s="138"/>
      <c r="L173" s="138"/>
      <c r="M173" s="138"/>
      <c r="N173" s="138"/>
      <c r="O173" s="138"/>
      <c r="P173" s="138"/>
      <c r="Q173" s="138"/>
      <c r="R173" s="138"/>
      <c r="S173" s="138"/>
      <c r="T173" s="138"/>
    </row>
    <row r="174" spans="1:20">
      <c r="A174" s="138"/>
      <c r="B174" s="138">
        <v>11</v>
      </c>
      <c r="C174" s="138">
        <v>8</v>
      </c>
      <c r="D174" s="138"/>
      <c r="E174" s="138"/>
      <c r="F174" s="138"/>
      <c r="G174" s="138"/>
      <c r="H174" s="138"/>
      <c r="I174" s="138"/>
      <c r="J174" s="138"/>
      <c r="K174" s="138"/>
      <c r="L174" s="138"/>
      <c r="M174" s="138"/>
      <c r="N174" s="138"/>
      <c r="O174" s="138"/>
      <c r="P174" s="138"/>
      <c r="Q174" s="138"/>
      <c r="R174" s="138"/>
      <c r="S174" s="138"/>
      <c r="T174" s="138"/>
    </row>
    <row r="175" spans="1:20">
      <c r="A175" s="138"/>
      <c r="B175" s="138">
        <v>11</v>
      </c>
      <c r="C175" s="138">
        <v>8</v>
      </c>
      <c r="D175" s="138"/>
      <c r="E175" s="138"/>
      <c r="F175" s="138"/>
      <c r="G175" s="138"/>
      <c r="H175" s="138"/>
      <c r="I175" s="138"/>
      <c r="J175" s="138"/>
      <c r="K175" s="138"/>
      <c r="L175" s="138"/>
      <c r="M175" s="138"/>
      <c r="N175" s="138"/>
      <c r="O175" s="138"/>
      <c r="P175" s="138"/>
      <c r="Q175" s="138"/>
      <c r="R175" s="138"/>
      <c r="S175" s="138"/>
      <c r="T175" s="138"/>
    </row>
    <row r="176" spans="1:20">
      <c r="A176" s="138"/>
      <c r="B176" s="138">
        <v>11</v>
      </c>
      <c r="C176" s="138">
        <v>8</v>
      </c>
      <c r="D176" s="138"/>
      <c r="E176" s="138"/>
      <c r="F176" s="138"/>
      <c r="G176" s="138"/>
      <c r="H176" s="138"/>
      <c r="I176" s="138"/>
      <c r="J176" s="138"/>
      <c r="K176" s="138"/>
      <c r="L176" s="138"/>
      <c r="M176" s="138"/>
      <c r="N176" s="138"/>
      <c r="O176" s="138"/>
      <c r="P176" s="138"/>
      <c r="Q176" s="138"/>
      <c r="R176" s="138"/>
      <c r="S176" s="138"/>
      <c r="T176" s="138"/>
    </row>
    <row r="177" spans="1:20">
      <c r="A177" s="138"/>
      <c r="B177" s="138">
        <v>11</v>
      </c>
      <c r="C177" s="138">
        <v>8</v>
      </c>
      <c r="D177" s="138"/>
      <c r="E177" s="138"/>
      <c r="F177" s="138"/>
      <c r="G177" s="138"/>
      <c r="H177" s="138"/>
      <c r="I177" s="138"/>
      <c r="J177" s="138"/>
      <c r="K177" s="138"/>
      <c r="L177" s="138"/>
      <c r="M177" s="138"/>
      <c r="N177" s="138"/>
      <c r="O177" s="138"/>
      <c r="P177" s="138"/>
      <c r="Q177" s="138"/>
      <c r="R177" s="138"/>
      <c r="S177" s="138"/>
      <c r="T177" s="138"/>
    </row>
    <row r="178" spans="1:20">
      <c r="A178" s="138"/>
      <c r="B178" s="138">
        <v>11</v>
      </c>
      <c r="C178" s="138">
        <v>8</v>
      </c>
      <c r="D178" s="138"/>
      <c r="E178" s="138"/>
      <c r="F178" s="138"/>
      <c r="G178" s="138"/>
      <c r="H178" s="138"/>
      <c r="I178" s="138"/>
      <c r="J178" s="138"/>
      <c r="K178" s="138"/>
      <c r="L178" s="138"/>
      <c r="M178" s="138"/>
      <c r="N178" s="138"/>
      <c r="O178" s="138"/>
      <c r="P178" s="138"/>
      <c r="Q178" s="138"/>
      <c r="R178" s="138"/>
      <c r="S178" s="138"/>
      <c r="T178" s="138"/>
    </row>
    <row r="179" spans="1:20">
      <c r="A179" s="138"/>
      <c r="B179" s="138">
        <v>12</v>
      </c>
      <c r="C179" s="138">
        <v>8</v>
      </c>
      <c r="D179" s="138"/>
      <c r="E179" s="138"/>
      <c r="F179" s="138"/>
      <c r="G179" s="138"/>
      <c r="H179" s="138"/>
      <c r="I179" s="138"/>
      <c r="J179" s="138"/>
      <c r="K179" s="138"/>
      <c r="L179" s="138"/>
      <c r="M179" s="138"/>
      <c r="N179" s="138"/>
      <c r="O179" s="138"/>
      <c r="P179" s="138"/>
      <c r="Q179" s="138"/>
      <c r="R179" s="138"/>
      <c r="S179" s="138"/>
      <c r="T179" s="138"/>
    </row>
    <row r="180" spans="1:20">
      <c r="A180" s="138"/>
      <c r="B180" s="138">
        <v>12</v>
      </c>
      <c r="C180" s="138">
        <v>8</v>
      </c>
      <c r="D180" s="138"/>
      <c r="E180" s="138"/>
      <c r="F180" s="138"/>
      <c r="G180" s="138"/>
      <c r="H180" s="138"/>
      <c r="I180" s="138"/>
      <c r="J180" s="138"/>
      <c r="K180" s="138"/>
      <c r="L180" s="138"/>
      <c r="M180" s="138"/>
      <c r="N180" s="138"/>
      <c r="O180" s="138"/>
      <c r="P180" s="138"/>
      <c r="Q180" s="138"/>
      <c r="R180" s="138"/>
      <c r="S180" s="138"/>
      <c r="T180" s="138"/>
    </row>
    <row r="181" spans="1:20">
      <c r="A181" s="138"/>
      <c r="B181" s="138">
        <v>12</v>
      </c>
      <c r="C181" s="138">
        <v>8</v>
      </c>
      <c r="D181" s="138"/>
      <c r="E181" s="138"/>
      <c r="F181" s="138"/>
      <c r="G181" s="138"/>
      <c r="H181" s="138"/>
      <c r="I181" s="138"/>
      <c r="J181" s="138"/>
      <c r="K181" s="138"/>
      <c r="L181" s="138"/>
      <c r="M181" s="138"/>
      <c r="N181" s="138"/>
      <c r="O181" s="138"/>
      <c r="P181" s="138"/>
      <c r="Q181" s="138"/>
      <c r="R181" s="138"/>
      <c r="S181" s="138"/>
      <c r="T181" s="138"/>
    </row>
    <row r="182" spans="1:20">
      <c r="A182" s="138"/>
      <c r="B182" s="138">
        <v>12</v>
      </c>
      <c r="C182" s="138">
        <v>8</v>
      </c>
      <c r="D182" s="138"/>
      <c r="E182" s="138"/>
      <c r="F182" s="138"/>
      <c r="G182" s="138"/>
      <c r="H182" s="138"/>
      <c r="I182" s="138"/>
      <c r="J182" s="138"/>
      <c r="K182" s="138"/>
      <c r="L182" s="138"/>
      <c r="M182" s="138"/>
      <c r="N182" s="138"/>
      <c r="O182" s="138"/>
      <c r="P182" s="138"/>
      <c r="Q182" s="138"/>
      <c r="R182" s="138"/>
      <c r="S182" s="138"/>
      <c r="T182" s="138"/>
    </row>
    <row r="183" spans="1:20">
      <c r="A183" s="138"/>
      <c r="B183" s="138">
        <v>12</v>
      </c>
      <c r="C183" s="138">
        <v>8</v>
      </c>
      <c r="D183" s="138"/>
      <c r="E183" s="138"/>
      <c r="F183" s="138"/>
      <c r="G183" s="138"/>
      <c r="H183" s="138"/>
      <c r="I183" s="138"/>
      <c r="J183" s="138"/>
      <c r="K183" s="138"/>
      <c r="L183" s="138"/>
      <c r="M183" s="138"/>
      <c r="N183" s="138"/>
      <c r="O183" s="138"/>
      <c r="P183" s="138"/>
      <c r="Q183" s="138"/>
      <c r="R183" s="138"/>
      <c r="S183" s="138"/>
      <c r="T183" s="138"/>
    </row>
    <row r="184" spans="1:20">
      <c r="A184" s="138"/>
      <c r="B184" s="138">
        <v>12</v>
      </c>
      <c r="C184" s="138">
        <v>8</v>
      </c>
      <c r="D184" s="138"/>
      <c r="E184" s="138"/>
      <c r="F184" s="138"/>
      <c r="G184" s="138"/>
      <c r="H184" s="138"/>
      <c r="I184" s="138"/>
      <c r="J184" s="138"/>
      <c r="K184" s="138"/>
      <c r="L184" s="138"/>
      <c r="M184" s="138"/>
      <c r="N184" s="138"/>
      <c r="O184" s="138"/>
      <c r="P184" s="138"/>
      <c r="Q184" s="138"/>
      <c r="R184" s="138"/>
      <c r="S184" s="138"/>
      <c r="T184" s="138"/>
    </row>
    <row r="185" spans="1:20">
      <c r="A185" s="138"/>
      <c r="B185" s="138">
        <v>12</v>
      </c>
      <c r="C185" s="138">
        <v>8</v>
      </c>
      <c r="D185" s="138"/>
      <c r="E185" s="138"/>
      <c r="F185" s="138"/>
      <c r="G185" s="138"/>
      <c r="H185" s="138"/>
      <c r="I185" s="138"/>
      <c r="J185" s="138"/>
      <c r="K185" s="138"/>
      <c r="L185" s="138"/>
      <c r="M185" s="138"/>
      <c r="N185" s="138"/>
      <c r="O185" s="138"/>
      <c r="P185" s="138"/>
      <c r="Q185" s="138"/>
      <c r="R185" s="138"/>
      <c r="S185" s="138"/>
      <c r="T185" s="138"/>
    </row>
    <row r="186" spans="1:20">
      <c r="A186" s="138"/>
      <c r="B186" s="138">
        <v>12</v>
      </c>
      <c r="C186" s="138">
        <v>8</v>
      </c>
      <c r="D186" s="138"/>
      <c r="E186" s="138"/>
      <c r="F186" s="138"/>
      <c r="G186" s="138"/>
      <c r="H186" s="138"/>
      <c r="I186" s="138"/>
      <c r="J186" s="138"/>
      <c r="K186" s="138"/>
      <c r="L186" s="138"/>
      <c r="M186" s="138"/>
      <c r="N186" s="138"/>
      <c r="O186" s="138"/>
      <c r="P186" s="138"/>
      <c r="Q186" s="138"/>
      <c r="R186" s="138"/>
      <c r="S186" s="138"/>
      <c r="T186" s="138"/>
    </row>
    <row r="187" spans="1:20">
      <c r="A187" s="138"/>
      <c r="B187" s="138">
        <v>12</v>
      </c>
      <c r="C187" s="138">
        <v>8</v>
      </c>
      <c r="D187" s="138"/>
      <c r="E187" s="138"/>
      <c r="F187" s="138"/>
      <c r="G187" s="138"/>
      <c r="H187" s="138"/>
      <c r="I187" s="138"/>
      <c r="J187" s="138"/>
      <c r="K187" s="138"/>
      <c r="L187" s="138"/>
      <c r="M187" s="138"/>
      <c r="N187" s="138"/>
      <c r="O187" s="138"/>
      <c r="P187" s="138"/>
      <c r="Q187" s="138"/>
      <c r="R187" s="138"/>
      <c r="S187" s="138"/>
      <c r="T187" s="138"/>
    </row>
    <row r="188" spans="1:20">
      <c r="A188" s="138"/>
      <c r="B188" s="138">
        <v>12</v>
      </c>
      <c r="C188" s="138">
        <v>8</v>
      </c>
      <c r="D188" s="138"/>
      <c r="E188" s="138"/>
      <c r="F188" s="138"/>
      <c r="G188" s="138"/>
      <c r="H188" s="138"/>
      <c r="I188" s="138"/>
      <c r="J188" s="138"/>
      <c r="K188" s="138"/>
      <c r="L188" s="138"/>
      <c r="M188" s="138"/>
      <c r="N188" s="138"/>
      <c r="O188" s="138"/>
      <c r="P188" s="138"/>
      <c r="Q188" s="138"/>
      <c r="R188" s="138"/>
      <c r="S188" s="138"/>
      <c r="T188" s="138"/>
    </row>
    <row r="189" spans="1:20">
      <c r="A189" s="138"/>
      <c r="B189" s="138">
        <v>12</v>
      </c>
      <c r="C189" s="138">
        <v>8</v>
      </c>
      <c r="D189" s="138"/>
      <c r="E189" s="138"/>
      <c r="F189" s="138"/>
      <c r="G189" s="138"/>
      <c r="H189" s="138"/>
      <c r="I189" s="138"/>
      <c r="J189" s="138"/>
      <c r="K189" s="138"/>
      <c r="L189" s="138"/>
      <c r="M189" s="138"/>
      <c r="N189" s="138"/>
      <c r="O189" s="138"/>
      <c r="P189" s="138"/>
      <c r="Q189" s="138"/>
      <c r="R189" s="138"/>
      <c r="S189" s="138"/>
      <c r="T189" s="138"/>
    </row>
    <row r="190" spans="1:20">
      <c r="A190" s="138"/>
      <c r="B190" s="138">
        <v>12</v>
      </c>
      <c r="C190" s="138">
        <v>8</v>
      </c>
      <c r="D190" s="138"/>
      <c r="E190" s="138"/>
      <c r="F190" s="138"/>
      <c r="G190" s="138"/>
      <c r="H190" s="138"/>
      <c r="I190" s="138"/>
      <c r="J190" s="138"/>
      <c r="K190" s="138"/>
      <c r="L190" s="138"/>
      <c r="M190" s="138"/>
      <c r="N190" s="138"/>
      <c r="O190" s="138"/>
      <c r="P190" s="138"/>
      <c r="Q190" s="138"/>
      <c r="R190" s="138"/>
      <c r="S190" s="138"/>
      <c r="T190" s="138"/>
    </row>
    <row r="191" spans="1:20">
      <c r="A191" s="138"/>
      <c r="B191" s="138">
        <v>12</v>
      </c>
      <c r="C191" s="138">
        <v>8</v>
      </c>
      <c r="D191" s="138"/>
      <c r="E191" s="138"/>
      <c r="F191" s="138"/>
      <c r="G191" s="138"/>
      <c r="H191" s="138"/>
      <c r="I191" s="138"/>
      <c r="J191" s="138"/>
      <c r="K191" s="138"/>
      <c r="L191" s="138"/>
      <c r="M191" s="138"/>
      <c r="N191" s="138"/>
      <c r="O191" s="138"/>
      <c r="P191" s="138"/>
      <c r="Q191" s="138"/>
      <c r="R191" s="138"/>
      <c r="S191" s="138"/>
      <c r="T191" s="138"/>
    </row>
    <row r="192" spans="1:20">
      <c r="A192" s="138"/>
      <c r="B192" s="138">
        <v>12</v>
      </c>
      <c r="C192" s="138">
        <v>8</v>
      </c>
      <c r="D192" s="138"/>
      <c r="E192" s="138"/>
      <c r="F192" s="138"/>
      <c r="G192" s="138"/>
      <c r="H192" s="138"/>
      <c r="I192" s="138"/>
      <c r="J192" s="138"/>
      <c r="K192" s="138"/>
      <c r="L192" s="138"/>
      <c r="M192" s="138"/>
      <c r="N192" s="138"/>
      <c r="O192" s="138"/>
      <c r="P192" s="138"/>
      <c r="Q192" s="138"/>
      <c r="R192" s="138"/>
      <c r="S192" s="138"/>
      <c r="T192" s="138"/>
    </row>
    <row r="193" spans="1:20">
      <c r="A193" s="138"/>
      <c r="B193" s="138">
        <v>12</v>
      </c>
      <c r="C193" s="138">
        <v>8</v>
      </c>
      <c r="D193" s="138"/>
      <c r="E193" s="138"/>
      <c r="F193" s="138"/>
      <c r="G193" s="138"/>
      <c r="H193" s="138"/>
      <c r="I193" s="138"/>
      <c r="J193" s="138"/>
      <c r="K193" s="138"/>
      <c r="L193" s="138"/>
      <c r="M193" s="138"/>
      <c r="N193" s="138"/>
      <c r="O193" s="138"/>
      <c r="P193" s="138"/>
      <c r="Q193" s="138"/>
      <c r="R193" s="138"/>
      <c r="S193" s="138"/>
      <c r="T193" s="138"/>
    </row>
    <row r="194" spans="1:20">
      <c r="A194" s="138"/>
      <c r="B194" s="138">
        <v>12</v>
      </c>
      <c r="C194" s="138">
        <v>8</v>
      </c>
      <c r="D194" s="138"/>
      <c r="E194" s="138"/>
      <c r="F194" s="138"/>
      <c r="G194" s="138"/>
      <c r="H194" s="138"/>
      <c r="I194" s="138"/>
      <c r="J194" s="138"/>
      <c r="K194" s="138"/>
      <c r="L194" s="138"/>
      <c r="M194" s="138"/>
      <c r="N194" s="138"/>
      <c r="O194" s="138"/>
      <c r="P194" s="138"/>
      <c r="Q194" s="138"/>
      <c r="R194" s="138"/>
      <c r="S194" s="138"/>
      <c r="T194" s="138"/>
    </row>
    <row r="195" spans="1:20">
      <c r="A195" s="138"/>
      <c r="B195" s="138">
        <v>12</v>
      </c>
      <c r="C195" s="138">
        <v>8</v>
      </c>
      <c r="D195" s="138"/>
      <c r="E195" s="138"/>
      <c r="F195" s="138"/>
      <c r="G195" s="138"/>
      <c r="H195" s="138"/>
      <c r="I195" s="138"/>
      <c r="J195" s="138"/>
      <c r="K195" s="138"/>
      <c r="L195" s="138"/>
      <c r="M195" s="138"/>
      <c r="N195" s="138"/>
      <c r="O195" s="138"/>
      <c r="P195" s="138"/>
      <c r="Q195" s="138"/>
      <c r="R195" s="138"/>
      <c r="S195" s="138"/>
      <c r="T195" s="138"/>
    </row>
    <row r="196" spans="1:20">
      <c r="A196" s="138"/>
      <c r="B196" s="138">
        <v>12</v>
      </c>
      <c r="C196" s="138">
        <v>8</v>
      </c>
      <c r="D196" s="138"/>
      <c r="E196" s="138"/>
      <c r="F196" s="138"/>
      <c r="G196" s="138"/>
      <c r="H196" s="138"/>
      <c r="I196" s="138"/>
      <c r="J196" s="138"/>
      <c r="K196" s="138"/>
      <c r="L196" s="138"/>
      <c r="M196" s="138"/>
      <c r="N196" s="138"/>
      <c r="O196" s="138"/>
      <c r="P196" s="138"/>
      <c r="Q196" s="138"/>
      <c r="R196" s="138"/>
      <c r="S196" s="138"/>
      <c r="T196" s="138"/>
    </row>
    <row r="197" spans="1:20">
      <c r="A197" s="138"/>
      <c r="B197" s="138"/>
      <c r="C197" s="138">
        <v>8</v>
      </c>
      <c r="D197" s="138"/>
      <c r="E197" s="138"/>
      <c r="F197" s="138"/>
      <c r="G197" s="138"/>
      <c r="H197" s="138"/>
      <c r="I197" s="138"/>
      <c r="J197" s="138"/>
      <c r="K197" s="138"/>
      <c r="L197" s="138"/>
      <c r="M197" s="138"/>
      <c r="N197" s="138"/>
      <c r="O197" s="138"/>
      <c r="P197" s="138"/>
      <c r="Q197" s="138"/>
      <c r="R197" s="138"/>
      <c r="S197" s="138"/>
      <c r="T197" s="138"/>
    </row>
    <row r="198" spans="1:20">
      <c r="A198" s="138"/>
      <c r="B198" s="138"/>
      <c r="C198" s="138">
        <v>8</v>
      </c>
      <c r="D198" s="138"/>
      <c r="E198" s="138"/>
      <c r="F198" s="138"/>
      <c r="G198" s="138"/>
      <c r="H198" s="138"/>
      <c r="I198" s="138"/>
      <c r="J198" s="138"/>
      <c r="K198" s="138"/>
      <c r="L198" s="138"/>
      <c r="M198" s="138"/>
      <c r="N198" s="138"/>
      <c r="O198" s="138"/>
      <c r="P198" s="138"/>
      <c r="Q198" s="138"/>
      <c r="R198" s="138"/>
      <c r="S198" s="138"/>
      <c r="T198" s="138"/>
    </row>
    <row r="199" spans="1:20">
      <c r="A199" s="138"/>
      <c r="B199" s="138"/>
      <c r="C199" s="138">
        <v>8</v>
      </c>
      <c r="D199" s="138"/>
      <c r="E199" s="138"/>
      <c r="F199" s="138"/>
      <c r="G199" s="138"/>
      <c r="H199" s="138"/>
      <c r="I199" s="138"/>
      <c r="J199" s="138"/>
      <c r="K199" s="138"/>
      <c r="L199" s="138"/>
      <c r="M199" s="138"/>
      <c r="N199" s="138"/>
      <c r="O199" s="138"/>
      <c r="P199" s="138"/>
      <c r="Q199" s="138"/>
      <c r="R199" s="138"/>
      <c r="S199" s="138"/>
      <c r="T199" s="138"/>
    </row>
    <row r="200" spans="1:20">
      <c r="A200" s="138"/>
      <c r="B200" s="138"/>
      <c r="C200" s="138">
        <v>8</v>
      </c>
      <c r="D200" s="138"/>
      <c r="E200" s="138"/>
      <c r="F200" s="138"/>
      <c r="G200" s="138"/>
      <c r="H200" s="138"/>
      <c r="I200" s="138"/>
      <c r="J200" s="138"/>
      <c r="K200" s="138"/>
      <c r="L200" s="138"/>
      <c r="M200" s="138"/>
      <c r="N200" s="138"/>
      <c r="O200" s="138"/>
      <c r="P200" s="138"/>
      <c r="Q200" s="138"/>
      <c r="R200" s="138"/>
      <c r="S200" s="138"/>
      <c r="T200" s="138"/>
    </row>
    <row r="201" spans="1:20">
      <c r="A201" s="138"/>
      <c r="B201" s="138"/>
      <c r="C201" s="138">
        <v>8</v>
      </c>
      <c r="D201" s="138"/>
      <c r="E201" s="138"/>
      <c r="F201" s="138"/>
      <c r="G201" s="138"/>
      <c r="H201" s="138"/>
      <c r="I201" s="138"/>
      <c r="J201" s="138"/>
      <c r="K201" s="138"/>
      <c r="L201" s="138"/>
      <c r="M201" s="138"/>
      <c r="N201" s="138"/>
      <c r="O201" s="138"/>
      <c r="P201" s="138"/>
      <c r="Q201" s="138"/>
      <c r="R201" s="138"/>
      <c r="S201" s="138"/>
      <c r="T201" s="138"/>
    </row>
    <row r="202" spans="1:20">
      <c r="A202" s="138"/>
      <c r="B202" s="138"/>
      <c r="C202" s="138">
        <v>8</v>
      </c>
      <c r="D202" s="138"/>
      <c r="E202" s="138"/>
      <c r="F202" s="138"/>
      <c r="G202" s="138"/>
      <c r="H202" s="138"/>
      <c r="I202" s="138"/>
      <c r="J202" s="138"/>
      <c r="K202" s="138"/>
      <c r="L202" s="138"/>
      <c r="M202" s="138"/>
      <c r="N202" s="138"/>
      <c r="O202" s="138"/>
      <c r="P202" s="138"/>
      <c r="Q202" s="138"/>
      <c r="R202" s="138"/>
      <c r="S202" s="138"/>
      <c r="T202" s="138"/>
    </row>
    <row r="203" spans="1:20">
      <c r="A203" s="138"/>
      <c r="B203" s="138"/>
      <c r="C203" s="138">
        <v>8</v>
      </c>
      <c r="D203" s="138"/>
      <c r="E203" s="138"/>
      <c r="F203" s="138"/>
      <c r="G203" s="138"/>
      <c r="H203" s="138"/>
      <c r="I203" s="138"/>
      <c r="J203" s="138"/>
      <c r="K203" s="138"/>
      <c r="L203" s="138"/>
      <c r="M203" s="138"/>
      <c r="N203" s="138"/>
      <c r="O203" s="138"/>
      <c r="P203" s="138"/>
      <c r="Q203" s="138"/>
      <c r="R203" s="138"/>
      <c r="S203" s="138"/>
      <c r="T203" s="138"/>
    </row>
    <row r="204" spans="1:20">
      <c r="A204" s="138"/>
      <c r="B204" s="138"/>
      <c r="C204" s="138">
        <v>8</v>
      </c>
      <c r="D204" s="138"/>
      <c r="E204" s="138"/>
      <c r="F204" s="138"/>
      <c r="G204" s="138"/>
      <c r="H204" s="138"/>
      <c r="I204" s="138"/>
      <c r="J204" s="138"/>
      <c r="K204" s="138"/>
      <c r="L204" s="138"/>
      <c r="M204" s="138"/>
      <c r="N204" s="138"/>
      <c r="O204" s="138"/>
      <c r="P204" s="138"/>
      <c r="Q204" s="138"/>
      <c r="R204" s="138"/>
      <c r="S204" s="138"/>
      <c r="T204" s="138"/>
    </row>
    <row r="205" spans="1:20">
      <c r="A205" s="138"/>
      <c r="B205" s="138"/>
      <c r="C205" s="138">
        <v>8</v>
      </c>
      <c r="D205" s="138"/>
      <c r="E205" s="138"/>
      <c r="F205" s="138"/>
      <c r="G205" s="138"/>
      <c r="H205" s="138"/>
      <c r="I205" s="138"/>
      <c r="J205" s="138"/>
      <c r="K205" s="138"/>
      <c r="L205" s="138"/>
      <c r="M205" s="138"/>
      <c r="N205" s="138"/>
      <c r="O205" s="138"/>
      <c r="P205" s="138"/>
      <c r="Q205" s="138"/>
      <c r="R205" s="138"/>
      <c r="S205" s="138"/>
      <c r="T205" s="138"/>
    </row>
    <row r="206" spans="1:20">
      <c r="A206" s="138"/>
      <c r="B206" s="138"/>
      <c r="C206" s="138">
        <v>8</v>
      </c>
      <c r="D206" s="138"/>
      <c r="E206" s="138"/>
      <c r="F206" s="138"/>
      <c r="G206" s="138"/>
      <c r="H206" s="138"/>
      <c r="I206" s="138"/>
      <c r="J206" s="138"/>
      <c r="K206" s="138"/>
      <c r="L206" s="138"/>
      <c r="M206" s="138"/>
      <c r="N206" s="138"/>
      <c r="O206" s="138"/>
      <c r="P206" s="138"/>
      <c r="Q206" s="138"/>
      <c r="R206" s="138"/>
      <c r="S206" s="138"/>
      <c r="T206" s="138"/>
    </row>
    <row r="207" spans="1:20">
      <c r="A207" s="138"/>
      <c r="B207" s="138"/>
      <c r="C207" s="138">
        <v>8</v>
      </c>
      <c r="D207" s="138"/>
      <c r="E207" s="138"/>
      <c r="F207" s="138"/>
      <c r="G207" s="138"/>
      <c r="H207" s="138"/>
      <c r="I207" s="138"/>
      <c r="J207" s="138"/>
      <c r="K207" s="138"/>
      <c r="L207" s="138"/>
      <c r="M207" s="138"/>
      <c r="N207" s="138"/>
      <c r="O207" s="138"/>
      <c r="P207" s="138"/>
      <c r="Q207" s="138"/>
      <c r="R207" s="138"/>
      <c r="S207" s="138"/>
      <c r="T207" s="138"/>
    </row>
    <row r="208" spans="1:20">
      <c r="A208" s="138"/>
      <c r="B208" s="138"/>
      <c r="C208" s="138">
        <v>8</v>
      </c>
      <c r="D208" s="138"/>
      <c r="E208" s="138"/>
      <c r="F208" s="138"/>
      <c r="G208" s="138"/>
      <c r="H208" s="138"/>
      <c r="I208" s="138"/>
      <c r="J208" s="138"/>
      <c r="K208" s="138"/>
      <c r="L208" s="138"/>
      <c r="M208" s="138"/>
      <c r="N208" s="138"/>
      <c r="O208" s="138"/>
      <c r="P208" s="138"/>
      <c r="Q208" s="138"/>
      <c r="R208" s="138"/>
      <c r="S208" s="138"/>
      <c r="T208" s="138"/>
    </row>
    <row r="209" spans="1:20">
      <c r="A209" s="138"/>
      <c r="B209" s="138"/>
      <c r="C209" s="138">
        <v>8</v>
      </c>
      <c r="D209" s="138"/>
      <c r="E209" s="138"/>
      <c r="F209" s="138"/>
      <c r="G209" s="138"/>
      <c r="H209" s="138"/>
      <c r="I209" s="138"/>
      <c r="J209" s="138"/>
      <c r="K209" s="138"/>
      <c r="L209" s="138"/>
      <c r="M209" s="138"/>
      <c r="N209" s="138"/>
      <c r="O209" s="138"/>
      <c r="P209" s="138"/>
      <c r="Q209" s="138"/>
      <c r="R209" s="138"/>
      <c r="S209" s="138"/>
      <c r="T209" s="138"/>
    </row>
    <row r="210" spans="1:20">
      <c r="A210" s="138"/>
      <c r="B210" s="138"/>
      <c r="C210" s="138">
        <v>8</v>
      </c>
      <c r="D210" s="138"/>
      <c r="E210" s="138"/>
      <c r="F210" s="138"/>
      <c r="G210" s="138"/>
      <c r="H210" s="138"/>
      <c r="I210" s="138"/>
      <c r="J210" s="138"/>
      <c r="K210" s="138"/>
      <c r="L210" s="138"/>
      <c r="M210" s="138"/>
      <c r="N210" s="138"/>
      <c r="O210" s="138"/>
      <c r="P210" s="138"/>
      <c r="Q210" s="138"/>
      <c r="R210" s="138"/>
      <c r="S210" s="138"/>
      <c r="T210" s="138"/>
    </row>
    <row r="211" spans="1:20">
      <c r="A211" s="138"/>
      <c r="B211" s="138"/>
      <c r="C211" s="138">
        <v>8</v>
      </c>
      <c r="D211" s="138"/>
      <c r="E211" s="138"/>
      <c r="F211" s="138"/>
      <c r="G211" s="138"/>
      <c r="H211" s="138"/>
      <c r="I211" s="138"/>
      <c r="J211" s="138"/>
      <c r="K211" s="138"/>
      <c r="L211" s="138"/>
      <c r="M211" s="138"/>
      <c r="N211" s="138"/>
      <c r="O211" s="138"/>
      <c r="P211" s="138"/>
      <c r="Q211" s="138"/>
      <c r="R211" s="138"/>
      <c r="S211" s="138"/>
      <c r="T211" s="138"/>
    </row>
    <row r="212" spans="1:20">
      <c r="A212" s="138"/>
      <c r="B212" s="138"/>
      <c r="C212" s="138">
        <v>8</v>
      </c>
      <c r="D212" s="138"/>
      <c r="E212" s="138"/>
      <c r="F212" s="138"/>
      <c r="G212" s="138"/>
      <c r="H212" s="138"/>
      <c r="I212" s="138"/>
      <c r="J212" s="138"/>
      <c r="K212" s="138"/>
      <c r="L212" s="138"/>
      <c r="M212" s="138"/>
      <c r="N212" s="138"/>
      <c r="O212" s="138"/>
      <c r="P212" s="138"/>
      <c r="Q212" s="138"/>
      <c r="R212" s="138"/>
      <c r="S212" s="138"/>
      <c r="T212" s="138"/>
    </row>
    <row r="213" spans="1:20">
      <c r="A213" s="138"/>
      <c r="B213" s="138"/>
      <c r="C213" s="138">
        <v>8</v>
      </c>
      <c r="D213" s="138"/>
      <c r="E213" s="138"/>
      <c r="F213" s="138"/>
      <c r="G213" s="138"/>
      <c r="H213" s="138"/>
      <c r="I213" s="138"/>
      <c r="J213" s="138"/>
      <c r="K213" s="138"/>
      <c r="L213" s="138"/>
      <c r="M213" s="138"/>
      <c r="N213" s="138"/>
      <c r="O213" s="138"/>
      <c r="P213" s="138"/>
      <c r="Q213" s="138"/>
      <c r="R213" s="138"/>
      <c r="S213" s="138"/>
      <c r="T213" s="138"/>
    </row>
    <row r="214" spans="1:20">
      <c r="A214" s="138"/>
      <c r="B214" s="138"/>
      <c r="C214" s="138">
        <v>8</v>
      </c>
      <c r="D214" s="138"/>
      <c r="E214" s="138"/>
      <c r="F214" s="138"/>
      <c r="G214" s="138"/>
      <c r="H214" s="138"/>
      <c r="I214" s="138"/>
      <c r="J214" s="138"/>
      <c r="K214" s="138"/>
      <c r="L214" s="138"/>
      <c r="M214" s="138"/>
      <c r="N214" s="138"/>
      <c r="O214" s="138"/>
      <c r="P214" s="138"/>
      <c r="Q214" s="138"/>
      <c r="R214" s="138"/>
      <c r="S214" s="138"/>
      <c r="T214" s="138"/>
    </row>
    <row r="215" spans="1:20">
      <c r="A215" s="138"/>
      <c r="B215" s="138"/>
      <c r="C215" s="138">
        <v>8</v>
      </c>
      <c r="D215" s="138"/>
      <c r="E215" s="138"/>
      <c r="F215" s="138"/>
      <c r="G215" s="138"/>
      <c r="H215" s="138"/>
      <c r="I215" s="138"/>
      <c r="J215" s="138"/>
      <c r="K215" s="138"/>
      <c r="L215" s="138"/>
      <c r="M215" s="138"/>
      <c r="N215" s="138"/>
      <c r="O215" s="138"/>
      <c r="P215" s="138"/>
      <c r="Q215" s="138"/>
      <c r="R215" s="138"/>
      <c r="S215" s="138"/>
      <c r="T215" s="138"/>
    </row>
    <row r="216" spans="1:20">
      <c r="A216" s="138"/>
      <c r="B216" s="138"/>
      <c r="C216" s="138">
        <v>8</v>
      </c>
      <c r="D216" s="138"/>
      <c r="E216" s="138"/>
      <c r="F216" s="138"/>
      <c r="G216" s="138"/>
      <c r="H216" s="138"/>
      <c r="I216" s="138"/>
      <c r="J216" s="138"/>
      <c r="K216" s="138"/>
      <c r="L216" s="138"/>
      <c r="M216" s="138"/>
      <c r="N216" s="138"/>
      <c r="O216" s="138"/>
      <c r="P216" s="138"/>
      <c r="Q216" s="138"/>
      <c r="R216" s="138"/>
      <c r="S216" s="138"/>
      <c r="T216" s="138"/>
    </row>
    <row r="217" spans="1:20">
      <c r="A217" s="138"/>
      <c r="B217" s="138"/>
      <c r="C217" s="138">
        <v>9</v>
      </c>
      <c r="D217" s="138"/>
      <c r="E217" s="138"/>
      <c r="F217" s="138"/>
      <c r="G217" s="138"/>
      <c r="H217" s="138"/>
      <c r="I217" s="138"/>
      <c r="J217" s="138"/>
      <c r="K217" s="138"/>
      <c r="L217" s="138"/>
      <c r="M217" s="138"/>
      <c r="N217" s="138"/>
      <c r="O217" s="138"/>
      <c r="P217" s="138"/>
      <c r="Q217" s="138"/>
      <c r="R217" s="138"/>
      <c r="S217" s="138"/>
      <c r="T217" s="138"/>
    </row>
    <row r="218" spans="1:20">
      <c r="A218" s="138"/>
      <c r="B218" s="138"/>
      <c r="C218" s="138">
        <v>9</v>
      </c>
      <c r="D218" s="138"/>
      <c r="E218" s="138"/>
      <c r="F218" s="138"/>
      <c r="G218" s="138"/>
      <c r="H218" s="138"/>
      <c r="I218" s="138"/>
      <c r="J218" s="138"/>
      <c r="K218" s="138"/>
      <c r="L218" s="138"/>
      <c r="M218" s="138"/>
      <c r="N218" s="138"/>
      <c r="O218" s="138"/>
      <c r="P218" s="138"/>
      <c r="Q218" s="138"/>
      <c r="R218" s="138"/>
      <c r="S218" s="138"/>
      <c r="T218" s="138"/>
    </row>
    <row r="219" spans="1:20">
      <c r="A219" s="138"/>
      <c r="B219" s="138"/>
      <c r="C219" s="138">
        <v>9</v>
      </c>
      <c r="D219" s="138"/>
      <c r="E219" s="138"/>
      <c r="F219" s="138"/>
      <c r="G219" s="138"/>
      <c r="H219" s="138"/>
      <c r="I219" s="138"/>
      <c r="J219" s="138"/>
      <c r="K219" s="138"/>
      <c r="L219" s="138"/>
      <c r="M219" s="138"/>
      <c r="N219" s="138"/>
      <c r="O219" s="138"/>
      <c r="P219" s="138"/>
      <c r="Q219" s="138"/>
      <c r="R219" s="138"/>
      <c r="S219" s="138"/>
      <c r="T219" s="138"/>
    </row>
    <row r="220" spans="1:20">
      <c r="A220" s="138"/>
      <c r="B220" s="138"/>
      <c r="C220" s="138">
        <v>9</v>
      </c>
      <c r="D220" s="138"/>
      <c r="E220" s="138"/>
      <c r="F220" s="138"/>
      <c r="G220" s="138"/>
      <c r="H220" s="138"/>
      <c r="I220" s="138"/>
      <c r="J220" s="138"/>
      <c r="K220" s="138"/>
      <c r="L220" s="138"/>
      <c r="M220" s="138"/>
      <c r="N220" s="138"/>
      <c r="O220" s="138"/>
      <c r="P220" s="138"/>
      <c r="Q220" s="138"/>
      <c r="R220" s="138"/>
      <c r="S220" s="138"/>
      <c r="T220" s="138"/>
    </row>
    <row r="221" spans="1:20">
      <c r="A221" s="138"/>
      <c r="B221" s="138"/>
      <c r="C221" s="138">
        <v>9</v>
      </c>
      <c r="D221" s="138"/>
      <c r="E221" s="138"/>
      <c r="F221" s="138"/>
      <c r="G221" s="138"/>
      <c r="H221" s="138"/>
      <c r="I221" s="138"/>
      <c r="J221" s="138"/>
      <c r="K221" s="138"/>
      <c r="L221" s="138"/>
      <c r="M221" s="138"/>
      <c r="N221" s="138"/>
      <c r="O221" s="138"/>
      <c r="P221" s="138"/>
      <c r="Q221" s="138"/>
      <c r="R221" s="138"/>
      <c r="S221" s="138"/>
      <c r="T221" s="138"/>
    </row>
    <row r="222" spans="1:20">
      <c r="A222" s="138"/>
      <c r="B222" s="138"/>
      <c r="C222" s="138">
        <v>9</v>
      </c>
      <c r="D222" s="138"/>
      <c r="E222" s="138"/>
      <c r="F222" s="138"/>
      <c r="G222" s="138"/>
      <c r="H222" s="138"/>
      <c r="I222" s="138"/>
      <c r="J222" s="138"/>
      <c r="K222" s="138"/>
      <c r="L222" s="138"/>
      <c r="M222" s="138"/>
      <c r="N222" s="138"/>
      <c r="O222" s="138"/>
      <c r="P222" s="138"/>
      <c r="Q222" s="138"/>
      <c r="R222" s="138"/>
      <c r="S222" s="138"/>
      <c r="T222" s="138"/>
    </row>
    <row r="223" spans="1:20">
      <c r="A223" s="138"/>
      <c r="B223" s="138"/>
      <c r="C223" s="138">
        <v>9</v>
      </c>
      <c r="D223" s="138"/>
      <c r="E223" s="138"/>
      <c r="F223" s="138"/>
      <c r="G223" s="138"/>
      <c r="H223" s="138"/>
      <c r="I223" s="138"/>
      <c r="J223" s="138"/>
      <c r="K223" s="138"/>
      <c r="L223" s="138"/>
      <c r="M223" s="138"/>
      <c r="N223" s="138"/>
      <c r="O223" s="138"/>
      <c r="P223" s="138"/>
      <c r="Q223" s="138"/>
      <c r="R223" s="138"/>
      <c r="S223" s="138"/>
      <c r="T223" s="138"/>
    </row>
    <row r="224" spans="1:20">
      <c r="A224" s="138"/>
      <c r="B224" s="138"/>
      <c r="C224" s="138">
        <v>9</v>
      </c>
      <c r="D224" s="138"/>
      <c r="E224" s="138"/>
      <c r="F224" s="138"/>
      <c r="G224" s="138"/>
      <c r="H224" s="138"/>
      <c r="I224" s="138"/>
      <c r="J224" s="138"/>
      <c r="K224" s="138"/>
      <c r="L224" s="138"/>
      <c r="M224" s="138"/>
      <c r="N224" s="138"/>
      <c r="O224" s="138"/>
      <c r="P224" s="138"/>
      <c r="Q224" s="138"/>
      <c r="R224" s="138"/>
      <c r="S224" s="138"/>
      <c r="T224" s="138"/>
    </row>
    <row r="225" spans="1:20">
      <c r="A225" s="138"/>
      <c r="B225" s="138"/>
      <c r="C225" s="138">
        <v>9</v>
      </c>
      <c r="D225" s="138"/>
      <c r="E225" s="138"/>
      <c r="F225" s="138"/>
      <c r="G225" s="138"/>
      <c r="H225" s="138"/>
      <c r="I225" s="138"/>
      <c r="J225" s="138"/>
      <c r="K225" s="138"/>
      <c r="L225" s="138"/>
      <c r="M225" s="138"/>
      <c r="N225" s="138"/>
      <c r="O225" s="138"/>
      <c r="P225" s="138"/>
      <c r="Q225" s="138"/>
      <c r="R225" s="138"/>
      <c r="S225" s="138"/>
      <c r="T225" s="138"/>
    </row>
    <row r="226" spans="1:20">
      <c r="A226" s="138"/>
      <c r="B226" s="138"/>
      <c r="C226" s="138">
        <v>9</v>
      </c>
      <c r="D226" s="138"/>
      <c r="E226" s="138"/>
      <c r="F226" s="138"/>
      <c r="G226" s="138"/>
      <c r="H226" s="138"/>
      <c r="I226" s="138"/>
      <c r="J226" s="138"/>
      <c r="K226" s="138"/>
      <c r="L226" s="138"/>
      <c r="M226" s="138"/>
      <c r="N226" s="138"/>
      <c r="O226" s="138"/>
      <c r="P226" s="138"/>
      <c r="Q226" s="138"/>
      <c r="R226" s="138"/>
      <c r="S226" s="138"/>
      <c r="T226" s="138"/>
    </row>
    <row r="227" spans="1:20">
      <c r="A227" s="138"/>
      <c r="B227" s="138"/>
      <c r="C227" s="138">
        <v>9</v>
      </c>
      <c r="D227" s="138"/>
      <c r="E227" s="138"/>
      <c r="F227" s="138"/>
      <c r="G227" s="138"/>
      <c r="H227" s="138"/>
      <c r="I227" s="138"/>
      <c r="J227" s="138"/>
      <c r="K227" s="138"/>
      <c r="L227" s="138"/>
      <c r="M227" s="138"/>
      <c r="N227" s="138"/>
      <c r="O227" s="138"/>
      <c r="P227" s="138"/>
      <c r="Q227" s="138"/>
      <c r="R227" s="138"/>
      <c r="S227" s="138"/>
      <c r="T227" s="138"/>
    </row>
    <row r="228" spans="1:20">
      <c r="A228" s="138"/>
      <c r="B228" s="138"/>
      <c r="C228" s="138">
        <v>9</v>
      </c>
      <c r="D228" s="138"/>
      <c r="E228" s="138"/>
      <c r="F228" s="138"/>
      <c r="G228" s="138"/>
      <c r="H228" s="138"/>
      <c r="I228" s="138"/>
      <c r="J228" s="138"/>
      <c r="K228" s="138"/>
      <c r="L228" s="138"/>
      <c r="M228" s="138"/>
      <c r="N228" s="138"/>
      <c r="O228" s="138"/>
      <c r="P228" s="138"/>
      <c r="Q228" s="138"/>
      <c r="R228" s="138"/>
      <c r="S228" s="138"/>
      <c r="T228" s="138"/>
    </row>
    <row r="229" spans="1:20">
      <c r="A229" s="138"/>
      <c r="B229" s="138"/>
      <c r="C229" s="138">
        <v>9</v>
      </c>
      <c r="D229" s="138"/>
      <c r="E229" s="138"/>
      <c r="F229" s="138"/>
      <c r="G229" s="138"/>
      <c r="H229" s="138"/>
      <c r="I229" s="138"/>
      <c r="J229" s="138"/>
      <c r="K229" s="138"/>
      <c r="L229" s="138"/>
      <c r="M229" s="138"/>
      <c r="N229" s="138"/>
      <c r="O229" s="138"/>
      <c r="P229" s="138"/>
      <c r="Q229" s="138"/>
      <c r="R229" s="138"/>
      <c r="S229" s="138"/>
      <c r="T229" s="138"/>
    </row>
    <row r="230" spans="1:20">
      <c r="A230" s="138"/>
      <c r="B230" s="138"/>
      <c r="C230" s="138">
        <v>9</v>
      </c>
      <c r="D230" s="138"/>
      <c r="E230" s="138"/>
      <c r="F230" s="138"/>
      <c r="G230" s="138"/>
      <c r="H230" s="138"/>
      <c r="I230" s="138"/>
      <c r="J230" s="138"/>
      <c r="K230" s="138"/>
      <c r="L230" s="138"/>
      <c r="M230" s="138"/>
      <c r="N230" s="138"/>
      <c r="O230" s="138"/>
      <c r="P230" s="138"/>
      <c r="Q230" s="138"/>
      <c r="R230" s="138"/>
      <c r="S230" s="138"/>
      <c r="T230" s="138"/>
    </row>
    <row r="231" spans="1:20">
      <c r="A231" s="138"/>
      <c r="B231" s="138"/>
      <c r="C231" s="138">
        <v>9</v>
      </c>
      <c r="D231" s="138"/>
      <c r="E231" s="138"/>
      <c r="F231" s="138"/>
      <c r="G231" s="138"/>
      <c r="H231" s="138"/>
      <c r="I231" s="138"/>
      <c r="J231" s="138"/>
      <c r="K231" s="138"/>
      <c r="L231" s="138"/>
      <c r="M231" s="138"/>
      <c r="N231" s="138"/>
      <c r="O231" s="138"/>
      <c r="P231" s="138"/>
      <c r="Q231" s="138"/>
      <c r="R231" s="138"/>
      <c r="S231" s="138"/>
      <c r="T231" s="138"/>
    </row>
    <row r="232" spans="1:20">
      <c r="A232" s="138"/>
      <c r="B232" s="138"/>
      <c r="C232" s="138">
        <v>9</v>
      </c>
      <c r="D232" s="138"/>
      <c r="E232" s="138"/>
      <c r="F232" s="138"/>
      <c r="G232" s="138"/>
      <c r="H232" s="138"/>
      <c r="I232" s="138"/>
      <c r="J232" s="138"/>
      <c r="K232" s="138"/>
      <c r="L232" s="138"/>
      <c r="M232" s="138"/>
      <c r="N232" s="138"/>
      <c r="O232" s="138"/>
      <c r="P232" s="138"/>
      <c r="Q232" s="138"/>
      <c r="R232" s="138"/>
      <c r="S232" s="138"/>
      <c r="T232" s="138"/>
    </row>
    <row r="233" spans="1:20">
      <c r="A233" s="138"/>
      <c r="B233" s="138"/>
      <c r="C233" s="138">
        <v>9</v>
      </c>
      <c r="D233" s="138"/>
      <c r="E233" s="138"/>
      <c r="F233" s="138"/>
      <c r="G233" s="138"/>
      <c r="H233" s="138"/>
      <c r="I233" s="138"/>
      <c r="J233" s="138"/>
      <c r="K233" s="138"/>
      <c r="L233" s="138"/>
      <c r="M233" s="138"/>
      <c r="N233" s="138"/>
      <c r="O233" s="138"/>
      <c r="P233" s="138"/>
      <c r="Q233" s="138"/>
      <c r="R233" s="138"/>
      <c r="S233" s="138"/>
      <c r="T233" s="138"/>
    </row>
    <row r="234" spans="1:20">
      <c r="A234" s="138"/>
      <c r="B234" s="138"/>
      <c r="C234" s="138">
        <v>9</v>
      </c>
      <c r="D234" s="138"/>
      <c r="E234" s="138"/>
      <c r="F234" s="138"/>
      <c r="G234" s="138"/>
      <c r="H234" s="138"/>
      <c r="I234" s="138"/>
      <c r="J234" s="138"/>
      <c r="K234" s="138"/>
      <c r="L234" s="138"/>
      <c r="M234" s="138"/>
      <c r="N234" s="138"/>
      <c r="O234" s="138"/>
      <c r="P234" s="138"/>
      <c r="Q234" s="138"/>
      <c r="R234" s="138"/>
      <c r="S234" s="138"/>
      <c r="T234" s="138"/>
    </row>
    <row r="235" spans="1:20">
      <c r="A235" s="138"/>
      <c r="B235" s="138"/>
      <c r="C235" s="138">
        <v>9</v>
      </c>
      <c r="D235" s="138"/>
      <c r="E235" s="138"/>
      <c r="F235" s="138"/>
      <c r="G235" s="138"/>
      <c r="H235" s="138"/>
      <c r="I235" s="138"/>
      <c r="J235" s="138"/>
      <c r="K235" s="138"/>
      <c r="L235" s="138"/>
      <c r="M235" s="138"/>
      <c r="N235" s="138"/>
      <c r="O235" s="138"/>
      <c r="P235" s="138"/>
      <c r="Q235" s="138"/>
      <c r="R235" s="138"/>
      <c r="S235" s="138"/>
      <c r="T235" s="138"/>
    </row>
    <row r="236" spans="1:20">
      <c r="A236" s="138"/>
      <c r="B236" s="138"/>
      <c r="C236" s="138">
        <v>9</v>
      </c>
      <c r="D236" s="138"/>
      <c r="E236" s="138"/>
      <c r="F236" s="138"/>
      <c r="G236" s="138"/>
      <c r="H236" s="138"/>
      <c r="I236" s="138"/>
      <c r="J236" s="138"/>
      <c r="K236" s="138"/>
      <c r="L236" s="138"/>
      <c r="M236" s="138"/>
      <c r="N236" s="138"/>
      <c r="O236" s="138"/>
      <c r="P236" s="138"/>
      <c r="Q236" s="138"/>
      <c r="R236" s="138"/>
      <c r="S236" s="138"/>
      <c r="T236" s="138"/>
    </row>
    <row r="237" spans="1:20">
      <c r="A237" s="138"/>
      <c r="B237" s="138"/>
      <c r="C237" s="138">
        <v>9</v>
      </c>
      <c r="D237" s="138"/>
      <c r="E237" s="138"/>
      <c r="F237" s="138"/>
      <c r="G237" s="138"/>
      <c r="H237" s="138"/>
      <c r="I237" s="138"/>
      <c r="J237" s="138"/>
      <c r="K237" s="138"/>
      <c r="L237" s="138"/>
      <c r="M237" s="138"/>
      <c r="N237" s="138"/>
      <c r="O237" s="138"/>
      <c r="P237" s="138"/>
      <c r="Q237" s="138"/>
      <c r="R237" s="138"/>
      <c r="S237" s="138"/>
      <c r="T237" s="138"/>
    </row>
    <row r="238" spans="1:20">
      <c r="A238" s="138"/>
      <c r="B238" s="138"/>
      <c r="C238" s="138">
        <v>9</v>
      </c>
      <c r="D238" s="138"/>
      <c r="E238" s="138"/>
      <c r="F238" s="138"/>
      <c r="G238" s="138"/>
      <c r="H238" s="138"/>
      <c r="I238" s="138"/>
      <c r="J238" s="138"/>
      <c r="K238" s="138"/>
      <c r="L238" s="138"/>
      <c r="M238" s="138"/>
      <c r="N238" s="138"/>
      <c r="O238" s="138"/>
      <c r="P238" s="138"/>
      <c r="Q238" s="138"/>
      <c r="R238" s="138"/>
      <c r="S238" s="138"/>
      <c r="T238" s="138"/>
    </row>
    <row r="239" spans="1:20">
      <c r="A239" s="138"/>
      <c r="B239" s="138"/>
      <c r="C239" s="138">
        <v>9</v>
      </c>
      <c r="D239" s="138"/>
      <c r="E239" s="138"/>
      <c r="F239" s="138"/>
      <c r="G239" s="138"/>
      <c r="H239" s="138"/>
      <c r="I239" s="138"/>
      <c r="J239" s="138"/>
      <c r="K239" s="138"/>
      <c r="L239" s="138"/>
      <c r="M239" s="138"/>
      <c r="N239" s="138"/>
      <c r="O239" s="138"/>
      <c r="P239" s="138"/>
      <c r="Q239" s="138"/>
      <c r="R239" s="138"/>
      <c r="S239" s="138"/>
      <c r="T239" s="138"/>
    </row>
    <row r="240" spans="1:20">
      <c r="A240" s="138"/>
      <c r="B240" s="138"/>
      <c r="C240" s="138">
        <v>9</v>
      </c>
      <c r="D240" s="138"/>
      <c r="E240" s="138"/>
      <c r="F240" s="138"/>
      <c r="G240" s="138"/>
      <c r="H240" s="138"/>
      <c r="I240" s="138"/>
      <c r="J240" s="138"/>
      <c r="K240" s="138"/>
      <c r="L240" s="138"/>
      <c r="M240" s="138"/>
      <c r="N240" s="138"/>
      <c r="O240" s="138"/>
      <c r="P240" s="138"/>
      <c r="Q240" s="138"/>
      <c r="R240" s="138"/>
      <c r="S240" s="138"/>
      <c r="T240" s="138"/>
    </row>
    <row r="241" spans="1:20">
      <c r="A241" s="138"/>
      <c r="B241" s="138"/>
      <c r="C241" s="138">
        <v>9</v>
      </c>
      <c r="D241" s="138"/>
      <c r="E241" s="138"/>
      <c r="F241" s="138"/>
      <c r="G241" s="138"/>
      <c r="H241" s="138"/>
      <c r="I241" s="138"/>
      <c r="J241" s="138"/>
      <c r="K241" s="138"/>
      <c r="L241" s="138"/>
      <c r="M241" s="138"/>
      <c r="N241" s="138"/>
      <c r="O241" s="138"/>
      <c r="P241" s="138"/>
      <c r="Q241" s="138"/>
      <c r="R241" s="138"/>
      <c r="S241" s="138"/>
      <c r="T241" s="138"/>
    </row>
    <row r="242" spans="1:20">
      <c r="A242" s="138"/>
      <c r="B242" s="138"/>
      <c r="C242" s="138">
        <v>9</v>
      </c>
      <c r="D242" s="138"/>
      <c r="E242" s="138"/>
      <c r="F242" s="138"/>
      <c r="G242" s="138"/>
      <c r="H242" s="138"/>
      <c r="I242" s="138"/>
      <c r="J242" s="138"/>
      <c r="K242" s="138"/>
      <c r="L242" s="138"/>
      <c r="M242" s="138"/>
      <c r="N242" s="138"/>
      <c r="O242" s="138"/>
      <c r="P242" s="138"/>
      <c r="Q242" s="138"/>
      <c r="R242" s="138"/>
      <c r="S242" s="138"/>
      <c r="T242" s="138"/>
    </row>
    <row r="243" spans="1:20">
      <c r="A243" s="138"/>
      <c r="B243" s="138"/>
      <c r="C243" s="138">
        <v>9</v>
      </c>
      <c r="D243" s="138"/>
      <c r="E243" s="138"/>
      <c r="F243" s="138"/>
      <c r="G243" s="138"/>
      <c r="H243" s="138"/>
      <c r="I243" s="138"/>
      <c r="J243" s="138"/>
      <c r="K243" s="138"/>
      <c r="L243" s="138"/>
      <c r="M243" s="138"/>
      <c r="N243" s="138"/>
      <c r="O243" s="138"/>
      <c r="P243" s="138"/>
      <c r="Q243" s="138"/>
      <c r="R243" s="138"/>
      <c r="S243" s="138"/>
      <c r="T243" s="138"/>
    </row>
    <row r="244" spans="1:20">
      <c r="A244" s="138"/>
      <c r="B244" s="138"/>
      <c r="C244" s="138">
        <v>9</v>
      </c>
      <c r="D244" s="138"/>
      <c r="E244" s="138"/>
      <c r="F244" s="138"/>
      <c r="G244" s="138"/>
      <c r="H244" s="138"/>
      <c r="I244" s="138"/>
      <c r="J244" s="138"/>
      <c r="K244" s="138"/>
      <c r="L244" s="138"/>
      <c r="M244" s="138"/>
      <c r="N244" s="138"/>
      <c r="O244" s="138"/>
      <c r="P244" s="138"/>
      <c r="Q244" s="138"/>
      <c r="R244" s="138"/>
      <c r="S244" s="138"/>
      <c r="T244" s="138"/>
    </row>
    <row r="245" spans="1:20">
      <c r="A245" s="138"/>
      <c r="B245" s="138"/>
      <c r="C245" s="138">
        <v>9</v>
      </c>
      <c r="D245" s="138"/>
      <c r="E245" s="138"/>
      <c r="F245" s="138"/>
      <c r="G245" s="138"/>
      <c r="H245" s="138"/>
      <c r="I245" s="138"/>
      <c r="J245" s="138"/>
      <c r="K245" s="138"/>
      <c r="L245" s="138"/>
      <c r="M245" s="138"/>
      <c r="N245" s="138"/>
      <c r="O245" s="138"/>
      <c r="P245" s="138"/>
      <c r="Q245" s="138"/>
      <c r="R245" s="138"/>
      <c r="S245" s="138"/>
      <c r="T245" s="138"/>
    </row>
    <row r="246" spans="1:20">
      <c r="A246" s="138"/>
      <c r="B246" s="138"/>
      <c r="C246" s="138">
        <v>9</v>
      </c>
      <c r="D246" s="138"/>
      <c r="E246" s="138"/>
      <c r="F246" s="138"/>
      <c r="G246" s="138"/>
      <c r="H246" s="138"/>
      <c r="I246" s="138"/>
      <c r="J246" s="138"/>
      <c r="K246" s="138"/>
      <c r="L246" s="138"/>
      <c r="M246" s="138"/>
      <c r="N246" s="138"/>
      <c r="O246" s="138"/>
      <c r="P246" s="138"/>
      <c r="Q246" s="138"/>
      <c r="R246" s="138"/>
      <c r="S246" s="138"/>
      <c r="T246" s="138"/>
    </row>
    <row r="247" spans="1:20">
      <c r="A247" s="138"/>
      <c r="B247" s="138"/>
      <c r="C247" s="138">
        <v>9</v>
      </c>
      <c r="D247" s="138"/>
      <c r="E247" s="138"/>
      <c r="F247" s="138"/>
      <c r="G247" s="138"/>
      <c r="H247" s="138"/>
      <c r="I247" s="138"/>
      <c r="J247" s="138"/>
      <c r="K247" s="138"/>
      <c r="L247" s="138"/>
      <c r="M247" s="138"/>
      <c r="N247" s="138"/>
      <c r="O247" s="138"/>
      <c r="P247" s="138"/>
      <c r="Q247" s="138"/>
      <c r="R247" s="138"/>
      <c r="S247" s="138"/>
      <c r="T247" s="138"/>
    </row>
    <row r="248" spans="1:20">
      <c r="A248" s="138"/>
      <c r="B248" s="138"/>
      <c r="C248" s="138">
        <v>9</v>
      </c>
      <c r="D248" s="138"/>
      <c r="E248" s="138"/>
      <c r="F248" s="138"/>
      <c r="G248" s="138"/>
      <c r="H248" s="138"/>
      <c r="I248" s="138"/>
      <c r="J248" s="138"/>
      <c r="K248" s="138"/>
      <c r="L248" s="138"/>
      <c r="M248" s="138"/>
      <c r="N248" s="138"/>
      <c r="O248" s="138"/>
      <c r="P248" s="138"/>
      <c r="Q248" s="138"/>
      <c r="R248" s="138"/>
      <c r="S248" s="138"/>
      <c r="T248" s="138"/>
    </row>
    <row r="249" spans="1:20">
      <c r="A249" s="138"/>
      <c r="B249" s="138"/>
      <c r="C249" s="138">
        <v>9</v>
      </c>
      <c r="D249" s="138"/>
      <c r="E249" s="138"/>
      <c r="F249" s="138"/>
      <c r="G249" s="138"/>
      <c r="H249" s="138"/>
      <c r="I249" s="138"/>
      <c r="J249" s="138"/>
      <c r="K249" s="138"/>
      <c r="L249" s="138"/>
      <c r="M249" s="138"/>
      <c r="N249" s="138"/>
      <c r="O249" s="138"/>
      <c r="P249" s="138"/>
      <c r="Q249" s="138"/>
      <c r="R249" s="138"/>
      <c r="S249" s="138"/>
      <c r="T249" s="138"/>
    </row>
    <row r="250" spans="1:20">
      <c r="A250" s="138"/>
      <c r="B250" s="138"/>
      <c r="C250" s="138">
        <v>9</v>
      </c>
      <c r="D250" s="138"/>
      <c r="E250" s="138"/>
      <c r="F250" s="138"/>
      <c r="G250" s="138"/>
      <c r="H250" s="138"/>
      <c r="I250" s="138"/>
      <c r="J250" s="138"/>
      <c r="K250" s="138"/>
      <c r="L250" s="138"/>
      <c r="M250" s="138"/>
      <c r="N250" s="138"/>
      <c r="O250" s="138"/>
      <c r="P250" s="138"/>
      <c r="Q250" s="138"/>
      <c r="R250" s="138"/>
      <c r="S250" s="138"/>
      <c r="T250" s="138"/>
    </row>
    <row r="251" spans="1:20">
      <c r="A251" s="138"/>
      <c r="B251" s="138"/>
      <c r="C251" s="138">
        <v>9</v>
      </c>
      <c r="D251" s="138"/>
      <c r="E251" s="138"/>
      <c r="F251" s="138"/>
      <c r="G251" s="138"/>
      <c r="H251" s="138"/>
      <c r="I251" s="138"/>
      <c r="J251" s="138"/>
      <c r="K251" s="138"/>
      <c r="L251" s="138"/>
      <c r="M251" s="138"/>
      <c r="N251" s="138"/>
      <c r="O251" s="138"/>
      <c r="P251" s="138"/>
      <c r="Q251" s="138"/>
      <c r="R251" s="138"/>
      <c r="S251" s="138"/>
      <c r="T251" s="138"/>
    </row>
    <row r="252" spans="1:20">
      <c r="A252" s="138"/>
      <c r="B252" s="138"/>
      <c r="C252" s="138">
        <v>9</v>
      </c>
      <c r="D252" s="138"/>
      <c r="E252" s="138"/>
      <c r="F252" s="138"/>
      <c r="G252" s="138"/>
      <c r="H252" s="138"/>
      <c r="I252" s="138"/>
      <c r="J252" s="138"/>
      <c r="K252" s="138"/>
      <c r="L252" s="138"/>
      <c r="M252" s="138"/>
      <c r="N252" s="138"/>
      <c r="O252" s="138"/>
      <c r="P252" s="138"/>
      <c r="Q252" s="138"/>
      <c r="R252" s="138"/>
      <c r="S252" s="138"/>
      <c r="T252" s="138"/>
    </row>
    <row r="253" spans="1:20">
      <c r="A253" s="138"/>
      <c r="B253" s="138"/>
      <c r="C253" s="138">
        <v>9</v>
      </c>
      <c r="D253" s="138"/>
      <c r="E253" s="138"/>
      <c r="F253" s="138"/>
      <c r="G253" s="138"/>
      <c r="H253" s="138"/>
      <c r="I253" s="138"/>
      <c r="J253" s="138"/>
      <c r="K253" s="138"/>
      <c r="L253" s="138"/>
      <c r="M253" s="138"/>
      <c r="N253" s="138"/>
      <c r="O253" s="138"/>
      <c r="P253" s="138"/>
      <c r="Q253" s="138"/>
      <c r="R253" s="138"/>
      <c r="S253" s="138"/>
      <c r="T253" s="138"/>
    </row>
    <row r="254" spans="1:20">
      <c r="A254" s="138"/>
      <c r="B254" s="138"/>
      <c r="C254" s="138">
        <v>10</v>
      </c>
      <c r="D254" s="138"/>
      <c r="E254" s="138"/>
      <c r="F254" s="138"/>
      <c r="G254" s="138"/>
      <c r="H254" s="138"/>
      <c r="I254" s="138"/>
      <c r="J254" s="138"/>
      <c r="K254" s="138"/>
      <c r="L254" s="138"/>
      <c r="M254" s="138"/>
      <c r="N254" s="138"/>
      <c r="O254" s="138"/>
      <c r="P254" s="138"/>
      <c r="Q254" s="138"/>
      <c r="R254" s="138"/>
      <c r="S254" s="138"/>
      <c r="T254" s="138"/>
    </row>
    <row r="255" spans="1:20">
      <c r="A255" s="138"/>
      <c r="B255" s="138"/>
      <c r="C255" s="138">
        <v>10</v>
      </c>
      <c r="D255" s="138"/>
      <c r="E255" s="138"/>
      <c r="F255" s="138"/>
      <c r="G255" s="138"/>
      <c r="H255" s="138"/>
      <c r="I255" s="138"/>
      <c r="J255" s="138"/>
      <c r="K255" s="138"/>
      <c r="L255" s="138"/>
      <c r="M255" s="138"/>
      <c r="N255" s="138"/>
      <c r="O255" s="138"/>
      <c r="P255" s="138"/>
      <c r="Q255" s="138"/>
      <c r="R255" s="138"/>
      <c r="S255" s="138"/>
      <c r="T255" s="138"/>
    </row>
    <row r="256" spans="1:20">
      <c r="A256" s="138"/>
      <c r="B256" s="138"/>
      <c r="C256" s="138">
        <v>10</v>
      </c>
      <c r="D256" s="138"/>
      <c r="E256" s="138"/>
      <c r="F256" s="138"/>
      <c r="G256" s="138"/>
      <c r="H256" s="138"/>
      <c r="I256" s="138"/>
      <c r="J256" s="138"/>
      <c r="K256" s="138"/>
      <c r="L256" s="138"/>
      <c r="M256" s="138"/>
      <c r="N256" s="138"/>
      <c r="O256" s="138"/>
      <c r="P256" s="138"/>
      <c r="Q256" s="138"/>
      <c r="R256" s="138"/>
      <c r="S256" s="138"/>
      <c r="T256" s="138"/>
    </row>
    <row r="257" spans="1:20">
      <c r="A257" s="138"/>
      <c r="B257" s="138"/>
      <c r="C257" s="138">
        <v>10</v>
      </c>
      <c r="D257" s="138"/>
      <c r="E257" s="138"/>
      <c r="F257" s="138"/>
      <c r="G257" s="138"/>
      <c r="H257" s="138"/>
      <c r="I257" s="138"/>
      <c r="J257" s="138"/>
      <c r="K257" s="138"/>
      <c r="L257" s="138"/>
      <c r="M257" s="138"/>
      <c r="N257" s="138"/>
      <c r="O257" s="138"/>
      <c r="P257" s="138"/>
      <c r="Q257" s="138"/>
      <c r="R257" s="138"/>
      <c r="S257" s="138"/>
      <c r="T257" s="138"/>
    </row>
    <row r="258" spans="1:20">
      <c r="A258" s="138"/>
      <c r="B258" s="138"/>
      <c r="C258" s="138">
        <v>10</v>
      </c>
      <c r="D258" s="138"/>
      <c r="E258" s="138"/>
      <c r="F258" s="138"/>
      <c r="G258" s="138"/>
      <c r="H258" s="138"/>
      <c r="I258" s="138"/>
      <c r="J258" s="138"/>
      <c r="K258" s="138"/>
      <c r="L258" s="138"/>
      <c r="M258" s="138"/>
      <c r="N258" s="138"/>
      <c r="O258" s="138"/>
      <c r="P258" s="138"/>
      <c r="Q258" s="138"/>
      <c r="R258" s="138"/>
      <c r="S258" s="138"/>
      <c r="T258" s="138"/>
    </row>
    <row r="259" spans="1:20">
      <c r="A259" s="138"/>
      <c r="B259" s="138"/>
      <c r="C259" s="138">
        <v>10</v>
      </c>
      <c r="D259" s="138"/>
      <c r="E259" s="138"/>
      <c r="F259" s="138"/>
      <c r="G259" s="138"/>
      <c r="H259" s="138"/>
      <c r="I259" s="138"/>
      <c r="J259" s="138"/>
      <c r="K259" s="138"/>
      <c r="L259" s="138"/>
      <c r="M259" s="138"/>
      <c r="N259" s="138"/>
      <c r="O259" s="138"/>
      <c r="P259" s="138"/>
      <c r="Q259" s="138"/>
      <c r="R259" s="138"/>
      <c r="S259" s="138"/>
      <c r="T259" s="138"/>
    </row>
    <row r="260" spans="1:20">
      <c r="A260" s="138"/>
      <c r="B260" s="138"/>
      <c r="C260" s="138">
        <v>10</v>
      </c>
      <c r="D260" s="138"/>
      <c r="E260" s="138"/>
      <c r="F260" s="138"/>
      <c r="G260" s="138"/>
      <c r="H260" s="138"/>
      <c r="I260" s="138"/>
      <c r="J260" s="138"/>
      <c r="K260" s="138"/>
      <c r="L260" s="138"/>
      <c r="M260" s="138"/>
      <c r="N260" s="138"/>
      <c r="O260" s="138"/>
      <c r="P260" s="138"/>
      <c r="Q260" s="138"/>
      <c r="R260" s="138"/>
      <c r="S260" s="138"/>
      <c r="T260" s="138"/>
    </row>
    <row r="261" spans="1:20">
      <c r="A261" s="138"/>
      <c r="B261" s="138"/>
      <c r="C261" s="138">
        <v>10</v>
      </c>
      <c r="D261" s="138"/>
      <c r="E261" s="138"/>
      <c r="F261" s="138"/>
      <c r="G261" s="138"/>
      <c r="H261" s="138"/>
      <c r="I261" s="138"/>
      <c r="J261" s="138"/>
      <c r="K261" s="138"/>
      <c r="L261" s="138"/>
      <c r="M261" s="138"/>
      <c r="N261" s="138"/>
      <c r="O261" s="138"/>
      <c r="P261" s="138"/>
      <c r="Q261" s="138"/>
      <c r="R261" s="138"/>
      <c r="S261" s="138"/>
      <c r="T261" s="138"/>
    </row>
    <row r="262" spans="1:20">
      <c r="A262" s="138"/>
      <c r="B262" s="138"/>
      <c r="C262" s="138">
        <v>10</v>
      </c>
      <c r="D262" s="138"/>
      <c r="E262" s="138"/>
      <c r="F262" s="138"/>
      <c r="G262" s="138"/>
      <c r="H262" s="138"/>
      <c r="I262" s="138"/>
      <c r="J262" s="138"/>
      <c r="K262" s="138"/>
      <c r="L262" s="138"/>
      <c r="M262" s="138"/>
      <c r="N262" s="138"/>
      <c r="O262" s="138"/>
      <c r="P262" s="138"/>
      <c r="Q262" s="138"/>
      <c r="R262" s="138"/>
      <c r="S262" s="138"/>
      <c r="T262" s="138"/>
    </row>
    <row r="263" spans="1:20">
      <c r="A263" s="138"/>
      <c r="B263" s="138"/>
      <c r="C263" s="138">
        <v>10</v>
      </c>
      <c r="D263" s="138"/>
      <c r="E263" s="138"/>
      <c r="F263" s="138"/>
      <c r="G263" s="138"/>
      <c r="H263" s="138"/>
      <c r="I263" s="138"/>
      <c r="J263" s="138"/>
      <c r="K263" s="138"/>
      <c r="L263" s="138"/>
      <c r="M263" s="138"/>
      <c r="N263" s="138"/>
      <c r="O263" s="138"/>
      <c r="P263" s="138"/>
      <c r="Q263" s="138"/>
      <c r="R263" s="138"/>
      <c r="S263" s="138"/>
      <c r="T263" s="138"/>
    </row>
    <row r="264" spans="1:20">
      <c r="A264" s="138"/>
      <c r="B264" s="138"/>
      <c r="C264" s="138">
        <v>10</v>
      </c>
      <c r="D264" s="138"/>
      <c r="E264" s="138"/>
      <c r="F264" s="138"/>
      <c r="G264" s="138"/>
      <c r="H264" s="138"/>
      <c r="I264" s="138"/>
      <c r="J264" s="138"/>
      <c r="K264" s="138"/>
      <c r="L264" s="138"/>
      <c r="M264" s="138"/>
      <c r="N264" s="138"/>
      <c r="O264" s="138"/>
      <c r="P264" s="138"/>
      <c r="Q264" s="138"/>
      <c r="R264" s="138"/>
      <c r="S264" s="138"/>
      <c r="T264" s="138"/>
    </row>
    <row r="265" spans="1:20">
      <c r="A265" s="138"/>
      <c r="B265" s="138"/>
      <c r="C265" s="138">
        <v>10</v>
      </c>
      <c r="D265" s="138"/>
      <c r="E265" s="138"/>
      <c r="F265" s="138"/>
      <c r="G265" s="138"/>
      <c r="H265" s="138"/>
      <c r="I265" s="138"/>
      <c r="J265" s="138"/>
      <c r="K265" s="138"/>
      <c r="L265" s="138"/>
      <c r="M265" s="138"/>
      <c r="N265" s="138"/>
      <c r="O265" s="138"/>
      <c r="P265" s="138"/>
      <c r="Q265" s="138"/>
      <c r="R265" s="138"/>
      <c r="S265" s="138"/>
      <c r="T265" s="138"/>
    </row>
    <row r="266" spans="1:20">
      <c r="A266" s="138"/>
      <c r="B266" s="138"/>
      <c r="C266" s="138">
        <v>10</v>
      </c>
      <c r="D266" s="138"/>
      <c r="E266" s="138"/>
      <c r="F266" s="138"/>
      <c r="G266" s="138"/>
      <c r="H266" s="138"/>
      <c r="I266" s="138"/>
      <c r="J266" s="138"/>
      <c r="K266" s="138"/>
      <c r="L266" s="138"/>
      <c r="M266" s="138"/>
      <c r="N266" s="138"/>
      <c r="O266" s="138"/>
      <c r="P266" s="138"/>
      <c r="Q266" s="138"/>
      <c r="R266" s="138"/>
      <c r="S266" s="138"/>
      <c r="T266" s="138"/>
    </row>
    <row r="267" spans="1:20">
      <c r="A267" s="138"/>
      <c r="B267" s="138"/>
      <c r="C267" s="138">
        <v>10</v>
      </c>
      <c r="D267" s="138"/>
      <c r="E267" s="138"/>
      <c r="F267" s="138"/>
      <c r="G267" s="138"/>
      <c r="H267" s="138"/>
      <c r="I267" s="138"/>
      <c r="J267" s="138"/>
      <c r="K267" s="138"/>
      <c r="L267" s="138"/>
      <c r="M267" s="138"/>
      <c r="N267" s="138"/>
      <c r="O267" s="138"/>
      <c r="P267" s="138"/>
      <c r="Q267" s="138"/>
      <c r="R267" s="138"/>
      <c r="S267" s="138"/>
      <c r="T267" s="138"/>
    </row>
    <row r="268" spans="1:20">
      <c r="A268" s="138"/>
      <c r="B268" s="138"/>
      <c r="C268" s="138">
        <v>10</v>
      </c>
      <c r="D268" s="138"/>
      <c r="E268" s="138"/>
      <c r="F268" s="138"/>
      <c r="G268" s="138"/>
      <c r="H268" s="138"/>
      <c r="I268" s="138"/>
      <c r="J268" s="138"/>
      <c r="K268" s="138"/>
      <c r="L268" s="138"/>
      <c r="M268" s="138"/>
      <c r="N268" s="138"/>
      <c r="O268" s="138"/>
      <c r="P268" s="138"/>
      <c r="Q268" s="138"/>
      <c r="R268" s="138"/>
      <c r="S268" s="138"/>
      <c r="T268" s="138"/>
    </row>
    <row r="269" spans="1:20">
      <c r="A269" s="138"/>
      <c r="B269" s="138"/>
      <c r="C269" s="138">
        <v>10</v>
      </c>
      <c r="D269" s="138"/>
      <c r="E269" s="138"/>
      <c r="F269" s="138"/>
      <c r="G269" s="138"/>
      <c r="H269" s="138"/>
      <c r="I269" s="138"/>
      <c r="J269" s="138"/>
      <c r="K269" s="138"/>
      <c r="L269" s="138"/>
      <c r="M269" s="138"/>
      <c r="N269" s="138"/>
      <c r="O269" s="138"/>
      <c r="P269" s="138"/>
      <c r="Q269" s="138"/>
      <c r="R269" s="138"/>
      <c r="S269" s="138"/>
      <c r="T269" s="138"/>
    </row>
    <row r="270" spans="1:20">
      <c r="A270" s="138"/>
      <c r="B270" s="138"/>
      <c r="C270" s="138">
        <v>10</v>
      </c>
      <c r="D270" s="138"/>
      <c r="E270" s="138"/>
      <c r="F270" s="138"/>
      <c r="G270" s="138"/>
      <c r="H270" s="138"/>
      <c r="I270" s="138"/>
      <c r="J270" s="138"/>
      <c r="K270" s="138"/>
      <c r="L270" s="138"/>
      <c r="M270" s="138"/>
      <c r="N270" s="138"/>
      <c r="O270" s="138"/>
      <c r="P270" s="138"/>
      <c r="Q270" s="138"/>
      <c r="R270" s="138"/>
      <c r="S270" s="138"/>
      <c r="T270" s="138"/>
    </row>
    <row r="271" spans="1:20">
      <c r="A271" s="138"/>
      <c r="B271" s="138"/>
      <c r="C271" s="138">
        <v>10</v>
      </c>
      <c r="D271" s="138"/>
      <c r="E271" s="138"/>
      <c r="F271" s="138"/>
      <c r="G271" s="138"/>
      <c r="H271" s="138"/>
      <c r="I271" s="138"/>
      <c r="J271" s="138"/>
      <c r="K271" s="138"/>
      <c r="L271" s="138"/>
      <c r="M271" s="138"/>
      <c r="N271" s="138"/>
      <c r="O271" s="138"/>
      <c r="P271" s="138"/>
      <c r="Q271" s="138"/>
      <c r="R271" s="138"/>
      <c r="S271" s="138"/>
      <c r="T271" s="138"/>
    </row>
    <row r="272" spans="1:20">
      <c r="A272" s="138"/>
      <c r="B272" s="138"/>
      <c r="C272" s="138">
        <v>10</v>
      </c>
      <c r="D272" s="138"/>
      <c r="E272" s="138"/>
      <c r="F272" s="138"/>
      <c r="G272" s="138"/>
      <c r="H272" s="138"/>
      <c r="I272" s="138"/>
      <c r="J272" s="138"/>
      <c r="K272" s="138"/>
      <c r="L272" s="138"/>
      <c r="M272" s="138"/>
      <c r="N272" s="138"/>
      <c r="O272" s="138"/>
      <c r="P272" s="138"/>
      <c r="Q272" s="138"/>
      <c r="R272" s="138"/>
      <c r="S272" s="138"/>
      <c r="T272" s="138"/>
    </row>
    <row r="273" spans="1:20">
      <c r="A273" s="138"/>
      <c r="B273" s="138"/>
      <c r="C273" s="138">
        <v>10</v>
      </c>
      <c r="D273" s="138"/>
      <c r="E273" s="138"/>
      <c r="F273" s="138"/>
      <c r="G273" s="138"/>
      <c r="H273" s="138"/>
      <c r="I273" s="138"/>
      <c r="J273" s="138"/>
      <c r="K273" s="138"/>
      <c r="L273" s="138"/>
      <c r="M273" s="138"/>
      <c r="N273" s="138"/>
      <c r="O273" s="138"/>
      <c r="P273" s="138"/>
      <c r="Q273" s="138"/>
      <c r="R273" s="138"/>
      <c r="S273" s="138"/>
      <c r="T273" s="138"/>
    </row>
    <row r="274" spans="1:20">
      <c r="A274" s="138"/>
      <c r="B274" s="138"/>
      <c r="C274" s="138">
        <v>10</v>
      </c>
      <c r="D274" s="138"/>
      <c r="E274" s="138"/>
      <c r="F274" s="138"/>
      <c r="G274" s="138"/>
      <c r="H274" s="138"/>
      <c r="I274" s="138"/>
      <c r="J274" s="138"/>
      <c r="K274" s="138"/>
      <c r="L274" s="138"/>
      <c r="M274" s="138"/>
      <c r="N274" s="138"/>
      <c r="O274" s="138"/>
      <c r="P274" s="138"/>
      <c r="Q274" s="138"/>
      <c r="R274" s="138"/>
      <c r="S274" s="138"/>
      <c r="T274" s="138"/>
    </row>
    <row r="275" spans="1:20">
      <c r="A275" s="138"/>
      <c r="B275" s="138"/>
      <c r="C275" s="138">
        <v>10</v>
      </c>
      <c r="D275" s="138"/>
      <c r="E275" s="138"/>
      <c r="F275" s="138"/>
      <c r="G275" s="138"/>
      <c r="H275" s="138"/>
      <c r="I275" s="138"/>
      <c r="J275" s="138"/>
      <c r="K275" s="138"/>
      <c r="L275" s="138"/>
      <c r="M275" s="138"/>
      <c r="N275" s="138"/>
      <c r="O275" s="138"/>
      <c r="P275" s="138"/>
      <c r="Q275" s="138"/>
      <c r="R275" s="138"/>
      <c r="S275" s="138"/>
      <c r="T275" s="138"/>
    </row>
    <row r="276" spans="1:20">
      <c r="A276" s="138"/>
      <c r="B276" s="138"/>
      <c r="C276" s="138">
        <v>10</v>
      </c>
      <c r="D276" s="138"/>
      <c r="E276" s="138"/>
      <c r="F276" s="138"/>
      <c r="G276" s="138"/>
      <c r="H276" s="138"/>
      <c r="I276" s="138"/>
      <c r="J276" s="138"/>
      <c r="K276" s="138"/>
      <c r="L276" s="138"/>
      <c r="M276" s="138"/>
      <c r="N276" s="138"/>
      <c r="O276" s="138"/>
      <c r="P276" s="138"/>
      <c r="Q276" s="138"/>
      <c r="R276" s="138"/>
      <c r="S276" s="138"/>
      <c r="T276" s="138"/>
    </row>
    <row r="277" spans="1:20">
      <c r="A277" s="138"/>
      <c r="B277" s="138"/>
      <c r="C277" s="138">
        <v>10</v>
      </c>
      <c r="D277" s="138"/>
      <c r="E277" s="138"/>
      <c r="F277" s="138"/>
      <c r="G277" s="138"/>
      <c r="H277" s="138"/>
      <c r="I277" s="138"/>
      <c r="J277" s="138"/>
      <c r="K277" s="138"/>
      <c r="L277" s="138"/>
      <c r="M277" s="138"/>
      <c r="N277" s="138"/>
      <c r="O277" s="138"/>
      <c r="P277" s="138"/>
      <c r="Q277" s="138"/>
      <c r="R277" s="138"/>
      <c r="S277" s="138"/>
      <c r="T277" s="138"/>
    </row>
    <row r="278" spans="1:20">
      <c r="A278" s="138"/>
      <c r="B278" s="138"/>
      <c r="C278" s="138">
        <v>11</v>
      </c>
      <c r="D278" s="138"/>
      <c r="E278" s="138"/>
      <c r="F278" s="138"/>
      <c r="G278" s="138"/>
      <c r="H278" s="138"/>
      <c r="I278" s="138"/>
      <c r="J278" s="138"/>
      <c r="K278" s="138"/>
      <c r="L278" s="138"/>
      <c r="M278" s="138"/>
      <c r="N278" s="138"/>
      <c r="O278" s="138"/>
      <c r="P278" s="138"/>
      <c r="Q278" s="138"/>
      <c r="R278" s="138"/>
      <c r="S278" s="138"/>
      <c r="T278" s="138"/>
    </row>
    <row r="279" spans="1:20">
      <c r="A279" s="138"/>
      <c r="B279" s="138"/>
      <c r="C279" s="138">
        <v>11</v>
      </c>
      <c r="D279" s="138"/>
      <c r="E279" s="138"/>
      <c r="F279" s="138"/>
      <c r="G279" s="138"/>
      <c r="H279" s="138"/>
      <c r="I279" s="138"/>
      <c r="J279" s="138"/>
      <c r="K279" s="138"/>
      <c r="L279" s="138"/>
      <c r="M279" s="138"/>
      <c r="N279" s="138"/>
      <c r="O279" s="138"/>
      <c r="P279" s="138"/>
      <c r="Q279" s="138"/>
      <c r="R279" s="138"/>
      <c r="S279" s="138"/>
      <c r="T279" s="138"/>
    </row>
    <row r="280" spans="1:20">
      <c r="A280" s="138"/>
      <c r="B280" s="138"/>
      <c r="C280" s="138">
        <v>11</v>
      </c>
      <c r="D280" s="138"/>
      <c r="E280" s="138"/>
      <c r="F280" s="138"/>
      <c r="G280" s="138"/>
      <c r="H280" s="138"/>
      <c r="I280" s="138"/>
      <c r="J280" s="138"/>
      <c r="K280" s="138"/>
      <c r="L280" s="138"/>
      <c r="M280" s="138"/>
      <c r="N280" s="138"/>
      <c r="O280" s="138"/>
      <c r="P280" s="138"/>
      <c r="Q280" s="138"/>
      <c r="R280" s="138"/>
      <c r="S280" s="138"/>
      <c r="T280" s="138"/>
    </row>
    <row r="281" spans="1:20">
      <c r="A281" s="138"/>
      <c r="B281" s="138"/>
      <c r="C281" s="138">
        <v>11</v>
      </c>
      <c r="D281" s="138"/>
      <c r="E281" s="138"/>
      <c r="F281" s="138"/>
      <c r="G281" s="138"/>
      <c r="H281" s="138"/>
      <c r="I281" s="138"/>
      <c r="J281" s="138"/>
      <c r="K281" s="138"/>
      <c r="L281" s="138"/>
      <c r="M281" s="138"/>
      <c r="N281" s="138"/>
      <c r="O281" s="138"/>
      <c r="P281" s="138"/>
      <c r="Q281" s="138"/>
      <c r="R281" s="138"/>
      <c r="S281" s="138"/>
      <c r="T281" s="138"/>
    </row>
    <row r="282" spans="1:20">
      <c r="A282" s="138"/>
      <c r="B282" s="138"/>
      <c r="C282" s="138">
        <v>11</v>
      </c>
      <c r="D282" s="138"/>
      <c r="E282" s="138"/>
      <c r="F282" s="138"/>
      <c r="G282" s="138"/>
      <c r="H282" s="138"/>
      <c r="I282" s="138"/>
      <c r="J282" s="138"/>
      <c r="K282" s="138"/>
      <c r="L282" s="138"/>
      <c r="M282" s="138"/>
      <c r="N282" s="138"/>
      <c r="O282" s="138"/>
      <c r="P282" s="138"/>
      <c r="Q282" s="138"/>
      <c r="R282" s="138"/>
      <c r="S282" s="138"/>
      <c r="T282" s="138"/>
    </row>
    <row r="283" spans="1:20">
      <c r="A283" s="138"/>
      <c r="B283" s="138"/>
      <c r="C283" s="138">
        <v>11</v>
      </c>
      <c r="D283" s="138"/>
      <c r="E283" s="138"/>
      <c r="F283" s="138"/>
      <c r="G283" s="138"/>
      <c r="H283" s="138"/>
      <c r="I283" s="138"/>
      <c r="J283" s="138"/>
      <c r="K283" s="138"/>
      <c r="L283" s="138"/>
      <c r="M283" s="138"/>
      <c r="N283" s="138"/>
      <c r="O283" s="138"/>
      <c r="P283" s="138"/>
      <c r="Q283" s="138"/>
      <c r="R283" s="138"/>
      <c r="S283" s="138"/>
      <c r="T283" s="138"/>
    </row>
    <row r="284" spans="1:20">
      <c r="A284" s="138"/>
      <c r="B284" s="138"/>
      <c r="C284" s="138">
        <v>11</v>
      </c>
      <c r="D284" s="138"/>
      <c r="E284" s="138"/>
      <c r="F284" s="138"/>
      <c r="G284" s="138"/>
      <c r="H284" s="138"/>
      <c r="I284" s="138"/>
      <c r="J284" s="138"/>
      <c r="K284" s="138"/>
      <c r="L284" s="138"/>
      <c r="M284" s="138"/>
      <c r="N284" s="138"/>
      <c r="O284" s="138"/>
      <c r="P284" s="138"/>
      <c r="Q284" s="138"/>
      <c r="R284" s="138"/>
      <c r="S284" s="138"/>
      <c r="T284" s="138"/>
    </row>
    <row r="285" spans="1:20">
      <c r="A285" s="138"/>
      <c r="B285" s="138"/>
      <c r="C285" s="138">
        <v>11</v>
      </c>
      <c r="D285" s="138"/>
      <c r="E285" s="138"/>
      <c r="F285" s="138"/>
      <c r="G285" s="138"/>
      <c r="H285" s="138"/>
      <c r="I285" s="138"/>
      <c r="J285" s="138"/>
      <c r="K285" s="138"/>
      <c r="L285" s="138"/>
      <c r="M285" s="138"/>
      <c r="N285" s="138"/>
      <c r="O285" s="138"/>
      <c r="P285" s="138"/>
      <c r="Q285" s="138"/>
      <c r="R285" s="138"/>
      <c r="S285" s="138"/>
      <c r="T285" s="138"/>
    </row>
    <row r="286" spans="1:20">
      <c r="A286" s="138"/>
      <c r="B286" s="138"/>
      <c r="C286" s="138">
        <v>11</v>
      </c>
      <c r="D286" s="138"/>
      <c r="E286" s="138"/>
      <c r="F286" s="138"/>
      <c r="G286" s="138"/>
      <c r="H286" s="138"/>
      <c r="I286" s="138"/>
      <c r="J286" s="138"/>
      <c r="K286" s="138"/>
      <c r="L286" s="138"/>
      <c r="M286" s="138"/>
      <c r="N286" s="138"/>
      <c r="O286" s="138"/>
      <c r="P286" s="138"/>
      <c r="Q286" s="138"/>
      <c r="R286" s="138"/>
      <c r="S286" s="138"/>
      <c r="T286" s="138"/>
    </row>
    <row r="287" spans="1:20">
      <c r="A287" s="138"/>
      <c r="B287" s="138"/>
      <c r="C287" s="138">
        <v>12</v>
      </c>
      <c r="D287" s="138"/>
      <c r="E287" s="138"/>
      <c r="F287" s="138"/>
      <c r="G287" s="138"/>
      <c r="H287" s="138"/>
      <c r="I287" s="138"/>
      <c r="J287" s="138"/>
      <c r="K287" s="138"/>
      <c r="L287" s="138"/>
      <c r="M287" s="138"/>
      <c r="N287" s="138"/>
      <c r="O287" s="138"/>
      <c r="P287" s="138"/>
      <c r="Q287" s="138"/>
      <c r="R287" s="138"/>
      <c r="S287" s="138"/>
      <c r="T287" s="138"/>
    </row>
    <row r="288" spans="1:20">
      <c r="A288" s="138"/>
      <c r="B288" s="138"/>
      <c r="C288" s="138">
        <v>12</v>
      </c>
      <c r="D288" s="138"/>
      <c r="E288" s="138"/>
      <c r="F288" s="138"/>
      <c r="G288" s="138"/>
      <c r="H288" s="138"/>
      <c r="I288" s="138"/>
      <c r="J288" s="138"/>
      <c r="K288" s="138"/>
      <c r="L288" s="138"/>
      <c r="M288" s="138"/>
      <c r="N288" s="138"/>
      <c r="O288" s="138"/>
      <c r="P288" s="138"/>
      <c r="Q288" s="138"/>
      <c r="R288" s="138"/>
      <c r="S288" s="138"/>
      <c r="T288" s="138"/>
    </row>
    <row r="289" spans="1:20">
      <c r="A289" s="138"/>
      <c r="B289" s="138"/>
      <c r="C289" s="138">
        <v>12</v>
      </c>
      <c r="D289" s="138"/>
      <c r="E289" s="138"/>
      <c r="F289" s="138"/>
      <c r="G289" s="138"/>
      <c r="H289" s="138"/>
      <c r="I289" s="138"/>
      <c r="J289" s="138"/>
      <c r="K289" s="138"/>
      <c r="L289" s="138"/>
      <c r="M289" s="138"/>
      <c r="N289" s="138"/>
      <c r="O289" s="138"/>
      <c r="P289" s="138"/>
      <c r="Q289" s="138"/>
      <c r="R289" s="138"/>
      <c r="S289" s="138"/>
      <c r="T289" s="138"/>
    </row>
    <row r="290" spans="1:20">
      <c r="A290" s="138"/>
      <c r="B290" s="138"/>
      <c r="C290" s="138">
        <v>12</v>
      </c>
      <c r="D290" s="138"/>
      <c r="E290" s="138"/>
      <c r="F290" s="138"/>
      <c r="G290" s="138"/>
      <c r="H290" s="138"/>
      <c r="I290" s="138"/>
      <c r="J290" s="138"/>
      <c r="K290" s="138"/>
      <c r="L290" s="138"/>
      <c r="M290" s="138"/>
      <c r="N290" s="138"/>
      <c r="O290" s="138"/>
      <c r="P290" s="138"/>
      <c r="Q290" s="138"/>
      <c r="R290" s="138"/>
      <c r="S290" s="138"/>
      <c r="T290" s="138"/>
    </row>
    <row r="291" spans="1:20">
      <c r="A291" s="138"/>
      <c r="B291" s="138"/>
      <c r="C291" s="138">
        <v>12</v>
      </c>
      <c r="D291" s="138"/>
      <c r="E291" s="138"/>
      <c r="F291" s="138"/>
      <c r="G291" s="138"/>
      <c r="H291" s="138"/>
      <c r="I291" s="138"/>
      <c r="J291" s="138"/>
      <c r="K291" s="138"/>
      <c r="L291" s="138"/>
      <c r="M291" s="138"/>
      <c r="N291" s="138"/>
      <c r="O291" s="138"/>
      <c r="P291" s="138"/>
      <c r="Q291" s="138"/>
      <c r="R291" s="138"/>
      <c r="S291" s="138"/>
      <c r="T291" s="138"/>
    </row>
    <row r="292" spans="1:20">
      <c r="A292" s="138"/>
      <c r="B292" s="138"/>
      <c r="C292" s="138">
        <v>12</v>
      </c>
      <c r="D292" s="138"/>
      <c r="E292" s="138"/>
      <c r="F292" s="138"/>
      <c r="G292" s="138"/>
      <c r="H292" s="138"/>
      <c r="I292" s="138"/>
      <c r="J292" s="138"/>
      <c r="K292" s="138"/>
      <c r="L292" s="138"/>
      <c r="M292" s="138"/>
      <c r="N292" s="138"/>
      <c r="O292" s="138"/>
      <c r="P292" s="138"/>
      <c r="Q292" s="138"/>
      <c r="R292" s="138"/>
      <c r="S292" s="138"/>
      <c r="T292" s="138"/>
    </row>
    <row r="293" spans="1:20">
      <c r="A293" s="138"/>
      <c r="B293" s="138"/>
      <c r="C293" s="138">
        <v>12</v>
      </c>
      <c r="D293" s="138"/>
      <c r="E293" s="138"/>
      <c r="F293" s="138"/>
      <c r="G293" s="138"/>
      <c r="H293" s="138"/>
      <c r="I293" s="138"/>
      <c r="J293" s="138"/>
      <c r="K293" s="138"/>
      <c r="L293" s="138"/>
      <c r="M293" s="138"/>
      <c r="N293" s="138"/>
      <c r="O293" s="138"/>
      <c r="P293" s="138"/>
      <c r="Q293" s="138"/>
      <c r="R293" s="138"/>
      <c r="S293" s="138"/>
      <c r="T293" s="138"/>
    </row>
    <row r="294" spans="1:20">
      <c r="A294" s="138"/>
      <c r="B294" s="138"/>
      <c r="C294" s="138">
        <v>12</v>
      </c>
      <c r="D294" s="138"/>
      <c r="E294" s="138"/>
      <c r="F294" s="138"/>
      <c r="G294" s="138"/>
      <c r="H294" s="138"/>
      <c r="I294" s="138"/>
      <c r="J294" s="138"/>
      <c r="K294" s="138"/>
      <c r="L294" s="138"/>
      <c r="M294" s="138"/>
      <c r="N294" s="138"/>
      <c r="O294" s="138"/>
      <c r="P294" s="138"/>
      <c r="Q294" s="138"/>
      <c r="R294" s="138"/>
      <c r="S294" s="138"/>
      <c r="T294" s="138"/>
    </row>
    <row r="295" spans="1:20">
      <c r="A295" s="138"/>
      <c r="B295" s="138"/>
      <c r="C295" s="138">
        <v>12</v>
      </c>
      <c r="D295" s="138"/>
      <c r="E295" s="138"/>
      <c r="F295" s="138"/>
      <c r="G295" s="138"/>
      <c r="H295" s="138"/>
      <c r="I295" s="138"/>
      <c r="J295" s="138"/>
      <c r="K295" s="138"/>
      <c r="L295" s="138"/>
      <c r="M295" s="138"/>
      <c r="N295" s="138"/>
      <c r="O295" s="138"/>
      <c r="P295" s="138"/>
      <c r="Q295" s="138"/>
      <c r="R295" s="138"/>
      <c r="S295" s="138"/>
      <c r="T295" s="138"/>
    </row>
    <row r="296" spans="1:20">
      <c r="A296" s="138"/>
      <c r="B296" s="138"/>
      <c r="C296" s="138">
        <v>12</v>
      </c>
      <c r="D296" s="138"/>
      <c r="E296" s="138"/>
      <c r="F296" s="138"/>
      <c r="G296" s="138"/>
      <c r="H296" s="138"/>
      <c r="I296" s="138"/>
      <c r="J296" s="138"/>
      <c r="K296" s="138"/>
      <c r="L296" s="138"/>
      <c r="M296" s="138"/>
      <c r="N296" s="138"/>
      <c r="O296" s="138"/>
      <c r="P296" s="138"/>
      <c r="Q296" s="138"/>
      <c r="R296" s="138"/>
      <c r="S296" s="138"/>
      <c r="T296" s="138"/>
    </row>
    <row r="297" spans="1:20">
      <c r="A297" s="138"/>
      <c r="B297" s="138"/>
      <c r="C297" s="138">
        <v>12</v>
      </c>
      <c r="D297" s="138"/>
      <c r="E297" s="138"/>
      <c r="F297" s="138"/>
      <c r="G297" s="138"/>
      <c r="H297" s="138"/>
      <c r="I297" s="138"/>
      <c r="J297" s="138"/>
      <c r="K297" s="138"/>
      <c r="L297" s="138"/>
      <c r="M297" s="138"/>
      <c r="N297" s="138"/>
      <c r="O297" s="138"/>
      <c r="P297" s="138"/>
      <c r="Q297" s="138"/>
      <c r="R297" s="138"/>
      <c r="S297" s="138"/>
      <c r="T297" s="138"/>
    </row>
    <row r="298" spans="1:20">
      <c r="A298" s="138"/>
      <c r="B298" s="138"/>
      <c r="C298" s="138">
        <v>12</v>
      </c>
      <c r="D298" s="138"/>
      <c r="E298" s="138"/>
      <c r="F298" s="138"/>
      <c r="G298" s="138"/>
      <c r="H298" s="138"/>
      <c r="I298" s="138"/>
      <c r="J298" s="138"/>
      <c r="K298" s="138"/>
      <c r="L298" s="138"/>
      <c r="M298" s="138"/>
      <c r="N298" s="138"/>
      <c r="O298" s="138"/>
      <c r="P298" s="138"/>
      <c r="Q298" s="138"/>
      <c r="R298" s="138"/>
      <c r="S298" s="138"/>
      <c r="T298" s="138"/>
    </row>
    <row r="299" spans="1:20">
      <c r="A299" s="138"/>
      <c r="B299" s="138"/>
      <c r="C299" s="138">
        <v>12</v>
      </c>
      <c r="D299" s="138"/>
      <c r="E299" s="138"/>
      <c r="F299" s="138"/>
      <c r="G299" s="138"/>
      <c r="H299" s="138"/>
      <c r="I299" s="138"/>
      <c r="J299" s="138"/>
      <c r="K299" s="138"/>
      <c r="L299" s="138"/>
      <c r="M299" s="138"/>
      <c r="N299" s="138"/>
      <c r="O299" s="138"/>
      <c r="P299" s="138"/>
      <c r="Q299" s="138"/>
      <c r="R299" s="138"/>
      <c r="S299" s="138"/>
      <c r="T299" s="138"/>
    </row>
    <row r="300" spans="1:20">
      <c r="A300" s="138"/>
      <c r="B300" s="138"/>
      <c r="C300" s="138">
        <v>12</v>
      </c>
      <c r="D300" s="138"/>
      <c r="E300" s="138"/>
      <c r="F300" s="138"/>
      <c r="G300" s="138"/>
      <c r="H300" s="138"/>
      <c r="I300" s="138"/>
      <c r="J300" s="138"/>
      <c r="K300" s="138"/>
      <c r="L300" s="138"/>
      <c r="M300" s="138"/>
      <c r="N300" s="138"/>
      <c r="O300" s="138"/>
      <c r="P300" s="138"/>
      <c r="Q300" s="138"/>
      <c r="R300" s="138"/>
      <c r="S300" s="138"/>
      <c r="T300" s="138"/>
    </row>
    <row r="301" spans="1:20">
      <c r="A301" s="138"/>
      <c r="B301" s="138"/>
      <c r="C301" s="138">
        <v>12</v>
      </c>
      <c r="D301" s="138"/>
      <c r="E301" s="138"/>
      <c r="F301" s="138"/>
      <c r="G301" s="138"/>
      <c r="H301" s="138"/>
      <c r="I301" s="138"/>
      <c r="J301" s="138"/>
      <c r="K301" s="138"/>
      <c r="L301" s="138"/>
      <c r="M301" s="138"/>
      <c r="N301" s="138"/>
      <c r="O301" s="138"/>
      <c r="P301" s="138"/>
      <c r="Q301" s="138"/>
      <c r="R301" s="138"/>
      <c r="S301" s="138"/>
      <c r="T301" s="138"/>
    </row>
    <row r="302" spans="1:20">
      <c r="A302" s="138"/>
      <c r="B302" s="138"/>
      <c r="C302" s="138">
        <v>12</v>
      </c>
      <c r="D302" s="138"/>
      <c r="E302" s="138"/>
      <c r="F302" s="138"/>
      <c r="G302" s="138"/>
      <c r="H302" s="138"/>
      <c r="I302" s="138"/>
      <c r="J302" s="138"/>
      <c r="K302" s="138"/>
      <c r="L302" s="138"/>
      <c r="M302" s="138"/>
      <c r="N302" s="138"/>
      <c r="O302" s="138"/>
      <c r="P302" s="138"/>
      <c r="Q302" s="138"/>
      <c r="R302" s="138"/>
      <c r="S302" s="138"/>
      <c r="T302" s="138"/>
    </row>
    <row r="303" spans="1:20">
      <c r="A303" s="138"/>
      <c r="B303" s="138"/>
      <c r="C303" s="138">
        <v>12</v>
      </c>
      <c r="D303" s="138"/>
      <c r="E303" s="138"/>
      <c r="F303" s="138"/>
      <c r="G303" s="138"/>
      <c r="H303" s="138"/>
      <c r="I303" s="138"/>
      <c r="J303" s="138"/>
      <c r="K303" s="138"/>
      <c r="L303" s="138"/>
      <c r="M303" s="138"/>
      <c r="N303" s="138"/>
      <c r="O303" s="138"/>
      <c r="P303" s="138"/>
      <c r="Q303" s="138"/>
      <c r="R303" s="138"/>
      <c r="S303" s="138"/>
      <c r="T303" s="138"/>
    </row>
    <row r="304" spans="1:20">
      <c r="A304" s="138"/>
      <c r="B304" s="138"/>
      <c r="C304" s="138">
        <v>12</v>
      </c>
      <c r="D304" s="138"/>
      <c r="E304" s="138"/>
      <c r="F304" s="138"/>
      <c r="G304" s="138"/>
      <c r="H304" s="138"/>
      <c r="I304" s="138"/>
      <c r="J304" s="138"/>
      <c r="K304" s="138"/>
      <c r="L304" s="138"/>
      <c r="M304" s="138"/>
      <c r="N304" s="138"/>
      <c r="O304" s="138"/>
      <c r="P304" s="138"/>
      <c r="Q304" s="138"/>
      <c r="R304" s="138"/>
      <c r="S304" s="138"/>
      <c r="T304" s="138"/>
    </row>
    <row r="305" spans="1:20">
      <c r="A305" s="138"/>
      <c r="B305" s="138"/>
      <c r="C305" s="138">
        <v>12</v>
      </c>
      <c r="D305" s="138"/>
      <c r="E305" s="138"/>
      <c r="F305" s="138"/>
      <c r="G305" s="138"/>
      <c r="H305" s="138"/>
      <c r="I305" s="138"/>
      <c r="J305" s="138"/>
      <c r="K305" s="138"/>
      <c r="L305" s="138"/>
      <c r="M305" s="138"/>
      <c r="N305" s="138"/>
      <c r="O305" s="138"/>
      <c r="P305" s="138"/>
      <c r="Q305" s="138"/>
      <c r="R305" s="138"/>
      <c r="S305" s="138"/>
      <c r="T305" s="138"/>
    </row>
    <row r="306" spans="1:20">
      <c r="A306" s="138"/>
      <c r="B306" s="138"/>
      <c r="C306" s="138">
        <v>12</v>
      </c>
      <c r="D306" s="138"/>
      <c r="E306" s="138"/>
      <c r="F306" s="138"/>
      <c r="G306" s="138"/>
      <c r="H306" s="138"/>
      <c r="I306" s="138"/>
      <c r="J306" s="138"/>
      <c r="K306" s="138"/>
      <c r="L306" s="138"/>
      <c r="M306" s="138"/>
      <c r="N306" s="138"/>
      <c r="O306" s="138"/>
      <c r="P306" s="138"/>
      <c r="Q306" s="138"/>
      <c r="R306" s="138"/>
      <c r="S306" s="138"/>
      <c r="T306" s="138"/>
    </row>
    <row r="307" spans="1:20">
      <c r="A307" s="138"/>
      <c r="B307" s="138"/>
      <c r="C307" s="138">
        <v>12</v>
      </c>
      <c r="D307" s="138"/>
      <c r="E307" s="138"/>
      <c r="F307" s="138"/>
      <c r="G307" s="138"/>
      <c r="H307" s="138"/>
      <c r="I307" s="138"/>
      <c r="J307" s="138"/>
      <c r="K307" s="138"/>
      <c r="L307" s="138"/>
      <c r="M307" s="138"/>
      <c r="N307" s="138"/>
      <c r="O307" s="138"/>
      <c r="P307" s="138"/>
      <c r="Q307" s="138"/>
      <c r="R307" s="138"/>
      <c r="S307" s="138"/>
      <c r="T307" s="138"/>
    </row>
    <row r="308" spans="1:20">
      <c r="A308" s="138"/>
      <c r="B308" s="138"/>
      <c r="C308" s="138">
        <v>12</v>
      </c>
      <c r="D308" s="138"/>
      <c r="E308" s="138"/>
      <c r="F308" s="138"/>
      <c r="G308" s="138"/>
      <c r="H308" s="138"/>
      <c r="I308" s="138"/>
      <c r="J308" s="138"/>
      <c r="K308" s="138"/>
      <c r="L308" s="138"/>
      <c r="M308" s="138"/>
      <c r="N308" s="138"/>
      <c r="O308" s="138"/>
      <c r="P308" s="138"/>
      <c r="Q308" s="138"/>
      <c r="R308" s="138"/>
      <c r="S308" s="138"/>
      <c r="T308" s="138"/>
    </row>
    <row r="309" spans="1:20">
      <c r="A309" s="138"/>
      <c r="B309" s="155"/>
      <c r="C309" s="155"/>
      <c r="D309" s="138"/>
      <c r="E309" s="138"/>
      <c r="F309" s="138"/>
      <c r="G309" s="138"/>
      <c r="H309" s="138"/>
      <c r="I309" s="138"/>
      <c r="J309" s="138"/>
      <c r="K309" s="138"/>
      <c r="L309" s="138"/>
      <c r="M309" s="138"/>
      <c r="N309" s="138"/>
      <c r="O309" s="138"/>
      <c r="P309" s="138"/>
      <c r="Q309" s="138"/>
      <c r="R309" s="138"/>
      <c r="S309" s="138"/>
      <c r="T309" s="138"/>
    </row>
    <row r="310" spans="1:20">
      <c r="A310" s="138"/>
      <c r="B310" s="155"/>
      <c r="C310" s="155"/>
      <c r="D310" s="138"/>
      <c r="E310" s="138"/>
      <c r="F310" s="138"/>
      <c r="G310" s="138"/>
      <c r="H310" s="138"/>
      <c r="I310" s="138"/>
      <c r="J310" s="138"/>
      <c r="K310" s="138"/>
      <c r="L310" s="138"/>
      <c r="M310" s="138"/>
      <c r="N310" s="138"/>
      <c r="O310" s="138"/>
      <c r="P310" s="138"/>
      <c r="Q310" s="138"/>
      <c r="R310" s="138"/>
      <c r="S310" s="138"/>
      <c r="T310" s="138"/>
    </row>
    <row r="311" spans="1:20">
      <c r="A311" s="138"/>
      <c r="B311" s="155"/>
      <c r="C311" s="155"/>
      <c r="D311" s="138"/>
      <c r="E311" s="138"/>
      <c r="F311" s="138"/>
      <c r="G311" s="138"/>
      <c r="H311" s="138"/>
      <c r="I311" s="138"/>
      <c r="J311" s="138"/>
      <c r="K311" s="138"/>
      <c r="L311" s="138"/>
      <c r="M311" s="138"/>
      <c r="N311" s="138"/>
      <c r="O311" s="138"/>
      <c r="P311" s="138"/>
      <c r="Q311" s="138"/>
      <c r="R311" s="138"/>
      <c r="S311" s="138"/>
      <c r="T311" s="138"/>
    </row>
    <row r="312" spans="1:20">
      <c r="A312" s="138"/>
      <c r="B312" s="155"/>
      <c r="C312" s="155"/>
      <c r="D312" s="138"/>
      <c r="E312" s="138"/>
      <c r="F312" s="138"/>
      <c r="G312" s="138"/>
      <c r="H312" s="138"/>
      <c r="I312" s="138"/>
      <c r="J312" s="138"/>
      <c r="K312" s="138"/>
      <c r="L312" s="138"/>
      <c r="M312" s="138"/>
      <c r="N312" s="138"/>
      <c r="O312" s="138"/>
      <c r="P312" s="138"/>
      <c r="Q312" s="138"/>
      <c r="R312" s="138"/>
      <c r="S312" s="138"/>
      <c r="T312" s="138"/>
    </row>
    <row r="313" spans="1:20">
      <c r="A313" s="138"/>
      <c r="B313" s="155"/>
      <c r="C313" s="155"/>
      <c r="D313" s="138"/>
      <c r="E313" s="138"/>
      <c r="F313" s="138"/>
      <c r="G313" s="138"/>
      <c r="H313" s="138"/>
      <c r="I313" s="138"/>
      <c r="J313" s="138"/>
      <c r="K313" s="138"/>
      <c r="L313" s="138"/>
      <c r="M313" s="138"/>
      <c r="N313" s="138"/>
      <c r="O313" s="138"/>
      <c r="P313" s="138"/>
      <c r="Q313" s="138"/>
      <c r="R313" s="138"/>
      <c r="S313" s="138"/>
      <c r="T313" s="138"/>
    </row>
    <row r="314" spans="1:20">
      <c r="A314" s="138"/>
      <c r="B314" s="155"/>
      <c r="C314" s="155"/>
      <c r="D314" s="138"/>
      <c r="E314" s="138"/>
      <c r="F314" s="138"/>
      <c r="G314" s="138"/>
      <c r="H314" s="138"/>
      <c r="I314" s="138"/>
      <c r="J314" s="138"/>
      <c r="K314" s="138"/>
      <c r="L314" s="138"/>
      <c r="M314" s="138"/>
      <c r="N314" s="138"/>
      <c r="O314" s="138"/>
      <c r="P314" s="138"/>
      <c r="Q314" s="138"/>
      <c r="R314" s="138"/>
      <c r="S314" s="138"/>
      <c r="T314" s="138"/>
    </row>
    <row r="315" spans="1:20">
      <c r="A315" s="138"/>
      <c r="B315" s="155"/>
      <c r="C315" s="155"/>
      <c r="D315" s="138"/>
      <c r="E315" s="138"/>
      <c r="F315" s="138"/>
      <c r="G315" s="138"/>
      <c r="H315" s="138"/>
      <c r="I315" s="138"/>
      <c r="J315" s="138"/>
      <c r="K315" s="138"/>
      <c r="L315" s="138"/>
      <c r="M315" s="138"/>
      <c r="N315" s="138"/>
      <c r="O315" s="138"/>
      <c r="P315" s="138"/>
      <c r="Q315" s="138"/>
      <c r="R315" s="138"/>
      <c r="S315" s="138"/>
      <c r="T315" s="138"/>
    </row>
    <row r="316" spans="1:20">
      <c r="A316" s="138"/>
      <c r="B316" s="155"/>
      <c r="C316" s="155"/>
      <c r="D316" s="138"/>
      <c r="E316" s="138"/>
      <c r="F316" s="138"/>
      <c r="G316" s="138"/>
      <c r="H316" s="138"/>
      <c r="I316" s="138"/>
      <c r="J316" s="138"/>
      <c r="K316" s="138"/>
      <c r="L316" s="138"/>
      <c r="M316" s="138"/>
      <c r="N316" s="138"/>
      <c r="O316" s="138"/>
      <c r="P316" s="138"/>
      <c r="Q316" s="138"/>
      <c r="R316" s="138"/>
      <c r="S316" s="138"/>
      <c r="T316" s="138"/>
    </row>
    <row r="317" spans="1:20">
      <c r="A317" s="138"/>
      <c r="B317" s="155"/>
      <c r="C317" s="155"/>
      <c r="D317" s="138"/>
      <c r="E317" s="138"/>
      <c r="F317" s="138"/>
      <c r="G317" s="138"/>
      <c r="H317" s="138"/>
      <c r="I317" s="138"/>
      <c r="J317" s="138"/>
      <c r="K317" s="138"/>
      <c r="L317" s="138"/>
      <c r="M317" s="138"/>
      <c r="N317" s="138"/>
      <c r="O317" s="138"/>
      <c r="P317" s="138"/>
      <c r="Q317" s="138"/>
      <c r="R317" s="138"/>
      <c r="S317" s="138"/>
      <c r="T317" s="138"/>
    </row>
    <row r="318" spans="1:20">
      <c r="A318" s="138"/>
      <c r="B318" s="155"/>
      <c r="C318" s="155"/>
      <c r="D318" s="138"/>
      <c r="E318" s="138"/>
      <c r="F318" s="138"/>
      <c r="G318" s="138"/>
      <c r="H318" s="138"/>
      <c r="I318" s="138"/>
      <c r="J318" s="138"/>
      <c r="K318" s="138"/>
      <c r="L318" s="138"/>
      <c r="M318" s="138"/>
      <c r="N318" s="138"/>
      <c r="O318" s="138"/>
      <c r="P318" s="138"/>
      <c r="Q318" s="138"/>
      <c r="R318" s="138"/>
      <c r="S318" s="138"/>
      <c r="T318" s="138"/>
    </row>
    <row r="319" spans="1:20">
      <c r="A319" s="138"/>
      <c r="B319" s="155"/>
      <c r="C319" s="155"/>
      <c r="D319" s="138"/>
      <c r="E319" s="138"/>
      <c r="F319" s="138"/>
      <c r="G319" s="138"/>
      <c r="H319" s="138"/>
      <c r="I319" s="138"/>
      <c r="J319" s="138"/>
      <c r="K319" s="138"/>
      <c r="L319" s="138"/>
      <c r="M319" s="138"/>
      <c r="N319" s="138"/>
      <c r="O319" s="138"/>
      <c r="P319" s="138"/>
      <c r="Q319" s="138"/>
      <c r="R319" s="138"/>
      <c r="S319" s="138"/>
      <c r="T319" s="138"/>
    </row>
    <row r="320" spans="1:20">
      <c r="A320" s="138"/>
      <c r="B320" s="155"/>
      <c r="C320" s="155"/>
      <c r="D320" s="138"/>
      <c r="E320" s="138"/>
      <c r="F320" s="138"/>
      <c r="G320" s="138"/>
      <c r="H320" s="138"/>
      <c r="I320" s="138"/>
      <c r="J320" s="138"/>
      <c r="K320" s="138"/>
      <c r="L320" s="138"/>
      <c r="M320" s="138"/>
      <c r="N320" s="138"/>
      <c r="O320" s="138"/>
      <c r="P320" s="138"/>
      <c r="Q320" s="138"/>
      <c r="R320" s="138"/>
      <c r="S320" s="138"/>
      <c r="T320" s="138"/>
    </row>
    <row r="321" spans="1:20">
      <c r="A321" s="138"/>
      <c r="B321" s="155"/>
      <c r="C321" s="155"/>
      <c r="D321" s="138"/>
      <c r="E321" s="138"/>
      <c r="F321" s="138"/>
      <c r="G321" s="138"/>
      <c r="H321" s="138"/>
      <c r="I321" s="138"/>
      <c r="J321" s="138"/>
      <c r="K321" s="138"/>
      <c r="L321" s="138"/>
      <c r="M321" s="138"/>
      <c r="N321" s="138"/>
      <c r="O321" s="138"/>
      <c r="P321" s="138"/>
      <c r="Q321" s="138"/>
      <c r="R321" s="138"/>
      <c r="S321" s="138"/>
      <c r="T321" s="138"/>
    </row>
    <row r="322" spans="1:20">
      <c r="A322" s="138"/>
      <c r="B322" s="155"/>
      <c r="C322" s="155"/>
      <c r="D322" s="138"/>
      <c r="E322" s="138"/>
      <c r="F322" s="138"/>
      <c r="G322" s="138"/>
      <c r="H322" s="138"/>
      <c r="I322" s="138"/>
      <c r="J322" s="138"/>
      <c r="K322" s="138"/>
      <c r="L322" s="138"/>
      <c r="M322" s="138"/>
      <c r="N322" s="138"/>
      <c r="O322" s="138"/>
      <c r="P322" s="138"/>
      <c r="Q322" s="138"/>
      <c r="R322" s="138"/>
      <c r="S322" s="138"/>
      <c r="T322" s="138"/>
    </row>
    <row r="323" spans="1:20">
      <c r="A323" s="138"/>
      <c r="B323" s="155"/>
      <c r="C323" s="155"/>
      <c r="D323" s="138"/>
      <c r="E323" s="138"/>
      <c r="F323" s="138"/>
      <c r="G323" s="138"/>
      <c r="H323" s="138"/>
      <c r="I323" s="138"/>
      <c r="J323" s="138"/>
      <c r="K323" s="138"/>
      <c r="L323" s="138"/>
      <c r="M323" s="138"/>
      <c r="N323" s="138"/>
      <c r="O323" s="138"/>
      <c r="P323" s="138"/>
      <c r="Q323" s="138"/>
      <c r="R323" s="138"/>
      <c r="S323" s="138"/>
      <c r="T323" s="138"/>
    </row>
    <row r="324" spans="1:20">
      <c r="A324" s="138"/>
      <c r="B324" s="155"/>
      <c r="C324" s="155"/>
      <c r="D324" s="138"/>
      <c r="E324" s="138"/>
      <c r="F324" s="138"/>
      <c r="G324" s="138"/>
      <c r="H324" s="138"/>
      <c r="I324" s="138"/>
      <c r="J324" s="138"/>
      <c r="K324" s="138"/>
      <c r="L324" s="138"/>
      <c r="M324" s="138"/>
      <c r="N324" s="138"/>
      <c r="O324" s="138"/>
      <c r="P324" s="138"/>
      <c r="Q324" s="138"/>
      <c r="R324" s="138"/>
      <c r="S324" s="138"/>
      <c r="T324" s="138"/>
    </row>
    <row r="325" spans="1:20">
      <c r="B325" s="126"/>
      <c r="C325" s="126"/>
    </row>
    <row r="326" spans="1:20">
      <c r="C326" s="127"/>
    </row>
  </sheetData>
  <sortState ref="C10:C325">
    <sortCondition ref="C10"/>
  </sortState>
  <mergeCells count="2">
    <mergeCell ref="B2:K2"/>
    <mergeCell ref="E36:F36"/>
  </mergeCell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6" tint="0.39997558519241921"/>
  </sheetPr>
  <dimension ref="A1:AA196"/>
  <sheetViews>
    <sheetView topLeftCell="A43" workbookViewId="0">
      <selection activeCell="H106" sqref="H106"/>
    </sheetView>
  </sheetViews>
  <sheetFormatPr defaultRowHeight="12.75"/>
  <cols>
    <col min="5" max="5" width="9.42578125" customWidth="1"/>
    <col min="7" max="7" width="26.5703125" customWidth="1"/>
    <col min="8" max="8" width="11.85546875" customWidth="1"/>
    <col min="9" max="9" width="18.5703125" customWidth="1"/>
    <col min="10" max="10" width="9.42578125" bestFit="1" customWidth="1"/>
    <col min="11" max="11" width="17.42578125" customWidth="1"/>
    <col min="12" max="12" width="11.42578125" customWidth="1"/>
    <col min="13" max="13" width="17.5703125" customWidth="1"/>
    <col min="14" max="14" width="11.42578125" customWidth="1"/>
    <col min="19" max="19" width="20.140625" customWidth="1"/>
    <col min="20" max="20" width="14.7109375" customWidth="1"/>
    <col min="21" max="21" width="13.42578125" customWidth="1"/>
    <col min="22" max="22" width="23.85546875" customWidth="1"/>
    <col min="23" max="23" width="14.7109375" customWidth="1"/>
    <col min="24" max="24" width="27.7109375" customWidth="1"/>
    <col min="25" max="25" width="14" customWidth="1"/>
  </cols>
  <sheetData>
    <row r="1" spans="1:18" ht="13.5" thickBot="1">
      <c r="A1" s="138"/>
      <c r="B1" s="138"/>
      <c r="C1" s="138"/>
      <c r="D1" s="138"/>
      <c r="E1" s="138"/>
      <c r="F1" s="138"/>
      <c r="G1" s="138"/>
      <c r="H1" s="139"/>
      <c r="I1" s="139"/>
      <c r="J1" s="138"/>
      <c r="K1" s="138"/>
      <c r="L1" s="138"/>
      <c r="M1" s="138"/>
      <c r="N1" s="138"/>
      <c r="O1" s="138"/>
      <c r="P1" s="138"/>
      <c r="Q1" s="138"/>
      <c r="R1" s="138"/>
    </row>
    <row r="2" spans="1:18" ht="58.9" customHeight="1" thickBot="1">
      <c r="A2" s="138"/>
      <c r="B2" s="265" t="s">
        <v>221</v>
      </c>
      <c r="C2" s="266"/>
      <c r="D2" s="266"/>
      <c r="E2" s="266"/>
      <c r="F2" s="266"/>
      <c r="G2" s="266"/>
      <c r="H2" s="266"/>
      <c r="I2" s="266"/>
      <c r="J2" s="266"/>
      <c r="K2" s="267"/>
      <c r="L2" s="138"/>
      <c r="M2" s="138"/>
      <c r="N2" s="138"/>
      <c r="O2" s="138"/>
      <c r="P2" s="138"/>
      <c r="Q2" s="138"/>
      <c r="R2" s="138"/>
    </row>
    <row r="3" spans="1:18">
      <c r="A3" s="138"/>
      <c r="B3" s="138"/>
      <c r="C3" s="138"/>
      <c r="D3" s="138"/>
      <c r="E3" s="138"/>
      <c r="F3" s="138"/>
      <c r="G3" s="138"/>
      <c r="H3" s="139"/>
      <c r="I3" s="139"/>
      <c r="J3" s="138"/>
      <c r="K3" s="138"/>
      <c r="L3" s="138"/>
      <c r="M3" s="138"/>
      <c r="N3" s="138"/>
      <c r="O3" s="138"/>
      <c r="P3" s="138"/>
      <c r="Q3" s="138"/>
      <c r="R3" s="138"/>
    </row>
    <row r="4" spans="1:18" ht="17.25">
      <c r="A4" s="138"/>
      <c r="B4" s="130" t="s">
        <v>174</v>
      </c>
      <c r="C4" s="140"/>
      <c r="D4" s="140"/>
      <c r="E4" s="140"/>
      <c r="F4" s="140"/>
      <c r="G4" s="140"/>
      <c r="H4" s="141"/>
      <c r="I4" s="141"/>
      <c r="J4" s="140"/>
      <c r="K4" s="138"/>
      <c r="L4" s="138"/>
      <c r="M4" s="138"/>
      <c r="N4" s="138"/>
      <c r="O4" s="138"/>
      <c r="P4" s="138"/>
      <c r="Q4" s="138"/>
      <c r="R4" s="138"/>
    </row>
    <row r="5" spans="1:18">
      <c r="A5" s="138"/>
      <c r="B5" s="131" t="s">
        <v>218</v>
      </c>
      <c r="C5" s="140"/>
      <c r="D5" s="140"/>
      <c r="E5" s="140"/>
      <c r="F5" s="140"/>
      <c r="G5" s="140"/>
      <c r="H5" s="141"/>
      <c r="I5" s="141"/>
      <c r="J5" s="140"/>
      <c r="K5" s="138"/>
      <c r="L5" s="138"/>
      <c r="M5" s="138"/>
      <c r="N5" s="138"/>
      <c r="O5" s="138"/>
      <c r="P5" s="138"/>
      <c r="Q5" s="138"/>
      <c r="R5" s="138"/>
    </row>
    <row r="6" spans="1:18">
      <c r="A6" s="138"/>
      <c r="B6" s="138"/>
      <c r="C6" s="138"/>
      <c r="D6" s="138"/>
      <c r="E6" s="138"/>
      <c r="F6" s="138"/>
      <c r="G6" s="138"/>
      <c r="H6" s="139"/>
      <c r="I6" s="139"/>
      <c r="J6" s="138"/>
      <c r="K6" s="138"/>
      <c r="L6" s="138"/>
      <c r="M6" s="138"/>
      <c r="N6" s="138"/>
      <c r="O6" s="138"/>
      <c r="P6" s="138"/>
      <c r="Q6" s="138"/>
      <c r="R6" s="138"/>
    </row>
    <row r="7" spans="1:18" s="129" customFormat="1" ht="36">
      <c r="B7" s="128" t="s">
        <v>171</v>
      </c>
      <c r="C7" s="128" t="s">
        <v>172</v>
      </c>
      <c r="D7" s="128" t="s">
        <v>173</v>
      </c>
      <c r="E7" s="128" t="s">
        <v>201</v>
      </c>
      <c r="F7" s="128"/>
    </row>
    <row r="8" spans="1:18" ht="15">
      <c r="A8" s="138"/>
      <c r="B8" s="138">
        <v>1</v>
      </c>
      <c r="C8" s="138">
        <v>2</v>
      </c>
      <c r="D8" s="138">
        <v>0</v>
      </c>
      <c r="E8" s="138">
        <v>1</v>
      </c>
      <c r="F8" s="138"/>
      <c r="G8" s="156" t="s">
        <v>138</v>
      </c>
      <c r="H8" s="157"/>
      <c r="I8" s="138"/>
      <c r="J8" s="138"/>
      <c r="K8" s="138"/>
      <c r="L8" s="138"/>
      <c r="M8" s="138"/>
      <c r="N8" s="138"/>
      <c r="O8" s="138"/>
      <c r="P8" s="138"/>
      <c r="Q8" s="138"/>
      <c r="R8" s="138"/>
    </row>
    <row r="9" spans="1:18" ht="13.5" thickBot="1">
      <c r="A9" s="138"/>
      <c r="B9" s="138">
        <v>2</v>
      </c>
      <c r="C9" s="138">
        <v>2</v>
      </c>
      <c r="D9" s="138">
        <v>1</v>
      </c>
      <c r="E9" s="138">
        <v>1</v>
      </c>
      <c r="F9" s="138"/>
      <c r="G9" s="187"/>
      <c r="H9" s="187"/>
      <c r="I9" s="187"/>
      <c r="J9" s="187"/>
      <c r="K9" s="187"/>
      <c r="L9" s="187"/>
      <c r="M9" s="187"/>
      <c r="N9" s="187"/>
      <c r="O9" s="187"/>
      <c r="P9" s="187"/>
      <c r="Q9" s="138"/>
      <c r="R9" s="138"/>
    </row>
    <row r="10" spans="1:18">
      <c r="A10" s="138"/>
      <c r="B10" s="138">
        <v>3</v>
      </c>
      <c r="C10" s="138">
        <v>3</v>
      </c>
      <c r="D10" s="138">
        <v>3</v>
      </c>
      <c r="E10" s="138">
        <v>2</v>
      </c>
      <c r="F10" s="138"/>
      <c r="G10" s="133" t="s">
        <v>171</v>
      </c>
      <c r="H10" s="133"/>
      <c r="I10" s="133" t="s">
        <v>172</v>
      </c>
      <c r="J10" s="133"/>
      <c r="K10" s="133" t="s">
        <v>173</v>
      </c>
      <c r="L10" s="133"/>
      <c r="M10" s="133" t="s">
        <v>201</v>
      </c>
      <c r="N10" s="133"/>
      <c r="O10" s="187"/>
      <c r="P10" s="187"/>
      <c r="Q10" s="138"/>
      <c r="R10" s="138"/>
    </row>
    <row r="11" spans="1:18">
      <c r="A11" s="138"/>
      <c r="B11" s="138">
        <v>3</v>
      </c>
      <c r="C11" s="138">
        <v>3</v>
      </c>
      <c r="D11" s="138">
        <v>3</v>
      </c>
      <c r="E11" s="138">
        <v>2</v>
      </c>
      <c r="F11" s="138"/>
      <c r="G11" s="135"/>
      <c r="H11" s="135"/>
      <c r="I11" s="135"/>
      <c r="J11" s="135"/>
      <c r="K11" s="135"/>
      <c r="L11" s="135"/>
      <c r="M11" s="135"/>
      <c r="N11" s="135"/>
      <c r="O11" s="138"/>
      <c r="P11" s="138"/>
      <c r="Q11" s="138"/>
      <c r="R11" s="138"/>
    </row>
    <row r="12" spans="1:18">
      <c r="A12" s="138"/>
      <c r="B12" s="138">
        <v>4</v>
      </c>
      <c r="C12" s="138">
        <v>3</v>
      </c>
      <c r="D12" s="138">
        <v>3</v>
      </c>
      <c r="E12" s="138">
        <v>3</v>
      </c>
      <c r="F12" s="138"/>
      <c r="G12" s="135" t="s">
        <v>139</v>
      </c>
      <c r="H12" s="144">
        <v>8.3191489361702136</v>
      </c>
      <c r="I12" s="144" t="s">
        <v>139</v>
      </c>
      <c r="J12" s="144">
        <v>7.5827814569536427</v>
      </c>
      <c r="K12" s="144" t="s">
        <v>139</v>
      </c>
      <c r="L12" s="144">
        <v>6.4029850746268657</v>
      </c>
      <c r="M12" s="144" t="s">
        <v>139</v>
      </c>
      <c r="N12" s="144">
        <v>5.7692307692307692</v>
      </c>
      <c r="O12" s="138"/>
      <c r="P12" s="138"/>
      <c r="Q12" s="138"/>
      <c r="R12" s="138"/>
    </row>
    <row r="13" spans="1:18">
      <c r="A13" s="138"/>
      <c r="B13" s="138">
        <v>4</v>
      </c>
      <c r="C13" s="138">
        <v>4</v>
      </c>
      <c r="D13" s="138">
        <v>4</v>
      </c>
      <c r="E13" s="138">
        <v>3</v>
      </c>
      <c r="F13" s="138"/>
      <c r="G13" s="135" t="s">
        <v>140</v>
      </c>
      <c r="H13" s="144">
        <v>0.17354723978523651</v>
      </c>
      <c r="I13" s="144" t="s">
        <v>140</v>
      </c>
      <c r="J13" s="144">
        <v>0.18636942967491874</v>
      </c>
      <c r="K13" s="144" t="s">
        <v>140</v>
      </c>
      <c r="L13" s="144">
        <v>0.24988437081069678</v>
      </c>
      <c r="M13" s="144" t="s">
        <v>140</v>
      </c>
      <c r="N13" s="144">
        <v>0.38434538431210824</v>
      </c>
      <c r="O13" s="138"/>
      <c r="P13" s="138"/>
      <c r="Q13" s="138"/>
      <c r="R13" s="138"/>
    </row>
    <row r="14" spans="1:18">
      <c r="A14" s="138"/>
      <c r="B14" s="138">
        <v>4</v>
      </c>
      <c r="C14" s="138">
        <v>4</v>
      </c>
      <c r="D14" s="138">
        <v>4</v>
      </c>
      <c r="E14" s="138">
        <v>3</v>
      </c>
      <c r="F14" s="138"/>
      <c r="G14" s="135" t="s">
        <v>130</v>
      </c>
      <c r="H14" s="144">
        <v>8</v>
      </c>
      <c r="I14" s="144" t="s">
        <v>130</v>
      </c>
      <c r="J14" s="144">
        <v>7</v>
      </c>
      <c r="K14" s="144" t="s">
        <v>130</v>
      </c>
      <c r="L14" s="144">
        <v>6</v>
      </c>
      <c r="M14" s="144" t="s">
        <v>130</v>
      </c>
      <c r="N14" s="144">
        <v>6</v>
      </c>
      <c r="O14" s="138"/>
      <c r="P14" s="138"/>
      <c r="Q14" s="138"/>
      <c r="R14" s="138"/>
    </row>
    <row r="15" spans="1:18">
      <c r="A15" s="138"/>
      <c r="B15" s="138">
        <v>4</v>
      </c>
      <c r="C15" s="138">
        <v>4</v>
      </c>
      <c r="D15" s="138">
        <v>4</v>
      </c>
      <c r="E15" s="138">
        <v>3</v>
      </c>
      <c r="F15" s="138"/>
      <c r="G15" s="135" t="s">
        <v>141</v>
      </c>
      <c r="H15" s="144">
        <v>7</v>
      </c>
      <c r="I15" s="144" t="s">
        <v>141</v>
      </c>
      <c r="J15" s="144">
        <v>7</v>
      </c>
      <c r="K15" s="144" t="s">
        <v>141</v>
      </c>
      <c r="L15" s="144">
        <v>6</v>
      </c>
      <c r="M15" s="144" t="s">
        <v>141</v>
      </c>
      <c r="N15" s="144">
        <v>8</v>
      </c>
      <c r="O15" s="138"/>
      <c r="P15" s="138"/>
      <c r="Q15" s="138"/>
      <c r="R15" s="138"/>
    </row>
    <row r="16" spans="1:18">
      <c r="A16" s="138"/>
      <c r="B16" s="138">
        <v>4</v>
      </c>
      <c r="C16" s="138">
        <v>4</v>
      </c>
      <c r="D16" s="138">
        <v>4</v>
      </c>
      <c r="E16" s="138">
        <v>4</v>
      </c>
      <c r="F16" s="138"/>
      <c r="G16" s="135" t="s">
        <v>142</v>
      </c>
      <c r="H16" s="144">
        <v>2.3795598656411197</v>
      </c>
      <c r="I16" s="144" t="s">
        <v>142</v>
      </c>
      <c r="J16" s="144">
        <v>2.290145893151903</v>
      </c>
      <c r="K16" s="144" t="s">
        <v>142</v>
      </c>
      <c r="L16" s="144">
        <v>2.0453917272629401</v>
      </c>
      <c r="M16" s="144" t="s">
        <v>142</v>
      </c>
      <c r="N16" s="144">
        <v>2.4002361557227792</v>
      </c>
      <c r="O16" s="138"/>
      <c r="P16" s="138"/>
      <c r="Q16" s="138"/>
      <c r="R16" s="138"/>
    </row>
    <row r="17" spans="1:18">
      <c r="A17" s="138"/>
      <c r="B17" s="138">
        <v>4</v>
      </c>
      <c r="C17" s="138">
        <v>4</v>
      </c>
      <c r="D17" s="138">
        <v>4</v>
      </c>
      <c r="E17" s="138">
        <v>4</v>
      </c>
      <c r="F17" s="138"/>
      <c r="G17" s="135" t="s">
        <v>143</v>
      </c>
      <c r="H17" s="144">
        <v>5.6623051541699825</v>
      </c>
      <c r="I17" s="144" t="s">
        <v>143</v>
      </c>
      <c r="J17" s="144">
        <v>5.244768211920527</v>
      </c>
      <c r="K17" s="144" t="s">
        <v>143</v>
      </c>
      <c r="L17" s="144">
        <v>4.1836273179556729</v>
      </c>
      <c r="M17" s="144" t="s">
        <v>143</v>
      </c>
      <c r="N17" s="144">
        <v>5.761133603238866</v>
      </c>
      <c r="O17" s="138"/>
      <c r="P17" s="138"/>
      <c r="Q17" s="138"/>
      <c r="R17" s="138"/>
    </row>
    <row r="18" spans="1:18">
      <c r="A18" s="138"/>
      <c r="B18" s="138">
        <v>5</v>
      </c>
      <c r="C18" s="138">
        <v>4</v>
      </c>
      <c r="D18" s="138">
        <v>5</v>
      </c>
      <c r="E18" s="138">
        <v>4</v>
      </c>
      <c r="F18" s="138"/>
      <c r="G18" s="135" t="s">
        <v>144</v>
      </c>
      <c r="H18" s="144">
        <v>-0.34232288250829734</v>
      </c>
      <c r="I18" s="144" t="s">
        <v>144</v>
      </c>
      <c r="J18" s="144">
        <v>-0.34746161299039224</v>
      </c>
      <c r="K18" s="144" t="s">
        <v>144</v>
      </c>
      <c r="L18" s="144">
        <v>1.4460995992583063</v>
      </c>
      <c r="M18" s="144" t="s">
        <v>144</v>
      </c>
      <c r="N18" s="144">
        <v>-0.8560296535188483</v>
      </c>
      <c r="O18" s="138"/>
      <c r="P18" s="138"/>
      <c r="Q18" s="138"/>
      <c r="R18" s="138"/>
    </row>
    <row r="19" spans="1:18">
      <c r="A19" s="138"/>
      <c r="B19" s="138">
        <v>5</v>
      </c>
      <c r="C19" s="138">
        <v>4</v>
      </c>
      <c r="D19" s="138">
        <v>5</v>
      </c>
      <c r="E19" s="138">
        <v>4</v>
      </c>
      <c r="F19" s="138"/>
      <c r="G19" s="135" t="s">
        <v>145</v>
      </c>
      <c r="H19" s="144">
        <v>-0.16122661302734803</v>
      </c>
      <c r="I19" s="144" t="s">
        <v>145</v>
      </c>
      <c r="J19" s="144">
        <v>-1.8769851154009057E-3</v>
      </c>
      <c r="K19" s="144" t="s">
        <v>145</v>
      </c>
      <c r="L19" s="144">
        <v>-0.33801087965179932</v>
      </c>
      <c r="M19" s="144" t="s">
        <v>145</v>
      </c>
      <c r="N19" s="144">
        <v>-0.32688470280363752</v>
      </c>
      <c r="O19" s="138"/>
      <c r="P19" s="138"/>
      <c r="Q19" s="138"/>
      <c r="R19" s="138"/>
    </row>
    <row r="20" spans="1:18">
      <c r="A20" s="138"/>
      <c r="B20" s="138">
        <v>5</v>
      </c>
      <c r="C20" s="138">
        <v>4</v>
      </c>
      <c r="D20" s="138">
        <v>5</v>
      </c>
      <c r="E20" s="138">
        <v>4</v>
      </c>
      <c r="F20" s="138"/>
      <c r="G20" s="135" t="s">
        <v>146</v>
      </c>
      <c r="H20" s="144">
        <v>11</v>
      </c>
      <c r="I20" s="144" t="s">
        <v>146</v>
      </c>
      <c r="J20" s="144">
        <v>10</v>
      </c>
      <c r="K20" s="144" t="s">
        <v>146</v>
      </c>
      <c r="L20" s="144">
        <v>11</v>
      </c>
      <c r="M20" s="144" t="s">
        <v>146</v>
      </c>
      <c r="N20" s="144">
        <v>9</v>
      </c>
      <c r="O20" s="138"/>
      <c r="P20" s="138"/>
      <c r="Q20" s="138"/>
      <c r="R20" s="138"/>
    </row>
    <row r="21" spans="1:18">
      <c r="A21" s="138"/>
      <c r="B21" s="138">
        <v>5</v>
      </c>
      <c r="C21" s="138">
        <v>4</v>
      </c>
      <c r="D21" s="138">
        <v>5</v>
      </c>
      <c r="E21" s="138">
        <v>5</v>
      </c>
      <c r="F21" s="138"/>
      <c r="G21" s="135" t="s">
        <v>147</v>
      </c>
      <c r="H21" s="144">
        <v>1</v>
      </c>
      <c r="I21" s="144" t="s">
        <v>147</v>
      </c>
      <c r="J21" s="144">
        <v>2</v>
      </c>
      <c r="K21" s="144" t="s">
        <v>147</v>
      </c>
      <c r="L21" s="144">
        <v>0</v>
      </c>
      <c r="M21" s="144" t="s">
        <v>147</v>
      </c>
      <c r="N21" s="144">
        <v>1</v>
      </c>
      <c r="O21" s="138"/>
      <c r="P21" s="138"/>
      <c r="Q21" s="138"/>
      <c r="R21" s="138"/>
    </row>
    <row r="22" spans="1:18">
      <c r="A22" s="138"/>
      <c r="B22" s="138">
        <v>5</v>
      </c>
      <c r="C22" s="138">
        <v>4</v>
      </c>
      <c r="D22" s="138">
        <v>5</v>
      </c>
      <c r="E22" s="138">
        <v>5</v>
      </c>
      <c r="F22" s="138"/>
      <c r="G22" s="135" t="s">
        <v>148</v>
      </c>
      <c r="H22" s="144">
        <v>12</v>
      </c>
      <c r="I22" s="144" t="s">
        <v>148</v>
      </c>
      <c r="J22" s="144">
        <v>12</v>
      </c>
      <c r="K22" s="144" t="s">
        <v>148</v>
      </c>
      <c r="L22" s="144">
        <v>11</v>
      </c>
      <c r="M22" s="144" t="s">
        <v>148</v>
      </c>
      <c r="N22" s="144">
        <v>10</v>
      </c>
      <c r="O22" s="138"/>
      <c r="P22" s="138"/>
      <c r="Q22" s="138"/>
      <c r="R22" s="138"/>
    </row>
    <row r="23" spans="1:18">
      <c r="A23" s="138"/>
      <c r="B23" s="138">
        <v>5</v>
      </c>
      <c r="C23" s="138">
        <v>4</v>
      </c>
      <c r="D23" s="138">
        <v>6</v>
      </c>
      <c r="E23" s="138">
        <v>5</v>
      </c>
      <c r="F23" s="138"/>
      <c r="G23" s="135" t="s">
        <v>149</v>
      </c>
      <c r="H23" s="144">
        <v>1564</v>
      </c>
      <c r="I23" s="144" t="s">
        <v>149</v>
      </c>
      <c r="J23" s="144">
        <v>1145</v>
      </c>
      <c r="K23" s="144" t="s">
        <v>149</v>
      </c>
      <c r="L23" s="144">
        <v>429</v>
      </c>
      <c r="M23" s="144" t="s">
        <v>149</v>
      </c>
      <c r="N23" s="144">
        <v>225</v>
      </c>
      <c r="O23" s="138"/>
      <c r="P23" s="138"/>
      <c r="Q23" s="138"/>
      <c r="R23" s="138"/>
    </row>
    <row r="24" spans="1:18" ht="13.5" thickBot="1">
      <c r="A24" s="138"/>
      <c r="B24" s="138">
        <v>5</v>
      </c>
      <c r="C24" s="138">
        <v>5</v>
      </c>
      <c r="D24" s="138">
        <v>6</v>
      </c>
      <c r="E24" s="138">
        <v>6</v>
      </c>
      <c r="F24" s="138"/>
      <c r="G24" s="136" t="s">
        <v>150</v>
      </c>
      <c r="H24" s="145">
        <v>188</v>
      </c>
      <c r="I24" s="145" t="s">
        <v>150</v>
      </c>
      <c r="J24" s="145">
        <v>151</v>
      </c>
      <c r="K24" s="145" t="s">
        <v>150</v>
      </c>
      <c r="L24" s="145">
        <v>67</v>
      </c>
      <c r="M24" s="145" t="s">
        <v>150</v>
      </c>
      <c r="N24" s="145">
        <v>39</v>
      </c>
      <c r="O24" s="138"/>
      <c r="P24" s="138"/>
      <c r="Q24" s="138"/>
      <c r="R24" s="138"/>
    </row>
    <row r="25" spans="1:18">
      <c r="A25" s="138"/>
      <c r="B25" s="138">
        <v>5</v>
      </c>
      <c r="C25" s="138">
        <v>5</v>
      </c>
      <c r="D25" s="138">
        <v>6</v>
      </c>
      <c r="E25" s="138">
        <v>6</v>
      </c>
      <c r="F25" s="138"/>
      <c r="G25" s="138"/>
      <c r="H25" s="138"/>
      <c r="I25" s="138"/>
      <c r="J25" s="138"/>
      <c r="K25" s="138"/>
      <c r="L25" s="138"/>
      <c r="M25" s="138"/>
      <c r="N25" s="138"/>
      <c r="O25" s="138"/>
      <c r="P25" s="138"/>
      <c r="Q25" s="138"/>
      <c r="R25" s="138"/>
    </row>
    <row r="26" spans="1:18">
      <c r="A26" s="138"/>
      <c r="B26" s="138">
        <v>6</v>
      </c>
      <c r="C26" s="138">
        <v>5</v>
      </c>
      <c r="D26" s="138">
        <v>6</v>
      </c>
      <c r="E26" s="138">
        <v>6</v>
      </c>
      <c r="F26" s="138"/>
      <c r="G26" s="138"/>
      <c r="H26" s="138"/>
      <c r="I26" s="138"/>
      <c r="J26" s="138"/>
      <c r="K26" s="138"/>
      <c r="L26" s="138"/>
      <c r="M26" s="138"/>
      <c r="N26" s="138"/>
      <c r="O26" s="138"/>
      <c r="P26" s="138"/>
      <c r="Q26" s="138"/>
      <c r="R26" s="138"/>
    </row>
    <row r="27" spans="1:18" ht="15">
      <c r="A27" s="138"/>
      <c r="B27" s="138">
        <v>6</v>
      </c>
      <c r="C27" s="138">
        <v>5</v>
      </c>
      <c r="D27" s="138">
        <v>6</v>
      </c>
      <c r="E27" s="138">
        <v>6</v>
      </c>
      <c r="F27" s="138"/>
      <c r="G27" s="132" t="s">
        <v>151</v>
      </c>
      <c r="H27" s="138"/>
      <c r="I27" s="138"/>
      <c r="J27" s="138"/>
      <c r="K27" s="138"/>
      <c r="L27" s="138"/>
      <c r="M27" s="138"/>
      <c r="N27" s="138"/>
      <c r="O27" s="138"/>
      <c r="P27" s="138"/>
      <c r="Q27" s="138"/>
      <c r="R27" s="138"/>
    </row>
    <row r="28" spans="1:18">
      <c r="A28" s="138"/>
      <c r="B28" s="138">
        <v>6</v>
      </c>
      <c r="C28" s="138">
        <v>5</v>
      </c>
      <c r="D28" s="138">
        <v>6</v>
      </c>
      <c r="E28" s="138">
        <v>6</v>
      </c>
      <c r="F28" s="138"/>
      <c r="G28" s="138"/>
      <c r="H28" s="138"/>
      <c r="I28" s="138"/>
      <c r="J28" s="138"/>
      <c r="K28" s="138"/>
      <c r="L28" s="138"/>
      <c r="M28" s="138"/>
      <c r="N28" s="138"/>
      <c r="O28" s="138"/>
      <c r="P28" s="138"/>
      <c r="Q28" s="138"/>
      <c r="R28" s="138"/>
    </row>
    <row r="29" spans="1:18">
      <c r="A29" s="138"/>
      <c r="B29" s="138">
        <v>6</v>
      </c>
      <c r="C29" s="138">
        <v>5</v>
      </c>
      <c r="D29" s="138">
        <v>6</v>
      </c>
      <c r="E29" s="138">
        <v>6</v>
      </c>
      <c r="F29" s="138"/>
      <c r="G29" s="139" t="s">
        <v>152</v>
      </c>
      <c r="H29" s="188" t="s">
        <v>153</v>
      </c>
      <c r="I29" s="138"/>
      <c r="J29" s="138"/>
      <c r="K29" s="138"/>
      <c r="L29" s="138"/>
      <c r="M29" s="138"/>
      <c r="N29" s="138"/>
      <c r="O29" s="138"/>
      <c r="P29" s="138"/>
      <c r="Q29" s="138"/>
      <c r="R29" s="138"/>
    </row>
    <row r="30" spans="1:18">
      <c r="A30" s="138"/>
      <c r="B30" s="138">
        <v>6</v>
      </c>
      <c r="C30" s="138">
        <v>5</v>
      </c>
      <c r="D30" s="138">
        <v>6</v>
      </c>
      <c r="E30" s="138">
        <v>7</v>
      </c>
      <c r="F30" s="138"/>
      <c r="G30" s="139" t="s">
        <v>154</v>
      </c>
      <c r="H30" s="189">
        <v>9.4451710569995614E-2</v>
      </c>
      <c r="I30" s="138"/>
      <c r="J30" s="138"/>
      <c r="K30" s="138"/>
      <c r="L30" s="138"/>
      <c r="M30" s="138"/>
      <c r="N30" s="138"/>
      <c r="O30" s="138"/>
      <c r="P30" s="138"/>
      <c r="Q30" s="138"/>
      <c r="R30" s="138"/>
    </row>
    <row r="31" spans="1:18">
      <c r="A31" s="138"/>
      <c r="B31" s="138">
        <v>6</v>
      </c>
      <c r="C31" s="138">
        <v>6</v>
      </c>
      <c r="D31" s="138">
        <v>6</v>
      </c>
      <c r="E31" s="138">
        <v>7</v>
      </c>
      <c r="F31" s="138"/>
      <c r="G31" s="139" t="s">
        <v>155</v>
      </c>
      <c r="H31" s="190">
        <v>0.13046110507499545</v>
      </c>
      <c r="I31" s="138"/>
      <c r="J31" s="138"/>
      <c r="K31" s="138"/>
      <c r="L31" s="138"/>
      <c r="M31" s="138"/>
      <c r="N31" s="138"/>
      <c r="O31" s="138"/>
      <c r="P31" s="138"/>
      <c r="Q31" s="138"/>
      <c r="R31" s="138"/>
    </row>
    <row r="32" spans="1:18">
      <c r="A32" s="138"/>
      <c r="B32" s="138">
        <v>6</v>
      </c>
      <c r="C32" s="138">
        <v>6</v>
      </c>
      <c r="D32" s="138">
        <v>6</v>
      </c>
      <c r="E32" s="138">
        <v>7</v>
      </c>
      <c r="F32" s="138"/>
      <c r="G32" s="138" t="s">
        <v>156</v>
      </c>
      <c r="H32" s="191">
        <v>8.9830966164914511E-2</v>
      </c>
      <c r="I32" s="138"/>
      <c r="J32" s="138"/>
      <c r="K32" s="138"/>
      <c r="L32" s="138"/>
      <c r="M32" s="138"/>
      <c r="N32" s="138"/>
      <c r="O32" s="138"/>
      <c r="P32" s="138"/>
      <c r="Q32" s="138"/>
      <c r="R32" s="138"/>
    </row>
    <row r="33" spans="1:27">
      <c r="A33" s="138"/>
      <c r="B33" s="138">
        <v>6</v>
      </c>
      <c r="C33" s="138">
        <v>6</v>
      </c>
      <c r="D33" s="138">
        <v>6</v>
      </c>
      <c r="E33" s="138">
        <v>7</v>
      </c>
      <c r="F33" s="138"/>
      <c r="I33" s="138"/>
      <c r="J33" s="138"/>
      <c r="K33" s="138"/>
      <c r="L33" s="138"/>
      <c r="M33" s="138"/>
      <c r="N33" s="138"/>
      <c r="O33" s="138"/>
      <c r="P33" s="138"/>
      <c r="Q33" s="138"/>
      <c r="R33" s="138"/>
    </row>
    <row r="34" spans="1:27">
      <c r="A34" s="138"/>
      <c r="B34" s="138">
        <v>6</v>
      </c>
      <c r="C34" s="138">
        <v>6</v>
      </c>
      <c r="D34" s="138">
        <v>6</v>
      </c>
      <c r="E34" s="138">
        <v>7</v>
      </c>
      <c r="F34" s="138"/>
      <c r="N34" s="138"/>
      <c r="O34" s="138"/>
      <c r="P34" s="138"/>
      <c r="Q34" s="138"/>
      <c r="R34" s="138"/>
    </row>
    <row r="35" spans="1:27">
      <c r="A35" s="138"/>
      <c r="B35" s="138">
        <v>6</v>
      </c>
      <c r="C35" s="138">
        <v>6</v>
      </c>
      <c r="D35" s="138">
        <v>6</v>
      </c>
      <c r="E35" s="138">
        <v>8</v>
      </c>
      <c r="F35" s="138"/>
      <c r="G35" s="138"/>
      <c r="H35" s="138"/>
      <c r="I35" s="138"/>
      <c r="J35" s="138"/>
      <c r="K35" s="138"/>
      <c r="L35" s="138"/>
      <c r="M35" s="138"/>
      <c r="N35" s="138"/>
      <c r="O35" s="138"/>
      <c r="P35" s="138"/>
      <c r="Q35" s="138"/>
      <c r="R35" s="138"/>
    </row>
    <row r="36" spans="1:27">
      <c r="A36" s="138"/>
      <c r="B36" s="138">
        <v>6</v>
      </c>
      <c r="C36" s="138">
        <v>6</v>
      </c>
      <c r="D36" s="138">
        <v>6</v>
      </c>
      <c r="E36" s="138">
        <v>8</v>
      </c>
      <c r="F36" s="138"/>
      <c r="G36" s="138"/>
      <c r="H36" s="138"/>
      <c r="I36" s="138"/>
      <c r="J36" s="138"/>
      <c r="K36" s="138"/>
      <c r="L36" s="138"/>
      <c r="M36" s="138"/>
      <c r="N36" s="138"/>
      <c r="O36" s="138"/>
      <c r="P36" s="138"/>
      <c r="Q36" s="138"/>
      <c r="R36" s="138"/>
    </row>
    <row r="37" spans="1:27">
      <c r="A37" s="138"/>
      <c r="B37" s="138">
        <v>6</v>
      </c>
      <c r="C37" s="138">
        <v>6</v>
      </c>
      <c r="D37" s="138">
        <v>6</v>
      </c>
      <c r="E37" s="138">
        <v>8</v>
      </c>
      <c r="F37" s="138"/>
      <c r="H37" s="138"/>
      <c r="I37" s="138"/>
      <c r="J37" s="138"/>
      <c r="K37" s="138"/>
      <c r="L37" s="138"/>
      <c r="M37" s="138"/>
      <c r="N37" s="138"/>
      <c r="O37" s="138"/>
      <c r="P37" s="138"/>
      <c r="Q37" s="138"/>
    </row>
    <row r="38" spans="1:27">
      <c r="A38" s="138"/>
      <c r="B38" s="138">
        <v>6</v>
      </c>
      <c r="C38" s="138">
        <v>6</v>
      </c>
      <c r="D38" s="138">
        <v>6</v>
      </c>
      <c r="E38" s="138">
        <v>8</v>
      </c>
      <c r="F38" s="138"/>
      <c r="G38" s="138"/>
      <c r="H38" s="138"/>
      <c r="I38" s="138"/>
      <c r="J38" s="138"/>
      <c r="K38" s="138"/>
      <c r="L38" s="138"/>
      <c r="M38" s="138"/>
      <c r="N38" s="138"/>
      <c r="O38" s="138"/>
      <c r="P38" s="138"/>
      <c r="Q38" s="138"/>
    </row>
    <row r="39" spans="1:27" ht="15">
      <c r="A39" s="138"/>
      <c r="B39" s="138">
        <v>6</v>
      </c>
      <c r="C39" s="138">
        <v>6</v>
      </c>
      <c r="D39" s="138">
        <v>6</v>
      </c>
      <c r="E39" s="138">
        <v>8</v>
      </c>
      <c r="F39" s="138"/>
      <c r="G39" s="132" t="s">
        <v>175</v>
      </c>
      <c r="H39" s="158"/>
      <c r="N39" s="138"/>
      <c r="O39" s="138"/>
      <c r="P39" s="138"/>
      <c r="Q39" s="138"/>
      <c r="R39" s="164" t="s">
        <v>192</v>
      </c>
      <c r="S39" s="163"/>
      <c r="Z39" s="139"/>
      <c r="AA39" s="139"/>
    </row>
    <row r="40" spans="1:27">
      <c r="A40" s="138"/>
      <c r="B40" s="138">
        <v>6</v>
      </c>
      <c r="C40" s="138">
        <v>6</v>
      </c>
      <c r="D40" s="138">
        <v>6</v>
      </c>
      <c r="E40" s="138">
        <v>8</v>
      </c>
      <c r="F40" s="138"/>
      <c r="N40" s="138"/>
      <c r="O40" s="138"/>
      <c r="P40" s="138"/>
      <c r="Q40" s="138"/>
      <c r="Z40" s="139"/>
      <c r="AA40" s="139"/>
    </row>
    <row r="41" spans="1:27" ht="13.5" thickBot="1">
      <c r="A41" s="138"/>
      <c r="B41" s="138">
        <v>6</v>
      </c>
      <c r="C41" s="138">
        <v>6</v>
      </c>
      <c r="D41" s="138">
        <v>6</v>
      </c>
      <c r="E41" s="138">
        <v>8</v>
      </c>
      <c r="F41" s="138"/>
      <c r="G41" s="138" t="s">
        <v>176</v>
      </c>
      <c r="H41" s="138"/>
      <c r="I41" s="138"/>
      <c r="J41" s="138"/>
      <c r="K41" s="138"/>
      <c r="L41" s="138"/>
      <c r="M41" s="138"/>
      <c r="N41" s="138"/>
      <c r="O41" s="138"/>
      <c r="P41" s="138"/>
      <c r="Q41" s="138"/>
      <c r="S41" t="str">
        <f>B7</f>
        <v>Extremely/very satisfied</v>
      </c>
      <c r="T41" t="str">
        <f t="shared" ref="T41:V41" si="0">C7</f>
        <v>Quite satisfied</v>
      </c>
      <c r="U41" t="str">
        <f t="shared" si="0"/>
        <v>Neither</v>
      </c>
      <c r="V41" t="str">
        <f t="shared" si="0"/>
        <v>Quite/very/extremely dissatisfied</v>
      </c>
      <c r="Z41" s="139"/>
      <c r="AA41" s="139"/>
    </row>
    <row r="42" spans="1:27" ht="15">
      <c r="A42" s="138"/>
      <c r="B42" s="138">
        <v>6</v>
      </c>
      <c r="C42" s="138">
        <v>6</v>
      </c>
      <c r="D42" s="138">
        <v>6</v>
      </c>
      <c r="E42" s="138">
        <v>8</v>
      </c>
      <c r="F42" s="138"/>
      <c r="G42" s="134" t="s">
        <v>177</v>
      </c>
      <c r="H42" s="205" t="s">
        <v>150</v>
      </c>
      <c r="I42" s="134" t="s">
        <v>149</v>
      </c>
      <c r="J42" s="137" t="s">
        <v>178</v>
      </c>
      <c r="K42" s="134" t="s">
        <v>157</v>
      </c>
      <c r="L42" s="138"/>
      <c r="M42" s="138"/>
      <c r="N42" s="138"/>
      <c r="O42" s="138"/>
      <c r="P42" s="138"/>
      <c r="Q42" s="138"/>
      <c r="R42" t="s">
        <v>193</v>
      </c>
      <c r="S42" s="195">
        <f>MEDIAN(B8:B195)</f>
        <v>8</v>
      </c>
      <c r="T42" s="196">
        <f t="shared" ref="T42:V42" si="1">MEDIAN(C8:C195)</f>
        <v>7</v>
      </c>
      <c r="U42" s="196">
        <f t="shared" si="1"/>
        <v>6</v>
      </c>
      <c r="V42" s="197">
        <f t="shared" si="1"/>
        <v>6</v>
      </c>
      <c r="W42" s="198"/>
      <c r="X42" s="198"/>
      <c r="Z42" s="139"/>
      <c r="AA42" s="139"/>
    </row>
    <row r="43" spans="1:27">
      <c r="A43" s="138"/>
      <c r="B43" s="138">
        <v>6</v>
      </c>
      <c r="C43" s="138">
        <v>6</v>
      </c>
      <c r="D43" s="138">
        <v>6</v>
      </c>
      <c r="E43" s="138">
        <v>9</v>
      </c>
      <c r="F43" s="138"/>
      <c r="G43" s="135" t="s">
        <v>171</v>
      </c>
      <c r="H43" s="135">
        <v>188</v>
      </c>
      <c r="I43" s="135">
        <v>1564</v>
      </c>
      <c r="J43" s="135">
        <v>8.3191489361702136</v>
      </c>
      <c r="K43" s="135">
        <v>5.6623051541699825</v>
      </c>
      <c r="L43" s="138"/>
      <c r="M43" s="138"/>
      <c r="N43" s="138"/>
      <c r="O43" s="138"/>
      <c r="P43" s="138"/>
      <c r="Q43" s="138"/>
      <c r="R43" t="s">
        <v>194</v>
      </c>
      <c r="S43" s="199">
        <v>49231</v>
      </c>
      <c r="T43" s="200">
        <v>33827.5</v>
      </c>
      <c r="U43" s="200">
        <v>10676</v>
      </c>
      <c r="V43" s="201">
        <v>5500.5</v>
      </c>
      <c r="W43" s="198"/>
      <c r="X43" s="198"/>
      <c r="Z43" s="139"/>
      <c r="AA43" s="139"/>
    </row>
    <row r="44" spans="1:27">
      <c r="A44" s="138"/>
      <c r="B44" s="138">
        <v>6</v>
      </c>
      <c r="C44" s="138">
        <v>6</v>
      </c>
      <c r="D44" s="138">
        <v>6</v>
      </c>
      <c r="E44" s="138">
        <v>9</v>
      </c>
      <c r="F44" s="138"/>
      <c r="G44" s="135" t="s">
        <v>172</v>
      </c>
      <c r="H44" s="135">
        <v>151</v>
      </c>
      <c r="I44" s="135">
        <v>1145</v>
      </c>
      <c r="J44" s="135">
        <v>7.5827814569536427</v>
      </c>
      <c r="K44" s="135">
        <v>5.244768211920527</v>
      </c>
      <c r="L44" s="138"/>
      <c r="M44" s="138"/>
      <c r="N44" s="138"/>
      <c r="O44" s="138"/>
      <c r="P44" s="138"/>
      <c r="Q44" s="138"/>
      <c r="R44" t="s">
        <v>195</v>
      </c>
      <c r="S44" s="199">
        <f>COUNT(B8:B195)</f>
        <v>188</v>
      </c>
      <c r="T44" s="200">
        <f t="shared" ref="T44:V44" si="2">COUNT(C8:C195)</f>
        <v>151</v>
      </c>
      <c r="U44" s="200">
        <f t="shared" si="2"/>
        <v>67</v>
      </c>
      <c r="V44" s="201">
        <f t="shared" si="2"/>
        <v>39</v>
      </c>
      <c r="W44" s="192">
        <f>SUM(S44:V44)</f>
        <v>445</v>
      </c>
      <c r="X44" s="198"/>
      <c r="Z44" s="139"/>
      <c r="AA44" s="139"/>
    </row>
    <row r="45" spans="1:27">
      <c r="A45" s="138"/>
      <c r="B45" s="138">
        <v>6</v>
      </c>
      <c r="C45" s="138">
        <v>6</v>
      </c>
      <c r="D45" s="138">
        <v>7</v>
      </c>
      <c r="E45" s="138">
        <v>9</v>
      </c>
      <c r="F45" s="138"/>
      <c r="G45" s="135" t="s">
        <v>173</v>
      </c>
      <c r="H45" s="135">
        <v>67</v>
      </c>
      <c r="I45" s="135">
        <v>429</v>
      </c>
      <c r="J45" s="135">
        <v>6.4029850746268657</v>
      </c>
      <c r="K45" s="135">
        <v>4.1836273179556729</v>
      </c>
      <c r="L45" s="138"/>
      <c r="M45" s="138"/>
      <c r="N45" s="138"/>
      <c r="O45" s="138"/>
      <c r="P45" s="138"/>
      <c r="Q45" s="138"/>
      <c r="R45" t="s">
        <v>196</v>
      </c>
      <c r="S45" s="202">
        <f>S43^2/S44</f>
        <v>12891975.324468086</v>
      </c>
      <c r="T45" s="203">
        <f t="shared" ref="T45:V45" si="3">T43^2/T44</f>
        <v>7578144.0811258275</v>
      </c>
      <c r="U45" s="203">
        <f t="shared" si="3"/>
        <v>1701148.8955223882</v>
      </c>
      <c r="V45" s="204">
        <f t="shared" si="3"/>
        <v>775782.05769230775</v>
      </c>
      <c r="W45" s="193">
        <f>SUM(S45:V45)</f>
        <v>22947050.358808611</v>
      </c>
      <c r="X45" s="198"/>
      <c r="Z45" s="139"/>
      <c r="AA45" s="139"/>
    </row>
    <row r="46" spans="1:27" ht="13.5" thickBot="1">
      <c r="A46" s="138"/>
      <c r="B46" s="138">
        <v>6</v>
      </c>
      <c r="C46" s="138">
        <v>6</v>
      </c>
      <c r="D46" s="138">
        <v>7</v>
      </c>
      <c r="E46" s="138">
        <v>10</v>
      </c>
      <c r="F46" s="138"/>
      <c r="G46" s="136" t="s">
        <v>201</v>
      </c>
      <c r="H46" s="136">
        <v>39</v>
      </c>
      <c r="I46" s="136">
        <v>225</v>
      </c>
      <c r="J46" s="136">
        <v>5.7692307692307692</v>
      </c>
      <c r="K46" s="136">
        <v>5.761133603238866</v>
      </c>
      <c r="L46" s="138"/>
      <c r="M46" s="138"/>
      <c r="N46" s="138"/>
      <c r="O46" s="138"/>
      <c r="P46" s="138"/>
      <c r="Q46" s="138"/>
      <c r="R46" t="s">
        <v>197</v>
      </c>
      <c r="S46" s="198"/>
      <c r="T46" s="198"/>
      <c r="U46" s="198"/>
      <c r="V46" s="198"/>
      <c r="W46" s="193">
        <f>12*W45/(W44*(W44+1))-3*(W44+1)</f>
        <v>49.436913920004827</v>
      </c>
      <c r="X46" s="198"/>
      <c r="Z46" s="139"/>
      <c r="AA46" s="139"/>
    </row>
    <row r="47" spans="1:27">
      <c r="A47" s="138"/>
      <c r="B47" s="138">
        <v>6</v>
      </c>
      <c r="C47" s="138">
        <v>6</v>
      </c>
      <c r="D47" s="138">
        <v>7</v>
      </c>
      <c r="E47" s="138"/>
      <c r="F47" s="138"/>
      <c r="G47" s="138"/>
      <c r="H47" s="138"/>
      <c r="I47" s="138"/>
      <c r="J47" s="138"/>
      <c r="K47" s="138"/>
      <c r="L47" s="138"/>
      <c r="M47" s="138"/>
      <c r="N47" s="138"/>
      <c r="O47" s="138"/>
      <c r="P47" s="138"/>
      <c r="Q47" s="138"/>
      <c r="R47" t="s">
        <v>198</v>
      </c>
      <c r="S47" s="198"/>
      <c r="T47" s="198"/>
      <c r="U47" s="198"/>
      <c r="V47" s="198"/>
      <c r="W47" s="193">
        <v>50.333693378532615</v>
      </c>
      <c r="X47" s="198"/>
      <c r="Z47" s="139"/>
      <c r="AA47" s="139"/>
    </row>
    <row r="48" spans="1:27">
      <c r="A48" s="138"/>
      <c r="B48" s="138">
        <v>6</v>
      </c>
      <c r="C48" s="138">
        <v>6</v>
      </c>
      <c r="D48" s="138">
        <v>7</v>
      </c>
      <c r="E48" s="138"/>
      <c r="F48" s="138"/>
      <c r="G48" s="138"/>
      <c r="H48" s="138"/>
      <c r="I48" s="138"/>
      <c r="J48" s="138"/>
      <c r="K48" s="138"/>
      <c r="L48" s="138"/>
      <c r="M48" s="138"/>
      <c r="N48" s="138"/>
      <c r="O48" s="138"/>
      <c r="P48" s="138"/>
      <c r="Q48" s="138"/>
      <c r="R48" t="s">
        <v>159</v>
      </c>
      <c r="S48" s="198"/>
      <c r="T48" s="198"/>
      <c r="U48" s="198"/>
      <c r="V48" s="198"/>
      <c r="W48" s="193">
        <f>COUNTA(S41:V41)-1</f>
        <v>3</v>
      </c>
      <c r="X48" s="198"/>
      <c r="Z48" s="139"/>
      <c r="AA48" s="139"/>
    </row>
    <row r="49" spans="1:27" ht="13.5" thickBot="1">
      <c r="A49" s="138"/>
      <c r="B49" s="138">
        <v>6</v>
      </c>
      <c r="C49" s="138">
        <v>6</v>
      </c>
      <c r="D49" s="138">
        <v>7</v>
      </c>
      <c r="E49" s="138"/>
      <c r="F49" s="138"/>
      <c r="G49" s="138" t="s">
        <v>179</v>
      </c>
      <c r="H49" s="138"/>
      <c r="I49" s="138"/>
      <c r="J49" s="138"/>
      <c r="K49" s="138"/>
      <c r="L49" s="138"/>
      <c r="M49" s="138"/>
      <c r="N49" s="138"/>
      <c r="O49" s="138"/>
      <c r="P49" s="138"/>
      <c r="Q49" s="138"/>
      <c r="R49" t="s">
        <v>153</v>
      </c>
      <c r="S49" s="198"/>
      <c r="T49" s="198"/>
      <c r="U49" s="198"/>
      <c r="V49" s="198"/>
      <c r="W49" s="193">
        <f>CHIDIST(W47,W48)</f>
        <v>6.7831521580621717E-11</v>
      </c>
      <c r="X49" s="198"/>
      <c r="Z49" s="139"/>
      <c r="AA49" s="139"/>
    </row>
    <row r="50" spans="1:27" ht="15">
      <c r="A50" s="138"/>
      <c r="B50" s="138">
        <v>7</v>
      </c>
      <c r="C50" s="138">
        <v>6</v>
      </c>
      <c r="D50" s="138">
        <v>7</v>
      </c>
      <c r="E50" s="138"/>
      <c r="F50" s="138"/>
      <c r="G50" s="134" t="s">
        <v>180</v>
      </c>
      <c r="H50" s="134" t="s">
        <v>181</v>
      </c>
      <c r="I50" s="134" t="s">
        <v>159</v>
      </c>
      <c r="J50" s="134" t="s">
        <v>182</v>
      </c>
      <c r="K50" s="134" t="s">
        <v>183</v>
      </c>
      <c r="L50" s="205" t="s">
        <v>184</v>
      </c>
      <c r="M50" s="134" t="s">
        <v>185</v>
      </c>
      <c r="N50" s="138"/>
      <c r="O50" s="138"/>
      <c r="P50" s="138"/>
      <c r="Q50" s="138"/>
      <c r="R50" t="s">
        <v>199</v>
      </c>
      <c r="S50" s="198"/>
      <c r="T50" s="198"/>
      <c r="U50" s="198"/>
      <c r="V50" s="198"/>
      <c r="W50" s="193">
        <v>0.05</v>
      </c>
      <c r="X50" s="198"/>
    </row>
    <row r="51" spans="1:27">
      <c r="A51" s="138"/>
      <c r="B51" s="138">
        <v>7</v>
      </c>
      <c r="C51" s="138">
        <v>6</v>
      </c>
      <c r="D51" s="138">
        <v>7</v>
      </c>
      <c r="E51" s="138"/>
      <c r="F51" s="138"/>
      <c r="G51" s="135" t="s">
        <v>186</v>
      </c>
      <c r="H51" s="135">
        <v>323.17998851891798</v>
      </c>
      <c r="I51" s="135">
        <v>3</v>
      </c>
      <c r="J51" s="144">
        <v>107.72666283963933</v>
      </c>
      <c r="K51" s="144">
        <v>20.297052121238977</v>
      </c>
      <c r="L51" s="144">
        <v>2.4440381804958852E-12</v>
      </c>
      <c r="M51" s="144">
        <v>2.6251308230073498</v>
      </c>
      <c r="N51" s="138"/>
      <c r="O51" s="138"/>
      <c r="P51" s="138"/>
      <c r="Q51" s="138"/>
      <c r="R51" t="s">
        <v>200</v>
      </c>
      <c r="S51" s="198"/>
      <c r="T51" s="198"/>
      <c r="U51" s="198"/>
      <c r="V51" s="198"/>
      <c r="W51" s="194" t="str">
        <f>IF(W49&lt;W50,"yes","no")</f>
        <v>yes</v>
      </c>
      <c r="X51" s="198"/>
    </row>
    <row r="52" spans="1:27">
      <c r="A52" s="138"/>
      <c r="B52" s="138">
        <v>7</v>
      </c>
      <c r="C52" s="138">
        <v>6</v>
      </c>
      <c r="D52" s="138">
        <v>7</v>
      </c>
      <c r="E52" s="138"/>
      <c r="F52" s="138"/>
      <c r="G52" s="135" t="s">
        <v>187</v>
      </c>
      <c r="H52" s="135">
        <v>2340.6087755260187</v>
      </c>
      <c r="I52" s="135">
        <v>441</v>
      </c>
      <c r="J52" s="144">
        <v>5.3075028923492491</v>
      </c>
      <c r="K52" s="144"/>
      <c r="L52" s="144"/>
      <c r="M52" s="144"/>
      <c r="N52" s="138"/>
      <c r="O52" s="138"/>
      <c r="P52" s="138"/>
      <c r="Q52" s="138"/>
      <c r="S52" s="198"/>
      <c r="T52" s="198"/>
      <c r="U52" s="198"/>
      <c r="V52" s="198"/>
      <c r="W52" s="198"/>
      <c r="X52" s="198"/>
    </row>
    <row r="53" spans="1:27">
      <c r="A53" s="138"/>
      <c r="B53" s="138">
        <v>7</v>
      </c>
      <c r="C53" s="138">
        <v>6</v>
      </c>
      <c r="D53" s="138">
        <v>7</v>
      </c>
      <c r="E53" s="138"/>
      <c r="F53" s="138"/>
      <c r="G53" s="135"/>
      <c r="H53" s="135"/>
      <c r="I53" s="135"/>
      <c r="J53" s="144"/>
      <c r="K53" s="144"/>
      <c r="L53" s="144"/>
      <c r="M53" s="144"/>
      <c r="N53" s="138"/>
      <c r="O53" s="138"/>
      <c r="P53" s="138"/>
      <c r="Q53" s="138"/>
      <c r="S53" s="198"/>
      <c r="T53" s="198"/>
      <c r="U53" s="198"/>
      <c r="V53" s="198"/>
      <c r="W53" s="198"/>
      <c r="X53" s="198"/>
    </row>
    <row r="54" spans="1:27" ht="13.5" thickBot="1">
      <c r="A54" s="138"/>
      <c r="B54" s="138">
        <v>7</v>
      </c>
      <c r="C54" s="138">
        <v>6</v>
      </c>
      <c r="D54" s="138">
        <v>7</v>
      </c>
      <c r="E54" s="138"/>
      <c r="F54" s="138"/>
      <c r="G54" s="136" t="s">
        <v>188</v>
      </c>
      <c r="H54" s="136">
        <v>2663.7887640449367</v>
      </c>
      <c r="I54" s="136">
        <v>444</v>
      </c>
      <c r="J54" s="145"/>
      <c r="K54" s="145"/>
      <c r="L54" s="145"/>
      <c r="M54" s="145"/>
      <c r="N54" s="138"/>
      <c r="O54" s="138"/>
      <c r="P54" s="138"/>
      <c r="Q54" s="138"/>
      <c r="R54" s="138"/>
    </row>
    <row r="55" spans="1:27">
      <c r="A55" s="138"/>
      <c r="B55" s="138">
        <v>7</v>
      </c>
      <c r="C55" s="138">
        <v>6</v>
      </c>
      <c r="D55" s="138">
        <v>7</v>
      </c>
      <c r="E55" s="138"/>
      <c r="F55" s="138"/>
      <c r="G55" s="138"/>
      <c r="H55" s="138"/>
      <c r="I55" s="138"/>
      <c r="J55" s="138"/>
      <c r="K55" s="138"/>
      <c r="L55" s="138"/>
      <c r="M55" s="138"/>
      <c r="N55" s="138"/>
      <c r="O55" s="138"/>
      <c r="P55" s="138"/>
      <c r="Q55" s="138"/>
      <c r="R55" s="138"/>
    </row>
    <row r="56" spans="1:27" ht="15">
      <c r="A56" s="138"/>
      <c r="B56" s="138">
        <v>7</v>
      </c>
      <c r="C56" s="138">
        <v>6</v>
      </c>
      <c r="D56" s="138">
        <v>7</v>
      </c>
      <c r="E56" s="138"/>
      <c r="F56" s="138"/>
      <c r="G56" s="174" t="s">
        <v>168</v>
      </c>
      <c r="H56" s="174"/>
      <c r="I56" s="174"/>
      <c r="N56" s="138"/>
      <c r="O56" s="138"/>
      <c r="P56" s="138"/>
      <c r="Q56" s="138"/>
      <c r="R56" s="138"/>
    </row>
    <row r="57" spans="1:27" ht="13.5" thickBot="1">
      <c r="A57" s="138"/>
      <c r="B57" s="138">
        <v>7</v>
      </c>
      <c r="C57" s="138">
        <v>7</v>
      </c>
      <c r="D57" s="138">
        <v>8</v>
      </c>
      <c r="E57" s="138"/>
      <c r="F57" s="138"/>
      <c r="L57" s="138"/>
      <c r="M57" s="138"/>
      <c r="N57" s="138"/>
      <c r="O57" s="138"/>
      <c r="P57" s="138"/>
      <c r="Q57" s="138"/>
      <c r="R57" s="138"/>
    </row>
    <row r="58" spans="1:27" ht="25.5">
      <c r="A58" s="138"/>
      <c r="B58" s="138">
        <v>7</v>
      </c>
      <c r="C58" s="138">
        <v>7</v>
      </c>
      <c r="D58" s="138">
        <v>8</v>
      </c>
      <c r="E58" s="138"/>
      <c r="F58" s="138"/>
      <c r="G58" s="143"/>
      <c r="H58" s="249" t="s">
        <v>276</v>
      </c>
      <c r="I58" s="143" t="s">
        <v>172</v>
      </c>
      <c r="L58" s="138"/>
      <c r="M58" s="138"/>
      <c r="N58" s="138"/>
      <c r="O58" s="138"/>
      <c r="P58" s="138"/>
      <c r="Q58" s="138"/>
      <c r="R58" s="138"/>
    </row>
    <row r="59" spans="1:27">
      <c r="A59" s="138"/>
      <c r="B59" s="138">
        <v>7</v>
      </c>
      <c r="C59" s="138">
        <v>7</v>
      </c>
      <c r="D59" s="138">
        <v>8</v>
      </c>
      <c r="E59" s="138"/>
      <c r="F59" s="138"/>
      <c r="G59" s="144" t="s">
        <v>139</v>
      </c>
      <c r="H59" s="144">
        <v>8.3191489361702136</v>
      </c>
      <c r="I59" s="144">
        <v>7.5827814569536427</v>
      </c>
      <c r="J59" s="138"/>
      <c r="K59" s="138"/>
      <c r="L59" s="138"/>
      <c r="M59" s="138"/>
      <c r="N59" s="138"/>
      <c r="O59" s="138"/>
      <c r="P59" s="138"/>
      <c r="Q59" s="138"/>
      <c r="R59" s="138"/>
    </row>
    <row r="60" spans="1:27">
      <c r="A60" s="138"/>
      <c r="B60" s="138">
        <v>7</v>
      </c>
      <c r="C60" s="138">
        <v>7</v>
      </c>
      <c r="D60" s="138">
        <v>8</v>
      </c>
      <c r="E60" s="138"/>
      <c r="F60" s="138"/>
      <c r="G60" s="144" t="s">
        <v>157</v>
      </c>
      <c r="H60" s="144">
        <v>5.6623051541699825</v>
      </c>
      <c r="I60" s="144">
        <v>5.244768211920527</v>
      </c>
      <c r="J60" s="138"/>
      <c r="K60" s="138"/>
      <c r="L60" s="138"/>
      <c r="M60" s="138"/>
      <c r="N60" s="138"/>
      <c r="O60" s="138"/>
      <c r="P60" s="138"/>
      <c r="Q60" s="138"/>
      <c r="R60" s="138"/>
    </row>
    <row r="61" spans="1:27">
      <c r="A61" s="138"/>
      <c r="B61" s="138">
        <v>7</v>
      </c>
      <c r="C61" s="138">
        <v>7</v>
      </c>
      <c r="D61" s="138">
        <v>8</v>
      </c>
      <c r="E61" s="138"/>
      <c r="F61" s="138"/>
      <c r="G61" s="144" t="s">
        <v>158</v>
      </c>
      <c r="H61" s="144">
        <v>188</v>
      </c>
      <c r="I61" s="144">
        <v>151</v>
      </c>
      <c r="J61" s="138"/>
      <c r="K61" s="138"/>
      <c r="L61" s="138"/>
      <c r="M61" s="138"/>
      <c r="N61" s="138"/>
      <c r="O61" s="138"/>
      <c r="P61" s="138"/>
      <c r="Q61" s="138"/>
      <c r="R61" s="138"/>
    </row>
    <row r="62" spans="1:27">
      <c r="A62" s="138"/>
      <c r="B62" s="138">
        <v>7</v>
      </c>
      <c r="C62" s="138">
        <v>7</v>
      </c>
      <c r="D62" s="138">
        <v>8</v>
      </c>
      <c r="E62" s="138"/>
      <c r="F62" s="138"/>
      <c r="G62" s="144" t="s">
        <v>169</v>
      </c>
      <c r="H62" s="144">
        <v>5.4764578504981181</v>
      </c>
      <c r="I62" s="144"/>
      <c r="J62" s="138"/>
      <c r="K62" s="138"/>
      <c r="L62" s="138"/>
      <c r="M62" s="138"/>
      <c r="N62" s="138"/>
      <c r="O62" s="138"/>
      <c r="P62" s="138"/>
      <c r="Q62" s="138"/>
      <c r="R62" s="138"/>
    </row>
    <row r="63" spans="1:27">
      <c r="A63" s="138"/>
      <c r="B63" s="138">
        <v>7</v>
      </c>
      <c r="C63" s="138">
        <v>7</v>
      </c>
      <c r="D63" s="138">
        <v>8</v>
      </c>
      <c r="E63" s="138"/>
      <c r="F63" s="138"/>
      <c r="G63" s="144" t="s">
        <v>275</v>
      </c>
      <c r="H63" s="144">
        <v>0</v>
      </c>
      <c r="I63" s="144"/>
      <c r="J63" s="138"/>
      <c r="K63" s="138"/>
      <c r="L63" s="138"/>
      <c r="M63" s="138"/>
      <c r="N63" s="138"/>
      <c r="O63" s="138"/>
      <c r="P63" s="138"/>
      <c r="Q63" s="138"/>
      <c r="R63" s="138"/>
    </row>
    <row r="64" spans="1:27">
      <c r="A64" s="138"/>
      <c r="B64" s="138">
        <v>7</v>
      </c>
      <c r="C64" s="138">
        <v>7</v>
      </c>
      <c r="D64" s="138">
        <v>8</v>
      </c>
      <c r="E64" s="138"/>
      <c r="F64" s="138"/>
      <c r="G64" s="144" t="s">
        <v>159</v>
      </c>
      <c r="H64" s="144">
        <v>337</v>
      </c>
      <c r="I64" s="144"/>
      <c r="J64" s="138"/>
      <c r="K64" s="138"/>
      <c r="L64" s="138"/>
      <c r="M64" s="138"/>
      <c r="N64" s="138"/>
      <c r="O64" s="138"/>
      <c r="P64" s="138"/>
      <c r="Q64" s="138"/>
      <c r="R64" s="138"/>
    </row>
    <row r="65" spans="1:18">
      <c r="A65" s="138"/>
      <c r="B65" s="138">
        <v>7</v>
      </c>
      <c r="C65" s="138">
        <v>7</v>
      </c>
      <c r="D65" s="138">
        <v>8</v>
      </c>
      <c r="E65" s="138"/>
      <c r="F65" s="138"/>
      <c r="G65" s="144" t="s">
        <v>160</v>
      </c>
      <c r="H65" s="144">
        <v>2.879468119972044</v>
      </c>
      <c r="I65" s="144"/>
      <c r="J65" s="138"/>
      <c r="K65" s="138"/>
      <c r="L65" s="138"/>
      <c r="M65" s="138"/>
      <c r="N65" s="138"/>
      <c r="O65" s="138"/>
      <c r="P65" s="138"/>
      <c r="Q65" s="138"/>
      <c r="R65" s="138"/>
    </row>
    <row r="66" spans="1:18">
      <c r="A66" s="138"/>
      <c r="B66" s="138">
        <v>7</v>
      </c>
      <c r="C66" s="138">
        <v>7</v>
      </c>
      <c r="D66" s="138">
        <v>8</v>
      </c>
      <c r="E66" s="138"/>
      <c r="F66" s="138"/>
      <c r="G66" s="144" t="s">
        <v>161</v>
      </c>
      <c r="H66" s="144">
        <v>2.1190660649981698E-3</v>
      </c>
      <c r="I66" s="144"/>
      <c r="J66" s="138"/>
      <c r="K66" s="138"/>
      <c r="L66" s="138"/>
      <c r="M66" s="138"/>
      <c r="N66" s="138"/>
      <c r="O66" s="138"/>
      <c r="P66" s="138"/>
      <c r="Q66" s="138"/>
      <c r="R66" s="138"/>
    </row>
    <row r="67" spans="1:18">
      <c r="A67" s="138"/>
      <c r="B67" s="138">
        <v>7</v>
      </c>
      <c r="C67" s="138">
        <v>7</v>
      </c>
      <c r="D67" s="138">
        <v>8</v>
      </c>
      <c r="E67" s="138"/>
      <c r="F67" s="138"/>
      <c r="G67" s="144" t="s">
        <v>162</v>
      </c>
      <c r="H67" s="144">
        <v>1.6493877280394473</v>
      </c>
      <c r="I67" s="144"/>
      <c r="J67" s="138"/>
      <c r="K67" s="138"/>
      <c r="L67" s="138"/>
      <c r="M67" s="138"/>
      <c r="N67" s="138"/>
      <c r="O67" s="138"/>
      <c r="P67" s="138"/>
      <c r="Q67" s="138"/>
      <c r="R67" s="138"/>
    </row>
    <row r="68" spans="1:18">
      <c r="A68" s="138"/>
      <c r="B68" s="138">
        <v>7</v>
      </c>
      <c r="C68" s="138">
        <v>7</v>
      </c>
      <c r="D68" s="138">
        <v>9</v>
      </c>
      <c r="E68" s="138"/>
      <c r="F68" s="138"/>
      <c r="G68" s="144" t="s">
        <v>163</v>
      </c>
      <c r="H68" s="206">
        <v>4.2381321299963396E-3</v>
      </c>
      <c r="I68" s="144"/>
      <c r="J68" s="138"/>
      <c r="K68" s="138"/>
      <c r="L68" s="138"/>
      <c r="M68" s="138"/>
      <c r="N68" s="138"/>
      <c r="O68" s="138"/>
      <c r="P68" s="138"/>
      <c r="Q68" s="138"/>
      <c r="R68" s="138"/>
    </row>
    <row r="69" spans="1:18" ht="13.5" thickBot="1">
      <c r="A69" s="138"/>
      <c r="B69" s="138">
        <v>7</v>
      </c>
      <c r="C69" s="138">
        <v>7</v>
      </c>
      <c r="D69" s="138">
        <v>9</v>
      </c>
      <c r="E69" s="138"/>
      <c r="F69" s="138"/>
      <c r="G69" s="145" t="s">
        <v>164</v>
      </c>
      <c r="H69" s="145">
        <v>1.967028284669176</v>
      </c>
      <c r="I69" s="145"/>
      <c r="J69" s="138"/>
      <c r="K69" s="138"/>
      <c r="L69" s="138"/>
      <c r="M69" s="138"/>
      <c r="N69" s="138"/>
      <c r="O69" s="138"/>
      <c r="P69" s="138"/>
      <c r="Q69" s="138"/>
      <c r="R69" s="138"/>
    </row>
    <row r="70" spans="1:18">
      <c r="A70" s="138"/>
      <c r="B70" s="138">
        <v>7</v>
      </c>
      <c r="C70" s="138">
        <v>7</v>
      </c>
      <c r="D70" s="138">
        <v>9</v>
      </c>
      <c r="E70" s="138"/>
      <c r="F70" s="138"/>
      <c r="G70" s="139"/>
      <c r="H70" s="139"/>
      <c r="I70" s="139"/>
      <c r="J70" s="138"/>
      <c r="K70" s="138"/>
      <c r="L70" s="138"/>
      <c r="M70" s="138"/>
      <c r="N70" s="138"/>
      <c r="O70" s="138"/>
      <c r="P70" s="138"/>
      <c r="Q70" s="138"/>
      <c r="R70" s="138"/>
    </row>
    <row r="71" spans="1:18">
      <c r="A71" s="138"/>
      <c r="B71" s="138">
        <v>7</v>
      </c>
      <c r="C71" s="138">
        <v>7</v>
      </c>
      <c r="D71" s="138">
        <v>10</v>
      </c>
      <c r="E71" s="138"/>
      <c r="F71" s="138"/>
      <c r="J71" s="138"/>
      <c r="K71" s="138"/>
      <c r="L71" s="138"/>
      <c r="M71" s="138"/>
      <c r="N71" s="138"/>
      <c r="O71" s="138"/>
      <c r="P71" s="138"/>
      <c r="Q71" s="138"/>
      <c r="R71" s="138"/>
    </row>
    <row r="72" spans="1:18" ht="15">
      <c r="A72" s="138"/>
      <c r="B72" s="138">
        <v>7</v>
      </c>
      <c r="C72" s="138">
        <v>7</v>
      </c>
      <c r="D72" s="138">
        <v>11</v>
      </c>
      <c r="E72" s="138"/>
      <c r="F72" s="138"/>
      <c r="G72" s="174" t="s">
        <v>168</v>
      </c>
      <c r="H72" s="174"/>
      <c r="I72" s="174"/>
      <c r="J72" s="139"/>
      <c r="K72" s="138"/>
      <c r="L72" s="138"/>
      <c r="M72" s="138"/>
      <c r="N72" s="138"/>
      <c r="O72" s="138"/>
      <c r="P72" s="138"/>
      <c r="Q72" s="138"/>
      <c r="R72" s="138"/>
    </row>
    <row r="73" spans="1:18" ht="13.5" thickBot="1">
      <c r="A73" s="138"/>
      <c r="B73" s="138">
        <v>7</v>
      </c>
      <c r="C73" s="138">
        <v>7</v>
      </c>
      <c r="D73" s="138">
        <v>11</v>
      </c>
      <c r="E73" s="138"/>
      <c r="F73" s="138"/>
      <c r="G73" s="139"/>
      <c r="H73" s="139"/>
      <c r="I73" s="139"/>
      <c r="J73" s="139"/>
      <c r="K73" s="138"/>
      <c r="L73" s="138"/>
      <c r="M73" s="138"/>
      <c r="N73" s="138"/>
      <c r="O73" s="138"/>
      <c r="P73" s="138"/>
      <c r="Q73" s="138"/>
      <c r="R73" s="138"/>
    </row>
    <row r="74" spans="1:18" ht="25.5">
      <c r="A74" s="138"/>
      <c r="B74" s="138">
        <v>7</v>
      </c>
      <c r="C74" s="138">
        <v>7</v>
      </c>
      <c r="D74" s="138">
        <v>11</v>
      </c>
      <c r="E74" s="138"/>
      <c r="F74" s="138"/>
      <c r="G74" s="143"/>
      <c r="H74" s="249" t="s">
        <v>276</v>
      </c>
      <c r="I74" s="143" t="s">
        <v>173</v>
      </c>
      <c r="J74" s="139"/>
      <c r="K74" s="138"/>
      <c r="L74" s="138"/>
      <c r="M74" s="138"/>
      <c r="N74" s="138"/>
      <c r="O74" s="138"/>
      <c r="P74" s="138"/>
      <c r="Q74" s="138"/>
      <c r="R74" s="138"/>
    </row>
    <row r="75" spans="1:18">
      <c r="A75" s="138"/>
      <c r="B75" s="138">
        <v>7</v>
      </c>
      <c r="C75" s="138">
        <v>7</v>
      </c>
      <c r="D75" s="138"/>
      <c r="E75" s="138"/>
      <c r="F75" s="138"/>
      <c r="G75" s="144" t="s">
        <v>139</v>
      </c>
      <c r="H75" s="144">
        <v>8.3191489361702136</v>
      </c>
      <c r="I75" s="144">
        <v>6.4029850746268657</v>
      </c>
      <c r="J75" s="139"/>
      <c r="K75" s="138"/>
      <c r="L75" s="138"/>
      <c r="M75" s="138"/>
      <c r="N75" s="138"/>
      <c r="O75" s="138"/>
      <c r="P75" s="138"/>
      <c r="Q75" s="138"/>
      <c r="R75" s="138"/>
    </row>
    <row r="76" spans="1:18">
      <c r="A76" s="138"/>
      <c r="B76" s="138">
        <v>7</v>
      </c>
      <c r="C76" s="138">
        <v>7</v>
      </c>
      <c r="D76" s="138"/>
      <c r="E76" s="138"/>
      <c r="F76" s="138"/>
      <c r="G76" s="144" t="s">
        <v>157</v>
      </c>
      <c r="H76" s="144">
        <v>5.6623051541699825</v>
      </c>
      <c r="I76" s="144">
        <v>4.1836273179556729</v>
      </c>
      <c r="J76" s="139"/>
      <c r="K76" s="138"/>
      <c r="L76" s="138"/>
      <c r="M76" s="138"/>
      <c r="N76" s="138"/>
      <c r="O76" s="138"/>
      <c r="P76" s="138"/>
      <c r="Q76" s="138"/>
      <c r="R76" s="138"/>
    </row>
    <row r="77" spans="1:18">
      <c r="A77" s="138"/>
      <c r="B77" s="138">
        <v>7</v>
      </c>
      <c r="C77" s="138">
        <v>7</v>
      </c>
      <c r="D77" s="138"/>
      <c r="E77" s="138"/>
      <c r="F77" s="138"/>
      <c r="G77" s="144" t="s">
        <v>158</v>
      </c>
      <c r="H77" s="144">
        <v>188</v>
      </c>
      <c r="I77" s="144">
        <v>67</v>
      </c>
      <c r="J77" s="139"/>
      <c r="K77" s="138"/>
      <c r="L77" s="138"/>
      <c r="M77" s="138"/>
      <c r="N77" s="138"/>
      <c r="O77" s="138"/>
      <c r="P77" s="138"/>
      <c r="Q77" s="138"/>
      <c r="R77" s="138"/>
    </row>
    <row r="78" spans="1:18">
      <c r="A78" s="138"/>
      <c r="B78" s="138">
        <v>7</v>
      </c>
      <c r="C78" s="138">
        <v>7</v>
      </c>
      <c r="D78" s="138"/>
      <c r="E78" s="138"/>
      <c r="F78" s="138"/>
      <c r="G78" s="144" t="s">
        <v>169</v>
      </c>
      <c r="H78" s="144">
        <v>5.2765631099401622</v>
      </c>
      <c r="I78" s="144"/>
      <c r="J78" s="139"/>
      <c r="K78" s="138"/>
      <c r="L78" s="138"/>
      <c r="M78" s="138"/>
      <c r="N78" s="138"/>
      <c r="O78" s="138"/>
      <c r="P78" s="138"/>
      <c r="Q78" s="138"/>
      <c r="R78" s="138"/>
    </row>
    <row r="79" spans="1:18">
      <c r="A79" s="138"/>
      <c r="B79" s="138">
        <v>7</v>
      </c>
      <c r="C79" s="138">
        <v>7</v>
      </c>
      <c r="D79" s="138"/>
      <c r="E79" s="138"/>
      <c r="F79" s="138"/>
      <c r="G79" s="144" t="s">
        <v>275</v>
      </c>
      <c r="H79" s="144">
        <v>0</v>
      </c>
      <c r="I79" s="144"/>
      <c r="J79" s="139"/>
      <c r="K79" s="138"/>
      <c r="L79" s="138"/>
      <c r="M79" s="138"/>
      <c r="N79" s="138"/>
      <c r="O79" s="138"/>
      <c r="P79" s="138"/>
      <c r="Q79" s="138"/>
      <c r="R79" s="138"/>
    </row>
    <row r="80" spans="1:18">
      <c r="A80" s="138"/>
      <c r="B80" s="138">
        <v>7</v>
      </c>
      <c r="C80" s="138">
        <v>7</v>
      </c>
      <c r="D80" s="138"/>
      <c r="E80" s="138"/>
      <c r="F80" s="138"/>
      <c r="G80" s="144" t="s">
        <v>159</v>
      </c>
      <c r="H80" s="144">
        <v>253</v>
      </c>
      <c r="I80" s="144"/>
      <c r="J80" s="139"/>
      <c r="K80" s="138"/>
      <c r="L80" s="138"/>
      <c r="M80" s="138"/>
      <c r="N80" s="138"/>
      <c r="O80" s="138"/>
      <c r="P80" s="138"/>
      <c r="Q80" s="138"/>
      <c r="R80" s="138"/>
    </row>
    <row r="81" spans="1:18">
      <c r="A81" s="138"/>
      <c r="B81" s="138">
        <v>8</v>
      </c>
      <c r="C81" s="138">
        <v>7</v>
      </c>
      <c r="D81" s="138"/>
      <c r="E81" s="138"/>
      <c r="F81" s="138"/>
      <c r="G81" s="144" t="s">
        <v>160</v>
      </c>
      <c r="H81" s="144">
        <v>5.8627761511465417</v>
      </c>
      <c r="I81" s="144"/>
      <c r="J81" s="139"/>
      <c r="K81" s="138"/>
      <c r="L81" s="138"/>
      <c r="M81" s="138"/>
      <c r="N81" s="138"/>
      <c r="O81" s="138"/>
      <c r="P81" s="138"/>
      <c r="Q81" s="138"/>
      <c r="R81" s="138"/>
    </row>
    <row r="82" spans="1:18">
      <c r="A82" s="138"/>
      <c r="B82" s="138">
        <v>8</v>
      </c>
      <c r="C82" s="138">
        <v>7</v>
      </c>
      <c r="D82" s="138"/>
      <c r="E82" s="138"/>
      <c r="F82" s="138"/>
      <c r="G82" s="144" t="s">
        <v>161</v>
      </c>
      <c r="H82" s="144">
        <v>7.0760367315831604E-9</v>
      </c>
      <c r="I82" s="144"/>
      <c r="J82" s="139"/>
      <c r="K82" s="138"/>
      <c r="L82" s="138"/>
      <c r="M82" s="138"/>
      <c r="N82" s="138"/>
      <c r="O82" s="138"/>
      <c r="P82" s="138"/>
      <c r="Q82" s="138"/>
      <c r="R82" s="138"/>
    </row>
    <row r="83" spans="1:18">
      <c r="A83" s="138"/>
      <c r="B83" s="138">
        <v>8</v>
      </c>
      <c r="C83" s="138">
        <v>7</v>
      </c>
      <c r="D83" s="138"/>
      <c r="E83" s="138"/>
      <c r="F83" s="138"/>
      <c r="G83" s="144" t="s">
        <v>162</v>
      </c>
      <c r="H83" s="144">
        <v>1.6508986782644255</v>
      </c>
      <c r="I83" s="144"/>
      <c r="J83" s="139"/>
      <c r="K83" s="138"/>
      <c r="L83" s="138"/>
      <c r="M83" s="138"/>
      <c r="N83" s="138"/>
      <c r="O83" s="138"/>
      <c r="P83" s="138"/>
      <c r="Q83" s="138"/>
      <c r="R83" s="138"/>
    </row>
    <row r="84" spans="1:18">
      <c r="A84" s="138"/>
      <c r="B84" s="138">
        <v>8</v>
      </c>
      <c r="C84" s="138">
        <v>7</v>
      </c>
      <c r="D84" s="138"/>
      <c r="E84" s="138"/>
      <c r="F84" s="138"/>
      <c r="G84" s="144" t="s">
        <v>163</v>
      </c>
      <c r="H84" s="144">
        <v>1.4152073463166321E-8</v>
      </c>
      <c r="I84" s="144"/>
      <c r="J84" s="139"/>
      <c r="K84" s="138"/>
      <c r="L84" s="138"/>
      <c r="M84" s="138"/>
      <c r="N84" s="138"/>
      <c r="O84" s="138"/>
      <c r="P84" s="138"/>
      <c r="Q84" s="138"/>
      <c r="R84" s="138"/>
    </row>
    <row r="85" spans="1:18" ht="13.5" thickBot="1">
      <c r="A85" s="138"/>
      <c r="B85" s="138">
        <v>8</v>
      </c>
      <c r="C85" s="138">
        <v>7</v>
      </c>
      <c r="D85" s="138"/>
      <c r="E85" s="138"/>
      <c r="F85" s="138"/>
      <c r="G85" s="145" t="s">
        <v>164</v>
      </c>
      <c r="H85" s="145">
        <v>1.9693848042206079</v>
      </c>
      <c r="I85" s="145"/>
      <c r="J85" s="139"/>
      <c r="K85" s="138"/>
      <c r="L85" s="138"/>
      <c r="M85" s="138"/>
      <c r="N85" s="138"/>
      <c r="O85" s="138"/>
      <c r="P85" s="138"/>
      <c r="Q85" s="138"/>
      <c r="R85" s="138"/>
    </row>
    <row r="86" spans="1:18">
      <c r="A86" s="138"/>
      <c r="B86" s="138">
        <v>8</v>
      </c>
      <c r="C86" s="138">
        <v>8</v>
      </c>
      <c r="D86" s="138"/>
      <c r="E86" s="138"/>
      <c r="F86" s="138"/>
      <c r="G86" s="139"/>
      <c r="H86" s="139"/>
      <c r="I86" s="139"/>
      <c r="J86" s="139"/>
      <c r="K86" s="138"/>
      <c r="L86" s="138"/>
      <c r="M86" s="138"/>
      <c r="N86" s="138"/>
      <c r="O86" s="138"/>
      <c r="P86" s="138"/>
      <c r="Q86" s="138"/>
      <c r="R86" s="138"/>
    </row>
    <row r="87" spans="1:18">
      <c r="A87" s="138"/>
      <c r="B87" s="138">
        <v>8</v>
      </c>
      <c r="C87" s="138">
        <v>8</v>
      </c>
      <c r="D87" s="138"/>
      <c r="E87" s="138"/>
      <c r="F87" s="138"/>
      <c r="G87" s="139"/>
      <c r="H87" s="139"/>
      <c r="I87" s="139"/>
      <c r="J87" s="139"/>
      <c r="K87" s="138"/>
      <c r="L87" s="138"/>
      <c r="M87" s="138"/>
      <c r="N87" s="138"/>
      <c r="O87" s="138"/>
      <c r="P87" s="138"/>
      <c r="Q87" s="138"/>
      <c r="R87" s="138"/>
    </row>
    <row r="88" spans="1:18" ht="15">
      <c r="A88" s="138"/>
      <c r="B88" s="138">
        <v>8</v>
      </c>
      <c r="C88" s="138">
        <v>8</v>
      </c>
      <c r="D88" s="138"/>
      <c r="E88" s="138"/>
      <c r="F88" s="138"/>
      <c r="G88" s="174" t="s">
        <v>168</v>
      </c>
      <c r="H88" s="174"/>
      <c r="I88" s="174"/>
      <c r="J88" s="139"/>
      <c r="K88" s="138"/>
      <c r="L88" s="138"/>
      <c r="M88" s="138"/>
      <c r="N88" s="138"/>
      <c r="O88" s="138"/>
      <c r="P88" s="138"/>
      <c r="Q88" s="138"/>
      <c r="R88" s="138"/>
    </row>
    <row r="89" spans="1:18" ht="13.5" thickBot="1">
      <c r="A89" s="138"/>
      <c r="B89" s="138">
        <v>8</v>
      </c>
      <c r="C89" s="138">
        <v>8</v>
      </c>
      <c r="D89" s="138"/>
      <c r="E89" s="138"/>
      <c r="F89" s="138"/>
      <c r="G89" s="139"/>
      <c r="H89" s="139"/>
      <c r="I89" s="139"/>
      <c r="J89" s="139"/>
      <c r="K89" s="138"/>
      <c r="L89" s="138"/>
      <c r="M89" s="138"/>
      <c r="N89" s="138"/>
      <c r="O89" s="138"/>
      <c r="P89" s="138"/>
      <c r="Q89" s="138"/>
      <c r="R89" s="138"/>
    </row>
    <row r="90" spans="1:18" ht="25.5">
      <c r="A90" s="138"/>
      <c r="B90" s="138">
        <v>8</v>
      </c>
      <c r="C90" s="138">
        <v>8</v>
      </c>
      <c r="D90" s="138"/>
      <c r="E90" s="138"/>
      <c r="F90" s="138"/>
      <c r="G90" s="143"/>
      <c r="H90" s="249" t="s">
        <v>276</v>
      </c>
      <c r="I90" s="249" t="s">
        <v>201</v>
      </c>
      <c r="J90" s="139"/>
      <c r="K90" s="138"/>
      <c r="L90" s="138"/>
      <c r="M90" s="138"/>
      <c r="N90" s="138"/>
      <c r="O90" s="138"/>
      <c r="P90" s="138"/>
      <c r="Q90" s="138"/>
      <c r="R90" s="138"/>
    </row>
    <row r="91" spans="1:18">
      <c r="A91" s="138"/>
      <c r="B91" s="138">
        <v>8</v>
      </c>
      <c r="C91" s="138">
        <v>8</v>
      </c>
      <c r="D91" s="138"/>
      <c r="E91" s="138"/>
      <c r="F91" s="138"/>
      <c r="G91" s="144" t="s">
        <v>139</v>
      </c>
      <c r="H91" s="144">
        <v>8.3191489361702136</v>
      </c>
      <c r="I91" s="144">
        <v>5.7692307692307692</v>
      </c>
      <c r="J91" s="139"/>
      <c r="K91" s="138"/>
      <c r="L91" s="138"/>
      <c r="M91" s="138"/>
      <c r="N91" s="138"/>
      <c r="O91" s="138"/>
      <c r="P91" s="138"/>
      <c r="Q91" s="138"/>
      <c r="R91" s="138"/>
    </row>
    <row r="92" spans="1:18">
      <c r="A92" s="138"/>
      <c r="B92" s="138">
        <v>8</v>
      </c>
      <c r="C92" s="138">
        <v>8</v>
      </c>
      <c r="D92" s="138"/>
      <c r="E92" s="138"/>
      <c r="F92" s="138"/>
      <c r="G92" s="144" t="s">
        <v>157</v>
      </c>
      <c r="H92" s="144">
        <v>5.6623051541699825</v>
      </c>
      <c r="I92" s="144">
        <v>5.761133603238866</v>
      </c>
      <c r="J92" s="139"/>
      <c r="K92" s="138"/>
      <c r="L92" s="138"/>
      <c r="M92" s="138"/>
      <c r="N92" s="138"/>
      <c r="O92" s="138"/>
      <c r="P92" s="138"/>
      <c r="Q92" s="138"/>
      <c r="R92" s="138"/>
    </row>
    <row r="93" spans="1:18">
      <c r="A93" s="138"/>
      <c r="B93" s="138">
        <v>8</v>
      </c>
      <c r="C93" s="138">
        <v>8</v>
      </c>
      <c r="D93" s="138"/>
      <c r="E93" s="138"/>
      <c r="F93" s="138"/>
      <c r="G93" s="144" t="s">
        <v>158</v>
      </c>
      <c r="H93" s="144">
        <v>188</v>
      </c>
      <c r="I93" s="144">
        <v>39</v>
      </c>
      <c r="J93" s="139"/>
      <c r="K93" s="138"/>
      <c r="L93" s="138"/>
      <c r="M93" s="138"/>
      <c r="N93" s="138"/>
      <c r="O93" s="138"/>
      <c r="P93" s="138"/>
      <c r="Q93" s="138"/>
      <c r="R93" s="138"/>
    </row>
    <row r="94" spans="1:18">
      <c r="A94" s="138"/>
      <c r="B94" s="138">
        <v>8</v>
      </c>
      <c r="C94" s="138">
        <v>8</v>
      </c>
      <c r="D94" s="138"/>
      <c r="E94" s="138"/>
      <c r="F94" s="138"/>
      <c r="G94" s="144" t="s">
        <v>169</v>
      </c>
      <c r="H94" s="144">
        <v>5.6789961811238383</v>
      </c>
      <c r="I94" s="144"/>
      <c r="J94" s="139"/>
      <c r="K94" s="138"/>
      <c r="L94" s="138"/>
      <c r="M94" s="138"/>
      <c r="N94" s="138"/>
      <c r="O94" s="138"/>
      <c r="P94" s="138"/>
      <c r="Q94" s="138"/>
      <c r="R94" s="138"/>
    </row>
    <row r="95" spans="1:18">
      <c r="A95" s="138"/>
      <c r="B95" s="138">
        <v>8</v>
      </c>
      <c r="C95" s="138">
        <v>8</v>
      </c>
      <c r="D95" s="138"/>
      <c r="E95" s="138"/>
      <c r="F95" s="138"/>
      <c r="G95" s="144" t="s">
        <v>275</v>
      </c>
      <c r="H95" s="144">
        <v>0</v>
      </c>
      <c r="I95" s="144"/>
      <c r="J95" s="139"/>
      <c r="K95" s="138"/>
      <c r="L95" s="138"/>
      <c r="M95" s="138"/>
      <c r="N95" s="138"/>
      <c r="O95" s="138"/>
      <c r="P95" s="138"/>
      <c r="Q95" s="138"/>
      <c r="R95" s="138"/>
    </row>
    <row r="96" spans="1:18">
      <c r="A96" s="138"/>
      <c r="B96" s="138">
        <v>8</v>
      </c>
      <c r="C96" s="138">
        <v>8</v>
      </c>
      <c r="D96" s="138"/>
      <c r="E96" s="138"/>
      <c r="F96" s="138"/>
      <c r="G96" s="144" t="s">
        <v>159</v>
      </c>
      <c r="H96" s="144">
        <v>225</v>
      </c>
      <c r="I96" s="144"/>
      <c r="J96" s="139"/>
      <c r="K96" s="138"/>
      <c r="L96" s="138"/>
      <c r="M96" s="138"/>
      <c r="N96" s="138"/>
      <c r="O96" s="138"/>
      <c r="P96" s="138"/>
      <c r="Q96" s="138"/>
      <c r="R96" s="138"/>
    </row>
    <row r="97" spans="1:18">
      <c r="A97" s="138"/>
      <c r="B97" s="138">
        <v>8</v>
      </c>
      <c r="C97" s="138">
        <v>8</v>
      </c>
      <c r="D97" s="138"/>
      <c r="E97" s="138"/>
      <c r="F97" s="138"/>
      <c r="G97" s="144" t="s">
        <v>160</v>
      </c>
      <c r="H97" s="144">
        <v>6.0811925435654421</v>
      </c>
      <c r="I97" s="144"/>
      <c r="J97" s="139"/>
      <c r="K97" s="138"/>
      <c r="L97" s="138"/>
      <c r="M97" s="138"/>
      <c r="N97" s="138"/>
      <c r="O97" s="138"/>
      <c r="P97" s="138"/>
      <c r="Q97" s="138"/>
      <c r="R97" s="138"/>
    </row>
    <row r="98" spans="1:18">
      <c r="A98" s="138"/>
      <c r="B98" s="138">
        <v>8</v>
      </c>
      <c r="C98" s="138">
        <v>8</v>
      </c>
      <c r="D98" s="138"/>
      <c r="E98" s="138"/>
      <c r="F98" s="138"/>
      <c r="G98" s="144" t="s">
        <v>161</v>
      </c>
      <c r="H98" s="144">
        <v>2.5335434114327773E-9</v>
      </c>
      <c r="I98" s="144"/>
      <c r="J98" s="139"/>
      <c r="K98" s="138"/>
      <c r="L98" s="138"/>
      <c r="M98" s="138"/>
      <c r="N98" s="138"/>
      <c r="O98" s="138"/>
      <c r="P98" s="138"/>
      <c r="Q98" s="138"/>
      <c r="R98" s="138"/>
    </row>
    <row r="99" spans="1:18">
      <c r="A99" s="138"/>
      <c r="B99" s="138">
        <v>8</v>
      </c>
      <c r="C99" s="138">
        <v>8</v>
      </c>
      <c r="D99" s="138"/>
      <c r="E99" s="138"/>
      <c r="F99" s="138"/>
      <c r="G99" s="144" t="s">
        <v>162</v>
      </c>
      <c r="H99" s="144">
        <v>1.6516540741350731</v>
      </c>
      <c r="I99" s="144"/>
      <c r="J99" s="139"/>
      <c r="K99" s="138"/>
      <c r="L99" s="138"/>
      <c r="M99" s="138"/>
      <c r="N99" s="138"/>
      <c r="O99" s="138"/>
      <c r="P99" s="138"/>
      <c r="Q99" s="138"/>
      <c r="R99" s="138"/>
    </row>
    <row r="100" spans="1:18">
      <c r="A100" s="138"/>
      <c r="B100" s="138">
        <v>8</v>
      </c>
      <c r="C100" s="138">
        <v>8</v>
      </c>
      <c r="D100" s="138"/>
      <c r="E100" s="138"/>
      <c r="F100" s="138"/>
      <c r="G100" s="144" t="s">
        <v>163</v>
      </c>
      <c r="H100" s="144">
        <v>5.0670868228655547E-9</v>
      </c>
      <c r="I100" s="144"/>
      <c r="J100" s="139"/>
      <c r="K100" s="138"/>
      <c r="L100" s="138"/>
      <c r="M100" s="138"/>
      <c r="N100" s="138"/>
      <c r="O100" s="138"/>
      <c r="P100" s="138"/>
      <c r="Q100" s="138"/>
      <c r="R100" s="138"/>
    </row>
    <row r="101" spans="1:18" ht="13.5" thickBot="1">
      <c r="A101" s="138"/>
      <c r="B101" s="138">
        <v>8</v>
      </c>
      <c r="C101" s="138">
        <v>8</v>
      </c>
      <c r="D101" s="138"/>
      <c r="E101" s="138"/>
      <c r="F101" s="138"/>
      <c r="G101" s="145" t="s">
        <v>164</v>
      </c>
      <c r="H101" s="145">
        <v>1.9705633902926905</v>
      </c>
      <c r="I101" s="145"/>
      <c r="J101" s="139"/>
      <c r="K101" s="138"/>
      <c r="L101" s="138"/>
      <c r="M101" s="138"/>
      <c r="N101" s="138"/>
      <c r="O101" s="138"/>
      <c r="P101" s="138"/>
      <c r="Q101" s="138"/>
      <c r="R101" s="138"/>
    </row>
    <row r="102" spans="1:18">
      <c r="A102" s="138"/>
      <c r="B102" s="138">
        <v>8</v>
      </c>
      <c r="C102" s="138">
        <v>8</v>
      </c>
      <c r="D102" s="138"/>
      <c r="E102" s="138"/>
      <c r="F102" s="138"/>
      <c r="G102" s="139"/>
      <c r="H102" s="139"/>
      <c r="I102" s="139"/>
      <c r="J102" s="139"/>
      <c r="K102" s="138"/>
      <c r="L102" s="138"/>
      <c r="M102" s="138"/>
      <c r="N102" s="138"/>
      <c r="O102" s="138"/>
      <c r="P102" s="138"/>
      <c r="Q102" s="138"/>
      <c r="R102" s="138"/>
    </row>
    <row r="103" spans="1:18">
      <c r="A103" s="138"/>
      <c r="B103" s="138">
        <v>8</v>
      </c>
      <c r="C103" s="138">
        <v>8</v>
      </c>
      <c r="D103" s="138"/>
      <c r="E103" s="138"/>
      <c r="F103" s="138"/>
      <c r="G103" s="139"/>
      <c r="H103" s="139"/>
      <c r="I103" s="139"/>
      <c r="J103" s="139"/>
      <c r="K103" s="138"/>
      <c r="L103" s="138"/>
      <c r="M103" s="138"/>
      <c r="N103" s="138"/>
      <c r="O103" s="138"/>
      <c r="P103" s="138"/>
      <c r="Q103" s="138"/>
      <c r="R103" s="138"/>
    </row>
    <row r="104" spans="1:18" ht="15">
      <c r="A104" s="138"/>
      <c r="B104" s="138">
        <v>8</v>
      </c>
      <c r="C104" s="138">
        <v>8</v>
      </c>
      <c r="D104" s="138"/>
      <c r="E104" s="138"/>
      <c r="F104" s="138"/>
      <c r="G104" s="174" t="s">
        <v>168</v>
      </c>
      <c r="H104" s="174"/>
      <c r="I104" s="174"/>
      <c r="J104" s="139"/>
      <c r="K104" s="138"/>
      <c r="L104" s="138"/>
      <c r="M104" s="138"/>
      <c r="N104" s="138"/>
      <c r="O104" s="138"/>
      <c r="P104" s="138"/>
      <c r="Q104" s="138"/>
      <c r="R104" s="138"/>
    </row>
    <row r="105" spans="1:18" ht="13.5" thickBot="1">
      <c r="A105" s="138"/>
      <c r="B105" s="138">
        <v>8</v>
      </c>
      <c r="C105" s="138">
        <v>9</v>
      </c>
      <c r="D105" s="138"/>
      <c r="E105" s="138"/>
      <c r="F105" s="138"/>
      <c r="G105" s="139"/>
      <c r="H105" s="139"/>
      <c r="I105" s="139"/>
      <c r="J105" s="139"/>
      <c r="K105" s="138"/>
      <c r="L105" s="138"/>
      <c r="M105" s="138"/>
      <c r="N105" s="138"/>
      <c r="O105" s="138"/>
      <c r="P105" s="138"/>
      <c r="Q105" s="138"/>
      <c r="R105" s="138"/>
    </row>
    <row r="106" spans="1:18" ht="25.5">
      <c r="A106" s="138"/>
      <c r="B106" s="138">
        <v>8</v>
      </c>
      <c r="C106" s="138">
        <v>9</v>
      </c>
      <c r="D106" s="138"/>
      <c r="E106" s="138"/>
      <c r="F106" s="138"/>
      <c r="G106" s="143"/>
      <c r="H106" s="249" t="s">
        <v>172</v>
      </c>
      <c r="I106" s="143" t="s">
        <v>173</v>
      </c>
      <c r="J106" s="139"/>
      <c r="K106" s="138"/>
      <c r="L106" s="138"/>
      <c r="M106" s="138"/>
      <c r="N106" s="138"/>
      <c r="O106" s="138"/>
      <c r="P106" s="138"/>
      <c r="Q106" s="138"/>
      <c r="R106" s="138"/>
    </row>
    <row r="107" spans="1:18">
      <c r="A107" s="138"/>
      <c r="B107" s="138">
        <v>8</v>
      </c>
      <c r="C107" s="138">
        <v>9</v>
      </c>
      <c r="D107" s="138"/>
      <c r="E107" s="138"/>
      <c r="F107" s="138"/>
      <c r="G107" s="144" t="s">
        <v>139</v>
      </c>
      <c r="H107" s="144">
        <v>7.5827814569536427</v>
      </c>
      <c r="I107" s="144">
        <v>6.4029850746268657</v>
      </c>
      <c r="J107" s="139"/>
      <c r="K107" s="138"/>
      <c r="L107" s="138"/>
      <c r="M107" s="138"/>
      <c r="N107" s="138"/>
      <c r="O107" s="138"/>
      <c r="P107" s="138"/>
      <c r="Q107" s="138"/>
      <c r="R107" s="138"/>
    </row>
    <row r="108" spans="1:18">
      <c r="A108" s="138"/>
      <c r="B108" s="138">
        <v>8</v>
      </c>
      <c r="C108" s="138">
        <v>9</v>
      </c>
      <c r="D108" s="138"/>
      <c r="E108" s="138"/>
      <c r="F108" s="138"/>
      <c r="G108" s="144" t="s">
        <v>157</v>
      </c>
      <c r="H108" s="144">
        <v>5.244768211920527</v>
      </c>
      <c r="I108" s="144">
        <v>4.1836273179556729</v>
      </c>
      <c r="J108" s="139"/>
      <c r="K108" s="138"/>
      <c r="L108" s="138"/>
      <c r="M108" s="138"/>
      <c r="N108" s="138"/>
      <c r="O108" s="138"/>
      <c r="P108" s="138"/>
      <c r="Q108" s="138"/>
      <c r="R108" s="138"/>
    </row>
    <row r="109" spans="1:18">
      <c r="A109" s="138"/>
      <c r="B109" s="138">
        <v>8</v>
      </c>
      <c r="C109" s="138">
        <v>9</v>
      </c>
      <c r="D109" s="138"/>
      <c r="E109" s="138"/>
      <c r="F109" s="138"/>
      <c r="G109" s="144" t="s">
        <v>158</v>
      </c>
      <c r="H109" s="144">
        <v>151</v>
      </c>
      <c r="I109" s="144">
        <v>67</v>
      </c>
      <c r="J109" s="139"/>
      <c r="K109" s="138"/>
      <c r="L109" s="138"/>
      <c r="M109" s="138"/>
      <c r="N109" s="138"/>
      <c r="O109" s="138"/>
      <c r="P109" s="138"/>
      <c r="Q109" s="138"/>
      <c r="R109" s="138"/>
    </row>
    <row r="110" spans="1:18">
      <c r="A110" s="138"/>
      <c r="B110" s="138">
        <v>8</v>
      </c>
      <c r="C110" s="138">
        <v>9</v>
      </c>
      <c r="D110" s="138"/>
      <c r="E110" s="138"/>
      <c r="F110" s="138"/>
      <c r="G110" s="144" t="s">
        <v>169</v>
      </c>
      <c r="H110" s="144">
        <v>4.9205307165423777</v>
      </c>
      <c r="I110" s="144"/>
      <c r="J110" s="139"/>
      <c r="K110" s="138"/>
      <c r="L110" s="138"/>
      <c r="M110" s="138"/>
      <c r="N110" s="138"/>
      <c r="O110" s="138"/>
      <c r="P110" s="138"/>
      <c r="Q110" s="138"/>
      <c r="R110" s="138"/>
    </row>
    <row r="111" spans="1:18">
      <c r="A111" s="138"/>
      <c r="B111" s="138">
        <v>8</v>
      </c>
      <c r="C111" s="138">
        <v>9</v>
      </c>
      <c r="D111" s="138"/>
      <c r="E111" s="138"/>
      <c r="F111" s="138"/>
      <c r="G111" s="144" t="s">
        <v>275</v>
      </c>
      <c r="H111" s="144">
        <v>0</v>
      </c>
      <c r="I111" s="144"/>
      <c r="J111" s="139"/>
      <c r="K111" s="138"/>
      <c r="L111" s="138"/>
      <c r="M111" s="138"/>
      <c r="N111" s="138"/>
      <c r="O111" s="138"/>
      <c r="P111" s="138"/>
      <c r="Q111" s="138"/>
      <c r="R111" s="138"/>
    </row>
    <row r="112" spans="1:18">
      <c r="A112" s="138"/>
      <c r="B112" s="138">
        <v>9</v>
      </c>
      <c r="C112" s="138">
        <v>9</v>
      </c>
      <c r="D112" s="138"/>
      <c r="E112" s="138"/>
      <c r="F112" s="138"/>
      <c r="G112" s="144" t="s">
        <v>159</v>
      </c>
      <c r="H112" s="144">
        <v>216</v>
      </c>
      <c r="I112" s="144"/>
      <c r="J112" s="139"/>
      <c r="K112" s="138"/>
      <c r="L112" s="138"/>
      <c r="M112" s="138"/>
      <c r="N112" s="138"/>
      <c r="O112" s="138"/>
      <c r="P112" s="138"/>
      <c r="Q112" s="138"/>
      <c r="R112" s="138"/>
    </row>
    <row r="113" spans="1:18">
      <c r="A113" s="138"/>
      <c r="B113" s="138">
        <v>9</v>
      </c>
      <c r="C113" s="138">
        <v>9</v>
      </c>
      <c r="D113" s="138"/>
      <c r="E113" s="138"/>
      <c r="F113" s="138"/>
      <c r="G113" s="144" t="s">
        <v>160</v>
      </c>
      <c r="H113" s="144">
        <v>3.6232534525031737</v>
      </c>
      <c r="I113" s="144"/>
      <c r="J113" s="139"/>
      <c r="K113" s="138"/>
      <c r="L113" s="138"/>
      <c r="M113" s="138"/>
      <c r="N113" s="138"/>
      <c r="O113" s="138"/>
      <c r="P113" s="138"/>
      <c r="Q113" s="138"/>
      <c r="R113" s="138"/>
    </row>
    <row r="114" spans="1:18">
      <c r="A114" s="138"/>
      <c r="B114" s="138">
        <v>9</v>
      </c>
      <c r="C114" s="138">
        <v>9</v>
      </c>
      <c r="D114" s="138"/>
      <c r="E114" s="138"/>
      <c r="F114" s="138"/>
      <c r="G114" s="144" t="s">
        <v>161</v>
      </c>
      <c r="H114" s="144">
        <v>1.8135140550078427E-4</v>
      </c>
      <c r="I114" s="144"/>
      <c r="J114" s="139"/>
      <c r="K114" s="138"/>
      <c r="L114" s="138"/>
      <c r="M114" s="138"/>
      <c r="N114" s="138"/>
      <c r="O114" s="138"/>
      <c r="P114" s="138"/>
      <c r="Q114" s="138"/>
      <c r="R114" s="138"/>
    </row>
    <row r="115" spans="1:18">
      <c r="A115" s="138"/>
      <c r="B115" s="138">
        <v>9</v>
      </c>
      <c r="C115" s="138">
        <v>9</v>
      </c>
      <c r="D115" s="138"/>
      <c r="E115" s="138"/>
      <c r="F115" s="138"/>
      <c r="G115" s="144" t="s">
        <v>162</v>
      </c>
      <c r="H115" s="144">
        <v>1.6519386513665624</v>
      </c>
      <c r="I115" s="144"/>
      <c r="J115" s="139"/>
      <c r="K115" s="138"/>
      <c r="L115" s="138"/>
      <c r="M115" s="138"/>
      <c r="N115" s="138"/>
      <c r="O115" s="138"/>
      <c r="P115" s="138"/>
      <c r="Q115" s="138"/>
      <c r="R115" s="138"/>
    </row>
    <row r="116" spans="1:18">
      <c r="A116" s="138"/>
      <c r="B116" s="138">
        <v>9</v>
      </c>
      <c r="C116" s="138">
        <v>9</v>
      </c>
      <c r="D116" s="138"/>
      <c r="E116" s="138"/>
      <c r="F116" s="138"/>
      <c r="G116" s="144" t="s">
        <v>163</v>
      </c>
      <c r="H116" s="144">
        <v>3.6270281100156854E-4</v>
      </c>
      <c r="I116" s="144"/>
      <c r="J116" s="139"/>
      <c r="K116" s="138"/>
      <c r="L116" s="138"/>
      <c r="M116" s="138"/>
      <c r="N116" s="138"/>
      <c r="O116" s="138"/>
      <c r="P116" s="138"/>
      <c r="Q116" s="138"/>
      <c r="R116" s="138"/>
    </row>
    <row r="117" spans="1:18" ht="13.5" thickBot="1">
      <c r="A117" s="138"/>
      <c r="B117" s="138">
        <v>9</v>
      </c>
      <c r="C117" s="138">
        <v>9</v>
      </c>
      <c r="D117" s="138"/>
      <c r="E117" s="138"/>
      <c r="F117" s="138"/>
      <c r="G117" s="145" t="s">
        <v>164</v>
      </c>
      <c r="H117" s="145">
        <v>1.9710074720044739</v>
      </c>
      <c r="I117" s="145"/>
      <c r="J117" s="139"/>
      <c r="K117" s="138"/>
      <c r="L117" s="138"/>
      <c r="M117" s="138"/>
      <c r="N117" s="138"/>
      <c r="O117" s="138"/>
      <c r="P117" s="138"/>
      <c r="Q117" s="138"/>
      <c r="R117" s="138"/>
    </row>
    <row r="118" spans="1:18">
      <c r="A118" s="138"/>
      <c r="B118" s="138">
        <v>9</v>
      </c>
      <c r="C118" s="138">
        <v>9</v>
      </c>
      <c r="D118" s="138"/>
      <c r="E118" s="138"/>
      <c r="F118" s="138"/>
      <c r="G118" s="139"/>
      <c r="H118" s="139"/>
      <c r="I118" s="139"/>
      <c r="J118" s="139"/>
      <c r="K118" s="138"/>
      <c r="L118" s="138"/>
      <c r="M118" s="138"/>
      <c r="N118" s="138"/>
      <c r="O118" s="138"/>
      <c r="P118" s="138"/>
      <c r="Q118" s="138"/>
      <c r="R118" s="138"/>
    </row>
    <row r="119" spans="1:18">
      <c r="A119" s="138"/>
      <c r="B119" s="138">
        <v>9</v>
      </c>
      <c r="C119" s="138">
        <v>9</v>
      </c>
      <c r="D119" s="138"/>
      <c r="E119" s="138"/>
      <c r="F119" s="138"/>
      <c r="G119" s="139"/>
      <c r="H119" s="139"/>
      <c r="I119" s="139"/>
      <c r="J119" s="139"/>
      <c r="K119" s="138"/>
      <c r="L119" s="138"/>
      <c r="M119" s="138"/>
      <c r="N119" s="138"/>
      <c r="O119" s="138"/>
      <c r="P119" s="138"/>
      <c r="Q119" s="138"/>
      <c r="R119" s="138"/>
    </row>
    <row r="120" spans="1:18" ht="15">
      <c r="A120" s="138"/>
      <c r="B120" s="138">
        <v>9</v>
      </c>
      <c r="C120" s="138">
        <v>9</v>
      </c>
      <c r="D120" s="138"/>
      <c r="E120" s="138"/>
      <c r="F120" s="138"/>
      <c r="G120" s="174" t="s">
        <v>168</v>
      </c>
      <c r="H120" s="174"/>
      <c r="I120" s="174"/>
      <c r="J120" s="139"/>
      <c r="K120" s="138"/>
      <c r="L120" s="138"/>
      <c r="M120" s="138"/>
      <c r="N120" s="138"/>
      <c r="O120" s="138"/>
      <c r="P120" s="138"/>
      <c r="Q120" s="138"/>
      <c r="R120" s="138"/>
    </row>
    <row r="121" spans="1:18" ht="13.5" thickBot="1">
      <c r="A121" s="138"/>
      <c r="B121" s="138">
        <v>9</v>
      </c>
      <c r="C121" s="138">
        <v>9</v>
      </c>
      <c r="D121" s="138"/>
      <c r="E121" s="138"/>
      <c r="F121" s="138"/>
      <c r="G121" s="139"/>
      <c r="H121" s="139"/>
      <c r="I121" s="139"/>
      <c r="J121" s="139"/>
      <c r="K121" s="138"/>
      <c r="L121" s="138"/>
      <c r="M121" s="138"/>
      <c r="N121" s="138"/>
      <c r="O121" s="138"/>
      <c r="P121" s="138"/>
      <c r="Q121" s="138"/>
      <c r="R121" s="138"/>
    </row>
    <row r="122" spans="1:18" ht="25.5">
      <c r="A122" s="138"/>
      <c r="B122" s="138">
        <v>9</v>
      </c>
      <c r="C122" s="138">
        <v>9</v>
      </c>
      <c r="D122" s="138"/>
      <c r="E122" s="138"/>
      <c r="F122" s="138"/>
      <c r="G122" s="143"/>
      <c r="H122" s="249" t="s">
        <v>172</v>
      </c>
      <c r="I122" s="249" t="s">
        <v>201</v>
      </c>
      <c r="J122" s="139"/>
      <c r="K122" s="138"/>
      <c r="L122" s="138"/>
      <c r="M122" s="138"/>
      <c r="N122" s="138"/>
      <c r="O122" s="138"/>
      <c r="P122" s="138"/>
      <c r="Q122" s="138"/>
      <c r="R122" s="138"/>
    </row>
    <row r="123" spans="1:18">
      <c r="A123" s="138"/>
      <c r="B123" s="138">
        <v>9</v>
      </c>
      <c r="C123" s="138">
        <v>9</v>
      </c>
      <c r="D123" s="138"/>
      <c r="E123" s="138"/>
      <c r="F123" s="138"/>
      <c r="G123" s="144" t="s">
        <v>139</v>
      </c>
      <c r="H123" s="144">
        <v>7.5827814569536427</v>
      </c>
      <c r="I123" s="144">
        <v>5.7692307692307692</v>
      </c>
      <c r="J123" s="139"/>
      <c r="K123" s="138"/>
      <c r="L123" s="138"/>
      <c r="M123" s="138"/>
      <c r="N123" s="138"/>
      <c r="O123" s="138"/>
      <c r="P123" s="138"/>
      <c r="Q123" s="138"/>
      <c r="R123" s="138"/>
    </row>
    <row r="124" spans="1:18">
      <c r="A124" s="138"/>
      <c r="B124" s="138">
        <v>9</v>
      </c>
      <c r="C124" s="138">
        <v>9</v>
      </c>
      <c r="D124" s="138"/>
      <c r="E124" s="138"/>
      <c r="F124" s="138"/>
      <c r="G124" s="144" t="s">
        <v>157</v>
      </c>
      <c r="H124" s="144">
        <v>5.244768211920527</v>
      </c>
      <c r="I124" s="144">
        <v>5.761133603238866</v>
      </c>
      <c r="J124" s="139"/>
      <c r="K124" s="138"/>
      <c r="L124" s="138"/>
      <c r="M124" s="138"/>
      <c r="N124" s="138"/>
      <c r="O124" s="138"/>
      <c r="P124" s="138"/>
      <c r="Q124" s="138"/>
      <c r="R124" s="138"/>
    </row>
    <row r="125" spans="1:18">
      <c r="A125" s="138"/>
      <c r="B125" s="138">
        <v>9</v>
      </c>
      <c r="C125" s="138">
        <v>9</v>
      </c>
      <c r="D125" s="138"/>
      <c r="E125" s="138"/>
      <c r="F125" s="138"/>
      <c r="G125" s="144" t="s">
        <v>158</v>
      </c>
      <c r="H125" s="144">
        <v>151</v>
      </c>
      <c r="I125" s="144">
        <v>39</v>
      </c>
      <c r="J125" s="139"/>
      <c r="K125" s="138"/>
      <c r="L125" s="138"/>
      <c r="M125" s="138"/>
      <c r="N125" s="138"/>
      <c r="O125" s="138"/>
      <c r="P125" s="138"/>
      <c r="Q125" s="138"/>
      <c r="R125" s="138"/>
    </row>
    <row r="126" spans="1:18">
      <c r="A126" s="138"/>
      <c r="B126" s="138">
        <v>9</v>
      </c>
      <c r="C126" s="138">
        <v>9</v>
      </c>
      <c r="D126" s="138"/>
      <c r="E126" s="138"/>
      <c r="F126" s="138"/>
      <c r="G126" s="144" t="s">
        <v>169</v>
      </c>
      <c r="H126" s="144">
        <v>5.3491399399529573</v>
      </c>
      <c r="I126" s="144"/>
      <c r="J126" s="139"/>
      <c r="K126" s="138"/>
      <c r="L126" s="138"/>
      <c r="M126" s="138"/>
      <c r="N126" s="138"/>
      <c r="O126" s="138"/>
      <c r="P126" s="138"/>
      <c r="Q126" s="138"/>
      <c r="R126" s="138"/>
    </row>
    <row r="127" spans="1:18">
      <c r="A127" s="138"/>
      <c r="B127" s="138">
        <v>9</v>
      </c>
      <c r="C127" s="138">
        <v>9</v>
      </c>
      <c r="D127" s="138"/>
      <c r="E127" s="138"/>
      <c r="F127" s="138"/>
      <c r="G127" s="144" t="s">
        <v>275</v>
      </c>
      <c r="H127" s="144">
        <v>0</v>
      </c>
      <c r="I127" s="144"/>
      <c r="J127" s="139"/>
      <c r="K127" s="138"/>
      <c r="L127" s="138"/>
      <c r="M127" s="138"/>
      <c r="N127" s="138"/>
      <c r="O127" s="138"/>
      <c r="P127" s="138"/>
      <c r="Q127" s="138"/>
      <c r="R127" s="138"/>
    </row>
    <row r="128" spans="1:18">
      <c r="A128" s="138"/>
      <c r="B128" s="138">
        <v>9</v>
      </c>
      <c r="C128" s="138">
        <v>9</v>
      </c>
      <c r="D128" s="138"/>
      <c r="E128" s="138"/>
      <c r="F128" s="138"/>
      <c r="G128" s="144" t="s">
        <v>159</v>
      </c>
      <c r="H128" s="144">
        <v>188</v>
      </c>
      <c r="I128" s="144"/>
      <c r="J128" s="139"/>
      <c r="K128" s="138"/>
      <c r="L128" s="138"/>
      <c r="M128" s="138"/>
      <c r="N128" s="138"/>
      <c r="O128" s="138"/>
      <c r="P128" s="138"/>
      <c r="Q128" s="138"/>
      <c r="R128" s="138"/>
    </row>
    <row r="129" spans="1:18">
      <c r="A129" s="138"/>
      <c r="B129" s="138">
        <v>9</v>
      </c>
      <c r="C129" s="138">
        <v>10</v>
      </c>
      <c r="D129" s="138"/>
      <c r="E129" s="138"/>
      <c r="F129" s="138"/>
      <c r="G129" s="144" t="s">
        <v>160</v>
      </c>
      <c r="H129" s="144">
        <v>4.3654769071954576</v>
      </c>
      <c r="I129" s="144"/>
      <c r="J129" s="139"/>
      <c r="K129" s="138"/>
      <c r="L129" s="138"/>
      <c r="M129" s="138"/>
      <c r="N129" s="138"/>
      <c r="O129" s="138"/>
      <c r="P129" s="138"/>
      <c r="Q129" s="138"/>
      <c r="R129" s="138"/>
    </row>
    <row r="130" spans="1:18">
      <c r="A130" s="138"/>
      <c r="B130" s="138">
        <v>9</v>
      </c>
      <c r="C130" s="138">
        <v>10</v>
      </c>
      <c r="D130" s="138"/>
      <c r="E130" s="138"/>
      <c r="F130" s="138"/>
      <c r="G130" s="144" t="s">
        <v>161</v>
      </c>
      <c r="H130" s="144">
        <v>1.0456246154883019E-5</v>
      </c>
      <c r="I130" s="144"/>
      <c r="J130" s="139"/>
      <c r="K130" s="138"/>
      <c r="L130" s="138"/>
      <c r="M130" s="138"/>
      <c r="N130" s="138"/>
      <c r="O130" s="138"/>
      <c r="P130" s="138"/>
      <c r="Q130" s="138"/>
      <c r="R130" s="138"/>
    </row>
    <row r="131" spans="1:18">
      <c r="A131" s="138"/>
      <c r="B131" s="138">
        <v>9</v>
      </c>
      <c r="C131" s="138">
        <v>10</v>
      </c>
      <c r="D131" s="138"/>
      <c r="E131" s="138"/>
      <c r="F131" s="138"/>
      <c r="G131" s="144" t="s">
        <v>162</v>
      </c>
      <c r="H131" s="144">
        <v>1.6529991125717423</v>
      </c>
      <c r="I131" s="144"/>
      <c r="J131" s="139"/>
      <c r="K131" s="138"/>
      <c r="L131" s="138"/>
      <c r="M131" s="138"/>
      <c r="N131" s="138"/>
      <c r="O131" s="138"/>
      <c r="P131" s="138"/>
      <c r="Q131" s="138"/>
      <c r="R131" s="138"/>
    </row>
    <row r="132" spans="1:18">
      <c r="A132" s="138"/>
      <c r="B132" s="138">
        <v>9</v>
      </c>
      <c r="C132" s="138">
        <v>10</v>
      </c>
      <c r="D132" s="138"/>
      <c r="E132" s="138"/>
      <c r="F132" s="138"/>
      <c r="G132" s="144" t="s">
        <v>163</v>
      </c>
      <c r="H132" s="144">
        <v>2.0912492309766039E-5</v>
      </c>
      <c r="I132" s="144"/>
      <c r="J132" s="139"/>
      <c r="K132" s="138"/>
      <c r="L132" s="138"/>
      <c r="M132" s="138"/>
      <c r="N132" s="138"/>
      <c r="O132" s="138"/>
      <c r="P132" s="138"/>
      <c r="Q132" s="138"/>
      <c r="R132" s="138"/>
    </row>
    <row r="133" spans="1:18" ht="13.5" thickBot="1">
      <c r="A133" s="138"/>
      <c r="B133" s="138">
        <v>9</v>
      </c>
      <c r="C133" s="138">
        <v>10</v>
      </c>
      <c r="D133" s="138"/>
      <c r="E133" s="138"/>
      <c r="F133" s="138"/>
      <c r="G133" s="145" t="s">
        <v>164</v>
      </c>
      <c r="H133" s="145">
        <v>1.9726626923813055</v>
      </c>
      <c r="I133" s="145"/>
      <c r="J133" s="139"/>
      <c r="K133" s="138"/>
      <c r="L133" s="138"/>
      <c r="M133" s="138"/>
      <c r="N133" s="138"/>
      <c r="O133" s="138"/>
      <c r="P133" s="138"/>
      <c r="Q133" s="138"/>
      <c r="R133" s="138"/>
    </row>
    <row r="134" spans="1:18">
      <c r="A134" s="138"/>
      <c r="B134" s="138">
        <v>9</v>
      </c>
      <c r="C134" s="138">
        <v>10</v>
      </c>
      <c r="D134" s="138"/>
      <c r="E134" s="138"/>
      <c r="F134" s="138"/>
      <c r="G134" s="139"/>
      <c r="H134" s="139"/>
      <c r="I134" s="139"/>
      <c r="J134" s="139"/>
      <c r="K134" s="138"/>
      <c r="L134" s="138"/>
      <c r="M134" s="138"/>
      <c r="N134" s="138"/>
      <c r="O134" s="138"/>
      <c r="P134" s="138"/>
      <c r="Q134" s="138"/>
      <c r="R134" s="138"/>
    </row>
    <row r="135" spans="1:18">
      <c r="A135" s="138"/>
      <c r="B135" s="138">
        <v>10</v>
      </c>
      <c r="C135" s="138">
        <v>10</v>
      </c>
      <c r="D135" s="138"/>
      <c r="E135" s="138"/>
      <c r="F135" s="138"/>
      <c r="G135" s="139"/>
      <c r="H135" s="139"/>
      <c r="I135" s="139"/>
      <c r="J135" s="139"/>
      <c r="K135" s="138"/>
      <c r="L135" s="138"/>
      <c r="M135" s="138"/>
      <c r="N135" s="138"/>
      <c r="O135" s="138"/>
      <c r="P135" s="138"/>
      <c r="Q135" s="138"/>
      <c r="R135" s="138"/>
    </row>
    <row r="136" spans="1:18" ht="15">
      <c r="A136" s="138"/>
      <c r="B136" s="138">
        <v>10</v>
      </c>
      <c r="C136" s="138">
        <v>10</v>
      </c>
      <c r="D136" s="138"/>
      <c r="E136" s="138"/>
      <c r="F136" s="138"/>
      <c r="G136" s="174" t="s">
        <v>168</v>
      </c>
      <c r="H136" s="174"/>
      <c r="I136" s="174"/>
      <c r="J136" s="139"/>
      <c r="K136" s="138"/>
      <c r="L136" s="138"/>
      <c r="M136" s="138"/>
      <c r="N136" s="138"/>
      <c r="O136" s="138"/>
      <c r="P136" s="138"/>
      <c r="Q136" s="138"/>
      <c r="R136" s="138"/>
    </row>
    <row r="137" spans="1:18" ht="13.5" thickBot="1">
      <c r="A137" s="138"/>
      <c r="B137" s="138">
        <v>10</v>
      </c>
      <c r="C137" s="138">
        <v>10</v>
      </c>
      <c r="D137" s="138"/>
      <c r="E137" s="138"/>
      <c r="F137" s="138"/>
      <c r="G137" s="139"/>
      <c r="H137" s="139"/>
      <c r="I137" s="139"/>
      <c r="J137" s="139"/>
      <c r="K137" s="138"/>
      <c r="L137" s="138"/>
      <c r="M137" s="138"/>
      <c r="N137" s="138"/>
      <c r="O137" s="138"/>
      <c r="P137" s="138"/>
      <c r="Q137" s="138"/>
      <c r="R137" s="138"/>
    </row>
    <row r="138" spans="1:18" ht="25.5">
      <c r="A138" s="138"/>
      <c r="B138" s="138">
        <v>10</v>
      </c>
      <c r="C138" s="138">
        <v>10</v>
      </c>
      <c r="D138" s="138"/>
      <c r="E138" s="138"/>
      <c r="F138" s="138"/>
      <c r="G138" s="143"/>
      <c r="H138" s="143" t="s">
        <v>173</v>
      </c>
      <c r="I138" s="249" t="s">
        <v>201</v>
      </c>
      <c r="J138" s="139"/>
      <c r="K138" s="138"/>
      <c r="L138" s="138"/>
      <c r="M138" s="138"/>
      <c r="N138" s="138"/>
      <c r="O138" s="138"/>
      <c r="P138" s="138"/>
      <c r="Q138" s="138"/>
      <c r="R138" s="138"/>
    </row>
    <row r="139" spans="1:18">
      <c r="A139" s="138"/>
      <c r="B139" s="138">
        <v>10</v>
      </c>
      <c r="C139" s="138">
        <v>10</v>
      </c>
      <c r="D139" s="138"/>
      <c r="E139" s="138"/>
      <c r="F139" s="138"/>
      <c r="G139" s="144" t="s">
        <v>139</v>
      </c>
      <c r="H139" s="144">
        <v>6.4029850746268657</v>
      </c>
      <c r="I139" s="144">
        <v>5.7692307692307692</v>
      </c>
      <c r="J139" s="139"/>
      <c r="K139" s="138"/>
      <c r="L139" s="138"/>
      <c r="M139" s="138"/>
      <c r="N139" s="138"/>
      <c r="O139" s="138"/>
      <c r="P139" s="138"/>
      <c r="Q139" s="138"/>
      <c r="R139" s="138"/>
    </row>
    <row r="140" spans="1:18">
      <c r="A140" s="138"/>
      <c r="B140" s="138">
        <v>10</v>
      </c>
      <c r="C140" s="138">
        <v>10</v>
      </c>
      <c r="D140" s="138"/>
      <c r="E140" s="138"/>
      <c r="F140" s="138"/>
      <c r="G140" s="144" t="s">
        <v>157</v>
      </c>
      <c r="H140" s="144">
        <v>4.1836273179556729</v>
      </c>
      <c r="I140" s="144">
        <v>5.761133603238866</v>
      </c>
      <c r="J140" s="139"/>
      <c r="K140" s="138"/>
      <c r="L140" s="138"/>
      <c r="M140" s="138"/>
      <c r="N140" s="138"/>
      <c r="O140" s="138"/>
      <c r="P140" s="138"/>
      <c r="Q140" s="138"/>
      <c r="R140" s="138"/>
    </row>
    <row r="141" spans="1:18">
      <c r="A141" s="138"/>
      <c r="B141" s="138">
        <v>10</v>
      </c>
      <c r="C141" s="138">
        <v>10</v>
      </c>
      <c r="D141" s="138"/>
      <c r="E141" s="138"/>
      <c r="F141" s="138"/>
      <c r="G141" s="144" t="s">
        <v>158</v>
      </c>
      <c r="H141" s="144">
        <v>67</v>
      </c>
      <c r="I141" s="144">
        <v>39</v>
      </c>
      <c r="J141" s="139"/>
      <c r="K141" s="138"/>
      <c r="L141" s="138"/>
      <c r="M141" s="138"/>
      <c r="N141" s="138"/>
      <c r="O141" s="138"/>
      <c r="P141" s="138"/>
      <c r="Q141" s="138"/>
      <c r="R141" s="138"/>
    </row>
    <row r="142" spans="1:18">
      <c r="A142" s="138"/>
      <c r="B142" s="138">
        <v>10</v>
      </c>
      <c r="C142" s="138">
        <v>10</v>
      </c>
      <c r="D142" s="138"/>
      <c r="E142" s="138"/>
      <c r="F142" s="138"/>
      <c r="G142" s="144" t="s">
        <v>169</v>
      </c>
      <c r="H142" s="144">
        <v>4.7600238452706858</v>
      </c>
      <c r="I142" s="144"/>
      <c r="J142" s="139"/>
      <c r="K142" s="138"/>
      <c r="L142" s="138"/>
      <c r="M142" s="138"/>
      <c r="N142" s="138"/>
      <c r="O142" s="138"/>
      <c r="P142" s="138"/>
      <c r="Q142" s="138"/>
      <c r="R142" s="138"/>
    </row>
    <row r="143" spans="1:18">
      <c r="A143" s="138"/>
      <c r="B143" s="138">
        <v>10</v>
      </c>
      <c r="C143" s="138">
        <v>11</v>
      </c>
      <c r="D143" s="138"/>
      <c r="E143" s="138"/>
      <c r="F143" s="138"/>
      <c r="G143" s="144" t="s">
        <v>275</v>
      </c>
      <c r="H143" s="144">
        <v>0</v>
      </c>
      <c r="I143" s="144"/>
      <c r="J143" s="139"/>
      <c r="K143" s="138"/>
      <c r="L143" s="138"/>
      <c r="M143" s="138"/>
      <c r="N143" s="138"/>
      <c r="O143" s="138"/>
      <c r="P143" s="138"/>
      <c r="Q143" s="138"/>
      <c r="R143" s="138"/>
    </row>
    <row r="144" spans="1:18">
      <c r="A144" s="138"/>
      <c r="B144" s="138">
        <v>10</v>
      </c>
      <c r="C144" s="138">
        <v>11</v>
      </c>
      <c r="D144" s="138"/>
      <c r="E144" s="138"/>
      <c r="F144" s="138"/>
      <c r="G144" s="144" t="s">
        <v>159</v>
      </c>
      <c r="H144" s="144">
        <v>104</v>
      </c>
      <c r="I144" s="144"/>
      <c r="J144" s="139"/>
      <c r="K144" s="138"/>
      <c r="L144" s="138"/>
      <c r="M144" s="138"/>
      <c r="N144" s="138"/>
      <c r="O144" s="138"/>
      <c r="P144" s="138"/>
      <c r="Q144" s="138"/>
      <c r="R144" s="138"/>
    </row>
    <row r="145" spans="1:18">
      <c r="A145" s="138"/>
      <c r="B145" s="138">
        <v>10</v>
      </c>
      <c r="C145" s="138">
        <v>11</v>
      </c>
      <c r="D145" s="138"/>
      <c r="E145" s="138"/>
      <c r="F145" s="138"/>
      <c r="G145" s="144" t="s">
        <v>160</v>
      </c>
      <c r="H145" s="144">
        <v>1.4422253696137866</v>
      </c>
      <c r="I145" s="144"/>
      <c r="J145" s="139"/>
      <c r="K145" s="138"/>
      <c r="L145" s="138"/>
      <c r="M145" s="138"/>
      <c r="N145" s="138"/>
      <c r="O145" s="138"/>
      <c r="P145" s="138"/>
      <c r="Q145" s="138"/>
      <c r="R145" s="138"/>
    </row>
    <row r="146" spans="1:18">
      <c r="A146" s="138"/>
      <c r="B146" s="138">
        <v>10</v>
      </c>
      <c r="C146" s="138">
        <v>11</v>
      </c>
      <c r="D146" s="138"/>
      <c r="E146" s="138"/>
      <c r="F146" s="138"/>
      <c r="G146" s="144" t="s">
        <v>161</v>
      </c>
      <c r="H146" s="144">
        <v>7.6121799644985472E-2</v>
      </c>
      <c r="I146" s="144"/>
      <c r="J146" s="139"/>
      <c r="K146" s="138"/>
      <c r="L146" s="138"/>
      <c r="M146" s="138"/>
      <c r="N146" s="138"/>
      <c r="O146" s="138"/>
      <c r="P146" s="138"/>
      <c r="Q146" s="138"/>
      <c r="R146" s="138"/>
    </row>
    <row r="147" spans="1:18">
      <c r="A147" s="138"/>
      <c r="B147" s="138">
        <v>10</v>
      </c>
      <c r="C147" s="138">
        <v>11</v>
      </c>
      <c r="D147" s="138"/>
      <c r="E147" s="138"/>
      <c r="F147" s="138"/>
      <c r="G147" s="144" t="s">
        <v>162</v>
      </c>
      <c r="H147" s="144">
        <v>1.6596374367292375</v>
      </c>
      <c r="I147" s="144"/>
      <c r="J147" s="139"/>
      <c r="K147" s="138"/>
      <c r="L147" s="138"/>
      <c r="M147" s="138"/>
      <c r="N147" s="138"/>
      <c r="O147" s="138"/>
      <c r="P147" s="138"/>
      <c r="Q147" s="138"/>
      <c r="R147" s="138"/>
    </row>
    <row r="148" spans="1:18">
      <c r="A148" s="138"/>
      <c r="B148" s="138">
        <v>10</v>
      </c>
      <c r="C148" s="138">
        <v>11</v>
      </c>
      <c r="D148" s="138"/>
      <c r="E148" s="138"/>
      <c r="F148" s="138"/>
      <c r="G148" s="144" t="s">
        <v>163</v>
      </c>
      <c r="H148" s="144">
        <v>0.15224359928997094</v>
      </c>
      <c r="I148" s="144"/>
      <c r="J148" s="139"/>
      <c r="K148" s="138"/>
      <c r="L148" s="138"/>
      <c r="M148" s="138"/>
      <c r="N148" s="138"/>
      <c r="O148" s="138"/>
      <c r="P148" s="138"/>
      <c r="Q148" s="138"/>
      <c r="R148" s="138"/>
    </row>
    <row r="149" spans="1:18" ht="13.5" thickBot="1">
      <c r="A149" s="138"/>
      <c r="B149" s="138">
        <v>10</v>
      </c>
      <c r="C149" s="138">
        <v>12</v>
      </c>
      <c r="D149" s="138"/>
      <c r="E149" s="138"/>
      <c r="F149" s="138"/>
      <c r="G149" s="145" t="s">
        <v>164</v>
      </c>
      <c r="H149" s="145">
        <v>1.9830375264837292</v>
      </c>
      <c r="I149" s="145"/>
      <c r="J149" s="139"/>
      <c r="K149" s="138"/>
      <c r="L149" s="138"/>
      <c r="M149" s="138"/>
      <c r="N149" s="138"/>
      <c r="O149" s="138"/>
      <c r="P149" s="138"/>
      <c r="Q149" s="138"/>
      <c r="R149" s="138"/>
    </row>
    <row r="150" spans="1:18">
      <c r="A150" s="138"/>
      <c r="B150" s="138">
        <v>10</v>
      </c>
      <c r="C150" s="138">
        <v>12</v>
      </c>
      <c r="D150" s="138"/>
      <c r="E150" s="138"/>
      <c r="F150" s="138"/>
      <c r="G150" s="139"/>
      <c r="H150" s="139"/>
      <c r="I150" s="139"/>
      <c r="J150" s="139"/>
      <c r="K150" s="138"/>
      <c r="L150" s="138"/>
      <c r="M150" s="138"/>
      <c r="N150" s="138"/>
      <c r="O150" s="138"/>
      <c r="P150" s="138"/>
      <c r="Q150" s="138"/>
      <c r="R150" s="138"/>
    </row>
    <row r="151" spans="1:18">
      <c r="A151" s="138"/>
      <c r="B151" s="138">
        <v>10</v>
      </c>
      <c r="C151" s="138">
        <v>12</v>
      </c>
      <c r="D151" s="138"/>
      <c r="E151" s="138"/>
      <c r="F151" s="138"/>
      <c r="G151" s="139"/>
      <c r="H151" s="139"/>
      <c r="I151" s="139"/>
      <c r="J151" s="139"/>
      <c r="K151" s="138"/>
      <c r="L151" s="138"/>
      <c r="M151" s="138"/>
      <c r="N151" s="138"/>
      <c r="O151" s="138"/>
      <c r="P151" s="138"/>
      <c r="Q151" s="138"/>
      <c r="R151" s="138"/>
    </row>
    <row r="152" spans="1:18">
      <c r="A152" s="138"/>
      <c r="B152" s="138">
        <v>10</v>
      </c>
      <c r="C152" s="138">
        <v>12</v>
      </c>
      <c r="D152" s="138"/>
      <c r="E152" s="138"/>
      <c r="F152" s="138"/>
      <c r="G152" s="139"/>
      <c r="H152" s="139"/>
      <c r="I152" s="139"/>
      <c r="J152" s="139"/>
      <c r="K152" s="138"/>
      <c r="L152" s="138"/>
      <c r="M152" s="138"/>
      <c r="N152" s="138"/>
      <c r="O152" s="138"/>
      <c r="P152" s="138"/>
      <c r="Q152" s="138"/>
      <c r="R152" s="138"/>
    </row>
    <row r="153" spans="1:18">
      <c r="A153" s="138"/>
      <c r="B153" s="138">
        <v>10</v>
      </c>
      <c r="C153" s="138">
        <v>12</v>
      </c>
      <c r="D153" s="138"/>
      <c r="E153" s="138"/>
      <c r="F153" s="138"/>
      <c r="G153" s="139"/>
      <c r="H153" s="139"/>
      <c r="I153" s="139"/>
      <c r="J153" s="139"/>
      <c r="K153" s="138"/>
      <c r="L153" s="138"/>
      <c r="M153" s="138"/>
      <c r="N153" s="138"/>
      <c r="O153" s="138"/>
      <c r="P153" s="138"/>
      <c r="Q153" s="138"/>
      <c r="R153" s="138"/>
    </row>
    <row r="154" spans="1:18">
      <c r="A154" s="138"/>
      <c r="B154" s="138">
        <v>10</v>
      </c>
      <c r="C154" s="138">
        <v>12</v>
      </c>
      <c r="D154" s="138"/>
      <c r="E154" s="138"/>
      <c r="F154" s="138"/>
      <c r="G154" s="139"/>
      <c r="H154" s="139"/>
      <c r="I154" s="139"/>
      <c r="J154" s="139"/>
      <c r="K154" s="138"/>
      <c r="L154" s="138"/>
      <c r="M154" s="138"/>
      <c r="N154" s="138"/>
      <c r="O154" s="138"/>
      <c r="P154" s="138"/>
      <c r="Q154" s="138"/>
      <c r="R154" s="138"/>
    </row>
    <row r="155" spans="1:18">
      <c r="A155" s="138"/>
      <c r="B155" s="138">
        <v>10</v>
      </c>
      <c r="C155" s="138">
        <v>12</v>
      </c>
      <c r="D155" s="138"/>
      <c r="E155" s="138"/>
      <c r="F155" s="138"/>
      <c r="G155" s="139"/>
      <c r="H155" s="139"/>
      <c r="I155" s="139"/>
      <c r="J155" s="139"/>
      <c r="K155" s="138"/>
      <c r="L155" s="138"/>
      <c r="M155" s="138"/>
      <c r="N155" s="138"/>
      <c r="O155" s="138"/>
      <c r="P155" s="138"/>
      <c r="Q155" s="138"/>
      <c r="R155" s="138"/>
    </row>
    <row r="156" spans="1:18">
      <c r="A156" s="138"/>
      <c r="B156" s="138">
        <v>10</v>
      </c>
      <c r="C156" s="138">
        <v>12</v>
      </c>
      <c r="D156" s="138"/>
      <c r="E156" s="138"/>
      <c r="F156" s="138"/>
      <c r="G156" s="139"/>
      <c r="H156" s="139"/>
      <c r="I156" s="139"/>
      <c r="J156" s="139"/>
      <c r="K156" s="138"/>
      <c r="L156" s="138"/>
      <c r="M156" s="138"/>
      <c r="N156" s="138"/>
      <c r="O156" s="138"/>
      <c r="P156" s="138"/>
      <c r="Q156" s="138"/>
      <c r="R156" s="138"/>
    </row>
    <row r="157" spans="1:18">
      <c r="A157" s="138"/>
      <c r="B157" s="138">
        <v>10</v>
      </c>
      <c r="C157" s="138">
        <v>12</v>
      </c>
      <c r="D157" s="138"/>
      <c r="E157" s="138"/>
      <c r="F157" s="138"/>
      <c r="G157" s="139"/>
      <c r="H157" s="139"/>
      <c r="I157" s="139"/>
      <c r="J157" s="139"/>
      <c r="K157" s="138"/>
      <c r="L157" s="138"/>
      <c r="M157" s="138"/>
      <c r="N157" s="138"/>
      <c r="O157" s="138"/>
      <c r="P157" s="138"/>
      <c r="Q157" s="138"/>
      <c r="R157" s="138"/>
    </row>
    <row r="158" spans="1:18">
      <c r="A158" s="138"/>
      <c r="B158" s="138">
        <v>10</v>
      </c>
      <c r="C158" s="138">
        <v>12</v>
      </c>
      <c r="D158" s="138"/>
      <c r="E158" s="138"/>
      <c r="F158" s="138"/>
      <c r="G158" s="139"/>
      <c r="H158" s="139"/>
      <c r="I158" s="139"/>
      <c r="J158" s="139"/>
      <c r="K158" s="138"/>
      <c r="L158" s="138"/>
      <c r="M158" s="138"/>
      <c r="N158" s="138"/>
      <c r="O158" s="138"/>
      <c r="P158" s="138"/>
      <c r="Q158" s="138"/>
      <c r="R158" s="138"/>
    </row>
    <row r="159" spans="1:18">
      <c r="A159" s="138"/>
      <c r="B159" s="138">
        <v>11</v>
      </c>
      <c r="C159" s="138"/>
      <c r="D159" s="138"/>
      <c r="E159" s="138"/>
      <c r="F159" s="138"/>
      <c r="G159" s="139"/>
      <c r="H159" s="139"/>
      <c r="I159" s="139"/>
      <c r="J159" s="139"/>
      <c r="K159" s="138"/>
      <c r="L159" s="138"/>
      <c r="M159" s="138"/>
      <c r="N159" s="138"/>
      <c r="O159" s="138"/>
      <c r="P159" s="138"/>
      <c r="Q159" s="138"/>
      <c r="R159" s="138"/>
    </row>
    <row r="160" spans="1:18">
      <c r="A160" s="138"/>
      <c r="B160" s="138">
        <v>11</v>
      </c>
      <c r="C160" s="138"/>
      <c r="D160" s="138"/>
      <c r="E160" s="138"/>
      <c r="F160" s="138"/>
      <c r="G160" s="139"/>
      <c r="H160" s="139"/>
      <c r="I160" s="139"/>
      <c r="J160" s="139"/>
      <c r="K160" s="138"/>
      <c r="L160" s="138"/>
      <c r="M160" s="138"/>
      <c r="N160" s="138"/>
      <c r="O160" s="138"/>
      <c r="P160" s="138"/>
      <c r="Q160" s="138"/>
      <c r="R160" s="138"/>
    </row>
    <row r="161" spans="1:18">
      <c r="A161" s="138"/>
      <c r="B161" s="138">
        <v>11</v>
      </c>
      <c r="C161" s="138"/>
      <c r="D161" s="138"/>
      <c r="E161" s="138"/>
      <c r="F161" s="138"/>
      <c r="G161" s="139"/>
      <c r="H161" s="139"/>
      <c r="I161" s="139"/>
      <c r="J161" s="139"/>
      <c r="K161" s="138"/>
      <c r="L161" s="138"/>
      <c r="M161" s="138"/>
      <c r="N161" s="138"/>
      <c r="O161" s="138"/>
      <c r="P161" s="138"/>
      <c r="Q161" s="138"/>
      <c r="R161" s="138"/>
    </row>
    <row r="162" spans="1:18">
      <c r="A162" s="138"/>
      <c r="B162" s="138">
        <v>11</v>
      </c>
      <c r="C162" s="138"/>
      <c r="D162" s="138"/>
      <c r="E162" s="138"/>
      <c r="F162" s="138"/>
      <c r="G162" s="139"/>
      <c r="H162" s="139"/>
      <c r="I162" s="139"/>
      <c r="J162" s="139"/>
      <c r="K162" s="138"/>
      <c r="L162" s="138"/>
      <c r="M162" s="138"/>
      <c r="N162" s="138"/>
      <c r="O162" s="138"/>
      <c r="P162" s="138"/>
      <c r="Q162" s="138"/>
      <c r="R162" s="138"/>
    </row>
    <row r="163" spans="1:18">
      <c r="A163" s="138"/>
      <c r="B163" s="138">
        <v>11</v>
      </c>
      <c r="C163" s="138"/>
      <c r="D163" s="138"/>
      <c r="E163" s="138"/>
      <c r="F163" s="138"/>
      <c r="G163" s="139"/>
      <c r="H163" s="139"/>
      <c r="I163" s="139"/>
      <c r="J163" s="139"/>
      <c r="K163" s="138"/>
      <c r="L163" s="138"/>
      <c r="M163" s="138"/>
      <c r="N163" s="138"/>
      <c r="O163" s="138"/>
      <c r="P163" s="138"/>
      <c r="Q163" s="138"/>
      <c r="R163" s="138"/>
    </row>
    <row r="164" spans="1:18">
      <c r="A164" s="138"/>
      <c r="B164" s="138">
        <v>11</v>
      </c>
      <c r="C164" s="138"/>
      <c r="D164" s="138"/>
      <c r="E164" s="138"/>
      <c r="F164" s="138"/>
      <c r="G164" s="139"/>
      <c r="H164" s="139"/>
      <c r="I164" s="139"/>
      <c r="J164" s="139"/>
      <c r="K164" s="138"/>
      <c r="L164" s="138"/>
      <c r="M164" s="138"/>
      <c r="N164" s="138"/>
      <c r="O164" s="138"/>
      <c r="P164" s="138"/>
      <c r="Q164" s="138"/>
      <c r="R164" s="138"/>
    </row>
    <row r="165" spans="1:18">
      <c r="A165" s="138"/>
      <c r="B165" s="138">
        <v>11</v>
      </c>
      <c r="C165" s="138"/>
      <c r="D165" s="138"/>
      <c r="E165" s="138"/>
      <c r="F165" s="138"/>
      <c r="G165" s="139"/>
      <c r="H165" s="139"/>
      <c r="I165" s="139"/>
      <c r="J165" s="139"/>
      <c r="K165" s="138"/>
      <c r="L165" s="138"/>
      <c r="M165" s="138"/>
      <c r="N165" s="138"/>
      <c r="O165" s="138"/>
      <c r="P165" s="138"/>
      <c r="Q165" s="138"/>
      <c r="R165" s="138"/>
    </row>
    <row r="166" spans="1:18">
      <c r="A166" s="138"/>
      <c r="B166" s="138">
        <v>11</v>
      </c>
      <c r="C166" s="138"/>
      <c r="D166" s="138"/>
      <c r="E166" s="138"/>
      <c r="F166" s="138"/>
      <c r="G166" s="139"/>
      <c r="H166" s="139"/>
      <c r="I166" s="139"/>
      <c r="J166" s="139"/>
      <c r="K166" s="138"/>
      <c r="L166" s="138"/>
      <c r="M166" s="138"/>
      <c r="N166" s="138"/>
      <c r="O166" s="138"/>
      <c r="P166" s="138"/>
      <c r="Q166" s="138"/>
      <c r="R166" s="138"/>
    </row>
    <row r="167" spans="1:18">
      <c r="A167" s="138"/>
      <c r="B167" s="138">
        <v>11</v>
      </c>
      <c r="C167" s="138"/>
      <c r="D167" s="138"/>
      <c r="E167" s="138"/>
      <c r="F167" s="138"/>
      <c r="G167" s="139"/>
      <c r="H167" s="139"/>
      <c r="I167" s="139"/>
      <c r="J167" s="139"/>
      <c r="K167" s="138"/>
      <c r="L167" s="138"/>
      <c r="M167" s="138"/>
      <c r="N167" s="138"/>
      <c r="O167" s="138"/>
      <c r="P167" s="138"/>
      <c r="Q167" s="138"/>
      <c r="R167" s="138"/>
    </row>
    <row r="168" spans="1:18">
      <c r="A168" s="138"/>
      <c r="B168" s="138">
        <v>12</v>
      </c>
      <c r="C168" s="138"/>
      <c r="D168" s="138"/>
      <c r="E168" s="138"/>
      <c r="F168" s="138"/>
      <c r="G168" s="139"/>
      <c r="H168" s="139"/>
      <c r="I168" s="139"/>
      <c r="J168" s="139"/>
      <c r="K168" s="138"/>
      <c r="L168" s="138"/>
      <c r="M168" s="138"/>
      <c r="N168" s="138"/>
      <c r="O168" s="138"/>
      <c r="P168" s="138"/>
      <c r="Q168" s="138"/>
      <c r="R168" s="138"/>
    </row>
    <row r="169" spans="1:18">
      <c r="A169" s="138"/>
      <c r="B169" s="138">
        <v>12</v>
      </c>
      <c r="C169" s="138"/>
      <c r="D169" s="138"/>
      <c r="E169" s="138"/>
      <c r="F169" s="138"/>
      <c r="G169" s="139"/>
      <c r="H169" s="139"/>
      <c r="I169" s="139"/>
      <c r="J169" s="139"/>
      <c r="K169" s="138"/>
      <c r="L169" s="138"/>
      <c r="M169" s="138"/>
      <c r="N169" s="138"/>
      <c r="O169" s="138"/>
      <c r="P169" s="138"/>
      <c r="Q169" s="138"/>
      <c r="R169" s="138"/>
    </row>
    <row r="170" spans="1:18">
      <c r="A170" s="138"/>
      <c r="B170" s="138">
        <v>12</v>
      </c>
      <c r="C170" s="138"/>
      <c r="D170" s="138"/>
      <c r="E170" s="138"/>
      <c r="F170" s="138"/>
      <c r="G170" s="139"/>
      <c r="H170" s="139"/>
      <c r="I170" s="139"/>
      <c r="J170" s="139"/>
      <c r="K170" s="138"/>
      <c r="L170" s="138"/>
      <c r="M170" s="138"/>
      <c r="N170" s="138"/>
      <c r="O170" s="138"/>
      <c r="P170" s="138"/>
      <c r="Q170" s="138"/>
      <c r="R170" s="138"/>
    </row>
    <row r="171" spans="1:18">
      <c r="A171" s="138"/>
      <c r="B171" s="138">
        <v>12</v>
      </c>
      <c r="C171" s="138"/>
      <c r="D171" s="138"/>
      <c r="E171" s="138"/>
      <c r="F171" s="138"/>
      <c r="G171" s="139"/>
      <c r="H171" s="139"/>
      <c r="I171" s="139"/>
      <c r="J171" s="139"/>
      <c r="K171" s="138"/>
      <c r="L171" s="138"/>
      <c r="M171" s="138"/>
      <c r="N171" s="138"/>
      <c r="O171" s="138"/>
      <c r="P171" s="138"/>
      <c r="Q171" s="138"/>
      <c r="R171" s="138"/>
    </row>
    <row r="172" spans="1:18">
      <c r="A172" s="138"/>
      <c r="B172" s="138">
        <v>12</v>
      </c>
      <c r="C172" s="138"/>
      <c r="D172" s="138"/>
      <c r="E172" s="138"/>
      <c r="F172" s="138"/>
      <c r="G172" s="139"/>
      <c r="H172" s="139"/>
      <c r="I172" s="139"/>
      <c r="J172" s="139"/>
      <c r="K172" s="138"/>
      <c r="L172" s="138"/>
      <c r="M172" s="138"/>
      <c r="N172" s="138"/>
      <c r="O172" s="138"/>
      <c r="P172" s="138"/>
      <c r="Q172" s="138"/>
      <c r="R172" s="138"/>
    </row>
    <row r="173" spans="1:18">
      <c r="A173" s="138"/>
      <c r="B173" s="138">
        <v>12</v>
      </c>
      <c r="C173" s="138"/>
      <c r="D173" s="138"/>
      <c r="E173" s="138"/>
      <c r="F173" s="138"/>
      <c r="G173" s="139"/>
      <c r="H173" s="139"/>
      <c r="I173" s="139"/>
      <c r="J173" s="139"/>
      <c r="K173" s="138"/>
      <c r="L173" s="138"/>
      <c r="M173" s="138"/>
      <c r="N173" s="138"/>
      <c r="O173" s="138"/>
      <c r="P173" s="138"/>
      <c r="Q173" s="138"/>
      <c r="R173" s="138"/>
    </row>
    <row r="174" spans="1:18">
      <c r="A174" s="138"/>
      <c r="B174" s="138">
        <v>12</v>
      </c>
      <c r="C174" s="138"/>
      <c r="D174" s="138"/>
      <c r="E174" s="138"/>
      <c r="F174" s="138"/>
      <c r="G174" s="139"/>
      <c r="H174" s="139"/>
      <c r="I174" s="139"/>
      <c r="J174" s="139"/>
      <c r="K174" s="138"/>
      <c r="L174" s="138"/>
      <c r="M174" s="138"/>
      <c r="N174" s="138"/>
      <c r="O174" s="138"/>
      <c r="P174" s="138"/>
      <c r="Q174" s="138"/>
      <c r="R174" s="138"/>
    </row>
    <row r="175" spans="1:18">
      <c r="A175" s="138"/>
      <c r="B175" s="138">
        <v>12</v>
      </c>
      <c r="C175" s="138"/>
      <c r="D175" s="138"/>
      <c r="E175" s="138"/>
      <c r="F175" s="138"/>
      <c r="G175" s="139"/>
      <c r="H175" s="139"/>
      <c r="I175" s="139"/>
      <c r="J175" s="139"/>
      <c r="K175" s="138"/>
      <c r="L175" s="138"/>
      <c r="M175" s="138"/>
      <c r="N175" s="138"/>
      <c r="O175" s="138"/>
      <c r="P175" s="138"/>
      <c r="Q175" s="138"/>
      <c r="R175" s="138"/>
    </row>
    <row r="176" spans="1:18">
      <c r="A176" s="138"/>
      <c r="B176" s="138">
        <v>12</v>
      </c>
      <c r="C176" s="138"/>
      <c r="D176" s="138"/>
      <c r="E176" s="138"/>
      <c r="F176" s="138"/>
      <c r="G176" s="139"/>
      <c r="H176" s="139"/>
      <c r="I176" s="139"/>
      <c r="J176" s="139"/>
      <c r="K176" s="138"/>
      <c r="L176" s="138"/>
      <c r="M176" s="138"/>
      <c r="N176" s="138"/>
      <c r="O176" s="138"/>
      <c r="P176" s="138"/>
      <c r="Q176" s="138"/>
      <c r="R176" s="138"/>
    </row>
    <row r="177" spans="1:18">
      <c r="A177" s="138"/>
      <c r="B177" s="138">
        <v>12</v>
      </c>
      <c r="C177" s="138"/>
      <c r="D177" s="138"/>
      <c r="E177" s="138"/>
      <c r="F177" s="138"/>
      <c r="G177" s="139"/>
      <c r="H177" s="139"/>
      <c r="I177" s="139"/>
      <c r="J177" s="139"/>
      <c r="K177" s="138"/>
      <c r="L177" s="138"/>
      <c r="M177" s="138"/>
      <c r="N177" s="138"/>
      <c r="O177" s="138"/>
      <c r="P177" s="138"/>
      <c r="Q177" s="138"/>
      <c r="R177" s="138"/>
    </row>
    <row r="178" spans="1:18">
      <c r="A178" s="138"/>
      <c r="B178" s="138">
        <v>12</v>
      </c>
      <c r="C178" s="138"/>
      <c r="D178" s="138"/>
      <c r="E178" s="138"/>
      <c r="F178" s="138"/>
      <c r="G178" s="139"/>
      <c r="H178" s="139"/>
      <c r="I178" s="139"/>
      <c r="J178" s="139"/>
      <c r="K178" s="138"/>
      <c r="L178" s="138"/>
      <c r="M178" s="138"/>
      <c r="N178" s="138"/>
      <c r="O178" s="138"/>
      <c r="P178" s="138"/>
      <c r="Q178" s="138"/>
      <c r="R178" s="138"/>
    </row>
    <row r="179" spans="1:18">
      <c r="A179" s="138"/>
      <c r="B179" s="138">
        <v>12</v>
      </c>
      <c r="C179" s="138"/>
      <c r="D179" s="138"/>
      <c r="E179" s="138"/>
      <c r="F179" s="138"/>
      <c r="G179" s="139"/>
      <c r="H179" s="139"/>
      <c r="I179" s="139"/>
      <c r="J179" s="139"/>
      <c r="K179" s="138"/>
      <c r="L179" s="138"/>
      <c r="M179" s="138"/>
      <c r="N179" s="138"/>
      <c r="O179" s="138"/>
      <c r="P179" s="138"/>
      <c r="Q179" s="138"/>
      <c r="R179" s="138"/>
    </row>
    <row r="180" spans="1:18">
      <c r="A180" s="138"/>
      <c r="B180" s="138">
        <v>12</v>
      </c>
      <c r="C180" s="138"/>
      <c r="D180" s="138"/>
      <c r="E180" s="138"/>
      <c r="F180" s="138"/>
      <c r="G180" s="139"/>
      <c r="H180" s="139"/>
      <c r="I180" s="139"/>
      <c r="J180" s="139"/>
      <c r="K180" s="138"/>
      <c r="L180" s="138"/>
      <c r="M180" s="138"/>
      <c r="N180" s="138"/>
      <c r="O180" s="138"/>
      <c r="P180" s="138"/>
      <c r="Q180" s="138"/>
      <c r="R180" s="138"/>
    </row>
    <row r="181" spans="1:18">
      <c r="A181" s="138"/>
      <c r="B181" s="138">
        <v>12</v>
      </c>
      <c r="C181" s="138"/>
      <c r="D181" s="138"/>
      <c r="E181" s="138"/>
      <c r="F181" s="138"/>
      <c r="G181" s="139"/>
      <c r="H181" s="139"/>
      <c r="I181" s="139"/>
      <c r="J181" s="139"/>
      <c r="K181" s="138"/>
      <c r="L181" s="138"/>
      <c r="M181" s="138"/>
      <c r="N181" s="138"/>
      <c r="O181" s="138"/>
      <c r="P181" s="138"/>
      <c r="Q181" s="138"/>
      <c r="R181" s="138"/>
    </row>
    <row r="182" spans="1:18">
      <c r="A182" s="138"/>
      <c r="B182" s="138">
        <v>12</v>
      </c>
      <c r="C182" s="138"/>
      <c r="D182" s="138"/>
      <c r="E182" s="138"/>
      <c r="F182" s="138"/>
      <c r="G182" s="139"/>
      <c r="H182" s="139"/>
      <c r="I182" s="139"/>
      <c r="J182" s="139"/>
      <c r="K182" s="138"/>
      <c r="L182" s="138"/>
      <c r="M182" s="138"/>
      <c r="N182" s="138"/>
      <c r="O182" s="138"/>
      <c r="P182" s="138"/>
      <c r="Q182" s="138"/>
      <c r="R182" s="138"/>
    </row>
    <row r="183" spans="1:18">
      <c r="A183" s="138"/>
      <c r="B183" s="138">
        <v>12</v>
      </c>
      <c r="C183" s="138"/>
      <c r="D183" s="138"/>
      <c r="E183" s="138"/>
      <c r="F183" s="138"/>
      <c r="G183" s="139"/>
      <c r="H183" s="139"/>
      <c r="I183" s="139"/>
      <c r="J183" s="139"/>
      <c r="K183" s="138"/>
      <c r="L183" s="138"/>
      <c r="M183" s="138"/>
      <c r="N183" s="138"/>
      <c r="O183" s="138"/>
      <c r="P183" s="138"/>
      <c r="Q183" s="138"/>
      <c r="R183" s="138"/>
    </row>
    <row r="184" spans="1:18">
      <c r="A184" s="138"/>
      <c r="B184" s="138">
        <v>12</v>
      </c>
      <c r="C184" s="138"/>
      <c r="D184" s="138"/>
      <c r="E184" s="138"/>
      <c r="F184" s="138"/>
      <c r="G184" s="139"/>
      <c r="H184" s="139"/>
      <c r="I184" s="139"/>
      <c r="J184" s="139"/>
      <c r="K184" s="138"/>
      <c r="L184" s="138"/>
      <c r="M184" s="138"/>
      <c r="N184" s="138"/>
      <c r="O184" s="138"/>
      <c r="P184" s="138"/>
      <c r="Q184" s="138"/>
      <c r="R184" s="138"/>
    </row>
    <row r="185" spans="1:18">
      <c r="A185" s="138"/>
      <c r="B185" s="138">
        <v>12</v>
      </c>
      <c r="C185" s="138"/>
      <c r="D185" s="138"/>
      <c r="E185" s="138"/>
      <c r="F185" s="138"/>
      <c r="G185" s="139"/>
      <c r="H185" s="139"/>
      <c r="I185" s="139"/>
      <c r="J185" s="139"/>
      <c r="K185" s="138"/>
      <c r="L185" s="138"/>
      <c r="M185" s="138"/>
      <c r="N185" s="138"/>
      <c r="O185" s="138"/>
      <c r="P185" s="138"/>
      <c r="Q185" s="138"/>
      <c r="R185" s="138"/>
    </row>
    <row r="186" spans="1:18">
      <c r="A186" s="138"/>
      <c r="B186" s="138">
        <v>12</v>
      </c>
      <c r="C186" s="138"/>
      <c r="D186" s="138"/>
      <c r="E186" s="138"/>
      <c r="F186" s="138"/>
      <c r="G186" s="139"/>
      <c r="H186" s="139"/>
      <c r="I186" s="139"/>
      <c r="J186" s="139"/>
      <c r="K186" s="138"/>
      <c r="L186" s="138"/>
      <c r="M186" s="138"/>
      <c r="N186" s="138"/>
      <c r="O186" s="138"/>
      <c r="P186" s="138"/>
      <c r="Q186" s="138"/>
      <c r="R186" s="138"/>
    </row>
    <row r="187" spans="1:18">
      <c r="A187" s="138"/>
      <c r="B187" s="138">
        <v>12</v>
      </c>
      <c r="C187" s="138"/>
      <c r="D187" s="138"/>
      <c r="E187" s="138"/>
      <c r="F187" s="138"/>
      <c r="G187" s="139"/>
      <c r="H187" s="139"/>
      <c r="I187" s="139"/>
      <c r="J187" s="139"/>
      <c r="K187" s="138"/>
      <c r="L187" s="138"/>
      <c r="M187" s="138"/>
      <c r="N187" s="138"/>
      <c r="O187" s="138"/>
      <c r="P187" s="138"/>
      <c r="Q187" s="138"/>
      <c r="R187" s="138"/>
    </row>
    <row r="188" spans="1:18">
      <c r="A188" s="138"/>
      <c r="B188" s="138">
        <v>12</v>
      </c>
      <c r="C188" s="138"/>
      <c r="D188" s="138"/>
      <c r="E188" s="138"/>
      <c r="F188" s="138"/>
      <c r="G188" s="139"/>
      <c r="H188" s="139"/>
      <c r="I188" s="139"/>
      <c r="J188" s="139"/>
      <c r="K188" s="138"/>
      <c r="L188" s="138"/>
      <c r="M188" s="138"/>
      <c r="N188" s="138"/>
      <c r="O188" s="138"/>
      <c r="P188" s="138"/>
      <c r="Q188" s="138"/>
      <c r="R188" s="138"/>
    </row>
    <row r="189" spans="1:18">
      <c r="A189" s="138"/>
      <c r="B189" s="138">
        <v>12</v>
      </c>
      <c r="C189" s="138"/>
      <c r="D189" s="138"/>
      <c r="E189" s="138"/>
      <c r="F189" s="138"/>
      <c r="G189" s="139"/>
      <c r="H189" s="139"/>
      <c r="I189" s="139"/>
      <c r="J189" s="139"/>
      <c r="K189" s="138"/>
      <c r="L189" s="138"/>
      <c r="M189" s="138"/>
      <c r="N189" s="138"/>
      <c r="O189" s="138"/>
      <c r="P189" s="138"/>
      <c r="Q189" s="138"/>
      <c r="R189" s="138"/>
    </row>
    <row r="190" spans="1:18">
      <c r="A190" s="138"/>
      <c r="B190" s="138">
        <v>12</v>
      </c>
      <c r="C190" s="138"/>
      <c r="D190" s="138"/>
      <c r="E190" s="138"/>
      <c r="F190" s="138"/>
      <c r="G190" s="139"/>
      <c r="H190" s="139"/>
      <c r="I190" s="139"/>
      <c r="J190" s="139"/>
      <c r="K190" s="138"/>
      <c r="L190" s="138"/>
      <c r="M190" s="138"/>
      <c r="N190" s="138"/>
      <c r="O190" s="138"/>
      <c r="P190" s="138"/>
      <c r="Q190" s="138"/>
      <c r="R190" s="138"/>
    </row>
    <row r="191" spans="1:18">
      <c r="A191" s="138"/>
      <c r="B191" s="138">
        <v>12</v>
      </c>
      <c r="C191" s="138"/>
      <c r="D191" s="138"/>
      <c r="E191" s="138"/>
      <c r="F191" s="138"/>
      <c r="G191" s="138"/>
      <c r="H191" s="138"/>
      <c r="I191" s="138"/>
      <c r="J191" s="138"/>
      <c r="K191" s="138"/>
      <c r="L191" s="138"/>
      <c r="M191" s="138"/>
      <c r="N191" s="138"/>
      <c r="O191" s="138"/>
      <c r="P191" s="138"/>
      <c r="Q191" s="138"/>
      <c r="R191" s="138"/>
    </row>
    <row r="192" spans="1:18">
      <c r="A192" s="138"/>
      <c r="B192" s="138">
        <v>12</v>
      </c>
      <c r="C192" s="138"/>
      <c r="D192" s="138"/>
      <c r="E192" s="138"/>
      <c r="F192" s="138"/>
      <c r="G192" s="138"/>
      <c r="H192" s="138"/>
      <c r="I192" s="138"/>
      <c r="J192" s="138"/>
      <c r="K192" s="138"/>
      <c r="L192" s="138"/>
      <c r="M192" s="138"/>
      <c r="N192" s="138"/>
      <c r="O192" s="138"/>
      <c r="P192" s="138"/>
      <c r="Q192" s="138"/>
      <c r="R192" s="138"/>
    </row>
    <row r="193" spans="1:18">
      <c r="A193" s="138"/>
      <c r="B193" s="138">
        <v>12</v>
      </c>
      <c r="C193" s="138"/>
      <c r="D193" s="138"/>
      <c r="E193" s="138"/>
      <c r="F193" s="138"/>
      <c r="G193" s="138"/>
      <c r="H193" s="138"/>
      <c r="I193" s="138"/>
      <c r="J193" s="138"/>
      <c r="K193" s="138"/>
      <c r="L193" s="138"/>
      <c r="M193" s="138"/>
      <c r="N193" s="138"/>
      <c r="O193" s="138"/>
      <c r="P193" s="138"/>
      <c r="Q193" s="138"/>
      <c r="R193" s="138"/>
    </row>
    <row r="194" spans="1:18">
      <c r="A194" s="138"/>
      <c r="B194" s="138">
        <v>12</v>
      </c>
      <c r="C194" s="138"/>
      <c r="D194" s="138"/>
      <c r="E194" s="138"/>
      <c r="F194" s="138"/>
      <c r="G194" s="138"/>
      <c r="H194" s="138"/>
      <c r="I194" s="138"/>
      <c r="J194" s="138"/>
      <c r="K194" s="138"/>
      <c r="L194" s="138"/>
      <c r="M194" s="138"/>
      <c r="N194" s="138"/>
      <c r="O194" s="138"/>
      <c r="P194" s="138"/>
      <c r="Q194" s="138"/>
      <c r="R194" s="138"/>
    </row>
    <row r="195" spans="1:18">
      <c r="A195" s="138"/>
      <c r="B195" s="138">
        <v>12</v>
      </c>
      <c r="C195" s="138"/>
      <c r="D195" s="138"/>
      <c r="E195" s="138"/>
      <c r="F195" s="138"/>
      <c r="G195" s="138"/>
      <c r="H195" s="138"/>
      <c r="I195" s="138"/>
      <c r="J195" s="138"/>
      <c r="K195" s="138"/>
      <c r="L195" s="138"/>
      <c r="M195" s="138"/>
      <c r="N195" s="138"/>
      <c r="O195" s="138"/>
      <c r="P195" s="138"/>
      <c r="Q195" s="138"/>
      <c r="R195" s="138"/>
    </row>
    <row r="196" spans="1:18">
      <c r="A196" s="138"/>
      <c r="B196" s="138"/>
      <c r="C196" s="138"/>
      <c r="D196" s="138"/>
      <c r="E196" s="138"/>
      <c r="F196" s="138"/>
      <c r="G196" s="138"/>
      <c r="H196" s="138"/>
      <c r="I196" s="138"/>
      <c r="J196" s="138"/>
      <c r="K196" s="138"/>
      <c r="L196" s="138"/>
      <c r="M196" s="138"/>
      <c r="N196" s="138"/>
      <c r="O196" s="138"/>
      <c r="P196" s="138"/>
      <c r="Q196" s="138"/>
      <c r="R196" s="138"/>
    </row>
  </sheetData>
  <sortState ref="E8:E48">
    <sortCondition ref="E8"/>
  </sortState>
  <mergeCells count="1">
    <mergeCell ref="B2:K2"/>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50"/>
  <sheetViews>
    <sheetView workbookViewId="0">
      <selection activeCell="E8" sqref="E8"/>
    </sheetView>
  </sheetViews>
  <sheetFormatPr defaultRowHeight="12.75"/>
  <cols>
    <col min="1" max="1" width="21.140625" customWidth="1"/>
    <col min="2" max="2" width="18.7109375" customWidth="1"/>
    <col min="3" max="6" width="18.28515625" customWidth="1"/>
  </cols>
  <sheetData>
    <row r="1" spans="1:7" ht="106.15" customHeight="1">
      <c r="A1" s="48" t="s">
        <v>10</v>
      </c>
      <c r="B1" s="48" t="s">
        <v>41</v>
      </c>
      <c r="C1" s="48" t="s">
        <v>42</v>
      </c>
      <c r="D1" s="48" t="s">
        <v>43</v>
      </c>
      <c r="E1" s="48" t="s">
        <v>44</v>
      </c>
      <c r="F1" s="48" t="s">
        <v>45</v>
      </c>
      <c r="G1" s="46"/>
    </row>
    <row r="2" spans="1:7" ht="16.149999999999999" customHeight="1">
      <c r="A2" s="54" t="s">
        <v>40</v>
      </c>
      <c r="B2" s="54" t="s">
        <v>40</v>
      </c>
      <c r="C2" s="54" t="s">
        <v>40</v>
      </c>
      <c r="D2" s="54" t="s">
        <v>40</v>
      </c>
      <c r="E2" s="54" t="s">
        <v>40</v>
      </c>
      <c r="F2" s="54" t="s">
        <v>40</v>
      </c>
      <c r="G2" s="4"/>
    </row>
    <row r="3" spans="1:7">
      <c r="A3" s="54" t="s">
        <v>40</v>
      </c>
      <c r="B3" s="54" t="s">
        <v>40</v>
      </c>
      <c r="C3" s="54" t="s">
        <v>40</v>
      </c>
      <c r="D3" s="54" t="s">
        <v>40</v>
      </c>
      <c r="E3" s="54" t="s">
        <v>40</v>
      </c>
      <c r="F3" s="54" t="s">
        <v>40</v>
      </c>
    </row>
    <row r="4" spans="1:7">
      <c r="A4" s="54" t="s">
        <v>40</v>
      </c>
      <c r="B4" s="54" t="s">
        <v>40</v>
      </c>
      <c r="C4" s="54" t="s">
        <v>40</v>
      </c>
      <c r="D4" s="54" t="s">
        <v>40</v>
      </c>
      <c r="E4" s="54" t="s">
        <v>40</v>
      </c>
      <c r="F4" s="54" t="s">
        <v>40</v>
      </c>
    </row>
    <row r="5" spans="1:7">
      <c r="A5" s="54" t="s">
        <v>40</v>
      </c>
      <c r="B5" s="54" t="s">
        <v>40</v>
      </c>
      <c r="C5" s="54" t="s">
        <v>40</v>
      </c>
      <c r="D5" s="54" t="s">
        <v>40</v>
      </c>
      <c r="E5" s="54" t="s">
        <v>40</v>
      </c>
      <c r="F5" s="54" t="s">
        <v>40</v>
      </c>
    </row>
    <row r="7" spans="1:7">
      <c r="A7" s="55" t="s">
        <v>39</v>
      </c>
      <c r="B7" s="55" t="s">
        <v>28</v>
      </c>
      <c r="C7" s="55" t="s">
        <v>33</v>
      </c>
      <c r="D7" s="55" t="s">
        <v>30</v>
      </c>
      <c r="E7" s="55" t="s">
        <v>29</v>
      </c>
      <c r="F7" s="55" t="s">
        <v>34</v>
      </c>
    </row>
    <row r="8" spans="1:7">
      <c r="A8" s="52">
        <f>('SUMMARY TABLES'!$C$93*100)+('SUMMARY TABLES'!$C$94*66.666)+('SUMMARY TABLES'!$C$95*33.333)</f>
        <v>0</v>
      </c>
      <c r="B8" s="52">
        <f>('SUMMARY TABLES'!$C$100*100)+('SUMMARY TABLES'!$C$101*66.666)+('SUMMARY TABLES'!$C$102*33.333)</f>
        <v>0</v>
      </c>
      <c r="C8" s="53">
        <f>('SUMMARY TABLES'!$C$107*100)+('SUMMARY TABLES'!$C$108*66.666)+('SUMMARY TABLES'!$C$109*33.333)</f>
        <v>0</v>
      </c>
      <c r="D8" s="53">
        <f>('SUMMARY TABLES'!$C$114*100)+('SUMMARY TABLES'!$C$115*66.666)+('SUMMARY TABLES'!$C$116*33.333)</f>
        <v>0</v>
      </c>
      <c r="E8" s="53">
        <f>('SUMMARY TABLES'!$C$121*100)+('SUMMARY TABLES'!$C$122*66.666)+('SUMMARY TABLES'!$C$123*33.333)</f>
        <v>0</v>
      </c>
      <c r="F8" s="53">
        <f>('SUMMARY TABLES'!$C$128*100)+('SUMMARY TABLES'!$C$129*66.666)+('SUMMARY TABLES'!$C$130*33.333)</f>
        <v>0</v>
      </c>
    </row>
    <row r="9" spans="1:7">
      <c r="A9" s="52">
        <f>IF(A8&gt;0,A8/'SUMMARY TABLES'!C96,0)</f>
        <v>0</v>
      </c>
      <c r="B9" s="52">
        <f>IF(B8&gt;0,B8/'SUMMARY TABLES'!C103,0)</f>
        <v>0</v>
      </c>
      <c r="C9" s="53">
        <f>IF(C8&gt;0,C8/'SUMMARY TABLES'!C110,0)</f>
        <v>0</v>
      </c>
      <c r="D9" s="53">
        <f>IF(D8&gt;0,D8/'SUMMARY TABLES'!C117,0)</f>
        <v>0</v>
      </c>
      <c r="E9" s="53">
        <f>IF(E8&gt;0,E8/'SUMMARY TABLES'!C124,0)</f>
        <v>0</v>
      </c>
      <c r="F9" s="53">
        <f>IF(F8&gt;0,F8/'SUMMARY TABLES'!C131,0)</f>
        <v>0</v>
      </c>
    </row>
    <row r="10" spans="1:7">
      <c r="A10" s="4"/>
      <c r="B10" s="4"/>
      <c r="C10" s="4"/>
      <c r="D10" s="4"/>
      <c r="E10" s="4"/>
      <c r="F10" s="4"/>
    </row>
    <row r="11" spans="1:7">
      <c r="A11" s="5"/>
      <c r="B11" s="5"/>
      <c r="C11" s="5"/>
    </row>
    <row r="12" spans="1:7">
      <c r="A12" s="5"/>
      <c r="B12" s="5"/>
      <c r="C12" s="5"/>
    </row>
    <row r="13" spans="1:7">
      <c r="A13" s="5"/>
      <c r="B13" s="5"/>
      <c r="C13" s="5"/>
    </row>
    <row r="14" spans="1:7">
      <c r="A14" s="5"/>
      <c r="B14" s="5"/>
      <c r="C14" s="5"/>
    </row>
    <row r="15" spans="1:7">
      <c r="A15" s="4"/>
      <c r="B15" s="4"/>
      <c r="C15" s="4"/>
    </row>
    <row r="16" spans="1:7">
      <c r="A16" s="5"/>
      <c r="B16" s="5"/>
      <c r="C16" s="5"/>
    </row>
    <row r="17" spans="1:3">
      <c r="A17" s="5"/>
      <c r="B17" s="5"/>
      <c r="C17" s="5"/>
    </row>
    <row r="18" spans="1:3">
      <c r="A18" s="5"/>
      <c r="B18" s="5"/>
      <c r="C18" s="5"/>
    </row>
    <row r="19" spans="1:3">
      <c r="A19" s="5"/>
      <c r="B19" s="5"/>
      <c r="C19" s="5"/>
    </row>
    <row r="20" spans="1:3">
      <c r="A20" s="4"/>
      <c r="B20" s="4"/>
      <c r="C20" s="4"/>
    </row>
    <row r="21" spans="1:3">
      <c r="A21" s="5"/>
      <c r="B21" s="5"/>
      <c r="C21" s="5"/>
    </row>
    <row r="22" spans="1:3">
      <c r="A22" s="5"/>
      <c r="B22" s="5"/>
      <c r="C22" s="5"/>
    </row>
    <row r="23" spans="1:3">
      <c r="A23" s="5"/>
      <c r="B23" s="5"/>
      <c r="C23" s="5"/>
    </row>
    <row r="24" spans="1:3">
      <c r="A24" s="5"/>
      <c r="B24" s="5"/>
      <c r="C24" s="5"/>
    </row>
    <row r="25" spans="1:3">
      <c r="A25" s="4"/>
      <c r="B25" s="4"/>
      <c r="C25" s="4"/>
    </row>
    <row r="26" spans="1:3">
      <c r="A26" s="5"/>
      <c r="B26" s="5"/>
      <c r="C26" s="5"/>
    </row>
    <row r="27" spans="1:3">
      <c r="A27" s="5"/>
      <c r="B27" s="5"/>
      <c r="C27" s="5"/>
    </row>
    <row r="28" spans="1:3">
      <c r="A28" s="5"/>
      <c r="B28" s="5"/>
      <c r="C28" s="5"/>
    </row>
    <row r="29" spans="1:3">
      <c r="A29" s="5"/>
      <c r="B29" s="5"/>
      <c r="C29" s="5"/>
    </row>
    <row r="30" spans="1:3">
      <c r="A30" s="4"/>
      <c r="B30" s="4"/>
      <c r="C30" s="4"/>
    </row>
    <row r="31" spans="1:3">
      <c r="A31" s="5"/>
      <c r="B31" s="5"/>
      <c r="C31" s="5"/>
    </row>
    <row r="32" spans="1:3">
      <c r="A32" s="5"/>
      <c r="B32" s="5"/>
      <c r="C32" s="5"/>
    </row>
    <row r="33" spans="1:3">
      <c r="A33" s="5"/>
      <c r="B33" s="5"/>
      <c r="C33" s="5"/>
    </row>
    <row r="34" spans="1:3">
      <c r="A34" s="5"/>
      <c r="B34" s="5"/>
      <c r="C34" s="4"/>
    </row>
    <row r="35" spans="1:3">
      <c r="A35" s="4"/>
      <c r="B35" s="4"/>
      <c r="C35" s="4"/>
    </row>
    <row r="36" spans="1:3">
      <c r="A36" s="5"/>
      <c r="B36" s="5"/>
      <c r="C36" s="5"/>
    </row>
    <row r="37" spans="1:3">
      <c r="A37" s="5"/>
      <c r="B37" s="5"/>
      <c r="C37" s="5"/>
    </row>
    <row r="38" spans="1:3">
      <c r="A38" s="5"/>
      <c r="B38" s="5"/>
      <c r="C38" s="5"/>
    </row>
    <row r="39" spans="1:3">
      <c r="A39" s="5"/>
      <c r="B39" s="5"/>
      <c r="C39" s="5"/>
    </row>
    <row r="40" spans="1:3">
      <c r="A40" s="4"/>
      <c r="B40" s="4"/>
      <c r="C40" s="4"/>
    </row>
    <row r="41" spans="1:3">
      <c r="A41" s="5"/>
      <c r="B41" s="5"/>
      <c r="C41" s="5"/>
    </row>
    <row r="42" spans="1:3">
      <c r="A42" s="5"/>
      <c r="B42" s="5"/>
      <c r="C42" s="5"/>
    </row>
    <row r="43" spans="1:3">
      <c r="A43" s="5"/>
      <c r="B43" s="5"/>
      <c r="C43" s="5"/>
    </row>
    <row r="44" spans="1:3">
      <c r="A44" s="5"/>
      <c r="B44" s="5"/>
      <c r="C44" s="5"/>
    </row>
    <row r="45" spans="1:3">
      <c r="A45" s="4"/>
      <c r="B45" s="4"/>
      <c r="C45" s="4"/>
    </row>
    <row r="46" spans="1:3">
      <c r="A46" s="5"/>
      <c r="B46" s="5"/>
      <c r="C46" s="5"/>
    </row>
    <row r="47" spans="1:3">
      <c r="A47" s="5"/>
      <c r="B47" s="5"/>
      <c r="C47" s="5"/>
    </row>
    <row r="48" spans="1:3">
      <c r="A48" s="5"/>
      <c r="B48" s="5"/>
      <c r="C48" s="5"/>
    </row>
    <row r="49" spans="1:3">
      <c r="A49" s="5"/>
      <c r="B49" s="5"/>
      <c r="C49" s="5"/>
    </row>
    <row r="50" spans="1:3">
      <c r="B50">
        <f>SUM(B11:B49)</f>
        <v>0</v>
      </c>
    </row>
  </sheetData>
  <hyperlinks>
    <hyperlink ref="A1" location="GUIDANCE!A29" display="Which of the following statements best describes how you spend your time?"/>
    <hyperlink ref="B1" location="GUIDANCE!A50" display=" Which of the following statements best describes how much control you have over your daily life?"/>
    <hyperlink ref="C1" location="GUIDANCE!A69" display="Thinking about how well you look after yourself – such as, getting enough sleep or eating well – which statement best describes your present situation? "/>
    <hyperlink ref="D1" location="GUIDANCE!A89" display="Which of the following statements best describes how safe you feel? "/>
    <hyperlink ref="E1" location="GUIDANCE!A109" display="Thinking about how much contact you have with people you like, which of the following statements best describes your social situation?  "/>
    <hyperlink ref="F1" location="GUIDANCE!A149" display=" Thinking about feeling supported and encouraged in your caring role, which of the following statements best describes your present situation?"/>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Introduction</vt:lpstr>
      <vt:lpstr>DATA</vt:lpstr>
      <vt:lpstr>SUMMARY TABLES</vt:lpstr>
      <vt:lpstr>adjustment factor</vt:lpstr>
      <vt:lpstr>BOX PLOTS</vt:lpstr>
      <vt:lpstr>Example t-test</vt:lpstr>
      <vt:lpstr>Example ANOVA</vt:lpstr>
      <vt:lpstr>Prefs</vt:lpstr>
      <vt:lpstr>Introduction!Print_Area</vt:lpstr>
      <vt:lpstr>Weighted</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Survey of People Receiving Community Care Equipment or Minor Adaptation, 2009-10</dc:title>
  <dc:creator>PSSRU</dc:creator>
  <dc:description>uploaded 5/2/10 (2)</dc:description>
  <cp:lastModifiedBy>Alan Dargan</cp:lastModifiedBy>
  <cp:lastPrinted>2017-05-16T08:24:38Z</cp:lastPrinted>
  <dcterms:created xsi:type="dcterms:W3CDTF">2003-08-01T14:12:13Z</dcterms:created>
  <dcterms:modified xsi:type="dcterms:W3CDTF">2017-06-07T11:28:24Z</dcterms:modified>
</cp:coreProperties>
</file>